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950" tabRatio="939" firstSheet="1" activeTab="2"/>
  </bookViews>
  <sheets>
    <sheet name="Data Entry" sheetId="1" r:id="rId1"/>
    <sheet name="Acccuracy before, during and af" sheetId="29" r:id="rId2"/>
    <sheet name="Scouting" sheetId="6" r:id="rId3"/>
    <sheet name="Statistics" sheetId="3" r:id="rId4"/>
    <sheet name="Formulas" sheetId="2" r:id="rId5"/>
    <sheet name="Automated picklists" sheetId="28" r:id="rId6"/>
    <sheet name="2020 style predictor" sheetId="23" r:id="rId7"/>
    <sheet name="DT Stats" sheetId="5" r:id="rId8"/>
    <sheet name="I wanna go biking" sheetId="27" r:id="rId9"/>
    <sheet name="I have a blue banner" sheetId="25" r:id="rId10"/>
    <sheet name="Defense processing realm (dpr)" sheetId="24" r:id="rId11"/>
    <sheet name="The OG predictor" sheetId="4" r:id="rId12"/>
    <sheet name="Complex 254 model" sheetId="20" r:id="rId13"/>
    <sheet name="Max stats" sheetId="19" r:id="rId14"/>
    <sheet name="Sheety McSheetface" sheetId="16" r:id="rId15"/>
    <sheet name="Stats for predictor" sheetId="14" r:id="rId16"/>
    <sheet name="I want to cry" sheetId="26" r:id="rId17"/>
  </sheets>
  <calcPr calcId="144525"/>
</workbook>
</file>

<file path=xl/sharedStrings.xml><?xml version="1.0" encoding="utf-8"?>
<sst xmlns="http://schemas.openxmlformats.org/spreadsheetml/2006/main" count="14336" uniqueCount="329">
  <si>
    <t>Pre Match Info</t>
  </si>
  <si>
    <t>Auto</t>
  </si>
  <si>
    <t>Teleop</t>
  </si>
  <si>
    <t>Defence</t>
  </si>
  <si>
    <t>Climbing</t>
  </si>
  <si>
    <t>Post Match Info</t>
  </si>
  <si>
    <t>Team #</t>
  </si>
  <si>
    <t>Match #</t>
  </si>
  <si>
    <t>Colour</t>
  </si>
  <si>
    <t>Moved?</t>
  </si>
  <si>
    <t>Low Balls</t>
  </si>
  <si>
    <t>Low misses</t>
  </si>
  <si>
    <t>High Balls</t>
  </si>
  <si>
    <t>High Misses</t>
  </si>
  <si>
    <t>Low Misses</t>
  </si>
  <si>
    <t>Opponent 1</t>
  </si>
  <si>
    <t>Opponent 1 time</t>
  </si>
  <si>
    <t>Opponent 2</t>
  </si>
  <si>
    <t>Opponent 2 time</t>
  </si>
  <si>
    <t>Opponent 3</t>
  </si>
  <si>
    <t>Opponent 3 time</t>
  </si>
  <si>
    <t>Climbing time</t>
  </si>
  <si>
    <t>Climbing Level</t>
  </si>
  <si>
    <t>Did they fall?</t>
  </si>
  <si>
    <t>Foul Pts</t>
  </si>
  <si>
    <t>Yellow Card</t>
  </si>
  <si>
    <t>Red Card?</t>
  </si>
  <si>
    <t>Breakdown</t>
  </si>
  <si>
    <t>Recovered</t>
  </si>
  <si>
    <t>Red</t>
  </si>
  <si>
    <t>Blue</t>
  </si>
  <si>
    <t>NONE YET</t>
  </si>
  <si>
    <t>0,</t>
  </si>
  <si>
    <t>4343,30.0</t>
  </si>
  <si>
    <t>:1374</t>
  </si>
  <si>
    <t>Accuracy before those 3</t>
  </si>
  <si>
    <t>Auto before those 3</t>
  </si>
  <si>
    <t>Accuracy during</t>
  </si>
  <si>
    <t>Auto during</t>
  </si>
  <si>
    <t>Balls after</t>
  </si>
  <si>
    <t>Attempts After</t>
  </si>
  <si>
    <t>Accuracy after</t>
  </si>
  <si>
    <t>Auto after</t>
  </si>
  <si>
    <t>4 ball</t>
  </si>
  <si>
    <t>Qual 60: 1-6</t>
  </si>
  <si>
    <t>Qual 60: 4 ball</t>
  </si>
  <si>
    <t>3 misses 3 goals</t>
  </si>
  <si>
    <t>Match 106: nothing?</t>
  </si>
  <si>
    <t>Qual 46:12-2</t>
  </si>
  <si>
    <t>Qual 46: 2 ball 1 miss</t>
  </si>
  <si>
    <t>8 and 4</t>
  </si>
  <si>
    <t>Match 87 nothing</t>
  </si>
  <si>
    <t>Qual 39: 5-8</t>
  </si>
  <si>
    <t>Qual 39: 1 goal 2 misses</t>
  </si>
  <si>
    <t>7 and 5 (q106)</t>
  </si>
  <si>
    <t>Match 98: nothing</t>
  </si>
  <si>
    <t>Qual 26: 2 ball 1 miss</t>
  </si>
  <si>
    <t>Qual 13: 11 balls1 miss</t>
  </si>
  <si>
    <t>Qual 13:3 balls no misses</t>
  </si>
  <si>
    <t>Qual 2: 11-2</t>
  </si>
  <si>
    <t>Qual 2:4 balls no misses</t>
  </si>
  <si>
    <t>Avg Pts Contributed</t>
  </si>
  <si>
    <t>Auto PTS</t>
  </si>
  <si>
    <t>Tele Pts</t>
  </si>
  <si>
    <t>D time</t>
  </si>
  <si>
    <t>Max Climb LVL</t>
  </si>
  <si>
    <t>Climb Mode</t>
  </si>
  <si>
    <t>Avg Climb Pts</t>
  </si>
  <si>
    <t>Percent of time fallen</t>
  </si>
  <si>
    <t>Avg Foul Pts</t>
  </si>
  <si>
    <t>Yellow Cards</t>
  </si>
  <si>
    <t>Red Cards</t>
  </si>
  <si>
    <t>Breakdown%</t>
  </si>
  <si>
    <t>Defense</t>
  </si>
  <si>
    <t>Fouls</t>
  </si>
  <si>
    <t>Number of times climbed by corresponding level (for average climbing level)</t>
  </si>
  <si>
    <t>Matches</t>
  </si>
  <si>
    <t>Avg Pts contributed</t>
  </si>
  <si>
    <t>Avg Auto PTS</t>
  </si>
  <si>
    <t>% Moved</t>
  </si>
  <si>
    <t>Move PTS</t>
  </si>
  <si>
    <t>Avg Low Balls</t>
  </si>
  <si>
    <t>Total low balls</t>
  </si>
  <si>
    <t>Total low attempts</t>
  </si>
  <si>
    <t>Low Ball Pts</t>
  </si>
  <si>
    <t>Avg LB Attempts</t>
  </si>
  <si>
    <t>Low Accuracy</t>
  </si>
  <si>
    <t>Avg High Balls</t>
  </si>
  <si>
    <t>Total high balls</t>
  </si>
  <si>
    <t>HB Pts</t>
  </si>
  <si>
    <t>Avg high attempts</t>
  </si>
  <si>
    <t>Total High attempts</t>
  </si>
  <si>
    <t>High Accuracy</t>
  </si>
  <si>
    <t>Avg Attempts</t>
  </si>
  <si>
    <t>Avg total balls</t>
  </si>
  <si>
    <t>Avg Tele PTS</t>
  </si>
  <si>
    <t>Avg time defended</t>
  </si>
  <si>
    <t>Avg Low attempts</t>
  </si>
  <si>
    <t>Total Low attempts</t>
  </si>
  <si>
    <t>Low accuracy</t>
  </si>
  <si>
    <t>Total High Balls</t>
  </si>
  <si>
    <t>Avg High Attempts</t>
  </si>
  <si>
    <t>Total high attempts</t>
  </si>
  <si>
    <t>Avg High PTS</t>
  </si>
  <si>
    <t>AVG total Balls</t>
  </si>
  <si>
    <t>Avg time spent on D</t>
  </si>
  <si>
    <t>What am</t>
  </si>
  <si>
    <t>I doing</t>
  </si>
  <si>
    <t>Adj points prevented to not give my system a stroke</t>
  </si>
  <si>
    <t>Avg pts prevented</t>
  </si>
  <si>
    <t>Number of No Climbs</t>
  </si>
  <si>
    <t>Number of level 1 climbs</t>
  </si>
  <si>
    <t>Number of lvl 2</t>
  </si>
  <si>
    <t>Number of level 3</t>
  </si>
  <si>
    <t>Number of lvl 4</t>
  </si>
  <si>
    <t>Times climbed</t>
  </si>
  <si>
    <t>Max times climbed at a specific level</t>
  </si>
  <si>
    <t>Most Common Climbing Level</t>
  </si>
  <si>
    <t>No climb x level</t>
  </si>
  <si>
    <t>Number of climbs at 1</t>
  </si>
  <si>
    <t>Level of lvl 2 x 2</t>
  </si>
  <si>
    <t>Level of lvl 3 x 3</t>
  </si>
  <si>
    <t>Level of lvl 4 x 4</t>
  </si>
  <si>
    <t>Total levels climbed</t>
  </si>
  <si>
    <t>Average climbing level</t>
  </si>
  <si>
    <t>Average climbing time to 4</t>
  </si>
  <si>
    <t>Average climbing time to 3</t>
  </si>
  <si>
    <t>Average climbing time to 2</t>
  </si>
  <si>
    <t>Average Climbing time to 1</t>
  </si>
  <si>
    <t>Max climbing lvl</t>
  </si>
  <si>
    <t>Times fallen</t>
  </si>
  <si>
    <t>Percentage of times fallen</t>
  </si>
  <si>
    <t>Average Climbing PTS</t>
  </si>
  <si>
    <t>Avg Foul PTS</t>
  </si>
  <si>
    <t>Yellow %</t>
  </si>
  <si>
    <t>Red %</t>
  </si>
  <si>
    <t>Breakdowns</t>
  </si>
  <si>
    <t>Recoveries (I'm a lazy ass)</t>
  </si>
  <si>
    <t>Recovery %</t>
  </si>
  <si>
    <t>Match Info</t>
  </si>
  <si>
    <t>Low attempts</t>
  </si>
  <si>
    <t>High Attempts</t>
  </si>
  <si>
    <t>Move pts</t>
  </si>
  <si>
    <t>Low pts</t>
  </si>
  <si>
    <t>High Pts</t>
  </si>
  <si>
    <t>Total Attempts</t>
  </si>
  <si>
    <t>Auto Pts</t>
  </si>
  <si>
    <t>Low Attempts</t>
  </si>
  <si>
    <t>High accuracy</t>
  </si>
  <si>
    <t>Total cycles</t>
  </si>
  <si>
    <t>Low PTS</t>
  </si>
  <si>
    <t>High PTS</t>
  </si>
  <si>
    <t>Tele PTS</t>
  </si>
  <si>
    <t>Climb time</t>
  </si>
  <si>
    <t>Climb Level</t>
  </si>
  <si>
    <t>Did they fall</t>
  </si>
  <si>
    <t>Climb PTS</t>
  </si>
  <si>
    <t>Adj Foul PTS</t>
  </si>
  <si>
    <t>Yellow</t>
  </si>
  <si>
    <t>1st pick</t>
  </si>
  <si>
    <t>2nd pick</t>
  </si>
  <si>
    <t>Avg offense pts</t>
  </si>
  <si>
    <t>Avg defensive pts</t>
  </si>
  <si>
    <t>Tele</t>
  </si>
  <si>
    <t>Team 1</t>
  </si>
  <si>
    <t>Team 2</t>
  </si>
  <si>
    <t>Team 3</t>
  </si>
  <si>
    <t>Final Score</t>
  </si>
  <si>
    <t>Move Pts</t>
  </si>
  <si>
    <t>LB Pts</t>
  </si>
  <si>
    <t>HB pts</t>
  </si>
  <si>
    <t>Low Pts</t>
  </si>
  <si>
    <t>Tele pts</t>
  </si>
  <si>
    <t>Opponent Defense</t>
  </si>
  <si>
    <t>B1 Climb mode</t>
  </si>
  <si>
    <t>B2 climb mode</t>
  </si>
  <si>
    <t>B3 climb mode</t>
  </si>
  <si>
    <t>Bots at 4</t>
  </si>
  <si>
    <t>Bots at 3</t>
  </si>
  <si>
    <t>Bots at 2</t>
  </si>
  <si>
    <t>Bots at 1</t>
  </si>
  <si>
    <t>B1 bots at mode</t>
  </si>
  <si>
    <t>B2 bots at mode</t>
  </si>
  <si>
    <t>B3 bots at mode</t>
  </si>
  <si>
    <t>B3 Adj level</t>
  </si>
  <si>
    <t>B1 climb pts</t>
  </si>
  <si>
    <t>B2 climb pts</t>
  </si>
  <si>
    <t>B3 climb pts</t>
  </si>
  <si>
    <t>Opponent Foul pts</t>
  </si>
  <si>
    <t>2020 style predictor with climbing limits</t>
  </si>
  <si>
    <t>Average defense</t>
  </si>
  <si>
    <t>Avg pts contributed</t>
  </si>
  <si>
    <t>Avg Auto Balls</t>
  </si>
  <si>
    <t>Avg LA Balls</t>
  </si>
  <si>
    <t>Avg HA Balls</t>
  </si>
  <si>
    <t>AVG LT Balls</t>
  </si>
  <si>
    <t>Avg HT Balls</t>
  </si>
  <si>
    <t>Most common climbing lvl</t>
  </si>
  <si>
    <t>Avg foul pts</t>
  </si>
  <si>
    <t>Breakdown %</t>
  </si>
  <si>
    <t>Matches &lt;4s Defended</t>
  </si>
  <si>
    <t>Matches &gt;4s defended</t>
  </si>
  <si>
    <t>Adjustment to not give excel a stroke</t>
  </si>
  <si>
    <t>Avg tele pts while undefended</t>
  </si>
  <si>
    <t>Avg tele pts while defended</t>
  </si>
  <si>
    <t>Avg high accuracy while facing &gt;4s D</t>
  </si>
  <si>
    <t>Avg undefended high accuracy</t>
  </si>
  <si>
    <t xml:space="preserve"> </t>
  </si>
  <si>
    <t>Scoring team</t>
  </si>
  <si>
    <t>Match</t>
  </si>
  <si>
    <t>Tele lb</t>
  </si>
  <si>
    <t>Tele lm</t>
  </si>
  <si>
    <t>Tele Low attempts</t>
  </si>
  <si>
    <t>Tele low accuracy</t>
  </si>
  <si>
    <t>Tele hb</t>
  </si>
  <si>
    <t>Tele HM</t>
  </si>
  <si>
    <t>Tele HA</t>
  </si>
  <si>
    <t>Tele High Accuracy</t>
  </si>
  <si>
    <t>Time spent defended</t>
  </si>
  <si>
    <t>Team</t>
  </si>
  <si>
    <t xml:space="preserve">O1 </t>
  </si>
  <si>
    <t>O1t</t>
  </si>
  <si>
    <t>O2</t>
  </si>
  <si>
    <t>o2t</t>
  </si>
  <si>
    <t>o3</t>
  </si>
  <si>
    <t>o3t</t>
  </si>
  <si>
    <t>Time spent on defense</t>
  </si>
  <si>
    <t>Alliance time spent on o1</t>
  </si>
  <si>
    <t>Alliance time spent on o2</t>
  </si>
  <si>
    <t>Alliance time on o3</t>
  </si>
  <si>
    <t>Ratio 1</t>
  </si>
  <si>
    <t>Ratio 2</t>
  </si>
  <si>
    <t>Ratio 3</t>
  </si>
  <si>
    <t>O1 pts in match</t>
  </si>
  <si>
    <t>O2 pts in match</t>
  </si>
  <si>
    <t>O3 pts in match</t>
  </si>
  <si>
    <t>O1 avg pts undefended</t>
  </si>
  <si>
    <t>O2 avg pts undefended</t>
  </si>
  <si>
    <t>O3 avg pts undefended</t>
  </si>
  <si>
    <t>Alliance o1 pts prevented</t>
  </si>
  <si>
    <t>Alliance o2 pts prevented</t>
  </si>
  <si>
    <t>Alliance o3 pts prevented</t>
  </si>
  <si>
    <t>O1 pts prevented</t>
  </si>
  <si>
    <t>O2 pts prevented</t>
  </si>
  <si>
    <t>O3 pts prevented</t>
  </si>
  <si>
    <t>Total pts prevented</t>
  </si>
  <si>
    <t>red</t>
  </si>
  <si>
    <t>Alliance</t>
  </si>
  <si>
    <t>Total RP</t>
  </si>
  <si>
    <t>Tele RP</t>
  </si>
  <si>
    <t>Climbing RP</t>
  </si>
  <si>
    <t>Winning RP</t>
  </si>
  <si>
    <t>Cross Pts</t>
  </si>
  <si>
    <t>Auto balls</t>
  </si>
  <si>
    <t>B1 Avg Balls</t>
  </si>
  <si>
    <t>B2 Avg Balls</t>
  </si>
  <si>
    <t>B3 Avg balls</t>
  </si>
  <si>
    <t>Opponents Pts Prevented</t>
  </si>
  <si>
    <t>Tele Balls</t>
  </si>
  <si>
    <t>Total Balls</t>
  </si>
  <si>
    <t>TELE RP</t>
  </si>
  <si>
    <t>Alliance Climbing PTS</t>
  </si>
  <si>
    <t>B1 Climb Mode</t>
  </si>
  <si>
    <t>B2 Climb Mode</t>
  </si>
  <si>
    <t>B3 Bots at mode</t>
  </si>
  <si>
    <t>B3 adj level</t>
  </si>
  <si>
    <t>B1 Climb Pts</t>
  </si>
  <si>
    <t>Opponent fouls</t>
  </si>
  <si>
    <t>Risk of card</t>
  </si>
  <si>
    <t>OG predictor works</t>
  </si>
  <si>
    <t>hard code limits of 2 until otherwise shown, since geometry of hangar zone</t>
  </si>
  <si>
    <t>Bot 1</t>
  </si>
  <si>
    <t>Bot 2</t>
  </si>
  <si>
    <t>Bot 3</t>
  </si>
  <si>
    <t>Auto pts</t>
  </si>
  <si>
    <t>Cross pts</t>
  </si>
  <si>
    <t>B1 LBP</t>
  </si>
  <si>
    <t>B2 LBP</t>
  </si>
  <si>
    <t>B3 LBP</t>
  </si>
  <si>
    <t>B1 HBP</t>
  </si>
  <si>
    <t>B2 HBP</t>
  </si>
  <si>
    <t>B3 HBP</t>
  </si>
  <si>
    <t>Max climb pts</t>
  </si>
  <si>
    <t>B1 Max lvl</t>
  </si>
  <si>
    <t>B2 Max Lvl</t>
  </si>
  <si>
    <t>B3 max lvl</t>
  </si>
  <si>
    <t>B1 bots at max</t>
  </si>
  <si>
    <t>B2 bots at max</t>
  </si>
  <si>
    <t>B3 bots at max</t>
  </si>
  <si>
    <t>2020 style, but maxes</t>
  </si>
  <si>
    <t>These 2 columns are useless</t>
  </si>
  <si>
    <t>Max pts scenario</t>
  </si>
  <si>
    <t>Max Auto pts</t>
  </si>
  <si>
    <t>They better have fucking crossed</t>
  </si>
  <si>
    <t>I should have pirated excel</t>
  </si>
  <si>
    <t>Max Low Balls</t>
  </si>
  <si>
    <t>Max High Balls</t>
  </si>
  <si>
    <t>Max Low Pts</t>
  </si>
  <si>
    <t>Max balls</t>
  </si>
  <si>
    <t>Max High Pts</t>
  </si>
  <si>
    <t>Max tele pts</t>
  </si>
  <si>
    <t>Max low accuracy</t>
  </si>
  <si>
    <t>Max High pts</t>
  </si>
  <si>
    <t>Max High Accuracy</t>
  </si>
  <si>
    <t>Max time spent on D</t>
  </si>
  <si>
    <t>Max pts prevented</t>
  </si>
  <si>
    <t>Max Climbing lvl</t>
  </si>
  <si>
    <t>Max climbing pts</t>
  </si>
  <si>
    <t>Min climbing time to 4</t>
  </si>
  <si>
    <t>Min climbing time to 3</t>
  </si>
  <si>
    <t>Min climbing time to 2</t>
  </si>
  <si>
    <t>Min climbing time to 1</t>
  </si>
  <si>
    <t>% of time climbed to their max</t>
  </si>
  <si>
    <t>Average climbing lvl</t>
  </si>
  <si>
    <t>Real max # of bots they can climb to 4 with</t>
  </si>
  <si>
    <t>Max # of bots they can climb to 4 with not real</t>
  </si>
  <si>
    <t>Real max # of bots they can climb to 3 with</t>
  </si>
  <si>
    <t>Max # of bots they can climb to 3 with</t>
  </si>
  <si>
    <t>Real Max # of bots they can climb to 2 with</t>
  </si>
  <si>
    <t>Max # of bots they can climb to 2 with</t>
  </si>
  <si>
    <t>Climbing mode</t>
  </si>
  <si>
    <t>Bots at mode</t>
  </si>
  <si>
    <t>Bots at max</t>
  </si>
  <si>
    <t>fix this entire sheet</t>
  </si>
  <si>
    <t>Climbing lvl</t>
  </si>
  <si>
    <t>Bots at 0</t>
  </si>
  <si>
    <t>O2t</t>
  </si>
  <si>
    <t>O3t</t>
  </si>
  <si>
    <t>blue</t>
  </si>
</sst>
</file>

<file path=xl/styles.xml><?xml version="1.0" encoding="utf-8"?>
<styleSheet xmlns="http://schemas.openxmlformats.org/spreadsheetml/2006/main">
  <numFmts count="5">
    <numFmt numFmtId="176" formatCode="_-&quot;$&quot;* #,##0.00_-;\-&quot;$&quot;* #,##0.00_-;_-&quot;$&quot;* \-??_-;_-@_-"/>
    <numFmt numFmtId="41" formatCode="_-* #,##0_-;\-* #,##0_-;_-* &quot;-&quot;_-;_-@_-"/>
    <numFmt numFmtId="177" formatCode="_-&quot;$&quot;* #,##0_-;\-&quot;$&quot;* #,##0_-;_-&quot;$&quot;* &quot;-&quot;_-;_-@_-"/>
    <numFmt numFmtId="43" formatCode="_-* #,##0.00_-;\-* #,##0.00_-;_-* &quot;-&quot;??_-;_-@_-"/>
    <numFmt numFmtId="178" formatCode="0.000%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033FF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24" borderId="2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28" borderId="4" applyNumberFormat="0" applyFon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3" borderId="7" applyNumberFormat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8" fillId="38" borderId="8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6" fillId="38" borderId="7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</cellStyleXfs>
  <cellXfs count="57">
    <xf numFmtId="0" fontId="0" fillId="0" borderId="0" xfId="0"/>
    <xf numFmtId="0" fontId="0" fillId="0" borderId="0" xfId="0" applyFill="1"/>
    <xf numFmtId="9" fontId="0" fillId="0" borderId="0" xfId="6" applyFont="1"/>
    <xf numFmtId="0" fontId="0" fillId="2" borderId="0" xfId="0" applyFill="1"/>
    <xf numFmtId="0" fontId="0" fillId="0" borderId="0" xfId="6" applyNumberFormat="1" applyFont="1"/>
    <xf numFmtId="0" fontId="0" fillId="0" borderId="0" xfId="0" applyFont="1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7" borderId="0" xfId="0" applyFont="1" applyFill="1" applyAlignment="1">
      <alignment horizontal="center"/>
    </xf>
    <xf numFmtId="0" fontId="0" fillId="7" borderId="0" xfId="0" applyFill="1"/>
    <xf numFmtId="0" fontId="1" fillId="8" borderId="0" xfId="0" applyFont="1" applyFill="1" applyAlignment="1">
      <alignment horizontal="center"/>
    </xf>
    <xf numFmtId="0" fontId="0" fillId="9" borderId="0" xfId="0" applyFill="1"/>
    <xf numFmtId="0" fontId="0" fillId="8" borderId="0" xfId="0" applyFill="1"/>
    <xf numFmtId="0" fontId="0" fillId="0" borderId="0" xfId="0" applyAlignment="1"/>
    <xf numFmtId="0" fontId="0" fillId="0" borderId="0" xfId="0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0" borderId="0" xfId="0" applyNumberFormat="1"/>
    <xf numFmtId="9" fontId="0" fillId="0" borderId="0" xfId="6"/>
    <xf numFmtId="9" fontId="0" fillId="0" borderId="0" xfId="0" applyNumberFormat="1"/>
    <xf numFmtId="0" fontId="1" fillId="9" borderId="0" xfId="0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0" fontId="1" fillId="17" borderId="0" xfId="0" applyFont="1" applyFill="1" applyAlignment="1">
      <alignment horizontal="center"/>
    </xf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1" fillId="19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1" fillId="20" borderId="0" xfId="0" applyFont="1" applyFill="1" applyAlignment="1">
      <alignment horizontal="center"/>
    </xf>
    <xf numFmtId="0" fontId="1" fillId="12" borderId="0" xfId="0" applyFont="1" applyFill="1" applyAlignment="1">
      <alignment horizontal="center"/>
    </xf>
    <xf numFmtId="0" fontId="1" fillId="12" borderId="0" xfId="0" applyFont="1" applyFill="1"/>
    <xf numFmtId="0" fontId="0" fillId="21" borderId="0" xfId="0" applyFill="1"/>
    <xf numFmtId="9" fontId="0" fillId="0" borderId="0" xfId="6" applyFont="1" applyFill="1"/>
    <xf numFmtId="178" fontId="0" fillId="0" borderId="0" xfId="6" applyNumberFormat="1" applyFont="1" applyFill="1"/>
    <xf numFmtId="0" fontId="1" fillId="22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0" fillId="22" borderId="0" xfId="0" applyFill="1"/>
    <xf numFmtId="0" fontId="0" fillId="5" borderId="0" xfId="0" applyFill="1" applyAlignment="1">
      <alignment horizontal="center"/>
    </xf>
    <xf numFmtId="0" fontId="1" fillId="21" borderId="0" xfId="0" applyFont="1" applyFill="1" applyAlignment="1">
      <alignment horizontal="center"/>
    </xf>
    <xf numFmtId="9" fontId="0" fillId="21" borderId="0" xfId="6" applyFont="1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right" wrapText="1" readingOrder="1"/>
    </xf>
    <xf numFmtId="0" fontId="2" fillId="0" borderId="1" xfId="0" applyFont="1" applyBorder="1" applyAlignment="1">
      <alignment wrapText="1" readingOrder="1"/>
    </xf>
    <xf numFmtId="0" fontId="2" fillId="0" borderId="1" xfId="0" applyFont="1" applyBorder="1" applyAlignment="1">
      <alignment wrapText="1" readingOrder="1"/>
    </xf>
    <xf numFmtId="46" fontId="2" fillId="0" borderId="1" xfId="0" applyNumberFormat="1" applyFont="1" applyBorder="1" applyAlignment="1">
      <alignment horizontal="right" wrapText="1" readingOrder="1"/>
    </xf>
    <xf numFmtId="20" fontId="2" fillId="0" borderId="1" xfId="0" applyNumberFormat="1" applyFont="1" applyBorder="1" applyAlignment="1">
      <alignment horizontal="right" wrapText="1" readingOrder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4"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0070C0"/>
        </patternFill>
      </fill>
    </dxf>
  </dxfs>
  <tableStyles count="0" defaultTableStyle="TableStyleMedium2" defaultPivotStyle="PivotStyleLight16"/>
  <colors>
    <mruColors>
      <color rgb="0000FFFF"/>
      <color rgb="00FF99FF"/>
      <color rgb="00FF6600"/>
      <color rgb="0066FF66"/>
      <color rgb="00C033FF"/>
      <color rgb="00FF6699"/>
      <color rgb="009933FF"/>
      <color rgb="00FF00FF"/>
      <color rgb="000070C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customXml" Target="../customXml/item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A613"/>
  <sheetViews>
    <sheetView workbookViewId="0">
      <pane ySplit="2" topLeftCell="A605" activePane="bottomLeft" state="frozen"/>
      <selection/>
      <selection pane="bottomLeft" activeCell="A614" sqref="A614"/>
    </sheetView>
  </sheetViews>
  <sheetFormatPr defaultColWidth="9" defaultRowHeight="14.5"/>
  <cols>
    <col min="2" max="2" width="8.27272727272727" customWidth="1"/>
    <col min="4" max="4" width="10.4545454545455" customWidth="1"/>
    <col min="5" max="5" width="10" customWidth="1"/>
    <col min="6" max="6" width="10.2727272727273" customWidth="1"/>
    <col min="7" max="7" width="10.4545454545455" customWidth="1"/>
    <col min="8" max="8" width="10.5454545454545" customWidth="1"/>
    <col min="10" max="10" width="9.18181818181818" customWidth="1"/>
    <col min="11" max="11" width="9.27272727272727" customWidth="1"/>
    <col min="12" max="12" width="10.5454545454545" customWidth="1"/>
    <col min="13" max="13" width="19.0909090909091" customWidth="1"/>
    <col min="14" max="18" width="14.4545454545455" customWidth="1"/>
    <col min="19" max="19" width="21.6363636363636" customWidth="1"/>
    <col min="20" max="21" width="21.8181818181818" customWidth="1"/>
    <col min="25" max="26" width="12.5454545454545" customWidth="1"/>
  </cols>
  <sheetData>
    <row r="1" spans="1:26">
      <c r="A1" s="51" t="s">
        <v>0</v>
      </c>
      <c r="B1" s="51"/>
      <c r="C1" s="51"/>
      <c r="D1" s="51" t="s">
        <v>1</v>
      </c>
      <c r="E1" s="51"/>
      <c r="F1" s="51"/>
      <c r="G1" s="51"/>
      <c r="H1" s="51"/>
      <c r="I1" s="51" t="s">
        <v>2</v>
      </c>
      <c r="J1" s="51"/>
      <c r="K1" s="51"/>
      <c r="L1" s="51"/>
      <c r="M1" s="51" t="s">
        <v>3</v>
      </c>
      <c r="N1" s="51"/>
      <c r="O1" s="51"/>
      <c r="P1" s="51"/>
      <c r="Q1" s="51"/>
      <c r="R1" s="51"/>
      <c r="S1" s="51" t="s">
        <v>4</v>
      </c>
      <c r="T1" s="51"/>
      <c r="U1" s="51"/>
      <c r="V1" s="51" t="s">
        <v>5</v>
      </c>
      <c r="W1" s="51"/>
      <c r="X1" s="51"/>
      <c r="Y1" s="51"/>
      <c r="Z1" s="51"/>
    </row>
    <row r="2" ht="15.25" spans="1:2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10</v>
      </c>
      <c r="J2" t="s">
        <v>14</v>
      </c>
      <c r="K2" t="s">
        <v>12</v>
      </c>
      <c r="L2" t="s">
        <v>13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</row>
    <row r="3" ht="15.25" spans="1:31">
      <c r="A3" s="52">
        <v>4069</v>
      </c>
      <c r="B3" s="52">
        <v>1</v>
      </c>
      <c r="C3" s="53" t="s">
        <v>29</v>
      </c>
      <c r="D3" s="52">
        <v>1</v>
      </c>
      <c r="E3" s="52">
        <v>0</v>
      </c>
      <c r="F3" s="52">
        <v>0</v>
      </c>
      <c r="G3" s="52">
        <v>0</v>
      </c>
      <c r="H3" s="52">
        <v>1</v>
      </c>
      <c r="I3" s="52">
        <v>0</v>
      </c>
      <c r="J3" s="52">
        <v>0</v>
      </c>
      <c r="K3" s="52">
        <v>5</v>
      </c>
      <c r="L3" s="52">
        <v>3</v>
      </c>
      <c r="M3" s="52">
        <v>2198</v>
      </c>
      <c r="N3" s="52">
        <v>3.108</v>
      </c>
      <c r="O3" s="52">
        <v>5406</v>
      </c>
      <c r="P3" s="52">
        <v>0</v>
      </c>
      <c r="Q3" s="52">
        <v>1114</v>
      </c>
      <c r="R3" s="52">
        <v>0</v>
      </c>
      <c r="S3" s="52">
        <v>0</v>
      </c>
      <c r="T3" s="52">
        <v>4</v>
      </c>
      <c r="U3" s="52">
        <v>0</v>
      </c>
      <c r="V3" s="52">
        <v>8</v>
      </c>
      <c r="W3" s="52">
        <v>0</v>
      </c>
      <c r="X3" s="52">
        <v>0</v>
      </c>
      <c r="Y3" s="52">
        <v>0</v>
      </c>
      <c r="Z3" s="52">
        <v>0</v>
      </c>
      <c r="AA3" s="53"/>
      <c r="AB3" s="53"/>
      <c r="AC3" s="53"/>
      <c r="AD3" s="54"/>
      <c r="AE3" s="54"/>
    </row>
    <row r="4" ht="15.25" spans="1:31">
      <c r="A4" s="52">
        <v>8731</v>
      </c>
      <c r="B4" s="52">
        <v>1</v>
      </c>
      <c r="C4" s="53" t="s">
        <v>29</v>
      </c>
      <c r="D4" s="52">
        <v>0</v>
      </c>
      <c r="E4" s="52">
        <v>2</v>
      </c>
      <c r="F4" s="52">
        <v>1</v>
      </c>
      <c r="G4" s="52">
        <v>0</v>
      </c>
      <c r="H4" s="52">
        <v>0</v>
      </c>
      <c r="I4" s="52">
        <v>4</v>
      </c>
      <c r="J4" s="52">
        <v>0</v>
      </c>
      <c r="K4" s="52">
        <v>0</v>
      </c>
      <c r="L4" s="52">
        <v>0</v>
      </c>
      <c r="M4" s="52">
        <v>5406</v>
      </c>
      <c r="N4" s="52">
        <v>9.056</v>
      </c>
      <c r="O4" s="52">
        <v>1114</v>
      </c>
      <c r="P4" s="52">
        <v>0</v>
      </c>
      <c r="Q4" s="52">
        <v>2198</v>
      </c>
      <c r="R4" s="52">
        <v>0</v>
      </c>
      <c r="S4" s="52">
        <v>0</v>
      </c>
      <c r="T4" s="52">
        <v>0</v>
      </c>
      <c r="U4" s="52">
        <v>0</v>
      </c>
      <c r="V4" s="52">
        <v>0</v>
      </c>
      <c r="W4" s="52">
        <v>0</v>
      </c>
      <c r="X4" s="52">
        <v>0</v>
      </c>
      <c r="Y4" s="52">
        <v>0</v>
      </c>
      <c r="Z4" s="52">
        <v>0</v>
      </c>
      <c r="AA4" s="53"/>
      <c r="AB4" s="53"/>
      <c r="AC4" s="53"/>
      <c r="AD4" s="54"/>
      <c r="AE4" s="54"/>
    </row>
    <row r="5" ht="15.25" spans="1:31">
      <c r="A5" s="52">
        <v>5406</v>
      </c>
      <c r="B5" s="52">
        <v>1</v>
      </c>
      <c r="C5" s="53" t="s">
        <v>30</v>
      </c>
      <c r="D5" s="52">
        <v>0</v>
      </c>
      <c r="E5" s="52">
        <v>0</v>
      </c>
      <c r="F5" s="52">
        <v>0</v>
      </c>
      <c r="G5" s="52">
        <v>2</v>
      </c>
      <c r="H5" s="52">
        <v>0</v>
      </c>
      <c r="I5" s="52">
        <v>0</v>
      </c>
      <c r="J5" s="52">
        <v>0</v>
      </c>
      <c r="K5" s="52">
        <v>10</v>
      </c>
      <c r="L5" s="52">
        <v>2</v>
      </c>
      <c r="M5" s="52">
        <v>8731</v>
      </c>
      <c r="N5" s="52">
        <v>11.282</v>
      </c>
      <c r="O5" s="52">
        <v>4069</v>
      </c>
      <c r="P5" s="52">
        <v>0</v>
      </c>
      <c r="Q5" s="52">
        <v>8789</v>
      </c>
      <c r="R5" s="52">
        <v>2.469</v>
      </c>
      <c r="S5" s="52">
        <v>0</v>
      </c>
      <c r="T5" s="52">
        <v>4</v>
      </c>
      <c r="U5" s="52">
        <v>0</v>
      </c>
      <c r="V5" s="52">
        <v>0</v>
      </c>
      <c r="W5" s="52">
        <v>0</v>
      </c>
      <c r="X5" s="52">
        <v>0</v>
      </c>
      <c r="Y5" s="52">
        <v>0</v>
      </c>
      <c r="Z5" s="52">
        <v>0</v>
      </c>
      <c r="AA5" s="53"/>
      <c r="AB5" s="53"/>
      <c r="AC5" s="53"/>
      <c r="AD5" s="54"/>
      <c r="AE5" s="54"/>
    </row>
    <row r="6" ht="15.25" spans="1:31">
      <c r="A6" s="52">
        <v>1114</v>
      </c>
      <c r="B6" s="52">
        <v>1</v>
      </c>
      <c r="C6" s="53" t="s">
        <v>30</v>
      </c>
      <c r="D6" s="52">
        <v>1</v>
      </c>
      <c r="E6" s="52">
        <v>0</v>
      </c>
      <c r="F6" s="52">
        <v>0</v>
      </c>
      <c r="G6" s="52">
        <v>2</v>
      </c>
      <c r="H6" s="52">
        <v>0</v>
      </c>
      <c r="I6" s="52">
        <v>0</v>
      </c>
      <c r="J6" s="52">
        <v>0</v>
      </c>
      <c r="K6" s="52">
        <v>12</v>
      </c>
      <c r="L6" s="52">
        <v>3</v>
      </c>
      <c r="M6" s="52">
        <v>8731</v>
      </c>
      <c r="N6" s="52">
        <v>0</v>
      </c>
      <c r="O6" s="52">
        <v>4069</v>
      </c>
      <c r="P6" s="52">
        <v>0</v>
      </c>
      <c r="Q6" s="52">
        <v>8789</v>
      </c>
      <c r="R6" s="52">
        <v>0</v>
      </c>
      <c r="S6" s="52">
        <v>0</v>
      </c>
      <c r="T6" s="52">
        <v>4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3"/>
      <c r="AB6" s="53"/>
      <c r="AC6" s="53"/>
      <c r="AD6" s="54"/>
      <c r="AE6" s="54"/>
    </row>
    <row r="7" ht="15.25" spans="1:31">
      <c r="A7" s="52">
        <v>8789</v>
      </c>
      <c r="B7" s="52">
        <v>1</v>
      </c>
      <c r="C7" s="53" t="s">
        <v>29</v>
      </c>
      <c r="D7" s="52">
        <v>1</v>
      </c>
      <c r="E7" s="52">
        <v>0</v>
      </c>
      <c r="F7" s="52">
        <v>0</v>
      </c>
      <c r="G7" s="52">
        <v>0</v>
      </c>
      <c r="H7" s="52">
        <v>1</v>
      </c>
      <c r="I7" s="52">
        <v>1</v>
      </c>
      <c r="J7" s="52">
        <v>1</v>
      </c>
      <c r="K7" s="52">
        <v>0</v>
      </c>
      <c r="L7" s="52">
        <v>0</v>
      </c>
      <c r="M7" s="52">
        <v>2198</v>
      </c>
      <c r="N7" s="52">
        <v>2.748</v>
      </c>
      <c r="O7" s="52">
        <v>5406</v>
      </c>
      <c r="P7" s="52">
        <v>6.445</v>
      </c>
      <c r="Q7" s="52">
        <v>1114</v>
      </c>
      <c r="R7" s="52">
        <v>4.936</v>
      </c>
      <c r="S7" s="52">
        <v>0</v>
      </c>
      <c r="T7" s="52">
        <v>2</v>
      </c>
      <c r="U7" s="52">
        <v>0</v>
      </c>
      <c r="V7" s="52">
        <v>8</v>
      </c>
      <c r="W7" s="52">
        <v>0</v>
      </c>
      <c r="X7" s="52">
        <v>0</v>
      </c>
      <c r="Y7" s="52">
        <v>0</v>
      </c>
      <c r="Z7" s="52">
        <v>0</v>
      </c>
      <c r="AA7" s="53"/>
      <c r="AB7" s="53"/>
      <c r="AC7" s="53"/>
      <c r="AD7" s="54"/>
      <c r="AE7" s="54"/>
    </row>
    <row r="8" ht="15.25" spans="1:29">
      <c r="A8" s="52">
        <v>2198</v>
      </c>
      <c r="B8" s="52">
        <v>1</v>
      </c>
      <c r="C8" s="53" t="s">
        <v>30</v>
      </c>
      <c r="D8" s="52">
        <v>1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4</v>
      </c>
      <c r="L8" s="52">
        <v>1</v>
      </c>
      <c r="M8" s="52">
        <v>8731</v>
      </c>
      <c r="N8" s="52">
        <v>0</v>
      </c>
      <c r="O8" s="52">
        <v>4069</v>
      </c>
      <c r="P8" s="52">
        <v>0</v>
      </c>
      <c r="Q8" s="52">
        <v>8789</v>
      </c>
      <c r="R8" s="52">
        <v>38.999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3"/>
      <c r="AB8" s="53"/>
      <c r="AC8" s="53"/>
    </row>
    <row r="9" ht="15.25" spans="1:29">
      <c r="A9" s="52">
        <v>5672</v>
      </c>
      <c r="B9" s="52">
        <v>2</v>
      </c>
      <c r="C9" s="53" t="s">
        <v>29</v>
      </c>
      <c r="D9" s="52">
        <v>1</v>
      </c>
      <c r="E9" s="52">
        <v>1</v>
      </c>
      <c r="F9" s="52">
        <v>0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7902</v>
      </c>
      <c r="N9" s="52">
        <v>3.367</v>
      </c>
      <c r="O9" s="52">
        <v>914</v>
      </c>
      <c r="P9" s="52">
        <v>3.949</v>
      </c>
      <c r="Q9" s="52">
        <v>4976</v>
      </c>
      <c r="R9" s="52">
        <v>10.749</v>
      </c>
      <c r="S9" s="52">
        <v>0</v>
      </c>
      <c r="T9" s="52">
        <v>0</v>
      </c>
      <c r="U9" s="52">
        <v>0</v>
      </c>
      <c r="V9" s="52">
        <v>20</v>
      </c>
      <c r="W9" s="52">
        <v>0</v>
      </c>
      <c r="X9" s="52">
        <v>0</v>
      </c>
      <c r="Y9" s="52">
        <v>0</v>
      </c>
      <c r="Z9" s="52">
        <v>0</v>
      </c>
      <c r="AA9" s="53"/>
      <c r="AB9" s="53"/>
      <c r="AC9" s="53"/>
    </row>
    <row r="10" ht="15.25" spans="1:29">
      <c r="A10" s="52">
        <v>914</v>
      </c>
      <c r="B10" s="52">
        <v>2</v>
      </c>
      <c r="C10" s="53" t="s">
        <v>30</v>
      </c>
      <c r="D10" s="52">
        <v>1</v>
      </c>
      <c r="E10" s="52">
        <v>0</v>
      </c>
      <c r="F10" s="52">
        <v>0</v>
      </c>
      <c r="G10" s="52">
        <v>0</v>
      </c>
      <c r="H10" s="52">
        <v>0</v>
      </c>
      <c r="I10" s="52">
        <v>1</v>
      </c>
      <c r="J10" s="52">
        <v>1</v>
      </c>
      <c r="K10" s="52">
        <v>2</v>
      </c>
      <c r="L10" s="52">
        <v>0</v>
      </c>
      <c r="M10" s="52">
        <v>8850</v>
      </c>
      <c r="N10" s="52">
        <v>5.417</v>
      </c>
      <c r="O10" s="52">
        <v>4917</v>
      </c>
      <c r="P10" s="52">
        <v>0</v>
      </c>
      <c r="Q10" s="52">
        <v>5672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X10" s="52">
        <v>0</v>
      </c>
      <c r="Y10" s="52">
        <v>0</v>
      </c>
      <c r="Z10" s="52">
        <v>0</v>
      </c>
      <c r="AA10" s="53"/>
      <c r="AB10" s="53"/>
      <c r="AC10" s="53"/>
    </row>
    <row r="11" ht="15.25" spans="1:29">
      <c r="A11" s="52">
        <v>8850</v>
      </c>
      <c r="B11" s="52">
        <v>2</v>
      </c>
      <c r="C11" s="53" t="s">
        <v>29</v>
      </c>
      <c r="D11" s="52">
        <v>1</v>
      </c>
      <c r="E11" s="52">
        <v>0</v>
      </c>
      <c r="F11" s="52">
        <v>1</v>
      </c>
      <c r="G11" s="52">
        <v>0</v>
      </c>
      <c r="H11" s="52">
        <v>0</v>
      </c>
      <c r="I11" s="52">
        <v>4</v>
      </c>
      <c r="J11" s="52">
        <v>3</v>
      </c>
      <c r="K11" s="52">
        <v>0</v>
      </c>
      <c r="L11" s="52">
        <v>0</v>
      </c>
      <c r="M11" s="52">
        <v>7902</v>
      </c>
      <c r="N11" s="52">
        <v>0</v>
      </c>
      <c r="O11" s="52">
        <v>914</v>
      </c>
      <c r="P11" s="52">
        <v>0</v>
      </c>
      <c r="Q11" s="52">
        <v>4976</v>
      </c>
      <c r="R11" s="52">
        <v>0</v>
      </c>
      <c r="S11" s="52">
        <v>0</v>
      </c>
      <c r="T11" s="52">
        <v>0</v>
      </c>
      <c r="U11" s="52">
        <v>0</v>
      </c>
      <c r="V11" s="52">
        <v>20</v>
      </c>
      <c r="W11" s="52">
        <v>0</v>
      </c>
      <c r="X11" s="52">
        <v>0</v>
      </c>
      <c r="Y11" s="52">
        <v>0</v>
      </c>
      <c r="Z11" s="52">
        <v>0</v>
      </c>
      <c r="AA11" s="53"/>
      <c r="AB11" s="53"/>
      <c r="AC11" s="53"/>
    </row>
    <row r="12" ht="15.25" spans="1:29">
      <c r="A12" s="52">
        <v>4976</v>
      </c>
      <c r="B12" s="52">
        <v>2</v>
      </c>
      <c r="C12" s="53" t="s">
        <v>30</v>
      </c>
      <c r="D12" s="52">
        <v>1</v>
      </c>
      <c r="E12" s="52">
        <v>0</v>
      </c>
      <c r="F12" s="52">
        <v>0</v>
      </c>
      <c r="G12" s="52">
        <v>4</v>
      </c>
      <c r="H12" s="52">
        <v>0</v>
      </c>
      <c r="I12" s="52">
        <v>0</v>
      </c>
      <c r="J12" s="52">
        <v>0</v>
      </c>
      <c r="K12" s="52">
        <v>11</v>
      </c>
      <c r="L12" s="52">
        <v>2</v>
      </c>
      <c r="M12" s="52">
        <v>4917</v>
      </c>
      <c r="N12" s="52">
        <v>23.037</v>
      </c>
      <c r="O12" s="52">
        <v>5672</v>
      </c>
      <c r="P12" s="52">
        <v>6.244</v>
      </c>
      <c r="Q12" s="52">
        <v>8850</v>
      </c>
      <c r="R12" s="52">
        <v>0</v>
      </c>
      <c r="S12" s="52">
        <v>0</v>
      </c>
      <c r="T12" s="52">
        <v>0</v>
      </c>
      <c r="U12" s="52">
        <v>1</v>
      </c>
      <c r="V12" s="52">
        <v>4</v>
      </c>
      <c r="W12" s="52">
        <v>0</v>
      </c>
      <c r="X12" s="52">
        <v>0</v>
      </c>
      <c r="Y12" s="52">
        <v>0</v>
      </c>
      <c r="Z12" s="52">
        <v>0</v>
      </c>
      <c r="AA12" s="53"/>
      <c r="AB12" s="53"/>
      <c r="AC12" s="53"/>
    </row>
    <row r="13" ht="15.25" spans="1:29">
      <c r="A13" s="52">
        <v>4917</v>
      </c>
      <c r="B13" s="52">
        <v>2</v>
      </c>
      <c r="C13" s="53" t="s">
        <v>29</v>
      </c>
      <c r="D13" s="52">
        <v>1</v>
      </c>
      <c r="E13" s="52">
        <v>0</v>
      </c>
      <c r="F13" s="52">
        <v>0</v>
      </c>
      <c r="G13" s="52">
        <v>2</v>
      </c>
      <c r="H13" s="52">
        <v>0</v>
      </c>
      <c r="I13" s="52">
        <v>0</v>
      </c>
      <c r="J13" s="52">
        <v>0</v>
      </c>
      <c r="K13" s="52">
        <v>7</v>
      </c>
      <c r="L13" s="52">
        <v>3</v>
      </c>
      <c r="M13" s="52">
        <v>7902</v>
      </c>
      <c r="N13" s="52">
        <v>0</v>
      </c>
      <c r="O13" s="52">
        <v>914</v>
      </c>
      <c r="P13" s="52">
        <v>0</v>
      </c>
      <c r="Q13" s="52">
        <v>4976</v>
      </c>
      <c r="R13" s="52">
        <v>5.123</v>
      </c>
      <c r="S13" s="52">
        <v>0</v>
      </c>
      <c r="T13" s="52">
        <v>4</v>
      </c>
      <c r="U13" s="52">
        <v>0</v>
      </c>
      <c r="V13" s="52">
        <v>0</v>
      </c>
      <c r="W13" s="52">
        <v>0</v>
      </c>
      <c r="X13" s="52">
        <v>0</v>
      </c>
      <c r="Y13" s="52">
        <v>0</v>
      </c>
      <c r="Z13" s="52">
        <v>0</v>
      </c>
      <c r="AA13" s="53"/>
      <c r="AB13" s="53"/>
      <c r="AC13" s="53"/>
    </row>
    <row r="14" ht="15.25" spans="1:29">
      <c r="A14" s="52">
        <v>7902</v>
      </c>
      <c r="B14" s="52">
        <v>2</v>
      </c>
      <c r="C14" s="53" t="s">
        <v>30</v>
      </c>
      <c r="D14" s="52">
        <v>1</v>
      </c>
      <c r="E14" s="52">
        <v>0</v>
      </c>
      <c r="F14" s="52">
        <v>0</v>
      </c>
      <c r="G14" s="52">
        <v>0</v>
      </c>
      <c r="H14" s="52">
        <v>2</v>
      </c>
      <c r="I14" s="52">
        <v>0</v>
      </c>
      <c r="J14" s="52">
        <v>0</v>
      </c>
      <c r="K14" s="52">
        <v>5</v>
      </c>
      <c r="L14" s="52">
        <v>3</v>
      </c>
      <c r="M14" s="52">
        <v>4917</v>
      </c>
      <c r="N14" s="52">
        <v>2.183</v>
      </c>
      <c r="O14" s="52">
        <v>5672</v>
      </c>
      <c r="P14" s="52">
        <v>0</v>
      </c>
      <c r="Q14" s="52">
        <v>8850</v>
      </c>
      <c r="R14" s="52">
        <v>0</v>
      </c>
      <c r="S14" s="52">
        <v>0</v>
      </c>
      <c r="T14" s="52">
        <v>2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3"/>
      <c r="AB14" s="53"/>
      <c r="AC14" s="53"/>
    </row>
    <row r="15" ht="15.25" spans="1:29">
      <c r="A15" s="52">
        <v>4069</v>
      </c>
      <c r="B15" s="52">
        <v>1</v>
      </c>
      <c r="C15" s="53" t="s">
        <v>29</v>
      </c>
      <c r="D15" s="52">
        <v>1</v>
      </c>
      <c r="E15" s="52">
        <v>0</v>
      </c>
      <c r="F15" s="52">
        <v>0</v>
      </c>
      <c r="G15" s="52">
        <v>0</v>
      </c>
      <c r="H15" s="52">
        <v>1</v>
      </c>
      <c r="I15" s="52">
        <v>0</v>
      </c>
      <c r="J15" s="52">
        <v>0</v>
      </c>
      <c r="K15" s="52">
        <v>5</v>
      </c>
      <c r="L15" s="52">
        <v>3</v>
      </c>
      <c r="M15" s="52">
        <v>2198</v>
      </c>
      <c r="N15" s="52">
        <v>3.108</v>
      </c>
      <c r="O15" s="52">
        <v>5406</v>
      </c>
      <c r="P15" s="52">
        <v>0</v>
      </c>
      <c r="Q15" s="52">
        <v>1114</v>
      </c>
      <c r="R15" s="52">
        <v>0</v>
      </c>
      <c r="S15" s="52">
        <v>0</v>
      </c>
      <c r="T15" s="52">
        <v>4</v>
      </c>
      <c r="U15" s="52">
        <v>0</v>
      </c>
      <c r="V15" s="52">
        <v>8</v>
      </c>
      <c r="W15" s="52">
        <v>0</v>
      </c>
      <c r="X15" s="52">
        <v>0</v>
      </c>
      <c r="Y15" s="52">
        <v>0</v>
      </c>
      <c r="Z15" s="52">
        <v>0</v>
      </c>
      <c r="AA15" s="53"/>
      <c r="AB15" s="53"/>
      <c r="AC15" s="53"/>
    </row>
    <row r="16" ht="15.25" spans="1:29">
      <c r="A16" s="52">
        <v>8731</v>
      </c>
      <c r="B16" s="52">
        <v>1</v>
      </c>
      <c r="C16" s="53" t="s">
        <v>29</v>
      </c>
      <c r="D16" s="52">
        <v>0</v>
      </c>
      <c r="E16" s="52">
        <v>2</v>
      </c>
      <c r="F16" s="52">
        <v>1</v>
      </c>
      <c r="G16" s="52">
        <v>0</v>
      </c>
      <c r="H16" s="52">
        <v>0</v>
      </c>
      <c r="I16" s="52">
        <v>4</v>
      </c>
      <c r="J16" s="52">
        <v>0</v>
      </c>
      <c r="K16" s="52">
        <v>0</v>
      </c>
      <c r="L16" s="52">
        <v>0</v>
      </c>
      <c r="M16" s="52">
        <v>5406</v>
      </c>
      <c r="N16" s="52">
        <v>9.056</v>
      </c>
      <c r="O16" s="52">
        <v>1114</v>
      </c>
      <c r="P16" s="52">
        <v>0</v>
      </c>
      <c r="Q16" s="52">
        <v>2198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X16" s="52">
        <v>0</v>
      </c>
      <c r="Y16" s="52">
        <v>0</v>
      </c>
      <c r="Z16" s="52">
        <v>0</v>
      </c>
      <c r="AA16" s="53"/>
      <c r="AB16" s="53"/>
      <c r="AC16" s="53"/>
    </row>
    <row r="17" ht="15.25" spans="1:29">
      <c r="A17" s="52">
        <v>5406</v>
      </c>
      <c r="B17" s="52">
        <v>1</v>
      </c>
      <c r="C17" s="53" t="s">
        <v>30</v>
      </c>
      <c r="D17" s="52">
        <v>0</v>
      </c>
      <c r="E17" s="52">
        <v>0</v>
      </c>
      <c r="F17" s="52">
        <v>0</v>
      </c>
      <c r="G17" s="52">
        <v>2</v>
      </c>
      <c r="H17" s="52">
        <v>0</v>
      </c>
      <c r="I17" s="52">
        <v>0</v>
      </c>
      <c r="J17" s="52">
        <v>0</v>
      </c>
      <c r="K17" s="52">
        <v>10</v>
      </c>
      <c r="L17" s="52">
        <v>2</v>
      </c>
      <c r="M17" s="52">
        <v>8731</v>
      </c>
      <c r="N17" s="52">
        <v>11.282</v>
      </c>
      <c r="O17" s="52">
        <v>4069</v>
      </c>
      <c r="P17" s="52">
        <v>0</v>
      </c>
      <c r="Q17" s="52">
        <v>8789</v>
      </c>
      <c r="R17" s="52">
        <v>2.469</v>
      </c>
      <c r="S17" s="52">
        <v>0</v>
      </c>
      <c r="T17" s="52">
        <v>4</v>
      </c>
      <c r="U17" s="52">
        <v>0</v>
      </c>
      <c r="V17" s="52">
        <v>0</v>
      </c>
      <c r="W17" s="52">
        <v>0</v>
      </c>
      <c r="X17" s="52">
        <v>0</v>
      </c>
      <c r="Y17" s="52">
        <v>0</v>
      </c>
      <c r="Z17" s="52">
        <v>0</v>
      </c>
      <c r="AA17" s="53"/>
      <c r="AB17" s="53"/>
      <c r="AC17" s="53"/>
    </row>
    <row r="18" ht="15.25" spans="1:29">
      <c r="A18" s="52">
        <v>1114</v>
      </c>
      <c r="B18" s="52">
        <v>1</v>
      </c>
      <c r="C18" s="53" t="s">
        <v>30</v>
      </c>
      <c r="D18" s="52">
        <v>1</v>
      </c>
      <c r="E18" s="52">
        <v>0</v>
      </c>
      <c r="F18" s="52">
        <v>0</v>
      </c>
      <c r="G18" s="52">
        <v>2</v>
      </c>
      <c r="H18" s="52">
        <v>0</v>
      </c>
      <c r="I18" s="52">
        <v>0</v>
      </c>
      <c r="J18" s="52">
        <v>0</v>
      </c>
      <c r="K18" s="52">
        <v>12</v>
      </c>
      <c r="L18" s="52">
        <v>3</v>
      </c>
      <c r="M18" s="52">
        <v>8731</v>
      </c>
      <c r="N18" s="52">
        <v>0</v>
      </c>
      <c r="O18" s="52">
        <v>4069</v>
      </c>
      <c r="P18" s="52">
        <v>0</v>
      </c>
      <c r="Q18" s="52">
        <v>8789</v>
      </c>
      <c r="R18" s="52">
        <v>0</v>
      </c>
      <c r="S18" s="52">
        <v>0</v>
      </c>
      <c r="T18" s="52">
        <v>4</v>
      </c>
      <c r="U18" s="52">
        <v>0</v>
      </c>
      <c r="V18" s="52">
        <v>0</v>
      </c>
      <c r="W18" s="52">
        <v>0</v>
      </c>
      <c r="X18" s="52">
        <v>0</v>
      </c>
      <c r="Y18" s="52">
        <v>0</v>
      </c>
      <c r="Z18" s="52">
        <v>0</v>
      </c>
      <c r="AA18" s="53"/>
      <c r="AB18" s="53"/>
      <c r="AC18" s="53"/>
    </row>
    <row r="19" ht="15.25" spans="1:29">
      <c r="A19" s="52">
        <v>8789</v>
      </c>
      <c r="B19" s="52">
        <v>1</v>
      </c>
      <c r="C19" s="53" t="s">
        <v>29</v>
      </c>
      <c r="D19" s="52">
        <v>1</v>
      </c>
      <c r="E19" s="52">
        <v>0</v>
      </c>
      <c r="F19" s="52">
        <v>0</v>
      </c>
      <c r="G19" s="52">
        <v>0</v>
      </c>
      <c r="H19" s="52">
        <v>1</v>
      </c>
      <c r="I19" s="52">
        <v>1</v>
      </c>
      <c r="J19" s="52">
        <v>1</v>
      </c>
      <c r="K19" s="52">
        <v>0</v>
      </c>
      <c r="L19" s="52">
        <v>0</v>
      </c>
      <c r="M19" s="52">
        <v>2198</v>
      </c>
      <c r="N19" s="52">
        <v>2.748</v>
      </c>
      <c r="O19" s="52">
        <v>5406</v>
      </c>
      <c r="P19" s="52">
        <v>6.445</v>
      </c>
      <c r="Q19" s="52">
        <v>1114</v>
      </c>
      <c r="R19" s="52">
        <v>4.936</v>
      </c>
      <c r="S19" s="52">
        <v>0</v>
      </c>
      <c r="T19" s="52">
        <v>2</v>
      </c>
      <c r="U19" s="52">
        <v>0</v>
      </c>
      <c r="V19" s="52">
        <v>8</v>
      </c>
      <c r="W19" s="52">
        <v>0</v>
      </c>
      <c r="X19" s="52">
        <v>0</v>
      </c>
      <c r="Y19" s="52">
        <v>0</v>
      </c>
      <c r="Z19" s="52">
        <v>0</v>
      </c>
      <c r="AA19" s="53"/>
      <c r="AB19" s="53"/>
      <c r="AC19" s="53"/>
    </row>
    <row r="20" ht="15.25" spans="1:29">
      <c r="A20" s="52">
        <v>2198</v>
      </c>
      <c r="B20" s="52">
        <v>1</v>
      </c>
      <c r="C20" s="53" t="s">
        <v>30</v>
      </c>
      <c r="D20" s="52">
        <v>1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4</v>
      </c>
      <c r="L20" s="52">
        <v>1</v>
      </c>
      <c r="M20" s="52">
        <v>8731</v>
      </c>
      <c r="N20" s="52">
        <v>0</v>
      </c>
      <c r="O20" s="52">
        <v>4069</v>
      </c>
      <c r="P20" s="52">
        <v>0</v>
      </c>
      <c r="Q20" s="52">
        <v>8789</v>
      </c>
      <c r="R20" s="52">
        <v>38.999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  <c r="AA20" s="53"/>
      <c r="AB20" s="53"/>
      <c r="AC20" s="53"/>
    </row>
    <row r="21" ht="15.25" spans="1:29">
      <c r="A21" s="52">
        <v>5672</v>
      </c>
      <c r="B21" s="52">
        <v>2</v>
      </c>
      <c r="C21" s="53" t="s">
        <v>29</v>
      </c>
      <c r="D21" s="52">
        <v>1</v>
      </c>
      <c r="E21" s="52">
        <v>1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7902</v>
      </c>
      <c r="N21" s="52">
        <v>3.367</v>
      </c>
      <c r="O21" s="52">
        <v>914</v>
      </c>
      <c r="P21" s="52">
        <v>3.949</v>
      </c>
      <c r="Q21" s="52">
        <v>4976</v>
      </c>
      <c r="R21" s="52">
        <v>10.749</v>
      </c>
      <c r="S21" s="52">
        <v>0</v>
      </c>
      <c r="T21" s="52">
        <v>0</v>
      </c>
      <c r="U21" s="52">
        <v>0</v>
      </c>
      <c r="V21" s="52">
        <v>20</v>
      </c>
      <c r="W21" s="52">
        <v>0</v>
      </c>
      <c r="X21" s="52">
        <v>0</v>
      </c>
      <c r="Y21" s="52">
        <v>0</v>
      </c>
      <c r="Z21" s="52">
        <v>0</v>
      </c>
      <c r="AA21" s="53"/>
      <c r="AB21" s="53"/>
      <c r="AC21" s="53"/>
    </row>
    <row r="22" ht="15.25" spans="1:29">
      <c r="A22" s="52">
        <v>914</v>
      </c>
      <c r="B22" s="52">
        <v>2</v>
      </c>
      <c r="C22" s="53" t="s">
        <v>30</v>
      </c>
      <c r="D22" s="52">
        <v>1</v>
      </c>
      <c r="E22" s="52">
        <v>0</v>
      </c>
      <c r="F22" s="52">
        <v>0</v>
      </c>
      <c r="G22" s="52">
        <v>0</v>
      </c>
      <c r="H22" s="52">
        <v>0</v>
      </c>
      <c r="I22" s="52">
        <v>1</v>
      </c>
      <c r="J22" s="52">
        <v>1</v>
      </c>
      <c r="K22" s="52">
        <v>2</v>
      </c>
      <c r="L22" s="52">
        <v>0</v>
      </c>
      <c r="M22" s="52">
        <v>8850</v>
      </c>
      <c r="N22" s="52">
        <v>5.417</v>
      </c>
      <c r="O22" s="52">
        <v>4917</v>
      </c>
      <c r="P22" s="52">
        <v>0</v>
      </c>
      <c r="Q22" s="52">
        <v>5672</v>
      </c>
      <c r="R22" s="52">
        <v>0</v>
      </c>
      <c r="S22" s="52">
        <v>0</v>
      </c>
      <c r="T22" s="52">
        <v>0</v>
      </c>
      <c r="U22" s="52">
        <v>0</v>
      </c>
      <c r="V22" s="52">
        <v>0</v>
      </c>
      <c r="W22" s="52">
        <v>0</v>
      </c>
      <c r="X22" s="52">
        <v>0</v>
      </c>
      <c r="Y22" s="52">
        <v>0</v>
      </c>
      <c r="Z22" s="52">
        <v>0</v>
      </c>
      <c r="AA22" s="53"/>
      <c r="AB22" s="53"/>
      <c r="AC22" s="53"/>
    </row>
    <row r="23" ht="15.25" spans="1:29">
      <c r="A23" s="52">
        <v>8850</v>
      </c>
      <c r="B23" s="52">
        <v>2</v>
      </c>
      <c r="C23" s="53" t="s">
        <v>29</v>
      </c>
      <c r="D23" s="52">
        <v>1</v>
      </c>
      <c r="E23" s="52">
        <v>0</v>
      </c>
      <c r="F23" s="52">
        <v>1</v>
      </c>
      <c r="G23" s="52">
        <v>0</v>
      </c>
      <c r="H23" s="52">
        <v>0</v>
      </c>
      <c r="I23" s="52">
        <v>4</v>
      </c>
      <c r="J23" s="52">
        <v>3</v>
      </c>
      <c r="K23" s="52">
        <v>0</v>
      </c>
      <c r="L23" s="52">
        <v>0</v>
      </c>
      <c r="M23" s="52">
        <v>7902</v>
      </c>
      <c r="N23" s="52">
        <v>0</v>
      </c>
      <c r="O23" s="52">
        <v>914</v>
      </c>
      <c r="P23" s="52">
        <v>0</v>
      </c>
      <c r="Q23" s="52">
        <v>4976</v>
      </c>
      <c r="R23" s="52">
        <v>0</v>
      </c>
      <c r="S23" s="52">
        <v>0</v>
      </c>
      <c r="T23" s="52">
        <v>0</v>
      </c>
      <c r="U23" s="52">
        <v>0</v>
      </c>
      <c r="V23" s="52">
        <v>20</v>
      </c>
      <c r="W23" s="52">
        <v>0</v>
      </c>
      <c r="X23" s="52">
        <v>0</v>
      </c>
      <c r="Y23" s="52">
        <v>0</v>
      </c>
      <c r="Z23" s="52">
        <v>0</v>
      </c>
      <c r="AA23" s="53"/>
      <c r="AB23" s="53"/>
      <c r="AC23" s="53"/>
    </row>
    <row r="24" ht="15.25" spans="1:29">
      <c r="A24" s="52">
        <v>4976</v>
      </c>
      <c r="B24" s="52">
        <v>2</v>
      </c>
      <c r="C24" s="53" t="s">
        <v>30</v>
      </c>
      <c r="D24" s="52">
        <v>1</v>
      </c>
      <c r="E24" s="52">
        <v>0</v>
      </c>
      <c r="F24" s="52">
        <v>0</v>
      </c>
      <c r="G24" s="52">
        <v>4</v>
      </c>
      <c r="H24" s="52">
        <v>0</v>
      </c>
      <c r="I24" s="52">
        <v>0</v>
      </c>
      <c r="J24" s="52">
        <v>0</v>
      </c>
      <c r="K24" s="52">
        <v>11</v>
      </c>
      <c r="L24" s="52">
        <v>2</v>
      </c>
      <c r="M24" s="52">
        <v>4917</v>
      </c>
      <c r="N24" s="52">
        <v>23.037</v>
      </c>
      <c r="O24" s="52">
        <v>5672</v>
      </c>
      <c r="P24" s="52">
        <v>6.244</v>
      </c>
      <c r="Q24" s="52">
        <v>8850</v>
      </c>
      <c r="R24" s="52">
        <v>0</v>
      </c>
      <c r="S24" s="52">
        <v>0</v>
      </c>
      <c r="T24" s="52">
        <v>0</v>
      </c>
      <c r="U24" s="52">
        <v>1</v>
      </c>
      <c r="V24" s="52">
        <v>4</v>
      </c>
      <c r="W24" s="52">
        <v>0</v>
      </c>
      <c r="X24" s="52">
        <v>0</v>
      </c>
      <c r="Y24" s="52">
        <v>0</v>
      </c>
      <c r="Z24" s="52">
        <v>0</v>
      </c>
      <c r="AA24" s="53"/>
      <c r="AB24" s="53"/>
      <c r="AC24" s="53"/>
    </row>
    <row r="25" ht="15.25" spans="1:29">
      <c r="A25" s="52">
        <v>4917</v>
      </c>
      <c r="B25" s="52">
        <v>2</v>
      </c>
      <c r="C25" s="53" t="s">
        <v>29</v>
      </c>
      <c r="D25" s="52">
        <v>1</v>
      </c>
      <c r="E25" s="52">
        <v>0</v>
      </c>
      <c r="F25" s="52">
        <v>0</v>
      </c>
      <c r="G25" s="52">
        <v>2</v>
      </c>
      <c r="H25" s="52">
        <v>0</v>
      </c>
      <c r="I25" s="52">
        <v>0</v>
      </c>
      <c r="J25" s="52">
        <v>0</v>
      </c>
      <c r="K25" s="52">
        <v>7</v>
      </c>
      <c r="L25" s="52">
        <v>3</v>
      </c>
      <c r="M25" s="52">
        <v>7902</v>
      </c>
      <c r="N25" s="52">
        <v>0</v>
      </c>
      <c r="O25" s="52">
        <v>914</v>
      </c>
      <c r="P25" s="52">
        <v>0</v>
      </c>
      <c r="Q25" s="52">
        <v>4976</v>
      </c>
      <c r="R25" s="52">
        <v>5.123</v>
      </c>
      <c r="S25" s="52">
        <v>0</v>
      </c>
      <c r="T25" s="52">
        <v>4</v>
      </c>
      <c r="U25" s="52">
        <v>0</v>
      </c>
      <c r="V25" s="52">
        <v>0</v>
      </c>
      <c r="W25" s="52">
        <v>0</v>
      </c>
      <c r="X25" s="52">
        <v>0</v>
      </c>
      <c r="Y25" s="52">
        <v>0</v>
      </c>
      <c r="Z25" s="52">
        <v>0</v>
      </c>
      <c r="AA25" s="53"/>
      <c r="AB25" s="53"/>
      <c r="AC25" s="53"/>
    </row>
    <row r="26" ht="15.25" spans="1:29">
      <c r="A26" s="52">
        <v>7902</v>
      </c>
      <c r="B26" s="52">
        <v>2</v>
      </c>
      <c r="C26" s="53" t="s">
        <v>30</v>
      </c>
      <c r="D26" s="52">
        <v>1</v>
      </c>
      <c r="E26" s="52">
        <v>0</v>
      </c>
      <c r="F26" s="52">
        <v>0</v>
      </c>
      <c r="G26" s="52">
        <v>0</v>
      </c>
      <c r="H26" s="52">
        <v>2</v>
      </c>
      <c r="I26" s="52">
        <v>0</v>
      </c>
      <c r="J26" s="52">
        <v>0</v>
      </c>
      <c r="K26" s="52">
        <v>5</v>
      </c>
      <c r="L26" s="52">
        <v>3</v>
      </c>
      <c r="M26" s="52">
        <v>4917</v>
      </c>
      <c r="N26" s="52">
        <v>2.183</v>
      </c>
      <c r="O26" s="52">
        <v>5672</v>
      </c>
      <c r="P26" s="52">
        <v>0</v>
      </c>
      <c r="Q26" s="52">
        <v>8850</v>
      </c>
      <c r="R26" s="52">
        <v>0</v>
      </c>
      <c r="S26" s="52">
        <v>0</v>
      </c>
      <c r="T26" s="52">
        <v>2</v>
      </c>
      <c r="U26" s="52">
        <v>0</v>
      </c>
      <c r="V26" s="52">
        <v>0</v>
      </c>
      <c r="W26" s="52">
        <v>0</v>
      </c>
      <c r="X26" s="52">
        <v>0</v>
      </c>
      <c r="Y26" s="52">
        <v>0</v>
      </c>
      <c r="Z26" s="52">
        <v>0</v>
      </c>
      <c r="AA26" s="53"/>
      <c r="AB26" s="53"/>
      <c r="AC26" s="53"/>
    </row>
    <row r="27" ht="15.25" spans="1:29">
      <c r="A27" s="52">
        <v>1334</v>
      </c>
      <c r="B27" s="52">
        <v>4</v>
      </c>
      <c r="C27" s="53" t="s">
        <v>30</v>
      </c>
      <c r="D27" s="52">
        <v>0</v>
      </c>
      <c r="E27" s="52">
        <v>0</v>
      </c>
      <c r="F27" s="52">
        <v>0</v>
      </c>
      <c r="G27" s="52">
        <v>0</v>
      </c>
      <c r="H27" s="52">
        <v>1</v>
      </c>
      <c r="I27" s="52">
        <v>0</v>
      </c>
      <c r="J27" s="52">
        <v>0</v>
      </c>
      <c r="K27" s="52">
        <v>0</v>
      </c>
      <c r="L27" s="52">
        <v>2</v>
      </c>
      <c r="M27" s="52">
        <v>1360</v>
      </c>
      <c r="N27" s="52">
        <v>0</v>
      </c>
      <c r="O27" s="52">
        <v>7659</v>
      </c>
      <c r="P27" s="52">
        <v>0</v>
      </c>
      <c r="Q27" s="52">
        <v>4907</v>
      </c>
      <c r="R27" s="52">
        <v>0</v>
      </c>
      <c r="S27" s="52">
        <v>0</v>
      </c>
      <c r="T27" s="52">
        <v>2</v>
      </c>
      <c r="U27" s="52">
        <v>0</v>
      </c>
      <c r="V27" s="52">
        <v>0</v>
      </c>
      <c r="W27" s="52">
        <v>0</v>
      </c>
      <c r="X27" s="52">
        <v>0</v>
      </c>
      <c r="Y27" s="52">
        <v>0</v>
      </c>
      <c r="Z27" s="52">
        <v>0</v>
      </c>
      <c r="AA27" s="53"/>
      <c r="AB27" s="53"/>
      <c r="AC27" s="53"/>
    </row>
    <row r="28" ht="15.25" spans="1:29">
      <c r="A28" s="52">
        <v>1325</v>
      </c>
      <c r="B28" s="52">
        <v>3</v>
      </c>
      <c r="C28" s="53" t="s">
        <v>29</v>
      </c>
      <c r="D28" s="52">
        <v>1</v>
      </c>
      <c r="E28" s="52">
        <v>0</v>
      </c>
      <c r="F28" s="52">
        <v>0</v>
      </c>
      <c r="G28" s="52">
        <v>3</v>
      </c>
      <c r="H28" s="52">
        <v>0</v>
      </c>
      <c r="I28" s="52">
        <v>0</v>
      </c>
      <c r="J28" s="52">
        <v>0</v>
      </c>
      <c r="K28" s="52">
        <v>5</v>
      </c>
      <c r="L28" s="52">
        <v>2</v>
      </c>
      <c r="M28" s="52">
        <v>3161</v>
      </c>
      <c r="N28" s="52">
        <v>5.948</v>
      </c>
      <c r="O28" s="52">
        <v>5024</v>
      </c>
      <c r="P28" s="52">
        <v>0</v>
      </c>
      <c r="Q28" s="52">
        <v>2706</v>
      </c>
      <c r="R28" s="52">
        <v>0</v>
      </c>
      <c r="S28" s="52">
        <v>0</v>
      </c>
      <c r="T28" s="52">
        <v>4</v>
      </c>
      <c r="U28" s="52">
        <v>0</v>
      </c>
      <c r="V28" s="52">
        <v>0</v>
      </c>
      <c r="W28" s="52">
        <v>0</v>
      </c>
      <c r="X28" s="52">
        <v>0</v>
      </c>
      <c r="Y28" s="52">
        <v>0</v>
      </c>
      <c r="Z28" s="52">
        <v>0</v>
      </c>
      <c r="AA28" s="53"/>
      <c r="AB28" s="53"/>
      <c r="AC28" s="53"/>
    </row>
    <row r="29" ht="15.25" spans="1:29">
      <c r="A29" s="52">
        <v>4907</v>
      </c>
      <c r="B29" s="52">
        <v>4</v>
      </c>
      <c r="C29" s="53" t="s">
        <v>29</v>
      </c>
      <c r="D29" s="52">
        <v>1</v>
      </c>
      <c r="E29" s="52">
        <v>0</v>
      </c>
      <c r="F29" s="52">
        <v>0</v>
      </c>
      <c r="G29" s="52">
        <v>2</v>
      </c>
      <c r="H29" s="52">
        <v>0</v>
      </c>
      <c r="I29" s="52">
        <v>0</v>
      </c>
      <c r="J29" s="52">
        <v>0</v>
      </c>
      <c r="K29" s="52">
        <v>9</v>
      </c>
      <c r="L29" s="52">
        <v>2</v>
      </c>
      <c r="M29" s="52">
        <v>1334</v>
      </c>
      <c r="N29" s="52">
        <v>2.388</v>
      </c>
      <c r="O29" s="52">
        <v>5024</v>
      </c>
      <c r="P29" s="52">
        <v>0</v>
      </c>
      <c r="Q29" s="52">
        <v>2706</v>
      </c>
      <c r="R29" s="52">
        <v>0</v>
      </c>
      <c r="S29" s="52">
        <v>0</v>
      </c>
      <c r="T29" s="52">
        <v>4</v>
      </c>
      <c r="U29" s="52">
        <v>0</v>
      </c>
      <c r="V29" s="52">
        <v>0</v>
      </c>
      <c r="W29" s="52">
        <v>0</v>
      </c>
      <c r="X29" s="52">
        <v>0</v>
      </c>
      <c r="Y29" s="52">
        <v>0</v>
      </c>
      <c r="Z29" s="52">
        <v>0</v>
      </c>
      <c r="AA29" s="53"/>
      <c r="AB29" s="53"/>
      <c r="AC29" s="53"/>
    </row>
    <row r="30" ht="15.25" spans="1:29">
      <c r="A30" s="52">
        <v>1360</v>
      </c>
      <c r="B30" s="52">
        <v>4</v>
      </c>
      <c r="C30" s="53" t="s">
        <v>29</v>
      </c>
      <c r="D30" s="52">
        <v>1</v>
      </c>
      <c r="E30" s="52">
        <v>0</v>
      </c>
      <c r="F30" s="52">
        <v>0</v>
      </c>
      <c r="G30" s="52">
        <v>0</v>
      </c>
      <c r="H30" s="52">
        <v>2</v>
      </c>
      <c r="I30" s="52">
        <v>0</v>
      </c>
      <c r="J30" s="52">
        <v>0</v>
      </c>
      <c r="K30" s="52">
        <v>4</v>
      </c>
      <c r="L30" s="52">
        <v>2</v>
      </c>
      <c r="M30" s="52">
        <v>1334</v>
      </c>
      <c r="N30" s="52">
        <v>0</v>
      </c>
      <c r="O30" s="52">
        <v>5024</v>
      </c>
      <c r="P30" s="52">
        <v>0</v>
      </c>
      <c r="Q30" s="52">
        <v>2706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X30" s="52">
        <v>0</v>
      </c>
      <c r="Y30" s="52">
        <v>0</v>
      </c>
      <c r="Z30" s="52">
        <v>0</v>
      </c>
      <c r="AA30" s="53"/>
      <c r="AB30" s="53"/>
      <c r="AC30" s="53"/>
    </row>
    <row r="31" ht="15.25" spans="1:29">
      <c r="A31" s="52">
        <v>2706</v>
      </c>
      <c r="B31" s="52">
        <v>4</v>
      </c>
      <c r="C31" s="53" t="s">
        <v>30</v>
      </c>
      <c r="D31" s="52">
        <v>1</v>
      </c>
      <c r="E31" s="52">
        <v>0</v>
      </c>
      <c r="F31" s="52">
        <v>0</v>
      </c>
      <c r="G31" s="52">
        <v>2</v>
      </c>
      <c r="H31" s="52">
        <v>2</v>
      </c>
      <c r="I31" s="52">
        <v>0</v>
      </c>
      <c r="J31" s="52">
        <v>0</v>
      </c>
      <c r="K31" s="52">
        <v>2</v>
      </c>
      <c r="L31" s="52">
        <v>4</v>
      </c>
      <c r="M31" s="52">
        <v>1360</v>
      </c>
      <c r="N31" s="52">
        <v>7.193</v>
      </c>
      <c r="O31" s="52">
        <v>7659</v>
      </c>
      <c r="P31" s="52">
        <v>0</v>
      </c>
      <c r="Q31" s="52">
        <v>4907</v>
      </c>
      <c r="R31" s="52">
        <v>2.52</v>
      </c>
      <c r="S31" s="52">
        <v>0</v>
      </c>
      <c r="T31" s="52">
        <v>2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0</v>
      </c>
      <c r="AA31" s="53"/>
      <c r="AB31" s="53"/>
      <c r="AC31" s="53"/>
    </row>
    <row r="32" ht="15.25" spans="1:29">
      <c r="A32" s="52">
        <v>5024</v>
      </c>
      <c r="B32" s="52">
        <v>4</v>
      </c>
      <c r="C32" s="53" t="s">
        <v>30</v>
      </c>
      <c r="D32" s="52">
        <v>1</v>
      </c>
      <c r="E32" s="52">
        <v>0</v>
      </c>
      <c r="F32" s="52">
        <v>0</v>
      </c>
      <c r="G32" s="52">
        <v>0</v>
      </c>
      <c r="H32" s="52">
        <v>0</v>
      </c>
      <c r="I32" s="52">
        <v>5</v>
      </c>
      <c r="J32" s="52">
        <v>0</v>
      </c>
      <c r="K32" s="52">
        <v>0</v>
      </c>
      <c r="L32" s="52">
        <v>0</v>
      </c>
      <c r="M32" s="52">
        <v>4907</v>
      </c>
      <c r="N32" s="52">
        <v>0</v>
      </c>
      <c r="O32" s="52">
        <v>7659</v>
      </c>
      <c r="P32" s="52">
        <v>0</v>
      </c>
      <c r="Q32" s="52">
        <v>1360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0</v>
      </c>
      <c r="AA32" s="53"/>
      <c r="AB32" s="53"/>
      <c r="AC32" s="53"/>
    </row>
    <row r="33" ht="15.25" spans="1:29">
      <c r="A33" s="52">
        <v>7659</v>
      </c>
      <c r="B33" s="52">
        <v>4</v>
      </c>
      <c r="C33" s="53" t="s">
        <v>29</v>
      </c>
      <c r="D33" s="52">
        <v>0</v>
      </c>
      <c r="E33" s="52">
        <v>0</v>
      </c>
      <c r="F33" s="52">
        <v>0</v>
      </c>
      <c r="G33" s="52">
        <v>0</v>
      </c>
      <c r="H33" s="52">
        <v>0</v>
      </c>
      <c r="I33" s="52">
        <v>4</v>
      </c>
      <c r="J33" s="52">
        <v>1</v>
      </c>
      <c r="K33" s="52">
        <v>0</v>
      </c>
      <c r="L33" s="52">
        <v>0</v>
      </c>
      <c r="M33" s="52">
        <v>1334</v>
      </c>
      <c r="N33" s="52">
        <v>0</v>
      </c>
      <c r="O33" s="52">
        <v>5024</v>
      </c>
      <c r="P33" s="52">
        <v>0</v>
      </c>
      <c r="Q33" s="52">
        <v>2706</v>
      </c>
      <c r="R33" s="52">
        <v>0</v>
      </c>
      <c r="S33" s="52">
        <v>0</v>
      </c>
      <c r="T33" s="52">
        <v>1</v>
      </c>
      <c r="U33" s="52">
        <v>0</v>
      </c>
      <c r="V33" s="52">
        <v>0</v>
      </c>
      <c r="W33" s="52">
        <v>0</v>
      </c>
      <c r="X33" s="52">
        <v>0</v>
      </c>
      <c r="Y33" s="52">
        <v>0</v>
      </c>
      <c r="Z33" s="52">
        <v>0</v>
      </c>
      <c r="AA33" s="53"/>
      <c r="AB33" s="53"/>
      <c r="AC33" s="53"/>
    </row>
    <row r="34" ht="15.25" spans="1:29">
      <c r="A34" s="52">
        <v>2609</v>
      </c>
      <c r="B34" s="52">
        <v>5</v>
      </c>
      <c r="C34" s="53" t="s">
        <v>30</v>
      </c>
      <c r="D34" s="52">
        <v>1</v>
      </c>
      <c r="E34" s="52">
        <v>0</v>
      </c>
      <c r="F34" s="52">
        <v>0</v>
      </c>
      <c r="G34" s="52">
        <v>2</v>
      </c>
      <c r="H34" s="52">
        <v>0</v>
      </c>
      <c r="I34" s="52">
        <v>0</v>
      </c>
      <c r="J34" s="52">
        <v>0</v>
      </c>
      <c r="K34" s="52">
        <v>7</v>
      </c>
      <c r="L34" s="52">
        <v>3</v>
      </c>
      <c r="M34" s="52">
        <v>6397</v>
      </c>
      <c r="N34" s="52">
        <v>15.748</v>
      </c>
      <c r="O34" s="52">
        <v>4343</v>
      </c>
      <c r="P34" s="52">
        <v>0</v>
      </c>
      <c r="Q34" s="52">
        <v>3543</v>
      </c>
      <c r="R34" s="52">
        <v>0</v>
      </c>
      <c r="S34" s="52">
        <v>0</v>
      </c>
      <c r="T34" s="52">
        <v>2</v>
      </c>
      <c r="U34" s="52">
        <v>0</v>
      </c>
      <c r="V34" s="52">
        <v>4</v>
      </c>
      <c r="W34" s="52">
        <v>0</v>
      </c>
      <c r="X34" s="52">
        <v>0</v>
      </c>
      <c r="Y34" s="52">
        <v>0</v>
      </c>
      <c r="Z34" s="52">
        <v>0</v>
      </c>
      <c r="AA34" s="53"/>
      <c r="AB34" s="53"/>
      <c r="AC34" s="53"/>
    </row>
    <row r="35" ht="15.25" spans="1:29">
      <c r="A35" s="52">
        <v>4343</v>
      </c>
      <c r="B35" s="52">
        <v>5</v>
      </c>
      <c r="C35" s="53" t="s">
        <v>29</v>
      </c>
      <c r="D35" s="52">
        <v>1</v>
      </c>
      <c r="E35" s="52">
        <v>0</v>
      </c>
      <c r="F35" s="52">
        <v>0</v>
      </c>
      <c r="G35" s="52">
        <v>0</v>
      </c>
      <c r="H35" s="52">
        <v>1</v>
      </c>
      <c r="I35" s="52">
        <v>2</v>
      </c>
      <c r="J35" s="52">
        <v>0</v>
      </c>
      <c r="K35" s="52">
        <v>9</v>
      </c>
      <c r="L35" s="52">
        <v>4</v>
      </c>
      <c r="M35" s="52">
        <v>2069</v>
      </c>
      <c r="N35" s="52">
        <v>0</v>
      </c>
      <c r="O35" s="52">
        <v>4039</v>
      </c>
      <c r="P35" s="52">
        <v>0</v>
      </c>
      <c r="Q35" s="52">
        <v>8764</v>
      </c>
      <c r="R35" s="52">
        <v>1.119</v>
      </c>
      <c r="S35" s="52">
        <v>0</v>
      </c>
      <c r="T35" s="52">
        <v>0</v>
      </c>
      <c r="U35" s="52">
        <v>0</v>
      </c>
      <c r="V35" s="52">
        <v>0</v>
      </c>
      <c r="W35" s="52">
        <v>0</v>
      </c>
      <c r="X35" s="52">
        <v>0</v>
      </c>
      <c r="Y35" s="52">
        <v>0</v>
      </c>
      <c r="Z35" s="52">
        <v>0</v>
      </c>
      <c r="AA35" s="53"/>
      <c r="AB35" s="53"/>
      <c r="AC35" s="53"/>
    </row>
    <row r="36" ht="15.25" spans="1:29">
      <c r="A36" s="52">
        <v>8764</v>
      </c>
      <c r="B36" s="52">
        <v>5</v>
      </c>
      <c r="C36" s="53" t="s">
        <v>30</v>
      </c>
      <c r="D36" s="52">
        <v>1</v>
      </c>
      <c r="E36" s="52">
        <v>1</v>
      </c>
      <c r="F36" s="52">
        <v>0</v>
      </c>
      <c r="G36" s="52">
        <v>0</v>
      </c>
      <c r="H36" s="52">
        <v>0</v>
      </c>
      <c r="I36" s="52">
        <v>5</v>
      </c>
      <c r="J36" s="52">
        <v>1</v>
      </c>
      <c r="K36" s="52">
        <v>0</v>
      </c>
      <c r="L36" s="52">
        <v>0</v>
      </c>
      <c r="M36" s="52">
        <v>6397</v>
      </c>
      <c r="N36" s="52">
        <v>0</v>
      </c>
      <c r="O36" s="52">
        <v>4343</v>
      </c>
      <c r="P36" s="52">
        <v>0</v>
      </c>
      <c r="Q36" s="52">
        <v>3543</v>
      </c>
      <c r="R36" s="52">
        <v>0</v>
      </c>
      <c r="S36" s="52">
        <v>0</v>
      </c>
      <c r="T36" s="52">
        <v>0</v>
      </c>
      <c r="U36" s="52">
        <v>0</v>
      </c>
      <c r="V36" s="52">
        <v>4</v>
      </c>
      <c r="W36" s="52">
        <v>0</v>
      </c>
      <c r="X36" s="52">
        <v>0</v>
      </c>
      <c r="Y36" s="52">
        <v>0</v>
      </c>
      <c r="Z36" s="52">
        <v>0</v>
      </c>
      <c r="AA36" s="53"/>
      <c r="AB36" s="53"/>
      <c r="AC36" s="53"/>
    </row>
    <row r="37" ht="15.25" spans="1:29">
      <c r="A37" s="52">
        <v>6397</v>
      </c>
      <c r="B37" s="52">
        <v>5</v>
      </c>
      <c r="C37" s="53" t="s">
        <v>29</v>
      </c>
      <c r="D37" s="52">
        <v>0</v>
      </c>
      <c r="E37" s="52">
        <v>1</v>
      </c>
      <c r="F37" s="52">
        <v>1</v>
      </c>
      <c r="G37" s="52">
        <v>0</v>
      </c>
      <c r="H37" s="52">
        <v>0</v>
      </c>
      <c r="I37" s="52">
        <v>2</v>
      </c>
      <c r="J37" s="52">
        <v>2</v>
      </c>
      <c r="K37" s="52">
        <v>0</v>
      </c>
      <c r="L37" s="52">
        <v>0</v>
      </c>
      <c r="M37" s="52">
        <v>2609</v>
      </c>
      <c r="N37" s="52">
        <v>11.15</v>
      </c>
      <c r="O37" s="52">
        <v>4039</v>
      </c>
      <c r="P37" s="52">
        <v>0</v>
      </c>
      <c r="Q37" s="52">
        <v>8764</v>
      </c>
      <c r="R37" s="52">
        <v>0</v>
      </c>
      <c r="S37" s="52">
        <v>0</v>
      </c>
      <c r="T37" s="52">
        <v>0</v>
      </c>
      <c r="U37" s="52">
        <v>0</v>
      </c>
      <c r="V37" s="52">
        <v>0</v>
      </c>
      <c r="W37" s="52">
        <v>0</v>
      </c>
      <c r="X37" s="52">
        <v>0</v>
      </c>
      <c r="Y37" s="52">
        <v>1</v>
      </c>
      <c r="Z37" s="52">
        <v>0</v>
      </c>
      <c r="AA37" s="53"/>
      <c r="AB37" s="53"/>
      <c r="AC37" s="53"/>
    </row>
    <row r="38" ht="15.25" spans="1:29">
      <c r="A38" s="52">
        <v>6397</v>
      </c>
      <c r="B38" s="52">
        <v>5</v>
      </c>
      <c r="C38" s="53" t="s">
        <v>29</v>
      </c>
      <c r="D38" s="52">
        <v>0</v>
      </c>
      <c r="E38" s="52">
        <v>1</v>
      </c>
      <c r="F38" s="52">
        <v>1</v>
      </c>
      <c r="G38" s="52">
        <v>0</v>
      </c>
      <c r="H38" s="52">
        <v>0</v>
      </c>
      <c r="I38" s="52">
        <v>2</v>
      </c>
      <c r="J38" s="52">
        <v>2</v>
      </c>
      <c r="K38" s="52">
        <v>0</v>
      </c>
      <c r="L38" s="52">
        <v>0</v>
      </c>
      <c r="M38" s="52">
        <v>2609</v>
      </c>
      <c r="N38" s="52">
        <v>11.15</v>
      </c>
      <c r="O38" s="52">
        <v>4039</v>
      </c>
      <c r="P38" s="52">
        <v>0</v>
      </c>
      <c r="Q38" s="52">
        <v>8764</v>
      </c>
      <c r="R38" s="52">
        <v>0</v>
      </c>
      <c r="S38" s="52">
        <v>0</v>
      </c>
      <c r="T38" s="52">
        <v>0</v>
      </c>
      <c r="U38" s="52">
        <v>0</v>
      </c>
      <c r="V38" s="52">
        <v>0</v>
      </c>
      <c r="W38" s="52">
        <v>0</v>
      </c>
      <c r="X38" s="52">
        <v>0</v>
      </c>
      <c r="Y38" s="52">
        <v>1</v>
      </c>
      <c r="Z38" s="52">
        <v>0</v>
      </c>
      <c r="AA38" s="53"/>
      <c r="AB38" s="53"/>
      <c r="AC38" s="53"/>
    </row>
    <row r="39" ht="15.25" spans="1:29">
      <c r="A39" s="52">
        <v>3543</v>
      </c>
      <c r="B39" s="52">
        <v>5</v>
      </c>
      <c r="C39" s="53" t="s">
        <v>29</v>
      </c>
      <c r="D39" s="52">
        <v>1</v>
      </c>
      <c r="E39" s="52">
        <v>0</v>
      </c>
      <c r="F39" s="52">
        <v>1</v>
      </c>
      <c r="G39" s="52">
        <v>0</v>
      </c>
      <c r="H39" s="52">
        <v>0</v>
      </c>
      <c r="I39" s="52">
        <v>4</v>
      </c>
      <c r="J39" s="52">
        <v>1</v>
      </c>
      <c r="K39" s="52">
        <v>0</v>
      </c>
      <c r="L39" s="52">
        <v>0</v>
      </c>
      <c r="M39" s="52">
        <v>2609</v>
      </c>
      <c r="N39" s="52">
        <v>0.611</v>
      </c>
      <c r="O39" s="52">
        <v>4039</v>
      </c>
      <c r="P39" s="52">
        <v>0</v>
      </c>
      <c r="Q39" s="52">
        <v>8764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0</v>
      </c>
      <c r="X39" s="52">
        <v>0</v>
      </c>
      <c r="Y39" s="52">
        <v>1</v>
      </c>
      <c r="Z39" s="52">
        <v>0</v>
      </c>
      <c r="AA39" s="53"/>
      <c r="AB39" s="53"/>
      <c r="AC39" s="53"/>
    </row>
    <row r="40" ht="15.25" spans="1:29">
      <c r="A40" s="52">
        <v>4039</v>
      </c>
      <c r="B40" s="52">
        <v>5</v>
      </c>
      <c r="C40" s="53" t="s">
        <v>30</v>
      </c>
      <c r="D40" s="52">
        <v>1</v>
      </c>
      <c r="E40" s="52">
        <v>0</v>
      </c>
      <c r="F40" s="52">
        <v>0</v>
      </c>
      <c r="G40" s="52">
        <v>2</v>
      </c>
      <c r="H40" s="52">
        <v>1</v>
      </c>
      <c r="I40" s="52">
        <v>0</v>
      </c>
      <c r="J40" s="52">
        <v>0</v>
      </c>
      <c r="K40" s="52">
        <v>12</v>
      </c>
      <c r="L40" s="52">
        <v>4</v>
      </c>
      <c r="M40" s="52">
        <v>6397</v>
      </c>
      <c r="N40" s="52">
        <v>7.395</v>
      </c>
      <c r="O40" s="52">
        <v>4343</v>
      </c>
      <c r="P40" s="52">
        <v>0</v>
      </c>
      <c r="Q40" s="52">
        <v>3543</v>
      </c>
      <c r="R40" s="52">
        <v>0</v>
      </c>
      <c r="S40" s="52">
        <v>0</v>
      </c>
      <c r="T40" s="52">
        <v>3</v>
      </c>
      <c r="U40" s="52">
        <v>0</v>
      </c>
      <c r="V40" s="52">
        <v>4</v>
      </c>
      <c r="W40" s="52">
        <v>0</v>
      </c>
      <c r="X40" s="52">
        <v>0</v>
      </c>
      <c r="Y40" s="52">
        <v>0</v>
      </c>
      <c r="Z40" s="52">
        <v>0</v>
      </c>
      <c r="AA40" s="53"/>
      <c r="AB40" s="53"/>
      <c r="AC40" s="53"/>
    </row>
    <row r="41" ht="15.25" spans="1:29">
      <c r="A41" s="52">
        <v>2013</v>
      </c>
      <c r="B41" s="52">
        <v>6</v>
      </c>
      <c r="C41" s="53" t="s">
        <v>29</v>
      </c>
      <c r="D41" s="52">
        <v>1</v>
      </c>
      <c r="E41" s="52">
        <v>0</v>
      </c>
      <c r="F41" s="52">
        <v>0</v>
      </c>
      <c r="G41" s="52">
        <v>0</v>
      </c>
      <c r="H41" s="52">
        <v>0</v>
      </c>
      <c r="I41" s="52">
        <v>2</v>
      </c>
      <c r="J41" s="52">
        <v>1</v>
      </c>
      <c r="K41" s="52">
        <v>0</v>
      </c>
      <c r="L41" s="52">
        <v>0</v>
      </c>
      <c r="M41" s="52">
        <v>8089</v>
      </c>
      <c r="N41" s="52">
        <v>0</v>
      </c>
      <c r="O41" s="52">
        <v>5032</v>
      </c>
      <c r="P41" s="52">
        <v>0</v>
      </c>
      <c r="Q41" s="52">
        <v>771</v>
      </c>
      <c r="R41" s="52">
        <v>0</v>
      </c>
      <c r="S41" s="52">
        <v>0</v>
      </c>
      <c r="T41" s="52">
        <v>4</v>
      </c>
      <c r="U41" s="52">
        <v>0</v>
      </c>
      <c r="V41" s="52">
        <v>0</v>
      </c>
      <c r="W41" s="52">
        <v>0</v>
      </c>
      <c r="X41" s="52">
        <v>0</v>
      </c>
      <c r="Y41" s="52">
        <v>0</v>
      </c>
      <c r="Z41" s="52">
        <v>0</v>
      </c>
      <c r="AA41" s="53"/>
      <c r="AB41" s="53"/>
      <c r="AC41" s="53"/>
    </row>
    <row r="42" ht="15.25" spans="1:29">
      <c r="A42" s="52">
        <v>5032</v>
      </c>
      <c r="B42" s="52">
        <v>6</v>
      </c>
      <c r="C42" s="53" t="s">
        <v>30</v>
      </c>
      <c r="D42" s="52">
        <v>0</v>
      </c>
      <c r="E42" s="52">
        <v>0</v>
      </c>
      <c r="F42" s="52">
        <v>0</v>
      </c>
      <c r="G42" s="52">
        <v>0</v>
      </c>
      <c r="H42" s="52">
        <v>0</v>
      </c>
      <c r="I42" s="52">
        <v>0</v>
      </c>
      <c r="J42" s="52">
        <v>0</v>
      </c>
      <c r="K42" s="52">
        <v>11</v>
      </c>
      <c r="L42" s="52">
        <v>5</v>
      </c>
      <c r="M42" s="52">
        <v>2386</v>
      </c>
      <c r="N42" s="52">
        <v>0</v>
      </c>
      <c r="O42" s="52">
        <v>772</v>
      </c>
      <c r="P42" s="52">
        <v>0</v>
      </c>
      <c r="Q42" s="52">
        <v>2013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  <c r="AA42" s="53"/>
      <c r="AB42" s="53"/>
      <c r="AC42" s="53"/>
    </row>
    <row r="43" ht="25.75" spans="1:29">
      <c r="A43" s="52">
        <v>772</v>
      </c>
      <c r="B43" s="52">
        <v>6</v>
      </c>
      <c r="C43" s="53" t="s">
        <v>31</v>
      </c>
      <c r="D43" s="52">
        <v>0</v>
      </c>
      <c r="E43" s="52">
        <v>1</v>
      </c>
      <c r="F43" s="52">
        <v>1</v>
      </c>
      <c r="G43" s="52">
        <v>0</v>
      </c>
      <c r="H43" s="52">
        <v>0</v>
      </c>
      <c r="I43" s="52">
        <v>1</v>
      </c>
      <c r="J43" s="52">
        <v>1</v>
      </c>
      <c r="K43" s="52">
        <v>2</v>
      </c>
      <c r="L43" s="52">
        <v>10</v>
      </c>
      <c r="M43" s="52">
        <v>8089</v>
      </c>
      <c r="N43" s="52">
        <v>0</v>
      </c>
      <c r="O43" s="52">
        <v>5032</v>
      </c>
      <c r="P43" s="52">
        <v>0</v>
      </c>
      <c r="Q43" s="52">
        <v>771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3"/>
      <c r="AB43" s="53"/>
      <c r="AC43" s="53"/>
    </row>
    <row r="44" ht="15.25" spans="1:29">
      <c r="A44" s="52">
        <v>771</v>
      </c>
      <c r="B44" s="52">
        <v>6</v>
      </c>
      <c r="C44" s="53" t="s">
        <v>30</v>
      </c>
      <c r="D44" s="52">
        <v>1</v>
      </c>
      <c r="E44" s="52">
        <v>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2386</v>
      </c>
      <c r="N44" s="52">
        <v>3.104</v>
      </c>
      <c r="O44" s="52">
        <v>772</v>
      </c>
      <c r="P44" s="52">
        <v>3.688</v>
      </c>
      <c r="Q44" s="52">
        <v>2013</v>
      </c>
      <c r="R44" s="52">
        <v>5.439</v>
      </c>
      <c r="S44" s="52">
        <v>0</v>
      </c>
      <c r="T44" s="52">
        <v>0</v>
      </c>
      <c r="U44" s="52">
        <v>0</v>
      </c>
      <c r="V44" s="52">
        <v>4</v>
      </c>
      <c r="W44" s="52">
        <v>0</v>
      </c>
      <c r="X44" s="52">
        <v>0</v>
      </c>
      <c r="Y44" s="52">
        <v>0</v>
      </c>
      <c r="Z44" s="52">
        <v>0</v>
      </c>
      <c r="AA44" s="53"/>
      <c r="AB44" s="53"/>
      <c r="AC44" s="53"/>
    </row>
    <row r="45" ht="15.25" spans="1:29">
      <c r="A45" s="52">
        <v>8089</v>
      </c>
      <c r="B45" s="52">
        <v>6</v>
      </c>
      <c r="C45" s="53" t="s">
        <v>30</v>
      </c>
      <c r="D45" s="52">
        <v>1</v>
      </c>
      <c r="E45" s="52">
        <v>0</v>
      </c>
      <c r="F45" s="52">
        <v>0</v>
      </c>
      <c r="G45" s="52">
        <v>1</v>
      </c>
      <c r="H45" s="52">
        <v>0</v>
      </c>
      <c r="I45" s="52">
        <v>0</v>
      </c>
      <c r="J45" s="52">
        <v>0</v>
      </c>
      <c r="K45" s="52">
        <v>2</v>
      </c>
      <c r="L45" s="52">
        <v>3</v>
      </c>
      <c r="M45" s="52">
        <v>2386</v>
      </c>
      <c r="N45" s="52">
        <v>1.951</v>
      </c>
      <c r="O45" s="52">
        <v>772</v>
      </c>
      <c r="P45" s="52">
        <v>0</v>
      </c>
      <c r="Q45" s="52">
        <v>2013</v>
      </c>
      <c r="R45" s="52">
        <v>0</v>
      </c>
      <c r="S45" s="52">
        <v>0</v>
      </c>
      <c r="T45" s="52">
        <v>2</v>
      </c>
      <c r="U45" s="52">
        <v>0</v>
      </c>
      <c r="V45" s="52">
        <v>4</v>
      </c>
      <c r="W45" s="52">
        <v>0</v>
      </c>
      <c r="X45" s="52">
        <v>0</v>
      </c>
      <c r="Y45" s="52">
        <v>1</v>
      </c>
      <c r="Z45" s="52">
        <v>1</v>
      </c>
      <c r="AA45" s="53"/>
      <c r="AB45" s="53"/>
      <c r="AC45" s="53"/>
    </row>
    <row r="46" ht="15.25" spans="1:29">
      <c r="A46" s="52">
        <v>2386</v>
      </c>
      <c r="B46" s="52">
        <v>6</v>
      </c>
      <c r="C46" s="53" t="s">
        <v>29</v>
      </c>
      <c r="D46" s="52">
        <v>1</v>
      </c>
      <c r="E46" s="52">
        <v>0</v>
      </c>
      <c r="F46" s="52">
        <v>0</v>
      </c>
      <c r="G46" s="52">
        <v>1</v>
      </c>
      <c r="H46" s="52">
        <v>0</v>
      </c>
      <c r="I46" s="52">
        <v>0</v>
      </c>
      <c r="J46" s="52">
        <v>1</v>
      </c>
      <c r="K46" s="52">
        <v>1</v>
      </c>
      <c r="L46" s="52">
        <v>1</v>
      </c>
      <c r="M46" s="52">
        <v>8089</v>
      </c>
      <c r="N46" s="52">
        <v>2.185</v>
      </c>
      <c r="O46" s="52">
        <v>5032</v>
      </c>
      <c r="P46" s="52">
        <v>0</v>
      </c>
      <c r="Q46" s="52">
        <v>771</v>
      </c>
      <c r="R46" s="52">
        <v>0</v>
      </c>
      <c r="S46" s="52">
        <v>0</v>
      </c>
      <c r="T46" s="52">
        <v>2</v>
      </c>
      <c r="U46" s="52">
        <v>0</v>
      </c>
      <c r="V46" s="52">
        <v>8</v>
      </c>
      <c r="W46" s="52">
        <v>0</v>
      </c>
      <c r="X46" s="52">
        <v>0</v>
      </c>
      <c r="Y46" s="52">
        <v>0</v>
      </c>
      <c r="Z46" s="52">
        <v>0</v>
      </c>
      <c r="AA46" s="53"/>
      <c r="AB46" s="53"/>
      <c r="AC46" s="53"/>
    </row>
    <row r="47" ht="15.25" spans="1:29">
      <c r="A47" s="52">
        <v>7480</v>
      </c>
      <c r="B47" s="52">
        <v>7</v>
      </c>
      <c r="C47" s="53" t="s">
        <v>30</v>
      </c>
      <c r="D47" s="52">
        <v>1</v>
      </c>
      <c r="E47" s="52">
        <v>0</v>
      </c>
      <c r="F47" s="52">
        <v>0</v>
      </c>
      <c r="G47" s="52">
        <v>2</v>
      </c>
      <c r="H47" s="52">
        <v>0</v>
      </c>
      <c r="I47" s="52">
        <v>0</v>
      </c>
      <c r="J47" s="52">
        <v>0</v>
      </c>
      <c r="K47" s="52">
        <v>2</v>
      </c>
      <c r="L47" s="52">
        <v>4</v>
      </c>
      <c r="M47" s="52">
        <v>8735</v>
      </c>
      <c r="N47" s="52">
        <v>3.817</v>
      </c>
      <c r="O47" s="52">
        <v>1374</v>
      </c>
      <c r="P47" s="52">
        <v>1.207</v>
      </c>
      <c r="Q47" s="52">
        <v>6875</v>
      </c>
      <c r="R47" s="52">
        <v>0</v>
      </c>
      <c r="S47" s="52">
        <v>0</v>
      </c>
      <c r="T47" s="52">
        <v>1</v>
      </c>
      <c r="U47" s="52">
        <v>0</v>
      </c>
      <c r="V47" s="52">
        <v>4</v>
      </c>
      <c r="W47" s="52">
        <v>0</v>
      </c>
      <c r="X47" s="52">
        <v>0</v>
      </c>
      <c r="Y47" s="52">
        <v>0</v>
      </c>
      <c r="Z47" s="52">
        <v>0</v>
      </c>
      <c r="AA47" s="53"/>
      <c r="AB47" s="53"/>
      <c r="AC47" s="53"/>
    </row>
    <row r="48" ht="15.25" spans="1:29">
      <c r="A48" s="52">
        <v>6875</v>
      </c>
      <c r="B48" s="52">
        <v>7</v>
      </c>
      <c r="C48" s="53" t="s">
        <v>29</v>
      </c>
      <c r="D48" s="52">
        <v>1</v>
      </c>
      <c r="E48" s="52">
        <v>2</v>
      </c>
      <c r="F48" s="52">
        <v>0</v>
      </c>
      <c r="G48" s="52">
        <v>0</v>
      </c>
      <c r="H48" s="52">
        <v>0</v>
      </c>
      <c r="I48" s="52">
        <v>12</v>
      </c>
      <c r="J48" s="52">
        <v>0</v>
      </c>
      <c r="K48" s="52">
        <v>0</v>
      </c>
      <c r="L48" s="52">
        <v>0</v>
      </c>
      <c r="M48" s="52">
        <v>7480</v>
      </c>
      <c r="N48" s="52">
        <v>0</v>
      </c>
      <c r="O48" s="52">
        <v>1305</v>
      </c>
      <c r="P48" s="52">
        <v>0</v>
      </c>
      <c r="Q48" s="52">
        <v>4476</v>
      </c>
      <c r="R48" s="52">
        <v>1.051</v>
      </c>
      <c r="S48" s="52">
        <v>0</v>
      </c>
      <c r="T48" s="52">
        <v>2</v>
      </c>
      <c r="U48" s="52">
        <v>0</v>
      </c>
      <c r="V48" s="52">
        <v>4</v>
      </c>
      <c r="W48" s="52">
        <v>0</v>
      </c>
      <c r="X48" s="52">
        <v>0</v>
      </c>
      <c r="Y48" s="52">
        <v>0</v>
      </c>
      <c r="Z48" s="52">
        <v>0</v>
      </c>
      <c r="AA48" s="53"/>
      <c r="AB48" s="53"/>
      <c r="AC48" s="53"/>
    </row>
    <row r="49" ht="15.25" spans="1:29">
      <c r="A49" s="52">
        <v>8735</v>
      </c>
      <c r="B49" s="52">
        <v>7</v>
      </c>
      <c r="C49" s="53" t="s">
        <v>29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1305</v>
      </c>
      <c r="N49" s="52">
        <v>34.302</v>
      </c>
      <c r="O49" s="52">
        <v>4476</v>
      </c>
      <c r="P49" s="52">
        <v>0</v>
      </c>
      <c r="Q49" s="52">
        <v>7480</v>
      </c>
      <c r="R49" s="52">
        <v>5.755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1</v>
      </c>
      <c r="Z49" s="52">
        <v>0</v>
      </c>
      <c r="AA49" s="53"/>
      <c r="AB49" s="53"/>
      <c r="AC49" s="53"/>
    </row>
    <row r="50" ht="15.25" spans="1:29">
      <c r="A50" s="52">
        <v>1365</v>
      </c>
      <c r="B50" s="52">
        <v>7</v>
      </c>
      <c r="C50" s="53" t="s">
        <v>29</v>
      </c>
      <c r="D50" s="52">
        <v>1</v>
      </c>
      <c r="E50" s="52">
        <v>2</v>
      </c>
      <c r="F50" s="52">
        <v>0</v>
      </c>
      <c r="G50" s="52">
        <v>0</v>
      </c>
      <c r="H50" s="52">
        <v>0</v>
      </c>
      <c r="I50" s="52">
        <v>1</v>
      </c>
      <c r="J50" s="52">
        <v>0</v>
      </c>
      <c r="K50" s="52">
        <v>0</v>
      </c>
      <c r="L50" s="52">
        <v>0</v>
      </c>
      <c r="M50" s="52">
        <v>7480</v>
      </c>
      <c r="N50" s="52">
        <v>8.521</v>
      </c>
      <c r="O50" s="52">
        <v>1305</v>
      </c>
      <c r="P50" s="52">
        <v>8.786</v>
      </c>
      <c r="Q50" s="52">
        <v>4476</v>
      </c>
      <c r="R50" s="52">
        <v>2.455</v>
      </c>
      <c r="S50" s="52">
        <v>0</v>
      </c>
      <c r="T50" s="52">
        <v>2</v>
      </c>
      <c r="U50" s="52">
        <v>0</v>
      </c>
      <c r="V50" s="52">
        <v>4</v>
      </c>
      <c r="W50" s="52">
        <v>0</v>
      </c>
      <c r="X50" s="52">
        <v>0</v>
      </c>
      <c r="Y50" s="52">
        <v>0</v>
      </c>
      <c r="Z50" s="52">
        <v>0</v>
      </c>
      <c r="AA50" s="53"/>
      <c r="AB50" s="53"/>
      <c r="AC50" s="53"/>
    </row>
    <row r="51" ht="15.25" spans="1:29">
      <c r="A51" s="52">
        <v>4476</v>
      </c>
      <c r="B51" s="52">
        <v>7</v>
      </c>
      <c r="C51" s="53" t="s">
        <v>30</v>
      </c>
      <c r="D51" s="52">
        <v>1</v>
      </c>
      <c r="E51" s="52">
        <v>0</v>
      </c>
      <c r="F51" s="52">
        <v>0</v>
      </c>
      <c r="G51" s="52">
        <v>3</v>
      </c>
      <c r="H51" s="52">
        <v>1</v>
      </c>
      <c r="I51" s="52">
        <v>0</v>
      </c>
      <c r="J51" s="52">
        <v>0</v>
      </c>
      <c r="K51" s="52">
        <v>14</v>
      </c>
      <c r="L51" s="52">
        <v>4</v>
      </c>
      <c r="M51" s="52">
        <v>8735</v>
      </c>
      <c r="N51" s="52">
        <v>21.454</v>
      </c>
      <c r="O51" s="52">
        <v>1374</v>
      </c>
      <c r="P51" s="52">
        <v>0</v>
      </c>
      <c r="Q51" s="52">
        <v>6875</v>
      </c>
      <c r="R51" s="52">
        <v>0</v>
      </c>
      <c r="S51" s="52">
        <v>0</v>
      </c>
      <c r="T51" s="52">
        <v>0</v>
      </c>
      <c r="U51" s="52">
        <v>0</v>
      </c>
      <c r="V51" s="52">
        <v>8</v>
      </c>
      <c r="W51" s="52">
        <v>0</v>
      </c>
      <c r="X51" s="52">
        <v>0</v>
      </c>
      <c r="Y51" s="52">
        <v>0</v>
      </c>
      <c r="Z51" s="52">
        <v>0</v>
      </c>
      <c r="AA51" s="53"/>
      <c r="AB51" s="53"/>
      <c r="AC51" s="53"/>
    </row>
    <row r="52" ht="15.25" spans="1:29">
      <c r="A52" s="52">
        <v>1305</v>
      </c>
      <c r="B52" s="52">
        <v>7</v>
      </c>
      <c r="C52" s="53" t="s">
        <v>30</v>
      </c>
      <c r="D52" s="52">
        <v>1</v>
      </c>
      <c r="E52" s="52">
        <v>0</v>
      </c>
      <c r="F52" s="52">
        <v>0</v>
      </c>
      <c r="G52" s="52">
        <v>2</v>
      </c>
      <c r="H52" s="52">
        <v>0</v>
      </c>
      <c r="I52" s="52">
        <v>0</v>
      </c>
      <c r="J52" s="52">
        <v>0</v>
      </c>
      <c r="K52" s="52">
        <v>6</v>
      </c>
      <c r="L52" s="52">
        <v>1</v>
      </c>
      <c r="M52" s="52">
        <v>8735</v>
      </c>
      <c r="N52" s="52">
        <v>9.14</v>
      </c>
      <c r="O52" s="52">
        <v>1374</v>
      </c>
      <c r="P52" s="52">
        <v>0</v>
      </c>
      <c r="Q52" s="52">
        <v>6875</v>
      </c>
      <c r="R52" s="52">
        <v>0</v>
      </c>
      <c r="S52" s="52">
        <v>0</v>
      </c>
      <c r="T52" s="52">
        <v>2</v>
      </c>
      <c r="U52" s="52">
        <v>1</v>
      </c>
      <c r="V52" s="52">
        <v>8</v>
      </c>
      <c r="W52" s="52">
        <v>0</v>
      </c>
      <c r="X52" s="52">
        <v>0</v>
      </c>
      <c r="Y52" s="52">
        <v>0</v>
      </c>
      <c r="Z52" s="52">
        <v>0</v>
      </c>
      <c r="AA52" s="53"/>
      <c r="AB52" s="53"/>
      <c r="AC52" s="53"/>
    </row>
    <row r="53" ht="15.25" spans="1:29">
      <c r="A53" s="52">
        <v>8574</v>
      </c>
      <c r="B53" s="52">
        <v>8</v>
      </c>
      <c r="C53" s="53" t="s">
        <v>30</v>
      </c>
      <c r="D53" s="52">
        <v>1</v>
      </c>
      <c r="E53" s="52">
        <v>1</v>
      </c>
      <c r="F53" s="52">
        <v>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7757</v>
      </c>
      <c r="N53" s="52">
        <v>0</v>
      </c>
      <c r="O53" s="52">
        <v>6978</v>
      </c>
      <c r="P53" s="52">
        <v>0</v>
      </c>
      <c r="Q53" s="52">
        <v>1241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3"/>
      <c r="AB53" s="53"/>
      <c r="AC53" s="53"/>
    </row>
    <row r="54" ht="15.25" spans="1:29">
      <c r="A54" s="52">
        <v>6978</v>
      </c>
      <c r="B54" s="52">
        <v>8</v>
      </c>
      <c r="C54" s="53" t="s">
        <v>29</v>
      </c>
      <c r="D54" s="52">
        <v>1</v>
      </c>
      <c r="E54" s="52">
        <v>0</v>
      </c>
      <c r="F54" s="52">
        <v>0</v>
      </c>
      <c r="G54" s="52">
        <v>0</v>
      </c>
      <c r="H54" s="52">
        <v>1</v>
      </c>
      <c r="I54" s="52">
        <v>0</v>
      </c>
      <c r="J54" s="52">
        <v>0</v>
      </c>
      <c r="K54" s="52">
        <v>1</v>
      </c>
      <c r="L54" s="52">
        <v>3</v>
      </c>
      <c r="M54" s="52">
        <v>8574</v>
      </c>
      <c r="N54" s="52">
        <v>6.983</v>
      </c>
      <c r="O54" s="52">
        <v>2056</v>
      </c>
      <c r="P54" s="52">
        <v>0</v>
      </c>
      <c r="Q54" s="52">
        <v>4951</v>
      </c>
      <c r="R54" s="52">
        <v>0</v>
      </c>
      <c r="S54" s="52">
        <v>0</v>
      </c>
      <c r="T54" s="52">
        <v>2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3"/>
      <c r="AB54" s="53"/>
      <c r="AC54" s="53"/>
    </row>
    <row r="55" ht="15.25" spans="1:29">
      <c r="A55" s="52">
        <v>4951</v>
      </c>
      <c r="B55" s="52">
        <v>8</v>
      </c>
      <c r="C55" s="53" t="s">
        <v>30</v>
      </c>
      <c r="D55" s="52">
        <v>1</v>
      </c>
      <c r="E55" s="52">
        <v>0</v>
      </c>
      <c r="F55" s="52">
        <v>0</v>
      </c>
      <c r="G55" s="52">
        <v>1</v>
      </c>
      <c r="H55" s="52">
        <v>0</v>
      </c>
      <c r="I55" s="52">
        <v>0</v>
      </c>
      <c r="J55" s="52">
        <v>0</v>
      </c>
      <c r="K55" s="52">
        <v>0</v>
      </c>
      <c r="L55" s="52">
        <v>1</v>
      </c>
      <c r="M55" s="52">
        <v>7757</v>
      </c>
      <c r="N55" s="52">
        <v>15.055</v>
      </c>
      <c r="O55" s="52">
        <v>6978</v>
      </c>
      <c r="P55" s="52">
        <v>0</v>
      </c>
      <c r="Q55" s="52">
        <v>1241</v>
      </c>
      <c r="R55" s="52">
        <v>0</v>
      </c>
      <c r="S55" s="52">
        <v>0</v>
      </c>
      <c r="T55" s="52">
        <v>2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3"/>
      <c r="AB55" s="53"/>
      <c r="AC55" s="53"/>
    </row>
    <row r="56" ht="15.25" spans="1:29">
      <c r="A56" s="52">
        <v>1241</v>
      </c>
      <c r="B56" s="52">
        <v>8</v>
      </c>
      <c r="C56" s="53" t="s">
        <v>29</v>
      </c>
      <c r="D56" s="52">
        <v>1</v>
      </c>
      <c r="E56" s="52">
        <v>0</v>
      </c>
      <c r="F56" s="52">
        <v>0</v>
      </c>
      <c r="G56" s="52">
        <v>3</v>
      </c>
      <c r="H56" s="52">
        <v>0</v>
      </c>
      <c r="I56" s="52">
        <v>0</v>
      </c>
      <c r="J56" s="52">
        <v>0</v>
      </c>
      <c r="K56" s="52">
        <v>7</v>
      </c>
      <c r="L56" s="52">
        <v>2</v>
      </c>
      <c r="M56" s="52">
        <v>8574</v>
      </c>
      <c r="N56" s="52">
        <v>0</v>
      </c>
      <c r="O56" s="52">
        <v>2056</v>
      </c>
      <c r="P56" s="52">
        <v>0</v>
      </c>
      <c r="Q56" s="52">
        <v>4951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1</v>
      </c>
      <c r="Z56" s="52">
        <v>0</v>
      </c>
      <c r="AA56" s="53"/>
      <c r="AB56" s="53"/>
      <c r="AC56" s="53"/>
    </row>
    <row r="57" ht="15.25" spans="1:29">
      <c r="A57" s="52">
        <v>2056</v>
      </c>
      <c r="B57" s="52">
        <v>8</v>
      </c>
      <c r="C57" s="53" t="s">
        <v>30</v>
      </c>
      <c r="D57" s="52">
        <v>1</v>
      </c>
      <c r="E57" s="52">
        <v>0</v>
      </c>
      <c r="F57" s="52">
        <v>0</v>
      </c>
      <c r="G57" s="52">
        <v>2</v>
      </c>
      <c r="H57" s="52">
        <v>0</v>
      </c>
      <c r="I57" s="52">
        <v>0</v>
      </c>
      <c r="J57" s="52">
        <v>0</v>
      </c>
      <c r="K57" s="52">
        <v>15</v>
      </c>
      <c r="L57" s="52">
        <v>0</v>
      </c>
      <c r="M57" s="52">
        <v>1241</v>
      </c>
      <c r="N57" s="52">
        <v>0</v>
      </c>
      <c r="O57" s="52">
        <v>6978</v>
      </c>
      <c r="P57" s="52">
        <v>0</v>
      </c>
      <c r="Q57" s="52">
        <v>7752</v>
      </c>
      <c r="R57" s="52">
        <v>0</v>
      </c>
      <c r="S57" s="52">
        <v>0</v>
      </c>
      <c r="T57" s="52">
        <v>4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3"/>
      <c r="AB57" s="53"/>
      <c r="AC57" s="53"/>
    </row>
    <row r="58" ht="15.25" spans="1:29">
      <c r="A58" s="52">
        <v>7757</v>
      </c>
      <c r="B58" s="52">
        <v>8</v>
      </c>
      <c r="C58" s="53" t="s">
        <v>29</v>
      </c>
      <c r="D58" s="52">
        <v>1</v>
      </c>
      <c r="E58" s="52">
        <v>0</v>
      </c>
      <c r="F58" s="52">
        <v>0</v>
      </c>
      <c r="G58" s="52">
        <v>0</v>
      </c>
      <c r="H58" s="52">
        <v>1</v>
      </c>
      <c r="I58" s="52">
        <v>0</v>
      </c>
      <c r="J58" s="52">
        <v>2</v>
      </c>
      <c r="K58" s="52">
        <v>0</v>
      </c>
      <c r="L58" s="52">
        <v>1</v>
      </c>
      <c r="M58" s="52">
        <v>8574</v>
      </c>
      <c r="N58" s="52">
        <v>0</v>
      </c>
      <c r="O58" s="52">
        <v>2056</v>
      </c>
      <c r="P58" s="52">
        <v>1.856</v>
      </c>
      <c r="Q58" s="52">
        <v>4951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3"/>
      <c r="AB58" s="53"/>
      <c r="AC58" s="53"/>
    </row>
    <row r="59" ht="15.25" spans="1:29">
      <c r="A59" s="52">
        <v>3560</v>
      </c>
      <c r="B59" s="52">
        <v>10</v>
      </c>
      <c r="C59" s="53" t="s">
        <v>29</v>
      </c>
      <c r="D59" s="52">
        <v>1</v>
      </c>
      <c r="E59" s="52">
        <v>0</v>
      </c>
      <c r="F59" s="52">
        <v>0</v>
      </c>
      <c r="G59" s="52">
        <v>1</v>
      </c>
      <c r="H59" s="52">
        <v>0</v>
      </c>
      <c r="I59" s="52">
        <v>0</v>
      </c>
      <c r="J59" s="52">
        <v>0</v>
      </c>
      <c r="K59" s="52">
        <v>5</v>
      </c>
      <c r="L59" s="52">
        <v>2</v>
      </c>
      <c r="M59" s="52">
        <v>6865</v>
      </c>
      <c r="N59" s="52">
        <v>0</v>
      </c>
      <c r="O59" s="52">
        <v>4946</v>
      </c>
      <c r="P59" s="52">
        <v>0</v>
      </c>
      <c r="Q59" s="52">
        <v>6864</v>
      </c>
      <c r="R59" s="52">
        <v>0</v>
      </c>
      <c r="S59" s="52">
        <v>0</v>
      </c>
      <c r="T59" s="52">
        <v>0</v>
      </c>
      <c r="U59" s="52">
        <v>0</v>
      </c>
      <c r="V59" s="52">
        <v>4</v>
      </c>
      <c r="W59" s="52">
        <v>0</v>
      </c>
      <c r="X59" s="52">
        <v>0</v>
      </c>
      <c r="Y59" s="52">
        <v>1</v>
      </c>
      <c r="Z59" s="52">
        <v>0</v>
      </c>
      <c r="AA59" s="53"/>
      <c r="AB59" s="53"/>
      <c r="AC59" s="53"/>
    </row>
    <row r="60" ht="15.25" spans="1:29">
      <c r="A60" s="52">
        <v>3739</v>
      </c>
      <c r="B60" s="52">
        <v>10</v>
      </c>
      <c r="C60" s="53" t="s">
        <v>29</v>
      </c>
      <c r="D60" s="52">
        <v>1</v>
      </c>
      <c r="E60" s="52">
        <v>1</v>
      </c>
      <c r="F60" s="52">
        <v>0</v>
      </c>
      <c r="G60" s="52">
        <v>0</v>
      </c>
      <c r="H60" s="52">
        <v>1</v>
      </c>
      <c r="I60" s="52">
        <v>0</v>
      </c>
      <c r="J60" s="52">
        <v>1</v>
      </c>
      <c r="K60" s="52">
        <v>0</v>
      </c>
      <c r="L60" s="52">
        <v>0</v>
      </c>
      <c r="M60" s="52">
        <v>6865</v>
      </c>
      <c r="N60" s="52">
        <v>0</v>
      </c>
      <c r="O60" s="52">
        <v>4946</v>
      </c>
      <c r="P60" s="52">
        <v>0</v>
      </c>
      <c r="Q60" s="52">
        <v>6864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1</v>
      </c>
      <c r="Z60" s="52">
        <v>0</v>
      </c>
      <c r="AA60" s="53"/>
      <c r="AB60" s="53"/>
      <c r="AC60" s="53"/>
    </row>
    <row r="61" ht="15.25" spans="1:29">
      <c r="A61" s="52">
        <v>4946</v>
      </c>
      <c r="B61" s="52">
        <v>10</v>
      </c>
      <c r="C61" s="53" t="s">
        <v>30</v>
      </c>
      <c r="D61" s="52">
        <v>1</v>
      </c>
      <c r="E61" s="52">
        <v>0</v>
      </c>
      <c r="F61" s="52">
        <v>0</v>
      </c>
      <c r="G61" s="52">
        <v>1</v>
      </c>
      <c r="H61" s="52">
        <v>1</v>
      </c>
      <c r="I61" s="52">
        <v>0</v>
      </c>
      <c r="J61" s="52">
        <v>0</v>
      </c>
      <c r="K61" s="52">
        <v>6</v>
      </c>
      <c r="L61" s="52">
        <v>4</v>
      </c>
      <c r="M61" s="52">
        <v>8765</v>
      </c>
      <c r="N61" s="52">
        <v>0</v>
      </c>
      <c r="O61" s="52">
        <v>3560</v>
      </c>
      <c r="P61" s="52">
        <v>0</v>
      </c>
      <c r="Q61" s="52">
        <v>3739</v>
      </c>
      <c r="R61" s="52">
        <v>0</v>
      </c>
      <c r="S61" s="52">
        <v>0</v>
      </c>
      <c r="T61" s="52">
        <v>4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3"/>
      <c r="AB61" s="53"/>
      <c r="AC61" s="53"/>
    </row>
    <row r="62" ht="15.25" spans="1:29">
      <c r="A62" s="52">
        <v>6865</v>
      </c>
      <c r="B62" s="52">
        <v>10</v>
      </c>
      <c r="C62" s="53" t="s">
        <v>30</v>
      </c>
      <c r="D62" s="52">
        <v>1</v>
      </c>
      <c r="E62" s="52">
        <v>1</v>
      </c>
      <c r="F62" s="52">
        <v>0</v>
      </c>
      <c r="G62" s="52">
        <v>0</v>
      </c>
      <c r="H62" s="52">
        <v>0</v>
      </c>
      <c r="I62" s="52">
        <v>6</v>
      </c>
      <c r="J62" s="52">
        <v>0</v>
      </c>
      <c r="K62" s="52">
        <v>0</v>
      </c>
      <c r="L62" s="52">
        <v>0</v>
      </c>
      <c r="M62" s="52">
        <v>3739</v>
      </c>
      <c r="N62" s="52">
        <v>0</v>
      </c>
      <c r="O62" s="52">
        <v>8765</v>
      </c>
      <c r="P62" s="52">
        <v>0</v>
      </c>
      <c r="Q62" s="52">
        <v>3560</v>
      </c>
      <c r="R62" s="52">
        <v>0</v>
      </c>
      <c r="S62" s="52">
        <v>0</v>
      </c>
      <c r="T62" s="52">
        <v>0</v>
      </c>
      <c r="U62" s="52">
        <v>0</v>
      </c>
      <c r="V62" s="52">
        <v>8</v>
      </c>
      <c r="W62" s="52">
        <v>0</v>
      </c>
      <c r="X62" s="52">
        <v>0</v>
      </c>
      <c r="Y62" s="52">
        <v>1</v>
      </c>
      <c r="Z62" s="52">
        <v>0</v>
      </c>
      <c r="AA62" s="53"/>
      <c r="AB62" s="53"/>
      <c r="AC62" s="53"/>
    </row>
    <row r="63" ht="15.25" spans="1:29">
      <c r="A63" s="52">
        <v>6864</v>
      </c>
      <c r="B63" s="52">
        <v>10</v>
      </c>
      <c r="C63" s="53" t="s">
        <v>30</v>
      </c>
      <c r="D63" s="52">
        <v>1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3</v>
      </c>
      <c r="L63" s="52">
        <v>5</v>
      </c>
      <c r="M63" s="52">
        <v>3739</v>
      </c>
      <c r="N63" s="52">
        <v>12.669</v>
      </c>
      <c r="O63" s="52">
        <v>8765</v>
      </c>
      <c r="P63" s="52">
        <v>0</v>
      </c>
      <c r="Q63" s="52">
        <v>3560</v>
      </c>
      <c r="R63" s="52">
        <v>0</v>
      </c>
      <c r="S63" s="52">
        <v>0</v>
      </c>
      <c r="T63" s="52">
        <v>2</v>
      </c>
      <c r="U63" s="52">
        <v>0</v>
      </c>
      <c r="V63" s="52">
        <v>8</v>
      </c>
      <c r="W63" s="52">
        <v>0</v>
      </c>
      <c r="X63" s="52">
        <v>0</v>
      </c>
      <c r="Y63" s="52">
        <v>0</v>
      </c>
      <c r="Z63" s="52">
        <v>0</v>
      </c>
      <c r="AA63" s="53"/>
      <c r="AB63" s="53"/>
      <c r="AC63" s="53"/>
    </row>
    <row r="64" ht="15.25" spans="1:29">
      <c r="A64" s="52">
        <v>8765</v>
      </c>
      <c r="B64" s="52">
        <v>10</v>
      </c>
      <c r="C64" s="53" t="s">
        <v>29</v>
      </c>
      <c r="D64" s="52">
        <v>1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6865</v>
      </c>
      <c r="N64" s="52">
        <v>24.132</v>
      </c>
      <c r="O64" s="52">
        <v>4946</v>
      </c>
      <c r="P64" s="52">
        <v>46.665</v>
      </c>
      <c r="Q64" s="52">
        <v>6864</v>
      </c>
      <c r="R64" s="52">
        <v>0</v>
      </c>
      <c r="S64" s="52">
        <v>0</v>
      </c>
      <c r="T64" s="52">
        <v>0</v>
      </c>
      <c r="U64" s="52">
        <v>0</v>
      </c>
      <c r="V64" s="52">
        <v>4</v>
      </c>
      <c r="W64" s="52">
        <v>0</v>
      </c>
      <c r="X64" s="52">
        <v>0</v>
      </c>
      <c r="Y64" s="52">
        <v>0</v>
      </c>
      <c r="Z64" s="52">
        <v>0</v>
      </c>
      <c r="AA64" s="53"/>
      <c r="AB64" s="53"/>
      <c r="AC64" s="53"/>
    </row>
    <row r="65" ht="15.25" spans="1:29">
      <c r="A65" s="52">
        <v>3739</v>
      </c>
      <c r="B65" s="52">
        <v>10</v>
      </c>
      <c r="C65" s="53" t="s">
        <v>29</v>
      </c>
      <c r="D65" s="52">
        <v>1</v>
      </c>
      <c r="E65" s="52">
        <v>1</v>
      </c>
      <c r="F65" s="52">
        <v>0</v>
      </c>
      <c r="G65" s="52">
        <v>0</v>
      </c>
      <c r="H65" s="52">
        <v>1</v>
      </c>
      <c r="I65" s="52">
        <v>0</v>
      </c>
      <c r="J65" s="52">
        <v>1</v>
      </c>
      <c r="K65" s="52">
        <v>0</v>
      </c>
      <c r="L65" s="52">
        <v>2</v>
      </c>
      <c r="M65" s="52">
        <v>6865</v>
      </c>
      <c r="N65" s="52">
        <v>0</v>
      </c>
      <c r="O65" s="52">
        <v>4946</v>
      </c>
      <c r="P65" s="52">
        <v>0</v>
      </c>
      <c r="Q65" s="52">
        <v>6864</v>
      </c>
      <c r="R65" s="52">
        <v>0</v>
      </c>
      <c r="S65" s="52">
        <v>0</v>
      </c>
      <c r="T65" s="52">
        <v>0</v>
      </c>
      <c r="U65" s="52">
        <v>0</v>
      </c>
      <c r="V65" s="52">
        <v>4</v>
      </c>
      <c r="W65" s="52">
        <v>0</v>
      </c>
      <c r="X65" s="52">
        <v>0</v>
      </c>
      <c r="Y65" s="52">
        <v>1</v>
      </c>
      <c r="Z65" s="52">
        <v>0</v>
      </c>
      <c r="AA65" s="54"/>
      <c r="AB65" s="54"/>
      <c r="AC65" s="54"/>
    </row>
    <row r="66" ht="15.25" spans="1:29">
      <c r="A66" s="52">
        <v>4946</v>
      </c>
      <c r="B66" s="52">
        <v>10</v>
      </c>
      <c r="C66" s="53" t="s">
        <v>30</v>
      </c>
      <c r="D66" s="52">
        <v>1</v>
      </c>
      <c r="E66" s="52">
        <v>0</v>
      </c>
      <c r="F66" s="52">
        <v>0</v>
      </c>
      <c r="G66" s="52">
        <v>1</v>
      </c>
      <c r="H66" s="52">
        <v>1</v>
      </c>
      <c r="I66" s="52">
        <v>0</v>
      </c>
      <c r="J66" s="52">
        <v>0</v>
      </c>
      <c r="K66" s="52">
        <v>6</v>
      </c>
      <c r="L66" s="52">
        <v>0</v>
      </c>
      <c r="M66" s="52">
        <v>6865</v>
      </c>
      <c r="N66" s="52">
        <v>0</v>
      </c>
      <c r="O66" s="52">
        <v>4946</v>
      </c>
      <c r="P66" s="52">
        <v>0</v>
      </c>
      <c r="Q66" s="52">
        <v>6864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1</v>
      </c>
      <c r="Z66" s="52">
        <v>0</v>
      </c>
      <c r="AA66" s="54"/>
      <c r="AB66" s="54"/>
      <c r="AC66" s="54"/>
    </row>
    <row r="67" spans="1:29">
      <c r="A67" s="52"/>
      <c r="B67" s="52"/>
      <c r="C67" s="53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4"/>
      <c r="AB67" s="54"/>
      <c r="AC67" s="54"/>
    </row>
    <row r="68" spans="1:29">
      <c r="A68" s="52"/>
      <c r="B68" s="52"/>
      <c r="C68" s="53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4"/>
      <c r="AB68" s="54"/>
      <c r="AC68" s="54"/>
    </row>
    <row r="69" spans="1:29">
      <c r="A69" s="52"/>
      <c r="B69" s="52"/>
      <c r="C69" s="53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4"/>
      <c r="AB69" s="54"/>
      <c r="AC69" s="54"/>
    </row>
    <row r="70" ht="15.25" spans="1:29">
      <c r="A70" s="52">
        <v>1305</v>
      </c>
      <c r="B70" s="52">
        <v>15</v>
      </c>
      <c r="C70" s="53" t="s">
        <v>30</v>
      </c>
      <c r="D70" s="52">
        <v>1</v>
      </c>
      <c r="E70" s="52">
        <v>0</v>
      </c>
      <c r="F70" s="52">
        <v>0</v>
      </c>
      <c r="G70" s="52">
        <v>2</v>
      </c>
      <c r="H70" s="52">
        <v>1</v>
      </c>
      <c r="I70" s="52">
        <v>0</v>
      </c>
      <c r="J70" s="52">
        <v>0</v>
      </c>
      <c r="K70" s="52">
        <v>4</v>
      </c>
      <c r="L70" s="52">
        <v>0</v>
      </c>
      <c r="M70" s="52">
        <v>6865</v>
      </c>
      <c r="N70" s="52">
        <v>24.132</v>
      </c>
      <c r="O70" s="52">
        <v>4946</v>
      </c>
      <c r="P70" s="52">
        <v>46.665</v>
      </c>
      <c r="Q70" s="52">
        <v>6864</v>
      </c>
      <c r="R70" s="52">
        <v>0</v>
      </c>
      <c r="S70" s="52">
        <v>0</v>
      </c>
      <c r="T70" s="52">
        <v>0</v>
      </c>
      <c r="U70" s="52">
        <v>0</v>
      </c>
      <c r="V70" s="52">
        <v>4</v>
      </c>
      <c r="W70" s="52">
        <v>0</v>
      </c>
      <c r="X70" s="52">
        <v>0</v>
      </c>
      <c r="Y70" s="52">
        <v>0</v>
      </c>
      <c r="Z70" s="52">
        <v>0</v>
      </c>
      <c r="AA70" s="54"/>
      <c r="AB70" s="54"/>
      <c r="AC70" s="54"/>
    </row>
    <row r="71" ht="15.25" spans="1:29">
      <c r="A71" s="52">
        <v>1374</v>
      </c>
      <c r="B71" s="52">
        <v>15</v>
      </c>
      <c r="C71" s="53" t="s">
        <v>30</v>
      </c>
      <c r="D71" s="52">
        <v>0</v>
      </c>
      <c r="E71" s="52">
        <v>1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7757</v>
      </c>
      <c r="N71" s="52">
        <v>0</v>
      </c>
      <c r="O71" s="52">
        <v>772</v>
      </c>
      <c r="P71" s="52">
        <v>2.686</v>
      </c>
      <c r="Q71" s="52">
        <v>8731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1</v>
      </c>
      <c r="Z71" s="52">
        <v>1</v>
      </c>
      <c r="AA71" s="54"/>
      <c r="AB71" s="54"/>
      <c r="AC71" s="54"/>
    </row>
    <row r="72" ht="15.25" spans="1:29">
      <c r="A72" s="52">
        <v>772</v>
      </c>
      <c r="B72" s="52">
        <v>15</v>
      </c>
      <c r="C72" s="53" t="s">
        <v>29</v>
      </c>
      <c r="D72" s="52">
        <v>1</v>
      </c>
      <c r="E72" s="52">
        <v>0</v>
      </c>
      <c r="F72" s="52">
        <v>0</v>
      </c>
      <c r="G72" s="52">
        <v>0</v>
      </c>
      <c r="H72" s="52">
        <v>1</v>
      </c>
      <c r="I72" s="52">
        <v>0</v>
      </c>
      <c r="J72" s="52">
        <v>0</v>
      </c>
      <c r="K72" s="52">
        <v>2</v>
      </c>
      <c r="L72" s="52">
        <v>0</v>
      </c>
      <c r="M72" s="52">
        <v>1374</v>
      </c>
      <c r="N72" s="52">
        <v>5.997</v>
      </c>
      <c r="O72" s="52">
        <v>1305</v>
      </c>
      <c r="P72" s="52">
        <v>7.999</v>
      </c>
      <c r="Q72" s="52">
        <v>2013</v>
      </c>
      <c r="R72" s="52">
        <v>2.938</v>
      </c>
      <c r="S72" s="52">
        <v>0</v>
      </c>
      <c r="T72" s="52">
        <v>0</v>
      </c>
      <c r="U72" s="52">
        <v>0</v>
      </c>
      <c r="V72" s="52">
        <v>8</v>
      </c>
      <c r="W72" s="52">
        <v>0</v>
      </c>
      <c r="X72" s="52">
        <v>0</v>
      </c>
      <c r="Y72" s="52">
        <v>0</v>
      </c>
      <c r="Z72" s="52">
        <v>0</v>
      </c>
      <c r="AA72" s="54"/>
      <c r="AB72" s="54"/>
      <c r="AC72" s="54"/>
    </row>
    <row r="73" ht="15.25" spans="1:29">
      <c r="A73" s="52">
        <v>8731</v>
      </c>
      <c r="B73" s="52">
        <v>15</v>
      </c>
      <c r="C73" s="53" t="s">
        <v>29</v>
      </c>
      <c r="D73" s="52">
        <v>0</v>
      </c>
      <c r="E73" s="52">
        <v>1</v>
      </c>
      <c r="F73" s="52">
        <v>0</v>
      </c>
      <c r="G73" s="52">
        <v>0</v>
      </c>
      <c r="H73" s="52">
        <v>0</v>
      </c>
      <c r="I73" s="52">
        <v>6</v>
      </c>
      <c r="J73" s="52">
        <v>0</v>
      </c>
      <c r="K73" s="52">
        <v>0</v>
      </c>
      <c r="L73" s="52">
        <v>0</v>
      </c>
      <c r="M73" s="52">
        <v>1374</v>
      </c>
      <c r="N73" s="52">
        <v>0</v>
      </c>
      <c r="O73" s="52">
        <v>1305</v>
      </c>
      <c r="P73" s="52">
        <v>0</v>
      </c>
      <c r="Q73" s="52">
        <v>2013</v>
      </c>
      <c r="R73" s="52">
        <v>0</v>
      </c>
      <c r="S73" s="52">
        <v>0</v>
      </c>
      <c r="T73" s="52">
        <v>0</v>
      </c>
      <c r="U73" s="52">
        <v>0</v>
      </c>
      <c r="V73" s="52">
        <v>8</v>
      </c>
      <c r="W73" s="52">
        <v>0</v>
      </c>
      <c r="X73" s="52">
        <v>0</v>
      </c>
      <c r="Y73" s="52">
        <v>0</v>
      </c>
      <c r="Z73" s="52">
        <v>0</v>
      </c>
      <c r="AA73" s="54"/>
      <c r="AB73" s="54"/>
      <c r="AC73" s="54"/>
    </row>
    <row r="74" ht="15.25" spans="1:29">
      <c r="A74" s="52">
        <v>8731</v>
      </c>
      <c r="B74" s="52">
        <v>15</v>
      </c>
      <c r="C74" s="53" t="s">
        <v>29</v>
      </c>
      <c r="D74" s="52">
        <v>0</v>
      </c>
      <c r="E74" s="52">
        <v>1</v>
      </c>
      <c r="F74" s="52">
        <v>0</v>
      </c>
      <c r="G74" s="52">
        <v>0</v>
      </c>
      <c r="H74" s="52">
        <v>0</v>
      </c>
      <c r="I74" s="52">
        <v>6</v>
      </c>
      <c r="J74" s="52">
        <v>0</v>
      </c>
      <c r="K74" s="52">
        <v>0</v>
      </c>
      <c r="L74" s="52">
        <v>0</v>
      </c>
      <c r="M74" s="52">
        <v>1374</v>
      </c>
      <c r="N74" s="52">
        <v>0</v>
      </c>
      <c r="O74" s="52">
        <v>1305</v>
      </c>
      <c r="P74" s="52">
        <v>0</v>
      </c>
      <c r="Q74" s="52">
        <v>2013</v>
      </c>
      <c r="R74" s="52">
        <v>0</v>
      </c>
      <c r="S74" s="52">
        <v>0</v>
      </c>
      <c r="T74" s="52">
        <v>0</v>
      </c>
      <c r="U74" s="52">
        <v>0</v>
      </c>
      <c r="V74" s="52">
        <v>8</v>
      </c>
      <c r="W74" s="52">
        <v>0</v>
      </c>
      <c r="X74" s="52">
        <v>0</v>
      </c>
      <c r="Y74" s="52">
        <v>0</v>
      </c>
      <c r="Z74" s="52">
        <v>0</v>
      </c>
      <c r="AA74" s="54"/>
      <c r="AB74" s="54"/>
      <c r="AC74" s="54"/>
    </row>
    <row r="75" ht="15.25" spans="1:29">
      <c r="A75" s="52">
        <v>2013</v>
      </c>
      <c r="B75" s="52">
        <v>15</v>
      </c>
      <c r="C75" s="53" t="s">
        <v>30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2</v>
      </c>
      <c r="J75" s="52">
        <v>1</v>
      </c>
      <c r="K75" s="52">
        <v>0</v>
      </c>
      <c r="L75" s="52">
        <v>0</v>
      </c>
      <c r="M75" s="52">
        <v>7757</v>
      </c>
      <c r="N75" s="52">
        <v>19.868</v>
      </c>
      <c r="O75" s="52">
        <v>772</v>
      </c>
      <c r="P75" s="52">
        <v>0</v>
      </c>
      <c r="Q75" s="52">
        <v>8731</v>
      </c>
      <c r="R75" s="52">
        <v>0</v>
      </c>
      <c r="S75" s="52">
        <v>0</v>
      </c>
      <c r="T75" s="52">
        <v>2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4"/>
      <c r="AB75" s="54"/>
      <c r="AC75" s="54"/>
    </row>
    <row r="76" ht="15.25" spans="1:29">
      <c r="A76" s="52">
        <v>7757</v>
      </c>
      <c r="B76" s="52">
        <v>15</v>
      </c>
      <c r="C76" s="53" t="s">
        <v>29</v>
      </c>
      <c r="D76" s="52">
        <v>0</v>
      </c>
      <c r="E76" s="52">
        <v>0</v>
      </c>
      <c r="F76" s="52">
        <v>0</v>
      </c>
      <c r="G76" s="52">
        <v>0</v>
      </c>
      <c r="H76" s="52">
        <v>1</v>
      </c>
      <c r="I76" s="52">
        <v>0</v>
      </c>
      <c r="J76" s="52">
        <v>0</v>
      </c>
      <c r="K76" s="52">
        <v>0</v>
      </c>
      <c r="L76" s="52">
        <v>0</v>
      </c>
      <c r="M76" s="52">
        <v>2013</v>
      </c>
      <c r="N76" s="52">
        <v>23.745</v>
      </c>
      <c r="O76" s="52">
        <v>1374</v>
      </c>
      <c r="P76" s="52">
        <v>0</v>
      </c>
      <c r="Q76" s="52">
        <v>1305</v>
      </c>
      <c r="R76" s="52">
        <v>0</v>
      </c>
      <c r="S76" s="52">
        <v>0</v>
      </c>
      <c r="T76" s="52">
        <v>2</v>
      </c>
      <c r="U76" s="52">
        <v>0</v>
      </c>
      <c r="V76" s="52">
        <v>8</v>
      </c>
      <c r="W76" s="52">
        <v>0</v>
      </c>
      <c r="X76" s="52">
        <v>0</v>
      </c>
      <c r="Y76" s="52">
        <v>0</v>
      </c>
      <c r="Z76" s="52">
        <v>0</v>
      </c>
      <c r="AA76" s="54"/>
      <c r="AB76" s="54"/>
      <c r="AC76" s="54"/>
    </row>
    <row r="77" ht="15.25" spans="1:29">
      <c r="A77" s="52">
        <v>2706</v>
      </c>
      <c r="B77" s="52">
        <v>16</v>
      </c>
      <c r="C77" s="53" t="s">
        <v>29</v>
      </c>
      <c r="D77" s="52">
        <v>1</v>
      </c>
      <c r="E77" s="52">
        <v>0</v>
      </c>
      <c r="F77" s="52">
        <v>0</v>
      </c>
      <c r="G77" s="52">
        <v>0</v>
      </c>
      <c r="H77" s="52">
        <v>3</v>
      </c>
      <c r="I77" s="52">
        <v>0</v>
      </c>
      <c r="J77" s="52">
        <v>0</v>
      </c>
      <c r="K77" s="52">
        <v>3</v>
      </c>
      <c r="L77" s="52">
        <v>2</v>
      </c>
      <c r="M77" s="52">
        <v>3161</v>
      </c>
      <c r="N77" s="52">
        <v>0</v>
      </c>
      <c r="O77" s="52">
        <v>610</v>
      </c>
      <c r="P77" s="52">
        <v>0</v>
      </c>
      <c r="Q77" s="52">
        <v>4951</v>
      </c>
      <c r="R77" s="52">
        <v>0</v>
      </c>
      <c r="S77" s="52">
        <v>0</v>
      </c>
      <c r="T77" s="52">
        <v>2</v>
      </c>
      <c r="U77" s="52">
        <v>0</v>
      </c>
      <c r="V77" s="52">
        <v>8</v>
      </c>
      <c r="W77" s="52">
        <v>0</v>
      </c>
      <c r="X77" s="52">
        <v>0</v>
      </c>
      <c r="Y77" s="52">
        <v>0</v>
      </c>
      <c r="Z77" s="52">
        <v>0</v>
      </c>
      <c r="AA77" s="54"/>
      <c r="AB77" s="54"/>
      <c r="AC77" s="54"/>
    </row>
    <row r="78" ht="15.25" spans="1:29">
      <c r="A78" s="52">
        <v>4015</v>
      </c>
      <c r="B78" s="52">
        <v>16</v>
      </c>
      <c r="C78" s="53" t="s">
        <v>29</v>
      </c>
      <c r="D78" s="52">
        <v>1</v>
      </c>
      <c r="E78" s="52">
        <v>0</v>
      </c>
      <c r="F78" s="52">
        <v>0</v>
      </c>
      <c r="G78" s="52">
        <v>2</v>
      </c>
      <c r="H78" s="52">
        <v>0</v>
      </c>
      <c r="I78" s="52">
        <v>0</v>
      </c>
      <c r="J78" s="52">
        <v>0</v>
      </c>
      <c r="K78" s="52">
        <v>3</v>
      </c>
      <c r="L78" s="52">
        <v>1</v>
      </c>
      <c r="M78" s="52">
        <v>3161</v>
      </c>
      <c r="N78" s="52">
        <v>24.935</v>
      </c>
      <c r="O78" s="52">
        <v>610</v>
      </c>
      <c r="P78" s="52">
        <v>20.217</v>
      </c>
      <c r="Q78" s="52">
        <v>4951</v>
      </c>
      <c r="R78" s="52">
        <v>4.7</v>
      </c>
      <c r="S78" s="52">
        <v>0</v>
      </c>
      <c r="T78" s="52">
        <v>1</v>
      </c>
      <c r="U78" s="52">
        <v>0</v>
      </c>
      <c r="V78" s="52">
        <v>8</v>
      </c>
      <c r="W78" s="52">
        <v>0</v>
      </c>
      <c r="X78" s="52">
        <v>0</v>
      </c>
      <c r="Y78" s="52">
        <v>0</v>
      </c>
      <c r="Z78" s="52">
        <v>0</v>
      </c>
      <c r="AA78" s="54"/>
      <c r="AB78" s="54"/>
      <c r="AC78" s="54"/>
    </row>
    <row r="79" ht="15.25" spans="1:29">
      <c r="A79" s="52">
        <v>4343</v>
      </c>
      <c r="B79" s="52">
        <v>16</v>
      </c>
      <c r="C79" s="53" t="s">
        <v>29</v>
      </c>
      <c r="D79" s="52">
        <v>1</v>
      </c>
      <c r="E79" s="52">
        <v>0</v>
      </c>
      <c r="F79" s="52">
        <v>0</v>
      </c>
      <c r="G79" s="52">
        <v>1</v>
      </c>
      <c r="H79" s="52">
        <v>0</v>
      </c>
      <c r="I79" s="52">
        <v>0</v>
      </c>
      <c r="J79" s="52">
        <v>0</v>
      </c>
      <c r="K79" s="52">
        <v>9</v>
      </c>
      <c r="L79" s="52">
        <v>1</v>
      </c>
      <c r="M79" s="52">
        <v>3161</v>
      </c>
      <c r="N79" s="52">
        <v>0</v>
      </c>
      <c r="O79" s="52">
        <v>610</v>
      </c>
      <c r="P79" s="52">
        <v>0</v>
      </c>
      <c r="Q79" s="52">
        <v>4951</v>
      </c>
      <c r="R79" s="52">
        <v>0</v>
      </c>
      <c r="S79" s="52">
        <v>0</v>
      </c>
      <c r="T79" s="52">
        <v>2</v>
      </c>
      <c r="U79" s="52">
        <v>0</v>
      </c>
      <c r="V79" s="52">
        <v>8</v>
      </c>
      <c r="W79" s="52">
        <v>0</v>
      </c>
      <c r="X79" s="52">
        <v>0</v>
      </c>
      <c r="Y79" s="52">
        <v>0</v>
      </c>
      <c r="Z79" s="52">
        <v>0</v>
      </c>
      <c r="AA79" s="54"/>
      <c r="AB79" s="54"/>
      <c r="AC79" s="54"/>
    </row>
    <row r="80" ht="15.25" spans="1:29">
      <c r="A80" s="52">
        <v>4951</v>
      </c>
      <c r="B80" s="52">
        <v>16</v>
      </c>
      <c r="C80" s="53" t="s">
        <v>30</v>
      </c>
      <c r="D80" s="52">
        <v>1</v>
      </c>
      <c r="E80" s="52">
        <v>0</v>
      </c>
      <c r="F80" s="52">
        <v>0</v>
      </c>
      <c r="G80" s="52">
        <v>0</v>
      </c>
      <c r="H80" s="52">
        <v>1</v>
      </c>
      <c r="I80" s="52">
        <v>0</v>
      </c>
      <c r="J80" s="52">
        <v>0</v>
      </c>
      <c r="K80" s="52">
        <v>1</v>
      </c>
      <c r="L80" s="52">
        <v>3</v>
      </c>
      <c r="M80" s="52">
        <v>2706</v>
      </c>
      <c r="N80" s="52">
        <v>11.952</v>
      </c>
      <c r="O80" s="52">
        <v>4015</v>
      </c>
      <c r="P80" s="52">
        <v>0</v>
      </c>
      <c r="Q80" s="52">
        <v>4343</v>
      </c>
      <c r="R80" s="52">
        <v>0</v>
      </c>
      <c r="S80" s="52">
        <v>0</v>
      </c>
      <c r="T80" s="52">
        <v>2</v>
      </c>
      <c r="U80" s="52">
        <v>0</v>
      </c>
      <c r="V80" s="52">
        <v>4</v>
      </c>
      <c r="W80" s="52">
        <v>0</v>
      </c>
      <c r="X80" s="52">
        <v>0</v>
      </c>
      <c r="Y80" s="52">
        <v>0</v>
      </c>
      <c r="Z80" s="52">
        <v>0</v>
      </c>
      <c r="AA80" s="54"/>
      <c r="AB80" s="54"/>
      <c r="AC80" s="54"/>
    </row>
    <row r="81" ht="15.25" spans="1:29">
      <c r="A81" s="52">
        <v>610</v>
      </c>
      <c r="B81" s="52">
        <v>16</v>
      </c>
      <c r="C81" s="53" t="s">
        <v>30</v>
      </c>
      <c r="D81" s="52">
        <v>1</v>
      </c>
      <c r="E81" s="52">
        <v>0</v>
      </c>
      <c r="F81" s="52">
        <v>0</v>
      </c>
      <c r="G81" s="52">
        <v>1</v>
      </c>
      <c r="H81" s="52">
        <v>0</v>
      </c>
      <c r="I81" s="52">
        <v>1</v>
      </c>
      <c r="J81" s="52">
        <v>0</v>
      </c>
      <c r="K81" s="52">
        <v>4</v>
      </c>
      <c r="L81" s="52">
        <v>2</v>
      </c>
      <c r="M81" s="52">
        <v>4343</v>
      </c>
      <c r="N81" s="52">
        <v>0</v>
      </c>
      <c r="O81" s="52">
        <v>2706</v>
      </c>
      <c r="P81" s="52">
        <v>0</v>
      </c>
      <c r="Q81" s="52">
        <v>4015</v>
      </c>
      <c r="R81" s="52">
        <v>0</v>
      </c>
      <c r="S81" s="52">
        <v>0</v>
      </c>
      <c r="T81" s="52">
        <v>1</v>
      </c>
      <c r="U81" s="52">
        <v>0</v>
      </c>
      <c r="V81" s="52">
        <v>4</v>
      </c>
      <c r="W81" s="52">
        <v>0</v>
      </c>
      <c r="X81" s="52">
        <v>0</v>
      </c>
      <c r="Y81" s="52">
        <v>0</v>
      </c>
      <c r="Z81" s="52">
        <v>0</v>
      </c>
      <c r="AA81" s="54"/>
      <c r="AB81" s="54"/>
      <c r="AC81" s="54"/>
    </row>
    <row r="82" ht="15.25" spans="1:29">
      <c r="A82" s="52">
        <v>3161</v>
      </c>
      <c r="B82" s="52">
        <v>16</v>
      </c>
      <c r="C82" s="53" t="s">
        <v>30</v>
      </c>
      <c r="D82" s="52">
        <v>1</v>
      </c>
      <c r="E82" s="52">
        <v>0</v>
      </c>
      <c r="F82" s="52">
        <v>0</v>
      </c>
      <c r="G82" s="52">
        <v>1</v>
      </c>
      <c r="H82" s="52">
        <v>1</v>
      </c>
      <c r="I82" s="52">
        <v>0</v>
      </c>
      <c r="J82" s="52">
        <v>0</v>
      </c>
      <c r="K82" s="52">
        <v>2</v>
      </c>
      <c r="L82" s="52">
        <v>2</v>
      </c>
      <c r="M82" s="52">
        <v>2706</v>
      </c>
      <c r="N82" s="52">
        <v>37.601</v>
      </c>
      <c r="O82" s="52">
        <v>4015</v>
      </c>
      <c r="P82" s="52">
        <v>0</v>
      </c>
      <c r="Q82" s="52">
        <v>4343</v>
      </c>
      <c r="R82" s="52">
        <v>0</v>
      </c>
      <c r="S82" s="52">
        <v>0</v>
      </c>
      <c r="T82" s="52">
        <v>4</v>
      </c>
      <c r="U82" s="52">
        <v>0</v>
      </c>
      <c r="V82" s="52">
        <v>4</v>
      </c>
      <c r="W82" s="52">
        <v>0</v>
      </c>
      <c r="X82" s="52">
        <v>0</v>
      </c>
      <c r="Y82" s="52">
        <v>0</v>
      </c>
      <c r="Z82" s="52">
        <v>0</v>
      </c>
      <c r="AA82" s="53"/>
      <c r="AB82" s="53"/>
      <c r="AC82" s="53"/>
    </row>
    <row r="83" ht="15.25" spans="1:29">
      <c r="A83" s="52">
        <v>2609</v>
      </c>
      <c r="B83" s="52">
        <v>17</v>
      </c>
      <c r="C83" s="53" t="s">
        <v>30</v>
      </c>
      <c r="D83" s="52">
        <v>1</v>
      </c>
      <c r="E83" s="52">
        <v>0</v>
      </c>
      <c r="F83" s="52">
        <v>0</v>
      </c>
      <c r="G83" s="52">
        <v>2</v>
      </c>
      <c r="H83" s="52">
        <v>0</v>
      </c>
      <c r="I83" s="52">
        <v>0</v>
      </c>
      <c r="J83" s="52">
        <v>0</v>
      </c>
      <c r="K83" s="52">
        <v>7</v>
      </c>
      <c r="L83" s="52">
        <v>0</v>
      </c>
      <c r="M83" s="52">
        <v>7480</v>
      </c>
      <c r="N83" s="52">
        <v>23.669</v>
      </c>
      <c r="O83" s="52">
        <v>2056</v>
      </c>
      <c r="P83" s="52">
        <v>0</v>
      </c>
      <c r="Q83" s="52">
        <v>2198</v>
      </c>
      <c r="R83" s="52">
        <v>0</v>
      </c>
      <c r="S83" s="52">
        <v>0</v>
      </c>
      <c r="T83" s="52">
        <v>4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3"/>
      <c r="AB83" s="53"/>
      <c r="AC83" s="53"/>
    </row>
    <row r="84" ht="15.25" spans="1:29">
      <c r="A84" s="52">
        <v>6865</v>
      </c>
      <c r="B84" s="52">
        <v>17</v>
      </c>
      <c r="C84" s="53" t="s">
        <v>30</v>
      </c>
      <c r="D84" s="52">
        <v>1</v>
      </c>
      <c r="E84" s="52">
        <v>1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7480</v>
      </c>
      <c r="N84" s="52">
        <v>3.688</v>
      </c>
      <c r="O84" s="52">
        <v>2056</v>
      </c>
      <c r="P84" s="52">
        <v>3.415</v>
      </c>
      <c r="Q84" s="52">
        <v>2198</v>
      </c>
      <c r="R84" s="52">
        <v>9.102</v>
      </c>
      <c r="S84" s="52">
        <v>0</v>
      </c>
      <c r="T84" s="52">
        <v>2</v>
      </c>
      <c r="U84" s="52">
        <v>0</v>
      </c>
      <c r="V84" s="52">
        <v>0</v>
      </c>
      <c r="W84" s="52">
        <v>0</v>
      </c>
      <c r="X84" s="52">
        <v>0</v>
      </c>
      <c r="Y84" s="52">
        <v>1</v>
      </c>
      <c r="Z84" s="52">
        <v>1</v>
      </c>
      <c r="AA84" s="53"/>
      <c r="AB84" s="53"/>
      <c r="AC84" s="53"/>
    </row>
    <row r="85" ht="15.25" spans="1:29">
      <c r="A85" s="52">
        <v>7480</v>
      </c>
      <c r="B85" s="52">
        <v>17</v>
      </c>
      <c r="C85" s="53" t="s">
        <v>29</v>
      </c>
      <c r="D85" s="52">
        <v>0</v>
      </c>
      <c r="E85" s="52">
        <v>0</v>
      </c>
      <c r="F85" s="52">
        <v>0</v>
      </c>
      <c r="G85" s="52">
        <v>2</v>
      </c>
      <c r="H85" s="52">
        <v>0</v>
      </c>
      <c r="I85" s="52">
        <v>0</v>
      </c>
      <c r="J85" s="52">
        <v>0</v>
      </c>
      <c r="K85" s="52">
        <v>5</v>
      </c>
      <c r="L85" s="52">
        <v>0</v>
      </c>
      <c r="M85" s="52">
        <v>2200</v>
      </c>
      <c r="N85" s="52">
        <v>19.66</v>
      </c>
      <c r="O85" s="52">
        <v>6865</v>
      </c>
      <c r="P85" s="52">
        <v>0</v>
      </c>
      <c r="Q85" s="52">
        <v>2609</v>
      </c>
      <c r="R85" s="52">
        <v>0</v>
      </c>
      <c r="S85" s="52">
        <v>0</v>
      </c>
      <c r="T85" s="52">
        <v>2</v>
      </c>
      <c r="U85" s="52">
        <v>0</v>
      </c>
      <c r="V85" s="52">
        <v>4</v>
      </c>
      <c r="W85" s="52">
        <v>0</v>
      </c>
      <c r="X85" s="52">
        <v>0</v>
      </c>
      <c r="Y85" s="52">
        <v>0</v>
      </c>
      <c r="Z85" s="52">
        <v>0</v>
      </c>
      <c r="AA85" s="53"/>
      <c r="AB85" s="53"/>
      <c r="AC85" s="53"/>
    </row>
    <row r="86" ht="15.25" spans="1:29">
      <c r="A86" s="52">
        <v>2200</v>
      </c>
      <c r="B86" s="52">
        <v>17</v>
      </c>
      <c r="C86" s="53" t="s">
        <v>30</v>
      </c>
      <c r="D86" s="52">
        <v>1</v>
      </c>
      <c r="E86" s="52">
        <v>0</v>
      </c>
      <c r="F86" s="52">
        <v>0</v>
      </c>
      <c r="G86" s="52">
        <v>3</v>
      </c>
      <c r="H86" s="52">
        <v>0</v>
      </c>
      <c r="I86" s="52">
        <v>0</v>
      </c>
      <c r="J86" s="52">
        <v>0</v>
      </c>
      <c r="K86" s="52">
        <v>10</v>
      </c>
      <c r="L86" s="52">
        <v>1</v>
      </c>
      <c r="M86" s="52">
        <v>7480</v>
      </c>
      <c r="N86" s="52">
        <v>7.075</v>
      </c>
      <c r="O86" s="52">
        <v>2056</v>
      </c>
      <c r="P86" s="52">
        <v>0</v>
      </c>
      <c r="Q86" s="52">
        <v>2198</v>
      </c>
      <c r="R86" s="52">
        <v>0</v>
      </c>
      <c r="S86" s="52">
        <v>0</v>
      </c>
      <c r="T86" s="52">
        <v>4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3"/>
      <c r="AB86" s="53"/>
      <c r="AC86" s="53"/>
    </row>
    <row r="87" ht="15.25" spans="1:29">
      <c r="A87" s="52">
        <v>4152</v>
      </c>
      <c r="B87" s="52">
        <v>11</v>
      </c>
      <c r="C87" s="53" t="s">
        <v>30</v>
      </c>
      <c r="D87" s="52">
        <v>1</v>
      </c>
      <c r="E87" s="52">
        <v>0</v>
      </c>
      <c r="F87" s="52">
        <v>0</v>
      </c>
      <c r="G87" s="52">
        <v>2</v>
      </c>
      <c r="H87" s="52">
        <v>0</v>
      </c>
      <c r="I87" s="52">
        <v>1</v>
      </c>
      <c r="J87" s="52">
        <v>0</v>
      </c>
      <c r="K87" s="52">
        <v>5</v>
      </c>
      <c r="L87" s="52">
        <v>2</v>
      </c>
      <c r="M87" s="52">
        <v>865</v>
      </c>
      <c r="N87" s="52">
        <v>12.929</v>
      </c>
      <c r="O87" s="52">
        <v>8884</v>
      </c>
      <c r="P87" s="52">
        <v>0</v>
      </c>
      <c r="Q87" s="52">
        <v>4903</v>
      </c>
      <c r="R87" s="52">
        <v>0</v>
      </c>
      <c r="S87" s="52">
        <v>0</v>
      </c>
      <c r="T87" s="52">
        <v>4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3"/>
      <c r="AB87" s="53"/>
      <c r="AC87" s="53"/>
    </row>
    <row r="88" ht="15.25" spans="1:29">
      <c r="A88" s="52">
        <v>8884</v>
      </c>
      <c r="B88" s="52">
        <v>11</v>
      </c>
      <c r="C88" s="53" t="s">
        <v>29</v>
      </c>
      <c r="D88" s="52">
        <v>1</v>
      </c>
      <c r="E88" s="52">
        <v>0</v>
      </c>
      <c r="F88" s="52">
        <v>0</v>
      </c>
      <c r="G88" s="52">
        <v>0</v>
      </c>
      <c r="H88" s="52">
        <v>0</v>
      </c>
      <c r="I88" s="52">
        <v>3</v>
      </c>
      <c r="J88" s="52">
        <v>2</v>
      </c>
      <c r="K88" s="52">
        <v>0</v>
      </c>
      <c r="L88" s="52">
        <v>0</v>
      </c>
      <c r="M88" s="52">
        <v>4678</v>
      </c>
      <c r="N88" s="52">
        <v>9.59</v>
      </c>
      <c r="O88" s="52">
        <v>4152</v>
      </c>
      <c r="P88" s="52">
        <v>0</v>
      </c>
      <c r="Q88" s="52">
        <v>7520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3"/>
      <c r="AB88" s="53"/>
      <c r="AC88" s="53"/>
    </row>
    <row r="89" ht="15.25" spans="1:29">
      <c r="A89" s="52">
        <v>7520</v>
      </c>
      <c r="B89" s="52">
        <v>11</v>
      </c>
      <c r="C89" s="53" t="s">
        <v>30</v>
      </c>
      <c r="D89" s="52">
        <v>1</v>
      </c>
      <c r="E89" s="52">
        <v>0</v>
      </c>
      <c r="F89" s="52">
        <v>0</v>
      </c>
      <c r="G89" s="52">
        <v>1</v>
      </c>
      <c r="H89" s="52">
        <v>0</v>
      </c>
      <c r="I89" s="52">
        <v>0</v>
      </c>
      <c r="J89" s="52">
        <v>0</v>
      </c>
      <c r="K89" s="52">
        <v>1</v>
      </c>
      <c r="L89" s="52">
        <v>0</v>
      </c>
      <c r="M89" s="52">
        <v>865</v>
      </c>
      <c r="N89" s="52">
        <v>0</v>
      </c>
      <c r="O89" s="52">
        <v>8884</v>
      </c>
      <c r="P89" s="52">
        <v>0</v>
      </c>
      <c r="Q89" s="52">
        <v>4903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1</v>
      </c>
      <c r="Z89" s="52">
        <v>0</v>
      </c>
      <c r="AA89" s="53"/>
      <c r="AB89" s="53"/>
      <c r="AC89" s="53"/>
    </row>
    <row r="90" ht="15.25" spans="1:29">
      <c r="A90" s="52">
        <v>4678</v>
      </c>
      <c r="B90" s="52">
        <v>11</v>
      </c>
      <c r="C90" s="53" t="s">
        <v>30</v>
      </c>
      <c r="D90" s="52">
        <v>1</v>
      </c>
      <c r="E90" s="52">
        <v>0</v>
      </c>
      <c r="F90" s="52">
        <v>0</v>
      </c>
      <c r="G90" s="52">
        <v>2</v>
      </c>
      <c r="H90" s="52">
        <v>0</v>
      </c>
      <c r="I90" s="52">
        <v>0</v>
      </c>
      <c r="J90" s="52">
        <v>0</v>
      </c>
      <c r="K90" s="52">
        <v>13</v>
      </c>
      <c r="L90" s="52">
        <v>5</v>
      </c>
      <c r="M90" s="52">
        <v>865</v>
      </c>
      <c r="N90" s="52">
        <v>4.667</v>
      </c>
      <c r="O90" s="52">
        <v>8884</v>
      </c>
      <c r="P90" s="52">
        <v>0</v>
      </c>
      <c r="Q90" s="52">
        <v>4903</v>
      </c>
      <c r="R90" s="52">
        <v>0</v>
      </c>
      <c r="S90" s="52">
        <v>0</v>
      </c>
      <c r="T90" s="52">
        <v>2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3"/>
      <c r="AB90" s="53"/>
      <c r="AC90" s="53"/>
    </row>
    <row r="91" ht="15.25" spans="1:29">
      <c r="A91" s="52">
        <v>865</v>
      </c>
      <c r="B91" s="52">
        <v>11</v>
      </c>
      <c r="C91" s="53" t="s">
        <v>29</v>
      </c>
      <c r="D91" s="52">
        <v>0</v>
      </c>
      <c r="E91" s="52">
        <v>0</v>
      </c>
      <c r="F91" s="52">
        <v>0</v>
      </c>
      <c r="G91" s="52">
        <v>2</v>
      </c>
      <c r="H91" s="52">
        <v>1</v>
      </c>
      <c r="I91" s="52">
        <v>0</v>
      </c>
      <c r="J91" s="52">
        <v>0</v>
      </c>
      <c r="K91" s="52">
        <v>1</v>
      </c>
      <c r="L91" s="52">
        <v>1</v>
      </c>
      <c r="M91" s="52">
        <v>4678</v>
      </c>
      <c r="N91" s="52">
        <v>0</v>
      </c>
      <c r="O91" s="52">
        <v>4152</v>
      </c>
      <c r="P91" s="52">
        <v>0</v>
      </c>
      <c r="Q91" s="52">
        <v>7520</v>
      </c>
      <c r="R91" s="52">
        <v>0</v>
      </c>
      <c r="S91" s="52">
        <v>0</v>
      </c>
      <c r="T91" s="52">
        <v>4</v>
      </c>
      <c r="U91" s="52">
        <v>0</v>
      </c>
      <c r="V91" s="52">
        <v>2</v>
      </c>
      <c r="W91" s="52">
        <v>0</v>
      </c>
      <c r="X91" s="52">
        <v>0</v>
      </c>
      <c r="Y91" s="52">
        <v>0</v>
      </c>
      <c r="Z91" s="52">
        <v>0</v>
      </c>
      <c r="AA91" s="53"/>
      <c r="AB91" s="53"/>
      <c r="AC91" s="53"/>
    </row>
    <row r="92" ht="15.25" spans="1:29">
      <c r="A92" s="52">
        <v>4903</v>
      </c>
      <c r="B92" s="52">
        <v>11</v>
      </c>
      <c r="C92" s="53" t="s">
        <v>29</v>
      </c>
      <c r="D92" s="52">
        <v>1</v>
      </c>
      <c r="E92" s="52">
        <v>2</v>
      </c>
      <c r="F92" s="52">
        <v>0</v>
      </c>
      <c r="G92" s="52">
        <v>0</v>
      </c>
      <c r="H92" s="52">
        <v>0</v>
      </c>
      <c r="I92" s="52">
        <v>2</v>
      </c>
      <c r="J92" s="52">
        <v>0</v>
      </c>
      <c r="K92" s="52">
        <v>0</v>
      </c>
      <c r="L92" s="52">
        <v>0</v>
      </c>
      <c r="M92" s="52">
        <v>4678</v>
      </c>
      <c r="N92" s="52">
        <v>1.915</v>
      </c>
      <c r="O92" s="52">
        <v>4152</v>
      </c>
      <c r="P92" s="52">
        <v>0</v>
      </c>
      <c r="Q92" s="52">
        <v>7520</v>
      </c>
      <c r="R92" s="52">
        <v>0.748</v>
      </c>
      <c r="S92" s="52">
        <v>0</v>
      </c>
      <c r="T92" s="52">
        <v>4</v>
      </c>
      <c r="U92" s="52">
        <v>0</v>
      </c>
      <c r="V92" s="52">
        <v>4</v>
      </c>
      <c r="W92" s="52">
        <v>0</v>
      </c>
      <c r="X92" s="52">
        <v>0</v>
      </c>
      <c r="Y92" s="52">
        <v>0</v>
      </c>
      <c r="Z92" s="52">
        <v>0</v>
      </c>
      <c r="AA92" s="53"/>
      <c r="AB92" s="53"/>
      <c r="AC92" s="53"/>
    </row>
    <row r="93" ht="15.25" spans="1:29">
      <c r="A93" s="52">
        <v>4152</v>
      </c>
      <c r="B93" s="52">
        <v>11</v>
      </c>
      <c r="C93" s="53" t="s">
        <v>30</v>
      </c>
      <c r="D93" s="52">
        <v>1</v>
      </c>
      <c r="E93" s="52">
        <v>0</v>
      </c>
      <c r="F93" s="52">
        <v>0</v>
      </c>
      <c r="G93" s="52">
        <v>2</v>
      </c>
      <c r="H93" s="52">
        <v>0</v>
      </c>
      <c r="I93" s="52">
        <v>1</v>
      </c>
      <c r="J93" s="52">
        <v>0</v>
      </c>
      <c r="K93" s="52">
        <v>5</v>
      </c>
      <c r="L93" s="52">
        <v>2</v>
      </c>
      <c r="M93" s="52">
        <v>865</v>
      </c>
      <c r="N93" s="52">
        <v>12.929</v>
      </c>
      <c r="O93" s="52">
        <v>8884</v>
      </c>
      <c r="P93" s="52">
        <v>0</v>
      </c>
      <c r="Q93" s="52">
        <v>4903</v>
      </c>
      <c r="R93" s="52">
        <v>0</v>
      </c>
      <c r="S93" s="52">
        <v>0</v>
      </c>
      <c r="T93" s="52">
        <v>4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3"/>
      <c r="AB93" s="53"/>
      <c r="AC93" s="53"/>
    </row>
    <row r="94" ht="15.25" spans="1:29">
      <c r="A94" s="52">
        <v>8884</v>
      </c>
      <c r="B94" s="52">
        <v>11</v>
      </c>
      <c r="C94" s="53" t="s">
        <v>29</v>
      </c>
      <c r="D94" s="52">
        <v>1</v>
      </c>
      <c r="E94" s="52">
        <v>0</v>
      </c>
      <c r="F94" s="52">
        <v>0</v>
      </c>
      <c r="G94" s="52">
        <v>0</v>
      </c>
      <c r="H94" s="52">
        <v>0</v>
      </c>
      <c r="I94" s="52">
        <v>3</v>
      </c>
      <c r="J94" s="52">
        <v>2</v>
      </c>
      <c r="K94" s="52">
        <v>0</v>
      </c>
      <c r="L94" s="52">
        <v>0</v>
      </c>
      <c r="M94" s="52">
        <v>4678</v>
      </c>
      <c r="N94" s="52">
        <v>9.59</v>
      </c>
      <c r="O94" s="52">
        <v>4152</v>
      </c>
      <c r="P94" s="52">
        <v>0</v>
      </c>
      <c r="Q94" s="52">
        <v>7520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3"/>
      <c r="AB94" s="53"/>
      <c r="AC94" s="53"/>
    </row>
    <row r="95" ht="15.25" spans="1:29">
      <c r="A95" s="52">
        <v>7520</v>
      </c>
      <c r="B95" s="52">
        <v>11</v>
      </c>
      <c r="C95" s="53" t="s">
        <v>30</v>
      </c>
      <c r="D95" s="52">
        <v>1</v>
      </c>
      <c r="E95" s="52">
        <v>0</v>
      </c>
      <c r="F95" s="52">
        <v>0</v>
      </c>
      <c r="G95" s="52">
        <v>1</v>
      </c>
      <c r="H95" s="52">
        <v>0</v>
      </c>
      <c r="I95" s="52">
        <v>0</v>
      </c>
      <c r="J95" s="52">
        <v>0</v>
      </c>
      <c r="K95" s="52">
        <v>1</v>
      </c>
      <c r="L95" s="52">
        <v>0</v>
      </c>
      <c r="M95" s="52">
        <v>865</v>
      </c>
      <c r="N95" s="52">
        <v>0</v>
      </c>
      <c r="O95" s="52">
        <v>8884</v>
      </c>
      <c r="P95" s="52">
        <v>0</v>
      </c>
      <c r="Q95" s="52">
        <v>4903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1</v>
      </c>
      <c r="Z95" s="52">
        <v>0</v>
      </c>
      <c r="AA95" s="53"/>
      <c r="AB95" s="53"/>
      <c r="AC95" s="53"/>
    </row>
    <row r="96" ht="15.25" spans="1:29">
      <c r="A96" s="52">
        <v>4678</v>
      </c>
      <c r="B96" s="52">
        <v>11</v>
      </c>
      <c r="C96" s="53" t="s">
        <v>30</v>
      </c>
      <c r="D96" s="52">
        <v>1</v>
      </c>
      <c r="E96" s="52">
        <v>0</v>
      </c>
      <c r="F96" s="52">
        <v>0</v>
      </c>
      <c r="G96" s="52">
        <v>2</v>
      </c>
      <c r="H96" s="52">
        <v>0</v>
      </c>
      <c r="I96" s="52">
        <v>0</v>
      </c>
      <c r="J96" s="52">
        <v>0</v>
      </c>
      <c r="K96" s="52">
        <v>13</v>
      </c>
      <c r="L96" s="52">
        <v>5</v>
      </c>
      <c r="M96" s="52">
        <v>865</v>
      </c>
      <c r="N96" s="52">
        <v>4.667</v>
      </c>
      <c r="O96" s="52">
        <v>8884</v>
      </c>
      <c r="P96" s="52">
        <v>0</v>
      </c>
      <c r="Q96" s="52">
        <v>4903</v>
      </c>
      <c r="R96" s="52">
        <v>0</v>
      </c>
      <c r="S96" s="52">
        <v>0</v>
      </c>
      <c r="T96" s="52">
        <v>2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3"/>
      <c r="AB96" s="53"/>
      <c r="AC96" s="53"/>
    </row>
    <row r="97" ht="15.25" spans="1:29">
      <c r="A97" s="52">
        <v>865</v>
      </c>
      <c r="B97" s="52">
        <v>11</v>
      </c>
      <c r="C97" s="53" t="s">
        <v>29</v>
      </c>
      <c r="D97" s="52">
        <v>0</v>
      </c>
      <c r="E97" s="52">
        <v>0</v>
      </c>
      <c r="F97" s="52">
        <v>0</v>
      </c>
      <c r="G97" s="52">
        <v>2</v>
      </c>
      <c r="H97" s="52">
        <v>1</v>
      </c>
      <c r="I97" s="52">
        <v>0</v>
      </c>
      <c r="J97" s="52">
        <v>0</v>
      </c>
      <c r="K97" s="52">
        <v>1</v>
      </c>
      <c r="L97" s="52">
        <v>1</v>
      </c>
      <c r="M97" s="52">
        <v>4678</v>
      </c>
      <c r="N97" s="52">
        <v>0</v>
      </c>
      <c r="O97" s="52">
        <v>4152</v>
      </c>
      <c r="P97" s="52">
        <v>0</v>
      </c>
      <c r="Q97" s="52">
        <v>7520</v>
      </c>
      <c r="R97" s="52">
        <v>0</v>
      </c>
      <c r="S97" s="52">
        <v>0</v>
      </c>
      <c r="T97" s="52">
        <v>4</v>
      </c>
      <c r="U97" s="52">
        <v>0</v>
      </c>
      <c r="V97" s="52">
        <v>2</v>
      </c>
      <c r="W97" s="52">
        <v>0</v>
      </c>
      <c r="X97" s="52">
        <v>0</v>
      </c>
      <c r="Y97" s="52">
        <v>0</v>
      </c>
      <c r="Z97" s="52">
        <v>0</v>
      </c>
      <c r="AA97" s="53"/>
      <c r="AB97" s="53"/>
      <c r="AC97" s="53"/>
    </row>
    <row r="98" ht="15.25" spans="1:29">
      <c r="A98" s="52">
        <v>4903</v>
      </c>
      <c r="B98" s="52">
        <v>11</v>
      </c>
      <c r="C98" s="53" t="s">
        <v>29</v>
      </c>
      <c r="D98" s="52">
        <v>1</v>
      </c>
      <c r="E98" s="52">
        <v>2</v>
      </c>
      <c r="F98" s="52">
        <v>0</v>
      </c>
      <c r="G98" s="52">
        <v>0</v>
      </c>
      <c r="H98" s="52">
        <v>0</v>
      </c>
      <c r="I98" s="52">
        <v>2</v>
      </c>
      <c r="J98" s="52">
        <v>0</v>
      </c>
      <c r="K98" s="52">
        <v>0</v>
      </c>
      <c r="L98" s="52">
        <v>0</v>
      </c>
      <c r="M98" s="52">
        <v>4678</v>
      </c>
      <c r="N98" s="52">
        <v>1.915</v>
      </c>
      <c r="O98" s="52">
        <v>4152</v>
      </c>
      <c r="P98" s="52">
        <v>0</v>
      </c>
      <c r="Q98" s="52">
        <v>7520</v>
      </c>
      <c r="R98" s="52">
        <v>0.748</v>
      </c>
      <c r="S98" s="52">
        <v>0</v>
      </c>
      <c r="T98" s="52">
        <v>4</v>
      </c>
      <c r="U98" s="52">
        <v>0</v>
      </c>
      <c r="V98" s="52">
        <v>4</v>
      </c>
      <c r="W98" s="52">
        <v>0</v>
      </c>
      <c r="X98" s="52">
        <v>0</v>
      </c>
      <c r="Y98" s="52">
        <v>0</v>
      </c>
      <c r="Z98" s="52">
        <v>0</v>
      </c>
      <c r="AA98" s="53"/>
      <c r="AB98" s="53"/>
      <c r="AC98" s="53"/>
    </row>
    <row r="99" ht="15.25" spans="1:29">
      <c r="A99" s="52">
        <v>1305</v>
      </c>
      <c r="B99" s="52">
        <v>15</v>
      </c>
      <c r="C99" s="53" t="s">
        <v>30</v>
      </c>
      <c r="D99" s="52">
        <v>1</v>
      </c>
      <c r="E99" s="52">
        <v>0</v>
      </c>
      <c r="F99" s="52">
        <v>0</v>
      </c>
      <c r="G99" s="52">
        <v>2</v>
      </c>
      <c r="H99" s="52">
        <v>1</v>
      </c>
      <c r="I99" s="52">
        <v>0</v>
      </c>
      <c r="J99" s="52">
        <v>0</v>
      </c>
      <c r="K99" s="52">
        <v>4</v>
      </c>
      <c r="L99" s="52">
        <v>0</v>
      </c>
      <c r="M99" s="52">
        <v>7757</v>
      </c>
      <c r="N99" s="52">
        <v>12.742</v>
      </c>
      <c r="O99" s="52">
        <v>752</v>
      </c>
      <c r="P99" s="52">
        <v>0</v>
      </c>
      <c r="Q99" s="52">
        <v>8731</v>
      </c>
      <c r="R99" s="52">
        <v>0</v>
      </c>
      <c r="S99" s="52">
        <v>0</v>
      </c>
      <c r="T99" s="52">
        <v>3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3"/>
      <c r="AB99" s="53"/>
      <c r="AC99" s="53"/>
    </row>
    <row r="100" ht="15.25" spans="1:29">
      <c r="A100" s="52">
        <v>1374</v>
      </c>
      <c r="B100" s="52">
        <v>15</v>
      </c>
      <c r="C100" s="53" t="s">
        <v>30</v>
      </c>
      <c r="D100" s="52">
        <v>0</v>
      </c>
      <c r="E100" s="52">
        <v>1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7757</v>
      </c>
      <c r="N100" s="52">
        <v>0</v>
      </c>
      <c r="O100" s="52">
        <v>772</v>
      </c>
      <c r="P100" s="52">
        <v>2.686</v>
      </c>
      <c r="Q100" s="52">
        <v>8731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1</v>
      </c>
      <c r="Z100" s="52">
        <v>1</v>
      </c>
      <c r="AA100" s="53"/>
      <c r="AB100" s="53"/>
      <c r="AC100" s="53"/>
    </row>
    <row r="101" ht="15.25" spans="1:29">
      <c r="A101" s="52">
        <v>772</v>
      </c>
      <c r="B101" s="52">
        <v>15</v>
      </c>
      <c r="C101" s="53" t="s">
        <v>29</v>
      </c>
      <c r="D101" s="52">
        <v>1</v>
      </c>
      <c r="E101" s="52">
        <v>0</v>
      </c>
      <c r="F101" s="52">
        <v>0</v>
      </c>
      <c r="G101" s="52">
        <v>0</v>
      </c>
      <c r="H101" s="52">
        <v>1</v>
      </c>
      <c r="I101" s="52">
        <v>0</v>
      </c>
      <c r="J101" s="52">
        <v>0</v>
      </c>
      <c r="K101" s="52">
        <v>2</v>
      </c>
      <c r="L101" s="52">
        <v>0</v>
      </c>
      <c r="M101" s="52">
        <v>1374</v>
      </c>
      <c r="N101" s="52">
        <v>5.997</v>
      </c>
      <c r="O101" s="52">
        <v>1305</v>
      </c>
      <c r="P101" s="52">
        <v>7.999</v>
      </c>
      <c r="Q101" s="52">
        <v>2013</v>
      </c>
      <c r="R101" s="52">
        <v>2.938</v>
      </c>
      <c r="S101" s="52">
        <v>0</v>
      </c>
      <c r="T101" s="52">
        <v>0</v>
      </c>
      <c r="U101" s="52">
        <v>0</v>
      </c>
      <c r="V101" s="52">
        <v>8</v>
      </c>
      <c r="W101" s="52">
        <v>0</v>
      </c>
      <c r="X101" s="52">
        <v>0</v>
      </c>
      <c r="Y101" s="52">
        <v>0</v>
      </c>
      <c r="Z101" s="52">
        <v>0</v>
      </c>
      <c r="AA101" s="53"/>
      <c r="AB101" s="53"/>
      <c r="AC101" s="53"/>
    </row>
    <row r="102" ht="15.25" spans="1:29">
      <c r="A102" s="52">
        <v>8731</v>
      </c>
      <c r="B102" s="52">
        <v>15</v>
      </c>
      <c r="C102" s="53" t="s">
        <v>29</v>
      </c>
      <c r="D102" s="52">
        <v>0</v>
      </c>
      <c r="E102" s="52">
        <v>1</v>
      </c>
      <c r="F102" s="52">
        <v>0</v>
      </c>
      <c r="G102" s="52">
        <v>0</v>
      </c>
      <c r="H102" s="52">
        <v>0</v>
      </c>
      <c r="I102" s="52">
        <v>6</v>
      </c>
      <c r="J102" s="52">
        <v>0</v>
      </c>
      <c r="K102" s="52">
        <v>0</v>
      </c>
      <c r="L102" s="52">
        <v>0</v>
      </c>
      <c r="M102" s="52">
        <v>1374</v>
      </c>
      <c r="N102" s="52">
        <v>0</v>
      </c>
      <c r="O102" s="52">
        <v>1305</v>
      </c>
      <c r="P102" s="52">
        <v>0</v>
      </c>
      <c r="Q102" s="52">
        <v>2013</v>
      </c>
      <c r="R102" s="52">
        <v>0</v>
      </c>
      <c r="S102" s="52">
        <v>0</v>
      </c>
      <c r="T102" s="52">
        <v>0</v>
      </c>
      <c r="U102" s="52">
        <v>0</v>
      </c>
      <c r="V102" s="52">
        <v>8</v>
      </c>
      <c r="W102" s="52">
        <v>0</v>
      </c>
      <c r="X102" s="52">
        <v>0</v>
      </c>
      <c r="Y102" s="52">
        <v>0</v>
      </c>
      <c r="Z102" s="52">
        <v>0</v>
      </c>
      <c r="AA102" s="53"/>
      <c r="AB102" s="53"/>
      <c r="AC102" s="53"/>
    </row>
    <row r="103" ht="15.25" spans="1:29">
      <c r="A103" s="52">
        <v>8731</v>
      </c>
      <c r="B103" s="52">
        <v>15</v>
      </c>
      <c r="C103" s="53" t="s">
        <v>29</v>
      </c>
      <c r="D103" s="52">
        <v>0</v>
      </c>
      <c r="E103" s="52">
        <v>1</v>
      </c>
      <c r="F103" s="52">
        <v>0</v>
      </c>
      <c r="G103" s="52">
        <v>0</v>
      </c>
      <c r="H103" s="52">
        <v>0</v>
      </c>
      <c r="I103" s="52">
        <v>6</v>
      </c>
      <c r="J103" s="52">
        <v>0</v>
      </c>
      <c r="K103" s="52">
        <v>0</v>
      </c>
      <c r="L103" s="52">
        <v>0</v>
      </c>
      <c r="M103" s="52">
        <v>1374</v>
      </c>
      <c r="N103" s="52">
        <v>0</v>
      </c>
      <c r="O103" s="52">
        <v>1305</v>
      </c>
      <c r="P103" s="52">
        <v>0</v>
      </c>
      <c r="Q103" s="52">
        <v>2013</v>
      </c>
      <c r="R103" s="52">
        <v>0</v>
      </c>
      <c r="S103" s="52">
        <v>0</v>
      </c>
      <c r="T103" s="52">
        <v>0</v>
      </c>
      <c r="U103" s="52">
        <v>0</v>
      </c>
      <c r="V103" s="52">
        <v>8</v>
      </c>
      <c r="W103" s="52">
        <v>0</v>
      </c>
      <c r="X103" s="52">
        <v>0</v>
      </c>
      <c r="Y103" s="52">
        <v>0</v>
      </c>
      <c r="Z103" s="52">
        <v>0</v>
      </c>
      <c r="AA103" s="53"/>
      <c r="AB103" s="53"/>
      <c r="AC103" s="53"/>
    </row>
    <row r="104" ht="15.25" spans="1:29">
      <c r="A104" s="52">
        <v>2013</v>
      </c>
      <c r="B104" s="52">
        <v>15</v>
      </c>
      <c r="C104" s="53" t="s">
        <v>30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2</v>
      </c>
      <c r="J104" s="52">
        <v>1</v>
      </c>
      <c r="K104" s="52">
        <v>0</v>
      </c>
      <c r="L104" s="52">
        <v>0</v>
      </c>
      <c r="M104" s="52">
        <v>7757</v>
      </c>
      <c r="N104" s="52">
        <v>19.868</v>
      </c>
      <c r="O104" s="52">
        <v>772</v>
      </c>
      <c r="P104" s="52">
        <v>0</v>
      </c>
      <c r="Q104" s="52">
        <v>8731</v>
      </c>
      <c r="R104" s="52">
        <v>0</v>
      </c>
      <c r="S104" s="52">
        <v>0</v>
      </c>
      <c r="T104" s="52">
        <v>2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3"/>
      <c r="AB104" s="53"/>
      <c r="AC104" s="53"/>
    </row>
    <row r="105" ht="15.25" spans="1:29">
      <c r="A105" s="52">
        <v>7757</v>
      </c>
      <c r="B105" s="52">
        <v>15</v>
      </c>
      <c r="C105" s="53" t="s">
        <v>29</v>
      </c>
      <c r="D105" s="52">
        <v>0</v>
      </c>
      <c r="E105" s="52">
        <v>0</v>
      </c>
      <c r="F105" s="52">
        <v>0</v>
      </c>
      <c r="G105" s="52">
        <v>0</v>
      </c>
      <c r="H105" s="52">
        <v>1</v>
      </c>
      <c r="I105" s="52">
        <v>0</v>
      </c>
      <c r="J105" s="52">
        <v>0</v>
      </c>
      <c r="K105" s="52">
        <v>0</v>
      </c>
      <c r="L105" s="52">
        <v>0</v>
      </c>
      <c r="M105" s="52">
        <v>2013</v>
      </c>
      <c r="N105" s="52">
        <v>23.745</v>
      </c>
      <c r="O105" s="52">
        <v>1374</v>
      </c>
      <c r="P105" s="52">
        <v>0</v>
      </c>
      <c r="Q105" s="52">
        <v>1305</v>
      </c>
      <c r="R105" s="52">
        <v>0</v>
      </c>
      <c r="S105" s="52">
        <v>0</v>
      </c>
      <c r="T105" s="52">
        <v>2</v>
      </c>
      <c r="U105" s="52">
        <v>0</v>
      </c>
      <c r="V105" s="52">
        <v>8</v>
      </c>
      <c r="W105" s="52">
        <v>0</v>
      </c>
      <c r="X105" s="52">
        <v>0</v>
      </c>
      <c r="Y105" s="52">
        <v>0</v>
      </c>
      <c r="Z105" s="52">
        <v>0</v>
      </c>
      <c r="AA105" s="53"/>
      <c r="AB105" s="53"/>
      <c r="AC105" s="53"/>
    </row>
    <row r="106" ht="15.25" spans="1:29">
      <c r="A106" s="52">
        <v>2706</v>
      </c>
      <c r="B106" s="52">
        <v>16</v>
      </c>
      <c r="C106" s="53" t="s">
        <v>29</v>
      </c>
      <c r="D106" s="52">
        <v>1</v>
      </c>
      <c r="E106" s="52">
        <v>0</v>
      </c>
      <c r="F106" s="52">
        <v>0</v>
      </c>
      <c r="G106" s="52">
        <v>0</v>
      </c>
      <c r="H106" s="52">
        <v>3</v>
      </c>
      <c r="I106" s="52">
        <v>0</v>
      </c>
      <c r="J106" s="52">
        <v>0</v>
      </c>
      <c r="K106" s="52">
        <v>3</v>
      </c>
      <c r="L106" s="52">
        <v>2</v>
      </c>
      <c r="M106" s="52">
        <v>3161</v>
      </c>
      <c r="N106" s="52">
        <v>0</v>
      </c>
      <c r="O106" s="52">
        <v>610</v>
      </c>
      <c r="P106" s="52">
        <v>0</v>
      </c>
      <c r="Q106" s="52">
        <v>4951</v>
      </c>
      <c r="R106" s="52">
        <v>0</v>
      </c>
      <c r="S106" s="52">
        <v>0</v>
      </c>
      <c r="T106" s="52">
        <v>2</v>
      </c>
      <c r="U106" s="52">
        <v>0</v>
      </c>
      <c r="V106" s="52">
        <v>8</v>
      </c>
      <c r="W106" s="52">
        <v>0</v>
      </c>
      <c r="X106" s="52">
        <v>0</v>
      </c>
      <c r="Y106" s="52">
        <v>0</v>
      </c>
      <c r="Z106" s="52">
        <v>0</v>
      </c>
      <c r="AA106" s="53"/>
      <c r="AB106" s="53"/>
      <c r="AC106" s="53"/>
    </row>
    <row r="107" ht="15.25" spans="1:29">
      <c r="A107" s="52">
        <v>4015</v>
      </c>
      <c r="B107" s="52">
        <v>16</v>
      </c>
      <c r="C107" s="53" t="s">
        <v>29</v>
      </c>
      <c r="D107" s="52">
        <v>1</v>
      </c>
      <c r="E107" s="52">
        <v>0</v>
      </c>
      <c r="F107" s="52">
        <v>0</v>
      </c>
      <c r="G107" s="52">
        <v>2</v>
      </c>
      <c r="H107" s="52">
        <v>0</v>
      </c>
      <c r="I107" s="52">
        <v>0</v>
      </c>
      <c r="J107" s="52">
        <v>0</v>
      </c>
      <c r="K107" s="52">
        <v>3</v>
      </c>
      <c r="L107" s="52">
        <v>1</v>
      </c>
      <c r="M107" s="52">
        <v>3161</v>
      </c>
      <c r="N107" s="52">
        <v>24.935</v>
      </c>
      <c r="O107" s="52">
        <v>610</v>
      </c>
      <c r="P107" s="52">
        <v>20.217</v>
      </c>
      <c r="Q107" s="52">
        <v>4951</v>
      </c>
      <c r="R107" s="52">
        <v>4.7</v>
      </c>
      <c r="S107" s="52">
        <v>0</v>
      </c>
      <c r="T107" s="52">
        <v>1</v>
      </c>
      <c r="U107" s="52">
        <v>0</v>
      </c>
      <c r="V107" s="52">
        <v>8</v>
      </c>
      <c r="W107" s="52">
        <v>0</v>
      </c>
      <c r="X107" s="52">
        <v>0</v>
      </c>
      <c r="Y107" s="52">
        <v>0</v>
      </c>
      <c r="Z107" s="52">
        <v>0</v>
      </c>
      <c r="AA107" s="53"/>
      <c r="AB107" s="53"/>
      <c r="AC107" s="53"/>
    </row>
    <row r="108" ht="15.25" spans="1:29">
      <c r="A108" s="52">
        <v>4343</v>
      </c>
      <c r="B108" s="52">
        <v>16</v>
      </c>
      <c r="C108" s="53" t="s">
        <v>29</v>
      </c>
      <c r="D108" s="52">
        <v>1</v>
      </c>
      <c r="E108" s="52">
        <v>0</v>
      </c>
      <c r="F108" s="52">
        <v>0</v>
      </c>
      <c r="G108" s="52">
        <v>1</v>
      </c>
      <c r="H108" s="52">
        <v>0</v>
      </c>
      <c r="I108" s="52">
        <v>0</v>
      </c>
      <c r="J108" s="52">
        <v>0</v>
      </c>
      <c r="K108" s="52">
        <v>9</v>
      </c>
      <c r="L108" s="52">
        <v>1</v>
      </c>
      <c r="M108" s="52">
        <v>3161</v>
      </c>
      <c r="N108" s="52">
        <v>0</v>
      </c>
      <c r="O108" s="52">
        <v>610</v>
      </c>
      <c r="P108" s="52">
        <v>0</v>
      </c>
      <c r="Q108" s="52">
        <v>4951</v>
      </c>
      <c r="R108" s="52">
        <v>0</v>
      </c>
      <c r="S108" s="52">
        <v>0</v>
      </c>
      <c r="T108" s="52">
        <v>2</v>
      </c>
      <c r="U108" s="52">
        <v>0</v>
      </c>
      <c r="V108" s="52">
        <v>8</v>
      </c>
      <c r="W108" s="52">
        <v>0</v>
      </c>
      <c r="X108" s="52">
        <v>0</v>
      </c>
      <c r="Y108" s="52">
        <v>0</v>
      </c>
      <c r="Z108" s="52">
        <v>0</v>
      </c>
      <c r="AA108" s="53"/>
      <c r="AB108" s="53"/>
      <c r="AC108" s="53"/>
    </row>
    <row r="109" ht="15.25" spans="1:29">
      <c r="A109" s="52">
        <v>4951</v>
      </c>
      <c r="B109" s="52">
        <v>16</v>
      </c>
      <c r="C109" s="53" t="s">
        <v>30</v>
      </c>
      <c r="D109" s="52">
        <v>1</v>
      </c>
      <c r="E109" s="52">
        <v>0</v>
      </c>
      <c r="F109" s="52">
        <v>0</v>
      </c>
      <c r="G109" s="52">
        <v>0</v>
      </c>
      <c r="H109" s="52">
        <v>1</v>
      </c>
      <c r="I109" s="52">
        <v>0</v>
      </c>
      <c r="J109" s="52">
        <v>0</v>
      </c>
      <c r="K109" s="52">
        <v>1</v>
      </c>
      <c r="L109" s="52">
        <v>3</v>
      </c>
      <c r="M109" s="52">
        <v>2706</v>
      </c>
      <c r="N109" s="52">
        <v>11.952</v>
      </c>
      <c r="O109" s="52">
        <v>4015</v>
      </c>
      <c r="P109" s="52">
        <v>0</v>
      </c>
      <c r="Q109" s="52">
        <v>4343</v>
      </c>
      <c r="R109" s="52">
        <v>0</v>
      </c>
      <c r="S109" s="52">
        <v>0</v>
      </c>
      <c r="T109" s="52">
        <v>2</v>
      </c>
      <c r="U109" s="52">
        <v>0</v>
      </c>
      <c r="V109" s="52">
        <v>4</v>
      </c>
      <c r="W109" s="52">
        <v>0</v>
      </c>
      <c r="X109" s="52">
        <v>0</v>
      </c>
      <c r="Y109" s="52">
        <v>0</v>
      </c>
      <c r="Z109" s="52">
        <v>0</v>
      </c>
      <c r="AA109" s="53"/>
      <c r="AB109" s="53"/>
      <c r="AC109" s="53"/>
    </row>
    <row r="110" ht="15.25" spans="1:29">
      <c r="A110" s="52">
        <v>610</v>
      </c>
      <c r="B110" s="52">
        <v>16</v>
      </c>
      <c r="C110" s="53" t="s">
        <v>30</v>
      </c>
      <c r="D110" s="52">
        <v>1</v>
      </c>
      <c r="E110" s="52">
        <v>0</v>
      </c>
      <c r="F110" s="52">
        <v>0</v>
      </c>
      <c r="G110" s="52">
        <v>1</v>
      </c>
      <c r="H110" s="52">
        <v>0</v>
      </c>
      <c r="I110" s="52">
        <v>1</v>
      </c>
      <c r="J110" s="52">
        <v>0</v>
      </c>
      <c r="K110" s="52">
        <v>4</v>
      </c>
      <c r="L110" s="52">
        <v>2</v>
      </c>
      <c r="M110" s="52">
        <v>4343</v>
      </c>
      <c r="N110" s="52">
        <v>0</v>
      </c>
      <c r="O110" s="52">
        <v>2706</v>
      </c>
      <c r="P110" s="52">
        <v>0</v>
      </c>
      <c r="Q110" s="52">
        <v>4015</v>
      </c>
      <c r="R110" s="52">
        <v>0</v>
      </c>
      <c r="S110" s="52">
        <v>0</v>
      </c>
      <c r="T110" s="52">
        <v>1</v>
      </c>
      <c r="U110" s="52">
        <v>0</v>
      </c>
      <c r="V110" s="52">
        <v>4</v>
      </c>
      <c r="W110" s="52">
        <v>0</v>
      </c>
      <c r="X110" s="52">
        <v>0</v>
      </c>
      <c r="Y110" s="52">
        <v>0</v>
      </c>
      <c r="Z110" s="52">
        <v>0</v>
      </c>
      <c r="AA110" s="53"/>
      <c r="AB110" s="53"/>
      <c r="AC110" s="53"/>
    </row>
    <row r="111" ht="15.25" spans="1:29">
      <c r="A111" s="52">
        <v>3161</v>
      </c>
      <c r="B111" s="52">
        <v>16</v>
      </c>
      <c r="C111" s="53" t="s">
        <v>30</v>
      </c>
      <c r="D111" s="52">
        <v>1</v>
      </c>
      <c r="E111" s="52">
        <v>0</v>
      </c>
      <c r="F111" s="52">
        <v>0</v>
      </c>
      <c r="G111" s="52">
        <v>1</v>
      </c>
      <c r="H111" s="52">
        <v>1</v>
      </c>
      <c r="I111" s="52">
        <v>0</v>
      </c>
      <c r="J111" s="52">
        <v>0</v>
      </c>
      <c r="K111" s="52">
        <v>2</v>
      </c>
      <c r="L111" s="52">
        <v>2</v>
      </c>
      <c r="M111" s="52">
        <v>2706</v>
      </c>
      <c r="N111" s="52">
        <v>37.601</v>
      </c>
      <c r="O111" s="52">
        <v>4015</v>
      </c>
      <c r="P111" s="52">
        <v>0</v>
      </c>
      <c r="Q111" s="52">
        <v>4343</v>
      </c>
      <c r="R111" s="52">
        <v>0</v>
      </c>
      <c r="S111" s="52">
        <v>0</v>
      </c>
      <c r="T111" s="52">
        <v>4</v>
      </c>
      <c r="U111" s="52">
        <v>0</v>
      </c>
      <c r="V111" s="52">
        <v>4</v>
      </c>
      <c r="W111" s="52">
        <v>0</v>
      </c>
      <c r="X111" s="52">
        <v>0</v>
      </c>
      <c r="Y111" s="52">
        <v>0</v>
      </c>
      <c r="Z111" s="52">
        <v>0</v>
      </c>
      <c r="AA111" s="53"/>
      <c r="AB111" s="53"/>
      <c r="AC111" s="53"/>
    </row>
    <row r="112" ht="15.25" spans="1:29">
      <c r="A112" s="52">
        <v>2609</v>
      </c>
      <c r="B112" s="52">
        <v>17</v>
      </c>
      <c r="C112" s="53" t="s">
        <v>30</v>
      </c>
      <c r="D112" s="52">
        <v>1</v>
      </c>
      <c r="E112" s="52">
        <v>0</v>
      </c>
      <c r="F112" s="52">
        <v>0</v>
      </c>
      <c r="G112" s="52">
        <v>2</v>
      </c>
      <c r="H112" s="52">
        <v>0</v>
      </c>
      <c r="I112" s="52">
        <v>0</v>
      </c>
      <c r="J112" s="52">
        <v>0</v>
      </c>
      <c r="K112" s="52">
        <v>7</v>
      </c>
      <c r="L112" s="52">
        <v>0</v>
      </c>
      <c r="M112" s="52">
        <v>7480</v>
      </c>
      <c r="N112" s="52">
        <v>23.669</v>
      </c>
      <c r="O112" s="52">
        <v>2056</v>
      </c>
      <c r="P112" s="52">
        <v>0</v>
      </c>
      <c r="Q112" s="52">
        <v>2198</v>
      </c>
      <c r="R112" s="52">
        <v>0</v>
      </c>
      <c r="S112" s="52">
        <v>0</v>
      </c>
      <c r="T112" s="52">
        <v>4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3"/>
      <c r="AB112" s="53"/>
      <c r="AC112" s="53"/>
    </row>
    <row r="113" ht="15.25" spans="1:29">
      <c r="A113" s="52">
        <v>6865</v>
      </c>
      <c r="B113" s="52">
        <v>17</v>
      </c>
      <c r="C113" s="53" t="s">
        <v>30</v>
      </c>
      <c r="D113" s="52">
        <v>1</v>
      </c>
      <c r="E113" s="52">
        <v>1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7480</v>
      </c>
      <c r="N113" s="52">
        <v>3.688</v>
      </c>
      <c r="O113" s="52">
        <v>2056</v>
      </c>
      <c r="P113" s="52">
        <v>3.415</v>
      </c>
      <c r="Q113" s="52">
        <v>2198</v>
      </c>
      <c r="R113" s="52">
        <v>9.102</v>
      </c>
      <c r="S113" s="52">
        <v>0</v>
      </c>
      <c r="T113" s="52">
        <v>2</v>
      </c>
      <c r="U113" s="52">
        <v>0</v>
      </c>
      <c r="V113" s="52">
        <v>0</v>
      </c>
      <c r="W113" s="52">
        <v>0</v>
      </c>
      <c r="X113" s="52">
        <v>0</v>
      </c>
      <c r="Y113" s="52">
        <v>1</v>
      </c>
      <c r="Z113" s="52">
        <v>1</v>
      </c>
      <c r="AA113" s="53"/>
      <c r="AB113" s="53"/>
      <c r="AC113" s="53"/>
    </row>
    <row r="114" ht="15.25" spans="1:29">
      <c r="A114" s="52">
        <v>7480</v>
      </c>
      <c r="B114" s="52">
        <v>17</v>
      </c>
      <c r="C114" s="53" t="s">
        <v>29</v>
      </c>
      <c r="D114" s="52">
        <v>0</v>
      </c>
      <c r="E114" s="52">
        <v>0</v>
      </c>
      <c r="F114" s="52">
        <v>0</v>
      </c>
      <c r="G114" s="52">
        <v>2</v>
      </c>
      <c r="H114" s="52">
        <v>0</v>
      </c>
      <c r="I114" s="52">
        <v>0</v>
      </c>
      <c r="J114" s="52">
        <v>0</v>
      </c>
      <c r="K114" s="52">
        <v>5</v>
      </c>
      <c r="L114" s="52">
        <v>0</v>
      </c>
      <c r="M114" s="52">
        <v>2200</v>
      </c>
      <c r="N114" s="52">
        <v>19.66</v>
      </c>
      <c r="O114" s="52">
        <v>6865</v>
      </c>
      <c r="P114" s="52">
        <v>0</v>
      </c>
      <c r="Q114" s="52">
        <v>2609</v>
      </c>
      <c r="R114" s="52">
        <v>0</v>
      </c>
      <c r="S114" s="52">
        <v>0</v>
      </c>
      <c r="T114" s="52">
        <v>2</v>
      </c>
      <c r="U114" s="52">
        <v>0</v>
      </c>
      <c r="V114" s="52">
        <v>4</v>
      </c>
      <c r="W114" s="52">
        <v>0</v>
      </c>
      <c r="X114" s="52">
        <v>0</v>
      </c>
      <c r="Y114" s="52">
        <v>0</v>
      </c>
      <c r="Z114" s="52">
        <v>0</v>
      </c>
      <c r="AA114" s="53"/>
      <c r="AB114" s="53"/>
      <c r="AC114" s="53"/>
    </row>
    <row r="115" ht="15.25" spans="1:29">
      <c r="A115" s="52">
        <v>2200</v>
      </c>
      <c r="B115" s="52">
        <v>17</v>
      </c>
      <c r="C115" s="53" t="s">
        <v>30</v>
      </c>
      <c r="D115" s="52">
        <v>1</v>
      </c>
      <c r="E115" s="52">
        <v>0</v>
      </c>
      <c r="F115" s="52">
        <v>0</v>
      </c>
      <c r="G115" s="52">
        <v>3</v>
      </c>
      <c r="H115" s="52">
        <v>0</v>
      </c>
      <c r="I115" s="52">
        <v>0</v>
      </c>
      <c r="J115" s="52">
        <v>0</v>
      </c>
      <c r="K115" s="52">
        <v>10</v>
      </c>
      <c r="L115" s="52">
        <v>1</v>
      </c>
      <c r="M115" s="52">
        <v>7480</v>
      </c>
      <c r="N115" s="52">
        <v>7.075</v>
      </c>
      <c r="O115" s="52">
        <v>2056</v>
      </c>
      <c r="P115" s="52">
        <v>0</v>
      </c>
      <c r="Q115" s="52">
        <v>2198</v>
      </c>
      <c r="R115" s="52">
        <v>0</v>
      </c>
      <c r="S115" s="52">
        <v>0</v>
      </c>
      <c r="T115" s="52">
        <v>4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3"/>
      <c r="AB115" s="53"/>
      <c r="AC115" s="53"/>
    </row>
    <row r="116" ht="15.25" spans="1:29">
      <c r="A116" s="52">
        <v>4617</v>
      </c>
      <c r="B116" s="52">
        <v>19</v>
      </c>
      <c r="C116" s="53" t="s">
        <v>30</v>
      </c>
      <c r="D116" s="52">
        <v>1</v>
      </c>
      <c r="E116" s="52">
        <v>0</v>
      </c>
      <c r="F116" s="52">
        <v>0</v>
      </c>
      <c r="G116" s="52">
        <v>1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8765</v>
      </c>
      <c r="N116" s="52">
        <v>0</v>
      </c>
      <c r="O116" s="52">
        <v>865</v>
      </c>
      <c r="P116" s="52">
        <v>0.408</v>
      </c>
      <c r="Q116" s="52">
        <v>771</v>
      </c>
      <c r="R116" s="52">
        <v>0</v>
      </c>
      <c r="S116" s="52">
        <v>0</v>
      </c>
      <c r="T116" s="52">
        <v>0</v>
      </c>
      <c r="U116" s="52">
        <v>0</v>
      </c>
      <c r="V116" s="52">
        <v>4</v>
      </c>
      <c r="W116" s="52">
        <v>0</v>
      </c>
      <c r="X116" s="52">
        <v>0</v>
      </c>
      <c r="Y116" s="52">
        <v>1</v>
      </c>
      <c r="Z116" s="52">
        <v>1</v>
      </c>
      <c r="AA116" s="53"/>
      <c r="AB116" s="53"/>
      <c r="AC116" s="53"/>
    </row>
    <row r="117" ht="15.25" spans="1:29">
      <c r="A117" s="52">
        <v>771</v>
      </c>
      <c r="B117" s="52">
        <v>19</v>
      </c>
      <c r="C117" s="53" t="s">
        <v>29</v>
      </c>
      <c r="D117" s="52">
        <v>1</v>
      </c>
      <c r="E117" s="52">
        <v>0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4617</v>
      </c>
      <c r="N117" s="52">
        <v>7.338</v>
      </c>
      <c r="O117" s="52">
        <v>6135</v>
      </c>
      <c r="P117" s="52">
        <v>31.055</v>
      </c>
      <c r="Q117" s="52">
        <v>8884</v>
      </c>
      <c r="R117" s="52">
        <v>3.15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3"/>
      <c r="AB117" s="53"/>
      <c r="AC117" s="53"/>
    </row>
    <row r="118" ht="15.25" spans="1:29">
      <c r="A118" s="52">
        <v>6135</v>
      </c>
      <c r="B118" s="52">
        <v>19</v>
      </c>
      <c r="C118" s="53" t="s">
        <v>30</v>
      </c>
      <c r="D118" s="52">
        <v>1</v>
      </c>
      <c r="E118" s="52">
        <v>0</v>
      </c>
      <c r="F118" s="52">
        <v>0</v>
      </c>
      <c r="G118" s="52">
        <v>1</v>
      </c>
      <c r="H118" s="52">
        <v>0</v>
      </c>
      <c r="I118" s="52">
        <v>0</v>
      </c>
      <c r="J118" s="52">
        <v>0</v>
      </c>
      <c r="K118" s="52">
        <v>7</v>
      </c>
      <c r="L118" s="52">
        <v>7</v>
      </c>
      <c r="M118" s="52">
        <v>8765</v>
      </c>
      <c r="N118" s="52">
        <v>0</v>
      </c>
      <c r="O118" s="52">
        <v>865</v>
      </c>
      <c r="P118" s="52">
        <v>0</v>
      </c>
      <c r="Q118" s="52">
        <v>771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3"/>
      <c r="AB118" s="53"/>
      <c r="AC118" s="53"/>
    </row>
    <row r="119" ht="15.25" spans="1:29">
      <c r="A119" s="52">
        <v>8884</v>
      </c>
      <c r="B119" s="52">
        <v>19</v>
      </c>
      <c r="C119" s="53" t="s">
        <v>30</v>
      </c>
      <c r="D119" s="52">
        <v>1</v>
      </c>
      <c r="E119" s="52">
        <v>1</v>
      </c>
      <c r="F119" s="52">
        <v>0</v>
      </c>
      <c r="G119" s="52">
        <v>0</v>
      </c>
      <c r="H119" s="52">
        <v>0</v>
      </c>
      <c r="I119" s="52">
        <v>1</v>
      </c>
      <c r="J119" s="52">
        <v>1</v>
      </c>
      <c r="K119" s="52">
        <v>0</v>
      </c>
      <c r="L119" s="52">
        <v>0</v>
      </c>
      <c r="M119" s="52">
        <v>8765</v>
      </c>
      <c r="N119" s="52">
        <v>4.267</v>
      </c>
      <c r="O119" s="52">
        <v>865</v>
      </c>
      <c r="P119" s="52">
        <v>0</v>
      </c>
      <c r="Q119" s="52">
        <v>771</v>
      </c>
      <c r="R119" s="52">
        <v>0</v>
      </c>
      <c r="S119" s="52">
        <v>0</v>
      </c>
      <c r="T119" s="52">
        <v>2</v>
      </c>
      <c r="U119" s="52">
        <v>0</v>
      </c>
      <c r="V119" s="52">
        <v>4</v>
      </c>
      <c r="W119" s="52">
        <v>0</v>
      </c>
      <c r="X119" s="52">
        <v>0</v>
      </c>
      <c r="Y119" s="52">
        <v>0</v>
      </c>
      <c r="Z119" s="52">
        <v>0</v>
      </c>
      <c r="AA119" s="53"/>
      <c r="AB119" s="53"/>
      <c r="AC119" s="53"/>
    </row>
    <row r="120" ht="15.25" spans="1:29">
      <c r="A120" s="52">
        <v>865</v>
      </c>
      <c r="B120" s="52">
        <v>19</v>
      </c>
      <c r="C120" s="53" t="s">
        <v>29</v>
      </c>
      <c r="D120" s="52">
        <v>1</v>
      </c>
      <c r="E120" s="52">
        <v>0</v>
      </c>
      <c r="F120" s="52">
        <v>0</v>
      </c>
      <c r="G120" s="52">
        <v>2</v>
      </c>
      <c r="H120" s="52">
        <v>0</v>
      </c>
      <c r="I120" s="52">
        <v>0</v>
      </c>
      <c r="J120" s="52">
        <v>0</v>
      </c>
      <c r="K120" s="52">
        <v>4</v>
      </c>
      <c r="L120" s="52">
        <v>2</v>
      </c>
      <c r="M120" s="52">
        <v>4617</v>
      </c>
      <c r="N120" s="52">
        <v>16.438</v>
      </c>
      <c r="O120" s="52">
        <v>6135</v>
      </c>
      <c r="P120" s="52">
        <v>0</v>
      </c>
      <c r="Q120" s="52">
        <v>8884</v>
      </c>
      <c r="R120" s="52">
        <v>0</v>
      </c>
      <c r="S120" s="52">
        <v>0</v>
      </c>
      <c r="T120" s="52">
        <v>4</v>
      </c>
      <c r="U120" s="52">
        <v>0</v>
      </c>
      <c r="V120" s="52">
        <v>12</v>
      </c>
      <c r="W120" s="52">
        <v>0</v>
      </c>
      <c r="X120" s="52">
        <v>0</v>
      </c>
      <c r="Y120" s="52">
        <v>0</v>
      </c>
      <c r="Z120" s="52">
        <v>0</v>
      </c>
      <c r="AA120" s="53"/>
      <c r="AB120" s="53"/>
      <c r="AC120" s="53"/>
    </row>
    <row r="121" ht="15.25" spans="1:29">
      <c r="A121" s="52">
        <v>7659</v>
      </c>
      <c r="B121" s="52">
        <v>20</v>
      </c>
      <c r="C121" s="53" t="s">
        <v>30</v>
      </c>
      <c r="D121" s="52">
        <v>1</v>
      </c>
      <c r="E121" s="52">
        <v>0</v>
      </c>
      <c r="F121" s="52">
        <v>0</v>
      </c>
      <c r="G121" s="52">
        <v>1</v>
      </c>
      <c r="H121" s="52">
        <v>0</v>
      </c>
      <c r="I121" s="52">
        <v>2</v>
      </c>
      <c r="J121" s="52">
        <v>0</v>
      </c>
      <c r="K121" s="52">
        <v>0</v>
      </c>
      <c r="L121" s="52">
        <v>0</v>
      </c>
      <c r="M121" s="52">
        <v>4152</v>
      </c>
      <c r="N121" s="52">
        <v>0</v>
      </c>
      <c r="O121" s="52">
        <v>5409</v>
      </c>
      <c r="P121" s="52">
        <v>0</v>
      </c>
      <c r="Q121" s="52">
        <v>8574</v>
      </c>
      <c r="R121" s="52">
        <v>0</v>
      </c>
      <c r="S121" s="52">
        <v>0</v>
      </c>
      <c r="T121" s="52">
        <v>0</v>
      </c>
      <c r="U121" s="52">
        <v>0</v>
      </c>
      <c r="V121" s="52">
        <v>8</v>
      </c>
      <c r="W121" s="52">
        <v>0</v>
      </c>
      <c r="X121" s="52">
        <v>0</v>
      </c>
      <c r="Y121" s="52">
        <v>0</v>
      </c>
      <c r="Z121" s="52">
        <v>0</v>
      </c>
      <c r="AA121" s="53"/>
      <c r="AB121" s="53"/>
      <c r="AC121" s="53"/>
    </row>
    <row r="122" ht="15.25" spans="1:29">
      <c r="A122" s="52">
        <v>1325</v>
      </c>
      <c r="B122" s="52">
        <v>20</v>
      </c>
      <c r="C122" s="53" t="s">
        <v>30</v>
      </c>
      <c r="D122" s="52">
        <v>1</v>
      </c>
      <c r="E122" s="52">
        <v>0</v>
      </c>
      <c r="F122" s="52">
        <v>0</v>
      </c>
      <c r="G122" s="52">
        <v>1</v>
      </c>
      <c r="H122" s="52">
        <v>0</v>
      </c>
      <c r="I122" s="52">
        <v>0</v>
      </c>
      <c r="J122" s="52">
        <v>0</v>
      </c>
      <c r="K122" s="52">
        <v>14</v>
      </c>
      <c r="L122" s="52">
        <v>3</v>
      </c>
      <c r="M122" s="52">
        <v>5409</v>
      </c>
      <c r="N122" s="52">
        <v>7.033</v>
      </c>
      <c r="O122" s="52">
        <v>8574</v>
      </c>
      <c r="P122" s="52">
        <v>0</v>
      </c>
      <c r="Q122" s="52">
        <v>4152</v>
      </c>
      <c r="R122" s="52">
        <v>0</v>
      </c>
      <c r="S122" s="52">
        <v>0</v>
      </c>
      <c r="T122" s="52">
        <v>3</v>
      </c>
      <c r="U122" s="52">
        <v>0</v>
      </c>
      <c r="V122" s="52">
        <v>8</v>
      </c>
      <c r="W122" s="52">
        <v>0</v>
      </c>
      <c r="X122" s="52">
        <v>0</v>
      </c>
      <c r="Y122" s="52">
        <v>0</v>
      </c>
      <c r="Z122" s="52">
        <v>0</v>
      </c>
      <c r="AA122" s="53"/>
      <c r="AB122" s="53"/>
      <c r="AC122" s="53"/>
    </row>
    <row r="123" ht="15.25" spans="1:29">
      <c r="A123" s="52">
        <v>8574</v>
      </c>
      <c r="B123" s="52">
        <v>20</v>
      </c>
      <c r="C123" s="53" t="s">
        <v>29</v>
      </c>
      <c r="D123" s="52">
        <v>1</v>
      </c>
      <c r="E123" s="52">
        <v>1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1325</v>
      </c>
      <c r="N123" s="52">
        <v>28.152</v>
      </c>
      <c r="O123" s="52">
        <v>7659</v>
      </c>
      <c r="P123" s="52">
        <v>6.049</v>
      </c>
      <c r="Q123" s="52">
        <v>3739</v>
      </c>
      <c r="R123" s="52">
        <v>0</v>
      </c>
      <c r="S123" s="52">
        <v>0</v>
      </c>
      <c r="T123" s="52">
        <v>0</v>
      </c>
      <c r="U123" s="52">
        <v>0</v>
      </c>
      <c r="V123" s="52">
        <v>8</v>
      </c>
      <c r="W123" s="52">
        <v>0</v>
      </c>
      <c r="X123" s="52">
        <v>0</v>
      </c>
      <c r="Y123" s="52">
        <v>0</v>
      </c>
      <c r="Z123" s="52">
        <v>0</v>
      </c>
      <c r="AA123" s="53"/>
      <c r="AB123" s="53"/>
      <c r="AC123" s="53"/>
    </row>
    <row r="124" ht="15.25" spans="1:29">
      <c r="A124" s="52">
        <v>3739</v>
      </c>
      <c r="B124" s="52">
        <v>20</v>
      </c>
      <c r="C124" s="53" t="s">
        <v>30</v>
      </c>
      <c r="D124" s="52">
        <v>1</v>
      </c>
      <c r="E124" s="52">
        <v>0</v>
      </c>
      <c r="F124" s="52">
        <v>1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5409</v>
      </c>
      <c r="N124" s="52">
        <v>3.973</v>
      </c>
      <c r="O124" s="52">
        <v>8574</v>
      </c>
      <c r="P124" s="52">
        <v>0</v>
      </c>
      <c r="Q124" s="52">
        <v>4152</v>
      </c>
      <c r="R124" s="52">
        <v>0</v>
      </c>
      <c r="S124" s="52">
        <v>0</v>
      </c>
      <c r="T124" s="52">
        <v>2</v>
      </c>
      <c r="U124" s="52">
        <v>0</v>
      </c>
      <c r="V124" s="52">
        <v>8</v>
      </c>
      <c r="W124" s="52">
        <v>0</v>
      </c>
      <c r="X124" s="52">
        <v>0</v>
      </c>
      <c r="Y124" s="52">
        <v>0</v>
      </c>
      <c r="Z124" s="52">
        <v>0</v>
      </c>
      <c r="AA124" s="53"/>
      <c r="AB124" s="53"/>
      <c r="AC124" s="53"/>
    </row>
    <row r="125" ht="15.25" spans="1:29">
      <c r="A125" s="52">
        <v>6978</v>
      </c>
      <c r="B125" s="52">
        <v>21</v>
      </c>
      <c r="C125" s="53" t="s">
        <v>30</v>
      </c>
      <c r="D125" s="52">
        <v>1</v>
      </c>
      <c r="E125" s="52">
        <v>0</v>
      </c>
      <c r="F125" s="52">
        <v>0</v>
      </c>
      <c r="G125" s="52">
        <v>2</v>
      </c>
      <c r="H125" s="52">
        <v>0</v>
      </c>
      <c r="I125" s="52">
        <v>4</v>
      </c>
      <c r="J125" s="52">
        <v>2</v>
      </c>
      <c r="K125" s="52">
        <v>0</v>
      </c>
      <c r="L125" s="52">
        <v>0</v>
      </c>
      <c r="M125" s="52">
        <v>6397</v>
      </c>
      <c r="N125" s="52">
        <v>18.736</v>
      </c>
      <c r="O125" s="52">
        <v>4476</v>
      </c>
      <c r="P125" s="52">
        <v>0</v>
      </c>
      <c r="Q125" s="52">
        <v>8089</v>
      </c>
      <c r="R125" s="52">
        <v>0</v>
      </c>
      <c r="S125" s="52">
        <v>0</v>
      </c>
      <c r="T125" s="52">
        <v>2</v>
      </c>
      <c r="U125" s="52">
        <v>0</v>
      </c>
      <c r="V125" s="52">
        <v>4</v>
      </c>
      <c r="W125" s="52">
        <v>0</v>
      </c>
      <c r="X125" s="52">
        <v>0</v>
      </c>
      <c r="Y125" s="52">
        <v>0</v>
      </c>
      <c r="Z125" s="52">
        <v>0</v>
      </c>
      <c r="AA125" s="53"/>
      <c r="AB125" s="53"/>
      <c r="AC125" s="53"/>
    </row>
    <row r="126" ht="15.25" spans="1:29">
      <c r="A126" s="52">
        <v>5409</v>
      </c>
      <c r="B126" s="52">
        <v>20</v>
      </c>
      <c r="C126" s="53" t="s">
        <v>29</v>
      </c>
      <c r="D126" s="52">
        <v>1</v>
      </c>
      <c r="E126" s="52">
        <v>0</v>
      </c>
      <c r="F126" s="52">
        <v>0</v>
      </c>
      <c r="G126" s="52">
        <v>2</v>
      </c>
      <c r="H126" s="52">
        <v>1</v>
      </c>
      <c r="I126" s="52">
        <v>0</v>
      </c>
      <c r="J126" s="52">
        <v>0</v>
      </c>
      <c r="K126" s="52">
        <v>12</v>
      </c>
      <c r="L126" s="52">
        <v>3</v>
      </c>
      <c r="M126" s="52">
        <v>1325</v>
      </c>
      <c r="N126" s="52">
        <v>0</v>
      </c>
      <c r="O126" s="52">
        <v>7659</v>
      </c>
      <c r="P126" s="52">
        <v>0</v>
      </c>
      <c r="Q126" s="52">
        <v>3739</v>
      </c>
      <c r="R126" s="52">
        <v>0</v>
      </c>
      <c r="S126" s="52">
        <v>0</v>
      </c>
      <c r="T126" s="52">
        <v>1</v>
      </c>
      <c r="U126" s="52">
        <v>0</v>
      </c>
      <c r="V126" s="52">
        <v>8</v>
      </c>
      <c r="W126" s="52">
        <v>0</v>
      </c>
      <c r="X126" s="52">
        <v>0</v>
      </c>
      <c r="Y126" s="52">
        <v>0</v>
      </c>
      <c r="Z126" s="52">
        <v>0</v>
      </c>
      <c r="AA126" s="53"/>
      <c r="AB126" s="53"/>
      <c r="AC126" s="53"/>
    </row>
    <row r="127" ht="15.25" spans="1:29">
      <c r="A127" s="52">
        <v>4152</v>
      </c>
      <c r="B127" s="52">
        <v>20</v>
      </c>
      <c r="C127" s="53" t="s">
        <v>29</v>
      </c>
      <c r="D127" s="52">
        <v>1</v>
      </c>
      <c r="E127" s="52">
        <v>0</v>
      </c>
      <c r="F127" s="52">
        <v>0</v>
      </c>
      <c r="G127" s="52">
        <v>0</v>
      </c>
      <c r="H127" s="52">
        <v>2</v>
      </c>
      <c r="I127" s="52">
        <v>0</v>
      </c>
      <c r="J127" s="52">
        <v>0</v>
      </c>
      <c r="K127" s="52">
        <v>6</v>
      </c>
      <c r="L127" s="52">
        <v>3</v>
      </c>
      <c r="M127" s="52">
        <v>1325</v>
      </c>
      <c r="N127" s="52">
        <v>0</v>
      </c>
      <c r="O127" s="52">
        <v>7659</v>
      </c>
      <c r="P127" s="52">
        <v>0</v>
      </c>
      <c r="Q127" s="52">
        <v>3739</v>
      </c>
      <c r="R127" s="52">
        <v>0</v>
      </c>
      <c r="S127" s="52">
        <v>0</v>
      </c>
      <c r="T127" s="52">
        <v>4</v>
      </c>
      <c r="U127" s="52">
        <v>0</v>
      </c>
      <c r="V127" s="52">
        <v>8</v>
      </c>
      <c r="W127" s="52">
        <v>0</v>
      </c>
      <c r="X127" s="52">
        <v>0</v>
      </c>
      <c r="Y127" s="52">
        <v>0</v>
      </c>
      <c r="Z127" s="52">
        <v>0</v>
      </c>
      <c r="AA127" s="53"/>
      <c r="AB127" s="53"/>
      <c r="AC127" s="53"/>
    </row>
    <row r="128" ht="15.25" spans="1:29">
      <c r="A128" s="52">
        <v>781</v>
      </c>
      <c r="B128" s="52">
        <v>21</v>
      </c>
      <c r="C128" s="53" t="s">
        <v>30</v>
      </c>
      <c r="D128" s="52">
        <v>1</v>
      </c>
      <c r="E128" s="52">
        <v>0</v>
      </c>
      <c r="F128" s="52">
        <v>0</v>
      </c>
      <c r="G128" s="52">
        <v>0</v>
      </c>
      <c r="H128" s="52">
        <v>1</v>
      </c>
      <c r="I128" s="52">
        <v>4</v>
      </c>
      <c r="J128" s="52">
        <v>1</v>
      </c>
      <c r="K128" s="52">
        <v>0</v>
      </c>
      <c r="L128" s="52">
        <v>0</v>
      </c>
      <c r="M128" s="52">
        <v>6397</v>
      </c>
      <c r="N128" s="52">
        <v>24.995</v>
      </c>
      <c r="O128" s="52">
        <v>4476</v>
      </c>
      <c r="P128" s="52">
        <v>0</v>
      </c>
      <c r="Q128" s="52">
        <v>8089</v>
      </c>
      <c r="R128" s="52">
        <v>0</v>
      </c>
      <c r="S128" s="52">
        <v>0</v>
      </c>
      <c r="T128" s="52">
        <v>2</v>
      </c>
      <c r="U128" s="52">
        <v>0</v>
      </c>
      <c r="V128" s="52">
        <v>4</v>
      </c>
      <c r="W128" s="52">
        <v>0</v>
      </c>
      <c r="X128" s="52">
        <v>0</v>
      </c>
      <c r="Y128" s="52">
        <v>0</v>
      </c>
      <c r="Z128" s="52">
        <v>0</v>
      </c>
      <c r="AA128" s="53"/>
      <c r="AB128" s="53"/>
      <c r="AC128" s="53"/>
    </row>
    <row r="129" ht="15.25" spans="1:29">
      <c r="A129" s="52">
        <v>8089</v>
      </c>
      <c r="B129" s="52">
        <v>21</v>
      </c>
      <c r="C129" s="53" t="s">
        <v>29</v>
      </c>
      <c r="D129" s="52">
        <v>1</v>
      </c>
      <c r="E129" s="52">
        <v>0</v>
      </c>
      <c r="F129" s="52">
        <v>0</v>
      </c>
      <c r="G129" s="52">
        <v>2</v>
      </c>
      <c r="H129" s="52">
        <v>0</v>
      </c>
      <c r="I129" s="52">
        <v>0</v>
      </c>
      <c r="J129" s="52">
        <v>0</v>
      </c>
      <c r="K129" s="52">
        <v>2</v>
      </c>
      <c r="L129" s="52">
        <v>3</v>
      </c>
      <c r="M129" s="52">
        <v>3560</v>
      </c>
      <c r="N129" s="52">
        <v>0</v>
      </c>
      <c r="O129" s="52">
        <v>781</v>
      </c>
      <c r="P129" s="52">
        <v>0</v>
      </c>
      <c r="Q129" s="52">
        <v>6978</v>
      </c>
      <c r="R129" s="52">
        <v>0</v>
      </c>
      <c r="S129" s="52">
        <v>0</v>
      </c>
      <c r="T129" s="52">
        <v>2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3"/>
      <c r="AB129" s="53"/>
      <c r="AC129" s="53"/>
    </row>
    <row r="130" ht="15.25" spans="1:29">
      <c r="A130" s="52">
        <v>4476</v>
      </c>
      <c r="B130" s="52">
        <v>21</v>
      </c>
      <c r="C130" s="53" t="s">
        <v>29</v>
      </c>
      <c r="D130" s="52">
        <v>1</v>
      </c>
      <c r="E130" s="52">
        <v>0</v>
      </c>
      <c r="F130" s="52">
        <v>0</v>
      </c>
      <c r="G130" s="52">
        <v>0</v>
      </c>
      <c r="H130" s="52">
        <v>3</v>
      </c>
      <c r="I130" s="52">
        <v>0</v>
      </c>
      <c r="J130" s="52">
        <v>0</v>
      </c>
      <c r="K130" s="52">
        <v>14</v>
      </c>
      <c r="L130" s="52">
        <v>4</v>
      </c>
      <c r="M130" s="52">
        <v>3560</v>
      </c>
      <c r="N130" s="52">
        <v>1.069</v>
      </c>
      <c r="O130" s="52">
        <v>781</v>
      </c>
      <c r="P130" s="52">
        <v>0</v>
      </c>
      <c r="Q130" s="52">
        <v>6978</v>
      </c>
      <c r="R130" s="52">
        <v>0</v>
      </c>
      <c r="S130" s="52">
        <v>0</v>
      </c>
      <c r="T130" s="52">
        <v>1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3"/>
      <c r="AB130" s="53"/>
      <c r="AC130" s="53"/>
    </row>
    <row r="131" ht="15.25" spans="1:29">
      <c r="A131" s="52">
        <v>3560</v>
      </c>
      <c r="B131" s="52">
        <v>21</v>
      </c>
      <c r="C131" s="53" t="s">
        <v>30</v>
      </c>
      <c r="D131" s="52">
        <v>1</v>
      </c>
      <c r="E131" s="52">
        <v>0</v>
      </c>
      <c r="F131" s="52">
        <v>0</v>
      </c>
      <c r="G131" s="52">
        <v>1</v>
      </c>
      <c r="H131" s="52">
        <v>0</v>
      </c>
      <c r="I131" s="52">
        <v>1</v>
      </c>
      <c r="J131" s="52">
        <v>0</v>
      </c>
      <c r="K131" s="52">
        <v>5</v>
      </c>
      <c r="L131" s="52">
        <v>2</v>
      </c>
      <c r="M131" s="52">
        <v>6397</v>
      </c>
      <c r="N131" s="52">
        <v>6.317</v>
      </c>
      <c r="O131" s="52">
        <v>4476</v>
      </c>
      <c r="P131" s="52">
        <v>0</v>
      </c>
      <c r="Q131" s="52">
        <v>8089</v>
      </c>
      <c r="R131" s="52">
        <v>0</v>
      </c>
      <c r="S131" s="52">
        <v>0</v>
      </c>
      <c r="T131" s="52">
        <v>2</v>
      </c>
      <c r="U131" s="52">
        <v>0</v>
      </c>
      <c r="V131" s="52">
        <v>4</v>
      </c>
      <c r="W131" s="52">
        <v>0</v>
      </c>
      <c r="X131" s="52">
        <v>0</v>
      </c>
      <c r="Y131" s="52">
        <v>0</v>
      </c>
      <c r="Z131" s="52">
        <v>0</v>
      </c>
      <c r="AA131" s="53"/>
      <c r="AB131" s="53"/>
      <c r="AC131" s="53"/>
    </row>
    <row r="132" ht="15.25" spans="1:29">
      <c r="A132" s="52">
        <v>1241</v>
      </c>
      <c r="B132" s="52">
        <v>22</v>
      </c>
      <c r="C132" s="53" t="s">
        <v>30</v>
      </c>
      <c r="D132" s="52">
        <v>1</v>
      </c>
      <c r="E132" s="52">
        <v>0</v>
      </c>
      <c r="F132" s="52">
        <v>0</v>
      </c>
      <c r="G132" s="52">
        <v>2</v>
      </c>
      <c r="H132" s="52">
        <v>3</v>
      </c>
      <c r="I132" s="52">
        <v>0</v>
      </c>
      <c r="J132" s="52">
        <v>0</v>
      </c>
      <c r="K132" s="52">
        <v>15</v>
      </c>
      <c r="L132" s="52">
        <v>5</v>
      </c>
      <c r="M132" s="52">
        <v>5036</v>
      </c>
      <c r="N132" s="52">
        <v>0.598</v>
      </c>
      <c r="O132" s="52">
        <v>8735</v>
      </c>
      <c r="P132" s="52">
        <v>0</v>
      </c>
      <c r="Q132" s="52">
        <v>8729</v>
      </c>
      <c r="R132" s="52">
        <v>0</v>
      </c>
      <c r="S132" s="52">
        <v>0</v>
      </c>
      <c r="T132" s="52">
        <v>2</v>
      </c>
      <c r="U132" s="52">
        <v>0</v>
      </c>
      <c r="V132" s="52">
        <v>8</v>
      </c>
      <c r="W132" s="52">
        <v>0</v>
      </c>
      <c r="X132" s="52">
        <v>0</v>
      </c>
      <c r="Y132" s="52">
        <v>0</v>
      </c>
      <c r="Z132" s="52">
        <v>0</v>
      </c>
      <c r="AA132" s="53"/>
      <c r="AB132" s="53"/>
      <c r="AC132" s="53"/>
    </row>
    <row r="133" ht="15.25" spans="1:29">
      <c r="A133" s="52">
        <v>4946</v>
      </c>
      <c r="B133" s="52">
        <v>22</v>
      </c>
      <c r="C133" s="53" t="s">
        <v>30</v>
      </c>
      <c r="D133" s="52">
        <v>1</v>
      </c>
      <c r="E133" s="52">
        <v>0</v>
      </c>
      <c r="F133" s="52">
        <v>0</v>
      </c>
      <c r="G133" s="52">
        <v>1</v>
      </c>
      <c r="H133" s="52">
        <v>0</v>
      </c>
      <c r="I133" s="52">
        <v>0</v>
      </c>
      <c r="J133" s="52">
        <v>0</v>
      </c>
      <c r="K133" s="52">
        <v>9</v>
      </c>
      <c r="L133" s="52">
        <v>3</v>
      </c>
      <c r="M133" s="52">
        <v>8729</v>
      </c>
      <c r="N133" s="52">
        <v>0</v>
      </c>
      <c r="O133" s="52">
        <v>5036</v>
      </c>
      <c r="P133" s="52">
        <v>0</v>
      </c>
      <c r="Q133" s="52">
        <v>8735</v>
      </c>
      <c r="R133" s="52">
        <v>0</v>
      </c>
      <c r="S133" s="52">
        <v>0</v>
      </c>
      <c r="T133" s="52">
        <v>4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3"/>
      <c r="AB133" s="53"/>
      <c r="AC133" s="53"/>
    </row>
    <row r="134" ht="15.25" spans="1:29">
      <c r="A134" s="52">
        <v>8729</v>
      </c>
      <c r="B134" s="52">
        <v>22</v>
      </c>
      <c r="C134" s="53" t="s">
        <v>29</v>
      </c>
      <c r="D134" s="52">
        <v>1</v>
      </c>
      <c r="E134" s="52">
        <v>0</v>
      </c>
      <c r="F134" s="52">
        <v>0</v>
      </c>
      <c r="G134" s="52">
        <v>2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1241</v>
      </c>
      <c r="N134" s="52">
        <v>0</v>
      </c>
      <c r="O134" s="52">
        <v>4946</v>
      </c>
      <c r="P134" s="52">
        <v>0</v>
      </c>
      <c r="Q134" s="52">
        <v>4678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1</v>
      </c>
      <c r="Z134" s="52">
        <v>0</v>
      </c>
      <c r="AA134" s="53"/>
      <c r="AB134" s="53"/>
      <c r="AC134" s="53"/>
    </row>
    <row r="135" ht="15.25" spans="1:29">
      <c r="A135" s="52">
        <v>4678</v>
      </c>
      <c r="B135" s="52">
        <v>22</v>
      </c>
      <c r="C135" s="53" t="s">
        <v>30</v>
      </c>
      <c r="D135" s="52">
        <v>1</v>
      </c>
      <c r="E135" s="52">
        <v>0</v>
      </c>
      <c r="F135" s="52">
        <v>0</v>
      </c>
      <c r="G135" s="52">
        <v>2</v>
      </c>
      <c r="H135" s="52">
        <v>0</v>
      </c>
      <c r="I135" s="52">
        <v>0</v>
      </c>
      <c r="J135" s="52">
        <v>0</v>
      </c>
      <c r="K135" s="52">
        <v>9</v>
      </c>
      <c r="L135" s="52">
        <v>1</v>
      </c>
      <c r="M135" s="52">
        <v>5036</v>
      </c>
      <c r="N135" s="52">
        <v>13.603</v>
      </c>
      <c r="O135" s="52">
        <v>8735</v>
      </c>
      <c r="P135" s="52">
        <v>0</v>
      </c>
      <c r="Q135" s="52">
        <v>8729</v>
      </c>
      <c r="R135" s="52">
        <v>0</v>
      </c>
      <c r="S135" s="52">
        <v>0</v>
      </c>
      <c r="T135" s="52">
        <v>4</v>
      </c>
      <c r="U135" s="52">
        <v>0</v>
      </c>
      <c r="V135" s="52">
        <v>8</v>
      </c>
      <c r="W135" s="52">
        <v>0</v>
      </c>
      <c r="X135" s="52">
        <v>0</v>
      </c>
      <c r="Y135" s="52">
        <v>0</v>
      </c>
      <c r="Z135" s="52">
        <v>0</v>
      </c>
      <c r="AA135" s="53"/>
      <c r="AB135" s="53"/>
      <c r="AC135" s="53"/>
    </row>
    <row r="136" ht="15.25" spans="1:29">
      <c r="A136" s="52">
        <v>5036</v>
      </c>
      <c r="B136" s="52">
        <v>22</v>
      </c>
      <c r="C136" s="53" t="s">
        <v>29</v>
      </c>
      <c r="D136" s="52">
        <v>1</v>
      </c>
      <c r="E136" s="52">
        <v>2</v>
      </c>
      <c r="F136" s="52">
        <v>0</v>
      </c>
      <c r="G136" s="52">
        <v>0</v>
      </c>
      <c r="H136" s="52">
        <v>0</v>
      </c>
      <c r="I136" s="52">
        <v>11</v>
      </c>
      <c r="J136" s="52">
        <v>0</v>
      </c>
      <c r="K136" s="52">
        <v>0</v>
      </c>
      <c r="L136" s="52">
        <v>0</v>
      </c>
      <c r="M136" s="52">
        <v>1241</v>
      </c>
      <c r="N136" s="52">
        <v>0</v>
      </c>
      <c r="O136" s="52">
        <v>4946</v>
      </c>
      <c r="P136" s="52">
        <v>0</v>
      </c>
      <c r="Q136" s="52">
        <v>4678</v>
      </c>
      <c r="R136" s="52">
        <v>0</v>
      </c>
      <c r="S136" s="52">
        <v>0</v>
      </c>
      <c r="T136" s="52">
        <v>2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3"/>
      <c r="AB136" s="53"/>
      <c r="AC136" s="53"/>
    </row>
    <row r="137" ht="15.25" spans="1:29">
      <c r="A137" s="52">
        <v>5672</v>
      </c>
      <c r="B137" s="52">
        <v>23</v>
      </c>
      <c r="C137" s="53" t="s">
        <v>30</v>
      </c>
      <c r="D137" s="52">
        <v>1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8764</v>
      </c>
      <c r="N137" s="52">
        <v>0</v>
      </c>
      <c r="O137" s="52">
        <v>5031</v>
      </c>
      <c r="P137" s="52">
        <v>2.6</v>
      </c>
      <c r="Q137" s="52">
        <v>610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3"/>
      <c r="AB137" s="53"/>
      <c r="AC137" s="53"/>
    </row>
    <row r="138" ht="15.25" spans="1:29">
      <c r="A138" s="52">
        <v>4903</v>
      </c>
      <c r="B138" s="52">
        <v>23</v>
      </c>
      <c r="C138" s="53" t="s">
        <v>30</v>
      </c>
      <c r="D138" s="52">
        <v>1</v>
      </c>
      <c r="E138" s="52">
        <v>2</v>
      </c>
      <c r="F138" s="52">
        <v>0</v>
      </c>
      <c r="G138" s="52">
        <v>0</v>
      </c>
      <c r="H138" s="52">
        <v>0</v>
      </c>
      <c r="I138" s="52">
        <v>4</v>
      </c>
      <c r="J138" s="52">
        <v>0</v>
      </c>
      <c r="K138" s="52">
        <v>0</v>
      </c>
      <c r="L138" s="52">
        <v>0</v>
      </c>
      <c r="M138" s="52">
        <v>8764</v>
      </c>
      <c r="N138" s="52">
        <v>18.917</v>
      </c>
      <c r="O138" s="52">
        <v>5031</v>
      </c>
      <c r="P138" s="52">
        <v>0</v>
      </c>
      <c r="Q138" s="52">
        <v>610</v>
      </c>
      <c r="R138" s="52">
        <v>0</v>
      </c>
      <c r="S138" s="52">
        <v>0</v>
      </c>
      <c r="T138" s="52">
        <v>4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3"/>
      <c r="AB138" s="53"/>
      <c r="AC138" s="53"/>
    </row>
    <row r="139" ht="15.25" spans="1:29">
      <c r="A139" s="52">
        <v>8764</v>
      </c>
      <c r="B139" s="52">
        <v>23</v>
      </c>
      <c r="C139" s="53" t="s">
        <v>29</v>
      </c>
      <c r="D139" s="52">
        <v>0</v>
      </c>
      <c r="E139" s="52">
        <v>1</v>
      </c>
      <c r="F139" s="52">
        <v>0</v>
      </c>
      <c r="G139" s="52">
        <v>0</v>
      </c>
      <c r="H139" s="52">
        <v>0</v>
      </c>
      <c r="I139" s="52">
        <v>3</v>
      </c>
      <c r="J139" s="52">
        <v>4</v>
      </c>
      <c r="K139" s="52">
        <v>0</v>
      </c>
      <c r="L139" s="52">
        <v>0</v>
      </c>
      <c r="M139" s="52">
        <v>4903</v>
      </c>
      <c r="N139" s="52">
        <v>0</v>
      </c>
      <c r="O139" s="52">
        <v>781</v>
      </c>
      <c r="P139" s="52">
        <v>0</v>
      </c>
      <c r="Q139" s="52">
        <v>567</v>
      </c>
      <c r="R139" s="52">
        <v>0</v>
      </c>
      <c r="S139" s="52">
        <v>0</v>
      </c>
      <c r="T139" s="52">
        <v>2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3"/>
      <c r="AB139" s="53"/>
      <c r="AC139" s="53"/>
    </row>
    <row r="140" ht="15.25" spans="1:29">
      <c r="A140" s="52">
        <v>610</v>
      </c>
      <c r="B140" s="52">
        <v>23</v>
      </c>
      <c r="C140" s="53" t="s">
        <v>29</v>
      </c>
      <c r="D140" s="52">
        <v>1</v>
      </c>
      <c r="E140" s="52">
        <v>0</v>
      </c>
      <c r="F140" s="52">
        <v>0</v>
      </c>
      <c r="G140" s="52">
        <v>1</v>
      </c>
      <c r="H140" s="52">
        <v>1</v>
      </c>
      <c r="I140" s="52">
        <v>2</v>
      </c>
      <c r="J140" s="52">
        <v>1</v>
      </c>
      <c r="K140" s="52">
        <v>4</v>
      </c>
      <c r="L140" s="52">
        <v>3</v>
      </c>
      <c r="M140" s="52">
        <v>5672</v>
      </c>
      <c r="N140" s="52">
        <v>0</v>
      </c>
      <c r="O140" s="52">
        <v>3161</v>
      </c>
      <c r="P140" s="52">
        <v>0</v>
      </c>
      <c r="Q140" s="52">
        <v>4903</v>
      </c>
      <c r="R140" s="52">
        <v>0</v>
      </c>
      <c r="S140" s="52">
        <v>0</v>
      </c>
      <c r="T140" s="52">
        <v>1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3"/>
      <c r="AB140" s="53"/>
      <c r="AC140" s="53"/>
    </row>
    <row r="141" ht="15.25" spans="1:29">
      <c r="A141" s="52">
        <v>3161</v>
      </c>
      <c r="B141" s="52">
        <v>23</v>
      </c>
      <c r="C141" s="53" t="s">
        <v>30</v>
      </c>
      <c r="D141" s="52">
        <v>1</v>
      </c>
      <c r="E141" s="52">
        <v>0</v>
      </c>
      <c r="F141" s="52">
        <v>0</v>
      </c>
      <c r="G141" s="52">
        <v>0</v>
      </c>
      <c r="H141" s="52">
        <v>1</v>
      </c>
      <c r="I141" s="52">
        <v>3</v>
      </c>
      <c r="J141" s="52">
        <v>0</v>
      </c>
      <c r="K141" s="52">
        <v>0</v>
      </c>
      <c r="L141" s="52">
        <v>1</v>
      </c>
      <c r="M141" s="52">
        <v>8764</v>
      </c>
      <c r="N141" s="52">
        <v>33.134</v>
      </c>
      <c r="O141" s="52">
        <v>5031</v>
      </c>
      <c r="P141" s="52">
        <v>0</v>
      </c>
      <c r="Q141" s="52">
        <v>610</v>
      </c>
      <c r="R141" s="52">
        <v>0</v>
      </c>
      <c r="S141" s="52">
        <v>0</v>
      </c>
      <c r="T141" s="52">
        <v>4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3"/>
      <c r="AB141" s="53"/>
      <c r="AC141" s="53"/>
    </row>
    <row r="142" ht="15.25" spans="1:29">
      <c r="A142" s="52">
        <v>5031</v>
      </c>
      <c r="B142" s="52">
        <v>23</v>
      </c>
      <c r="C142" s="53" t="s">
        <v>29</v>
      </c>
      <c r="D142" s="52">
        <v>1</v>
      </c>
      <c r="E142" s="52">
        <v>0</v>
      </c>
      <c r="F142" s="52">
        <v>0</v>
      </c>
      <c r="G142" s="52">
        <v>1</v>
      </c>
      <c r="H142" s="52">
        <v>0</v>
      </c>
      <c r="I142" s="52">
        <v>1</v>
      </c>
      <c r="J142" s="52">
        <v>0</v>
      </c>
      <c r="K142" s="52">
        <v>1</v>
      </c>
      <c r="L142" s="52">
        <v>0</v>
      </c>
      <c r="M142" s="52">
        <v>5672</v>
      </c>
      <c r="N142" s="52">
        <v>14.739</v>
      </c>
      <c r="O142" s="52">
        <v>3161</v>
      </c>
      <c r="P142" s="52">
        <v>0</v>
      </c>
      <c r="Q142" s="52">
        <v>4904</v>
      </c>
      <c r="R142" s="52">
        <v>0</v>
      </c>
      <c r="S142" s="52">
        <v>0</v>
      </c>
      <c r="T142" s="52">
        <v>2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3"/>
      <c r="AB142" s="53"/>
      <c r="AC142" s="53"/>
    </row>
    <row r="143" ht="25.75" spans="1:29">
      <c r="A143" s="52">
        <v>8731</v>
      </c>
      <c r="B143" s="52">
        <v>24</v>
      </c>
      <c r="C143" s="53" t="s">
        <v>31</v>
      </c>
      <c r="D143" s="52">
        <v>1</v>
      </c>
      <c r="E143" s="52">
        <v>0</v>
      </c>
      <c r="F143" s="52">
        <v>0</v>
      </c>
      <c r="G143" s="52">
        <v>0</v>
      </c>
      <c r="H143" s="52">
        <v>0</v>
      </c>
      <c r="I143" s="52">
        <v>6</v>
      </c>
      <c r="J143" s="52">
        <v>0</v>
      </c>
      <c r="K143" s="52">
        <v>0</v>
      </c>
      <c r="L143" s="52">
        <v>0</v>
      </c>
      <c r="M143" s="52">
        <v>2386</v>
      </c>
      <c r="N143" s="52">
        <v>0</v>
      </c>
      <c r="O143" s="52">
        <v>2056</v>
      </c>
      <c r="P143" s="52">
        <v>0</v>
      </c>
      <c r="Q143" s="52">
        <v>3543</v>
      </c>
      <c r="R143" s="52">
        <v>0</v>
      </c>
      <c r="S143" s="52">
        <v>0</v>
      </c>
      <c r="T143" s="52">
        <v>0</v>
      </c>
      <c r="U143" s="52">
        <v>0</v>
      </c>
      <c r="V143" s="52">
        <v>8</v>
      </c>
      <c r="W143" s="52">
        <v>0</v>
      </c>
      <c r="X143" s="52">
        <v>0</v>
      </c>
      <c r="Y143" s="52">
        <v>0</v>
      </c>
      <c r="Z143" s="52">
        <v>0</v>
      </c>
      <c r="AA143" s="53"/>
      <c r="AB143" s="53"/>
      <c r="AC143" s="53"/>
    </row>
    <row r="144" ht="15.25" spans="1:29">
      <c r="A144" s="52">
        <v>3683</v>
      </c>
      <c r="B144" s="52">
        <v>24</v>
      </c>
      <c r="C144" s="53" t="s">
        <v>30</v>
      </c>
      <c r="D144" s="52">
        <v>1</v>
      </c>
      <c r="E144" s="52">
        <v>0</v>
      </c>
      <c r="F144" s="52">
        <v>0</v>
      </c>
      <c r="G144" s="52">
        <v>0</v>
      </c>
      <c r="H144" s="52">
        <v>2</v>
      </c>
      <c r="I144" s="52">
        <v>0</v>
      </c>
      <c r="J144" s="52">
        <v>0</v>
      </c>
      <c r="K144" s="52">
        <v>9</v>
      </c>
      <c r="L144" s="52">
        <v>1</v>
      </c>
      <c r="M144" s="52">
        <v>2386</v>
      </c>
      <c r="N144" s="52">
        <v>12.666</v>
      </c>
      <c r="O144" s="52">
        <v>3543</v>
      </c>
      <c r="P144" s="52">
        <v>0</v>
      </c>
      <c r="Q144" s="52">
        <v>2056</v>
      </c>
      <c r="R144" s="52">
        <v>0</v>
      </c>
      <c r="S144" s="52">
        <v>0</v>
      </c>
      <c r="T144" s="52">
        <v>3</v>
      </c>
      <c r="U144" s="52">
        <v>0</v>
      </c>
      <c r="V144" s="52">
        <v>8</v>
      </c>
      <c r="W144" s="52">
        <v>0</v>
      </c>
      <c r="X144" s="52">
        <v>0</v>
      </c>
      <c r="Y144" s="52">
        <v>0</v>
      </c>
      <c r="Z144" s="52">
        <v>0</v>
      </c>
      <c r="AA144" s="53"/>
      <c r="AB144" s="53"/>
      <c r="AC144" s="53"/>
    </row>
    <row r="145" ht="15.25" spans="1:29">
      <c r="A145" s="52">
        <v>2386</v>
      </c>
      <c r="B145" s="52">
        <v>24</v>
      </c>
      <c r="C145" s="53" t="s">
        <v>29</v>
      </c>
      <c r="D145" s="52">
        <v>1</v>
      </c>
      <c r="E145" s="52">
        <v>0</v>
      </c>
      <c r="F145" s="52">
        <v>0</v>
      </c>
      <c r="G145" s="52">
        <v>0</v>
      </c>
      <c r="H145" s="52">
        <v>1</v>
      </c>
      <c r="I145" s="52">
        <v>0</v>
      </c>
      <c r="J145" s="52">
        <v>0</v>
      </c>
      <c r="K145" s="52">
        <v>0</v>
      </c>
      <c r="L145" s="52">
        <v>0</v>
      </c>
      <c r="M145" s="52">
        <v>3683</v>
      </c>
      <c r="N145" s="52">
        <v>0</v>
      </c>
      <c r="O145" s="52">
        <v>8731</v>
      </c>
      <c r="P145" s="52">
        <v>0</v>
      </c>
      <c r="Q145" s="52">
        <v>7480</v>
      </c>
      <c r="R145" s="52">
        <v>7.33</v>
      </c>
      <c r="S145" s="52">
        <v>0</v>
      </c>
      <c r="T145" s="52">
        <v>2</v>
      </c>
      <c r="U145" s="52">
        <v>1</v>
      </c>
      <c r="V145" s="52">
        <v>8</v>
      </c>
      <c r="W145" s="52">
        <v>0</v>
      </c>
      <c r="X145" s="52">
        <v>0</v>
      </c>
      <c r="Y145" s="52">
        <v>0</v>
      </c>
      <c r="Z145" s="52">
        <v>0</v>
      </c>
      <c r="AA145" s="53"/>
      <c r="AB145" s="53"/>
      <c r="AC145" s="53"/>
    </row>
    <row r="146" ht="15.25" spans="1:29">
      <c r="A146" s="52">
        <v>7480</v>
      </c>
      <c r="B146" s="52">
        <v>24</v>
      </c>
      <c r="C146" s="53" t="s">
        <v>30</v>
      </c>
      <c r="D146" s="52">
        <v>1</v>
      </c>
      <c r="E146" s="52">
        <v>0</v>
      </c>
      <c r="F146" s="52">
        <v>0</v>
      </c>
      <c r="G146" s="52">
        <v>2</v>
      </c>
      <c r="H146" s="52">
        <v>2</v>
      </c>
      <c r="I146" s="52">
        <v>0</v>
      </c>
      <c r="J146" s="52">
        <v>0</v>
      </c>
      <c r="K146" s="52">
        <v>2</v>
      </c>
      <c r="L146" s="52">
        <v>3</v>
      </c>
      <c r="M146" s="52">
        <v>2386</v>
      </c>
      <c r="N146" s="52">
        <v>8.027</v>
      </c>
      <c r="O146" s="52">
        <v>3543</v>
      </c>
      <c r="P146" s="52">
        <v>0</v>
      </c>
      <c r="Q146" s="52">
        <v>2056</v>
      </c>
      <c r="R146" s="52">
        <v>0</v>
      </c>
      <c r="S146" s="52">
        <v>0</v>
      </c>
      <c r="T146" s="52">
        <v>2</v>
      </c>
      <c r="U146" s="52">
        <v>0</v>
      </c>
      <c r="V146" s="52">
        <v>8</v>
      </c>
      <c r="W146" s="52">
        <v>0</v>
      </c>
      <c r="X146" s="52">
        <v>0</v>
      </c>
      <c r="Y146" s="52">
        <v>0</v>
      </c>
      <c r="Z146" s="52">
        <v>0</v>
      </c>
      <c r="AA146" s="53"/>
      <c r="AB146" s="53"/>
      <c r="AC146" s="53"/>
    </row>
    <row r="147" ht="15.25" spans="1:29">
      <c r="A147" s="52">
        <v>3543</v>
      </c>
      <c r="B147" s="52">
        <v>24</v>
      </c>
      <c r="C147" s="53" t="s">
        <v>29</v>
      </c>
      <c r="D147" s="52">
        <v>0</v>
      </c>
      <c r="E147" s="52">
        <v>0</v>
      </c>
      <c r="F147" s="52">
        <v>1</v>
      </c>
      <c r="G147" s="52">
        <v>0</v>
      </c>
      <c r="H147" s="52">
        <v>0</v>
      </c>
      <c r="I147" s="52">
        <v>5</v>
      </c>
      <c r="J147" s="52">
        <v>1</v>
      </c>
      <c r="K147" s="52">
        <v>0</v>
      </c>
      <c r="L147" s="52">
        <v>0</v>
      </c>
      <c r="M147" s="52">
        <v>3683</v>
      </c>
      <c r="N147" s="52">
        <v>3.167</v>
      </c>
      <c r="O147" s="52">
        <v>8731</v>
      </c>
      <c r="P147" s="52">
        <v>0</v>
      </c>
      <c r="Q147" s="52">
        <v>7480</v>
      </c>
      <c r="R147" s="52">
        <v>1.949</v>
      </c>
      <c r="S147" s="52">
        <v>0</v>
      </c>
      <c r="T147" s="52">
        <v>0</v>
      </c>
      <c r="U147" s="52">
        <v>0</v>
      </c>
      <c r="V147" s="52">
        <v>8</v>
      </c>
      <c r="W147" s="52">
        <v>0</v>
      </c>
      <c r="X147" s="52">
        <v>0</v>
      </c>
      <c r="Y147" s="52">
        <v>0</v>
      </c>
      <c r="Z147" s="52">
        <v>0</v>
      </c>
      <c r="AA147" s="53"/>
      <c r="AB147" s="53"/>
      <c r="AC147" s="53"/>
    </row>
    <row r="148" ht="15.25" spans="1:29">
      <c r="A148" s="52">
        <v>2056</v>
      </c>
      <c r="B148" s="52">
        <v>24</v>
      </c>
      <c r="C148" s="53" t="s">
        <v>29</v>
      </c>
      <c r="D148" s="52">
        <v>1</v>
      </c>
      <c r="E148" s="52">
        <v>0</v>
      </c>
      <c r="F148" s="52">
        <v>0</v>
      </c>
      <c r="G148" s="52">
        <v>4</v>
      </c>
      <c r="H148" s="52">
        <v>1</v>
      </c>
      <c r="I148" s="52">
        <v>0</v>
      </c>
      <c r="J148" s="52">
        <v>0</v>
      </c>
      <c r="K148" s="52">
        <v>12</v>
      </c>
      <c r="L148" s="52">
        <v>0</v>
      </c>
      <c r="M148" s="52">
        <v>3683</v>
      </c>
      <c r="N148" s="52">
        <v>0</v>
      </c>
      <c r="O148" s="52">
        <v>8731</v>
      </c>
      <c r="P148" s="52">
        <v>0</v>
      </c>
      <c r="Q148" s="52">
        <v>7480</v>
      </c>
      <c r="R148" s="52">
        <v>0</v>
      </c>
      <c r="S148" s="52">
        <v>0</v>
      </c>
      <c r="T148" s="52">
        <v>3</v>
      </c>
      <c r="U148" s="52">
        <v>0</v>
      </c>
      <c r="V148" s="52">
        <v>8</v>
      </c>
      <c r="W148" s="52">
        <v>0</v>
      </c>
      <c r="X148" s="52">
        <v>0</v>
      </c>
      <c r="Y148" s="52">
        <v>0</v>
      </c>
      <c r="Z148" s="52">
        <v>0</v>
      </c>
      <c r="AA148" s="53"/>
      <c r="AB148" s="53"/>
      <c r="AC148" s="53"/>
    </row>
    <row r="149" ht="15.25" spans="1:29">
      <c r="A149" s="52">
        <v>1374</v>
      </c>
      <c r="B149" s="52">
        <v>25</v>
      </c>
      <c r="C149" s="53" t="s">
        <v>29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1</v>
      </c>
      <c r="L149" s="52">
        <v>1</v>
      </c>
      <c r="M149" s="52">
        <v>2013</v>
      </c>
      <c r="N149" s="52">
        <v>0</v>
      </c>
      <c r="O149" s="52">
        <v>4039</v>
      </c>
      <c r="P149" s="52">
        <v>4.152</v>
      </c>
      <c r="Q149" s="52">
        <v>2706</v>
      </c>
      <c r="R149" s="52">
        <v>5.585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1</v>
      </c>
      <c r="Z149" s="52">
        <v>0</v>
      </c>
      <c r="AA149" s="53"/>
      <c r="AB149" s="53"/>
      <c r="AC149" s="53"/>
    </row>
    <row r="150" ht="15.25" spans="1:29">
      <c r="A150" s="52">
        <v>1334</v>
      </c>
      <c r="B150" s="52">
        <v>25</v>
      </c>
      <c r="C150" s="53" t="s">
        <v>29</v>
      </c>
      <c r="D150" s="52">
        <v>1</v>
      </c>
      <c r="E150" s="52">
        <v>1</v>
      </c>
      <c r="F150" s="52">
        <v>0</v>
      </c>
      <c r="G150" s="52">
        <v>0</v>
      </c>
      <c r="H150" s="52">
        <v>0</v>
      </c>
      <c r="I150" s="52">
        <v>0</v>
      </c>
      <c r="J150" s="52">
        <v>1</v>
      </c>
      <c r="K150" s="52">
        <v>0</v>
      </c>
      <c r="L150" s="52">
        <v>0</v>
      </c>
      <c r="M150" s="52">
        <v>2013</v>
      </c>
      <c r="N150" s="52">
        <v>0</v>
      </c>
      <c r="O150" s="52">
        <v>4039</v>
      </c>
      <c r="P150" s="52">
        <v>1.803</v>
      </c>
      <c r="Q150" s="52">
        <v>2706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1</v>
      </c>
      <c r="Z150" s="52">
        <v>1</v>
      </c>
      <c r="AA150" s="53"/>
      <c r="AB150" s="53"/>
      <c r="AC150" s="53"/>
    </row>
    <row r="151" ht="15.25" spans="1:29">
      <c r="A151" s="52">
        <v>4039</v>
      </c>
      <c r="B151" s="52">
        <v>25</v>
      </c>
      <c r="C151" s="53" t="s">
        <v>30</v>
      </c>
      <c r="D151" s="52">
        <v>1</v>
      </c>
      <c r="E151" s="52">
        <v>0</v>
      </c>
      <c r="F151" s="52">
        <v>0</v>
      </c>
      <c r="G151" s="52">
        <v>2</v>
      </c>
      <c r="H151" s="52">
        <v>1</v>
      </c>
      <c r="I151" s="52">
        <v>0</v>
      </c>
      <c r="J151" s="52">
        <v>0</v>
      </c>
      <c r="K151" s="52">
        <v>10</v>
      </c>
      <c r="L151" s="52">
        <v>4</v>
      </c>
      <c r="M151" s="52">
        <v>1374</v>
      </c>
      <c r="N151" s="52">
        <v>6.394</v>
      </c>
      <c r="O151" s="52">
        <v>1334</v>
      </c>
      <c r="P151" s="52">
        <v>0</v>
      </c>
      <c r="Q151" s="52">
        <v>914</v>
      </c>
      <c r="R151" s="52">
        <v>0</v>
      </c>
      <c r="S151" s="52">
        <v>0</v>
      </c>
      <c r="T151" s="52">
        <v>3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3"/>
      <c r="AB151" s="53"/>
      <c r="AC151" s="53"/>
    </row>
    <row r="152" ht="15.25" spans="1:29">
      <c r="A152" s="52">
        <v>914</v>
      </c>
      <c r="B152" s="52">
        <v>25</v>
      </c>
      <c r="C152" s="53" t="s">
        <v>29</v>
      </c>
      <c r="D152" s="52">
        <v>1</v>
      </c>
      <c r="E152" s="52">
        <v>1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3</v>
      </c>
      <c r="L152" s="52">
        <v>3</v>
      </c>
      <c r="M152" s="52">
        <v>2013</v>
      </c>
      <c r="N152" s="52">
        <v>0</v>
      </c>
      <c r="O152" s="52">
        <v>4039</v>
      </c>
      <c r="P152" s="52">
        <v>0</v>
      </c>
      <c r="Q152" s="52">
        <v>2706</v>
      </c>
      <c r="R152" s="52">
        <v>0</v>
      </c>
      <c r="S152" s="52">
        <v>0</v>
      </c>
      <c r="T152" s="52">
        <v>2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3"/>
      <c r="AB152" s="53"/>
      <c r="AC152" s="53"/>
    </row>
    <row r="153" ht="15.25" spans="1:29">
      <c r="A153" s="52">
        <v>2013</v>
      </c>
      <c r="B153" s="52">
        <v>25</v>
      </c>
      <c r="C153" s="53" t="s">
        <v>30</v>
      </c>
      <c r="D153" s="52">
        <v>1</v>
      </c>
      <c r="E153" s="52">
        <v>0</v>
      </c>
      <c r="F153" s="52">
        <v>0</v>
      </c>
      <c r="G153" s="52">
        <v>1</v>
      </c>
      <c r="H153" s="52">
        <v>0</v>
      </c>
      <c r="I153" s="52">
        <v>3</v>
      </c>
      <c r="J153" s="52">
        <v>0</v>
      </c>
      <c r="K153" s="52">
        <v>0</v>
      </c>
      <c r="L153" s="52">
        <v>0</v>
      </c>
      <c r="M153" s="52">
        <v>1374</v>
      </c>
      <c r="N153" s="52">
        <v>9.508</v>
      </c>
      <c r="O153" s="52">
        <v>1334</v>
      </c>
      <c r="P153" s="52">
        <v>0</v>
      </c>
      <c r="Q153" s="52">
        <v>914</v>
      </c>
      <c r="R153" s="52">
        <v>0</v>
      </c>
      <c r="S153" s="52">
        <v>0</v>
      </c>
      <c r="T153" s="52">
        <v>3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3"/>
      <c r="AB153" s="53"/>
      <c r="AC153" s="53"/>
    </row>
    <row r="154" ht="15.25" spans="1:29">
      <c r="A154" s="52">
        <v>2706</v>
      </c>
      <c r="B154" s="52">
        <v>25</v>
      </c>
      <c r="C154" s="53" t="s">
        <v>30</v>
      </c>
      <c r="D154" s="52">
        <v>1</v>
      </c>
      <c r="E154" s="52">
        <v>0</v>
      </c>
      <c r="F154" s="52">
        <v>0</v>
      </c>
      <c r="G154" s="52">
        <v>1</v>
      </c>
      <c r="H154" s="52">
        <v>1</v>
      </c>
      <c r="I154" s="52">
        <v>1</v>
      </c>
      <c r="J154" s="52">
        <v>0</v>
      </c>
      <c r="K154" s="52">
        <v>6</v>
      </c>
      <c r="L154" s="52">
        <v>1</v>
      </c>
      <c r="M154" s="52">
        <v>1374</v>
      </c>
      <c r="N154" s="52">
        <v>9.317</v>
      </c>
      <c r="O154" s="52">
        <v>1334</v>
      </c>
      <c r="P154" s="52">
        <v>0</v>
      </c>
      <c r="Q154" s="52">
        <v>914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3"/>
      <c r="AB154" s="53"/>
      <c r="AC154" s="53"/>
    </row>
    <row r="155" ht="15.25" spans="1:29">
      <c r="A155" s="52">
        <v>7757</v>
      </c>
      <c r="B155" s="52">
        <v>26</v>
      </c>
      <c r="C155" s="53" t="s">
        <v>29</v>
      </c>
      <c r="D155" s="52">
        <v>1</v>
      </c>
      <c r="E155" s="52">
        <v>0</v>
      </c>
      <c r="F155" s="52">
        <v>0</v>
      </c>
      <c r="G155" s="52">
        <v>1</v>
      </c>
      <c r="H155" s="52">
        <v>0</v>
      </c>
      <c r="I155" s="52">
        <v>0</v>
      </c>
      <c r="J155" s="52">
        <v>0</v>
      </c>
      <c r="K155" s="52">
        <v>0</v>
      </c>
      <c r="L155" s="52">
        <v>1</v>
      </c>
      <c r="M155" s="52">
        <v>4343</v>
      </c>
      <c r="N155" s="52">
        <v>6.653</v>
      </c>
      <c r="O155" s="52">
        <v>4976</v>
      </c>
      <c r="P155" s="52">
        <v>0</v>
      </c>
      <c r="Q155" s="52">
        <v>6875</v>
      </c>
      <c r="R155" s="52">
        <v>4.346</v>
      </c>
      <c r="S155" s="52">
        <v>0</v>
      </c>
      <c r="T155" s="52">
        <v>2</v>
      </c>
      <c r="U155" s="52">
        <v>0</v>
      </c>
      <c r="V155" s="52">
        <v>8</v>
      </c>
      <c r="W155" s="52">
        <v>0</v>
      </c>
      <c r="X155" s="52">
        <v>0</v>
      </c>
      <c r="Y155" s="52">
        <v>0</v>
      </c>
      <c r="Z155" s="52">
        <v>0</v>
      </c>
      <c r="AA155" s="53"/>
      <c r="AB155" s="53"/>
      <c r="AC155" s="53"/>
    </row>
    <row r="156" ht="15.25" spans="1:29">
      <c r="A156" s="52">
        <v>5406</v>
      </c>
      <c r="B156" s="52">
        <v>26</v>
      </c>
      <c r="C156" s="53" t="s">
        <v>29</v>
      </c>
      <c r="D156" s="52">
        <v>1</v>
      </c>
      <c r="E156" s="52">
        <v>0</v>
      </c>
      <c r="F156" s="52">
        <v>0</v>
      </c>
      <c r="G156" s="52">
        <v>2</v>
      </c>
      <c r="H156" s="52">
        <v>0</v>
      </c>
      <c r="I156" s="52">
        <v>0</v>
      </c>
      <c r="J156" s="52">
        <v>0</v>
      </c>
      <c r="K156" s="52">
        <v>11</v>
      </c>
      <c r="L156" s="52">
        <v>6</v>
      </c>
      <c r="M156" s="52">
        <v>4343</v>
      </c>
      <c r="N156" s="52">
        <v>15.233</v>
      </c>
      <c r="O156" s="52">
        <v>4976</v>
      </c>
      <c r="P156" s="52">
        <v>0</v>
      </c>
      <c r="Q156" s="52">
        <v>6875</v>
      </c>
      <c r="R156" s="52">
        <v>0</v>
      </c>
      <c r="S156" s="52">
        <v>0</v>
      </c>
      <c r="T156" s="52">
        <v>4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3"/>
      <c r="AB156" s="53"/>
      <c r="AC156" s="53"/>
    </row>
    <row r="157" ht="15.25" spans="1:29">
      <c r="A157" s="52">
        <v>6875</v>
      </c>
      <c r="B157" s="52">
        <v>26</v>
      </c>
      <c r="C157" s="53" t="s">
        <v>30</v>
      </c>
      <c r="D157" s="52">
        <v>1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865</v>
      </c>
      <c r="N157" s="52">
        <v>0.817</v>
      </c>
      <c r="O157" s="52">
        <v>5406</v>
      </c>
      <c r="P157" s="52">
        <v>0</v>
      </c>
      <c r="Q157" s="52">
        <v>7757</v>
      </c>
      <c r="R157" s="52">
        <v>1.343</v>
      </c>
      <c r="S157" s="52">
        <v>0</v>
      </c>
      <c r="T157" s="52">
        <v>2</v>
      </c>
      <c r="U157" s="52">
        <v>0</v>
      </c>
      <c r="V157" s="52">
        <v>8</v>
      </c>
      <c r="W157" s="52">
        <v>0</v>
      </c>
      <c r="X157" s="52">
        <v>0</v>
      </c>
      <c r="Y157" s="52">
        <v>0</v>
      </c>
      <c r="Z157" s="52">
        <v>0</v>
      </c>
      <c r="AA157" s="53"/>
      <c r="AB157" s="53"/>
      <c r="AC157" s="53"/>
    </row>
    <row r="158" ht="15.25" spans="1:29">
      <c r="A158" s="52">
        <v>4976</v>
      </c>
      <c r="B158" s="52">
        <v>26</v>
      </c>
      <c r="C158" s="53" t="s">
        <v>30</v>
      </c>
      <c r="D158" s="52">
        <v>1</v>
      </c>
      <c r="E158" s="52">
        <v>0</v>
      </c>
      <c r="F158" s="52">
        <v>0</v>
      </c>
      <c r="G158" s="52">
        <v>2</v>
      </c>
      <c r="H158" s="52">
        <v>1</v>
      </c>
      <c r="I158" s="52">
        <v>0</v>
      </c>
      <c r="J158" s="52">
        <v>0</v>
      </c>
      <c r="K158" s="52">
        <v>0</v>
      </c>
      <c r="L158" s="52">
        <v>0</v>
      </c>
      <c r="M158" s="52">
        <v>865</v>
      </c>
      <c r="N158" s="52">
        <v>0</v>
      </c>
      <c r="O158" s="52">
        <v>7757</v>
      </c>
      <c r="P158" s="52">
        <v>0</v>
      </c>
      <c r="Q158" s="52">
        <v>5406</v>
      </c>
      <c r="R158" s="52">
        <v>21.814</v>
      </c>
      <c r="S158" s="52">
        <v>0</v>
      </c>
      <c r="T158" s="52">
        <v>0</v>
      </c>
      <c r="U158" s="52">
        <v>1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3"/>
      <c r="AB158" s="53"/>
      <c r="AC158" s="53"/>
    </row>
    <row r="159" ht="15.25" spans="1:29">
      <c r="A159" s="52">
        <v>865</v>
      </c>
      <c r="B159" s="52">
        <v>26</v>
      </c>
      <c r="C159" s="53" t="s">
        <v>29</v>
      </c>
      <c r="D159" s="52">
        <v>1</v>
      </c>
      <c r="E159" s="52">
        <v>0</v>
      </c>
      <c r="F159" s="52">
        <v>0</v>
      </c>
      <c r="G159" s="52">
        <v>1</v>
      </c>
      <c r="H159" s="52">
        <v>1</v>
      </c>
      <c r="I159" s="52">
        <v>0</v>
      </c>
      <c r="J159" s="52">
        <v>0</v>
      </c>
      <c r="K159" s="52">
        <v>5</v>
      </c>
      <c r="L159" s="52">
        <v>0</v>
      </c>
      <c r="M159" s="52">
        <v>4343</v>
      </c>
      <c r="N159" s="52">
        <v>0</v>
      </c>
      <c r="O159" s="52">
        <v>4976</v>
      </c>
      <c r="P159" s="52">
        <v>0</v>
      </c>
      <c r="Q159" s="52">
        <v>6875</v>
      </c>
      <c r="R159" s="52">
        <v>0</v>
      </c>
      <c r="S159" s="52">
        <v>0</v>
      </c>
      <c r="T159" s="52">
        <v>4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3"/>
      <c r="AB159" s="53"/>
      <c r="AC159" s="53"/>
    </row>
    <row r="160" ht="15.25" spans="1:29">
      <c r="A160" s="52">
        <v>4343</v>
      </c>
      <c r="B160" s="52">
        <v>26</v>
      </c>
      <c r="C160" s="53" t="s">
        <v>30</v>
      </c>
      <c r="D160" s="52">
        <v>1</v>
      </c>
      <c r="E160" s="52">
        <v>0</v>
      </c>
      <c r="F160" s="52">
        <v>0</v>
      </c>
      <c r="G160" s="52">
        <v>0</v>
      </c>
      <c r="H160" s="52">
        <v>1</v>
      </c>
      <c r="I160" s="52">
        <v>0</v>
      </c>
      <c r="J160" s="52">
        <v>0</v>
      </c>
      <c r="K160" s="52">
        <v>8</v>
      </c>
      <c r="L160" s="52">
        <v>4</v>
      </c>
      <c r="M160" s="52">
        <v>865</v>
      </c>
      <c r="N160" s="52">
        <v>0</v>
      </c>
      <c r="O160" s="52">
        <v>5406</v>
      </c>
      <c r="P160" s="52">
        <v>0</v>
      </c>
      <c r="Q160" s="52">
        <v>7757</v>
      </c>
      <c r="R160" s="52">
        <v>0</v>
      </c>
      <c r="S160" s="52">
        <v>0</v>
      </c>
      <c r="T160" s="52">
        <v>1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3"/>
      <c r="AB160" s="53"/>
      <c r="AC160" s="53"/>
    </row>
    <row r="161" ht="15.25" spans="1:29">
      <c r="A161" s="52">
        <v>8765</v>
      </c>
      <c r="B161" s="52">
        <v>27</v>
      </c>
      <c r="C161" s="53" t="s">
        <v>30</v>
      </c>
      <c r="D161" s="52">
        <v>1</v>
      </c>
      <c r="E161" s="52">
        <v>0</v>
      </c>
      <c r="F161" s="52">
        <v>0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2200</v>
      </c>
      <c r="N161" s="52">
        <v>0</v>
      </c>
      <c r="O161" s="52">
        <v>7520</v>
      </c>
      <c r="P161" s="52">
        <v>5.026</v>
      </c>
      <c r="Q161" s="52">
        <v>5409</v>
      </c>
      <c r="R161" s="52">
        <v>5.291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3"/>
      <c r="AB161" s="53"/>
      <c r="AC161" s="53"/>
    </row>
    <row r="162" ht="15.25" spans="1:29">
      <c r="A162" s="52">
        <v>4617</v>
      </c>
      <c r="B162" s="52">
        <v>27</v>
      </c>
      <c r="C162" s="53" t="s">
        <v>30</v>
      </c>
      <c r="D162" s="52">
        <v>1</v>
      </c>
      <c r="E162" s="52">
        <v>0</v>
      </c>
      <c r="F162" s="52">
        <v>1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2200</v>
      </c>
      <c r="N162" s="52">
        <v>0</v>
      </c>
      <c r="O162" s="52">
        <v>7520</v>
      </c>
      <c r="P162" s="52">
        <v>1.549</v>
      </c>
      <c r="Q162" s="52">
        <v>5409</v>
      </c>
      <c r="R162" s="52">
        <v>1.774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1</v>
      </c>
      <c r="Z162" s="52">
        <v>0</v>
      </c>
      <c r="AA162" s="53"/>
      <c r="AB162" s="53"/>
      <c r="AC162" s="53"/>
    </row>
    <row r="163" ht="15.25" spans="1:29">
      <c r="A163" s="52">
        <v>1305</v>
      </c>
      <c r="B163" s="52">
        <v>27</v>
      </c>
      <c r="C163" s="53" t="s">
        <v>30</v>
      </c>
      <c r="D163" s="52">
        <v>1</v>
      </c>
      <c r="E163" s="52">
        <v>0</v>
      </c>
      <c r="F163" s="52">
        <v>0</v>
      </c>
      <c r="G163" s="52">
        <v>2</v>
      </c>
      <c r="H163" s="52">
        <v>0</v>
      </c>
      <c r="I163" s="52">
        <v>0</v>
      </c>
      <c r="J163" s="52">
        <v>0</v>
      </c>
      <c r="K163" s="52">
        <v>6</v>
      </c>
      <c r="L163" s="52">
        <v>3</v>
      </c>
      <c r="M163" s="52">
        <v>2200</v>
      </c>
      <c r="N163" s="52">
        <v>3.667</v>
      </c>
      <c r="O163" s="52">
        <v>7520</v>
      </c>
      <c r="P163" s="52">
        <v>0</v>
      </c>
      <c r="Q163" s="52">
        <v>5409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3"/>
      <c r="AB163" s="53"/>
      <c r="AC163" s="53"/>
    </row>
    <row r="164" ht="15.25" spans="1:29">
      <c r="A164" s="52">
        <v>2200</v>
      </c>
      <c r="B164" s="52">
        <v>27</v>
      </c>
      <c r="C164" s="53" t="s">
        <v>29</v>
      </c>
      <c r="D164" s="52">
        <v>0</v>
      </c>
      <c r="E164" s="52">
        <v>1</v>
      </c>
      <c r="F164" s="52">
        <v>1</v>
      </c>
      <c r="G164" s="52">
        <v>3</v>
      </c>
      <c r="H164" s="52">
        <v>1</v>
      </c>
      <c r="I164" s="52">
        <v>1</v>
      </c>
      <c r="J164" s="52">
        <v>2</v>
      </c>
      <c r="K164" s="52">
        <v>2</v>
      </c>
      <c r="L164" s="52">
        <v>1</v>
      </c>
      <c r="M164" s="52">
        <v>4617</v>
      </c>
      <c r="N164" s="52">
        <v>0</v>
      </c>
      <c r="O164" s="52">
        <v>4765</v>
      </c>
      <c r="P164" s="52">
        <v>0</v>
      </c>
      <c r="Q164" s="52">
        <v>1305</v>
      </c>
      <c r="R164" s="52">
        <v>0</v>
      </c>
      <c r="S164" s="52">
        <v>0</v>
      </c>
      <c r="T164" s="52">
        <v>4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3"/>
      <c r="AB164" s="53"/>
      <c r="AC164" s="53"/>
    </row>
    <row r="165" ht="15.25" spans="1:29">
      <c r="A165" s="52">
        <v>7520</v>
      </c>
      <c r="B165" s="52">
        <v>27</v>
      </c>
      <c r="C165" s="53" t="s">
        <v>29</v>
      </c>
      <c r="D165" s="52">
        <v>1</v>
      </c>
      <c r="E165" s="52">
        <v>0</v>
      </c>
      <c r="F165" s="52">
        <v>0</v>
      </c>
      <c r="G165" s="52">
        <v>0</v>
      </c>
      <c r="H165" s="52">
        <v>1</v>
      </c>
      <c r="I165" s="52">
        <v>2</v>
      </c>
      <c r="J165" s="52">
        <v>0</v>
      </c>
      <c r="K165" s="52">
        <v>2</v>
      </c>
      <c r="L165" s="52">
        <v>0</v>
      </c>
      <c r="M165" s="52">
        <v>4617</v>
      </c>
      <c r="N165" s="52">
        <v>1.77</v>
      </c>
      <c r="O165" s="52">
        <v>8765</v>
      </c>
      <c r="P165" s="52">
        <v>3.287</v>
      </c>
      <c r="Q165" s="52">
        <v>1305</v>
      </c>
      <c r="R165" s="52">
        <v>11.31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3"/>
      <c r="AB165" s="53"/>
      <c r="AC165" s="53"/>
    </row>
    <row r="166" ht="15.25" spans="1:29">
      <c r="A166" s="52">
        <v>5409</v>
      </c>
      <c r="B166" s="52">
        <v>27</v>
      </c>
      <c r="C166" s="53" t="s">
        <v>29</v>
      </c>
      <c r="D166" s="52">
        <v>1</v>
      </c>
      <c r="E166" s="52">
        <v>0</v>
      </c>
      <c r="F166" s="52">
        <v>0</v>
      </c>
      <c r="G166" s="52">
        <v>3</v>
      </c>
      <c r="H166" s="52">
        <v>1</v>
      </c>
      <c r="I166" s="52">
        <v>0</v>
      </c>
      <c r="J166" s="52">
        <v>1</v>
      </c>
      <c r="K166" s="52">
        <v>8</v>
      </c>
      <c r="L166" s="52">
        <v>4</v>
      </c>
      <c r="M166" s="52">
        <v>4617</v>
      </c>
      <c r="N166" s="52">
        <v>0</v>
      </c>
      <c r="O166" s="52">
        <v>8765</v>
      </c>
      <c r="P166" s="52">
        <v>0</v>
      </c>
      <c r="Q166" s="52">
        <v>1305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3"/>
      <c r="AB166" s="53"/>
      <c r="AC166" s="53"/>
    </row>
    <row r="167" ht="15.25" spans="1:29">
      <c r="A167" s="52">
        <v>6864</v>
      </c>
      <c r="B167" s="52">
        <v>28</v>
      </c>
      <c r="C167" s="53" t="s">
        <v>30</v>
      </c>
      <c r="D167" s="52">
        <v>0</v>
      </c>
      <c r="E167" s="52">
        <v>1</v>
      </c>
      <c r="F167" s="52">
        <v>0</v>
      </c>
      <c r="G167" s="52">
        <v>0</v>
      </c>
      <c r="H167" s="52">
        <v>0</v>
      </c>
      <c r="I167" s="52">
        <v>4</v>
      </c>
      <c r="J167" s="52">
        <v>1</v>
      </c>
      <c r="K167" s="52">
        <v>1</v>
      </c>
      <c r="L167" s="52">
        <v>1</v>
      </c>
      <c r="M167" s="52">
        <v>1325</v>
      </c>
      <c r="N167" s="52">
        <v>0</v>
      </c>
      <c r="O167" s="52">
        <v>2198</v>
      </c>
      <c r="P167" s="52">
        <v>0</v>
      </c>
      <c r="Q167" s="52">
        <v>3560</v>
      </c>
      <c r="R167" s="52">
        <v>0</v>
      </c>
      <c r="S167" s="52">
        <v>0</v>
      </c>
      <c r="T167" s="52">
        <v>3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3"/>
      <c r="AB167" s="53"/>
      <c r="AC167" s="53"/>
    </row>
    <row r="168" ht="15.25" spans="1:29">
      <c r="A168" s="52">
        <v>2198</v>
      </c>
      <c r="B168" s="52">
        <v>28</v>
      </c>
      <c r="C168" s="53" t="s">
        <v>29</v>
      </c>
      <c r="D168" s="52">
        <v>0</v>
      </c>
      <c r="E168" s="52">
        <v>0</v>
      </c>
      <c r="F168" s="52">
        <v>0</v>
      </c>
      <c r="G168" s="52">
        <v>0</v>
      </c>
      <c r="H168" s="52">
        <v>0</v>
      </c>
      <c r="I168" s="52">
        <v>0</v>
      </c>
      <c r="J168" s="52">
        <v>0</v>
      </c>
      <c r="K168" s="52">
        <v>1</v>
      </c>
      <c r="L168" s="52">
        <v>2</v>
      </c>
      <c r="M168" s="52">
        <v>6864</v>
      </c>
      <c r="N168" s="52">
        <v>16.733</v>
      </c>
      <c r="O168" s="52">
        <v>8850</v>
      </c>
      <c r="P168" s="52">
        <v>0</v>
      </c>
      <c r="Q168" s="52">
        <v>6978</v>
      </c>
      <c r="R168" s="52">
        <v>0</v>
      </c>
      <c r="S168" s="52">
        <v>0</v>
      </c>
      <c r="T168" s="52">
        <v>2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3"/>
      <c r="AB168" s="53"/>
      <c r="AC168" s="53"/>
    </row>
    <row r="169" ht="15.25" spans="1:29">
      <c r="A169" s="52">
        <v>6978</v>
      </c>
      <c r="B169" s="52">
        <v>28</v>
      </c>
      <c r="C169" s="53" t="s">
        <v>30</v>
      </c>
      <c r="D169" s="52">
        <v>1</v>
      </c>
      <c r="E169" s="52">
        <v>0</v>
      </c>
      <c r="F169" s="52">
        <v>0</v>
      </c>
      <c r="G169" s="52">
        <v>0</v>
      </c>
      <c r="H169" s="52">
        <v>1</v>
      </c>
      <c r="I169" s="52">
        <v>1</v>
      </c>
      <c r="J169" s="52">
        <v>0</v>
      </c>
      <c r="K169" s="52">
        <v>7</v>
      </c>
      <c r="L169" s="52">
        <v>4</v>
      </c>
      <c r="M169" s="52">
        <v>1325</v>
      </c>
      <c r="N169" s="52">
        <v>0</v>
      </c>
      <c r="O169" s="52">
        <v>2198</v>
      </c>
      <c r="P169" s="52">
        <v>0</v>
      </c>
      <c r="Q169" s="52">
        <v>3560</v>
      </c>
      <c r="R169" s="52">
        <v>0</v>
      </c>
      <c r="S169" s="52">
        <v>0</v>
      </c>
      <c r="T169" s="52">
        <v>0</v>
      </c>
      <c r="U169" s="52">
        <v>0</v>
      </c>
      <c r="V169" s="52">
        <v>4</v>
      </c>
      <c r="W169" s="52">
        <v>0</v>
      </c>
      <c r="X169" s="52">
        <v>0</v>
      </c>
      <c r="Y169" s="52">
        <v>0</v>
      </c>
      <c r="Z169" s="52">
        <v>0</v>
      </c>
      <c r="AA169" s="53"/>
      <c r="AB169" s="53"/>
      <c r="AC169" s="53"/>
    </row>
    <row r="170" ht="15.25" spans="1:29">
      <c r="A170" s="52">
        <v>8850</v>
      </c>
      <c r="B170" s="52">
        <v>28</v>
      </c>
      <c r="C170" s="53" t="s">
        <v>30</v>
      </c>
      <c r="D170" s="52">
        <v>1</v>
      </c>
      <c r="E170" s="52">
        <v>0</v>
      </c>
      <c r="F170" s="52">
        <v>0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3560</v>
      </c>
      <c r="N170" s="52">
        <v>12.478</v>
      </c>
      <c r="O170" s="52">
        <v>2198</v>
      </c>
      <c r="P170" s="52">
        <v>15.201</v>
      </c>
      <c r="Q170" s="52">
        <v>1325</v>
      </c>
      <c r="R170" s="52">
        <v>1.167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3"/>
      <c r="AB170" s="53"/>
      <c r="AC170" s="53"/>
    </row>
    <row r="171" ht="15.25" spans="1:29">
      <c r="A171" s="52">
        <v>3560</v>
      </c>
      <c r="B171" s="52">
        <v>28</v>
      </c>
      <c r="C171" s="53" t="s">
        <v>29</v>
      </c>
      <c r="D171" s="52">
        <v>1</v>
      </c>
      <c r="E171" s="52">
        <v>0</v>
      </c>
      <c r="F171" s="52">
        <v>0</v>
      </c>
      <c r="G171" s="52">
        <v>0</v>
      </c>
      <c r="H171" s="52">
        <v>1</v>
      </c>
      <c r="I171" s="52">
        <v>0</v>
      </c>
      <c r="J171" s="52">
        <v>0</v>
      </c>
      <c r="K171" s="52">
        <v>6</v>
      </c>
      <c r="L171" s="52">
        <v>3</v>
      </c>
      <c r="M171" s="52">
        <v>6864</v>
      </c>
      <c r="N171" s="52">
        <v>0</v>
      </c>
      <c r="O171" s="52">
        <v>8850</v>
      </c>
      <c r="P171" s="52">
        <v>0</v>
      </c>
      <c r="Q171" s="52">
        <v>6978</v>
      </c>
      <c r="R171" s="52">
        <v>0</v>
      </c>
      <c r="S171" s="52">
        <v>0</v>
      </c>
      <c r="T171" s="52">
        <v>0</v>
      </c>
      <c r="U171" s="52">
        <v>0</v>
      </c>
      <c r="V171" s="52">
        <v>4</v>
      </c>
      <c r="W171" s="52">
        <v>0</v>
      </c>
      <c r="X171" s="52">
        <v>0</v>
      </c>
      <c r="Y171" s="52">
        <v>0</v>
      </c>
      <c r="Z171" s="52">
        <v>0</v>
      </c>
      <c r="AA171" s="53"/>
      <c r="AB171" s="53"/>
      <c r="AC171" s="53"/>
    </row>
    <row r="172" ht="15.25" spans="1:29">
      <c r="A172" s="52">
        <v>1325</v>
      </c>
      <c r="B172" s="52">
        <v>28</v>
      </c>
      <c r="C172" s="53" t="s">
        <v>29</v>
      </c>
      <c r="D172" s="52">
        <v>1</v>
      </c>
      <c r="E172" s="52">
        <v>0</v>
      </c>
      <c r="F172" s="52">
        <v>0</v>
      </c>
      <c r="G172" s="52">
        <v>3</v>
      </c>
      <c r="H172" s="52">
        <v>2</v>
      </c>
      <c r="I172" s="52">
        <v>0</v>
      </c>
      <c r="J172" s="52">
        <v>0</v>
      </c>
      <c r="K172" s="52">
        <v>11</v>
      </c>
      <c r="L172" s="52">
        <v>5</v>
      </c>
      <c r="M172" s="52">
        <v>6864</v>
      </c>
      <c r="N172" s="52">
        <v>0</v>
      </c>
      <c r="O172" s="52">
        <v>8850</v>
      </c>
      <c r="P172" s="52">
        <v>0</v>
      </c>
      <c r="Q172" s="52">
        <v>6978</v>
      </c>
      <c r="R172" s="52">
        <v>0</v>
      </c>
      <c r="S172" s="52">
        <v>0</v>
      </c>
      <c r="T172" s="52">
        <v>4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3"/>
      <c r="AB172" s="53"/>
      <c r="AC172" s="53"/>
    </row>
    <row r="173" ht="15.25" spans="1:29">
      <c r="A173" s="52">
        <v>8729</v>
      </c>
      <c r="B173" s="52">
        <v>29</v>
      </c>
      <c r="C173" s="53" t="s">
        <v>30</v>
      </c>
      <c r="D173" s="52">
        <v>1</v>
      </c>
      <c r="E173" s="52">
        <v>0</v>
      </c>
      <c r="F173" s="52">
        <v>0</v>
      </c>
      <c r="G173" s="52">
        <v>1</v>
      </c>
      <c r="H173" s="52">
        <v>0</v>
      </c>
      <c r="I173" s="52">
        <v>0</v>
      </c>
      <c r="J173" s="52">
        <v>0</v>
      </c>
      <c r="K173" s="52">
        <v>4</v>
      </c>
      <c r="L173" s="52">
        <v>3</v>
      </c>
      <c r="M173" s="52">
        <v>8574</v>
      </c>
      <c r="N173" s="52">
        <v>9.966</v>
      </c>
      <c r="O173" s="52">
        <v>8735</v>
      </c>
      <c r="P173" s="52">
        <v>0</v>
      </c>
      <c r="Q173" s="52">
        <v>4917</v>
      </c>
      <c r="R173" s="52">
        <v>0</v>
      </c>
      <c r="S173" s="52">
        <v>0</v>
      </c>
      <c r="T173" s="52">
        <v>0</v>
      </c>
      <c r="U173" s="52">
        <v>0</v>
      </c>
      <c r="V173" s="52">
        <v>8</v>
      </c>
      <c r="W173" s="52">
        <v>0</v>
      </c>
      <c r="X173" s="52">
        <v>0</v>
      </c>
      <c r="Y173" s="52">
        <v>0</v>
      </c>
      <c r="Z173" s="52">
        <v>0</v>
      </c>
      <c r="AA173" s="53"/>
      <c r="AB173" s="53"/>
      <c r="AC173" s="53"/>
    </row>
    <row r="174" ht="15.25" spans="1:29">
      <c r="A174" s="52">
        <v>8574</v>
      </c>
      <c r="B174" s="52">
        <v>29</v>
      </c>
      <c r="C174" s="53" t="s">
        <v>29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1</v>
      </c>
      <c r="K174" s="52">
        <v>0</v>
      </c>
      <c r="L174" s="52">
        <v>0</v>
      </c>
      <c r="M174" s="52">
        <v>8729</v>
      </c>
      <c r="N174" s="52">
        <v>0</v>
      </c>
      <c r="O174" s="52">
        <v>1360</v>
      </c>
      <c r="P174" s="52">
        <v>0</v>
      </c>
      <c r="Q174" s="52">
        <v>6397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1</v>
      </c>
      <c r="Z174" s="52">
        <v>0</v>
      </c>
      <c r="AA174" s="53"/>
      <c r="AB174" s="53"/>
      <c r="AC174" s="53"/>
    </row>
    <row r="175" ht="15.25" spans="1:29">
      <c r="A175" s="52">
        <v>6397</v>
      </c>
      <c r="B175" s="52">
        <v>29</v>
      </c>
      <c r="C175" s="53" t="s">
        <v>30</v>
      </c>
      <c r="D175" s="52">
        <v>1</v>
      </c>
      <c r="E175" s="52">
        <v>0</v>
      </c>
      <c r="F175" s="52">
        <v>0</v>
      </c>
      <c r="G175" s="52">
        <v>0</v>
      </c>
      <c r="H175" s="52">
        <v>0</v>
      </c>
      <c r="I175" s="52">
        <v>3</v>
      </c>
      <c r="J175" s="52">
        <v>4</v>
      </c>
      <c r="K175" s="52">
        <v>0</v>
      </c>
      <c r="L175" s="52">
        <v>0</v>
      </c>
      <c r="M175" s="52">
        <v>8574</v>
      </c>
      <c r="N175" s="52">
        <v>0.5</v>
      </c>
      <c r="O175" s="52">
        <v>8735</v>
      </c>
      <c r="P175" s="52">
        <v>0</v>
      </c>
      <c r="Q175" s="52">
        <v>4917</v>
      </c>
      <c r="R175" s="52">
        <v>0</v>
      </c>
      <c r="S175" s="52">
        <v>0</v>
      </c>
      <c r="T175" s="52">
        <v>0</v>
      </c>
      <c r="U175" s="52">
        <v>0</v>
      </c>
      <c r="V175" s="52">
        <v>8</v>
      </c>
      <c r="W175" s="52">
        <v>0</v>
      </c>
      <c r="X175" s="52">
        <v>0</v>
      </c>
      <c r="Y175" s="52">
        <v>0</v>
      </c>
      <c r="Z175" s="52">
        <v>0</v>
      </c>
      <c r="AA175" s="53"/>
      <c r="AB175" s="53"/>
      <c r="AC175" s="53"/>
    </row>
    <row r="176" ht="15.25" spans="1:29">
      <c r="A176" s="52">
        <v>4917</v>
      </c>
      <c r="B176" s="52">
        <v>29</v>
      </c>
      <c r="C176" s="53" t="s">
        <v>29</v>
      </c>
      <c r="D176" s="52">
        <v>1</v>
      </c>
      <c r="E176" s="52">
        <v>0</v>
      </c>
      <c r="F176" s="52">
        <v>0</v>
      </c>
      <c r="G176" s="52">
        <v>2</v>
      </c>
      <c r="H176" s="52">
        <v>0</v>
      </c>
      <c r="I176" s="52">
        <v>0</v>
      </c>
      <c r="J176" s="52">
        <v>0</v>
      </c>
      <c r="K176" s="52">
        <v>8</v>
      </c>
      <c r="L176" s="52">
        <v>4</v>
      </c>
      <c r="M176" s="52">
        <v>6397</v>
      </c>
      <c r="N176" s="52">
        <v>0</v>
      </c>
      <c r="O176" s="52">
        <v>8729</v>
      </c>
      <c r="P176" s="52">
        <v>0</v>
      </c>
      <c r="Q176" s="52">
        <v>1360</v>
      </c>
      <c r="R176" s="52">
        <v>0</v>
      </c>
      <c r="S176" s="52">
        <v>0</v>
      </c>
      <c r="T176" s="52">
        <v>4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3"/>
      <c r="AB176" s="53"/>
      <c r="AC176" s="53"/>
    </row>
    <row r="177" ht="15.25" spans="1:29">
      <c r="A177" s="52">
        <v>4917</v>
      </c>
      <c r="B177" s="52">
        <v>29</v>
      </c>
      <c r="C177" s="53" t="s">
        <v>29</v>
      </c>
      <c r="D177" s="52">
        <v>1</v>
      </c>
      <c r="E177" s="52">
        <v>0</v>
      </c>
      <c r="F177" s="52">
        <v>0</v>
      </c>
      <c r="G177" s="52">
        <v>2</v>
      </c>
      <c r="H177" s="52">
        <v>0</v>
      </c>
      <c r="I177" s="52">
        <v>0</v>
      </c>
      <c r="J177" s="52">
        <v>0</v>
      </c>
      <c r="K177" s="52">
        <v>10</v>
      </c>
      <c r="L177" s="52">
        <v>3</v>
      </c>
      <c r="M177" s="52">
        <v>6397</v>
      </c>
      <c r="N177" s="52">
        <v>4.778</v>
      </c>
      <c r="O177" s="52">
        <v>8729</v>
      </c>
      <c r="P177" s="52">
        <v>0</v>
      </c>
      <c r="Q177" s="52">
        <v>1360</v>
      </c>
      <c r="R177" s="52">
        <v>0</v>
      </c>
      <c r="S177" s="52">
        <v>0</v>
      </c>
      <c r="T177" s="52">
        <v>4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3"/>
      <c r="AB177" s="53"/>
      <c r="AC177" s="53"/>
    </row>
    <row r="178" ht="15.25" spans="1:29">
      <c r="A178" s="52">
        <v>1360</v>
      </c>
      <c r="B178" s="52">
        <v>29</v>
      </c>
      <c r="C178" s="53" t="s">
        <v>30</v>
      </c>
      <c r="D178" s="52">
        <v>1</v>
      </c>
      <c r="E178" s="52">
        <v>0</v>
      </c>
      <c r="F178" s="52">
        <v>0</v>
      </c>
      <c r="G178" s="52">
        <v>0</v>
      </c>
      <c r="H178" s="52">
        <v>1</v>
      </c>
      <c r="I178" s="52">
        <v>0</v>
      </c>
      <c r="J178" s="52">
        <v>0</v>
      </c>
      <c r="K178" s="52">
        <v>5</v>
      </c>
      <c r="L178" s="52">
        <v>3</v>
      </c>
      <c r="M178" s="52">
        <v>8574</v>
      </c>
      <c r="N178" s="52">
        <v>11.5</v>
      </c>
      <c r="O178" s="52">
        <v>8735</v>
      </c>
      <c r="P178" s="52">
        <v>0</v>
      </c>
      <c r="Q178" s="52">
        <v>4917</v>
      </c>
      <c r="R178" s="52">
        <v>0</v>
      </c>
      <c r="S178" s="52">
        <v>0</v>
      </c>
      <c r="T178" s="52">
        <v>2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3"/>
      <c r="AB178" s="53"/>
      <c r="AC178" s="53"/>
    </row>
    <row r="179" ht="15.25" spans="1:29">
      <c r="A179" s="52">
        <v>5032</v>
      </c>
      <c r="B179" s="52">
        <v>30</v>
      </c>
      <c r="C179" s="53" t="s">
        <v>30</v>
      </c>
      <c r="D179" s="52">
        <v>1</v>
      </c>
      <c r="E179" s="52">
        <v>0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8089</v>
      </c>
      <c r="N179" s="52">
        <v>3.37</v>
      </c>
      <c r="O179" s="52">
        <v>4678</v>
      </c>
      <c r="P179" s="52">
        <v>1.235</v>
      </c>
      <c r="Q179" s="52">
        <v>7902</v>
      </c>
      <c r="R179" s="52">
        <v>1.969</v>
      </c>
      <c r="S179" s="52">
        <v>0</v>
      </c>
      <c r="T179" s="52">
        <v>2</v>
      </c>
      <c r="U179" s="52">
        <v>0</v>
      </c>
      <c r="V179" s="52">
        <v>4</v>
      </c>
      <c r="W179" s="52">
        <v>0</v>
      </c>
      <c r="X179" s="52">
        <v>0</v>
      </c>
      <c r="Y179" s="52">
        <v>0</v>
      </c>
      <c r="Z179" s="52">
        <v>0</v>
      </c>
      <c r="AA179" s="53"/>
      <c r="AB179" s="53"/>
      <c r="AC179" s="53"/>
    </row>
    <row r="180" ht="25.75" spans="1:29">
      <c r="A180" s="52">
        <v>3739</v>
      </c>
      <c r="B180" s="52">
        <v>30</v>
      </c>
      <c r="C180" s="53" t="s">
        <v>31</v>
      </c>
      <c r="D180" s="52">
        <v>1</v>
      </c>
      <c r="E180" s="52">
        <v>0</v>
      </c>
      <c r="F180" s="52">
        <v>0</v>
      </c>
      <c r="G180" s="52">
        <v>0</v>
      </c>
      <c r="H180" s="52">
        <v>1</v>
      </c>
      <c r="I180" s="52">
        <v>5</v>
      </c>
      <c r="J180" s="52">
        <v>0</v>
      </c>
      <c r="K180" s="52">
        <v>0</v>
      </c>
      <c r="L180" s="52">
        <v>0</v>
      </c>
      <c r="M180" s="52">
        <v>8089</v>
      </c>
      <c r="N180" s="52">
        <v>0</v>
      </c>
      <c r="O180" s="52">
        <v>4678</v>
      </c>
      <c r="P180" s="52">
        <v>0</v>
      </c>
      <c r="Q180" s="52">
        <v>7902</v>
      </c>
      <c r="R180" s="52">
        <v>0</v>
      </c>
      <c r="S180" s="52">
        <v>0</v>
      </c>
      <c r="T180" s="52">
        <v>0</v>
      </c>
      <c r="U180" s="52">
        <v>0</v>
      </c>
      <c r="V180" s="52">
        <v>4</v>
      </c>
      <c r="W180" s="52">
        <v>0</v>
      </c>
      <c r="X180" s="52">
        <v>0</v>
      </c>
      <c r="Y180" s="52">
        <v>0</v>
      </c>
      <c r="Z180" s="52">
        <v>0</v>
      </c>
      <c r="AA180" s="53"/>
      <c r="AB180" s="53"/>
      <c r="AC180" s="53"/>
    </row>
    <row r="181" ht="15.25" spans="1:29">
      <c r="A181" s="52">
        <v>2609</v>
      </c>
      <c r="B181" s="52">
        <v>30</v>
      </c>
      <c r="C181" s="53" t="s">
        <v>30</v>
      </c>
      <c r="D181" s="52">
        <v>1</v>
      </c>
      <c r="E181" s="52">
        <v>0</v>
      </c>
      <c r="F181" s="52">
        <v>0</v>
      </c>
      <c r="G181" s="52">
        <v>2</v>
      </c>
      <c r="H181" s="52">
        <v>0</v>
      </c>
      <c r="I181" s="52">
        <v>0</v>
      </c>
      <c r="J181" s="52">
        <v>0</v>
      </c>
      <c r="K181" s="52">
        <v>0</v>
      </c>
      <c r="L181" s="52">
        <v>1</v>
      </c>
      <c r="M181" s="52">
        <v>8088</v>
      </c>
      <c r="N181" s="52">
        <v>0</v>
      </c>
      <c r="O181" s="52">
        <v>7902</v>
      </c>
      <c r="P181" s="52">
        <v>0</v>
      </c>
      <c r="Q181" s="52">
        <v>4678</v>
      </c>
      <c r="R181" s="52">
        <v>0</v>
      </c>
      <c r="S181" s="52">
        <v>0</v>
      </c>
      <c r="T181" s="52">
        <v>4</v>
      </c>
      <c r="U181" s="52">
        <v>0</v>
      </c>
      <c r="V181" s="52">
        <v>4</v>
      </c>
      <c r="W181" s="52">
        <v>0</v>
      </c>
      <c r="X181" s="52">
        <v>0</v>
      </c>
      <c r="Y181" s="52">
        <v>0</v>
      </c>
      <c r="Z181" s="52">
        <v>0</v>
      </c>
      <c r="AA181" s="53"/>
      <c r="AB181" s="53"/>
      <c r="AC181" s="53"/>
    </row>
    <row r="182" ht="15.25" spans="1:29">
      <c r="A182" s="52">
        <v>7902</v>
      </c>
      <c r="B182" s="52">
        <v>30</v>
      </c>
      <c r="C182" s="53" t="s">
        <v>29</v>
      </c>
      <c r="D182" s="52">
        <v>1</v>
      </c>
      <c r="E182" s="52">
        <v>0</v>
      </c>
      <c r="F182" s="52">
        <v>0</v>
      </c>
      <c r="G182" s="52">
        <v>3</v>
      </c>
      <c r="H182" s="52">
        <v>0</v>
      </c>
      <c r="I182" s="52">
        <v>0</v>
      </c>
      <c r="J182" s="52">
        <v>0</v>
      </c>
      <c r="K182" s="52">
        <v>7</v>
      </c>
      <c r="L182" s="52">
        <v>4</v>
      </c>
      <c r="M182" s="52">
        <v>3739</v>
      </c>
      <c r="N182" s="52">
        <v>0</v>
      </c>
      <c r="O182" s="52">
        <v>2609</v>
      </c>
      <c r="P182" s="52">
        <v>0</v>
      </c>
      <c r="Q182" s="52">
        <v>5032</v>
      </c>
      <c r="R182" s="52">
        <v>0</v>
      </c>
      <c r="S182" s="52">
        <v>0</v>
      </c>
      <c r="T182" s="52">
        <v>0</v>
      </c>
      <c r="U182" s="52">
        <v>0</v>
      </c>
      <c r="V182" s="52">
        <v>4</v>
      </c>
      <c r="W182" s="52">
        <v>0</v>
      </c>
      <c r="X182" s="52">
        <v>0</v>
      </c>
      <c r="Y182" s="52">
        <v>0</v>
      </c>
      <c r="Z182" s="52">
        <v>0</v>
      </c>
      <c r="AA182" s="53"/>
      <c r="AB182" s="53"/>
      <c r="AC182" s="53"/>
    </row>
    <row r="183" ht="15.25" spans="1:29">
      <c r="A183" s="52">
        <v>8089</v>
      </c>
      <c r="B183" s="52">
        <v>30</v>
      </c>
      <c r="C183" s="53" t="s">
        <v>29</v>
      </c>
      <c r="D183" s="52">
        <v>0</v>
      </c>
      <c r="E183" s="52">
        <v>0</v>
      </c>
      <c r="F183" s="52">
        <v>0</v>
      </c>
      <c r="G183" s="52">
        <v>1</v>
      </c>
      <c r="H183" s="52">
        <v>1</v>
      </c>
      <c r="I183" s="52">
        <v>0</v>
      </c>
      <c r="J183" s="52">
        <v>0</v>
      </c>
      <c r="K183" s="52">
        <v>4</v>
      </c>
      <c r="L183" s="52">
        <v>0</v>
      </c>
      <c r="M183" s="52">
        <v>3739</v>
      </c>
      <c r="N183" s="52">
        <v>0</v>
      </c>
      <c r="O183" s="52">
        <v>2609</v>
      </c>
      <c r="P183" s="52">
        <v>3.35</v>
      </c>
      <c r="Q183" s="52">
        <v>5032</v>
      </c>
      <c r="R183" s="52">
        <v>2.076</v>
      </c>
      <c r="S183" s="52">
        <v>0</v>
      </c>
      <c r="T183" s="52">
        <v>0</v>
      </c>
      <c r="U183" s="52">
        <v>0</v>
      </c>
      <c r="V183" s="52">
        <v>4</v>
      </c>
      <c r="W183" s="52">
        <v>0</v>
      </c>
      <c r="X183" s="52">
        <v>0</v>
      </c>
      <c r="Y183" s="52">
        <v>0</v>
      </c>
      <c r="Z183" s="52">
        <v>0</v>
      </c>
      <c r="AA183" s="53"/>
      <c r="AB183" s="53"/>
      <c r="AC183" s="53"/>
    </row>
    <row r="184" ht="15.25" spans="1:29">
      <c r="A184" s="52">
        <v>4678</v>
      </c>
      <c r="B184" s="52">
        <v>30</v>
      </c>
      <c r="C184" s="53" t="s">
        <v>29</v>
      </c>
      <c r="D184" s="52">
        <v>0</v>
      </c>
      <c r="E184" s="52">
        <v>0</v>
      </c>
      <c r="F184" s="52">
        <v>0</v>
      </c>
      <c r="G184" s="52">
        <v>2</v>
      </c>
      <c r="H184" s="52">
        <v>0</v>
      </c>
      <c r="I184" s="52">
        <v>2</v>
      </c>
      <c r="J184" s="52">
        <v>0</v>
      </c>
      <c r="K184" s="52">
        <v>6</v>
      </c>
      <c r="L184" s="52">
        <v>0</v>
      </c>
      <c r="M184" s="52">
        <v>3739</v>
      </c>
      <c r="N184" s="52">
        <v>18.836</v>
      </c>
      <c r="O184" s="52">
        <v>2609</v>
      </c>
      <c r="P184" s="52">
        <v>0</v>
      </c>
      <c r="Q184" s="52">
        <v>5032</v>
      </c>
      <c r="R184" s="52">
        <v>0</v>
      </c>
      <c r="S184" s="52">
        <v>0</v>
      </c>
      <c r="T184" s="52">
        <v>4</v>
      </c>
      <c r="U184" s="52">
        <v>0</v>
      </c>
      <c r="V184" s="52">
        <v>4</v>
      </c>
      <c r="W184" s="52">
        <v>0</v>
      </c>
      <c r="X184" s="52">
        <v>0</v>
      </c>
      <c r="Y184" s="52">
        <v>0</v>
      </c>
      <c r="Z184" s="52">
        <v>0</v>
      </c>
      <c r="AA184" s="53"/>
      <c r="AB184" s="53"/>
      <c r="AC184" s="53"/>
    </row>
    <row r="185" ht="15.25" spans="1:29">
      <c r="A185" s="52">
        <v>4903</v>
      </c>
      <c r="B185" s="52">
        <v>31</v>
      </c>
      <c r="C185" s="53" t="s">
        <v>30</v>
      </c>
      <c r="D185" s="52">
        <v>1</v>
      </c>
      <c r="E185" s="52">
        <v>2</v>
      </c>
      <c r="F185" s="52">
        <v>0</v>
      </c>
      <c r="G185" s="52">
        <v>0</v>
      </c>
      <c r="H185" s="52">
        <v>0</v>
      </c>
      <c r="I185" s="52">
        <v>5</v>
      </c>
      <c r="J185" s="52">
        <v>1</v>
      </c>
      <c r="K185" s="52">
        <v>0</v>
      </c>
      <c r="L185" s="52">
        <v>0</v>
      </c>
      <c r="M185" s="52">
        <v>5024</v>
      </c>
      <c r="N185" s="52">
        <v>17.561</v>
      </c>
      <c r="O185" s="52">
        <v>4946</v>
      </c>
      <c r="P185" s="52">
        <v>1.619</v>
      </c>
      <c r="Q185" s="52">
        <v>4069</v>
      </c>
      <c r="R185" s="52">
        <v>0.569</v>
      </c>
      <c r="S185" s="52">
        <v>0</v>
      </c>
      <c r="T185" s="52">
        <v>4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3"/>
      <c r="AB185" s="53"/>
      <c r="AC185" s="53"/>
    </row>
    <row r="186" ht="15.25" spans="1:29">
      <c r="A186" s="52">
        <v>4946</v>
      </c>
      <c r="B186" s="52">
        <v>31</v>
      </c>
      <c r="C186" s="53" t="s">
        <v>29</v>
      </c>
      <c r="D186" s="52">
        <v>1</v>
      </c>
      <c r="E186" s="52">
        <v>0</v>
      </c>
      <c r="F186" s="52">
        <v>0</v>
      </c>
      <c r="G186" s="52">
        <v>1</v>
      </c>
      <c r="H186" s="52">
        <v>1</v>
      </c>
      <c r="I186" s="52">
        <v>0</v>
      </c>
      <c r="J186" s="52">
        <v>0</v>
      </c>
      <c r="K186" s="52">
        <v>6</v>
      </c>
      <c r="L186" s="52">
        <v>2</v>
      </c>
      <c r="M186" s="52">
        <v>4015</v>
      </c>
      <c r="N186" s="52">
        <v>7.652</v>
      </c>
      <c r="O186" s="52">
        <v>4903</v>
      </c>
      <c r="P186" s="52">
        <v>0</v>
      </c>
      <c r="Q186" s="52">
        <v>8764</v>
      </c>
      <c r="R186" s="52">
        <v>0</v>
      </c>
      <c r="S186" s="52">
        <v>0</v>
      </c>
      <c r="T186" s="52">
        <v>4</v>
      </c>
      <c r="U186" s="52">
        <v>0</v>
      </c>
      <c r="V186" s="52">
        <v>0</v>
      </c>
      <c r="W186" s="52">
        <v>0</v>
      </c>
      <c r="X186" s="52">
        <v>0</v>
      </c>
      <c r="Y186" s="52">
        <v>0</v>
      </c>
      <c r="Z186" s="52">
        <v>0</v>
      </c>
      <c r="AA186" s="53"/>
      <c r="AB186" s="53"/>
      <c r="AC186" s="53"/>
    </row>
    <row r="187" ht="15.25" spans="1:29">
      <c r="A187" s="52">
        <v>4015</v>
      </c>
      <c r="B187" s="52">
        <v>31</v>
      </c>
      <c r="C187" s="53" t="s">
        <v>30</v>
      </c>
      <c r="D187" s="52">
        <v>1</v>
      </c>
      <c r="E187" s="52">
        <v>0</v>
      </c>
      <c r="F187" s="52">
        <v>0</v>
      </c>
      <c r="G187" s="52">
        <v>0</v>
      </c>
      <c r="H187" s="52">
        <v>1</v>
      </c>
      <c r="I187" s="52">
        <v>0</v>
      </c>
      <c r="J187" s="52">
        <v>0</v>
      </c>
      <c r="K187" s="52">
        <v>4</v>
      </c>
      <c r="L187" s="52">
        <v>2</v>
      </c>
      <c r="M187" s="52">
        <v>5024</v>
      </c>
      <c r="N187" s="52">
        <v>0</v>
      </c>
      <c r="O187" s="52">
        <v>4946</v>
      </c>
      <c r="P187" s="52">
        <v>0</v>
      </c>
      <c r="Q187" s="52">
        <v>4069</v>
      </c>
      <c r="R187" s="52">
        <v>0</v>
      </c>
      <c r="S187" s="52">
        <v>0</v>
      </c>
      <c r="T187" s="52">
        <v>0</v>
      </c>
      <c r="U187" s="52">
        <v>0</v>
      </c>
      <c r="V187" s="52">
        <v>0</v>
      </c>
      <c r="W187" s="52">
        <v>0</v>
      </c>
      <c r="X187" s="52">
        <v>0</v>
      </c>
      <c r="Y187" s="52">
        <v>0</v>
      </c>
      <c r="Z187" s="52">
        <v>0</v>
      </c>
      <c r="AA187" s="53"/>
      <c r="AB187" s="53"/>
      <c r="AC187" s="53"/>
    </row>
    <row r="188" ht="15.25" spans="1:29">
      <c r="A188" s="52">
        <v>5024</v>
      </c>
      <c r="B188" s="52">
        <v>31</v>
      </c>
      <c r="C188" s="53" t="s">
        <v>29</v>
      </c>
      <c r="D188" s="52">
        <v>0</v>
      </c>
      <c r="E188" s="52">
        <v>0</v>
      </c>
      <c r="F188" s="52">
        <v>0</v>
      </c>
      <c r="G188" s="52">
        <v>0</v>
      </c>
      <c r="H188" s="52">
        <v>0</v>
      </c>
      <c r="I188" s="52">
        <v>2</v>
      </c>
      <c r="J188" s="52">
        <v>0</v>
      </c>
      <c r="K188" s="52">
        <v>0</v>
      </c>
      <c r="L188" s="52">
        <v>3</v>
      </c>
      <c r="M188" s="52">
        <v>4903</v>
      </c>
      <c r="N188" s="52">
        <v>10.705</v>
      </c>
      <c r="O188" s="52">
        <v>4015</v>
      </c>
      <c r="P188" s="52">
        <v>0</v>
      </c>
      <c r="Q188" s="52">
        <v>8764</v>
      </c>
      <c r="R188" s="52">
        <v>0</v>
      </c>
      <c r="S188" s="52">
        <v>0</v>
      </c>
      <c r="T188" s="52">
        <v>1</v>
      </c>
      <c r="U188" s="52">
        <v>0</v>
      </c>
      <c r="V188" s="52">
        <v>0</v>
      </c>
      <c r="W188" s="52">
        <v>0</v>
      </c>
      <c r="X188" s="52">
        <v>0</v>
      </c>
      <c r="Y188" s="52">
        <v>1</v>
      </c>
      <c r="Z188" s="52">
        <v>1</v>
      </c>
      <c r="AA188" s="53"/>
      <c r="AB188" s="53"/>
      <c r="AC188" s="53"/>
    </row>
    <row r="189" ht="15.25" spans="1:29">
      <c r="A189" s="52">
        <v>8764</v>
      </c>
      <c r="B189" s="52">
        <v>31</v>
      </c>
      <c r="C189" s="53" t="s">
        <v>30</v>
      </c>
      <c r="D189" s="52">
        <v>1</v>
      </c>
      <c r="E189" s="52">
        <v>1</v>
      </c>
      <c r="F189" s="52">
        <v>0</v>
      </c>
      <c r="G189" s="52">
        <v>0</v>
      </c>
      <c r="H189" s="52">
        <v>0</v>
      </c>
      <c r="I189" s="52">
        <v>10</v>
      </c>
      <c r="J189" s="52">
        <v>1</v>
      </c>
      <c r="K189" s="52">
        <v>0</v>
      </c>
      <c r="L189" s="52">
        <v>0</v>
      </c>
      <c r="M189" s="52">
        <v>5024</v>
      </c>
      <c r="N189" s="52">
        <v>10.499</v>
      </c>
      <c r="O189" s="52">
        <v>4946</v>
      </c>
      <c r="P189" s="52">
        <v>0</v>
      </c>
      <c r="Q189" s="52">
        <v>4069</v>
      </c>
      <c r="R189" s="52">
        <v>0</v>
      </c>
      <c r="S189" s="52">
        <v>0</v>
      </c>
      <c r="T189" s="52">
        <v>0</v>
      </c>
      <c r="U189" s="52">
        <v>1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  <c r="AA189" s="53"/>
      <c r="AB189" s="53"/>
      <c r="AC189" s="53"/>
    </row>
    <row r="190" ht="15.25" spans="1:29">
      <c r="A190" s="52">
        <v>4069</v>
      </c>
      <c r="B190" s="52">
        <v>31</v>
      </c>
      <c r="C190" s="53" t="s">
        <v>29</v>
      </c>
      <c r="D190" s="52">
        <v>1</v>
      </c>
      <c r="E190" s="52">
        <v>1</v>
      </c>
      <c r="F190" s="52">
        <v>0</v>
      </c>
      <c r="G190" s="52">
        <v>0</v>
      </c>
      <c r="H190" s="52">
        <v>2</v>
      </c>
      <c r="I190" s="52">
        <v>0</v>
      </c>
      <c r="J190" s="52">
        <v>0</v>
      </c>
      <c r="K190" s="52">
        <v>5</v>
      </c>
      <c r="L190" s="52">
        <v>1</v>
      </c>
      <c r="M190" s="52">
        <v>4015</v>
      </c>
      <c r="N190" s="52">
        <v>0</v>
      </c>
      <c r="O190" s="52">
        <v>4903</v>
      </c>
      <c r="P190" s="52">
        <v>0</v>
      </c>
      <c r="Q190" s="52">
        <v>8764</v>
      </c>
      <c r="R190" s="52">
        <v>0</v>
      </c>
      <c r="S190" s="52">
        <v>0</v>
      </c>
      <c r="T190" s="52">
        <v>3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3"/>
      <c r="AB190" s="53"/>
      <c r="AC190" s="53"/>
    </row>
    <row r="191" ht="25.75" spans="1:29">
      <c r="A191" s="52">
        <v>1114</v>
      </c>
      <c r="B191" s="52">
        <v>32</v>
      </c>
      <c r="C191" s="53" t="s">
        <v>31</v>
      </c>
      <c r="D191" s="52">
        <v>1</v>
      </c>
      <c r="E191" s="52">
        <v>0</v>
      </c>
      <c r="F191" s="52">
        <v>0</v>
      </c>
      <c r="G191" s="52">
        <v>3</v>
      </c>
      <c r="H191" s="52">
        <v>0</v>
      </c>
      <c r="I191" s="52">
        <v>0</v>
      </c>
      <c r="J191" s="52">
        <v>0</v>
      </c>
      <c r="K191" s="52">
        <v>12</v>
      </c>
      <c r="L191" s="52">
        <v>1</v>
      </c>
      <c r="M191" s="52">
        <v>4951</v>
      </c>
      <c r="N191" s="52">
        <v>18.883</v>
      </c>
      <c r="O191" s="52">
        <v>6865</v>
      </c>
      <c r="P191" s="52">
        <v>0</v>
      </c>
      <c r="Q191" s="52">
        <v>5036</v>
      </c>
      <c r="R191" s="52">
        <v>0</v>
      </c>
      <c r="S191" s="52">
        <v>0</v>
      </c>
      <c r="T191" s="52">
        <v>3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3"/>
      <c r="AB191" s="53"/>
      <c r="AC191" s="53"/>
    </row>
    <row r="192" ht="15.25" spans="1:29">
      <c r="A192" s="52">
        <v>781</v>
      </c>
      <c r="B192" s="52">
        <v>32</v>
      </c>
      <c r="C192" s="53" t="s">
        <v>30</v>
      </c>
      <c r="D192" s="52">
        <v>1</v>
      </c>
      <c r="E192" s="52">
        <v>0</v>
      </c>
      <c r="F192" s="52">
        <v>0</v>
      </c>
      <c r="G192" s="52">
        <v>0</v>
      </c>
      <c r="H192" s="52">
        <v>2</v>
      </c>
      <c r="I192" s="52">
        <v>4</v>
      </c>
      <c r="J192" s="52">
        <v>1</v>
      </c>
      <c r="K192" s="52">
        <v>0</v>
      </c>
      <c r="L192" s="52">
        <v>0</v>
      </c>
      <c r="M192" s="52">
        <v>4951</v>
      </c>
      <c r="N192" s="52">
        <v>14.904</v>
      </c>
      <c r="O192" s="52">
        <v>6865</v>
      </c>
      <c r="P192" s="52">
        <v>0</v>
      </c>
      <c r="Q192" s="52">
        <v>5036</v>
      </c>
      <c r="R192" s="52">
        <v>0</v>
      </c>
      <c r="S192" s="52">
        <v>0</v>
      </c>
      <c r="T192" s="52">
        <v>2</v>
      </c>
      <c r="U192" s="52">
        <v>0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  <c r="AA192" s="53"/>
      <c r="AB192" s="53"/>
      <c r="AC192" s="53"/>
    </row>
    <row r="193" ht="15.25" spans="1:29">
      <c r="A193" s="52">
        <v>771</v>
      </c>
      <c r="B193" s="52">
        <v>32</v>
      </c>
      <c r="C193" s="53" t="s">
        <v>30</v>
      </c>
      <c r="D193" s="52">
        <v>1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6865</v>
      </c>
      <c r="N193" s="52">
        <v>0</v>
      </c>
      <c r="O193" s="52">
        <v>4951</v>
      </c>
      <c r="P193" s="52">
        <v>2.153</v>
      </c>
      <c r="Q193" s="52">
        <v>5036</v>
      </c>
      <c r="R193" s="52">
        <v>0</v>
      </c>
      <c r="S193" s="52">
        <v>0</v>
      </c>
      <c r="T193" s="52">
        <v>0</v>
      </c>
      <c r="U193" s="52">
        <v>0</v>
      </c>
      <c r="V193" s="52">
        <v>8</v>
      </c>
      <c r="W193" s="52">
        <v>0</v>
      </c>
      <c r="X193" s="52">
        <v>0</v>
      </c>
      <c r="Y193" s="52">
        <v>0</v>
      </c>
      <c r="Z193" s="52">
        <v>0</v>
      </c>
      <c r="AA193" s="53"/>
      <c r="AB193" s="53"/>
      <c r="AC193" s="53"/>
    </row>
    <row r="194" ht="15.25" spans="1:29">
      <c r="A194" s="52">
        <v>5036</v>
      </c>
      <c r="B194" s="52">
        <v>32</v>
      </c>
      <c r="C194" s="53" t="s">
        <v>29</v>
      </c>
      <c r="D194" s="52">
        <v>1</v>
      </c>
      <c r="E194" s="52">
        <v>2</v>
      </c>
      <c r="F194" s="52">
        <v>0</v>
      </c>
      <c r="G194" s="52">
        <v>0</v>
      </c>
      <c r="H194" s="52">
        <v>0</v>
      </c>
      <c r="I194" s="52">
        <v>15</v>
      </c>
      <c r="J194" s="52">
        <v>0</v>
      </c>
      <c r="K194" s="52">
        <v>0</v>
      </c>
      <c r="L194" s="52">
        <v>0</v>
      </c>
      <c r="M194" s="52">
        <v>1114</v>
      </c>
      <c r="N194" s="52">
        <v>0</v>
      </c>
      <c r="O194" s="52">
        <v>771</v>
      </c>
      <c r="P194" s="52">
        <v>0</v>
      </c>
      <c r="Q194" s="52">
        <v>781</v>
      </c>
      <c r="R194" s="52">
        <v>0</v>
      </c>
      <c r="S194" s="52">
        <v>0</v>
      </c>
      <c r="T194" s="52">
        <v>2</v>
      </c>
      <c r="U194" s="52">
        <v>0</v>
      </c>
      <c r="V194" s="52">
        <v>8</v>
      </c>
      <c r="W194" s="52">
        <v>0</v>
      </c>
      <c r="X194" s="52">
        <v>0</v>
      </c>
      <c r="Y194" s="52">
        <v>0</v>
      </c>
      <c r="Z194" s="52">
        <v>0</v>
      </c>
      <c r="AA194" s="53"/>
      <c r="AB194" s="53"/>
      <c r="AC194" s="53"/>
    </row>
    <row r="195" ht="15.25" spans="1:29">
      <c r="A195" s="52">
        <v>4951</v>
      </c>
      <c r="B195" s="52">
        <v>32</v>
      </c>
      <c r="C195" s="53" t="s">
        <v>29</v>
      </c>
      <c r="D195" s="52">
        <v>1</v>
      </c>
      <c r="E195" s="52">
        <v>0</v>
      </c>
      <c r="F195" s="52">
        <v>0</v>
      </c>
      <c r="G195" s="52">
        <v>0</v>
      </c>
      <c r="H195" s="52">
        <v>1</v>
      </c>
      <c r="I195" s="52">
        <v>0</v>
      </c>
      <c r="J195" s="52">
        <v>0</v>
      </c>
      <c r="K195" s="52">
        <v>4</v>
      </c>
      <c r="L195" s="52">
        <v>1</v>
      </c>
      <c r="M195" s="52">
        <v>1114</v>
      </c>
      <c r="N195" s="52">
        <v>0</v>
      </c>
      <c r="O195" s="52">
        <v>771</v>
      </c>
      <c r="P195" s="52">
        <v>0</v>
      </c>
      <c r="Q195" s="52">
        <v>781</v>
      </c>
      <c r="R195" s="52">
        <v>0</v>
      </c>
      <c r="S195" s="52">
        <v>0</v>
      </c>
      <c r="T195" s="52">
        <v>2</v>
      </c>
      <c r="U195" s="52">
        <v>0</v>
      </c>
      <c r="V195" s="52">
        <v>8</v>
      </c>
      <c r="W195" s="52">
        <v>0</v>
      </c>
      <c r="X195" s="52">
        <v>0</v>
      </c>
      <c r="Y195" s="52">
        <v>0</v>
      </c>
      <c r="Z195" s="52">
        <v>0</v>
      </c>
      <c r="AA195" s="53"/>
      <c r="AB195" s="53"/>
      <c r="AC195" s="53"/>
    </row>
    <row r="196" ht="15.25" spans="1:29">
      <c r="A196" s="52">
        <v>6865</v>
      </c>
      <c r="B196" s="52">
        <v>32</v>
      </c>
      <c r="C196" s="53" t="s">
        <v>29</v>
      </c>
      <c r="D196" s="52">
        <v>1</v>
      </c>
      <c r="E196" s="52">
        <v>0</v>
      </c>
      <c r="F196" s="52">
        <v>1</v>
      </c>
      <c r="G196" s="52">
        <v>0</v>
      </c>
      <c r="H196" s="52">
        <v>0</v>
      </c>
      <c r="I196" s="52">
        <v>0</v>
      </c>
      <c r="J196" s="52">
        <v>2</v>
      </c>
      <c r="K196" s="52">
        <v>0</v>
      </c>
      <c r="L196" s="52">
        <v>0</v>
      </c>
      <c r="M196" s="52">
        <v>1114</v>
      </c>
      <c r="N196" s="52">
        <v>0</v>
      </c>
      <c r="O196" s="52">
        <v>771</v>
      </c>
      <c r="P196" s="52">
        <v>0</v>
      </c>
      <c r="Q196" s="52">
        <v>781</v>
      </c>
      <c r="R196" s="52">
        <v>0</v>
      </c>
      <c r="S196" s="52">
        <v>0</v>
      </c>
      <c r="T196" s="52">
        <v>0</v>
      </c>
      <c r="U196" s="52">
        <v>0</v>
      </c>
      <c r="V196" s="52">
        <v>8</v>
      </c>
      <c r="W196" s="52">
        <v>0</v>
      </c>
      <c r="X196" s="52">
        <v>0</v>
      </c>
      <c r="Y196" s="52">
        <v>0</v>
      </c>
      <c r="Z196" s="52">
        <v>0</v>
      </c>
      <c r="AA196" s="53"/>
      <c r="AB196" s="53"/>
      <c r="AC196" s="53"/>
    </row>
    <row r="197" ht="15.25" spans="1:29">
      <c r="A197" s="52">
        <v>7659</v>
      </c>
      <c r="B197" s="52">
        <v>33</v>
      </c>
      <c r="C197" s="53" t="s">
        <v>29</v>
      </c>
      <c r="D197" s="52">
        <v>1</v>
      </c>
      <c r="E197" s="52">
        <v>1</v>
      </c>
      <c r="F197" s="52">
        <v>0</v>
      </c>
      <c r="G197" s="52">
        <v>0</v>
      </c>
      <c r="H197" s="52">
        <v>0</v>
      </c>
      <c r="I197" s="52">
        <v>3</v>
      </c>
      <c r="J197" s="52">
        <v>0</v>
      </c>
      <c r="K197" s="52">
        <v>0</v>
      </c>
      <c r="L197" s="52">
        <v>0</v>
      </c>
      <c r="M197" s="52">
        <v>772</v>
      </c>
      <c r="N197" s="52">
        <v>10.175</v>
      </c>
      <c r="O197" s="52">
        <v>8884</v>
      </c>
      <c r="P197" s="52">
        <v>0.517</v>
      </c>
      <c r="Q197" s="52">
        <v>1241</v>
      </c>
      <c r="R197" s="52">
        <v>1.493</v>
      </c>
      <c r="S197" s="52">
        <v>0</v>
      </c>
      <c r="T197" s="52">
        <v>2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  <c r="AA197" s="53"/>
      <c r="AB197" s="53"/>
      <c r="AC197" s="53"/>
    </row>
    <row r="198" ht="15.25" spans="1:29">
      <c r="A198" s="52">
        <v>772</v>
      </c>
      <c r="B198" s="52">
        <v>33</v>
      </c>
      <c r="C198" s="53" t="s">
        <v>30</v>
      </c>
      <c r="D198" s="52">
        <v>1</v>
      </c>
      <c r="E198" s="52">
        <v>0</v>
      </c>
      <c r="F198" s="52">
        <v>0</v>
      </c>
      <c r="G198" s="52">
        <v>1</v>
      </c>
      <c r="H198" s="52">
        <v>0</v>
      </c>
      <c r="I198" s="52">
        <v>0</v>
      </c>
      <c r="J198" s="52">
        <v>0</v>
      </c>
      <c r="K198" s="52">
        <v>6</v>
      </c>
      <c r="L198" s="52">
        <v>7</v>
      </c>
      <c r="M198" s="52">
        <v>4476</v>
      </c>
      <c r="N198" s="52">
        <v>0</v>
      </c>
      <c r="O198" s="52">
        <v>7659</v>
      </c>
      <c r="P198" s="52">
        <v>0</v>
      </c>
      <c r="Q198" s="52">
        <v>8789</v>
      </c>
      <c r="R198" s="52">
        <v>0</v>
      </c>
      <c r="S198" s="52">
        <v>0</v>
      </c>
      <c r="T198" s="52">
        <v>0</v>
      </c>
      <c r="U198" s="52">
        <v>0</v>
      </c>
      <c r="V198" s="52">
        <v>12</v>
      </c>
      <c r="W198" s="52">
        <v>0</v>
      </c>
      <c r="X198" s="52">
        <v>0</v>
      </c>
      <c r="Y198" s="52">
        <v>0</v>
      </c>
      <c r="Z198" s="52">
        <v>0</v>
      </c>
      <c r="AA198" s="53"/>
      <c r="AB198" s="53"/>
      <c r="AC198" s="53"/>
    </row>
    <row r="199" ht="15.25" spans="1:29">
      <c r="A199" s="52">
        <v>8884</v>
      </c>
      <c r="B199" s="52">
        <v>33</v>
      </c>
      <c r="C199" s="53" t="s">
        <v>30</v>
      </c>
      <c r="D199" s="52">
        <v>1</v>
      </c>
      <c r="E199" s="52">
        <v>1</v>
      </c>
      <c r="F199" s="52">
        <v>0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4476</v>
      </c>
      <c r="N199" s="52">
        <v>13.34</v>
      </c>
      <c r="O199" s="52">
        <v>7659</v>
      </c>
      <c r="P199" s="52">
        <v>3.746</v>
      </c>
      <c r="Q199" s="52">
        <v>8789</v>
      </c>
      <c r="R199" s="52">
        <v>0</v>
      </c>
      <c r="S199" s="52">
        <v>0</v>
      </c>
      <c r="T199" s="52">
        <v>0</v>
      </c>
      <c r="U199" s="52">
        <v>0</v>
      </c>
      <c r="V199" s="52">
        <v>12</v>
      </c>
      <c r="W199" s="52">
        <v>0</v>
      </c>
      <c r="X199" s="52">
        <v>0</v>
      </c>
      <c r="Y199" s="52">
        <v>1</v>
      </c>
      <c r="Z199" s="52">
        <v>0</v>
      </c>
      <c r="AA199" s="53"/>
      <c r="AB199" s="53"/>
      <c r="AC199" s="53"/>
    </row>
    <row r="200" ht="15.25" spans="1:29">
      <c r="A200" s="52">
        <v>1241</v>
      </c>
      <c r="B200" s="52">
        <v>33</v>
      </c>
      <c r="C200" s="53" t="s">
        <v>30</v>
      </c>
      <c r="D200" s="52">
        <v>1</v>
      </c>
      <c r="E200" s="52">
        <v>0</v>
      </c>
      <c r="F200" s="52">
        <v>0</v>
      </c>
      <c r="G200" s="52">
        <v>3</v>
      </c>
      <c r="H200" s="52">
        <v>1</v>
      </c>
      <c r="I200" s="52">
        <v>1</v>
      </c>
      <c r="J200" s="52">
        <v>0</v>
      </c>
      <c r="K200" s="52">
        <v>15</v>
      </c>
      <c r="L200" s="52">
        <v>4</v>
      </c>
      <c r="M200" s="52">
        <v>4476</v>
      </c>
      <c r="N200" s="52">
        <v>5.083</v>
      </c>
      <c r="O200" s="52">
        <v>7659</v>
      </c>
      <c r="P200" s="52">
        <v>0</v>
      </c>
      <c r="Q200" s="52">
        <v>8789</v>
      </c>
      <c r="R200" s="52">
        <v>0</v>
      </c>
      <c r="S200" s="52">
        <v>0</v>
      </c>
      <c r="T200" s="52">
        <v>2</v>
      </c>
      <c r="U200" s="52">
        <v>0</v>
      </c>
      <c r="V200" s="52">
        <v>12</v>
      </c>
      <c r="W200" s="52">
        <v>0</v>
      </c>
      <c r="X200" s="52">
        <v>0</v>
      </c>
      <c r="Y200" s="52">
        <v>0</v>
      </c>
      <c r="Z200" s="52">
        <v>0</v>
      </c>
      <c r="AA200" s="53"/>
      <c r="AB200" s="53"/>
      <c r="AC200" s="53"/>
    </row>
    <row r="201" ht="25.75" spans="1:29">
      <c r="A201" s="52">
        <v>4476</v>
      </c>
      <c r="B201" s="52">
        <v>33</v>
      </c>
      <c r="C201" s="53" t="s">
        <v>31</v>
      </c>
      <c r="D201" s="52">
        <v>0</v>
      </c>
      <c r="E201" s="52">
        <v>0</v>
      </c>
      <c r="F201" s="52">
        <v>0</v>
      </c>
      <c r="G201" s="52">
        <v>3</v>
      </c>
      <c r="H201" s="52">
        <v>0</v>
      </c>
      <c r="I201" s="52">
        <v>0</v>
      </c>
      <c r="J201" s="52">
        <v>0</v>
      </c>
      <c r="K201" s="52">
        <v>13</v>
      </c>
      <c r="L201" s="52">
        <v>0</v>
      </c>
      <c r="M201" s="52">
        <v>772</v>
      </c>
      <c r="N201" s="52">
        <v>2.1</v>
      </c>
      <c r="O201" s="52">
        <v>8884</v>
      </c>
      <c r="P201" s="52">
        <v>0</v>
      </c>
      <c r="Q201" s="52">
        <v>1241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  <c r="AA201" s="53"/>
      <c r="AB201" s="53"/>
      <c r="AC201" s="53"/>
    </row>
    <row r="202" ht="15.25" spans="1:29">
      <c r="A202" s="52">
        <v>8789</v>
      </c>
      <c r="B202" s="52">
        <v>33</v>
      </c>
      <c r="C202" s="53" t="s">
        <v>29</v>
      </c>
      <c r="D202" s="52">
        <v>1</v>
      </c>
      <c r="E202" s="52">
        <v>0</v>
      </c>
      <c r="F202" s="52">
        <v>0</v>
      </c>
      <c r="G202" s="52">
        <v>1</v>
      </c>
      <c r="H202" s="52">
        <v>0</v>
      </c>
      <c r="I202" s="52">
        <v>0</v>
      </c>
      <c r="J202" s="52">
        <v>0</v>
      </c>
      <c r="K202" s="52">
        <v>0</v>
      </c>
      <c r="L202" s="52">
        <v>0</v>
      </c>
      <c r="M202" s="52">
        <v>772</v>
      </c>
      <c r="N202" s="52">
        <v>5.876</v>
      </c>
      <c r="O202" s="52">
        <v>8884</v>
      </c>
      <c r="P202" s="52">
        <v>0</v>
      </c>
      <c r="Q202" s="52">
        <v>1241</v>
      </c>
      <c r="R202" s="52">
        <v>31.686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1</v>
      </c>
      <c r="Z202" s="52">
        <v>0</v>
      </c>
      <c r="AA202" s="53"/>
      <c r="AB202" s="53"/>
      <c r="AC202" s="53"/>
    </row>
    <row r="203" ht="15.25" spans="1:29">
      <c r="A203" s="52">
        <v>4907</v>
      </c>
      <c r="B203" s="52">
        <v>34</v>
      </c>
      <c r="C203" s="53" t="s">
        <v>29</v>
      </c>
      <c r="D203" s="52">
        <v>0</v>
      </c>
      <c r="E203" s="52">
        <v>0</v>
      </c>
      <c r="F203" s="52">
        <v>0</v>
      </c>
      <c r="G203" s="52">
        <v>0</v>
      </c>
      <c r="H203" s="52">
        <v>2</v>
      </c>
      <c r="I203" s="52">
        <v>0</v>
      </c>
      <c r="J203" s="52">
        <v>0</v>
      </c>
      <c r="K203" s="52">
        <v>7</v>
      </c>
      <c r="L203" s="52">
        <v>7</v>
      </c>
      <c r="M203" s="52">
        <v>4152</v>
      </c>
      <c r="N203" s="52">
        <v>0</v>
      </c>
      <c r="O203" s="52">
        <v>4343</v>
      </c>
      <c r="P203" s="52">
        <v>0</v>
      </c>
      <c r="Q203" s="52">
        <v>1374</v>
      </c>
      <c r="R203" s="52">
        <v>0</v>
      </c>
      <c r="S203" s="52">
        <v>0</v>
      </c>
      <c r="T203" s="52">
        <v>4</v>
      </c>
      <c r="U203" s="52">
        <v>0</v>
      </c>
      <c r="V203" s="52">
        <v>0</v>
      </c>
      <c r="W203" s="52">
        <v>0</v>
      </c>
      <c r="X203" s="52">
        <v>0</v>
      </c>
      <c r="Y203" s="52">
        <v>0</v>
      </c>
      <c r="Z203" s="52">
        <v>0</v>
      </c>
      <c r="AA203" s="53"/>
      <c r="AB203" s="53"/>
      <c r="AC203" s="53"/>
    </row>
    <row r="204" ht="15.25" spans="1:29">
      <c r="A204" s="52">
        <v>4343</v>
      </c>
      <c r="B204" s="52">
        <v>34</v>
      </c>
      <c r="C204" s="53" t="s">
        <v>30</v>
      </c>
      <c r="D204" s="52">
        <v>1</v>
      </c>
      <c r="E204" s="52">
        <v>0</v>
      </c>
      <c r="F204" s="52">
        <v>0</v>
      </c>
      <c r="G204" s="52">
        <v>2</v>
      </c>
      <c r="H204" s="52">
        <v>0</v>
      </c>
      <c r="I204" s="52">
        <v>0</v>
      </c>
      <c r="J204" s="52">
        <v>0</v>
      </c>
      <c r="K204" s="52">
        <v>6</v>
      </c>
      <c r="L204" s="52">
        <v>2</v>
      </c>
      <c r="M204" s="52">
        <v>8765</v>
      </c>
      <c r="N204" s="52">
        <v>0</v>
      </c>
      <c r="O204" s="52">
        <v>6135</v>
      </c>
      <c r="P204" s="52">
        <v>0</v>
      </c>
      <c r="Q204" s="52">
        <v>4907</v>
      </c>
      <c r="R204" s="52">
        <v>0</v>
      </c>
      <c r="S204" s="52">
        <v>0</v>
      </c>
      <c r="T204" s="52">
        <v>0</v>
      </c>
      <c r="U204" s="52">
        <v>0</v>
      </c>
      <c r="V204" s="52">
        <v>0</v>
      </c>
      <c r="W204" s="52">
        <v>0</v>
      </c>
      <c r="X204" s="52">
        <v>0</v>
      </c>
      <c r="Y204" s="52">
        <v>0</v>
      </c>
      <c r="Z204" s="52">
        <v>0</v>
      </c>
      <c r="AA204" s="53"/>
      <c r="AB204" s="53"/>
      <c r="AC204" s="53"/>
    </row>
    <row r="205" ht="15.25" spans="1:29">
      <c r="A205" s="52">
        <v>4152</v>
      </c>
      <c r="B205" s="52">
        <v>34</v>
      </c>
      <c r="C205" s="53" t="s">
        <v>30</v>
      </c>
      <c r="D205" s="52">
        <v>1</v>
      </c>
      <c r="E205" s="52">
        <v>1</v>
      </c>
      <c r="F205" s="52">
        <v>0</v>
      </c>
      <c r="G205" s="52">
        <v>1</v>
      </c>
      <c r="H205" s="52">
        <v>0</v>
      </c>
      <c r="I205" s="52">
        <v>0</v>
      </c>
      <c r="J205" s="52">
        <v>0</v>
      </c>
      <c r="K205" s="52">
        <v>5</v>
      </c>
      <c r="L205" s="52">
        <v>3</v>
      </c>
      <c r="M205" s="52">
        <v>4907</v>
      </c>
      <c r="N205" s="52">
        <v>18.717</v>
      </c>
      <c r="O205" s="52">
        <v>6135</v>
      </c>
      <c r="P205" s="52">
        <v>0</v>
      </c>
      <c r="Q205" s="52">
        <v>8765</v>
      </c>
      <c r="R205" s="52">
        <v>0</v>
      </c>
      <c r="S205" s="52">
        <v>0</v>
      </c>
      <c r="T205" s="52">
        <v>4</v>
      </c>
      <c r="U205" s="52">
        <v>0</v>
      </c>
      <c r="V205" s="52">
        <v>0</v>
      </c>
      <c r="W205" s="52">
        <v>0</v>
      </c>
      <c r="X205" s="52">
        <v>0</v>
      </c>
      <c r="Y205" s="52">
        <v>0</v>
      </c>
      <c r="Z205" s="52">
        <v>0</v>
      </c>
      <c r="AA205" s="53"/>
      <c r="AB205" s="53"/>
      <c r="AC205" s="53"/>
    </row>
    <row r="206" ht="15.25" spans="1:29">
      <c r="A206" s="52">
        <v>8765</v>
      </c>
      <c r="B206" s="52">
        <v>34</v>
      </c>
      <c r="C206" s="53" t="s">
        <v>29</v>
      </c>
      <c r="D206" s="52">
        <v>1</v>
      </c>
      <c r="E206" s="52">
        <v>0</v>
      </c>
      <c r="F206" s="52">
        <v>0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4152</v>
      </c>
      <c r="N206" s="52">
        <v>8.613</v>
      </c>
      <c r="O206" s="52">
        <v>4343</v>
      </c>
      <c r="P206" s="52">
        <v>20.356</v>
      </c>
      <c r="Q206" s="52">
        <v>1374</v>
      </c>
      <c r="R206" s="52">
        <v>8.708</v>
      </c>
      <c r="S206" s="52">
        <v>0</v>
      </c>
      <c r="T206" s="52">
        <v>0</v>
      </c>
      <c r="U206" s="52">
        <v>0</v>
      </c>
      <c r="V206" s="52">
        <v>0</v>
      </c>
      <c r="W206" s="52">
        <v>0</v>
      </c>
      <c r="X206" s="52">
        <v>0</v>
      </c>
      <c r="Y206" s="52">
        <v>0</v>
      </c>
      <c r="Z206" s="52">
        <v>0</v>
      </c>
      <c r="AA206" s="53"/>
      <c r="AB206" s="53"/>
      <c r="AC206" s="53"/>
    </row>
    <row r="207" ht="15.25" spans="1:29">
      <c r="A207" s="52">
        <v>1374</v>
      </c>
      <c r="B207" s="52">
        <v>34</v>
      </c>
      <c r="C207" s="53" t="s">
        <v>30</v>
      </c>
      <c r="D207" s="52">
        <v>1</v>
      </c>
      <c r="E207" s="52">
        <v>0</v>
      </c>
      <c r="F207" s="52">
        <v>0</v>
      </c>
      <c r="G207" s="52">
        <v>1</v>
      </c>
      <c r="H207" s="52">
        <v>0</v>
      </c>
      <c r="I207" s="52">
        <v>0</v>
      </c>
      <c r="J207" s="52">
        <v>0</v>
      </c>
      <c r="K207" s="52">
        <v>0</v>
      </c>
      <c r="L207" s="52">
        <v>0</v>
      </c>
      <c r="M207" s="52">
        <v>4907</v>
      </c>
      <c r="N207" s="52">
        <v>3.921</v>
      </c>
      <c r="O207" s="52">
        <v>6135</v>
      </c>
      <c r="P207" s="52">
        <v>0</v>
      </c>
      <c r="Q207" s="52">
        <v>8765</v>
      </c>
      <c r="R207" s="52">
        <v>2.169</v>
      </c>
      <c r="S207" s="52">
        <v>0</v>
      </c>
      <c r="T207" s="52">
        <v>0</v>
      </c>
      <c r="U207" s="52">
        <v>0</v>
      </c>
      <c r="V207" s="52">
        <v>0</v>
      </c>
      <c r="W207" s="52">
        <v>0</v>
      </c>
      <c r="X207" s="52">
        <v>0</v>
      </c>
      <c r="Y207" s="52">
        <v>0</v>
      </c>
      <c r="Z207" s="52">
        <v>0</v>
      </c>
      <c r="AA207" s="53"/>
      <c r="AB207" s="53"/>
      <c r="AC207" s="53"/>
    </row>
    <row r="208" ht="15.25" spans="1:29">
      <c r="A208" s="52">
        <v>6135</v>
      </c>
      <c r="B208" s="52">
        <v>34</v>
      </c>
      <c r="C208" s="53" t="s">
        <v>29</v>
      </c>
      <c r="D208" s="52">
        <v>1</v>
      </c>
      <c r="E208" s="52">
        <v>0</v>
      </c>
      <c r="F208" s="52">
        <v>0</v>
      </c>
      <c r="G208" s="52">
        <v>0</v>
      </c>
      <c r="H208" s="52">
        <v>1</v>
      </c>
      <c r="I208" s="52">
        <v>0</v>
      </c>
      <c r="J208" s="52">
        <v>0</v>
      </c>
      <c r="K208" s="52">
        <v>0</v>
      </c>
      <c r="L208" s="52">
        <v>0</v>
      </c>
      <c r="M208" s="52">
        <v>4152</v>
      </c>
      <c r="N208" s="52">
        <v>0</v>
      </c>
      <c r="O208" s="52">
        <v>4343</v>
      </c>
      <c r="P208" s="52">
        <v>0</v>
      </c>
      <c r="Q208" s="52">
        <v>1374</v>
      </c>
      <c r="R208" s="52">
        <v>0</v>
      </c>
      <c r="S208" s="52">
        <v>0</v>
      </c>
      <c r="T208" s="52">
        <v>0</v>
      </c>
      <c r="U208" s="52">
        <v>0</v>
      </c>
      <c r="V208" s="52">
        <v>0</v>
      </c>
      <c r="W208" s="52">
        <v>0</v>
      </c>
      <c r="X208" s="52">
        <v>0</v>
      </c>
      <c r="Y208" s="52">
        <v>1</v>
      </c>
      <c r="Z208" s="52">
        <v>0</v>
      </c>
      <c r="AA208" s="53"/>
      <c r="AB208" s="53"/>
      <c r="AC208" s="53"/>
    </row>
    <row r="209" ht="15.25" spans="1:29">
      <c r="A209" s="52">
        <v>5409</v>
      </c>
      <c r="B209" s="52">
        <v>35</v>
      </c>
      <c r="C209" s="53" t="s">
        <v>29</v>
      </c>
      <c r="D209" s="52">
        <v>0</v>
      </c>
      <c r="E209" s="52">
        <v>0</v>
      </c>
      <c r="F209" s="52">
        <v>0</v>
      </c>
      <c r="G209" s="52">
        <v>1</v>
      </c>
      <c r="H209" s="52">
        <v>0</v>
      </c>
      <c r="I209" s="52">
        <v>0</v>
      </c>
      <c r="J209" s="52">
        <v>0</v>
      </c>
      <c r="K209" s="52">
        <v>5</v>
      </c>
      <c r="L209" s="52">
        <v>4</v>
      </c>
      <c r="M209" s="52">
        <v>3543</v>
      </c>
      <c r="N209" s="52">
        <v>5.185</v>
      </c>
      <c r="O209" s="52">
        <v>8731</v>
      </c>
      <c r="P209" s="52">
        <v>0</v>
      </c>
      <c r="Q209" s="52">
        <v>3161</v>
      </c>
      <c r="R209" s="52">
        <v>0</v>
      </c>
      <c r="S209" s="52">
        <v>0</v>
      </c>
      <c r="T209" s="52">
        <v>1</v>
      </c>
      <c r="U209" s="52">
        <v>0</v>
      </c>
      <c r="V209" s="52">
        <v>4</v>
      </c>
      <c r="W209" s="52">
        <v>0</v>
      </c>
      <c r="X209" s="52">
        <v>0</v>
      </c>
      <c r="Y209" s="52">
        <v>0</v>
      </c>
      <c r="Z209" s="52">
        <v>0</v>
      </c>
      <c r="AA209" s="53"/>
      <c r="AB209" s="53"/>
      <c r="AC209" s="53"/>
    </row>
    <row r="210" ht="15.25" spans="1:29">
      <c r="A210" s="52">
        <v>3543</v>
      </c>
      <c r="B210" s="52">
        <v>35</v>
      </c>
      <c r="C210" s="53" t="s">
        <v>30</v>
      </c>
      <c r="D210" s="52">
        <v>1</v>
      </c>
      <c r="E210" s="52">
        <v>0</v>
      </c>
      <c r="F210" s="52">
        <v>1</v>
      </c>
      <c r="G210" s="52">
        <v>0</v>
      </c>
      <c r="H210" s="52">
        <v>0</v>
      </c>
      <c r="I210" s="52">
        <v>2</v>
      </c>
      <c r="J210" s="52">
        <v>3</v>
      </c>
      <c r="K210" s="52">
        <v>0</v>
      </c>
      <c r="L210" s="52">
        <v>0</v>
      </c>
      <c r="M210" s="52">
        <v>5409</v>
      </c>
      <c r="N210" s="52">
        <v>3.817</v>
      </c>
      <c r="O210" s="52">
        <v>6978</v>
      </c>
      <c r="P210" s="52">
        <v>0</v>
      </c>
      <c r="Q210" s="52">
        <v>4617</v>
      </c>
      <c r="R210" s="52">
        <v>0.75</v>
      </c>
      <c r="S210" s="52">
        <v>0</v>
      </c>
      <c r="T210" s="52">
        <v>0</v>
      </c>
      <c r="U210" s="52">
        <v>0</v>
      </c>
      <c r="V210" s="52">
        <v>8</v>
      </c>
      <c r="W210" s="52">
        <v>0</v>
      </c>
      <c r="X210" s="52">
        <v>0</v>
      </c>
      <c r="Y210" s="52">
        <v>0</v>
      </c>
      <c r="Z210" s="52">
        <v>0</v>
      </c>
      <c r="AA210" s="53"/>
      <c r="AB210" s="53"/>
      <c r="AC210" s="53"/>
    </row>
    <row r="211" ht="15.25" spans="1:29">
      <c r="A211" s="52">
        <v>6978</v>
      </c>
      <c r="B211" s="52">
        <v>35</v>
      </c>
      <c r="C211" s="53" t="s">
        <v>29</v>
      </c>
      <c r="D211" s="52">
        <v>1</v>
      </c>
      <c r="E211" s="52">
        <v>0</v>
      </c>
      <c r="F211" s="52">
        <v>0</v>
      </c>
      <c r="G211" s="52">
        <v>2</v>
      </c>
      <c r="H211" s="52">
        <v>0</v>
      </c>
      <c r="I211" s="52">
        <v>0</v>
      </c>
      <c r="J211" s="52">
        <v>0</v>
      </c>
      <c r="K211" s="52">
        <v>3</v>
      </c>
      <c r="L211" s="52">
        <v>6</v>
      </c>
      <c r="M211" s="52">
        <v>3543</v>
      </c>
      <c r="N211" s="52">
        <v>9.436</v>
      </c>
      <c r="O211" s="52">
        <v>8731</v>
      </c>
      <c r="P211" s="52">
        <v>0</v>
      </c>
      <c r="Q211" s="52">
        <v>3161</v>
      </c>
      <c r="R211" s="52">
        <v>0</v>
      </c>
      <c r="S211" s="52">
        <v>0</v>
      </c>
      <c r="T211" s="52">
        <v>2</v>
      </c>
      <c r="U211" s="52">
        <v>0</v>
      </c>
      <c r="V211" s="52">
        <v>4</v>
      </c>
      <c r="W211" s="52">
        <v>0</v>
      </c>
      <c r="X211" s="52">
        <v>0</v>
      </c>
      <c r="Y211" s="52">
        <v>0</v>
      </c>
      <c r="Z211" s="52">
        <v>0</v>
      </c>
      <c r="AA211" s="53"/>
      <c r="AB211" s="53"/>
      <c r="AC211" s="53"/>
    </row>
    <row r="212" ht="15.25" spans="1:29">
      <c r="A212" s="52">
        <v>3161</v>
      </c>
      <c r="B212" s="52">
        <v>35</v>
      </c>
      <c r="C212" s="53" t="s">
        <v>30</v>
      </c>
      <c r="D212" s="52">
        <v>1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5409</v>
      </c>
      <c r="N212" s="52">
        <v>6.789</v>
      </c>
      <c r="O212" s="52">
        <v>6978</v>
      </c>
      <c r="P212" s="52">
        <v>0</v>
      </c>
      <c r="Q212" s="52">
        <v>4617</v>
      </c>
      <c r="R212" s="52">
        <v>0</v>
      </c>
      <c r="S212" s="52">
        <v>0</v>
      </c>
      <c r="T212" s="52">
        <v>0</v>
      </c>
      <c r="U212" s="52">
        <v>0</v>
      </c>
      <c r="V212" s="52">
        <v>8</v>
      </c>
      <c r="W212" s="52">
        <v>0</v>
      </c>
      <c r="X212" s="52">
        <v>0</v>
      </c>
      <c r="Y212" s="52">
        <v>1</v>
      </c>
      <c r="Z212" s="52">
        <v>1</v>
      </c>
      <c r="AA212" s="53"/>
      <c r="AB212" s="53"/>
      <c r="AC212" s="53"/>
    </row>
    <row r="213" ht="15.25" spans="1:29">
      <c r="A213" s="52">
        <v>4617</v>
      </c>
      <c r="B213" s="52">
        <v>35</v>
      </c>
      <c r="C213" s="53" t="s">
        <v>29</v>
      </c>
      <c r="D213" s="52">
        <v>1</v>
      </c>
      <c r="E213" s="52">
        <v>0</v>
      </c>
      <c r="F213" s="52">
        <v>0</v>
      </c>
      <c r="G213" s="52">
        <v>0</v>
      </c>
      <c r="H213" s="52">
        <v>0</v>
      </c>
      <c r="I213" s="52">
        <v>0</v>
      </c>
      <c r="J213" s="52">
        <v>0</v>
      </c>
      <c r="K213" s="52">
        <v>0</v>
      </c>
      <c r="L213" s="52">
        <v>0</v>
      </c>
      <c r="M213" s="52">
        <v>3543</v>
      </c>
      <c r="N213" s="52">
        <v>27.03</v>
      </c>
      <c r="O213" s="52">
        <v>8731</v>
      </c>
      <c r="P213" s="52">
        <v>15.467</v>
      </c>
      <c r="Q213" s="52">
        <v>3161</v>
      </c>
      <c r="R213" s="52">
        <v>6.203</v>
      </c>
      <c r="S213" s="52">
        <v>0</v>
      </c>
      <c r="T213" s="52">
        <v>0</v>
      </c>
      <c r="U213" s="52">
        <v>0</v>
      </c>
      <c r="V213" s="52">
        <v>4</v>
      </c>
      <c r="W213" s="52">
        <v>0</v>
      </c>
      <c r="X213" s="52">
        <v>0</v>
      </c>
      <c r="Y213" s="52">
        <v>0</v>
      </c>
      <c r="Z213" s="52">
        <v>0</v>
      </c>
      <c r="AA213" s="53"/>
      <c r="AB213" s="53"/>
      <c r="AC213" s="53"/>
    </row>
    <row r="214" ht="15.25" spans="1:29">
      <c r="A214" s="52">
        <v>8731</v>
      </c>
      <c r="B214" s="52">
        <v>35</v>
      </c>
      <c r="C214" s="53" t="s">
        <v>30</v>
      </c>
      <c r="D214" s="52">
        <v>0</v>
      </c>
      <c r="E214" s="52">
        <v>1</v>
      </c>
      <c r="F214" s="52">
        <v>0</v>
      </c>
      <c r="G214" s="52">
        <v>0</v>
      </c>
      <c r="H214" s="52">
        <v>0</v>
      </c>
      <c r="I214" s="52">
        <v>7</v>
      </c>
      <c r="J214" s="52">
        <v>0</v>
      </c>
      <c r="K214" s="52">
        <v>0</v>
      </c>
      <c r="L214" s="52">
        <v>0</v>
      </c>
      <c r="M214" s="52">
        <v>5409</v>
      </c>
      <c r="N214" s="52">
        <v>0</v>
      </c>
      <c r="O214" s="52">
        <v>6978</v>
      </c>
      <c r="P214" s="52">
        <v>0</v>
      </c>
      <c r="Q214" s="52">
        <v>4617</v>
      </c>
      <c r="R214" s="52">
        <v>0</v>
      </c>
      <c r="S214" s="52">
        <v>0</v>
      </c>
      <c r="T214" s="52">
        <v>0</v>
      </c>
      <c r="U214" s="52">
        <v>0</v>
      </c>
      <c r="V214" s="52">
        <v>8</v>
      </c>
      <c r="W214" s="52">
        <v>0</v>
      </c>
      <c r="X214" s="52">
        <v>0</v>
      </c>
      <c r="Y214" s="52">
        <v>0</v>
      </c>
      <c r="Z214" s="52">
        <v>0</v>
      </c>
      <c r="AA214" s="53"/>
      <c r="AB214" s="53"/>
      <c r="AC214" s="53"/>
    </row>
    <row r="215" ht="15.25" spans="1:29">
      <c r="A215" s="52">
        <v>5409</v>
      </c>
      <c r="B215" s="52">
        <v>35</v>
      </c>
      <c r="C215" s="53" t="s">
        <v>29</v>
      </c>
      <c r="D215" s="52">
        <v>0</v>
      </c>
      <c r="E215" s="52">
        <v>0</v>
      </c>
      <c r="F215" s="52">
        <v>0</v>
      </c>
      <c r="G215" s="52">
        <v>1</v>
      </c>
      <c r="H215" s="52">
        <v>0</v>
      </c>
      <c r="I215" s="52">
        <v>0</v>
      </c>
      <c r="J215" s="52">
        <v>0</v>
      </c>
      <c r="K215" s="52">
        <v>5</v>
      </c>
      <c r="L215" s="52">
        <v>4</v>
      </c>
      <c r="M215" s="52">
        <v>3543</v>
      </c>
      <c r="N215" s="52">
        <v>5.185</v>
      </c>
      <c r="O215" s="52">
        <v>8731</v>
      </c>
      <c r="P215" s="52">
        <v>0</v>
      </c>
      <c r="Q215" s="52">
        <v>3161</v>
      </c>
      <c r="R215" s="52">
        <v>0</v>
      </c>
      <c r="S215" s="52">
        <v>0</v>
      </c>
      <c r="T215" s="52">
        <v>1</v>
      </c>
      <c r="U215" s="52">
        <v>0</v>
      </c>
      <c r="V215" s="52">
        <v>4</v>
      </c>
      <c r="W215" s="52">
        <v>0</v>
      </c>
      <c r="X215" s="52">
        <v>0</v>
      </c>
      <c r="Y215" s="52">
        <v>0</v>
      </c>
      <c r="Z215" s="52">
        <v>0</v>
      </c>
      <c r="AA215" s="53"/>
      <c r="AB215" s="53"/>
      <c r="AC215" s="53"/>
    </row>
    <row r="216" ht="15.25" spans="1:29">
      <c r="A216" s="52">
        <v>3543</v>
      </c>
      <c r="B216" s="52">
        <v>35</v>
      </c>
      <c r="C216" s="53" t="s">
        <v>30</v>
      </c>
      <c r="D216" s="52">
        <v>1</v>
      </c>
      <c r="E216" s="52">
        <v>0</v>
      </c>
      <c r="F216" s="52">
        <v>1</v>
      </c>
      <c r="G216" s="52">
        <v>0</v>
      </c>
      <c r="H216" s="52">
        <v>0</v>
      </c>
      <c r="I216" s="52">
        <v>2</v>
      </c>
      <c r="J216" s="52">
        <v>3</v>
      </c>
      <c r="K216" s="52">
        <v>0</v>
      </c>
      <c r="L216" s="52">
        <v>0</v>
      </c>
      <c r="M216" s="52">
        <v>5409</v>
      </c>
      <c r="N216" s="52">
        <v>3.817</v>
      </c>
      <c r="O216" s="52">
        <v>6978</v>
      </c>
      <c r="P216" s="52">
        <v>0</v>
      </c>
      <c r="Q216" s="52">
        <v>4617</v>
      </c>
      <c r="R216" s="52">
        <v>0.75</v>
      </c>
      <c r="S216" s="52">
        <v>0</v>
      </c>
      <c r="T216" s="52">
        <v>0</v>
      </c>
      <c r="U216" s="52">
        <v>0</v>
      </c>
      <c r="V216" s="52">
        <v>8</v>
      </c>
      <c r="W216" s="52">
        <v>0</v>
      </c>
      <c r="X216" s="52">
        <v>0</v>
      </c>
      <c r="Y216" s="52">
        <v>0</v>
      </c>
      <c r="Z216" s="52">
        <v>0</v>
      </c>
      <c r="AA216" s="53"/>
      <c r="AB216" s="53"/>
      <c r="AC216" s="53"/>
    </row>
    <row r="217" ht="15.25" spans="1:29">
      <c r="A217" s="52">
        <v>6978</v>
      </c>
      <c r="B217" s="52">
        <v>35</v>
      </c>
      <c r="C217" s="53" t="s">
        <v>29</v>
      </c>
      <c r="D217" s="52">
        <v>1</v>
      </c>
      <c r="E217" s="52">
        <v>0</v>
      </c>
      <c r="F217" s="52">
        <v>0</v>
      </c>
      <c r="G217" s="52">
        <v>2</v>
      </c>
      <c r="H217" s="52">
        <v>0</v>
      </c>
      <c r="I217" s="52">
        <v>0</v>
      </c>
      <c r="J217" s="52">
        <v>0</v>
      </c>
      <c r="K217" s="52">
        <v>3</v>
      </c>
      <c r="L217" s="52">
        <v>6</v>
      </c>
      <c r="M217" s="52">
        <v>3543</v>
      </c>
      <c r="N217" s="52">
        <v>9.436</v>
      </c>
      <c r="O217" s="52">
        <v>8731</v>
      </c>
      <c r="P217" s="52">
        <v>0</v>
      </c>
      <c r="Q217" s="52">
        <v>3161</v>
      </c>
      <c r="R217" s="52">
        <v>0</v>
      </c>
      <c r="S217" s="52">
        <v>0</v>
      </c>
      <c r="T217" s="52">
        <v>2</v>
      </c>
      <c r="U217" s="52">
        <v>0</v>
      </c>
      <c r="V217" s="52">
        <v>4</v>
      </c>
      <c r="W217" s="52">
        <v>0</v>
      </c>
      <c r="X217" s="52">
        <v>0</v>
      </c>
      <c r="Y217" s="52">
        <v>0</v>
      </c>
      <c r="Z217" s="52">
        <v>0</v>
      </c>
      <c r="AA217" s="53"/>
      <c r="AB217" s="53"/>
      <c r="AC217" s="53"/>
    </row>
    <row r="218" ht="15.25" spans="1:29">
      <c r="A218" s="52">
        <v>3161</v>
      </c>
      <c r="B218" s="52">
        <v>35</v>
      </c>
      <c r="C218" s="53" t="s">
        <v>30</v>
      </c>
      <c r="D218" s="52">
        <v>1</v>
      </c>
      <c r="E218" s="52">
        <v>0</v>
      </c>
      <c r="F218" s="52">
        <v>0</v>
      </c>
      <c r="G218" s="52">
        <v>0</v>
      </c>
      <c r="H218" s="52">
        <v>0</v>
      </c>
      <c r="I218" s="52">
        <v>0</v>
      </c>
      <c r="J218" s="52">
        <v>0</v>
      </c>
      <c r="K218" s="52">
        <v>0</v>
      </c>
      <c r="L218" s="52">
        <v>0</v>
      </c>
      <c r="M218" s="52">
        <v>5409</v>
      </c>
      <c r="N218" s="52">
        <v>6.789</v>
      </c>
      <c r="O218" s="52">
        <v>6978</v>
      </c>
      <c r="P218" s="52">
        <v>0</v>
      </c>
      <c r="Q218" s="52">
        <v>4617</v>
      </c>
      <c r="R218" s="52">
        <v>0</v>
      </c>
      <c r="S218" s="52">
        <v>0</v>
      </c>
      <c r="T218" s="52">
        <v>0</v>
      </c>
      <c r="U218" s="52">
        <v>0</v>
      </c>
      <c r="V218" s="52">
        <v>8</v>
      </c>
      <c r="W218" s="52">
        <v>0</v>
      </c>
      <c r="X218" s="52">
        <v>0</v>
      </c>
      <c r="Y218" s="52">
        <v>1</v>
      </c>
      <c r="Z218" s="52">
        <v>1</v>
      </c>
      <c r="AA218" s="53"/>
      <c r="AB218" s="53"/>
      <c r="AC218" s="53"/>
    </row>
    <row r="219" ht="15.25" spans="1:29">
      <c r="A219" s="52">
        <v>4617</v>
      </c>
      <c r="B219" s="52">
        <v>35</v>
      </c>
      <c r="C219" s="53" t="s">
        <v>29</v>
      </c>
      <c r="D219" s="52">
        <v>1</v>
      </c>
      <c r="E219" s="52">
        <v>0</v>
      </c>
      <c r="F219" s="52">
        <v>0</v>
      </c>
      <c r="G219" s="52">
        <v>0</v>
      </c>
      <c r="H219" s="52">
        <v>0</v>
      </c>
      <c r="I219" s="52">
        <v>0</v>
      </c>
      <c r="J219" s="52">
        <v>0</v>
      </c>
      <c r="K219" s="52">
        <v>0</v>
      </c>
      <c r="L219" s="52">
        <v>0</v>
      </c>
      <c r="M219" s="52">
        <v>3543</v>
      </c>
      <c r="N219" s="52">
        <v>27.03</v>
      </c>
      <c r="O219" s="52">
        <v>8731</v>
      </c>
      <c r="P219" s="52">
        <v>15.467</v>
      </c>
      <c r="Q219" s="52">
        <v>3161</v>
      </c>
      <c r="R219" s="52">
        <v>6.203</v>
      </c>
      <c r="S219" s="52">
        <v>0</v>
      </c>
      <c r="T219" s="52">
        <v>0</v>
      </c>
      <c r="U219" s="52">
        <v>0</v>
      </c>
      <c r="V219" s="52">
        <v>4</v>
      </c>
      <c r="W219" s="52">
        <v>0</v>
      </c>
      <c r="X219" s="52">
        <v>0</v>
      </c>
      <c r="Y219" s="52">
        <v>0</v>
      </c>
      <c r="Z219" s="52">
        <v>0</v>
      </c>
      <c r="AA219" s="53"/>
      <c r="AB219" s="53"/>
      <c r="AC219" s="53"/>
    </row>
    <row r="220" ht="15.25" spans="1:29">
      <c r="A220" s="52">
        <v>8731</v>
      </c>
      <c r="B220" s="52">
        <v>35</v>
      </c>
      <c r="C220" s="53" t="s">
        <v>30</v>
      </c>
      <c r="D220" s="52">
        <v>0</v>
      </c>
      <c r="E220" s="52">
        <v>1</v>
      </c>
      <c r="F220" s="52">
        <v>0</v>
      </c>
      <c r="G220" s="52">
        <v>0</v>
      </c>
      <c r="H220" s="52">
        <v>0</v>
      </c>
      <c r="I220" s="52">
        <v>7</v>
      </c>
      <c r="J220" s="52">
        <v>0</v>
      </c>
      <c r="K220" s="52">
        <v>0</v>
      </c>
      <c r="L220" s="52">
        <v>0</v>
      </c>
      <c r="M220" s="52">
        <v>5409</v>
      </c>
      <c r="N220" s="52">
        <v>0</v>
      </c>
      <c r="O220" s="52">
        <v>6978</v>
      </c>
      <c r="P220" s="52">
        <v>0</v>
      </c>
      <c r="Q220" s="52">
        <v>4617</v>
      </c>
      <c r="R220" s="52">
        <v>0</v>
      </c>
      <c r="S220" s="52">
        <v>0</v>
      </c>
      <c r="T220" s="52">
        <v>0</v>
      </c>
      <c r="U220" s="52">
        <v>0</v>
      </c>
      <c r="V220" s="52">
        <v>8</v>
      </c>
      <c r="W220" s="52">
        <v>0</v>
      </c>
      <c r="X220" s="52">
        <v>0</v>
      </c>
      <c r="Y220" s="52">
        <v>0</v>
      </c>
      <c r="Z220" s="52">
        <v>0</v>
      </c>
      <c r="AA220" s="53"/>
      <c r="AB220" s="53"/>
      <c r="AC220" s="53"/>
    </row>
    <row r="221" ht="25.75" spans="1:29">
      <c r="A221" s="52">
        <v>8764</v>
      </c>
      <c r="B221" s="52">
        <v>38</v>
      </c>
      <c r="C221" s="53" t="s">
        <v>31</v>
      </c>
      <c r="D221" s="52">
        <v>1</v>
      </c>
      <c r="E221" s="52">
        <v>2</v>
      </c>
      <c r="F221" s="52">
        <v>0</v>
      </c>
      <c r="G221" s="52">
        <v>0</v>
      </c>
      <c r="H221" s="52">
        <v>0</v>
      </c>
      <c r="I221" s="52">
        <v>7</v>
      </c>
      <c r="J221" s="52">
        <v>0</v>
      </c>
      <c r="K221" s="52">
        <v>0</v>
      </c>
      <c r="L221" s="52">
        <v>0</v>
      </c>
      <c r="M221" s="52">
        <v>3739</v>
      </c>
      <c r="N221" s="52">
        <v>0</v>
      </c>
      <c r="O221" s="52">
        <v>8089</v>
      </c>
      <c r="P221" s="52">
        <v>0</v>
      </c>
      <c r="Q221" s="52">
        <v>8729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  <c r="AA221" s="53"/>
      <c r="AB221" s="53"/>
      <c r="AC221" s="53"/>
    </row>
    <row r="222" ht="15.25" spans="1:29">
      <c r="A222" s="52">
        <v>5406</v>
      </c>
      <c r="B222" s="52">
        <v>37</v>
      </c>
      <c r="C222" s="53" t="s">
        <v>30</v>
      </c>
      <c r="D222" s="52">
        <v>1</v>
      </c>
      <c r="E222" s="52">
        <v>0</v>
      </c>
      <c r="F222" s="52">
        <v>0</v>
      </c>
      <c r="G222" s="52">
        <v>4</v>
      </c>
      <c r="H222" s="52">
        <v>0</v>
      </c>
      <c r="I222" s="52">
        <v>0</v>
      </c>
      <c r="J222" s="52">
        <v>0</v>
      </c>
      <c r="K222" s="52">
        <v>9</v>
      </c>
      <c r="L222" s="52">
        <v>4</v>
      </c>
      <c r="M222" s="52">
        <v>610</v>
      </c>
      <c r="N222" s="52">
        <v>8.505</v>
      </c>
      <c r="O222" s="52">
        <v>3683</v>
      </c>
      <c r="P222" s="52">
        <v>0</v>
      </c>
      <c r="Q222" s="52">
        <v>5032</v>
      </c>
      <c r="R222" s="52">
        <v>1.126</v>
      </c>
      <c r="S222" s="52">
        <v>0</v>
      </c>
      <c r="T222" s="52">
        <v>4</v>
      </c>
      <c r="U222" s="52">
        <v>0</v>
      </c>
      <c r="V222" s="52">
        <v>0</v>
      </c>
      <c r="W222" s="52">
        <v>0</v>
      </c>
      <c r="X222" s="52">
        <v>0</v>
      </c>
      <c r="Y222" s="52">
        <v>0</v>
      </c>
      <c r="Z222" s="52">
        <v>0</v>
      </c>
      <c r="AA222" s="53"/>
      <c r="AB222" s="53"/>
      <c r="AC222" s="53"/>
    </row>
    <row r="223" ht="15.25" spans="1:29">
      <c r="A223" s="52">
        <v>610</v>
      </c>
      <c r="B223" s="52">
        <v>37</v>
      </c>
      <c r="C223" s="53" t="s">
        <v>29</v>
      </c>
      <c r="D223" s="52">
        <v>0</v>
      </c>
      <c r="E223" s="52">
        <v>0</v>
      </c>
      <c r="F223" s="52">
        <v>0</v>
      </c>
      <c r="G223" s="52">
        <v>0</v>
      </c>
      <c r="H223" s="52">
        <v>0</v>
      </c>
      <c r="I223" s="52">
        <v>0</v>
      </c>
      <c r="J223" s="52">
        <v>0</v>
      </c>
      <c r="K223" s="52">
        <v>0</v>
      </c>
      <c r="L223" s="52">
        <v>0</v>
      </c>
      <c r="M223" s="52">
        <v>8850</v>
      </c>
      <c r="N223" s="52">
        <v>0</v>
      </c>
      <c r="O223" s="52">
        <v>7480</v>
      </c>
      <c r="P223" s="52">
        <v>0</v>
      </c>
      <c r="Q223" s="52">
        <v>5406</v>
      </c>
      <c r="R223" s="52">
        <v>0</v>
      </c>
      <c r="S223" s="52">
        <v>0</v>
      </c>
      <c r="T223" s="52">
        <v>0</v>
      </c>
      <c r="U223" s="52">
        <v>0</v>
      </c>
      <c r="V223" s="52">
        <v>4</v>
      </c>
      <c r="W223" s="52">
        <v>0</v>
      </c>
      <c r="X223" s="52">
        <v>0</v>
      </c>
      <c r="Y223" s="52">
        <v>1</v>
      </c>
      <c r="Z223" s="52">
        <v>0</v>
      </c>
      <c r="AA223" s="53"/>
      <c r="AB223" s="53"/>
      <c r="AC223" s="53"/>
    </row>
    <row r="224" ht="15.25" spans="1:29">
      <c r="A224" s="52">
        <v>8850</v>
      </c>
      <c r="B224" s="52">
        <v>37</v>
      </c>
      <c r="C224" s="53" t="s">
        <v>30</v>
      </c>
      <c r="D224" s="52">
        <v>1</v>
      </c>
      <c r="E224" s="52">
        <v>0</v>
      </c>
      <c r="F224" s="52">
        <v>1</v>
      </c>
      <c r="G224" s="52">
        <v>0</v>
      </c>
      <c r="H224" s="52">
        <v>0</v>
      </c>
      <c r="I224" s="52">
        <v>0</v>
      </c>
      <c r="J224" s="52">
        <v>4</v>
      </c>
      <c r="K224" s="52">
        <v>0</v>
      </c>
      <c r="L224" s="52">
        <v>0</v>
      </c>
      <c r="M224" s="52">
        <v>610</v>
      </c>
      <c r="N224" s="52">
        <v>0</v>
      </c>
      <c r="O224" s="52">
        <v>3683</v>
      </c>
      <c r="P224" s="52">
        <v>0</v>
      </c>
      <c r="Q224" s="52">
        <v>5032</v>
      </c>
      <c r="R224" s="52">
        <v>0</v>
      </c>
      <c r="S224" s="52">
        <v>0</v>
      </c>
      <c r="T224" s="52">
        <v>0</v>
      </c>
      <c r="U224" s="52">
        <v>0</v>
      </c>
      <c r="V224" s="52">
        <v>0</v>
      </c>
      <c r="W224" s="52">
        <v>0</v>
      </c>
      <c r="X224" s="52">
        <v>0</v>
      </c>
      <c r="Y224" s="52">
        <v>0</v>
      </c>
      <c r="Z224" s="52">
        <v>0</v>
      </c>
      <c r="AA224" s="53"/>
      <c r="AB224" s="53"/>
      <c r="AC224" s="53"/>
    </row>
    <row r="225" ht="15.25" spans="1:29">
      <c r="A225" s="52">
        <v>3683</v>
      </c>
      <c r="B225" s="52">
        <v>35</v>
      </c>
      <c r="C225" s="53" t="s">
        <v>29</v>
      </c>
      <c r="D225" s="52">
        <v>1</v>
      </c>
      <c r="E225" s="52">
        <v>0</v>
      </c>
      <c r="F225" s="52">
        <v>0</v>
      </c>
      <c r="G225" s="52">
        <v>1</v>
      </c>
      <c r="H225" s="52">
        <v>1</v>
      </c>
      <c r="I225" s="52">
        <v>0</v>
      </c>
      <c r="J225" s="52">
        <v>0</v>
      </c>
      <c r="K225" s="52">
        <v>6</v>
      </c>
      <c r="L225" s="52">
        <v>2</v>
      </c>
      <c r="M225" s="52">
        <v>7480</v>
      </c>
      <c r="N225" s="52">
        <v>1.136</v>
      </c>
      <c r="O225" s="52">
        <v>5406</v>
      </c>
      <c r="P225" s="52">
        <v>0</v>
      </c>
      <c r="Q225" s="52">
        <v>8850</v>
      </c>
      <c r="R225" s="52">
        <v>0</v>
      </c>
      <c r="S225" s="52">
        <v>0</v>
      </c>
      <c r="T225" s="52">
        <v>0</v>
      </c>
      <c r="U225" s="52">
        <v>0</v>
      </c>
      <c r="V225" s="52">
        <v>0</v>
      </c>
      <c r="W225" s="52">
        <v>0</v>
      </c>
      <c r="X225" s="52">
        <v>0</v>
      </c>
      <c r="Y225" s="52">
        <v>1</v>
      </c>
      <c r="Z225" s="52">
        <v>0</v>
      </c>
      <c r="AA225" s="53"/>
      <c r="AB225" s="53"/>
      <c r="AC225" s="53"/>
    </row>
    <row r="226" ht="15.25" spans="1:29">
      <c r="A226" s="52">
        <v>7480</v>
      </c>
      <c r="B226" s="52">
        <v>37</v>
      </c>
      <c r="C226" s="53" t="s">
        <v>30</v>
      </c>
      <c r="D226" s="52">
        <v>1</v>
      </c>
      <c r="E226" s="52">
        <v>0</v>
      </c>
      <c r="F226" s="52">
        <v>0</v>
      </c>
      <c r="G226" s="52">
        <v>1</v>
      </c>
      <c r="H226" s="52">
        <v>0</v>
      </c>
      <c r="I226" s="52">
        <v>0</v>
      </c>
      <c r="J226" s="52">
        <v>0</v>
      </c>
      <c r="K226" s="52">
        <v>12</v>
      </c>
      <c r="L226" s="52">
        <v>4</v>
      </c>
      <c r="M226" s="52">
        <v>610</v>
      </c>
      <c r="N226" s="52">
        <v>6.824</v>
      </c>
      <c r="O226" s="52">
        <v>3683</v>
      </c>
      <c r="P226" s="52">
        <v>0.598</v>
      </c>
      <c r="Q226" s="52">
        <v>5032</v>
      </c>
      <c r="R226" s="52">
        <v>0</v>
      </c>
      <c r="S226" s="52">
        <v>0</v>
      </c>
      <c r="T226" s="52">
        <v>2</v>
      </c>
      <c r="U226" s="52">
        <v>0</v>
      </c>
      <c r="V226" s="52">
        <v>0</v>
      </c>
      <c r="W226" s="52">
        <v>0</v>
      </c>
      <c r="X226" s="52">
        <v>0</v>
      </c>
      <c r="Y226" s="52">
        <v>0</v>
      </c>
      <c r="Z226" s="52">
        <v>0</v>
      </c>
      <c r="AA226" s="53"/>
      <c r="AB226" s="53"/>
      <c r="AC226" s="53"/>
    </row>
    <row r="227" ht="15.25" spans="1:29">
      <c r="A227" s="52">
        <v>5032</v>
      </c>
      <c r="B227" s="52">
        <v>37</v>
      </c>
      <c r="C227" s="53" t="s">
        <v>29</v>
      </c>
      <c r="D227" s="52">
        <v>1</v>
      </c>
      <c r="E227" s="52">
        <v>0</v>
      </c>
      <c r="F227" s="52">
        <v>0</v>
      </c>
      <c r="G227" s="52">
        <v>0</v>
      </c>
      <c r="H227" s="52">
        <v>0</v>
      </c>
      <c r="I227" s="52">
        <v>0</v>
      </c>
      <c r="J227" s="52">
        <v>0</v>
      </c>
      <c r="K227" s="52">
        <v>8</v>
      </c>
      <c r="L227" s="52">
        <v>9</v>
      </c>
      <c r="M227" s="52">
        <v>7480</v>
      </c>
      <c r="N227" s="52">
        <v>0</v>
      </c>
      <c r="O227" s="52">
        <v>5406</v>
      </c>
      <c r="P227" s="52">
        <v>0</v>
      </c>
      <c r="Q227" s="52">
        <v>8850</v>
      </c>
      <c r="R227" s="52">
        <v>0</v>
      </c>
      <c r="S227" s="52">
        <v>0</v>
      </c>
      <c r="T227" s="52">
        <v>0</v>
      </c>
      <c r="U227" s="52">
        <v>0</v>
      </c>
      <c r="V227" s="52">
        <v>4</v>
      </c>
      <c r="W227" s="52">
        <v>0</v>
      </c>
      <c r="X227" s="52">
        <v>0</v>
      </c>
      <c r="Y227" s="52">
        <v>0</v>
      </c>
      <c r="Z227" s="52">
        <v>0</v>
      </c>
      <c r="AA227" s="53"/>
      <c r="AB227" s="53"/>
      <c r="AC227" s="53"/>
    </row>
    <row r="228" ht="15.25" spans="1:29">
      <c r="A228" s="52">
        <v>1334</v>
      </c>
      <c r="B228" s="52">
        <v>38</v>
      </c>
      <c r="C228" s="53" t="s">
        <v>29</v>
      </c>
      <c r="D228" s="52">
        <v>1</v>
      </c>
      <c r="E228" s="52">
        <v>0</v>
      </c>
      <c r="F228" s="52">
        <v>0</v>
      </c>
      <c r="G228" s="52">
        <v>2</v>
      </c>
      <c r="H228" s="52">
        <v>0</v>
      </c>
      <c r="I228" s="52">
        <v>0</v>
      </c>
      <c r="J228" s="52">
        <v>0</v>
      </c>
      <c r="K228" s="52">
        <v>0</v>
      </c>
      <c r="L228" s="52">
        <v>1</v>
      </c>
      <c r="M228" s="52">
        <v>3739</v>
      </c>
      <c r="N228" s="52">
        <v>2.428</v>
      </c>
      <c r="O228" s="52">
        <v>8089</v>
      </c>
      <c r="P228" s="52">
        <v>0</v>
      </c>
      <c r="Q228" s="52">
        <v>8729</v>
      </c>
      <c r="R228" s="52">
        <v>0</v>
      </c>
      <c r="S228" s="52">
        <v>0</v>
      </c>
      <c r="T228" s="52">
        <v>0</v>
      </c>
      <c r="U228" s="52">
        <v>0</v>
      </c>
      <c r="V228" s="52">
        <v>0</v>
      </c>
      <c r="W228" s="52">
        <v>0</v>
      </c>
      <c r="X228" s="52">
        <v>0</v>
      </c>
      <c r="Y228" s="52">
        <v>0</v>
      </c>
      <c r="Z228" s="52">
        <v>0</v>
      </c>
      <c r="AA228" s="53"/>
      <c r="AB228" s="53"/>
      <c r="AC228" s="53"/>
    </row>
    <row r="229" ht="15.25" spans="1:29">
      <c r="A229" s="52">
        <v>8082</v>
      </c>
      <c r="B229" s="52">
        <v>36</v>
      </c>
      <c r="C229" s="53" t="s">
        <v>30</v>
      </c>
      <c r="D229" s="52">
        <v>1</v>
      </c>
      <c r="E229" s="52">
        <v>0</v>
      </c>
      <c r="F229" s="52">
        <v>0</v>
      </c>
      <c r="G229" s="52">
        <v>4</v>
      </c>
      <c r="H229" s="52">
        <v>2</v>
      </c>
      <c r="I229" s="52">
        <v>0</v>
      </c>
      <c r="J229" s="52">
        <v>0</v>
      </c>
      <c r="K229" s="52">
        <v>0</v>
      </c>
      <c r="L229" s="52">
        <v>0</v>
      </c>
      <c r="M229" s="52">
        <v>4976</v>
      </c>
      <c r="N229" s="52">
        <v>0</v>
      </c>
      <c r="O229" s="52">
        <v>1334</v>
      </c>
      <c r="P229" s="52">
        <v>0</v>
      </c>
      <c r="Q229" s="52">
        <v>5754</v>
      </c>
      <c r="R229" s="52">
        <v>0</v>
      </c>
      <c r="S229" s="52">
        <v>0</v>
      </c>
      <c r="T229" s="52">
        <v>0</v>
      </c>
      <c r="U229" s="52">
        <v>0</v>
      </c>
      <c r="V229" s="52">
        <v>4</v>
      </c>
      <c r="W229" s="52">
        <v>0</v>
      </c>
      <c r="X229" s="52">
        <v>0</v>
      </c>
      <c r="Y229" s="52">
        <v>0</v>
      </c>
      <c r="Z229" s="52">
        <v>0</v>
      </c>
      <c r="AA229" s="53"/>
      <c r="AB229" s="53"/>
      <c r="AC229" s="53"/>
    </row>
    <row r="230" ht="15.25" spans="1:29">
      <c r="A230" s="52">
        <v>8729</v>
      </c>
      <c r="B230" s="52">
        <v>38</v>
      </c>
      <c r="C230" s="53" t="s">
        <v>30</v>
      </c>
      <c r="D230" s="52">
        <v>1</v>
      </c>
      <c r="E230" s="52">
        <v>0</v>
      </c>
      <c r="F230" s="52">
        <v>0</v>
      </c>
      <c r="G230" s="52">
        <v>1</v>
      </c>
      <c r="H230" s="52">
        <v>1</v>
      </c>
      <c r="I230" s="52">
        <v>0</v>
      </c>
      <c r="J230" s="52">
        <v>0</v>
      </c>
      <c r="K230" s="52">
        <v>3</v>
      </c>
      <c r="L230" s="52">
        <v>6</v>
      </c>
      <c r="M230" s="52">
        <v>4976</v>
      </c>
      <c r="N230" s="52">
        <v>1.986</v>
      </c>
      <c r="O230" s="52">
        <v>8764</v>
      </c>
      <c r="P230" s="52">
        <v>0</v>
      </c>
      <c r="Q230" s="52">
        <v>1334</v>
      </c>
      <c r="R230" s="52">
        <v>0</v>
      </c>
      <c r="S230" s="52">
        <v>0</v>
      </c>
      <c r="T230" s="52">
        <v>1</v>
      </c>
      <c r="U230" s="52">
        <v>0</v>
      </c>
      <c r="V230" s="52">
        <v>4</v>
      </c>
      <c r="W230" s="52">
        <v>0</v>
      </c>
      <c r="X230" s="52">
        <v>0</v>
      </c>
      <c r="Y230" s="52">
        <v>0</v>
      </c>
      <c r="Z230" s="52">
        <v>0</v>
      </c>
      <c r="AA230" s="53"/>
      <c r="AB230" s="53"/>
      <c r="AC230" s="53"/>
    </row>
    <row r="231" ht="25.75" spans="1:29">
      <c r="A231" s="52">
        <v>3739</v>
      </c>
      <c r="B231" s="52">
        <v>38</v>
      </c>
      <c r="C231" s="53" t="s">
        <v>31</v>
      </c>
      <c r="D231" s="52">
        <v>1</v>
      </c>
      <c r="E231" s="52">
        <v>0</v>
      </c>
      <c r="F231" s="52">
        <v>0</v>
      </c>
      <c r="G231" s="52">
        <v>1</v>
      </c>
      <c r="H231" s="52">
        <v>0</v>
      </c>
      <c r="I231" s="52">
        <v>0</v>
      </c>
      <c r="J231" s="52">
        <v>0</v>
      </c>
      <c r="K231" s="52">
        <v>1</v>
      </c>
      <c r="L231" s="52">
        <v>0</v>
      </c>
      <c r="M231" s="52">
        <v>4976</v>
      </c>
      <c r="N231" s="52">
        <v>6.833</v>
      </c>
      <c r="O231" s="52">
        <v>8764</v>
      </c>
      <c r="P231" s="52">
        <v>0</v>
      </c>
      <c r="Q231" s="52">
        <v>1334</v>
      </c>
      <c r="R231" s="52">
        <v>0</v>
      </c>
      <c r="S231" s="52">
        <v>0</v>
      </c>
      <c r="T231" s="52">
        <v>3</v>
      </c>
      <c r="U231" s="52">
        <v>0</v>
      </c>
      <c r="V231" s="52">
        <v>0</v>
      </c>
      <c r="W231" s="52">
        <v>0</v>
      </c>
      <c r="X231" s="52">
        <v>0</v>
      </c>
      <c r="Y231" s="52">
        <v>0</v>
      </c>
      <c r="Z231" s="52">
        <v>0</v>
      </c>
      <c r="AA231" s="53"/>
      <c r="AB231" s="53"/>
      <c r="AC231" s="53"/>
    </row>
    <row r="232" ht="15.25" spans="1:29">
      <c r="A232" s="52">
        <v>4976</v>
      </c>
      <c r="B232" s="52">
        <v>39</v>
      </c>
      <c r="C232" s="53" t="s">
        <v>29</v>
      </c>
      <c r="D232" s="52">
        <v>1</v>
      </c>
      <c r="E232" s="52">
        <v>0</v>
      </c>
      <c r="F232" s="52">
        <v>1</v>
      </c>
      <c r="G232" s="52">
        <v>2</v>
      </c>
      <c r="H232" s="52">
        <v>0</v>
      </c>
      <c r="I232" s="52">
        <v>0</v>
      </c>
      <c r="J232" s="52">
        <v>0</v>
      </c>
      <c r="K232" s="52">
        <v>5</v>
      </c>
      <c r="L232" s="52">
        <v>8</v>
      </c>
      <c r="M232" s="52">
        <v>3739</v>
      </c>
      <c r="N232" s="52">
        <v>0</v>
      </c>
      <c r="O232" s="52">
        <v>8069</v>
      </c>
      <c r="P232" s="52">
        <v>0</v>
      </c>
      <c r="Q232" s="52">
        <v>8729</v>
      </c>
      <c r="R232" s="52">
        <v>0</v>
      </c>
      <c r="S232" s="52">
        <v>0</v>
      </c>
      <c r="T232" s="52">
        <v>3</v>
      </c>
      <c r="U232" s="52">
        <v>0</v>
      </c>
      <c r="V232" s="52">
        <v>0</v>
      </c>
      <c r="W232" s="52">
        <v>0</v>
      </c>
      <c r="X232" s="52">
        <v>0</v>
      </c>
      <c r="Y232" s="52">
        <v>0</v>
      </c>
      <c r="Z232" s="52">
        <v>0</v>
      </c>
      <c r="AA232" s="53"/>
      <c r="AB232" s="53"/>
      <c r="AC232" s="53"/>
    </row>
    <row r="233" ht="15.25" spans="1:29">
      <c r="A233" s="52">
        <v>865</v>
      </c>
      <c r="B233" s="52">
        <v>39</v>
      </c>
      <c r="C233" s="53" t="s">
        <v>30</v>
      </c>
      <c r="D233" s="52">
        <v>1</v>
      </c>
      <c r="E233" s="52">
        <v>0</v>
      </c>
      <c r="F233" s="52">
        <v>0</v>
      </c>
      <c r="G233" s="52">
        <v>1</v>
      </c>
      <c r="H233" s="52">
        <v>1</v>
      </c>
      <c r="I233" s="52">
        <v>0</v>
      </c>
      <c r="J233" s="52">
        <v>0</v>
      </c>
      <c r="K233" s="52">
        <v>6</v>
      </c>
      <c r="L233" s="52">
        <v>1</v>
      </c>
      <c r="M233" s="52">
        <v>914</v>
      </c>
      <c r="N233" s="52">
        <v>18.487</v>
      </c>
      <c r="O233" s="52">
        <v>6864</v>
      </c>
      <c r="P233" s="52">
        <v>0</v>
      </c>
      <c r="Q233" s="52">
        <v>5024</v>
      </c>
      <c r="R233" s="52">
        <v>0</v>
      </c>
      <c r="S233" s="52">
        <v>0</v>
      </c>
      <c r="T233" s="52">
        <v>4</v>
      </c>
      <c r="U233" s="52">
        <v>0</v>
      </c>
      <c r="V233" s="52">
        <v>0</v>
      </c>
      <c r="W233" s="52">
        <v>0</v>
      </c>
      <c r="X233" s="52">
        <v>0</v>
      </c>
      <c r="Y233" s="52">
        <v>0</v>
      </c>
      <c r="Z233" s="52">
        <v>0</v>
      </c>
      <c r="AA233" s="53"/>
      <c r="AB233" s="53"/>
      <c r="AC233" s="53"/>
    </row>
    <row r="234" ht="15.25" spans="1:29">
      <c r="A234" s="52">
        <v>6865</v>
      </c>
      <c r="B234" s="52">
        <v>39</v>
      </c>
      <c r="C234" s="53" t="s">
        <v>30</v>
      </c>
      <c r="D234" s="52">
        <v>0</v>
      </c>
      <c r="E234" s="52">
        <v>1</v>
      </c>
      <c r="F234" s="52">
        <v>0</v>
      </c>
      <c r="G234" s="52">
        <v>0</v>
      </c>
      <c r="H234" s="52">
        <v>0</v>
      </c>
      <c r="I234" s="52">
        <v>4</v>
      </c>
      <c r="J234" s="52">
        <v>0</v>
      </c>
      <c r="K234" s="52">
        <v>0</v>
      </c>
      <c r="L234" s="52">
        <v>0</v>
      </c>
      <c r="M234" s="52">
        <v>914</v>
      </c>
      <c r="N234" s="52">
        <v>3.432</v>
      </c>
      <c r="O234" s="52">
        <v>6964</v>
      </c>
      <c r="P234" s="52">
        <v>0</v>
      </c>
      <c r="Q234" s="52">
        <v>5024</v>
      </c>
      <c r="R234" s="52">
        <v>0</v>
      </c>
      <c r="S234" s="52">
        <v>0</v>
      </c>
      <c r="T234" s="52">
        <v>2</v>
      </c>
      <c r="U234" s="52">
        <v>0</v>
      </c>
      <c r="V234" s="52">
        <v>0</v>
      </c>
      <c r="W234" s="52">
        <v>0</v>
      </c>
      <c r="X234" s="52">
        <v>0</v>
      </c>
      <c r="Y234" s="52">
        <v>0</v>
      </c>
      <c r="Z234" s="52">
        <v>0</v>
      </c>
      <c r="AA234" s="53"/>
      <c r="AB234" s="53"/>
      <c r="AC234" s="53"/>
    </row>
    <row r="235" ht="15.25" spans="1:29">
      <c r="A235" s="52">
        <v>6864</v>
      </c>
      <c r="B235" s="52">
        <v>39</v>
      </c>
      <c r="C235" s="53" t="s">
        <v>29</v>
      </c>
      <c r="D235" s="52">
        <v>1</v>
      </c>
      <c r="E235" s="52">
        <v>0</v>
      </c>
      <c r="F235" s="52">
        <v>0</v>
      </c>
      <c r="G235" s="52">
        <v>0</v>
      </c>
      <c r="H235" s="52">
        <v>0</v>
      </c>
      <c r="I235" s="52">
        <v>1</v>
      </c>
      <c r="J235" s="52">
        <v>0</v>
      </c>
      <c r="K235" s="52">
        <v>1</v>
      </c>
      <c r="L235" s="52">
        <v>1</v>
      </c>
      <c r="M235" s="52">
        <v>6865</v>
      </c>
      <c r="N235" s="52">
        <v>5.312</v>
      </c>
      <c r="O235" s="52">
        <v>865</v>
      </c>
      <c r="P235" s="52">
        <v>0</v>
      </c>
      <c r="Q235" s="52">
        <v>8574</v>
      </c>
      <c r="R235" s="52">
        <v>0</v>
      </c>
      <c r="S235" s="52">
        <v>0</v>
      </c>
      <c r="T235" s="52">
        <v>2</v>
      </c>
      <c r="U235" s="52">
        <v>0</v>
      </c>
      <c r="V235" s="52">
        <v>0</v>
      </c>
      <c r="W235" s="52">
        <v>0</v>
      </c>
      <c r="X235" s="52">
        <v>0</v>
      </c>
      <c r="Y235" s="52">
        <v>0</v>
      </c>
      <c r="Z235" s="52">
        <v>0</v>
      </c>
      <c r="AA235" s="53"/>
      <c r="AB235" s="53"/>
      <c r="AC235" s="53"/>
    </row>
    <row r="236" ht="15.25" spans="1:29">
      <c r="A236" s="52">
        <v>8574</v>
      </c>
      <c r="B236" s="52">
        <v>39</v>
      </c>
      <c r="C236" s="53" t="s">
        <v>30</v>
      </c>
      <c r="D236" s="52">
        <v>1</v>
      </c>
      <c r="E236" s="52">
        <v>1</v>
      </c>
      <c r="F236" s="52">
        <v>0</v>
      </c>
      <c r="G236" s="52">
        <v>0</v>
      </c>
      <c r="H236" s="52">
        <v>0</v>
      </c>
      <c r="I236" s="52">
        <v>0</v>
      </c>
      <c r="J236" s="52">
        <v>0</v>
      </c>
      <c r="K236" s="52">
        <v>0</v>
      </c>
      <c r="L236" s="52">
        <v>0</v>
      </c>
      <c r="M236" s="52">
        <v>914</v>
      </c>
      <c r="N236" s="52">
        <v>3.583</v>
      </c>
      <c r="O236" s="52">
        <v>6864</v>
      </c>
      <c r="P236" s="52">
        <v>0</v>
      </c>
      <c r="Q236" s="52">
        <v>5024</v>
      </c>
      <c r="R236" s="52">
        <v>1.249</v>
      </c>
      <c r="S236" s="52">
        <v>0</v>
      </c>
      <c r="T236" s="52">
        <v>0</v>
      </c>
      <c r="U236" s="52">
        <v>0</v>
      </c>
      <c r="V236" s="52">
        <v>0</v>
      </c>
      <c r="W236" s="52">
        <v>0</v>
      </c>
      <c r="X236" s="52">
        <v>0</v>
      </c>
      <c r="Y236" s="52">
        <v>0</v>
      </c>
      <c r="Z236" s="52">
        <v>0</v>
      </c>
      <c r="AA236" s="53"/>
      <c r="AB236" s="53"/>
      <c r="AC236" s="53"/>
    </row>
    <row r="237" ht="25.75" spans="1:29">
      <c r="A237" s="52">
        <v>914</v>
      </c>
      <c r="B237" s="52">
        <v>39</v>
      </c>
      <c r="C237" s="53" t="s">
        <v>31</v>
      </c>
      <c r="D237" s="52">
        <v>0</v>
      </c>
      <c r="E237" s="52">
        <v>0</v>
      </c>
      <c r="F237" s="52">
        <v>0</v>
      </c>
      <c r="G237" s="52">
        <v>0</v>
      </c>
      <c r="H237" s="52">
        <v>0</v>
      </c>
      <c r="I237" s="52">
        <v>0</v>
      </c>
      <c r="J237" s="52">
        <v>2</v>
      </c>
      <c r="K237" s="52">
        <v>1</v>
      </c>
      <c r="L237" s="52">
        <v>0</v>
      </c>
      <c r="M237" s="52">
        <v>865</v>
      </c>
      <c r="N237" s="52">
        <v>4.118</v>
      </c>
      <c r="O237" s="52">
        <v>8574</v>
      </c>
      <c r="P237" s="52">
        <v>0</v>
      </c>
      <c r="Q237" s="52">
        <v>6885</v>
      </c>
      <c r="R237" s="52">
        <v>0</v>
      </c>
      <c r="S237" s="52">
        <v>0</v>
      </c>
      <c r="T237" s="52">
        <v>2</v>
      </c>
      <c r="U237" s="52">
        <v>0</v>
      </c>
      <c r="V237" s="52">
        <v>0</v>
      </c>
      <c r="W237" s="52">
        <v>0</v>
      </c>
      <c r="X237" s="52">
        <v>0</v>
      </c>
      <c r="Y237" s="52">
        <v>0</v>
      </c>
      <c r="Z237" s="52">
        <v>0</v>
      </c>
      <c r="AA237" s="53"/>
      <c r="AB237" s="53"/>
      <c r="AC237" s="53"/>
    </row>
    <row r="238" ht="15.25" spans="1:29">
      <c r="A238" s="52">
        <v>5024</v>
      </c>
      <c r="B238" s="52">
        <v>39</v>
      </c>
      <c r="C238" s="53" t="s">
        <v>29</v>
      </c>
      <c r="D238" s="52">
        <v>1</v>
      </c>
      <c r="E238" s="52">
        <v>1</v>
      </c>
      <c r="F238" s="52">
        <v>0</v>
      </c>
      <c r="G238" s="52">
        <v>0</v>
      </c>
      <c r="H238" s="52">
        <v>0</v>
      </c>
      <c r="I238" s="52">
        <v>0</v>
      </c>
      <c r="J238" s="52">
        <v>0</v>
      </c>
      <c r="K238" s="52">
        <v>6</v>
      </c>
      <c r="L238" s="52">
        <v>1</v>
      </c>
      <c r="M238" s="52">
        <v>6865</v>
      </c>
      <c r="N238" s="52">
        <v>0</v>
      </c>
      <c r="O238" s="52">
        <v>865</v>
      </c>
      <c r="P238" s="52">
        <v>0</v>
      </c>
      <c r="Q238" s="52">
        <v>8574</v>
      </c>
      <c r="R238" s="52">
        <v>0</v>
      </c>
      <c r="S238" s="52">
        <v>0</v>
      </c>
      <c r="T238" s="52">
        <v>1</v>
      </c>
      <c r="U238" s="52">
        <v>0</v>
      </c>
      <c r="V238" s="52">
        <v>0</v>
      </c>
      <c r="W238" s="52">
        <v>0</v>
      </c>
      <c r="X238" s="52">
        <v>0</v>
      </c>
      <c r="Y238" s="52">
        <v>0</v>
      </c>
      <c r="Z238" s="52">
        <v>0</v>
      </c>
      <c r="AA238" s="53"/>
      <c r="AB238" s="53"/>
      <c r="AC238" s="53"/>
    </row>
    <row r="239" ht="25.75" spans="1:29">
      <c r="A239" s="52">
        <v>914</v>
      </c>
      <c r="B239" s="52">
        <v>39</v>
      </c>
      <c r="C239" s="53" t="s">
        <v>31</v>
      </c>
      <c r="D239" s="52">
        <v>0</v>
      </c>
      <c r="E239" s="52">
        <v>0</v>
      </c>
      <c r="F239" s="52">
        <v>0</v>
      </c>
      <c r="G239" s="52">
        <v>0</v>
      </c>
      <c r="H239" s="52">
        <v>0</v>
      </c>
      <c r="I239" s="52">
        <v>0</v>
      </c>
      <c r="J239" s="52">
        <v>2</v>
      </c>
      <c r="K239" s="52">
        <v>1</v>
      </c>
      <c r="L239" s="52">
        <v>0</v>
      </c>
      <c r="M239" s="52">
        <v>865</v>
      </c>
      <c r="N239" s="52">
        <v>4.118</v>
      </c>
      <c r="O239" s="52">
        <v>8574</v>
      </c>
      <c r="P239" s="52">
        <v>0</v>
      </c>
      <c r="Q239" s="52">
        <v>6885</v>
      </c>
      <c r="R239" s="52">
        <v>0</v>
      </c>
      <c r="S239" s="52">
        <v>0</v>
      </c>
      <c r="T239" s="52">
        <v>2</v>
      </c>
      <c r="U239" s="52">
        <v>0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  <c r="AA239" s="53"/>
      <c r="AB239" s="53"/>
      <c r="AC239" s="53"/>
    </row>
    <row r="240" ht="15.25" spans="1:29">
      <c r="A240" s="52">
        <v>5024</v>
      </c>
      <c r="B240" s="52">
        <v>39</v>
      </c>
      <c r="C240" s="53" t="s">
        <v>29</v>
      </c>
      <c r="D240" s="52">
        <v>1</v>
      </c>
      <c r="E240" s="52">
        <v>1</v>
      </c>
      <c r="F240" s="52">
        <v>0</v>
      </c>
      <c r="G240" s="52">
        <v>0</v>
      </c>
      <c r="H240" s="52">
        <v>0</v>
      </c>
      <c r="I240" s="52">
        <v>0</v>
      </c>
      <c r="J240" s="52">
        <v>0</v>
      </c>
      <c r="K240" s="52">
        <v>6</v>
      </c>
      <c r="L240" s="52">
        <v>1</v>
      </c>
      <c r="M240" s="52">
        <v>6865</v>
      </c>
      <c r="N240" s="52">
        <v>0</v>
      </c>
      <c r="O240" s="52">
        <v>865</v>
      </c>
      <c r="P240" s="52">
        <v>0</v>
      </c>
      <c r="Q240" s="52">
        <v>8574</v>
      </c>
      <c r="R240" s="52">
        <v>0</v>
      </c>
      <c r="S240" s="52">
        <v>0</v>
      </c>
      <c r="T240" s="52">
        <v>1</v>
      </c>
      <c r="U240" s="52">
        <v>0</v>
      </c>
      <c r="V240" s="52">
        <v>0</v>
      </c>
      <c r="W240" s="52">
        <v>0</v>
      </c>
      <c r="X240" s="52">
        <v>0</v>
      </c>
      <c r="Y240" s="52">
        <v>0</v>
      </c>
      <c r="Z240" s="52">
        <v>0</v>
      </c>
      <c r="AA240" s="53"/>
      <c r="AB240" s="53"/>
      <c r="AC240" s="53"/>
    </row>
    <row r="241" ht="15.25" spans="1:28">
      <c r="A241" s="52">
        <v>5031</v>
      </c>
      <c r="B241" s="52">
        <v>41</v>
      </c>
      <c r="C241" s="53" t="s">
        <v>29</v>
      </c>
      <c r="D241" s="52">
        <v>0</v>
      </c>
      <c r="E241" s="52">
        <v>0</v>
      </c>
      <c r="F241" s="52">
        <v>0</v>
      </c>
      <c r="G241" s="52">
        <v>1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6875</v>
      </c>
      <c r="N241" s="52">
        <v>0</v>
      </c>
      <c r="O241" s="52">
        <v>7520</v>
      </c>
      <c r="P241" s="52">
        <v>0</v>
      </c>
      <c r="Q241" s="52">
        <v>7658</v>
      </c>
      <c r="R241" s="52">
        <v>0</v>
      </c>
      <c r="S241" s="52">
        <v>0</v>
      </c>
      <c r="T241" s="52">
        <v>0</v>
      </c>
      <c r="U241" s="52">
        <v>0</v>
      </c>
      <c r="V241" s="52">
        <v>0</v>
      </c>
      <c r="W241" s="52">
        <v>0</v>
      </c>
      <c r="X241" s="52">
        <v>0</v>
      </c>
      <c r="Y241" s="52">
        <v>1</v>
      </c>
      <c r="Z241" s="52">
        <v>0</v>
      </c>
      <c r="AA241" s="53"/>
      <c r="AB241" s="53"/>
    </row>
    <row r="242" ht="15.25" spans="1:28">
      <c r="A242" s="52">
        <v>2013</v>
      </c>
      <c r="B242" s="52">
        <v>40</v>
      </c>
      <c r="C242" s="53" t="s">
        <v>29</v>
      </c>
      <c r="D242" s="52">
        <v>0</v>
      </c>
      <c r="E242" s="52">
        <v>0</v>
      </c>
      <c r="F242" s="52">
        <v>0</v>
      </c>
      <c r="G242" s="52">
        <v>1</v>
      </c>
      <c r="H242" s="52">
        <v>0</v>
      </c>
      <c r="I242" s="52">
        <v>0</v>
      </c>
      <c r="J242" s="52">
        <v>0</v>
      </c>
      <c r="K242" s="52">
        <v>0</v>
      </c>
      <c r="L242" s="52">
        <v>0</v>
      </c>
      <c r="M242" s="52">
        <v>4903</v>
      </c>
      <c r="N242" s="52">
        <v>0</v>
      </c>
      <c r="O242" s="52">
        <v>4951</v>
      </c>
      <c r="P242" s="52">
        <v>0</v>
      </c>
      <c r="Q242" s="52">
        <v>1114</v>
      </c>
      <c r="R242" s="52">
        <v>0</v>
      </c>
      <c r="S242" s="52">
        <v>0</v>
      </c>
      <c r="T242" s="52">
        <v>0</v>
      </c>
      <c r="U242" s="52">
        <v>0</v>
      </c>
      <c r="V242" s="52">
        <v>0</v>
      </c>
      <c r="W242" s="52">
        <v>0</v>
      </c>
      <c r="X242" s="52">
        <v>0</v>
      </c>
      <c r="Y242" s="52">
        <v>0</v>
      </c>
      <c r="Z242" s="52">
        <v>0</v>
      </c>
      <c r="AA242" s="53"/>
      <c r="AB242" s="53"/>
    </row>
    <row r="243" ht="15.25" spans="1:28">
      <c r="A243" s="52">
        <v>2609</v>
      </c>
      <c r="B243" s="52">
        <v>40</v>
      </c>
      <c r="C243" s="53" t="s">
        <v>29</v>
      </c>
      <c r="D243" s="52">
        <v>1</v>
      </c>
      <c r="E243" s="52">
        <v>0</v>
      </c>
      <c r="F243" s="52">
        <v>0</v>
      </c>
      <c r="G243" s="52">
        <v>1</v>
      </c>
      <c r="H243" s="52">
        <v>0</v>
      </c>
      <c r="I243" s="52">
        <v>0</v>
      </c>
      <c r="J243" s="52">
        <v>0</v>
      </c>
      <c r="K243" s="52">
        <v>6</v>
      </c>
      <c r="L243" s="52">
        <v>0</v>
      </c>
      <c r="M243" s="52">
        <v>4903</v>
      </c>
      <c r="N243" s="52">
        <v>0</v>
      </c>
      <c r="O243" s="52">
        <v>4951</v>
      </c>
      <c r="P243" s="52">
        <v>0</v>
      </c>
      <c r="Q243" s="52">
        <v>1114</v>
      </c>
      <c r="R243" s="52">
        <v>0</v>
      </c>
      <c r="S243" s="52">
        <v>0</v>
      </c>
      <c r="T243" s="52">
        <v>0</v>
      </c>
      <c r="U243" s="52">
        <v>0</v>
      </c>
      <c r="V243" s="52">
        <v>0</v>
      </c>
      <c r="W243" s="52">
        <v>0</v>
      </c>
      <c r="X243" s="52">
        <v>0</v>
      </c>
      <c r="Y243" s="52">
        <v>1</v>
      </c>
      <c r="Z243" s="52">
        <v>0</v>
      </c>
      <c r="AA243" s="53"/>
      <c r="AB243" s="53"/>
    </row>
    <row r="244" ht="15.25" spans="1:28">
      <c r="A244" s="52">
        <v>4069</v>
      </c>
      <c r="B244" s="52">
        <v>41</v>
      </c>
      <c r="C244" s="53" t="s">
        <v>29</v>
      </c>
      <c r="D244" s="52">
        <v>1</v>
      </c>
      <c r="E244" s="52">
        <v>0</v>
      </c>
      <c r="F244" s="52">
        <v>0</v>
      </c>
      <c r="G244" s="52">
        <v>1</v>
      </c>
      <c r="H244" s="52">
        <v>1</v>
      </c>
      <c r="I244" s="52">
        <v>0</v>
      </c>
      <c r="J244" s="52">
        <v>0</v>
      </c>
      <c r="K244" s="52">
        <v>5</v>
      </c>
      <c r="L244" s="52">
        <v>2</v>
      </c>
      <c r="M244" s="52">
        <v>8675</v>
      </c>
      <c r="N244" s="52">
        <v>0</v>
      </c>
      <c r="O244" s="52">
        <v>7520</v>
      </c>
      <c r="P244" s="52">
        <v>9.101</v>
      </c>
      <c r="Q244" s="52">
        <v>7659</v>
      </c>
      <c r="R244" s="52">
        <v>0</v>
      </c>
      <c r="S244" s="52">
        <v>0</v>
      </c>
      <c r="T244" s="52">
        <v>4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  <c r="AA244" s="53"/>
      <c r="AB244" s="53"/>
    </row>
    <row r="245" ht="15.25" spans="1:29">
      <c r="A245" s="52">
        <v>7520</v>
      </c>
      <c r="B245" s="52">
        <v>41</v>
      </c>
      <c r="C245" s="53" t="s">
        <v>30</v>
      </c>
      <c r="D245" s="52">
        <v>1</v>
      </c>
      <c r="E245" s="52">
        <v>0</v>
      </c>
      <c r="F245" s="52">
        <v>0</v>
      </c>
      <c r="G245" s="52">
        <v>1</v>
      </c>
      <c r="H245" s="52">
        <v>0</v>
      </c>
      <c r="I245" s="52">
        <v>0</v>
      </c>
      <c r="J245" s="52">
        <v>0</v>
      </c>
      <c r="K245" s="52">
        <v>0</v>
      </c>
      <c r="L245" s="52">
        <v>0</v>
      </c>
      <c r="M245" s="52">
        <v>5031</v>
      </c>
      <c r="N245" s="52">
        <v>0</v>
      </c>
      <c r="O245" s="52">
        <v>771</v>
      </c>
      <c r="P245" s="52">
        <v>3.213</v>
      </c>
      <c r="Q245" s="52">
        <v>4069</v>
      </c>
      <c r="R245" s="52">
        <v>13.756</v>
      </c>
      <c r="S245" s="52">
        <v>0</v>
      </c>
      <c r="T245" s="52">
        <v>0</v>
      </c>
      <c r="U245" s="52">
        <v>0</v>
      </c>
      <c r="V245" s="52">
        <v>0</v>
      </c>
      <c r="W245" s="52">
        <v>0</v>
      </c>
      <c r="X245" s="52">
        <v>0</v>
      </c>
      <c r="Y245" s="52">
        <v>0</v>
      </c>
      <c r="Z245" s="52">
        <v>0</v>
      </c>
      <c r="AA245" s="53"/>
      <c r="AB245" s="53"/>
      <c r="AC245" s="53"/>
    </row>
    <row r="246" ht="15.25" spans="1:29">
      <c r="A246" s="52">
        <v>6875</v>
      </c>
      <c r="B246" s="52">
        <v>41</v>
      </c>
      <c r="C246" s="53" t="s">
        <v>30</v>
      </c>
      <c r="D246" s="52">
        <v>1</v>
      </c>
      <c r="E246" s="52">
        <v>0</v>
      </c>
      <c r="F246" s="52">
        <v>2</v>
      </c>
      <c r="G246" s="52">
        <v>0</v>
      </c>
      <c r="H246" s="52">
        <v>0</v>
      </c>
      <c r="I246" s="52">
        <v>8</v>
      </c>
      <c r="J246" s="52">
        <v>3</v>
      </c>
      <c r="K246" s="52">
        <v>0</v>
      </c>
      <c r="L246" s="52">
        <v>0</v>
      </c>
      <c r="M246" s="52">
        <v>5031</v>
      </c>
      <c r="N246" s="52">
        <v>2.574</v>
      </c>
      <c r="O246" s="52">
        <v>771</v>
      </c>
      <c r="P246" s="52">
        <v>0</v>
      </c>
      <c r="Q246" s="52">
        <v>4069</v>
      </c>
      <c r="R246" s="52">
        <v>0</v>
      </c>
      <c r="S246" s="52">
        <v>0</v>
      </c>
      <c r="T246" s="52">
        <v>2</v>
      </c>
      <c r="U246" s="52">
        <v>0</v>
      </c>
      <c r="V246" s="52">
        <v>0</v>
      </c>
      <c r="W246" s="52">
        <v>0</v>
      </c>
      <c r="X246" s="52">
        <v>0</v>
      </c>
      <c r="Y246" s="52">
        <v>0</v>
      </c>
      <c r="Z246" s="52">
        <v>0</v>
      </c>
      <c r="AA246" s="53"/>
      <c r="AB246" s="53"/>
      <c r="AC246" s="53"/>
    </row>
    <row r="247" ht="15.25" spans="1:29">
      <c r="A247" s="52">
        <v>7659</v>
      </c>
      <c r="B247" s="52">
        <v>41</v>
      </c>
      <c r="C247" s="53" t="s">
        <v>30</v>
      </c>
      <c r="D247" s="52">
        <v>1</v>
      </c>
      <c r="E247" s="52">
        <v>1</v>
      </c>
      <c r="F247" s="52">
        <v>0</v>
      </c>
      <c r="G247" s="52">
        <v>0</v>
      </c>
      <c r="H247" s="52">
        <v>0</v>
      </c>
      <c r="I247" s="52">
        <v>2</v>
      </c>
      <c r="J247" s="52">
        <v>0</v>
      </c>
      <c r="K247" s="52">
        <v>0</v>
      </c>
      <c r="L247" s="52">
        <v>0</v>
      </c>
      <c r="M247" s="52">
        <v>5031</v>
      </c>
      <c r="N247" s="52">
        <v>4.2</v>
      </c>
      <c r="O247" s="52">
        <v>771</v>
      </c>
      <c r="P247" s="52">
        <v>0</v>
      </c>
      <c r="Q247" s="52">
        <v>4069</v>
      </c>
      <c r="R247" s="52">
        <v>0</v>
      </c>
      <c r="S247" s="52">
        <v>0</v>
      </c>
      <c r="T247" s="52">
        <v>1</v>
      </c>
      <c r="U247" s="52">
        <v>0</v>
      </c>
      <c r="V247" s="52">
        <v>0</v>
      </c>
      <c r="W247" s="52">
        <v>0</v>
      </c>
      <c r="X247" s="52">
        <v>0</v>
      </c>
      <c r="Y247" s="52">
        <v>0</v>
      </c>
      <c r="Z247" s="52">
        <v>0</v>
      </c>
      <c r="AA247" s="53"/>
      <c r="AB247" s="53"/>
      <c r="AC247" s="53"/>
    </row>
    <row r="248" ht="15.25" spans="1:28">
      <c r="A248" s="52">
        <v>4152</v>
      </c>
      <c r="B248" s="52">
        <v>42</v>
      </c>
      <c r="C248" s="53" t="s">
        <v>29</v>
      </c>
      <c r="D248" s="52">
        <v>1</v>
      </c>
      <c r="E248" s="52">
        <v>0</v>
      </c>
      <c r="F248" s="52">
        <v>0</v>
      </c>
      <c r="G248" s="52">
        <v>1</v>
      </c>
      <c r="H248" s="52">
        <v>0</v>
      </c>
      <c r="I248" s="52">
        <v>0</v>
      </c>
      <c r="J248" s="52">
        <v>0</v>
      </c>
      <c r="K248" s="52">
        <v>3</v>
      </c>
      <c r="L248" s="52">
        <v>3</v>
      </c>
      <c r="M248" s="52">
        <v>4015</v>
      </c>
      <c r="N248" s="52">
        <v>30.785</v>
      </c>
      <c r="O248" s="52">
        <v>5036</v>
      </c>
      <c r="P248" s="52">
        <v>0</v>
      </c>
      <c r="Q248" s="52">
        <v>772</v>
      </c>
      <c r="R248" s="52">
        <v>0</v>
      </c>
      <c r="S248" s="52">
        <v>0</v>
      </c>
      <c r="T248" s="52">
        <v>2</v>
      </c>
      <c r="U248" s="52">
        <v>0</v>
      </c>
      <c r="V248" s="52">
        <v>0</v>
      </c>
      <c r="W248" s="52">
        <v>0</v>
      </c>
      <c r="X248" s="52">
        <v>0</v>
      </c>
      <c r="Y248" s="52">
        <v>0</v>
      </c>
      <c r="Z248" s="52">
        <v>0</v>
      </c>
      <c r="AA248" s="53"/>
      <c r="AB248" s="53"/>
    </row>
    <row r="249" ht="15.25" spans="1:28">
      <c r="A249" s="52">
        <v>4015</v>
      </c>
      <c r="B249" s="52">
        <v>42</v>
      </c>
      <c r="C249" s="53" t="s">
        <v>30</v>
      </c>
      <c r="D249" s="52">
        <v>1</v>
      </c>
      <c r="E249" s="52">
        <v>0</v>
      </c>
      <c r="F249" s="52">
        <v>0</v>
      </c>
      <c r="G249" s="52">
        <v>0</v>
      </c>
      <c r="H249" s="52">
        <v>2</v>
      </c>
      <c r="I249" s="52">
        <v>0</v>
      </c>
      <c r="J249" s="52">
        <v>0</v>
      </c>
      <c r="K249" s="52">
        <v>0</v>
      </c>
      <c r="L249" s="52">
        <v>1</v>
      </c>
      <c r="M249" s="52">
        <v>4039</v>
      </c>
      <c r="N249" s="52">
        <v>11.633</v>
      </c>
      <c r="O249" s="52">
        <v>4152</v>
      </c>
      <c r="P249" s="52">
        <v>0</v>
      </c>
      <c r="Q249" s="52">
        <v>4917</v>
      </c>
      <c r="R249" s="52">
        <v>0</v>
      </c>
      <c r="S249" s="52">
        <v>0</v>
      </c>
      <c r="T249" s="52">
        <v>2</v>
      </c>
      <c r="U249" s="52">
        <v>0</v>
      </c>
      <c r="V249" s="52">
        <v>16</v>
      </c>
      <c r="W249" s="52">
        <v>0</v>
      </c>
      <c r="X249" s="52">
        <v>0</v>
      </c>
      <c r="Y249" s="52">
        <v>0</v>
      </c>
      <c r="Z249" s="52">
        <v>0</v>
      </c>
      <c r="AA249" s="53"/>
      <c r="AB249" s="53"/>
    </row>
    <row r="250" ht="15.25" spans="1:28">
      <c r="A250" s="52">
        <v>772</v>
      </c>
      <c r="B250" s="52">
        <v>42</v>
      </c>
      <c r="C250" s="53" t="s">
        <v>30</v>
      </c>
      <c r="D250" s="52">
        <v>1</v>
      </c>
      <c r="E250" s="52">
        <v>1</v>
      </c>
      <c r="F250" s="52">
        <v>0</v>
      </c>
      <c r="G250" s="52">
        <v>0</v>
      </c>
      <c r="H250" s="52">
        <v>1</v>
      </c>
      <c r="I250" s="52">
        <v>2</v>
      </c>
      <c r="J250" s="52">
        <v>2</v>
      </c>
      <c r="K250" s="52">
        <v>0</v>
      </c>
      <c r="L250" s="52">
        <v>9</v>
      </c>
      <c r="M250" s="52">
        <v>4039</v>
      </c>
      <c r="N250" s="52">
        <v>0</v>
      </c>
      <c r="O250" s="52">
        <v>4152</v>
      </c>
      <c r="P250" s="52">
        <v>0</v>
      </c>
      <c r="Q250" s="52">
        <v>4917</v>
      </c>
      <c r="R250" s="52">
        <v>0</v>
      </c>
      <c r="S250" s="52">
        <v>0</v>
      </c>
      <c r="T250" s="52">
        <v>0</v>
      </c>
      <c r="U250" s="52">
        <v>0</v>
      </c>
      <c r="V250" s="52">
        <v>16</v>
      </c>
      <c r="W250" s="52">
        <v>0</v>
      </c>
      <c r="X250" s="52">
        <v>0</v>
      </c>
      <c r="Y250" s="52">
        <v>0</v>
      </c>
      <c r="Z250" s="52">
        <v>0</v>
      </c>
      <c r="AA250" s="53"/>
      <c r="AB250" s="53"/>
    </row>
    <row r="251" ht="15.25" spans="1:28">
      <c r="A251" s="52">
        <v>5036</v>
      </c>
      <c r="B251" s="52">
        <v>42</v>
      </c>
      <c r="C251" s="53" t="s">
        <v>30</v>
      </c>
      <c r="D251" s="52">
        <v>1</v>
      </c>
      <c r="E251" s="52">
        <v>1</v>
      </c>
      <c r="F251" s="52">
        <v>0</v>
      </c>
      <c r="G251" s="52">
        <v>0</v>
      </c>
      <c r="H251" s="52">
        <v>0</v>
      </c>
      <c r="I251" s="52">
        <v>8</v>
      </c>
      <c r="J251" s="52">
        <v>0</v>
      </c>
      <c r="K251" s="52">
        <v>0</v>
      </c>
      <c r="L251" s="52">
        <v>0</v>
      </c>
      <c r="M251" s="52">
        <v>4917</v>
      </c>
      <c r="N251" s="52">
        <v>0</v>
      </c>
      <c r="O251" s="52">
        <v>4152</v>
      </c>
      <c r="P251" s="52">
        <v>0</v>
      </c>
      <c r="Q251" s="52">
        <v>4039</v>
      </c>
      <c r="R251" s="52">
        <v>0</v>
      </c>
      <c r="S251" s="52">
        <v>0</v>
      </c>
      <c r="T251" s="52">
        <v>1</v>
      </c>
      <c r="U251" s="52">
        <v>0</v>
      </c>
      <c r="V251" s="52">
        <v>0</v>
      </c>
      <c r="W251" s="52">
        <v>0</v>
      </c>
      <c r="X251" s="52">
        <v>0</v>
      </c>
      <c r="Y251" s="52">
        <v>0</v>
      </c>
      <c r="Z251" s="52">
        <v>0</v>
      </c>
      <c r="AA251" s="53"/>
      <c r="AB251" s="53"/>
    </row>
    <row r="252" ht="15.25" spans="1:28">
      <c r="A252" s="52">
        <v>4917</v>
      </c>
      <c r="B252" s="52">
        <v>42</v>
      </c>
      <c r="C252" s="53" t="s">
        <v>29</v>
      </c>
      <c r="D252" s="52">
        <v>1</v>
      </c>
      <c r="E252" s="52">
        <v>0</v>
      </c>
      <c r="F252" s="52">
        <v>0</v>
      </c>
      <c r="G252" s="52">
        <v>1</v>
      </c>
      <c r="H252" s="52">
        <v>1</v>
      </c>
      <c r="I252" s="52">
        <v>0</v>
      </c>
      <c r="J252" s="52">
        <v>0</v>
      </c>
      <c r="K252" s="52">
        <v>5</v>
      </c>
      <c r="L252" s="52">
        <v>6</v>
      </c>
      <c r="M252" s="52">
        <v>4015</v>
      </c>
      <c r="N252" s="52">
        <v>0</v>
      </c>
      <c r="O252" s="52">
        <v>5036</v>
      </c>
      <c r="P252" s="52">
        <v>0</v>
      </c>
      <c r="Q252" s="52">
        <v>772</v>
      </c>
      <c r="R252" s="52">
        <v>0</v>
      </c>
      <c r="S252" s="52">
        <v>0</v>
      </c>
      <c r="T252" s="52">
        <v>3</v>
      </c>
      <c r="U252" s="52">
        <v>0</v>
      </c>
      <c r="V252" s="52">
        <v>0</v>
      </c>
      <c r="W252" s="52">
        <v>0</v>
      </c>
      <c r="X252" s="52">
        <v>0</v>
      </c>
      <c r="Y252" s="52">
        <v>0</v>
      </c>
      <c r="Z252" s="52">
        <v>0</v>
      </c>
      <c r="AA252" s="53"/>
      <c r="AB252" s="53"/>
    </row>
    <row r="253" ht="15.25" spans="1:28">
      <c r="A253" s="52">
        <v>771</v>
      </c>
      <c r="B253" s="52">
        <v>41</v>
      </c>
      <c r="C253" s="53" t="s">
        <v>29</v>
      </c>
      <c r="D253" s="52">
        <v>1</v>
      </c>
      <c r="E253" s="52">
        <v>0</v>
      </c>
      <c r="F253" s="52">
        <v>0</v>
      </c>
      <c r="G253" s="52">
        <v>0</v>
      </c>
      <c r="H253" s="52">
        <v>0</v>
      </c>
      <c r="I253" s="52">
        <v>0</v>
      </c>
      <c r="J253" s="52">
        <v>0</v>
      </c>
      <c r="K253" s="52">
        <v>0</v>
      </c>
      <c r="L253" s="52">
        <v>0</v>
      </c>
      <c r="M253" s="52">
        <v>6875</v>
      </c>
      <c r="N253" s="52">
        <v>16.224</v>
      </c>
      <c r="O253" s="52">
        <v>7520</v>
      </c>
      <c r="P253" s="52">
        <v>5.848</v>
      </c>
      <c r="Q253" s="52">
        <v>7659</v>
      </c>
      <c r="R253" s="52">
        <v>1.404</v>
      </c>
      <c r="S253" s="52">
        <v>0</v>
      </c>
      <c r="T253" s="52">
        <v>0</v>
      </c>
      <c r="U253" s="52">
        <v>0</v>
      </c>
      <c r="V253" s="52">
        <v>0</v>
      </c>
      <c r="W253" s="52">
        <v>0</v>
      </c>
      <c r="X253" s="52">
        <v>0</v>
      </c>
      <c r="Y253" s="52">
        <v>1</v>
      </c>
      <c r="Z253" s="52">
        <v>0</v>
      </c>
      <c r="AA253" s="53"/>
      <c r="AB253" s="53"/>
    </row>
    <row r="254" ht="15.25" spans="1:29">
      <c r="A254" s="52">
        <v>781</v>
      </c>
      <c r="B254" s="52">
        <v>43</v>
      </c>
      <c r="C254" s="53" t="s">
        <v>29</v>
      </c>
      <c r="D254" s="52">
        <v>1</v>
      </c>
      <c r="E254" s="52">
        <v>0</v>
      </c>
      <c r="F254" s="52">
        <v>0</v>
      </c>
      <c r="G254" s="52">
        <v>1</v>
      </c>
      <c r="H254" s="52">
        <v>1</v>
      </c>
      <c r="I254" s="52">
        <v>0</v>
      </c>
      <c r="J254" s="52">
        <v>0</v>
      </c>
      <c r="K254" s="52">
        <v>2</v>
      </c>
      <c r="L254" s="52">
        <v>1</v>
      </c>
      <c r="M254" s="52">
        <v>1241</v>
      </c>
      <c r="N254" s="52">
        <v>37.864</v>
      </c>
      <c r="O254" s="52">
        <v>8789</v>
      </c>
      <c r="P254" s="52">
        <v>4.238</v>
      </c>
      <c r="Q254" s="52">
        <v>6135</v>
      </c>
      <c r="R254" s="52">
        <v>0</v>
      </c>
      <c r="S254" s="52">
        <v>0</v>
      </c>
      <c r="T254" s="52">
        <v>2</v>
      </c>
      <c r="U254" s="52">
        <v>0</v>
      </c>
      <c r="V254" s="52">
        <v>8</v>
      </c>
      <c r="W254" s="52">
        <v>0</v>
      </c>
      <c r="X254" s="52">
        <v>0</v>
      </c>
      <c r="Y254" s="52">
        <v>0</v>
      </c>
      <c r="Z254" s="52">
        <v>0</v>
      </c>
      <c r="AA254" s="53"/>
      <c r="AB254" s="53"/>
      <c r="AC254" s="53"/>
    </row>
    <row r="255" ht="15.25" spans="1:29">
      <c r="A255" s="52">
        <v>4678</v>
      </c>
      <c r="B255" s="52">
        <v>43</v>
      </c>
      <c r="C255" s="53" t="s">
        <v>29</v>
      </c>
      <c r="D255" s="52">
        <v>1</v>
      </c>
      <c r="E255" s="52">
        <v>0</v>
      </c>
      <c r="F255" s="52">
        <v>0</v>
      </c>
      <c r="G255" s="52">
        <v>1</v>
      </c>
      <c r="H255" s="52">
        <v>0</v>
      </c>
      <c r="I255" s="52">
        <v>0</v>
      </c>
      <c r="J255" s="52">
        <v>0</v>
      </c>
      <c r="K255" s="52">
        <v>6</v>
      </c>
      <c r="L255" s="52">
        <v>1</v>
      </c>
      <c r="M255" s="52">
        <v>1241</v>
      </c>
      <c r="N255" s="52">
        <v>13.451</v>
      </c>
      <c r="O255" s="52">
        <v>8789</v>
      </c>
      <c r="P255" s="52">
        <v>7.4</v>
      </c>
      <c r="Q255" s="52">
        <v>6135</v>
      </c>
      <c r="R255" s="52">
        <v>0</v>
      </c>
      <c r="S255" s="52">
        <v>0</v>
      </c>
      <c r="T255" s="52">
        <v>4</v>
      </c>
      <c r="U255" s="52">
        <v>0</v>
      </c>
      <c r="V255" s="52">
        <v>8</v>
      </c>
      <c r="W255" s="52">
        <v>0</v>
      </c>
      <c r="X255" s="52">
        <v>0</v>
      </c>
      <c r="Y255" s="52">
        <v>0</v>
      </c>
      <c r="Z255" s="52">
        <v>0</v>
      </c>
      <c r="AA255" s="53"/>
      <c r="AB255" s="53"/>
      <c r="AC255" s="53"/>
    </row>
    <row r="256" ht="15.25" spans="1:29">
      <c r="A256" s="52">
        <v>2706</v>
      </c>
      <c r="B256" s="52">
        <v>43</v>
      </c>
      <c r="C256" s="53" t="s">
        <v>29</v>
      </c>
      <c r="D256" s="52">
        <v>0</v>
      </c>
      <c r="E256" s="52">
        <v>0</v>
      </c>
      <c r="F256" s="52">
        <v>0</v>
      </c>
      <c r="G256" s="52">
        <v>0</v>
      </c>
      <c r="H256" s="52">
        <v>0</v>
      </c>
      <c r="I256" s="52">
        <v>1</v>
      </c>
      <c r="J256" s="52">
        <v>2</v>
      </c>
      <c r="K256" s="52">
        <v>1</v>
      </c>
      <c r="L256" s="52">
        <v>1</v>
      </c>
      <c r="M256" s="52">
        <v>6135</v>
      </c>
      <c r="N256" s="52">
        <v>6.903</v>
      </c>
      <c r="O256" s="52">
        <v>1241</v>
      </c>
      <c r="P256" s="52">
        <v>0</v>
      </c>
      <c r="Q256" s="52">
        <v>8789</v>
      </c>
      <c r="R256" s="52">
        <v>0</v>
      </c>
      <c r="S256" s="52">
        <v>0</v>
      </c>
      <c r="T256" s="52">
        <v>2</v>
      </c>
      <c r="U256" s="52">
        <v>0</v>
      </c>
      <c r="V256" s="52">
        <v>8</v>
      </c>
      <c r="W256" s="52">
        <v>0</v>
      </c>
      <c r="X256" s="52">
        <v>0</v>
      </c>
      <c r="Y256" s="52">
        <v>0</v>
      </c>
      <c r="Z256" s="52">
        <v>0</v>
      </c>
      <c r="AA256" s="53"/>
      <c r="AB256" s="53"/>
      <c r="AC256" s="53"/>
    </row>
    <row r="257" ht="15.25" spans="1:29">
      <c r="A257" s="52">
        <v>6135</v>
      </c>
      <c r="B257" s="52">
        <v>43</v>
      </c>
      <c r="C257" s="53" t="s">
        <v>30</v>
      </c>
      <c r="D257" s="52">
        <v>1</v>
      </c>
      <c r="E257" s="52">
        <v>0</v>
      </c>
      <c r="F257" s="52">
        <v>0</v>
      </c>
      <c r="G257" s="52">
        <v>1</v>
      </c>
      <c r="H257" s="52">
        <v>0</v>
      </c>
      <c r="I257" s="52">
        <v>0</v>
      </c>
      <c r="J257" s="52">
        <v>0</v>
      </c>
      <c r="K257" s="52">
        <v>7</v>
      </c>
      <c r="L257" s="52">
        <v>1</v>
      </c>
      <c r="M257" s="52">
        <v>2706</v>
      </c>
      <c r="N257" s="52">
        <v>0</v>
      </c>
      <c r="O257" s="52">
        <v>4679</v>
      </c>
      <c r="P257" s="52">
        <v>0</v>
      </c>
      <c r="Q257" s="52">
        <v>781</v>
      </c>
      <c r="R257" s="52">
        <v>0</v>
      </c>
      <c r="S257" s="52">
        <v>0</v>
      </c>
      <c r="T257" s="52">
        <v>0</v>
      </c>
      <c r="U257" s="52">
        <v>0</v>
      </c>
      <c r="V257" s="52">
        <v>8</v>
      </c>
      <c r="W257" s="52">
        <v>0</v>
      </c>
      <c r="X257" s="52">
        <v>0</v>
      </c>
      <c r="Y257" s="52">
        <v>0</v>
      </c>
      <c r="Z257" s="52">
        <v>0</v>
      </c>
      <c r="AA257" s="53"/>
      <c r="AB257" s="53"/>
      <c r="AC257" s="53"/>
    </row>
    <row r="258" ht="15.25" spans="1:29">
      <c r="A258" s="52">
        <v>4039</v>
      </c>
      <c r="B258" s="52">
        <v>42</v>
      </c>
      <c r="C258" s="53" t="s">
        <v>29</v>
      </c>
      <c r="D258" s="52">
        <v>1</v>
      </c>
      <c r="E258" s="52">
        <v>0</v>
      </c>
      <c r="F258" s="52">
        <v>0</v>
      </c>
      <c r="G258" s="52">
        <v>4</v>
      </c>
      <c r="H258" s="52">
        <v>0</v>
      </c>
      <c r="I258" s="52">
        <v>0</v>
      </c>
      <c r="J258" s="52">
        <v>0</v>
      </c>
      <c r="K258" s="52">
        <v>13</v>
      </c>
      <c r="L258" s="52">
        <v>1</v>
      </c>
      <c r="M258" s="52">
        <v>4015</v>
      </c>
      <c r="N258" s="52">
        <v>0</v>
      </c>
      <c r="O258" s="52">
        <v>5036</v>
      </c>
      <c r="P258" s="52">
        <v>0</v>
      </c>
      <c r="Q258" s="52">
        <v>772</v>
      </c>
      <c r="R258" s="52">
        <v>0</v>
      </c>
      <c r="S258" s="52">
        <v>0</v>
      </c>
      <c r="T258" s="52">
        <v>0</v>
      </c>
      <c r="U258" s="52">
        <v>0</v>
      </c>
      <c r="V258" s="52">
        <v>0</v>
      </c>
      <c r="W258" s="52">
        <v>0</v>
      </c>
      <c r="X258" s="52">
        <v>0</v>
      </c>
      <c r="Y258" s="52">
        <v>0</v>
      </c>
      <c r="Z258" s="52">
        <v>0</v>
      </c>
      <c r="AA258" s="53"/>
      <c r="AB258" s="53"/>
      <c r="AC258" s="53"/>
    </row>
    <row r="259" ht="15.25" spans="1:29">
      <c r="A259" s="52">
        <v>1241</v>
      </c>
      <c r="B259" s="52">
        <v>43</v>
      </c>
      <c r="C259" s="53" t="s">
        <v>30</v>
      </c>
      <c r="D259" s="52">
        <v>1</v>
      </c>
      <c r="E259" s="52">
        <v>0</v>
      </c>
      <c r="F259" s="52">
        <v>0</v>
      </c>
      <c r="G259" s="52">
        <v>2</v>
      </c>
      <c r="H259" s="52">
        <v>2</v>
      </c>
      <c r="I259" s="52">
        <v>0</v>
      </c>
      <c r="J259" s="52">
        <v>0</v>
      </c>
      <c r="K259" s="52">
        <v>17</v>
      </c>
      <c r="L259" s="52">
        <v>2</v>
      </c>
      <c r="M259" s="52">
        <v>2706</v>
      </c>
      <c r="N259" s="52">
        <v>0.925</v>
      </c>
      <c r="O259" s="52">
        <v>4678</v>
      </c>
      <c r="P259" s="52">
        <v>0</v>
      </c>
      <c r="Q259" s="52">
        <v>781</v>
      </c>
      <c r="R259" s="52">
        <v>0</v>
      </c>
      <c r="S259" s="52">
        <v>0</v>
      </c>
      <c r="T259" s="52">
        <v>0</v>
      </c>
      <c r="U259" s="52">
        <v>0</v>
      </c>
      <c r="V259" s="52">
        <v>8</v>
      </c>
      <c r="W259" s="52">
        <v>0</v>
      </c>
      <c r="X259" s="52">
        <v>0</v>
      </c>
      <c r="Y259" s="52">
        <v>0</v>
      </c>
      <c r="Z259" s="52">
        <v>0</v>
      </c>
      <c r="AA259" s="53"/>
      <c r="AB259" s="53"/>
      <c r="AC259" s="53"/>
    </row>
    <row r="260" ht="15.25" spans="1:29">
      <c r="A260" s="52">
        <v>8789</v>
      </c>
      <c r="B260" s="52">
        <v>43</v>
      </c>
      <c r="C260" s="53" t="s">
        <v>30</v>
      </c>
      <c r="D260" s="52">
        <v>1</v>
      </c>
      <c r="E260" s="52">
        <v>0</v>
      </c>
      <c r="F260" s="52">
        <v>0</v>
      </c>
      <c r="G260" s="52">
        <v>0</v>
      </c>
      <c r="H260" s="52">
        <v>1</v>
      </c>
      <c r="I260" s="52">
        <v>0</v>
      </c>
      <c r="J260" s="52">
        <v>0</v>
      </c>
      <c r="K260" s="52">
        <v>0</v>
      </c>
      <c r="L260" s="52">
        <v>0</v>
      </c>
      <c r="M260" s="52">
        <v>2706</v>
      </c>
      <c r="N260" s="52">
        <v>3.471</v>
      </c>
      <c r="O260" s="52">
        <v>4678</v>
      </c>
      <c r="P260" s="52">
        <v>45.34</v>
      </c>
      <c r="Q260" s="52">
        <v>781</v>
      </c>
      <c r="R260" s="52">
        <v>0</v>
      </c>
      <c r="S260" s="52">
        <v>0</v>
      </c>
      <c r="T260" s="52">
        <v>2</v>
      </c>
      <c r="U260" s="52">
        <v>0</v>
      </c>
      <c r="V260" s="52">
        <v>8</v>
      </c>
      <c r="W260" s="52">
        <v>0</v>
      </c>
      <c r="X260" s="52">
        <v>0</v>
      </c>
      <c r="Y260" s="52">
        <v>0</v>
      </c>
      <c r="Z260" s="52">
        <v>0</v>
      </c>
      <c r="AA260" s="53"/>
      <c r="AB260" s="53"/>
      <c r="AC260" s="53"/>
    </row>
    <row r="261" ht="15.25" spans="1:53">
      <c r="A261" s="52">
        <v>8735</v>
      </c>
      <c r="B261" s="52">
        <v>44</v>
      </c>
      <c r="C261" s="53" t="s">
        <v>29</v>
      </c>
      <c r="D261" s="52">
        <v>1</v>
      </c>
      <c r="E261" s="52">
        <v>0</v>
      </c>
      <c r="F261" s="52">
        <v>0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7902</v>
      </c>
      <c r="N261" s="52">
        <v>0</v>
      </c>
      <c r="O261" s="52">
        <v>7757</v>
      </c>
      <c r="P261" s="52">
        <v>4.614</v>
      </c>
      <c r="Q261" s="52">
        <v>4907</v>
      </c>
      <c r="R261" s="52">
        <v>5.614</v>
      </c>
      <c r="S261" s="52">
        <v>0</v>
      </c>
      <c r="T261" s="52">
        <v>0</v>
      </c>
      <c r="U261" s="52">
        <v>0</v>
      </c>
      <c r="V261" s="52">
        <v>0</v>
      </c>
      <c r="W261" s="52">
        <v>0</v>
      </c>
      <c r="X261" s="52">
        <v>0</v>
      </c>
      <c r="Y261" s="52">
        <v>0</v>
      </c>
      <c r="Z261" s="52">
        <v>0</v>
      </c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</row>
    <row r="262" ht="15.25" spans="1:53">
      <c r="A262" s="52">
        <v>7757</v>
      </c>
      <c r="B262" s="52">
        <v>44</v>
      </c>
      <c r="C262" s="53" t="s">
        <v>30</v>
      </c>
      <c r="D262" s="52">
        <v>1</v>
      </c>
      <c r="E262" s="52">
        <v>0</v>
      </c>
      <c r="F262" s="52">
        <v>0</v>
      </c>
      <c r="G262" s="52">
        <v>2</v>
      </c>
      <c r="H262" s="52">
        <v>0</v>
      </c>
      <c r="I262" s="52">
        <v>0</v>
      </c>
      <c r="J262" s="52">
        <v>0</v>
      </c>
      <c r="K262" s="52">
        <v>1</v>
      </c>
      <c r="L262" s="52">
        <v>1</v>
      </c>
      <c r="M262" s="52">
        <v>8735</v>
      </c>
      <c r="N262" s="52">
        <v>0</v>
      </c>
      <c r="O262" s="52">
        <v>8884</v>
      </c>
      <c r="P262" s="52">
        <v>0</v>
      </c>
      <c r="Q262" s="52">
        <v>3560</v>
      </c>
      <c r="R262" s="52">
        <v>0</v>
      </c>
      <c r="S262" s="52">
        <v>0</v>
      </c>
      <c r="T262" s="52">
        <v>0</v>
      </c>
      <c r="U262" s="52">
        <v>0</v>
      </c>
      <c r="V262" s="52">
        <v>0</v>
      </c>
      <c r="W262" s="52">
        <v>0</v>
      </c>
      <c r="X262" s="52">
        <v>0</v>
      </c>
      <c r="Y262" s="52">
        <v>0</v>
      </c>
      <c r="Z262" s="52">
        <v>0</v>
      </c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</row>
    <row r="263" ht="15.25" spans="1:53">
      <c r="A263" s="52">
        <v>7902</v>
      </c>
      <c r="B263" s="52">
        <v>44</v>
      </c>
      <c r="C263" s="53" t="s">
        <v>30</v>
      </c>
      <c r="D263" s="52">
        <v>1</v>
      </c>
      <c r="E263" s="52">
        <v>0</v>
      </c>
      <c r="F263" s="52">
        <v>0</v>
      </c>
      <c r="G263" s="52">
        <v>1</v>
      </c>
      <c r="H263" s="52">
        <v>2</v>
      </c>
      <c r="I263" s="52">
        <v>0</v>
      </c>
      <c r="J263" s="52">
        <v>0</v>
      </c>
      <c r="K263" s="52">
        <v>11</v>
      </c>
      <c r="L263" s="52">
        <v>5</v>
      </c>
      <c r="M263" s="52">
        <v>8735</v>
      </c>
      <c r="N263" s="52">
        <v>0</v>
      </c>
      <c r="O263" s="52">
        <v>3560</v>
      </c>
      <c r="P263" s="52">
        <v>0</v>
      </c>
      <c r="Q263" s="52">
        <v>8884</v>
      </c>
      <c r="R263" s="52">
        <v>0</v>
      </c>
      <c r="S263" s="52">
        <v>0</v>
      </c>
      <c r="T263" s="52">
        <v>0</v>
      </c>
      <c r="U263" s="52">
        <v>0</v>
      </c>
      <c r="V263" s="52">
        <v>4</v>
      </c>
      <c r="W263" s="52">
        <v>0</v>
      </c>
      <c r="X263" s="52">
        <v>0</v>
      </c>
      <c r="Y263" s="52">
        <v>0</v>
      </c>
      <c r="Z263" s="52">
        <v>4907</v>
      </c>
      <c r="AA263" s="52">
        <v>44</v>
      </c>
      <c r="AB263" s="53" t="s">
        <v>30</v>
      </c>
      <c r="AC263" s="52">
        <v>1</v>
      </c>
      <c r="AD263" s="52">
        <v>0</v>
      </c>
      <c r="AE263" s="52">
        <v>0</v>
      </c>
      <c r="AF263" s="52">
        <v>1</v>
      </c>
      <c r="AG263" s="52">
        <v>2</v>
      </c>
      <c r="AH263" s="52">
        <v>0</v>
      </c>
      <c r="AI263" s="52">
        <v>0</v>
      </c>
      <c r="AJ263" s="52">
        <v>7</v>
      </c>
      <c r="AK263" s="52">
        <v>8</v>
      </c>
      <c r="AL263" s="52">
        <v>8735</v>
      </c>
      <c r="AM263" s="52">
        <v>0</v>
      </c>
      <c r="AN263" s="52">
        <v>3560</v>
      </c>
      <c r="AO263" s="52">
        <v>0</v>
      </c>
      <c r="AP263" s="52">
        <v>8884</v>
      </c>
      <c r="AQ263" s="52">
        <v>0</v>
      </c>
      <c r="AR263" s="52">
        <v>0</v>
      </c>
      <c r="AS263" s="52">
        <v>0</v>
      </c>
      <c r="AT263" s="52">
        <v>0</v>
      </c>
      <c r="AU263" s="52">
        <v>4</v>
      </c>
      <c r="AV263" s="52">
        <v>0</v>
      </c>
      <c r="AW263" s="52">
        <v>0</v>
      </c>
      <c r="AX263" s="52">
        <v>0</v>
      </c>
      <c r="AY263" s="52">
        <v>0</v>
      </c>
      <c r="AZ263" s="53"/>
      <c r="BA263" s="53"/>
    </row>
    <row r="264" ht="15.25" spans="1:53">
      <c r="A264" s="52">
        <v>3560</v>
      </c>
      <c r="B264" s="52">
        <v>44</v>
      </c>
      <c r="C264" s="53" t="s">
        <v>29</v>
      </c>
      <c r="D264" s="52">
        <v>1</v>
      </c>
      <c r="E264" s="52">
        <v>0</v>
      </c>
      <c r="F264" s="52">
        <v>0</v>
      </c>
      <c r="G264" s="52">
        <v>1</v>
      </c>
      <c r="H264" s="52">
        <v>0</v>
      </c>
      <c r="I264" s="52">
        <v>0</v>
      </c>
      <c r="J264" s="52">
        <v>0</v>
      </c>
      <c r="K264" s="52">
        <v>8</v>
      </c>
      <c r="L264" s="52">
        <v>3</v>
      </c>
      <c r="M264" s="52">
        <v>7902</v>
      </c>
      <c r="N264" s="52">
        <v>0</v>
      </c>
      <c r="O264" s="52">
        <v>7757</v>
      </c>
      <c r="P264" s="52">
        <v>0</v>
      </c>
      <c r="Q264" s="52">
        <v>4907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2">
        <v>0</v>
      </c>
      <c r="X264" s="52">
        <v>0</v>
      </c>
      <c r="Y264" s="52">
        <v>0</v>
      </c>
      <c r="Z264" s="52">
        <v>0</v>
      </c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</row>
    <row r="265" ht="15.25" spans="1:53">
      <c r="A265" s="52">
        <v>8884</v>
      </c>
      <c r="B265" s="52">
        <v>44</v>
      </c>
      <c r="C265" s="53" t="s">
        <v>29</v>
      </c>
      <c r="D265" s="52">
        <v>1</v>
      </c>
      <c r="E265" s="52">
        <v>1</v>
      </c>
      <c r="F265" s="52">
        <v>0</v>
      </c>
      <c r="G265" s="52">
        <v>0</v>
      </c>
      <c r="H265" s="52">
        <v>0</v>
      </c>
      <c r="I265" s="52">
        <v>6</v>
      </c>
      <c r="J265" s="52">
        <v>0</v>
      </c>
      <c r="K265" s="52">
        <v>0</v>
      </c>
      <c r="L265" s="52">
        <v>0</v>
      </c>
      <c r="M265" s="52">
        <v>7902</v>
      </c>
      <c r="N265" s="52">
        <v>0</v>
      </c>
      <c r="O265" s="52">
        <v>7757</v>
      </c>
      <c r="P265" s="52">
        <v>0</v>
      </c>
      <c r="Q265" s="52">
        <v>4907</v>
      </c>
      <c r="R265" s="52">
        <v>0</v>
      </c>
      <c r="S265" s="52">
        <v>0</v>
      </c>
      <c r="T265" s="52">
        <v>0</v>
      </c>
      <c r="U265" s="52">
        <v>0</v>
      </c>
      <c r="V265" s="52">
        <v>0</v>
      </c>
      <c r="W265" s="52">
        <v>0</v>
      </c>
      <c r="X265" s="52">
        <v>0</v>
      </c>
      <c r="Y265" s="52">
        <v>1</v>
      </c>
      <c r="Z265" s="52">
        <v>1</v>
      </c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</row>
    <row r="266" ht="15.25" spans="1:29">
      <c r="A266" s="52">
        <v>4976</v>
      </c>
      <c r="B266" s="52">
        <v>46</v>
      </c>
      <c r="C266" s="53" t="s">
        <v>29</v>
      </c>
      <c r="D266" s="52">
        <v>1</v>
      </c>
      <c r="E266" s="52">
        <v>0</v>
      </c>
      <c r="F266" s="52">
        <v>0</v>
      </c>
      <c r="G266" s="52">
        <v>2</v>
      </c>
      <c r="H266" s="52">
        <v>1</v>
      </c>
      <c r="I266" s="52">
        <v>0</v>
      </c>
      <c r="J266" s="52">
        <v>0</v>
      </c>
      <c r="K266" s="52">
        <v>12</v>
      </c>
      <c r="L266" s="52">
        <v>2</v>
      </c>
      <c r="M266" s="52">
        <v>5032</v>
      </c>
      <c r="N266" s="52">
        <v>1.29</v>
      </c>
      <c r="O266" s="52">
        <v>5409</v>
      </c>
      <c r="P266" s="52">
        <v>0</v>
      </c>
      <c r="Q266" s="52">
        <v>1334</v>
      </c>
      <c r="R266" s="52">
        <v>0</v>
      </c>
      <c r="S266" s="52">
        <v>0</v>
      </c>
      <c r="T266" s="52">
        <v>4</v>
      </c>
      <c r="U266" s="52">
        <v>0</v>
      </c>
      <c r="V266" s="52">
        <v>4</v>
      </c>
      <c r="W266" s="52">
        <v>0</v>
      </c>
      <c r="X266" s="52">
        <v>0</v>
      </c>
      <c r="Y266" s="52">
        <v>0</v>
      </c>
      <c r="Z266" s="52">
        <v>0</v>
      </c>
      <c r="AA266" s="53"/>
      <c r="AB266" s="53"/>
      <c r="AC266" s="53"/>
    </row>
    <row r="267" ht="15.25" spans="1:29">
      <c r="A267" s="52">
        <v>5409</v>
      </c>
      <c r="B267" s="52">
        <v>46</v>
      </c>
      <c r="C267" s="53" t="s">
        <v>30</v>
      </c>
      <c r="D267" s="52">
        <v>1</v>
      </c>
      <c r="E267" s="52">
        <v>0</v>
      </c>
      <c r="F267" s="52">
        <v>0</v>
      </c>
      <c r="G267" s="52">
        <v>2</v>
      </c>
      <c r="H267" s="52">
        <v>0</v>
      </c>
      <c r="I267" s="52">
        <v>0</v>
      </c>
      <c r="J267" s="52">
        <v>0</v>
      </c>
      <c r="K267" s="52">
        <v>17</v>
      </c>
      <c r="L267" s="52">
        <v>0</v>
      </c>
      <c r="M267" s="52">
        <v>4976</v>
      </c>
      <c r="N267" s="52">
        <v>0</v>
      </c>
      <c r="O267" s="52">
        <v>865</v>
      </c>
      <c r="P267" s="52">
        <v>0</v>
      </c>
      <c r="Q267" s="52">
        <v>5672</v>
      </c>
      <c r="R267" s="52">
        <v>0</v>
      </c>
      <c r="S267" s="52">
        <v>0</v>
      </c>
      <c r="T267" s="52">
        <v>1</v>
      </c>
      <c r="U267" s="52">
        <v>0</v>
      </c>
      <c r="V267" s="52">
        <v>1</v>
      </c>
      <c r="W267" s="52">
        <v>0</v>
      </c>
      <c r="X267" s="52">
        <v>0</v>
      </c>
      <c r="Y267" s="52">
        <v>0</v>
      </c>
      <c r="Z267" s="52">
        <v>0</v>
      </c>
      <c r="AA267" s="53"/>
      <c r="AB267" s="53"/>
      <c r="AC267" s="53"/>
    </row>
    <row r="268" ht="15.25" spans="1:29">
      <c r="A268" s="52">
        <v>5032</v>
      </c>
      <c r="B268" s="52">
        <v>46</v>
      </c>
      <c r="C268" s="53" t="s">
        <v>30</v>
      </c>
      <c r="D268" s="52">
        <v>1</v>
      </c>
      <c r="E268" s="52">
        <v>0</v>
      </c>
      <c r="F268" s="52">
        <v>0</v>
      </c>
      <c r="G268" s="52">
        <v>1</v>
      </c>
      <c r="H268" s="52">
        <v>1</v>
      </c>
      <c r="I268" s="52">
        <v>0</v>
      </c>
      <c r="J268" s="52">
        <v>0</v>
      </c>
      <c r="K268" s="52">
        <v>4</v>
      </c>
      <c r="L268" s="52">
        <v>3</v>
      </c>
      <c r="M268" s="52">
        <v>865</v>
      </c>
      <c r="N268" s="52">
        <v>0.916</v>
      </c>
      <c r="O268" s="52">
        <v>5672</v>
      </c>
      <c r="P268" s="52">
        <v>0</v>
      </c>
      <c r="Q268" s="52">
        <v>4976</v>
      </c>
      <c r="R268" s="52">
        <v>0</v>
      </c>
      <c r="S268" s="52">
        <v>0</v>
      </c>
      <c r="T268" s="52">
        <v>2</v>
      </c>
      <c r="U268" s="52">
        <v>0</v>
      </c>
      <c r="V268" s="52">
        <v>4</v>
      </c>
      <c r="W268" s="52">
        <v>0</v>
      </c>
      <c r="X268" s="52">
        <v>0</v>
      </c>
      <c r="Y268" s="52">
        <v>0</v>
      </c>
      <c r="Z268" s="52">
        <v>0</v>
      </c>
      <c r="AA268" s="53"/>
      <c r="AB268" s="53"/>
      <c r="AC268" s="53"/>
    </row>
    <row r="269" ht="15.25" spans="1:29">
      <c r="A269" s="52">
        <v>865</v>
      </c>
      <c r="B269" s="52">
        <v>46</v>
      </c>
      <c r="C269" s="53" t="s">
        <v>29</v>
      </c>
      <c r="D269" s="52">
        <v>1</v>
      </c>
      <c r="E269" s="52">
        <v>0</v>
      </c>
      <c r="F269" s="52">
        <v>0</v>
      </c>
      <c r="G269" s="52">
        <v>1</v>
      </c>
      <c r="H269" s="52">
        <v>1</v>
      </c>
      <c r="I269" s="52">
        <v>0</v>
      </c>
      <c r="J269" s="52">
        <v>0</v>
      </c>
      <c r="K269" s="52">
        <v>2</v>
      </c>
      <c r="L269" s="52">
        <v>3</v>
      </c>
      <c r="M269" s="52">
        <v>5032</v>
      </c>
      <c r="N269" s="52">
        <v>0</v>
      </c>
      <c r="O269" s="52">
        <v>5409</v>
      </c>
      <c r="P269" s="52">
        <v>0</v>
      </c>
      <c r="Q269" s="52">
        <v>1334</v>
      </c>
      <c r="R269" s="52">
        <v>0</v>
      </c>
      <c r="S269" s="52">
        <v>0</v>
      </c>
      <c r="T269" s="52">
        <v>4</v>
      </c>
      <c r="U269" s="52">
        <v>0</v>
      </c>
      <c r="V269" s="52">
        <v>4</v>
      </c>
      <c r="W269" s="52">
        <v>0</v>
      </c>
      <c r="X269" s="52">
        <v>0</v>
      </c>
      <c r="Y269" s="52">
        <v>0</v>
      </c>
      <c r="Z269" s="52">
        <v>0</v>
      </c>
      <c r="AA269" s="53"/>
      <c r="AB269" s="53"/>
      <c r="AC269" s="53"/>
    </row>
    <row r="270" ht="15.25" spans="1:29">
      <c r="A270" s="52">
        <v>5672</v>
      </c>
      <c r="B270" s="52">
        <v>46</v>
      </c>
      <c r="C270" s="53" t="s">
        <v>29</v>
      </c>
      <c r="D270" s="52">
        <v>1</v>
      </c>
      <c r="E270" s="52">
        <v>1</v>
      </c>
      <c r="F270" s="52">
        <v>0</v>
      </c>
      <c r="G270" s="52">
        <v>0</v>
      </c>
      <c r="H270" s="52">
        <v>0</v>
      </c>
      <c r="I270" s="52">
        <v>0</v>
      </c>
      <c r="J270" s="52">
        <v>0</v>
      </c>
      <c r="K270" s="52">
        <v>0</v>
      </c>
      <c r="L270" s="52">
        <v>0</v>
      </c>
      <c r="M270" s="52">
        <v>5032</v>
      </c>
      <c r="N270" s="52">
        <v>0</v>
      </c>
      <c r="O270" s="52">
        <v>5409</v>
      </c>
      <c r="P270" s="52">
        <v>23.683</v>
      </c>
      <c r="Q270" s="52">
        <v>1334</v>
      </c>
      <c r="R270" s="52">
        <v>2.15</v>
      </c>
      <c r="S270" s="52">
        <v>0</v>
      </c>
      <c r="T270" s="52">
        <v>0</v>
      </c>
      <c r="U270" s="52">
        <v>0</v>
      </c>
      <c r="V270" s="52">
        <v>4</v>
      </c>
      <c r="W270" s="52">
        <v>0</v>
      </c>
      <c r="X270" s="52">
        <v>0</v>
      </c>
      <c r="Y270" s="52">
        <v>0</v>
      </c>
      <c r="Z270" s="52">
        <v>0</v>
      </c>
      <c r="AA270" s="53"/>
      <c r="AB270" s="53"/>
      <c r="AC270" s="53"/>
    </row>
    <row r="271" ht="15.25" spans="1:29">
      <c r="A271" s="52">
        <v>1334</v>
      </c>
      <c r="B271" s="52">
        <v>46</v>
      </c>
      <c r="C271" s="53" t="s">
        <v>30</v>
      </c>
      <c r="D271" s="52">
        <v>1</v>
      </c>
      <c r="E271" s="52">
        <v>0</v>
      </c>
      <c r="F271" s="52">
        <v>0</v>
      </c>
      <c r="G271" s="52">
        <v>0</v>
      </c>
      <c r="H271" s="52">
        <v>0</v>
      </c>
      <c r="I271" s="52">
        <v>0</v>
      </c>
      <c r="J271" s="52">
        <v>0</v>
      </c>
      <c r="K271" s="52">
        <v>1</v>
      </c>
      <c r="L271" s="52">
        <v>1</v>
      </c>
      <c r="M271" s="52">
        <v>865</v>
      </c>
      <c r="N271" s="52">
        <v>15.45</v>
      </c>
      <c r="O271" s="52">
        <v>5672</v>
      </c>
      <c r="P271" s="52">
        <v>0</v>
      </c>
      <c r="Q271" s="52">
        <v>4976</v>
      </c>
      <c r="R271" s="52">
        <v>0</v>
      </c>
      <c r="S271" s="52">
        <v>0</v>
      </c>
      <c r="T271" s="52">
        <v>2</v>
      </c>
      <c r="U271" s="52">
        <v>0</v>
      </c>
      <c r="V271" s="52">
        <v>4</v>
      </c>
      <c r="W271" s="52">
        <v>0</v>
      </c>
      <c r="X271" s="52">
        <v>0</v>
      </c>
      <c r="Y271" s="52">
        <v>0</v>
      </c>
      <c r="Z271" s="52">
        <v>0</v>
      </c>
      <c r="AA271" s="53"/>
      <c r="AB271" s="53"/>
      <c r="AC271" s="53"/>
    </row>
    <row r="272" ht="15.25" spans="1:29">
      <c r="A272" s="52">
        <v>1305</v>
      </c>
      <c r="B272" s="52">
        <v>45</v>
      </c>
      <c r="C272" s="53" t="s">
        <v>30</v>
      </c>
      <c r="D272" s="52">
        <v>1</v>
      </c>
      <c r="E272" s="52">
        <v>0</v>
      </c>
      <c r="F272" s="52">
        <v>0</v>
      </c>
      <c r="G272" s="52">
        <v>0</v>
      </c>
      <c r="H272" s="52">
        <v>0</v>
      </c>
      <c r="I272" s="52">
        <v>3</v>
      </c>
      <c r="J272" s="52">
        <v>4</v>
      </c>
      <c r="K272" s="52">
        <v>0</v>
      </c>
      <c r="L272" s="52">
        <v>0</v>
      </c>
      <c r="M272" s="52">
        <v>4946</v>
      </c>
      <c r="N272" s="52">
        <v>6.175</v>
      </c>
      <c r="O272" s="52">
        <v>2386</v>
      </c>
      <c r="P272" s="52">
        <v>0</v>
      </c>
      <c r="Q272" s="52">
        <v>8765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  <c r="AA272" s="53"/>
      <c r="AB272" s="53"/>
      <c r="AC272" s="53"/>
    </row>
    <row r="273" ht="15.25" spans="1:29">
      <c r="A273" s="52">
        <v>2386</v>
      </c>
      <c r="B273" s="52">
        <v>45</v>
      </c>
      <c r="C273" s="53" t="s">
        <v>29</v>
      </c>
      <c r="D273" s="52">
        <v>1</v>
      </c>
      <c r="E273" s="52">
        <v>0</v>
      </c>
      <c r="F273" s="52">
        <v>0</v>
      </c>
      <c r="G273" s="52">
        <v>0</v>
      </c>
      <c r="H273" s="52">
        <v>0</v>
      </c>
      <c r="I273" s="52">
        <v>0</v>
      </c>
      <c r="J273" s="52">
        <v>0</v>
      </c>
      <c r="K273" s="52">
        <v>4</v>
      </c>
      <c r="L273" s="52">
        <v>3</v>
      </c>
      <c r="M273" s="52">
        <v>1305</v>
      </c>
      <c r="N273" s="52">
        <v>2.723</v>
      </c>
      <c r="O273" s="52">
        <v>2198</v>
      </c>
      <c r="P273" s="52">
        <v>0</v>
      </c>
      <c r="Q273" s="52">
        <v>6397</v>
      </c>
      <c r="R273" s="52">
        <v>0</v>
      </c>
      <c r="S273" s="52">
        <v>0</v>
      </c>
      <c r="T273" s="52">
        <v>2</v>
      </c>
      <c r="U273" s="52">
        <v>0</v>
      </c>
      <c r="V273" s="52">
        <v>0</v>
      </c>
      <c r="W273" s="52">
        <v>0</v>
      </c>
      <c r="X273" s="52">
        <v>0</v>
      </c>
      <c r="Y273" s="52">
        <v>0</v>
      </c>
      <c r="Z273" s="52">
        <v>0</v>
      </c>
      <c r="AA273" s="53"/>
      <c r="AB273" s="53"/>
      <c r="AC273" s="53"/>
    </row>
    <row r="274" ht="15.25" spans="1:29">
      <c r="A274" s="52">
        <v>8765</v>
      </c>
      <c r="B274" s="52">
        <v>47</v>
      </c>
      <c r="C274" s="53" t="s">
        <v>29</v>
      </c>
      <c r="D274" s="52">
        <v>1</v>
      </c>
      <c r="E274" s="52">
        <v>0</v>
      </c>
      <c r="F274" s="52">
        <v>0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1305</v>
      </c>
      <c r="N274" s="52">
        <v>55.185</v>
      </c>
      <c r="O274" s="52">
        <v>2198</v>
      </c>
      <c r="P274" s="52">
        <v>9.258</v>
      </c>
      <c r="Q274" s="52">
        <v>6397</v>
      </c>
      <c r="R274" s="52">
        <v>21.833</v>
      </c>
      <c r="S274" s="52">
        <v>0</v>
      </c>
      <c r="T274" s="52">
        <v>0</v>
      </c>
      <c r="U274" s="52">
        <v>0</v>
      </c>
      <c r="V274" s="52">
        <v>0</v>
      </c>
      <c r="W274" s="52">
        <v>0</v>
      </c>
      <c r="X274" s="52">
        <v>0</v>
      </c>
      <c r="Y274" s="52">
        <v>0</v>
      </c>
      <c r="Z274" s="52">
        <v>0</v>
      </c>
      <c r="AA274" s="53"/>
      <c r="AB274" s="53"/>
      <c r="AC274" s="53"/>
    </row>
    <row r="275" ht="15.25" spans="1:29">
      <c r="A275" s="52">
        <v>4946</v>
      </c>
      <c r="B275" s="52">
        <v>45</v>
      </c>
      <c r="C275" s="53" t="s">
        <v>29</v>
      </c>
      <c r="D275" s="52">
        <v>0</v>
      </c>
      <c r="E275" s="52">
        <v>0</v>
      </c>
      <c r="F275" s="52">
        <v>0</v>
      </c>
      <c r="G275" s="52">
        <v>0</v>
      </c>
      <c r="H275" s="52">
        <v>0</v>
      </c>
      <c r="I275" s="52">
        <v>0</v>
      </c>
      <c r="J275" s="52">
        <v>0</v>
      </c>
      <c r="K275" s="52">
        <v>5</v>
      </c>
      <c r="L275" s="52">
        <v>1</v>
      </c>
      <c r="M275" s="52">
        <v>1305</v>
      </c>
      <c r="N275" s="52">
        <v>24.612</v>
      </c>
      <c r="O275" s="52">
        <v>2198</v>
      </c>
      <c r="P275" s="52">
        <v>0</v>
      </c>
      <c r="Q275" s="52">
        <v>6397</v>
      </c>
      <c r="R275" s="52">
        <v>0</v>
      </c>
      <c r="S275" s="52">
        <v>0</v>
      </c>
      <c r="T275" s="52">
        <v>4</v>
      </c>
      <c r="U275" s="52">
        <v>0</v>
      </c>
      <c r="V275" s="52">
        <v>0</v>
      </c>
      <c r="W275" s="52">
        <v>0</v>
      </c>
      <c r="X275" s="52">
        <v>0</v>
      </c>
      <c r="Y275" s="52">
        <v>0</v>
      </c>
      <c r="Z275" s="52">
        <v>0</v>
      </c>
      <c r="AA275" s="53"/>
      <c r="AB275" s="53"/>
      <c r="AC275" s="53"/>
    </row>
    <row r="276" ht="15.25" spans="1:29">
      <c r="A276" s="52">
        <v>2198</v>
      </c>
      <c r="B276" s="52">
        <v>45</v>
      </c>
      <c r="C276" s="53" t="s">
        <v>30</v>
      </c>
      <c r="D276" s="52">
        <v>1</v>
      </c>
      <c r="E276" s="52">
        <v>0</v>
      </c>
      <c r="F276" s="52">
        <v>0</v>
      </c>
      <c r="G276" s="52">
        <v>1</v>
      </c>
      <c r="H276" s="52">
        <v>0</v>
      </c>
      <c r="I276" s="52">
        <v>2</v>
      </c>
      <c r="J276" s="52">
        <v>0</v>
      </c>
      <c r="K276" s="52">
        <v>0</v>
      </c>
      <c r="L276" s="52">
        <v>3</v>
      </c>
      <c r="M276" s="52">
        <v>4946</v>
      </c>
      <c r="N276" s="52">
        <v>5.842</v>
      </c>
      <c r="O276" s="52">
        <v>2386</v>
      </c>
      <c r="P276" s="52">
        <v>0</v>
      </c>
      <c r="Q276" s="52">
        <v>8765</v>
      </c>
      <c r="R276" s="52">
        <v>0</v>
      </c>
      <c r="S276" s="52">
        <v>0</v>
      </c>
      <c r="T276" s="52">
        <v>2</v>
      </c>
      <c r="U276" s="52">
        <v>0</v>
      </c>
      <c r="V276" s="52">
        <v>0</v>
      </c>
      <c r="W276" s="52">
        <v>0</v>
      </c>
      <c r="X276" s="52">
        <v>0</v>
      </c>
      <c r="Y276" s="52">
        <v>0</v>
      </c>
      <c r="Z276" s="52">
        <v>0</v>
      </c>
      <c r="AA276" s="53"/>
      <c r="AB276" s="53"/>
      <c r="AC276" s="53"/>
    </row>
    <row r="277" ht="15.25" spans="1:29">
      <c r="A277" s="52">
        <v>6397</v>
      </c>
      <c r="B277" s="52">
        <v>45</v>
      </c>
      <c r="C277" s="53" t="s">
        <v>30</v>
      </c>
      <c r="D277" s="52">
        <v>1</v>
      </c>
      <c r="E277" s="52">
        <v>1</v>
      </c>
      <c r="F277" s="52">
        <v>0</v>
      </c>
      <c r="G277" s="52">
        <v>0</v>
      </c>
      <c r="H277" s="52">
        <v>0</v>
      </c>
      <c r="I277" s="52">
        <v>1</v>
      </c>
      <c r="J277" s="52">
        <v>0</v>
      </c>
      <c r="K277" s="52">
        <v>0</v>
      </c>
      <c r="L277" s="52">
        <v>0</v>
      </c>
      <c r="M277" s="52">
        <v>4946</v>
      </c>
      <c r="N277" s="52">
        <v>3.333</v>
      </c>
      <c r="O277" s="52">
        <v>2386</v>
      </c>
      <c r="P277" s="52">
        <v>0</v>
      </c>
      <c r="Q277" s="52">
        <v>8765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  <c r="AA277" s="53"/>
      <c r="AB277" s="53"/>
      <c r="AC277" s="53"/>
    </row>
    <row r="278" ht="15.25" spans="1:29">
      <c r="A278" s="52">
        <v>4476</v>
      </c>
      <c r="B278" s="52">
        <v>47</v>
      </c>
      <c r="C278" s="53" t="s">
        <v>30</v>
      </c>
      <c r="D278" s="52">
        <v>1</v>
      </c>
      <c r="E278" s="52">
        <v>0</v>
      </c>
      <c r="F278" s="52">
        <v>0</v>
      </c>
      <c r="G278" s="52">
        <v>3</v>
      </c>
      <c r="H278" s="52">
        <v>0</v>
      </c>
      <c r="I278" s="52">
        <v>0</v>
      </c>
      <c r="J278" s="52">
        <v>0</v>
      </c>
      <c r="K278" s="52">
        <v>18</v>
      </c>
      <c r="L278" s="52">
        <v>0</v>
      </c>
      <c r="M278" s="52">
        <v>6864</v>
      </c>
      <c r="N278" s="52">
        <v>0</v>
      </c>
      <c r="O278" s="52">
        <v>3683</v>
      </c>
      <c r="P278" s="52">
        <v>0</v>
      </c>
      <c r="Q278" s="52">
        <v>5406</v>
      </c>
      <c r="R278" s="52">
        <v>8.237</v>
      </c>
      <c r="S278" s="52">
        <v>0</v>
      </c>
      <c r="T278" s="52">
        <v>0</v>
      </c>
      <c r="U278" s="52">
        <v>0</v>
      </c>
      <c r="V278" s="52">
        <v>0</v>
      </c>
      <c r="W278" s="52">
        <v>0</v>
      </c>
      <c r="X278" s="52">
        <v>0</v>
      </c>
      <c r="Y278" s="52">
        <v>0</v>
      </c>
      <c r="Z278" s="52">
        <v>0</v>
      </c>
      <c r="AA278" s="53"/>
      <c r="AB278" s="53"/>
      <c r="AC278" s="53"/>
    </row>
    <row r="279" ht="15.25" spans="1:29">
      <c r="A279" s="52">
        <v>6864</v>
      </c>
      <c r="B279" s="52">
        <v>47</v>
      </c>
      <c r="C279" s="53" t="s">
        <v>29</v>
      </c>
      <c r="D279" s="52">
        <v>0</v>
      </c>
      <c r="E279" s="52">
        <v>0</v>
      </c>
      <c r="F279" s="52">
        <v>0</v>
      </c>
      <c r="G279" s="52">
        <v>2</v>
      </c>
      <c r="H279" s="52">
        <v>0</v>
      </c>
      <c r="I279" s="52">
        <v>0</v>
      </c>
      <c r="J279" s="52">
        <v>0</v>
      </c>
      <c r="K279" s="52">
        <v>1</v>
      </c>
      <c r="L279" s="52">
        <v>0</v>
      </c>
      <c r="M279" s="52">
        <v>4476</v>
      </c>
      <c r="N279" s="52">
        <v>0</v>
      </c>
      <c r="O279" s="52">
        <v>4951</v>
      </c>
      <c r="P279" s="52">
        <v>3.568</v>
      </c>
      <c r="Q279" s="52">
        <v>1360</v>
      </c>
      <c r="R279" s="52">
        <v>0</v>
      </c>
      <c r="S279" s="52">
        <v>0</v>
      </c>
      <c r="T279" s="52">
        <v>0</v>
      </c>
      <c r="U279" s="52">
        <v>0</v>
      </c>
      <c r="V279" s="52">
        <v>4</v>
      </c>
      <c r="W279" s="52">
        <v>0</v>
      </c>
      <c r="X279" s="52">
        <v>0</v>
      </c>
      <c r="Y279" s="52">
        <v>0</v>
      </c>
      <c r="Z279" s="52">
        <v>0</v>
      </c>
      <c r="AA279" s="53"/>
      <c r="AB279" s="53"/>
      <c r="AC279" s="53"/>
    </row>
    <row r="280" ht="15.25" spans="1:29">
      <c r="A280" s="52">
        <v>4951</v>
      </c>
      <c r="B280" s="52">
        <v>47</v>
      </c>
      <c r="C280" s="53" t="s">
        <v>30</v>
      </c>
      <c r="D280" s="52">
        <v>1</v>
      </c>
      <c r="E280" s="52">
        <v>0</v>
      </c>
      <c r="F280" s="52">
        <v>0</v>
      </c>
      <c r="G280" s="52">
        <v>1</v>
      </c>
      <c r="H280" s="52">
        <v>1</v>
      </c>
      <c r="I280" s="52">
        <v>0</v>
      </c>
      <c r="J280" s="52">
        <v>0</v>
      </c>
      <c r="K280" s="52">
        <v>5</v>
      </c>
      <c r="L280" s="52">
        <v>2</v>
      </c>
      <c r="M280" s="52">
        <v>6864</v>
      </c>
      <c r="N280" s="52">
        <v>8.525</v>
      </c>
      <c r="O280" s="52">
        <v>3683</v>
      </c>
      <c r="P280" s="52">
        <v>0</v>
      </c>
      <c r="Q280" s="52">
        <v>5406</v>
      </c>
      <c r="R280" s="52">
        <v>0</v>
      </c>
      <c r="S280" s="52">
        <v>0</v>
      </c>
      <c r="T280" s="52">
        <v>2</v>
      </c>
      <c r="U280" s="52">
        <v>0</v>
      </c>
      <c r="V280" s="52">
        <v>0</v>
      </c>
      <c r="W280" s="52">
        <v>0</v>
      </c>
      <c r="X280" s="52">
        <v>0</v>
      </c>
      <c r="Y280" s="52">
        <v>0</v>
      </c>
      <c r="Z280" s="52">
        <v>0</v>
      </c>
      <c r="AA280" s="53"/>
      <c r="AB280" s="53"/>
      <c r="AC280" s="53"/>
    </row>
    <row r="281" ht="15.25" spans="1:29">
      <c r="A281" s="52">
        <v>3682</v>
      </c>
      <c r="B281" s="52">
        <v>47</v>
      </c>
      <c r="C281" s="53" t="s">
        <v>29</v>
      </c>
      <c r="D281" s="52">
        <v>1</v>
      </c>
      <c r="E281" s="52">
        <v>0</v>
      </c>
      <c r="F281" s="52">
        <v>0</v>
      </c>
      <c r="G281" s="52">
        <v>2</v>
      </c>
      <c r="H281" s="52">
        <v>0</v>
      </c>
      <c r="I281" s="52">
        <v>0</v>
      </c>
      <c r="J281" s="52">
        <v>0</v>
      </c>
      <c r="K281" s="52">
        <v>6</v>
      </c>
      <c r="L281" s="52">
        <v>5</v>
      </c>
      <c r="M281" s="52">
        <v>4951</v>
      </c>
      <c r="N281" s="52">
        <v>10.023</v>
      </c>
      <c r="O281" s="52">
        <v>1360</v>
      </c>
      <c r="P281" s="52">
        <v>0</v>
      </c>
      <c r="Q281" s="52">
        <v>4476</v>
      </c>
      <c r="R281" s="52">
        <v>0</v>
      </c>
      <c r="S281" s="52">
        <v>0</v>
      </c>
      <c r="T281" s="52">
        <v>3</v>
      </c>
      <c r="U281" s="52">
        <v>0</v>
      </c>
      <c r="V281" s="52">
        <v>4</v>
      </c>
      <c r="W281" s="52">
        <v>0</v>
      </c>
      <c r="X281" s="52">
        <v>0</v>
      </c>
      <c r="Y281" s="52">
        <v>0</v>
      </c>
      <c r="Z281" s="52">
        <v>0</v>
      </c>
      <c r="AA281" s="53"/>
      <c r="AB281" s="53"/>
      <c r="AC281" s="53"/>
    </row>
    <row r="282" ht="15.25" spans="1:29">
      <c r="A282" s="52">
        <v>5406</v>
      </c>
      <c r="B282" s="52">
        <v>47</v>
      </c>
      <c r="C282" s="53" t="s">
        <v>29</v>
      </c>
      <c r="D282" s="52">
        <v>1</v>
      </c>
      <c r="E282" s="52">
        <v>0</v>
      </c>
      <c r="F282" s="52">
        <v>0</v>
      </c>
      <c r="G282" s="52">
        <v>4</v>
      </c>
      <c r="H282" s="52">
        <v>0</v>
      </c>
      <c r="I282" s="52">
        <v>0</v>
      </c>
      <c r="J282" s="52">
        <v>0</v>
      </c>
      <c r="K282" s="52">
        <v>10</v>
      </c>
      <c r="L282" s="52">
        <v>3</v>
      </c>
      <c r="M282" s="52">
        <v>4951</v>
      </c>
      <c r="N282" s="52">
        <v>0</v>
      </c>
      <c r="O282" s="52">
        <v>1360</v>
      </c>
      <c r="P282" s="52">
        <v>0</v>
      </c>
      <c r="Q282" s="52">
        <v>4476</v>
      </c>
      <c r="R282" s="52">
        <v>0</v>
      </c>
      <c r="S282" s="52">
        <v>0</v>
      </c>
      <c r="T282" s="52">
        <v>0</v>
      </c>
      <c r="U282" s="52">
        <v>0</v>
      </c>
      <c r="V282" s="52">
        <v>4</v>
      </c>
      <c r="W282" s="52">
        <v>0</v>
      </c>
      <c r="X282" s="52">
        <v>0</v>
      </c>
      <c r="Y282" s="52">
        <v>0</v>
      </c>
      <c r="Z282" s="52">
        <v>0</v>
      </c>
      <c r="AA282" s="53"/>
      <c r="AB282" s="53"/>
      <c r="AC282" s="53"/>
    </row>
    <row r="283" ht="15.25" spans="1:29">
      <c r="A283" s="52">
        <v>1360</v>
      </c>
      <c r="B283" s="52">
        <v>47</v>
      </c>
      <c r="C283" s="53" t="s">
        <v>30</v>
      </c>
      <c r="D283" s="52">
        <v>1</v>
      </c>
      <c r="E283" s="52">
        <v>0</v>
      </c>
      <c r="F283" s="52">
        <v>0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2</v>
      </c>
      <c r="M283" s="52">
        <v>6864</v>
      </c>
      <c r="N283" s="52">
        <v>6.383</v>
      </c>
      <c r="O283" s="52">
        <v>3683</v>
      </c>
      <c r="P283" s="52">
        <v>0</v>
      </c>
      <c r="Q283" s="52">
        <v>5406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0</v>
      </c>
      <c r="Y283" s="52">
        <v>0</v>
      </c>
      <c r="Z283" s="52">
        <v>0</v>
      </c>
      <c r="AA283" s="53"/>
      <c r="AB283" s="53"/>
      <c r="AC283" s="53"/>
    </row>
    <row r="284" ht="15.25" spans="1:28">
      <c r="A284" s="52">
        <v>6865</v>
      </c>
      <c r="B284" s="52">
        <v>48</v>
      </c>
      <c r="C284" s="53" t="s">
        <v>30</v>
      </c>
      <c r="D284" s="52">
        <v>1</v>
      </c>
      <c r="E284" s="52">
        <v>0</v>
      </c>
      <c r="F284" s="52">
        <v>0</v>
      </c>
      <c r="G284" s="52">
        <v>0</v>
      </c>
      <c r="H284" s="52">
        <v>0</v>
      </c>
      <c r="I284" s="52">
        <v>4</v>
      </c>
      <c r="J284" s="52">
        <v>3</v>
      </c>
      <c r="K284" s="52">
        <v>0</v>
      </c>
      <c r="L284" s="52">
        <v>0</v>
      </c>
      <c r="M284" s="52">
        <v>6865</v>
      </c>
      <c r="N284" s="52">
        <v>0</v>
      </c>
      <c r="O284" s="52">
        <v>4617</v>
      </c>
      <c r="P284" s="52">
        <v>0</v>
      </c>
      <c r="Q284" s="52">
        <v>2013</v>
      </c>
      <c r="R284" s="52">
        <v>0</v>
      </c>
      <c r="S284" s="52">
        <v>0</v>
      </c>
      <c r="T284" s="52">
        <v>2</v>
      </c>
      <c r="U284" s="52">
        <v>0</v>
      </c>
      <c r="V284" s="52">
        <v>0</v>
      </c>
      <c r="W284" s="52">
        <v>0</v>
      </c>
      <c r="X284" s="52">
        <v>0</v>
      </c>
      <c r="Y284" s="52">
        <v>0</v>
      </c>
      <c r="Z284" s="52">
        <v>0</v>
      </c>
      <c r="AA284" s="53"/>
      <c r="AB284" s="53"/>
    </row>
    <row r="285" ht="15.25" spans="1:28">
      <c r="A285" s="52">
        <v>8729</v>
      </c>
      <c r="B285" s="52">
        <v>48</v>
      </c>
      <c r="C285" s="53" t="s">
        <v>30</v>
      </c>
      <c r="D285" s="52">
        <v>1</v>
      </c>
      <c r="E285" s="52">
        <v>0</v>
      </c>
      <c r="F285" s="52">
        <v>0</v>
      </c>
      <c r="G285" s="52">
        <v>1</v>
      </c>
      <c r="H285" s="52">
        <v>1</v>
      </c>
      <c r="I285" s="52">
        <v>0</v>
      </c>
      <c r="J285" s="52">
        <v>0</v>
      </c>
      <c r="K285" s="52">
        <v>5</v>
      </c>
      <c r="L285" s="52">
        <v>5</v>
      </c>
      <c r="M285" s="52">
        <v>2013</v>
      </c>
      <c r="N285" s="52">
        <v>0</v>
      </c>
      <c r="O285" s="52">
        <v>3161</v>
      </c>
      <c r="P285" s="52">
        <v>0</v>
      </c>
      <c r="Q285" s="52">
        <v>4617</v>
      </c>
      <c r="R285" s="52">
        <v>0</v>
      </c>
      <c r="S285" s="52">
        <v>0</v>
      </c>
      <c r="T285" s="52">
        <v>0</v>
      </c>
      <c r="U285" s="52">
        <v>0</v>
      </c>
      <c r="V285" s="52">
        <v>4</v>
      </c>
      <c r="W285" s="52">
        <v>0</v>
      </c>
      <c r="X285" s="52">
        <v>0</v>
      </c>
      <c r="Y285" s="52">
        <v>0</v>
      </c>
      <c r="Z285" s="52">
        <v>0</v>
      </c>
      <c r="AA285" s="53"/>
      <c r="AB285" s="53"/>
    </row>
    <row r="286" ht="15.25" spans="1:28">
      <c r="A286" s="52">
        <v>3161</v>
      </c>
      <c r="B286" s="52">
        <v>48</v>
      </c>
      <c r="C286" s="53" t="s">
        <v>29</v>
      </c>
      <c r="D286" s="52">
        <v>1</v>
      </c>
      <c r="E286" s="52">
        <v>0</v>
      </c>
      <c r="F286" s="52">
        <v>0</v>
      </c>
      <c r="G286" s="52">
        <v>0</v>
      </c>
      <c r="H286" s="52">
        <v>0</v>
      </c>
      <c r="I286" s="52">
        <v>0</v>
      </c>
      <c r="J286" s="52">
        <v>0</v>
      </c>
      <c r="K286" s="52">
        <v>0</v>
      </c>
      <c r="L286" s="52">
        <v>0</v>
      </c>
      <c r="M286" s="52">
        <v>6875</v>
      </c>
      <c r="N286" s="52">
        <v>46.901</v>
      </c>
      <c r="O286" s="52">
        <v>6865</v>
      </c>
      <c r="P286" s="52">
        <v>0</v>
      </c>
      <c r="Q286" s="52">
        <v>8729</v>
      </c>
      <c r="R286" s="52">
        <v>0</v>
      </c>
      <c r="S286" s="52">
        <v>0</v>
      </c>
      <c r="T286" s="52">
        <v>4</v>
      </c>
      <c r="U286" s="52">
        <v>0</v>
      </c>
      <c r="V286" s="52">
        <v>0</v>
      </c>
      <c r="W286" s="52">
        <v>0</v>
      </c>
      <c r="X286" s="52">
        <v>0</v>
      </c>
      <c r="Y286" s="52">
        <v>0</v>
      </c>
      <c r="Z286" s="52">
        <v>0</v>
      </c>
      <c r="AA286" s="53"/>
      <c r="AB286" s="53"/>
    </row>
    <row r="287" ht="15.25" spans="1:28">
      <c r="A287" s="52">
        <v>4617</v>
      </c>
      <c r="B287" s="52">
        <v>48</v>
      </c>
      <c r="C287" s="53" t="s">
        <v>29</v>
      </c>
      <c r="D287" s="52">
        <v>1</v>
      </c>
      <c r="E287" s="52">
        <v>0</v>
      </c>
      <c r="F287" s="52">
        <v>0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52">
        <v>0</v>
      </c>
      <c r="M287" s="52">
        <v>6875</v>
      </c>
      <c r="N287" s="52">
        <v>17.005</v>
      </c>
      <c r="O287" s="52">
        <v>6865</v>
      </c>
      <c r="P287" s="52">
        <v>1.615</v>
      </c>
      <c r="Q287" s="52">
        <v>8729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2">
        <v>0</v>
      </c>
      <c r="X287" s="52">
        <v>0</v>
      </c>
      <c r="Y287" s="52">
        <v>0</v>
      </c>
      <c r="Z287" s="52">
        <v>0</v>
      </c>
      <c r="AA287" s="53"/>
      <c r="AB287" s="53"/>
    </row>
    <row r="288" ht="15.25" spans="1:28">
      <c r="A288" s="52">
        <v>2013</v>
      </c>
      <c r="B288" s="52">
        <v>48</v>
      </c>
      <c r="C288" s="53" t="s">
        <v>29</v>
      </c>
      <c r="D288" s="52">
        <v>1</v>
      </c>
      <c r="E288" s="52">
        <v>1</v>
      </c>
      <c r="F288" s="52">
        <v>0</v>
      </c>
      <c r="G288" s="52">
        <v>0</v>
      </c>
      <c r="H288" s="52">
        <v>1</v>
      </c>
      <c r="I288" s="52">
        <v>4</v>
      </c>
      <c r="J288" s="52">
        <v>0</v>
      </c>
      <c r="K288" s="52">
        <v>0</v>
      </c>
      <c r="L288" s="52">
        <v>0</v>
      </c>
      <c r="M288" s="52">
        <v>6875</v>
      </c>
      <c r="N288" s="52">
        <v>0</v>
      </c>
      <c r="O288" s="52">
        <v>6865</v>
      </c>
      <c r="P288" s="52">
        <v>0</v>
      </c>
      <c r="Q288" s="52">
        <v>8729</v>
      </c>
      <c r="R288" s="52">
        <v>0</v>
      </c>
      <c r="S288" s="52">
        <v>0</v>
      </c>
      <c r="T288" s="52">
        <v>4</v>
      </c>
      <c r="U288" s="52">
        <v>0</v>
      </c>
      <c r="V288" s="52">
        <v>0</v>
      </c>
      <c r="W288" s="52">
        <v>0</v>
      </c>
      <c r="X288" s="52">
        <v>0</v>
      </c>
      <c r="Y288" s="52">
        <v>0</v>
      </c>
      <c r="Z288" s="53" t="s">
        <v>32</v>
      </c>
      <c r="AA288" s="53"/>
      <c r="AB288" s="53"/>
    </row>
    <row r="289" ht="15.25" spans="1:29">
      <c r="A289" s="52">
        <v>772</v>
      </c>
      <c r="B289" s="52">
        <v>49</v>
      </c>
      <c r="C289" s="53" t="s">
        <v>30</v>
      </c>
      <c r="D289" s="52">
        <v>1</v>
      </c>
      <c r="E289" s="52">
        <v>0</v>
      </c>
      <c r="F289" s="52">
        <v>0</v>
      </c>
      <c r="G289" s="52">
        <v>2</v>
      </c>
      <c r="H289" s="52">
        <v>0</v>
      </c>
      <c r="I289" s="52">
        <v>1</v>
      </c>
      <c r="J289" s="52">
        <v>0</v>
      </c>
      <c r="K289" s="52">
        <v>3</v>
      </c>
      <c r="L289" s="52">
        <v>6</v>
      </c>
      <c r="M289" s="52">
        <v>2056</v>
      </c>
      <c r="N289" s="52">
        <v>0</v>
      </c>
      <c r="O289" s="52">
        <v>4069</v>
      </c>
      <c r="P289" s="52">
        <v>0</v>
      </c>
      <c r="Q289" s="52">
        <v>610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2">
        <v>0</v>
      </c>
      <c r="X289" s="52">
        <v>0</v>
      </c>
      <c r="Y289" s="52">
        <v>0</v>
      </c>
      <c r="Z289" s="52">
        <v>0</v>
      </c>
      <c r="AA289" s="53"/>
      <c r="AB289" s="53"/>
      <c r="AC289" s="53"/>
    </row>
    <row r="290" ht="15.25" spans="1:29">
      <c r="A290" s="52">
        <v>771</v>
      </c>
      <c r="B290" s="52">
        <v>49</v>
      </c>
      <c r="C290" s="53" t="s">
        <v>30</v>
      </c>
      <c r="D290" s="52">
        <v>1</v>
      </c>
      <c r="E290" s="52">
        <v>0</v>
      </c>
      <c r="F290" s="52">
        <v>0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2056</v>
      </c>
      <c r="N290" s="52">
        <v>65.042</v>
      </c>
      <c r="O290" s="52">
        <v>4069</v>
      </c>
      <c r="P290" s="52">
        <v>0</v>
      </c>
      <c r="Q290" s="52">
        <v>610</v>
      </c>
      <c r="R290" s="52">
        <v>6.464</v>
      </c>
      <c r="S290" s="52">
        <v>0</v>
      </c>
      <c r="T290" s="52">
        <v>0</v>
      </c>
      <c r="U290" s="52">
        <v>0</v>
      </c>
      <c r="V290" s="52">
        <v>0</v>
      </c>
      <c r="W290" s="52">
        <v>0</v>
      </c>
      <c r="X290" s="52">
        <v>0</v>
      </c>
      <c r="Y290" s="52">
        <v>1</v>
      </c>
      <c r="Z290" s="52">
        <v>0</v>
      </c>
      <c r="AA290" s="53"/>
      <c r="AB290" s="53"/>
      <c r="AC290" s="53"/>
    </row>
    <row r="291" ht="15.25" spans="1:29">
      <c r="A291" s="52">
        <v>610</v>
      </c>
      <c r="B291" s="52">
        <v>49</v>
      </c>
      <c r="C291" s="53" t="s">
        <v>29</v>
      </c>
      <c r="D291" s="52">
        <v>1</v>
      </c>
      <c r="E291" s="52">
        <v>0</v>
      </c>
      <c r="F291" s="52">
        <v>0</v>
      </c>
      <c r="G291" s="52">
        <v>1</v>
      </c>
      <c r="H291" s="52">
        <v>0</v>
      </c>
      <c r="I291" s="52">
        <v>0</v>
      </c>
      <c r="J291" s="52">
        <v>0</v>
      </c>
      <c r="K291" s="52">
        <v>6</v>
      </c>
      <c r="L291" s="52">
        <v>0</v>
      </c>
      <c r="M291" s="52">
        <v>772</v>
      </c>
      <c r="N291" s="52">
        <v>26.726</v>
      </c>
      <c r="O291" s="52">
        <v>4152</v>
      </c>
      <c r="P291" s="52">
        <v>8.894</v>
      </c>
      <c r="Q291" s="52">
        <v>771</v>
      </c>
      <c r="R291" s="52">
        <v>1.029</v>
      </c>
      <c r="S291" s="52">
        <v>0</v>
      </c>
      <c r="T291" s="52">
        <v>0</v>
      </c>
      <c r="U291" s="52">
        <v>0</v>
      </c>
      <c r="V291" s="52">
        <v>12</v>
      </c>
      <c r="W291" s="52">
        <v>0</v>
      </c>
      <c r="X291" s="52">
        <v>0</v>
      </c>
      <c r="Y291" s="52">
        <v>0</v>
      </c>
      <c r="Z291" s="52">
        <v>0</v>
      </c>
      <c r="AA291" s="53"/>
      <c r="AB291" s="53"/>
      <c r="AC291" s="53"/>
    </row>
    <row r="292" ht="15.25" spans="1:29">
      <c r="A292" s="52">
        <v>4069</v>
      </c>
      <c r="B292" s="52">
        <v>49</v>
      </c>
      <c r="C292" s="53" t="s">
        <v>29</v>
      </c>
      <c r="D292" s="52">
        <v>1</v>
      </c>
      <c r="E292" s="52">
        <v>1</v>
      </c>
      <c r="F292" s="52">
        <v>0</v>
      </c>
      <c r="G292" s="52">
        <v>1</v>
      </c>
      <c r="H292" s="52">
        <v>0</v>
      </c>
      <c r="I292" s="52">
        <v>0</v>
      </c>
      <c r="J292" s="52">
        <v>0</v>
      </c>
      <c r="K292" s="52">
        <v>2</v>
      </c>
      <c r="L292" s="52">
        <v>5</v>
      </c>
      <c r="M292" s="52">
        <v>772</v>
      </c>
      <c r="N292" s="52">
        <v>0</v>
      </c>
      <c r="O292" s="52">
        <v>4152</v>
      </c>
      <c r="P292" s="52">
        <v>0</v>
      </c>
      <c r="Q292" s="52">
        <v>771</v>
      </c>
      <c r="R292" s="52">
        <v>0</v>
      </c>
      <c r="S292" s="52">
        <v>16.457</v>
      </c>
      <c r="T292" s="52">
        <v>4</v>
      </c>
      <c r="U292" s="52">
        <v>0</v>
      </c>
      <c r="V292" s="52">
        <v>12</v>
      </c>
      <c r="W292" s="52">
        <v>0</v>
      </c>
      <c r="X292" s="52">
        <v>0</v>
      </c>
      <c r="Y292" s="52">
        <v>0</v>
      </c>
      <c r="Z292" s="52">
        <v>0</v>
      </c>
      <c r="AA292" s="53"/>
      <c r="AB292" s="53"/>
      <c r="AC292" s="53"/>
    </row>
    <row r="293" ht="15.25" spans="1:29">
      <c r="A293" s="52">
        <v>2056</v>
      </c>
      <c r="B293" s="52">
        <v>49</v>
      </c>
      <c r="C293" s="53" t="s">
        <v>29</v>
      </c>
      <c r="D293" s="52">
        <v>1</v>
      </c>
      <c r="E293" s="52">
        <v>0</v>
      </c>
      <c r="F293" s="52">
        <v>0</v>
      </c>
      <c r="G293" s="52">
        <v>3</v>
      </c>
      <c r="H293" s="52">
        <v>0</v>
      </c>
      <c r="I293" s="52">
        <v>0</v>
      </c>
      <c r="J293" s="52">
        <v>0</v>
      </c>
      <c r="K293" s="52">
        <v>17</v>
      </c>
      <c r="L293" s="52">
        <v>0</v>
      </c>
      <c r="M293" s="52">
        <v>772</v>
      </c>
      <c r="N293" s="52">
        <v>0</v>
      </c>
      <c r="O293" s="52">
        <v>4152</v>
      </c>
      <c r="P293" s="52">
        <v>0</v>
      </c>
      <c r="Q293" s="52">
        <v>771</v>
      </c>
      <c r="R293" s="52">
        <v>0</v>
      </c>
      <c r="S293" s="52">
        <v>0</v>
      </c>
      <c r="T293" s="52">
        <v>4</v>
      </c>
      <c r="U293" s="52">
        <v>0</v>
      </c>
      <c r="V293" s="52">
        <v>12</v>
      </c>
      <c r="W293" s="52">
        <v>0</v>
      </c>
      <c r="X293" s="52">
        <v>0</v>
      </c>
      <c r="Y293" s="52">
        <v>0</v>
      </c>
      <c r="Z293" s="52">
        <v>0</v>
      </c>
      <c r="AA293" s="53"/>
      <c r="AB293" s="53"/>
      <c r="AC293" s="53"/>
    </row>
    <row r="294" ht="15.25" spans="1:29">
      <c r="A294" s="52">
        <v>4152</v>
      </c>
      <c r="B294" s="52">
        <v>49</v>
      </c>
      <c r="C294" s="53" t="s">
        <v>30</v>
      </c>
      <c r="D294" s="52">
        <v>1</v>
      </c>
      <c r="E294" s="52">
        <v>0</v>
      </c>
      <c r="F294" s="52">
        <v>0</v>
      </c>
      <c r="G294" s="52">
        <v>1</v>
      </c>
      <c r="H294" s="52">
        <v>1</v>
      </c>
      <c r="I294" s="52">
        <v>1</v>
      </c>
      <c r="J294" s="52">
        <v>0</v>
      </c>
      <c r="K294" s="52">
        <v>7</v>
      </c>
      <c r="L294" s="52">
        <v>1</v>
      </c>
      <c r="M294" s="52">
        <v>2056</v>
      </c>
      <c r="N294" s="52">
        <v>0</v>
      </c>
      <c r="O294" s="52">
        <v>4069</v>
      </c>
      <c r="P294" s="52">
        <v>0</v>
      </c>
      <c r="Q294" s="52">
        <v>610</v>
      </c>
      <c r="R294" s="52">
        <v>0</v>
      </c>
      <c r="S294" s="52">
        <v>0</v>
      </c>
      <c r="T294" s="52">
        <v>0</v>
      </c>
      <c r="U294" s="52">
        <v>0</v>
      </c>
      <c r="V294" s="52">
        <v>0</v>
      </c>
      <c r="W294" s="52">
        <v>0</v>
      </c>
      <c r="X294" s="52">
        <v>0</v>
      </c>
      <c r="Y294" s="52">
        <v>0</v>
      </c>
      <c r="Z294" s="52">
        <v>0</v>
      </c>
      <c r="AA294" s="53"/>
      <c r="AB294" s="53"/>
      <c r="AC294" s="53"/>
    </row>
    <row r="295" ht="15.25" spans="1:29">
      <c r="A295" s="52">
        <v>4678</v>
      </c>
      <c r="B295" s="52">
        <v>50</v>
      </c>
      <c r="C295" s="53" t="s">
        <v>30</v>
      </c>
      <c r="D295" s="52">
        <v>1</v>
      </c>
      <c r="E295" s="52">
        <v>0</v>
      </c>
      <c r="F295" s="52">
        <v>0</v>
      </c>
      <c r="G295" s="52">
        <v>2</v>
      </c>
      <c r="H295" s="52">
        <v>0</v>
      </c>
      <c r="I295" s="52">
        <v>0</v>
      </c>
      <c r="J295" s="52">
        <v>2</v>
      </c>
      <c r="K295" s="52">
        <v>4</v>
      </c>
      <c r="L295" s="52">
        <v>3</v>
      </c>
      <c r="M295" s="52">
        <v>2200</v>
      </c>
      <c r="N295" s="52">
        <v>16.758</v>
      </c>
      <c r="O295" s="52">
        <v>1374</v>
      </c>
      <c r="P295" s="52">
        <v>0</v>
      </c>
      <c r="Q295" s="52">
        <v>4015</v>
      </c>
      <c r="R295" s="52">
        <v>0</v>
      </c>
      <c r="S295" s="52">
        <v>0</v>
      </c>
      <c r="T295" s="52">
        <v>4</v>
      </c>
      <c r="U295" s="52">
        <v>0</v>
      </c>
      <c r="V295" s="52">
        <v>0</v>
      </c>
      <c r="W295" s="52">
        <v>0</v>
      </c>
      <c r="X295" s="52">
        <v>0</v>
      </c>
      <c r="Y295" s="52">
        <v>0</v>
      </c>
      <c r="Z295" s="52">
        <v>0</v>
      </c>
      <c r="AA295" s="53"/>
      <c r="AB295" s="53"/>
      <c r="AC295" s="53"/>
    </row>
    <row r="296" ht="15.25" spans="1:29">
      <c r="A296" s="52">
        <v>1374</v>
      </c>
      <c r="B296" s="52">
        <v>50</v>
      </c>
      <c r="C296" s="53" t="s">
        <v>29</v>
      </c>
      <c r="D296" s="52">
        <v>1</v>
      </c>
      <c r="E296" s="52">
        <v>1</v>
      </c>
      <c r="F296" s="52">
        <v>0</v>
      </c>
      <c r="G296" s="52">
        <v>0</v>
      </c>
      <c r="H296" s="52">
        <v>0</v>
      </c>
      <c r="I296" s="52">
        <v>0</v>
      </c>
      <c r="J296" s="52">
        <v>0</v>
      </c>
      <c r="K296" s="52">
        <v>0</v>
      </c>
      <c r="L296" s="52">
        <v>0</v>
      </c>
      <c r="M296" s="52">
        <v>4678</v>
      </c>
      <c r="N296" s="52">
        <v>2.268</v>
      </c>
      <c r="O296" s="52">
        <v>6978</v>
      </c>
      <c r="P296" s="52">
        <v>2.067</v>
      </c>
      <c r="Q296" s="52">
        <v>7659</v>
      </c>
      <c r="R296" s="52">
        <v>0</v>
      </c>
      <c r="S296" s="52">
        <v>0</v>
      </c>
      <c r="T296" s="52">
        <v>1</v>
      </c>
      <c r="U296" s="52">
        <v>0</v>
      </c>
      <c r="V296" s="52">
        <v>16</v>
      </c>
      <c r="W296" s="52">
        <v>0</v>
      </c>
      <c r="X296" s="52">
        <v>0</v>
      </c>
      <c r="Y296" s="52">
        <v>0</v>
      </c>
      <c r="Z296" s="52">
        <v>0</v>
      </c>
      <c r="AA296" s="53"/>
      <c r="AB296" s="53"/>
      <c r="AC296" s="53"/>
    </row>
    <row r="297" ht="15.25" spans="1:29">
      <c r="A297" s="52">
        <v>2200</v>
      </c>
      <c r="B297" s="52">
        <v>50</v>
      </c>
      <c r="C297" s="53" t="s">
        <v>29</v>
      </c>
      <c r="D297" s="52">
        <v>1</v>
      </c>
      <c r="E297" s="52">
        <v>0</v>
      </c>
      <c r="F297" s="52">
        <v>0</v>
      </c>
      <c r="G297" s="52">
        <v>2</v>
      </c>
      <c r="H297" s="52">
        <v>0</v>
      </c>
      <c r="I297" s="52">
        <v>0</v>
      </c>
      <c r="J297" s="52">
        <v>0</v>
      </c>
      <c r="K297" s="52">
        <v>14</v>
      </c>
      <c r="L297" s="52">
        <v>5</v>
      </c>
      <c r="M297" s="52">
        <v>4678</v>
      </c>
      <c r="N297" s="52">
        <v>16.222</v>
      </c>
      <c r="O297" s="52">
        <v>6978</v>
      </c>
      <c r="P297" s="52">
        <v>0</v>
      </c>
      <c r="Q297" s="52">
        <v>7659</v>
      </c>
      <c r="R297" s="52">
        <v>0</v>
      </c>
      <c r="S297" s="52">
        <v>0</v>
      </c>
      <c r="T297" s="52">
        <v>4</v>
      </c>
      <c r="U297" s="52">
        <v>0</v>
      </c>
      <c r="V297" s="52">
        <v>16</v>
      </c>
      <c r="W297" s="52">
        <v>0</v>
      </c>
      <c r="X297" s="52">
        <v>0</v>
      </c>
      <c r="Y297" s="52">
        <v>0</v>
      </c>
      <c r="Z297" s="52">
        <v>0</v>
      </c>
      <c r="AA297" s="53"/>
      <c r="AB297" s="53"/>
      <c r="AC297" s="53"/>
    </row>
    <row r="298" ht="15.25" spans="1:29">
      <c r="A298" s="52">
        <v>6978</v>
      </c>
      <c r="B298" s="52">
        <v>50</v>
      </c>
      <c r="C298" s="53" t="s">
        <v>30</v>
      </c>
      <c r="D298" s="52">
        <v>1</v>
      </c>
      <c r="E298" s="52">
        <v>0</v>
      </c>
      <c r="F298" s="52">
        <v>1</v>
      </c>
      <c r="G298" s="52">
        <v>1</v>
      </c>
      <c r="H298" s="52">
        <v>0</v>
      </c>
      <c r="I298" s="52">
        <v>1</v>
      </c>
      <c r="J298" s="52">
        <v>0</v>
      </c>
      <c r="K298" s="52">
        <v>2</v>
      </c>
      <c r="L298" s="52">
        <v>5</v>
      </c>
      <c r="M298" s="52">
        <v>2200</v>
      </c>
      <c r="N298" s="52">
        <v>6.02</v>
      </c>
      <c r="O298" s="52">
        <v>1374</v>
      </c>
      <c r="P298" s="52">
        <v>1.784</v>
      </c>
      <c r="Q298" s="52">
        <v>4015</v>
      </c>
      <c r="R298" s="52">
        <v>0</v>
      </c>
      <c r="S298" s="52">
        <v>0</v>
      </c>
      <c r="T298" s="52">
        <v>2</v>
      </c>
      <c r="U298" s="52">
        <v>0</v>
      </c>
      <c r="V298" s="52">
        <v>16</v>
      </c>
      <c r="W298" s="52">
        <v>0</v>
      </c>
      <c r="X298" s="52">
        <v>0</v>
      </c>
      <c r="Y298" s="52">
        <v>0</v>
      </c>
      <c r="Z298" s="52">
        <v>0</v>
      </c>
      <c r="AA298" s="53"/>
      <c r="AB298" s="53"/>
      <c r="AC298" s="53"/>
    </row>
    <row r="299" ht="15.25" spans="1:29">
      <c r="A299" s="52">
        <v>4015</v>
      </c>
      <c r="B299" s="52">
        <v>50</v>
      </c>
      <c r="C299" s="53" t="s">
        <v>29</v>
      </c>
      <c r="D299" s="52">
        <v>0</v>
      </c>
      <c r="E299" s="52">
        <v>0</v>
      </c>
      <c r="F299" s="52">
        <v>0</v>
      </c>
      <c r="G299" s="52">
        <v>1</v>
      </c>
      <c r="H299" s="52">
        <v>0</v>
      </c>
      <c r="I299" s="52">
        <v>0</v>
      </c>
      <c r="J299" s="52">
        <v>2</v>
      </c>
      <c r="K299" s="52">
        <v>0</v>
      </c>
      <c r="L299" s="52">
        <v>3</v>
      </c>
      <c r="M299" s="52">
        <v>6978</v>
      </c>
      <c r="N299" s="52">
        <v>0</v>
      </c>
      <c r="O299" s="52">
        <v>7659</v>
      </c>
      <c r="P299" s="52">
        <v>0</v>
      </c>
      <c r="Q299" s="52">
        <v>4678</v>
      </c>
      <c r="R299" s="52">
        <v>0</v>
      </c>
      <c r="S299" s="52">
        <v>0</v>
      </c>
      <c r="T299" s="52">
        <v>0</v>
      </c>
      <c r="U299" s="52">
        <v>0</v>
      </c>
      <c r="V299" s="52">
        <v>0</v>
      </c>
      <c r="W299" s="52">
        <v>0</v>
      </c>
      <c r="X299" s="52">
        <v>0</v>
      </c>
      <c r="Y299" s="52">
        <v>0</v>
      </c>
      <c r="Z299" s="52">
        <v>0</v>
      </c>
      <c r="AA299" s="53"/>
      <c r="AB299" s="53"/>
      <c r="AC299" s="53"/>
    </row>
    <row r="300" ht="15.25" spans="1:29">
      <c r="A300" s="52">
        <v>7659</v>
      </c>
      <c r="B300" s="52">
        <v>50</v>
      </c>
      <c r="C300" s="53" t="s">
        <v>30</v>
      </c>
      <c r="D300" s="52">
        <v>1</v>
      </c>
      <c r="E300" s="52">
        <v>0</v>
      </c>
      <c r="F300" s="52">
        <v>1</v>
      </c>
      <c r="G300" s="52">
        <v>0</v>
      </c>
      <c r="H300" s="52">
        <v>0</v>
      </c>
      <c r="I300" s="52">
        <v>0</v>
      </c>
      <c r="J300" s="52">
        <v>0</v>
      </c>
      <c r="K300" s="52">
        <v>0</v>
      </c>
      <c r="L300" s="52">
        <v>0</v>
      </c>
      <c r="M300" s="52">
        <v>2200</v>
      </c>
      <c r="N300" s="52">
        <v>23.48</v>
      </c>
      <c r="O300" s="52">
        <v>1374</v>
      </c>
      <c r="P300" s="52">
        <v>0</v>
      </c>
      <c r="Q300" s="52">
        <v>4015</v>
      </c>
      <c r="R300" s="52">
        <v>2.693</v>
      </c>
      <c r="S300" s="52">
        <v>0</v>
      </c>
      <c r="T300" s="52">
        <v>0</v>
      </c>
      <c r="U300" s="52">
        <v>0</v>
      </c>
      <c r="V300" s="52">
        <v>16</v>
      </c>
      <c r="W300" s="52">
        <v>0</v>
      </c>
      <c r="X300" s="52">
        <v>0</v>
      </c>
      <c r="Y300" s="52">
        <v>0</v>
      </c>
      <c r="Z300" s="52">
        <v>0</v>
      </c>
      <c r="AA300" s="53"/>
      <c r="AB300" s="53"/>
      <c r="AC300" s="53"/>
    </row>
    <row r="301" ht="15.25" spans="1:28">
      <c r="A301" s="52">
        <v>8884</v>
      </c>
      <c r="B301" s="52">
        <v>52</v>
      </c>
      <c r="C301" s="53" t="s">
        <v>30</v>
      </c>
      <c r="D301" s="52">
        <v>1</v>
      </c>
      <c r="E301" s="52">
        <v>0</v>
      </c>
      <c r="F301" s="52">
        <v>1</v>
      </c>
      <c r="G301" s="52">
        <v>0</v>
      </c>
      <c r="H301" s="52">
        <v>0</v>
      </c>
      <c r="I301" s="52">
        <v>0</v>
      </c>
      <c r="J301" s="52">
        <v>0</v>
      </c>
      <c r="K301" s="52">
        <v>0</v>
      </c>
      <c r="L301" s="52">
        <v>0</v>
      </c>
      <c r="M301" s="52">
        <v>4903</v>
      </c>
      <c r="N301" s="52">
        <v>7.301</v>
      </c>
      <c r="O301" s="52">
        <v>8850</v>
      </c>
      <c r="P301" s="52">
        <v>3.64</v>
      </c>
      <c r="Q301" s="52">
        <v>4039</v>
      </c>
      <c r="R301" s="52">
        <v>5.372</v>
      </c>
      <c r="S301" s="52">
        <v>0</v>
      </c>
      <c r="T301" s="52">
        <v>2</v>
      </c>
      <c r="U301" s="52">
        <v>0</v>
      </c>
      <c r="V301" s="52">
        <v>8</v>
      </c>
      <c r="W301" s="52">
        <v>0</v>
      </c>
      <c r="X301" s="52">
        <v>0</v>
      </c>
      <c r="Y301" s="52">
        <v>0</v>
      </c>
      <c r="Z301" s="52">
        <v>0</v>
      </c>
      <c r="AA301" s="53"/>
      <c r="AB301" s="53"/>
    </row>
    <row r="302" ht="15.25" spans="1:28">
      <c r="A302" s="52">
        <v>781</v>
      </c>
      <c r="B302" s="52">
        <v>52</v>
      </c>
      <c r="C302" s="53" t="s">
        <v>30</v>
      </c>
      <c r="D302" s="52">
        <v>1</v>
      </c>
      <c r="E302" s="52">
        <v>0</v>
      </c>
      <c r="F302" s="52">
        <v>0</v>
      </c>
      <c r="G302" s="52">
        <v>2</v>
      </c>
      <c r="H302" s="52">
        <v>0</v>
      </c>
      <c r="I302" s="52">
        <v>0</v>
      </c>
      <c r="J302" s="52">
        <v>0</v>
      </c>
      <c r="K302" s="52">
        <v>1</v>
      </c>
      <c r="L302" s="52">
        <v>4</v>
      </c>
      <c r="M302" s="52">
        <v>4903</v>
      </c>
      <c r="N302" s="52">
        <v>15.072</v>
      </c>
      <c r="O302" s="52">
        <v>8850</v>
      </c>
      <c r="P302" s="52">
        <v>0</v>
      </c>
      <c r="Q302" s="52">
        <v>4039</v>
      </c>
      <c r="R302" s="52">
        <v>0</v>
      </c>
      <c r="S302" s="52">
        <v>0</v>
      </c>
      <c r="T302" s="52">
        <v>2</v>
      </c>
      <c r="U302" s="52">
        <v>0</v>
      </c>
      <c r="V302" s="52">
        <v>0</v>
      </c>
      <c r="W302" s="52">
        <v>0</v>
      </c>
      <c r="X302" s="52">
        <v>0</v>
      </c>
      <c r="Y302" s="52">
        <v>0</v>
      </c>
      <c r="Z302" s="52">
        <v>0</v>
      </c>
      <c r="AA302" s="53"/>
      <c r="AB302" s="53"/>
    </row>
    <row r="303" ht="15.25" spans="1:28">
      <c r="A303" s="52">
        <v>781</v>
      </c>
      <c r="B303" s="52">
        <v>52</v>
      </c>
      <c r="C303" s="53" t="s">
        <v>30</v>
      </c>
      <c r="D303" s="52">
        <v>1</v>
      </c>
      <c r="E303" s="52">
        <v>0</v>
      </c>
      <c r="F303" s="52">
        <v>0</v>
      </c>
      <c r="G303" s="52">
        <v>2</v>
      </c>
      <c r="H303" s="52">
        <v>0</v>
      </c>
      <c r="I303" s="52">
        <v>0</v>
      </c>
      <c r="J303" s="52">
        <v>0</v>
      </c>
      <c r="K303" s="52">
        <v>1</v>
      </c>
      <c r="L303" s="52">
        <v>4</v>
      </c>
      <c r="M303" s="52">
        <v>4903</v>
      </c>
      <c r="N303" s="52">
        <v>15.072</v>
      </c>
      <c r="O303" s="52">
        <v>8850</v>
      </c>
      <c r="P303" s="52">
        <v>0</v>
      </c>
      <c r="Q303" s="52">
        <v>4039</v>
      </c>
      <c r="R303" s="52">
        <v>0</v>
      </c>
      <c r="S303" s="52">
        <v>0</v>
      </c>
      <c r="T303" s="52">
        <v>2</v>
      </c>
      <c r="U303" s="52">
        <v>0</v>
      </c>
      <c r="V303" s="52">
        <v>0</v>
      </c>
      <c r="W303" s="52">
        <v>0</v>
      </c>
      <c r="X303" s="52">
        <v>0</v>
      </c>
      <c r="Y303" s="52">
        <v>0</v>
      </c>
      <c r="Z303" s="52">
        <v>0</v>
      </c>
      <c r="AA303" s="53"/>
      <c r="AB303" s="53"/>
    </row>
    <row r="304" ht="15.25" spans="1:28">
      <c r="A304" s="52">
        <v>8850</v>
      </c>
      <c r="B304" s="52">
        <v>52</v>
      </c>
      <c r="C304" s="53" t="s">
        <v>29</v>
      </c>
      <c r="D304" s="52">
        <v>1</v>
      </c>
      <c r="E304" s="52">
        <v>1</v>
      </c>
      <c r="F304" s="52">
        <v>0</v>
      </c>
      <c r="G304" s="52">
        <v>0</v>
      </c>
      <c r="H304" s="52">
        <v>0</v>
      </c>
      <c r="I304" s="52">
        <v>3</v>
      </c>
      <c r="J304" s="52">
        <v>3</v>
      </c>
      <c r="K304" s="52">
        <v>0</v>
      </c>
      <c r="L304" s="52">
        <v>0</v>
      </c>
      <c r="M304" s="52">
        <v>8884</v>
      </c>
      <c r="N304" s="52">
        <v>0</v>
      </c>
      <c r="O304" s="52">
        <v>781</v>
      </c>
      <c r="P304" s="52">
        <v>0</v>
      </c>
      <c r="Q304" s="52">
        <v>1305</v>
      </c>
      <c r="R304" s="52">
        <v>0</v>
      </c>
      <c r="S304" s="52">
        <v>0</v>
      </c>
      <c r="T304" s="52">
        <v>0</v>
      </c>
      <c r="U304" s="52">
        <v>0</v>
      </c>
      <c r="V304" s="52">
        <v>0</v>
      </c>
      <c r="W304" s="52">
        <v>0</v>
      </c>
      <c r="X304" s="52">
        <v>0</v>
      </c>
      <c r="Y304" s="52">
        <v>0</v>
      </c>
      <c r="Z304" s="52">
        <v>0</v>
      </c>
      <c r="AA304" s="53"/>
      <c r="AB304" s="53"/>
    </row>
    <row r="305" ht="15.25" spans="1:28">
      <c r="A305" s="52">
        <v>4039</v>
      </c>
      <c r="B305" s="52">
        <v>52</v>
      </c>
      <c r="C305" s="53" t="s">
        <v>29</v>
      </c>
      <c r="D305" s="52">
        <v>1</v>
      </c>
      <c r="E305" s="52">
        <v>1</v>
      </c>
      <c r="F305" s="52">
        <v>0</v>
      </c>
      <c r="G305" s="52">
        <v>0</v>
      </c>
      <c r="H305" s="52">
        <v>0</v>
      </c>
      <c r="I305" s="52">
        <v>0</v>
      </c>
      <c r="J305" s="52">
        <v>0</v>
      </c>
      <c r="K305" s="52">
        <v>10</v>
      </c>
      <c r="L305" s="52">
        <v>2</v>
      </c>
      <c r="M305" s="52">
        <v>781</v>
      </c>
      <c r="N305" s="52">
        <v>18.493</v>
      </c>
      <c r="O305" s="52">
        <v>8884</v>
      </c>
      <c r="P305" s="52">
        <v>0</v>
      </c>
      <c r="Q305" s="52">
        <v>1305</v>
      </c>
      <c r="R305" s="52">
        <v>0</v>
      </c>
      <c r="S305" s="52">
        <v>0</v>
      </c>
      <c r="T305" s="52">
        <v>3</v>
      </c>
      <c r="U305" s="52">
        <v>0</v>
      </c>
      <c r="V305" s="52">
        <v>0</v>
      </c>
      <c r="W305" s="52">
        <v>0</v>
      </c>
      <c r="X305" s="52">
        <v>0</v>
      </c>
      <c r="Y305" s="52">
        <v>0</v>
      </c>
      <c r="Z305" s="52">
        <v>0</v>
      </c>
      <c r="AA305" s="53"/>
      <c r="AB305" s="53"/>
    </row>
    <row r="306" ht="15.25" spans="1:28">
      <c r="A306" s="52">
        <v>4903</v>
      </c>
      <c r="B306" s="52">
        <v>52</v>
      </c>
      <c r="C306" s="53" t="s">
        <v>29</v>
      </c>
      <c r="D306" s="52">
        <v>1</v>
      </c>
      <c r="E306" s="52">
        <v>2</v>
      </c>
      <c r="F306" s="52">
        <v>0</v>
      </c>
      <c r="G306" s="52">
        <v>0</v>
      </c>
      <c r="H306" s="52">
        <v>0</v>
      </c>
      <c r="I306" s="52">
        <v>5</v>
      </c>
      <c r="J306" s="52">
        <v>0</v>
      </c>
      <c r="K306" s="52">
        <v>0</v>
      </c>
      <c r="L306" s="52">
        <v>0</v>
      </c>
      <c r="M306" s="52">
        <v>8884</v>
      </c>
      <c r="N306" s="52">
        <v>9.412</v>
      </c>
      <c r="O306" s="52">
        <v>781</v>
      </c>
      <c r="P306" s="52">
        <v>0</v>
      </c>
      <c r="Q306" s="52">
        <v>1305</v>
      </c>
      <c r="R306" s="52">
        <v>0</v>
      </c>
      <c r="S306" s="52">
        <v>0</v>
      </c>
      <c r="T306" s="52">
        <v>3</v>
      </c>
      <c r="U306" s="52">
        <v>1</v>
      </c>
      <c r="V306" s="52">
        <v>0</v>
      </c>
      <c r="W306" s="52">
        <v>0</v>
      </c>
      <c r="X306" s="52">
        <v>0</v>
      </c>
      <c r="Y306" s="52">
        <v>0</v>
      </c>
      <c r="Z306" s="52">
        <v>0</v>
      </c>
      <c r="AA306" s="53"/>
      <c r="AB306" s="53"/>
    </row>
    <row r="307" ht="15.25" spans="1:29">
      <c r="A307" s="52">
        <v>7520</v>
      </c>
      <c r="B307" s="52">
        <v>53</v>
      </c>
      <c r="C307" s="53" t="s">
        <v>30</v>
      </c>
      <c r="D307" s="52">
        <v>1</v>
      </c>
      <c r="E307" s="52">
        <v>0</v>
      </c>
      <c r="F307" s="52">
        <v>0</v>
      </c>
      <c r="G307" s="52">
        <v>1</v>
      </c>
      <c r="H307" s="52">
        <v>0</v>
      </c>
      <c r="I307" s="52">
        <v>0</v>
      </c>
      <c r="J307" s="52">
        <v>0</v>
      </c>
      <c r="K307" s="52">
        <v>1</v>
      </c>
      <c r="L307" s="52">
        <v>1</v>
      </c>
      <c r="M307" s="52">
        <v>2386</v>
      </c>
      <c r="N307" s="52">
        <v>4.3</v>
      </c>
      <c r="O307" s="52">
        <v>6135</v>
      </c>
      <c r="P307" s="52">
        <v>0</v>
      </c>
      <c r="Q307" s="52">
        <v>2198</v>
      </c>
      <c r="R307" s="52">
        <v>0</v>
      </c>
      <c r="S307" s="52">
        <v>0</v>
      </c>
      <c r="T307" s="52">
        <v>2</v>
      </c>
      <c r="U307" s="52">
        <v>0</v>
      </c>
      <c r="V307" s="52">
        <v>0</v>
      </c>
      <c r="W307" s="52">
        <v>0</v>
      </c>
      <c r="X307" s="52">
        <v>0</v>
      </c>
      <c r="Y307" s="52">
        <v>1</v>
      </c>
      <c r="Z307" s="52">
        <v>1</v>
      </c>
      <c r="AA307" s="53"/>
      <c r="AB307" s="53"/>
      <c r="AC307" s="53"/>
    </row>
    <row r="308" ht="15.25" spans="1:29">
      <c r="A308" s="52">
        <v>8735</v>
      </c>
      <c r="B308" s="52">
        <v>53</v>
      </c>
      <c r="C308" s="53" t="s">
        <v>30</v>
      </c>
      <c r="D308" s="52">
        <v>1</v>
      </c>
      <c r="E308" s="52">
        <v>0</v>
      </c>
      <c r="F308" s="52">
        <v>0</v>
      </c>
      <c r="G308" s="52">
        <v>0</v>
      </c>
      <c r="H308" s="52">
        <v>0</v>
      </c>
      <c r="I308" s="52">
        <v>0</v>
      </c>
      <c r="J308" s="52">
        <v>0</v>
      </c>
      <c r="K308" s="52">
        <v>0</v>
      </c>
      <c r="L308" s="52">
        <v>0</v>
      </c>
      <c r="M308" s="52">
        <v>2368</v>
      </c>
      <c r="N308" s="52">
        <v>0</v>
      </c>
      <c r="O308" s="52">
        <v>6135</v>
      </c>
      <c r="P308" s="52">
        <v>0</v>
      </c>
      <c r="Q308" s="52">
        <v>2198</v>
      </c>
      <c r="R308" s="52">
        <v>39.577</v>
      </c>
      <c r="S308" s="52">
        <v>0</v>
      </c>
      <c r="T308" s="52">
        <v>0</v>
      </c>
      <c r="U308" s="52">
        <v>0</v>
      </c>
      <c r="V308" s="52">
        <v>0</v>
      </c>
      <c r="W308" s="52">
        <v>0</v>
      </c>
      <c r="X308" s="52">
        <v>0</v>
      </c>
      <c r="Y308" s="52">
        <v>0</v>
      </c>
      <c r="Z308" s="52">
        <v>0</v>
      </c>
      <c r="AA308" s="53"/>
      <c r="AB308" s="53"/>
      <c r="AC308" s="53"/>
    </row>
    <row r="309" ht="15.25" spans="1:29">
      <c r="A309" s="52">
        <v>6135</v>
      </c>
      <c r="B309" s="52">
        <v>54</v>
      </c>
      <c r="C309" s="53" t="s">
        <v>29</v>
      </c>
      <c r="D309" s="52">
        <v>0</v>
      </c>
      <c r="E309" s="52">
        <v>0</v>
      </c>
      <c r="F309" s="52">
        <v>0</v>
      </c>
      <c r="G309" s="52">
        <v>0</v>
      </c>
      <c r="H309" s="52">
        <v>0</v>
      </c>
      <c r="I309" s="52">
        <v>0</v>
      </c>
      <c r="J309" s="52">
        <v>0</v>
      </c>
      <c r="K309" s="52">
        <v>0</v>
      </c>
      <c r="L309" s="52">
        <v>0</v>
      </c>
      <c r="M309" s="52">
        <v>7520</v>
      </c>
      <c r="N309" s="52">
        <v>0</v>
      </c>
      <c r="O309" s="52">
        <v>8735</v>
      </c>
      <c r="P309" s="52">
        <v>0</v>
      </c>
      <c r="Q309" s="52">
        <v>3739</v>
      </c>
      <c r="R309" s="52">
        <v>0</v>
      </c>
      <c r="S309" s="52">
        <v>0</v>
      </c>
      <c r="T309" s="52">
        <v>0</v>
      </c>
      <c r="U309" s="52">
        <v>0</v>
      </c>
      <c r="V309" s="52">
        <v>8</v>
      </c>
      <c r="W309" s="52">
        <v>0</v>
      </c>
      <c r="X309" s="52">
        <v>0</v>
      </c>
      <c r="Y309" s="52">
        <v>1</v>
      </c>
      <c r="Z309" s="52">
        <v>0</v>
      </c>
      <c r="AA309" s="53"/>
      <c r="AB309" s="53"/>
      <c r="AC309" s="53"/>
    </row>
    <row r="310" ht="15.25" spans="1:29">
      <c r="A310" s="52">
        <v>2386</v>
      </c>
      <c r="B310" s="52">
        <v>53</v>
      </c>
      <c r="C310" s="53" t="s">
        <v>29</v>
      </c>
      <c r="D310" s="52">
        <v>1</v>
      </c>
      <c r="E310" s="52">
        <v>0</v>
      </c>
      <c r="F310" s="52">
        <v>0</v>
      </c>
      <c r="G310" s="52">
        <v>1</v>
      </c>
      <c r="H310" s="52">
        <v>0</v>
      </c>
      <c r="I310" s="52">
        <v>0</v>
      </c>
      <c r="J310" s="52">
        <v>0</v>
      </c>
      <c r="K310" s="52">
        <v>0</v>
      </c>
      <c r="L310" s="52">
        <v>0</v>
      </c>
      <c r="M310" s="52">
        <v>7520</v>
      </c>
      <c r="N310" s="52">
        <v>0</v>
      </c>
      <c r="O310" s="52">
        <v>8735</v>
      </c>
      <c r="P310" s="52">
        <v>0</v>
      </c>
      <c r="Q310" s="52">
        <v>3739</v>
      </c>
      <c r="R310" s="52">
        <v>0</v>
      </c>
      <c r="S310" s="52">
        <v>0</v>
      </c>
      <c r="T310" s="52">
        <v>0</v>
      </c>
      <c r="U310" s="52">
        <v>0</v>
      </c>
      <c r="V310" s="52">
        <v>8</v>
      </c>
      <c r="W310" s="52">
        <v>0</v>
      </c>
      <c r="X310" s="52">
        <v>0</v>
      </c>
      <c r="Y310" s="52">
        <v>1</v>
      </c>
      <c r="Z310" s="52">
        <v>0</v>
      </c>
      <c r="AA310" s="53"/>
      <c r="AB310" s="53"/>
      <c r="AC310" s="53"/>
    </row>
    <row r="311" ht="15.25" spans="1:29">
      <c r="A311" s="52">
        <v>2198</v>
      </c>
      <c r="B311" s="52">
        <v>53</v>
      </c>
      <c r="C311" s="53" t="s">
        <v>29</v>
      </c>
      <c r="D311" s="52">
        <v>1</v>
      </c>
      <c r="E311" s="52">
        <v>0</v>
      </c>
      <c r="F311" s="52">
        <v>0</v>
      </c>
      <c r="G311" s="52">
        <v>1</v>
      </c>
      <c r="H311" s="52">
        <v>0</v>
      </c>
      <c r="I311" s="52">
        <v>0</v>
      </c>
      <c r="J311" s="52">
        <v>0</v>
      </c>
      <c r="K311" s="52">
        <v>3</v>
      </c>
      <c r="L311" s="52">
        <v>3</v>
      </c>
      <c r="M311" s="52">
        <v>7520</v>
      </c>
      <c r="N311" s="52">
        <v>0</v>
      </c>
      <c r="O311" s="52">
        <v>8735</v>
      </c>
      <c r="P311" s="52">
        <v>0</v>
      </c>
      <c r="Q311" s="52">
        <v>3739</v>
      </c>
      <c r="R311" s="52">
        <v>0</v>
      </c>
      <c r="S311" s="52">
        <v>0</v>
      </c>
      <c r="T311" s="52">
        <v>2</v>
      </c>
      <c r="U311" s="52">
        <v>0</v>
      </c>
      <c r="V311" s="52">
        <v>8</v>
      </c>
      <c r="W311" s="52">
        <v>0</v>
      </c>
      <c r="X311" s="52">
        <v>0</v>
      </c>
      <c r="Y311" s="52">
        <v>0</v>
      </c>
      <c r="Z311" s="52">
        <v>0</v>
      </c>
      <c r="AA311" s="53"/>
      <c r="AB311" s="53"/>
      <c r="AC311" s="53"/>
    </row>
    <row r="312" ht="15.25" spans="1:29">
      <c r="A312" s="52">
        <v>3739</v>
      </c>
      <c r="B312" s="52">
        <v>53</v>
      </c>
      <c r="C312" s="53" t="s">
        <v>30</v>
      </c>
      <c r="D312" s="52">
        <v>1</v>
      </c>
      <c r="E312" s="52">
        <v>1</v>
      </c>
      <c r="F312" s="52">
        <v>0</v>
      </c>
      <c r="G312" s="52">
        <v>0</v>
      </c>
      <c r="H312" s="52">
        <v>0</v>
      </c>
      <c r="I312" s="52">
        <v>3</v>
      </c>
      <c r="J312" s="52">
        <v>1</v>
      </c>
      <c r="K312" s="52">
        <v>0</v>
      </c>
      <c r="L312" s="52">
        <v>0</v>
      </c>
      <c r="M312" s="52">
        <v>2386</v>
      </c>
      <c r="N312" s="52">
        <v>0</v>
      </c>
      <c r="O312" s="52">
        <v>6135</v>
      </c>
      <c r="P312" s="52">
        <v>0</v>
      </c>
      <c r="Q312" s="52">
        <v>2198</v>
      </c>
      <c r="R312" s="52">
        <v>0</v>
      </c>
      <c r="S312" s="52">
        <v>0</v>
      </c>
      <c r="T312" s="52">
        <v>0</v>
      </c>
      <c r="U312" s="52">
        <v>0</v>
      </c>
      <c r="V312" s="52">
        <v>0</v>
      </c>
      <c r="W312" s="52">
        <v>0</v>
      </c>
      <c r="X312" s="52">
        <v>0</v>
      </c>
      <c r="Y312" s="52">
        <v>0</v>
      </c>
      <c r="Z312" s="52">
        <v>0</v>
      </c>
      <c r="AA312" s="53"/>
      <c r="AB312" s="53"/>
      <c r="AC312" s="53"/>
    </row>
    <row r="313" ht="15.25" spans="1:29">
      <c r="A313" s="52">
        <v>7520</v>
      </c>
      <c r="B313" s="52">
        <v>53</v>
      </c>
      <c r="C313" s="53" t="s">
        <v>30</v>
      </c>
      <c r="D313" s="52">
        <v>1</v>
      </c>
      <c r="E313" s="52">
        <v>0</v>
      </c>
      <c r="F313" s="52">
        <v>0</v>
      </c>
      <c r="G313" s="52">
        <v>1</v>
      </c>
      <c r="H313" s="52">
        <v>0</v>
      </c>
      <c r="I313" s="52">
        <v>0</v>
      </c>
      <c r="J313" s="52">
        <v>0</v>
      </c>
      <c r="K313" s="52">
        <v>1</v>
      </c>
      <c r="L313" s="52">
        <v>1</v>
      </c>
      <c r="M313" s="52">
        <v>2386</v>
      </c>
      <c r="N313" s="52">
        <v>4.3</v>
      </c>
      <c r="O313" s="52">
        <v>6135</v>
      </c>
      <c r="P313" s="52">
        <v>0</v>
      </c>
      <c r="Q313" s="52">
        <v>2198</v>
      </c>
      <c r="R313" s="52">
        <v>0</v>
      </c>
      <c r="S313" s="52">
        <v>0</v>
      </c>
      <c r="T313" s="52">
        <v>2</v>
      </c>
      <c r="U313" s="52">
        <v>0</v>
      </c>
      <c r="V313" s="52">
        <v>0</v>
      </c>
      <c r="W313" s="52">
        <v>0</v>
      </c>
      <c r="X313" s="52">
        <v>0</v>
      </c>
      <c r="Y313" s="52">
        <v>1</v>
      </c>
      <c r="Z313" s="52">
        <v>1</v>
      </c>
      <c r="AA313" s="53"/>
      <c r="AB313" s="53"/>
      <c r="AC313" s="53"/>
    </row>
    <row r="314" ht="15.25" spans="1:29">
      <c r="A314" s="52">
        <v>8735</v>
      </c>
      <c r="B314" s="52">
        <v>53</v>
      </c>
      <c r="C314" s="53" t="s">
        <v>30</v>
      </c>
      <c r="D314" s="52">
        <v>1</v>
      </c>
      <c r="E314" s="52">
        <v>0</v>
      </c>
      <c r="F314" s="52">
        <v>0</v>
      </c>
      <c r="G314" s="52">
        <v>0</v>
      </c>
      <c r="H314" s="52">
        <v>0</v>
      </c>
      <c r="I314" s="52">
        <v>0</v>
      </c>
      <c r="J314" s="52">
        <v>0</v>
      </c>
      <c r="K314" s="52">
        <v>0</v>
      </c>
      <c r="L314" s="52">
        <v>0</v>
      </c>
      <c r="M314" s="52">
        <v>2368</v>
      </c>
      <c r="N314" s="52">
        <v>0</v>
      </c>
      <c r="O314" s="52">
        <v>6135</v>
      </c>
      <c r="P314" s="52">
        <v>0</v>
      </c>
      <c r="Q314" s="52">
        <v>2198</v>
      </c>
      <c r="R314" s="52">
        <v>39.577</v>
      </c>
      <c r="S314" s="52">
        <v>0</v>
      </c>
      <c r="T314" s="52">
        <v>0</v>
      </c>
      <c r="U314" s="52">
        <v>0</v>
      </c>
      <c r="V314" s="52">
        <v>0</v>
      </c>
      <c r="W314" s="52">
        <v>0</v>
      </c>
      <c r="X314" s="52">
        <v>0</v>
      </c>
      <c r="Y314" s="52">
        <v>0</v>
      </c>
      <c r="Z314" s="52">
        <v>0</v>
      </c>
      <c r="AA314" s="53"/>
      <c r="AB314" s="53"/>
      <c r="AC314" s="53"/>
    </row>
    <row r="315" ht="15.25" spans="1:29">
      <c r="A315" s="52">
        <v>6135</v>
      </c>
      <c r="B315" s="52">
        <v>54</v>
      </c>
      <c r="C315" s="53" t="s">
        <v>29</v>
      </c>
      <c r="D315" s="52">
        <v>0</v>
      </c>
      <c r="E315" s="52">
        <v>0</v>
      </c>
      <c r="F315" s="52">
        <v>0</v>
      </c>
      <c r="G315" s="52">
        <v>0</v>
      </c>
      <c r="H315" s="52">
        <v>0</v>
      </c>
      <c r="I315" s="52">
        <v>0</v>
      </c>
      <c r="J315" s="52">
        <v>0</v>
      </c>
      <c r="K315" s="52">
        <v>0</v>
      </c>
      <c r="L315" s="52">
        <v>0</v>
      </c>
      <c r="M315" s="52">
        <v>7520</v>
      </c>
      <c r="N315" s="52">
        <v>0</v>
      </c>
      <c r="O315" s="52">
        <v>8735</v>
      </c>
      <c r="P315" s="52">
        <v>0</v>
      </c>
      <c r="Q315" s="52">
        <v>3739</v>
      </c>
      <c r="R315" s="52">
        <v>0</v>
      </c>
      <c r="S315" s="52">
        <v>0</v>
      </c>
      <c r="T315" s="52">
        <v>0</v>
      </c>
      <c r="U315" s="52">
        <v>0</v>
      </c>
      <c r="V315" s="52">
        <v>8</v>
      </c>
      <c r="W315" s="52">
        <v>0</v>
      </c>
      <c r="X315" s="52">
        <v>0</v>
      </c>
      <c r="Y315" s="52">
        <v>1</v>
      </c>
      <c r="Z315" s="52">
        <v>0</v>
      </c>
      <c r="AA315" s="53"/>
      <c r="AB315" s="53"/>
      <c r="AC315" s="53"/>
    </row>
    <row r="316" ht="15.25" spans="1:29">
      <c r="A316" s="52">
        <v>2386</v>
      </c>
      <c r="B316" s="52">
        <v>53</v>
      </c>
      <c r="C316" s="53" t="s">
        <v>29</v>
      </c>
      <c r="D316" s="52">
        <v>1</v>
      </c>
      <c r="E316" s="52">
        <v>0</v>
      </c>
      <c r="F316" s="52">
        <v>0</v>
      </c>
      <c r="G316" s="52">
        <v>1</v>
      </c>
      <c r="H316" s="52">
        <v>0</v>
      </c>
      <c r="I316" s="52">
        <v>0</v>
      </c>
      <c r="J316" s="52">
        <v>0</v>
      </c>
      <c r="K316" s="52">
        <v>0</v>
      </c>
      <c r="L316" s="52">
        <v>0</v>
      </c>
      <c r="M316" s="52">
        <v>7520</v>
      </c>
      <c r="N316" s="52">
        <v>0</v>
      </c>
      <c r="O316" s="52">
        <v>8735</v>
      </c>
      <c r="P316" s="52">
        <v>0</v>
      </c>
      <c r="Q316" s="52">
        <v>3739</v>
      </c>
      <c r="R316" s="52">
        <v>0</v>
      </c>
      <c r="S316" s="52">
        <v>0</v>
      </c>
      <c r="T316" s="52">
        <v>0</v>
      </c>
      <c r="U316" s="52">
        <v>0</v>
      </c>
      <c r="V316" s="52">
        <v>8</v>
      </c>
      <c r="W316" s="52">
        <v>0</v>
      </c>
      <c r="X316" s="52">
        <v>0</v>
      </c>
      <c r="Y316" s="52">
        <v>1</v>
      </c>
      <c r="Z316" s="52">
        <v>0</v>
      </c>
      <c r="AA316" s="53"/>
      <c r="AB316" s="53"/>
      <c r="AC316" s="53"/>
    </row>
    <row r="317" ht="15.25" spans="1:29">
      <c r="A317" s="52">
        <v>2198</v>
      </c>
      <c r="B317" s="52">
        <v>53</v>
      </c>
      <c r="C317" s="53" t="s">
        <v>29</v>
      </c>
      <c r="D317" s="52">
        <v>1</v>
      </c>
      <c r="E317" s="52">
        <v>0</v>
      </c>
      <c r="F317" s="52">
        <v>0</v>
      </c>
      <c r="G317" s="52">
        <v>1</v>
      </c>
      <c r="H317" s="52">
        <v>0</v>
      </c>
      <c r="I317" s="52">
        <v>0</v>
      </c>
      <c r="J317" s="52">
        <v>0</v>
      </c>
      <c r="K317" s="52">
        <v>3</v>
      </c>
      <c r="L317" s="52">
        <v>3</v>
      </c>
      <c r="M317" s="52">
        <v>7520</v>
      </c>
      <c r="N317" s="52">
        <v>0</v>
      </c>
      <c r="O317" s="52">
        <v>8735</v>
      </c>
      <c r="P317" s="52">
        <v>0</v>
      </c>
      <c r="Q317" s="52">
        <v>3739</v>
      </c>
      <c r="R317" s="52">
        <v>0</v>
      </c>
      <c r="S317" s="52">
        <v>0</v>
      </c>
      <c r="T317" s="52">
        <v>2</v>
      </c>
      <c r="U317" s="52">
        <v>0</v>
      </c>
      <c r="V317" s="52">
        <v>8</v>
      </c>
      <c r="W317" s="52">
        <v>0</v>
      </c>
      <c r="X317" s="52">
        <v>0</v>
      </c>
      <c r="Y317" s="52">
        <v>0</v>
      </c>
      <c r="Z317" s="52">
        <v>0</v>
      </c>
      <c r="AA317" s="53"/>
      <c r="AB317" s="53"/>
      <c r="AC317" s="53"/>
    </row>
    <row r="318" ht="15.25" spans="1:29">
      <c r="A318" s="52">
        <v>3739</v>
      </c>
      <c r="B318" s="52">
        <v>53</v>
      </c>
      <c r="C318" s="53" t="s">
        <v>30</v>
      </c>
      <c r="D318" s="52">
        <v>1</v>
      </c>
      <c r="E318" s="52">
        <v>1</v>
      </c>
      <c r="F318" s="52">
        <v>0</v>
      </c>
      <c r="G318" s="52">
        <v>0</v>
      </c>
      <c r="H318" s="52">
        <v>0</v>
      </c>
      <c r="I318" s="52">
        <v>3</v>
      </c>
      <c r="J318" s="52">
        <v>1</v>
      </c>
      <c r="K318" s="52">
        <v>0</v>
      </c>
      <c r="L318" s="52">
        <v>0</v>
      </c>
      <c r="M318" s="52">
        <v>2386</v>
      </c>
      <c r="N318" s="52">
        <v>0</v>
      </c>
      <c r="O318" s="52">
        <v>6135</v>
      </c>
      <c r="P318" s="52">
        <v>0</v>
      </c>
      <c r="Q318" s="52">
        <v>2198</v>
      </c>
      <c r="R318" s="52">
        <v>0</v>
      </c>
      <c r="S318" s="52">
        <v>0</v>
      </c>
      <c r="T318" s="52">
        <v>0</v>
      </c>
      <c r="U318" s="52">
        <v>0</v>
      </c>
      <c r="V318" s="52">
        <v>0</v>
      </c>
      <c r="W318" s="52">
        <v>0</v>
      </c>
      <c r="X318" s="52">
        <v>0</v>
      </c>
      <c r="Y318" s="52">
        <v>0</v>
      </c>
      <c r="Z318" s="52">
        <v>0</v>
      </c>
      <c r="AA318" s="53"/>
      <c r="AB318" s="53"/>
      <c r="AC318" s="53"/>
    </row>
    <row r="319" ht="15.25" spans="1:29">
      <c r="A319" s="52">
        <v>4946</v>
      </c>
      <c r="B319" s="52">
        <v>55</v>
      </c>
      <c r="C319" s="53" t="s">
        <v>29</v>
      </c>
      <c r="D319" s="52">
        <v>1</v>
      </c>
      <c r="E319" s="52">
        <v>0</v>
      </c>
      <c r="F319" s="52">
        <v>0</v>
      </c>
      <c r="G319" s="52">
        <v>0</v>
      </c>
      <c r="H319" s="52">
        <v>2</v>
      </c>
      <c r="I319" s="52">
        <v>0</v>
      </c>
      <c r="J319" s="52">
        <v>0</v>
      </c>
      <c r="K319" s="52">
        <v>4</v>
      </c>
      <c r="L319" s="52">
        <v>1</v>
      </c>
      <c r="M319" s="52">
        <v>7902</v>
      </c>
      <c r="N319" s="52">
        <v>0</v>
      </c>
      <c r="O319" s="52">
        <v>8574</v>
      </c>
      <c r="P319" s="52">
        <v>0</v>
      </c>
      <c r="Q319" s="52">
        <v>4343</v>
      </c>
      <c r="R319" s="52">
        <v>0</v>
      </c>
      <c r="S319" s="52">
        <v>0</v>
      </c>
      <c r="T319" s="52">
        <v>3</v>
      </c>
      <c r="U319" s="52">
        <v>0</v>
      </c>
      <c r="V319" s="52">
        <v>0</v>
      </c>
      <c r="W319" s="52">
        <v>0</v>
      </c>
      <c r="X319" s="52">
        <v>0</v>
      </c>
      <c r="Y319" s="52">
        <v>0</v>
      </c>
      <c r="Z319" s="52">
        <v>0</v>
      </c>
      <c r="AA319" s="53"/>
      <c r="AB319" s="53"/>
      <c r="AC319" s="53"/>
    </row>
    <row r="320" ht="15.25" spans="1:29">
      <c r="A320" s="52">
        <v>7902</v>
      </c>
      <c r="B320" s="52">
        <v>55</v>
      </c>
      <c r="C320" s="53" t="s">
        <v>30</v>
      </c>
      <c r="D320" s="52">
        <v>0</v>
      </c>
      <c r="E320" s="52">
        <v>0</v>
      </c>
      <c r="F320" s="52">
        <v>0</v>
      </c>
      <c r="G320" s="52">
        <v>1</v>
      </c>
      <c r="H320" s="52">
        <v>0</v>
      </c>
      <c r="I320" s="52">
        <v>0</v>
      </c>
      <c r="J320" s="52">
        <v>0</v>
      </c>
      <c r="K320" s="52">
        <v>7</v>
      </c>
      <c r="L320" s="52">
        <v>2</v>
      </c>
      <c r="M320" s="52">
        <v>5031</v>
      </c>
      <c r="N320" s="52">
        <v>22.9</v>
      </c>
      <c r="O320" s="52">
        <v>7480</v>
      </c>
      <c r="P320" s="52">
        <v>0</v>
      </c>
      <c r="Q320" s="52">
        <v>4946</v>
      </c>
      <c r="R320" s="52">
        <v>0</v>
      </c>
      <c r="S320" s="52">
        <v>0</v>
      </c>
      <c r="T320" s="52">
        <v>3</v>
      </c>
      <c r="U320" s="52">
        <v>0</v>
      </c>
      <c r="V320" s="52">
        <v>4</v>
      </c>
      <c r="W320" s="52">
        <v>0</v>
      </c>
      <c r="X320" s="52">
        <v>0</v>
      </c>
      <c r="Y320" s="52">
        <v>0</v>
      </c>
      <c r="Z320" s="52">
        <v>0</v>
      </c>
      <c r="AA320" s="53"/>
      <c r="AB320" s="53"/>
      <c r="AC320" s="53"/>
    </row>
    <row r="321" ht="15.25" spans="1:29">
      <c r="A321" s="52">
        <v>4343</v>
      </c>
      <c r="B321" s="52">
        <v>55</v>
      </c>
      <c r="C321" s="53" t="s">
        <v>30</v>
      </c>
      <c r="D321" s="52">
        <v>1</v>
      </c>
      <c r="E321" s="52">
        <v>0</v>
      </c>
      <c r="F321" s="52">
        <v>0</v>
      </c>
      <c r="G321" s="52">
        <v>2</v>
      </c>
      <c r="H321" s="52">
        <v>1</v>
      </c>
      <c r="I321" s="52">
        <v>0</v>
      </c>
      <c r="J321" s="52">
        <v>0</v>
      </c>
      <c r="K321" s="52">
        <v>6</v>
      </c>
      <c r="L321" s="52">
        <v>2</v>
      </c>
      <c r="M321" s="52">
        <v>5031</v>
      </c>
      <c r="N321" s="52">
        <v>5.461</v>
      </c>
      <c r="O321" s="52">
        <v>7480</v>
      </c>
      <c r="P321" s="52">
        <v>2.355</v>
      </c>
      <c r="Q321" s="52">
        <v>4946</v>
      </c>
      <c r="R321" s="52">
        <v>0</v>
      </c>
      <c r="S321" s="52">
        <v>0</v>
      </c>
      <c r="T321" s="52">
        <v>2</v>
      </c>
      <c r="U321" s="52">
        <v>0</v>
      </c>
      <c r="V321" s="52">
        <v>4</v>
      </c>
      <c r="W321" s="52">
        <v>0</v>
      </c>
      <c r="X321" s="52">
        <v>0</v>
      </c>
      <c r="Y321" s="52">
        <v>0</v>
      </c>
      <c r="Z321" s="52">
        <v>0</v>
      </c>
      <c r="AA321" s="53"/>
      <c r="AB321" s="53"/>
      <c r="AC321" s="53"/>
    </row>
    <row r="322" ht="15.25" spans="1:29">
      <c r="A322" s="52">
        <v>8574</v>
      </c>
      <c r="B322" s="52">
        <v>55</v>
      </c>
      <c r="C322" s="53" t="s">
        <v>30</v>
      </c>
      <c r="D322" s="52">
        <v>1</v>
      </c>
      <c r="E322" s="52">
        <v>1</v>
      </c>
      <c r="F322" s="52">
        <v>0</v>
      </c>
      <c r="G322" s="52">
        <v>0</v>
      </c>
      <c r="H322" s="52">
        <v>0</v>
      </c>
      <c r="I322" s="52">
        <v>0</v>
      </c>
      <c r="J322" s="52">
        <v>0</v>
      </c>
      <c r="K322" s="52">
        <v>0</v>
      </c>
      <c r="L322" s="52">
        <v>0</v>
      </c>
      <c r="M322" s="52">
        <v>5031</v>
      </c>
      <c r="N322" s="52">
        <v>0</v>
      </c>
      <c r="O322" s="52">
        <v>7480</v>
      </c>
      <c r="P322" s="52">
        <v>0</v>
      </c>
      <c r="Q322" s="52">
        <v>4946</v>
      </c>
      <c r="R322" s="52">
        <v>4.515</v>
      </c>
      <c r="S322" s="52">
        <v>0</v>
      </c>
      <c r="T322" s="52">
        <v>0</v>
      </c>
      <c r="U322" s="52">
        <v>0</v>
      </c>
      <c r="V322" s="52">
        <v>4</v>
      </c>
      <c r="W322" s="52">
        <v>0</v>
      </c>
      <c r="X322" s="52">
        <v>0</v>
      </c>
      <c r="Y322" s="52">
        <v>0</v>
      </c>
      <c r="Z322" s="52">
        <v>0</v>
      </c>
      <c r="AA322" s="53"/>
      <c r="AB322" s="53"/>
      <c r="AC322" s="53"/>
    </row>
    <row r="323" ht="15.25" spans="1:29">
      <c r="A323" s="52">
        <v>5031</v>
      </c>
      <c r="B323" s="52">
        <v>55</v>
      </c>
      <c r="C323" s="53" t="s">
        <v>29</v>
      </c>
      <c r="D323" s="52">
        <v>1</v>
      </c>
      <c r="E323" s="52">
        <v>0</v>
      </c>
      <c r="F323" s="52">
        <v>0</v>
      </c>
      <c r="G323" s="52">
        <v>0</v>
      </c>
      <c r="H323" s="52">
        <v>2</v>
      </c>
      <c r="I323" s="52">
        <v>0</v>
      </c>
      <c r="J323" s="52">
        <v>0</v>
      </c>
      <c r="K323" s="52">
        <v>0</v>
      </c>
      <c r="L323" s="52">
        <v>0</v>
      </c>
      <c r="M323" s="52">
        <v>7902</v>
      </c>
      <c r="N323" s="52">
        <v>0</v>
      </c>
      <c r="O323" s="52">
        <v>8574</v>
      </c>
      <c r="P323" s="52">
        <v>0</v>
      </c>
      <c r="Q323" s="53" t="s">
        <v>33</v>
      </c>
      <c r="R323" s="52">
        <v>0</v>
      </c>
      <c r="S323" s="52">
        <v>0</v>
      </c>
      <c r="T323" s="52">
        <v>0</v>
      </c>
      <c r="U323" s="52">
        <v>0</v>
      </c>
      <c r="V323" s="52">
        <v>0</v>
      </c>
      <c r="W323" s="52">
        <v>0</v>
      </c>
      <c r="X323" s="52">
        <v>0</v>
      </c>
      <c r="Y323" s="52">
        <v>0</v>
      </c>
      <c r="Z323" s="53"/>
      <c r="AA323" s="53"/>
      <c r="AB323" s="53"/>
      <c r="AC323" s="53"/>
    </row>
    <row r="324" ht="15.25" spans="1:29">
      <c r="A324" s="52">
        <v>7480</v>
      </c>
      <c r="B324" s="52">
        <v>55</v>
      </c>
      <c r="C324" s="53" t="s">
        <v>29</v>
      </c>
      <c r="D324" s="52">
        <v>1</v>
      </c>
      <c r="E324" s="52">
        <v>0</v>
      </c>
      <c r="F324" s="52">
        <v>0</v>
      </c>
      <c r="G324" s="52">
        <v>3</v>
      </c>
      <c r="H324" s="52">
        <v>0</v>
      </c>
      <c r="I324" s="52">
        <v>0</v>
      </c>
      <c r="J324" s="52">
        <v>0</v>
      </c>
      <c r="K324" s="52">
        <v>9</v>
      </c>
      <c r="L324" s="52">
        <v>2</v>
      </c>
      <c r="M324" s="52">
        <v>7902</v>
      </c>
      <c r="N324" s="52">
        <v>5.591</v>
      </c>
      <c r="O324" s="52">
        <v>8574</v>
      </c>
      <c r="P324" s="52">
        <v>0</v>
      </c>
      <c r="Q324" s="52">
        <v>4343</v>
      </c>
      <c r="R324" s="52">
        <v>0</v>
      </c>
      <c r="S324" s="52">
        <v>0</v>
      </c>
      <c r="T324" s="52">
        <v>2</v>
      </c>
      <c r="U324" s="52">
        <v>0</v>
      </c>
      <c r="V324" s="52">
        <v>0</v>
      </c>
      <c r="W324" s="52">
        <v>0</v>
      </c>
      <c r="X324" s="52">
        <v>0</v>
      </c>
      <c r="Y324" s="52">
        <v>0</v>
      </c>
      <c r="Z324" s="52">
        <v>0</v>
      </c>
      <c r="AA324" s="53"/>
      <c r="AB324" s="53"/>
      <c r="AC324" s="53"/>
    </row>
    <row r="325" ht="15.25" spans="1:28">
      <c r="A325" s="52">
        <v>914</v>
      </c>
      <c r="B325" s="52">
        <v>56</v>
      </c>
      <c r="C325" s="53" t="s">
        <v>30</v>
      </c>
      <c r="D325" s="52">
        <v>1</v>
      </c>
      <c r="E325" s="52">
        <v>0</v>
      </c>
      <c r="F325" s="52">
        <v>0</v>
      </c>
      <c r="G325" s="52">
        <v>1</v>
      </c>
      <c r="H325" s="52">
        <v>0</v>
      </c>
      <c r="I325" s="52">
        <v>0</v>
      </c>
      <c r="J325" s="52">
        <v>0</v>
      </c>
      <c r="K325" s="52">
        <v>3</v>
      </c>
      <c r="L325" s="52">
        <v>2</v>
      </c>
      <c r="M325" s="52">
        <v>1241</v>
      </c>
      <c r="N325" s="52">
        <v>2.41</v>
      </c>
      <c r="O325" s="52">
        <v>8764</v>
      </c>
      <c r="P325" s="52">
        <v>0</v>
      </c>
      <c r="Q325" s="52">
        <v>1114</v>
      </c>
      <c r="R325" s="52">
        <v>0</v>
      </c>
      <c r="S325" s="52">
        <v>0</v>
      </c>
      <c r="T325" s="52">
        <v>2</v>
      </c>
      <c r="U325" s="52">
        <v>0</v>
      </c>
      <c r="V325" s="52">
        <v>4</v>
      </c>
      <c r="W325" s="52">
        <v>0</v>
      </c>
      <c r="X325" s="52">
        <v>0</v>
      </c>
      <c r="Y325" s="52">
        <v>0</v>
      </c>
      <c r="Z325" s="52">
        <v>0</v>
      </c>
      <c r="AA325" s="53"/>
      <c r="AB325" s="53"/>
    </row>
    <row r="326" ht="15.25" spans="1:28">
      <c r="A326" s="52">
        <v>8764</v>
      </c>
      <c r="B326" s="52">
        <v>56</v>
      </c>
      <c r="C326" s="53" t="s">
        <v>29</v>
      </c>
      <c r="D326" s="52">
        <v>1</v>
      </c>
      <c r="E326" s="52">
        <v>1</v>
      </c>
      <c r="F326" s="52">
        <v>0</v>
      </c>
      <c r="G326" s="52">
        <v>0</v>
      </c>
      <c r="H326" s="52">
        <v>0</v>
      </c>
      <c r="I326" s="52">
        <v>1</v>
      </c>
      <c r="J326" s="52">
        <v>0</v>
      </c>
      <c r="K326" s="52">
        <v>0</v>
      </c>
      <c r="L326" s="52">
        <v>0</v>
      </c>
      <c r="M326" s="52">
        <v>914</v>
      </c>
      <c r="N326" s="52">
        <v>11.706</v>
      </c>
      <c r="O326" s="52">
        <v>4907</v>
      </c>
      <c r="P326" s="52">
        <v>5.797</v>
      </c>
      <c r="Q326" s="52">
        <v>865</v>
      </c>
      <c r="R326" s="52">
        <v>3.413</v>
      </c>
      <c r="S326" s="52">
        <v>0</v>
      </c>
      <c r="T326" s="52">
        <v>2</v>
      </c>
      <c r="U326" s="52">
        <v>0</v>
      </c>
      <c r="V326" s="52">
        <v>8</v>
      </c>
      <c r="W326" s="52">
        <v>0</v>
      </c>
      <c r="X326" s="52">
        <v>0</v>
      </c>
      <c r="Y326" s="52">
        <v>0</v>
      </c>
      <c r="Z326" s="52">
        <v>0</v>
      </c>
      <c r="AA326" s="53"/>
      <c r="AB326" s="53"/>
    </row>
    <row r="327" ht="15.25" spans="1:28">
      <c r="A327" s="52">
        <v>1241</v>
      </c>
      <c r="B327" s="52">
        <v>54</v>
      </c>
      <c r="C327" s="53" t="s">
        <v>29</v>
      </c>
      <c r="D327" s="52">
        <v>1</v>
      </c>
      <c r="E327" s="52">
        <v>0</v>
      </c>
      <c r="F327" s="52">
        <v>0</v>
      </c>
      <c r="G327" s="52">
        <v>1</v>
      </c>
      <c r="H327" s="52">
        <v>1</v>
      </c>
      <c r="I327" s="52">
        <v>0</v>
      </c>
      <c r="J327" s="52">
        <v>0</v>
      </c>
      <c r="K327" s="52">
        <v>16</v>
      </c>
      <c r="L327" s="52">
        <v>3</v>
      </c>
      <c r="M327" s="52">
        <v>914</v>
      </c>
      <c r="N327" s="52">
        <v>3.321</v>
      </c>
      <c r="O327" s="52">
        <v>4907</v>
      </c>
      <c r="P327" s="52">
        <v>0</v>
      </c>
      <c r="Q327" s="52">
        <v>865</v>
      </c>
      <c r="R327" s="52">
        <v>0</v>
      </c>
      <c r="S327" s="52">
        <v>0</v>
      </c>
      <c r="T327" s="52">
        <v>1</v>
      </c>
      <c r="U327" s="52">
        <v>0</v>
      </c>
      <c r="V327" s="52">
        <v>8</v>
      </c>
      <c r="W327" s="52">
        <v>0</v>
      </c>
      <c r="X327" s="52">
        <v>0</v>
      </c>
      <c r="Y327" s="52">
        <v>0</v>
      </c>
      <c r="Z327" s="52">
        <v>0</v>
      </c>
      <c r="AA327" s="53"/>
      <c r="AB327" s="53"/>
    </row>
    <row r="328" ht="15.25" spans="1:28">
      <c r="A328" s="52">
        <v>1114</v>
      </c>
      <c r="B328" s="52">
        <v>56</v>
      </c>
      <c r="C328" s="53" t="s">
        <v>29</v>
      </c>
      <c r="D328" s="52">
        <v>1</v>
      </c>
      <c r="E328" s="52">
        <v>0</v>
      </c>
      <c r="F328" s="52">
        <v>0</v>
      </c>
      <c r="G328" s="52">
        <v>2</v>
      </c>
      <c r="H328" s="52">
        <v>0</v>
      </c>
      <c r="I328" s="52">
        <v>0</v>
      </c>
      <c r="J328" s="52">
        <v>0</v>
      </c>
      <c r="K328" s="52">
        <v>14</v>
      </c>
      <c r="L328" s="52">
        <v>2</v>
      </c>
      <c r="M328" s="52">
        <v>875</v>
      </c>
      <c r="N328" s="52">
        <v>28.754</v>
      </c>
      <c r="O328" s="52">
        <v>4907</v>
      </c>
      <c r="P328" s="52">
        <v>2.466</v>
      </c>
      <c r="Q328" s="52">
        <v>914</v>
      </c>
      <c r="R328" s="52">
        <v>0</v>
      </c>
      <c r="S328" s="52">
        <v>0</v>
      </c>
      <c r="T328" s="52">
        <v>3</v>
      </c>
      <c r="U328" s="52">
        <v>0</v>
      </c>
      <c r="V328" s="52">
        <v>0</v>
      </c>
      <c r="W328" s="52">
        <v>0</v>
      </c>
      <c r="X328" s="52">
        <v>0</v>
      </c>
      <c r="Y328" s="52">
        <v>0</v>
      </c>
      <c r="Z328" s="52">
        <v>0</v>
      </c>
      <c r="AA328" s="53"/>
      <c r="AB328" s="53"/>
    </row>
    <row r="329" ht="15.25" spans="1:28">
      <c r="A329" s="52">
        <v>865</v>
      </c>
      <c r="B329" s="52">
        <v>56</v>
      </c>
      <c r="C329" s="53" t="s">
        <v>30</v>
      </c>
      <c r="D329" s="52">
        <v>1</v>
      </c>
      <c r="E329" s="52">
        <v>0</v>
      </c>
      <c r="F329" s="52">
        <v>0</v>
      </c>
      <c r="G329" s="52">
        <v>0</v>
      </c>
      <c r="H329" s="52">
        <v>2</v>
      </c>
      <c r="I329" s="52">
        <v>0</v>
      </c>
      <c r="J329" s="52">
        <v>0</v>
      </c>
      <c r="K329" s="52">
        <v>3</v>
      </c>
      <c r="L329" s="52">
        <v>1</v>
      </c>
      <c r="M329" s="52">
        <v>1241</v>
      </c>
      <c r="N329" s="52">
        <v>27.904</v>
      </c>
      <c r="O329" s="52">
        <v>8764</v>
      </c>
      <c r="P329" s="52">
        <v>0</v>
      </c>
      <c r="Q329" s="52">
        <v>1114</v>
      </c>
      <c r="R329" s="52">
        <v>0</v>
      </c>
      <c r="S329" s="52">
        <v>0</v>
      </c>
      <c r="T329" s="52">
        <v>4</v>
      </c>
      <c r="U329" s="52">
        <v>0</v>
      </c>
      <c r="V329" s="52">
        <v>8</v>
      </c>
      <c r="W329" s="52">
        <v>0</v>
      </c>
      <c r="X329" s="52">
        <v>0</v>
      </c>
      <c r="Y329" s="52">
        <v>0</v>
      </c>
      <c r="Z329" s="52">
        <v>0</v>
      </c>
      <c r="AA329" s="53"/>
      <c r="AB329" s="53"/>
    </row>
    <row r="330" ht="15.25" spans="1:28">
      <c r="A330" s="52">
        <v>4907</v>
      </c>
      <c r="B330" s="52">
        <v>56</v>
      </c>
      <c r="C330" s="53" t="s">
        <v>30</v>
      </c>
      <c r="D330" s="52">
        <v>1</v>
      </c>
      <c r="E330" s="52">
        <v>0</v>
      </c>
      <c r="F330" s="52">
        <v>0</v>
      </c>
      <c r="G330" s="52">
        <v>3</v>
      </c>
      <c r="H330" s="52">
        <v>0</v>
      </c>
      <c r="I330" s="52">
        <v>0</v>
      </c>
      <c r="J330" s="52">
        <v>0</v>
      </c>
      <c r="K330" s="52">
        <v>10</v>
      </c>
      <c r="L330" s="52">
        <v>0</v>
      </c>
      <c r="M330" s="52">
        <v>1241</v>
      </c>
      <c r="N330" s="52">
        <v>2.998</v>
      </c>
      <c r="O330" s="52">
        <v>8764</v>
      </c>
      <c r="P330" s="52">
        <v>2.621</v>
      </c>
      <c r="Q330" s="52">
        <v>1114</v>
      </c>
      <c r="R330" s="52">
        <v>1.225</v>
      </c>
      <c r="S330" s="52">
        <v>0</v>
      </c>
      <c r="T330" s="52">
        <v>0</v>
      </c>
      <c r="U330" s="52">
        <v>0</v>
      </c>
      <c r="V330" s="52">
        <v>8</v>
      </c>
      <c r="W330" s="52">
        <v>0</v>
      </c>
      <c r="X330" s="52">
        <v>0</v>
      </c>
      <c r="Y330" s="52">
        <v>0</v>
      </c>
      <c r="Z330" s="52">
        <v>0</v>
      </c>
      <c r="AA330" s="53"/>
      <c r="AB330" s="53"/>
    </row>
    <row r="331" spans="1:26">
      <c r="A331">
        <v>3161</v>
      </c>
      <c r="B331">
        <v>57</v>
      </c>
      <c r="C331" t="s">
        <v>30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2056</v>
      </c>
      <c r="N331">
        <v>13.13</v>
      </c>
      <c r="O331">
        <v>4678</v>
      </c>
      <c r="P331">
        <v>0</v>
      </c>
      <c r="Q331">
        <v>8765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</row>
    <row r="332" spans="1:26">
      <c r="A332">
        <v>4069</v>
      </c>
      <c r="B332">
        <v>57</v>
      </c>
      <c r="C332" t="s">
        <v>31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1</v>
      </c>
      <c r="J332">
        <v>0</v>
      </c>
      <c r="K332">
        <v>6</v>
      </c>
      <c r="L332">
        <v>2</v>
      </c>
      <c r="M332">
        <v>2056</v>
      </c>
      <c r="N332">
        <v>5.467</v>
      </c>
      <c r="O332">
        <v>4678</v>
      </c>
      <c r="P332">
        <v>0</v>
      </c>
      <c r="Q332">
        <v>8765</v>
      </c>
      <c r="R332">
        <v>0</v>
      </c>
      <c r="S332">
        <v>0</v>
      </c>
      <c r="T332">
        <v>3</v>
      </c>
      <c r="U332">
        <v>0</v>
      </c>
      <c r="V332">
        <v>4</v>
      </c>
      <c r="W332">
        <v>0</v>
      </c>
      <c r="X332">
        <v>0</v>
      </c>
      <c r="Y332">
        <v>0</v>
      </c>
      <c r="Z332">
        <v>0</v>
      </c>
    </row>
    <row r="333" spans="1:26">
      <c r="A333">
        <v>8765</v>
      </c>
      <c r="B333">
        <v>57</v>
      </c>
      <c r="C333" t="s">
        <v>29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4069</v>
      </c>
      <c r="N333">
        <v>20.381</v>
      </c>
      <c r="O333">
        <v>1334</v>
      </c>
      <c r="P333">
        <v>0.986</v>
      </c>
      <c r="Q333">
        <v>3161</v>
      </c>
      <c r="R333">
        <v>0</v>
      </c>
      <c r="S333">
        <v>0</v>
      </c>
      <c r="T333">
        <v>0</v>
      </c>
      <c r="U333">
        <v>0</v>
      </c>
      <c r="V333">
        <v>8</v>
      </c>
      <c r="W333">
        <v>0</v>
      </c>
      <c r="X333">
        <v>0</v>
      </c>
      <c r="Y333">
        <v>0</v>
      </c>
      <c r="Z333">
        <v>0</v>
      </c>
    </row>
    <row r="334" spans="1:26">
      <c r="A334">
        <v>4678</v>
      </c>
      <c r="B334">
        <v>57</v>
      </c>
      <c r="C334" t="s">
        <v>29</v>
      </c>
      <c r="D334">
        <v>1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4069</v>
      </c>
      <c r="N334">
        <v>0</v>
      </c>
      <c r="O334">
        <v>1334</v>
      </c>
      <c r="P334">
        <v>0</v>
      </c>
      <c r="Q334">
        <v>3161</v>
      </c>
      <c r="R334">
        <v>0</v>
      </c>
      <c r="S334">
        <v>0</v>
      </c>
      <c r="T334">
        <v>0</v>
      </c>
      <c r="U334">
        <v>0</v>
      </c>
      <c r="V334">
        <v>8</v>
      </c>
      <c r="W334">
        <v>0</v>
      </c>
      <c r="X334">
        <v>0</v>
      </c>
      <c r="Y334">
        <v>1</v>
      </c>
      <c r="Z334">
        <v>0</v>
      </c>
    </row>
    <row r="335" spans="1:26">
      <c r="A335">
        <v>4951</v>
      </c>
      <c r="B335">
        <v>58</v>
      </c>
      <c r="C335" t="s">
        <v>29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3</v>
      </c>
      <c r="K335">
        <v>0</v>
      </c>
      <c r="L335">
        <v>0</v>
      </c>
      <c r="M335">
        <v>5024</v>
      </c>
      <c r="N335">
        <v>0</v>
      </c>
      <c r="O335">
        <v>772</v>
      </c>
      <c r="P335">
        <v>0</v>
      </c>
      <c r="Q335">
        <v>5672</v>
      </c>
      <c r="R335">
        <v>0.696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2056</v>
      </c>
      <c r="B336">
        <v>57</v>
      </c>
      <c r="C336" t="s">
        <v>29</v>
      </c>
      <c r="D336">
        <v>1</v>
      </c>
      <c r="E336">
        <v>0</v>
      </c>
      <c r="F336">
        <v>0</v>
      </c>
      <c r="G336">
        <v>5</v>
      </c>
      <c r="H336">
        <v>0</v>
      </c>
      <c r="I336">
        <v>0</v>
      </c>
      <c r="J336">
        <v>0</v>
      </c>
      <c r="K336">
        <v>17</v>
      </c>
      <c r="L336">
        <v>2</v>
      </c>
      <c r="M336">
        <v>4069</v>
      </c>
      <c r="N336">
        <v>0</v>
      </c>
      <c r="O336">
        <v>1334</v>
      </c>
      <c r="P336">
        <v>0</v>
      </c>
      <c r="Q336">
        <v>3161</v>
      </c>
      <c r="R336">
        <v>0</v>
      </c>
      <c r="S336">
        <v>0</v>
      </c>
      <c r="T336">
        <v>4</v>
      </c>
      <c r="U336">
        <v>0</v>
      </c>
      <c r="V336">
        <v>8</v>
      </c>
      <c r="W336">
        <v>0</v>
      </c>
      <c r="X336">
        <v>0</v>
      </c>
      <c r="Y336">
        <v>0</v>
      </c>
      <c r="Z336">
        <v>0</v>
      </c>
    </row>
    <row r="337" spans="1:26">
      <c r="A337">
        <v>1334</v>
      </c>
      <c r="B337">
        <v>57</v>
      </c>
      <c r="C337" t="s">
        <v>30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2056</v>
      </c>
      <c r="N337">
        <v>0</v>
      </c>
      <c r="O337">
        <v>4678</v>
      </c>
      <c r="P337">
        <v>0</v>
      </c>
      <c r="Q337">
        <v>8765</v>
      </c>
      <c r="R337">
        <v>0</v>
      </c>
      <c r="S337">
        <v>0</v>
      </c>
      <c r="T337">
        <v>0</v>
      </c>
      <c r="U337">
        <v>0</v>
      </c>
      <c r="V337">
        <v>4</v>
      </c>
      <c r="W337">
        <v>0</v>
      </c>
      <c r="X337">
        <v>0</v>
      </c>
      <c r="Y337">
        <v>1</v>
      </c>
      <c r="Z337">
        <v>0</v>
      </c>
    </row>
    <row r="338" spans="1:26">
      <c r="A338">
        <v>5024</v>
      </c>
      <c r="B338">
        <v>58</v>
      </c>
      <c r="C338" t="s">
        <v>30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8</v>
      </c>
      <c r="L338">
        <v>1</v>
      </c>
      <c r="M338">
        <v>8729</v>
      </c>
      <c r="N338">
        <v>0</v>
      </c>
      <c r="O338">
        <v>2609</v>
      </c>
      <c r="P338">
        <v>0</v>
      </c>
      <c r="Q338">
        <v>4951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2609</v>
      </c>
      <c r="B339">
        <v>58</v>
      </c>
      <c r="C339" t="s">
        <v>29</v>
      </c>
      <c r="D339">
        <v>1</v>
      </c>
      <c r="E339">
        <v>0</v>
      </c>
      <c r="F339">
        <v>0</v>
      </c>
      <c r="G339">
        <v>2</v>
      </c>
      <c r="H339">
        <v>0</v>
      </c>
      <c r="I339">
        <v>0</v>
      </c>
      <c r="J339">
        <v>0</v>
      </c>
      <c r="K339">
        <v>7</v>
      </c>
      <c r="L339">
        <v>1</v>
      </c>
      <c r="M339">
        <v>5672</v>
      </c>
      <c r="N339">
        <v>19.865</v>
      </c>
      <c r="O339">
        <v>5024</v>
      </c>
      <c r="P339">
        <v>0</v>
      </c>
      <c r="Q339">
        <v>772</v>
      </c>
      <c r="R339">
        <v>0</v>
      </c>
      <c r="S339">
        <v>0</v>
      </c>
      <c r="T339">
        <v>4</v>
      </c>
      <c r="U339">
        <v>0</v>
      </c>
      <c r="V339">
        <v>4</v>
      </c>
      <c r="W339">
        <v>0</v>
      </c>
      <c r="X339">
        <v>0</v>
      </c>
      <c r="Y339">
        <v>0</v>
      </c>
      <c r="Z339">
        <v>0</v>
      </c>
    </row>
    <row r="340" spans="1:26">
      <c r="A340">
        <v>5672</v>
      </c>
      <c r="B340">
        <v>58</v>
      </c>
      <c r="C340" t="s">
        <v>30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8729</v>
      </c>
      <c r="N340">
        <v>0</v>
      </c>
      <c r="O340">
        <v>2609</v>
      </c>
      <c r="P340">
        <v>1.573</v>
      </c>
      <c r="Q340">
        <v>4951</v>
      </c>
      <c r="R340">
        <v>6.531</v>
      </c>
      <c r="S340">
        <v>0</v>
      </c>
      <c r="T340">
        <v>0</v>
      </c>
      <c r="U340">
        <v>0</v>
      </c>
      <c r="V340">
        <v>20</v>
      </c>
      <c r="W340">
        <v>0</v>
      </c>
      <c r="X340">
        <v>0</v>
      </c>
      <c r="Y340">
        <v>0</v>
      </c>
      <c r="Z340">
        <v>0</v>
      </c>
    </row>
    <row r="341" spans="1:26">
      <c r="A341">
        <v>8729</v>
      </c>
      <c r="B341">
        <v>58</v>
      </c>
      <c r="C341" t="s">
        <v>29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3</v>
      </c>
      <c r="L341">
        <v>3</v>
      </c>
      <c r="M341">
        <v>5672</v>
      </c>
      <c r="N341">
        <v>10.632</v>
      </c>
      <c r="O341">
        <v>5024</v>
      </c>
      <c r="P341">
        <v>0</v>
      </c>
      <c r="Q341">
        <v>772</v>
      </c>
      <c r="R341">
        <v>1.4</v>
      </c>
      <c r="S341">
        <v>0</v>
      </c>
      <c r="T341">
        <v>0</v>
      </c>
      <c r="U341">
        <v>0</v>
      </c>
      <c r="V341">
        <v>4</v>
      </c>
      <c r="W341">
        <v>0</v>
      </c>
      <c r="X341">
        <v>0</v>
      </c>
      <c r="Y341">
        <v>0</v>
      </c>
      <c r="Z341">
        <v>0</v>
      </c>
    </row>
    <row r="342" spans="1:26">
      <c r="A342">
        <v>772</v>
      </c>
      <c r="B342">
        <v>58</v>
      </c>
      <c r="C342" t="s">
        <v>30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7</v>
      </c>
      <c r="L342">
        <v>6</v>
      </c>
      <c r="M342">
        <v>8729</v>
      </c>
      <c r="N342">
        <v>0</v>
      </c>
      <c r="O342">
        <v>2609</v>
      </c>
      <c r="P342">
        <v>0</v>
      </c>
      <c r="Q342">
        <v>4951</v>
      </c>
      <c r="R342">
        <v>0</v>
      </c>
      <c r="S342">
        <v>0</v>
      </c>
      <c r="T342">
        <v>0</v>
      </c>
      <c r="U342">
        <v>0</v>
      </c>
      <c r="V342">
        <v>4</v>
      </c>
      <c r="W342">
        <v>0</v>
      </c>
      <c r="X342">
        <v>0</v>
      </c>
      <c r="Y342">
        <v>0</v>
      </c>
      <c r="Z342">
        <v>0</v>
      </c>
    </row>
    <row r="343" spans="1:26">
      <c r="A343">
        <v>2200</v>
      </c>
      <c r="B343">
        <v>59</v>
      </c>
      <c r="C343" t="s">
        <v>29</v>
      </c>
      <c r="D343">
        <v>1</v>
      </c>
      <c r="E343">
        <v>0</v>
      </c>
      <c r="F343">
        <v>0</v>
      </c>
      <c r="G343">
        <v>2</v>
      </c>
      <c r="H343">
        <v>0</v>
      </c>
      <c r="I343">
        <v>0</v>
      </c>
      <c r="J343">
        <v>0</v>
      </c>
      <c r="K343">
        <v>6</v>
      </c>
      <c r="L343">
        <v>2</v>
      </c>
      <c r="M343">
        <v>6864</v>
      </c>
      <c r="N343">
        <v>6.641</v>
      </c>
      <c r="O343">
        <v>5032</v>
      </c>
      <c r="P343">
        <v>2.966</v>
      </c>
      <c r="Q343">
        <v>3560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3560</v>
      </c>
      <c r="B344">
        <v>59</v>
      </c>
      <c r="C344" t="s">
        <v>30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8</v>
      </c>
      <c r="L344">
        <v>1</v>
      </c>
      <c r="M344">
        <v>7659</v>
      </c>
      <c r="N344">
        <v>4.811</v>
      </c>
      <c r="O344">
        <v>2200</v>
      </c>
      <c r="P344">
        <v>0</v>
      </c>
      <c r="Q344">
        <v>2706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6864</v>
      </c>
      <c r="B345">
        <v>59</v>
      </c>
      <c r="C345" t="s">
        <v>30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7659</v>
      </c>
      <c r="N345">
        <v>1.169</v>
      </c>
      <c r="O345">
        <v>2200</v>
      </c>
      <c r="P345">
        <v>0</v>
      </c>
      <c r="Q345">
        <v>2706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5032</v>
      </c>
      <c r="B346">
        <v>59</v>
      </c>
      <c r="C346" t="s">
        <v>30</v>
      </c>
      <c r="D346">
        <v>0</v>
      </c>
      <c r="E346">
        <v>0</v>
      </c>
      <c r="F346">
        <v>0</v>
      </c>
      <c r="G346">
        <v>3</v>
      </c>
      <c r="H346">
        <v>0</v>
      </c>
      <c r="I346">
        <v>0</v>
      </c>
      <c r="J346">
        <v>0</v>
      </c>
      <c r="K346">
        <v>16</v>
      </c>
      <c r="L346">
        <v>3</v>
      </c>
      <c r="M346">
        <v>7659</v>
      </c>
      <c r="N346">
        <v>0</v>
      </c>
      <c r="O346">
        <v>2200</v>
      </c>
      <c r="P346">
        <v>0</v>
      </c>
      <c r="Q346">
        <v>2706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7659</v>
      </c>
      <c r="B347">
        <v>59</v>
      </c>
      <c r="C347" t="s">
        <v>29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2</v>
      </c>
      <c r="J347">
        <v>0</v>
      </c>
      <c r="K347">
        <v>0</v>
      </c>
      <c r="L347">
        <v>0</v>
      </c>
      <c r="M347">
        <v>6864</v>
      </c>
      <c r="N347">
        <v>0</v>
      </c>
      <c r="O347">
        <v>5032</v>
      </c>
      <c r="P347">
        <v>0</v>
      </c>
      <c r="Q347">
        <v>3560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2706</v>
      </c>
      <c r="B348">
        <v>59</v>
      </c>
      <c r="C348" t="s">
        <v>29</v>
      </c>
      <c r="D348">
        <v>1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8</v>
      </c>
      <c r="L348">
        <v>5</v>
      </c>
      <c r="M348">
        <v>6864</v>
      </c>
      <c r="N348">
        <v>0</v>
      </c>
      <c r="O348">
        <v>5032</v>
      </c>
      <c r="P348">
        <v>0</v>
      </c>
      <c r="Q348">
        <v>3560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3543</v>
      </c>
      <c r="B349">
        <v>61</v>
      </c>
      <c r="C349" t="s">
        <v>29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2</v>
      </c>
      <c r="J349">
        <v>1</v>
      </c>
      <c r="K349">
        <v>0</v>
      </c>
      <c r="L349">
        <v>0</v>
      </c>
      <c r="M349">
        <v>781</v>
      </c>
      <c r="N349">
        <v>0.734</v>
      </c>
      <c r="O349">
        <v>3739</v>
      </c>
      <c r="P349">
        <v>8.179</v>
      </c>
      <c r="Q349">
        <v>4903</v>
      </c>
      <c r="R349">
        <v>1.101</v>
      </c>
      <c r="S349">
        <v>0</v>
      </c>
      <c r="T349">
        <v>0</v>
      </c>
      <c r="U349">
        <v>0</v>
      </c>
      <c r="V349">
        <v>8</v>
      </c>
      <c r="W349">
        <v>0</v>
      </c>
      <c r="X349">
        <v>0</v>
      </c>
      <c r="Y349">
        <v>0</v>
      </c>
      <c r="Z349">
        <v>0</v>
      </c>
    </row>
    <row r="350" spans="1:26">
      <c r="A350">
        <v>6135</v>
      </c>
      <c r="B350">
        <v>60</v>
      </c>
      <c r="C350" t="s">
        <v>29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14</v>
      </c>
      <c r="L350">
        <v>0</v>
      </c>
      <c r="M350">
        <v>4976</v>
      </c>
      <c r="N350">
        <v>0</v>
      </c>
      <c r="O350">
        <v>8731</v>
      </c>
      <c r="P350">
        <v>0</v>
      </c>
      <c r="Q350">
        <v>8397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4015</v>
      </c>
      <c r="B351">
        <v>60</v>
      </c>
      <c r="C351" t="s">
        <v>29</v>
      </c>
      <c r="D351">
        <v>1</v>
      </c>
      <c r="E351">
        <v>0</v>
      </c>
      <c r="F351">
        <v>0</v>
      </c>
      <c r="G351">
        <v>2</v>
      </c>
      <c r="H351">
        <v>0</v>
      </c>
      <c r="I351">
        <v>0</v>
      </c>
      <c r="J351">
        <v>0</v>
      </c>
      <c r="K351">
        <v>6</v>
      </c>
      <c r="L351">
        <v>5</v>
      </c>
      <c r="M351">
        <v>4976</v>
      </c>
      <c r="N351">
        <v>0</v>
      </c>
      <c r="O351">
        <v>8731</v>
      </c>
      <c r="P351">
        <v>0</v>
      </c>
      <c r="Q351">
        <v>6397</v>
      </c>
      <c r="R351">
        <v>0</v>
      </c>
      <c r="S351">
        <v>0</v>
      </c>
      <c r="T351">
        <v>0</v>
      </c>
      <c r="U351">
        <v>0</v>
      </c>
      <c r="V351">
        <v>8</v>
      </c>
      <c r="W351">
        <v>0</v>
      </c>
      <c r="X351">
        <v>0</v>
      </c>
      <c r="Y351">
        <v>0</v>
      </c>
      <c r="Z351">
        <v>0</v>
      </c>
    </row>
    <row r="352" spans="1:26">
      <c r="A352">
        <v>7520</v>
      </c>
      <c r="B352">
        <v>60</v>
      </c>
      <c r="C352" t="s">
        <v>29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4976</v>
      </c>
      <c r="N352">
        <v>17.042</v>
      </c>
      <c r="O352">
        <v>8731</v>
      </c>
      <c r="P352">
        <v>5.483</v>
      </c>
      <c r="Q352">
        <v>6397</v>
      </c>
      <c r="R352">
        <v>2.68</v>
      </c>
      <c r="S352">
        <v>0</v>
      </c>
      <c r="T352">
        <v>0</v>
      </c>
      <c r="U352">
        <v>0</v>
      </c>
      <c r="V352">
        <v>8</v>
      </c>
      <c r="W352">
        <v>0</v>
      </c>
      <c r="X352">
        <v>0</v>
      </c>
      <c r="Y352">
        <v>0</v>
      </c>
      <c r="Z352">
        <v>0</v>
      </c>
    </row>
    <row r="353" spans="1:26">
      <c r="A353">
        <v>8731</v>
      </c>
      <c r="B353">
        <v>60</v>
      </c>
      <c r="C353" t="s">
        <v>30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8</v>
      </c>
      <c r="J353">
        <v>0</v>
      </c>
      <c r="K353">
        <v>0</v>
      </c>
      <c r="L353">
        <v>0</v>
      </c>
      <c r="M353">
        <v>4015</v>
      </c>
      <c r="N353">
        <v>0</v>
      </c>
      <c r="O353">
        <v>7520</v>
      </c>
      <c r="P353">
        <v>0</v>
      </c>
      <c r="Q353">
        <v>5135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4976</v>
      </c>
      <c r="B354">
        <v>60</v>
      </c>
      <c r="C354" t="s">
        <v>30</v>
      </c>
      <c r="D354">
        <v>1</v>
      </c>
      <c r="E354">
        <v>0</v>
      </c>
      <c r="F354">
        <v>0</v>
      </c>
      <c r="G354">
        <v>4</v>
      </c>
      <c r="H354">
        <v>0</v>
      </c>
      <c r="I354">
        <v>2</v>
      </c>
      <c r="J354">
        <v>1</v>
      </c>
      <c r="K354">
        <v>1</v>
      </c>
      <c r="L354">
        <v>6</v>
      </c>
      <c r="M354">
        <v>4015</v>
      </c>
      <c r="N354">
        <v>26.582</v>
      </c>
      <c r="O354">
        <v>7520</v>
      </c>
      <c r="P354">
        <v>0</v>
      </c>
      <c r="Q354">
        <v>6135</v>
      </c>
      <c r="R354">
        <v>0</v>
      </c>
      <c r="S354">
        <v>0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6397</v>
      </c>
      <c r="B355">
        <v>60</v>
      </c>
      <c r="C355" t="s">
        <v>30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4</v>
      </c>
      <c r="J355">
        <v>0</v>
      </c>
      <c r="K355">
        <v>0</v>
      </c>
      <c r="L355">
        <v>0</v>
      </c>
      <c r="M355">
        <v>4015</v>
      </c>
      <c r="N355">
        <v>23.724</v>
      </c>
      <c r="O355">
        <v>7520</v>
      </c>
      <c r="P355">
        <v>0</v>
      </c>
      <c r="Q355">
        <v>6135</v>
      </c>
      <c r="R355">
        <v>0</v>
      </c>
      <c r="S355">
        <v>0</v>
      </c>
      <c r="T355">
        <v>2</v>
      </c>
      <c r="U355">
        <v>0</v>
      </c>
      <c r="V355">
        <v>8</v>
      </c>
      <c r="W355">
        <v>0</v>
      </c>
      <c r="X355">
        <v>0</v>
      </c>
      <c r="Y355">
        <v>0</v>
      </c>
      <c r="Z355">
        <v>0</v>
      </c>
    </row>
    <row r="356" spans="1:26">
      <c r="A356">
        <v>781</v>
      </c>
      <c r="B356">
        <v>61</v>
      </c>
      <c r="C356" t="s">
        <v>30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5</v>
      </c>
      <c r="J356">
        <v>0</v>
      </c>
      <c r="K356">
        <v>1</v>
      </c>
      <c r="L356">
        <v>4</v>
      </c>
      <c r="M356">
        <v>1305</v>
      </c>
      <c r="N356">
        <v>0</v>
      </c>
      <c r="O356">
        <v>6978</v>
      </c>
      <c r="P356">
        <v>0</v>
      </c>
      <c r="Q356">
        <v>3543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3739</v>
      </c>
      <c r="B357">
        <v>61</v>
      </c>
      <c r="C357" t="s">
        <v>30</v>
      </c>
      <c r="D357">
        <v>1</v>
      </c>
      <c r="E357">
        <v>2</v>
      </c>
      <c r="F357">
        <v>0</v>
      </c>
      <c r="G357">
        <v>0</v>
      </c>
      <c r="H357">
        <v>0</v>
      </c>
      <c r="I357">
        <v>8</v>
      </c>
      <c r="J357">
        <v>0</v>
      </c>
      <c r="K357">
        <v>0</v>
      </c>
      <c r="L357">
        <v>0</v>
      </c>
      <c r="M357">
        <v>1305</v>
      </c>
      <c r="N357">
        <v>0</v>
      </c>
      <c r="O357">
        <v>6978</v>
      </c>
      <c r="P357">
        <v>0</v>
      </c>
      <c r="Q357">
        <v>3543</v>
      </c>
      <c r="R357">
        <v>0</v>
      </c>
      <c r="S357">
        <v>0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6978</v>
      </c>
      <c r="B358">
        <v>61</v>
      </c>
      <c r="C358" t="s">
        <v>29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781</v>
      </c>
      <c r="N358">
        <v>0</v>
      </c>
      <c r="O358">
        <v>3779</v>
      </c>
      <c r="P358">
        <v>0</v>
      </c>
      <c r="Q358">
        <v>4903</v>
      </c>
      <c r="R358">
        <v>0</v>
      </c>
      <c r="S358">
        <v>0</v>
      </c>
      <c r="T358">
        <v>0</v>
      </c>
      <c r="U358">
        <v>0</v>
      </c>
      <c r="V358">
        <v>8</v>
      </c>
      <c r="W358">
        <v>0</v>
      </c>
      <c r="X358">
        <v>0</v>
      </c>
      <c r="Y358">
        <v>1</v>
      </c>
      <c r="Z358">
        <v>1</v>
      </c>
    </row>
    <row r="359" spans="1:26">
      <c r="A359">
        <v>4903</v>
      </c>
      <c r="B359">
        <v>61</v>
      </c>
      <c r="C359" t="s">
        <v>30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5</v>
      </c>
      <c r="J359">
        <v>0</v>
      </c>
      <c r="K359">
        <v>0</v>
      </c>
      <c r="L359">
        <v>0</v>
      </c>
      <c r="M359">
        <v>1305</v>
      </c>
      <c r="N359">
        <v>27.671</v>
      </c>
      <c r="O359">
        <v>6978</v>
      </c>
      <c r="P359">
        <v>0</v>
      </c>
      <c r="Q359">
        <v>3543</v>
      </c>
      <c r="R359">
        <v>0</v>
      </c>
      <c r="S359">
        <v>0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1305</v>
      </c>
      <c r="B360">
        <v>61</v>
      </c>
      <c r="C360" t="s">
        <v>29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6</v>
      </c>
      <c r="L360">
        <v>3</v>
      </c>
      <c r="M360">
        <v>781</v>
      </c>
      <c r="N360">
        <v>0</v>
      </c>
      <c r="O360">
        <v>3779</v>
      </c>
      <c r="P360">
        <v>0</v>
      </c>
      <c r="Q360">
        <v>4903</v>
      </c>
      <c r="R360">
        <v>0</v>
      </c>
      <c r="S360">
        <v>0</v>
      </c>
      <c r="T360">
        <v>3</v>
      </c>
      <c r="U360">
        <v>0</v>
      </c>
      <c r="V360">
        <v>8</v>
      </c>
      <c r="W360">
        <v>0</v>
      </c>
      <c r="X360">
        <v>0</v>
      </c>
      <c r="Y360">
        <v>0</v>
      </c>
      <c r="Z360">
        <v>0</v>
      </c>
    </row>
    <row r="361" spans="1:26">
      <c r="A361">
        <v>8574</v>
      </c>
      <c r="B361">
        <v>62</v>
      </c>
      <c r="C361" t="s">
        <v>30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4</v>
      </c>
      <c r="J361">
        <v>0</v>
      </c>
      <c r="K361">
        <v>0</v>
      </c>
      <c r="L361">
        <v>0</v>
      </c>
      <c r="M361">
        <v>4343</v>
      </c>
      <c r="N361">
        <v>0</v>
      </c>
      <c r="O361">
        <v>8884</v>
      </c>
      <c r="P361">
        <v>0</v>
      </c>
      <c r="Q361">
        <v>5036</v>
      </c>
      <c r="R361">
        <v>0</v>
      </c>
      <c r="S361">
        <v>0</v>
      </c>
      <c r="T361">
        <v>0</v>
      </c>
      <c r="U361">
        <v>0</v>
      </c>
      <c r="V361">
        <v>4</v>
      </c>
      <c r="W361">
        <v>0</v>
      </c>
      <c r="X361">
        <v>0</v>
      </c>
      <c r="Y361">
        <v>0</v>
      </c>
      <c r="Z361">
        <v>0</v>
      </c>
    </row>
    <row r="362" spans="1:26">
      <c r="A362">
        <v>4343</v>
      </c>
      <c r="B362">
        <v>62</v>
      </c>
      <c r="C362" t="s">
        <v>29</v>
      </c>
      <c r="D362">
        <v>1</v>
      </c>
      <c r="E362">
        <v>0</v>
      </c>
      <c r="F362">
        <v>0</v>
      </c>
      <c r="G362">
        <v>3</v>
      </c>
      <c r="H362">
        <v>0</v>
      </c>
      <c r="I362">
        <v>0</v>
      </c>
      <c r="J362">
        <v>0</v>
      </c>
      <c r="K362">
        <v>9</v>
      </c>
      <c r="L362">
        <v>1</v>
      </c>
      <c r="M362">
        <v>8674</v>
      </c>
      <c r="N362">
        <v>6.145</v>
      </c>
      <c r="O362">
        <v>8089</v>
      </c>
      <c r="P362">
        <v>0</v>
      </c>
      <c r="Q362">
        <v>2386</v>
      </c>
      <c r="R362">
        <v>0</v>
      </c>
      <c r="S362">
        <v>0</v>
      </c>
      <c r="T362">
        <v>2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</row>
    <row r="363" spans="1:26">
      <c r="A363">
        <v>8884</v>
      </c>
      <c r="B363">
        <v>62</v>
      </c>
      <c r="C363" t="s">
        <v>29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6</v>
      </c>
      <c r="J363">
        <v>0</v>
      </c>
      <c r="K363">
        <v>0</v>
      </c>
      <c r="L363">
        <v>0</v>
      </c>
      <c r="M363">
        <v>8574</v>
      </c>
      <c r="N363">
        <v>7.466</v>
      </c>
      <c r="O363">
        <v>8089</v>
      </c>
      <c r="P363">
        <v>1.29</v>
      </c>
      <c r="Q363">
        <v>2386</v>
      </c>
      <c r="R363">
        <v>0</v>
      </c>
      <c r="S363">
        <v>0</v>
      </c>
      <c r="T363">
        <v>2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</row>
    <row r="364" spans="1:26">
      <c r="A364">
        <v>8089</v>
      </c>
      <c r="B364">
        <v>62</v>
      </c>
      <c r="C364" t="s">
        <v>30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</v>
      </c>
      <c r="L364">
        <v>1</v>
      </c>
      <c r="M364">
        <v>4343</v>
      </c>
      <c r="N364">
        <v>5.149</v>
      </c>
      <c r="O364">
        <v>8884</v>
      </c>
      <c r="P364">
        <v>0</v>
      </c>
      <c r="Q364">
        <v>5036</v>
      </c>
      <c r="R364">
        <v>0</v>
      </c>
      <c r="S364">
        <v>0</v>
      </c>
      <c r="T364">
        <v>2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</row>
    <row r="365" spans="1:26">
      <c r="A365">
        <v>2386</v>
      </c>
      <c r="B365">
        <v>62</v>
      </c>
      <c r="C365" t="s">
        <v>30</v>
      </c>
      <c r="D365">
        <v>1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4343</v>
      </c>
      <c r="N365">
        <v>46.376</v>
      </c>
      <c r="O365">
        <v>8884</v>
      </c>
      <c r="P365">
        <v>0</v>
      </c>
      <c r="Q365">
        <v>5036</v>
      </c>
      <c r="R365">
        <v>10.729</v>
      </c>
      <c r="S365">
        <v>0</v>
      </c>
      <c r="T365">
        <v>4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</row>
    <row r="366" spans="1:26">
      <c r="A366">
        <v>5036</v>
      </c>
      <c r="B366">
        <v>62</v>
      </c>
      <c r="C366" t="s">
        <v>29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14</v>
      </c>
      <c r="J366">
        <v>2</v>
      </c>
      <c r="K366">
        <v>0</v>
      </c>
      <c r="L366">
        <v>0</v>
      </c>
      <c r="M366">
        <v>8574</v>
      </c>
      <c r="N366">
        <v>0</v>
      </c>
      <c r="O366">
        <v>8089</v>
      </c>
      <c r="P366">
        <v>0</v>
      </c>
      <c r="Q366">
        <v>2386</v>
      </c>
      <c r="R366">
        <v>1.631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914</v>
      </c>
      <c r="B367">
        <v>63</v>
      </c>
      <c r="C367" t="s">
        <v>31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7</v>
      </c>
      <c r="L367">
        <v>7</v>
      </c>
      <c r="M367">
        <v>5409</v>
      </c>
      <c r="N367">
        <v>0</v>
      </c>
      <c r="O367">
        <v>1360</v>
      </c>
      <c r="P367">
        <v>0</v>
      </c>
      <c r="Q367">
        <v>4946</v>
      </c>
      <c r="R367">
        <v>0</v>
      </c>
      <c r="S367">
        <v>0</v>
      </c>
      <c r="T367">
        <v>2</v>
      </c>
      <c r="U367">
        <v>0</v>
      </c>
      <c r="V367">
        <v>4</v>
      </c>
      <c r="W367">
        <v>0</v>
      </c>
      <c r="X367">
        <v>0</v>
      </c>
      <c r="Y367">
        <v>0</v>
      </c>
      <c r="Z367">
        <v>0</v>
      </c>
    </row>
    <row r="368" spans="1:26">
      <c r="A368">
        <v>5409</v>
      </c>
      <c r="B368">
        <v>63</v>
      </c>
      <c r="C368" t="s">
        <v>30</v>
      </c>
      <c r="D368">
        <v>1</v>
      </c>
      <c r="E368">
        <v>0</v>
      </c>
      <c r="F368">
        <v>0</v>
      </c>
      <c r="G368">
        <v>3</v>
      </c>
      <c r="H368">
        <v>0</v>
      </c>
      <c r="I368">
        <v>1</v>
      </c>
      <c r="J368">
        <v>0</v>
      </c>
      <c r="K368">
        <v>13</v>
      </c>
      <c r="L368">
        <v>2</v>
      </c>
      <c r="M368">
        <v>8789</v>
      </c>
      <c r="N368">
        <v>7.051</v>
      </c>
      <c r="O368">
        <v>6875</v>
      </c>
      <c r="P368">
        <v>0</v>
      </c>
      <c r="Q368">
        <v>914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>
      <c r="A369">
        <v>8789</v>
      </c>
      <c r="B369">
        <v>63</v>
      </c>
      <c r="C369" t="s">
        <v>29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</v>
      </c>
      <c r="L369">
        <v>1</v>
      </c>
      <c r="M369">
        <v>5409</v>
      </c>
      <c r="N369">
        <v>0</v>
      </c>
      <c r="O369">
        <v>1360</v>
      </c>
      <c r="P369">
        <v>0</v>
      </c>
      <c r="Q369">
        <v>4946</v>
      </c>
      <c r="R369">
        <v>0</v>
      </c>
      <c r="S369">
        <v>0</v>
      </c>
      <c r="T369">
        <v>2</v>
      </c>
      <c r="U369">
        <v>0</v>
      </c>
      <c r="V369">
        <v>4</v>
      </c>
      <c r="W369">
        <v>0</v>
      </c>
      <c r="X369">
        <v>0</v>
      </c>
      <c r="Y369">
        <v>0</v>
      </c>
      <c r="Z369">
        <v>0</v>
      </c>
    </row>
    <row r="370" spans="1:26">
      <c r="A370">
        <v>6875</v>
      </c>
      <c r="B370">
        <v>63</v>
      </c>
      <c r="C370" t="s">
        <v>29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4</v>
      </c>
      <c r="J370">
        <v>2</v>
      </c>
      <c r="K370">
        <v>0</v>
      </c>
      <c r="L370">
        <v>0</v>
      </c>
      <c r="M370">
        <v>5409</v>
      </c>
      <c r="N370">
        <v>3.825</v>
      </c>
      <c r="O370">
        <v>1360</v>
      </c>
      <c r="P370">
        <v>0</v>
      </c>
      <c r="Q370">
        <v>4946</v>
      </c>
      <c r="R370">
        <v>0</v>
      </c>
      <c r="S370">
        <v>0</v>
      </c>
      <c r="T370">
        <v>2</v>
      </c>
      <c r="U370">
        <v>0</v>
      </c>
      <c r="V370">
        <v>4</v>
      </c>
      <c r="W370">
        <v>0</v>
      </c>
      <c r="X370">
        <v>0</v>
      </c>
      <c r="Y370">
        <v>0</v>
      </c>
      <c r="Z370">
        <v>0</v>
      </c>
    </row>
    <row r="371" spans="1:26">
      <c r="A371">
        <v>4946</v>
      </c>
      <c r="B371">
        <v>63</v>
      </c>
      <c r="C371" t="s">
        <v>30</v>
      </c>
      <c r="D371">
        <v>1</v>
      </c>
      <c r="E371">
        <v>0</v>
      </c>
      <c r="F371">
        <v>0</v>
      </c>
      <c r="G371">
        <v>2</v>
      </c>
      <c r="H371">
        <v>0</v>
      </c>
      <c r="I371">
        <v>0</v>
      </c>
      <c r="J371">
        <v>2</v>
      </c>
      <c r="K371">
        <v>10</v>
      </c>
      <c r="L371">
        <v>0</v>
      </c>
      <c r="M371">
        <v>8789</v>
      </c>
      <c r="N371">
        <v>18.729</v>
      </c>
      <c r="O371">
        <v>6875</v>
      </c>
      <c r="P371">
        <v>0</v>
      </c>
      <c r="Q371">
        <v>914</v>
      </c>
      <c r="R371">
        <v>0</v>
      </c>
      <c r="S371">
        <v>0</v>
      </c>
      <c r="T371">
        <v>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ht="15.25" spans="1:26">
      <c r="A372">
        <v>1360</v>
      </c>
      <c r="B372">
        <v>63</v>
      </c>
      <c r="C372" t="s">
        <v>30</v>
      </c>
      <c r="D372">
        <v>1</v>
      </c>
      <c r="E372">
        <v>0</v>
      </c>
      <c r="F372">
        <v>0</v>
      </c>
      <c r="G372">
        <v>2</v>
      </c>
      <c r="H372">
        <v>0</v>
      </c>
      <c r="I372">
        <v>0</v>
      </c>
      <c r="J372">
        <v>0</v>
      </c>
      <c r="K372">
        <v>8</v>
      </c>
      <c r="L372">
        <v>3</v>
      </c>
      <c r="M372">
        <v>8789</v>
      </c>
      <c r="N372">
        <v>0</v>
      </c>
      <c r="O372">
        <v>6875</v>
      </c>
      <c r="P372">
        <v>0</v>
      </c>
      <c r="Q372">
        <v>914</v>
      </c>
      <c r="R372">
        <v>0</v>
      </c>
      <c r="S372">
        <v>0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ht="15.25" spans="1:29">
      <c r="A373" s="52">
        <v>8735</v>
      </c>
      <c r="B373" s="52">
        <v>64</v>
      </c>
      <c r="C373" s="53" t="s">
        <v>30</v>
      </c>
      <c r="D373" s="52">
        <v>1</v>
      </c>
      <c r="E373" s="52">
        <v>0</v>
      </c>
      <c r="F373" s="52">
        <v>0</v>
      </c>
      <c r="G373" s="52">
        <v>0</v>
      </c>
      <c r="H373" s="52">
        <v>0</v>
      </c>
      <c r="I373" s="52">
        <v>0</v>
      </c>
      <c r="J373" s="52">
        <v>0</v>
      </c>
      <c r="K373" s="52">
        <v>0</v>
      </c>
      <c r="L373" s="52">
        <v>0</v>
      </c>
      <c r="M373" s="52">
        <v>1114</v>
      </c>
      <c r="N373" s="52">
        <v>3.897</v>
      </c>
      <c r="O373" s="52">
        <v>4152</v>
      </c>
      <c r="P373" s="52">
        <v>0</v>
      </c>
      <c r="Q373" s="52">
        <v>4617</v>
      </c>
      <c r="R373" s="52">
        <v>0.175</v>
      </c>
      <c r="S373" s="52">
        <v>0</v>
      </c>
      <c r="T373" s="52">
        <v>0</v>
      </c>
      <c r="U373" s="52">
        <v>0</v>
      </c>
      <c r="V373" s="52">
        <v>4</v>
      </c>
      <c r="W373" s="52">
        <v>0</v>
      </c>
      <c r="X373" s="52">
        <v>0</v>
      </c>
      <c r="Y373" s="52">
        <v>0</v>
      </c>
      <c r="Z373" s="52">
        <v>0</v>
      </c>
      <c r="AA373" s="53"/>
      <c r="AB373" s="53"/>
      <c r="AC373" s="53"/>
    </row>
    <row r="374" ht="15.25" spans="1:29">
      <c r="A374" s="52">
        <v>1114</v>
      </c>
      <c r="B374" s="52">
        <v>64</v>
      </c>
      <c r="C374" s="53" t="s">
        <v>29</v>
      </c>
      <c r="D374" s="52">
        <v>1</v>
      </c>
      <c r="E374" s="52">
        <v>0</v>
      </c>
      <c r="F374" s="52">
        <v>0</v>
      </c>
      <c r="G374" s="52">
        <v>4</v>
      </c>
      <c r="H374" s="52">
        <v>1</v>
      </c>
      <c r="I374" s="52">
        <v>0</v>
      </c>
      <c r="J374" s="52">
        <v>0</v>
      </c>
      <c r="K374" s="52">
        <v>14</v>
      </c>
      <c r="L374" s="52">
        <v>2</v>
      </c>
      <c r="M374" s="52">
        <v>8735</v>
      </c>
      <c r="N374" s="52">
        <v>27.459</v>
      </c>
      <c r="O374" s="52">
        <v>8850</v>
      </c>
      <c r="P374" s="52">
        <v>0</v>
      </c>
      <c r="Q374" s="52">
        <v>7757</v>
      </c>
      <c r="R374" s="52">
        <v>0</v>
      </c>
      <c r="S374" s="52">
        <v>0</v>
      </c>
      <c r="T374" s="52">
        <v>3</v>
      </c>
      <c r="U374" s="52">
        <v>0</v>
      </c>
      <c r="V374" s="52">
        <v>0</v>
      </c>
      <c r="W374" s="52">
        <v>0</v>
      </c>
      <c r="X374" s="52">
        <v>0</v>
      </c>
      <c r="Y374" s="52">
        <v>0</v>
      </c>
      <c r="Z374" s="52">
        <v>0</v>
      </c>
      <c r="AA374" s="53"/>
      <c r="AB374" s="53"/>
      <c r="AC374" s="53"/>
    </row>
    <row r="375" ht="15.25" spans="1:29">
      <c r="A375" s="52">
        <v>4152</v>
      </c>
      <c r="B375" s="52">
        <v>64</v>
      </c>
      <c r="C375" s="53" t="s">
        <v>29</v>
      </c>
      <c r="D375" s="52">
        <v>1</v>
      </c>
      <c r="E375" s="52">
        <v>0</v>
      </c>
      <c r="F375" s="52">
        <v>0</v>
      </c>
      <c r="G375" s="52">
        <v>1</v>
      </c>
      <c r="H375" s="52">
        <v>1</v>
      </c>
      <c r="I375" s="52">
        <v>0</v>
      </c>
      <c r="J375" s="52">
        <v>0</v>
      </c>
      <c r="K375" s="52">
        <v>5</v>
      </c>
      <c r="L375" s="52">
        <v>3</v>
      </c>
      <c r="M375" s="52">
        <v>8735</v>
      </c>
      <c r="N375" s="52">
        <v>10.657</v>
      </c>
      <c r="O375" s="52">
        <v>8850</v>
      </c>
      <c r="P375" s="52">
        <v>0</v>
      </c>
      <c r="Q375" s="52">
        <v>7757</v>
      </c>
      <c r="R375" s="52">
        <v>0</v>
      </c>
      <c r="S375" s="52">
        <v>0</v>
      </c>
      <c r="T375" s="52">
        <v>2</v>
      </c>
      <c r="U375" s="52">
        <v>0</v>
      </c>
      <c r="V375" s="52">
        <v>0</v>
      </c>
      <c r="W375" s="52">
        <v>0</v>
      </c>
      <c r="X375" s="52">
        <v>0</v>
      </c>
      <c r="Y375" s="52">
        <v>0</v>
      </c>
      <c r="Z375" s="52">
        <v>0</v>
      </c>
      <c r="AA375" s="53"/>
      <c r="AB375" s="53"/>
      <c r="AC375" s="53"/>
    </row>
    <row r="376" ht="15.25" spans="1:29">
      <c r="A376" s="52">
        <v>8850</v>
      </c>
      <c r="B376" s="52">
        <v>66</v>
      </c>
      <c r="C376" s="53" t="s">
        <v>30</v>
      </c>
      <c r="D376" s="52">
        <v>1</v>
      </c>
      <c r="E376" s="52">
        <v>0</v>
      </c>
      <c r="F376" s="52">
        <v>1</v>
      </c>
      <c r="G376" s="52">
        <v>0</v>
      </c>
      <c r="H376" s="52">
        <v>0</v>
      </c>
      <c r="I376" s="52">
        <v>2</v>
      </c>
      <c r="J376" s="52">
        <v>2</v>
      </c>
      <c r="K376" s="52">
        <v>0</v>
      </c>
      <c r="L376" s="52">
        <v>0</v>
      </c>
      <c r="M376" s="52">
        <v>1114</v>
      </c>
      <c r="N376" s="52">
        <v>0</v>
      </c>
      <c r="O376" s="52">
        <v>4152</v>
      </c>
      <c r="P376" s="52">
        <v>0</v>
      </c>
      <c r="Q376" s="52">
        <v>4617</v>
      </c>
      <c r="R376" s="52">
        <v>0</v>
      </c>
      <c r="S376" s="52">
        <v>0</v>
      </c>
      <c r="T376" s="52">
        <v>0</v>
      </c>
      <c r="U376" s="52">
        <v>0</v>
      </c>
      <c r="V376" s="52">
        <v>4</v>
      </c>
      <c r="W376" s="52">
        <v>0</v>
      </c>
      <c r="X376" s="52">
        <v>0</v>
      </c>
      <c r="Y376" s="52">
        <v>0</v>
      </c>
      <c r="Z376" s="52">
        <v>0</v>
      </c>
      <c r="AA376" s="53"/>
      <c r="AB376" s="53"/>
      <c r="AC376" s="53"/>
    </row>
    <row r="377" ht="15.25" spans="1:55">
      <c r="A377" s="52">
        <v>1241</v>
      </c>
      <c r="B377" s="52">
        <v>67</v>
      </c>
      <c r="C377" s="53" t="s">
        <v>30</v>
      </c>
      <c r="D377" s="52">
        <v>1</v>
      </c>
      <c r="E377" s="52">
        <v>0</v>
      </c>
      <c r="F377" s="52">
        <v>0</v>
      </c>
      <c r="G377" s="52">
        <v>4</v>
      </c>
      <c r="H377" s="52">
        <v>1</v>
      </c>
      <c r="I377" s="52">
        <v>0</v>
      </c>
      <c r="J377" s="52">
        <v>0</v>
      </c>
      <c r="K377" s="52">
        <v>18</v>
      </c>
      <c r="L377" s="52">
        <v>2</v>
      </c>
      <c r="M377" s="52">
        <v>2013</v>
      </c>
      <c r="N377" s="52">
        <v>0</v>
      </c>
      <c r="O377" s="52">
        <v>5031</v>
      </c>
      <c r="P377" s="52">
        <v>0</v>
      </c>
      <c r="Q377" s="52">
        <v>5406</v>
      </c>
      <c r="R377" s="52">
        <v>0</v>
      </c>
      <c r="S377" s="52">
        <v>0</v>
      </c>
      <c r="T377" s="52">
        <v>0</v>
      </c>
      <c r="U377" s="52">
        <v>0</v>
      </c>
      <c r="V377" s="52">
        <v>0</v>
      </c>
      <c r="W377" s="52">
        <v>0</v>
      </c>
      <c r="X377" s="52">
        <v>0</v>
      </c>
      <c r="Y377" s="52">
        <v>0</v>
      </c>
      <c r="Z377" s="52">
        <v>0</v>
      </c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ht="15.25" spans="1:55">
      <c r="A378" s="52">
        <v>2706</v>
      </c>
      <c r="B378" s="52">
        <v>68</v>
      </c>
      <c r="C378" s="53" t="s">
        <v>30</v>
      </c>
      <c r="D378" s="52">
        <v>1</v>
      </c>
      <c r="E378" s="52">
        <v>0</v>
      </c>
      <c r="F378" s="52">
        <v>0</v>
      </c>
      <c r="G378" s="52">
        <v>1</v>
      </c>
      <c r="H378" s="52">
        <v>1</v>
      </c>
      <c r="I378" s="52">
        <v>0</v>
      </c>
      <c r="J378" s="52">
        <v>0</v>
      </c>
      <c r="K378" s="52">
        <v>8</v>
      </c>
      <c r="L378" s="52">
        <v>3</v>
      </c>
      <c r="M378" s="52">
        <v>1305</v>
      </c>
      <c r="N378" s="52">
        <v>0</v>
      </c>
      <c r="O378" s="52">
        <v>4976</v>
      </c>
      <c r="P378" s="52">
        <v>0</v>
      </c>
      <c r="Q378" s="52">
        <v>7520</v>
      </c>
      <c r="R378" s="52">
        <v>0</v>
      </c>
      <c r="S378" s="52">
        <v>0</v>
      </c>
      <c r="T378" s="52">
        <v>0</v>
      </c>
      <c r="U378" s="52">
        <v>0</v>
      </c>
      <c r="V378" s="52">
        <v>8</v>
      </c>
      <c r="W378" s="52">
        <v>0</v>
      </c>
      <c r="X378" s="52">
        <v>0</v>
      </c>
      <c r="Y378" s="52">
        <v>0</v>
      </c>
      <c r="Z378" s="52">
        <v>0</v>
      </c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ht="15.25" spans="1:55">
      <c r="A379" s="52">
        <v>6978</v>
      </c>
      <c r="B379" s="52">
        <v>68</v>
      </c>
      <c r="C379" s="53" t="s">
        <v>30</v>
      </c>
      <c r="D379" s="52">
        <v>1</v>
      </c>
      <c r="E379" s="52">
        <v>0</v>
      </c>
      <c r="F379" s="52">
        <v>0</v>
      </c>
      <c r="G379" s="52">
        <v>1</v>
      </c>
      <c r="H379" s="52">
        <v>0</v>
      </c>
      <c r="I379" s="52">
        <v>0</v>
      </c>
      <c r="J379" s="52">
        <v>0</v>
      </c>
      <c r="K379" s="52">
        <v>0</v>
      </c>
      <c r="L379" s="52">
        <v>3</v>
      </c>
      <c r="M379" s="52">
        <v>1305</v>
      </c>
      <c r="N379" s="52">
        <v>6.883</v>
      </c>
      <c r="O379" s="52">
        <v>4976</v>
      </c>
      <c r="P379" s="52">
        <v>0</v>
      </c>
      <c r="Q379" s="52">
        <v>7520</v>
      </c>
      <c r="R379" s="52">
        <v>1.258</v>
      </c>
      <c r="S379" s="52">
        <v>0</v>
      </c>
      <c r="T379" s="52">
        <v>2</v>
      </c>
      <c r="U379" s="52">
        <v>0</v>
      </c>
      <c r="V379" s="52">
        <v>8</v>
      </c>
      <c r="W379" s="52">
        <v>0</v>
      </c>
      <c r="X379" s="52">
        <v>0</v>
      </c>
      <c r="Y379" s="52">
        <v>1</v>
      </c>
      <c r="Z379" s="52">
        <v>1</v>
      </c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ht="15.25" spans="1:55">
      <c r="A380" s="52">
        <v>4976</v>
      </c>
      <c r="B380" s="52">
        <v>68</v>
      </c>
      <c r="C380" s="53" t="s">
        <v>29</v>
      </c>
      <c r="D380" s="52">
        <v>1</v>
      </c>
      <c r="E380" s="52">
        <v>0</v>
      </c>
      <c r="F380" s="52">
        <v>0</v>
      </c>
      <c r="G380" s="52">
        <v>1</v>
      </c>
      <c r="H380" s="52">
        <v>1</v>
      </c>
      <c r="I380" s="52">
        <v>0</v>
      </c>
      <c r="J380" s="52">
        <v>0</v>
      </c>
      <c r="K380" s="52">
        <v>0</v>
      </c>
      <c r="L380" s="52">
        <v>0</v>
      </c>
      <c r="M380" s="52">
        <v>6978</v>
      </c>
      <c r="N380" s="52">
        <v>0</v>
      </c>
      <c r="O380" s="52">
        <v>2056</v>
      </c>
      <c r="P380" s="52">
        <v>0</v>
      </c>
      <c r="Q380" s="52">
        <v>2706</v>
      </c>
      <c r="R380" s="52">
        <v>0</v>
      </c>
      <c r="S380" s="52">
        <v>0</v>
      </c>
      <c r="T380" s="52">
        <v>0</v>
      </c>
      <c r="U380" s="52">
        <v>0</v>
      </c>
      <c r="V380" s="52">
        <v>8</v>
      </c>
      <c r="W380" s="52">
        <v>0</v>
      </c>
      <c r="X380" s="52">
        <v>0</v>
      </c>
      <c r="Y380" s="52">
        <v>1</v>
      </c>
      <c r="Z380" s="52">
        <v>0</v>
      </c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ht="15.25" spans="1:55">
      <c r="A381" s="52">
        <v>1305</v>
      </c>
      <c r="B381" s="52">
        <v>68</v>
      </c>
      <c r="C381" s="53" t="s">
        <v>29</v>
      </c>
      <c r="D381" s="52">
        <v>1</v>
      </c>
      <c r="E381" s="52">
        <v>0</v>
      </c>
      <c r="F381" s="52">
        <v>0</v>
      </c>
      <c r="G381" s="52">
        <v>1</v>
      </c>
      <c r="H381" s="52">
        <v>1</v>
      </c>
      <c r="I381" s="52">
        <v>0</v>
      </c>
      <c r="J381" s="52">
        <v>0</v>
      </c>
      <c r="K381" s="52">
        <v>7</v>
      </c>
      <c r="L381" s="52">
        <v>3</v>
      </c>
      <c r="M381" s="52">
        <v>6978</v>
      </c>
      <c r="N381" s="52">
        <v>10.448</v>
      </c>
      <c r="O381" s="52">
        <v>2056</v>
      </c>
      <c r="P381" s="52">
        <v>0</v>
      </c>
      <c r="Q381" s="52">
        <v>2706</v>
      </c>
      <c r="R381" s="52">
        <v>0</v>
      </c>
      <c r="S381" s="52">
        <v>0</v>
      </c>
      <c r="T381" s="52">
        <v>2</v>
      </c>
      <c r="U381" s="52">
        <v>0</v>
      </c>
      <c r="V381" s="52">
        <v>8</v>
      </c>
      <c r="W381" s="52">
        <v>0</v>
      </c>
      <c r="X381" s="52">
        <v>0</v>
      </c>
      <c r="Y381" s="52">
        <v>1</v>
      </c>
      <c r="Z381" s="52">
        <v>1</v>
      </c>
      <c r="AA381" s="52">
        <v>2056</v>
      </c>
      <c r="AB381" s="52">
        <v>68</v>
      </c>
      <c r="AC381" s="53" t="s">
        <v>30</v>
      </c>
      <c r="AD381" s="52">
        <v>1</v>
      </c>
      <c r="AE381" s="52">
        <v>0</v>
      </c>
      <c r="AF381" s="52">
        <v>0</v>
      </c>
      <c r="AG381" s="52">
        <v>5</v>
      </c>
      <c r="AH381" s="52">
        <v>0</v>
      </c>
      <c r="AI381" s="52">
        <v>0</v>
      </c>
      <c r="AJ381" s="52">
        <v>0</v>
      </c>
      <c r="AK381" s="52">
        <v>14</v>
      </c>
      <c r="AL381" s="52">
        <v>0</v>
      </c>
      <c r="AM381" s="52">
        <v>1305</v>
      </c>
      <c r="AN381" s="52">
        <v>14.732</v>
      </c>
      <c r="AO381" s="52">
        <v>4976</v>
      </c>
      <c r="AP381" s="52">
        <v>0</v>
      </c>
      <c r="AQ381" s="52">
        <v>7520</v>
      </c>
      <c r="AR381" s="52">
        <v>0</v>
      </c>
      <c r="AS381" s="52">
        <v>0</v>
      </c>
      <c r="AT381" s="52">
        <v>4</v>
      </c>
      <c r="AU381" s="52">
        <v>0</v>
      </c>
      <c r="AV381" s="52">
        <v>8</v>
      </c>
      <c r="AW381" s="52">
        <v>0</v>
      </c>
      <c r="AX381" s="52">
        <v>0</v>
      </c>
      <c r="AY381" s="52">
        <v>0</v>
      </c>
      <c r="AZ381" s="52">
        <v>0</v>
      </c>
      <c r="BA381" s="53"/>
      <c r="BB381" s="53"/>
      <c r="BC381" s="53"/>
    </row>
    <row r="382" ht="15.25" spans="1:29">
      <c r="A382" s="52">
        <v>4917</v>
      </c>
      <c r="B382" s="52">
        <v>67</v>
      </c>
      <c r="C382" s="53" t="s">
        <v>30</v>
      </c>
      <c r="D382" s="52">
        <v>1</v>
      </c>
      <c r="E382" s="52">
        <v>0</v>
      </c>
      <c r="F382" s="52">
        <v>0</v>
      </c>
      <c r="G382" s="52">
        <v>2</v>
      </c>
      <c r="H382" s="52">
        <v>0</v>
      </c>
      <c r="I382" s="52">
        <v>0</v>
      </c>
      <c r="J382" s="52">
        <v>0</v>
      </c>
      <c r="K382" s="52">
        <v>11</v>
      </c>
      <c r="L382" s="52">
        <v>1</v>
      </c>
      <c r="M382" s="52">
        <v>2013</v>
      </c>
      <c r="N382" s="52">
        <v>14.466</v>
      </c>
      <c r="O382" s="52">
        <v>5031</v>
      </c>
      <c r="P382" s="52">
        <v>0</v>
      </c>
      <c r="Q382" s="52">
        <v>5406</v>
      </c>
      <c r="R382" s="52">
        <v>0</v>
      </c>
      <c r="S382" s="52">
        <v>0</v>
      </c>
      <c r="T382" s="52">
        <v>4</v>
      </c>
      <c r="U382" s="52">
        <v>0</v>
      </c>
      <c r="V382" s="52">
        <v>8</v>
      </c>
      <c r="W382" s="52">
        <v>0</v>
      </c>
      <c r="X382" s="52">
        <v>0</v>
      </c>
      <c r="Y382" s="52">
        <v>0</v>
      </c>
      <c r="Z382" s="52">
        <v>0</v>
      </c>
      <c r="AA382" s="53"/>
      <c r="AB382" s="53"/>
      <c r="AC382" s="53"/>
    </row>
    <row r="383" ht="15.25" spans="1:29">
      <c r="A383" s="52">
        <v>7480</v>
      </c>
      <c r="B383" s="52">
        <v>67</v>
      </c>
      <c r="C383" s="53" t="s">
        <v>30</v>
      </c>
      <c r="D383" s="52">
        <v>1</v>
      </c>
      <c r="E383" s="52">
        <v>0</v>
      </c>
      <c r="F383" s="52">
        <v>0</v>
      </c>
      <c r="G383" s="52">
        <v>2</v>
      </c>
      <c r="H383" s="52">
        <v>0</v>
      </c>
      <c r="I383" s="52">
        <v>0</v>
      </c>
      <c r="J383" s="52">
        <v>0</v>
      </c>
      <c r="K383" s="52">
        <v>11</v>
      </c>
      <c r="L383" s="52">
        <v>4</v>
      </c>
      <c r="M383" s="52">
        <v>2013</v>
      </c>
      <c r="N383" s="52">
        <v>7.519</v>
      </c>
      <c r="O383" s="52">
        <v>5031</v>
      </c>
      <c r="P383" s="52">
        <v>0</v>
      </c>
      <c r="Q383" s="52">
        <v>5406</v>
      </c>
      <c r="R383" s="52">
        <v>0</v>
      </c>
      <c r="S383" s="52">
        <v>0</v>
      </c>
      <c r="T383" s="52">
        <v>0</v>
      </c>
      <c r="U383" s="52">
        <v>0</v>
      </c>
      <c r="V383" s="52">
        <v>8</v>
      </c>
      <c r="W383" s="52">
        <v>0</v>
      </c>
      <c r="X383" s="52">
        <v>0</v>
      </c>
      <c r="Y383" s="52">
        <v>0</v>
      </c>
      <c r="Z383" s="52">
        <v>0</v>
      </c>
      <c r="AA383" s="53"/>
      <c r="AB383" s="53"/>
      <c r="AC383" s="53"/>
    </row>
    <row r="384" ht="15.25" spans="1:29">
      <c r="A384" s="52">
        <v>2013</v>
      </c>
      <c r="B384" s="52">
        <v>67</v>
      </c>
      <c r="C384" s="53" t="s">
        <v>29</v>
      </c>
      <c r="D384" s="52">
        <v>1</v>
      </c>
      <c r="E384" s="52">
        <v>0</v>
      </c>
      <c r="F384" s="52">
        <v>0</v>
      </c>
      <c r="G384" s="52">
        <v>0</v>
      </c>
      <c r="H384" s="52">
        <v>0</v>
      </c>
      <c r="I384" s="52">
        <v>4</v>
      </c>
      <c r="J384" s="52">
        <v>0</v>
      </c>
      <c r="K384" s="52">
        <v>0</v>
      </c>
      <c r="L384" s="52">
        <v>0</v>
      </c>
      <c r="M384" s="52">
        <v>4917</v>
      </c>
      <c r="N384" s="52">
        <v>0</v>
      </c>
      <c r="O384" s="52">
        <v>1241</v>
      </c>
      <c r="P384" s="52">
        <v>0</v>
      </c>
      <c r="Q384" s="52">
        <v>7480</v>
      </c>
      <c r="R384" s="52">
        <v>0</v>
      </c>
      <c r="S384" s="52">
        <v>0</v>
      </c>
      <c r="T384" s="52">
        <v>4</v>
      </c>
      <c r="U384" s="52">
        <v>0</v>
      </c>
      <c r="V384" s="52">
        <v>20</v>
      </c>
      <c r="W384" s="52">
        <v>0</v>
      </c>
      <c r="X384" s="52">
        <v>0</v>
      </c>
      <c r="Y384" s="52">
        <v>1</v>
      </c>
      <c r="Z384" s="52">
        <v>1</v>
      </c>
      <c r="AA384" s="53"/>
      <c r="AB384" s="53"/>
      <c r="AC384" s="53"/>
    </row>
    <row r="385" ht="15.25" spans="1:29">
      <c r="A385" s="52">
        <v>5406</v>
      </c>
      <c r="B385" s="52">
        <v>67</v>
      </c>
      <c r="C385" s="53" t="s">
        <v>29</v>
      </c>
      <c r="D385" s="52">
        <v>1</v>
      </c>
      <c r="E385" s="52">
        <v>0</v>
      </c>
      <c r="F385" s="52">
        <v>0</v>
      </c>
      <c r="G385" s="52">
        <v>4</v>
      </c>
      <c r="H385" s="52">
        <v>1</v>
      </c>
      <c r="I385" s="52">
        <v>0</v>
      </c>
      <c r="J385" s="52">
        <v>0</v>
      </c>
      <c r="K385" s="52">
        <v>9</v>
      </c>
      <c r="L385" s="52">
        <v>4</v>
      </c>
      <c r="M385" s="52">
        <v>4817</v>
      </c>
      <c r="N385" s="52">
        <v>3.612</v>
      </c>
      <c r="O385" s="52">
        <v>1241</v>
      </c>
      <c r="P385" s="52">
        <v>0</v>
      </c>
      <c r="Q385" s="52">
        <v>7480</v>
      </c>
      <c r="R385" s="52">
        <v>0</v>
      </c>
      <c r="S385" s="52">
        <v>0</v>
      </c>
      <c r="T385" s="52">
        <v>4</v>
      </c>
      <c r="U385" s="52">
        <v>0</v>
      </c>
      <c r="V385" s="52">
        <v>20</v>
      </c>
      <c r="W385" s="52">
        <v>0</v>
      </c>
      <c r="X385" s="52">
        <v>0</v>
      </c>
      <c r="Y385" s="52">
        <v>0</v>
      </c>
      <c r="Z385" s="52">
        <v>0</v>
      </c>
      <c r="AA385" s="53"/>
      <c r="AB385" s="53"/>
      <c r="AC385" s="53"/>
    </row>
    <row r="386" ht="15.25" spans="1:29">
      <c r="A386" s="52">
        <v>5031</v>
      </c>
      <c r="B386" s="52">
        <v>67</v>
      </c>
      <c r="C386" s="53" t="s">
        <v>29</v>
      </c>
      <c r="D386" s="52">
        <v>1</v>
      </c>
      <c r="E386" s="52">
        <v>0</v>
      </c>
      <c r="F386" s="52">
        <v>0</v>
      </c>
      <c r="G386" s="52">
        <v>0</v>
      </c>
      <c r="H386" s="52">
        <v>0</v>
      </c>
      <c r="I386" s="52">
        <v>1</v>
      </c>
      <c r="J386" s="52">
        <v>0</v>
      </c>
      <c r="K386" s="52">
        <v>0</v>
      </c>
      <c r="L386" s="52">
        <v>1</v>
      </c>
      <c r="M386" s="52">
        <v>4917</v>
      </c>
      <c r="N386" s="52">
        <v>6.399</v>
      </c>
      <c r="O386" s="52">
        <v>1241</v>
      </c>
      <c r="P386" s="52">
        <v>0</v>
      </c>
      <c r="Q386" s="52">
        <v>7480</v>
      </c>
      <c r="R386" s="52">
        <v>0</v>
      </c>
      <c r="S386" s="52">
        <v>0</v>
      </c>
      <c r="T386" s="52">
        <v>0</v>
      </c>
      <c r="U386" s="52">
        <v>0</v>
      </c>
      <c r="V386" s="52">
        <v>20</v>
      </c>
      <c r="W386" s="52">
        <v>0</v>
      </c>
      <c r="X386" s="52">
        <v>0</v>
      </c>
      <c r="Y386" s="52">
        <v>0</v>
      </c>
      <c r="Z386" s="52">
        <v>0</v>
      </c>
      <c r="AA386" s="53"/>
      <c r="AB386" s="53"/>
      <c r="AC386" s="53"/>
    </row>
    <row r="387" ht="15.25" spans="1:29">
      <c r="A387" s="52">
        <v>7520</v>
      </c>
      <c r="B387" s="52">
        <v>68</v>
      </c>
      <c r="C387" s="53" t="s">
        <v>29</v>
      </c>
      <c r="D387" s="52">
        <v>1</v>
      </c>
      <c r="E387" s="52">
        <v>0</v>
      </c>
      <c r="F387" s="52">
        <v>0</v>
      </c>
      <c r="G387" s="52">
        <v>1</v>
      </c>
      <c r="H387" s="52">
        <v>0</v>
      </c>
      <c r="I387" s="52">
        <v>0</v>
      </c>
      <c r="J387" s="52">
        <v>0</v>
      </c>
      <c r="K387" s="52">
        <v>3</v>
      </c>
      <c r="L387" s="52">
        <v>1</v>
      </c>
      <c r="M387" s="52">
        <v>6978</v>
      </c>
      <c r="N387" s="52">
        <v>0</v>
      </c>
      <c r="O387" s="52">
        <v>2056</v>
      </c>
      <c r="P387" s="52">
        <v>21.083</v>
      </c>
      <c r="Q387" s="52">
        <v>2706</v>
      </c>
      <c r="R387" s="52">
        <v>0</v>
      </c>
      <c r="S387" s="52">
        <v>0</v>
      </c>
      <c r="T387" s="52">
        <v>0</v>
      </c>
      <c r="U387" s="52">
        <v>0</v>
      </c>
      <c r="V387" s="52">
        <v>0</v>
      </c>
      <c r="W387" s="52">
        <v>0</v>
      </c>
      <c r="X387" s="52">
        <v>0</v>
      </c>
      <c r="Y387" s="52">
        <v>0</v>
      </c>
      <c r="Z387" s="52">
        <v>0</v>
      </c>
      <c r="AA387" s="53"/>
      <c r="AB387" s="53"/>
      <c r="AC387" s="53"/>
    </row>
    <row r="388" ht="15.25" spans="1:28">
      <c r="A388" s="52">
        <v>2198</v>
      </c>
      <c r="B388" s="52">
        <v>66</v>
      </c>
      <c r="C388" s="53" t="s">
        <v>30</v>
      </c>
      <c r="D388" s="52">
        <v>1</v>
      </c>
      <c r="E388" s="52">
        <v>0</v>
      </c>
      <c r="F388" s="52">
        <v>0</v>
      </c>
      <c r="G388" s="52">
        <v>0</v>
      </c>
      <c r="H388" s="52">
        <v>0</v>
      </c>
      <c r="I388" s="52">
        <v>1</v>
      </c>
      <c r="J388" s="52">
        <v>0</v>
      </c>
      <c r="K388" s="52">
        <v>3</v>
      </c>
      <c r="L388" s="52">
        <v>4</v>
      </c>
      <c r="M388" s="52">
        <v>8764</v>
      </c>
      <c r="N388" s="52">
        <v>9.49</v>
      </c>
      <c r="O388" s="52">
        <v>3683</v>
      </c>
      <c r="P388" s="52">
        <v>0</v>
      </c>
      <c r="Q388" s="52">
        <v>771</v>
      </c>
      <c r="R388" s="52">
        <v>0</v>
      </c>
      <c r="S388" s="52">
        <v>0</v>
      </c>
      <c r="T388" s="52">
        <v>0</v>
      </c>
      <c r="U388" s="52">
        <v>0</v>
      </c>
      <c r="V388" s="52">
        <v>0</v>
      </c>
      <c r="W388" s="52">
        <v>0</v>
      </c>
      <c r="X388" s="52">
        <v>0</v>
      </c>
      <c r="Y388" s="52">
        <v>0</v>
      </c>
      <c r="Z388" s="52">
        <v>0</v>
      </c>
      <c r="AA388" s="53"/>
      <c r="AB388" s="53"/>
    </row>
    <row r="389" ht="15.25" spans="1:28">
      <c r="A389" s="52">
        <v>7902</v>
      </c>
      <c r="B389" s="52">
        <v>66</v>
      </c>
      <c r="C389" s="53" t="s">
        <v>30</v>
      </c>
      <c r="D389" s="52">
        <v>1</v>
      </c>
      <c r="E389" s="52">
        <v>0</v>
      </c>
      <c r="F389" s="52">
        <v>0</v>
      </c>
      <c r="G389" s="52">
        <v>1</v>
      </c>
      <c r="H389" s="52">
        <v>1</v>
      </c>
      <c r="I389" s="52">
        <v>1</v>
      </c>
      <c r="J389" s="52">
        <v>1</v>
      </c>
      <c r="K389" s="52">
        <v>4</v>
      </c>
      <c r="L389" s="52">
        <v>1</v>
      </c>
      <c r="M389" s="52">
        <v>8764</v>
      </c>
      <c r="N389" s="52">
        <v>25.6</v>
      </c>
      <c r="O389" s="52">
        <v>3683</v>
      </c>
      <c r="P389" s="52">
        <v>0</v>
      </c>
      <c r="Q389" s="52">
        <v>771</v>
      </c>
      <c r="R389" s="52">
        <v>0</v>
      </c>
      <c r="S389" s="52">
        <v>0</v>
      </c>
      <c r="T389" s="52">
        <v>2</v>
      </c>
      <c r="U389" s="52">
        <v>0</v>
      </c>
      <c r="V389" s="52">
        <v>0</v>
      </c>
      <c r="W389" s="52">
        <v>0</v>
      </c>
      <c r="X389" s="52">
        <v>0</v>
      </c>
      <c r="Y389" s="52">
        <v>0</v>
      </c>
      <c r="Z389" s="52">
        <v>0</v>
      </c>
      <c r="AA389" s="53"/>
      <c r="AB389" s="53"/>
    </row>
    <row r="390" ht="15.25" spans="1:28">
      <c r="A390" s="52">
        <v>8764</v>
      </c>
      <c r="B390" s="52">
        <v>66</v>
      </c>
      <c r="C390" s="53" t="s">
        <v>29</v>
      </c>
      <c r="D390" s="52">
        <v>1</v>
      </c>
      <c r="E390" s="52">
        <v>1</v>
      </c>
      <c r="F390" s="52">
        <v>0</v>
      </c>
      <c r="G390" s="52">
        <v>0</v>
      </c>
      <c r="H390" s="52">
        <v>0</v>
      </c>
      <c r="I390" s="52">
        <v>9</v>
      </c>
      <c r="J390" s="52">
        <v>0</v>
      </c>
      <c r="K390" s="52">
        <v>0</v>
      </c>
      <c r="L390" s="52">
        <v>0</v>
      </c>
      <c r="M390" s="52">
        <v>2198</v>
      </c>
      <c r="N390" s="52">
        <v>2.335</v>
      </c>
      <c r="O390" s="52">
        <v>7902</v>
      </c>
      <c r="P390" s="52">
        <v>0</v>
      </c>
      <c r="Q390" s="52">
        <v>1374</v>
      </c>
      <c r="R390" s="52">
        <v>0</v>
      </c>
      <c r="S390" s="52">
        <v>0</v>
      </c>
      <c r="T390" s="52">
        <v>2</v>
      </c>
      <c r="U390" s="52">
        <v>0</v>
      </c>
      <c r="V390" s="52">
        <v>0</v>
      </c>
      <c r="W390" s="52">
        <v>0</v>
      </c>
      <c r="X390" s="52">
        <v>0</v>
      </c>
      <c r="Y390" s="52">
        <v>0</v>
      </c>
      <c r="Z390" s="52">
        <v>0</v>
      </c>
      <c r="AA390" s="53"/>
      <c r="AB390" s="53"/>
    </row>
    <row r="391" ht="15.25" spans="1:28">
      <c r="A391" s="52">
        <v>3683</v>
      </c>
      <c r="B391" s="52">
        <v>66</v>
      </c>
      <c r="C391" s="53" t="s">
        <v>29</v>
      </c>
      <c r="D391" s="52">
        <v>1</v>
      </c>
      <c r="E391" s="52">
        <v>0</v>
      </c>
      <c r="F391" s="52">
        <v>0</v>
      </c>
      <c r="G391" s="52">
        <v>0</v>
      </c>
      <c r="H391" s="52">
        <v>3</v>
      </c>
      <c r="I391" s="52">
        <v>0</v>
      </c>
      <c r="J391" s="52">
        <v>0</v>
      </c>
      <c r="K391" s="52">
        <v>7</v>
      </c>
      <c r="L391" s="52">
        <v>3</v>
      </c>
      <c r="M391" s="52">
        <v>2198</v>
      </c>
      <c r="N391" s="52">
        <v>8.024</v>
      </c>
      <c r="O391" s="52">
        <v>7902</v>
      </c>
      <c r="P391" s="52">
        <v>0</v>
      </c>
      <c r="Q391" s="52">
        <v>1374</v>
      </c>
      <c r="R391" s="52">
        <v>0</v>
      </c>
      <c r="S391" s="52">
        <v>0</v>
      </c>
      <c r="T391" s="52">
        <v>3</v>
      </c>
      <c r="U391" s="52">
        <v>0</v>
      </c>
      <c r="V391" s="52">
        <v>0</v>
      </c>
      <c r="W391" s="52">
        <v>0</v>
      </c>
      <c r="X391" s="52">
        <v>0</v>
      </c>
      <c r="Y391" s="52">
        <v>0</v>
      </c>
      <c r="Z391" s="52">
        <v>0</v>
      </c>
      <c r="AA391" s="53"/>
      <c r="AB391" s="53"/>
    </row>
    <row r="392" ht="15.25" spans="1:28">
      <c r="A392" s="52">
        <v>1374</v>
      </c>
      <c r="B392" s="52">
        <v>66</v>
      </c>
      <c r="C392" s="53" t="s">
        <v>30</v>
      </c>
      <c r="D392" s="52">
        <v>0</v>
      </c>
      <c r="E392" s="52">
        <v>0</v>
      </c>
      <c r="F392" s="52">
        <v>0</v>
      </c>
      <c r="G392" s="52">
        <v>0</v>
      </c>
      <c r="H392" s="52">
        <v>0</v>
      </c>
      <c r="I392" s="52">
        <v>0</v>
      </c>
      <c r="J392" s="52">
        <v>0</v>
      </c>
      <c r="K392" s="52">
        <v>0</v>
      </c>
      <c r="L392" s="52">
        <v>0</v>
      </c>
      <c r="M392" s="52">
        <v>8764</v>
      </c>
      <c r="N392" s="52">
        <v>2.869</v>
      </c>
      <c r="O392" s="52">
        <v>3683</v>
      </c>
      <c r="P392" s="52">
        <v>14.101</v>
      </c>
      <c r="Q392" s="52">
        <v>771</v>
      </c>
      <c r="R392" s="52">
        <v>1.638</v>
      </c>
      <c r="S392" s="52">
        <v>0</v>
      </c>
      <c r="T392" s="52">
        <v>0</v>
      </c>
      <c r="U392" s="52">
        <v>0</v>
      </c>
      <c r="V392" s="52">
        <v>0</v>
      </c>
      <c r="W392" s="52">
        <v>0</v>
      </c>
      <c r="X392" s="52">
        <v>0</v>
      </c>
      <c r="Y392" s="52">
        <v>0</v>
      </c>
      <c r="Z392" s="52">
        <v>0</v>
      </c>
      <c r="AA392" s="53"/>
      <c r="AB392" s="53"/>
    </row>
    <row r="393" ht="15.25" spans="1:29">
      <c r="A393" s="52">
        <v>6135</v>
      </c>
      <c r="B393" s="52">
        <v>69</v>
      </c>
      <c r="C393" s="53" t="s">
        <v>29</v>
      </c>
      <c r="D393" s="52">
        <v>1</v>
      </c>
      <c r="E393" s="52">
        <v>0</v>
      </c>
      <c r="F393" s="52">
        <v>0</v>
      </c>
      <c r="G393" s="52">
        <v>0</v>
      </c>
      <c r="H393" s="52">
        <v>0</v>
      </c>
      <c r="I393" s="52">
        <v>0</v>
      </c>
      <c r="J393" s="52">
        <v>2</v>
      </c>
      <c r="K393" s="52">
        <v>9</v>
      </c>
      <c r="L393" s="52">
        <v>1</v>
      </c>
      <c r="M393" s="52">
        <v>1334</v>
      </c>
      <c r="N393" s="52">
        <v>0</v>
      </c>
      <c r="O393" s="52">
        <v>2386</v>
      </c>
      <c r="P393" s="52">
        <v>0</v>
      </c>
      <c r="Q393" s="52">
        <v>4951</v>
      </c>
      <c r="R393" s="52">
        <v>0</v>
      </c>
      <c r="S393" s="52">
        <v>0</v>
      </c>
      <c r="T393" s="52">
        <v>0</v>
      </c>
      <c r="U393" s="52">
        <v>0</v>
      </c>
      <c r="V393" s="52">
        <v>0</v>
      </c>
      <c r="W393" s="52">
        <v>0</v>
      </c>
      <c r="X393" s="52">
        <v>0</v>
      </c>
      <c r="Y393" s="52">
        <v>0</v>
      </c>
      <c r="Z393" s="52">
        <v>0</v>
      </c>
      <c r="AA393" s="53"/>
      <c r="AB393" s="53"/>
      <c r="AC393" s="53"/>
    </row>
    <row r="394" ht="15.25" spans="1:29">
      <c r="A394" s="52">
        <v>2200</v>
      </c>
      <c r="B394" s="52">
        <v>69</v>
      </c>
      <c r="C394" s="53" t="s">
        <v>29</v>
      </c>
      <c r="D394" s="52">
        <v>0</v>
      </c>
      <c r="E394" s="52">
        <v>0</v>
      </c>
      <c r="F394" s="52">
        <v>0</v>
      </c>
      <c r="G394" s="52">
        <v>0</v>
      </c>
      <c r="H394" s="52">
        <v>0</v>
      </c>
      <c r="I394" s="52">
        <v>0</v>
      </c>
      <c r="J394" s="52">
        <v>0</v>
      </c>
      <c r="K394" s="52">
        <v>9</v>
      </c>
      <c r="L394" s="52">
        <v>5</v>
      </c>
      <c r="M394" s="52">
        <v>1334</v>
      </c>
      <c r="N394" s="52">
        <v>9.307</v>
      </c>
      <c r="O394" s="52">
        <v>2368</v>
      </c>
      <c r="P394" s="52">
        <v>0</v>
      </c>
      <c r="Q394" s="52">
        <v>4951</v>
      </c>
      <c r="R394" s="52">
        <v>0</v>
      </c>
      <c r="S394" s="52">
        <v>0</v>
      </c>
      <c r="T394" s="52">
        <v>4</v>
      </c>
      <c r="U394" s="52">
        <v>0</v>
      </c>
      <c r="V394" s="52">
        <v>0</v>
      </c>
      <c r="W394" s="52">
        <v>0</v>
      </c>
      <c r="X394" s="52">
        <v>0</v>
      </c>
      <c r="Y394" s="52">
        <v>0</v>
      </c>
      <c r="Z394" s="52">
        <v>0</v>
      </c>
      <c r="AA394" s="53"/>
      <c r="AB394" s="53"/>
      <c r="AC394" s="53"/>
    </row>
    <row r="395" ht="15.25" spans="1:29">
      <c r="A395" s="52">
        <v>2386</v>
      </c>
      <c r="B395" s="52">
        <v>69</v>
      </c>
      <c r="C395" s="53" t="s">
        <v>30</v>
      </c>
      <c r="D395" s="52">
        <v>1</v>
      </c>
      <c r="E395" s="52">
        <v>0</v>
      </c>
      <c r="F395" s="52">
        <v>0</v>
      </c>
      <c r="G395" s="52">
        <v>2</v>
      </c>
      <c r="H395" s="52">
        <v>0</v>
      </c>
      <c r="I395" s="52">
        <v>0</v>
      </c>
      <c r="J395" s="52">
        <v>0</v>
      </c>
      <c r="K395" s="52">
        <v>3</v>
      </c>
      <c r="L395" s="52">
        <v>0</v>
      </c>
      <c r="M395" s="52">
        <v>6135</v>
      </c>
      <c r="N395" s="52">
        <v>0</v>
      </c>
      <c r="O395" s="52">
        <v>2200</v>
      </c>
      <c r="P395" s="52">
        <v>0</v>
      </c>
      <c r="Q395" s="52">
        <v>8574</v>
      </c>
      <c r="R395" s="52">
        <v>0</v>
      </c>
      <c r="S395" s="52">
        <v>0</v>
      </c>
      <c r="T395" s="52">
        <v>4</v>
      </c>
      <c r="U395" s="52">
        <v>0</v>
      </c>
      <c r="V395" s="52">
        <v>0</v>
      </c>
      <c r="W395" s="52">
        <v>0</v>
      </c>
      <c r="X395" s="52">
        <v>0</v>
      </c>
      <c r="Y395" s="52">
        <v>0</v>
      </c>
      <c r="Z395" s="52">
        <v>0</v>
      </c>
      <c r="AA395" s="53"/>
      <c r="AB395" s="53"/>
      <c r="AC395" s="53"/>
    </row>
    <row r="396" ht="15.25" spans="1:29">
      <c r="A396" s="52">
        <v>8574</v>
      </c>
      <c r="B396" s="52">
        <v>69</v>
      </c>
      <c r="C396" s="53" t="s">
        <v>29</v>
      </c>
      <c r="D396" s="52">
        <v>1</v>
      </c>
      <c r="E396" s="52">
        <v>0</v>
      </c>
      <c r="F396" s="52">
        <v>0</v>
      </c>
      <c r="G396" s="52">
        <v>0</v>
      </c>
      <c r="H396" s="52">
        <v>0</v>
      </c>
      <c r="I396" s="52">
        <v>0</v>
      </c>
      <c r="J396" s="52">
        <v>0</v>
      </c>
      <c r="K396" s="52">
        <v>0</v>
      </c>
      <c r="L396" s="52">
        <v>0</v>
      </c>
      <c r="M396" s="52">
        <v>1334</v>
      </c>
      <c r="N396" s="52">
        <v>4.581</v>
      </c>
      <c r="O396" s="52">
        <v>2386</v>
      </c>
      <c r="P396" s="52">
        <v>0</v>
      </c>
      <c r="Q396" s="52">
        <v>4951</v>
      </c>
      <c r="R396" s="52">
        <v>20.127</v>
      </c>
      <c r="S396" s="52">
        <v>0</v>
      </c>
      <c r="T396" s="52">
        <v>2</v>
      </c>
      <c r="U396" s="52">
        <v>0</v>
      </c>
      <c r="V396" s="52">
        <v>0</v>
      </c>
      <c r="W396" s="52">
        <v>0</v>
      </c>
      <c r="X396" s="52">
        <v>0</v>
      </c>
      <c r="Y396" s="52">
        <v>0</v>
      </c>
      <c r="Z396" s="52">
        <v>0</v>
      </c>
      <c r="AA396" s="53"/>
      <c r="AB396" s="53"/>
      <c r="AC396" s="53"/>
    </row>
    <row r="397" ht="15.25" spans="1:29">
      <c r="A397" s="52">
        <v>2386</v>
      </c>
      <c r="B397" s="52">
        <v>62</v>
      </c>
      <c r="C397" s="53" t="s">
        <v>30</v>
      </c>
      <c r="D397" s="52">
        <v>1</v>
      </c>
      <c r="E397" s="52">
        <v>0</v>
      </c>
      <c r="F397" s="52">
        <v>0</v>
      </c>
      <c r="G397" s="52">
        <v>0</v>
      </c>
      <c r="H397" s="52">
        <v>1</v>
      </c>
      <c r="I397" s="52">
        <v>0</v>
      </c>
      <c r="J397" s="52">
        <v>0</v>
      </c>
      <c r="K397" s="52">
        <v>0</v>
      </c>
      <c r="L397" s="52">
        <v>0</v>
      </c>
      <c r="M397" s="52">
        <v>4343</v>
      </c>
      <c r="N397" s="52">
        <v>15.808</v>
      </c>
      <c r="O397" s="52">
        <v>8884</v>
      </c>
      <c r="P397" s="52">
        <v>0</v>
      </c>
      <c r="Q397" s="52">
        <v>5036</v>
      </c>
      <c r="R397" s="52">
        <v>12.865</v>
      </c>
      <c r="S397" s="52">
        <v>0</v>
      </c>
      <c r="T397" s="52">
        <v>4</v>
      </c>
      <c r="U397" s="52">
        <v>0</v>
      </c>
      <c r="V397" s="52">
        <v>4</v>
      </c>
      <c r="W397" s="52">
        <v>0</v>
      </c>
      <c r="X397" s="52">
        <v>0</v>
      </c>
      <c r="Y397" s="52">
        <v>0</v>
      </c>
      <c r="Z397" s="52">
        <v>0</v>
      </c>
      <c r="AA397" s="53"/>
      <c r="AB397" s="53"/>
      <c r="AC397" s="53"/>
    </row>
    <row r="398" ht="15.25" spans="1:29">
      <c r="A398" s="52">
        <v>7757</v>
      </c>
      <c r="B398" s="52">
        <v>64</v>
      </c>
      <c r="C398" s="53" t="s">
        <v>30</v>
      </c>
      <c r="D398" s="52">
        <v>1</v>
      </c>
      <c r="E398" s="52">
        <v>0</v>
      </c>
      <c r="F398" s="52">
        <v>0</v>
      </c>
      <c r="G398" s="52">
        <v>1</v>
      </c>
      <c r="H398" s="52">
        <v>1</v>
      </c>
      <c r="I398" s="52">
        <v>0</v>
      </c>
      <c r="J398" s="52">
        <v>0</v>
      </c>
      <c r="K398" s="52">
        <v>0</v>
      </c>
      <c r="L398" s="52">
        <v>2</v>
      </c>
      <c r="M398" s="52">
        <v>1114</v>
      </c>
      <c r="N398" s="52">
        <v>21.651</v>
      </c>
      <c r="O398" s="52">
        <v>4152</v>
      </c>
      <c r="P398" s="52">
        <v>0</v>
      </c>
      <c r="Q398" s="52">
        <v>4617</v>
      </c>
      <c r="R398" s="52">
        <v>0</v>
      </c>
      <c r="S398" s="52">
        <v>0</v>
      </c>
      <c r="T398" s="52">
        <v>2</v>
      </c>
      <c r="U398" s="52">
        <v>0</v>
      </c>
      <c r="V398" s="52">
        <v>0</v>
      </c>
      <c r="W398" s="52">
        <v>0</v>
      </c>
      <c r="X398" s="52">
        <v>0</v>
      </c>
      <c r="Y398" s="52">
        <v>0</v>
      </c>
      <c r="Z398" s="52">
        <v>0</v>
      </c>
      <c r="AA398" s="53"/>
      <c r="AB398" s="53"/>
      <c r="AC398" s="53"/>
    </row>
    <row r="399" ht="15.25" spans="1:29">
      <c r="A399" s="52">
        <v>4039</v>
      </c>
      <c r="B399" s="52">
        <v>65</v>
      </c>
      <c r="C399" s="53" t="s">
        <v>29</v>
      </c>
      <c r="D399" s="52">
        <v>1</v>
      </c>
      <c r="E399" s="52">
        <v>0</v>
      </c>
      <c r="F399" s="52">
        <v>0</v>
      </c>
      <c r="G399" s="52">
        <v>0</v>
      </c>
      <c r="H399" s="52">
        <v>1</v>
      </c>
      <c r="I399" s="52">
        <v>0</v>
      </c>
      <c r="J399" s="52">
        <v>0</v>
      </c>
      <c r="K399" s="52">
        <v>9</v>
      </c>
      <c r="L399" s="52">
        <v>6</v>
      </c>
      <c r="M399" s="52">
        <v>610</v>
      </c>
      <c r="N399" s="52">
        <v>0</v>
      </c>
      <c r="O399" s="52">
        <v>4907</v>
      </c>
      <c r="P399" s="52">
        <v>0</v>
      </c>
      <c r="Q399" s="52">
        <v>1325</v>
      </c>
      <c r="R399" s="52">
        <v>0</v>
      </c>
      <c r="S399" s="52">
        <v>0</v>
      </c>
      <c r="T399" s="52">
        <v>3</v>
      </c>
      <c r="U399" s="52">
        <v>0</v>
      </c>
      <c r="V399" s="52">
        <v>8</v>
      </c>
      <c r="W399" s="52">
        <v>0</v>
      </c>
      <c r="X399" s="52">
        <v>0</v>
      </c>
      <c r="Y399" s="52">
        <v>0</v>
      </c>
      <c r="Z399" s="52">
        <v>0</v>
      </c>
      <c r="AA399" s="53"/>
      <c r="AB399" s="53"/>
      <c r="AC399" s="53"/>
    </row>
    <row r="400" ht="15.25" spans="1:28">
      <c r="A400" s="52">
        <v>6865</v>
      </c>
      <c r="B400" s="52">
        <v>65</v>
      </c>
      <c r="C400" s="53" t="s">
        <v>29</v>
      </c>
      <c r="D400" s="52">
        <v>1</v>
      </c>
      <c r="E400" s="52">
        <v>1</v>
      </c>
      <c r="F400" s="52">
        <v>0</v>
      </c>
      <c r="G400" s="52">
        <v>0</v>
      </c>
      <c r="H400" s="52">
        <v>0</v>
      </c>
      <c r="I400" s="52">
        <v>1</v>
      </c>
      <c r="J400" s="52">
        <v>2</v>
      </c>
      <c r="K400" s="52">
        <v>0</v>
      </c>
      <c r="L400" s="52">
        <v>0</v>
      </c>
      <c r="M400" s="52">
        <v>610</v>
      </c>
      <c r="N400" s="52">
        <v>0</v>
      </c>
      <c r="O400" s="52">
        <v>4907</v>
      </c>
      <c r="P400" s="52">
        <v>0</v>
      </c>
      <c r="Q400" s="52">
        <v>1325</v>
      </c>
      <c r="R400" s="52">
        <v>0</v>
      </c>
      <c r="S400" s="52">
        <v>0</v>
      </c>
      <c r="T400" s="52">
        <v>0</v>
      </c>
      <c r="U400" s="52">
        <v>0</v>
      </c>
      <c r="V400" s="52">
        <v>8</v>
      </c>
      <c r="W400" s="52">
        <v>0</v>
      </c>
      <c r="X400" s="52">
        <v>0</v>
      </c>
      <c r="Y400" s="52">
        <v>0</v>
      </c>
      <c r="Z400" s="52">
        <v>0</v>
      </c>
      <c r="AA400" s="53"/>
      <c r="AB400" s="53"/>
    </row>
    <row r="401" ht="15.25" spans="1:28">
      <c r="A401" s="52">
        <v>610</v>
      </c>
      <c r="B401" s="52">
        <v>65</v>
      </c>
      <c r="C401" s="53" t="s">
        <v>30</v>
      </c>
      <c r="D401" s="52">
        <v>1</v>
      </c>
      <c r="E401" s="52">
        <v>0</v>
      </c>
      <c r="F401" s="52">
        <v>0</v>
      </c>
      <c r="G401" s="52">
        <v>1</v>
      </c>
      <c r="H401" s="52">
        <v>0</v>
      </c>
      <c r="I401" s="52">
        <v>0</v>
      </c>
      <c r="J401" s="52">
        <v>0</v>
      </c>
      <c r="K401" s="52">
        <v>4</v>
      </c>
      <c r="L401" s="52">
        <v>1</v>
      </c>
      <c r="M401" s="52">
        <v>4039</v>
      </c>
      <c r="N401" s="52">
        <v>2.783</v>
      </c>
      <c r="O401" s="52">
        <v>4497</v>
      </c>
      <c r="P401" s="52">
        <v>0</v>
      </c>
      <c r="Q401" s="52">
        <v>6865</v>
      </c>
      <c r="R401" s="52">
        <v>0</v>
      </c>
      <c r="S401" s="52">
        <v>0</v>
      </c>
      <c r="T401" s="52">
        <v>2</v>
      </c>
      <c r="U401" s="52">
        <v>0</v>
      </c>
      <c r="V401" s="52">
        <v>0</v>
      </c>
      <c r="W401" s="52">
        <v>0</v>
      </c>
      <c r="X401" s="52">
        <v>0</v>
      </c>
      <c r="Y401" s="52">
        <v>0</v>
      </c>
      <c r="Z401" s="52">
        <v>0</v>
      </c>
      <c r="AA401" s="53"/>
      <c r="AB401" s="53"/>
    </row>
    <row r="402" ht="15.25" spans="1:28">
      <c r="A402" s="52">
        <v>4907</v>
      </c>
      <c r="B402" s="52">
        <v>65</v>
      </c>
      <c r="C402" s="53" t="s">
        <v>30</v>
      </c>
      <c r="D402" s="52">
        <v>1</v>
      </c>
      <c r="E402" s="52">
        <v>0</v>
      </c>
      <c r="F402" s="52">
        <v>0</v>
      </c>
      <c r="G402" s="52">
        <v>3</v>
      </c>
      <c r="H402" s="52">
        <v>0</v>
      </c>
      <c r="I402" s="52">
        <v>0</v>
      </c>
      <c r="J402" s="52">
        <v>0</v>
      </c>
      <c r="K402" s="52">
        <v>13</v>
      </c>
      <c r="L402" s="52">
        <v>2</v>
      </c>
      <c r="M402" s="52">
        <v>4039</v>
      </c>
      <c r="N402" s="52">
        <v>0</v>
      </c>
      <c r="O402" s="52">
        <v>4476</v>
      </c>
      <c r="P402" s="52">
        <v>0</v>
      </c>
      <c r="Q402" s="52">
        <v>6865</v>
      </c>
      <c r="R402" s="52">
        <v>0</v>
      </c>
      <c r="S402" s="52">
        <v>0</v>
      </c>
      <c r="T402" s="52">
        <v>0</v>
      </c>
      <c r="U402" s="52">
        <v>0</v>
      </c>
      <c r="V402" s="52">
        <v>8</v>
      </c>
      <c r="W402" s="52">
        <v>0</v>
      </c>
      <c r="X402" s="52">
        <v>0</v>
      </c>
      <c r="Y402" s="52">
        <v>0</v>
      </c>
      <c r="Z402" s="52">
        <v>0</v>
      </c>
      <c r="AA402" s="53"/>
      <c r="AB402" s="53"/>
    </row>
    <row r="403" ht="15.25" spans="1:28">
      <c r="A403" s="52">
        <v>1325</v>
      </c>
      <c r="B403" s="52">
        <v>65</v>
      </c>
      <c r="C403" s="53" t="s">
        <v>30</v>
      </c>
      <c r="D403" s="52">
        <v>1</v>
      </c>
      <c r="E403" s="52">
        <v>0</v>
      </c>
      <c r="F403" s="52">
        <v>0</v>
      </c>
      <c r="G403" s="52">
        <v>2</v>
      </c>
      <c r="H403" s="52">
        <v>0</v>
      </c>
      <c r="I403" s="52">
        <v>0</v>
      </c>
      <c r="J403" s="52">
        <v>0</v>
      </c>
      <c r="K403" s="52">
        <v>15</v>
      </c>
      <c r="L403" s="52">
        <v>1</v>
      </c>
      <c r="M403" s="52">
        <v>4039</v>
      </c>
      <c r="N403" s="52">
        <v>13.775</v>
      </c>
      <c r="O403" s="52">
        <v>4476</v>
      </c>
      <c r="P403" s="52">
        <v>0</v>
      </c>
      <c r="Q403" s="52">
        <v>6865</v>
      </c>
      <c r="R403" s="52">
        <v>0</v>
      </c>
      <c r="S403" s="52">
        <v>0</v>
      </c>
      <c r="T403" s="52">
        <v>4</v>
      </c>
      <c r="U403" s="52">
        <v>0</v>
      </c>
      <c r="V403" s="52">
        <v>0</v>
      </c>
      <c r="W403" s="52">
        <v>0</v>
      </c>
      <c r="X403" s="52">
        <v>0</v>
      </c>
      <c r="Y403" s="52">
        <v>0</v>
      </c>
      <c r="Z403" s="52">
        <v>0</v>
      </c>
      <c r="AA403" s="53"/>
      <c r="AB403" s="53"/>
    </row>
    <row r="404" ht="15.25" spans="1:28">
      <c r="A404" s="52">
        <v>6865</v>
      </c>
      <c r="B404" s="52">
        <v>65</v>
      </c>
      <c r="C404" s="53" t="s">
        <v>29</v>
      </c>
      <c r="D404" s="52">
        <v>1</v>
      </c>
      <c r="E404" s="52">
        <v>0</v>
      </c>
      <c r="F404" s="52">
        <v>0</v>
      </c>
      <c r="G404" s="52">
        <v>0</v>
      </c>
      <c r="H404" s="52">
        <v>0</v>
      </c>
      <c r="I404" s="52">
        <v>4</v>
      </c>
      <c r="J404" s="52">
        <v>1</v>
      </c>
      <c r="K404" s="52">
        <v>0</v>
      </c>
      <c r="L404" s="52">
        <v>0</v>
      </c>
      <c r="M404" s="52">
        <v>610</v>
      </c>
      <c r="N404" s="52">
        <v>0</v>
      </c>
      <c r="O404" s="52">
        <v>4907</v>
      </c>
      <c r="P404" s="52">
        <v>0</v>
      </c>
      <c r="Q404" s="52">
        <v>1325</v>
      </c>
      <c r="R404" s="52">
        <v>0</v>
      </c>
      <c r="S404" s="52">
        <v>0</v>
      </c>
      <c r="T404" s="52">
        <v>0</v>
      </c>
      <c r="U404" s="52">
        <v>0</v>
      </c>
      <c r="V404" s="52">
        <v>8</v>
      </c>
      <c r="W404" s="52">
        <v>0</v>
      </c>
      <c r="X404" s="52">
        <v>0</v>
      </c>
      <c r="Y404" s="52">
        <v>0</v>
      </c>
      <c r="Z404" s="52">
        <v>0</v>
      </c>
      <c r="AA404" s="53"/>
      <c r="AB404" s="53"/>
    </row>
    <row r="405" ht="15.25" spans="1:29">
      <c r="A405" s="52">
        <v>8729</v>
      </c>
      <c r="B405" s="52">
        <v>70</v>
      </c>
      <c r="C405" s="53" t="s">
        <v>29</v>
      </c>
      <c r="D405" s="52">
        <v>0</v>
      </c>
      <c r="E405" s="52">
        <v>0</v>
      </c>
      <c r="F405" s="52">
        <v>0</v>
      </c>
      <c r="G405" s="52">
        <v>0</v>
      </c>
      <c r="H405" s="52">
        <v>0</v>
      </c>
      <c r="I405" s="52">
        <v>0</v>
      </c>
      <c r="J405" s="52">
        <v>0</v>
      </c>
      <c r="K405" s="52">
        <v>1</v>
      </c>
      <c r="L405" s="52">
        <v>4</v>
      </c>
      <c r="M405" s="52">
        <v>7659</v>
      </c>
      <c r="N405" s="52">
        <v>0</v>
      </c>
      <c r="O405" s="52">
        <v>8765</v>
      </c>
      <c r="P405" s="52">
        <v>2.6</v>
      </c>
      <c r="Q405" s="52">
        <v>5036</v>
      </c>
      <c r="R405" s="52">
        <v>0</v>
      </c>
      <c r="S405" s="52">
        <v>0</v>
      </c>
      <c r="T405" s="52">
        <v>0</v>
      </c>
      <c r="U405" s="52">
        <v>0</v>
      </c>
      <c r="V405" s="52">
        <v>0</v>
      </c>
      <c r="W405" s="52">
        <v>0</v>
      </c>
      <c r="X405" s="52">
        <v>0</v>
      </c>
      <c r="Y405" s="52">
        <v>0</v>
      </c>
      <c r="Z405" s="52">
        <v>0</v>
      </c>
      <c r="AA405" s="53"/>
      <c r="AB405" s="53"/>
      <c r="AC405" s="53"/>
    </row>
    <row r="406" ht="15.25" spans="1:29">
      <c r="A406" s="52">
        <v>6135</v>
      </c>
      <c r="B406" s="52">
        <v>69</v>
      </c>
      <c r="C406" s="53" t="s">
        <v>29</v>
      </c>
      <c r="D406" s="52">
        <v>1</v>
      </c>
      <c r="E406" s="52">
        <v>0</v>
      </c>
      <c r="F406" s="52">
        <v>0</v>
      </c>
      <c r="G406" s="52">
        <v>0</v>
      </c>
      <c r="H406" s="52">
        <v>0</v>
      </c>
      <c r="I406" s="52">
        <v>0</v>
      </c>
      <c r="J406" s="52">
        <v>2</v>
      </c>
      <c r="K406" s="52">
        <v>9</v>
      </c>
      <c r="L406" s="52">
        <v>1</v>
      </c>
      <c r="M406" s="52">
        <v>1334</v>
      </c>
      <c r="N406" s="52">
        <v>0</v>
      </c>
      <c r="O406" s="52">
        <v>2386</v>
      </c>
      <c r="P406" s="52">
        <v>0</v>
      </c>
      <c r="Q406" s="52">
        <v>4951</v>
      </c>
      <c r="R406" s="52">
        <v>0</v>
      </c>
      <c r="S406" s="52">
        <v>0</v>
      </c>
      <c r="T406" s="52">
        <v>0</v>
      </c>
      <c r="U406" s="52">
        <v>0</v>
      </c>
      <c r="V406" s="52">
        <v>0</v>
      </c>
      <c r="W406" s="52">
        <v>0</v>
      </c>
      <c r="X406" s="52">
        <v>0</v>
      </c>
      <c r="Y406" s="52">
        <v>0</v>
      </c>
      <c r="Z406" s="52">
        <v>0</v>
      </c>
      <c r="AA406" s="53"/>
      <c r="AB406" s="53"/>
      <c r="AC406" s="53"/>
    </row>
    <row r="407" ht="15.25" spans="1:29">
      <c r="A407" s="52">
        <v>781</v>
      </c>
      <c r="B407" s="52">
        <v>73</v>
      </c>
      <c r="C407" s="53" t="s">
        <v>29</v>
      </c>
      <c r="D407" s="52">
        <v>1</v>
      </c>
      <c r="E407" s="52">
        <v>0</v>
      </c>
      <c r="F407" s="52">
        <v>0</v>
      </c>
      <c r="G407" s="52">
        <v>0</v>
      </c>
      <c r="H407" s="52">
        <v>0</v>
      </c>
      <c r="I407" s="52">
        <v>2</v>
      </c>
      <c r="J407" s="52">
        <v>0</v>
      </c>
      <c r="K407" s="52">
        <v>0</v>
      </c>
      <c r="L407" s="52">
        <v>1</v>
      </c>
      <c r="M407" s="52">
        <v>865</v>
      </c>
      <c r="N407" s="52">
        <v>0</v>
      </c>
      <c r="O407" s="52">
        <v>8764</v>
      </c>
      <c r="P407" s="52">
        <v>0</v>
      </c>
      <c r="Q407" s="52">
        <v>8735</v>
      </c>
      <c r="R407" s="52">
        <v>0</v>
      </c>
      <c r="S407" s="52">
        <v>0</v>
      </c>
      <c r="T407" s="52">
        <v>2</v>
      </c>
      <c r="U407" s="52">
        <v>0</v>
      </c>
      <c r="V407" s="52">
        <v>0</v>
      </c>
      <c r="W407" s="52">
        <v>0</v>
      </c>
      <c r="X407" s="52">
        <v>0</v>
      </c>
      <c r="Y407" s="52">
        <v>0</v>
      </c>
      <c r="Z407" s="52">
        <v>0</v>
      </c>
      <c r="AA407" s="53"/>
      <c r="AB407" s="53"/>
      <c r="AC407" s="53"/>
    </row>
    <row r="408" ht="15.25" spans="1:29">
      <c r="A408" s="52">
        <v>4015</v>
      </c>
      <c r="B408" s="52">
        <v>71</v>
      </c>
      <c r="C408" s="53" t="s">
        <v>29</v>
      </c>
      <c r="D408" s="52">
        <v>1</v>
      </c>
      <c r="E408" s="52">
        <v>0</v>
      </c>
      <c r="F408" s="52">
        <v>0</v>
      </c>
      <c r="G408" s="52">
        <v>0</v>
      </c>
      <c r="H408" s="52">
        <v>2</v>
      </c>
      <c r="I408" s="52">
        <v>0</v>
      </c>
      <c r="J408" s="52">
        <v>0</v>
      </c>
      <c r="K408" s="52">
        <v>4</v>
      </c>
      <c r="L408" s="52">
        <v>4</v>
      </c>
      <c r="M408" s="52">
        <v>8884</v>
      </c>
      <c r="N408" s="52">
        <v>7.525</v>
      </c>
      <c r="O408" s="52">
        <v>8789</v>
      </c>
      <c r="P408" s="52">
        <v>0</v>
      </c>
      <c r="Q408" s="52">
        <v>5032</v>
      </c>
      <c r="R408" s="52">
        <v>0</v>
      </c>
      <c r="S408" s="52">
        <v>0</v>
      </c>
      <c r="T408" s="52">
        <v>2</v>
      </c>
      <c r="U408" s="52">
        <v>0</v>
      </c>
      <c r="V408" s="52">
        <v>12</v>
      </c>
      <c r="W408" s="52">
        <v>0</v>
      </c>
      <c r="X408" s="52">
        <v>0</v>
      </c>
      <c r="Y408" s="52">
        <v>0</v>
      </c>
      <c r="Z408" s="52">
        <v>0</v>
      </c>
      <c r="AA408" s="53"/>
      <c r="AB408" s="53"/>
      <c r="AC408" s="53"/>
    </row>
    <row r="409" ht="15.25" spans="1:29">
      <c r="A409" s="52">
        <v>772</v>
      </c>
      <c r="B409" s="52">
        <v>73</v>
      </c>
      <c r="C409" s="53" t="s">
        <v>29</v>
      </c>
      <c r="D409" s="52">
        <v>1</v>
      </c>
      <c r="E409" s="52">
        <v>0</v>
      </c>
      <c r="F409" s="52">
        <v>0</v>
      </c>
      <c r="G409" s="52">
        <v>1</v>
      </c>
      <c r="H409" s="52">
        <v>1</v>
      </c>
      <c r="I409" s="52">
        <v>0</v>
      </c>
      <c r="J409" s="52">
        <v>0</v>
      </c>
      <c r="K409" s="52">
        <v>4</v>
      </c>
      <c r="L409" s="52">
        <v>14</v>
      </c>
      <c r="M409" s="52">
        <v>865</v>
      </c>
      <c r="N409" s="52">
        <v>0</v>
      </c>
      <c r="O409" s="52">
        <v>8764</v>
      </c>
      <c r="P409" s="52">
        <v>0</v>
      </c>
      <c r="Q409" s="52">
        <v>8735</v>
      </c>
      <c r="R409" s="52">
        <v>0</v>
      </c>
      <c r="S409" s="52">
        <v>0</v>
      </c>
      <c r="T409" s="52">
        <v>0</v>
      </c>
      <c r="U409" s="52">
        <v>0</v>
      </c>
      <c r="V409" s="52">
        <v>0</v>
      </c>
      <c r="W409" s="52">
        <v>0</v>
      </c>
      <c r="X409" s="52">
        <v>0</v>
      </c>
      <c r="Y409" s="52">
        <v>0</v>
      </c>
      <c r="Z409" s="52">
        <v>0</v>
      </c>
      <c r="AA409" s="53"/>
      <c r="AB409" s="53"/>
      <c r="AC409" s="53"/>
    </row>
    <row r="410" ht="15.25" spans="1:29">
      <c r="A410" s="52">
        <v>8789</v>
      </c>
      <c r="B410" s="52">
        <v>71</v>
      </c>
      <c r="C410" s="53" t="s">
        <v>30</v>
      </c>
      <c r="D410" s="52">
        <v>1</v>
      </c>
      <c r="E410" s="52">
        <v>0</v>
      </c>
      <c r="F410" s="52">
        <v>0</v>
      </c>
      <c r="G410" s="52">
        <v>1</v>
      </c>
      <c r="H410" s="52">
        <v>0</v>
      </c>
      <c r="I410" s="52">
        <v>0</v>
      </c>
      <c r="J410" s="52">
        <v>0</v>
      </c>
      <c r="K410" s="52">
        <v>0</v>
      </c>
      <c r="L410" s="52">
        <v>0</v>
      </c>
      <c r="M410" s="52">
        <v>2609</v>
      </c>
      <c r="N410" s="52">
        <v>7.225</v>
      </c>
      <c r="O410" s="52">
        <v>6864</v>
      </c>
      <c r="P410" s="52">
        <v>0</v>
      </c>
      <c r="Q410" s="52">
        <v>4015</v>
      </c>
      <c r="R410" s="52">
        <v>0</v>
      </c>
      <c r="S410" s="52">
        <v>0</v>
      </c>
      <c r="T410" s="52">
        <v>2</v>
      </c>
      <c r="U410" s="52">
        <v>0</v>
      </c>
      <c r="V410" s="52">
        <v>0</v>
      </c>
      <c r="W410" s="52">
        <v>0</v>
      </c>
      <c r="X410" s="52">
        <v>0</v>
      </c>
      <c r="Y410" s="52">
        <v>0</v>
      </c>
      <c r="Z410" s="52">
        <v>0</v>
      </c>
      <c r="AA410" s="53"/>
      <c r="AB410" s="53"/>
      <c r="AC410" s="53"/>
    </row>
    <row r="411" ht="15.25" spans="1:29">
      <c r="A411" s="52">
        <v>8764</v>
      </c>
      <c r="B411" s="52">
        <v>73</v>
      </c>
      <c r="C411" s="53" t="s">
        <v>30</v>
      </c>
      <c r="D411" s="52">
        <v>1</v>
      </c>
      <c r="E411" s="52">
        <v>1</v>
      </c>
      <c r="F411" s="52">
        <v>0</v>
      </c>
      <c r="G411" s="52">
        <v>0</v>
      </c>
      <c r="H411" s="52">
        <v>0</v>
      </c>
      <c r="I411" s="52">
        <v>10</v>
      </c>
      <c r="J411" s="52">
        <v>0</v>
      </c>
      <c r="K411" s="52">
        <v>0</v>
      </c>
      <c r="L411" s="52">
        <v>0</v>
      </c>
      <c r="M411" s="52">
        <v>781</v>
      </c>
      <c r="N411" s="52">
        <v>0</v>
      </c>
      <c r="O411" s="52">
        <v>1325</v>
      </c>
      <c r="P411" s="52">
        <v>0</v>
      </c>
      <c r="Q411" s="52">
        <v>772</v>
      </c>
      <c r="R411" s="52">
        <v>0</v>
      </c>
      <c r="S411" s="52">
        <v>0</v>
      </c>
      <c r="T411" s="52">
        <v>2</v>
      </c>
      <c r="U411" s="52">
        <v>0</v>
      </c>
      <c r="V411" s="52">
        <v>0</v>
      </c>
      <c r="W411" s="52">
        <v>0</v>
      </c>
      <c r="X411" s="52">
        <v>0</v>
      </c>
      <c r="Y411" s="52">
        <v>0</v>
      </c>
      <c r="Z411" s="52">
        <v>0</v>
      </c>
      <c r="AA411" s="53"/>
      <c r="AB411" s="53"/>
      <c r="AC411" s="53"/>
    </row>
    <row r="412" ht="15.25" spans="1:29">
      <c r="A412" s="52">
        <v>865</v>
      </c>
      <c r="B412" s="52">
        <v>73</v>
      </c>
      <c r="C412" s="53" t="s">
        <v>30</v>
      </c>
      <c r="D412" s="52">
        <v>0</v>
      </c>
      <c r="E412" s="52">
        <v>0</v>
      </c>
      <c r="F412" s="52">
        <v>0</v>
      </c>
      <c r="G412" s="52">
        <v>2</v>
      </c>
      <c r="H412" s="52">
        <v>0</v>
      </c>
      <c r="I412" s="52">
        <v>0</v>
      </c>
      <c r="J412" s="52">
        <v>0</v>
      </c>
      <c r="K412" s="52">
        <v>3</v>
      </c>
      <c r="L412" s="52">
        <v>1</v>
      </c>
      <c r="M412" s="52">
        <v>772</v>
      </c>
      <c r="N412" s="52">
        <v>14.924</v>
      </c>
      <c r="O412" s="52">
        <v>1325</v>
      </c>
      <c r="P412" s="52">
        <v>0</v>
      </c>
      <c r="Q412" s="52">
        <v>781</v>
      </c>
      <c r="R412" s="52">
        <v>0</v>
      </c>
      <c r="S412" s="52">
        <v>0</v>
      </c>
      <c r="T412" s="52">
        <v>2</v>
      </c>
      <c r="U412" s="52">
        <v>0</v>
      </c>
      <c r="V412" s="52">
        <v>0</v>
      </c>
      <c r="W412" s="52">
        <v>0</v>
      </c>
      <c r="X412" s="52">
        <v>0</v>
      </c>
      <c r="Y412" s="52">
        <v>1</v>
      </c>
      <c r="Z412" s="52">
        <v>1</v>
      </c>
      <c r="AA412" s="53"/>
      <c r="AB412" s="53"/>
      <c r="AC412" s="53"/>
    </row>
    <row r="413" ht="15.25" spans="1:29">
      <c r="A413" s="52">
        <v>8735</v>
      </c>
      <c r="B413" s="52">
        <v>73</v>
      </c>
      <c r="C413" s="53" t="s">
        <v>30</v>
      </c>
      <c r="D413" s="52">
        <v>1</v>
      </c>
      <c r="E413" s="52">
        <v>0</v>
      </c>
      <c r="F413" s="52">
        <v>0</v>
      </c>
      <c r="G413" s="52">
        <v>0</v>
      </c>
      <c r="H413" s="52">
        <v>0</v>
      </c>
      <c r="I413" s="52">
        <v>0</v>
      </c>
      <c r="J413" s="52">
        <v>0</v>
      </c>
      <c r="K413" s="52">
        <v>0</v>
      </c>
      <c r="L413" s="52">
        <v>0</v>
      </c>
      <c r="M413" s="52">
        <v>781</v>
      </c>
      <c r="N413" s="52">
        <v>1.148</v>
      </c>
      <c r="O413" s="52">
        <v>1325</v>
      </c>
      <c r="P413" s="52">
        <v>8.55</v>
      </c>
      <c r="Q413" s="52">
        <v>772</v>
      </c>
      <c r="R413" s="52">
        <v>0</v>
      </c>
      <c r="S413" s="52">
        <v>0</v>
      </c>
      <c r="T413" s="52">
        <v>0</v>
      </c>
      <c r="U413" s="52">
        <v>0</v>
      </c>
      <c r="V413" s="52">
        <v>0</v>
      </c>
      <c r="W413" s="52">
        <v>0</v>
      </c>
      <c r="X413" s="52">
        <v>0</v>
      </c>
      <c r="Y413" s="52">
        <v>0</v>
      </c>
      <c r="Z413" s="52">
        <v>0</v>
      </c>
      <c r="AA413" s="53"/>
      <c r="AB413" s="53"/>
      <c r="AC413" s="53"/>
    </row>
    <row r="414" ht="15.25" spans="1:29">
      <c r="A414" s="52">
        <v>6864</v>
      </c>
      <c r="B414" s="52">
        <v>71</v>
      </c>
      <c r="C414" s="53" t="s">
        <v>29</v>
      </c>
      <c r="D414" s="52">
        <v>1</v>
      </c>
      <c r="E414" s="52">
        <v>0</v>
      </c>
      <c r="F414" s="52">
        <v>0</v>
      </c>
      <c r="G414" s="52">
        <v>0</v>
      </c>
      <c r="H414" s="52">
        <v>1</v>
      </c>
      <c r="I414" s="52">
        <v>0</v>
      </c>
      <c r="J414" s="52">
        <v>0</v>
      </c>
      <c r="K414" s="52">
        <v>0</v>
      </c>
      <c r="L414" s="52">
        <v>4</v>
      </c>
      <c r="M414" s="52">
        <v>8854</v>
      </c>
      <c r="N414" s="52">
        <v>0</v>
      </c>
      <c r="O414" s="52">
        <v>8789</v>
      </c>
      <c r="P414" s="52">
        <v>0</v>
      </c>
      <c r="Q414" s="52">
        <v>5032</v>
      </c>
      <c r="R414" s="52">
        <v>0</v>
      </c>
      <c r="S414" s="52">
        <v>0</v>
      </c>
      <c r="T414" s="52">
        <v>0</v>
      </c>
      <c r="U414" s="52">
        <v>0</v>
      </c>
      <c r="V414" s="52">
        <v>0</v>
      </c>
      <c r="W414" s="52">
        <v>0</v>
      </c>
      <c r="X414" s="52">
        <v>0</v>
      </c>
      <c r="Y414" s="52">
        <v>0</v>
      </c>
      <c r="Z414" s="52">
        <v>0</v>
      </c>
      <c r="AA414" s="53"/>
      <c r="AB414" s="53"/>
      <c r="AC414" s="53"/>
    </row>
    <row r="415" ht="15.25" spans="1:29">
      <c r="A415" s="52">
        <v>1325</v>
      </c>
      <c r="B415" s="52">
        <v>73</v>
      </c>
      <c r="C415" s="53" t="s">
        <v>29</v>
      </c>
      <c r="D415" s="52">
        <v>1</v>
      </c>
      <c r="E415" s="52">
        <v>0</v>
      </c>
      <c r="F415" s="52">
        <v>0</v>
      </c>
      <c r="G415" s="52">
        <v>1</v>
      </c>
      <c r="H415" s="52">
        <v>1</v>
      </c>
      <c r="I415" s="52">
        <v>0</v>
      </c>
      <c r="J415" s="52">
        <v>0</v>
      </c>
      <c r="K415" s="52">
        <v>9</v>
      </c>
      <c r="L415" s="52">
        <v>0</v>
      </c>
      <c r="M415" s="52">
        <v>865</v>
      </c>
      <c r="N415" s="52">
        <v>12.146</v>
      </c>
      <c r="O415" s="52">
        <v>8764</v>
      </c>
      <c r="P415" s="52">
        <v>0</v>
      </c>
      <c r="Q415" s="52">
        <v>8735</v>
      </c>
      <c r="R415" s="52">
        <v>0</v>
      </c>
      <c r="S415" s="52">
        <v>0</v>
      </c>
      <c r="T415" s="52">
        <v>4</v>
      </c>
      <c r="U415" s="52">
        <v>0</v>
      </c>
      <c r="V415" s="52">
        <v>0</v>
      </c>
      <c r="W415" s="52">
        <v>0</v>
      </c>
      <c r="X415" s="52">
        <v>0</v>
      </c>
      <c r="Y415" s="52">
        <v>0</v>
      </c>
      <c r="Z415" s="52">
        <v>0</v>
      </c>
      <c r="AA415" s="53"/>
      <c r="AB415" s="53"/>
      <c r="AC415" s="53"/>
    </row>
    <row r="416" ht="15.25" spans="1:29">
      <c r="A416" s="52">
        <v>5036</v>
      </c>
      <c r="B416" s="52">
        <v>70</v>
      </c>
      <c r="C416" s="53" t="s">
        <v>30</v>
      </c>
      <c r="D416" s="52">
        <v>1</v>
      </c>
      <c r="E416" s="52">
        <v>0</v>
      </c>
      <c r="F416" s="52">
        <v>0</v>
      </c>
      <c r="G416" s="52">
        <v>3</v>
      </c>
      <c r="H416" s="52">
        <v>0</v>
      </c>
      <c r="I416" s="52">
        <v>11</v>
      </c>
      <c r="J416" s="52">
        <v>5</v>
      </c>
      <c r="K416" s="52">
        <v>0</v>
      </c>
      <c r="L416" s="52">
        <v>0</v>
      </c>
      <c r="M416" s="52">
        <v>914</v>
      </c>
      <c r="N416" s="52">
        <v>0</v>
      </c>
      <c r="O416" s="52">
        <v>4903</v>
      </c>
      <c r="P416" s="52">
        <v>0</v>
      </c>
      <c r="Q416" s="52">
        <v>8729</v>
      </c>
      <c r="R416" s="52">
        <v>0</v>
      </c>
      <c r="S416" s="52">
        <v>0</v>
      </c>
      <c r="T416" s="52">
        <v>0</v>
      </c>
      <c r="U416" s="52">
        <v>0</v>
      </c>
      <c r="V416" s="52">
        <v>0</v>
      </c>
      <c r="W416" s="52">
        <v>0</v>
      </c>
      <c r="X416" s="52">
        <v>0</v>
      </c>
      <c r="Y416" s="52">
        <v>0</v>
      </c>
      <c r="Z416" s="52">
        <v>0</v>
      </c>
      <c r="AA416" s="53"/>
      <c r="AB416" s="53"/>
      <c r="AC416" s="53"/>
    </row>
    <row r="417" ht="15.25" spans="1:29">
      <c r="A417" s="52">
        <v>610</v>
      </c>
      <c r="B417" s="52">
        <v>72</v>
      </c>
      <c r="C417" s="53" t="s">
        <v>30</v>
      </c>
      <c r="D417" s="52">
        <v>1</v>
      </c>
      <c r="E417" s="52">
        <v>0</v>
      </c>
      <c r="F417" s="52">
        <v>0</v>
      </c>
      <c r="G417" s="52">
        <v>2</v>
      </c>
      <c r="H417" s="52">
        <v>0</v>
      </c>
      <c r="I417" s="52">
        <v>0</v>
      </c>
      <c r="J417" s="52">
        <v>0</v>
      </c>
      <c r="K417" s="52">
        <v>9</v>
      </c>
      <c r="L417" s="52">
        <v>2</v>
      </c>
      <c r="M417" s="52">
        <v>3560</v>
      </c>
      <c r="N417" s="52">
        <v>3.341</v>
      </c>
      <c r="O417" s="52">
        <v>1360</v>
      </c>
      <c r="P417" s="52">
        <v>0</v>
      </c>
      <c r="Q417" s="52">
        <v>4617</v>
      </c>
      <c r="R417" s="52">
        <v>0</v>
      </c>
      <c r="S417" s="52">
        <v>0</v>
      </c>
      <c r="T417" s="52">
        <v>2</v>
      </c>
      <c r="U417" s="52">
        <v>0</v>
      </c>
      <c r="V417" s="52">
        <v>0</v>
      </c>
      <c r="W417" s="52">
        <v>0</v>
      </c>
      <c r="X417" s="52">
        <v>0</v>
      </c>
      <c r="Y417" s="52">
        <v>0</v>
      </c>
      <c r="Z417" s="52">
        <v>0</v>
      </c>
      <c r="AA417" s="53"/>
      <c r="AB417" s="53"/>
      <c r="AC417" s="53"/>
    </row>
    <row r="418" ht="15.25" spans="1:29">
      <c r="A418" s="52">
        <v>7757</v>
      </c>
      <c r="B418" s="52">
        <v>74</v>
      </c>
      <c r="C418" s="53" t="s">
        <v>30</v>
      </c>
      <c r="D418" s="52">
        <v>1</v>
      </c>
      <c r="E418" s="52">
        <v>0</v>
      </c>
      <c r="F418" s="52">
        <v>0</v>
      </c>
      <c r="G418" s="52">
        <v>0</v>
      </c>
      <c r="H418" s="52">
        <v>1</v>
      </c>
      <c r="I418" s="52">
        <v>0</v>
      </c>
      <c r="J418" s="52">
        <v>0</v>
      </c>
      <c r="K418" s="52">
        <v>0</v>
      </c>
      <c r="L418" s="52">
        <v>0</v>
      </c>
      <c r="M418" s="52">
        <v>5406</v>
      </c>
      <c r="N418" s="52">
        <v>12.702</v>
      </c>
      <c r="O418" s="52">
        <v>3739</v>
      </c>
      <c r="P418" s="52">
        <v>0</v>
      </c>
      <c r="Q418" s="52">
        <v>1241</v>
      </c>
      <c r="R418" s="52">
        <v>3.608</v>
      </c>
      <c r="S418" s="52">
        <v>0</v>
      </c>
      <c r="T418" s="52">
        <v>2</v>
      </c>
      <c r="U418" s="52">
        <v>0</v>
      </c>
      <c r="V418" s="52">
        <v>4</v>
      </c>
      <c r="W418" s="52">
        <v>0</v>
      </c>
      <c r="X418" s="52">
        <v>0</v>
      </c>
      <c r="Y418" s="52">
        <v>0</v>
      </c>
      <c r="Z418" s="52">
        <v>0</v>
      </c>
      <c r="AA418" s="53"/>
      <c r="AB418" s="53"/>
      <c r="AC418" s="53"/>
    </row>
    <row r="419" ht="15.25" spans="1:29">
      <c r="A419" s="52">
        <v>914</v>
      </c>
      <c r="B419" s="52">
        <v>70</v>
      </c>
      <c r="C419" s="53" t="s">
        <v>29</v>
      </c>
      <c r="D419" s="52">
        <v>1</v>
      </c>
      <c r="E419" s="52">
        <v>0</v>
      </c>
      <c r="F419" s="52">
        <v>0</v>
      </c>
      <c r="G419" s="52">
        <v>1</v>
      </c>
      <c r="H419" s="52">
        <v>0</v>
      </c>
      <c r="I419" s="52">
        <v>0</v>
      </c>
      <c r="J419" s="52">
        <v>0</v>
      </c>
      <c r="K419" s="52">
        <v>5</v>
      </c>
      <c r="L419" s="52">
        <v>2</v>
      </c>
      <c r="M419" s="52">
        <v>8765</v>
      </c>
      <c r="N419" s="52">
        <v>4.173</v>
      </c>
      <c r="O419" s="52">
        <v>5036</v>
      </c>
      <c r="P419" s="52">
        <v>0</v>
      </c>
      <c r="Q419" s="52">
        <v>7659</v>
      </c>
      <c r="R419" s="52">
        <v>0</v>
      </c>
      <c r="S419" s="52">
        <v>0</v>
      </c>
      <c r="T419" s="52">
        <v>2</v>
      </c>
      <c r="U419" s="52">
        <v>0</v>
      </c>
      <c r="V419" s="52">
        <v>0</v>
      </c>
      <c r="W419" s="52">
        <v>0</v>
      </c>
      <c r="X419" s="52">
        <v>0</v>
      </c>
      <c r="Y419" s="52">
        <v>0</v>
      </c>
      <c r="Z419" s="52">
        <v>0</v>
      </c>
      <c r="AA419" s="53"/>
      <c r="AB419" s="53"/>
      <c r="AC419" s="53"/>
    </row>
    <row r="420" ht="15.25" spans="1:29">
      <c r="A420" s="52">
        <v>3560</v>
      </c>
      <c r="B420" s="52">
        <v>72</v>
      </c>
      <c r="C420" s="53" t="s">
        <v>29</v>
      </c>
      <c r="D420" s="52">
        <v>1</v>
      </c>
      <c r="E420" s="52">
        <v>0</v>
      </c>
      <c r="F420" s="52">
        <v>0</v>
      </c>
      <c r="G420" s="52">
        <v>1</v>
      </c>
      <c r="H420" s="52">
        <v>0</v>
      </c>
      <c r="I420" s="52">
        <v>0</v>
      </c>
      <c r="J420" s="52">
        <v>0</v>
      </c>
      <c r="K420" s="52">
        <v>8</v>
      </c>
      <c r="L420" s="52">
        <v>4</v>
      </c>
      <c r="M420" s="52">
        <v>4343</v>
      </c>
      <c r="N420" s="52">
        <v>2.42</v>
      </c>
      <c r="O420" s="52">
        <v>610</v>
      </c>
      <c r="P420" s="52">
        <v>0</v>
      </c>
      <c r="Q420" s="52">
        <v>4039</v>
      </c>
      <c r="R420" s="52">
        <v>0</v>
      </c>
      <c r="S420" s="52">
        <v>0</v>
      </c>
      <c r="T420" s="52">
        <v>2</v>
      </c>
      <c r="U420" s="52">
        <v>0</v>
      </c>
      <c r="V420" s="52">
        <v>8</v>
      </c>
      <c r="W420" s="52">
        <v>0</v>
      </c>
      <c r="X420" s="52">
        <v>0</v>
      </c>
      <c r="Y420" s="52">
        <v>0</v>
      </c>
      <c r="Z420" s="52">
        <v>0</v>
      </c>
      <c r="AA420" s="53"/>
      <c r="AB420" s="53"/>
      <c r="AC420" s="53"/>
    </row>
    <row r="421" ht="15.25" spans="1:29">
      <c r="A421" s="52">
        <v>5406</v>
      </c>
      <c r="B421" s="52">
        <v>74</v>
      </c>
      <c r="C421" s="53" t="s">
        <v>29</v>
      </c>
      <c r="D421" s="52">
        <v>0</v>
      </c>
      <c r="E421" s="52">
        <v>0</v>
      </c>
      <c r="F421" s="52">
        <v>0</v>
      </c>
      <c r="G421" s="52">
        <v>0</v>
      </c>
      <c r="H421" s="52">
        <v>0</v>
      </c>
      <c r="I421" s="52">
        <v>4</v>
      </c>
      <c r="J421" s="52">
        <v>3</v>
      </c>
      <c r="K421" s="52">
        <v>0</v>
      </c>
      <c r="L421" s="52">
        <v>0</v>
      </c>
      <c r="M421" s="52">
        <v>5672</v>
      </c>
      <c r="N421" s="52">
        <v>18.409</v>
      </c>
      <c r="O421" s="52">
        <v>3739</v>
      </c>
      <c r="P421" s="52">
        <v>0</v>
      </c>
      <c r="Q421" s="52">
        <v>1241</v>
      </c>
      <c r="R421" s="52">
        <v>0</v>
      </c>
      <c r="S421" s="52">
        <v>0</v>
      </c>
      <c r="T421" s="52">
        <v>4</v>
      </c>
      <c r="U421" s="52">
        <v>0</v>
      </c>
      <c r="V421" s="52">
        <v>8</v>
      </c>
      <c r="W421" s="52">
        <v>0</v>
      </c>
      <c r="X421" s="52">
        <v>0</v>
      </c>
      <c r="Y421" s="52">
        <v>0</v>
      </c>
      <c r="Z421" s="52">
        <v>0</v>
      </c>
      <c r="AA421" s="53"/>
      <c r="AB421" s="53"/>
      <c r="AC421" s="53"/>
    </row>
    <row r="422" ht="15.25" spans="1:29">
      <c r="A422" s="52">
        <v>4903</v>
      </c>
      <c r="B422" s="52">
        <v>70</v>
      </c>
      <c r="C422" s="53" t="s">
        <v>29</v>
      </c>
      <c r="D422" s="52">
        <v>1</v>
      </c>
      <c r="E422" s="52">
        <v>2</v>
      </c>
      <c r="F422" s="52">
        <v>0</v>
      </c>
      <c r="G422" s="52">
        <v>0</v>
      </c>
      <c r="H422" s="52">
        <v>0</v>
      </c>
      <c r="I422" s="52">
        <v>5</v>
      </c>
      <c r="J422" s="52">
        <v>0</v>
      </c>
      <c r="K422" s="52">
        <v>0</v>
      </c>
      <c r="L422" s="52">
        <v>0</v>
      </c>
      <c r="M422" s="52">
        <v>8765</v>
      </c>
      <c r="N422" s="52">
        <v>23.965</v>
      </c>
      <c r="O422" s="52">
        <v>5036</v>
      </c>
      <c r="P422" s="52">
        <v>0</v>
      </c>
      <c r="Q422" s="52">
        <v>7659</v>
      </c>
      <c r="R422" s="52">
        <v>0</v>
      </c>
      <c r="S422" s="52">
        <v>0</v>
      </c>
      <c r="T422" s="52">
        <v>4</v>
      </c>
      <c r="U422" s="52">
        <v>0</v>
      </c>
      <c r="V422" s="52">
        <v>0</v>
      </c>
      <c r="W422" s="52">
        <v>0</v>
      </c>
      <c r="X422" s="52">
        <v>0</v>
      </c>
      <c r="Y422" s="52">
        <v>0</v>
      </c>
      <c r="Z422" s="52">
        <v>0</v>
      </c>
      <c r="AA422" s="53"/>
      <c r="AB422" s="53"/>
      <c r="AC422" s="53"/>
    </row>
    <row r="423" ht="15.25" spans="1:29">
      <c r="A423" s="52">
        <v>1360</v>
      </c>
      <c r="B423" s="52">
        <v>72</v>
      </c>
      <c r="C423" s="53" t="s">
        <v>29</v>
      </c>
      <c r="D423" s="52">
        <v>1</v>
      </c>
      <c r="E423" s="52">
        <v>0</v>
      </c>
      <c r="F423" s="52">
        <v>0</v>
      </c>
      <c r="G423" s="52">
        <v>1</v>
      </c>
      <c r="H423" s="52">
        <v>1</v>
      </c>
      <c r="I423" s="52">
        <v>0</v>
      </c>
      <c r="J423" s="52">
        <v>0</v>
      </c>
      <c r="K423" s="52">
        <v>5</v>
      </c>
      <c r="L423" s="52">
        <v>0</v>
      </c>
      <c r="M423" s="52">
        <v>4343</v>
      </c>
      <c r="N423" s="52">
        <v>5.567</v>
      </c>
      <c r="O423" s="52">
        <v>610</v>
      </c>
      <c r="P423" s="52">
        <v>1.299</v>
      </c>
      <c r="Q423" s="52">
        <v>4039</v>
      </c>
      <c r="R423" s="52">
        <v>1.95</v>
      </c>
      <c r="S423" s="52">
        <v>0</v>
      </c>
      <c r="T423" s="52">
        <v>2</v>
      </c>
      <c r="U423" s="52">
        <v>0</v>
      </c>
      <c r="V423" s="52">
        <v>8</v>
      </c>
      <c r="W423" s="52">
        <v>0</v>
      </c>
      <c r="X423" s="52">
        <v>0</v>
      </c>
      <c r="Y423" s="52">
        <v>0</v>
      </c>
      <c r="Z423" s="52">
        <v>0</v>
      </c>
      <c r="AA423" s="53"/>
      <c r="AB423" s="53"/>
      <c r="AC423" s="53"/>
    </row>
    <row r="424" ht="15.25" spans="1:29">
      <c r="A424" s="52">
        <v>3739</v>
      </c>
      <c r="B424" s="52">
        <v>74</v>
      </c>
      <c r="C424" s="53" t="s">
        <v>29</v>
      </c>
      <c r="D424" s="52">
        <v>1</v>
      </c>
      <c r="E424" s="52">
        <v>0</v>
      </c>
      <c r="F424" s="52">
        <v>0</v>
      </c>
      <c r="G424" s="52">
        <v>0</v>
      </c>
      <c r="H424" s="52">
        <v>0</v>
      </c>
      <c r="I424" s="52">
        <v>4</v>
      </c>
      <c r="J424" s="52">
        <v>0</v>
      </c>
      <c r="K424" s="52">
        <v>0</v>
      </c>
      <c r="L424" s="52">
        <v>0</v>
      </c>
      <c r="M424" s="52">
        <v>5672</v>
      </c>
      <c r="N424" s="52">
        <v>27.391</v>
      </c>
      <c r="O424" s="52">
        <v>7757</v>
      </c>
      <c r="P424" s="52">
        <v>0</v>
      </c>
      <c r="Q424" s="52">
        <v>5031</v>
      </c>
      <c r="R424" s="52">
        <v>2.84</v>
      </c>
      <c r="S424" s="52">
        <v>0</v>
      </c>
      <c r="T424" s="52">
        <v>4</v>
      </c>
      <c r="U424" s="52">
        <v>0</v>
      </c>
      <c r="V424" s="52">
        <v>8</v>
      </c>
      <c r="W424" s="52">
        <v>0</v>
      </c>
      <c r="X424" s="52">
        <v>0</v>
      </c>
      <c r="Y424" s="52">
        <v>0</v>
      </c>
      <c r="Z424" s="52">
        <v>0</v>
      </c>
      <c r="AA424" s="53"/>
      <c r="AB424" s="53"/>
      <c r="AC424" s="53"/>
    </row>
    <row r="425" ht="15.25" spans="1:29">
      <c r="A425" s="52">
        <v>5031</v>
      </c>
      <c r="B425" s="52">
        <v>74</v>
      </c>
      <c r="C425" s="53" t="s">
        <v>30</v>
      </c>
      <c r="D425" s="52">
        <v>1</v>
      </c>
      <c r="E425" s="52">
        <v>0</v>
      </c>
      <c r="F425" s="52">
        <v>0</v>
      </c>
      <c r="G425" s="52">
        <v>1</v>
      </c>
      <c r="H425" s="52">
        <v>0</v>
      </c>
      <c r="I425" s="52">
        <v>0</v>
      </c>
      <c r="J425" s="52">
        <v>0</v>
      </c>
      <c r="K425" s="52">
        <v>0</v>
      </c>
      <c r="L425" s="52">
        <v>0</v>
      </c>
      <c r="M425" s="52">
        <v>5406</v>
      </c>
      <c r="N425" s="52">
        <v>32.037</v>
      </c>
      <c r="O425" s="52">
        <v>3739</v>
      </c>
      <c r="P425" s="52">
        <v>8.125</v>
      </c>
      <c r="Q425" s="52">
        <v>1241</v>
      </c>
      <c r="R425" s="52">
        <v>1.354</v>
      </c>
      <c r="S425" s="52">
        <v>0</v>
      </c>
      <c r="T425" s="52">
        <v>2</v>
      </c>
      <c r="U425" s="52">
        <v>0</v>
      </c>
      <c r="V425" s="52">
        <v>8</v>
      </c>
      <c r="W425" s="52">
        <v>0</v>
      </c>
      <c r="X425" s="52">
        <v>0</v>
      </c>
      <c r="Y425" s="52">
        <v>1</v>
      </c>
      <c r="Z425" s="52">
        <v>1</v>
      </c>
      <c r="AA425" s="53"/>
      <c r="AB425" s="53"/>
      <c r="AC425" s="53"/>
    </row>
    <row r="426" ht="15.25" spans="1:29">
      <c r="A426" s="52">
        <v>7659</v>
      </c>
      <c r="B426" s="52">
        <v>70</v>
      </c>
      <c r="C426" s="53" t="s">
        <v>30</v>
      </c>
      <c r="D426" s="52">
        <v>1</v>
      </c>
      <c r="E426" s="52">
        <v>1</v>
      </c>
      <c r="F426" s="52">
        <v>0</v>
      </c>
      <c r="G426" s="52">
        <v>0</v>
      </c>
      <c r="H426" s="52">
        <v>0</v>
      </c>
      <c r="I426" s="52">
        <v>5</v>
      </c>
      <c r="J426" s="52">
        <v>0</v>
      </c>
      <c r="K426" s="52">
        <v>0</v>
      </c>
      <c r="L426" s="52">
        <v>0</v>
      </c>
      <c r="M426" s="52">
        <v>914</v>
      </c>
      <c r="N426" s="52">
        <v>12.743</v>
      </c>
      <c r="O426" s="52">
        <v>4903</v>
      </c>
      <c r="P426" s="52">
        <v>0</v>
      </c>
      <c r="Q426" s="52">
        <v>8765</v>
      </c>
      <c r="R426" s="52">
        <v>0</v>
      </c>
      <c r="S426" s="52">
        <v>0</v>
      </c>
      <c r="T426" s="52">
        <v>0</v>
      </c>
      <c r="U426" s="52">
        <v>0</v>
      </c>
      <c r="V426" s="52">
        <v>0</v>
      </c>
      <c r="W426" s="52">
        <v>0</v>
      </c>
      <c r="X426" s="52">
        <v>0</v>
      </c>
      <c r="Y426" s="52">
        <v>0</v>
      </c>
      <c r="Z426" s="52">
        <v>0</v>
      </c>
      <c r="AA426" s="53"/>
      <c r="AB426" s="53"/>
      <c r="AC426" s="53"/>
    </row>
    <row r="427" ht="15.25" spans="1:29">
      <c r="A427" s="52">
        <v>8765</v>
      </c>
      <c r="B427" s="52">
        <v>70</v>
      </c>
      <c r="C427" s="53" t="s">
        <v>30</v>
      </c>
      <c r="D427" s="52">
        <v>1</v>
      </c>
      <c r="E427" s="52">
        <v>0</v>
      </c>
      <c r="F427" s="52">
        <v>0</v>
      </c>
      <c r="G427" s="52">
        <v>0</v>
      </c>
      <c r="H427" s="52">
        <v>0</v>
      </c>
      <c r="I427" s="52">
        <v>0</v>
      </c>
      <c r="J427" s="52">
        <v>0</v>
      </c>
      <c r="K427" s="52">
        <v>0</v>
      </c>
      <c r="L427" s="52">
        <v>0</v>
      </c>
      <c r="M427" s="52">
        <v>914</v>
      </c>
      <c r="N427" s="52">
        <v>0.124</v>
      </c>
      <c r="O427" s="52">
        <v>4903</v>
      </c>
      <c r="P427" s="52">
        <v>3.941</v>
      </c>
      <c r="Q427" s="52">
        <v>8729</v>
      </c>
      <c r="R427" s="52">
        <v>5.347</v>
      </c>
      <c r="S427" s="52">
        <v>0</v>
      </c>
      <c r="T427" s="52">
        <v>0</v>
      </c>
      <c r="U427" s="52">
        <v>0</v>
      </c>
      <c r="V427" s="52">
        <v>0</v>
      </c>
      <c r="W427" s="52">
        <v>0</v>
      </c>
      <c r="X427" s="52">
        <v>0</v>
      </c>
      <c r="Y427" s="52">
        <v>0</v>
      </c>
      <c r="Z427" s="52">
        <v>0</v>
      </c>
      <c r="AA427" s="53"/>
      <c r="AB427" s="53"/>
      <c r="AC427" s="53"/>
    </row>
    <row r="428" ht="15.25" spans="1:29">
      <c r="A428" s="52">
        <v>4343</v>
      </c>
      <c r="B428" s="52">
        <v>72</v>
      </c>
      <c r="C428" s="53" t="s">
        <v>30</v>
      </c>
      <c r="D428" s="52">
        <v>1</v>
      </c>
      <c r="E428" s="52">
        <v>0</v>
      </c>
      <c r="F428" s="52">
        <v>0</v>
      </c>
      <c r="G428" s="52">
        <v>0</v>
      </c>
      <c r="H428" s="52">
        <v>1</v>
      </c>
      <c r="I428" s="52">
        <v>0</v>
      </c>
      <c r="J428" s="52">
        <v>0</v>
      </c>
      <c r="K428" s="52">
        <v>6</v>
      </c>
      <c r="L428" s="52">
        <v>2</v>
      </c>
      <c r="M428" s="52">
        <v>3560</v>
      </c>
      <c r="N428" s="52">
        <v>0.907</v>
      </c>
      <c r="O428" s="52">
        <v>1360</v>
      </c>
      <c r="P428" s="52">
        <v>0.784</v>
      </c>
      <c r="Q428" s="52">
        <v>4617</v>
      </c>
      <c r="R428" s="52">
        <v>0</v>
      </c>
      <c r="S428" s="52">
        <v>0</v>
      </c>
      <c r="T428" s="52">
        <v>0</v>
      </c>
      <c r="U428" s="52">
        <v>0</v>
      </c>
      <c r="V428" s="52">
        <v>0</v>
      </c>
      <c r="W428" s="52">
        <v>0</v>
      </c>
      <c r="X428" s="52">
        <v>0</v>
      </c>
      <c r="Y428" s="52">
        <v>0</v>
      </c>
      <c r="Z428" s="52">
        <v>0</v>
      </c>
      <c r="AA428" s="53"/>
      <c r="AB428" s="53"/>
      <c r="AC428" s="53"/>
    </row>
    <row r="429" ht="15.25" spans="1:29">
      <c r="A429" s="52">
        <v>5672</v>
      </c>
      <c r="B429" s="52">
        <v>74</v>
      </c>
      <c r="C429" s="53" t="s">
        <v>30</v>
      </c>
      <c r="D429" s="52">
        <v>1</v>
      </c>
      <c r="E429" s="52">
        <v>1</v>
      </c>
      <c r="F429" s="52">
        <v>0</v>
      </c>
      <c r="G429" s="52">
        <v>0</v>
      </c>
      <c r="H429" s="52">
        <v>0</v>
      </c>
      <c r="I429" s="52">
        <v>1</v>
      </c>
      <c r="J429" s="52">
        <v>1</v>
      </c>
      <c r="K429" s="52">
        <v>0</v>
      </c>
      <c r="L429" s="52">
        <v>0</v>
      </c>
      <c r="M429" s="52">
        <v>5406</v>
      </c>
      <c r="N429" s="52">
        <v>1.307</v>
      </c>
      <c r="O429" s="52">
        <v>3739</v>
      </c>
      <c r="P429" s="52">
        <v>0</v>
      </c>
      <c r="Q429" s="52">
        <v>1241</v>
      </c>
      <c r="R429" s="52">
        <v>0</v>
      </c>
      <c r="S429" s="52">
        <v>0</v>
      </c>
      <c r="T429" s="52">
        <v>1</v>
      </c>
      <c r="U429" s="52">
        <v>0</v>
      </c>
      <c r="V429" s="52">
        <v>4</v>
      </c>
      <c r="W429" s="52">
        <v>0</v>
      </c>
      <c r="X429" s="52">
        <v>0</v>
      </c>
      <c r="Y429" s="52">
        <v>0</v>
      </c>
      <c r="Z429" s="52">
        <v>0</v>
      </c>
      <c r="AA429" s="53"/>
      <c r="AB429" s="53"/>
      <c r="AC429" s="53"/>
    </row>
    <row r="430" ht="15.25" spans="1:29">
      <c r="A430" s="52">
        <v>610</v>
      </c>
      <c r="B430" s="52">
        <v>72</v>
      </c>
      <c r="C430" s="53" t="s">
        <v>30</v>
      </c>
      <c r="D430" s="52">
        <v>1</v>
      </c>
      <c r="E430" s="52">
        <v>0</v>
      </c>
      <c r="F430" s="52">
        <v>0</v>
      </c>
      <c r="G430" s="52">
        <v>1</v>
      </c>
      <c r="H430" s="52">
        <v>1</v>
      </c>
      <c r="I430" s="52">
        <v>0</v>
      </c>
      <c r="J430" s="52">
        <v>0</v>
      </c>
      <c r="K430" s="52">
        <v>9</v>
      </c>
      <c r="L430" s="52">
        <v>3</v>
      </c>
      <c r="M430" s="52">
        <v>3560</v>
      </c>
      <c r="N430" s="52">
        <v>2.949</v>
      </c>
      <c r="O430" s="52">
        <v>4617</v>
      </c>
      <c r="P430" s="52">
        <v>0</v>
      </c>
      <c r="Q430" s="52">
        <v>1360</v>
      </c>
      <c r="R430" s="52">
        <v>0</v>
      </c>
      <c r="S430" s="52">
        <v>0</v>
      </c>
      <c r="T430" s="52">
        <v>0</v>
      </c>
      <c r="U430" s="52">
        <v>0</v>
      </c>
      <c r="V430" s="52">
        <v>2</v>
      </c>
      <c r="W430" s="52">
        <v>0</v>
      </c>
      <c r="X430" s="52">
        <v>0</v>
      </c>
      <c r="Y430" s="52">
        <v>0</v>
      </c>
      <c r="Z430" s="52">
        <v>0</v>
      </c>
      <c r="AA430" s="53"/>
      <c r="AB430" s="53"/>
      <c r="AC430" s="53"/>
    </row>
    <row r="431" ht="15.25" spans="1:29">
      <c r="A431" s="52">
        <v>5031</v>
      </c>
      <c r="B431" s="52">
        <v>74</v>
      </c>
      <c r="C431" s="53" t="s">
        <v>30</v>
      </c>
      <c r="D431" s="52">
        <v>1</v>
      </c>
      <c r="E431" s="52">
        <v>0</v>
      </c>
      <c r="F431" s="52">
        <v>0</v>
      </c>
      <c r="G431" s="52">
        <v>1</v>
      </c>
      <c r="H431" s="52">
        <v>0</v>
      </c>
      <c r="I431" s="52">
        <v>0</v>
      </c>
      <c r="J431" s="52">
        <v>0</v>
      </c>
      <c r="K431" s="52">
        <v>0</v>
      </c>
      <c r="L431" s="52">
        <v>0</v>
      </c>
      <c r="M431" s="52">
        <v>1241</v>
      </c>
      <c r="N431" s="52">
        <v>21.064</v>
      </c>
      <c r="O431" s="52">
        <v>3739</v>
      </c>
      <c r="P431" s="52">
        <v>0</v>
      </c>
      <c r="Q431" s="52">
        <v>5406</v>
      </c>
      <c r="R431" s="52">
        <v>0</v>
      </c>
      <c r="S431" s="52">
        <v>0</v>
      </c>
      <c r="T431" s="52">
        <v>0</v>
      </c>
      <c r="U431" s="52">
        <v>0</v>
      </c>
      <c r="V431" s="52">
        <v>8</v>
      </c>
      <c r="W431" s="52">
        <v>0</v>
      </c>
      <c r="X431" s="52">
        <v>0</v>
      </c>
      <c r="Y431" s="52">
        <v>0</v>
      </c>
      <c r="Z431" s="52">
        <v>0</v>
      </c>
      <c r="AA431" s="53"/>
      <c r="AB431" s="53"/>
      <c r="AC431" s="53"/>
    </row>
    <row r="432" ht="15.25" spans="1:29">
      <c r="A432" s="52">
        <v>4069</v>
      </c>
      <c r="B432" s="52">
        <v>75</v>
      </c>
      <c r="C432" s="53" t="s">
        <v>29</v>
      </c>
      <c r="D432" s="52">
        <v>1</v>
      </c>
      <c r="E432" s="52">
        <v>0</v>
      </c>
      <c r="F432" s="52">
        <v>0</v>
      </c>
      <c r="G432" s="52">
        <v>1</v>
      </c>
      <c r="H432" s="52">
        <v>0</v>
      </c>
      <c r="I432" s="52">
        <v>0</v>
      </c>
      <c r="J432" s="52">
        <v>0</v>
      </c>
      <c r="K432" s="52">
        <v>4</v>
      </c>
      <c r="L432" s="52">
        <v>1</v>
      </c>
      <c r="M432" s="52">
        <v>8731</v>
      </c>
      <c r="N432" s="52">
        <v>0</v>
      </c>
      <c r="O432" s="52">
        <v>4917</v>
      </c>
      <c r="P432" s="52">
        <v>0</v>
      </c>
      <c r="Q432" s="52">
        <v>2013</v>
      </c>
      <c r="R432" s="52">
        <v>0</v>
      </c>
      <c r="S432" s="52">
        <v>0</v>
      </c>
      <c r="T432" s="52">
        <v>4</v>
      </c>
      <c r="U432" s="52">
        <v>1</v>
      </c>
      <c r="V432" s="52">
        <v>4</v>
      </c>
      <c r="W432" s="52">
        <v>0</v>
      </c>
      <c r="X432" s="52">
        <v>0</v>
      </c>
      <c r="Y432" s="52">
        <v>0</v>
      </c>
      <c r="Z432" s="52">
        <v>0</v>
      </c>
      <c r="AA432" s="53"/>
      <c r="AB432" s="53"/>
      <c r="AC432" s="53"/>
    </row>
    <row r="433" ht="15.25" spans="1:29">
      <c r="A433" s="52">
        <v>4678</v>
      </c>
      <c r="B433" s="52">
        <v>75</v>
      </c>
      <c r="C433" s="53" t="s">
        <v>29</v>
      </c>
      <c r="D433" s="52">
        <v>1</v>
      </c>
      <c r="E433" s="52">
        <v>0</v>
      </c>
      <c r="F433" s="52">
        <v>0</v>
      </c>
      <c r="G433" s="52">
        <v>4</v>
      </c>
      <c r="H433" s="52">
        <v>0</v>
      </c>
      <c r="I433" s="52">
        <v>0</v>
      </c>
      <c r="J433" s="52">
        <v>0</v>
      </c>
      <c r="K433" s="52">
        <v>15</v>
      </c>
      <c r="L433" s="52">
        <v>2</v>
      </c>
      <c r="M433" s="52">
        <v>8731</v>
      </c>
      <c r="N433" s="52">
        <v>0</v>
      </c>
      <c r="O433" s="52">
        <v>4917</v>
      </c>
      <c r="P433" s="52">
        <v>0</v>
      </c>
      <c r="Q433" s="52">
        <v>2013</v>
      </c>
      <c r="R433" s="52">
        <v>0</v>
      </c>
      <c r="S433" s="52">
        <v>0</v>
      </c>
      <c r="T433" s="52">
        <v>0</v>
      </c>
      <c r="U433" s="52">
        <v>0</v>
      </c>
      <c r="V433" s="52">
        <v>4</v>
      </c>
      <c r="W433" s="52">
        <v>0</v>
      </c>
      <c r="X433" s="52">
        <v>0</v>
      </c>
      <c r="Y433" s="52">
        <v>0</v>
      </c>
      <c r="Z433" s="52">
        <v>0</v>
      </c>
      <c r="AA433" s="53"/>
      <c r="AB433" s="53"/>
      <c r="AC433" s="53"/>
    </row>
    <row r="434" ht="15.25" spans="1:29">
      <c r="A434" s="52">
        <v>2013</v>
      </c>
      <c r="B434" s="52">
        <v>75</v>
      </c>
      <c r="C434" s="53" t="s">
        <v>30</v>
      </c>
      <c r="D434" s="52">
        <v>1</v>
      </c>
      <c r="E434" s="52">
        <v>1</v>
      </c>
      <c r="F434" s="52">
        <v>0</v>
      </c>
      <c r="G434" s="52">
        <v>0</v>
      </c>
      <c r="H434" s="52">
        <v>0</v>
      </c>
      <c r="I434" s="52">
        <v>3</v>
      </c>
      <c r="J434" s="52">
        <v>4</v>
      </c>
      <c r="K434" s="52">
        <v>0</v>
      </c>
      <c r="L434" s="52">
        <v>0</v>
      </c>
      <c r="M434" s="52">
        <v>4069</v>
      </c>
      <c r="N434" s="52">
        <v>24.901</v>
      </c>
      <c r="O434" s="52">
        <v>4476</v>
      </c>
      <c r="P434" s="52">
        <v>0</v>
      </c>
      <c r="Q434" s="52">
        <v>4678</v>
      </c>
      <c r="R434" s="52">
        <v>0</v>
      </c>
      <c r="S434" s="52">
        <v>0</v>
      </c>
      <c r="T434" s="52">
        <v>4</v>
      </c>
      <c r="U434" s="52">
        <v>0</v>
      </c>
      <c r="V434" s="52">
        <v>0</v>
      </c>
      <c r="W434" s="52">
        <v>0</v>
      </c>
      <c r="X434" s="52">
        <v>0</v>
      </c>
      <c r="Y434" s="52">
        <v>0</v>
      </c>
      <c r="Z434" s="52">
        <v>0</v>
      </c>
      <c r="AA434" s="53"/>
      <c r="AB434" s="53"/>
      <c r="AC434" s="53"/>
    </row>
    <row r="435" ht="25.75" spans="1:29">
      <c r="A435" s="52">
        <v>8731</v>
      </c>
      <c r="B435" s="52">
        <v>75</v>
      </c>
      <c r="C435" s="53" t="s">
        <v>31</v>
      </c>
      <c r="D435" s="52">
        <v>0</v>
      </c>
      <c r="E435" s="52">
        <v>0</v>
      </c>
      <c r="F435" s="52">
        <v>0</v>
      </c>
      <c r="G435" s="52">
        <v>0</v>
      </c>
      <c r="H435" s="52">
        <v>0</v>
      </c>
      <c r="I435" s="52">
        <v>1</v>
      </c>
      <c r="J435" s="52">
        <v>1</v>
      </c>
      <c r="K435" s="52">
        <v>0</v>
      </c>
      <c r="L435" s="52">
        <v>1</v>
      </c>
      <c r="M435" s="52">
        <v>4059</v>
      </c>
      <c r="N435" s="52">
        <v>3.918</v>
      </c>
      <c r="O435" s="52">
        <v>4476</v>
      </c>
      <c r="P435" s="52">
        <v>0</v>
      </c>
      <c r="Q435" s="52">
        <v>4678</v>
      </c>
      <c r="R435" s="52">
        <v>0</v>
      </c>
      <c r="S435" s="52">
        <v>0</v>
      </c>
      <c r="T435" s="52">
        <v>0</v>
      </c>
      <c r="U435" s="52">
        <v>0</v>
      </c>
      <c r="V435" s="52">
        <v>0</v>
      </c>
      <c r="W435" s="52">
        <v>0</v>
      </c>
      <c r="X435" s="52">
        <v>0</v>
      </c>
      <c r="Y435" s="52">
        <v>0</v>
      </c>
      <c r="Z435" s="52">
        <v>0</v>
      </c>
      <c r="AA435" s="53"/>
      <c r="AB435" s="53"/>
      <c r="AC435" s="53"/>
    </row>
    <row r="436" ht="15.25" spans="1:29">
      <c r="A436" s="52">
        <v>4476</v>
      </c>
      <c r="B436" s="52">
        <v>75</v>
      </c>
      <c r="C436" s="53" t="s">
        <v>29</v>
      </c>
      <c r="D436" s="52">
        <v>0</v>
      </c>
      <c r="E436" s="52">
        <v>0</v>
      </c>
      <c r="F436" s="52">
        <v>0</v>
      </c>
      <c r="G436" s="52">
        <v>2</v>
      </c>
      <c r="H436" s="52">
        <v>0</v>
      </c>
      <c r="I436" s="52">
        <v>0</v>
      </c>
      <c r="J436" s="52">
        <v>0</v>
      </c>
      <c r="K436" s="52">
        <v>12</v>
      </c>
      <c r="L436" s="52">
        <v>1</v>
      </c>
      <c r="M436" s="52">
        <v>8731</v>
      </c>
      <c r="N436" s="52">
        <v>18.246</v>
      </c>
      <c r="O436" s="52">
        <v>4917</v>
      </c>
      <c r="P436" s="52">
        <v>0</v>
      </c>
      <c r="Q436" s="52">
        <v>2013</v>
      </c>
      <c r="R436" s="52">
        <v>0</v>
      </c>
      <c r="S436" s="52">
        <v>0</v>
      </c>
      <c r="T436" s="52">
        <v>0</v>
      </c>
      <c r="U436" s="52">
        <v>1</v>
      </c>
      <c r="V436" s="52">
        <v>4</v>
      </c>
      <c r="W436" s="52">
        <v>0</v>
      </c>
      <c r="X436" s="52">
        <v>0</v>
      </c>
      <c r="Y436" s="52">
        <v>0</v>
      </c>
      <c r="Z436" s="52">
        <v>0</v>
      </c>
      <c r="AA436" s="53"/>
      <c r="AB436" s="53"/>
      <c r="AC436" s="53"/>
    </row>
    <row r="437" ht="15.25" spans="1:29">
      <c r="A437" s="52">
        <v>4917</v>
      </c>
      <c r="B437" s="52">
        <v>75</v>
      </c>
      <c r="C437" s="53" t="s">
        <v>30</v>
      </c>
      <c r="D437" s="52">
        <v>1</v>
      </c>
      <c r="E437" s="52">
        <v>0</v>
      </c>
      <c r="F437" s="52">
        <v>0</v>
      </c>
      <c r="G437" s="52">
        <v>2</v>
      </c>
      <c r="H437" s="52">
        <v>0</v>
      </c>
      <c r="I437" s="52">
        <v>0</v>
      </c>
      <c r="J437" s="52">
        <v>0</v>
      </c>
      <c r="K437" s="52">
        <v>7</v>
      </c>
      <c r="L437" s="52">
        <v>1</v>
      </c>
      <c r="M437" s="52">
        <v>4069</v>
      </c>
      <c r="N437" s="52">
        <v>0</v>
      </c>
      <c r="O437" s="52">
        <v>4476</v>
      </c>
      <c r="P437" s="52">
        <v>0</v>
      </c>
      <c r="Q437" s="52">
        <v>4678</v>
      </c>
      <c r="R437" s="52">
        <v>0</v>
      </c>
      <c r="S437" s="52">
        <v>0</v>
      </c>
      <c r="T437" s="52">
        <v>4</v>
      </c>
      <c r="U437" s="52">
        <v>0</v>
      </c>
      <c r="V437" s="52">
        <v>0</v>
      </c>
      <c r="W437" s="52">
        <v>0</v>
      </c>
      <c r="X437" s="52">
        <v>0</v>
      </c>
      <c r="Y437" s="52">
        <v>0</v>
      </c>
      <c r="Z437" s="52">
        <v>0</v>
      </c>
      <c r="AA437" s="53"/>
      <c r="AB437" s="53"/>
      <c r="AC437" s="53"/>
    </row>
    <row r="438" ht="15.25" spans="1:29">
      <c r="A438" s="52">
        <v>4039</v>
      </c>
      <c r="B438" s="52">
        <v>72</v>
      </c>
      <c r="C438" s="53" t="s">
        <v>30</v>
      </c>
      <c r="D438" s="52">
        <v>1</v>
      </c>
      <c r="E438" s="52">
        <v>0</v>
      </c>
      <c r="F438" s="52">
        <v>0</v>
      </c>
      <c r="G438" s="52">
        <v>4</v>
      </c>
      <c r="H438" s="52">
        <v>0</v>
      </c>
      <c r="I438" s="52">
        <v>0</v>
      </c>
      <c r="J438" s="52">
        <v>0</v>
      </c>
      <c r="K438" s="52">
        <v>9</v>
      </c>
      <c r="L438" s="52">
        <v>2</v>
      </c>
      <c r="M438" s="52">
        <v>3560</v>
      </c>
      <c r="N438" s="52">
        <v>0</v>
      </c>
      <c r="O438" s="52">
        <v>1360</v>
      </c>
      <c r="P438" s="52">
        <v>0</v>
      </c>
      <c r="Q438" s="52">
        <v>4617</v>
      </c>
      <c r="R438" s="52">
        <v>0</v>
      </c>
      <c r="S438" s="52">
        <v>0</v>
      </c>
      <c r="T438" s="52">
        <v>3</v>
      </c>
      <c r="U438" s="52">
        <v>0</v>
      </c>
      <c r="V438" s="52">
        <v>8</v>
      </c>
      <c r="W438" s="52">
        <v>0</v>
      </c>
      <c r="X438" s="52">
        <v>0</v>
      </c>
      <c r="Y438" s="52">
        <v>0</v>
      </c>
      <c r="Z438" s="52">
        <v>0</v>
      </c>
      <c r="AA438" s="53"/>
      <c r="AB438" s="53"/>
      <c r="AC438" s="53"/>
    </row>
    <row r="439" ht="15.25" spans="1:29">
      <c r="A439" s="52">
        <v>5024</v>
      </c>
      <c r="B439" s="52">
        <v>51</v>
      </c>
      <c r="C439" s="53" t="s">
        <v>30</v>
      </c>
      <c r="D439" s="52">
        <v>1</v>
      </c>
      <c r="E439" s="52">
        <v>0</v>
      </c>
      <c r="F439" s="52">
        <v>0</v>
      </c>
      <c r="G439" s="52">
        <v>2</v>
      </c>
      <c r="H439" s="52">
        <v>0</v>
      </c>
      <c r="I439" s="52">
        <v>1</v>
      </c>
      <c r="J439" s="52">
        <v>0</v>
      </c>
      <c r="K439" s="52">
        <v>5</v>
      </c>
      <c r="L439" s="52">
        <v>2</v>
      </c>
      <c r="M439" s="52">
        <v>3560</v>
      </c>
      <c r="N439" s="52">
        <v>1.698</v>
      </c>
      <c r="O439" s="52">
        <v>2706</v>
      </c>
      <c r="P439" s="52">
        <v>0</v>
      </c>
      <c r="Q439" s="52">
        <v>8731</v>
      </c>
      <c r="R439" s="52">
        <v>0</v>
      </c>
      <c r="S439" s="52">
        <v>0</v>
      </c>
      <c r="T439" s="52">
        <v>2</v>
      </c>
      <c r="U439" s="52">
        <v>0</v>
      </c>
      <c r="V439" s="52">
        <v>4</v>
      </c>
      <c r="W439" s="52">
        <v>0</v>
      </c>
      <c r="X439" s="52">
        <v>0</v>
      </c>
      <c r="Y439" s="52">
        <v>0</v>
      </c>
      <c r="Z439" s="52">
        <v>0</v>
      </c>
      <c r="AA439" s="53"/>
      <c r="AB439" s="53"/>
      <c r="AC439" s="53"/>
    </row>
    <row r="440" ht="15.25" spans="1:29">
      <c r="A440" s="52">
        <v>3560</v>
      </c>
      <c r="B440" s="52">
        <v>51</v>
      </c>
      <c r="C440" s="53" t="s">
        <v>29</v>
      </c>
      <c r="D440" s="52">
        <v>1</v>
      </c>
      <c r="E440" s="52">
        <v>0</v>
      </c>
      <c r="F440" s="52">
        <v>0</v>
      </c>
      <c r="G440" s="52">
        <v>0</v>
      </c>
      <c r="H440" s="52">
        <v>0</v>
      </c>
      <c r="I440" s="52">
        <v>0</v>
      </c>
      <c r="J440" s="52">
        <v>0</v>
      </c>
      <c r="K440" s="52">
        <v>4</v>
      </c>
      <c r="L440" s="52">
        <v>1</v>
      </c>
      <c r="M440" s="52">
        <v>5024</v>
      </c>
      <c r="N440" s="52">
        <v>0</v>
      </c>
      <c r="O440" s="52">
        <v>2609</v>
      </c>
      <c r="P440" s="52">
        <v>0</v>
      </c>
      <c r="Q440" s="52">
        <v>5036</v>
      </c>
      <c r="R440" s="52">
        <v>0</v>
      </c>
      <c r="S440" s="52">
        <v>0</v>
      </c>
      <c r="T440" s="52">
        <v>2</v>
      </c>
      <c r="U440" s="52">
        <v>0</v>
      </c>
      <c r="V440" s="52">
        <v>12</v>
      </c>
      <c r="W440" s="52">
        <v>0</v>
      </c>
      <c r="X440" s="52">
        <v>0</v>
      </c>
      <c r="Y440" s="52">
        <v>0</v>
      </c>
      <c r="Z440" s="52">
        <v>0</v>
      </c>
      <c r="AA440" s="53"/>
      <c r="AB440" s="53"/>
      <c r="AC440" s="53"/>
    </row>
    <row r="441" ht="15.25" spans="1:29">
      <c r="A441" s="52">
        <v>8731</v>
      </c>
      <c r="B441" s="52">
        <v>51</v>
      </c>
      <c r="C441" s="53" t="s">
        <v>29</v>
      </c>
      <c r="D441" s="52">
        <v>1</v>
      </c>
      <c r="E441" s="52">
        <v>0</v>
      </c>
      <c r="F441" s="52">
        <v>1</v>
      </c>
      <c r="G441" s="52">
        <v>0</v>
      </c>
      <c r="H441" s="52">
        <v>0</v>
      </c>
      <c r="I441" s="52">
        <v>10</v>
      </c>
      <c r="J441" s="52">
        <v>0</v>
      </c>
      <c r="K441" s="52">
        <v>0</v>
      </c>
      <c r="L441" s="52">
        <v>0</v>
      </c>
      <c r="M441" s="52">
        <v>5024</v>
      </c>
      <c r="N441" s="52">
        <v>3.792</v>
      </c>
      <c r="O441" s="52">
        <v>2608</v>
      </c>
      <c r="P441" s="52">
        <v>0.817</v>
      </c>
      <c r="Q441" s="52">
        <v>5036</v>
      </c>
      <c r="R441" s="52">
        <v>0</v>
      </c>
      <c r="S441" s="52">
        <v>0</v>
      </c>
      <c r="T441" s="52">
        <v>0</v>
      </c>
      <c r="U441" s="52">
        <v>0</v>
      </c>
      <c r="V441" s="52">
        <v>12</v>
      </c>
      <c r="W441" s="52">
        <v>0</v>
      </c>
      <c r="X441" s="52">
        <v>0</v>
      </c>
      <c r="Y441" s="52">
        <v>0</v>
      </c>
      <c r="Z441" s="52">
        <v>0</v>
      </c>
      <c r="AA441" s="53"/>
      <c r="AB441" s="53"/>
      <c r="AC441" s="53"/>
    </row>
    <row r="442" ht="15.25" spans="1:29">
      <c r="A442" s="52">
        <v>5036</v>
      </c>
      <c r="B442" s="52">
        <v>51</v>
      </c>
      <c r="C442" s="53" t="s">
        <v>30</v>
      </c>
      <c r="D442" s="52">
        <v>1</v>
      </c>
      <c r="E442" s="52">
        <v>1</v>
      </c>
      <c r="F442" s="52">
        <v>0</v>
      </c>
      <c r="G442" s="52">
        <v>0</v>
      </c>
      <c r="H442" s="52">
        <v>0</v>
      </c>
      <c r="I442" s="52">
        <v>0</v>
      </c>
      <c r="J442" s="52">
        <v>0</v>
      </c>
      <c r="K442" s="52">
        <v>0</v>
      </c>
      <c r="L442" s="52">
        <v>0</v>
      </c>
      <c r="M442" s="52">
        <v>3560</v>
      </c>
      <c r="N442" s="52">
        <v>13.795</v>
      </c>
      <c r="O442" s="52">
        <v>2706</v>
      </c>
      <c r="P442" s="52">
        <v>2.368</v>
      </c>
      <c r="Q442" s="52">
        <v>8731</v>
      </c>
      <c r="R442" s="52">
        <v>0</v>
      </c>
      <c r="S442" s="52">
        <v>0</v>
      </c>
      <c r="T442" s="52">
        <v>0</v>
      </c>
      <c r="U442" s="52">
        <v>1</v>
      </c>
      <c r="V442" s="52">
        <v>0</v>
      </c>
      <c r="W442" s="52">
        <v>0</v>
      </c>
      <c r="X442" s="52">
        <v>0</v>
      </c>
      <c r="Y442" s="52">
        <v>0</v>
      </c>
      <c r="Z442" s="52">
        <v>0</v>
      </c>
      <c r="AA442" s="53"/>
      <c r="AB442" s="53"/>
      <c r="AC442" s="53"/>
    </row>
    <row r="443" ht="25.75" spans="1:29">
      <c r="A443" s="52">
        <v>2706</v>
      </c>
      <c r="B443" s="52">
        <v>51</v>
      </c>
      <c r="C443" s="53" t="s">
        <v>31</v>
      </c>
      <c r="D443" s="52">
        <v>0</v>
      </c>
      <c r="E443" s="52">
        <v>0</v>
      </c>
      <c r="F443" s="52">
        <v>0</v>
      </c>
      <c r="G443" s="52">
        <v>1</v>
      </c>
      <c r="H443" s="52">
        <v>2</v>
      </c>
      <c r="I443" s="52">
        <v>0</v>
      </c>
      <c r="J443" s="52">
        <v>1</v>
      </c>
      <c r="K443" s="52">
        <v>2</v>
      </c>
      <c r="L443" s="52">
        <v>0</v>
      </c>
      <c r="M443" s="52">
        <v>5024</v>
      </c>
      <c r="N443" s="52">
        <v>13.557</v>
      </c>
      <c r="O443" s="52">
        <v>2609</v>
      </c>
      <c r="P443" s="52">
        <v>0</v>
      </c>
      <c r="Q443" s="52">
        <v>5036</v>
      </c>
      <c r="R443" s="52">
        <v>0</v>
      </c>
      <c r="S443" s="52">
        <v>0</v>
      </c>
      <c r="T443" s="52">
        <v>2</v>
      </c>
      <c r="U443" s="52">
        <v>0</v>
      </c>
      <c r="V443" s="52">
        <v>2</v>
      </c>
      <c r="W443" s="52">
        <v>0</v>
      </c>
      <c r="X443" s="52">
        <v>0</v>
      </c>
      <c r="Y443" s="52">
        <v>0</v>
      </c>
      <c r="Z443" s="52">
        <v>0</v>
      </c>
      <c r="AA443" s="53"/>
      <c r="AB443" s="53"/>
      <c r="AC443" s="53"/>
    </row>
    <row r="444" ht="15.25" spans="1:29">
      <c r="A444" s="52">
        <v>2609</v>
      </c>
      <c r="B444" s="52">
        <v>51</v>
      </c>
      <c r="C444" s="53" t="s">
        <v>30</v>
      </c>
      <c r="D444" s="52">
        <v>1</v>
      </c>
      <c r="E444" s="52">
        <v>0</v>
      </c>
      <c r="F444" s="52">
        <v>0</v>
      </c>
      <c r="G444" s="52">
        <v>2</v>
      </c>
      <c r="H444" s="52">
        <v>0</v>
      </c>
      <c r="I444" s="52">
        <v>0</v>
      </c>
      <c r="J444" s="52">
        <v>0</v>
      </c>
      <c r="K444" s="52">
        <v>9</v>
      </c>
      <c r="L444" s="52">
        <v>4</v>
      </c>
      <c r="M444" s="52">
        <v>3560</v>
      </c>
      <c r="N444" s="52">
        <v>0</v>
      </c>
      <c r="O444" s="52">
        <v>2706</v>
      </c>
      <c r="P444" s="52">
        <v>0</v>
      </c>
      <c r="Q444" s="52">
        <v>8731</v>
      </c>
      <c r="R444" s="52">
        <v>0</v>
      </c>
      <c r="S444" s="52">
        <v>0</v>
      </c>
      <c r="T444" s="52">
        <v>4</v>
      </c>
      <c r="U444" s="52">
        <v>1</v>
      </c>
      <c r="V444" s="52">
        <v>12</v>
      </c>
      <c r="W444" s="52">
        <v>0</v>
      </c>
      <c r="X444" s="52">
        <v>0</v>
      </c>
      <c r="Y444" s="52">
        <v>0</v>
      </c>
      <c r="Z444" s="52">
        <v>0</v>
      </c>
      <c r="AA444" s="53"/>
      <c r="AB444" s="53"/>
      <c r="AC444" s="53"/>
    </row>
    <row r="445" ht="15.25" spans="1:29">
      <c r="A445" s="52">
        <v>6875</v>
      </c>
      <c r="B445" s="52">
        <v>76</v>
      </c>
      <c r="C445" s="53" t="s">
        <v>29</v>
      </c>
      <c r="D445" s="52">
        <v>1</v>
      </c>
      <c r="E445" s="52">
        <v>1</v>
      </c>
      <c r="F445" s="52">
        <v>0</v>
      </c>
      <c r="G445" s="52">
        <v>0</v>
      </c>
      <c r="H445" s="52">
        <v>0</v>
      </c>
      <c r="I445" s="52">
        <v>7</v>
      </c>
      <c r="J445" s="52">
        <v>0</v>
      </c>
      <c r="K445" s="52">
        <v>0</v>
      </c>
      <c r="L445" s="52">
        <v>0</v>
      </c>
      <c r="M445" s="52">
        <v>3683</v>
      </c>
      <c r="N445" s="52">
        <v>5.125</v>
      </c>
      <c r="O445" s="52">
        <v>1114</v>
      </c>
      <c r="P445" s="52">
        <v>0</v>
      </c>
      <c r="Q445" s="52">
        <v>4907</v>
      </c>
      <c r="R445" s="52">
        <v>0.651</v>
      </c>
      <c r="S445" s="52">
        <v>0</v>
      </c>
      <c r="T445" s="52">
        <v>2</v>
      </c>
      <c r="U445" s="52">
        <v>0</v>
      </c>
      <c r="V445" s="52">
        <v>8</v>
      </c>
      <c r="W445" s="52">
        <v>0</v>
      </c>
      <c r="X445" s="52">
        <v>0</v>
      </c>
      <c r="Y445" s="52">
        <v>0</v>
      </c>
      <c r="Z445" s="52">
        <v>0</v>
      </c>
      <c r="AA445" s="53"/>
      <c r="AB445" s="53"/>
      <c r="AC445" s="53"/>
    </row>
    <row r="446" ht="15.25" spans="1:29">
      <c r="A446" s="52">
        <v>5409</v>
      </c>
      <c r="B446" s="52">
        <v>76</v>
      </c>
      <c r="C446" s="53" t="s">
        <v>29</v>
      </c>
      <c r="D446" s="52">
        <v>1</v>
      </c>
      <c r="E446" s="52">
        <v>0</v>
      </c>
      <c r="F446" s="52">
        <v>0</v>
      </c>
      <c r="G446" s="52">
        <v>3</v>
      </c>
      <c r="H446" s="52">
        <v>0</v>
      </c>
      <c r="I446" s="52">
        <v>0</v>
      </c>
      <c r="J446" s="52">
        <v>0</v>
      </c>
      <c r="K446" s="52">
        <v>9</v>
      </c>
      <c r="L446" s="52">
        <v>1</v>
      </c>
      <c r="M446" s="52">
        <v>3683</v>
      </c>
      <c r="N446" s="52">
        <v>4.741</v>
      </c>
      <c r="O446" s="52">
        <v>1114</v>
      </c>
      <c r="P446" s="52">
        <v>0</v>
      </c>
      <c r="Q446" s="52">
        <v>4907</v>
      </c>
      <c r="R446" s="52">
        <v>0</v>
      </c>
      <c r="S446" s="52">
        <v>0</v>
      </c>
      <c r="T446" s="52">
        <v>0</v>
      </c>
      <c r="U446" s="52">
        <v>0</v>
      </c>
      <c r="V446" s="52">
        <v>8</v>
      </c>
      <c r="W446" s="52">
        <v>0</v>
      </c>
      <c r="X446" s="52">
        <v>0</v>
      </c>
      <c r="Y446" s="52">
        <v>0</v>
      </c>
      <c r="Z446" s="52">
        <v>0</v>
      </c>
      <c r="AA446" s="53"/>
      <c r="AB446" s="53"/>
      <c r="AC446" s="53"/>
    </row>
    <row r="447" ht="15.25" spans="1:29">
      <c r="A447" s="52">
        <v>4907</v>
      </c>
      <c r="B447" s="52">
        <v>76</v>
      </c>
      <c r="C447" s="53" t="s">
        <v>30</v>
      </c>
      <c r="D447" s="52">
        <v>0</v>
      </c>
      <c r="E447" s="52">
        <v>0</v>
      </c>
      <c r="F447" s="52">
        <v>0</v>
      </c>
      <c r="G447" s="52">
        <v>2</v>
      </c>
      <c r="H447" s="52">
        <v>0</v>
      </c>
      <c r="I447" s="52">
        <v>0</v>
      </c>
      <c r="J447" s="52">
        <v>0</v>
      </c>
      <c r="K447" s="52">
        <v>9</v>
      </c>
      <c r="L447" s="52">
        <v>1</v>
      </c>
      <c r="M447" s="52">
        <v>5409</v>
      </c>
      <c r="N447" s="52">
        <v>10.733</v>
      </c>
      <c r="O447" s="52">
        <v>6397</v>
      </c>
      <c r="P447" s="52">
        <v>0</v>
      </c>
      <c r="Q447" s="52">
        <v>6875</v>
      </c>
      <c r="R447" s="52">
        <v>0</v>
      </c>
      <c r="S447" s="52">
        <v>0</v>
      </c>
      <c r="T447" s="52">
        <v>0</v>
      </c>
      <c r="U447" s="52">
        <v>0</v>
      </c>
      <c r="V447" s="52">
        <v>8</v>
      </c>
      <c r="W447" s="52">
        <v>0</v>
      </c>
      <c r="X447" s="52">
        <v>0</v>
      </c>
      <c r="Y447" s="52">
        <v>0</v>
      </c>
      <c r="Z447" s="52">
        <v>0</v>
      </c>
      <c r="AA447" s="53"/>
      <c r="AB447" s="53"/>
      <c r="AC447" s="53"/>
    </row>
    <row r="448" ht="15.25" spans="1:29">
      <c r="A448" s="52">
        <v>1114</v>
      </c>
      <c r="B448" s="52">
        <v>76</v>
      </c>
      <c r="C448" s="53" t="s">
        <v>30</v>
      </c>
      <c r="D448" s="52">
        <v>0</v>
      </c>
      <c r="E448" s="52">
        <v>0</v>
      </c>
      <c r="F448" s="52">
        <v>0</v>
      </c>
      <c r="G448" s="52">
        <v>6</v>
      </c>
      <c r="H448" s="52">
        <v>0</v>
      </c>
      <c r="I448" s="52">
        <v>1</v>
      </c>
      <c r="J448" s="52">
        <v>0</v>
      </c>
      <c r="K448" s="52">
        <v>12</v>
      </c>
      <c r="L448" s="52">
        <v>4</v>
      </c>
      <c r="M448" s="52">
        <v>5409</v>
      </c>
      <c r="N448" s="52">
        <v>3.784</v>
      </c>
      <c r="O448" s="52">
        <v>8675</v>
      </c>
      <c r="P448" s="52">
        <v>0</v>
      </c>
      <c r="Q448" s="52">
        <v>6397</v>
      </c>
      <c r="R448" s="52">
        <v>0</v>
      </c>
      <c r="S448" s="52">
        <v>0</v>
      </c>
      <c r="T448" s="52">
        <v>3</v>
      </c>
      <c r="U448" s="52">
        <v>0</v>
      </c>
      <c r="V448" s="52">
        <v>4</v>
      </c>
      <c r="W448" s="52">
        <v>0</v>
      </c>
      <c r="X448" s="52">
        <v>0</v>
      </c>
      <c r="Y448" s="52">
        <v>0</v>
      </c>
      <c r="Z448" s="52">
        <v>0</v>
      </c>
      <c r="AA448" s="53"/>
      <c r="AB448" s="53"/>
      <c r="AC448" s="53"/>
    </row>
    <row r="449" ht="15.25" spans="1:29">
      <c r="A449" s="52">
        <v>3683</v>
      </c>
      <c r="B449" s="52">
        <v>76</v>
      </c>
      <c r="C449" s="53" t="s">
        <v>30</v>
      </c>
      <c r="D449" s="52">
        <v>0</v>
      </c>
      <c r="E449" s="52">
        <v>0</v>
      </c>
      <c r="F449" s="52">
        <v>0</v>
      </c>
      <c r="G449" s="52">
        <v>0</v>
      </c>
      <c r="H449" s="52">
        <v>0</v>
      </c>
      <c r="I449" s="52">
        <v>0</v>
      </c>
      <c r="J449" s="52">
        <v>0</v>
      </c>
      <c r="K449" s="52">
        <v>11</v>
      </c>
      <c r="L449" s="52">
        <v>3</v>
      </c>
      <c r="M449" s="52">
        <v>5409</v>
      </c>
      <c r="N449" s="52">
        <v>0</v>
      </c>
      <c r="O449" s="52">
        <v>6875</v>
      </c>
      <c r="P449" s="52">
        <v>1.884</v>
      </c>
      <c r="Q449" s="52">
        <v>6397</v>
      </c>
      <c r="R449" s="52">
        <v>0.566</v>
      </c>
      <c r="S449" s="52">
        <v>0</v>
      </c>
      <c r="T449" s="52">
        <v>0</v>
      </c>
      <c r="U449" s="52">
        <v>0</v>
      </c>
      <c r="V449" s="52">
        <v>4</v>
      </c>
      <c r="W449" s="52">
        <v>0</v>
      </c>
      <c r="X449" s="52">
        <v>0</v>
      </c>
      <c r="Y449" s="52">
        <v>0</v>
      </c>
      <c r="Z449" s="52">
        <v>0</v>
      </c>
      <c r="AA449" s="53"/>
      <c r="AB449" s="53"/>
      <c r="AC449" s="53"/>
    </row>
    <row r="450" ht="15.25" spans="1:29">
      <c r="A450" s="52">
        <v>4152</v>
      </c>
      <c r="B450" s="52">
        <v>77</v>
      </c>
      <c r="C450" s="53" t="s">
        <v>29</v>
      </c>
      <c r="D450" s="52">
        <v>1</v>
      </c>
      <c r="E450" s="52">
        <v>0</v>
      </c>
      <c r="F450" s="52">
        <v>0</v>
      </c>
      <c r="G450" s="52">
        <v>1</v>
      </c>
      <c r="H450" s="52">
        <v>1</v>
      </c>
      <c r="I450" s="52">
        <v>0</v>
      </c>
      <c r="J450" s="52">
        <v>0</v>
      </c>
      <c r="K450" s="52">
        <v>5</v>
      </c>
      <c r="L450" s="52">
        <v>2</v>
      </c>
      <c r="M450" s="52">
        <v>8089</v>
      </c>
      <c r="N450" s="52">
        <v>0</v>
      </c>
      <c r="O450" s="52">
        <v>3161</v>
      </c>
      <c r="P450" s="52">
        <v>0</v>
      </c>
      <c r="Q450" s="52">
        <v>2198</v>
      </c>
      <c r="R450" s="52">
        <v>0</v>
      </c>
      <c r="S450" s="52">
        <v>0</v>
      </c>
      <c r="T450" s="52">
        <v>4</v>
      </c>
      <c r="U450" s="52">
        <v>0</v>
      </c>
      <c r="V450" s="52">
        <v>0</v>
      </c>
      <c r="W450" s="52">
        <v>0</v>
      </c>
      <c r="X450" s="52">
        <v>0</v>
      </c>
      <c r="Y450" s="52">
        <v>0</v>
      </c>
      <c r="Z450" s="52">
        <v>0</v>
      </c>
      <c r="AA450" s="53"/>
      <c r="AB450" s="53"/>
      <c r="AC450" s="53"/>
    </row>
    <row r="451" ht="15.25" spans="1:29">
      <c r="A451" s="52">
        <v>2198</v>
      </c>
      <c r="B451" s="52">
        <v>77</v>
      </c>
      <c r="C451" s="53" t="s">
        <v>29</v>
      </c>
      <c r="D451" s="52">
        <v>1</v>
      </c>
      <c r="E451" s="52">
        <v>0</v>
      </c>
      <c r="F451" s="52">
        <v>0</v>
      </c>
      <c r="G451" s="52">
        <v>0</v>
      </c>
      <c r="H451" s="52">
        <v>0</v>
      </c>
      <c r="I451" s="52">
        <v>0</v>
      </c>
      <c r="J451" s="52">
        <v>3</v>
      </c>
      <c r="K451" s="52">
        <v>3</v>
      </c>
      <c r="L451" s="52">
        <v>2</v>
      </c>
      <c r="M451" s="52">
        <v>8089</v>
      </c>
      <c r="N451" s="52">
        <v>0</v>
      </c>
      <c r="O451" s="52">
        <v>7480</v>
      </c>
      <c r="P451" s="52">
        <v>0</v>
      </c>
      <c r="Q451" s="52">
        <v>5024</v>
      </c>
      <c r="R451" s="52">
        <v>0</v>
      </c>
      <c r="S451" s="52">
        <v>0</v>
      </c>
      <c r="T451" s="52">
        <v>0</v>
      </c>
      <c r="U451" s="52">
        <v>0</v>
      </c>
      <c r="V451" s="52">
        <v>0</v>
      </c>
      <c r="W451" s="52">
        <v>0</v>
      </c>
      <c r="X451" s="52">
        <v>0</v>
      </c>
      <c r="Y451" s="52">
        <v>0</v>
      </c>
      <c r="Z451" s="52">
        <v>0</v>
      </c>
      <c r="AA451" s="53"/>
      <c r="AB451" s="53"/>
      <c r="AC451" s="53"/>
    </row>
    <row r="452" ht="15.25" spans="1:29">
      <c r="A452" s="52">
        <v>7480</v>
      </c>
      <c r="B452" s="52">
        <v>77</v>
      </c>
      <c r="C452" s="53" t="s">
        <v>30</v>
      </c>
      <c r="D452" s="52">
        <v>1</v>
      </c>
      <c r="E452" s="52">
        <v>0</v>
      </c>
      <c r="F452" s="52">
        <v>0</v>
      </c>
      <c r="G452" s="52">
        <v>3</v>
      </c>
      <c r="H452" s="52">
        <v>1</v>
      </c>
      <c r="I452" s="52">
        <v>0</v>
      </c>
      <c r="J452" s="52">
        <v>0</v>
      </c>
      <c r="K452" s="52">
        <v>12</v>
      </c>
      <c r="L452" s="52">
        <v>2</v>
      </c>
      <c r="M452" s="52">
        <v>4152</v>
      </c>
      <c r="N452" s="52">
        <v>0</v>
      </c>
      <c r="O452" s="52">
        <v>3161</v>
      </c>
      <c r="P452" s="52">
        <v>0</v>
      </c>
      <c r="Q452" s="52">
        <v>2198</v>
      </c>
      <c r="R452" s="52">
        <v>0</v>
      </c>
      <c r="S452" s="52">
        <v>0</v>
      </c>
      <c r="T452" s="52">
        <v>2</v>
      </c>
      <c r="U452" s="52">
        <v>0</v>
      </c>
      <c r="V452" s="52">
        <v>4</v>
      </c>
      <c r="W452" s="52">
        <v>0</v>
      </c>
      <c r="X452" s="52">
        <v>0</v>
      </c>
      <c r="Y452" s="52">
        <v>0</v>
      </c>
      <c r="Z452" s="52">
        <v>0</v>
      </c>
      <c r="AA452" s="53"/>
      <c r="AB452" s="53"/>
      <c r="AC452" s="53"/>
    </row>
    <row r="453" ht="15.25" spans="1:29">
      <c r="A453" s="52">
        <v>771</v>
      </c>
      <c r="B453" s="52">
        <v>78</v>
      </c>
      <c r="C453" s="53" t="s">
        <v>29</v>
      </c>
      <c r="D453" s="52">
        <v>1</v>
      </c>
      <c r="E453" s="52">
        <v>0</v>
      </c>
      <c r="F453" s="52">
        <v>0</v>
      </c>
      <c r="G453" s="52">
        <v>0</v>
      </c>
      <c r="H453" s="52">
        <v>0</v>
      </c>
      <c r="I453" s="52">
        <v>0</v>
      </c>
      <c r="J453" s="52">
        <v>0</v>
      </c>
      <c r="K453" s="52">
        <v>0</v>
      </c>
      <c r="L453" s="52">
        <v>0</v>
      </c>
      <c r="M453" s="52">
        <v>6865</v>
      </c>
      <c r="N453" s="52">
        <v>27.174</v>
      </c>
      <c r="O453" s="52">
        <v>3543</v>
      </c>
      <c r="P453" s="52">
        <v>0</v>
      </c>
      <c r="Q453" s="52">
        <v>8850</v>
      </c>
      <c r="R453" s="52">
        <v>1.383</v>
      </c>
      <c r="S453" s="52">
        <v>0</v>
      </c>
      <c r="T453" s="52">
        <v>0</v>
      </c>
      <c r="U453" s="52">
        <v>0</v>
      </c>
      <c r="V453" s="52">
        <v>4</v>
      </c>
      <c r="W453" s="52">
        <v>0</v>
      </c>
      <c r="X453" s="52">
        <v>0</v>
      </c>
      <c r="Y453" s="52">
        <v>1</v>
      </c>
      <c r="Z453" s="52">
        <v>1</v>
      </c>
      <c r="AA453" s="53"/>
      <c r="AB453" s="53"/>
      <c r="AC453" s="53"/>
    </row>
    <row r="454" ht="15.25" spans="1:29">
      <c r="A454" s="52">
        <v>3543</v>
      </c>
      <c r="B454" s="52">
        <v>78</v>
      </c>
      <c r="C454" s="53" t="s">
        <v>30</v>
      </c>
      <c r="D454" s="52">
        <v>0</v>
      </c>
      <c r="E454" s="52">
        <v>0</v>
      </c>
      <c r="F454" s="52">
        <v>1</v>
      </c>
      <c r="G454" s="52">
        <v>0</v>
      </c>
      <c r="H454" s="52">
        <v>0</v>
      </c>
      <c r="I454" s="52">
        <v>3</v>
      </c>
      <c r="J454" s="52">
        <v>1</v>
      </c>
      <c r="K454" s="52">
        <v>0</v>
      </c>
      <c r="L454" s="52">
        <v>0</v>
      </c>
      <c r="M454" s="52">
        <v>4946</v>
      </c>
      <c r="N454" s="52">
        <v>0</v>
      </c>
      <c r="O454" s="52">
        <v>771</v>
      </c>
      <c r="P454" s="52">
        <v>1.167</v>
      </c>
      <c r="Q454" s="52">
        <v>1374</v>
      </c>
      <c r="R454" s="52">
        <v>3.784</v>
      </c>
      <c r="S454" s="52">
        <v>0</v>
      </c>
      <c r="T454" s="52">
        <v>2</v>
      </c>
      <c r="U454" s="52">
        <v>0</v>
      </c>
      <c r="V454" s="52">
        <v>8</v>
      </c>
      <c r="W454" s="52">
        <v>0</v>
      </c>
      <c r="X454" s="52">
        <v>0</v>
      </c>
      <c r="Y454" s="52">
        <v>0</v>
      </c>
      <c r="Z454" s="52">
        <v>0</v>
      </c>
      <c r="AA454" s="53"/>
      <c r="AB454" s="53"/>
      <c r="AC454" s="53"/>
    </row>
    <row r="455" ht="15.25" spans="1:29">
      <c r="A455" s="52">
        <v>4946</v>
      </c>
      <c r="B455" s="52">
        <v>78</v>
      </c>
      <c r="C455" s="53" t="s">
        <v>29</v>
      </c>
      <c r="D455" s="52">
        <v>1</v>
      </c>
      <c r="E455" s="52">
        <v>0</v>
      </c>
      <c r="F455" s="52">
        <v>0</v>
      </c>
      <c r="G455" s="52">
        <v>2</v>
      </c>
      <c r="H455" s="52">
        <v>1</v>
      </c>
      <c r="I455" s="52">
        <v>0</v>
      </c>
      <c r="J455" s="52">
        <v>0</v>
      </c>
      <c r="K455" s="52">
        <v>7</v>
      </c>
      <c r="L455" s="52">
        <v>4</v>
      </c>
      <c r="M455" s="52">
        <v>6865</v>
      </c>
      <c r="N455" s="52">
        <v>10.499</v>
      </c>
      <c r="O455" s="52">
        <v>3543</v>
      </c>
      <c r="P455" s="52">
        <v>0</v>
      </c>
      <c r="Q455" s="52">
        <v>8850</v>
      </c>
      <c r="R455" s="52">
        <v>0</v>
      </c>
      <c r="S455" s="52">
        <v>0</v>
      </c>
      <c r="T455" s="52">
        <v>4</v>
      </c>
      <c r="U455" s="52">
        <v>0</v>
      </c>
      <c r="V455" s="52">
        <v>4</v>
      </c>
      <c r="W455" s="52">
        <v>0</v>
      </c>
      <c r="X455" s="52">
        <v>0</v>
      </c>
      <c r="Y455" s="52">
        <v>0</v>
      </c>
      <c r="Z455" s="52">
        <v>0</v>
      </c>
      <c r="AA455" s="53"/>
      <c r="AB455" s="53"/>
      <c r="AC455" s="53"/>
    </row>
    <row r="456" ht="15.25" spans="1:29">
      <c r="A456" s="52">
        <v>6865</v>
      </c>
      <c r="B456" s="52">
        <v>78</v>
      </c>
      <c r="C456" s="53" t="s">
        <v>30</v>
      </c>
      <c r="D456" s="52">
        <v>1</v>
      </c>
      <c r="E456" s="52">
        <v>1</v>
      </c>
      <c r="F456" s="52">
        <v>0</v>
      </c>
      <c r="G456" s="52">
        <v>0</v>
      </c>
      <c r="H456" s="52">
        <v>0</v>
      </c>
      <c r="I456" s="52">
        <v>0</v>
      </c>
      <c r="J456" s="52">
        <v>0</v>
      </c>
      <c r="K456" s="52">
        <v>0</v>
      </c>
      <c r="L456" s="52">
        <v>0</v>
      </c>
      <c r="M456" s="52">
        <v>4946</v>
      </c>
      <c r="N456" s="52">
        <v>5.267</v>
      </c>
      <c r="O456" s="52">
        <v>771</v>
      </c>
      <c r="P456" s="52">
        <v>0</v>
      </c>
      <c r="Q456" s="52">
        <v>1374</v>
      </c>
      <c r="R456" s="52">
        <v>0</v>
      </c>
      <c r="S456" s="52">
        <v>0</v>
      </c>
      <c r="T456" s="52">
        <v>0</v>
      </c>
      <c r="U456" s="52">
        <v>0</v>
      </c>
      <c r="V456" s="52">
        <v>4</v>
      </c>
      <c r="W456" s="52">
        <v>0</v>
      </c>
      <c r="X456" s="52">
        <v>0</v>
      </c>
      <c r="Y456" s="52">
        <v>0</v>
      </c>
      <c r="Z456" s="52">
        <v>0</v>
      </c>
      <c r="AA456" s="53"/>
      <c r="AB456" s="53"/>
      <c r="AC456" s="53"/>
    </row>
    <row r="457" ht="15.25" spans="1:29">
      <c r="A457" s="52">
        <v>8850</v>
      </c>
      <c r="B457" s="52">
        <v>78</v>
      </c>
      <c r="C457" s="53" t="s">
        <v>30</v>
      </c>
      <c r="D457" s="52">
        <v>1</v>
      </c>
      <c r="E457" s="52">
        <v>1</v>
      </c>
      <c r="F457" s="52">
        <v>0</v>
      </c>
      <c r="G457" s="52">
        <v>0</v>
      </c>
      <c r="H457" s="52">
        <v>0</v>
      </c>
      <c r="I457" s="52">
        <v>1</v>
      </c>
      <c r="J457" s="52">
        <v>6</v>
      </c>
      <c r="K457" s="52">
        <v>0</v>
      </c>
      <c r="L457" s="52">
        <v>0</v>
      </c>
      <c r="M457" s="52">
        <v>4946</v>
      </c>
      <c r="N457" s="52">
        <v>0</v>
      </c>
      <c r="O457" s="52">
        <v>1374</v>
      </c>
      <c r="P457" s="52">
        <v>0</v>
      </c>
      <c r="Q457" s="52">
        <v>771</v>
      </c>
      <c r="R457" s="52">
        <v>0</v>
      </c>
      <c r="S457" s="52">
        <v>0</v>
      </c>
      <c r="T457" s="52">
        <v>0</v>
      </c>
      <c r="U457" s="52">
        <v>0</v>
      </c>
      <c r="V457" s="52">
        <v>4</v>
      </c>
      <c r="W457" s="52">
        <v>1</v>
      </c>
      <c r="X457" s="52">
        <v>0</v>
      </c>
      <c r="Y457" s="52">
        <v>0</v>
      </c>
      <c r="Z457" s="52">
        <v>0</v>
      </c>
      <c r="AA457" s="53"/>
      <c r="AB457" s="53"/>
      <c r="AC457" s="53"/>
    </row>
    <row r="458" ht="15.25" spans="1:29">
      <c r="A458" s="52">
        <v>6397</v>
      </c>
      <c r="B458" s="52">
        <v>76</v>
      </c>
      <c r="C458" s="53" t="s">
        <v>29</v>
      </c>
      <c r="D458" s="52">
        <v>1</v>
      </c>
      <c r="E458" s="52">
        <v>0</v>
      </c>
      <c r="F458" s="52">
        <v>0</v>
      </c>
      <c r="G458" s="52">
        <v>0</v>
      </c>
      <c r="H458" s="52">
        <v>0</v>
      </c>
      <c r="I458" s="52">
        <v>2</v>
      </c>
      <c r="J458" s="52">
        <v>2</v>
      </c>
      <c r="K458" s="52">
        <v>0</v>
      </c>
      <c r="L458" s="52">
        <v>0</v>
      </c>
      <c r="M458" s="52">
        <v>3683</v>
      </c>
      <c r="N458" s="52">
        <v>18.893</v>
      </c>
      <c r="O458" s="52">
        <v>1114</v>
      </c>
      <c r="P458" s="52">
        <v>0</v>
      </c>
      <c r="Q458" s="52">
        <v>4907</v>
      </c>
      <c r="R458" s="52">
        <v>0</v>
      </c>
      <c r="S458" s="52">
        <v>0</v>
      </c>
      <c r="T458" s="52">
        <v>2</v>
      </c>
      <c r="U458" s="52">
        <v>0</v>
      </c>
      <c r="V458" s="52">
        <v>4</v>
      </c>
      <c r="W458" s="52">
        <v>0</v>
      </c>
      <c r="X458" s="52">
        <v>0</v>
      </c>
      <c r="Y458" s="52">
        <v>0</v>
      </c>
      <c r="Z458" s="52">
        <v>0</v>
      </c>
      <c r="AA458" s="53"/>
      <c r="AB458" s="53"/>
      <c r="AC458" s="53"/>
    </row>
    <row r="459" ht="15.25" spans="1:28">
      <c r="A459" s="52">
        <v>1360</v>
      </c>
      <c r="B459" s="52">
        <v>79</v>
      </c>
      <c r="C459" s="53" t="s">
        <v>30</v>
      </c>
      <c r="D459" s="52">
        <v>1</v>
      </c>
      <c r="E459" s="52">
        <v>0</v>
      </c>
      <c r="F459" s="52">
        <v>0</v>
      </c>
      <c r="G459" s="52">
        <v>1</v>
      </c>
      <c r="H459" s="52">
        <v>0</v>
      </c>
      <c r="I459" s="52">
        <v>0</v>
      </c>
      <c r="J459" s="52">
        <v>0</v>
      </c>
      <c r="K459" s="52">
        <v>8</v>
      </c>
      <c r="L459" s="52">
        <v>1</v>
      </c>
      <c r="M459" s="52">
        <v>1305</v>
      </c>
      <c r="N459" s="52">
        <v>0</v>
      </c>
      <c r="O459" s="52">
        <v>4903</v>
      </c>
      <c r="P459" s="52">
        <v>0</v>
      </c>
      <c r="Q459" s="52">
        <v>7902</v>
      </c>
      <c r="R459" s="52">
        <v>0</v>
      </c>
      <c r="S459" s="52">
        <v>0</v>
      </c>
      <c r="T459" s="52">
        <v>0</v>
      </c>
      <c r="U459" s="52">
        <v>0</v>
      </c>
      <c r="V459" s="52">
        <v>0</v>
      </c>
      <c r="W459" s="52">
        <v>0</v>
      </c>
      <c r="X459" s="52">
        <v>0</v>
      </c>
      <c r="Y459" s="52">
        <v>0</v>
      </c>
      <c r="Z459" s="52">
        <v>0</v>
      </c>
      <c r="AA459" s="53"/>
      <c r="AB459" s="53"/>
    </row>
    <row r="460" ht="15.25" spans="1:29">
      <c r="A460" s="52">
        <v>1334</v>
      </c>
      <c r="B460" s="52">
        <v>79</v>
      </c>
      <c r="C460" s="53" t="s">
        <v>30</v>
      </c>
      <c r="D460" s="52">
        <v>1</v>
      </c>
      <c r="E460" s="52">
        <v>0</v>
      </c>
      <c r="F460" s="52">
        <v>0</v>
      </c>
      <c r="G460" s="52">
        <v>1</v>
      </c>
      <c r="H460" s="52">
        <v>1</v>
      </c>
      <c r="I460" s="52">
        <v>0</v>
      </c>
      <c r="J460" s="52">
        <v>0</v>
      </c>
      <c r="K460" s="52">
        <v>0</v>
      </c>
      <c r="L460" s="52">
        <v>0</v>
      </c>
      <c r="M460" s="52">
        <v>1305</v>
      </c>
      <c r="N460" s="52">
        <v>21.868</v>
      </c>
      <c r="O460" s="52">
        <v>4903</v>
      </c>
      <c r="P460" s="52">
        <v>2.933</v>
      </c>
      <c r="Q460" s="52">
        <v>7902</v>
      </c>
      <c r="R460" s="52">
        <v>2.327</v>
      </c>
      <c r="S460" s="52">
        <v>0</v>
      </c>
      <c r="T460" s="52">
        <v>0</v>
      </c>
      <c r="U460" s="52">
        <v>0</v>
      </c>
      <c r="V460" s="52">
        <v>12</v>
      </c>
      <c r="W460" s="52">
        <v>0</v>
      </c>
      <c r="X460" s="52">
        <v>0</v>
      </c>
      <c r="Y460" s="52">
        <v>1</v>
      </c>
      <c r="Z460" s="52">
        <v>0</v>
      </c>
      <c r="AA460" s="53"/>
      <c r="AB460" s="53"/>
      <c r="AC460" s="53"/>
    </row>
    <row r="461" ht="15.25" spans="1:29">
      <c r="A461" s="52">
        <v>7902</v>
      </c>
      <c r="B461" s="52">
        <v>79</v>
      </c>
      <c r="C461" s="53" t="s">
        <v>29</v>
      </c>
      <c r="D461" s="52">
        <v>1</v>
      </c>
      <c r="E461" s="52">
        <v>0</v>
      </c>
      <c r="F461" s="52">
        <v>0</v>
      </c>
      <c r="G461" s="52">
        <v>0</v>
      </c>
      <c r="H461" s="52">
        <v>1</v>
      </c>
      <c r="I461" s="52">
        <v>0</v>
      </c>
      <c r="J461" s="52">
        <v>0</v>
      </c>
      <c r="K461" s="52">
        <v>7</v>
      </c>
      <c r="L461" s="52">
        <v>4</v>
      </c>
      <c r="M461" s="52">
        <v>1334</v>
      </c>
      <c r="N461" s="52">
        <v>9.41</v>
      </c>
      <c r="O461" s="52">
        <v>4015</v>
      </c>
      <c r="P461" s="52">
        <v>0</v>
      </c>
      <c r="Q461" s="52">
        <v>1360</v>
      </c>
      <c r="R461" s="52">
        <v>0</v>
      </c>
      <c r="S461" s="52">
        <v>0</v>
      </c>
      <c r="T461" s="52">
        <v>0</v>
      </c>
      <c r="U461" s="52">
        <v>0</v>
      </c>
      <c r="V461" s="52">
        <v>0</v>
      </c>
      <c r="W461" s="52">
        <v>0</v>
      </c>
      <c r="X461" s="52">
        <v>0</v>
      </c>
      <c r="Y461" s="52">
        <v>0</v>
      </c>
      <c r="Z461" s="52">
        <v>0</v>
      </c>
      <c r="AA461" s="53"/>
      <c r="AB461" s="53"/>
      <c r="AC461" s="53"/>
    </row>
    <row r="462" ht="15.25" spans="1:29">
      <c r="A462" s="52">
        <v>4015</v>
      </c>
      <c r="B462" s="52">
        <v>79</v>
      </c>
      <c r="C462" s="53" t="s">
        <v>30</v>
      </c>
      <c r="D462" s="52">
        <v>1</v>
      </c>
      <c r="E462" s="52">
        <v>0</v>
      </c>
      <c r="F462" s="52">
        <v>0</v>
      </c>
      <c r="G462" s="52">
        <v>1</v>
      </c>
      <c r="H462" s="52">
        <v>1</v>
      </c>
      <c r="I462" s="52">
        <v>1</v>
      </c>
      <c r="J462" s="52">
        <v>0</v>
      </c>
      <c r="K462" s="52">
        <v>7</v>
      </c>
      <c r="L462" s="52">
        <v>0</v>
      </c>
      <c r="M462" s="52">
        <v>1305</v>
      </c>
      <c r="N462" s="52">
        <v>0</v>
      </c>
      <c r="O462" s="52">
        <v>4968</v>
      </c>
      <c r="P462" s="52">
        <v>0</v>
      </c>
      <c r="Q462" s="52">
        <v>7902</v>
      </c>
      <c r="R462" s="52">
        <v>0</v>
      </c>
      <c r="S462" s="52">
        <v>0</v>
      </c>
      <c r="T462" s="52">
        <v>2</v>
      </c>
      <c r="U462" s="52">
        <v>0</v>
      </c>
      <c r="V462" s="52">
        <v>0</v>
      </c>
      <c r="W462" s="52">
        <v>0</v>
      </c>
      <c r="X462" s="52">
        <v>0</v>
      </c>
      <c r="Y462" s="52">
        <v>0</v>
      </c>
      <c r="Z462" s="52">
        <v>0</v>
      </c>
      <c r="AA462" s="53"/>
      <c r="AB462" s="53"/>
      <c r="AC462" s="53"/>
    </row>
    <row r="463" ht="15.25" spans="1:29">
      <c r="A463" s="52">
        <v>1305</v>
      </c>
      <c r="B463" s="52">
        <v>79</v>
      </c>
      <c r="C463" s="53" t="s">
        <v>29</v>
      </c>
      <c r="D463" s="52">
        <v>1</v>
      </c>
      <c r="E463" s="52">
        <v>0</v>
      </c>
      <c r="F463" s="52">
        <v>0</v>
      </c>
      <c r="G463" s="52">
        <v>1</v>
      </c>
      <c r="H463" s="52">
        <v>0</v>
      </c>
      <c r="I463" s="52">
        <v>0</v>
      </c>
      <c r="J463" s="52">
        <v>0</v>
      </c>
      <c r="K463" s="52">
        <v>2</v>
      </c>
      <c r="L463" s="52">
        <v>3</v>
      </c>
      <c r="M463" s="52">
        <v>1334</v>
      </c>
      <c r="N463" s="52">
        <v>0</v>
      </c>
      <c r="O463" s="52">
        <v>4015</v>
      </c>
      <c r="P463" s="52">
        <v>0</v>
      </c>
      <c r="Q463" s="52">
        <v>1360</v>
      </c>
      <c r="R463" s="52">
        <v>0</v>
      </c>
      <c r="S463" s="52">
        <v>0</v>
      </c>
      <c r="T463" s="52">
        <v>0</v>
      </c>
      <c r="U463" s="52">
        <v>0</v>
      </c>
      <c r="V463" s="52">
        <v>0</v>
      </c>
      <c r="W463" s="52">
        <v>0</v>
      </c>
      <c r="X463" s="52">
        <v>0</v>
      </c>
      <c r="Y463" s="52">
        <v>0</v>
      </c>
      <c r="Z463" s="52">
        <v>0</v>
      </c>
      <c r="AA463" s="53"/>
      <c r="AB463" s="53"/>
      <c r="AC463" s="53"/>
    </row>
    <row r="464" ht="15.25" spans="1:29">
      <c r="A464" s="52">
        <v>7520</v>
      </c>
      <c r="B464" s="52">
        <v>80</v>
      </c>
      <c r="C464" s="53" t="s">
        <v>30</v>
      </c>
      <c r="D464" s="52">
        <v>1</v>
      </c>
      <c r="E464" s="52">
        <v>0</v>
      </c>
      <c r="F464" s="52">
        <v>0</v>
      </c>
      <c r="G464" s="52">
        <v>2</v>
      </c>
      <c r="H464" s="52">
        <v>0</v>
      </c>
      <c r="I464" s="52">
        <v>0</v>
      </c>
      <c r="J464" s="52">
        <v>0</v>
      </c>
      <c r="K464" s="52">
        <v>0</v>
      </c>
      <c r="L464" s="52">
        <v>0</v>
      </c>
      <c r="M464" s="52">
        <v>8789</v>
      </c>
      <c r="N464" s="52">
        <v>2.732</v>
      </c>
      <c r="O464" s="52">
        <v>8729</v>
      </c>
      <c r="P464" s="52">
        <v>9.499</v>
      </c>
      <c r="Q464" s="52">
        <v>610</v>
      </c>
      <c r="R464" s="52">
        <v>2.217</v>
      </c>
      <c r="S464" s="52">
        <v>0</v>
      </c>
      <c r="T464" s="52">
        <v>0</v>
      </c>
      <c r="U464" s="52">
        <v>0</v>
      </c>
      <c r="V464" s="52">
        <v>0</v>
      </c>
      <c r="W464" s="52">
        <v>0</v>
      </c>
      <c r="X464" s="52">
        <v>0</v>
      </c>
      <c r="Y464" s="52">
        <v>0</v>
      </c>
      <c r="Z464" s="52">
        <v>0</v>
      </c>
      <c r="AA464" s="53"/>
      <c r="AB464" s="53"/>
      <c r="AC464" s="53"/>
    </row>
    <row r="465" ht="15.25" spans="1:29">
      <c r="A465" s="52">
        <v>8789</v>
      </c>
      <c r="B465" s="52">
        <v>80</v>
      </c>
      <c r="C465" s="53" t="s">
        <v>29</v>
      </c>
      <c r="D465" s="52">
        <v>1</v>
      </c>
      <c r="E465" s="52">
        <v>0</v>
      </c>
      <c r="F465" s="52">
        <v>0</v>
      </c>
      <c r="G465" s="52">
        <v>1</v>
      </c>
      <c r="H465" s="52">
        <v>0</v>
      </c>
      <c r="I465" s="52">
        <v>0</v>
      </c>
      <c r="J465" s="52">
        <v>0</v>
      </c>
      <c r="K465" s="52">
        <v>0</v>
      </c>
      <c r="L465" s="52">
        <v>0</v>
      </c>
      <c r="M465" s="52">
        <v>7520</v>
      </c>
      <c r="N465" s="52">
        <v>2.22</v>
      </c>
      <c r="O465" s="52">
        <v>4343</v>
      </c>
      <c r="P465" s="52">
        <v>0</v>
      </c>
      <c r="Q465" s="52">
        <v>2056</v>
      </c>
      <c r="R465" s="52">
        <v>54.134</v>
      </c>
      <c r="S465" s="52">
        <v>0</v>
      </c>
      <c r="T465" s="52">
        <v>2</v>
      </c>
      <c r="U465" s="52">
        <v>0</v>
      </c>
      <c r="V465" s="52">
        <v>0</v>
      </c>
      <c r="W465" s="52">
        <v>0</v>
      </c>
      <c r="X465" s="52">
        <v>0</v>
      </c>
      <c r="Y465" s="52">
        <v>0</v>
      </c>
      <c r="Z465" s="52">
        <v>0</v>
      </c>
      <c r="AA465" s="53"/>
      <c r="AB465" s="53"/>
      <c r="AC465" s="53"/>
    </row>
    <row r="466" ht="15.25" spans="1:29">
      <c r="A466" s="52">
        <v>4343</v>
      </c>
      <c r="B466" s="52">
        <v>80</v>
      </c>
      <c r="C466" s="53" t="s">
        <v>30</v>
      </c>
      <c r="D466" s="52">
        <v>0</v>
      </c>
      <c r="E466" s="52">
        <v>0</v>
      </c>
      <c r="F466" s="52">
        <v>0</v>
      </c>
      <c r="G466" s="52">
        <v>1</v>
      </c>
      <c r="H466" s="52">
        <v>0</v>
      </c>
      <c r="I466" s="52">
        <v>0</v>
      </c>
      <c r="J466" s="52">
        <v>0</v>
      </c>
      <c r="K466" s="52">
        <v>10</v>
      </c>
      <c r="L466" s="52">
        <v>1</v>
      </c>
      <c r="M466" s="52">
        <v>8789</v>
      </c>
      <c r="N466" s="52">
        <v>0</v>
      </c>
      <c r="O466" s="52">
        <v>8729</v>
      </c>
      <c r="P466" s="52">
        <v>0</v>
      </c>
      <c r="Q466" s="52">
        <v>610</v>
      </c>
      <c r="R466" s="52">
        <v>0</v>
      </c>
      <c r="S466" s="52">
        <v>0</v>
      </c>
      <c r="T466" s="52">
        <v>2</v>
      </c>
      <c r="U466" s="52">
        <v>0</v>
      </c>
      <c r="V466" s="52">
        <v>0</v>
      </c>
      <c r="W466" s="52">
        <v>0</v>
      </c>
      <c r="X466" s="52">
        <v>0</v>
      </c>
      <c r="Y466" s="52">
        <v>0</v>
      </c>
      <c r="Z466" s="52">
        <v>0</v>
      </c>
      <c r="AA466" s="53"/>
      <c r="AB466" s="53"/>
      <c r="AC466" s="53"/>
    </row>
    <row r="467" ht="15.25" spans="1:29">
      <c r="A467" s="52">
        <v>610</v>
      </c>
      <c r="B467" s="52">
        <v>80</v>
      </c>
      <c r="C467" s="53" t="s">
        <v>29</v>
      </c>
      <c r="D467" s="52">
        <v>0</v>
      </c>
      <c r="E467" s="52">
        <v>0</v>
      </c>
      <c r="F467" s="52">
        <v>0</v>
      </c>
      <c r="G467" s="52">
        <v>2</v>
      </c>
      <c r="H467" s="52">
        <v>0</v>
      </c>
      <c r="I467" s="52">
        <v>0</v>
      </c>
      <c r="J467" s="52">
        <v>0</v>
      </c>
      <c r="K467" s="52">
        <v>4</v>
      </c>
      <c r="L467" s="52">
        <v>3</v>
      </c>
      <c r="M467" s="52">
        <v>7520</v>
      </c>
      <c r="N467" s="52">
        <v>4.642</v>
      </c>
      <c r="O467" s="52">
        <v>4343</v>
      </c>
      <c r="P467" s="52">
        <v>0</v>
      </c>
      <c r="Q467" s="52">
        <v>2056</v>
      </c>
      <c r="R467" s="52">
        <v>0</v>
      </c>
      <c r="S467" s="52">
        <v>0</v>
      </c>
      <c r="T467" s="52">
        <v>1</v>
      </c>
      <c r="U467" s="52">
        <v>0</v>
      </c>
      <c r="V467" s="52">
        <v>0</v>
      </c>
      <c r="W467" s="52">
        <v>0</v>
      </c>
      <c r="X467" s="52">
        <v>0</v>
      </c>
      <c r="Y467" s="52">
        <v>0</v>
      </c>
      <c r="Z467" s="52">
        <v>0</v>
      </c>
      <c r="AA467" s="53"/>
      <c r="AB467" s="53"/>
      <c r="AC467" s="53"/>
    </row>
    <row r="468" ht="15.25" spans="1:29">
      <c r="A468" s="52">
        <v>2056</v>
      </c>
      <c r="B468" s="52">
        <v>80</v>
      </c>
      <c r="C468" s="53" t="s">
        <v>30</v>
      </c>
      <c r="D468" s="52">
        <v>0</v>
      </c>
      <c r="E468" s="52">
        <v>0</v>
      </c>
      <c r="F468" s="52">
        <v>0</v>
      </c>
      <c r="G468" s="52">
        <v>5</v>
      </c>
      <c r="H468" s="52">
        <v>0</v>
      </c>
      <c r="I468" s="52">
        <v>0</v>
      </c>
      <c r="J468" s="52">
        <v>0</v>
      </c>
      <c r="K468" s="52">
        <v>12</v>
      </c>
      <c r="L468" s="52">
        <v>0</v>
      </c>
      <c r="M468" s="52">
        <v>610</v>
      </c>
      <c r="N468" s="52">
        <v>9.6</v>
      </c>
      <c r="O468" s="52">
        <v>8729</v>
      </c>
      <c r="P468" s="52">
        <v>0</v>
      </c>
      <c r="Q468" s="52">
        <v>8789</v>
      </c>
      <c r="R468" s="52">
        <v>0</v>
      </c>
      <c r="S468" s="52">
        <v>0</v>
      </c>
      <c r="T468" s="52">
        <v>0</v>
      </c>
      <c r="U468" s="52">
        <v>0</v>
      </c>
      <c r="V468" s="52">
        <v>0</v>
      </c>
      <c r="W468" s="52">
        <v>0</v>
      </c>
      <c r="X468" s="52">
        <v>0</v>
      </c>
      <c r="Y468" s="52">
        <v>0</v>
      </c>
      <c r="Z468" s="52">
        <v>0</v>
      </c>
      <c r="AA468" s="53"/>
      <c r="AB468" s="53"/>
      <c r="AC468" s="53"/>
    </row>
    <row r="469" ht="15.25" spans="1:29">
      <c r="A469" s="52">
        <v>8729</v>
      </c>
      <c r="B469" s="52">
        <v>80</v>
      </c>
      <c r="C469" s="53" t="s">
        <v>29</v>
      </c>
      <c r="D469" s="52">
        <v>1</v>
      </c>
      <c r="E469" s="52">
        <v>0</v>
      </c>
      <c r="F469" s="52">
        <v>0</v>
      </c>
      <c r="G469" s="52">
        <v>2</v>
      </c>
      <c r="H469" s="52">
        <v>0</v>
      </c>
      <c r="I469" s="52">
        <v>0</v>
      </c>
      <c r="J469" s="52">
        <v>0</v>
      </c>
      <c r="K469" s="52">
        <v>4</v>
      </c>
      <c r="L469" s="52">
        <v>2</v>
      </c>
      <c r="M469" s="52">
        <v>7520</v>
      </c>
      <c r="N469" s="52">
        <v>7.865</v>
      </c>
      <c r="O469" s="52">
        <v>4343</v>
      </c>
      <c r="P469" s="52">
        <v>0</v>
      </c>
      <c r="Q469" s="52">
        <v>2056</v>
      </c>
      <c r="R469" s="52">
        <v>0.166</v>
      </c>
      <c r="S469" s="52">
        <v>0</v>
      </c>
      <c r="T469" s="52">
        <v>2</v>
      </c>
      <c r="U469" s="52">
        <v>0</v>
      </c>
      <c r="V469" s="52">
        <v>0</v>
      </c>
      <c r="W469" s="52">
        <v>0</v>
      </c>
      <c r="X469" s="52">
        <v>0</v>
      </c>
      <c r="Y469" s="52">
        <v>0</v>
      </c>
      <c r="Z469" s="52">
        <v>0</v>
      </c>
      <c r="AA469" s="53"/>
      <c r="AB469" s="53"/>
      <c r="AC469" s="53"/>
    </row>
    <row r="470" ht="15.25" spans="1:29">
      <c r="A470" s="52">
        <v>914</v>
      </c>
      <c r="B470" s="52">
        <v>81</v>
      </c>
      <c r="C470" s="53" t="s">
        <v>30</v>
      </c>
      <c r="D470" s="52">
        <v>1</v>
      </c>
      <c r="E470" s="52">
        <v>0</v>
      </c>
      <c r="F470" s="52">
        <v>0</v>
      </c>
      <c r="G470" s="52">
        <v>0</v>
      </c>
      <c r="H470" s="52">
        <v>0</v>
      </c>
      <c r="I470" s="52">
        <v>0</v>
      </c>
      <c r="J470" s="52">
        <v>0</v>
      </c>
      <c r="K470" s="52">
        <v>7</v>
      </c>
      <c r="L470" s="52">
        <v>4</v>
      </c>
      <c r="M470" s="52">
        <v>772</v>
      </c>
      <c r="N470" s="52">
        <v>19.268</v>
      </c>
      <c r="O470" s="52">
        <v>8735</v>
      </c>
      <c r="P470" s="52">
        <v>0</v>
      </c>
      <c r="Q470" s="52">
        <v>6979</v>
      </c>
      <c r="R470" s="52">
        <v>0</v>
      </c>
      <c r="S470" s="52">
        <v>0</v>
      </c>
      <c r="T470" s="52">
        <v>2</v>
      </c>
      <c r="U470" s="52">
        <v>0</v>
      </c>
      <c r="V470" s="52">
        <v>0</v>
      </c>
      <c r="W470" s="52">
        <v>0</v>
      </c>
      <c r="X470" s="52">
        <v>0</v>
      </c>
      <c r="Y470" s="52">
        <v>0</v>
      </c>
      <c r="Z470" s="52">
        <v>0</v>
      </c>
      <c r="AA470" s="53"/>
      <c r="AB470" s="53"/>
      <c r="AC470" s="53"/>
    </row>
    <row r="471" ht="15.25" spans="1:29">
      <c r="A471" s="52">
        <v>6978</v>
      </c>
      <c r="B471" s="52">
        <v>81</v>
      </c>
      <c r="C471" s="53" t="s">
        <v>29</v>
      </c>
      <c r="D471" s="52">
        <v>0</v>
      </c>
      <c r="E471" s="52">
        <v>0</v>
      </c>
      <c r="F471" s="52">
        <v>0</v>
      </c>
      <c r="G471" s="52">
        <v>1</v>
      </c>
      <c r="H471" s="52">
        <v>0</v>
      </c>
      <c r="I471" s="52">
        <v>0</v>
      </c>
      <c r="J471" s="52">
        <v>0</v>
      </c>
      <c r="K471" s="52">
        <v>3</v>
      </c>
      <c r="L471" s="52">
        <v>4</v>
      </c>
      <c r="M471" s="52">
        <v>5406</v>
      </c>
      <c r="N471" s="52">
        <v>0</v>
      </c>
      <c r="O471" s="52">
        <v>8765</v>
      </c>
      <c r="P471" s="52">
        <v>0</v>
      </c>
      <c r="Q471" s="52">
        <v>914</v>
      </c>
      <c r="R471" s="52">
        <v>0</v>
      </c>
      <c r="S471" s="52">
        <v>0</v>
      </c>
      <c r="T471" s="52">
        <v>2</v>
      </c>
      <c r="U471" s="52">
        <v>0</v>
      </c>
      <c r="V471" s="52">
        <v>0</v>
      </c>
      <c r="W471" s="52">
        <v>0</v>
      </c>
      <c r="X471" s="52">
        <v>0</v>
      </c>
      <c r="Y471" s="52">
        <v>0</v>
      </c>
      <c r="Z471" s="52">
        <v>0</v>
      </c>
      <c r="AA471" s="53"/>
      <c r="AB471" s="53"/>
      <c r="AC471" s="53"/>
    </row>
    <row r="472" ht="15.25" spans="1:28">
      <c r="A472" s="52">
        <v>772</v>
      </c>
      <c r="B472" s="52">
        <v>81</v>
      </c>
      <c r="C472" s="53" t="s">
        <v>29</v>
      </c>
      <c r="D472" s="52">
        <v>0</v>
      </c>
      <c r="E472" s="52">
        <v>0</v>
      </c>
      <c r="F472" s="52">
        <v>0</v>
      </c>
      <c r="G472" s="52">
        <v>0</v>
      </c>
      <c r="H472" s="52">
        <v>1</v>
      </c>
      <c r="I472" s="52">
        <v>0</v>
      </c>
      <c r="J472" s="52">
        <v>0</v>
      </c>
      <c r="K472" s="52">
        <v>9</v>
      </c>
      <c r="L472" s="52">
        <v>4</v>
      </c>
      <c r="M472" s="52">
        <v>914</v>
      </c>
      <c r="N472" s="52">
        <v>0.647</v>
      </c>
      <c r="O472" s="52">
        <v>8765</v>
      </c>
      <c r="P472" s="52">
        <v>0</v>
      </c>
      <c r="Q472" s="52">
        <v>5406</v>
      </c>
      <c r="R472" s="52">
        <v>0</v>
      </c>
      <c r="S472" s="52">
        <v>0</v>
      </c>
      <c r="T472" s="52">
        <v>0</v>
      </c>
      <c r="U472" s="52">
        <v>0</v>
      </c>
      <c r="V472" s="52">
        <v>0</v>
      </c>
      <c r="W472" s="52">
        <v>0</v>
      </c>
      <c r="X472" s="52">
        <v>0</v>
      </c>
      <c r="Y472" s="52">
        <v>0</v>
      </c>
      <c r="Z472" s="52">
        <v>0</v>
      </c>
      <c r="AA472" s="53"/>
      <c r="AB472" s="53"/>
    </row>
    <row r="473" ht="15.25" spans="1:29">
      <c r="A473" s="52">
        <v>8735</v>
      </c>
      <c r="B473" s="52">
        <v>81</v>
      </c>
      <c r="C473" s="53" t="s">
        <v>29</v>
      </c>
      <c r="D473" s="52">
        <v>1</v>
      </c>
      <c r="E473" s="52">
        <v>0</v>
      </c>
      <c r="F473" s="52">
        <v>0</v>
      </c>
      <c r="G473" s="52">
        <v>0</v>
      </c>
      <c r="H473" s="52">
        <v>0</v>
      </c>
      <c r="I473" s="52">
        <v>0</v>
      </c>
      <c r="J473" s="52">
        <v>0</v>
      </c>
      <c r="K473" s="52">
        <v>0</v>
      </c>
      <c r="L473" s="52">
        <v>0</v>
      </c>
      <c r="M473" s="52">
        <v>5406</v>
      </c>
      <c r="N473" s="52">
        <v>14.676</v>
      </c>
      <c r="O473" s="52">
        <v>914</v>
      </c>
      <c r="P473" s="52">
        <v>9.863</v>
      </c>
      <c r="Q473" s="52">
        <v>8765</v>
      </c>
      <c r="R473" s="52">
        <v>1.129</v>
      </c>
      <c r="S473" s="52">
        <v>0</v>
      </c>
      <c r="T473" s="52">
        <v>0</v>
      </c>
      <c r="U473" s="52">
        <v>0</v>
      </c>
      <c r="V473" s="52">
        <v>0</v>
      </c>
      <c r="W473" s="52">
        <v>0</v>
      </c>
      <c r="X473" s="52">
        <v>0</v>
      </c>
      <c r="Y473" s="52">
        <v>0</v>
      </c>
      <c r="Z473" s="52">
        <v>0</v>
      </c>
      <c r="AA473" s="53"/>
      <c r="AB473" s="53"/>
      <c r="AC473" s="53"/>
    </row>
    <row r="474" ht="15.25" spans="1:29">
      <c r="A474" s="52">
        <v>5406</v>
      </c>
      <c r="B474" s="52">
        <v>81</v>
      </c>
      <c r="C474" s="53" t="s">
        <v>30</v>
      </c>
      <c r="D474" s="52">
        <v>0</v>
      </c>
      <c r="E474" s="52">
        <v>0</v>
      </c>
      <c r="F474" s="52">
        <v>0</v>
      </c>
      <c r="G474" s="52">
        <v>2</v>
      </c>
      <c r="H474" s="52">
        <v>0</v>
      </c>
      <c r="I474" s="52">
        <v>0</v>
      </c>
      <c r="J474" s="52">
        <v>0</v>
      </c>
      <c r="K474" s="52">
        <v>4</v>
      </c>
      <c r="L474" s="52">
        <v>2</v>
      </c>
      <c r="M474" s="52">
        <v>6978</v>
      </c>
      <c r="N474" s="52">
        <v>7.403</v>
      </c>
      <c r="O474" s="52">
        <v>772</v>
      </c>
      <c r="P474" s="52">
        <v>0</v>
      </c>
      <c r="Q474" s="52">
        <v>8735</v>
      </c>
      <c r="R474" s="52">
        <v>0</v>
      </c>
      <c r="S474" s="52">
        <v>0</v>
      </c>
      <c r="T474" s="52">
        <v>0</v>
      </c>
      <c r="U474" s="52">
        <v>0</v>
      </c>
      <c r="V474" s="52">
        <v>0</v>
      </c>
      <c r="W474" s="52">
        <v>0</v>
      </c>
      <c r="X474" s="52">
        <v>0</v>
      </c>
      <c r="Y474" s="52">
        <v>1</v>
      </c>
      <c r="Z474" s="52">
        <v>0</v>
      </c>
      <c r="AA474" s="53"/>
      <c r="AB474" s="53"/>
      <c r="AC474" s="53"/>
    </row>
    <row r="475" ht="15.25" spans="1:29">
      <c r="A475" s="52">
        <v>8765</v>
      </c>
      <c r="B475" s="52">
        <v>81</v>
      </c>
      <c r="C475" s="53" t="s">
        <v>30</v>
      </c>
      <c r="D475" s="52">
        <v>1</v>
      </c>
      <c r="E475" s="52">
        <v>0</v>
      </c>
      <c r="F475" s="52">
        <v>0</v>
      </c>
      <c r="G475" s="52">
        <v>0</v>
      </c>
      <c r="H475" s="52">
        <v>0</v>
      </c>
      <c r="I475" s="52">
        <v>0</v>
      </c>
      <c r="J475" s="52">
        <v>0</v>
      </c>
      <c r="K475" s="52">
        <v>0</v>
      </c>
      <c r="L475" s="52">
        <v>0</v>
      </c>
      <c r="M475" s="52">
        <v>6968</v>
      </c>
      <c r="N475" s="52">
        <v>66.731</v>
      </c>
      <c r="O475" s="52">
        <v>772</v>
      </c>
      <c r="P475" s="52">
        <v>46.644</v>
      </c>
      <c r="Q475" s="52">
        <v>8735</v>
      </c>
      <c r="R475" s="52">
        <v>66.401</v>
      </c>
      <c r="S475" s="52">
        <v>0</v>
      </c>
      <c r="T475" s="52">
        <v>0</v>
      </c>
      <c r="U475" s="52">
        <v>0</v>
      </c>
      <c r="V475" s="52">
        <v>0</v>
      </c>
      <c r="W475" s="52">
        <v>0</v>
      </c>
      <c r="X475" s="52">
        <v>0</v>
      </c>
      <c r="Y475" s="52">
        <v>0</v>
      </c>
      <c r="Z475" s="52">
        <v>0</v>
      </c>
      <c r="AA475" s="53"/>
      <c r="AB475" s="53"/>
      <c r="AC475" s="53"/>
    </row>
    <row r="476" ht="15.25" spans="1:29">
      <c r="A476" s="52">
        <v>8764</v>
      </c>
      <c r="B476" s="52">
        <v>82</v>
      </c>
      <c r="C476" s="53" t="s">
        <v>29</v>
      </c>
      <c r="D476" s="52">
        <v>1</v>
      </c>
      <c r="E476" s="52">
        <v>2</v>
      </c>
      <c r="F476" s="52">
        <v>0</v>
      </c>
      <c r="G476" s="52">
        <v>0</v>
      </c>
      <c r="H476" s="52">
        <v>0</v>
      </c>
      <c r="I476" s="52">
        <v>8</v>
      </c>
      <c r="J476" s="52">
        <v>1</v>
      </c>
      <c r="K476" s="52">
        <v>0</v>
      </c>
      <c r="L476" s="52">
        <v>0</v>
      </c>
      <c r="M476" s="52">
        <v>8574</v>
      </c>
      <c r="N476" s="52">
        <v>36.857</v>
      </c>
      <c r="O476" s="52">
        <v>4617</v>
      </c>
      <c r="P476" s="52">
        <v>0</v>
      </c>
      <c r="Q476" s="52">
        <v>4476</v>
      </c>
      <c r="R476" s="52">
        <v>0</v>
      </c>
      <c r="S476" s="52">
        <v>0</v>
      </c>
      <c r="T476" s="52">
        <v>2</v>
      </c>
      <c r="U476" s="52">
        <v>0</v>
      </c>
      <c r="V476" s="52">
        <v>0</v>
      </c>
      <c r="W476" s="52">
        <v>0</v>
      </c>
      <c r="X476" s="52">
        <v>0</v>
      </c>
      <c r="Y476" s="52">
        <v>0</v>
      </c>
      <c r="Z476" s="52">
        <v>0</v>
      </c>
      <c r="AA476" s="53"/>
      <c r="AB476" s="53"/>
      <c r="AC476" s="53"/>
    </row>
    <row r="477" ht="15.25" spans="1:28">
      <c r="A477" s="52">
        <v>8574</v>
      </c>
      <c r="B477" s="52">
        <v>82</v>
      </c>
      <c r="C477" s="53" t="s">
        <v>30</v>
      </c>
      <c r="D477" s="52">
        <v>1</v>
      </c>
      <c r="E477" s="52">
        <v>0</v>
      </c>
      <c r="F477" s="52">
        <v>0</v>
      </c>
      <c r="G477" s="52">
        <v>1</v>
      </c>
      <c r="H477" s="52">
        <v>0</v>
      </c>
      <c r="I477" s="52">
        <v>1</v>
      </c>
      <c r="J477" s="52">
        <v>0</v>
      </c>
      <c r="K477" s="52">
        <v>0</v>
      </c>
      <c r="L477" s="52">
        <v>0</v>
      </c>
      <c r="M477" s="52">
        <v>5032</v>
      </c>
      <c r="N477" s="52">
        <v>0</v>
      </c>
      <c r="O477" s="52">
        <v>5672</v>
      </c>
      <c r="P477" s="52">
        <v>0</v>
      </c>
      <c r="Q477" s="52">
        <v>8764</v>
      </c>
      <c r="R477" s="52">
        <v>0</v>
      </c>
      <c r="S477" s="52">
        <v>0</v>
      </c>
      <c r="T477" s="52">
        <v>0</v>
      </c>
      <c r="U477" s="52">
        <v>0</v>
      </c>
      <c r="V477" s="52">
        <v>0</v>
      </c>
      <c r="W477" s="52">
        <v>0</v>
      </c>
      <c r="X477" s="52">
        <v>0</v>
      </c>
      <c r="Y477" s="52">
        <v>1</v>
      </c>
      <c r="Z477" s="52">
        <v>1</v>
      </c>
      <c r="AA477" s="53"/>
      <c r="AB477" s="53"/>
    </row>
    <row r="478" ht="15.25" spans="1:28">
      <c r="A478" s="52">
        <v>5031</v>
      </c>
      <c r="B478" s="52">
        <v>83</v>
      </c>
      <c r="C478" s="53" t="s">
        <v>29</v>
      </c>
      <c r="D478" s="52">
        <v>1</v>
      </c>
      <c r="E478" s="52">
        <v>0</v>
      </c>
      <c r="F478" s="52">
        <v>0</v>
      </c>
      <c r="G478" s="52">
        <v>1</v>
      </c>
      <c r="H478" s="52">
        <v>0</v>
      </c>
      <c r="I478" s="52">
        <v>0</v>
      </c>
      <c r="J478" s="52">
        <v>0</v>
      </c>
      <c r="K478" s="52">
        <v>0</v>
      </c>
      <c r="L478" s="52">
        <v>6</v>
      </c>
      <c r="M478" s="52">
        <v>8884</v>
      </c>
      <c r="N478" s="52">
        <v>4.418</v>
      </c>
      <c r="O478" s="52">
        <v>2200</v>
      </c>
      <c r="P478" s="52">
        <v>0</v>
      </c>
      <c r="Q478" s="52">
        <v>4907</v>
      </c>
      <c r="R478" s="52">
        <v>0</v>
      </c>
      <c r="S478" s="52">
        <v>0</v>
      </c>
      <c r="T478" s="52">
        <v>0</v>
      </c>
      <c r="U478" s="52">
        <v>0</v>
      </c>
      <c r="V478" s="52">
        <v>44</v>
      </c>
      <c r="W478" s="52">
        <v>0</v>
      </c>
      <c r="X478" s="52">
        <v>0</v>
      </c>
      <c r="Y478" s="52">
        <v>0</v>
      </c>
      <c r="Z478" s="52">
        <v>0</v>
      </c>
      <c r="AA478" s="53"/>
      <c r="AB478" s="53"/>
    </row>
    <row r="479" ht="15.25" spans="1:28">
      <c r="A479" s="52">
        <v>4907</v>
      </c>
      <c r="B479" s="52">
        <v>83</v>
      </c>
      <c r="C479" s="53" t="s">
        <v>30</v>
      </c>
      <c r="D479" s="52">
        <v>0</v>
      </c>
      <c r="E479" s="52">
        <v>0</v>
      </c>
      <c r="F479" s="52">
        <v>0</v>
      </c>
      <c r="G479" s="52">
        <v>2</v>
      </c>
      <c r="H479" s="52">
        <v>0</v>
      </c>
      <c r="I479" s="52">
        <v>0</v>
      </c>
      <c r="J479" s="52">
        <v>0</v>
      </c>
      <c r="K479" s="52">
        <v>10</v>
      </c>
      <c r="L479" s="52">
        <v>2</v>
      </c>
      <c r="M479" s="52">
        <v>8731</v>
      </c>
      <c r="N479" s="52">
        <v>7.216</v>
      </c>
      <c r="O479" s="52">
        <v>5031</v>
      </c>
      <c r="P479" s="52">
        <v>0</v>
      </c>
      <c r="Q479" s="52">
        <v>3739</v>
      </c>
      <c r="R479" s="52">
        <v>0</v>
      </c>
      <c r="S479" s="52">
        <v>0</v>
      </c>
      <c r="T479" s="52">
        <v>4</v>
      </c>
      <c r="U479" s="52">
        <v>0</v>
      </c>
      <c r="V479" s="52">
        <v>0</v>
      </c>
      <c r="W479" s="52">
        <v>0</v>
      </c>
      <c r="X479" s="52">
        <v>0</v>
      </c>
      <c r="Y479" s="52">
        <v>0</v>
      </c>
      <c r="Z479" s="52">
        <v>0</v>
      </c>
      <c r="AA479" s="53"/>
      <c r="AB479" s="53"/>
    </row>
    <row r="480" ht="15.25" spans="1:28">
      <c r="A480" s="52">
        <v>4017</v>
      </c>
      <c r="B480" s="52">
        <v>82</v>
      </c>
      <c r="C480" s="53" t="s">
        <v>30</v>
      </c>
      <c r="D480" s="52">
        <v>0</v>
      </c>
      <c r="E480" s="52">
        <v>0</v>
      </c>
      <c r="F480" s="52">
        <v>0</v>
      </c>
      <c r="G480" s="52">
        <v>0</v>
      </c>
      <c r="H480" s="52">
        <v>0</v>
      </c>
      <c r="I480" s="52">
        <v>0</v>
      </c>
      <c r="J480" s="52">
        <v>0</v>
      </c>
      <c r="K480" s="52">
        <v>0</v>
      </c>
      <c r="L480" s="52">
        <v>0</v>
      </c>
      <c r="M480" s="52">
        <v>5032</v>
      </c>
      <c r="N480" s="52">
        <v>51.719</v>
      </c>
      <c r="O480" s="52">
        <v>5672</v>
      </c>
      <c r="P480" s="52">
        <v>12.58</v>
      </c>
      <c r="Q480" s="52">
        <v>8764</v>
      </c>
      <c r="R480" s="52">
        <v>0</v>
      </c>
      <c r="S480" s="52">
        <v>0</v>
      </c>
      <c r="T480" s="52">
        <v>0</v>
      </c>
      <c r="U480" s="52">
        <v>0</v>
      </c>
      <c r="V480" s="52">
        <v>8</v>
      </c>
      <c r="W480" s="52">
        <v>0</v>
      </c>
      <c r="X480" s="52">
        <v>0</v>
      </c>
      <c r="Y480" s="52">
        <v>0</v>
      </c>
      <c r="Z480" s="52">
        <v>0</v>
      </c>
      <c r="AA480" s="53"/>
      <c r="AB480" s="53"/>
    </row>
    <row r="481" ht="25.75" spans="1:28">
      <c r="A481" s="52">
        <v>4476</v>
      </c>
      <c r="B481" s="52">
        <v>82</v>
      </c>
      <c r="C481" s="53" t="s">
        <v>31</v>
      </c>
      <c r="D481" s="52">
        <v>0</v>
      </c>
      <c r="E481" s="52">
        <v>0</v>
      </c>
      <c r="F481" s="52">
        <v>0</v>
      </c>
      <c r="G481" s="52">
        <v>2</v>
      </c>
      <c r="H481" s="52">
        <v>0</v>
      </c>
      <c r="I481" s="52">
        <v>0</v>
      </c>
      <c r="J481" s="52">
        <v>0</v>
      </c>
      <c r="K481" s="52">
        <v>16</v>
      </c>
      <c r="L481" s="52">
        <v>2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0</v>
      </c>
      <c r="S481" s="52">
        <v>0</v>
      </c>
      <c r="T481" s="52">
        <v>0</v>
      </c>
      <c r="U481" s="52">
        <v>0</v>
      </c>
      <c r="V481" s="52">
        <v>44</v>
      </c>
      <c r="W481" s="52">
        <v>0</v>
      </c>
      <c r="X481" s="52">
        <v>0</v>
      </c>
      <c r="Y481" s="52">
        <v>0</v>
      </c>
      <c r="Z481" s="52">
        <v>0</v>
      </c>
      <c r="AA481" s="53"/>
      <c r="AB481" s="53"/>
    </row>
    <row r="482" ht="15.25" spans="1:28">
      <c r="A482" s="52">
        <v>7739</v>
      </c>
      <c r="B482" s="52">
        <v>83</v>
      </c>
      <c r="C482" s="53" t="s">
        <v>29</v>
      </c>
      <c r="D482" s="52">
        <v>0</v>
      </c>
      <c r="E482" s="52">
        <v>0</v>
      </c>
      <c r="F482" s="52">
        <v>3</v>
      </c>
      <c r="G482" s="52">
        <v>0</v>
      </c>
      <c r="H482" s="52">
        <v>0</v>
      </c>
      <c r="I482" s="52">
        <v>0</v>
      </c>
      <c r="J482" s="52">
        <v>2</v>
      </c>
      <c r="K482" s="52">
        <v>1</v>
      </c>
      <c r="L482" s="52">
        <v>0</v>
      </c>
      <c r="M482" s="52">
        <v>8884</v>
      </c>
      <c r="N482" s="52">
        <v>18.309</v>
      </c>
      <c r="O482" s="52">
        <v>4907</v>
      </c>
      <c r="P482" s="52">
        <v>0</v>
      </c>
      <c r="Q482" s="52">
        <v>2200</v>
      </c>
      <c r="R482" s="52">
        <v>0</v>
      </c>
      <c r="S482" s="52">
        <v>0</v>
      </c>
      <c r="T482" s="52">
        <v>3</v>
      </c>
      <c r="U482" s="52">
        <v>0</v>
      </c>
      <c r="V482" s="52">
        <v>44</v>
      </c>
      <c r="W482" s="52">
        <v>0</v>
      </c>
      <c r="X482" s="52">
        <v>0</v>
      </c>
      <c r="Y482" s="52">
        <v>0</v>
      </c>
      <c r="Z482" s="52">
        <v>0</v>
      </c>
      <c r="AA482" s="53"/>
      <c r="AB482" s="53"/>
    </row>
    <row r="483" ht="15.25" spans="1:28">
      <c r="A483" s="52">
        <v>5672</v>
      </c>
      <c r="B483" s="52">
        <v>82</v>
      </c>
      <c r="C483" s="53" t="s">
        <v>29</v>
      </c>
      <c r="D483" s="52">
        <v>1</v>
      </c>
      <c r="E483" s="52">
        <v>1</v>
      </c>
      <c r="F483" s="52">
        <v>0</v>
      </c>
      <c r="G483" s="52">
        <v>0</v>
      </c>
      <c r="H483" s="52">
        <v>0</v>
      </c>
      <c r="I483" s="52">
        <v>0</v>
      </c>
      <c r="J483" s="52">
        <v>0</v>
      </c>
      <c r="K483" s="52">
        <v>0</v>
      </c>
      <c r="L483" s="52">
        <v>0</v>
      </c>
      <c r="M483" s="52">
        <v>8574</v>
      </c>
      <c r="N483" s="52">
        <v>3.691</v>
      </c>
      <c r="O483" s="52">
        <v>4617</v>
      </c>
      <c r="P483" s="52">
        <v>5.957</v>
      </c>
      <c r="Q483" s="52">
        <v>4476</v>
      </c>
      <c r="R483" s="52">
        <v>14.868</v>
      </c>
      <c r="S483" s="52">
        <v>0</v>
      </c>
      <c r="T483" s="52">
        <v>0</v>
      </c>
      <c r="U483" s="52">
        <v>0</v>
      </c>
      <c r="V483" s="52">
        <v>0</v>
      </c>
      <c r="W483" s="52">
        <v>0</v>
      </c>
      <c r="X483" s="52">
        <v>0</v>
      </c>
      <c r="Y483" s="52">
        <v>0</v>
      </c>
      <c r="Z483" s="52">
        <v>0</v>
      </c>
      <c r="AA483" s="53"/>
      <c r="AB483" s="53"/>
    </row>
    <row r="484" ht="15.25" spans="1:28">
      <c r="A484" s="52">
        <v>8731</v>
      </c>
      <c r="B484" s="52">
        <v>83</v>
      </c>
      <c r="C484" s="53" t="s">
        <v>29</v>
      </c>
      <c r="D484" s="52">
        <v>1</v>
      </c>
      <c r="E484" s="52">
        <v>0</v>
      </c>
      <c r="F484" s="52">
        <v>1</v>
      </c>
      <c r="G484" s="52">
        <v>0</v>
      </c>
      <c r="H484" s="52">
        <v>0</v>
      </c>
      <c r="I484" s="52">
        <v>5</v>
      </c>
      <c r="J484" s="52">
        <v>0</v>
      </c>
      <c r="K484" s="52">
        <v>0</v>
      </c>
      <c r="L484" s="52">
        <v>0</v>
      </c>
      <c r="M484" s="52">
        <v>8884</v>
      </c>
      <c r="N484" s="52">
        <v>0</v>
      </c>
      <c r="O484" s="52">
        <v>2200</v>
      </c>
      <c r="P484" s="52">
        <v>0</v>
      </c>
      <c r="Q484" s="52">
        <v>4907</v>
      </c>
      <c r="R484" s="52">
        <v>2.595</v>
      </c>
      <c r="S484" s="52">
        <v>0</v>
      </c>
      <c r="T484" s="52">
        <v>0</v>
      </c>
      <c r="U484" s="52">
        <v>0</v>
      </c>
      <c r="V484" s="52">
        <v>4</v>
      </c>
      <c r="W484" s="52">
        <v>0</v>
      </c>
      <c r="X484" s="52">
        <v>0</v>
      </c>
      <c r="Y484" s="52">
        <v>0</v>
      </c>
      <c r="Z484" s="52">
        <v>0</v>
      </c>
      <c r="AA484" s="53"/>
      <c r="AB484" s="53"/>
    </row>
    <row r="485" ht="15.25" spans="1:28">
      <c r="A485" s="52">
        <v>8884</v>
      </c>
      <c r="B485" s="52">
        <v>83</v>
      </c>
      <c r="C485" s="53" t="s">
        <v>30</v>
      </c>
      <c r="D485" s="52">
        <v>1</v>
      </c>
      <c r="E485" s="52">
        <v>0</v>
      </c>
      <c r="F485" s="52">
        <v>0</v>
      </c>
      <c r="G485" s="52">
        <v>0</v>
      </c>
      <c r="H485" s="52">
        <v>0</v>
      </c>
      <c r="I485" s="52">
        <v>4</v>
      </c>
      <c r="J485" s="52">
        <v>0</v>
      </c>
      <c r="K485" s="52">
        <v>0</v>
      </c>
      <c r="L485" s="52">
        <v>0</v>
      </c>
      <c r="M485" s="52">
        <v>8731</v>
      </c>
      <c r="N485" s="52">
        <v>13.788</v>
      </c>
      <c r="O485" s="52">
        <v>3739</v>
      </c>
      <c r="P485" s="52">
        <v>1.466</v>
      </c>
      <c r="Q485" s="52">
        <v>5031</v>
      </c>
      <c r="R485" s="52">
        <v>0</v>
      </c>
      <c r="S485" s="52">
        <v>0</v>
      </c>
      <c r="T485" s="52">
        <v>2</v>
      </c>
      <c r="U485" s="52">
        <v>0</v>
      </c>
      <c r="V485" s="52">
        <v>0</v>
      </c>
      <c r="W485" s="52">
        <v>0</v>
      </c>
      <c r="X485" s="52">
        <v>0</v>
      </c>
      <c r="Y485" s="52">
        <v>0</v>
      </c>
      <c r="Z485" s="52">
        <v>0</v>
      </c>
      <c r="AA485" s="53"/>
      <c r="AB485" s="53"/>
    </row>
    <row r="486" ht="15.25" spans="1:28">
      <c r="A486" s="52">
        <v>5036</v>
      </c>
      <c r="B486" s="52">
        <v>84</v>
      </c>
      <c r="C486" s="53" t="s">
        <v>30</v>
      </c>
      <c r="D486" s="52">
        <v>1</v>
      </c>
      <c r="E486" s="52">
        <v>0</v>
      </c>
      <c r="F486" s="52">
        <v>0</v>
      </c>
      <c r="G486" s="52">
        <v>0</v>
      </c>
      <c r="H486" s="52">
        <v>0</v>
      </c>
      <c r="I486" s="52">
        <v>0</v>
      </c>
      <c r="J486" s="52">
        <v>0</v>
      </c>
      <c r="K486" s="52">
        <v>0</v>
      </c>
      <c r="L486" s="52">
        <v>0</v>
      </c>
      <c r="M486" s="52">
        <v>2198</v>
      </c>
      <c r="N486" s="52">
        <v>5.165</v>
      </c>
      <c r="O486" s="52">
        <v>5409</v>
      </c>
      <c r="P486" s="52">
        <v>38.908</v>
      </c>
      <c r="Q486" s="52">
        <v>6964</v>
      </c>
      <c r="R486" s="52">
        <v>15.338</v>
      </c>
      <c r="S486" s="52">
        <v>0</v>
      </c>
      <c r="T486" s="52">
        <v>2</v>
      </c>
      <c r="U486" s="52">
        <v>0</v>
      </c>
      <c r="V486" s="52">
        <v>0</v>
      </c>
      <c r="W486" s="52">
        <v>0</v>
      </c>
      <c r="X486" s="52">
        <v>0</v>
      </c>
      <c r="Y486" s="52">
        <v>0</v>
      </c>
      <c r="Z486" s="52">
        <v>0</v>
      </c>
      <c r="AA486" s="53"/>
      <c r="AB486" s="53"/>
    </row>
    <row r="487" ht="15.25" spans="1:28">
      <c r="A487" s="52">
        <v>5409</v>
      </c>
      <c r="B487" s="52">
        <v>84</v>
      </c>
      <c r="C487" s="53" t="s">
        <v>29</v>
      </c>
      <c r="D487" s="52">
        <v>1</v>
      </c>
      <c r="E487" s="52">
        <v>0</v>
      </c>
      <c r="F487" s="52">
        <v>0</v>
      </c>
      <c r="G487" s="52">
        <v>3</v>
      </c>
      <c r="H487" s="52">
        <v>0</v>
      </c>
      <c r="I487" s="52">
        <v>0</v>
      </c>
      <c r="J487" s="52">
        <v>0</v>
      </c>
      <c r="K487" s="52">
        <v>12</v>
      </c>
      <c r="L487" s="52">
        <v>2</v>
      </c>
      <c r="M487" s="52">
        <v>6875</v>
      </c>
      <c r="N487" s="52">
        <v>6.673</v>
      </c>
      <c r="O487" s="52">
        <v>5036</v>
      </c>
      <c r="P487" s="52">
        <v>0.515</v>
      </c>
      <c r="Q487" s="52">
        <v>2013</v>
      </c>
      <c r="R487" s="52">
        <v>0</v>
      </c>
      <c r="S487" s="52">
        <v>0</v>
      </c>
      <c r="T487" s="52">
        <v>1</v>
      </c>
      <c r="U487" s="52">
        <v>0</v>
      </c>
      <c r="V487" s="52">
        <v>0</v>
      </c>
      <c r="W487" s="52">
        <v>0</v>
      </c>
      <c r="X487" s="52">
        <v>0</v>
      </c>
      <c r="Y487" s="52">
        <v>0</v>
      </c>
      <c r="Z487" s="52">
        <v>0</v>
      </c>
      <c r="AA487" s="53"/>
      <c r="AB487" s="53"/>
    </row>
    <row r="488" ht="15.25" spans="1:28">
      <c r="A488" s="52">
        <v>1374</v>
      </c>
      <c r="B488" s="52">
        <v>68</v>
      </c>
      <c r="C488" s="53" t="s">
        <v>29</v>
      </c>
      <c r="D488" s="52">
        <v>1</v>
      </c>
      <c r="E488" s="52">
        <v>0</v>
      </c>
      <c r="F488" s="52">
        <v>0</v>
      </c>
      <c r="G488" s="52">
        <v>0</v>
      </c>
      <c r="H488" s="52">
        <v>0</v>
      </c>
      <c r="I488" s="52">
        <v>0</v>
      </c>
      <c r="J488" s="52">
        <v>0</v>
      </c>
      <c r="K488" s="52">
        <v>0</v>
      </c>
      <c r="L488" s="52">
        <v>0</v>
      </c>
      <c r="M488" s="52">
        <v>6865</v>
      </c>
      <c r="N488" s="52">
        <v>0</v>
      </c>
      <c r="O488" s="52">
        <v>3543</v>
      </c>
      <c r="P488" s="52">
        <v>2.906</v>
      </c>
      <c r="Q488" s="52">
        <v>8850</v>
      </c>
      <c r="R488" s="52">
        <v>0</v>
      </c>
      <c r="S488" s="52">
        <v>0</v>
      </c>
      <c r="T488" s="52">
        <v>0</v>
      </c>
      <c r="U488" s="52">
        <v>0</v>
      </c>
      <c r="V488" s="52">
        <v>8</v>
      </c>
      <c r="W488" s="52">
        <v>0</v>
      </c>
      <c r="X488" s="52">
        <v>0</v>
      </c>
      <c r="Y488" s="52">
        <v>1</v>
      </c>
      <c r="Z488" s="52">
        <v>0</v>
      </c>
      <c r="AA488" s="53"/>
      <c r="AB488" s="53"/>
    </row>
    <row r="489" ht="15.25" spans="1:28">
      <c r="A489" s="52">
        <v>6864</v>
      </c>
      <c r="B489" s="52">
        <v>84</v>
      </c>
      <c r="C489" s="53" t="s">
        <v>29</v>
      </c>
      <c r="D489" s="52">
        <v>1</v>
      </c>
      <c r="E489" s="52">
        <v>0</v>
      </c>
      <c r="F489" s="52">
        <v>0</v>
      </c>
      <c r="G489" s="52">
        <v>0</v>
      </c>
      <c r="H489" s="52">
        <v>0</v>
      </c>
      <c r="I489" s="52">
        <v>0</v>
      </c>
      <c r="J489" s="52">
        <v>0</v>
      </c>
      <c r="K489" s="52">
        <v>4</v>
      </c>
      <c r="L489" s="52">
        <v>4</v>
      </c>
      <c r="M489" s="52">
        <v>6875</v>
      </c>
      <c r="N489" s="52">
        <v>14.059</v>
      </c>
      <c r="O489" s="52">
        <v>5036</v>
      </c>
      <c r="P489" s="52">
        <v>0</v>
      </c>
      <c r="Q489" s="52">
        <v>2013</v>
      </c>
      <c r="R489" s="52">
        <v>0</v>
      </c>
      <c r="S489" s="52">
        <v>0</v>
      </c>
      <c r="T489" s="52">
        <v>2</v>
      </c>
      <c r="U489" s="52">
        <v>0</v>
      </c>
      <c r="V489" s="52">
        <v>0</v>
      </c>
      <c r="W489" s="52">
        <v>0</v>
      </c>
      <c r="X489" s="52">
        <v>0</v>
      </c>
      <c r="Y489" s="52">
        <v>0</v>
      </c>
      <c r="Z489" s="52">
        <v>0</v>
      </c>
      <c r="AA489" s="53"/>
      <c r="AB489" s="53"/>
    </row>
    <row r="490" ht="15.25" spans="1:28">
      <c r="A490" s="52">
        <v>5032</v>
      </c>
      <c r="B490" s="52">
        <v>82</v>
      </c>
      <c r="C490" s="53" t="s">
        <v>29</v>
      </c>
      <c r="D490" s="52">
        <v>1</v>
      </c>
      <c r="E490" s="52">
        <v>0</v>
      </c>
      <c r="F490" s="52">
        <v>0</v>
      </c>
      <c r="G490" s="52">
        <v>2</v>
      </c>
      <c r="H490" s="52">
        <v>0</v>
      </c>
      <c r="I490" s="52">
        <v>0</v>
      </c>
      <c r="J490" s="52">
        <v>0</v>
      </c>
      <c r="K490" s="52">
        <v>11</v>
      </c>
      <c r="L490" s="52">
        <v>3</v>
      </c>
      <c r="M490" s="52">
        <v>8574</v>
      </c>
      <c r="N490" s="52">
        <v>3.789</v>
      </c>
      <c r="O490" s="52">
        <v>4617</v>
      </c>
      <c r="P490" s="52">
        <v>0</v>
      </c>
      <c r="Q490" s="52">
        <v>4476</v>
      </c>
      <c r="R490" s="52">
        <v>0</v>
      </c>
      <c r="S490" s="52">
        <v>0</v>
      </c>
      <c r="T490" s="52">
        <v>0</v>
      </c>
      <c r="U490" s="52">
        <v>0</v>
      </c>
      <c r="V490" s="52">
        <v>44</v>
      </c>
      <c r="W490" s="52">
        <v>0</v>
      </c>
      <c r="X490" s="52">
        <v>0</v>
      </c>
      <c r="Y490" s="52">
        <v>0</v>
      </c>
      <c r="Z490" s="52">
        <v>0</v>
      </c>
      <c r="AA490" s="53"/>
      <c r="AB490" s="53"/>
    </row>
    <row r="491" ht="15.25" spans="1:28">
      <c r="A491" s="52">
        <v>5409</v>
      </c>
      <c r="B491" s="52">
        <v>84</v>
      </c>
      <c r="C491" s="53" t="s">
        <v>29</v>
      </c>
      <c r="D491" s="52">
        <v>1</v>
      </c>
      <c r="E491" s="52">
        <v>0</v>
      </c>
      <c r="F491" s="52">
        <v>0</v>
      </c>
      <c r="G491" s="52">
        <v>2</v>
      </c>
      <c r="H491" s="52">
        <v>1</v>
      </c>
      <c r="I491" s="52">
        <v>0</v>
      </c>
      <c r="J491" s="52">
        <v>0</v>
      </c>
      <c r="K491" s="52">
        <v>11</v>
      </c>
      <c r="L491" s="52">
        <v>2</v>
      </c>
      <c r="M491" s="52">
        <v>6875</v>
      </c>
      <c r="N491" s="52">
        <v>0.818</v>
      </c>
      <c r="O491" s="52">
        <v>5036</v>
      </c>
      <c r="P491" s="52">
        <v>0</v>
      </c>
      <c r="Q491" s="52">
        <v>2013</v>
      </c>
      <c r="R491" s="52">
        <v>0</v>
      </c>
      <c r="S491" s="52">
        <v>0</v>
      </c>
      <c r="T491" s="52">
        <v>1</v>
      </c>
      <c r="U491" s="52">
        <v>0</v>
      </c>
      <c r="V491" s="52">
        <v>0</v>
      </c>
      <c r="W491" s="52">
        <v>0</v>
      </c>
      <c r="X491" s="52">
        <v>0</v>
      </c>
      <c r="Y491" s="52">
        <v>0</v>
      </c>
      <c r="Z491" s="52">
        <v>0</v>
      </c>
      <c r="AA491" s="53"/>
      <c r="AB491" s="53"/>
    </row>
    <row r="492" ht="25.75" spans="1:28">
      <c r="A492" s="52">
        <v>2013</v>
      </c>
      <c r="B492" s="52">
        <v>84</v>
      </c>
      <c r="C492" s="53" t="s">
        <v>31</v>
      </c>
      <c r="D492" s="52">
        <v>1</v>
      </c>
      <c r="E492" s="52">
        <v>0</v>
      </c>
      <c r="F492" s="52">
        <v>0</v>
      </c>
      <c r="G492" s="52">
        <v>0</v>
      </c>
      <c r="H492" s="52">
        <v>0</v>
      </c>
      <c r="I492" s="52">
        <v>6</v>
      </c>
      <c r="J492" s="52">
        <v>2</v>
      </c>
      <c r="K492" s="52">
        <v>0</v>
      </c>
      <c r="L492" s="52">
        <v>0</v>
      </c>
      <c r="M492" s="52">
        <v>6864</v>
      </c>
      <c r="N492" s="52">
        <v>18.018</v>
      </c>
      <c r="O492" s="52">
        <v>5409</v>
      </c>
      <c r="P492" s="52">
        <v>0</v>
      </c>
      <c r="Q492" s="52">
        <v>2198</v>
      </c>
      <c r="R492" s="52">
        <v>0</v>
      </c>
      <c r="S492" s="52">
        <v>0</v>
      </c>
      <c r="T492" s="52">
        <v>4</v>
      </c>
      <c r="U492" s="52">
        <v>0</v>
      </c>
      <c r="V492" s="52">
        <v>0</v>
      </c>
      <c r="W492" s="52">
        <v>0</v>
      </c>
      <c r="X492" s="52">
        <v>0</v>
      </c>
      <c r="Y492" s="52">
        <v>0</v>
      </c>
      <c r="Z492" s="52">
        <v>0</v>
      </c>
      <c r="AA492" s="53"/>
      <c r="AB492" s="53"/>
    </row>
    <row r="493" ht="15.25" spans="1:28">
      <c r="A493" s="52">
        <v>2200</v>
      </c>
      <c r="B493" s="52">
        <v>83</v>
      </c>
      <c r="C493" s="53" t="s">
        <v>30</v>
      </c>
      <c r="D493" s="52">
        <v>1</v>
      </c>
      <c r="E493" s="52">
        <v>0</v>
      </c>
      <c r="F493" s="52">
        <v>0</v>
      </c>
      <c r="G493" s="52">
        <v>2</v>
      </c>
      <c r="H493" s="52">
        <v>1</v>
      </c>
      <c r="I493" s="52">
        <v>0</v>
      </c>
      <c r="J493" s="52">
        <v>0</v>
      </c>
      <c r="K493" s="52">
        <v>13</v>
      </c>
      <c r="L493" s="52">
        <v>2</v>
      </c>
      <c r="M493" s="52">
        <v>6978</v>
      </c>
      <c r="N493" s="52">
        <v>0</v>
      </c>
      <c r="O493" s="52">
        <v>8731</v>
      </c>
      <c r="P493" s="52">
        <v>0</v>
      </c>
      <c r="Q493" s="52">
        <v>5031</v>
      </c>
      <c r="R493" s="52">
        <v>0</v>
      </c>
      <c r="S493" s="52">
        <v>0</v>
      </c>
      <c r="T493" s="52">
        <v>4</v>
      </c>
      <c r="U493" s="52">
        <v>0</v>
      </c>
      <c r="V493" s="52">
        <v>0</v>
      </c>
      <c r="W493" s="52">
        <v>0</v>
      </c>
      <c r="X493" s="52">
        <v>0</v>
      </c>
      <c r="Y493" s="52">
        <v>0</v>
      </c>
      <c r="Z493" s="52">
        <v>0</v>
      </c>
      <c r="AA493" s="53"/>
      <c r="AB493" s="53"/>
    </row>
    <row r="494" ht="15.25" spans="1:29">
      <c r="A494" s="52">
        <v>865</v>
      </c>
      <c r="B494" s="52">
        <v>85</v>
      </c>
      <c r="C494" s="53" t="s">
        <v>30</v>
      </c>
      <c r="D494" s="52">
        <v>1</v>
      </c>
      <c r="E494" s="52">
        <v>0</v>
      </c>
      <c r="F494" s="52">
        <v>0</v>
      </c>
      <c r="G494" s="52">
        <v>2</v>
      </c>
      <c r="H494" s="52">
        <v>0</v>
      </c>
      <c r="I494" s="52">
        <v>0</v>
      </c>
      <c r="J494" s="52">
        <v>0</v>
      </c>
      <c r="K494" s="52">
        <v>4</v>
      </c>
      <c r="L494" s="52">
        <v>6</v>
      </c>
      <c r="M494" s="52">
        <v>2706</v>
      </c>
      <c r="N494" s="52">
        <v>0</v>
      </c>
      <c r="O494" s="52">
        <v>4951</v>
      </c>
      <c r="P494" s="52">
        <v>0</v>
      </c>
      <c r="Q494" s="52">
        <v>8089</v>
      </c>
      <c r="R494" s="52">
        <v>0</v>
      </c>
      <c r="S494" s="52">
        <v>0</v>
      </c>
      <c r="T494" s="52">
        <v>4</v>
      </c>
      <c r="U494" s="52">
        <v>0</v>
      </c>
      <c r="V494" s="52">
        <v>8</v>
      </c>
      <c r="W494" s="52">
        <v>0</v>
      </c>
      <c r="X494" s="52">
        <v>0</v>
      </c>
      <c r="Y494" s="52">
        <v>0</v>
      </c>
      <c r="Z494" s="52">
        <v>0</v>
      </c>
      <c r="AA494" s="53"/>
      <c r="AB494" s="53"/>
      <c r="AC494" s="53"/>
    </row>
    <row r="495" ht="15.25" spans="1:29">
      <c r="A495" s="52">
        <v>4946</v>
      </c>
      <c r="B495" s="52">
        <v>85</v>
      </c>
      <c r="C495" s="53" t="s">
        <v>30</v>
      </c>
      <c r="D495" s="52">
        <v>1</v>
      </c>
      <c r="E495" s="52">
        <v>0</v>
      </c>
      <c r="F495" s="52">
        <v>0</v>
      </c>
      <c r="G495" s="52">
        <v>0</v>
      </c>
      <c r="H495" s="52">
        <v>0</v>
      </c>
      <c r="I495" s="52">
        <v>0</v>
      </c>
      <c r="J495" s="52">
        <v>0</v>
      </c>
      <c r="K495" s="52">
        <v>6</v>
      </c>
      <c r="L495" s="52">
        <v>5</v>
      </c>
      <c r="M495" s="52">
        <v>8089</v>
      </c>
      <c r="N495" s="52">
        <v>17.282</v>
      </c>
      <c r="O495" s="52">
        <v>4951</v>
      </c>
      <c r="P495" s="52">
        <v>0</v>
      </c>
      <c r="Q495" s="52">
        <v>2706</v>
      </c>
      <c r="R495" s="52">
        <v>0</v>
      </c>
      <c r="S495" s="52">
        <v>0</v>
      </c>
      <c r="T495" s="52">
        <v>4</v>
      </c>
      <c r="U495" s="52">
        <v>0</v>
      </c>
      <c r="V495" s="52">
        <v>0</v>
      </c>
      <c r="W495" s="52">
        <v>0</v>
      </c>
      <c r="X495" s="52">
        <v>0</v>
      </c>
      <c r="Y495" s="52">
        <v>0</v>
      </c>
      <c r="Z495" s="52">
        <v>0</v>
      </c>
      <c r="AA495" s="53"/>
      <c r="AB495" s="53"/>
      <c r="AC495" s="53"/>
    </row>
    <row r="496" ht="15.25" spans="1:29">
      <c r="A496" s="52">
        <v>8089</v>
      </c>
      <c r="B496" s="52">
        <v>85</v>
      </c>
      <c r="C496" s="53" t="s">
        <v>29</v>
      </c>
      <c r="D496" s="52">
        <v>1</v>
      </c>
      <c r="E496" s="52">
        <v>0</v>
      </c>
      <c r="F496" s="52">
        <v>0</v>
      </c>
      <c r="G496" s="52">
        <v>1</v>
      </c>
      <c r="H496" s="52">
        <v>0</v>
      </c>
      <c r="I496" s="52">
        <v>1</v>
      </c>
      <c r="J496" s="52">
        <v>0</v>
      </c>
      <c r="K496" s="52">
        <v>5</v>
      </c>
      <c r="L496" s="52">
        <v>3</v>
      </c>
      <c r="M496" s="52">
        <v>8850</v>
      </c>
      <c r="N496" s="52">
        <v>10.261</v>
      </c>
      <c r="O496" s="52">
        <v>865</v>
      </c>
      <c r="P496" s="52">
        <v>0</v>
      </c>
      <c r="Q496" s="52">
        <v>4946</v>
      </c>
      <c r="R496" s="52">
        <v>0</v>
      </c>
      <c r="S496" s="52">
        <v>0</v>
      </c>
      <c r="T496" s="52">
        <v>2</v>
      </c>
      <c r="U496" s="52">
        <v>0</v>
      </c>
      <c r="V496" s="52">
        <v>0</v>
      </c>
      <c r="W496" s="52">
        <v>0</v>
      </c>
      <c r="X496" s="52">
        <v>0</v>
      </c>
      <c r="Y496" s="52">
        <v>0</v>
      </c>
      <c r="Z496" s="52">
        <v>0</v>
      </c>
      <c r="AA496" s="53"/>
      <c r="AB496" s="53"/>
      <c r="AC496" s="53"/>
    </row>
    <row r="497" ht="15.25" spans="1:29">
      <c r="A497" s="52">
        <v>4951</v>
      </c>
      <c r="B497" s="52">
        <v>85</v>
      </c>
      <c r="C497" s="53" t="s">
        <v>29</v>
      </c>
      <c r="D497" s="52">
        <v>0</v>
      </c>
      <c r="E497" s="52">
        <v>0</v>
      </c>
      <c r="F497" s="52">
        <v>0</v>
      </c>
      <c r="G497" s="52">
        <v>1</v>
      </c>
      <c r="H497" s="52">
        <v>0</v>
      </c>
      <c r="I497" s="52">
        <v>0</v>
      </c>
      <c r="J497" s="52">
        <v>0</v>
      </c>
      <c r="K497" s="52">
        <v>1</v>
      </c>
      <c r="L497" s="52">
        <v>1</v>
      </c>
      <c r="M497" s="52">
        <v>8850</v>
      </c>
      <c r="N497" s="52">
        <v>10.566</v>
      </c>
      <c r="O497" s="52">
        <v>865</v>
      </c>
      <c r="P497" s="52">
        <v>0</v>
      </c>
      <c r="Q497" s="52">
        <v>4946</v>
      </c>
      <c r="R497" s="52">
        <v>0</v>
      </c>
      <c r="S497" s="52">
        <v>0</v>
      </c>
      <c r="T497" s="52">
        <v>2</v>
      </c>
      <c r="U497" s="52">
        <v>0</v>
      </c>
      <c r="V497" s="52">
        <v>0</v>
      </c>
      <c r="W497" s="52">
        <v>0</v>
      </c>
      <c r="X497" s="52">
        <v>0</v>
      </c>
      <c r="Y497" s="52">
        <v>0</v>
      </c>
      <c r="Z497" s="52">
        <v>0</v>
      </c>
      <c r="AA497" s="53"/>
      <c r="AB497" s="53"/>
      <c r="AC497" s="53"/>
    </row>
    <row r="498" ht="15.25" spans="1:28">
      <c r="A498" s="52">
        <v>6135</v>
      </c>
      <c r="B498" s="52">
        <v>89</v>
      </c>
      <c r="C498" s="53" t="s">
        <v>30</v>
      </c>
      <c r="D498" s="52">
        <v>1</v>
      </c>
      <c r="E498" s="52">
        <v>0</v>
      </c>
      <c r="F498" s="52">
        <v>0</v>
      </c>
      <c r="G498" s="52">
        <v>0</v>
      </c>
      <c r="H498" s="52">
        <v>1</v>
      </c>
      <c r="I498" s="52">
        <v>0</v>
      </c>
      <c r="J498" s="52">
        <v>0</v>
      </c>
      <c r="K498" s="52">
        <v>2</v>
      </c>
      <c r="L498" s="52">
        <v>0</v>
      </c>
      <c r="M498" s="52">
        <v>7480</v>
      </c>
      <c r="N498" s="52">
        <v>3.583</v>
      </c>
      <c r="O498" s="52">
        <v>7757</v>
      </c>
      <c r="P498" s="52">
        <v>0</v>
      </c>
      <c r="Q498" s="52">
        <v>1114</v>
      </c>
      <c r="R498" s="52">
        <v>0</v>
      </c>
      <c r="S498" s="52">
        <v>0</v>
      </c>
      <c r="T498" s="52">
        <v>0</v>
      </c>
      <c r="U498" s="52">
        <v>0</v>
      </c>
      <c r="V498" s="52">
        <v>0</v>
      </c>
      <c r="W498" s="52">
        <v>0</v>
      </c>
      <c r="X498" s="52">
        <v>0</v>
      </c>
      <c r="Y498" s="52">
        <v>0</v>
      </c>
      <c r="Z498" s="52">
        <v>0</v>
      </c>
      <c r="AA498" s="53"/>
      <c r="AB498" s="53"/>
    </row>
    <row r="499" ht="15.25" spans="1:28">
      <c r="A499" s="52">
        <v>7757</v>
      </c>
      <c r="B499" s="52">
        <v>89</v>
      </c>
      <c r="C499" s="53" t="s">
        <v>29</v>
      </c>
      <c r="D499" s="52">
        <v>0</v>
      </c>
      <c r="E499" s="52">
        <v>0</v>
      </c>
      <c r="F499" s="52">
        <v>0</v>
      </c>
      <c r="G499" s="52">
        <v>0</v>
      </c>
      <c r="H499" s="52">
        <v>0</v>
      </c>
      <c r="I499" s="52">
        <v>0</v>
      </c>
      <c r="J499" s="52">
        <v>0</v>
      </c>
      <c r="K499" s="52">
        <v>0</v>
      </c>
      <c r="L499" s="52">
        <v>0</v>
      </c>
      <c r="M499" s="52">
        <v>6135</v>
      </c>
      <c r="N499" s="52">
        <v>17.069</v>
      </c>
      <c r="O499" s="52">
        <v>4039</v>
      </c>
      <c r="P499" s="52">
        <v>0</v>
      </c>
      <c r="Q499" s="52">
        <v>7659</v>
      </c>
      <c r="R499" s="52">
        <v>0</v>
      </c>
      <c r="S499" s="52">
        <v>0</v>
      </c>
      <c r="T499" s="52">
        <v>1</v>
      </c>
      <c r="U499" s="52">
        <v>0</v>
      </c>
      <c r="V499" s="52">
        <v>0</v>
      </c>
      <c r="W499" s="52">
        <v>0</v>
      </c>
      <c r="X499" s="52">
        <v>0</v>
      </c>
      <c r="Y499" s="52">
        <v>0</v>
      </c>
      <c r="Z499" s="52">
        <v>0</v>
      </c>
      <c r="AA499" s="53"/>
      <c r="AB499" s="53"/>
    </row>
    <row r="500" ht="15.25" spans="1:28">
      <c r="A500" s="52">
        <v>7659</v>
      </c>
      <c r="B500" s="52">
        <v>89</v>
      </c>
      <c r="C500" s="53" t="s">
        <v>30</v>
      </c>
      <c r="D500" s="52">
        <v>1</v>
      </c>
      <c r="E500" s="52">
        <v>2</v>
      </c>
      <c r="F500" s="52">
        <v>0</v>
      </c>
      <c r="G500" s="52">
        <v>0</v>
      </c>
      <c r="H500" s="52">
        <v>0</v>
      </c>
      <c r="I500" s="52">
        <v>3</v>
      </c>
      <c r="J500" s="52">
        <v>0</v>
      </c>
      <c r="K500" s="52">
        <v>0</v>
      </c>
      <c r="L500" s="52">
        <v>0</v>
      </c>
      <c r="M500" s="52">
        <v>7480</v>
      </c>
      <c r="N500" s="52">
        <v>0</v>
      </c>
      <c r="O500" s="52">
        <v>7757</v>
      </c>
      <c r="P500" s="52">
        <v>0</v>
      </c>
      <c r="Q500" s="52">
        <v>1114</v>
      </c>
      <c r="R500" s="52">
        <v>0</v>
      </c>
      <c r="S500" s="52">
        <v>0</v>
      </c>
      <c r="T500" s="52">
        <v>1</v>
      </c>
      <c r="U500" s="52">
        <v>0</v>
      </c>
      <c r="V500" s="52">
        <v>0</v>
      </c>
      <c r="W500" s="52">
        <v>0</v>
      </c>
      <c r="X500" s="52">
        <v>0</v>
      </c>
      <c r="Y500" s="52">
        <v>0</v>
      </c>
      <c r="Z500" s="52">
        <v>0</v>
      </c>
      <c r="AA500" s="53"/>
      <c r="AB500" s="53"/>
    </row>
    <row r="501" ht="15.25" spans="1:28">
      <c r="A501" s="52">
        <v>1114</v>
      </c>
      <c r="B501" s="52">
        <v>89</v>
      </c>
      <c r="C501" s="53" t="s">
        <v>29</v>
      </c>
      <c r="D501" s="52">
        <v>1</v>
      </c>
      <c r="E501" s="52">
        <v>0</v>
      </c>
      <c r="F501" s="52">
        <v>0</v>
      </c>
      <c r="G501" s="52">
        <v>3</v>
      </c>
      <c r="H501" s="52">
        <v>1</v>
      </c>
      <c r="I501" s="52">
        <v>0</v>
      </c>
      <c r="J501" s="52">
        <v>0</v>
      </c>
      <c r="K501" s="52">
        <v>9</v>
      </c>
      <c r="L501" s="52">
        <v>4</v>
      </c>
      <c r="M501" s="52">
        <v>6135</v>
      </c>
      <c r="N501" s="52">
        <v>19.574</v>
      </c>
      <c r="O501" s="52">
        <v>7659</v>
      </c>
      <c r="P501" s="52">
        <v>0</v>
      </c>
      <c r="Q501" s="52">
        <v>4039</v>
      </c>
      <c r="R501" s="52">
        <v>0</v>
      </c>
      <c r="S501" s="52">
        <v>0</v>
      </c>
      <c r="T501" s="52">
        <v>4</v>
      </c>
      <c r="U501" s="52">
        <v>0</v>
      </c>
      <c r="V501" s="52">
        <v>0</v>
      </c>
      <c r="W501" s="52">
        <v>0</v>
      </c>
      <c r="X501" s="52">
        <v>0</v>
      </c>
      <c r="Y501" s="52">
        <v>0</v>
      </c>
      <c r="Z501" s="52">
        <v>0</v>
      </c>
      <c r="AA501" s="53"/>
      <c r="AB501" s="53"/>
    </row>
    <row r="502" ht="15.25" spans="1:28">
      <c r="A502" s="52">
        <v>7480</v>
      </c>
      <c r="B502" s="52">
        <v>89</v>
      </c>
      <c r="C502" s="53" t="s">
        <v>29</v>
      </c>
      <c r="D502" s="52">
        <v>1</v>
      </c>
      <c r="E502" s="52">
        <v>0</v>
      </c>
      <c r="F502" s="52">
        <v>0</v>
      </c>
      <c r="G502" s="52">
        <v>2</v>
      </c>
      <c r="H502" s="52">
        <v>0</v>
      </c>
      <c r="I502" s="52">
        <v>0</v>
      </c>
      <c r="J502" s="52">
        <v>0</v>
      </c>
      <c r="K502" s="52">
        <v>8</v>
      </c>
      <c r="L502" s="52">
        <v>3</v>
      </c>
      <c r="M502" s="52">
        <v>6135</v>
      </c>
      <c r="N502" s="52">
        <v>0</v>
      </c>
      <c r="O502" s="52">
        <v>7659</v>
      </c>
      <c r="P502" s="52">
        <v>0</v>
      </c>
      <c r="Q502" s="52">
        <v>4039</v>
      </c>
      <c r="R502" s="52">
        <v>0</v>
      </c>
      <c r="S502" s="52">
        <v>0</v>
      </c>
      <c r="T502" s="52">
        <v>2</v>
      </c>
      <c r="U502" s="52">
        <v>0</v>
      </c>
      <c r="V502" s="52">
        <v>0</v>
      </c>
      <c r="W502" s="52">
        <v>0</v>
      </c>
      <c r="X502" s="52">
        <v>0</v>
      </c>
      <c r="Y502" s="52">
        <v>0</v>
      </c>
      <c r="Z502" s="52">
        <v>0</v>
      </c>
      <c r="AA502" s="53"/>
      <c r="AB502" s="53"/>
    </row>
    <row r="503" ht="15.25" spans="1:28">
      <c r="A503" s="52">
        <v>4039</v>
      </c>
      <c r="B503" s="52">
        <v>89</v>
      </c>
      <c r="C503" s="53" t="s">
        <v>30</v>
      </c>
      <c r="D503" s="52">
        <v>1</v>
      </c>
      <c r="E503" s="52">
        <v>0</v>
      </c>
      <c r="F503" s="52">
        <v>0</v>
      </c>
      <c r="G503" s="52">
        <v>2</v>
      </c>
      <c r="H503" s="52">
        <v>1</v>
      </c>
      <c r="I503" s="52">
        <v>0</v>
      </c>
      <c r="J503" s="52">
        <v>0</v>
      </c>
      <c r="K503" s="52">
        <v>12</v>
      </c>
      <c r="L503" s="52">
        <v>2</v>
      </c>
      <c r="M503" s="52">
        <v>1114</v>
      </c>
      <c r="N503" s="52">
        <v>11.083</v>
      </c>
      <c r="O503" s="52">
        <v>7480</v>
      </c>
      <c r="P503" s="52">
        <v>0</v>
      </c>
      <c r="Q503" s="52">
        <v>7757</v>
      </c>
      <c r="R503" s="52">
        <v>1.735</v>
      </c>
      <c r="S503" s="52">
        <v>0</v>
      </c>
      <c r="T503" s="52">
        <v>2</v>
      </c>
      <c r="U503" s="52">
        <v>0</v>
      </c>
      <c r="V503" s="52">
        <v>0</v>
      </c>
      <c r="W503" s="52">
        <v>0</v>
      </c>
      <c r="X503" s="52">
        <v>0</v>
      </c>
      <c r="Y503" s="52">
        <v>0</v>
      </c>
      <c r="Z503" s="52">
        <v>0</v>
      </c>
      <c r="AA503" s="53"/>
      <c r="AB503" s="53"/>
    </row>
    <row r="504" ht="15.25" spans="1:28">
      <c r="A504" s="52">
        <v>4976</v>
      </c>
      <c r="B504" s="52">
        <v>87</v>
      </c>
      <c r="C504" s="53" t="s">
        <v>29</v>
      </c>
      <c r="D504" s="52">
        <v>0</v>
      </c>
      <c r="E504" s="52">
        <v>0</v>
      </c>
      <c r="F504" s="52">
        <v>0</v>
      </c>
      <c r="G504" s="52">
        <v>0</v>
      </c>
      <c r="H504" s="52">
        <v>0</v>
      </c>
      <c r="I504" s="52">
        <v>0</v>
      </c>
      <c r="J504" s="52">
        <v>2</v>
      </c>
      <c r="K504" s="52">
        <v>3</v>
      </c>
      <c r="L504" s="52">
        <v>3</v>
      </c>
      <c r="M504" s="52">
        <v>771</v>
      </c>
      <c r="N504" s="52">
        <v>0</v>
      </c>
      <c r="O504" s="52">
        <v>3560</v>
      </c>
      <c r="P504" s="52">
        <v>0</v>
      </c>
      <c r="Q504" s="52">
        <v>5024</v>
      </c>
      <c r="R504" s="52">
        <v>0</v>
      </c>
      <c r="S504" s="52">
        <v>0</v>
      </c>
      <c r="T504" s="52">
        <v>0</v>
      </c>
      <c r="U504" s="52">
        <v>0</v>
      </c>
      <c r="V504" s="52">
        <v>0</v>
      </c>
      <c r="W504" s="52">
        <v>0</v>
      </c>
      <c r="X504" s="52">
        <v>0</v>
      </c>
      <c r="Y504" s="52">
        <v>1</v>
      </c>
      <c r="Z504" s="52">
        <v>1</v>
      </c>
      <c r="AA504" s="53"/>
      <c r="AB504" s="53"/>
    </row>
    <row r="505" ht="15.25" spans="1:28">
      <c r="A505" s="52">
        <v>4917</v>
      </c>
      <c r="B505" s="52">
        <v>87</v>
      </c>
      <c r="C505" s="53" t="s">
        <v>29</v>
      </c>
      <c r="D505" s="52">
        <v>1</v>
      </c>
      <c r="E505" s="52">
        <v>0</v>
      </c>
      <c r="F505" s="52">
        <v>0</v>
      </c>
      <c r="G505" s="52">
        <v>1</v>
      </c>
      <c r="H505" s="52">
        <v>0</v>
      </c>
      <c r="I505" s="52">
        <v>0</v>
      </c>
      <c r="J505" s="52">
        <v>6</v>
      </c>
      <c r="K505" s="52">
        <v>0</v>
      </c>
      <c r="L505" s="52">
        <v>3</v>
      </c>
      <c r="M505" s="52">
        <v>771</v>
      </c>
      <c r="N505" s="52">
        <v>12.394</v>
      </c>
      <c r="O505" s="52">
        <v>3560</v>
      </c>
      <c r="P505" s="52">
        <v>0</v>
      </c>
      <c r="Q505" s="52">
        <v>5024</v>
      </c>
      <c r="R505" s="52">
        <v>1.943</v>
      </c>
      <c r="S505" s="52">
        <v>0</v>
      </c>
      <c r="T505" s="52">
        <v>4</v>
      </c>
      <c r="U505" s="52">
        <v>0</v>
      </c>
      <c r="V505" s="52">
        <v>0</v>
      </c>
      <c r="W505" s="52">
        <v>0</v>
      </c>
      <c r="X505" s="52">
        <v>0</v>
      </c>
      <c r="Y505" s="52">
        <v>0</v>
      </c>
      <c r="Z505" s="52">
        <v>0</v>
      </c>
      <c r="AA505" s="53"/>
      <c r="AB505" s="53"/>
    </row>
    <row r="506" ht="15.25" spans="1:28">
      <c r="A506" s="52">
        <v>4678</v>
      </c>
      <c r="B506" s="52">
        <v>87</v>
      </c>
      <c r="C506" s="53" t="s">
        <v>29</v>
      </c>
      <c r="D506" s="52">
        <v>1</v>
      </c>
      <c r="E506" s="52">
        <v>0</v>
      </c>
      <c r="F506" s="52">
        <v>0</v>
      </c>
      <c r="G506" s="52">
        <v>2</v>
      </c>
      <c r="H506" s="52">
        <v>0</v>
      </c>
      <c r="I506" s="52">
        <v>0</v>
      </c>
      <c r="J506" s="52">
        <v>0</v>
      </c>
      <c r="K506" s="52">
        <v>3</v>
      </c>
      <c r="L506" s="52">
        <v>0</v>
      </c>
      <c r="M506" s="52">
        <v>771</v>
      </c>
      <c r="N506" s="52">
        <v>0</v>
      </c>
      <c r="O506" s="52">
        <v>3560</v>
      </c>
      <c r="P506" s="52">
        <v>0</v>
      </c>
      <c r="Q506" s="52">
        <v>5024</v>
      </c>
      <c r="R506" s="52">
        <v>0</v>
      </c>
      <c r="S506" s="52">
        <v>0</v>
      </c>
      <c r="T506" s="52">
        <v>4</v>
      </c>
      <c r="U506" s="52">
        <v>0</v>
      </c>
      <c r="V506" s="52">
        <v>0</v>
      </c>
      <c r="W506" s="52">
        <v>0</v>
      </c>
      <c r="X506" s="52">
        <v>0</v>
      </c>
      <c r="Y506" s="52">
        <v>0</v>
      </c>
      <c r="Z506" s="52">
        <v>0</v>
      </c>
      <c r="AA506" s="53"/>
      <c r="AB506" s="53"/>
    </row>
    <row r="507" ht="15.25" spans="1:28">
      <c r="A507" s="52">
        <v>3560</v>
      </c>
      <c r="B507" s="52">
        <v>87</v>
      </c>
      <c r="C507" s="53" t="s">
        <v>30</v>
      </c>
      <c r="D507" s="52">
        <v>1</v>
      </c>
      <c r="E507" s="52">
        <v>0</v>
      </c>
      <c r="F507" s="52">
        <v>0</v>
      </c>
      <c r="G507" s="52">
        <v>0</v>
      </c>
      <c r="H507" s="52">
        <v>2</v>
      </c>
      <c r="I507" s="52">
        <v>0</v>
      </c>
      <c r="J507" s="52">
        <v>0</v>
      </c>
      <c r="K507" s="52">
        <v>1</v>
      </c>
      <c r="L507" s="52">
        <v>2</v>
      </c>
      <c r="M507" s="52">
        <v>4678</v>
      </c>
      <c r="N507" s="52">
        <v>0</v>
      </c>
      <c r="O507" s="52">
        <v>4976</v>
      </c>
      <c r="P507" s="52">
        <v>0</v>
      </c>
      <c r="Q507" s="52">
        <v>4917</v>
      </c>
      <c r="R507" s="52">
        <v>0</v>
      </c>
      <c r="S507" s="52">
        <v>0</v>
      </c>
      <c r="T507" s="52">
        <v>2</v>
      </c>
      <c r="U507" s="52">
        <v>0</v>
      </c>
      <c r="V507" s="52">
        <v>0</v>
      </c>
      <c r="W507" s="52">
        <v>0</v>
      </c>
      <c r="X507" s="52">
        <v>0</v>
      </c>
      <c r="Y507" s="52">
        <v>0</v>
      </c>
      <c r="Z507" s="52">
        <v>0</v>
      </c>
      <c r="AA507" s="53"/>
      <c r="AB507" s="53"/>
    </row>
    <row r="508" ht="15.25" spans="1:28">
      <c r="A508" s="52">
        <v>5406</v>
      </c>
      <c r="B508" s="52">
        <v>90</v>
      </c>
      <c r="C508" s="53" t="s">
        <v>29</v>
      </c>
      <c r="D508" s="52">
        <v>1</v>
      </c>
      <c r="E508" s="52">
        <v>0</v>
      </c>
      <c r="F508" s="52">
        <v>0</v>
      </c>
      <c r="G508" s="52">
        <v>1</v>
      </c>
      <c r="H508" s="52">
        <v>2</v>
      </c>
      <c r="I508" s="52">
        <v>0</v>
      </c>
      <c r="J508" s="52">
        <v>0</v>
      </c>
      <c r="K508" s="52">
        <v>9</v>
      </c>
      <c r="L508" s="52">
        <v>1</v>
      </c>
      <c r="M508" s="52">
        <v>3543</v>
      </c>
      <c r="N508" s="52">
        <v>6.95</v>
      </c>
      <c r="O508" s="52">
        <v>4015</v>
      </c>
      <c r="P508" s="52">
        <v>0.616</v>
      </c>
      <c r="Q508" s="52">
        <v>8884</v>
      </c>
      <c r="R508" s="52">
        <v>0</v>
      </c>
      <c r="S508" s="52">
        <v>0</v>
      </c>
      <c r="T508" s="52">
        <v>0</v>
      </c>
      <c r="U508" s="52">
        <v>0</v>
      </c>
      <c r="V508" s="52">
        <v>12</v>
      </c>
      <c r="W508" s="52">
        <v>0</v>
      </c>
      <c r="X508" s="52">
        <v>0</v>
      </c>
      <c r="Y508" s="52">
        <v>0</v>
      </c>
      <c r="Z508" s="52">
        <v>0</v>
      </c>
      <c r="AA508" s="53"/>
      <c r="AB508" s="53"/>
    </row>
    <row r="509" ht="15.25" spans="1:28">
      <c r="A509" s="52">
        <v>4015</v>
      </c>
      <c r="B509" s="52">
        <v>90</v>
      </c>
      <c r="C509" s="53" t="s">
        <v>30</v>
      </c>
      <c r="D509" s="52">
        <v>1</v>
      </c>
      <c r="E509" s="52">
        <v>0</v>
      </c>
      <c r="F509" s="52">
        <v>0</v>
      </c>
      <c r="G509" s="52">
        <v>1</v>
      </c>
      <c r="H509" s="52">
        <v>0</v>
      </c>
      <c r="I509" s="52">
        <v>0</v>
      </c>
      <c r="J509" s="52">
        <v>1</v>
      </c>
      <c r="K509" s="52">
        <v>6</v>
      </c>
      <c r="L509" s="52">
        <v>2</v>
      </c>
      <c r="M509" s="52">
        <v>6865</v>
      </c>
      <c r="N509" s="52">
        <v>0</v>
      </c>
      <c r="O509" s="52">
        <v>5406</v>
      </c>
      <c r="P509" s="52">
        <v>0</v>
      </c>
      <c r="Q509" s="52">
        <v>5672</v>
      </c>
      <c r="R509" s="52">
        <v>0</v>
      </c>
      <c r="S509" s="52">
        <v>0</v>
      </c>
      <c r="T509" s="52">
        <v>2</v>
      </c>
      <c r="U509" s="52">
        <v>0</v>
      </c>
      <c r="V509" s="52">
        <v>16</v>
      </c>
      <c r="W509" s="52">
        <v>0</v>
      </c>
      <c r="X509" s="52">
        <v>0</v>
      </c>
      <c r="Y509" s="52">
        <v>0</v>
      </c>
      <c r="Z509" s="52">
        <v>0</v>
      </c>
      <c r="AA509" s="53"/>
      <c r="AB509" s="53"/>
    </row>
    <row r="510" ht="15.25" spans="1:28">
      <c r="A510" s="52">
        <v>6865</v>
      </c>
      <c r="B510" s="52">
        <v>90</v>
      </c>
      <c r="C510" s="53" t="s">
        <v>29</v>
      </c>
      <c r="D510" s="52">
        <v>1</v>
      </c>
      <c r="E510" s="52">
        <v>1</v>
      </c>
      <c r="F510" s="52">
        <v>0</v>
      </c>
      <c r="G510" s="52">
        <v>0</v>
      </c>
      <c r="H510" s="52">
        <v>0</v>
      </c>
      <c r="I510" s="52">
        <v>6</v>
      </c>
      <c r="J510" s="52">
        <v>3</v>
      </c>
      <c r="K510" s="52">
        <v>0</v>
      </c>
      <c r="L510" s="52">
        <v>0</v>
      </c>
      <c r="M510" s="52">
        <v>3543</v>
      </c>
      <c r="N510" s="52">
        <v>0</v>
      </c>
      <c r="O510" s="52">
        <v>4015</v>
      </c>
      <c r="P510" s="52">
        <v>0</v>
      </c>
      <c r="Q510" s="52">
        <v>8884</v>
      </c>
      <c r="R510" s="52">
        <v>0</v>
      </c>
      <c r="S510" s="52">
        <v>0</v>
      </c>
      <c r="T510" s="52">
        <v>0</v>
      </c>
      <c r="U510" s="52">
        <v>0</v>
      </c>
      <c r="V510" s="52">
        <v>12</v>
      </c>
      <c r="W510" s="52">
        <v>0</v>
      </c>
      <c r="X510" s="52">
        <v>0</v>
      </c>
      <c r="Y510" s="52">
        <v>0</v>
      </c>
      <c r="Z510" s="52">
        <v>0</v>
      </c>
      <c r="AA510" s="53"/>
      <c r="AB510" s="53"/>
    </row>
    <row r="511" ht="15.25" spans="1:28">
      <c r="A511" s="52">
        <v>5672</v>
      </c>
      <c r="B511" s="52">
        <v>90</v>
      </c>
      <c r="C511" s="53" t="s">
        <v>29</v>
      </c>
      <c r="D511" s="52">
        <v>1</v>
      </c>
      <c r="E511" s="52">
        <v>1</v>
      </c>
      <c r="F511" s="52">
        <v>0</v>
      </c>
      <c r="G511" s="52">
        <v>0</v>
      </c>
      <c r="H511" s="52">
        <v>0</v>
      </c>
      <c r="I511" s="52">
        <v>4</v>
      </c>
      <c r="J511" s="52">
        <v>0</v>
      </c>
      <c r="K511" s="52">
        <v>0</v>
      </c>
      <c r="L511" s="52">
        <v>0</v>
      </c>
      <c r="M511" s="52">
        <v>3543</v>
      </c>
      <c r="N511" s="52">
        <v>18.014</v>
      </c>
      <c r="O511" s="52">
        <v>4015</v>
      </c>
      <c r="P511" s="52">
        <v>0</v>
      </c>
      <c r="Q511" s="52">
        <v>8884</v>
      </c>
      <c r="R511" s="52">
        <v>0</v>
      </c>
      <c r="S511" s="52">
        <v>0</v>
      </c>
      <c r="T511" s="52">
        <v>1</v>
      </c>
      <c r="U511" s="52">
        <v>0</v>
      </c>
      <c r="V511" s="52">
        <v>16</v>
      </c>
      <c r="W511" s="52">
        <v>0</v>
      </c>
      <c r="X511" s="52">
        <v>0</v>
      </c>
      <c r="Y511" s="52">
        <v>0</v>
      </c>
      <c r="Z511" s="52">
        <v>0</v>
      </c>
      <c r="AA511" s="53"/>
      <c r="AB511" s="53"/>
    </row>
    <row r="512" ht="25.75" spans="1:28">
      <c r="A512" s="52">
        <v>8884</v>
      </c>
      <c r="B512" s="52">
        <v>90</v>
      </c>
      <c r="C512" s="53" t="s">
        <v>31</v>
      </c>
      <c r="D512" s="52">
        <v>1</v>
      </c>
      <c r="E512" s="52">
        <v>1</v>
      </c>
      <c r="F512" s="52">
        <v>0</v>
      </c>
      <c r="G512" s="52">
        <v>0</v>
      </c>
      <c r="H512" s="52">
        <v>0</v>
      </c>
      <c r="I512" s="52">
        <v>5</v>
      </c>
      <c r="J512" s="52">
        <v>1</v>
      </c>
      <c r="K512" s="52">
        <v>0</v>
      </c>
      <c r="L512" s="52">
        <v>0</v>
      </c>
      <c r="M512" s="52">
        <v>5672</v>
      </c>
      <c r="N512" s="52">
        <v>23.1</v>
      </c>
      <c r="O512" s="52">
        <v>5406</v>
      </c>
      <c r="P512" s="52">
        <v>0</v>
      </c>
      <c r="Q512" s="52">
        <v>6865</v>
      </c>
      <c r="R512" s="52">
        <v>0</v>
      </c>
      <c r="S512" s="52">
        <v>0</v>
      </c>
      <c r="T512" s="52">
        <v>2</v>
      </c>
      <c r="U512" s="52">
        <v>1</v>
      </c>
      <c r="V512" s="52">
        <v>16</v>
      </c>
      <c r="W512" s="52">
        <v>0</v>
      </c>
      <c r="X512" s="52">
        <v>0</v>
      </c>
      <c r="Y512" s="52">
        <v>0</v>
      </c>
      <c r="Z512" s="52">
        <v>0</v>
      </c>
      <c r="AA512" s="53"/>
      <c r="AB512" s="53"/>
    </row>
    <row r="513" ht="15.25" spans="1:28">
      <c r="A513" s="52">
        <v>4343</v>
      </c>
      <c r="B513" s="52">
        <v>91</v>
      </c>
      <c r="C513" s="53" t="s">
        <v>29</v>
      </c>
      <c r="D513" s="52">
        <v>1</v>
      </c>
      <c r="E513" s="52">
        <v>0</v>
      </c>
      <c r="F513" s="52">
        <v>0</v>
      </c>
      <c r="G513" s="52">
        <v>1</v>
      </c>
      <c r="H513" s="52">
        <v>2</v>
      </c>
      <c r="I513" s="52">
        <v>0</v>
      </c>
      <c r="J513" s="52">
        <v>0</v>
      </c>
      <c r="K513" s="52">
        <v>8</v>
      </c>
      <c r="L513" s="52">
        <v>0</v>
      </c>
      <c r="M513" s="52">
        <v>914</v>
      </c>
      <c r="N513" s="52">
        <v>0</v>
      </c>
      <c r="O513" s="52">
        <v>772</v>
      </c>
      <c r="P513" s="52">
        <v>0</v>
      </c>
      <c r="Q513" s="52">
        <v>1305</v>
      </c>
      <c r="R513" s="52">
        <v>0</v>
      </c>
      <c r="S513" s="52">
        <v>0</v>
      </c>
      <c r="T513" s="52">
        <v>1</v>
      </c>
      <c r="U513" s="52">
        <v>0</v>
      </c>
      <c r="V513" s="52">
        <v>0</v>
      </c>
      <c r="W513" s="52">
        <v>0</v>
      </c>
      <c r="X513" s="52">
        <v>0</v>
      </c>
      <c r="Y513" s="52">
        <v>0</v>
      </c>
      <c r="Z513" s="52">
        <v>0</v>
      </c>
      <c r="AA513" s="53"/>
      <c r="AB513" s="53"/>
    </row>
    <row r="514" ht="15.25" spans="1:28">
      <c r="A514" s="52">
        <v>1305</v>
      </c>
      <c r="B514" s="52">
        <v>91</v>
      </c>
      <c r="C514" s="53" t="s">
        <v>30</v>
      </c>
      <c r="D514" s="52">
        <v>1</v>
      </c>
      <c r="E514" s="52">
        <v>0</v>
      </c>
      <c r="F514" s="52">
        <v>0</v>
      </c>
      <c r="G514" s="52">
        <v>2</v>
      </c>
      <c r="H514" s="52">
        <v>0</v>
      </c>
      <c r="I514" s="52">
        <v>0</v>
      </c>
      <c r="J514" s="52">
        <v>0</v>
      </c>
      <c r="K514" s="52">
        <v>8</v>
      </c>
      <c r="L514" s="52">
        <v>3</v>
      </c>
      <c r="M514" s="52">
        <v>4343</v>
      </c>
      <c r="N514" s="52">
        <v>11.118</v>
      </c>
      <c r="O514" s="52">
        <v>6864</v>
      </c>
      <c r="P514" s="52">
        <v>0</v>
      </c>
      <c r="Q514" s="52">
        <v>4907</v>
      </c>
      <c r="R514" s="52">
        <v>0</v>
      </c>
      <c r="S514" s="52">
        <v>0</v>
      </c>
      <c r="T514" s="52">
        <v>2</v>
      </c>
      <c r="U514" s="52">
        <v>0</v>
      </c>
      <c r="V514" s="52">
        <v>0</v>
      </c>
      <c r="W514" s="52">
        <v>0</v>
      </c>
      <c r="X514" s="52">
        <v>0</v>
      </c>
      <c r="Y514" s="52">
        <v>0</v>
      </c>
      <c r="Z514" s="52">
        <v>0</v>
      </c>
      <c r="AA514" s="53"/>
      <c r="AB514" s="53"/>
    </row>
    <row r="515" ht="15.25" spans="1:28">
      <c r="A515" s="52">
        <v>6864</v>
      </c>
      <c r="B515" s="52">
        <v>91</v>
      </c>
      <c r="C515" s="53" t="s">
        <v>29</v>
      </c>
      <c r="D515" s="52">
        <v>1</v>
      </c>
      <c r="E515" s="52">
        <v>1</v>
      </c>
      <c r="F515" s="52">
        <v>0</v>
      </c>
      <c r="G515" s="52">
        <v>0</v>
      </c>
      <c r="H515" s="52">
        <v>0</v>
      </c>
      <c r="I515" s="52">
        <v>0</v>
      </c>
      <c r="J515" s="52">
        <v>0</v>
      </c>
      <c r="K515" s="52">
        <v>0</v>
      </c>
      <c r="L515" s="52">
        <v>0</v>
      </c>
      <c r="M515" s="52">
        <v>914</v>
      </c>
      <c r="N515" s="52">
        <v>3.137</v>
      </c>
      <c r="O515" s="52">
        <v>772</v>
      </c>
      <c r="P515" s="52">
        <v>4.188</v>
      </c>
      <c r="Q515" s="52">
        <v>1305</v>
      </c>
      <c r="R515" s="52">
        <v>1.81</v>
      </c>
      <c r="S515" s="52">
        <v>0</v>
      </c>
      <c r="T515" s="52">
        <v>2</v>
      </c>
      <c r="U515" s="52">
        <v>0</v>
      </c>
      <c r="V515" s="52">
        <v>4</v>
      </c>
      <c r="W515" s="52">
        <v>0</v>
      </c>
      <c r="X515" s="52">
        <v>0</v>
      </c>
      <c r="Y515" s="52">
        <v>0</v>
      </c>
      <c r="Z515" s="52">
        <v>0</v>
      </c>
      <c r="AA515" s="53"/>
      <c r="AB515" s="53"/>
    </row>
    <row r="516" ht="15.25" spans="1:28">
      <c r="A516" s="52">
        <v>772</v>
      </c>
      <c r="B516" s="52">
        <v>91</v>
      </c>
      <c r="C516" s="53" t="s">
        <v>30</v>
      </c>
      <c r="D516" s="52">
        <v>1</v>
      </c>
      <c r="E516" s="52">
        <v>0</v>
      </c>
      <c r="F516" s="52">
        <v>0</v>
      </c>
      <c r="G516" s="52">
        <v>3</v>
      </c>
      <c r="H516" s="52">
        <v>0</v>
      </c>
      <c r="I516" s="52">
        <v>0</v>
      </c>
      <c r="J516" s="52">
        <v>0</v>
      </c>
      <c r="K516" s="52">
        <v>3</v>
      </c>
      <c r="L516" s="52">
        <v>5</v>
      </c>
      <c r="M516" s="52">
        <v>4343</v>
      </c>
      <c r="N516" s="52">
        <v>0.576</v>
      </c>
      <c r="O516" s="52">
        <v>4907</v>
      </c>
      <c r="P516" s="52">
        <v>0</v>
      </c>
      <c r="Q516" s="52">
        <v>6864</v>
      </c>
      <c r="R516" s="52">
        <v>0</v>
      </c>
      <c r="S516" s="52">
        <v>0</v>
      </c>
      <c r="T516" s="52">
        <v>0</v>
      </c>
      <c r="U516" s="52">
        <v>0</v>
      </c>
      <c r="V516" s="52">
        <v>4</v>
      </c>
      <c r="W516" s="52">
        <v>0</v>
      </c>
      <c r="X516" s="52">
        <v>0</v>
      </c>
      <c r="Y516" s="52">
        <v>0</v>
      </c>
      <c r="Z516" s="52">
        <v>0</v>
      </c>
      <c r="AA516" s="53"/>
      <c r="AB516" s="53"/>
    </row>
    <row r="517" ht="15.25" spans="1:28">
      <c r="A517" s="52">
        <v>914</v>
      </c>
      <c r="B517" s="52">
        <v>91</v>
      </c>
      <c r="C517" s="53" t="s">
        <v>30</v>
      </c>
      <c r="D517" s="52">
        <v>1</v>
      </c>
      <c r="E517" s="52">
        <v>0</v>
      </c>
      <c r="F517" s="52">
        <v>0</v>
      </c>
      <c r="G517" s="52">
        <v>0</v>
      </c>
      <c r="H517" s="52">
        <v>0</v>
      </c>
      <c r="I517" s="52">
        <v>0</v>
      </c>
      <c r="J517" s="52">
        <v>0</v>
      </c>
      <c r="K517" s="52">
        <v>2</v>
      </c>
      <c r="L517" s="52">
        <v>5</v>
      </c>
      <c r="M517" s="52">
        <v>4343</v>
      </c>
      <c r="N517" s="52">
        <v>6.915</v>
      </c>
      <c r="O517" s="52">
        <v>4907</v>
      </c>
      <c r="P517" s="52">
        <v>0</v>
      </c>
      <c r="Q517" s="52">
        <v>6864</v>
      </c>
      <c r="R517" s="52">
        <v>0</v>
      </c>
      <c r="S517" s="52">
        <v>0</v>
      </c>
      <c r="T517" s="52">
        <v>2</v>
      </c>
      <c r="U517" s="52">
        <v>0</v>
      </c>
      <c r="V517" s="52">
        <v>4</v>
      </c>
      <c r="W517" s="52">
        <v>0</v>
      </c>
      <c r="X517" s="52">
        <v>0</v>
      </c>
      <c r="Y517" s="52">
        <v>0</v>
      </c>
      <c r="Z517" s="52">
        <v>0</v>
      </c>
      <c r="AA517" s="53"/>
      <c r="AB517" s="53"/>
    </row>
    <row r="518" ht="25.75" spans="1:28">
      <c r="A518" s="52">
        <v>4907</v>
      </c>
      <c r="B518" s="52">
        <v>91</v>
      </c>
      <c r="C518" s="53" t="s">
        <v>31</v>
      </c>
      <c r="D518" s="52">
        <v>0</v>
      </c>
      <c r="E518" s="52">
        <v>0</v>
      </c>
      <c r="F518" s="52">
        <v>0</v>
      </c>
      <c r="G518" s="52">
        <v>0</v>
      </c>
      <c r="H518" s="52">
        <v>0</v>
      </c>
      <c r="I518" s="52">
        <v>0</v>
      </c>
      <c r="J518" s="52">
        <v>0</v>
      </c>
      <c r="K518" s="52">
        <v>6</v>
      </c>
      <c r="L518" s="52">
        <v>0</v>
      </c>
      <c r="M518" s="52">
        <v>914</v>
      </c>
      <c r="N518" s="52">
        <v>7.233</v>
      </c>
      <c r="O518" s="52">
        <v>1305</v>
      </c>
      <c r="P518" s="52">
        <v>0</v>
      </c>
      <c r="Q518" s="52">
        <v>722</v>
      </c>
      <c r="R518" s="52">
        <v>0</v>
      </c>
      <c r="S518" s="52">
        <v>0</v>
      </c>
      <c r="T518" s="52">
        <v>4</v>
      </c>
      <c r="U518" s="52">
        <v>0</v>
      </c>
      <c r="V518" s="52">
        <v>4</v>
      </c>
      <c r="W518" s="52">
        <v>0</v>
      </c>
      <c r="X518" s="52">
        <v>0</v>
      </c>
      <c r="Y518" s="52">
        <v>0</v>
      </c>
      <c r="Z518" s="52">
        <v>0</v>
      </c>
      <c r="AA518" s="53"/>
      <c r="AB518" s="53"/>
    </row>
    <row r="519" ht="15.25" spans="1:54">
      <c r="A519" s="52">
        <v>2056</v>
      </c>
      <c r="B519" s="52">
        <v>92</v>
      </c>
      <c r="C519" s="53" t="s">
        <v>30</v>
      </c>
      <c r="D519" s="52">
        <v>0</v>
      </c>
      <c r="E519" s="52">
        <v>0</v>
      </c>
      <c r="F519" s="52">
        <v>0</v>
      </c>
      <c r="G519" s="52">
        <v>5</v>
      </c>
      <c r="H519" s="52">
        <v>0</v>
      </c>
      <c r="I519" s="52">
        <v>0</v>
      </c>
      <c r="J519" s="52">
        <v>0</v>
      </c>
      <c r="K519" s="52">
        <v>14</v>
      </c>
      <c r="L519" s="52">
        <v>0</v>
      </c>
      <c r="M519" s="52">
        <v>3739</v>
      </c>
      <c r="N519" s="52">
        <v>15.284</v>
      </c>
      <c r="O519" s="52">
        <v>4951</v>
      </c>
      <c r="P519" s="52">
        <v>0</v>
      </c>
      <c r="Q519" s="52">
        <v>6875</v>
      </c>
      <c r="R519" s="52">
        <v>0</v>
      </c>
      <c r="S519" s="52">
        <v>0</v>
      </c>
      <c r="T519" s="52">
        <v>3</v>
      </c>
      <c r="U519" s="52">
        <v>0</v>
      </c>
      <c r="V519" s="52">
        <v>8</v>
      </c>
      <c r="W519" s="52">
        <v>0</v>
      </c>
      <c r="X519" s="52">
        <v>0</v>
      </c>
      <c r="Y519" s="52">
        <v>0</v>
      </c>
      <c r="Z519" s="52">
        <v>0</v>
      </c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</row>
    <row r="520" ht="15.25" spans="1:54">
      <c r="A520" s="52">
        <v>3739</v>
      </c>
      <c r="B520" s="52">
        <v>92</v>
      </c>
      <c r="C520" s="53" t="s">
        <v>29</v>
      </c>
      <c r="D520" s="52">
        <v>0</v>
      </c>
      <c r="E520" s="52">
        <v>1</v>
      </c>
      <c r="F520" s="52">
        <v>0</v>
      </c>
      <c r="G520" s="52">
        <v>0</v>
      </c>
      <c r="H520" s="52">
        <v>0</v>
      </c>
      <c r="I520" s="52">
        <v>3</v>
      </c>
      <c r="J520" s="52">
        <v>1</v>
      </c>
      <c r="K520" s="52">
        <v>0</v>
      </c>
      <c r="L520" s="52">
        <v>0</v>
      </c>
      <c r="M520" s="52">
        <v>8089</v>
      </c>
      <c r="N520" s="52">
        <v>29.83</v>
      </c>
      <c r="O520" s="52">
        <v>8789</v>
      </c>
      <c r="P520" s="52">
        <v>0</v>
      </c>
      <c r="Q520" s="52">
        <v>2056</v>
      </c>
      <c r="R520" s="52">
        <v>0</v>
      </c>
      <c r="S520" s="52">
        <v>0</v>
      </c>
      <c r="T520" s="52">
        <v>0</v>
      </c>
      <c r="U520" s="52">
        <v>1</v>
      </c>
      <c r="V520" s="52">
        <v>8</v>
      </c>
      <c r="W520" s="52">
        <v>0</v>
      </c>
      <c r="X520" s="52">
        <v>0</v>
      </c>
      <c r="Y520" s="52">
        <v>0</v>
      </c>
      <c r="Z520" s="52">
        <v>0</v>
      </c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</row>
    <row r="521" ht="15.25" spans="1:54">
      <c r="A521" s="52">
        <v>5036</v>
      </c>
      <c r="B521" s="52">
        <v>93</v>
      </c>
      <c r="C521" s="53" t="s">
        <v>30</v>
      </c>
      <c r="D521" s="52">
        <v>0</v>
      </c>
      <c r="E521" s="52">
        <v>0</v>
      </c>
      <c r="F521" s="52">
        <v>0</v>
      </c>
      <c r="G521" s="52">
        <v>0</v>
      </c>
      <c r="H521" s="52">
        <v>0</v>
      </c>
      <c r="I521" s="52">
        <v>0</v>
      </c>
      <c r="J521" s="52">
        <v>0</v>
      </c>
      <c r="K521" s="52">
        <v>0</v>
      </c>
      <c r="L521" s="52">
        <v>0</v>
      </c>
      <c r="M521" s="52">
        <v>610</v>
      </c>
      <c r="N521" s="52">
        <v>5.5</v>
      </c>
      <c r="O521" s="52">
        <v>1334</v>
      </c>
      <c r="P521" s="52">
        <v>0</v>
      </c>
      <c r="Q521" s="52">
        <v>6978</v>
      </c>
      <c r="R521" s="52">
        <v>0</v>
      </c>
      <c r="S521" s="52">
        <v>0</v>
      </c>
      <c r="T521" s="52">
        <v>2</v>
      </c>
      <c r="U521" s="52">
        <v>0</v>
      </c>
      <c r="V521" s="52">
        <v>0</v>
      </c>
      <c r="W521" s="52">
        <v>0</v>
      </c>
      <c r="X521" s="52">
        <v>0</v>
      </c>
      <c r="Y521" s="52">
        <v>0</v>
      </c>
      <c r="Z521" s="52">
        <v>0</v>
      </c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</row>
    <row r="522" ht="15.25" spans="1:54">
      <c r="A522" s="52">
        <v>8789</v>
      </c>
      <c r="B522" s="52">
        <v>92</v>
      </c>
      <c r="C522" s="53" t="s">
        <v>30</v>
      </c>
      <c r="D522" s="52">
        <v>1</v>
      </c>
      <c r="E522" s="52">
        <v>0</v>
      </c>
      <c r="F522" s="52">
        <v>0</v>
      </c>
      <c r="G522" s="52">
        <v>2</v>
      </c>
      <c r="H522" s="52">
        <v>0</v>
      </c>
      <c r="I522" s="52">
        <v>0</v>
      </c>
      <c r="J522" s="52">
        <v>0</v>
      </c>
      <c r="K522" s="52">
        <v>7</v>
      </c>
      <c r="L522" s="52">
        <v>1</v>
      </c>
      <c r="M522" s="52">
        <v>6875</v>
      </c>
      <c r="N522" s="52">
        <v>0</v>
      </c>
      <c r="O522" s="52">
        <v>4951</v>
      </c>
      <c r="P522" s="52">
        <v>0</v>
      </c>
      <c r="Q522" s="52">
        <v>3739</v>
      </c>
      <c r="R522" s="52">
        <v>0</v>
      </c>
      <c r="S522" s="52">
        <v>0</v>
      </c>
      <c r="T522" s="52">
        <v>0</v>
      </c>
      <c r="U522" s="52">
        <v>0</v>
      </c>
      <c r="V522" s="52">
        <v>0</v>
      </c>
      <c r="W522" s="52">
        <v>0</v>
      </c>
      <c r="X522" s="52">
        <v>0</v>
      </c>
      <c r="Y522" s="52">
        <v>0</v>
      </c>
      <c r="Z522" s="52">
        <v>0</v>
      </c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</row>
    <row r="523" ht="15.25" spans="1:54">
      <c r="A523" s="52">
        <v>4951</v>
      </c>
      <c r="B523" s="52">
        <v>92</v>
      </c>
      <c r="C523" s="53" t="s">
        <v>29</v>
      </c>
      <c r="D523" s="52">
        <v>1</v>
      </c>
      <c r="E523" s="52">
        <v>1</v>
      </c>
      <c r="F523" s="52">
        <v>0</v>
      </c>
      <c r="G523" s="52">
        <v>0</v>
      </c>
      <c r="H523" s="52">
        <v>0</v>
      </c>
      <c r="I523" s="52">
        <v>0</v>
      </c>
      <c r="J523" s="52">
        <v>1</v>
      </c>
      <c r="K523" s="52">
        <v>3</v>
      </c>
      <c r="L523" s="52">
        <v>2</v>
      </c>
      <c r="M523" s="52">
        <v>8089</v>
      </c>
      <c r="N523" s="52">
        <v>6.015</v>
      </c>
      <c r="O523" s="52">
        <v>8789</v>
      </c>
      <c r="P523" s="52">
        <v>0</v>
      </c>
      <c r="Q523" s="52">
        <v>2056</v>
      </c>
      <c r="R523" s="52">
        <v>0</v>
      </c>
      <c r="S523" s="52">
        <v>0</v>
      </c>
      <c r="T523" s="52">
        <v>2</v>
      </c>
      <c r="U523" s="52">
        <v>0</v>
      </c>
      <c r="V523" s="52">
        <v>4</v>
      </c>
      <c r="W523" s="52">
        <v>0</v>
      </c>
      <c r="X523" s="52">
        <v>0</v>
      </c>
      <c r="Y523" s="52">
        <v>0</v>
      </c>
      <c r="Z523" s="52">
        <v>0</v>
      </c>
      <c r="AA523" s="52">
        <v>6875</v>
      </c>
      <c r="AB523" s="52">
        <v>92</v>
      </c>
      <c r="AC523" s="53" t="s">
        <v>29</v>
      </c>
      <c r="AD523" s="52">
        <v>1</v>
      </c>
      <c r="AE523" s="52">
        <v>1</v>
      </c>
      <c r="AF523" s="52">
        <v>0</v>
      </c>
      <c r="AG523" s="52">
        <v>0</v>
      </c>
      <c r="AH523" s="52">
        <v>0</v>
      </c>
      <c r="AI523" s="52">
        <v>0</v>
      </c>
      <c r="AJ523" s="52">
        <v>0</v>
      </c>
      <c r="AK523" s="52">
        <v>0</v>
      </c>
      <c r="AL523" s="52">
        <v>0</v>
      </c>
      <c r="AM523" s="52">
        <v>8089</v>
      </c>
      <c r="AN523" s="52">
        <v>1.368</v>
      </c>
      <c r="AO523" s="52">
        <v>8789</v>
      </c>
      <c r="AP523" s="52">
        <v>0</v>
      </c>
      <c r="AQ523" s="52">
        <v>2056</v>
      </c>
      <c r="AR523" s="52">
        <v>7.974</v>
      </c>
      <c r="AS523" s="52">
        <v>0</v>
      </c>
      <c r="AT523" s="52">
        <v>2</v>
      </c>
      <c r="AU523" s="52">
        <v>0</v>
      </c>
      <c r="AV523" s="52">
        <v>4</v>
      </c>
      <c r="AW523" s="52">
        <v>0</v>
      </c>
      <c r="AX523" s="52">
        <v>0</v>
      </c>
      <c r="AY523" s="52">
        <v>0</v>
      </c>
      <c r="AZ523" s="52">
        <v>0</v>
      </c>
      <c r="BA523" s="53"/>
      <c r="BB523" s="53"/>
    </row>
    <row r="524" ht="15.25" spans="1:54">
      <c r="A524" s="52">
        <v>1334</v>
      </c>
      <c r="B524" s="52">
        <v>93</v>
      </c>
      <c r="C524" s="53" t="s">
        <v>29</v>
      </c>
      <c r="D524" s="52">
        <v>1</v>
      </c>
      <c r="E524" s="52">
        <v>0</v>
      </c>
      <c r="F524" s="52">
        <v>0</v>
      </c>
      <c r="G524" s="52">
        <v>1</v>
      </c>
      <c r="H524" s="52">
        <v>0</v>
      </c>
      <c r="I524" s="52">
        <v>0</v>
      </c>
      <c r="J524" s="52">
        <v>0</v>
      </c>
      <c r="K524" s="52">
        <v>2</v>
      </c>
      <c r="L524" s="52">
        <v>0</v>
      </c>
      <c r="M524" s="52">
        <v>8764</v>
      </c>
      <c r="N524" s="52">
        <v>13.712</v>
      </c>
      <c r="O524" s="52">
        <v>4946</v>
      </c>
      <c r="P524" s="52">
        <v>0</v>
      </c>
      <c r="Q524" s="52">
        <v>5036</v>
      </c>
      <c r="R524" s="52">
        <v>0</v>
      </c>
      <c r="S524" s="52">
        <v>0</v>
      </c>
      <c r="T524" s="52">
        <v>0</v>
      </c>
      <c r="U524" s="52">
        <v>0</v>
      </c>
      <c r="V524" s="52">
        <v>0</v>
      </c>
      <c r="W524" s="52">
        <v>0</v>
      </c>
      <c r="X524" s="52">
        <v>0</v>
      </c>
      <c r="Y524" s="52">
        <v>0</v>
      </c>
      <c r="Z524" s="52">
        <v>0</v>
      </c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</row>
    <row r="525" ht="15.25" spans="1:54">
      <c r="A525" s="52">
        <v>6978</v>
      </c>
      <c r="B525" s="52">
        <v>93</v>
      </c>
      <c r="C525" s="53" t="s">
        <v>29</v>
      </c>
      <c r="D525" s="52">
        <v>1</v>
      </c>
      <c r="E525" s="52">
        <v>0</v>
      </c>
      <c r="F525" s="52">
        <v>0</v>
      </c>
      <c r="G525" s="52">
        <v>0</v>
      </c>
      <c r="H525" s="52">
        <v>2</v>
      </c>
      <c r="I525" s="52">
        <v>0</v>
      </c>
      <c r="J525" s="52">
        <v>0</v>
      </c>
      <c r="K525" s="52">
        <v>0</v>
      </c>
      <c r="L525" s="52">
        <v>0</v>
      </c>
      <c r="M525" s="52">
        <v>8764</v>
      </c>
      <c r="N525" s="52">
        <v>12.078</v>
      </c>
      <c r="O525" s="52">
        <v>4946</v>
      </c>
      <c r="P525" s="52">
        <v>19.489</v>
      </c>
      <c r="Q525" s="52">
        <v>5036</v>
      </c>
      <c r="R525" s="52">
        <v>4.995</v>
      </c>
      <c r="S525" s="52">
        <v>0</v>
      </c>
      <c r="T525" s="52">
        <v>2</v>
      </c>
      <c r="U525" s="52">
        <v>0</v>
      </c>
      <c r="V525" s="52">
        <v>4</v>
      </c>
      <c r="W525" s="52">
        <v>0</v>
      </c>
      <c r="X525" s="52">
        <v>0</v>
      </c>
      <c r="Y525" s="52">
        <v>0</v>
      </c>
      <c r="Z525" s="52">
        <v>0</v>
      </c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</row>
    <row r="526" ht="15.25" spans="1:54">
      <c r="A526" s="52">
        <v>4946</v>
      </c>
      <c r="B526" s="52">
        <v>93</v>
      </c>
      <c r="C526" s="53" t="s">
        <v>30</v>
      </c>
      <c r="D526" s="52">
        <v>1</v>
      </c>
      <c r="E526" s="52">
        <v>0</v>
      </c>
      <c r="F526" s="52">
        <v>0</v>
      </c>
      <c r="G526" s="52">
        <v>2</v>
      </c>
      <c r="H526" s="52">
        <v>0</v>
      </c>
      <c r="I526" s="52">
        <v>0</v>
      </c>
      <c r="J526" s="52">
        <v>0</v>
      </c>
      <c r="K526" s="52">
        <v>5</v>
      </c>
      <c r="L526" s="52">
        <v>3</v>
      </c>
      <c r="M526" s="52">
        <v>1334</v>
      </c>
      <c r="N526" s="52">
        <v>0</v>
      </c>
      <c r="O526" s="52">
        <v>610</v>
      </c>
      <c r="P526" s="52">
        <v>0</v>
      </c>
      <c r="Q526" s="52">
        <v>6978</v>
      </c>
      <c r="R526" s="52">
        <v>0</v>
      </c>
      <c r="S526" s="52">
        <v>0</v>
      </c>
      <c r="T526" s="52">
        <v>4</v>
      </c>
      <c r="U526" s="52">
        <v>0</v>
      </c>
      <c r="V526" s="52">
        <v>4</v>
      </c>
      <c r="W526" s="52">
        <v>0</v>
      </c>
      <c r="X526" s="52">
        <v>0</v>
      </c>
      <c r="Y526" s="52">
        <v>0</v>
      </c>
      <c r="Z526" s="52">
        <v>0</v>
      </c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</row>
    <row r="527" ht="15.25" spans="1:54">
      <c r="A527" s="52">
        <v>8764</v>
      </c>
      <c r="B527" s="52">
        <v>93</v>
      </c>
      <c r="C527" s="53" t="s">
        <v>30</v>
      </c>
      <c r="D527" s="52">
        <v>1</v>
      </c>
      <c r="E527" s="52">
        <v>0</v>
      </c>
      <c r="F527" s="52">
        <v>1</v>
      </c>
      <c r="G527" s="52">
        <v>0</v>
      </c>
      <c r="H527" s="52">
        <v>0</v>
      </c>
      <c r="I527" s="52">
        <v>11</v>
      </c>
      <c r="J527" s="52">
        <v>0</v>
      </c>
      <c r="K527" s="52">
        <v>0</v>
      </c>
      <c r="L527" s="52">
        <v>0</v>
      </c>
      <c r="M527" s="52">
        <v>1334</v>
      </c>
      <c r="N527" s="52">
        <v>9.975</v>
      </c>
      <c r="O527" s="52">
        <v>610</v>
      </c>
      <c r="P527" s="52">
        <v>0</v>
      </c>
      <c r="Q527" s="52">
        <v>6978</v>
      </c>
      <c r="R527" s="52">
        <v>0</v>
      </c>
      <c r="S527" s="52">
        <v>0</v>
      </c>
      <c r="T527" s="52">
        <v>2</v>
      </c>
      <c r="U527" s="52">
        <v>0</v>
      </c>
      <c r="V527" s="52">
        <v>4</v>
      </c>
      <c r="W527" s="52">
        <v>0</v>
      </c>
      <c r="X527" s="52">
        <v>0</v>
      </c>
      <c r="Y527" s="52">
        <v>0</v>
      </c>
      <c r="Z527" s="52">
        <v>0</v>
      </c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</row>
    <row r="528" ht="15.25" spans="1:54">
      <c r="A528" s="52">
        <v>610</v>
      </c>
      <c r="B528" s="52">
        <v>93</v>
      </c>
      <c r="C528" s="53" t="s">
        <v>29</v>
      </c>
      <c r="D528" s="52">
        <v>0</v>
      </c>
      <c r="E528" s="52">
        <v>0</v>
      </c>
      <c r="F528" s="52">
        <v>0</v>
      </c>
      <c r="G528" s="52">
        <v>0</v>
      </c>
      <c r="H528" s="52">
        <v>0</v>
      </c>
      <c r="I528" s="52">
        <v>0</v>
      </c>
      <c r="J528" s="52">
        <v>0</v>
      </c>
      <c r="K528" s="52">
        <v>8</v>
      </c>
      <c r="L528" s="52">
        <v>2</v>
      </c>
      <c r="M528" s="52">
        <v>8764</v>
      </c>
      <c r="N528" s="52">
        <v>6.076</v>
      </c>
      <c r="O528" s="52">
        <v>4946</v>
      </c>
      <c r="P528" s="52">
        <v>0</v>
      </c>
      <c r="Q528" s="52">
        <v>5036</v>
      </c>
      <c r="R528" s="52">
        <v>0</v>
      </c>
      <c r="S528" s="52">
        <v>0</v>
      </c>
      <c r="T528" s="52">
        <v>1</v>
      </c>
      <c r="U528" s="52">
        <v>0</v>
      </c>
      <c r="V528" s="52">
        <v>0</v>
      </c>
      <c r="W528" s="52">
        <v>0</v>
      </c>
      <c r="X528" s="52">
        <v>0</v>
      </c>
      <c r="Y528" s="52">
        <v>0</v>
      </c>
      <c r="Z528" s="52">
        <v>0</v>
      </c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</row>
    <row r="529" spans="1:26">
      <c r="A529">
        <v>3161</v>
      </c>
      <c r="B529">
        <v>94</v>
      </c>
      <c r="C529" t="s">
        <v>29</v>
      </c>
      <c r="D529">
        <v>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5</v>
      </c>
      <c r="M529">
        <v>4917</v>
      </c>
      <c r="N529">
        <v>23.477</v>
      </c>
      <c r="O529">
        <v>7520</v>
      </c>
      <c r="P529">
        <v>0</v>
      </c>
      <c r="Q529">
        <v>4476</v>
      </c>
      <c r="R529">
        <v>0</v>
      </c>
      <c r="S529">
        <v>0</v>
      </c>
      <c r="T529">
        <v>3</v>
      </c>
      <c r="U529">
        <v>0</v>
      </c>
      <c r="V529">
        <v>4</v>
      </c>
      <c r="W529">
        <v>0</v>
      </c>
      <c r="X529">
        <v>0</v>
      </c>
      <c r="Y529">
        <v>0</v>
      </c>
      <c r="Z529">
        <v>0</v>
      </c>
    </row>
    <row r="530" spans="1:26">
      <c r="A530">
        <v>2200</v>
      </c>
      <c r="B530">
        <v>94</v>
      </c>
      <c r="C530" t="s">
        <v>29</v>
      </c>
      <c r="D530">
        <v>1</v>
      </c>
      <c r="E530">
        <v>0</v>
      </c>
      <c r="F530">
        <v>0</v>
      </c>
      <c r="G530">
        <v>3</v>
      </c>
      <c r="H530">
        <v>0</v>
      </c>
      <c r="I530">
        <v>1</v>
      </c>
      <c r="J530">
        <v>0</v>
      </c>
      <c r="K530">
        <v>4</v>
      </c>
      <c r="L530">
        <v>2</v>
      </c>
      <c r="M530">
        <v>4917</v>
      </c>
      <c r="N530">
        <v>15.384</v>
      </c>
      <c r="O530">
        <v>7520</v>
      </c>
      <c r="P530">
        <v>1.132</v>
      </c>
      <c r="Q530">
        <v>4476</v>
      </c>
      <c r="R530">
        <v>0</v>
      </c>
      <c r="S530">
        <v>0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ht="15.25" spans="1:26">
      <c r="A531">
        <v>8850</v>
      </c>
      <c r="B531">
        <v>94</v>
      </c>
      <c r="C531" t="s">
        <v>29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4</v>
      </c>
      <c r="J531">
        <v>5</v>
      </c>
      <c r="K531">
        <v>0</v>
      </c>
      <c r="L531">
        <v>0</v>
      </c>
      <c r="M531">
        <v>4917</v>
      </c>
      <c r="N531">
        <v>0</v>
      </c>
      <c r="O531">
        <v>7520</v>
      </c>
      <c r="P531">
        <v>0</v>
      </c>
      <c r="Q531">
        <v>4478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ht="15.25" spans="1:28">
      <c r="A532" s="52">
        <v>4678</v>
      </c>
      <c r="B532" s="52">
        <v>95</v>
      </c>
      <c r="C532" s="53" t="s">
        <v>30</v>
      </c>
      <c r="D532" s="52">
        <v>1</v>
      </c>
      <c r="E532" s="52">
        <v>0</v>
      </c>
      <c r="F532" s="52">
        <v>0</v>
      </c>
      <c r="G532" s="52">
        <v>1</v>
      </c>
      <c r="H532" s="52">
        <v>0</v>
      </c>
      <c r="I532" s="52">
        <v>0</v>
      </c>
      <c r="J532" s="52">
        <v>0</v>
      </c>
      <c r="K532" s="52">
        <v>8</v>
      </c>
      <c r="L532" s="52">
        <v>6</v>
      </c>
      <c r="M532" s="52">
        <v>5031</v>
      </c>
      <c r="N532" s="52">
        <v>14.72</v>
      </c>
      <c r="O532" s="52">
        <v>6398</v>
      </c>
      <c r="P532" s="52">
        <v>0</v>
      </c>
      <c r="Q532" s="52">
        <v>4152</v>
      </c>
      <c r="R532" s="52">
        <v>0</v>
      </c>
      <c r="S532" s="52">
        <v>0</v>
      </c>
      <c r="T532" s="52">
        <v>4</v>
      </c>
      <c r="U532" s="52">
        <v>0</v>
      </c>
      <c r="V532" s="52">
        <v>0</v>
      </c>
      <c r="W532" s="52">
        <v>0</v>
      </c>
      <c r="X532" s="52">
        <v>0</v>
      </c>
      <c r="Y532" s="52">
        <v>0</v>
      </c>
      <c r="Z532" s="52">
        <v>0</v>
      </c>
      <c r="AA532" s="53"/>
      <c r="AB532" s="53"/>
    </row>
    <row r="533" ht="15.25" spans="1:28">
      <c r="A533" s="52">
        <v>4476</v>
      </c>
      <c r="B533" s="52">
        <v>94</v>
      </c>
      <c r="C533" s="53" t="s">
        <v>30</v>
      </c>
      <c r="D533" s="52">
        <v>1</v>
      </c>
      <c r="E533" s="52">
        <v>0</v>
      </c>
      <c r="F533" s="52">
        <v>0</v>
      </c>
      <c r="G533" s="52">
        <v>2</v>
      </c>
      <c r="H533" s="52">
        <v>0</v>
      </c>
      <c r="I533" s="52">
        <v>0</v>
      </c>
      <c r="J533" s="52">
        <v>0</v>
      </c>
      <c r="K533" s="52">
        <v>13</v>
      </c>
      <c r="L533" s="52">
        <v>5</v>
      </c>
      <c r="M533" s="52">
        <v>8850</v>
      </c>
      <c r="N533" s="52">
        <v>21.469</v>
      </c>
      <c r="O533" s="52">
        <v>2200</v>
      </c>
      <c r="P533" s="52">
        <v>0</v>
      </c>
      <c r="Q533" s="52">
        <v>3161</v>
      </c>
      <c r="R533" s="52">
        <v>0</v>
      </c>
      <c r="S533" s="52">
        <v>0</v>
      </c>
      <c r="T533" s="52">
        <v>0</v>
      </c>
      <c r="U533" s="52">
        <v>0</v>
      </c>
      <c r="V533" s="52">
        <v>0</v>
      </c>
      <c r="W533" s="52">
        <v>0</v>
      </c>
      <c r="X533" s="52">
        <v>0</v>
      </c>
      <c r="Y533" s="52">
        <v>0</v>
      </c>
      <c r="Z533" s="52">
        <v>0</v>
      </c>
      <c r="AA533" s="53"/>
      <c r="AB533" s="53"/>
    </row>
    <row r="534" ht="15.25" spans="1:28">
      <c r="A534" s="52">
        <v>6397</v>
      </c>
      <c r="B534" s="52">
        <v>95</v>
      </c>
      <c r="C534" s="53" t="s">
        <v>29</v>
      </c>
      <c r="D534" s="52">
        <v>0</v>
      </c>
      <c r="E534" s="52">
        <v>1</v>
      </c>
      <c r="F534" s="52">
        <v>3</v>
      </c>
      <c r="G534" s="52">
        <v>0</v>
      </c>
      <c r="H534" s="52">
        <v>0</v>
      </c>
      <c r="I534" s="52">
        <v>0</v>
      </c>
      <c r="J534" s="52">
        <v>0</v>
      </c>
      <c r="K534" s="52">
        <v>0</v>
      </c>
      <c r="L534" s="52">
        <v>0</v>
      </c>
      <c r="M534" s="52">
        <v>1374</v>
      </c>
      <c r="N534" s="52">
        <v>0</v>
      </c>
      <c r="O534" s="52">
        <v>4617</v>
      </c>
      <c r="P534" s="52">
        <v>0</v>
      </c>
      <c r="Q534" s="52">
        <v>4678</v>
      </c>
      <c r="R534" s="52">
        <v>0</v>
      </c>
      <c r="S534" s="52">
        <v>0</v>
      </c>
      <c r="T534" s="52">
        <v>2</v>
      </c>
      <c r="U534" s="52">
        <v>0</v>
      </c>
      <c r="V534" s="52">
        <v>0</v>
      </c>
      <c r="W534" s="52">
        <v>0</v>
      </c>
      <c r="X534" s="52">
        <v>0</v>
      </c>
      <c r="Y534" s="52">
        <v>0</v>
      </c>
      <c r="Z534" s="52">
        <v>0</v>
      </c>
      <c r="AA534" s="53"/>
      <c r="AB534" s="53"/>
    </row>
    <row r="535" ht="15.25" spans="1:28">
      <c r="A535" s="52">
        <v>4152</v>
      </c>
      <c r="B535" s="52">
        <v>95</v>
      </c>
      <c r="C535" s="53" t="s">
        <v>29</v>
      </c>
      <c r="D535" s="52">
        <v>1</v>
      </c>
      <c r="E535" s="52">
        <v>1</v>
      </c>
      <c r="F535" s="52">
        <v>0</v>
      </c>
      <c r="G535" s="52">
        <v>1</v>
      </c>
      <c r="H535" s="52">
        <v>0</v>
      </c>
      <c r="I535" s="52">
        <v>0</v>
      </c>
      <c r="J535" s="52">
        <v>0</v>
      </c>
      <c r="K535" s="52">
        <v>0</v>
      </c>
      <c r="L535" s="52">
        <v>0</v>
      </c>
      <c r="M535" s="52">
        <v>1374</v>
      </c>
      <c r="N535" s="52">
        <v>15.723</v>
      </c>
      <c r="O535" s="52">
        <v>4617</v>
      </c>
      <c r="P535" s="52">
        <v>0.9</v>
      </c>
      <c r="Q535" s="52">
        <v>4678</v>
      </c>
      <c r="R535" s="52">
        <v>1.349</v>
      </c>
      <c r="S535" s="52">
        <v>0</v>
      </c>
      <c r="T535" s="52">
        <v>4</v>
      </c>
      <c r="U535" s="52">
        <v>0</v>
      </c>
      <c r="V535" s="52">
        <v>16</v>
      </c>
      <c r="W535" s="52">
        <v>0</v>
      </c>
      <c r="X535" s="52">
        <v>1</v>
      </c>
      <c r="Y535" s="52">
        <v>0</v>
      </c>
      <c r="Z535" s="52">
        <v>0</v>
      </c>
      <c r="AA535" s="53"/>
      <c r="AB535" s="53"/>
    </row>
    <row r="536" ht="25.75" spans="1:28">
      <c r="A536" s="52">
        <v>4617</v>
      </c>
      <c r="B536" s="52">
        <v>95</v>
      </c>
      <c r="C536" s="53" t="s">
        <v>31</v>
      </c>
      <c r="D536" s="52">
        <v>1</v>
      </c>
      <c r="E536" s="52">
        <v>0</v>
      </c>
      <c r="F536" s="52">
        <v>0</v>
      </c>
      <c r="G536" s="52">
        <v>0</v>
      </c>
      <c r="H536" s="52">
        <v>0</v>
      </c>
      <c r="I536" s="52">
        <v>0</v>
      </c>
      <c r="J536" s="52">
        <v>0</v>
      </c>
      <c r="K536" s="52">
        <v>0</v>
      </c>
      <c r="L536" s="52">
        <v>0</v>
      </c>
      <c r="M536" s="52">
        <v>5031</v>
      </c>
      <c r="N536" s="52">
        <v>0</v>
      </c>
      <c r="O536" s="52">
        <v>6397</v>
      </c>
      <c r="P536" s="52">
        <v>0</v>
      </c>
      <c r="Q536" s="52">
        <v>4152</v>
      </c>
      <c r="R536" s="52">
        <v>122.121</v>
      </c>
      <c r="S536" s="52">
        <v>0</v>
      </c>
      <c r="T536" s="52">
        <v>0</v>
      </c>
      <c r="U536" s="52">
        <v>0</v>
      </c>
      <c r="V536" s="52">
        <v>0</v>
      </c>
      <c r="W536" s="52">
        <v>0</v>
      </c>
      <c r="X536" s="52">
        <v>0</v>
      </c>
      <c r="Y536" s="52">
        <v>0</v>
      </c>
      <c r="Z536" s="52">
        <v>0</v>
      </c>
      <c r="AA536" s="53"/>
      <c r="AB536" s="53"/>
    </row>
    <row r="537" ht="15.25" spans="1:28">
      <c r="A537" s="52">
        <v>1374</v>
      </c>
      <c r="B537" s="52">
        <v>95</v>
      </c>
      <c r="C537" s="53" t="s">
        <v>30</v>
      </c>
      <c r="D537" s="52">
        <v>1</v>
      </c>
      <c r="E537" s="52">
        <v>0</v>
      </c>
      <c r="F537" s="52">
        <v>0</v>
      </c>
      <c r="G537" s="52">
        <v>0</v>
      </c>
      <c r="H537" s="52">
        <v>0</v>
      </c>
      <c r="I537" s="52">
        <v>0</v>
      </c>
      <c r="J537" s="52">
        <v>0</v>
      </c>
      <c r="K537" s="52">
        <v>0</v>
      </c>
      <c r="L537" s="52">
        <v>0</v>
      </c>
      <c r="M537" s="52">
        <v>5031</v>
      </c>
      <c r="N537" s="52">
        <v>1.19</v>
      </c>
      <c r="O537" s="52">
        <v>6397</v>
      </c>
      <c r="P537" s="52">
        <v>10.89</v>
      </c>
      <c r="Q537" s="52">
        <v>4152</v>
      </c>
      <c r="R537" s="52">
        <v>12.86</v>
      </c>
      <c r="S537" s="52">
        <v>0</v>
      </c>
      <c r="T537" s="52">
        <v>0</v>
      </c>
      <c r="U537" s="52">
        <v>0</v>
      </c>
      <c r="V537" s="52">
        <v>0</v>
      </c>
      <c r="W537" s="52">
        <v>0</v>
      </c>
      <c r="X537" s="52">
        <v>0</v>
      </c>
      <c r="Y537" s="52">
        <v>1</v>
      </c>
      <c r="Z537" s="52">
        <v>0</v>
      </c>
      <c r="AA537" s="53"/>
      <c r="AB537" s="53"/>
    </row>
    <row r="538" ht="15.25" spans="1:28">
      <c r="A538" s="52">
        <v>5031</v>
      </c>
      <c r="B538" s="52">
        <v>95</v>
      </c>
      <c r="C538" s="53" t="s">
        <v>29</v>
      </c>
      <c r="D538" s="52">
        <v>1</v>
      </c>
      <c r="E538" s="52">
        <v>0</v>
      </c>
      <c r="F538" s="52">
        <v>0</v>
      </c>
      <c r="G538" s="52">
        <v>0</v>
      </c>
      <c r="H538" s="52">
        <v>0</v>
      </c>
      <c r="I538" s="52">
        <v>2</v>
      </c>
      <c r="J538" s="52">
        <v>1</v>
      </c>
      <c r="K538" s="52">
        <v>2</v>
      </c>
      <c r="L538" s="52">
        <v>3</v>
      </c>
      <c r="M538" s="52">
        <v>1374</v>
      </c>
      <c r="N538" s="52">
        <v>1.386</v>
      </c>
      <c r="O538" s="52">
        <v>4617</v>
      </c>
      <c r="P538" s="52">
        <v>0</v>
      </c>
      <c r="Q538" s="52">
        <v>4678</v>
      </c>
      <c r="R538" s="52">
        <v>0</v>
      </c>
      <c r="S538" s="52">
        <v>0</v>
      </c>
      <c r="T538" s="52">
        <v>0</v>
      </c>
      <c r="U538" s="52">
        <v>0</v>
      </c>
      <c r="V538" s="52">
        <v>0</v>
      </c>
      <c r="W538" s="52">
        <v>0</v>
      </c>
      <c r="X538" s="52">
        <v>0</v>
      </c>
      <c r="Y538" s="52">
        <v>0</v>
      </c>
      <c r="Z538" s="52">
        <v>0</v>
      </c>
      <c r="AA538" s="53"/>
      <c r="AB538" s="53"/>
    </row>
    <row r="539" ht="15.25" spans="1:29">
      <c r="A539" s="52">
        <v>6397</v>
      </c>
      <c r="B539" s="52">
        <v>95</v>
      </c>
      <c r="C539" s="53" t="s">
        <v>29</v>
      </c>
      <c r="D539" s="52">
        <v>0</v>
      </c>
      <c r="E539" s="52">
        <v>1</v>
      </c>
      <c r="F539" s="52">
        <v>3</v>
      </c>
      <c r="G539" s="52">
        <v>0</v>
      </c>
      <c r="H539" s="52">
        <v>0</v>
      </c>
      <c r="I539" s="52">
        <v>0</v>
      </c>
      <c r="J539" s="52">
        <v>0</v>
      </c>
      <c r="K539" s="52">
        <v>0</v>
      </c>
      <c r="L539" s="52">
        <v>0</v>
      </c>
      <c r="M539" s="52">
        <v>1374</v>
      </c>
      <c r="N539" s="52">
        <v>0</v>
      </c>
      <c r="O539" s="52">
        <v>4617</v>
      </c>
      <c r="P539" s="52">
        <v>0</v>
      </c>
      <c r="Q539" s="52">
        <v>4678</v>
      </c>
      <c r="R539" s="52">
        <v>0</v>
      </c>
      <c r="S539" s="52">
        <v>0</v>
      </c>
      <c r="T539" s="52">
        <v>2</v>
      </c>
      <c r="U539" s="52">
        <v>0</v>
      </c>
      <c r="V539" s="52">
        <v>0</v>
      </c>
      <c r="W539" s="52">
        <v>0</v>
      </c>
      <c r="X539" s="52">
        <v>0</v>
      </c>
      <c r="Y539" s="52">
        <v>0</v>
      </c>
      <c r="Z539" s="52">
        <v>0</v>
      </c>
      <c r="AA539" s="53"/>
      <c r="AB539" s="53"/>
      <c r="AC539" s="53"/>
    </row>
    <row r="540" ht="15.25" spans="1:29">
      <c r="A540" s="52">
        <v>2386</v>
      </c>
      <c r="B540" s="52">
        <v>96</v>
      </c>
      <c r="C540" s="53" t="s">
        <v>30</v>
      </c>
      <c r="D540" s="52">
        <v>1</v>
      </c>
      <c r="E540" s="52">
        <v>0</v>
      </c>
      <c r="F540" s="52">
        <v>0</v>
      </c>
      <c r="G540" s="52">
        <v>1</v>
      </c>
      <c r="H540" s="52">
        <v>1</v>
      </c>
      <c r="I540" s="52">
        <v>0</v>
      </c>
      <c r="J540" s="52">
        <v>0</v>
      </c>
      <c r="K540" s="52">
        <v>4</v>
      </c>
      <c r="L540" s="52">
        <v>2</v>
      </c>
      <c r="M540" s="52">
        <v>3560</v>
      </c>
      <c r="N540" s="52">
        <v>38.89</v>
      </c>
      <c r="O540" s="52">
        <v>4903</v>
      </c>
      <c r="P540" s="52">
        <v>0</v>
      </c>
      <c r="Q540" s="52">
        <v>7757</v>
      </c>
      <c r="R540" s="52">
        <v>0</v>
      </c>
      <c r="S540" s="52">
        <v>0</v>
      </c>
      <c r="T540" s="52">
        <v>4</v>
      </c>
      <c r="U540" s="52">
        <v>0</v>
      </c>
      <c r="V540" s="52">
        <v>0</v>
      </c>
      <c r="W540" s="52">
        <v>0</v>
      </c>
      <c r="X540" s="52">
        <v>0</v>
      </c>
      <c r="Y540" s="52">
        <v>0</v>
      </c>
      <c r="Z540" s="52">
        <v>0</v>
      </c>
      <c r="AA540" s="53"/>
      <c r="AB540" s="53"/>
      <c r="AC540" s="53"/>
    </row>
    <row r="541" ht="15.25" spans="1:29">
      <c r="A541" s="52">
        <v>4903</v>
      </c>
      <c r="B541" s="52">
        <v>96</v>
      </c>
      <c r="C541" s="53" t="s">
        <v>29</v>
      </c>
      <c r="D541" s="52">
        <v>1</v>
      </c>
      <c r="E541" s="52">
        <v>2</v>
      </c>
      <c r="F541" s="52">
        <v>0</v>
      </c>
      <c r="G541" s="52">
        <v>0</v>
      </c>
      <c r="H541" s="52">
        <v>0</v>
      </c>
      <c r="I541" s="52">
        <v>4</v>
      </c>
      <c r="J541" s="52">
        <v>0</v>
      </c>
      <c r="K541" s="52">
        <v>0</v>
      </c>
      <c r="L541" s="52">
        <v>0</v>
      </c>
      <c r="M541" s="52">
        <v>781</v>
      </c>
      <c r="N541" s="52">
        <v>13.847</v>
      </c>
      <c r="O541" s="52">
        <v>2386</v>
      </c>
      <c r="P541" s="52">
        <v>0</v>
      </c>
      <c r="Q541" s="52">
        <v>7480</v>
      </c>
      <c r="R541" s="52">
        <v>0</v>
      </c>
      <c r="S541" s="52">
        <v>0</v>
      </c>
      <c r="T541" s="52">
        <v>4</v>
      </c>
      <c r="U541" s="52">
        <v>0</v>
      </c>
      <c r="V541" s="52">
        <v>8</v>
      </c>
      <c r="W541" s="52">
        <v>0</v>
      </c>
      <c r="X541" s="52">
        <v>0</v>
      </c>
      <c r="Y541" s="52">
        <v>0</v>
      </c>
      <c r="Z541" s="52">
        <v>0</v>
      </c>
      <c r="AA541" s="53"/>
      <c r="AB541" s="53"/>
      <c r="AC541" s="53"/>
    </row>
    <row r="542" ht="15.25" spans="1:29">
      <c r="A542" s="52">
        <v>7757</v>
      </c>
      <c r="B542" s="52">
        <v>96</v>
      </c>
      <c r="C542" s="53" t="s">
        <v>29</v>
      </c>
      <c r="D542" s="52">
        <v>1</v>
      </c>
      <c r="E542" s="52">
        <v>0</v>
      </c>
      <c r="F542" s="52">
        <v>0</v>
      </c>
      <c r="G542" s="52">
        <v>1</v>
      </c>
      <c r="H542" s="52">
        <v>1</v>
      </c>
      <c r="I542" s="52">
        <v>0</v>
      </c>
      <c r="J542" s="52">
        <v>0</v>
      </c>
      <c r="K542" s="52">
        <v>0</v>
      </c>
      <c r="L542" s="52">
        <v>0</v>
      </c>
      <c r="M542" s="52">
        <v>781</v>
      </c>
      <c r="N542" s="52">
        <v>28.859</v>
      </c>
      <c r="O542" s="52">
        <v>2386</v>
      </c>
      <c r="P542" s="52">
        <v>0</v>
      </c>
      <c r="Q542" s="52">
        <v>7450</v>
      </c>
      <c r="R542" s="52">
        <v>0</v>
      </c>
      <c r="S542" s="52">
        <v>0</v>
      </c>
      <c r="T542" s="52">
        <v>0</v>
      </c>
      <c r="U542" s="52">
        <v>0</v>
      </c>
      <c r="V542" s="52">
        <v>0</v>
      </c>
      <c r="W542" s="52">
        <v>0</v>
      </c>
      <c r="X542" s="52">
        <v>1</v>
      </c>
      <c r="Y542" s="52">
        <v>1</v>
      </c>
      <c r="Z542" s="52">
        <v>1</v>
      </c>
      <c r="AA542" s="53"/>
      <c r="AB542" s="53"/>
      <c r="AC542" s="53"/>
    </row>
    <row r="543" ht="15.25" spans="1:29">
      <c r="A543" s="52">
        <v>3560</v>
      </c>
      <c r="B543" s="52">
        <v>96</v>
      </c>
      <c r="C543" s="53" t="s">
        <v>29</v>
      </c>
      <c r="D543" s="52">
        <v>1</v>
      </c>
      <c r="E543" s="52">
        <v>0</v>
      </c>
      <c r="F543" s="52">
        <v>0</v>
      </c>
      <c r="G543" s="52">
        <v>1</v>
      </c>
      <c r="H543" s="52">
        <v>0</v>
      </c>
      <c r="I543" s="52">
        <v>0</v>
      </c>
      <c r="J543" s="52">
        <v>0</v>
      </c>
      <c r="K543" s="52">
        <v>8</v>
      </c>
      <c r="L543" s="52">
        <v>2</v>
      </c>
      <c r="M543" s="52">
        <v>781</v>
      </c>
      <c r="N543" s="52">
        <v>3.071</v>
      </c>
      <c r="O543" s="52">
        <v>2386</v>
      </c>
      <c r="P543" s="52">
        <v>0</v>
      </c>
      <c r="Q543" s="52">
        <v>7480</v>
      </c>
      <c r="R543" s="52">
        <v>0</v>
      </c>
      <c r="S543" s="52">
        <v>0</v>
      </c>
      <c r="T543" s="52">
        <v>2</v>
      </c>
      <c r="U543" s="52">
        <v>0</v>
      </c>
      <c r="V543" s="52">
        <v>8</v>
      </c>
      <c r="W543" s="52">
        <v>0</v>
      </c>
      <c r="X543" s="52">
        <v>1</v>
      </c>
      <c r="Y543" s="52">
        <v>0</v>
      </c>
      <c r="Z543" s="52">
        <v>0</v>
      </c>
      <c r="AA543" s="53"/>
      <c r="AB543" s="53"/>
      <c r="AC543" s="53"/>
    </row>
    <row r="544" ht="15.25" spans="1:29">
      <c r="A544" s="52">
        <v>7480</v>
      </c>
      <c r="B544" s="52">
        <v>96</v>
      </c>
      <c r="C544" s="53" t="s">
        <v>30</v>
      </c>
      <c r="D544" s="52">
        <v>1</v>
      </c>
      <c r="E544" s="52">
        <v>0</v>
      </c>
      <c r="F544" s="52">
        <v>0</v>
      </c>
      <c r="G544" s="52">
        <v>3</v>
      </c>
      <c r="H544" s="52">
        <v>0</v>
      </c>
      <c r="I544" s="52">
        <v>0</v>
      </c>
      <c r="J544" s="52">
        <v>0</v>
      </c>
      <c r="K544" s="52">
        <v>6</v>
      </c>
      <c r="L544" s="52">
        <v>6</v>
      </c>
      <c r="M544" s="52">
        <v>3560</v>
      </c>
      <c r="N544" s="52">
        <v>5.602</v>
      </c>
      <c r="O544" s="52">
        <v>4903</v>
      </c>
      <c r="P544" s="52">
        <v>0</v>
      </c>
      <c r="Q544" s="52">
        <v>7757</v>
      </c>
      <c r="R544" s="52">
        <v>0</v>
      </c>
      <c r="S544" s="52">
        <v>0</v>
      </c>
      <c r="T544" s="52">
        <v>0</v>
      </c>
      <c r="U544" s="52">
        <v>0</v>
      </c>
      <c r="V544" s="52">
        <v>8</v>
      </c>
      <c r="W544" s="52">
        <v>0</v>
      </c>
      <c r="X544" s="52">
        <v>0</v>
      </c>
      <c r="Y544" s="52">
        <v>0</v>
      </c>
      <c r="Z544" s="52">
        <v>0</v>
      </c>
      <c r="AA544" s="53"/>
      <c r="AB544" s="53"/>
      <c r="AC544" s="53"/>
    </row>
    <row r="545" ht="15.25" spans="1:29">
      <c r="A545" s="52">
        <v>6865</v>
      </c>
      <c r="B545" s="52">
        <v>98</v>
      </c>
      <c r="C545" s="53" t="s">
        <v>29</v>
      </c>
      <c r="D545" s="52">
        <v>1</v>
      </c>
      <c r="E545" s="52">
        <v>2</v>
      </c>
      <c r="F545" s="52">
        <v>0</v>
      </c>
      <c r="G545" s="52">
        <v>0</v>
      </c>
      <c r="H545" s="52">
        <v>0</v>
      </c>
      <c r="I545" s="52">
        <v>3</v>
      </c>
      <c r="J545" s="52">
        <v>2</v>
      </c>
      <c r="K545" s="52">
        <v>0</v>
      </c>
      <c r="L545" s="52">
        <v>0</v>
      </c>
      <c r="M545" s="52">
        <v>3683</v>
      </c>
      <c r="N545" s="52">
        <v>6.07</v>
      </c>
      <c r="O545" s="52">
        <v>8735</v>
      </c>
      <c r="P545" s="52">
        <v>0</v>
      </c>
      <c r="Q545" s="52">
        <v>4069</v>
      </c>
      <c r="R545" s="52">
        <v>0</v>
      </c>
      <c r="S545" s="52">
        <v>0</v>
      </c>
      <c r="T545" s="52">
        <v>0</v>
      </c>
      <c r="U545" s="52">
        <v>0</v>
      </c>
      <c r="V545" s="52">
        <v>0</v>
      </c>
      <c r="W545" s="52">
        <v>0</v>
      </c>
      <c r="X545" s="52">
        <v>0</v>
      </c>
      <c r="Y545" s="52">
        <v>0</v>
      </c>
      <c r="Z545" s="52">
        <v>0</v>
      </c>
      <c r="AA545" s="53"/>
      <c r="AB545" s="53"/>
      <c r="AC545" s="53"/>
    </row>
    <row r="546" ht="15.25" spans="1:29">
      <c r="A546" s="52">
        <v>4069</v>
      </c>
      <c r="B546" s="52">
        <v>98</v>
      </c>
      <c r="C546" s="53" t="s">
        <v>30</v>
      </c>
      <c r="D546" s="52">
        <v>1</v>
      </c>
      <c r="E546" s="52">
        <v>0</v>
      </c>
      <c r="F546" s="52">
        <v>0</v>
      </c>
      <c r="G546" s="52">
        <v>2</v>
      </c>
      <c r="H546" s="52">
        <v>0</v>
      </c>
      <c r="I546" s="52">
        <v>0</v>
      </c>
      <c r="J546" s="52">
        <v>0</v>
      </c>
      <c r="K546" s="52">
        <v>10</v>
      </c>
      <c r="L546" s="52">
        <v>2</v>
      </c>
      <c r="M546" s="52">
        <v>4976</v>
      </c>
      <c r="N546" s="52">
        <v>19.217</v>
      </c>
      <c r="O546" s="52">
        <v>6865</v>
      </c>
      <c r="P546" s="52">
        <v>0</v>
      </c>
      <c r="Q546" s="52">
        <v>2706</v>
      </c>
      <c r="R546" s="52">
        <v>0</v>
      </c>
      <c r="S546" s="52">
        <v>0</v>
      </c>
      <c r="T546" s="52">
        <v>4</v>
      </c>
      <c r="U546" s="52">
        <v>0</v>
      </c>
      <c r="V546" s="52">
        <v>2</v>
      </c>
      <c r="W546" s="52">
        <v>0</v>
      </c>
      <c r="X546" s="52">
        <v>0</v>
      </c>
      <c r="Y546" s="52">
        <v>0</v>
      </c>
      <c r="Z546" s="52">
        <v>0</v>
      </c>
      <c r="AA546" s="53"/>
      <c r="AB546" s="53"/>
      <c r="AC546" s="53"/>
    </row>
    <row r="547" ht="15.25" spans="1:29">
      <c r="A547" s="52">
        <v>8735</v>
      </c>
      <c r="B547" s="52">
        <v>98</v>
      </c>
      <c r="C547" s="53" t="s">
        <v>30</v>
      </c>
      <c r="D547" s="52">
        <v>1</v>
      </c>
      <c r="E547" s="52">
        <v>0</v>
      </c>
      <c r="F547" s="52">
        <v>0</v>
      </c>
      <c r="G547" s="52">
        <v>0</v>
      </c>
      <c r="H547" s="52">
        <v>0</v>
      </c>
      <c r="I547" s="52">
        <v>0</v>
      </c>
      <c r="J547" s="52">
        <v>0</v>
      </c>
      <c r="K547" s="52">
        <v>0</v>
      </c>
      <c r="L547" s="52">
        <v>0</v>
      </c>
      <c r="M547" s="52">
        <v>2706</v>
      </c>
      <c r="N547" s="52">
        <v>43.29</v>
      </c>
      <c r="O547" s="52">
        <v>4976</v>
      </c>
      <c r="P547" s="52">
        <v>32.387</v>
      </c>
      <c r="Q547" s="52">
        <v>6865</v>
      </c>
      <c r="R547" s="52">
        <v>34.63</v>
      </c>
      <c r="S547" s="52">
        <v>0</v>
      </c>
      <c r="T547" s="52">
        <v>0</v>
      </c>
      <c r="U547" s="52">
        <v>0</v>
      </c>
      <c r="V547" s="52">
        <v>4</v>
      </c>
      <c r="W547" s="52">
        <v>0</v>
      </c>
      <c r="X547" s="52">
        <v>0</v>
      </c>
      <c r="Y547" s="52">
        <v>0</v>
      </c>
      <c r="Z547" s="52">
        <v>0</v>
      </c>
      <c r="AA547" s="53"/>
      <c r="AB547" s="53"/>
      <c r="AC547" s="53"/>
    </row>
    <row r="548" ht="15.25" spans="1:29">
      <c r="A548" s="52">
        <v>771</v>
      </c>
      <c r="B548" s="52">
        <v>97</v>
      </c>
      <c r="C548" s="53" t="s">
        <v>30</v>
      </c>
      <c r="D548" s="52">
        <v>1</v>
      </c>
      <c r="E548" s="52">
        <v>0</v>
      </c>
      <c r="F548" s="52">
        <v>0</v>
      </c>
      <c r="G548" s="52">
        <v>0</v>
      </c>
      <c r="H548" s="52">
        <v>0</v>
      </c>
      <c r="I548" s="52">
        <v>0</v>
      </c>
      <c r="J548" s="52">
        <v>0</v>
      </c>
      <c r="K548" s="52">
        <v>0</v>
      </c>
      <c r="L548" s="52">
        <v>0</v>
      </c>
      <c r="M548" s="52">
        <v>5024</v>
      </c>
      <c r="N548" s="52">
        <v>10.483</v>
      </c>
      <c r="O548" s="52">
        <v>1241</v>
      </c>
      <c r="P548" s="52">
        <v>3.306</v>
      </c>
      <c r="Q548" s="52">
        <v>8574</v>
      </c>
      <c r="R548" s="52">
        <v>2.772</v>
      </c>
      <c r="S548" s="52">
        <v>0</v>
      </c>
      <c r="T548" s="52">
        <v>0</v>
      </c>
      <c r="U548" s="52">
        <v>0</v>
      </c>
      <c r="V548" s="52">
        <v>4</v>
      </c>
      <c r="W548" s="52">
        <v>0</v>
      </c>
      <c r="X548" s="52">
        <v>0</v>
      </c>
      <c r="Y548" s="52">
        <v>0</v>
      </c>
      <c r="Z548" s="52">
        <v>0</v>
      </c>
      <c r="AA548" s="53"/>
      <c r="AB548" s="53"/>
      <c r="AC548" s="53"/>
    </row>
    <row r="549" ht="15.25" spans="1:29">
      <c r="A549" s="52">
        <v>4704</v>
      </c>
      <c r="B549" s="52">
        <v>98</v>
      </c>
      <c r="C549" s="53" t="s">
        <v>29</v>
      </c>
      <c r="D549" s="52">
        <v>1</v>
      </c>
      <c r="E549" s="52">
        <v>0</v>
      </c>
      <c r="F549" s="52">
        <v>0</v>
      </c>
      <c r="G549" s="52">
        <v>1</v>
      </c>
      <c r="H549" s="52">
        <v>1</v>
      </c>
      <c r="I549" s="52">
        <v>0</v>
      </c>
      <c r="J549" s="52">
        <v>0</v>
      </c>
      <c r="K549" s="52">
        <v>3</v>
      </c>
      <c r="L549" s="52">
        <v>3</v>
      </c>
      <c r="M549" s="52">
        <v>3683</v>
      </c>
      <c r="N549" s="52">
        <v>4.025</v>
      </c>
      <c r="O549" s="52">
        <v>8735</v>
      </c>
      <c r="P549" s="52">
        <v>0</v>
      </c>
      <c r="Q549" s="52">
        <v>4069</v>
      </c>
      <c r="R549" s="52">
        <v>0</v>
      </c>
      <c r="S549" s="52">
        <v>0</v>
      </c>
      <c r="T549" s="52">
        <v>2</v>
      </c>
      <c r="U549" s="52">
        <v>0</v>
      </c>
      <c r="V549" s="52">
        <v>0</v>
      </c>
      <c r="W549" s="52">
        <v>0</v>
      </c>
      <c r="X549" s="52">
        <v>0</v>
      </c>
      <c r="Y549" s="52">
        <v>0</v>
      </c>
      <c r="Z549" s="52">
        <v>0</v>
      </c>
      <c r="AA549" s="53"/>
      <c r="AB549" s="53"/>
      <c r="AC549" s="53"/>
    </row>
    <row r="550" ht="15.25" spans="1:29">
      <c r="A550" s="52">
        <v>4976</v>
      </c>
      <c r="B550" s="52">
        <v>98</v>
      </c>
      <c r="C550" s="53" t="s">
        <v>29</v>
      </c>
      <c r="D550" s="52">
        <v>0</v>
      </c>
      <c r="E550" s="52">
        <v>0</v>
      </c>
      <c r="F550" s="52">
        <v>0</v>
      </c>
      <c r="G550" s="52">
        <v>0</v>
      </c>
      <c r="H550" s="52">
        <v>0</v>
      </c>
      <c r="I550" s="52">
        <v>1</v>
      </c>
      <c r="J550" s="52">
        <v>0</v>
      </c>
      <c r="K550" s="52">
        <v>8</v>
      </c>
      <c r="L550" s="52">
        <v>4</v>
      </c>
      <c r="M550" s="52">
        <v>3683</v>
      </c>
      <c r="N550" s="52">
        <v>17.297</v>
      </c>
      <c r="O550" s="52">
        <v>8735</v>
      </c>
      <c r="P550" s="52">
        <v>1.067</v>
      </c>
      <c r="Q550" s="52">
        <v>4069</v>
      </c>
      <c r="R550" s="52">
        <v>0</v>
      </c>
      <c r="S550" s="52">
        <v>0</v>
      </c>
      <c r="T550" s="52">
        <v>3</v>
      </c>
      <c r="U550" s="52">
        <v>1</v>
      </c>
      <c r="V550" s="52">
        <v>0</v>
      </c>
      <c r="W550" s="52">
        <v>0</v>
      </c>
      <c r="X550" s="52">
        <v>0</v>
      </c>
      <c r="Y550" s="52">
        <v>0</v>
      </c>
      <c r="Z550" s="52">
        <v>0</v>
      </c>
      <c r="AA550" s="53"/>
      <c r="AB550" s="53"/>
      <c r="AC550" s="53"/>
    </row>
    <row r="551" ht="15.25" spans="1:29">
      <c r="A551" s="52">
        <v>1241</v>
      </c>
      <c r="B551" s="52">
        <v>97</v>
      </c>
      <c r="C551" s="53" t="s">
        <v>29</v>
      </c>
      <c r="D551" s="52">
        <v>0</v>
      </c>
      <c r="E551" s="52">
        <v>0</v>
      </c>
      <c r="F551" s="52">
        <v>0</v>
      </c>
      <c r="G551" s="52">
        <v>0</v>
      </c>
      <c r="H551" s="52">
        <v>0</v>
      </c>
      <c r="I551" s="52">
        <v>0</v>
      </c>
      <c r="J551" s="52">
        <v>0</v>
      </c>
      <c r="K551" s="52">
        <v>9</v>
      </c>
      <c r="L551" s="52">
        <v>5</v>
      </c>
      <c r="M551" s="52">
        <v>771</v>
      </c>
      <c r="N551" s="52">
        <v>4.068</v>
      </c>
      <c r="O551" s="52">
        <v>5409</v>
      </c>
      <c r="P551" s="52">
        <v>0</v>
      </c>
      <c r="Q551" s="52">
        <v>4039</v>
      </c>
      <c r="R551" s="52">
        <v>0</v>
      </c>
      <c r="S551" s="52">
        <v>0</v>
      </c>
      <c r="T551" s="52">
        <v>2</v>
      </c>
      <c r="U551" s="52">
        <v>1</v>
      </c>
      <c r="V551" s="52">
        <v>4</v>
      </c>
      <c r="W551" s="52">
        <v>0</v>
      </c>
      <c r="X551" s="52">
        <v>0</v>
      </c>
      <c r="Y551" s="52">
        <v>0</v>
      </c>
      <c r="Z551" s="52">
        <v>0</v>
      </c>
      <c r="AA551" s="53"/>
      <c r="AB551" s="53"/>
      <c r="AC551" s="53"/>
    </row>
    <row r="552" ht="15.25" spans="1:29">
      <c r="A552" s="52">
        <v>5024</v>
      </c>
      <c r="B552" s="52">
        <v>97</v>
      </c>
      <c r="C552" s="53" t="s">
        <v>29</v>
      </c>
      <c r="D552" s="52">
        <v>1</v>
      </c>
      <c r="E552" s="52">
        <v>0</v>
      </c>
      <c r="F552" s="52">
        <v>0</v>
      </c>
      <c r="G552" s="52">
        <v>0</v>
      </c>
      <c r="H552" s="52">
        <v>0</v>
      </c>
      <c r="I552" s="52">
        <v>0</v>
      </c>
      <c r="J552" s="52">
        <v>0</v>
      </c>
      <c r="K552" s="52">
        <v>0</v>
      </c>
      <c r="L552" s="52">
        <v>0</v>
      </c>
      <c r="M552" s="52">
        <v>771</v>
      </c>
      <c r="N552" s="52">
        <v>0</v>
      </c>
      <c r="O552" s="52">
        <v>5409</v>
      </c>
      <c r="P552" s="52">
        <v>0</v>
      </c>
      <c r="Q552" s="52">
        <v>4039</v>
      </c>
      <c r="R552" s="52">
        <v>64.897</v>
      </c>
      <c r="S552" s="52">
        <v>0</v>
      </c>
      <c r="T552" s="52">
        <v>2</v>
      </c>
      <c r="U552" s="52">
        <v>0</v>
      </c>
      <c r="V552" s="52">
        <v>4</v>
      </c>
      <c r="W552" s="52">
        <v>0</v>
      </c>
      <c r="X552" s="52">
        <v>0</v>
      </c>
      <c r="Y552" s="52">
        <v>0</v>
      </c>
      <c r="Z552" s="52">
        <v>0</v>
      </c>
      <c r="AA552" s="53"/>
      <c r="AB552" s="53"/>
      <c r="AC552" s="53"/>
    </row>
    <row r="553" ht="15.25" spans="1:29">
      <c r="A553" s="52">
        <v>8574</v>
      </c>
      <c r="B553" s="52">
        <v>97</v>
      </c>
      <c r="C553" s="53" t="s">
        <v>29</v>
      </c>
      <c r="D553" s="52">
        <v>1</v>
      </c>
      <c r="E553" s="52">
        <v>0</v>
      </c>
      <c r="F553" s="52">
        <v>0</v>
      </c>
      <c r="G553" s="52">
        <v>0</v>
      </c>
      <c r="H553" s="52">
        <v>0</v>
      </c>
      <c r="I553" s="52">
        <v>0</v>
      </c>
      <c r="J553" s="52">
        <v>0</v>
      </c>
      <c r="K553" s="52">
        <v>0</v>
      </c>
      <c r="L553" s="52">
        <v>0</v>
      </c>
      <c r="M553" s="52">
        <v>771</v>
      </c>
      <c r="N553" s="52">
        <v>1.286</v>
      </c>
      <c r="O553" s="52">
        <v>5409</v>
      </c>
      <c r="P553" s="52">
        <v>63.223</v>
      </c>
      <c r="Q553" s="52">
        <v>4039</v>
      </c>
      <c r="R553" s="52">
        <v>0</v>
      </c>
      <c r="S553" s="52">
        <v>0</v>
      </c>
      <c r="T553" s="52">
        <v>0</v>
      </c>
      <c r="U553" s="52">
        <v>0</v>
      </c>
      <c r="V553" s="52">
        <v>4</v>
      </c>
      <c r="W553" s="52">
        <v>0</v>
      </c>
      <c r="X553" s="52">
        <v>0</v>
      </c>
      <c r="Y553" s="52">
        <v>0</v>
      </c>
      <c r="Z553" s="52">
        <v>0</v>
      </c>
      <c r="AA553" s="53"/>
      <c r="AB553" s="53"/>
      <c r="AC553" s="53"/>
    </row>
    <row r="554" ht="15.25" spans="1:29">
      <c r="A554" s="52">
        <v>5409</v>
      </c>
      <c r="B554" s="52">
        <v>97</v>
      </c>
      <c r="C554" s="53" t="s">
        <v>30</v>
      </c>
      <c r="D554" s="52">
        <v>1</v>
      </c>
      <c r="E554" s="52">
        <v>0</v>
      </c>
      <c r="F554" s="52">
        <v>0</v>
      </c>
      <c r="G554" s="52">
        <v>2</v>
      </c>
      <c r="H554" s="52">
        <v>0</v>
      </c>
      <c r="I554" s="52">
        <v>0</v>
      </c>
      <c r="J554" s="52">
        <v>0</v>
      </c>
      <c r="K554" s="52">
        <v>9</v>
      </c>
      <c r="L554" s="52">
        <v>0</v>
      </c>
      <c r="M554" s="52">
        <v>5024</v>
      </c>
      <c r="N554" s="52">
        <v>7.302</v>
      </c>
      <c r="O554" s="52">
        <v>1241</v>
      </c>
      <c r="P554" s="52">
        <v>3.205</v>
      </c>
      <c r="Q554" s="52">
        <v>8574</v>
      </c>
      <c r="R554" s="52">
        <v>0.952</v>
      </c>
      <c r="S554" s="52">
        <v>0</v>
      </c>
      <c r="T554" s="52">
        <v>2</v>
      </c>
      <c r="U554" s="52">
        <v>0</v>
      </c>
      <c r="V554" s="52">
        <v>4</v>
      </c>
      <c r="W554" s="52">
        <v>0</v>
      </c>
      <c r="X554" s="52">
        <v>0</v>
      </c>
      <c r="Y554" s="52">
        <v>0</v>
      </c>
      <c r="Z554" s="52">
        <v>0</v>
      </c>
      <c r="AA554" s="53"/>
      <c r="AB554" s="53"/>
      <c r="AC554" s="53"/>
    </row>
    <row r="555" ht="15.25" spans="1:29">
      <c r="A555" s="52">
        <v>4039</v>
      </c>
      <c r="B555" s="52">
        <v>97</v>
      </c>
      <c r="C555" s="53" t="s">
        <v>30</v>
      </c>
      <c r="D555" s="52">
        <v>0</v>
      </c>
      <c r="E555" s="52">
        <v>0</v>
      </c>
      <c r="F555" s="52">
        <v>0</v>
      </c>
      <c r="G555" s="52">
        <v>4</v>
      </c>
      <c r="H555" s="52">
        <v>0</v>
      </c>
      <c r="I555" s="52">
        <v>0</v>
      </c>
      <c r="J555" s="52">
        <v>0</v>
      </c>
      <c r="K555" s="52">
        <v>14</v>
      </c>
      <c r="L555" s="52">
        <v>5</v>
      </c>
      <c r="M555" s="52">
        <v>8574</v>
      </c>
      <c r="N555" s="52">
        <v>11.884</v>
      </c>
      <c r="O555" s="52">
        <v>5024</v>
      </c>
      <c r="P555" s="52">
        <v>0</v>
      </c>
      <c r="Q555" s="52">
        <v>1241</v>
      </c>
      <c r="R555" s="52">
        <v>0</v>
      </c>
      <c r="S555" s="52">
        <v>0</v>
      </c>
      <c r="T555" s="52">
        <v>3</v>
      </c>
      <c r="U555" s="52">
        <v>0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  <c r="AA555" s="53"/>
      <c r="AB555" s="53"/>
      <c r="AC555" s="53"/>
    </row>
    <row r="556" ht="15.25" spans="1:29">
      <c r="A556" s="52">
        <v>2198</v>
      </c>
      <c r="B556" s="52">
        <v>99</v>
      </c>
      <c r="C556" s="53" t="s">
        <v>30</v>
      </c>
      <c r="D556" s="52">
        <v>0</v>
      </c>
      <c r="E556" s="52">
        <v>0</v>
      </c>
      <c r="F556" s="52">
        <v>0</v>
      </c>
      <c r="G556" s="52">
        <v>0</v>
      </c>
      <c r="H556" s="52">
        <v>0</v>
      </c>
      <c r="I556" s="52">
        <v>1</v>
      </c>
      <c r="J556" s="52">
        <v>0</v>
      </c>
      <c r="K556" s="52">
        <v>6</v>
      </c>
      <c r="L556" s="52">
        <v>2</v>
      </c>
      <c r="M556" s="52">
        <v>7902</v>
      </c>
      <c r="N556" s="52">
        <v>21.135</v>
      </c>
      <c r="O556" s="52">
        <v>3543</v>
      </c>
      <c r="P556" s="52">
        <v>0</v>
      </c>
      <c r="Q556" s="52">
        <v>865</v>
      </c>
      <c r="R556" s="52">
        <v>0</v>
      </c>
      <c r="S556" s="52">
        <v>0</v>
      </c>
      <c r="T556" s="52">
        <v>2</v>
      </c>
      <c r="U556" s="52">
        <v>0</v>
      </c>
      <c r="V556" s="52">
        <v>0</v>
      </c>
      <c r="W556" s="52">
        <v>0</v>
      </c>
      <c r="X556" s="52">
        <v>0</v>
      </c>
      <c r="Y556" s="52">
        <v>0</v>
      </c>
      <c r="Z556" s="52">
        <v>0</v>
      </c>
      <c r="AA556" s="53"/>
      <c r="AB556" s="53"/>
      <c r="AC556" s="53"/>
    </row>
    <row r="557" ht="15.25" spans="1:29">
      <c r="A557" s="52">
        <v>2013</v>
      </c>
      <c r="B557" s="52">
        <v>99</v>
      </c>
      <c r="C557" s="53" t="s">
        <v>29</v>
      </c>
      <c r="D557" s="52">
        <v>1</v>
      </c>
      <c r="E557" s="52">
        <v>1</v>
      </c>
      <c r="F557" s="52">
        <v>0</v>
      </c>
      <c r="G557" s="52">
        <v>0</v>
      </c>
      <c r="H557" s="52">
        <v>0</v>
      </c>
      <c r="I557" s="52">
        <v>6</v>
      </c>
      <c r="J557" s="52">
        <v>1</v>
      </c>
      <c r="K557" s="52">
        <v>0</v>
      </c>
      <c r="L557" s="52">
        <v>0</v>
      </c>
      <c r="M557" s="52">
        <v>3543</v>
      </c>
      <c r="N557" s="52">
        <v>17.501</v>
      </c>
      <c r="O557" s="52">
        <v>7902</v>
      </c>
      <c r="P557" s="52">
        <v>0</v>
      </c>
      <c r="Q557" s="52">
        <v>2198</v>
      </c>
      <c r="R557" s="52">
        <v>0</v>
      </c>
      <c r="S557" s="52">
        <v>0</v>
      </c>
      <c r="T557" s="52">
        <v>4</v>
      </c>
      <c r="U557" s="52">
        <v>0</v>
      </c>
      <c r="V557" s="52">
        <v>0</v>
      </c>
      <c r="W557" s="52">
        <v>0</v>
      </c>
      <c r="X557" s="52">
        <v>0</v>
      </c>
      <c r="Y557" s="52">
        <v>0</v>
      </c>
      <c r="Z557" s="52">
        <v>0</v>
      </c>
      <c r="AA557" s="53"/>
      <c r="AB557" s="53"/>
      <c r="AC557" s="53"/>
    </row>
    <row r="558" ht="15.25" spans="1:29">
      <c r="A558" s="52">
        <v>3543</v>
      </c>
      <c r="B558" s="52">
        <v>99</v>
      </c>
      <c r="C558" s="53" t="s">
        <v>29</v>
      </c>
      <c r="D558" s="52">
        <v>1</v>
      </c>
      <c r="E558" s="52">
        <v>0</v>
      </c>
      <c r="F558" s="52">
        <v>0</v>
      </c>
      <c r="G558" s="52">
        <v>0</v>
      </c>
      <c r="H558" s="52">
        <v>0</v>
      </c>
      <c r="I558" s="52">
        <v>4</v>
      </c>
      <c r="J558" s="52">
        <v>0</v>
      </c>
      <c r="K558" s="52">
        <v>0</v>
      </c>
      <c r="L558" s="52">
        <v>0</v>
      </c>
      <c r="M558" s="52">
        <v>7659</v>
      </c>
      <c r="N558" s="52">
        <v>0</v>
      </c>
      <c r="O558" s="52">
        <v>2013</v>
      </c>
      <c r="P558" s="52">
        <v>0</v>
      </c>
      <c r="Q558" s="52">
        <v>2198</v>
      </c>
      <c r="R558" s="52">
        <v>0</v>
      </c>
      <c r="S558" s="52">
        <v>0</v>
      </c>
      <c r="T558" s="52">
        <v>0</v>
      </c>
      <c r="U558" s="52">
        <v>0</v>
      </c>
      <c r="V558" s="52">
        <v>4</v>
      </c>
      <c r="W558" s="52">
        <v>0</v>
      </c>
      <c r="X558" s="52">
        <v>0</v>
      </c>
      <c r="Y558" s="52">
        <v>0</v>
      </c>
      <c r="Z558" s="52">
        <v>0</v>
      </c>
      <c r="AA558" s="53"/>
      <c r="AB558" s="53"/>
      <c r="AC558" s="53"/>
    </row>
    <row r="559" ht="15.25" spans="1:29">
      <c r="A559" s="52">
        <v>7902</v>
      </c>
      <c r="B559" s="52">
        <v>99</v>
      </c>
      <c r="C559" s="53" t="s">
        <v>29</v>
      </c>
      <c r="D559" s="52">
        <v>0</v>
      </c>
      <c r="E559" s="52">
        <v>0</v>
      </c>
      <c r="F559" s="52">
        <v>0</v>
      </c>
      <c r="G559" s="52">
        <v>0</v>
      </c>
      <c r="H559" s="52">
        <v>0</v>
      </c>
      <c r="I559" s="52">
        <v>0</v>
      </c>
      <c r="J559" s="52">
        <v>0</v>
      </c>
      <c r="K559" s="52">
        <v>6</v>
      </c>
      <c r="L559" s="52">
        <v>0</v>
      </c>
      <c r="M559" s="52">
        <v>7659</v>
      </c>
      <c r="N559" s="52">
        <v>20.67</v>
      </c>
      <c r="O559" s="52">
        <v>2013</v>
      </c>
      <c r="P559" s="52">
        <v>0</v>
      </c>
      <c r="Q559" s="52">
        <v>2198</v>
      </c>
      <c r="R559" s="52">
        <v>0</v>
      </c>
      <c r="S559" s="52">
        <v>0</v>
      </c>
      <c r="T559" s="52">
        <v>3</v>
      </c>
      <c r="U559" s="52">
        <v>0</v>
      </c>
      <c r="V559" s="52">
        <v>4</v>
      </c>
      <c r="W559" s="52">
        <v>0</v>
      </c>
      <c r="X559" s="52">
        <v>0</v>
      </c>
      <c r="Y559" s="52">
        <v>0</v>
      </c>
      <c r="Z559" s="52">
        <v>0</v>
      </c>
      <c r="AA559" s="53"/>
      <c r="AB559" s="53"/>
      <c r="AC559" s="53"/>
    </row>
    <row r="560" ht="15.25" spans="1:29">
      <c r="A560" s="52">
        <v>7659</v>
      </c>
      <c r="B560" s="52">
        <v>99</v>
      </c>
      <c r="C560" s="53" t="s">
        <v>30</v>
      </c>
      <c r="D560" s="52">
        <v>1</v>
      </c>
      <c r="E560" s="52">
        <v>0</v>
      </c>
      <c r="F560" s="52">
        <v>0</v>
      </c>
      <c r="G560" s="52">
        <v>0</v>
      </c>
      <c r="H560" s="52">
        <v>0</v>
      </c>
      <c r="I560" s="52">
        <v>0</v>
      </c>
      <c r="J560" s="52">
        <v>1</v>
      </c>
      <c r="K560" s="52">
        <v>0</v>
      </c>
      <c r="L560" s="52">
        <v>0</v>
      </c>
      <c r="M560" s="52">
        <v>3543</v>
      </c>
      <c r="N560" s="52">
        <v>0</v>
      </c>
      <c r="O560" s="52">
        <v>7902</v>
      </c>
      <c r="P560" s="52">
        <v>0</v>
      </c>
      <c r="Q560" s="52">
        <v>865</v>
      </c>
      <c r="R560" s="52">
        <v>0</v>
      </c>
      <c r="S560" s="52">
        <v>0</v>
      </c>
      <c r="T560" s="52">
        <v>1</v>
      </c>
      <c r="U560" s="52">
        <v>0</v>
      </c>
      <c r="V560" s="52">
        <v>0</v>
      </c>
      <c r="W560" s="52">
        <v>0</v>
      </c>
      <c r="X560" s="52">
        <v>0</v>
      </c>
      <c r="Y560" s="52">
        <v>0</v>
      </c>
      <c r="Z560" s="52">
        <v>0</v>
      </c>
      <c r="AA560" s="53"/>
      <c r="AB560" s="53"/>
      <c r="AC560" s="53"/>
    </row>
    <row r="561" ht="15.25" spans="1:29">
      <c r="A561" s="52">
        <v>865</v>
      </c>
      <c r="B561" s="52">
        <v>99</v>
      </c>
      <c r="C561" s="53" t="s">
        <v>29</v>
      </c>
      <c r="D561" s="52">
        <v>1</v>
      </c>
      <c r="E561" s="52">
        <v>0</v>
      </c>
      <c r="F561" s="52">
        <v>0</v>
      </c>
      <c r="G561" s="52">
        <v>1</v>
      </c>
      <c r="H561" s="52">
        <v>1</v>
      </c>
      <c r="I561" s="52">
        <v>0</v>
      </c>
      <c r="J561" s="52">
        <v>0</v>
      </c>
      <c r="K561" s="52">
        <v>2</v>
      </c>
      <c r="L561" s="52">
        <v>4</v>
      </c>
      <c r="M561" s="52">
        <v>7659</v>
      </c>
      <c r="N561" s="52">
        <v>18.329</v>
      </c>
      <c r="O561" s="52">
        <v>2013</v>
      </c>
      <c r="P561" s="52">
        <v>0</v>
      </c>
      <c r="Q561" s="52">
        <v>2198</v>
      </c>
      <c r="R561" s="52">
        <v>0</v>
      </c>
      <c r="S561" s="52">
        <v>0</v>
      </c>
      <c r="T561" s="52">
        <v>4</v>
      </c>
      <c r="U561" s="52">
        <v>0</v>
      </c>
      <c r="V561" s="52">
        <v>4</v>
      </c>
      <c r="W561" s="52">
        <v>0</v>
      </c>
      <c r="X561" s="52">
        <v>0</v>
      </c>
      <c r="Y561" s="52">
        <v>0</v>
      </c>
      <c r="Z561" s="52">
        <v>0</v>
      </c>
      <c r="AA561" s="53"/>
      <c r="AB561" s="53"/>
      <c r="AC561" s="53"/>
    </row>
    <row r="562" ht="15.25" spans="1:29">
      <c r="A562" s="52">
        <v>1360</v>
      </c>
      <c r="B562" s="52">
        <v>100</v>
      </c>
      <c r="C562" s="53" t="s">
        <v>29</v>
      </c>
      <c r="D562" s="52">
        <v>1</v>
      </c>
      <c r="E562" s="52">
        <v>0</v>
      </c>
      <c r="F562" s="52">
        <v>0</v>
      </c>
      <c r="G562" s="52">
        <v>2</v>
      </c>
      <c r="H562" s="52">
        <v>0</v>
      </c>
      <c r="I562" s="52">
        <v>0</v>
      </c>
      <c r="J562" s="52">
        <v>0</v>
      </c>
      <c r="K562" s="52">
        <v>6</v>
      </c>
      <c r="L562" s="52">
        <v>0</v>
      </c>
      <c r="M562" s="52">
        <v>5032</v>
      </c>
      <c r="N562" s="52">
        <v>16.611</v>
      </c>
      <c r="O562" s="52">
        <v>3729</v>
      </c>
      <c r="P562" s="52">
        <v>0</v>
      </c>
      <c r="Q562" s="52">
        <v>1325</v>
      </c>
      <c r="R562" s="52">
        <v>0</v>
      </c>
      <c r="S562" s="52">
        <v>0</v>
      </c>
      <c r="T562" s="52">
        <v>0</v>
      </c>
      <c r="U562" s="52">
        <v>0</v>
      </c>
      <c r="V562" s="52">
        <v>0</v>
      </c>
      <c r="W562" s="52">
        <v>0</v>
      </c>
      <c r="X562" s="52">
        <v>0</v>
      </c>
      <c r="Y562" s="52">
        <v>0</v>
      </c>
      <c r="Z562" s="52">
        <v>0</v>
      </c>
      <c r="AA562" s="53"/>
      <c r="AB562" s="53"/>
      <c r="AC562" s="53"/>
    </row>
    <row r="563" ht="15.25" spans="1:29">
      <c r="A563" s="52">
        <v>8731</v>
      </c>
      <c r="B563" s="52">
        <v>100</v>
      </c>
      <c r="C563" s="53" t="s">
        <v>29</v>
      </c>
      <c r="D563" s="52">
        <v>1</v>
      </c>
      <c r="E563" s="52">
        <v>1</v>
      </c>
      <c r="F563" s="52">
        <v>0</v>
      </c>
      <c r="G563" s="52">
        <v>0</v>
      </c>
      <c r="H563" s="52">
        <v>0</v>
      </c>
      <c r="I563" s="52">
        <v>5</v>
      </c>
      <c r="J563" s="52">
        <v>1</v>
      </c>
      <c r="K563" s="52">
        <v>0</v>
      </c>
      <c r="L563" s="52">
        <v>0</v>
      </c>
      <c r="M563" s="52">
        <v>5032</v>
      </c>
      <c r="N563" s="52">
        <v>2.119</v>
      </c>
      <c r="O563" s="52">
        <v>8729</v>
      </c>
      <c r="P563" s="52">
        <v>0</v>
      </c>
      <c r="Q563" s="52">
        <v>1325</v>
      </c>
      <c r="R563" s="52">
        <v>9.805</v>
      </c>
      <c r="S563" s="52">
        <v>0</v>
      </c>
      <c r="T563" s="52">
        <v>0</v>
      </c>
      <c r="U563" s="52">
        <v>0</v>
      </c>
      <c r="V563" s="52">
        <v>8</v>
      </c>
      <c r="W563" s="52">
        <v>0</v>
      </c>
      <c r="X563" s="52">
        <v>0</v>
      </c>
      <c r="Y563" s="52">
        <v>0</v>
      </c>
      <c r="Z563" s="52">
        <v>0</v>
      </c>
      <c r="AA563" s="53"/>
      <c r="AB563" s="53"/>
      <c r="AC563" s="53"/>
    </row>
    <row r="564" ht="15.25" spans="1:29">
      <c r="A564" s="52">
        <v>1114</v>
      </c>
      <c r="B564" s="52">
        <v>100</v>
      </c>
      <c r="C564" s="53" t="s">
        <v>29</v>
      </c>
      <c r="D564" s="52">
        <v>1</v>
      </c>
      <c r="E564" s="52">
        <v>0</v>
      </c>
      <c r="F564" s="52">
        <v>0</v>
      </c>
      <c r="G564" s="52">
        <v>2</v>
      </c>
      <c r="H564" s="52">
        <v>1</v>
      </c>
      <c r="I564" s="52">
        <v>0</v>
      </c>
      <c r="J564" s="52">
        <v>0</v>
      </c>
      <c r="K564" s="52">
        <v>0</v>
      </c>
      <c r="L564" s="52">
        <v>0</v>
      </c>
      <c r="M564" s="52">
        <v>5032</v>
      </c>
      <c r="N564" s="52">
        <v>0</v>
      </c>
      <c r="O564" s="52">
        <v>8729</v>
      </c>
      <c r="P564" s="52">
        <v>0</v>
      </c>
      <c r="Q564" s="52">
        <v>1325</v>
      </c>
      <c r="R564" s="52">
        <v>0</v>
      </c>
      <c r="S564" s="52">
        <v>0</v>
      </c>
      <c r="T564" s="52">
        <v>0</v>
      </c>
      <c r="U564" s="52">
        <v>0</v>
      </c>
      <c r="V564" s="52">
        <v>8</v>
      </c>
      <c r="W564" s="52">
        <v>0</v>
      </c>
      <c r="X564" s="52">
        <v>0</v>
      </c>
      <c r="Y564" s="52">
        <v>1</v>
      </c>
      <c r="Z564" s="52">
        <v>0</v>
      </c>
      <c r="AA564" s="53"/>
      <c r="AB564" s="53"/>
      <c r="AC564" s="53"/>
    </row>
    <row r="565" ht="15.25" spans="1:29">
      <c r="A565" s="52">
        <v>1325</v>
      </c>
      <c r="B565" s="52">
        <v>100</v>
      </c>
      <c r="C565" s="53" t="s">
        <v>30</v>
      </c>
      <c r="D565" s="52">
        <v>1</v>
      </c>
      <c r="E565" s="52">
        <v>0</v>
      </c>
      <c r="F565" s="52">
        <v>0</v>
      </c>
      <c r="G565" s="52">
        <v>3</v>
      </c>
      <c r="H565" s="52">
        <v>1</v>
      </c>
      <c r="I565" s="52">
        <v>0</v>
      </c>
      <c r="J565" s="52">
        <v>0</v>
      </c>
      <c r="K565" s="52">
        <v>8</v>
      </c>
      <c r="L565" s="52">
        <v>2</v>
      </c>
      <c r="M565" s="52">
        <v>1360</v>
      </c>
      <c r="N565" s="52">
        <v>36.553</v>
      </c>
      <c r="O565" s="52">
        <v>1114</v>
      </c>
      <c r="P565" s="52">
        <v>0</v>
      </c>
      <c r="Q565" s="52">
        <v>8729</v>
      </c>
      <c r="R565" s="52">
        <v>0</v>
      </c>
      <c r="S565" s="52">
        <v>0</v>
      </c>
      <c r="T565" s="52">
        <v>4</v>
      </c>
      <c r="U565" s="52">
        <v>0</v>
      </c>
      <c r="V565" s="52">
        <v>0</v>
      </c>
      <c r="W565" s="52">
        <v>0</v>
      </c>
      <c r="X565" s="52">
        <v>0</v>
      </c>
      <c r="Y565" s="52">
        <v>0</v>
      </c>
      <c r="Z565" s="52">
        <v>0</v>
      </c>
      <c r="AA565" s="53"/>
      <c r="AB565" s="53"/>
      <c r="AC565" s="53"/>
    </row>
    <row r="566" ht="15.25" spans="1:29">
      <c r="A566" s="52">
        <v>6397</v>
      </c>
      <c r="B566" s="52">
        <v>102</v>
      </c>
      <c r="C566" s="53" t="s">
        <v>29</v>
      </c>
      <c r="D566" s="52">
        <v>1</v>
      </c>
      <c r="E566" s="52">
        <v>0</v>
      </c>
      <c r="F566" s="52">
        <v>1</v>
      </c>
      <c r="G566" s="52">
        <v>0</v>
      </c>
      <c r="H566" s="52">
        <v>0</v>
      </c>
      <c r="I566" s="52">
        <v>2</v>
      </c>
      <c r="J566" s="52">
        <v>0</v>
      </c>
      <c r="K566" s="52">
        <v>0</v>
      </c>
      <c r="L566" s="52">
        <v>0</v>
      </c>
      <c r="M566" s="52">
        <v>772</v>
      </c>
      <c r="N566" s="52">
        <v>28.83</v>
      </c>
      <c r="O566" s="52">
        <v>3739</v>
      </c>
      <c r="P566" s="52">
        <v>0</v>
      </c>
      <c r="Q566" s="52">
        <v>8789</v>
      </c>
      <c r="R566" s="52">
        <v>0</v>
      </c>
      <c r="S566" s="52">
        <v>0</v>
      </c>
      <c r="T566" s="52">
        <v>2</v>
      </c>
      <c r="U566" s="52">
        <v>0</v>
      </c>
      <c r="V566" s="52">
        <v>0</v>
      </c>
      <c r="W566" s="52">
        <v>0</v>
      </c>
      <c r="X566" s="52">
        <v>0</v>
      </c>
      <c r="Y566" s="52">
        <v>0</v>
      </c>
      <c r="Z566" s="52">
        <v>0</v>
      </c>
      <c r="AA566" s="53"/>
      <c r="AB566" s="53"/>
      <c r="AC566" s="53"/>
    </row>
    <row r="567" ht="15.25" spans="1:29">
      <c r="A567" s="52">
        <v>8729</v>
      </c>
      <c r="B567" s="52">
        <v>100</v>
      </c>
      <c r="C567" s="53" t="s">
        <v>30</v>
      </c>
      <c r="D567" s="52">
        <v>1</v>
      </c>
      <c r="E567" s="52">
        <v>0</v>
      </c>
      <c r="F567" s="52">
        <v>0</v>
      </c>
      <c r="G567" s="52">
        <v>1</v>
      </c>
      <c r="H567" s="52">
        <v>0</v>
      </c>
      <c r="I567" s="52">
        <v>0</v>
      </c>
      <c r="J567" s="52">
        <v>0</v>
      </c>
      <c r="K567" s="52">
        <v>0</v>
      </c>
      <c r="L567" s="52">
        <v>0</v>
      </c>
      <c r="M567" s="52">
        <v>8731</v>
      </c>
      <c r="N567" s="52">
        <v>3.333</v>
      </c>
      <c r="O567" s="52">
        <v>1114</v>
      </c>
      <c r="P567" s="52">
        <v>9.817</v>
      </c>
      <c r="Q567" s="52">
        <v>1360</v>
      </c>
      <c r="R567" s="52">
        <v>62.034</v>
      </c>
      <c r="S567" s="52">
        <v>0</v>
      </c>
      <c r="T567" s="52">
        <v>1</v>
      </c>
      <c r="U567" s="52">
        <v>0</v>
      </c>
      <c r="V567" s="52">
        <v>0</v>
      </c>
      <c r="W567" s="52">
        <v>0</v>
      </c>
      <c r="X567" s="52">
        <v>0</v>
      </c>
      <c r="Y567" s="52">
        <v>0</v>
      </c>
      <c r="Z567" s="52">
        <v>0</v>
      </c>
      <c r="AA567" s="53"/>
      <c r="AB567" s="53"/>
      <c r="AC567" s="53"/>
    </row>
    <row r="568" ht="15.25" spans="1:29">
      <c r="A568" s="52">
        <v>8765</v>
      </c>
      <c r="B568" s="52">
        <v>101</v>
      </c>
      <c r="C568" s="53" t="s">
        <v>29</v>
      </c>
      <c r="D568" s="52">
        <v>1</v>
      </c>
      <c r="E568" s="52">
        <v>0</v>
      </c>
      <c r="F568" s="52">
        <v>0</v>
      </c>
      <c r="G568" s="52">
        <v>0</v>
      </c>
      <c r="H568" s="52">
        <v>0</v>
      </c>
      <c r="I568" s="52">
        <v>0</v>
      </c>
      <c r="J568" s="52">
        <v>0</v>
      </c>
      <c r="K568" s="52">
        <v>0</v>
      </c>
      <c r="L568" s="52">
        <v>0</v>
      </c>
      <c r="M568" s="52">
        <v>6135</v>
      </c>
      <c r="N568" s="52">
        <v>5.165</v>
      </c>
      <c r="O568" s="52">
        <v>4917</v>
      </c>
      <c r="P568" s="52">
        <v>17.206</v>
      </c>
      <c r="Q568" s="52">
        <v>6875</v>
      </c>
      <c r="R568" s="52">
        <v>36.259</v>
      </c>
      <c r="S568" s="52">
        <v>0</v>
      </c>
      <c r="T568" s="52">
        <v>0</v>
      </c>
      <c r="U568" s="52">
        <v>0</v>
      </c>
      <c r="V568" s="52">
        <v>0</v>
      </c>
      <c r="W568" s="52">
        <v>0</v>
      </c>
      <c r="X568" s="52">
        <v>0</v>
      </c>
      <c r="Y568" s="52">
        <v>0</v>
      </c>
      <c r="Z568" s="52">
        <v>0</v>
      </c>
      <c r="AA568" s="53"/>
      <c r="AB568" s="53"/>
      <c r="AC568" s="53"/>
    </row>
    <row r="569" ht="15.25" spans="1:29">
      <c r="A569" s="52">
        <v>610</v>
      </c>
      <c r="B569" s="52">
        <v>101</v>
      </c>
      <c r="C569" s="53" t="s">
        <v>29</v>
      </c>
      <c r="D569" s="52">
        <v>1</v>
      </c>
      <c r="E569" s="52">
        <v>0</v>
      </c>
      <c r="F569" s="52">
        <v>0</v>
      </c>
      <c r="G569" s="52">
        <v>1</v>
      </c>
      <c r="H569" s="52">
        <v>1</v>
      </c>
      <c r="I569" s="52">
        <v>0</v>
      </c>
      <c r="J569" s="52">
        <v>0</v>
      </c>
      <c r="K569" s="52">
        <v>9</v>
      </c>
      <c r="L569" s="52">
        <v>5</v>
      </c>
      <c r="M569" s="52">
        <v>6135</v>
      </c>
      <c r="N569" s="52">
        <v>3.805</v>
      </c>
      <c r="O569" s="52">
        <v>4917</v>
      </c>
      <c r="P569" s="52">
        <v>0</v>
      </c>
      <c r="Q569" s="52">
        <v>6875</v>
      </c>
      <c r="R569" s="52">
        <v>0</v>
      </c>
      <c r="S569" s="52">
        <v>0</v>
      </c>
      <c r="T569" s="52">
        <v>2</v>
      </c>
      <c r="U569" s="52">
        <v>0</v>
      </c>
      <c r="V569" s="52">
        <v>0</v>
      </c>
      <c r="W569" s="52">
        <v>0</v>
      </c>
      <c r="X569" s="52">
        <v>0</v>
      </c>
      <c r="Y569" s="52">
        <v>0</v>
      </c>
      <c r="Z569" s="52">
        <v>0</v>
      </c>
      <c r="AA569" s="53"/>
      <c r="AB569" s="53"/>
      <c r="AC569" s="53"/>
    </row>
    <row r="570" ht="15.25" spans="1:29">
      <c r="A570" s="52">
        <v>4917</v>
      </c>
      <c r="B570" s="52">
        <v>101</v>
      </c>
      <c r="C570" s="53" t="s">
        <v>30</v>
      </c>
      <c r="D570" s="52">
        <v>1</v>
      </c>
      <c r="E570" s="52">
        <v>0</v>
      </c>
      <c r="F570" s="52">
        <v>0</v>
      </c>
      <c r="G570" s="52">
        <v>4</v>
      </c>
      <c r="H570" s="52">
        <v>0</v>
      </c>
      <c r="I570" s="52">
        <v>0</v>
      </c>
      <c r="J570" s="52">
        <v>0</v>
      </c>
      <c r="K570" s="52">
        <v>8</v>
      </c>
      <c r="L570" s="52">
        <v>2</v>
      </c>
      <c r="M570" s="52">
        <v>8675</v>
      </c>
      <c r="N570" s="52">
        <v>14.471</v>
      </c>
      <c r="O570" s="52">
        <v>2609</v>
      </c>
      <c r="P570" s="52">
        <v>0</v>
      </c>
      <c r="Q570" s="52">
        <v>610</v>
      </c>
      <c r="R570" s="52">
        <v>0</v>
      </c>
      <c r="S570" s="52">
        <v>0</v>
      </c>
      <c r="T570" s="52">
        <v>4</v>
      </c>
      <c r="U570" s="52">
        <v>1</v>
      </c>
      <c r="V570" s="52">
        <v>4</v>
      </c>
      <c r="W570" s="52">
        <v>0</v>
      </c>
      <c r="X570" s="52">
        <v>0</v>
      </c>
      <c r="Y570" s="52">
        <v>0</v>
      </c>
      <c r="Z570" s="52">
        <v>0</v>
      </c>
      <c r="AA570" s="53"/>
      <c r="AB570" s="53"/>
      <c r="AC570" s="53"/>
    </row>
    <row r="571" ht="15.25" spans="1:29">
      <c r="A571" s="52">
        <v>6135</v>
      </c>
      <c r="B571" s="52">
        <v>101</v>
      </c>
      <c r="C571" s="53" t="s">
        <v>30</v>
      </c>
      <c r="D571" s="52">
        <v>1</v>
      </c>
      <c r="E571" s="52">
        <v>0</v>
      </c>
      <c r="F571" s="52">
        <v>0</v>
      </c>
      <c r="G571" s="52">
        <v>2</v>
      </c>
      <c r="H571" s="52">
        <v>0</v>
      </c>
      <c r="I571" s="52">
        <v>0</v>
      </c>
      <c r="J571" s="52">
        <v>0</v>
      </c>
      <c r="K571" s="52">
        <v>8</v>
      </c>
      <c r="L571" s="52">
        <v>4</v>
      </c>
      <c r="M571" s="52">
        <v>8765</v>
      </c>
      <c r="N571" s="52">
        <v>0</v>
      </c>
      <c r="O571" s="52">
        <v>2609</v>
      </c>
      <c r="P571" s="52">
        <v>0</v>
      </c>
      <c r="Q571" s="52">
        <v>610</v>
      </c>
      <c r="R571" s="52">
        <v>0</v>
      </c>
      <c r="S571" s="52">
        <v>0</v>
      </c>
      <c r="T571" s="52">
        <v>0</v>
      </c>
      <c r="U571" s="52">
        <v>0</v>
      </c>
      <c r="V571" s="52">
        <v>0</v>
      </c>
      <c r="W571" s="52">
        <v>0</v>
      </c>
      <c r="X571" s="52">
        <v>0</v>
      </c>
      <c r="Y571" s="52">
        <v>0</v>
      </c>
      <c r="Z571" s="52">
        <v>0</v>
      </c>
      <c r="AA571" s="53"/>
      <c r="AB571" s="53"/>
      <c r="AC571" s="53"/>
    </row>
    <row r="572" ht="15.25" spans="1:29">
      <c r="A572" s="52">
        <v>6975</v>
      </c>
      <c r="B572" s="52">
        <v>101</v>
      </c>
      <c r="C572" s="53" t="s">
        <v>30</v>
      </c>
      <c r="D572" s="52">
        <v>0</v>
      </c>
      <c r="E572" s="52">
        <v>0</v>
      </c>
      <c r="F572" s="52">
        <v>0</v>
      </c>
      <c r="G572" s="52">
        <v>0</v>
      </c>
      <c r="H572" s="52">
        <v>0</v>
      </c>
      <c r="I572" s="52">
        <v>2</v>
      </c>
      <c r="J572" s="52">
        <v>1</v>
      </c>
      <c r="K572" s="52">
        <v>0</v>
      </c>
      <c r="L572" s="52">
        <v>0</v>
      </c>
      <c r="M572" s="52">
        <v>8675</v>
      </c>
      <c r="N572" s="52">
        <v>4.132</v>
      </c>
      <c r="O572" s="52">
        <v>2609</v>
      </c>
      <c r="P572" s="52">
        <v>0</v>
      </c>
      <c r="Q572" s="52">
        <v>610</v>
      </c>
      <c r="R572" s="52">
        <v>0</v>
      </c>
      <c r="S572" s="52">
        <v>0</v>
      </c>
      <c r="T572" s="52">
        <v>2</v>
      </c>
      <c r="U572" s="52">
        <v>0</v>
      </c>
      <c r="V572" s="52">
        <v>0</v>
      </c>
      <c r="W572" s="52">
        <v>0</v>
      </c>
      <c r="X572" s="52">
        <v>0</v>
      </c>
      <c r="Y572" s="52">
        <v>0</v>
      </c>
      <c r="Z572" s="52">
        <v>0</v>
      </c>
      <c r="AA572" s="53"/>
      <c r="AB572" s="53"/>
      <c r="AC572" s="53"/>
    </row>
    <row r="573" ht="15.25" spans="1:29">
      <c r="A573" s="52">
        <v>5672</v>
      </c>
      <c r="B573" s="52">
        <v>103</v>
      </c>
      <c r="C573" s="53" t="s">
        <v>30</v>
      </c>
      <c r="D573" s="52">
        <v>1</v>
      </c>
      <c r="E573" s="52">
        <v>0</v>
      </c>
      <c r="F573" s="52">
        <v>0</v>
      </c>
      <c r="G573" s="52">
        <v>0</v>
      </c>
      <c r="H573" s="52">
        <v>0</v>
      </c>
      <c r="I573" s="52">
        <v>0</v>
      </c>
      <c r="J573" s="52">
        <v>0</v>
      </c>
      <c r="K573" s="52">
        <v>2</v>
      </c>
      <c r="L573" s="52">
        <v>1</v>
      </c>
      <c r="M573" s="52">
        <v>4946</v>
      </c>
      <c r="N573" s="52">
        <v>8.032</v>
      </c>
      <c r="O573" s="52">
        <v>8089</v>
      </c>
      <c r="P573" s="52">
        <v>0</v>
      </c>
      <c r="Q573" s="52">
        <v>914</v>
      </c>
      <c r="R573" s="52">
        <v>0</v>
      </c>
      <c r="S573" s="52">
        <v>0</v>
      </c>
      <c r="T573" s="52">
        <v>4</v>
      </c>
      <c r="U573" s="52">
        <v>0</v>
      </c>
      <c r="V573" s="52">
        <v>0</v>
      </c>
      <c r="W573" s="52">
        <v>0</v>
      </c>
      <c r="X573" s="52">
        <v>0</v>
      </c>
      <c r="Y573" s="52">
        <v>0</v>
      </c>
      <c r="Z573" s="52">
        <v>0</v>
      </c>
      <c r="AA573" s="53"/>
      <c r="AB573" s="53"/>
      <c r="AC573" s="53"/>
    </row>
    <row r="574" ht="15.25" spans="1:29">
      <c r="A574" s="52">
        <v>7520</v>
      </c>
      <c r="B574" s="52">
        <v>103</v>
      </c>
      <c r="C574" s="53" t="s">
        <v>30</v>
      </c>
      <c r="D574" s="52">
        <v>1</v>
      </c>
      <c r="E574" s="52">
        <v>0</v>
      </c>
      <c r="F574" s="52">
        <v>0</v>
      </c>
      <c r="G574" s="52">
        <v>0</v>
      </c>
      <c r="H574" s="52">
        <v>0</v>
      </c>
      <c r="I574" s="52">
        <v>0</v>
      </c>
      <c r="J574" s="52">
        <v>0</v>
      </c>
      <c r="K574" s="52">
        <v>0</v>
      </c>
      <c r="L574" s="52">
        <v>3</v>
      </c>
      <c r="M574" s="52">
        <v>4946</v>
      </c>
      <c r="N574" s="52">
        <v>11.845</v>
      </c>
      <c r="O574" s="52">
        <v>914</v>
      </c>
      <c r="P574" s="52">
        <v>5.076</v>
      </c>
      <c r="Q574" s="52">
        <v>8089</v>
      </c>
      <c r="R574" s="52">
        <v>6.859</v>
      </c>
      <c r="S574" s="52">
        <v>0</v>
      </c>
      <c r="T574" s="52">
        <v>0</v>
      </c>
      <c r="U574" s="52">
        <v>0</v>
      </c>
      <c r="V574" s="52">
        <v>4</v>
      </c>
      <c r="W574" s="52">
        <v>0</v>
      </c>
      <c r="X574" s="52">
        <v>0</v>
      </c>
      <c r="Y574" s="52">
        <v>0</v>
      </c>
      <c r="Z574" s="52">
        <v>0</v>
      </c>
      <c r="AA574" s="53"/>
      <c r="AB574" s="53"/>
      <c r="AC574" s="53"/>
    </row>
    <row r="575" ht="15.25" spans="1:29">
      <c r="A575" s="52">
        <v>8089</v>
      </c>
      <c r="B575" s="52">
        <v>103</v>
      </c>
      <c r="C575" s="53" t="s">
        <v>29</v>
      </c>
      <c r="D575" s="52">
        <v>1</v>
      </c>
      <c r="E575" s="52">
        <v>0</v>
      </c>
      <c r="F575" s="52">
        <v>0</v>
      </c>
      <c r="G575" s="52">
        <v>0</v>
      </c>
      <c r="H575" s="52">
        <v>0</v>
      </c>
      <c r="I575" s="52">
        <v>0</v>
      </c>
      <c r="J575" s="52">
        <v>0</v>
      </c>
      <c r="K575" s="52">
        <v>3</v>
      </c>
      <c r="L575" s="52">
        <v>3</v>
      </c>
      <c r="M575" s="52">
        <v>7520</v>
      </c>
      <c r="N575" s="52">
        <v>11</v>
      </c>
      <c r="O575" s="52">
        <v>7480</v>
      </c>
      <c r="P575" s="52">
        <v>0</v>
      </c>
      <c r="Q575" s="52">
        <v>5672</v>
      </c>
      <c r="R575" s="52">
        <v>0</v>
      </c>
      <c r="S575" s="52">
        <v>0</v>
      </c>
      <c r="T575" s="52">
        <v>2</v>
      </c>
      <c r="U575" s="52">
        <v>0</v>
      </c>
      <c r="V575" s="52">
        <v>8</v>
      </c>
      <c r="W575" s="52">
        <v>0</v>
      </c>
      <c r="X575" s="52">
        <v>0</v>
      </c>
      <c r="Y575" s="52">
        <v>0</v>
      </c>
      <c r="Z575" s="52">
        <v>0</v>
      </c>
      <c r="AA575" s="53"/>
      <c r="AB575" s="53"/>
      <c r="AC575" s="53"/>
    </row>
    <row r="576" ht="15.25" spans="1:29">
      <c r="A576" s="52">
        <v>914</v>
      </c>
      <c r="B576" s="52">
        <v>103</v>
      </c>
      <c r="C576" s="53" t="s">
        <v>29</v>
      </c>
      <c r="D576" s="52">
        <v>0</v>
      </c>
      <c r="E576" s="52">
        <v>0</v>
      </c>
      <c r="F576" s="52">
        <v>0</v>
      </c>
      <c r="G576" s="52">
        <v>0</v>
      </c>
      <c r="H576" s="52">
        <v>0</v>
      </c>
      <c r="I576" s="52">
        <v>0</v>
      </c>
      <c r="J576" s="52">
        <v>0</v>
      </c>
      <c r="K576" s="52">
        <v>3</v>
      </c>
      <c r="L576" s="52">
        <v>4</v>
      </c>
      <c r="M576" s="52">
        <v>7520</v>
      </c>
      <c r="N576" s="52">
        <v>0</v>
      </c>
      <c r="O576" s="52">
        <v>7480</v>
      </c>
      <c r="P576" s="52">
        <v>0</v>
      </c>
      <c r="Q576" s="52">
        <v>5672</v>
      </c>
      <c r="R576" s="52">
        <v>0</v>
      </c>
      <c r="S576" s="52">
        <v>0</v>
      </c>
      <c r="T576" s="52">
        <v>0</v>
      </c>
      <c r="U576" s="52">
        <v>0</v>
      </c>
      <c r="V576" s="52">
        <v>8</v>
      </c>
      <c r="W576" s="52">
        <v>0</v>
      </c>
      <c r="X576" s="52">
        <v>0</v>
      </c>
      <c r="Y576" s="52">
        <v>0</v>
      </c>
      <c r="Z576" s="52">
        <v>0</v>
      </c>
      <c r="AA576" s="53"/>
      <c r="AB576" s="53"/>
      <c r="AC576" s="53"/>
    </row>
    <row r="577" ht="15.25" spans="1:29">
      <c r="A577" s="52">
        <v>7480</v>
      </c>
      <c r="B577" s="52">
        <v>103</v>
      </c>
      <c r="C577" s="53" t="s">
        <v>30</v>
      </c>
      <c r="D577" s="52">
        <v>1</v>
      </c>
      <c r="E577" s="52">
        <v>0</v>
      </c>
      <c r="F577" s="52">
        <v>0</v>
      </c>
      <c r="G577" s="52">
        <v>1</v>
      </c>
      <c r="H577" s="52">
        <v>0</v>
      </c>
      <c r="I577" s="52">
        <v>2</v>
      </c>
      <c r="J577" s="52">
        <v>0</v>
      </c>
      <c r="K577" s="52">
        <v>12</v>
      </c>
      <c r="L577" s="52">
        <v>0</v>
      </c>
      <c r="M577" s="52">
        <v>4946</v>
      </c>
      <c r="N577" s="52">
        <v>8.036</v>
      </c>
      <c r="O577" s="52">
        <v>914</v>
      </c>
      <c r="P577" s="52">
        <v>6.263</v>
      </c>
      <c r="Q577" s="52">
        <v>8089</v>
      </c>
      <c r="R577" s="52">
        <v>0.768</v>
      </c>
      <c r="S577" s="52">
        <v>0</v>
      </c>
      <c r="T577" s="52">
        <v>0</v>
      </c>
      <c r="U577" s="52">
        <v>0</v>
      </c>
      <c r="V577" s="52">
        <v>4</v>
      </c>
      <c r="W577" s="52">
        <v>0</v>
      </c>
      <c r="X577" s="52">
        <v>0</v>
      </c>
      <c r="Y577" s="52">
        <v>0</v>
      </c>
      <c r="Z577" s="52">
        <v>0</v>
      </c>
      <c r="AA577" s="53"/>
      <c r="AB577" s="53"/>
      <c r="AC577" s="53"/>
    </row>
    <row r="578" ht="15.25" spans="1:29">
      <c r="A578" s="52">
        <v>4946</v>
      </c>
      <c r="B578" s="52">
        <v>103</v>
      </c>
      <c r="C578" s="53" t="s">
        <v>29</v>
      </c>
      <c r="D578" s="52">
        <v>1</v>
      </c>
      <c r="E578" s="52">
        <v>0</v>
      </c>
      <c r="F578" s="52">
        <v>0</v>
      </c>
      <c r="G578" s="52">
        <v>1</v>
      </c>
      <c r="H578" s="52">
        <v>0</v>
      </c>
      <c r="I578" s="52">
        <v>0</v>
      </c>
      <c r="J578" s="52">
        <v>0</v>
      </c>
      <c r="K578" s="52">
        <v>4</v>
      </c>
      <c r="L578" s="52">
        <v>1</v>
      </c>
      <c r="M578" s="52">
        <v>7520</v>
      </c>
      <c r="N578" s="52">
        <v>0</v>
      </c>
      <c r="O578" s="52">
        <v>7480</v>
      </c>
      <c r="P578" s="52">
        <v>0</v>
      </c>
      <c r="Q578" s="52">
        <v>5672</v>
      </c>
      <c r="R578" s="52">
        <v>0</v>
      </c>
      <c r="S578" s="52">
        <v>0</v>
      </c>
      <c r="T578" s="52">
        <v>4</v>
      </c>
      <c r="U578" s="52">
        <v>0</v>
      </c>
      <c r="V578" s="52">
        <v>8</v>
      </c>
      <c r="W578" s="52">
        <v>0</v>
      </c>
      <c r="X578" s="52">
        <v>0</v>
      </c>
      <c r="Y578" s="52">
        <v>0</v>
      </c>
      <c r="Z578" s="52">
        <v>0</v>
      </c>
      <c r="AA578" s="53"/>
      <c r="AB578" s="53"/>
      <c r="AC578" s="53"/>
    </row>
    <row r="579" ht="15.25" spans="1:55">
      <c r="A579" s="52">
        <v>1334</v>
      </c>
      <c r="B579" s="52">
        <v>105</v>
      </c>
      <c r="C579" s="53" t="s">
        <v>29</v>
      </c>
      <c r="D579" s="52">
        <v>1</v>
      </c>
      <c r="E579" s="52">
        <v>0</v>
      </c>
      <c r="F579" s="52">
        <v>0</v>
      </c>
      <c r="G579" s="52">
        <v>0</v>
      </c>
      <c r="H579" s="52">
        <v>1</v>
      </c>
      <c r="I579" s="52">
        <v>0</v>
      </c>
      <c r="J579" s="52">
        <v>0</v>
      </c>
      <c r="K579" s="52">
        <v>0</v>
      </c>
      <c r="L579" s="52">
        <v>0</v>
      </c>
      <c r="M579" s="52">
        <v>7757</v>
      </c>
      <c r="N579" s="52">
        <v>24.323</v>
      </c>
      <c r="O579" s="52">
        <v>2706</v>
      </c>
      <c r="P579" s="52">
        <v>6.216</v>
      </c>
      <c r="Q579" s="52">
        <v>5409</v>
      </c>
      <c r="R579" s="52">
        <v>13.682</v>
      </c>
      <c r="S579" s="52">
        <v>0</v>
      </c>
      <c r="T579" s="52">
        <v>0</v>
      </c>
      <c r="U579" s="52">
        <v>0</v>
      </c>
      <c r="V579" s="52">
        <v>0</v>
      </c>
      <c r="W579" s="52">
        <v>0</v>
      </c>
      <c r="X579" s="52">
        <v>0</v>
      </c>
      <c r="Y579" s="52">
        <v>0</v>
      </c>
      <c r="Z579" s="52">
        <v>0</v>
      </c>
      <c r="AA579" s="53" t="s">
        <v>34</v>
      </c>
      <c r="AB579" s="52">
        <v>106</v>
      </c>
      <c r="AC579" s="53" t="s">
        <v>29</v>
      </c>
      <c r="AD579" s="52">
        <v>1</v>
      </c>
      <c r="AE579" s="52">
        <v>2</v>
      </c>
      <c r="AF579" s="52">
        <v>0</v>
      </c>
      <c r="AG579" s="52">
        <v>0</v>
      </c>
      <c r="AH579" s="52">
        <v>0</v>
      </c>
      <c r="AI579" s="52">
        <v>0</v>
      </c>
      <c r="AJ579" s="52">
        <v>0</v>
      </c>
      <c r="AK579" s="52">
        <v>0</v>
      </c>
      <c r="AL579" s="52">
        <v>0</v>
      </c>
      <c r="AM579" s="52">
        <v>4976</v>
      </c>
      <c r="AN579" s="52">
        <v>1.049</v>
      </c>
      <c r="AO579" s="52">
        <v>6864</v>
      </c>
      <c r="AP579" s="52">
        <v>8.347</v>
      </c>
      <c r="AQ579" s="52">
        <v>2200</v>
      </c>
      <c r="AR579" s="52">
        <v>10.889</v>
      </c>
      <c r="AS579" s="52">
        <v>0</v>
      </c>
      <c r="AT579" s="52">
        <v>0</v>
      </c>
      <c r="AU579" s="52">
        <v>0</v>
      </c>
      <c r="AV579" s="52">
        <v>4</v>
      </c>
      <c r="AW579" s="52">
        <v>0</v>
      </c>
      <c r="AX579" s="52">
        <v>0</v>
      </c>
      <c r="AY579" s="52">
        <v>0</v>
      </c>
      <c r="AZ579" s="52">
        <v>0</v>
      </c>
      <c r="BA579" s="53"/>
      <c r="BB579" s="53"/>
      <c r="BC579" s="53"/>
    </row>
    <row r="580" ht="15.25" spans="1:79">
      <c r="A580" s="52">
        <v>6864</v>
      </c>
      <c r="B580" s="52">
        <v>106</v>
      </c>
      <c r="C580" s="53" t="s">
        <v>30</v>
      </c>
      <c r="D580" s="52">
        <v>1</v>
      </c>
      <c r="E580" s="52">
        <v>0</v>
      </c>
      <c r="F580" s="52">
        <v>0</v>
      </c>
      <c r="G580" s="52">
        <v>0</v>
      </c>
      <c r="H580" s="52">
        <v>1</v>
      </c>
      <c r="I580" s="52">
        <v>0</v>
      </c>
      <c r="J580" s="52">
        <v>0</v>
      </c>
      <c r="K580" s="52">
        <v>2</v>
      </c>
      <c r="L580" s="52">
        <v>2</v>
      </c>
      <c r="M580" s="52">
        <v>4903</v>
      </c>
      <c r="N580" s="52">
        <v>0</v>
      </c>
      <c r="O580" s="52">
        <v>1374</v>
      </c>
      <c r="P580" s="52">
        <v>4.816</v>
      </c>
      <c r="Q580" s="52">
        <v>3543</v>
      </c>
      <c r="R580" s="52">
        <v>0</v>
      </c>
      <c r="S580" s="52">
        <v>0</v>
      </c>
      <c r="T580" s="52">
        <v>0</v>
      </c>
      <c r="U580" s="52">
        <v>0</v>
      </c>
      <c r="V580" s="52">
        <v>8</v>
      </c>
      <c r="W580" s="52">
        <v>0</v>
      </c>
      <c r="X580" s="52">
        <v>0</v>
      </c>
      <c r="Y580" s="52">
        <v>0</v>
      </c>
      <c r="Z580" s="55">
        <v>3.75625</v>
      </c>
      <c r="AA580" s="52">
        <v>105</v>
      </c>
      <c r="AB580" s="53" t="s">
        <v>30</v>
      </c>
      <c r="AC580" s="52">
        <v>1</v>
      </c>
      <c r="AD580" s="52">
        <v>0</v>
      </c>
      <c r="AE580" s="52">
        <v>0</v>
      </c>
      <c r="AF580" s="52">
        <v>3</v>
      </c>
      <c r="AG580" s="52">
        <v>0</v>
      </c>
      <c r="AH580" s="52">
        <v>0</v>
      </c>
      <c r="AI580" s="52">
        <v>0</v>
      </c>
      <c r="AJ580" s="52">
        <v>9</v>
      </c>
      <c r="AK580" s="52">
        <v>4</v>
      </c>
      <c r="AL580" s="52">
        <v>771</v>
      </c>
      <c r="AM580" s="52">
        <v>3.767</v>
      </c>
      <c r="AN580" s="52">
        <v>6865</v>
      </c>
      <c r="AO580" s="52">
        <v>0</v>
      </c>
      <c r="AP580" s="52">
        <v>1334</v>
      </c>
      <c r="AQ580" s="52">
        <v>1.85</v>
      </c>
      <c r="AR580" s="52">
        <v>0</v>
      </c>
      <c r="AS580" s="52">
        <v>1</v>
      </c>
      <c r="AT580" s="52">
        <v>0</v>
      </c>
      <c r="AU580" s="52">
        <v>0</v>
      </c>
      <c r="AV580" s="52">
        <v>0</v>
      </c>
      <c r="AW580" s="52">
        <v>0</v>
      </c>
      <c r="AX580" s="52">
        <v>0</v>
      </c>
      <c r="AY580" s="56">
        <v>0.542361111111111</v>
      </c>
      <c r="AZ580" s="52">
        <v>107</v>
      </c>
      <c r="BA580" s="53" t="s">
        <v>30</v>
      </c>
      <c r="BB580" s="52">
        <v>1</v>
      </c>
      <c r="BC580" s="52">
        <v>0</v>
      </c>
      <c r="BD580" s="52">
        <v>0</v>
      </c>
      <c r="BE580" s="52">
        <v>0</v>
      </c>
      <c r="BF580" s="52">
        <v>0</v>
      </c>
      <c r="BG580" s="52">
        <v>1</v>
      </c>
      <c r="BH580" s="52">
        <v>0</v>
      </c>
      <c r="BI580" s="52">
        <v>0</v>
      </c>
      <c r="BJ580" s="52">
        <v>2</v>
      </c>
      <c r="BK580" s="52">
        <v>4343</v>
      </c>
      <c r="BL580" s="52">
        <v>6.519</v>
      </c>
      <c r="BM580" s="52">
        <v>1360</v>
      </c>
      <c r="BN580" s="52">
        <v>1.218</v>
      </c>
      <c r="BO580" s="52">
        <v>5032</v>
      </c>
      <c r="BP580" s="52">
        <v>2.966</v>
      </c>
      <c r="BQ580" s="52">
        <v>0</v>
      </c>
      <c r="BR580" s="52">
        <v>2</v>
      </c>
      <c r="BS580" s="52">
        <v>0</v>
      </c>
      <c r="BT580" s="52">
        <v>0</v>
      </c>
      <c r="BU580" s="52">
        <v>0</v>
      </c>
      <c r="BV580" s="52">
        <v>0</v>
      </c>
      <c r="BW580" s="52">
        <v>0</v>
      </c>
      <c r="BX580" s="52">
        <v>0</v>
      </c>
      <c r="BY580" s="53"/>
      <c r="BZ580" s="53"/>
      <c r="CA580" s="53"/>
    </row>
    <row r="581" ht="15.25" spans="1:29">
      <c r="A581" s="52">
        <v>4617</v>
      </c>
      <c r="B581" s="52">
        <v>104</v>
      </c>
      <c r="C581" s="53" t="s">
        <v>30</v>
      </c>
      <c r="D581" s="52">
        <v>1</v>
      </c>
      <c r="E581" s="52">
        <v>0</v>
      </c>
      <c r="F581" s="52">
        <v>0</v>
      </c>
      <c r="G581" s="52">
        <v>0</v>
      </c>
      <c r="H581" s="52">
        <v>0</v>
      </c>
      <c r="I581" s="52">
        <v>0</v>
      </c>
      <c r="J581" s="52">
        <v>0</v>
      </c>
      <c r="K581" s="52">
        <v>0</v>
      </c>
      <c r="L581" s="52">
        <v>0</v>
      </c>
      <c r="M581" s="52">
        <v>5406</v>
      </c>
      <c r="N581" s="52">
        <v>6.583</v>
      </c>
      <c r="O581" s="52">
        <v>4951</v>
      </c>
      <c r="P581" s="52">
        <v>6.984</v>
      </c>
      <c r="Q581" s="52">
        <v>4678</v>
      </c>
      <c r="R581" s="52">
        <v>21.819</v>
      </c>
      <c r="S581" s="52">
        <v>0</v>
      </c>
      <c r="T581" s="52">
        <v>0</v>
      </c>
      <c r="U581" s="52">
        <v>0</v>
      </c>
      <c r="V581" s="52">
        <v>0</v>
      </c>
      <c r="W581" s="52">
        <v>0</v>
      </c>
      <c r="X581" s="52">
        <v>0</v>
      </c>
      <c r="Y581" s="52">
        <v>0</v>
      </c>
      <c r="Z581" s="52">
        <v>0</v>
      </c>
      <c r="AA581" s="53"/>
      <c r="AB581" s="53"/>
      <c r="AC581" s="53"/>
    </row>
    <row r="582" ht="15.25" spans="1:28">
      <c r="A582" s="52">
        <v>5024</v>
      </c>
      <c r="B582" s="52">
        <v>110</v>
      </c>
      <c r="C582" s="53" t="s">
        <v>30</v>
      </c>
      <c r="D582" s="52">
        <v>1</v>
      </c>
      <c r="E582" s="52">
        <v>0</v>
      </c>
      <c r="F582" s="52">
        <v>0</v>
      </c>
      <c r="G582" s="52">
        <v>0</v>
      </c>
      <c r="H582" s="52">
        <v>1</v>
      </c>
      <c r="I582" s="52">
        <v>5</v>
      </c>
      <c r="J582" s="52">
        <v>0</v>
      </c>
      <c r="K582" s="52">
        <v>0</v>
      </c>
      <c r="L582" s="52">
        <v>0</v>
      </c>
      <c r="M582" s="52">
        <v>3683</v>
      </c>
      <c r="N582" s="52">
        <v>8.039</v>
      </c>
      <c r="O582" s="52">
        <v>2013</v>
      </c>
      <c r="P582" s="52">
        <v>0.809</v>
      </c>
      <c r="Q582" s="52">
        <v>1325</v>
      </c>
      <c r="R582" s="52">
        <v>1.247</v>
      </c>
      <c r="S582" s="52">
        <v>0</v>
      </c>
      <c r="T582" s="52">
        <v>2</v>
      </c>
      <c r="U582" s="52">
        <v>0</v>
      </c>
      <c r="V582" s="52">
        <v>0</v>
      </c>
      <c r="W582" s="52">
        <v>0</v>
      </c>
      <c r="X582" s="52">
        <v>0</v>
      </c>
      <c r="Y582" s="52">
        <v>0</v>
      </c>
      <c r="Z582" s="52">
        <v>0</v>
      </c>
      <c r="AA582" s="53"/>
      <c r="AB582" s="53"/>
    </row>
    <row r="583" ht="15" customHeight="1" spans="1:28">
      <c r="A583" s="52">
        <v>3560</v>
      </c>
      <c r="B583" s="52">
        <v>108</v>
      </c>
      <c r="C583" s="53" t="s">
        <v>30</v>
      </c>
      <c r="D583" s="52">
        <v>1</v>
      </c>
      <c r="E583" s="52">
        <v>0</v>
      </c>
      <c r="F583" s="52">
        <v>0</v>
      </c>
      <c r="G583" s="52">
        <v>1</v>
      </c>
      <c r="H583" s="52">
        <v>0</v>
      </c>
      <c r="I583" s="52">
        <v>0</v>
      </c>
      <c r="J583" s="52">
        <v>0</v>
      </c>
      <c r="K583" s="52">
        <v>8</v>
      </c>
      <c r="L583" s="52">
        <v>2</v>
      </c>
      <c r="M583" s="52">
        <v>1114</v>
      </c>
      <c r="N583" s="52">
        <v>6.183</v>
      </c>
      <c r="O583" s="52">
        <v>8574</v>
      </c>
      <c r="P583" s="52">
        <v>0</v>
      </c>
      <c r="Q583" s="52">
        <v>7659</v>
      </c>
      <c r="R583" s="52">
        <v>0</v>
      </c>
      <c r="S583" s="52">
        <v>0</v>
      </c>
      <c r="T583" s="52">
        <v>2</v>
      </c>
      <c r="U583" s="52">
        <v>0</v>
      </c>
      <c r="V583" s="52">
        <v>4</v>
      </c>
      <c r="W583" s="52">
        <v>0</v>
      </c>
      <c r="X583" s="52">
        <v>0</v>
      </c>
      <c r="Y583" s="52">
        <v>0</v>
      </c>
      <c r="Z583" s="52">
        <v>0</v>
      </c>
      <c r="AA583" s="53"/>
      <c r="AB583" s="53"/>
    </row>
    <row r="584" ht="15.25" spans="1:28">
      <c r="A584" s="52">
        <v>8089</v>
      </c>
      <c r="B584" s="52">
        <v>103</v>
      </c>
      <c r="C584" s="53" t="s">
        <v>29</v>
      </c>
      <c r="D584" s="52">
        <v>1</v>
      </c>
      <c r="E584" s="52">
        <v>0</v>
      </c>
      <c r="F584" s="52">
        <v>0</v>
      </c>
      <c r="G584" s="52">
        <v>0</v>
      </c>
      <c r="H584" s="52">
        <v>0</v>
      </c>
      <c r="I584" s="52">
        <v>0</v>
      </c>
      <c r="J584" s="52">
        <v>0</v>
      </c>
      <c r="K584" s="52">
        <v>3</v>
      </c>
      <c r="L584" s="52">
        <v>3</v>
      </c>
      <c r="M584" s="52">
        <v>7520</v>
      </c>
      <c r="N584" s="52">
        <v>11</v>
      </c>
      <c r="O584" s="52">
        <v>7480</v>
      </c>
      <c r="P584" s="52">
        <v>0</v>
      </c>
      <c r="Q584" s="52">
        <v>5672</v>
      </c>
      <c r="R584" s="52">
        <v>0</v>
      </c>
      <c r="S584" s="52">
        <v>0</v>
      </c>
      <c r="T584" s="52">
        <v>2</v>
      </c>
      <c r="U584" s="52">
        <v>0</v>
      </c>
      <c r="V584" s="52">
        <v>8</v>
      </c>
      <c r="W584" s="52">
        <v>0</v>
      </c>
      <c r="X584" s="52">
        <v>0</v>
      </c>
      <c r="Y584" s="52">
        <v>0</v>
      </c>
      <c r="Z584" s="52">
        <v>0</v>
      </c>
      <c r="AA584" s="53"/>
      <c r="AB584" s="53"/>
    </row>
    <row r="585" ht="15.25" spans="1:28">
      <c r="A585" s="52">
        <v>2056</v>
      </c>
      <c r="B585" s="52">
        <v>109</v>
      </c>
      <c r="C585" s="53" t="s">
        <v>30</v>
      </c>
      <c r="D585" s="52">
        <v>1</v>
      </c>
      <c r="E585" s="52">
        <v>0</v>
      </c>
      <c r="F585" s="52">
        <v>0</v>
      </c>
      <c r="G585" s="52">
        <v>2</v>
      </c>
      <c r="H585" s="52">
        <v>2</v>
      </c>
      <c r="I585" s="52">
        <v>0</v>
      </c>
      <c r="J585" s="52">
        <v>0</v>
      </c>
      <c r="K585" s="52">
        <v>10</v>
      </c>
      <c r="L585" s="52">
        <v>2</v>
      </c>
      <c r="M585" s="52">
        <v>4015</v>
      </c>
      <c r="N585" s="52">
        <v>14.589</v>
      </c>
      <c r="O585" s="52">
        <v>4476</v>
      </c>
      <c r="P585" s="52">
        <v>0</v>
      </c>
      <c r="Q585" s="52">
        <v>8735</v>
      </c>
      <c r="R585" s="52">
        <v>0</v>
      </c>
      <c r="S585" s="52">
        <v>0</v>
      </c>
      <c r="T585" s="52">
        <v>4</v>
      </c>
      <c r="U585" s="52">
        <v>0</v>
      </c>
      <c r="V585" s="52">
        <v>24</v>
      </c>
      <c r="W585" s="52">
        <v>0</v>
      </c>
      <c r="X585" s="52">
        <v>0</v>
      </c>
      <c r="Y585" s="52">
        <v>0</v>
      </c>
      <c r="Z585" s="52">
        <v>0</v>
      </c>
      <c r="AA585" s="53"/>
      <c r="AB585" s="53"/>
    </row>
    <row r="586" ht="15.25" spans="1:28">
      <c r="A586" s="52">
        <v>7480</v>
      </c>
      <c r="B586" s="52">
        <v>103</v>
      </c>
      <c r="C586" s="53" t="s">
        <v>30</v>
      </c>
      <c r="D586" s="52">
        <v>1</v>
      </c>
      <c r="E586" s="52">
        <v>0</v>
      </c>
      <c r="F586" s="52">
        <v>0</v>
      </c>
      <c r="G586" s="52">
        <v>1</v>
      </c>
      <c r="H586" s="52">
        <v>0</v>
      </c>
      <c r="I586" s="52">
        <v>2</v>
      </c>
      <c r="J586" s="52">
        <v>0</v>
      </c>
      <c r="K586" s="52">
        <v>12</v>
      </c>
      <c r="L586" s="52">
        <v>0</v>
      </c>
      <c r="M586" s="52">
        <v>4946</v>
      </c>
      <c r="N586" s="52">
        <v>8.036</v>
      </c>
      <c r="O586" s="52">
        <v>914</v>
      </c>
      <c r="P586" s="52">
        <v>6.263</v>
      </c>
      <c r="Q586" s="52">
        <v>8089</v>
      </c>
      <c r="R586" s="52">
        <v>0.768</v>
      </c>
      <c r="S586" s="52">
        <v>0</v>
      </c>
      <c r="T586" s="52">
        <v>0</v>
      </c>
      <c r="U586" s="52">
        <v>0</v>
      </c>
      <c r="V586" s="52">
        <v>4</v>
      </c>
      <c r="W586" s="52">
        <v>0</v>
      </c>
      <c r="X586" s="52">
        <v>0</v>
      </c>
      <c r="Y586" s="52">
        <v>0</v>
      </c>
      <c r="Z586" s="52">
        <v>0</v>
      </c>
      <c r="AA586" s="53"/>
      <c r="AB586" s="53"/>
    </row>
    <row r="587" ht="15.25" spans="1:28">
      <c r="A587" s="52">
        <v>8089</v>
      </c>
      <c r="B587" s="52">
        <v>103</v>
      </c>
      <c r="C587" s="53" t="s">
        <v>29</v>
      </c>
      <c r="D587" s="52">
        <v>1</v>
      </c>
      <c r="E587" s="52">
        <v>0</v>
      </c>
      <c r="F587" s="52">
        <v>0</v>
      </c>
      <c r="G587" s="52">
        <v>0</v>
      </c>
      <c r="H587" s="52">
        <v>0</v>
      </c>
      <c r="I587" s="52">
        <v>0</v>
      </c>
      <c r="J587" s="52">
        <v>0</v>
      </c>
      <c r="K587" s="52">
        <v>3</v>
      </c>
      <c r="L587" s="52">
        <v>3</v>
      </c>
      <c r="M587" s="52">
        <v>7520</v>
      </c>
      <c r="N587" s="52">
        <v>11</v>
      </c>
      <c r="O587" s="52">
        <v>7480</v>
      </c>
      <c r="P587" s="52">
        <v>0</v>
      </c>
      <c r="Q587" s="52">
        <v>5672</v>
      </c>
      <c r="R587" s="52">
        <v>0</v>
      </c>
      <c r="S587" s="52">
        <v>0</v>
      </c>
      <c r="T587" s="52">
        <v>2</v>
      </c>
      <c r="U587" s="52">
        <v>0</v>
      </c>
      <c r="V587" s="52">
        <v>8</v>
      </c>
      <c r="W587" s="52">
        <v>0</v>
      </c>
      <c r="X587" s="52">
        <v>0</v>
      </c>
      <c r="Y587" s="52">
        <v>0</v>
      </c>
      <c r="Z587" s="52">
        <v>0</v>
      </c>
      <c r="AA587" s="53"/>
      <c r="AB587" s="53"/>
    </row>
    <row r="588" ht="15.25" spans="1:28">
      <c r="A588" s="52">
        <v>4946</v>
      </c>
      <c r="B588" s="52">
        <v>103</v>
      </c>
      <c r="C588" s="53" t="s">
        <v>29</v>
      </c>
      <c r="D588" s="52">
        <v>1</v>
      </c>
      <c r="E588" s="52">
        <v>0</v>
      </c>
      <c r="F588" s="52">
        <v>0</v>
      </c>
      <c r="G588" s="52">
        <v>1</v>
      </c>
      <c r="H588" s="52">
        <v>0</v>
      </c>
      <c r="I588" s="52">
        <v>0</v>
      </c>
      <c r="J588" s="52">
        <v>0</v>
      </c>
      <c r="K588" s="52">
        <v>4</v>
      </c>
      <c r="L588" s="52">
        <v>1</v>
      </c>
      <c r="M588" s="52">
        <v>7520</v>
      </c>
      <c r="N588" s="52">
        <v>0</v>
      </c>
      <c r="O588" s="52">
        <v>7480</v>
      </c>
      <c r="P588" s="52">
        <v>0</v>
      </c>
      <c r="Q588" s="52">
        <v>5672</v>
      </c>
      <c r="R588" s="52">
        <v>0</v>
      </c>
      <c r="S588" s="52">
        <v>0</v>
      </c>
      <c r="T588" s="52">
        <v>4</v>
      </c>
      <c r="U588" s="52">
        <v>0</v>
      </c>
      <c r="V588" s="52">
        <v>8</v>
      </c>
      <c r="W588" s="52">
        <v>0</v>
      </c>
      <c r="X588" s="52">
        <v>0</v>
      </c>
      <c r="Y588" s="52">
        <v>0</v>
      </c>
      <c r="Z588" s="52">
        <v>0</v>
      </c>
      <c r="AA588" s="53"/>
      <c r="AB588" s="53"/>
    </row>
    <row r="589" ht="15.25" spans="1:28">
      <c r="A589" s="52">
        <v>7520</v>
      </c>
      <c r="B589" s="52">
        <v>103</v>
      </c>
      <c r="C589" s="53" t="s">
        <v>30</v>
      </c>
      <c r="D589" s="52">
        <v>1</v>
      </c>
      <c r="E589" s="52">
        <v>0</v>
      </c>
      <c r="F589" s="52">
        <v>0</v>
      </c>
      <c r="G589" s="52">
        <v>0</v>
      </c>
      <c r="H589" s="52">
        <v>0</v>
      </c>
      <c r="I589" s="52">
        <v>0</v>
      </c>
      <c r="J589" s="52">
        <v>0</v>
      </c>
      <c r="K589" s="52">
        <v>0</v>
      </c>
      <c r="L589" s="52">
        <v>3</v>
      </c>
      <c r="M589" s="52">
        <v>4946</v>
      </c>
      <c r="N589" s="52">
        <v>11.845</v>
      </c>
      <c r="O589" s="52">
        <v>914</v>
      </c>
      <c r="P589" s="52">
        <v>5.076</v>
      </c>
      <c r="Q589" s="52">
        <v>8089</v>
      </c>
      <c r="R589" s="52">
        <v>6.859</v>
      </c>
      <c r="S589" s="52">
        <v>0</v>
      </c>
      <c r="T589" s="52">
        <v>0</v>
      </c>
      <c r="U589" s="52">
        <v>0</v>
      </c>
      <c r="V589" s="52">
        <v>4</v>
      </c>
      <c r="W589" s="52">
        <v>0</v>
      </c>
      <c r="X589" s="52">
        <v>0</v>
      </c>
      <c r="Y589" s="52">
        <v>0</v>
      </c>
      <c r="Z589" s="52">
        <v>0</v>
      </c>
      <c r="AA589" s="53"/>
      <c r="AB589" s="53"/>
    </row>
    <row r="590" ht="15.25" spans="1:28">
      <c r="A590" s="52">
        <v>3739</v>
      </c>
      <c r="B590" s="52">
        <v>102</v>
      </c>
      <c r="C590" s="53" t="s">
        <v>30</v>
      </c>
      <c r="D590" s="52">
        <v>1</v>
      </c>
      <c r="E590" s="52">
        <v>1</v>
      </c>
      <c r="F590" s="52">
        <v>0</v>
      </c>
      <c r="G590" s="52">
        <v>0</v>
      </c>
      <c r="H590" s="52">
        <v>0</v>
      </c>
      <c r="I590" s="52">
        <v>2</v>
      </c>
      <c r="J590" s="52">
        <v>1</v>
      </c>
      <c r="K590" s="52">
        <v>0</v>
      </c>
      <c r="L590" s="52">
        <v>0</v>
      </c>
      <c r="M590" s="52">
        <v>8850</v>
      </c>
      <c r="N590" s="52">
        <v>0</v>
      </c>
      <c r="O590" s="52">
        <v>5036</v>
      </c>
      <c r="P590" s="52">
        <v>7.801</v>
      </c>
      <c r="Q590" s="52">
        <v>6397</v>
      </c>
      <c r="R590" s="52">
        <v>0</v>
      </c>
      <c r="S590" s="52">
        <v>0</v>
      </c>
      <c r="T590" s="52">
        <v>0</v>
      </c>
      <c r="U590" s="52">
        <v>0</v>
      </c>
      <c r="V590" s="52">
        <v>0</v>
      </c>
      <c r="W590" s="52">
        <v>0</v>
      </c>
      <c r="X590" s="52">
        <v>0</v>
      </c>
      <c r="Y590" s="52">
        <v>1</v>
      </c>
      <c r="Z590" s="52">
        <v>0</v>
      </c>
      <c r="AA590" s="53"/>
      <c r="AB590" s="53"/>
    </row>
    <row r="591" ht="15.25" spans="1:28">
      <c r="A591" s="52">
        <v>8789</v>
      </c>
      <c r="B591" s="52">
        <v>102</v>
      </c>
      <c r="C591" s="53" t="s">
        <v>30</v>
      </c>
      <c r="D591" s="52">
        <v>1</v>
      </c>
      <c r="E591" s="52">
        <v>0</v>
      </c>
      <c r="F591" s="52">
        <v>0</v>
      </c>
      <c r="G591" s="52">
        <v>1</v>
      </c>
      <c r="H591" s="52">
        <v>0</v>
      </c>
      <c r="I591" s="52">
        <v>0</v>
      </c>
      <c r="J591" s="52">
        <v>0</v>
      </c>
      <c r="K591" s="52">
        <v>0</v>
      </c>
      <c r="L591" s="52">
        <v>0</v>
      </c>
      <c r="M591" s="52">
        <v>6397</v>
      </c>
      <c r="N591" s="52">
        <v>0</v>
      </c>
      <c r="O591" s="52">
        <v>5036</v>
      </c>
      <c r="P591" s="52">
        <v>0</v>
      </c>
      <c r="Q591" s="52">
        <v>8850</v>
      </c>
      <c r="R591" s="52">
        <v>0</v>
      </c>
      <c r="S591" s="52">
        <v>0</v>
      </c>
      <c r="T591" s="52">
        <v>0</v>
      </c>
      <c r="U591" s="52">
        <v>0</v>
      </c>
      <c r="V591" s="52">
        <v>4</v>
      </c>
      <c r="W591" s="52">
        <v>0</v>
      </c>
      <c r="X591" s="52">
        <v>0</v>
      </c>
      <c r="Y591" s="52">
        <v>1</v>
      </c>
      <c r="Z591" s="52">
        <v>0</v>
      </c>
      <c r="AA591" s="53"/>
      <c r="AB591" s="53"/>
    </row>
    <row r="592" ht="15.25" spans="1:29">
      <c r="A592" s="52">
        <v>8850</v>
      </c>
      <c r="B592" s="52">
        <v>102</v>
      </c>
      <c r="C592" s="53" t="s">
        <v>29</v>
      </c>
      <c r="D592" s="52">
        <v>1</v>
      </c>
      <c r="E592" s="52">
        <v>1</v>
      </c>
      <c r="F592" s="52">
        <v>0</v>
      </c>
      <c r="G592" s="52">
        <v>0</v>
      </c>
      <c r="H592" s="52">
        <v>0</v>
      </c>
      <c r="I592" s="52">
        <v>0</v>
      </c>
      <c r="J592" s="52">
        <v>1</v>
      </c>
      <c r="K592" s="52">
        <v>0</v>
      </c>
      <c r="L592" s="52">
        <v>0</v>
      </c>
      <c r="M592" s="52">
        <v>772</v>
      </c>
      <c r="N592" s="52">
        <v>0</v>
      </c>
      <c r="O592" s="52">
        <v>3739</v>
      </c>
      <c r="P592" s="52">
        <v>0</v>
      </c>
      <c r="Q592" s="52">
        <v>8789</v>
      </c>
      <c r="R592" s="52">
        <v>0</v>
      </c>
      <c r="S592" s="52">
        <v>0</v>
      </c>
      <c r="T592" s="52">
        <v>0</v>
      </c>
      <c r="U592" s="52">
        <v>0</v>
      </c>
      <c r="V592" s="52">
        <v>0</v>
      </c>
      <c r="W592" s="52">
        <v>0</v>
      </c>
      <c r="X592" s="52">
        <v>1</v>
      </c>
      <c r="Y592" s="52">
        <v>0</v>
      </c>
      <c r="Z592" s="52">
        <v>0</v>
      </c>
      <c r="AA592" s="53"/>
      <c r="AB592" s="53"/>
      <c r="AC592" s="53"/>
    </row>
    <row r="593" ht="15.25" spans="1:28">
      <c r="A593" s="52">
        <v>4617</v>
      </c>
      <c r="B593" s="52">
        <v>104</v>
      </c>
      <c r="C593" s="53" t="s">
        <v>30</v>
      </c>
      <c r="D593" s="52">
        <v>1</v>
      </c>
      <c r="E593" s="52">
        <v>0</v>
      </c>
      <c r="F593" s="52">
        <v>0</v>
      </c>
      <c r="G593" s="52">
        <v>0</v>
      </c>
      <c r="H593" s="52">
        <v>0</v>
      </c>
      <c r="I593" s="52">
        <v>0</v>
      </c>
      <c r="J593" s="52">
        <v>0</v>
      </c>
      <c r="K593" s="52">
        <v>0</v>
      </c>
      <c r="L593" s="52">
        <v>0</v>
      </c>
      <c r="M593" s="52">
        <v>5406</v>
      </c>
      <c r="N593" s="52">
        <v>6.583</v>
      </c>
      <c r="O593" s="52">
        <v>4951</v>
      </c>
      <c r="P593" s="52">
        <v>6.984</v>
      </c>
      <c r="Q593" s="52">
        <v>4678</v>
      </c>
      <c r="R593" s="52">
        <v>21.819</v>
      </c>
      <c r="S593" s="52">
        <v>0</v>
      </c>
      <c r="T593" s="52">
        <v>0</v>
      </c>
      <c r="U593" s="52">
        <v>0</v>
      </c>
      <c r="V593" s="52">
        <v>0</v>
      </c>
      <c r="W593" s="52">
        <v>0</v>
      </c>
      <c r="X593" s="52">
        <v>0</v>
      </c>
      <c r="Y593" s="52">
        <v>0</v>
      </c>
      <c r="Z593" s="52">
        <v>0</v>
      </c>
      <c r="AA593" s="53"/>
      <c r="AB593" s="53"/>
    </row>
    <row r="594" ht="15.25" spans="1:28">
      <c r="A594" s="52">
        <v>4678</v>
      </c>
      <c r="B594" s="52">
        <v>104</v>
      </c>
      <c r="C594" s="53" t="s">
        <v>29</v>
      </c>
      <c r="D594" s="52">
        <v>1</v>
      </c>
      <c r="E594" s="52">
        <v>0</v>
      </c>
      <c r="F594" s="52">
        <v>0</v>
      </c>
      <c r="G594" s="52">
        <v>5</v>
      </c>
      <c r="H594" s="52">
        <v>0</v>
      </c>
      <c r="I594" s="52">
        <v>0</v>
      </c>
      <c r="J594" s="52">
        <v>0</v>
      </c>
      <c r="K594" s="52">
        <v>13</v>
      </c>
      <c r="L594" s="52">
        <v>2</v>
      </c>
      <c r="M594" s="52">
        <v>4907</v>
      </c>
      <c r="N594" s="52">
        <v>16.339</v>
      </c>
      <c r="O594" s="52">
        <v>4617</v>
      </c>
      <c r="P594" s="52">
        <v>0</v>
      </c>
      <c r="Q594" s="52">
        <v>2386</v>
      </c>
      <c r="R594" s="52">
        <v>0</v>
      </c>
      <c r="S594" s="52">
        <v>0</v>
      </c>
      <c r="T594" s="52">
        <v>4</v>
      </c>
      <c r="U594" s="52">
        <v>0</v>
      </c>
      <c r="V594" s="52">
        <v>0</v>
      </c>
      <c r="W594" s="52">
        <v>0</v>
      </c>
      <c r="X594" s="52">
        <v>0</v>
      </c>
      <c r="Y594" s="52">
        <v>0</v>
      </c>
      <c r="Z594" s="52">
        <v>0</v>
      </c>
      <c r="AA594" s="53"/>
      <c r="AB594" s="53"/>
    </row>
    <row r="595" ht="15.25" spans="1:28">
      <c r="A595" s="52">
        <v>4951</v>
      </c>
      <c r="B595" s="52">
        <v>104</v>
      </c>
      <c r="C595" s="53" t="s">
        <v>29</v>
      </c>
      <c r="D595" s="52">
        <v>1</v>
      </c>
      <c r="E595" s="52">
        <v>0</v>
      </c>
      <c r="F595" s="52">
        <v>0</v>
      </c>
      <c r="G595" s="52">
        <v>2</v>
      </c>
      <c r="H595" s="52">
        <v>0</v>
      </c>
      <c r="I595" s="52">
        <v>3</v>
      </c>
      <c r="J595" s="52">
        <v>4</v>
      </c>
      <c r="K595" s="52">
        <v>0</v>
      </c>
      <c r="L595" s="52">
        <v>1</v>
      </c>
      <c r="M595" s="52">
        <v>4907</v>
      </c>
      <c r="N595" s="52">
        <v>0</v>
      </c>
      <c r="O595" s="52">
        <v>4617</v>
      </c>
      <c r="P595" s="52">
        <v>0</v>
      </c>
      <c r="Q595" s="52">
        <v>2386</v>
      </c>
      <c r="R595" s="52">
        <v>0</v>
      </c>
      <c r="S595" s="52">
        <v>0</v>
      </c>
      <c r="T595" s="52">
        <v>0</v>
      </c>
      <c r="U595" s="52">
        <v>0</v>
      </c>
      <c r="V595" s="52">
        <v>0</v>
      </c>
      <c r="W595" s="52">
        <v>0</v>
      </c>
      <c r="X595" s="52">
        <v>0</v>
      </c>
      <c r="Y595" s="52">
        <v>0</v>
      </c>
      <c r="Z595" s="52">
        <v>0</v>
      </c>
      <c r="AA595" s="53"/>
      <c r="AB595" s="53"/>
    </row>
    <row r="596" ht="15.25" spans="1:28">
      <c r="A596" s="52">
        <v>2386</v>
      </c>
      <c r="B596" s="52">
        <v>104</v>
      </c>
      <c r="C596" s="53" t="s">
        <v>30</v>
      </c>
      <c r="D596" s="52">
        <v>1</v>
      </c>
      <c r="E596" s="52">
        <v>0</v>
      </c>
      <c r="F596" s="52">
        <v>0</v>
      </c>
      <c r="G596" s="52">
        <v>1</v>
      </c>
      <c r="H596" s="52">
        <v>0</v>
      </c>
      <c r="I596" s="52">
        <v>0</v>
      </c>
      <c r="J596" s="52">
        <v>0</v>
      </c>
      <c r="K596" s="52">
        <v>3</v>
      </c>
      <c r="L596" s="52">
        <v>0</v>
      </c>
      <c r="M596" s="52">
        <v>4678</v>
      </c>
      <c r="N596" s="52">
        <v>45.718</v>
      </c>
      <c r="O596" s="52">
        <v>4951</v>
      </c>
      <c r="P596" s="52">
        <v>0</v>
      </c>
      <c r="Q596" s="52">
        <v>5406</v>
      </c>
      <c r="R596" s="52">
        <v>0</v>
      </c>
      <c r="S596" s="52">
        <v>0</v>
      </c>
      <c r="T596" s="52">
        <v>0</v>
      </c>
      <c r="U596" s="52">
        <v>0</v>
      </c>
      <c r="V596" s="52">
        <v>4</v>
      </c>
      <c r="W596" s="52">
        <v>0</v>
      </c>
      <c r="X596" s="52">
        <v>0</v>
      </c>
      <c r="Y596" s="52">
        <v>0</v>
      </c>
      <c r="Z596" s="53" t="s">
        <v>32</v>
      </c>
      <c r="AA596" s="53"/>
      <c r="AB596" s="53"/>
    </row>
    <row r="597" ht="15.25" spans="1:28">
      <c r="A597" s="52">
        <v>1334</v>
      </c>
      <c r="B597" s="52">
        <v>105</v>
      </c>
      <c r="C597" s="53" t="s">
        <v>29</v>
      </c>
      <c r="D597" s="52">
        <v>1</v>
      </c>
      <c r="E597" s="52">
        <v>0</v>
      </c>
      <c r="F597" s="52">
        <v>0</v>
      </c>
      <c r="G597" s="52">
        <v>0</v>
      </c>
      <c r="H597" s="52">
        <v>1</v>
      </c>
      <c r="I597" s="52">
        <v>0</v>
      </c>
      <c r="J597" s="52">
        <v>0</v>
      </c>
      <c r="K597" s="52">
        <v>0</v>
      </c>
      <c r="L597" s="52">
        <v>0</v>
      </c>
      <c r="M597" s="52">
        <v>7757</v>
      </c>
      <c r="N597" s="52">
        <v>24.323</v>
      </c>
      <c r="O597" s="52">
        <v>2706</v>
      </c>
      <c r="P597" s="52">
        <v>6.216</v>
      </c>
      <c r="Q597" s="52">
        <v>5409</v>
      </c>
      <c r="R597" s="52">
        <v>13.682</v>
      </c>
      <c r="S597" s="52">
        <v>0</v>
      </c>
      <c r="T597" s="52">
        <v>0</v>
      </c>
      <c r="U597" s="52">
        <v>0</v>
      </c>
      <c r="V597" s="52">
        <v>0</v>
      </c>
      <c r="W597" s="52">
        <v>0</v>
      </c>
      <c r="X597" s="52">
        <v>0</v>
      </c>
      <c r="Y597" s="52">
        <v>0</v>
      </c>
      <c r="Z597" s="52">
        <v>0</v>
      </c>
      <c r="AA597" s="53"/>
      <c r="AB597" s="53"/>
    </row>
    <row r="598" ht="15.25" spans="1:28">
      <c r="A598" s="52">
        <v>771</v>
      </c>
      <c r="B598" s="52">
        <v>105</v>
      </c>
      <c r="C598" s="53" t="s">
        <v>29</v>
      </c>
      <c r="D598" s="52">
        <v>1</v>
      </c>
      <c r="E598" s="52">
        <v>0</v>
      </c>
      <c r="F598" s="52">
        <v>0</v>
      </c>
      <c r="G598" s="52">
        <v>0</v>
      </c>
      <c r="H598" s="52">
        <v>0</v>
      </c>
      <c r="I598" s="52">
        <v>0</v>
      </c>
      <c r="J598" s="52">
        <v>0</v>
      </c>
      <c r="K598" s="52">
        <v>0</v>
      </c>
      <c r="L598" s="52">
        <v>0</v>
      </c>
      <c r="M598" s="52">
        <v>7757</v>
      </c>
      <c r="N598" s="52">
        <v>5.882</v>
      </c>
      <c r="O598" s="52">
        <v>2706</v>
      </c>
      <c r="P598" s="52">
        <v>4.907</v>
      </c>
      <c r="Q598" s="52">
        <v>5409</v>
      </c>
      <c r="R598" s="52">
        <v>22.257</v>
      </c>
      <c r="S598" s="52">
        <v>0</v>
      </c>
      <c r="T598" s="52">
        <v>0</v>
      </c>
      <c r="U598" s="52">
        <v>0</v>
      </c>
      <c r="V598" s="52">
        <v>0</v>
      </c>
      <c r="W598" s="52">
        <v>0</v>
      </c>
      <c r="X598" s="52">
        <v>0</v>
      </c>
      <c r="Y598" s="52">
        <v>1</v>
      </c>
      <c r="Z598" s="52">
        <v>1</v>
      </c>
      <c r="AA598" s="53"/>
      <c r="AB598" s="53"/>
    </row>
    <row r="599" ht="15.25" spans="1:28">
      <c r="A599" s="52">
        <v>2200</v>
      </c>
      <c r="B599" s="52">
        <v>106</v>
      </c>
      <c r="C599" s="53" t="s">
        <v>30</v>
      </c>
      <c r="D599" s="52">
        <v>0</v>
      </c>
      <c r="E599" s="52">
        <v>0</v>
      </c>
      <c r="F599" s="52">
        <v>0</v>
      </c>
      <c r="G599" s="52">
        <v>2</v>
      </c>
      <c r="H599" s="52">
        <v>0</v>
      </c>
      <c r="I599" s="52">
        <v>0</v>
      </c>
      <c r="J599" s="52">
        <v>0</v>
      </c>
      <c r="K599" s="52">
        <v>10</v>
      </c>
      <c r="L599" s="52">
        <v>2</v>
      </c>
      <c r="M599" s="52">
        <v>1374</v>
      </c>
      <c r="N599" s="52">
        <v>25.35</v>
      </c>
      <c r="O599" s="52">
        <v>3544</v>
      </c>
      <c r="P599" s="52">
        <v>0</v>
      </c>
      <c r="Q599" s="52">
        <v>4903</v>
      </c>
      <c r="R599" s="52">
        <v>0</v>
      </c>
      <c r="S599" s="52">
        <v>0</v>
      </c>
      <c r="T599" s="52">
        <v>0</v>
      </c>
      <c r="U599" s="52">
        <v>0</v>
      </c>
      <c r="V599" s="52">
        <v>8</v>
      </c>
      <c r="W599" s="52">
        <v>0</v>
      </c>
      <c r="X599" s="52">
        <v>0</v>
      </c>
      <c r="Y599" s="52">
        <v>0</v>
      </c>
      <c r="Z599" s="52">
        <v>0</v>
      </c>
      <c r="AA599" s="53"/>
      <c r="AB599" s="53"/>
    </row>
    <row r="600" ht="15.25" spans="1:28">
      <c r="A600" s="52">
        <v>3543</v>
      </c>
      <c r="B600" s="52">
        <v>106</v>
      </c>
      <c r="C600" s="53" t="s">
        <v>29</v>
      </c>
      <c r="D600" s="52">
        <v>1</v>
      </c>
      <c r="E600" s="52">
        <v>0</v>
      </c>
      <c r="F600" s="52">
        <v>0</v>
      </c>
      <c r="G600" s="52">
        <v>0</v>
      </c>
      <c r="H600" s="52">
        <v>0</v>
      </c>
      <c r="I600" s="52">
        <v>7</v>
      </c>
      <c r="J600" s="52">
        <v>0</v>
      </c>
      <c r="K600" s="52">
        <v>0</v>
      </c>
      <c r="L600" s="52">
        <v>0</v>
      </c>
      <c r="M600" s="52">
        <v>4976</v>
      </c>
      <c r="N600" s="52">
        <v>24.47</v>
      </c>
      <c r="O600" s="52">
        <v>6864</v>
      </c>
      <c r="P600" s="52">
        <v>0</v>
      </c>
      <c r="Q600" s="52">
        <v>2200</v>
      </c>
      <c r="R600" s="52">
        <v>0</v>
      </c>
      <c r="S600" s="52">
        <v>0</v>
      </c>
      <c r="T600" s="52">
        <v>0</v>
      </c>
      <c r="U600" s="52">
        <v>0</v>
      </c>
      <c r="V600" s="52">
        <v>0</v>
      </c>
      <c r="W600" s="52">
        <v>0</v>
      </c>
      <c r="X600" s="52">
        <v>0</v>
      </c>
      <c r="Y600" s="52">
        <v>0</v>
      </c>
      <c r="Z600" s="52">
        <v>0</v>
      </c>
      <c r="AA600" s="53"/>
      <c r="AB600" s="53"/>
    </row>
    <row r="601" ht="15.25" spans="1:28">
      <c r="A601" s="52">
        <v>1360</v>
      </c>
      <c r="B601" s="52">
        <v>107</v>
      </c>
      <c r="C601" s="53" t="s">
        <v>29</v>
      </c>
      <c r="D601" s="52">
        <v>1</v>
      </c>
      <c r="E601" s="52">
        <v>0</v>
      </c>
      <c r="F601" s="52">
        <v>0</v>
      </c>
      <c r="G601" s="52">
        <v>1</v>
      </c>
      <c r="H601" s="52">
        <v>0</v>
      </c>
      <c r="I601" s="52">
        <v>0</v>
      </c>
      <c r="J601" s="52">
        <v>0</v>
      </c>
      <c r="K601" s="52">
        <v>2</v>
      </c>
      <c r="L601" s="52">
        <v>1</v>
      </c>
      <c r="M601" s="52">
        <v>2198</v>
      </c>
      <c r="N601" s="52">
        <v>0</v>
      </c>
      <c r="O601" s="52">
        <v>1241</v>
      </c>
      <c r="P601" s="52">
        <v>0</v>
      </c>
      <c r="Q601" s="52">
        <v>781</v>
      </c>
      <c r="R601" s="52">
        <v>0</v>
      </c>
      <c r="S601" s="52">
        <v>0</v>
      </c>
      <c r="T601" s="52">
        <v>2</v>
      </c>
      <c r="U601" s="52">
        <v>0</v>
      </c>
      <c r="V601" s="52">
        <v>20</v>
      </c>
      <c r="W601" s="52">
        <v>0</v>
      </c>
      <c r="X601" s="52">
        <v>0</v>
      </c>
      <c r="Y601" s="52">
        <v>0</v>
      </c>
      <c r="Z601" s="52">
        <v>0</v>
      </c>
      <c r="AA601" s="53"/>
      <c r="AB601" s="53"/>
    </row>
    <row r="602" ht="15.25" spans="1:28">
      <c r="A602" s="52">
        <v>781</v>
      </c>
      <c r="B602" s="52">
        <v>107</v>
      </c>
      <c r="C602" s="53" t="s">
        <v>30</v>
      </c>
      <c r="D602" s="52">
        <v>1</v>
      </c>
      <c r="E602" s="52">
        <v>0</v>
      </c>
      <c r="F602" s="52">
        <v>0</v>
      </c>
      <c r="G602" s="52">
        <v>0</v>
      </c>
      <c r="H602" s="52">
        <v>0</v>
      </c>
      <c r="I602" s="52">
        <v>1</v>
      </c>
      <c r="J602" s="52">
        <v>0</v>
      </c>
      <c r="K602" s="52">
        <v>0</v>
      </c>
      <c r="L602" s="52">
        <v>2</v>
      </c>
      <c r="M602" s="52">
        <v>4343</v>
      </c>
      <c r="N602" s="52">
        <v>6.519</v>
      </c>
      <c r="O602" s="52">
        <v>1360</v>
      </c>
      <c r="P602" s="52">
        <v>1.218</v>
      </c>
      <c r="Q602" s="52">
        <v>5032</v>
      </c>
      <c r="R602" s="52">
        <v>2.966</v>
      </c>
      <c r="S602" s="52">
        <v>0</v>
      </c>
      <c r="T602" s="52">
        <v>2</v>
      </c>
      <c r="U602" s="52">
        <v>0</v>
      </c>
      <c r="V602" s="52">
        <v>0</v>
      </c>
      <c r="W602" s="52">
        <v>0</v>
      </c>
      <c r="X602" s="52">
        <v>0</v>
      </c>
      <c r="Y602" s="52">
        <v>0</v>
      </c>
      <c r="Z602" s="52">
        <v>0</v>
      </c>
      <c r="AA602" s="53"/>
      <c r="AB602" s="53"/>
    </row>
    <row r="603" ht="15.25" spans="1:29">
      <c r="A603" s="52">
        <v>5409</v>
      </c>
      <c r="B603" s="52">
        <v>105</v>
      </c>
      <c r="C603" s="53" t="s">
        <v>30</v>
      </c>
      <c r="D603" s="52">
        <v>1</v>
      </c>
      <c r="E603" s="52">
        <v>0</v>
      </c>
      <c r="F603" s="52">
        <v>0</v>
      </c>
      <c r="G603" s="52">
        <v>3</v>
      </c>
      <c r="H603" s="52">
        <v>0</v>
      </c>
      <c r="I603" s="52">
        <v>0</v>
      </c>
      <c r="J603" s="52">
        <v>0</v>
      </c>
      <c r="K603" s="52">
        <v>9</v>
      </c>
      <c r="L603" s="52">
        <v>4</v>
      </c>
      <c r="M603" s="52">
        <v>771</v>
      </c>
      <c r="N603" s="52">
        <v>3.767</v>
      </c>
      <c r="O603" s="52">
        <v>6865</v>
      </c>
      <c r="P603" s="52">
        <v>0</v>
      </c>
      <c r="Q603" s="52">
        <v>1334</v>
      </c>
      <c r="R603" s="52">
        <v>1.85</v>
      </c>
      <c r="S603" s="52">
        <v>0</v>
      </c>
      <c r="T603" s="52">
        <v>1</v>
      </c>
      <c r="U603" s="52">
        <v>0</v>
      </c>
      <c r="V603" s="52">
        <v>0</v>
      </c>
      <c r="W603" s="52">
        <v>0</v>
      </c>
      <c r="X603" s="52">
        <v>0</v>
      </c>
      <c r="Y603" s="52">
        <v>0</v>
      </c>
      <c r="Z603" s="52">
        <v>0</v>
      </c>
      <c r="AA603" s="53"/>
      <c r="AB603" s="53"/>
      <c r="AC603" s="53"/>
    </row>
    <row r="604" ht="15.25" spans="1:28">
      <c r="A604" s="52">
        <v>5032</v>
      </c>
      <c r="B604" s="52">
        <v>107</v>
      </c>
      <c r="C604" s="53" t="s">
        <v>29</v>
      </c>
      <c r="D604" s="52">
        <v>0</v>
      </c>
      <c r="E604" s="52">
        <v>0</v>
      </c>
      <c r="F604" s="52">
        <v>0</v>
      </c>
      <c r="G604" s="52">
        <v>0</v>
      </c>
      <c r="H604" s="52">
        <v>0</v>
      </c>
      <c r="I604" s="52">
        <v>1</v>
      </c>
      <c r="J604" s="52">
        <v>1</v>
      </c>
      <c r="K604" s="52">
        <v>5</v>
      </c>
      <c r="L604" s="52">
        <v>2</v>
      </c>
      <c r="M604" s="52">
        <v>2198</v>
      </c>
      <c r="N604" s="52">
        <v>15.174</v>
      </c>
      <c r="O604" s="52">
        <v>1241</v>
      </c>
      <c r="P604" s="52">
        <v>0</v>
      </c>
      <c r="Q604" s="52">
        <v>781</v>
      </c>
      <c r="R604" s="52">
        <v>0</v>
      </c>
      <c r="S604" s="52">
        <v>0</v>
      </c>
      <c r="T604" s="52">
        <v>2</v>
      </c>
      <c r="U604" s="52">
        <v>0</v>
      </c>
      <c r="V604" s="52">
        <v>20</v>
      </c>
      <c r="W604" s="52">
        <v>0</v>
      </c>
      <c r="X604" s="52">
        <v>0</v>
      </c>
      <c r="Y604" s="52">
        <v>0</v>
      </c>
      <c r="Z604" s="52">
        <v>0</v>
      </c>
      <c r="AA604" s="53"/>
      <c r="AB604" s="53"/>
    </row>
    <row r="605" ht="15.25" spans="1:28">
      <c r="A605" s="52">
        <v>6865</v>
      </c>
      <c r="B605" s="52">
        <v>105</v>
      </c>
      <c r="C605" s="53" t="s">
        <v>29</v>
      </c>
      <c r="D605" s="52">
        <v>0</v>
      </c>
      <c r="E605" s="52">
        <v>0</v>
      </c>
      <c r="F605" s="52">
        <v>0</v>
      </c>
      <c r="G605" s="52">
        <v>0</v>
      </c>
      <c r="H605" s="52">
        <v>0</v>
      </c>
      <c r="I605" s="52">
        <v>3</v>
      </c>
      <c r="J605" s="52">
        <v>3</v>
      </c>
      <c r="K605" s="52">
        <v>2</v>
      </c>
      <c r="L605" s="52">
        <v>1</v>
      </c>
      <c r="M605" s="52">
        <v>7757</v>
      </c>
      <c r="N605" s="52">
        <v>4.602</v>
      </c>
      <c r="O605" s="52">
        <v>2706</v>
      </c>
      <c r="P605" s="52">
        <v>0</v>
      </c>
      <c r="Q605" s="52">
        <v>5409</v>
      </c>
      <c r="R605" s="52">
        <v>0</v>
      </c>
      <c r="S605" s="52">
        <v>0</v>
      </c>
      <c r="T605" s="52">
        <v>0</v>
      </c>
      <c r="U605" s="52">
        <v>0</v>
      </c>
      <c r="V605" s="52">
        <v>0</v>
      </c>
      <c r="W605" s="52">
        <v>0</v>
      </c>
      <c r="X605" s="52">
        <v>0</v>
      </c>
      <c r="Y605" s="52">
        <v>0</v>
      </c>
      <c r="Z605" s="52">
        <v>0</v>
      </c>
      <c r="AA605" s="53"/>
      <c r="AB605" s="53"/>
    </row>
    <row r="606" ht="15.25" spans="1:28">
      <c r="A606" s="52">
        <v>1305</v>
      </c>
      <c r="B606" s="52">
        <v>108</v>
      </c>
      <c r="C606" s="53" t="s">
        <v>30</v>
      </c>
      <c r="D606" s="52">
        <v>1</v>
      </c>
      <c r="E606" s="52">
        <v>0</v>
      </c>
      <c r="F606" s="52">
        <v>0</v>
      </c>
      <c r="G606" s="52">
        <v>2</v>
      </c>
      <c r="H606" s="52">
        <v>1</v>
      </c>
      <c r="I606" s="52">
        <v>0</v>
      </c>
      <c r="J606" s="52">
        <v>0</v>
      </c>
      <c r="K606" s="52">
        <v>4</v>
      </c>
      <c r="L606" s="52">
        <v>6</v>
      </c>
      <c r="M606" s="52">
        <v>1114</v>
      </c>
      <c r="N606" s="52">
        <v>18.2</v>
      </c>
      <c r="O606" s="52">
        <v>7659</v>
      </c>
      <c r="P606" s="52">
        <v>0</v>
      </c>
      <c r="Q606" s="52">
        <v>8574</v>
      </c>
      <c r="R606" s="52">
        <v>0</v>
      </c>
      <c r="S606" s="52">
        <v>0</v>
      </c>
      <c r="T606" s="52">
        <v>0</v>
      </c>
      <c r="U606" s="52">
        <v>0</v>
      </c>
      <c r="V606" s="52">
        <v>0</v>
      </c>
      <c r="W606" s="52">
        <v>0</v>
      </c>
      <c r="X606" s="52">
        <v>0</v>
      </c>
      <c r="Y606" s="52">
        <v>0</v>
      </c>
      <c r="Z606" s="52">
        <v>0</v>
      </c>
      <c r="AA606" s="53"/>
      <c r="AB606" s="53"/>
    </row>
    <row r="607" ht="15.25" spans="1:28">
      <c r="A607" s="52">
        <v>8574</v>
      </c>
      <c r="B607" s="52">
        <v>108</v>
      </c>
      <c r="C607" s="53" t="s">
        <v>29</v>
      </c>
      <c r="D607" s="52">
        <v>1</v>
      </c>
      <c r="E607" s="52">
        <v>1</v>
      </c>
      <c r="F607" s="52">
        <v>0</v>
      </c>
      <c r="G607" s="52">
        <v>0</v>
      </c>
      <c r="H607" s="52">
        <v>0</v>
      </c>
      <c r="I607" s="52">
        <v>0</v>
      </c>
      <c r="J607" s="52">
        <v>0</v>
      </c>
      <c r="K607" s="52">
        <v>0</v>
      </c>
      <c r="L607" s="52">
        <v>0</v>
      </c>
      <c r="M607" s="52">
        <v>3161</v>
      </c>
      <c r="N607" s="52">
        <v>1.032</v>
      </c>
      <c r="O607" s="52">
        <v>3560</v>
      </c>
      <c r="P607" s="52">
        <v>17.614</v>
      </c>
      <c r="Q607" s="52">
        <v>1305</v>
      </c>
      <c r="R607" s="52">
        <v>1.075</v>
      </c>
      <c r="S607" s="52">
        <v>0</v>
      </c>
      <c r="T607" s="52">
        <v>0</v>
      </c>
      <c r="U607" s="52">
        <v>0</v>
      </c>
      <c r="V607" s="52">
        <v>12</v>
      </c>
      <c r="W607" s="52">
        <v>0</v>
      </c>
      <c r="X607" s="52">
        <v>0</v>
      </c>
      <c r="Y607" s="52">
        <v>0</v>
      </c>
      <c r="Z607" s="52">
        <v>0</v>
      </c>
      <c r="AA607" s="53"/>
      <c r="AB607" s="53"/>
    </row>
    <row r="608" ht="15.25" spans="1:28">
      <c r="A608" s="52">
        <v>3560</v>
      </c>
      <c r="B608" s="52">
        <v>108</v>
      </c>
      <c r="C608" s="53" t="s">
        <v>30</v>
      </c>
      <c r="D608" s="52">
        <v>1</v>
      </c>
      <c r="E608" s="52">
        <v>0</v>
      </c>
      <c r="F608" s="52">
        <v>0</v>
      </c>
      <c r="G608" s="52">
        <v>1</v>
      </c>
      <c r="H608" s="52">
        <v>0</v>
      </c>
      <c r="I608" s="52">
        <v>0</v>
      </c>
      <c r="J608" s="52">
        <v>0</v>
      </c>
      <c r="K608" s="52">
        <v>8</v>
      </c>
      <c r="L608" s="52">
        <v>2</v>
      </c>
      <c r="M608" s="52">
        <v>1114</v>
      </c>
      <c r="N608" s="52">
        <v>6.183</v>
      </c>
      <c r="O608" s="52">
        <v>8574</v>
      </c>
      <c r="P608" s="52">
        <v>0</v>
      </c>
      <c r="Q608" s="52">
        <v>7659</v>
      </c>
      <c r="R608" s="52">
        <v>0</v>
      </c>
      <c r="S608" s="52">
        <v>0</v>
      </c>
      <c r="T608" s="52">
        <v>2</v>
      </c>
      <c r="U608" s="52">
        <v>0</v>
      </c>
      <c r="V608" s="52">
        <v>4</v>
      </c>
      <c r="W608" s="52">
        <v>0</v>
      </c>
      <c r="X608" s="52">
        <v>0</v>
      </c>
      <c r="Y608" s="52">
        <v>0</v>
      </c>
      <c r="Z608" s="52">
        <v>0</v>
      </c>
      <c r="AA608" s="53"/>
      <c r="AB608" s="53"/>
    </row>
    <row r="609" ht="15.25" spans="1:28">
      <c r="A609" s="52">
        <v>1241</v>
      </c>
      <c r="B609" s="52">
        <v>107</v>
      </c>
      <c r="C609" s="53" t="s">
        <v>30</v>
      </c>
      <c r="D609" s="52">
        <v>0</v>
      </c>
      <c r="E609" s="52">
        <v>0</v>
      </c>
      <c r="F609" s="52">
        <v>0</v>
      </c>
      <c r="G609" s="52">
        <v>0</v>
      </c>
      <c r="H609" s="52">
        <v>2</v>
      </c>
      <c r="I609" s="52">
        <v>0</v>
      </c>
      <c r="J609" s="52">
        <v>0</v>
      </c>
      <c r="K609" s="52">
        <v>13</v>
      </c>
      <c r="L609" s="52">
        <v>5</v>
      </c>
      <c r="M609" s="52">
        <v>1306</v>
      </c>
      <c r="N609" s="52">
        <v>2.172</v>
      </c>
      <c r="O609" s="52">
        <v>5032</v>
      </c>
      <c r="P609" s="52">
        <v>0</v>
      </c>
      <c r="Q609" s="52">
        <v>781</v>
      </c>
      <c r="R609" s="52">
        <v>0</v>
      </c>
      <c r="S609" s="52">
        <v>0</v>
      </c>
      <c r="T609" s="52">
        <v>1</v>
      </c>
      <c r="U609" s="52">
        <v>0</v>
      </c>
      <c r="V609" s="52">
        <v>0</v>
      </c>
      <c r="W609" s="52">
        <v>0</v>
      </c>
      <c r="X609" s="52">
        <v>0</v>
      </c>
      <c r="Y609" s="52">
        <v>0</v>
      </c>
      <c r="Z609" s="52">
        <v>0</v>
      </c>
      <c r="AA609" s="53"/>
      <c r="AB609" s="53"/>
    </row>
    <row r="610" ht="15.25" spans="1:28">
      <c r="A610" s="52">
        <v>4015</v>
      </c>
      <c r="B610" s="52">
        <v>109</v>
      </c>
      <c r="C610" s="53" t="s">
        <v>29</v>
      </c>
      <c r="D610" s="52">
        <v>1</v>
      </c>
      <c r="E610" s="52">
        <v>0</v>
      </c>
      <c r="F610" s="52">
        <v>0</v>
      </c>
      <c r="G610" s="52">
        <v>1</v>
      </c>
      <c r="H610" s="52">
        <v>0</v>
      </c>
      <c r="I610" s="52">
        <v>0</v>
      </c>
      <c r="J610" s="52">
        <v>0</v>
      </c>
      <c r="K610" s="52">
        <v>2</v>
      </c>
      <c r="L610" s="52">
        <v>0</v>
      </c>
      <c r="M610" s="52">
        <v>5031</v>
      </c>
      <c r="N610" s="52">
        <v>0</v>
      </c>
      <c r="O610" s="52">
        <v>2056</v>
      </c>
      <c r="P610" s="52">
        <v>70.275</v>
      </c>
      <c r="Q610" s="52">
        <v>865</v>
      </c>
      <c r="R610" s="52">
        <v>0</v>
      </c>
      <c r="S610" s="52">
        <v>0</v>
      </c>
      <c r="T610" s="52">
        <v>2</v>
      </c>
      <c r="U610" s="52">
        <v>0</v>
      </c>
      <c r="V610" s="52">
        <v>24</v>
      </c>
      <c r="W610" s="52">
        <v>0</v>
      </c>
      <c r="X610" s="52">
        <v>0</v>
      </c>
      <c r="Y610" s="52">
        <v>0</v>
      </c>
      <c r="Z610" s="52">
        <v>0</v>
      </c>
      <c r="AA610" s="53"/>
      <c r="AB610" s="53"/>
    </row>
    <row r="611" ht="15.25" spans="1:28">
      <c r="A611" s="52">
        <v>4476</v>
      </c>
      <c r="B611" s="52">
        <v>109</v>
      </c>
      <c r="C611" s="53" t="s">
        <v>29</v>
      </c>
      <c r="D611" s="52">
        <v>0</v>
      </c>
      <c r="E611" s="52">
        <v>0</v>
      </c>
      <c r="F611" s="52">
        <v>0</v>
      </c>
      <c r="G611" s="52">
        <v>2</v>
      </c>
      <c r="H611" s="52">
        <v>2</v>
      </c>
      <c r="I611" s="52">
        <v>0</v>
      </c>
      <c r="J611" s="52">
        <v>0</v>
      </c>
      <c r="K611" s="52">
        <v>13</v>
      </c>
      <c r="L611" s="52">
        <v>1</v>
      </c>
      <c r="M611" s="52">
        <v>865</v>
      </c>
      <c r="N611" s="52">
        <v>20.076</v>
      </c>
      <c r="O611" s="52">
        <v>831</v>
      </c>
      <c r="P611" s="52">
        <v>0</v>
      </c>
      <c r="Q611" s="52">
        <v>2056</v>
      </c>
      <c r="R611" s="52">
        <v>0</v>
      </c>
      <c r="S611" s="52">
        <v>0</v>
      </c>
      <c r="T611" s="52">
        <v>4</v>
      </c>
      <c r="U611" s="52">
        <v>0</v>
      </c>
      <c r="V611" s="52">
        <v>24</v>
      </c>
      <c r="W611" s="52">
        <v>0</v>
      </c>
      <c r="X611" s="52">
        <v>0</v>
      </c>
      <c r="Y611" s="52">
        <v>0</v>
      </c>
      <c r="Z611" s="52">
        <v>0</v>
      </c>
      <c r="AA611" s="53"/>
      <c r="AB611" s="53"/>
    </row>
    <row r="612" ht="15.25" spans="1:29">
      <c r="A612" s="52">
        <v>4976</v>
      </c>
      <c r="B612" s="52">
        <v>121</v>
      </c>
      <c r="C612" s="53" t="s">
        <v>30</v>
      </c>
      <c r="D612" s="52">
        <v>1</v>
      </c>
      <c r="E612" s="52">
        <v>0</v>
      </c>
      <c r="F612" s="52">
        <v>0</v>
      </c>
      <c r="G612" s="52">
        <v>4</v>
      </c>
      <c r="H612" s="52">
        <v>0</v>
      </c>
      <c r="I612" s="52">
        <v>0</v>
      </c>
      <c r="J612" s="52">
        <v>0</v>
      </c>
      <c r="K612" s="52">
        <v>11</v>
      </c>
      <c r="L612" s="52">
        <v>2</v>
      </c>
      <c r="M612" s="52">
        <v>7659</v>
      </c>
      <c r="N612" s="52">
        <v>16.484</v>
      </c>
      <c r="O612" s="52">
        <v>4617</v>
      </c>
      <c r="P612" s="52">
        <v>0</v>
      </c>
      <c r="Q612" s="52">
        <v>2609</v>
      </c>
      <c r="R612" s="52">
        <v>0</v>
      </c>
      <c r="S612" s="52">
        <v>0</v>
      </c>
      <c r="T612" s="52">
        <v>4</v>
      </c>
      <c r="U612" s="52">
        <v>0</v>
      </c>
      <c r="V612" s="52">
        <v>8</v>
      </c>
      <c r="W612" s="52">
        <v>0</v>
      </c>
      <c r="X612" s="52">
        <v>0</v>
      </c>
      <c r="Y612" s="52">
        <v>0</v>
      </c>
      <c r="Z612" s="52">
        <v>0</v>
      </c>
      <c r="AA612" s="53"/>
      <c r="AB612" s="53"/>
      <c r="AC612" s="53"/>
    </row>
    <row r="613" spans="1:20">
      <c r="A613">
        <v>4976</v>
      </c>
      <c r="B613">
        <v>106</v>
      </c>
      <c r="K613">
        <v>7</v>
      </c>
      <c r="L613">
        <v>5</v>
      </c>
      <c r="T613">
        <v>4</v>
      </c>
    </row>
  </sheetData>
  <mergeCells count="6">
    <mergeCell ref="A1:C1"/>
    <mergeCell ref="D1:H1"/>
    <mergeCell ref="I1:L1"/>
    <mergeCell ref="M1:N1"/>
    <mergeCell ref="S1:U1"/>
    <mergeCell ref="V1:Z1"/>
  </mergeCells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"/>
  <sheetViews>
    <sheetView workbookViewId="0">
      <selection activeCell="L14" sqref="L14"/>
    </sheetView>
  </sheetViews>
  <sheetFormatPr defaultColWidth="8.72727272727273" defaultRowHeight="14.5"/>
  <cols>
    <col min="3" max="3" width="12.8181818181818"/>
    <col min="7" max="10" width="15.3636363636364" customWidth="1"/>
    <col min="11" max="11" width="13.8181818181818" customWidth="1"/>
    <col min="12" max="12" width="10" customWidth="1"/>
  </cols>
  <sheetData>
    <row r="1" spans="1:12">
      <c r="A1" s="50" t="s">
        <v>35</v>
      </c>
      <c r="B1" s="50"/>
      <c r="C1" s="50"/>
      <c r="D1" s="50" t="s">
        <v>36</v>
      </c>
      <c r="E1" s="50"/>
      <c r="F1" s="50"/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</row>
    <row r="2" spans="1:12">
      <c r="A2">
        <f>1+12+5+11+11</f>
        <v>40</v>
      </c>
      <c r="B2">
        <f>6+2+8+1+2</f>
        <v>19</v>
      </c>
      <c r="C2">
        <f>A2/(A2+B2)</f>
        <v>0.677966101694915</v>
      </c>
      <c r="G2" s="26">
        <f>18/30</f>
        <v>0.6</v>
      </c>
      <c r="I2">
        <v>11</v>
      </c>
      <c r="J2">
        <v>13</v>
      </c>
      <c r="K2" s="26">
        <f>I2/J2</f>
        <v>0.846153846153846</v>
      </c>
      <c r="L2" t="s">
        <v>43</v>
      </c>
    </row>
    <row r="5" spans="1:8">
      <c r="A5" t="s">
        <v>44</v>
      </c>
      <c r="D5" t="s">
        <v>45</v>
      </c>
      <c r="G5" t="s">
        <v>46</v>
      </c>
      <c r="H5" t="s">
        <v>47</v>
      </c>
    </row>
    <row r="6" spans="1:8">
      <c r="A6" t="s">
        <v>48</v>
      </c>
      <c r="D6" t="s">
        <v>49</v>
      </c>
      <c r="G6" t="s">
        <v>50</v>
      </c>
      <c r="H6" t="s">
        <v>51</v>
      </c>
    </row>
    <row r="7" spans="1:8">
      <c r="A7" t="s">
        <v>52</v>
      </c>
      <c r="D7" t="s">
        <v>53</v>
      </c>
      <c r="G7" t="s">
        <v>54</v>
      </c>
      <c r="H7" t="s">
        <v>55</v>
      </c>
    </row>
    <row r="8" spans="4:4">
      <c r="D8" t="s">
        <v>56</v>
      </c>
    </row>
    <row r="9" spans="1:4">
      <c r="A9" t="s">
        <v>57</v>
      </c>
      <c r="D9" t="s">
        <v>58</v>
      </c>
    </row>
    <row r="10" spans="1:4">
      <c r="A10" t="s">
        <v>59</v>
      </c>
      <c r="D10" t="s">
        <v>60</v>
      </c>
    </row>
  </sheetData>
  <mergeCells count="2">
    <mergeCell ref="A1:C1"/>
    <mergeCell ref="D1:F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M84"/>
  <sheetViews>
    <sheetView tabSelected="1" workbookViewId="0">
      <pane ySplit="1" topLeftCell="A65" activePane="bottomLeft" state="frozen"/>
      <selection/>
      <selection pane="bottomLeft" activeCell="D72" sqref="D72"/>
    </sheetView>
  </sheetViews>
  <sheetFormatPr defaultColWidth="9" defaultRowHeight="14.5"/>
  <cols>
    <col min="2" max="2" width="17.4545454545455" customWidth="1"/>
    <col min="3" max="5" width="12.8181818181818"/>
    <col min="6" max="6" width="12.8181818181818" customWidth="1"/>
    <col min="7" max="7" width="10.9090909090909" customWidth="1"/>
    <col min="8" max="8" width="11.9090909090909" customWidth="1"/>
    <col min="9" max="9" width="18.7272727272727" customWidth="1"/>
    <col min="10" max="10" width="12.8181818181818"/>
  </cols>
  <sheetData>
    <row r="1" spans="1:13">
      <c r="A1" t="s">
        <v>6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</row>
    <row r="2" spans="1:13">
      <c r="A2">
        <f>Statistics!A17</f>
        <v>2056</v>
      </c>
      <c r="B2">
        <f>Statistics!C17</f>
        <v>52.5714285714286</v>
      </c>
      <c r="C2">
        <f>Statistics!D17</f>
        <v>16.2857142857143</v>
      </c>
      <c r="D2">
        <f>Statistics!U17</f>
        <v>27.7142857142857</v>
      </c>
      <c r="E2">
        <f>Statistics!AI17</f>
        <v>5.639</v>
      </c>
      <c r="F2">
        <f>IF(Statistics!AR17&gt;0,4,IF(Statistics!AQ17&gt;0,3,IF(Statistics!AP17&gt;0,2,IF(Statistics!AO17&gt;0,1,0))))</f>
        <v>4</v>
      </c>
      <c r="G2">
        <f>Statistics!AU17</f>
        <v>4</v>
      </c>
      <c r="H2">
        <f>Statistics!BJ17</f>
        <v>11.4285714285714</v>
      </c>
      <c r="I2" s="27">
        <f>Statistics!BI17</f>
        <v>0</v>
      </c>
      <c r="J2">
        <f>Statistics!BK17</f>
        <v>2.85714285714286</v>
      </c>
      <c r="K2">
        <f>Statistics!BL17</f>
        <v>0</v>
      </c>
      <c r="L2">
        <f>Statistics!BN17</f>
        <v>0</v>
      </c>
      <c r="M2" s="27">
        <f>Statistics!BQ17</f>
        <v>0</v>
      </c>
    </row>
    <row r="3" spans="1:13">
      <c r="A3">
        <f>Statistics!A10</f>
        <v>1114</v>
      </c>
      <c r="B3">
        <f>Statistics!C10</f>
        <v>45.25</v>
      </c>
      <c r="C3">
        <f>Statistics!D10</f>
        <v>13.75</v>
      </c>
      <c r="D3">
        <f>Statistics!U10</f>
        <v>21.375</v>
      </c>
      <c r="E3">
        <f>Statistics!AI10</f>
        <v>12.615</v>
      </c>
      <c r="F3">
        <f>IF(Statistics!AR10&gt;0,4,IF(Statistics!AQ10&gt;0,3,IF(Statistics!AP10&gt;0,2,IF(Statistics!AO10&gt;0,1,0))))</f>
        <v>4</v>
      </c>
      <c r="G3">
        <f>Statistics!AU10</f>
        <v>3</v>
      </c>
      <c r="H3">
        <f>Statistics!BJ10</f>
        <v>10.625</v>
      </c>
      <c r="I3" s="27">
        <f>Statistics!BI10</f>
        <v>0</v>
      </c>
      <c r="J3">
        <f>Statistics!BK10</f>
        <v>0.5</v>
      </c>
      <c r="K3">
        <f>Statistics!BL10</f>
        <v>0</v>
      </c>
      <c r="L3">
        <f>Statistics!BN10</f>
        <v>0</v>
      </c>
      <c r="M3" s="27">
        <f>Statistics!BQ10</f>
        <v>0.125</v>
      </c>
    </row>
    <row r="4" spans="1:13">
      <c r="A4">
        <f>Statistics!A13</f>
        <v>1325</v>
      </c>
      <c r="B4">
        <f>Statistics!C13</f>
        <v>45.0555555555556</v>
      </c>
      <c r="C4">
        <f>Statistics!D13</f>
        <v>10.6666666666667</v>
      </c>
      <c r="D4">
        <f>Statistics!U13</f>
        <v>20.6666666666667</v>
      </c>
      <c r="E4">
        <f>Statistics!AI13</f>
        <v>12.5758333333333</v>
      </c>
      <c r="F4">
        <f>IF(Statistics!AR13&gt;0,4,IF(Statistics!AQ13&gt;0,3,IF(Statistics!AP13&gt;0,2,IF(Statistics!AO13&gt;0,1,0))))</f>
        <v>4</v>
      </c>
      <c r="G4">
        <f>Statistics!AU13</f>
        <v>4</v>
      </c>
      <c r="H4">
        <f>Statistics!BJ13</f>
        <v>14.1666666666667</v>
      </c>
      <c r="I4" s="27">
        <f>Statistics!BI13</f>
        <v>0</v>
      </c>
      <c r="J4">
        <f>Statistics!BK13</f>
        <v>0.444444444444444</v>
      </c>
      <c r="K4">
        <f>Statistics!BL13</f>
        <v>0</v>
      </c>
      <c r="L4">
        <f>Statistics!BN13</f>
        <v>0</v>
      </c>
      <c r="M4" s="27">
        <f>Statistics!BQ13</f>
        <v>0</v>
      </c>
    </row>
    <row r="5" spans="1:13">
      <c r="A5">
        <f>Statistics!A29</f>
        <v>4039</v>
      </c>
      <c r="B5">
        <f>Statistics!C29</f>
        <v>40.6666666666667</v>
      </c>
      <c r="C5">
        <f>Statistics!D29</f>
        <v>11</v>
      </c>
      <c r="D5">
        <f>Statistics!U29</f>
        <v>22.25</v>
      </c>
      <c r="E5">
        <f>Statistics!AI29</f>
        <v>7.123</v>
      </c>
      <c r="F5">
        <f>IF(Statistics!AR29&gt;0,4,IF(Statistics!AQ29&gt;0,3,IF(Statistics!AP29&gt;0,2,IF(Statistics!AO29&gt;0,1,0))))</f>
        <v>3</v>
      </c>
      <c r="G5">
        <f>Statistics!AU29</f>
        <v>3</v>
      </c>
      <c r="H5">
        <f>Statistics!BJ29</f>
        <v>8.25</v>
      </c>
      <c r="I5" s="27">
        <f>Statistics!BI29</f>
        <v>0</v>
      </c>
      <c r="J5">
        <f>Statistics!BK29</f>
        <v>0.833333333333333</v>
      </c>
      <c r="K5">
        <f>Statistics!BL29</f>
        <v>0</v>
      </c>
      <c r="L5">
        <f>Statistics!BN29</f>
        <v>0</v>
      </c>
      <c r="M5" s="27">
        <f>Statistics!BQ29</f>
        <v>0</v>
      </c>
    </row>
    <row r="6" spans="1:13">
      <c r="A6">
        <f>Statistics!A19</f>
        <v>2200</v>
      </c>
      <c r="B6">
        <f>Statistics!C19</f>
        <v>39.4444444444444</v>
      </c>
      <c r="C6">
        <f>Statistics!D19</f>
        <v>10.4444444444444</v>
      </c>
      <c r="D6">
        <f>Statistics!U19</f>
        <v>17.5555555555556</v>
      </c>
      <c r="E6">
        <f>Statistics!AI19</f>
        <v>10.128</v>
      </c>
      <c r="F6">
        <f>IF(Statistics!AR19&gt;0,4,IF(Statistics!AQ19&gt;0,3,IF(Statistics!AP19&gt;0,2,IF(Statistics!AO19&gt;0,1,0))))</f>
        <v>4</v>
      </c>
      <c r="G6">
        <f>Statistics!AU19</f>
        <v>4</v>
      </c>
      <c r="H6">
        <f>Statistics!BJ19</f>
        <v>12.3333333333333</v>
      </c>
      <c r="I6" s="27">
        <f>Statistics!BI19</f>
        <v>0</v>
      </c>
      <c r="J6">
        <f>Statistics!BK19</f>
        <v>0.888888888888889</v>
      </c>
      <c r="K6">
        <f>Statistics!BL19</f>
        <v>0</v>
      </c>
      <c r="L6">
        <f>Statistics!BN19</f>
        <v>0</v>
      </c>
      <c r="M6" s="27">
        <f>Statistics!BQ19</f>
        <v>0</v>
      </c>
    </row>
    <row r="7" spans="1:13">
      <c r="A7">
        <f>Statistics!A11</f>
        <v>1241</v>
      </c>
      <c r="B7">
        <f>Statistics!C11</f>
        <v>38.2083333333333</v>
      </c>
      <c r="C7">
        <f>Statistics!D11</f>
        <v>9</v>
      </c>
      <c r="D7">
        <f>Statistics!U11</f>
        <v>27.625</v>
      </c>
      <c r="E7">
        <f>Statistics!AI11</f>
        <v>2.020875</v>
      </c>
      <c r="F7">
        <f>IF(Statistics!AR11&gt;0,4,IF(Statistics!AQ11&gt;0,3,IF(Statistics!AP11&gt;0,2,IF(Statistics!AO11&gt;0,1,0))))</f>
        <v>2</v>
      </c>
      <c r="G7">
        <f>Statistics!AU11</f>
        <v>0</v>
      </c>
      <c r="H7">
        <f>Statistics!BJ11</f>
        <v>3.25</v>
      </c>
      <c r="I7" s="27">
        <f>Statistics!BI11</f>
        <v>0.125</v>
      </c>
      <c r="J7">
        <f>Statistics!BK11</f>
        <v>1.66666666666667</v>
      </c>
      <c r="K7">
        <f>Statistics!BL11</f>
        <v>0</v>
      </c>
      <c r="L7">
        <f>Statistics!BN11</f>
        <v>0</v>
      </c>
      <c r="M7" s="27">
        <f>Statistics!BQ11</f>
        <v>0.125</v>
      </c>
    </row>
    <row r="8" spans="1:13">
      <c r="A8">
        <f>Statistics!A38</f>
        <v>4917</v>
      </c>
      <c r="B8">
        <f>Statistics!C38</f>
        <v>38</v>
      </c>
      <c r="C8">
        <f>Statistics!D38</f>
        <v>10</v>
      </c>
      <c r="D8">
        <f>Statistics!U38</f>
        <v>14</v>
      </c>
      <c r="E8">
        <f>Statistics!AI38</f>
        <v>6.47755555555556</v>
      </c>
      <c r="F8">
        <f>IF(Statistics!AR38&gt;0,4,IF(Statistics!AQ38&gt;0,3,IF(Statistics!AP38&gt;0,2,IF(Statistics!AO38&gt;0,1,0))))</f>
        <v>4</v>
      </c>
      <c r="G8">
        <f>Statistics!AU38</f>
        <v>4</v>
      </c>
      <c r="H8">
        <f>Statistics!BJ38</f>
        <v>14.4444444444444</v>
      </c>
      <c r="I8" s="27">
        <f>Statistics!BI38</f>
        <v>0.111111111111111</v>
      </c>
      <c r="J8">
        <f>Statistics!BK38</f>
        <v>0.444444444444444</v>
      </c>
      <c r="K8">
        <f>Statistics!BL38</f>
        <v>0</v>
      </c>
      <c r="L8">
        <f>Statistics!BN38</f>
        <v>0</v>
      </c>
      <c r="M8" s="27">
        <f>Statistics!BQ38</f>
        <v>0</v>
      </c>
    </row>
    <row r="9" spans="1:13">
      <c r="A9">
        <f>Statistics!A33</f>
        <v>4476</v>
      </c>
      <c r="B9">
        <f>Statistics!C33</f>
        <v>36.7916666666667</v>
      </c>
      <c r="C9">
        <f>Statistics!D33</f>
        <v>9.5</v>
      </c>
      <c r="D9">
        <f>Statistics!U33</f>
        <v>28.25</v>
      </c>
      <c r="E9">
        <f>Statistics!AI33</f>
        <v>11.581375</v>
      </c>
      <c r="F9">
        <f>IF(Statistics!AR33&gt;0,4,IF(Statistics!AQ33&gt;0,3,IF(Statistics!AP33&gt;0,2,IF(Statistics!AO33&gt;0,1,0))))</f>
        <v>4</v>
      </c>
      <c r="G9">
        <f>Statistics!AU33</f>
        <v>0</v>
      </c>
      <c r="H9">
        <f>Statistics!BJ33</f>
        <v>2.375</v>
      </c>
      <c r="I9" s="27">
        <f>Statistics!BI33</f>
        <v>0.125</v>
      </c>
      <c r="J9">
        <f>Statistics!BK33</f>
        <v>3.33333333333333</v>
      </c>
      <c r="K9">
        <f>Statistics!BL33</f>
        <v>0</v>
      </c>
      <c r="L9">
        <f>Statistics!BN33</f>
        <v>0</v>
      </c>
      <c r="M9" s="27">
        <f>Statistics!BQ33</f>
        <v>0</v>
      </c>
    </row>
    <row r="10" spans="1:13">
      <c r="A10">
        <f>Statistics!A35</f>
        <v>4678</v>
      </c>
      <c r="B10">
        <f>Statistics!C35</f>
        <v>36.7575757575758</v>
      </c>
      <c r="C10">
        <f>Statistics!D35</f>
        <v>10.5454545454545</v>
      </c>
      <c r="D10">
        <f>Statistics!U35</f>
        <v>16.5454545454545</v>
      </c>
      <c r="E10">
        <f>Statistics!AI35</f>
        <v>10.0400909090909</v>
      </c>
      <c r="F10">
        <f>IF(Statistics!AR35&gt;0,4,IF(Statistics!AQ35&gt;0,3,IF(Statistics!AP35&gt;0,2,IF(Statistics!AO35&gt;0,1,0))))</f>
        <v>4</v>
      </c>
      <c r="G10">
        <f>Statistics!AU35</f>
        <v>4</v>
      </c>
      <c r="H10">
        <f>Statistics!BJ35</f>
        <v>10.6363636363636</v>
      </c>
      <c r="I10" s="27">
        <f>Statistics!BI35</f>
        <v>0</v>
      </c>
      <c r="J10">
        <f>Statistics!BK35</f>
        <v>0.96969696969697</v>
      </c>
      <c r="K10">
        <f>Statistics!BL35</f>
        <v>0</v>
      </c>
      <c r="L10">
        <f>Statistics!BN35</f>
        <v>0</v>
      </c>
      <c r="M10" s="27">
        <f>Statistics!BQ35</f>
        <v>0.0909090909090909</v>
      </c>
    </row>
    <row r="11" spans="1:13">
      <c r="A11">
        <f>Statistics!A46</f>
        <v>5406</v>
      </c>
      <c r="B11">
        <f>Statistics!C46</f>
        <v>35.2592592592593</v>
      </c>
      <c r="C11">
        <f>Statistics!D46</f>
        <v>10.4444444444444</v>
      </c>
      <c r="D11">
        <f>Statistics!U46</f>
        <v>16.4444444444444</v>
      </c>
      <c r="E11">
        <f>Statistics!AI46</f>
        <v>9.92844444444444</v>
      </c>
      <c r="F11">
        <f>IF(Statistics!AR46&gt;0,4,IF(Statistics!AQ46&gt;0,3,IF(Statistics!AP46&gt;0,2,IF(Statistics!AO46&gt;0,1,0))))</f>
        <v>4</v>
      </c>
      <c r="G11">
        <f>Statistics!AU46</f>
        <v>4</v>
      </c>
      <c r="H11">
        <f>Statistics!BJ46</f>
        <v>10</v>
      </c>
      <c r="I11" s="27">
        <f>Statistics!BI46</f>
        <v>0</v>
      </c>
      <c r="J11">
        <f>Statistics!BK46</f>
        <v>1.62962962962963</v>
      </c>
      <c r="K11">
        <f>Statistics!BL46</f>
        <v>0</v>
      </c>
      <c r="L11">
        <f>Statistics!BN46</f>
        <v>0</v>
      </c>
      <c r="M11" s="27">
        <f>Statistics!BQ46</f>
        <v>0.111111111111111</v>
      </c>
    </row>
    <row r="12" spans="1:13">
      <c r="A12">
        <f>Statistics!A47</f>
        <v>5409</v>
      </c>
      <c r="B12">
        <f>Statistics!C47</f>
        <v>33.3939393939394</v>
      </c>
      <c r="C12">
        <f>Statistics!D47</f>
        <v>10.7272727272727</v>
      </c>
      <c r="D12">
        <f>Statistics!U47</f>
        <v>20.0909090909091</v>
      </c>
      <c r="E12">
        <f>Statistics!AI47</f>
        <v>4.29490909090909</v>
      </c>
      <c r="F12">
        <f>IF(Statistics!AR47&gt;0,4,IF(Statistics!AQ47&gt;0,3,IF(Statistics!AP47&gt;0,2,IF(Statistics!AO47&gt;0,1,0))))</f>
        <v>2</v>
      </c>
      <c r="G12">
        <f>Statistics!AU47</f>
        <v>1</v>
      </c>
      <c r="H12">
        <f>Statistics!BJ47</f>
        <v>3.45454545454545</v>
      </c>
      <c r="I12" s="27">
        <f>Statistics!BI47</f>
        <v>0</v>
      </c>
      <c r="J12">
        <f>Statistics!BK47</f>
        <v>0.878787878787879</v>
      </c>
      <c r="K12">
        <f>Statistics!BL47</f>
        <v>0</v>
      </c>
      <c r="L12">
        <f>Statistics!BN47</f>
        <v>0</v>
      </c>
      <c r="M12" s="27">
        <f>Statistics!BQ47</f>
        <v>0</v>
      </c>
    </row>
    <row r="13" spans="1:13">
      <c r="A13">
        <f>Statistics!A37</f>
        <v>4907</v>
      </c>
      <c r="B13">
        <f>Statistics!C37</f>
        <v>33.2380952380952</v>
      </c>
      <c r="C13">
        <f>Statistics!D37</f>
        <v>7.71428571428571</v>
      </c>
      <c r="D13">
        <f>Statistics!U37</f>
        <v>18.2857142857143</v>
      </c>
      <c r="E13">
        <f>Statistics!AI37</f>
        <v>4.91628571428571</v>
      </c>
      <c r="F13">
        <f>IF(Statistics!AR37&gt;0,4,IF(Statistics!AQ37&gt;0,3,IF(Statistics!AP37&gt;0,2,IF(Statistics!AO37&gt;0,1,0))))</f>
        <v>4</v>
      </c>
      <c r="G13">
        <f>Statistics!AU37</f>
        <v>4</v>
      </c>
      <c r="H13">
        <f>Statistics!BJ37</f>
        <v>8.57142857142857</v>
      </c>
      <c r="I13" s="27">
        <f>Statistics!BI37</f>
        <v>0</v>
      </c>
      <c r="J13">
        <f>Statistics!BK37</f>
        <v>1.33333333333333</v>
      </c>
      <c r="K13">
        <f>Statistics!BL37</f>
        <v>0</v>
      </c>
      <c r="L13">
        <f>Statistics!BN37</f>
        <v>0</v>
      </c>
      <c r="M13" s="27">
        <f>Statistics!BQ37</f>
        <v>0</v>
      </c>
    </row>
    <row r="14" spans="1:13">
      <c r="A14">
        <f>Statistics!A21</f>
        <v>2609</v>
      </c>
      <c r="B14">
        <f>Statistics!C21</f>
        <v>32.1428571428571</v>
      </c>
      <c r="C14">
        <f>Statistics!D21</f>
        <v>9.42857142857143</v>
      </c>
      <c r="D14">
        <f>Statistics!U21</f>
        <v>12.2857142857143</v>
      </c>
      <c r="E14">
        <f>Statistics!AI21</f>
        <v>11.8501428571429</v>
      </c>
      <c r="F14">
        <f>IF(Statistics!AR21&gt;0,4,IF(Statistics!AQ21&gt;0,3,IF(Statistics!AP21&gt;0,2,IF(Statistics!AO21&gt;0,1,0))))</f>
        <v>4</v>
      </c>
      <c r="G14">
        <f>Statistics!AU21</f>
        <v>4</v>
      </c>
      <c r="H14">
        <f>Statistics!BJ21</f>
        <v>11.5714285714286</v>
      </c>
      <c r="I14" s="27">
        <f>Statistics!BI21</f>
        <v>0.142857142857143</v>
      </c>
      <c r="J14">
        <f>Statistics!BK21</f>
        <v>1.14285714285714</v>
      </c>
      <c r="K14">
        <f>Statistics!BL21</f>
        <v>0</v>
      </c>
      <c r="L14">
        <f>Statistics!BN21</f>
        <v>0</v>
      </c>
      <c r="M14" s="27">
        <f>Statistics!BQ21</f>
        <v>0.142857142857143</v>
      </c>
    </row>
    <row r="15" spans="1:13">
      <c r="A15">
        <f>Statistics!A39</f>
        <v>4946</v>
      </c>
      <c r="B15">
        <f>Statistics!C39</f>
        <v>30.5</v>
      </c>
      <c r="C15">
        <f>Statistics!D39</f>
        <v>5.83333333333333</v>
      </c>
      <c r="D15">
        <f>Statistics!U39</f>
        <v>12</v>
      </c>
      <c r="E15">
        <f>Statistics!AI39</f>
        <v>6.5645</v>
      </c>
      <c r="F15">
        <f>IF(Statistics!AR39&gt;0,4,IF(Statistics!AQ39&gt;0,3,IF(Statistics!AP39&gt;0,2,IF(Statistics!AO39&gt;0,1,0))))</f>
        <v>4</v>
      </c>
      <c r="G15">
        <f>Statistics!AU39</f>
        <v>4</v>
      </c>
      <c r="H15">
        <f>Statistics!BJ39</f>
        <v>13.3333333333333</v>
      </c>
      <c r="I15" s="27">
        <f>Statistics!BI39</f>
        <v>0</v>
      </c>
      <c r="J15">
        <f>Statistics!BK39</f>
        <v>0.666666666666667</v>
      </c>
      <c r="K15">
        <f>Statistics!BL39</f>
        <v>0</v>
      </c>
      <c r="L15">
        <f>Statistics!BN39</f>
        <v>0</v>
      </c>
      <c r="M15" s="27">
        <f>Statistics!BQ39</f>
        <v>0.0833333333333333</v>
      </c>
    </row>
    <row r="16" spans="1:13">
      <c r="A16">
        <f>Statistics!A41</f>
        <v>4976</v>
      </c>
      <c r="B16">
        <f>Statistics!C41</f>
        <v>28.6060606060606</v>
      </c>
      <c r="C16">
        <f>Statistics!D41</f>
        <v>9.81818181818182</v>
      </c>
      <c r="D16">
        <f>Statistics!U41</f>
        <v>12.8181818181818</v>
      </c>
      <c r="E16">
        <f>Statistics!AI41</f>
        <v>13.0087272727273</v>
      </c>
      <c r="F16">
        <f>IF(Statistics!AR41&gt;0,4,IF(Statistics!AQ41&gt;0,3,IF(Statistics!AP41&gt;0,2,IF(Statistics!AO41&gt;0,1,0))))</f>
        <v>4</v>
      </c>
      <c r="G16">
        <f>Statistics!AU41</f>
        <v>0</v>
      </c>
      <c r="H16">
        <f>Statistics!BJ41</f>
        <v>6.81818181818182</v>
      </c>
      <c r="I16" s="27">
        <f>Statistics!BI41</f>
        <v>0.363636363636364</v>
      </c>
      <c r="J16">
        <f>Statistics!BK41</f>
        <v>0.848484848484848</v>
      </c>
      <c r="K16">
        <f>Statistics!BL41</f>
        <v>0</v>
      </c>
      <c r="L16">
        <f>Statistics!BN41</f>
        <v>0</v>
      </c>
      <c r="M16" s="27">
        <f>Statistics!BQ41</f>
        <v>0.181818181818182</v>
      </c>
    </row>
    <row r="17" spans="1:13">
      <c r="A17">
        <f>Statistics!A55</f>
        <v>7480</v>
      </c>
      <c r="B17">
        <f>Statistics!C55</f>
        <v>28.5</v>
      </c>
      <c r="C17">
        <f>Statistics!D55</f>
        <v>9.66666666666667</v>
      </c>
      <c r="D17">
        <f>Statistics!U55</f>
        <v>16.3333333333333</v>
      </c>
      <c r="E17">
        <f>Statistics!AI55</f>
        <v>9.05325</v>
      </c>
      <c r="F17">
        <f>IF(Statistics!AR55&gt;0,4,IF(Statistics!AQ55&gt;0,3,IF(Statistics!AP55&gt;0,2,IF(Statistics!AO55&gt;0,1,0))))</f>
        <v>2</v>
      </c>
      <c r="G17">
        <f>Statistics!AU55</f>
        <v>2</v>
      </c>
      <c r="H17">
        <f>Statistics!BJ55</f>
        <v>3.83333333333333</v>
      </c>
      <c r="I17" s="27">
        <f>Statistics!BI55</f>
        <v>0</v>
      </c>
      <c r="J17">
        <f>Statistics!BK55</f>
        <v>1.33333333333333</v>
      </c>
      <c r="K17">
        <f>Statistics!BL55</f>
        <v>0</v>
      </c>
      <c r="L17">
        <f>Statistics!BN55</f>
        <v>0</v>
      </c>
      <c r="M17" s="27">
        <f>Statistics!BQ55</f>
        <v>0</v>
      </c>
    </row>
    <row r="18" spans="1:13">
      <c r="A18">
        <f>Statistics!A30</f>
        <v>4069</v>
      </c>
      <c r="B18">
        <f>Statistics!C30</f>
        <v>28.2916666666667</v>
      </c>
      <c r="C18">
        <f>Statistics!D30</f>
        <v>5.5</v>
      </c>
      <c r="D18">
        <f>Statistics!U30</f>
        <v>10.625</v>
      </c>
      <c r="E18">
        <f>Statistics!AI30</f>
        <v>5.000125</v>
      </c>
      <c r="F18">
        <f>IF(Statistics!AR30&gt;0,4,IF(Statistics!AQ30&gt;0,3,IF(Statistics!AP30&gt;0,2,IF(Statistics!AO30&gt;0,1,0))))</f>
        <v>4</v>
      </c>
      <c r="G18">
        <f>Statistics!AU30</f>
        <v>4</v>
      </c>
      <c r="H18">
        <f>Statistics!BJ30</f>
        <v>13.75</v>
      </c>
      <c r="I18" s="27">
        <f>Statistics!BI30</f>
        <v>0.125</v>
      </c>
      <c r="J18">
        <f>Statistics!BK30</f>
        <v>1.58333333333333</v>
      </c>
      <c r="K18">
        <f>Statistics!BL30</f>
        <v>0</v>
      </c>
      <c r="L18">
        <f>Statistics!BN30</f>
        <v>0</v>
      </c>
      <c r="M18" s="27">
        <f>Statistics!BQ30</f>
        <v>0</v>
      </c>
    </row>
    <row r="19" spans="1:13">
      <c r="A19">
        <f>Statistics!A31</f>
        <v>4152</v>
      </c>
      <c r="B19">
        <f>Statistics!C31</f>
        <v>26.7777777777778</v>
      </c>
      <c r="C19">
        <f>Statistics!D31</f>
        <v>6.88888888888889</v>
      </c>
      <c r="D19">
        <f>Statistics!U31</f>
        <v>9.44444444444444</v>
      </c>
      <c r="E19">
        <f>Statistics!AI31</f>
        <v>11.5543333333333</v>
      </c>
      <c r="F19">
        <f>IF(Statistics!AR31&gt;0,4,IF(Statistics!AQ31&gt;0,3,IF(Statistics!AP31&gt;0,2,IF(Statistics!AO31&gt;0,1,0))))</f>
        <v>4</v>
      </c>
      <c r="G19">
        <f>Statistics!AU31</f>
        <v>4</v>
      </c>
      <c r="H19">
        <f>Statistics!BJ31</f>
        <v>11.3333333333333</v>
      </c>
      <c r="I19" s="27">
        <f>Statistics!BI31</f>
        <v>0</v>
      </c>
      <c r="J19">
        <f>Statistics!BK31</f>
        <v>0.888888888888889</v>
      </c>
      <c r="K19">
        <f>Statistics!BL31</f>
        <v>0</v>
      </c>
      <c r="L19">
        <f>Statistics!BN31</f>
        <v>1</v>
      </c>
      <c r="M19" s="27">
        <f>Statistics!BQ31</f>
        <v>0</v>
      </c>
    </row>
    <row r="20" spans="1:13">
      <c r="A20">
        <f>Statistics!A8</f>
        <v>865</v>
      </c>
      <c r="B20">
        <f>Statistics!C8</f>
        <v>25.9666666666667</v>
      </c>
      <c r="C20">
        <f>Statistics!D8</f>
        <v>7</v>
      </c>
      <c r="D20">
        <f>Statistics!U8</f>
        <v>6.2</v>
      </c>
      <c r="E20">
        <f>Statistics!AI8</f>
        <v>9.6082</v>
      </c>
      <c r="F20">
        <f>IF(Statistics!AR8&gt;0,4,IF(Statistics!AQ8&gt;0,3,IF(Statistics!AP8&gt;0,2,IF(Statistics!AO8&gt;0,1,0))))</f>
        <v>4</v>
      </c>
      <c r="G20">
        <f>Statistics!AU8</f>
        <v>4</v>
      </c>
      <c r="H20">
        <f>Statistics!BJ8</f>
        <v>14.1</v>
      </c>
      <c r="I20" s="27">
        <f>Statistics!BI8</f>
        <v>0</v>
      </c>
      <c r="J20">
        <f>Statistics!BK8</f>
        <v>1.33333333333333</v>
      </c>
      <c r="K20">
        <f>Statistics!BL8</f>
        <v>0</v>
      </c>
      <c r="L20">
        <f>Statistics!BN8</f>
        <v>0</v>
      </c>
      <c r="M20" s="27">
        <f>Statistics!BQ8</f>
        <v>0.1</v>
      </c>
    </row>
    <row r="21" spans="1:13">
      <c r="A21">
        <f>Statistics!A32</f>
        <v>4343</v>
      </c>
      <c r="B21">
        <f>Statistics!C32</f>
        <v>25.4</v>
      </c>
      <c r="C21">
        <f>Statistics!D32</f>
        <v>6.2</v>
      </c>
      <c r="D21">
        <f>Statistics!U32</f>
        <v>16.2</v>
      </c>
      <c r="E21">
        <f>Statistics!AI32</f>
        <v>1.6771</v>
      </c>
      <c r="F21">
        <f>IF(Statistics!AR32&gt;0,4,IF(Statistics!AQ32&gt;0,3,IF(Statistics!AP32&gt;0,2,IF(Statistics!AO32&gt;0,1,0))))</f>
        <v>2</v>
      </c>
      <c r="G21">
        <f>Statistics!AU32</f>
        <v>2</v>
      </c>
      <c r="H21">
        <f>Statistics!BJ32</f>
        <v>3.8</v>
      </c>
      <c r="I21" s="27">
        <f>Statistics!BI32</f>
        <v>0</v>
      </c>
      <c r="J21">
        <f>Statistics!BK32</f>
        <v>0.8</v>
      </c>
      <c r="K21">
        <f>Statistics!BL32</f>
        <v>0</v>
      </c>
      <c r="L21">
        <f>Statistics!BN32</f>
        <v>0</v>
      </c>
      <c r="M21" s="27">
        <f>Statistics!BQ32</f>
        <v>0</v>
      </c>
    </row>
    <row r="22" spans="1:13">
      <c r="A22">
        <f>Statistics!A26</f>
        <v>3683</v>
      </c>
      <c r="B22">
        <f>Statistics!C26</f>
        <v>23</v>
      </c>
      <c r="C22">
        <f>Statistics!D26</f>
        <v>2.5</v>
      </c>
      <c r="D22">
        <f>Statistics!U26</f>
        <v>16.5</v>
      </c>
      <c r="E22">
        <f>Statistics!AI26</f>
        <v>6.069</v>
      </c>
      <c r="F22">
        <f>IF(Statistics!AR26&gt;0,4,IF(Statistics!AQ26&gt;0,3,IF(Statistics!AP26&gt;0,2,IF(Statistics!AO26&gt;0,1,0))))</f>
        <v>3</v>
      </c>
      <c r="G22">
        <f>Statistics!AU26</f>
        <v>0</v>
      </c>
      <c r="H22">
        <f>Statistics!BJ26</f>
        <v>5</v>
      </c>
      <c r="I22" s="27">
        <f>Statistics!BI26</f>
        <v>0</v>
      </c>
      <c r="J22">
        <f>Statistics!BK26</f>
        <v>1</v>
      </c>
      <c r="K22">
        <f>Statistics!BL26</f>
        <v>0</v>
      </c>
      <c r="L22">
        <f>Statistics!BN26</f>
        <v>0</v>
      </c>
      <c r="M22" s="27">
        <f>Statistics!BQ26</f>
        <v>0.25</v>
      </c>
    </row>
    <row r="23" spans="1:13">
      <c r="A23">
        <f>Statistics!A36</f>
        <v>4903</v>
      </c>
      <c r="B23">
        <f>Statistics!C36</f>
        <v>22.8333333333333</v>
      </c>
      <c r="C23">
        <f>Statistics!D36</f>
        <v>5.75</v>
      </c>
      <c r="D23">
        <f>Statistics!U36</f>
        <v>4</v>
      </c>
      <c r="E23">
        <f>Statistics!AI36</f>
        <v>14.860875</v>
      </c>
      <c r="F23">
        <f>IF(Statistics!AR36&gt;0,4,IF(Statistics!AQ36&gt;0,3,IF(Statistics!AP36&gt;0,2,IF(Statistics!AO36&gt;0,1,0))))</f>
        <v>4</v>
      </c>
      <c r="G23">
        <f>Statistics!AU36</f>
        <v>4</v>
      </c>
      <c r="H23">
        <f>Statistics!BJ36</f>
        <v>13.75</v>
      </c>
      <c r="I23" s="27">
        <f>Statistics!BI36</f>
        <v>0.125</v>
      </c>
      <c r="J23">
        <f>Statistics!BK36</f>
        <v>0.666666666666667</v>
      </c>
      <c r="K23">
        <f>Statistics!BL36</f>
        <v>0</v>
      </c>
      <c r="L23">
        <f>Statistics!BN36</f>
        <v>0</v>
      </c>
      <c r="M23" s="27">
        <f>Statistics!BQ36</f>
        <v>0</v>
      </c>
    </row>
    <row r="24" spans="1:13">
      <c r="A24">
        <f>Statistics!A59</f>
        <v>7902</v>
      </c>
      <c r="B24">
        <f>Statistics!C59</f>
        <v>21.7083333333333</v>
      </c>
      <c r="C24">
        <f>Statistics!D59</f>
        <v>4.5</v>
      </c>
      <c r="D24">
        <f>Statistics!U59</f>
        <v>13.125</v>
      </c>
      <c r="E24">
        <f>Statistics!AI59</f>
        <v>10.36825</v>
      </c>
      <c r="F24">
        <f>IF(Statistics!AR59&gt;0,4,IF(Statistics!AQ59&gt;0,3,IF(Statistics!AP59&gt;0,2,IF(Statistics!AO59&gt;0,1,0))))</f>
        <v>3</v>
      </c>
      <c r="G24">
        <f>Statistics!AU59</f>
        <v>0</v>
      </c>
      <c r="H24">
        <f>Statistics!BJ59</f>
        <v>4.75</v>
      </c>
      <c r="I24" s="27">
        <f>Statistics!BI59</f>
        <v>0</v>
      </c>
      <c r="J24">
        <f>Statistics!BK59</f>
        <v>0.666666666666667</v>
      </c>
      <c r="K24">
        <f>Statistics!BL59</f>
        <v>0</v>
      </c>
      <c r="L24">
        <f>Statistics!BN59</f>
        <v>0</v>
      </c>
      <c r="M24" s="27">
        <f>Statistics!BQ59</f>
        <v>0</v>
      </c>
    </row>
    <row r="25" spans="1:13">
      <c r="A25">
        <f>Statistics!A25</f>
        <v>3560</v>
      </c>
      <c r="B25">
        <f>Statistics!C25</f>
        <v>20.4545454545455</v>
      </c>
      <c r="C25">
        <f>Statistics!D25</f>
        <v>4.90909090909091</v>
      </c>
      <c r="D25">
        <f>Statistics!U25</f>
        <v>12.6363636363636</v>
      </c>
      <c r="E25">
        <f>Statistics!AI25</f>
        <v>2.635</v>
      </c>
      <c r="F25">
        <f>IF(Statistics!AR25&gt;0,4,IF(Statistics!AQ25&gt;0,3,IF(Statistics!AP25&gt;0,2,IF(Statistics!AO25&gt;0,1,0))))</f>
        <v>2</v>
      </c>
      <c r="G25">
        <f>Statistics!AU25</f>
        <v>2</v>
      </c>
      <c r="H25">
        <f>Statistics!BJ25</f>
        <v>4.36363636363636</v>
      </c>
      <c r="I25" s="27">
        <f>Statistics!BI25</f>
        <v>0</v>
      </c>
      <c r="J25">
        <f>Statistics!BK25</f>
        <v>1.45454545454545</v>
      </c>
      <c r="K25">
        <f>Statistics!BL25</f>
        <v>0</v>
      </c>
      <c r="L25">
        <f>Statistics!BN25</f>
        <v>1</v>
      </c>
      <c r="M25" s="27">
        <f>Statistics!BQ25</f>
        <v>0.0909090909090909</v>
      </c>
    </row>
    <row r="26" spans="1:13">
      <c r="A26">
        <f>Statistics!A12</f>
        <v>1305</v>
      </c>
      <c r="B26">
        <f>Statistics!C12</f>
        <v>20.1666666666667</v>
      </c>
      <c r="C26">
        <f>Statistics!D12</f>
        <v>7.6</v>
      </c>
      <c r="D26">
        <f>Statistics!U12</f>
        <v>9.7</v>
      </c>
      <c r="E26">
        <f>Statistics!AI12</f>
        <v>14.2287</v>
      </c>
      <c r="F26">
        <f>IF(Statistics!AR12&gt;0,4,IF(Statistics!AQ12&gt;0,3,IF(Statistics!AP12&gt;0,2,IF(Statistics!AO12&gt;0,1,0))))</f>
        <v>3</v>
      </c>
      <c r="G26">
        <f>Statistics!AU12</f>
        <v>0</v>
      </c>
      <c r="H26">
        <f>Statistics!BJ12</f>
        <v>3.8</v>
      </c>
      <c r="I26" s="27">
        <f>Statistics!BI12</f>
        <v>0.1</v>
      </c>
      <c r="J26">
        <f>Statistics!BK12</f>
        <v>0.933333333333333</v>
      </c>
      <c r="K26">
        <f>Statistics!BL12</f>
        <v>0</v>
      </c>
      <c r="L26">
        <f>Statistics!BN12</f>
        <v>0</v>
      </c>
      <c r="M26" s="27">
        <f>Statistics!BQ12</f>
        <v>0.1</v>
      </c>
    </row>
    <row r="27" spans="1:13">
      <c r="A27">
        <f>Statistics!A4</f>
        <v>610</v>
      </c>
      <c r="B27">
        <f>Statistics!C4</f>
        <v>19.5757575757576</v>
      </c>
      <c r="C27">
        <f>Statistics!D4</f>
        <v>5.45454545454546</v>
      </c>
      <c r="D27">
        <f>Statistics!U4</f>
        <v>11.4545454545455</v>
      </c>
      <c r="E27">
        <f>Statistics!AI4</f>
        <v>5.47681818181818</v>
      </c>
      <c r="F27">
        <f>IF(Statistics!AR4&gt;0,4,IF(Statistics!AQ4&gt;0,3,IF(Statistics!AP4&gt;0,2,IF(Statistics!AO4&gt;0,1,0))))</f>
        <v>2</v>
      </c>
      <c r="G27">
        <f>Statistics!AU4</f>
        <v>1</v>
      </c>
      <c r="H27">
        <f>Statistics!BJ4</f>
        <v>3.45454545454545</v>
      </c>
      <c r="I27" s="27">
        <f>Statistics!BI4</f>
        <v>0</v>
      </c>
      <c r="J27">
        <f>Statistics!BK4</f>
        <v>0.787878787878788</v>
      </c>
      <c r="K27">
        <f>Statistics!BL4</f>
        <v>0</v>
      </c>
      <c r="L27">
        <f>Statistics!BN4</f>
        <v>0</v>
      </c>
      <c r="M27" s="27">
        <f>Statistics!BQ4</f>
        <v>0.0909090909090909</v>
      </c>
    </row>
    <row r="28" spans="1:13">
      <c r="A28">
        <f>Statistics!A44</f>
        <v>5032</v>
      </c>
      <c r="B28">
        <f>Statistics!C44</f>
        <v>19.3809523809524</v>
      </c>
      <c r="C28">
        <f>Statistics!D44</f>
        <v>4.57142857142857</v>
      </c>
      <c r="D28">
        <f>Statistics!U44</f>
        <v>15.8571428571429</v>
      </c>
      <c r="E28">
        <f>Statistics!AI44</f>
        <v>3.779</v>
      </c>
      <c r="F28">
        <f>IF(Statistics!AR44&gt;0,4,IF(Statistics!AQ44&gt;0,3,IF(Statistics!AP44&gt;0,2,IF(Statistics!AO44&gt;0,1,0))))</f>
        <v>2</v>
      </c>
      <c r="G28">
        <f>Statistics!AU44</f>
        <v>0</v>
      </c>
      <c r="H28">
        <f>Statistics!BJ44</f>
        <v>2.57142857142857</v>
      </c>
      <c r="I28" s="27">
        <f>Statistics!BI44</f>
        <v>0</v>
      </c>
      <c r="J28">
        <f>Statistics!BK44</f>
        <v>3.61904761904762</v>
      </c>
      <c r="K28">
        <f>Statistics!BL44</f>
        <v>0</v>
      </c>
      <c r="L28">
        <f>Statistics!BN44</f>
        <v>0</v>
      </c>
      <c r="M28" s="27">
        <f>Statistics!BQ44</f>
        <v>0</v>
      </c>
    </row>
    <row r="29" spans="1:13">
      <c r="A29">
        <f>Statistics!A70</f>
        <v>1360</v>
      </c>
      <c r="B29">
        <f>Statistics!C70</f>
        <v>16.8333333333333</v>
      </c>
      <c r="C29">
        <f>Statistics!D70</f>
        <v>5.5</v>
      </c>
      <c r="D29">
        <f>Statistics!U70</f>
        <v>9.5</v>
      </c>
      <c r="E29">
        <f>Statistics!AI70</f>
        <v>5.41375</v>
      </c>
      <c r="F29">
        <f>IF(Statistics!AR70&gt;0,4,IF(Statistics!AQ70&gt;0,3,IF(Statistics!AP70&gt;0,2,IF(Statistics!AO70&gt;0,1,0))))</f>
        <v>2</v>
      </c>
      <c r="G29">
        <f>Statistics!AU70</f>
        <v>0</v>
      </c>
      <c r="H29">
        <f>Statistics!BJ70</f>
        <v>3</v>
      </c>
      <c r="I29" s="27">
        <f>Statistics!BI70</f>
        <v>0</v>
      </c>
      <c r="J29">
        <f>Statistics!BK70</f>
        <v>1.16666666666667</v>
      </c>
      <c r="K29">
        <f>Statistics!BL70</f>
        <v>0</v>
      </c>
      <c r="L29">
        <f>Statistics!BN70</f>
        <v>0</v>
      </c>
      <c r="M29" s="27">
        <f>Statistics!BQ70</f>
        <v>0</v>
      </c>
    </row>
    <row r="30" spans="1:13">
      <c r="A30">
        <f>Statistics!A16</f>
        <v>2013</v>
      </c>
      <c r="B30">
        <f>Statistics!C16</f>
        <v>16.5333333333333</v>
      </c>
      <c r="C30">
        <f>Statistics!D16</f>
        <v>2.8</v>
      </c>
      <c r="D30">
        <f>Statistics!U16</f>
        <v>3.2</v>
      </c>
      <c r="E30">
        <f>Statistics!AI16</f>
        <v>10.9664</v>
      </c>
      <c r="F30">
        <f>IF(Statistics!AR16&gt;0,4,IF(Statistics!AQ16&gt;0,3,IF(Statistics!AP16&gt;0,2,IF(Statistics!AO16&gt;0,1,0))))</f>
        <v>4</v>
      </c>
      <c r="G30">
        <f>Statistics!AU16</f>
        <v>4</v>
      </c>
      <c r="H30">
        <f>Statistics!BJ16</f>
        <v>11.2</v>
      </c>
      <c r="I30" s="27">
        <f>Statistics!BI16</f>
        <v>0</v>
      </c>
      <c r="J30">
        <f>Statistics!BK16</f>
        <v>0.666666666666667</v>
      </c>
      <c r="K30">
        <f>Statistics!BL16</f>
        <v>0</v>
      </c>
      <c r="L30">
        <f>Statistics!BN16</f>
        <v>0</v>
      </c>
      <c r="M30" s="27">
        <f>Statistics!BQ16</f>
        <v>0.1</v>
      </c>
    </row>
    <row r="31" spans="1:13">
      <c r="A31">
        <f>Statistics!A22</f>
        <v>2706</v>
      </c>
      <c r="B31">
        <f>Statistics!C22</f>
        <v>15.3333333333333</v>
      </c>
      <c r="C31">
        <f>Statistics!D22</f>
        <v>4.5</v>
      </c>
      <c r="D31">
        <f>Statistics!U22</f>
        <v>8.5</v>
      </c>
      <c r="E31">
        <f>Statistics!AI22</f>
        <v>4.93625</v>
      </c>
      <c r="F31">
        <f>IF(Statistics!AR22&gt;0,4,IF(Statistics!AQ22&gt;0,3,IF(Statistics!AP22&gt;0,2,IF(Statistics!AO22&gt;0,1,0))))</f>
        <v>2</v>
      </c>
      <c r="G31">
        <f>Statistics!AU22</f>
        <v>2</v>
      </c>
      <c r="H31">
        <f>Statistics!BJ22</f>
        <v>3.75</v>
      </c>
      <c r="I31" s="27">
        <f>Statistics!BI22</f>
        <v>0</v>
      </c>
      <c r="J31">
        <f>Statistics!BK22</f>
        <v>1.41666666666667</v>
      </c>
      <c r="K31">
        <f>Statistics!BL22</f>
        <v>0</v>
      </c>
      <c r="L31">
        <f>Statistics!BN22</f>
        <v>0</v>
      </c>
      <c r="M31" s="27">
        <f>Statistics!BQ22</f>
        <v>0</v>
      </c>
    </row>
    <row r="32" spans="1:13">
      <c r="A32">
        <f>Statistics!A45</f>
        <v>5036</v>
      </c>
      <c r="B32">
        <f>Statistics!C45</f>
        <v>15.2916666666667</v>
      </c>
      <c r="C32">
        <f>Statistics!D45</f>
        <v>4.75</v>
      </c>
      <c r="D32">
        <f>Statistics!U45</f>
        <v>7.375</v>
      </c>
      <c r="E32">
        <f>Statistics!AI45</f>
        <v>10.338125</v>
      </c>
      <c r="F32">
        <f>IF(Statistics!AR45&gt;0,4,IF(Statistics!AQ45&gt;0,3,IF(Statistics!AP45&gt;0,2,IF(Statistics!AO45&gt;0,1,0))))</f>
        <v>2</v>
      </c>
      <c r="G32">
        <f>Statistics!AU45</f>
        <v>2</v>
      </c>
      <c r="H32">
        <f>Statistics!BJ45</f>
        <v>3.5</v>
      </c>
      <c r="I32" s="27">
        <f>Statistics!BI45</f>
        <v>0.125</v>
      </c>
      <c r="J32">
        <f>Statistics!BK45</f>
        <v>0.333333333333333</v>
      </c>
      <c r="K32">
        <f>Statistics!BL45</f>
        <v>0</v>
      </c>
      <c r="L32">
        <f>Statistics!BN45</f>
        <v>0</v>
      </c>
      <c r="M32" s="27">
        <f>Statistics!BQ45</f>
        <v>0</v>
      </c>
    </row>
    <row r="33" spans="1:13">
      <c r="A33">
        <f>Statistics!A60</f>
        <v>8089</v>
      </c>
      <c r="B33">
        <f>Statistics!C60</f>
        <v>14.875</v>
      </c>
      <c r="C33">
        <f>Statistics!D60</f>
        <v>4.25</v>
      </c>
      <c r="D33">
        <f>Statistics!U60</f>
        <v>6.875</v>
      </c>
      <c r="E33">
        <f>Statistics!AI60</f>
        <v>6.973375</v>
      </c>
      <c r="F33">
        <f>IF(Statistics!AR60&gt;0,4,IF(Statistics!AQ60&gt;0,3,IF(Statistics!AP60&gt;0,2,IF(Statistics!AO60&gt;0,1,0))))</f>
        <v>2</v>
      </c>
      <c r="G33">
        <f>Statistics!AU60</f>
        <v>2</v>
      </c>
      <c r="H33">
        <f>Statistics!BJ60</f>
        <v>5.25</v>
      </c>
      <c r="I33" s="27">
        <f>Statistics!BI60</f>
        <v>0</v>
      </c>
      <c r="J33">
        <f>Statistics!BK60</f>
        <v>1.5</v>
      </c>
      <c r="K33">
        <f>Statistics!BL60</f>
        <v>0</v>
      </c>
      <c r="L33">
        <f>Statistics!BN60</f>
        <v>0</v>
      </c>
      <c r="M33" s="27">
        <f>Statistics!BQ60</f>
        <v>0.125</v>
      </c>
    </row>
    <row r="34" spans="1:13">
      <c r="A34">
        <f>Statistics!A42</f>
        <v>5024</v>
      </c>
      <c r="B34">
        <f>Statistics!C42</f>
        <v>14.6666666666667</v>
      </c>
      <c r="C34">
        <f>Statistics!D42</f>
        <v>3.25</v>
      </c>
      <c r="D34">
        <f>Statistics!U42</f>
        <v>8</v>
      </c>
      <c r="E34">
        <f>Statistics!AI42</f>
        <v>10.924375</v>
      </c>
      <c r="F34">
        <f>IF(Statistics!AR42&gt;0,4,IF(Statistics!AQ42&gt;0,3,IF(Statistics!AP42&gt;0,2,IF(Statistics!AO42&gt;0,1,0))))</f>
        <v>2</v>
      </c>
      <c r="G34">
        <f>Statistics!AU42</f>
        <v>1</v>
      </c>
      <c r="H34">
        <f>Statistics!BJ42</f>
        <v>3.75</v>
      </c>
      <c r="I34" s="27">
        <f>Statistics!BI42</f>
        <v>0</v>
      </c>
      <c r="J34">
        <f>Statistics!BK42</f>
        <v>0.333333333333333</v>
      </c>
      <c r="K34">
        <f>Statistics!BL42</f>
        <v>0</v>
      </c>
      <c r="L34">
        <f>Statistics!BN42</f>
        <v>0</v>
      </c>
      <c r="M34" s="27">
        <f>Statistics!BQ42</f>
        <v>0.125</v>
      </c>
    </row>
    <row r="35" spans="1:13">
      <c r="A35">
        <f>Statistics!A65</f>
        <v>8764</v>
      </c>
      <c r="B35">
        <f>Statistics!C65</f>
        <v>14.5185185185185</v>
      </c>
      <c r="C35">
        <f>Statistics!D65</f>
        <v>4</v>
      </c>
      <c r="D35">
        <f>Statistics!U65</f>
        <v>7.11111111111111</v>
      </c>
      <c r="E35">
        <f>Statistics!AI65</f>
        <v>8.95355555555556</v>
      </c>
      <c r="F35">
        <f>IF(Statistics!AR65&gt;0,4,IF(Statistics!AQ65&gt;0,3,IF(Statistics!AP65&gt;0,2,IF(Statistics!AO65&gt;0,1,0))))</f>
        <v>2</v>
      </c>
      <c r="G35">
        <f>Statistics!AU65</f>
        <v>2</v>
      </c>
      <c r="H35">
        <f>Statistics!BJ65</f>
        <v>4</v>
      </c>
      <c r="I35" s="27">
        <f>Statistics!BI65</f>
        <v>0.111111111111111</v>
      </c>
      <c r="J35">
        <f>Statistics!BK65</f>
        <v>0.592592592592593</v>
      </c>
      <c r="K35">
        <f>Statistics!BL65</f>
        <v>0</v>
      </c>
      <c r="L35">
        <f>Statistics!BN65</f>
        <v>0</v>
      </c>
      <c r="M35" s="27">
        <f>Statistics!BQ65</f>
        <v>0</v>
      </c>
    </row>
    <row r="36" spans="1:13">
      <c r="A36">
        <f>Statistics!A20</f>
        <v>2386</v>
      </c>
      <c r="B36">
        <f>Statistics!C20</f>
        <v>14.1333333333333</v>
      </c>
      <c r="C36">
        <f>Statistics!D20</f>
        <v>4.8</v>
      </c>
      <c r="D36">
        <f>Statistics!U20</f>
        <v>3</v>
      </c>
      <c r="E36">
        <f>Statistics!AI20</f>
        <v>18.2624</v>
      </c>
      <c r="F36">
        <f>IF(Statistics!AR20&gt;0,4,IF(Statistics!AQ20&gt;0,3,IF(Statistics!AP20&gt;0,2,IF(Statistics!AO20&gt;0,1,0))))</f>
        <v>4</v>
      </c>
      <c r="G36">
        <f>Statistics!AU20</f>
        <v>4</v>
      </c>
      <c r="H36">
        <f>Statistics!BJ20</f>
        <v>7.8</v>
      </c>
      <c r="I36" s="27">
        <f>Statistics!BI20</f>
        <v>0.1</v>
      </c>
      <c r="J36">
        <f>Statistics!BK20</f>
        <v>1.46666666666667</v>
      </c>
      <c r="K36">
        <f>Statistics!BL20</f>
        <v>0</v>
      </c>
      <c r="L36">
        <f>Statistics!BN20</f>
        <v>0</v>
      </c>
      <c r="M36" s="27">
        <f>Statistics!BQ20</f>
        <v>0.2</v>
      </c>
    </row>
    <row r="37" spans="1:13">
      <c r="A37">
        <f>Statistics!A53</f>
        <v>6875</v>
      </c>
      <c r="B37">
        <f>Statistics!C53</f>
        <v>13.8</v>
      </c>
      <c r="C37">
        <f>Statistics!D53</f>
        <v>3.2</v>
      </c>
      <c r="D37">
        <f>Statistics!U53</f>
        <v>6.2</v>
      </c>
      <c r="E37">
        <f>Statistics!AI53</f>
        <v>3.0772</v>
      </c>
      <c r="F37">
        <f>IF(Statistics!AR53&gt;0,4,IF(Statistics!AQ53&gt;0,3,IF(Statistics!AP53&gt;0,2,IF(Statistics!AO53&gt;0,1,0))))</f>
        <v>2</v>
      </c>
      <c r="G37">
        <f>Statistics!AU53</f>
        <v>2</v>
      </c>
      <c r="H37">
        <f>Statistics!BJ53</f>
        <v>6</v>
      </c>
      <c r="I37" s="27">
        <f>Statistics!BI53</f>
        <v>0</v>
      </c>
      <c r="J37">
        <f>Statistics!BK53</f>
        <v>1.6</v>
      </c>
      <c r="K37">
        <f>Statistics!BL53</f>
        <v>0</v>
      </c>
      <c r="L37">
        <f>Statistics!BN53</f>
        <v>0</v>
      </c>
      <c r="M37" s="27">
        <f>Statistics!BQ53</f>
        <v>0</v>
      </c>
    </row>
    <row r="38" spans="1:13">
      <c r="A38">
        <f>Statistics!A49</f>
        <v>6135</v>
      </c>
      <c r="B38">
        <f>Statistics!C49</f>
        <v>13.8</v>
      </c>
      <c r="C38">
        <f>Statistics!D49</f>
        <v>3.4</v>
      </c>
      <c r="D38">
        <f>Statistics!U49</f>
        <v>11.2</v>
      </c>
      <c r="E38">
        <f>Statistics!AI49</f>
        <v>0.3583</v>
      </c>
      <c r="F38">
        <f>IF(Statistics!AR49&gt;0,4,IF(Statistics!AQ49&gt;0,3,IF(Statistics!AP49&gt;0,2,IF(Statistics!AO49&gt;0,1,0))))</f>
        <v>0</v>
      </c>
      <c r="G38">
        <f>Statistics!AU49</f>
        <v>0</v>
      </c>
      <c r="H38">
        <f>Statistics!BJ49</f>
        <v>0</v>
      </c>
      <c r="I38" s="27">
        <f>Statistics!BI49</f>
        <v>0</v>
      </c>
      <c r="J38">
        <f>Statistics!BK49</f>
        <v>0.8</v>
      </c>
      <c r="K38">
        <f>Statistics!BL49</f>
        <v>0</v>
      </c>
      <c r="L38">
        <f>Statistics!BN49</f>
        <v>0</v>
      </c>
      <c r="M38" s="27">
        <f>Statistics!BQ49</f>
        <v>0.3</v>
      </c>
    </row>
    <row r="39" spans="1:13">
      <c r="A39">
        <f>Statistics!A28</f>
        <v>4015</v>
      </c>
      <c r="B39">
        <f>Statistics!C28</f>
        <v>13.6333333333333</v>
      </c>
      <c r="C39">
        <f>Statistics!D28</f>
        <v>5.8</v>
      </c>
      <c r="D39">
        <f>Statistics!U28</f>
        <v>7.1</v>
      </c>
      <c r="E39">
        <f>Statistics!AI28</f>
        <v>18.9137</v>
      </c>
      <c r="F39">
        <f>IF(Statistics!AR28&gt;0,4,IF(Statistics!AQ28&gt;0,3,IF(Statistics!AP28&gt;0,2,IF(Statistics!AO28&gt;0,1,0))))</f>
        <v>2</v>
      </c>
      <c r="G39">
        <f>Statistics!AU28</f>
        <v>2</v>
      </c>
      <c r="H39">
        <f>Statistics!BJ28</f>
        <v>3.8</v>
      </c>
      <c r="I39" s="27">
        <f>Statistics!BI28</f>
        <v>0</v>
      </c>
      <c r="J39">
        <f>Statistics!BK28</f>
        <v>3.06666666666667</v>
      </c>
      <c r="K39">
        <f>Statistics!BL28</f>
        <v>0</v>
      </c>
      <c r="L39">
        <f>Statistics!BN28</f>
        <v>0</v>
      </c>
      <c r="M39" s="27">
        <f>Statistics!BQ28</f>
        <v>0</v>
      </c>
    </row>
    <row r="40" spans="1:13">
      <c r="A40">
        <f>Statistics!A9</f>
        <v>914</v>
      </c>
      <c r="B40">
        <f>Statistics!C9</f>
        <v>13.2121212121212</v>
      </c>
      <c r="C40">
        <f>Statistics!D9</f>
        <v>2.72727272727273</v>
      </c>
      <c r="D40">
        <f>Statistics!U9</f>
        <v>6.72727272727273</v>
      </c>
      <c r="E40">
        <f>Statistics!AI9</f>
        <v>4.71236363636364</v>
      </c>
      <c r="F40">
        <f>IF(Statistics!AR9&gt;0,4,IF(Statistics!AQ9&gt;0,3,IF(Statistics!AP9&gt;0,2,IF(Statistics!AO9&gt;0,1,0))))</f>
        <v>2</v>
      </c>
      <c r="G40">
        <f>Statistics!AU9</f>
        <v>2</v>
      </c>
      <c r="H40">
        <f>Statistics!BJ9</f>
        <v>4.36363636363636</v>
      </c>
      <c r="I40" s="27">
        <f>Statistics!BI9</f>
        <v>0</v>
      </c>
      <c r="J40">
        <f>Statistics!BK9</f>
        <v>0.606060606060606</v>
      </c>
      <c r="K40">
        <f>Statistics!BL9</f>
        <v>0</v>
      </c>
      <c r="L40">
        <f>Statistics!BN9</f>
        <v>0</v>
      </c>
      <c r="M40" s="27">
        <f>Statistics!BQ9</f>
        <v>0</v>
      </c>
    </row>
    <row r="41" spans="1:13">
      <c r="A41">
        <f>Statistics!A54</f>
        <v>6978</v>
      </c>
      <c r="B41">
        <f>Statistics!C54</f>
        <v>12.8666666666667</v>
      </c>
      <c r="C41">
        <f>Statistics!D54</f>
        <v>5.4</v>
      </c>
      <c r="D41">
        <f>Statistics!U54</f>
        <v>4.4</v>
      </c>
      <c r="E41">
        <f>Statistics!AI54</f>
        <v>9.7098</v>
      </c>
      <c r="F41">
        <f>IF(Statistics!AR54&gt;0,4,IF(Statistics!AQ54&gt;0,3,IF(Statistics!AP54&gt;0,2,IF(Statistics!AO54&gt;0,1,0))))</f>
        <v>2</v>
      </c>
      <c r="G41">
        <f>Statistics!AU54</f>
        <v>2</v>
      </c>
      <c r="H41">
        <f>Statistics!BJ54</f>
        <v>4.8</v>
      </c>
      <c r="I41" s="27">
        <f>Statistics!BI54</f>
        <v>0</v>
      </c>
      <c r="J41">
        <f>Statistics!BK54</f>
        <v>1.73333333333333</v>
      </c>
      <c r="K41">
        <f>Statistics!BL54</f>
        <v>0</v>
      </c>
      <c r="L41">
        <f>Statistics!BN54</f>
        <v>0</v>
      </c>
      <c r="M41" s="27">
        <f>Statistics!BQ54</f>
        <v>0.2</v>
      </c>
    </row>
    <row r="42" spans="1:13">
      <c r="A42">
        <f>Statistics!A7</f>
        <v>781</v>
      </c>
      <c r="B42">
        <f>Statistics!C7</f>
        <v>12.75</v>
      </c>
      <c r="C42">
        <f>Statistics!D7</f>
        <v>4.75</v>
      </c>
      <c r="D42">
        <f>Statistics!U7</f>
        <v>3.25</v>
      </c>
      <c r="E42">
        <f>Statistics!AI7</f>
        <v>15.356</v>
      </c>
      <c r="F42">
        <f>IF(Statistics!AR7&gt;0,4,IF(Statistics!AQ7&gt;0,3,IF(Statistics!AP7&gt;0,2,IF(Statistics!AO7&gt;0,1,0))))</f>
        <v>2</v>
      </c>
      <c r="G42">
        <f>Statistics!AU7</f>
        <v>2</v>
      </c>
      <c r="H42">
        <f>Statistics!BJ7</f>
        <v>5.25</v>
      </c>
      <c r="I42" s="27">
        <f>Statistics!BI7</f>
        <v>0</v>
      </c>
      <c r="J42">
        <f>Statistics!BK7</f>
        <v>0.5</v>
      </c>
      <c r="K42">
        <f>Statistics!BL7</f>
        <v>0</v>
      </c>
      <c r="L42">
        <f>Statistics!BN7</f>
        <v>0</v>
      </c>
      <c r="M42" s="27">
        <f>Statistics!BQ7</f>
        <v>0</v>
      </c>
    </row>
    <row r="43" spans="1:13">
      <c r="A43">
        <f>Statistics!A23</f>
        <v>3161</v>
      </c>
      <c r="B43">
        <f>Statistics!C23</f>
        <v>12.7083333333333</v>
      </c>
      <c r="C43">
        <f>Statistics!D23</f>
        <v>3.5</v>
      </c>
      <c r="D43">
        <f>Statistics!U23</f>
        <v>1.625</v>
      </c>
      <c r="E43">
        <f>Statistics!AI23</f>
        <v>25.67775</v>
      </c>
      <c r="F43">
        <f>IF(Statistics!AR23&gt;0,4,IF(Statistics!AQ23&gt;0,3,IF(Statistics!AP23&gt;0,2,IF(Statistics!AO23&gt;0,1,0))))</f>
        <v>4</v>
      </c>
      <c r="G43">
        <f>Statistics!AU23</f>
        <v>4</v>
      </c>
      <c r="H43">
        <f>Statistics!BJ23</f>
        <v>8.75</v>
      </c>
      <c r="I43" s="27">
        <f>Statistics!BI23</f>
        <v>0</v>
      </c>
      <c r="J43">
        <f>Statistics!BK23</f>
        <v>1.16666666666667</v>
      </c>
      <c r="K43">
        <f>Statistics!BL23</f>
        <v>0</v>
      </c>
      <c r="L43">
        <f>Statistics!BN23</f>
        <v>0</v>
      </c>
      <c r="M43" s="27">
        <f>Statistics!BQ23</f>
        <v>0.375</v>
      </c>
    </row>
    <row r="44" spans="1:13">
      <c r="A44">
        <f>Statistics!A62</f>
        <v>8729</v>
      </c>
      <c r="B44">
        <f>Statistics!C62</f>
        <v>12.1666666666667</v>
      </c>
      <c r="C44">
        <f>Statistics!D62</f>
        <v>6.25</v>
      </c>
      <c r="D44">
        <f>Statistics!U62</f>
        <v>5</v>
      </c>
      <c r="E44">
        <f>Statistics!AI62</f>
        <v>13.724875</v>
      </c>
      <c r="F44">
        <f>IF(Statistics!AR62&gt;0,4,IF(Statistics!AQ62&gt;0,3,IF(Statistics!AP62&gt;0,2,IF(Statistics!AO62&gt;0,1,0))))</f>
        <v>2</v>
      </c>
      <c r="G44">
        <f>Statistics!AU62</f>
        <v>0</v>
      </c>
      <c r="H44">
        <f>Statistics!BJ62</f>
        <v>1.75</v>
      </c>
      <c r="I44" s="27">
        <f>Statistics!BI62</f>
        <v>0</v>
      </c>
      <c r="J44">
        <f>Statistics!BK62</f>
        <v>0.833333333333333</v>
      </c>
      <c r="K44">
        <f>Statistics!BL62</f>
        <v>0</v>
      </c>
      <c r="L44">
        <f>Statistics!BN62</f>
        <v>0</v>
      </c>
      <c r="M44" s="27">
        <f>Statistics!BQ62</f>
        <v>0.125</v>
      </c>
    </row>
    <row r="45" spans="1:13">
      <c r="A45">
        <f>Statistics!A18</f>
        <v>2198</v>
      </c>
      <c r="B45">
        <f>Statistics!C18</f>
        <v>12.0740740740741</v>
      </c>
      <c r="C45">
        <f>Statistics!D18</f>
        <v>2.88888888888889</v>
      </c>
      <c r="D45">
        <f>Statistics!U18</f>
        <v>6.44444444444444</v>
      </c>
      <c r="E45">
        <f>Statistics!AI18</f>
        <v>14.5775555555556</v>
      </c>
      <c r="F45">
        <f>IF(Statistics!AR18&gt;0,4,IF(Statistics!AQ18&gt;0,3,IF(Statistics!AP18&gt;0,2,IF(Statistics!AO18&gt;0,1,0))))</f>
        <v>2</v>
      </c>
      <c r="G45">
        <f>Statistics!AU18</f>
        <v>2</v>
      </c>
      <c r="H45">
        <f>Statistics!BJ18</f>
        <v>3.33333333333333</v>
      </c>
      <c r="I45" s="27">
        <f>Statistics!BI18</f>
        <v>0</v>
      </c>
      <c r="J45">
        <f>Statistics!BK18</f>
        <v>0.592592592592593</v>
      </c>
      <c r="K45">
        <f>Statistics!BL18</f>
        <v>0</v>
      </c>
      <c r="L45">
        <f>Statistics!BN18</f>
        <v>0</v>
      </c>
      <c r="M45" s="27">
        <f>Statistics!BQ18</f>
        <v>0</v>
      </c>
    </row>
    <row r="46" spans="1:13">
      <c r="A46">
        <f>Statistics!A40</f>
        <v>4951</v>
      </c>
      <c r="B46">
        <f>Statistics!C40</f>
        <v>11.8148148148148</v>
      </c>
      <c r="C46">
        <f>Statistics!D40</f>
        <v>4.22222222222222</v>
      </c>
      <c r="D46">
        <f>Statistics!U40</f>
        <v>3.66666666666667</v>
      </c>
      <c r="E46">
        <f>Statistics!AI40</f>
        <v>7.19566666666667</v>
      </c>
      <c r="F46">
        <f>IF(Statistics!AR40&gt;0,4,IF(Statistics!AQ40&gt;0,3,IF(Statistics!AP40&gt;0,2,IF(Statistics!AO40&gt;0,1,0))))</f>
        <v>2</v>
      </c>
      <c r="G46">
        <f>Statistics!AU40</f>
        <v>2</v>
      </c>
      <c r="H46">
        <f>Statistics!BJ40</f>
        <v>4.66666666666667</v>
      </c>
      <c r="I46" s="27">
        <f>Statistics!BI40</f>
        <v>0</v>
      </c>
      <c r="J46">
        <f>Statistics!BK40</f>
        <v>0.740740740740741</v>
      </c>
      <c r="K46">
        <f>Statistics!BL40</f>
        <v>0</v>
      </c>
      <c r="L46">
        <f>Statistics!BN40</f>
        <v>0</v>
      </c>
      <c r="M46" s="27">
        <f>Statistics!BQ40</f>
        <v>0</v>
      </c>
    </row>
    <row r="47" spans="1:13">
      <c r="A47">
        <f>Statistics!A6</f>
        <v>772</v>
      </c>
      <c r="B47">
        <f>Statistics!C6</f>
        <v>11.4666666666667</v>
      </c>
      <c r="C47">
        <f>Statistics!D6</f>
        <v>5.2</v>
      </c>
      <c r="D47">
        <f>Statistics!U6</f>
        <v>8</v>
      </c>
      <c r="E47">
        <f>Statistics!AI6</f>
        <v>3.5091</v>
      </c>
      <c r="F47">
        <f>IF(Statistics!AR6&gt;0,4,IF(Statistics!AQ6&gt;0,3,IF(Statistics!AP6&gt;0,2,IF(Statistics!AO6&gt;0,1,0))))</f>
        <v>0</v>
      </c>
      <c r="G47">
        <f>Statistics!AU6</f>
        <v>0</v>
      </c>
      <c r="H47">
        <f>Statistics!BJ6</f>
        <v>0</v>
      </c>
      <c r="I47" s="27">
        <f>Statistics!BI6</f>
        <v>0</v>
      </c>
      <c r="J47">
        <f>Statistics!BK6</f>
        <v>1.73333333333333</v>
      </c>
      <c r="K47">
        <f>Statistics!BL6</f>
        <v>0</v>
      </c>
      <c r="L47">
        <f>Statistics!BN6</f>
        <v>0</v>
      </c>
      <c r="M47" s="27">
        <f>Statistics!BQ6</f>
        <v>0</v>
      </c>
    </row>
    <row r="48" spans="1:13">
      <c r="A48">
        <f>Statistics!A67</f>
        <v>8789</v>
      </c>
      <c r="B48">
        <f>Statistics!C67</f>
        <v>9.7037037037037</v>
      </c>
      <c r="C48">
        <f>Statistics!D67</f>
        <v>4.66666666666667</v>
      </c>
      <c r="D48">
        <f>Statistics!U67</f>
        <v>2.22222222222222</v>
      </c>
      <c r="E48">
        <f>Statistics!AI67</f>
        <v>19.8011111111111</v>
      </c>
      <c r="F48">
        <f>IF(Statistics!AR67&gt;0,4,IF(Statistics!AQ67&gt;0,3,IF(Statistics!AP67&gt;0,2,IF(Statistics!AO67&gt;0,1,0))))</f>
        <v>2</v>
      </c>
      <c r="G48">
        <f>Statistics!AU67</f>
        <v>2</v>
      </c>
      <c r="H48">
        <f>Statistics!BJ67</f>
        <v>4</v>
      </c>
      <c r="I48" s="27">
        <f>Statistics!BI67</f>
        <v>0</v>
      </c>
      <c r="J48">
        <f>Statistics!BK67</f>
        <v>1.18518518518519</v>
      </c>
      <c r="K48">
        <f>Statistics!BL67</f>
        <v>0</v>
      </c>
      <c r="L48">
        <f>Statistics!BN67</f>
        <v>0</v>
      </c>
      <c r="M48" s="27">
        <f>Statistics!BQ67</f>
        <v>0.222222222222222</v>
      </c>
    </row>
    <row r="49" spans="1:13">
      <c r="A49">
        <f>Statistics!A51</f>
        <v>6864</v>
      </c>
      <c r="B49">
        <f>Statistics!C51</f>
        <v>9.22222222222222</v>
      </c>
      <c r="C49">
        <f>Statistics!D51</f>
        <v>3.11111111111111</v>
      </c>
      <c r="D49">
        <f>Statistics!U51</f>
        <v>3.22222222222222</v>
      </c>
      <c r="E49">
        <f>Statistics!AI51</f>
        <v>5.63644444444444</v>
      </c>
      <c r="F49">
        <f>IF(Statistics!AR51&gt;0,4,IF(Statistics!AQ51&gt;0,3,IF(Statistics!AP51&gt;0,2,IF(Statistics!AO51&gt;0,1,0))))</f>
        <v>3</v>
      </c>
      <c r="G49">
        <f>Statistics!AU51</f>
        <v>0</v>
      </c>
      <c r="H49">
        <f>Statistics!BJ51</f>
        <v>3.77777777777778</v>
      </c>
      <c r="I49" s="27">
        <f>Statistics!BI51</f>
        <v>0</v>
      </c>
      <c r="J49">
        <f>Statistics!BK51</f>
        <v>0.888888888888889</v>
      </c>
      <c r="K49">
        <f>Statistics!BL51</f>
        <v>0</v>
      </c>
      <c r="L49">
        <f>Statistics!BN51</f>
        <v>0</v>
      </c>
      <c r="M49" s="27">
        <f>Statistics!BQ51</f>
        <v>0</v>
      </c>
    </row>
    <row r="50" spans="1:13">
      <c r="A50">
        <f>Statistics!A27</f>
        <v>3739</v>
      </c>
      <c r="B50">
        <f>Statistics!C27</f>
        <v>8.75757575757576</v>
      </c>
      <c r="C50">
        <f>Statistics!D27</f>
        <v>3.63636363636364</v>
      </c>
      <c r="D50">
        <f>Statistics!U27</f>
        <v>2.72727272727273</v>
      </c>
      <c r="E50">
        <f>Statistics!AI27</f>
        <v>7.15163636363636</v>
      </c>
      <c r="F50">
        <f>IF(Statistics!AR27&gt;0,4,IF(Statistics!AQ27&gt;0,3,IF(Statistics!AP27&gt;0,2,IF(Statistics!AO27&gt;0,1,0))))</f>
        <v>4</v>
      </c>
      <c r="G50">
        <f>Statistics!AU27</f>
        <v>0</v>
      </c>
      <c r="H50">
        <f>Statistics!BJ27</f>
        <v>3.36363636363636</v>
      </c>
      <c r="I50" s="27">
        <f>Statistics!BI27</f>
        <v>0.0909090909090909</v>
      </c>
      <c r="J50">
        <f>Statistics!BK27</f>
        <v>0.96969696969697</v>
      </c>
      <c r="K50">
        <f>Statistics!BL27</f>
        <v>0</v>
      </c>
      <c r="L50">
        <f>Statistics!BN27</f>
        <v>0</v>
      </c>
      <c r="M50" s="27">
        <f>Statistics!BQ27</f>
        <v>0.272727272727273</v>
      </c>
    </row>
    <row r="51" spans="1:13">
      <c r="A51">
        <f>Statistics!A69</f>
        <v>8884</v>
      </c>
      <c r="B51">
        <f>Statistics!C69</f>
        <v>7.7037037037037</v>
      </c>
      <c r="C51">
        <f>Statistics!D69</f>
        <v>2.88888888888889</v>
      </c>
      <c r="D51">
        <f>Statistics!U69</f>
        <v>3.11111111111111</v>
      </c>
      <c r="E51">
        <f>Statistics!AI69</f>
        <v>11.5506666666667</v>
      </c>
      <c r="F51">
        <f>IF(Statistics!AR69&gt;0,4,IF(Statistics!AQ69&gt;0,3,IF(Statistics!AP69&gt;0,2,IF(Statistics!AO69&gt;0,1,0))))</f>
        <v>2</v>
      </c>
      <c r="G51">
        <f>Statistics!AU69</f>
        <v>2</v>
      </c>
      <c r="H51">
        <f>Statistics!BJ69</f>
        <v>3.33333333333333</v>
      </c>
      <c r="I51" s="27">
        <f>Statistics!BI69</f>
        <v>0.111111111111111</v>
      </c>
      <c r="J51">
        <f>Statistics!BK69</f>
        <v>1.62962962962963</v>
      </c>
      <c r="K51">
        <f>Statistics!BL69</f>
        <v>0</v>
      </c>
      <c r="L51">
        <f>Statistics!BN69</f>
        <v>0</v>
      </c>
      <c r="M51" s="27">
        <f>Statistics!BQ69</f>
        <v>0.222222222222222</v>
      </c>
    </row>
    <row r="52" spans="1:13">
      <c r="A52">
        <f>Statistics!A56</f>
        <v>7520</v>
      </c>
      <c r="B52">
        <f>Statistics!C56</f>
        <v>7.6969696969697</v>
      </c>
      <c r="C52">
        <f>Statistics!D56</f>
        <v>5.27272727272727</v>
      </c>
      <c r="D52">
        <f>Statistics!U56</f>
        <v>1.81818181818182</v>
      </c>
      <c r="E52">
        <f>Statistics!AI56</f>
        <v>13.6574545454545</v>
      </c>
      <c r="F52">
        <f>IF(Statistics!AR56&gt;0,4,IF(Statistics!AQ56&gt;0,3,IF(Statistics!AP56&gt;0,2,IF(Statistics!AO56&gt;0,1,0))))</f>
        <v>2</v>
      </c>
      <c r="G52">
        <f>Statistics!AU56</f>
        <v>0</v>
      </c>
      <c r="H52">
        <f>Statistics!BJ56</f>
        <v>1.09090909090909</v>
      </c>
      <c r="I52" s="27">
        <f>Statistics!BI56</f>
        <v>0</v>
      </c>
      <c r="J52">
        <f>Statistics!BK56</f>
        <v>0.484848484848485</v>
      </c>
      <c r="K52">
        <f>Statistics!BL56</f>
        <v>0</v>
      </c>
      <c r="L52">
        <f>Statistics!BN56</f>
        <v>0</v>
      </c>
      <c r="M52" s="27">
        <f>Statistics!BQ56</f>
        <v>0.363636363636364</v>
      </c>
    </row>
    <row r="53" spans="1:13">
      <c r="A53">
        <f>Statistics!A57</f>
        <v>7659</v>
      </c>
      <c r="B53">
        <f>Statistics!C57</f>
        <v>7.44444444444444</v>
      </c>
      <c r="C53">
        <f>Statistics!D57</f>
        <v>3.55555555555556</v>
      </c>
      <c r="D53">
        <f>Statistics!U57</f>
        <v>2.33333333333333</v>
      </c>
      <c r="E53">
        <f>Statistics!AI57</f>
        <v>6.14455555555556</v>
      </c>
      <c r="F53">
        <f>IF(Statistics!AR57&gt;0,4,IF(Statistics!AQ57&gt;0,3,IF(Statistics!AP57&gt;0,2,IF(Statistics!AO57&gt;0,1,0))))</f>
        <v>2</v>
      </c>
      <c r="G53">
        <f>Statistics!AU57</f>
        <v>0</v>
      </c>
      <c r="H53">
        <f>Statistics!BJ57</f>
        <v>2.44444444444444</v>
      </c>
      <c r="I53" s="27">
        <f>Statistics!BI57</f>
        <v>0</v>
      </c>
      <c r="J53">
        <f>Statistics!BK57</f>
        <v>0.888888888888889</v>
      </c>
      <c r="K53">
        <f>Statistics!BL57</f>
        <v>0</v>
      </c>
      <c r="L53">
        <f>Statistics!BN57</f>
        <v>0</v>
      </c>
      <c r="M53" s="27">
        <f>Statistics!BQ57</f>
        <v>0</v>
      </c>
    </row>
    <row r="54" spans="1:13">
      <c r="A54">
        <f>Statistics!A52</f>
        <v>6865</v>
      </c>
      <c r="B54">
        <f>Statistics!C52</f>
        <v>6.75</v>
      </c>
      <c r="C54">
        <f>Statistics!D52</f>
        <v>3.16666666666667</v>
      </c>
      <c r="D54">
        <f>Statistics!U52</f>
        <v>2.91666666666667</v>
      </c>
      <c r="E54">
        <f>Statistics!AI52</f>
        <v>4.31508333333333</v>
      </c>
      <c r="F54">
        <f>IF(Statistics!AR52&gt;0,4,IF(Statistics!AQ52&gt;0,3,IF(Statistics!AP52&gt;0,2,IF(Statistics!AO52&gt;0,1,0))))</f>
        <v>2</v>
      </c>
      <c r="G54">
        <f>Statistics!AU52</f>
        <v>0</v>
      </c>
      <c r="H54">
        <f>Statistics!BJ52</f>
        <v>2</v>
      </c>
      <c r="I54" s="27">
        <f>Statistics!BI52</f>
        <v>0</v>
      </c>
      <c r="J54">
        <f>Statistics!BK52</f>
        <v>1.33333333333333</v>
      </c>
      <c r="K54">
        <f>Statistics!BL52</f>
        <v>0</v>
      </c>
      <c r="L54">
        <f>Statistics!BN52</f>
        <v>0</v>
      </c>
      <c r="M54" s="27">
        <f>Statistics!BQ52</f>
        <v>0.25</v>
      </c>
    </row>
    <row r="55" spans="1:13">
      <c r="A55">
        <f>Statistics!A50</f>
        <v>6397</v>
      </c>
      <c r="B55">
        <f>Statistics!C50</f>
        <v>6.59259259259259</v>
      </c>
      <c r="C55">
        <f>Statistics!D50</f>
        <v>2.22222222222222</v>
      </c>
      <c r="D55">
        <f>Statistics!U50</f>
        <v>1.77777777777778</v>
      </c>
      <c r="E55">
        <f>Statistics!AI50</f>
        <v>10.8422222222222</v>
      </c>
      <c r="F55">
        <f>IF(Statistics!AR50&gt;0,4,IF(Statistics!AQ50&gt;0,3,IF(Statistics!AP50&gt;0,2,IF(Statistics!AO50&gt;0,1,0))))</f>
        <v>2</v>
      </c>
      <c r="G55">
        <f>Statistics!AU50</f>
        <v>2</v>
      </c>
      <c r="H55">
        <f>Statistics!BJ50</f>
        <v>3.33333333333333</v>
      </c>
      <c r="I55" s="27">
        <f>Statistics!BI50</f>
        <v>0</v>
      </c>
      <c r="J55">
        <f>Statistics!BK50</f>
        <v>0.740740740740741</v>
      </c>
      <c r="K55">
        <f>Statistics!BL50</f>
        <v>0</v>
      </c>
      <c r="L55">
        <f>Statistics!BN50</f>
        <v>0</v>
      </c>
      <c r="M55" s="27">
        <f>Statistics!BQ50</f>
        <v>0.222222222222222</v>
      </c>
    </row>
    <row r="56" spans="1:13">
      <c r="A56">
        <f>Statistics!A58</f>
        <v>7757</v>
      </c>
      <c r="B56">
        <f>Statistics!C58</f>
        <v>6.51851851851852</v>
      </c>
      <c r="C56">
        <f>Statistics!D58</f>
        <v>3.55555555555556</v>
      </c>
      <c r="D56">
        <f>Statistics!U58</f>
        <v>0.222222222222222</v>
      </c>
      <c r="E56">
        <f>Statistics!AI58</f>
        <v>16.026</v>
      </c>
      <c r="F56">
        <f>IF(Statistics!AR58&gt;0,4,IF(Statistics!AQ58&gt;0,3,IF(Statistics!AP58&gt;0,2,IF(Statistics!AO58&gt;0,1,0))))</f>
        <v>2</v>
      </c>
      <c r="G56">
        <f>Statistics!AU58</f>
        <v>2</v>
      </c>
      <c r="H56">
        <f>Statistics!BJ58</f>
        <v>3.77777777777778</v>
      </c>
      <c r="I56" s="27">
        <f>Statistics!BI58</f>
        <v>0</v>
      </c>
      <c r="J56">
        <f>Statistics!BK58</f>
        <v>1.03703703703704</v>
      </c>
      <c r="K56">
        <f>Statistics!BL58</f>
        <v>0</v>
      </c>
      <c r="L56">
        <f>Statistics!BN58</f>
        <v>1</v>
      </c>
      <c r="M56" s="27">
        <f>Statistics!BQ58</f>
        <v>0.111111111111111</v>
      </c>
    </row>
    <row r="57" spans="1:13">
      <c r="A57">
        <f>Statistics!A63</f>
        <v>8731</v>
      </c>
      <c r="B57">
        <f>Statistics!C63</f>
        <v>6.16666666666667</v>
      </c>
      <c r="C57">
        <f>Statistics!D63</f>
        <v>2.28571428571429</v>
      </c>
      <c r="D57">
        <f>Statistics!U63</f>
        <v>5.78571428571429</v>
      </c>
      <c r="E57">
        <f>Statistics!AI63</f>
        <v>2.93985714285714</v>
      </c>
      <c r="F57">
        <f>IF(Statistics!AR63&gt;0,4,IF(Statistics!AQ63&gt;0,3,IF(Statistics!AP63&gt;0,2,IF(Statistics!AO63&gt;0,1,0))))</f>
        <v>0</v>
      </c>
      <c r="G57">
        <f>Statistics!AU63</f>
        <v>0</v>
      </c>
      <c r="H57">
        <f>Statistics!BJ63</f>
        <v>0</v>
      </c>
      <c r="I57" s="27">
        <f>Statistics!BI63</f>
        <v>0</v>
      </c>
      <c r="J57">
        <f>Statistics!BK63</f>
        <v>1.9047619047619</v>
      </c>
      <c r="K57">
        <f>Statistics!BL63</f>
        <v>0</v>
      </c>
      <c r="L57">
        <f>Statistics!BN63</f>
        <v>0</v>
      </c>
      <c r="M57" s="27">
        <f>Statistics!BQ63</f>
        <v>0</v>
      </c>
    </row>
    <row r="58" spans="1:13">
      <c r="A58">
        <f>Statistics!A14</f>
        <v>1334</v>
      </c>
      <c r="B58">
        <f>Statistics!C14</f>
        <v>5.03703703703704</v>
      </c>
      <c r="C58">
        <f>Statistics!D14</f>
        <v>3.77777777777778</v>
      </c>
      <c r="D58">
        <f>Statistics!U14</f>
        <v>0.666666666666667</v>
      </c>
      <c r="E58">
        <f>Statistics!AI14</f>
        <v>16.5514444444444</v>
      </c>
      <c r="F58">
        <f>IF(Statistics!AR14&gt;0,4,IF(Statistics!AQ14&gt;0,3,IF(Statistics!AP14&gt;0,2,IF(Statistics!AO14&gt;0,1,0))))</f>
        <v>2</v>
      </c>
      <c r="G58">
        <f>Statistics!AU14</f>
        <v>0</v>
      </c>
      <c r="H58">
        <f>Statistics!BJ14</f>
        <v>1.33333333333333</v>
      </c>
      <c r="I58" s="27">
        <f>Statistics!BI14</f>
        <v>0</v>
      </c>
      <c r="J58">
        <f>Statistics!BK14</f>
        <v>0.740740740740741</v>
      </c>
      <c r="K58">
        <f>Statistics!BL14</f>
        <v>0</v>
      </c>
      <c r="L58">
        <f>Statistics!BN14</f>
        <v>0</v>
      </c>
      <c r="M58" s="27">
        <f>Statistics!BQ14</f>
        <v>0.333333333333333</v>
      </c>
    </row>
    <row r="59" spans="1:13">
      <c r="A59">
        <f>Statistics!A24</f>
        <v>3543</v>
      </c>
      <c r="B59">
        <f>Statistics!C24</f>
        <v>4.29166666666667</v>
      </c>
      <c r="C59">
        <f>Statistics!D24</f>
        <v>1.75</v>
      </c>
      <c r="D59">
        <f>Statistics!U24</f>
        <v>3.625</v>
      </c>
      <c r="E59">
        <f>Statistics!AI24</f>
        <v>6.787</v>
      </c>
      <c r="F59">
        <f>IF(Statistics!AR24&gt;0,4,IF(Statistics!AQ24&gt;0,3,IF(Statistics!AP24&gt;0,2,IF(Statistics!AO24&gt;0,1,0))))</f>
        <v>2</v>
      </c>
      <c r="G59">
        <f>Statistics!AU24</f>
        <v>0</v>
      </c>
      <c r="H59">
        <f>Statistics!BJ24</f>
        <v>0.75</v>
      </c>
      <c r="I59" s="27">
        <f>Statistics!BI24</f>
        <v>0</v>
      </c>
      <c r="J59">
        <f>Statistics!BK24</f>
        <v>1.83333333333333</v>
      </c>
      <c r="K59">
        <f>Statistics!BL24</f>
        <v>0</v>
      </c>
      <c r="L59">
        <f>Statistics!BN24</f>
        <v>0</v>
      </c>
      <c r="M59" s="27">
        <f>Statistics!BQ24</f>
        <v>0.125</v>
      </c>
    </row>
    <row r="60" spans="1:13">
      <c r="A60">
        <f>Statistics!A48</f>
        <v>5672</v>
      </c>
      <c r="B60">
        <f>Statistics!C48</f>
        <v>3.77777777777778</v>
      </c>
      <c r="C60">
        <f>Statistics!D48</f>
        <v>3.33333333333333</v>
      </c>
      <c r="D60">
        <f>Statistics!U48</f>
        <v>1</v>
      </c>
      <c r="E60">
        <f>Statistics!AI48</f>
        <v>13.8373333333333</v>
      </c>
      <c r="F60">
        <f>IF(Statistics!AR48&gt;0,4,IF(Statistics!AQ48&gt;0,3,IF(Statistics!AP48&gt;0,2,IF(Statistics!AO48&gt;0,1,0))))</f>
        <v>4</v>
      </c>
      <c r="G60">
        <f>Statistics!AU48</f>
        <v>0</v>
      </c>
      <c r="H60">
        <f>Statistics!BJ48</f>
        <v>2.55555555555556</v>
      </c>
      <c r="I60" s="27">
        <f>Statistics!BI48</f>
        <v>0</v>
      </c>
      <c r="J60">
        <f>Statistics!BK48</f>
        <v>3.11111111111111</v>
      </c>
      <c r="K60">
        <f>Statistics!BL48</f>
        <v>0</v>
      </c>
      <c r="L60">
        <f>Statistics!BN48</f>
        <v>0</v>
      </c>
      <c r="M60" s="27">
        <f>Statistics!BQ48</f>
        <v>0</v>
      </c>
    </row>
    <row r="61" spans="1:13">
      <c r="A61">
        <f>Statistics!A43</f>
        <v>5031</v>
      </c>
      <c r="B61">
        <f>Statistics!C43</f>
        <v>3.66666666666667</v>
      </c>
      <c r="C61">
        <f>Statistics!D43</f>
        <v>4.25</v>
      </c>
      <c r="D61">
        <f>Statistics!U43</f>
        <v>1.25</v>
      </c>
      <c r="E61">
        <f>Statistics!AI43</f>
        <v>11.19025</v>
      </c>
      <c r="F61">
        <f>IF(Statistics!AR43&gt;0,4,IF(Statistics!AQ43&gt;0,3,IF(Statistics!AP43&gt;0,2,IF(Statistics!AO43&gt;0,1,0))))</f>
        <v>2</v>
      </c>
      <c r="G61">
        <f>Statistics!AU43</f>
        <v>0</v>
      </c>
      <c r="H61">
        <f>Statistics!BJ43</f>
        <v>1.5</v>
      </c>
      <c r="I61" s="27">
        <f>Statistics!BI43</f>
        <v>0</v>
      </c>
      <c r="J61">
        <f>Statistics!BK43</f>
        <v>3.33333333333333</v>
      </c>
      <c r="K61">
        <f>Statistics!BL43</f>
        <v>0</v>
      </c>
      <c r="L61">
        <f>Statistics!BN43</f>
        <v>0</v>
      </c>
      <c r="M61" s="27">
        <f>Statistics!BQ43</f>
        <v>0.25</v>
      </c>
    </row>
    <row r="62" spans="1:13">
      <c r="A62">
        <f>Statistics!A61</f>
        <v>8574</v>
      </c>
      <c r="B62">
        <f>Statistics!C61</f>
        <v>3.43333333333333</v>
      </c>
      <c r="C62">
        <f>Statistics!D61</f>
        <v>3.4</v>
      </c>
      <c r="D62">
        <f>Statistics!U61</f>
        <v>0.5</v>
      </c>
      <c r="E62">
        <f>Statistics!AI61</f>
        <v>15.2486</v>
      </c>
      <c r="F62">
        <f>IF(Statistics!AR61&gt;0,4,IF(Statistics!AQ61&gt;0,3,IF(Statistics!AP61&gt;0,2,IF(Statistics!AO61&gt;0,1,0))))</f>
        <v>2</v>
      </c>
      <c r="G62">
        <f>Statistics!AU61</f>
        <v>0</v>
      </c>
      <c r="H62">
        <f>Statistics!BJ61</f>
        <v>0.6</v>
      </c>
      <c r="I62" s="27">
        <f>Statistics!BI61</f>
        <v>0</v>
      </c>
      <c r="J62">
        <f>Statistics!BK61</f>
        <v>1.06666666666667</v>
      </c>
      <c r="K62">
        <f>Statistics!BL61</f>
        <v>0</v>
      </c>
      <c r="L62">
        <f>Statistics!BN61</f>
        <v>0</v>
      </c>
      <c r="M62" s="27">
        <f>Statistics!BQ61</f>
        <v>0.2</v>
      </c>
    </row>
    <row r="63" spans="1:13">
      <c r="A63">
        <f>Statistics!A68</f>
        <v>8850</v>
      </c>
      <c r="B63">
        <f>Statistics!C68</f>
        <v>2.88888888888889</v>
      </c>
      <c r="C63">
        <f>Statistics!D68</f>
        <v>2.66666666666667</v>
      </c>
      <c r="D63">
        <f>Statistics!U68</f>
        <v>2</v>
      </c>
      <c r="E63">
        <f>Statistics!AI68</f>
        <v>3.20511111111111</v>
      </c>
      <c r="F63">
        <f>IF(Statistics!AR68&gt;0,4,IF(Statistics!AQ68&gt;0,3,IF(Statistics!AP68&gt;0,2,IF(Statistics!AO68&gt;0,1,0))))</f>
        <v>0</v>
      </c>
      <c r="G63">
        <f>Statistics!AU68</f>
        <v>0</v>
      </c>
      <c r="H63">
        <f>Statistics!BJ68</f>
        <v>0</v>
      </c>
      <c r="I63" s="27">
        <f>Statistics!BI68</f>
        <v>0</v>
      </c>
      <c r="J63">
        <f>Statistics!BK68</f>
        <v>1.77777777777778</v>
      </c>
      <c r="K63">
        <f>Statistics!BL68</f>
        <v>1</v>
      </c>
      <c r="L63">
        <f>Statistics!BN68</f>
        <v>1</v>
      </c>
      <c r="M63" s="27">
        <f>Statistics!BQ68</f>
        <v>0</v>
      </c>
    </row>
    <row r="64" spans="1:13">
      <c r="A64">
        <f>Statistics!A15</f>
        <v>1374</v>
      </c>
      <c r="B64">
        <f>Statistics!C15</f>
        <v>2</v>
      </c>
      <c r="C64">
        <f>Statistics!D15</f>
        <v>2.25</v>
      </c>
      <c r="D64">
        <f>Statistics!U15</f>
        <v>0.25</v>
      </c>
      <c r="E64">
        <f>Statistics!AI15</f>
        <v>8.9985</v>
      </c>
      <c r="F64">
        <f>IF(Statistics!AR15&gt;0,4,IF(Statistics!AQ15&gt;0,3,IF(Statistics!AP15&gt;0,2,IF(Statistics!AO15&gt;0,1,0))))</f>
        <v>1</v>
      </c>
      <c r="G64">
        <f>Statistics!AU15</f>
        <v>0</v>
      </c>
      <c r="H64">
        <f>Statistics!BJ15</f>
        <v>0.5</v>
      </c>
      <c r="I64" s="27">
        <f>Statistics!BI15</f>
        <v>0</v>
      </c>
      <c r="J64">
        <f>Statistics!BK15</f>
        <v>1</v>
      </c>
      <c r="K64">
        <f>Statistics!BL15</f>
        <v>0</v>
      </c>
      <c r="L64">
        <f>Statistics!BN15</f>
        <v>0</v>
      </c>
      <c r="M64" s="27">
        <f>Statistics!BQ15</f>
        <v>0.625</v>
      </c>
    </row>
    <row r="65" spans="1:13">
      <c r="A65">
        <f>Statistics!A34</f>
        <v>4617</v>
      </c>
      <c r="B65">
        <f>Statistics!C34</f>
        <v>2</v>
      </c>
      <c r="C65">
        <f>Statistics!D34</f>
        <v>2.5</v>
      </c>
      <c r="D65">
        <f>Statistics!U34</f>
        <v>0</v>
      </c>
      <c r="E65">
        <f>Statistics!AI34</f>
        <v>39.0805</v>
      </c>
      <c r="F65">
        <f>IF(Statistics!AR34&gt;0,4,IF(Statistics!AQ34&gt;0,3,IF(Statistics!AP34&gt;0,2,IF(Statistics!AO34&gt;0,1,0))))</f>
        <v>0</v>
      </c>
      <c r="G65">
        <f>Statistics!AU34</f>
        <v>0</v>
      </c>
      <c r="H65">
        <f>Statistics!BJ34</f>
        <v>0</v>
      </c>
      <c r="I65" s="27">
        <f>Statistics!BI34</f>
        <v>0</v>
      </c>
      <c r="J65">
        <f>Statistics!BK34</f>
        <v>0.5</v>
      </c>
      <c r="K65">
        <f>Statistics!BL34</f>
        <v>0</v>
      </c>
      <c r="L65">
        <f>Statistics!BN34</f>
        <v>0</v>
      </c>
      <c r="M65" s="27">
        <f>Statistics!BQ34</f>
        <v>0.25</v>
      </c>
    </row>
    <row r="66" spans="1:13">
      <c r="A66">
        <f>Statistics!A66</f>
        <v>8765</v>
      </c>
      <c r="B66">
        <f>Statistics!C66</f>
        <v>1.5</v>
      </c>
      <c r="C66">
        <f>Statistics!D66</f>
        <v>2</v>
      </c>
      <c r="D66">
        <f>Statistics!U66</f>
        <v>0</v>
      </c>
      <c r="E66">
        <f>Statistics!AI66</f>
        <v>59.2815</v>
      </c>
      <c r="F66">
        <f>IF(Statistics!AR66&gt;0,4,IF(Statistics!AQ66&gt;0,3,IF(Statistics!AP66&gt;0,2,IF(Statistics!AO66&gt;0,1,0))))</f>
        <v>0</v>
      </c>
      <c r="G66">
        <f>Statistics!AU66</f>
        <v>0</v>
      </c>
      <c r="H66">
        <f>Statistics!BJ66</f>
        <v>0</v>
      </c>
      <c r="I66" s="27">
        <f>Statistics!BI66</f>
        <v>0</v>
      </c>
      <c r="J66">
        <f>Statistics!BK66</f>
        <v>0.5</v>
      </c>
      <c r="K66">
        <f>Statistics!BL66</f>
        <v>0</v>
      </c>
      <c r="L66">
        <f>Statistics!BN66</f>
        <v>0</v>
      </c>
      <c r="M66" s="27">
        <f>Statistics!BQ66</f>
        <v>0</v>
      </c>
    </row>
    <row r="67" spans="1:13">
      <c r="A67">
        <f>Statistics!A64</f>
        <v>8735</v>
      </c>
      <c r="B67">
        <f>Statistics!C64</f>
        <v>1.41666666666667</v>
      </c>
      <c r="C67">
        <f>Statistics!D64</f>
        <v>1.75</v>
      </c>
      <c r="D67">
        <f>Statistics!U64</f>
        <v>0</v>
      </c>
      <c r="E67">
        <f>Statistics!AI64</f>
        <v>34.898</v>
      </c>
      <c r="F67">
        <f>IF(Statistics!AR64&gt;0,4,IF(Statistics!AQ64&gt;0,3,IF(Statistics!AP64&gt;0,2,IF(Statistics!AO64&gt;0,1,0))))</f>
        <v>0</v>
      </c>
      <c r="G67">
        <f>Statistics!AU64</f>
        <v>0</v>
      </c>
      <c r="H67">
        <f>Statistics!BJ64</f>
        <v>0</v>
      </c>
      <c r="I67" s="27">
        <f>Statistics!BI64</f>
        <v>0</v>
      </c>
      <c r="J67">
        <f>Statistics!BK64</f>
        <v>0.333333333333333</v>
      </c>
      <c r="K67">
        <f>Statistics!BL64</f>
        <v>0</v>
      </c>
      <c r="L67">
        <f>Statistics!BN64</f>
        <v>0</v>
      </c>
      <c r="M67" s="27">
        <f>Statistics!BQ64</f>
        <v>0.125</v>
      </c>
    </row>
    <row r="68" spans="1:13">
      <c r="A68">
        <f>Statistics!A5</f>
        <v>771</v>
      </c>
      <c r="B68">
        <f>Statistics!C5</f>
        <v>1.16666666666667</v>
      </c>
      <c r="C68">
        <f>Statistics!D5</f>
        <v>2</v>
      </c>
      <c r="D68">
        <f>Statistics!U5</f>
        <v>0</v>
      </c>
      <c r="E68">
        <f>Statistics!AI5</f>
        <v>28.634125</v>
      </c>
      <c r="F68">
        <f>IF(Statistics!AR5&gt;0,4,IF(Statistics!AQ5&gt;0,3,IF(Statistics!AP5&gt;0,2,IF(Statistics!AO5&gt;0,1,0))))</f>
        <v>0</v>
      </c>
      <c r="G68">
        <f>Statistics!AU5</f>
        <v>0</v>
      </c>
      <c r="H68">
        <f>Statistics!BJ5</f>
        <v>0</v>
      </c>
      <c r="I68" s="27">
        <f>Statistics!BI5</f>
        <v>0</v>
      </c>
      <c r="J68">
        <f>Statistics!BK5</f>
        <v>0.833333333333333</v>
      </c>
      <c r="K68">
        <f>Statistics!BL5</f>
        <v>0</v>
      </c>
      <c r="L68">
        <f>Statistics!BN5</f>
        <v>0</v>
      </c>
      <c r="M68" s="27">
        <f>Statistics!BQ5</f>
        <v>0.5</v>
      </c>
    </row>
    <row r="69" spans="1:13">
      <c r="A69">
        <f>Statistics!A71</f>
        <v>0</v>
      </c>
      <c r="B69">
        <f>Statistics!C71</f>
        <v>0</v>
      </c>
      <c r="C69">
        <f>Statistics!D71</f>
        <v>0</v>
      </c>
      <c r="D69">
        <f>Statistics!U71</f>
        <v>0</v>
      </c>
      <c r="E69">
        <f>Statistics!AI71</f>
        <v>0</v>
      </c>
      <c r="F69">
        <f>IF(Statistics!AR71&gt;0,4,IF(Statistics!AQ71&gt;0,3,IF(Statistics!AP71&gt;0,2,IF(Statistics!AO71&gt;0,1,0))))</f>
        <v>0</v>
      </c>
      <c r="G69">
        <f>Statistics!AU71</f>
        <v>0</v>
      </c>
      <c r="H69">
        <f>Statistics!BJ71</f>
        <v>0</v>
      </c>
      <c r="I69" s="27" t="e">
        <f>Statistics!BI71</f>
        <v>#DIV/0!</v>
      </c>
      <c r="J69">
        <f>Statistics!BK71</f>
        <v>0</v>
      </c>
      <c r="K69">
        <f>Statistics!BL71</f>
        <v>0</v>
      </c>
      <c r="L69">
        <f>Statistics!BN71</f>
        <v>0</v>
      </c>
      <c r="M69" s="27">
        <f>Statistics!BQ71</f>
        <v>0</v>
      </c>
    </row>
    <row r="70" spans="1:13">
      <c r="A70">
        <f>Statistics!A72</f>
        <v>0</v>
      </c>
      <c r="B70">
        <f>Statistics!C72</f>
        <v>0</v>
      </c>
      <c r="C70">
        <f>Statistics!D72</f>
        <v>0</v>
      </c>
      <c r="D70">
        <f>Statistics!U72</f>
        <v>0</v>
      </c>
      <c r="E70">
        <f>Statistics!AI72</f>
        <v>0</v>
      </c>
      <c r="F70">
        <f>IF(Statistics!AR72&gt;0,4,IF(Statistics!AQ72&gt;0,3,IF(Statistics!AP72&gt;0,2,IF(Statistics!AO72&gt;0,1,0))))</f>
        <v>0</v>
      </c>
      <c r="G70">
        <f>Statistics!AU72</f>
        <v>0</v>
      </c>
      <c r="H70">
        <f>Statistics!BJ72</f>
        <v>0</v>
      </c>
      <c r="I70" s="27" t="e">
        <f>Statistics!BI72</f>
        <v>#DIV/0!</v>
      </c>
      <c r="J70">
        <f>Statistics!BK72</f>
        <v>0</v>
      </c>
      <c r="K70">
        <f>Statistics!BL72</f>
        <v>0</v>
      </c>
      <c r="L70">
        <f>Statistics!BN72</f>
        <v>0</v>
      </c>
      <c r="M70" s="27">
        <f>Statistics!BQ72</f>
        <v>0</v>
      </c>
    </row>
    <row r="71" spans="1:13">
      <c r="A71">
        <f>Statistics!A73</f>
        <v>0</v>
      </c>
      <c r="B71">
        <f>Statistics!C73</f>
        <v>0</v>
      </c>
      <c r="C71">
        <f>Statistics!D73</f>
        <v>0</v>
      </c>
      <c r="D71">
        <f>Statistics!U73</f>
        <v>0</v>
      </c>
      <c r="E71">
        <f>Statistics!AI73</f>
        <v>0</v>
      </c>
      <c r="F71">
        <f>IF(Statistics!AR73&gt;0,4,IF(Statistics!AQ73&gt;0,3,IF(Statistics!AP73&gt;0,2,IF(Statistics!AO73&gt;0,1,0))))</f>
        <v>0</v>
      </c>
      <c r="G71">
        <f>Statistics!AU73</f>
        <v>0</v>
      </c>
      <c r="H71">
        <f>Statistics!BJ73</f>
        <v>0</v>
      </c>
      <c r="I71" s="27" t="e">
        <f>Statistics!BI73</f>
        <v>#DIV/0!</v>
      </c>
      <c r="J71">
        <f>Statistics!BK73</f>
        <v>0</v>
      </c>
      <c r="K71">
        <f>Statistics!BL73</f>
        <v>0</v>
      </c>
      <c r="L71">
        <f>Statistics!BN73</f>
        <v>0</v>
      </c>
      <c r="M71" s="27">
        <f>Statistics!BQ73</f>
        <v>0</v>
      </c>
    </row>
    <row r="72" spans="1:13">
      <c r="A72">
        <f>Statistics!A74</f>
        <v>0</v>
      </c>
      <c r="B72">
        <f>Statistics!C74</f>
        <v>0</v>
      </c>
      <c r="C72">
        <f>Statistics!D74</f>
        <v>0</v>
      </c>
      <c r="D72">
        <f>Statistics!U74</f>
        <v>0</v>
      </c>
      <c r="E72">
        <f>Statistics!AI74</f>
        <v>0</v>
      </c>
      <c r="F72">
        <f>IF(Statistics!AR74&gt;0,4,IF(Statistics!AQ74&gt;0,3,IF(Statistics!AP74&gt;0,2,IF(Statistics!AO74&gt;0,1,0))))</f>
        <v>0</v>
      </c>
      <c r="G72">
        <f>Statistics!AU74</f>
        <v>0</v>
      </c>
      <c r="H72">
        <f>Statistics!BJ74</f>
        <v>0</v>
      </c>
      <c r="I72" s="27" t="e">
        <f>Statistics!BI74</f>
        <v>#DIV/0!</v>
      </c>
      <c r="J72">
        <f>Statistics!BK74</f>
        <v>0</v>
      </c>
      <c r="K72">
        <f>Statistics!BL74</f>
        <v>0</v>
      </c>
      <c r="L72">
        <f>Statistics!BN74</f>
        <v>0</v>
      </c>
      <c r="M72" s="27">
        <f>Statistics!BQ74</f>
        <v>0</v>
      </c>
    </row>
    <row r="73" spans="1:13">
      <c r="A73">
        <f>Statistics!A75</f>
        <v>0</v>
      </c>
      <c r="B73">
        <f>Statistics!C75</f>
        <v>0</v>
      </c>
      <c r="C73">
        <f>Statistics!D75</f>
        <v>0</v>
      </c>
      <c r="D73">
        <f>Statistics!U75</f>
        <v>0</v>
      </c>
      <c r="E73">
        <f>Statistics!AI75</f>
        <v>0</v>
      </c>
      <c r="F73">
        <f>IF(Statistics!AR75&gt;0,4,IF(Statistics!AQ75&gt;0,3,IF(Statistics!AP75&gt;0,2,IF(Statistics!AO75&gt;0,1,0))))</f>
        <v>0</v>
      </c>
      <c r="G73">
        <f>Statistics!AU75</f>
        <v>0</v>
      </c>
      <c r="H73">
        <f>Statistics!BJ75</f>
        <v>0</v>
      </c>
      <c r="I73" s="27" t="e">
        <f>Statistics!BI75</f>
        <v>#DIV/0!</v>
      </c>
      <c r="J73">
        <f>Statistics!BK75</f>
        <v>0</v>
      </c>
      <c r="K73">
        <f>Statistics!BL75</f>
        <v>0</v>
      </c>
      <c r="L73">
        <f>Statistics!BN75</f>
        <v>0</v>
      </c>
      <c r="M73" s="27">
        <f>Statistics!BQ75</f>
        <v>0</v>
      </c>
    </row>
    <row r="74" spans="1:13">
      <c r="A74">
        <f>Statistics!A76</f>
        <v>0</v>
      </c>
      <c r="B74">
        <f>Statistics!C76</f>
        <v>0</v>
      </c>
      <c r="C74">
        <f>Statistics!D76</f>
        <v>0</v>
      </c>
      <c r="D74">
        <f>Statistics!U76</f>
        <v>0</v>
      </c>
      <c r="E74">
        <f>Statistics!AI76</f>
        <v>0</v>
      </c>
      <c r="F74">
        <f>IF(Statistics!AR76&gt;0,4,IF(Statistics!AQ76&gt;0,3,IF(Statistics!AP76&gt;0,2,IF(Statistics!AO76&gt;0,1,0))))</f>
        <v>0</v>
      </c>
      <c r="G74">
        <f>Statistics!AU76</f>
        <v>0</v>
      </c>
      <c r="H74">
        <f>Statistics!BJ76</f>
        <v>0</v>
      </c>
      <c r="I74" s="27" t="e">
        <f>Statistics!BI76</f>
        <v>#DIV/0!</v>
      </c>
      <c r="J74">
        <f>Statistics!BK76</f>
        <v>0</v>
      </c>
      <c r="K74">
        <f>Statistics!BL76</f>
        <v>0</v>
      </c>
      <c r="L74">
        <f>Statistics!BN76</f>
        <v>0</v>
      </c>
      <c r="M74" s="27">
        <f>Statistics!BQ76</f>
        <v>0</v>
      </c>
    </row>
    <row r="75" spans="1:13">
      <c r="A75">
        <f>Statistics!A77</f>
        <v>0</v>
      </c>
      <c r="B75">
        <f>Statistics!C77</f>
        <v>0</v>
      </c>
      <c r="C75">
        <f>Statistics!D77</f>
        <v>0</v>
      </c>
      <c r="D75">
        <f>Statistics!U77</f>
        <v>0</v>
      </c>
      <c r="E75">
        <f>Statistics!AI77</f>
        <v>0</v>
      </c>
      <c r="F75">
        <f>IF(Statistics!AR77&gt;0,4,IF(Statistics!AQ77&gt;0,3,IF(Statistics!AP77&gt;0,2,IF(Statistics!AO77&gt;0,1,0))))</f>
        <v>0</v>
      </c>
      <c r="G75">
        <f>Statistics!AU77</f>
        <v>0</v>
      </c>
      <c r="H75">
        <f>Statistics!BJ77</f>
        <v>0</v>
      </c>
      <c r="I75" s="27" t="e">
        <f>Statistics!BI77</f>
        <v>#DIV/0!</v>
      </c>
      <c r="J75">
        <f>Statistics!BK77</f>
        <v>0</v>
      </c>
      <c r="K75">
        <f>Statistics!BL77</f>
        <v>0</v>
      </c>
      <c r="L75">
        <f>Statistics!BN77</f>
        <v>0</v>
      </c>
      <c r="M75" s="27">
        <f>Statistics!BQ77</f>
        <v>0</v>
      </c>
    </row>
    <row r="76" spans="1:13">
      <c r="A76">
        <f>Statistics!A78</f>
        <v>0</v>
      </c>
      <c r="B76">
        <f>Statistics!C78</f>
        <v>0</v>
      </c>
      <c r="C76">
        <f>Statistics!D78</f>
        <v>0</v>
      </c>
      <c r="D76">
        <f>Statistics!U78</f>
        <v>0</v>
      </c>
      <c r="E76">
        <f>Statistics!AI78</f>
        <v>0</v>
      </c>
      <c r="F76">
        <f>IF(Statistics!AR78&gt;0,4,IF(Statistics!AQ78&gt;0,3,IF(Statistics!AP78&gt;0,2,IF(Statistics!AO78&gt;0,1,0))))</f>
        <v>0</v>
      </c>
      <c r="G76">
        <f>Statistics!AU78</f>
        <v>0</v>
      </c>
      <c r="H76">
        <f>Statistics!BJ78</f>
        <v>0</v>
      </c>
      <c r="I76" s="27" t="e">
        <f>Statistics!BI78</f>
        <v>#DIV/0!</v>
      </c>
      <c r="J76">
        <f>Statistics!BK78</f>
        <v>0</v>
      </c>
      <c r="K76">
        <f>Statistics!BL78</f>
        <v>0</v>
      </c>
      <c r="L76">
        <f>Statistics!BN78</f>
        <v>0</v>
      </c>
      <c r="M76" s="27">
        <f>Statistics!BQ78</f>
        <v>0</v>
      </c>
    </row>
    <row r="77" spans="1:13">
      <c r="A77">
        <f>Statistics!A79</f>
        <v>0</v>
      </c>
      <c r="B77">
        <f>Statistics!C79</f>
        <v>0</v>
      </c>
      <c r="C77">
        <f>Statistics!D79</f>
        <v>0</v>
      </c>
      <c r="D77">
        <f>Statistics!U79</f>
        <v>0</v>
      </c>
      <c r="E77">
        <f>Statistics!AI79</f>
        <v>0</v>
      </c>
      <c r="F77">
        <f>IF(Statistics!AR79&gt;0,4,IF(Statistics!AQ79&gt;0,3,IF(Statistics!AP79&gt;0,2,IF(Statistics!AO79&gt;0,1,0))))</f>
        <v>0</v>
      </c>
      <c r="G77">
        <f>Statistics!AU79</f>
        <v>0</v>
      </c>
      <c r="H77">
        <f>Statistics!BJ79</f>
        <v>0</v>
      </c>
      <c r="I77" s="27" t="e">
        <f>Statistics!BI79</f>
        <v>#DIV/0!</v>
      </c>
      <c r="J77">
        <f>Statistics!BK79</f>
        <v>0</v>
      </c>
      <c r="K77">
        <f>Statistics!BL79</f>
        <v>0</v>
      </c>
      <c r="L77">
        <f>Statistics!BN79</f>
        <v>0</v>
      </c>
      <c r="M77" s="27">
        <f>Statistics!BQ79</f>
        <v>0</v>
      </c>
    </row>
    <row r="78" spans="1:13">
      <c r="A78">
        <f>Statistics!A80</f>
        <v>0</v>
      </c>
      <c r="B78">
        <f>Statistics!C80</f>
        <v>0</v>
      </c>
      <c r="C78">
        <f>Statistics!D80</f>
        <v>0</v>
      </c>
      <c r="D78">
        <f>Statistics!U80</f>
        <v>0</v>
      </c>
      <c r="E78">
        <f>Statistics!AI80</f>
        <v>0</v>
      </c>
      <c r="F78">
        <f>IF(Statistics!AR80&gt;0,4,IF(Statistics!AQ80&gt;0,3,IF(Statistics!AP80&gt;0,2,IF(Statistics!AO80&gt;0,1,0))))</f>
        <v>0</v>
      </c>
      <c r="G78">
        <f>Statistics!AU80</f>
        <v>0</v>
      </c>
      <c r="H78">
        <f>Statistics!BJ80</f>
        <v>0</v>
      </c>
      <c r="I78" s="27" t="e">
        <f>Statistics!BI80</f>
        <v>#DIV/0!</v>
      </c>
      <c r="J78">
        <f>Statistics!BK80</f>
        <v>0</v>
      </c>
      <c r="K78">
        <f>Statistics!BL80</f>
        <v>0</v>
      </c>
      <c r="L78">
        <f>Statistics!BN80</f>
        <v>0</v>
      </c>
      <c r="M78" s="27">
        <f>Statistics!BQ80</f>
        <v>0</v>
      </c>
    </row>
    <row r="79" spans="1:13">
      <c r="A79">
        <f>Statistics!A81</f>
        <v>0</v>
      </c>
      <c r="B79">
        <f>Statistics!C81</f>
        <v>0</v>
      </c>
      <c r="C79">
        <f>Statistics!D81</f>
        <v>0</v>
      </c>
      <c r="D79">
        <f>Statistics!U81</f>
        <v>0</v>
      </c>
      <c r="E79">
        <f>Statistics!AI81</f>
        <v>0</v>
      </c>
      <c r="F79">
        <f>IF(Statistics!AR81&gt;0,4,IF(Statistics!AQ81&gt;0,3,IF(Statistics!AP81&gt;0,2,IF(Statistics!AO81&gt;0,1,0))))</f>
        <v>0</v>
      </c>
      <c r="G79">
        <f>Statistics!AU81</f>
        <v>0</v>
      </c>
      <c r="H79">
        <f>Statistics!BJ81</f>
        <v>0</v>
      </c>
      <c r="I79" s="27" t="e">
        <f>Statistics!BI81</f>
        <v>#DIV/0!</v>
      </c>
      <c r="J79">
        <f>Statistics!BK81</f>
        <v>0</v>
      </c>
      <c r="K79">
        <f>Statistics!BL81</f>
        <v>0</v>
      </c>
      <c r="L79">
        <f>Statistics!BN81</f>
        <v>0</v>
      </c>
      <c r="M79" s="27">
        <f>Statistics!BQ81</f>
        <v>0</v>
      </c>
    </row>
    <row r="80" spans="1:13">
      <c r="A80">
        <f>Statistics!A82</f>
        <v>0</v>
      </c>
      <c r="B80">
        <f>Statistics!C82</f>
        <v>0</v>
      </c>
      <c r="C80">
        <f>Statistics!D82</f>
        <v>0</v>
      </c>
      <c r="D80">
        <f>Statistics!U82</f>
        <v>0</v>
      </c>
      <c r="E80">
        <f>Statistics!AI82</f>
        <v>0</v>
      </c>
      <c r="F80">
        <f>IF(Statistics!AR82&gt;0,4,IF(Statistics!AQ82&gt;0,3,IF(Statistics!AP82&gt;0,2,IF(Statistics!AO82&gt;0,1,0))))</f>
        <v>0</v>
      </c>
      <c r="G80">
        <f>Statistics!AU82</f>
        <v>0</v>
      </c>
      <c r="H80">
        <f>Statistics!BJ82</f>
        <v>0</v>
      </c>
      <c r="I80" s="27" t="e">
        <f>Statistics!BI82</f>
        <v>#DIV/0!</v>
      </c>
      <c r="J80">
        <f>Statistics!BK82</f>
        <v>0</v>
      </c>
      <c r="K80">
        <f>Statistics!BL82</f>
        <v>0</v>
      </c>
      <c r="L80">
        <f>Statistics!BN82</f>
        <v>0</v>
      </c>
      <c r="M80" s="27">
        <f>Statistics!BQ82</f>
        <v>0</v>
      </c>
    </row>
    <row r="81" spans="1:13">
      <c r="A81">
        <f>Statistics!A83</f>
        <v>0</v>
      </c>
      <c r="B81">
        <f>Statistics!C83</f>
        <v>0</v>
      </c>
      <c r="C81">
        <f>Statistics!D83</f>
        <v>0</v>
      </c>
      <c r="D81">
        <f>Statistics!U83</f>
        <v>0</v>
      </c>
      <c r="E81">
        <f>Statistics!AI83</f>
        <v>0</v>
      </c>
      <c r="F81">
        <f>IF(Statistics!AR83&gt;0,4,IF(Statistics!AQ83&gt;0,3,IF(Statistics!AP83&gt;0,2,IF(Statistics!AO83&gt;0,1,0))))</f>
        <v>0</v>
      </c>
      <c r="G81">
        <f>Statistics!AU83</f>
        <v>0</v>
      </c>
      <c r="H81">
        <f>Statistics!BJ83</f>
        <v>0</v>
      </c>
      <c r="I81" s="27" t="e">
        <f>Statistics!BI83</f>
        <v>#DIV/0!</v>
      </c>
      <c r="J81">
        <f>Statistics!BK83</f>
        <v>0</v>
      </c>
      <c r="K81">
        <f>Statistics!BL83</f>
        <v>0</v>
      </c>
      <c r="L81">
        <f>Statistics!BN83</f>
        <v>0</v>
      </c>
      <c r="M81" s="27">
        <f>Statistics!BQ83</f>
        <v>0</v>
      </c>
    </row>
    <row r="82" spans="1:13">
      <c r="A82">
        <f>Statistics!A84</f>
        <v>0</v>
      </c>
      <c r="B82">
        <f>Statistics!C84</f>
        <v>0</v>
      </c>
      <c r="C82">
        <f>Statistics!D84</f>
        <v>0</v>
      </c>
      <c r="D82">
        <f>Statistics!U84</f>
        <v>0</v>
      </c>
      <c r="E82">
        <f>Statistics!AI84</f>
        <v>0</v>
      </c>
      <c r="F82">
        <f>IF(Statistics!AR84&gt;0,4,IF(Statistics!AQ84&gt;0,3,IF(Statistics!AP84&gt;0,2,IF(Statistics!AO84&gt;0,1,0))))</f>
        <v>0</v>
      </c>
      <c r="G82">
        <f>Statistics!AU84</f>
        <v>0</v>
      </c>
      <c r="H82">
        <f>Statistics!BJ84</f>
        <v>0</v>
      </c>
      <c r="I82" s="27" t="e">
        <f>Statistics!BI84</f>
        <v>#DIV/0!</v>
      </c>
      <c r="J82">
        <f>Statistics!BK84</f>
        <v>0</v>
      </c>
      <c r="K82">
        <f>Statistics!BL84</f>
        <v>0</v>
      </c>
      <c r="L82">
        <f>Statistics!BN84</f>
        <v>0</v>
      </c>
      <c r="M82" s="27">
        <f>Statistics!BQ84</f>
        <v>0</v>
      </c>
    </row>
    <row r="83" spans="1:13">
      <c r="A83">
        <f>Statistics!A85</f>
        <v>0</v>
      </c>
      <c r="B83">
        <f>Statistics!C85</f>
        <v>0</v>
      </c>
      <c r="C83">
        <f>Statistics!D85</f>
        <v>0</v>
      </c>
      <c r="D83">
        <f>Statistics!U85</f>
        <v>0</v>
      </c>
      <c r="E83">
        <f>Statistics!AI85</f>
        <v>0</v>
      </c>
      <c r="F83">
        <f>IF(Statistics!AR85&gt;0,4,IF(Statistics!AQ85&gt;0,3,IF(Statistics!AP85&gt;0,2,IF(Statistics!AO85&gt;0,1,0))))</f>
        <v>0</v>
      </c>
      <c r="G83">
        <f>Statistics!AU85</f>
        <v>0</v>
      </c>
      <c r="H83">
        <f>Statistics!BJ85</f>
        <v>0</v>
      </c>
      <c r="I83" s="27" t="e">
        <f>Statistics!BI85</f>
        <v>#DIV/0!</v>
      </c>
      <c r="J83">
        <f>Statistics!BK85</f>
        <v>0</v>
      </c>
      <c r="K83">
        <f>Statistics!BL85</f>
        <v>0</v>
      </c>
      <c r="L83">
        <f>Statistics!BN85</f>
        <v>0</v>
      </c>
      <c r="M83" s="27">
        <f>Statistics!BQ85</f>
        <v>0</v>
      </c>
    </row>
    <row r="84" spans="1:13">
      <c r="A84">
        <f>Statistics!A86</f>
        <v>0</v>
      </c>
      <c r="B84">
        <f>Statistics!C86</f>
        <v>0</v>
      </c>
      <c r="C84">
        <f>Statistics!D86</f>
        <v>0</v>
      </c>
      <c r="D84">
        <f>Statistics!U86</f>
        <v>0</v>
      </c>
      <c r="E84">
        <f>Statistics!AI86</f>
        <v>0</v>
      </c>
      <c r="F84">
        <f>IF(Statistics!AR86&gt;0,4,IF(Statistics!AQ86&gt;0,3,IF(Statistics!AP86&gt;0,2,IF(Statistics!AO86&gt;0,1,0))))</f>
        <v>0</v>
      </c>
      <c r="G84">
        <f>Statistics!AU86</f>
        <v>0</v>
      </c>
      <c r="H84">
        <f>Statistics!BJ86</f>
        <v>0</v>
      </c>
      <c r="I84" s="27" t="e">
        <f>Statistics!BI86</f>
        <v>#DIV/0!</v>
      </c>
      <c r="J84">
        <f>Statistics!BK86</f>
        <v>0</v>
      </c>
      <c r="K84">
        <f>Statistics!BL86</f>
        <v>0</v>
      </c>
      <c r="L84">
        <f>Statistics!BN86</f>
        <v>0</v>
      </c>
      <c r="M84" s="27">
        <f>Statistics!BQ86</f>
        <v>0</v>
      </c>
    </row>
  </sheetData>
  <sortState ref="A2:M84">
    <sortCondition ref="B2:B84" descending="1"/>
  </sortState>
  <conditionalFormatting sqref="B$1:B$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$1:C$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$1:D$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$1:E$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$1:F$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$1:G$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$1:J$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$1:K$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$1:L$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$1:M$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$1:I$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BV117"/>
  <sheetViews>
    <sheetView workbookViewId="0">
      <pane xSplit="1" topLeftCell="B1" activePane="topRight" state="frozen"/>
      <selection/>
      <selection pane="topRight" activeCell="T35" sqref="T35"/>
    </sheetView>
  </sheetViews>
  <sheetFormatPr defaultColWidth="9" defaultRowHeight="14.5"/>
  <cols>
    <col min="3" max="3" width="17.1818181818182" customWidth="1"/>
    <col min="4" max="4" width="11.5454545454545" customWidth="1"/>
    <col min="7" max="9" width="11.8181818181818" customWidth="1"/>
    <col min="10" max="10" width="10.5454545454545" customWidth="1"/>
    <col min="11" max="11" width="12.8181818181818"/>
    <col min="12" max="12" width="12" customWidth="1"/>
    <col min="13" max="13" width="12.2727272727273" customWidth="1"/>
    <col min="14" max="14" width="13.4545454545455" customWidth="1"/>
    <col min="16" max="16" width="15.8181818181818" customWidth="1"/>
    <col min="17" max="17" width="17.2727272727273" customWidth="1"/>
    <col min="19" max="19" width="11.9090909090909" customWidth="1"/>
    <col min="20" max="20" width="12.4545454545455" customWidth="1"/>
    <col min="21" max="21" width="11.1818181818182" customWidth="1"/>
    <col min="22" max="22" width="18.0909090909091" customWidth="1"/>
    <col min="23" max="24" width="11.8181818181818" customWidth="1"/>
    <col min="25" max="26" width="15.5454545454545" customWidth="1"/>
    <col min="27" max="27" width="11.8181818181818" customWidth="1"/>
    <col min="28" max="29" width="12.2727272727273" customWidth="1"/>
    <col min="30" max="31" width="16.1818181818182" customWidth="1"/>
    <col min="32" max="32" width="12.4545454545455" customWidth="1"/>
    <col min="33" max="33" width="11.4545454545455" customWidth="1"/>
    <col min="34" max="34" width="13" customWidth="1"/>
    <col min="35" max="35" width="19.2727272727273" customWidth="1"/>
    <col min="36" max="37" width="19.2727272727273" customWidth="1"/>
    <col min="38" max="38" width="48.8181818181818" style="41" customWidth="1"/>
    <col min="39" max="39" width="17.3636363636364" customWidth="1"/>
    <col min="40" max="40" width="18.8181818181818" customWidth="1"/>
    <col min="41" max="42" width="21.5454545454545" customWidth="1"/>
    <col min="43" max="45" width="16.7272727272727" customWidth="1"/>
    <col min="46" max="46" width="31.2727272727273" customWidth="1"/>
    <col min="47" max="52" width="25.8181818181818" customWidth="1"/>
    <col min="53" max="53" width="51.1818181818182" customWidth="1"/>
    <col min="54" max="61" width="25.8181818181818" customWidth="1"/>
    <col min="62" max="62" width="18.7272727272727" customWidth="1"/>
    <col min="63" max="63" width="11.1818181818182" customWidth="1"/>
    <col min="64" max="65" width="11.4545454545455" customWidth="1"/>
    <col min="67" max="67" width="8.72727272727273" style="2"/>
    <col min="68" max="68" width="11.1818181818182" customWidth="1"/>
    <col min="69" max="69" width="11.7272727272727" customWidth="1"/>
    <col min="70" max="70" width="8.72727272727273" customWidth="1"/>
    <col min="71" max="71" width="8.72727272727273" style="2"/>
  </cols>
  <sheetData>
    <row r="1" spans="4:71">
      <c r="D1" s="6" t="s">
        <v>1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37" t="s">
        <v>2</v>
      </c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44" t="s">
        <v>73</v>
      </c>
      <c r="AJ1" s="44"/>
      <c r="AK1" s="44"/>
      <c r="AL1" s="44"/>
      <c r="AM1" s="44"/>
      <c r="AN1" s="45"/>
      <c r="AO1" s="45"/>
      <c r="AP1" s="45"/>
      <c r="AQ1" s="45"/>
      <c r="AR1" s="45"/>
      <c r="AS1" s="45"/>
      <c r="AT1" s="45"/>
      <c r="AU1" s="45" t="s">
        <v>4</v>
      </c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8" t="s">
        <v>74</v>
      </c>
      <c r="BL1" s="48"/>
      <c r="BM1" s="48"/>
      <c r="BN1" s="48"/>
      <c r="BO1" s="48"/>
      <c r="BP1" s="48"/>
      <c r="BQ1" s="48"/>
      <c r="BR1" s="48"/>
      <c r="BS1" s="48"/>
    </row>
    <row r="2" spans="4:71"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46"/>
      <c r="AJ2" s="46"/>
      <c r="AK2" s="46"/>
      <c r="AL2" s="46"/>
      <c r="AM2" s="46"/>
      <c r="AN2" s="10"/>
      <c r="AO2" s="10"/>
      <c r="AP2" s="10"/>
      <c r="AQ2" s="10"/>
      <c r="AR2" s="10"/>
      <c r="AS2" s="10"/>
      <c r="AT2" s="10"/>
      <c r="AU2" s="10"/>
      <c r="AV2" s="47" t="s">
        <v>75</v>
      </c>
      <c r="AW2" s="47"/>
      <c r="AX2" s="47"/>
      <c r="AY2" s="47"/>
      <c r="AZ2" s="47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41"/>
      <c r="BL2" s="41"/>
      <c r="BM2" s="41"/>
      <c r="BN2" s="41"/>
      <c r="BO2" s="49"/>
      <c r="BP2" s="41"/>
      <c r="BQ2" s="41"/>
      <c r="BR2" s="41"/>
      <c r="BS2" s="49"/>
    </row>
    <row r="3" spans="1:74">
      <c r="A3" t="s">
        <v>6</v>
      </c>
      <c r="B3" t="s">
        <v>76</v>
      </c>
      <c r="C3" t="s">
        <v>77</v>
      </c>
      <c r="D3" s="7" t="s">
        <v>78</v>
      </c>
      <c r="E3" s="7" t="s">
        <v>79</v>
      </c>
      <c r="F3" s="7" t="s">
        <v>80</v>
      </c>
      <c r="G3" s="7" t="s">
        <v>81</v>
      </c>
      <c r="H3" s="7" t="s">
        <v>82</v>
      </c>
      <c r="I3" s="7" t="s">
        <v>83</v>
      </c>
      <c r="J3" s="7" t="s">
        <v>84</v>
      </c>
      <c r="K3" s="7" t="s">
        <v>85</v>
      </c>
      <c r="L3" s="7" t="s">
        <v>86</v>
      </c>
      <c r="M3" s="7" t="s">
        <v>87</v>
      </c>
      <c r="N3" s="7" t="s">
        <v>88</v>
      </c>
      <c r="O3" s="7" t="s">
        <v>89</v>
      </c>
      <c r="P3" s="7" t="s">
        <v>90</v>
      </c>
      <c r="Q3" s="7" t="s">
        <v>91</v>
      </c>
      <c r="R3" s="7" t="s">
        <v>92</v>
      </c>
      <c r="S3" s="7" t="s">
        <v>93</v>
      </c>
      <c r="T3" s="7" t="s">
        <v>94</v>
      </c>
      <c r="U3" s="22" t="s">
        <v>95</v>
      </c>
      <c r="V3" s="22" t="s">
        <v>96</v>
      </c>
      <c r="W3" s="22" t="s">
        <v>81</v>
      </c>
      <c r="X3" s="22" t="s">
        <v>82</v>
      </c>
      <c r="Y3" s="22" t="s">
        <v>97</v>
      </c>
      <c r="Z3" s="22" t="s">
        <v>98</v>
      </c>
      <c r="AA3" s="22" t="s">
        <v>99</v>
      </c>
      <c r="AB3" s="22" t="s">
        <v>87</v>
      </c>
      <c r="AC3" s="22" t="s">
        <v>100</v>
      </c>
      <c r="AD3" s="22" t="s">
        <v>101</v>
      </c>
      <c r="AE3" s="22" t="s">
        <v>102</v>
      </c>
      <c r="AF3" s="22" t="s">
        <v>92</v>
      </c>
      <c r="AG3" s="22" t="s">
        <v>103</v>
      </c>
      <c r="AH3" s="22" t="s">
        <v>104</v>
      </c>
      <c r="AI3" s="46" t="s">
        <v>105</v>
      </c>
      <c r="AJ3" s="46" t="s">
        <v>106</v>
      </c>
      <c r="AK3" s="46" t="s">
        <v>107</v>
      </c>
      <c r="AL3" s="46" t="s">
        <v>108</v>
      </c>
      <c r="AM3" s="46" t="s">
        <v>109</v>
      </c>
      <c r="AN3" s="10" t="s">
        <v>110</v>
      </c>
      <c r="AO3" s="10" t="s">
        <v>111</v>
      </c>
      <c r="AP3" s="10" t="s">
        <v>112</v>
      </c>
      <c r="AQ3" s="10" t="s">
        <v>113</v>
      </c>
      <c r="AR3" s="10" t="s">
        <v>114</v>
      </c>
      <c r="AS3" s="10" t="s">
        <v>115</v>
      </c>
      <c r="AT3" s="10" t="s">
        <v>116</v>
      </c>
      <c r="AU3" s="10" t="s">
        <v>117</v>
      </c>
      <c r="AV3" s="10" t="s">
        <v>118</v>
      </c>
      <c r="AW3" s="10" t="s">
        <v>119</v>
      </c>
      <c r="AX3" s="10" t="s">
        <v>120</v>
      </c>
      <c r="AY3" s="10" t="s">
        <v>121</v>
      </c>
      <c r="AZ3" s="10" t="s">
        <v>122</v>
      </c>
      <c r="BA3" s="10" t="s">
        <v>123</v>
      </c>
      <c r="BB3" s="10" t="s">
        <v>124</v>
      </c>
      <c r="BC3" s="10" t="s">
        <v>125</v>
      </c>
      <c r="BD3" s="10" t="s">
        <v>126</v>
      </c>
      <c r="BE3" s="10" t="s">
        <v>127</v>
      </c>
      <c r="BF3" s="10" t="s">
        <v>128</v>
      </c>
      <c r="BG3" s="10" t="s">
        <v>129</v>
      </c>
      <c r="BH3" s="10" t="s">
        <v>130</v>
      </c>
      <c r="BI3" s="10" t="s">
        <v>131</v>
      </c>
      <c r="BJ3" s="10" t="s">
        <v>132</v>
      </c>
      <c r="BK3" s="41" t="s">
        <v>133</v>
      </c>
      <c r="BL3" s="41" t="s">
        <v>70</v>
      </c>
      <c r="BM3" s="41" t="s">
        <v>134</v>
      </c>
      <c r="BN3" s="41" t="s">
        <v>71</v>
      </c>
      <c r="BO3" s="49" t="s">
        <v>135</v>
      </c>
      <c r="BP3" s="41" t="s">
        <v>136</v>
      </c>
      <c r="BQ3" s="41" t="s">
        <v>72</v>
      </c>
      <c r="BR3" s="41" t="s">
        <v>137</v>
      </c>
      <c r="BS3" s="49" t="s">
        <v>138</v>
      </c>
      <c r="BV3" s="1"/>
    </row>
    <row r="4" spans="1:71">
      <c r="A4">
        <v>610</v>
      </c>
      <c r="B4">
        <f>COUNTIF(Formulas!A$3:A$2000,Statistics!A4)</f>
        <v>11</v>
      </c>
      <c r="C4">
        <f>D4+U4+AJ4+BJ4-BK4</f>
        <v>19.5757575757576</v>
      </c>
      <c r="D4">
        <f t="shared" ref="D4:D43" si="0">F4+J4+O4</f>
        <v>5.45454545454546</v>
      </c>
      <c r="E4" s="2">
        <f>SUMIF(Formulas!A$3:A$2000,Statistics!A4,Formulas!D$3:D$2000)/Statistics!B4</f>
        <v>0.727272727272727</v>
      </c>
      <c r="F4">
        <f t="shared" ref="F4:F43" si="1">E4*2</f>
        <v>1.45454545454545</v>
      </c>
      <c r="G4">
        <f>SUMIF(Formulas!A$3:A$2000,Statistics!A4,Formulas!E$3:E$2000)/B4</f>
        <v>0</v>
      </c>
      <c r="H4">
        <f>SUMIF(Formulas!A$3:A$2000,Statistics!A4,Formulas!E$3:E$2000)</f>
        <v>0</v>
      </c>
      <c r="I4">
        <f>SUMIF(Formulas!A$3:A$2000,Statistics!A4,Formulas!I$3:I$2000)</f>
        <v>0</v>
      </c>
      <c r="J4">
        <f t="shared" ref="J4:J43" si="2">G4*2</f>
        <v>0</v>
      </c>
      <c r="K4">
        <f>SUMIF(Formulas!A$3:A$2000,Statistics!A4,Formulas!I$3:I$2000)/B4</f>
        <v>0</v>
      </c>
      <c r="L4" s="2" t="e">
        <f>H4/I4</f>
        <v>#DIV/0!</v>
      </c>
      <c r="M4">
        <f>SUMIF(Formulas!A$3:A$2000,Statistics!A4,Formulas!G$3:G$2000)/Statistics!B4</f>
        <v>1</v>
      </c>
      <c r="N4">
        <f>SUMIF(Formulas!A$3:A$2000,Statistics!A4,Formulas!G$3:G$2000)</f>
        <v>11</v>
      </c>
      <c r="O4">
        <f t="shared" ref="O4:O21" si="3">M4*4</f>
        <v>4</v>
      </c>
      <c r="P4">
        <f>SUMIF(Formulas!A$3:A$2000,Statistics!A4,Formulas!J$3:J$2000)/B4</f>
        <v>1.27272727272727</v>
      </c>
      <c r="Q4">
        <f>SUMIF(Formulas!A$3:A$2000,Statistics!A4,Formulas!J$3:J$2000)</f>
        <v>14</v>
      </c>
      <c r="R4" s="2">
        <f>N4/Q4</f>
        <v>0.785714285714286</v>
      </c>
      <c r="S4" s="4">
        <f>SUMIF(Formulas!A$3:A$2000,Statistics!A4,Formulas!N$3:N$2000)/B4</f>
        <v>1.27272727272727</v>
      </c>
      <c r="T4">
        <f>G4+M4</f>
        <v>1</v>
      </c>
      <c r="U4">
        <f t="shared" ref="U4:U43" si="4">W4+AG4</f>
        <v>11.4545454545455</v>
      </c>
      <c r="V4">
        <f>SUMIF('I have a blue banner'!A$2:A$2000,A4,'I have a blue banner'!K$2:K$2000)/B4</f>
        <v>11.1432727272727</v>
      </c>
      <c r="W4" s="1">
        <f>SUMIF(Formulas!A$3:A$2000,Statistics!A4,Formulas!P$3:P$2000)/Statistics!B4</f>
        <v>0.363636363636364</v>
      </c>
      <c r="X4" s="1">
        <f>SUMIF(Formulas!A$3:A$2000,Statistics!A4,Formulas!P$3:P$2000)</f>
        <v>4</v>
      </c>
      <c r="Y4" s="1">
        <f>SUMIF(Formulas!A$3:A$2000,Statistics!A4,Formulas!T$3:T$2000)/Statistics!B4</f>
        <v>0.454545454545455</v>
      </c>
      <c r="Z4" s="1">
        <f>SUMIF(Formulas!A$3:A$2000,Statistics!A4,Formulas!T$3:T$2000)</f>
        <v>5</v>
      </c>
      <c r="AA4" s="42">
        <f>X4/Z4</f>
        <v>0.8</v>
      </c>
      <c r="AB4" s="1">
        <f>SUMIF(Formulas!A$3:A$2000,Statistics!A4,Formulas!R$3:R$2000)/Statistics!B4</f>
        <v>5.54545454545455</v>
      </c>
      <c r="AC4" s="1">
        <f>SUMIF(Formulas!A$3:A$2000,Statistics!A4,Formulas!R$3:R$2000)</f>
        <v>61</v>
      </c>
      <c r="AD4" s="1">
        <f>SUMIF(Formulas!A$3:A$2000,Statistics!A4,Formulas!U$3:U$2000)/Statistics!B4</f>
        <v>7.63636363636364</v>
      </c>
      <c r="AE4" s="1">
        <f>SUMIF(Formulas!A$3:A$2000,Statistics!A4,Formulas!U$3:U$2000)</f>
        <v>84</v>
      </c>
      <c r="AF4" s="43">
        <f t="shared" ref="AF4:AF43" si="5">AC4/AE4</f>
        <v>0.726190476190476</v>
      </c>
      <c r="AG4">
        <f t="shared" ref="AG4:AG43" si="6">AB4*2</f>
        <v>11.0909090909091</v>
      </c>
      <c r="AH4">
        <f t="shared" ref="AH4:AH43" si="7">W4+AB4</f>
        <v>5.90909090909091</v>
      </c>
      <c r="AI4">
        <f>SUMIF('Defense processing realm (dpr)'!A$2:A$2000,A4,'Defense processing realm (dpr)'!J$2:J$2000)/B4</f>
        <v>5.47681818181818</v>
      </c>
      <c r="AJ4">
        <f>IF(AK4&lt;0,0,AM4)</f>
        <v>0</v>
      </c>
      <c r="AK4">
        <f>IFERROR(AM4,0)</f>
        <v>-31.3017943031654</v>
      </c>
      <c r="AL4" s="1">
        <f>IF(AM4&lt;0,0,AM4)</f>
        <v>0</v>
      </c>
      <c r="AM4">
        <f>SUMIF('Defense processing realm (dpr)'!A$2:A$2000,A4,'Defense processing realm (dpr)'!AC$2:AC$2000)/B4</f>
        <v>-31.3017943031654</v>
      </c>
      <c r="AN4">
        <f>COUNTIFS('Data Entry'!A:A,Statistics!A4,'Data Entry'!T:T,0)</f>
        <v>3</v>
      </c>
      <c r="AO4">
        <f>COUNTIFS('Data Entry'!A:A,Statistics!A4,'Data Entry'!T:T,1)</f>
        <v>5</v>
      </c>
      <c r="AP4">
        <f>COUNTIFS('Data Entry'!A:A,Statistics!A4,'Data Entry'!T:T,2)</f>
        <v>3</v>
      </c>
      <c r="AQ4">
        <f>COUNTIFS('Data Entry'!A:A,Statistics!A4,'Data Entry'!T:T,3)</f>
        <v>0</v>
      </c>
      <c r="AR4">
        <f>COUNTIFS('Data Entry'!A:A,Statistics!A4,'Data Entry'!T:T,4)</f>
        <v>0</v>
      </c>
      <c r="AS4">
        <f>SUM(AN4:AR4)</f>
        <v>11</v>
      </c>
      <c r="AT4">
        <f t="shared" ref="AT4:AT43" si="8">MAX(AN4:AR4)</f>
        <v>5</v>
      </c>
      <c r="AU4">
        <f t="shared" ref="AU4:AU43" si="9">IF(AT4=AN4,0,IF(AT4=AO4,1,IF(AT4=AP4,2,IF(AT4=AQ4,3,IF(AT4=AR4,4,"Please shoot me")))))</f>
        <v>1</v>
      </c>
      <c r="AV4">
        <f>AN4*0</f>
        <v>0</v>
      </c>
      <c r="AW4">
        <f>AO4</f>
        <v>5</v>
      </c>
      <c r="AX4">
        <f>AP4*2</f>
        <v>6</v>
      </c>
      <c r="AY4">
        <f>AQ4*3</f>
        <v>0</v>
      </c>
      <c r="AZ4">
        <f>AR4*4</f>
        <v>0</v>
      </c>
      <c r="BA4">
        <f>SUM(AV4:AZ4)</f>
        <v>11</v>
      </c>
      <c r="BB4">
        <f t="shared" ref="BB4:BB43" si="10">BA4/B4</f>
        <v>1</v>
      </c>
      <c r="BC4" t="e">
        <f>SUMIFS('Data Entry'!S$3:S$2000,'Data Entry'!A$3:A$2000,A4,'Data Entry'!T$3:T$2000,4)/AR4</f>
        <v>#DIV/0!</v>
      </c>
      <c r="BD4" t="e">
        <f>SUMIFS('Data Entry'!S$3:S$2000,'Data Entry'!A$3:A$2000,A4,'Data Entry'!T$3:T$2000,3)/AQ4</f>
        <v>#DIV/0!</v>
      </c>
      <c r="BE4">
        <f>SUMIFS('Data Entry'!S$3:S$2000,'Data Entry'!A$3:A$2000,A4,'Data Entry'!T$3:T$2000,2)/AP4</f>
        <v>0</v>
      </c>
      <c r="BF4">
        <f>SUMIFS('Data Entry'!S$3:S$2000,'Data Entry'!A$3:A$2000,A4,'Data Entry'!T$3:T$2000,1)/AO4</f>
        <v>0</v>
      </c>
      <c r="BG4">
        <f>_xlfn.MAXIFS(Formulas!AC$3:AC$2000,Formulas!A$3:A$2000,Statistics!A3)</f>
        <v>0</v>
      </c>
      <c r="BH4">
        <f>SUMIF(Formulas!A$3:A$2000,Statistics!A4,Formulas!AD$3:AD$2000)</f>
        <v>0</v>
      </c>
      <c r="BI4" s="2">
        <f>BH4/AS4</f>
        <v>0</v>
      </c>
      <c r="BJ4">
        <f>SUMIF(Formulas!A$3:A$2000,Statistics!A4,Formulas!AE$3:AE$2000)/Statistics!B4</f>
        <v>3.45454545454545</v>
      </c>
      <c r="BK4">
        <f>SUMIF(Formulas!A$3:A$2000,Statistics!A4,Formulas!AG$3:AG$2000)/Statistics!B4</f>
        <v>0.787878787878788</v>
      </c>
      <c r="BL4">
        <f>SUMIF(Formulas!A$3:A$2000,Statistics!A4,Formulas!AH$3:AH$2000)</f>
        <v>0</v>
      </c>
      <c r="BM4" s="2">
        <f t="shared" ref="BM4:BM43" si="11">BL4/B4</f>
        <v>0</v>
      </c>
      <c r="BN4">
        <f>SUMIF(Formulas!A$3:A$2000,Statistics!A4,Formulas!AI$3:AI$2000)</f>
        <v>0</v>
      </c>
      <c r="BO4" s="2">
        <f t="shared" ref="BO4:BO43" si="12">BN4/B4</f>
        <v>0</v>
      </c>
      <c r="BP4">
        <f>SUMIF(Formulas!A$3:A$2000,Statistics!A4,Formulas!AJ$3:AJ$2000)</f>
        <v>1</v>
      </c>
      <c r="BQ4" s="2">
        <f t="shared" ref="BQ4:BQ43" si="13">BP4/B4</f>
        <v>0.0909090909090909</v>
      </c>
      <c r="BR4">
        <f>SUMIF(Formulas!A$3:A$2000,Statistics!A4,Formulas!AK$3:AK$2000)</f>
        <v>0</v>
      </c>
      <c r="BS4" s="2">
        <f t="shared" ref="BS4:BS43" si="14">BR4/BP4</f>
        <v>0</v>
      </c>
    </row>
    <row r="5" spans="1:71">
      <c r="A5">
        <v>771</v>
      </c>
      <c r="B5">
        <f>COUNTIF(Formulas!A$3:A$2000,Statistics!A5)</f>
        <v>8</v>
      </c>
      <c r="C5">
        <f t="shared" ref="C5:C36" si="15">D5+U5+AJ5+BJ5-BK5</f>
        <v>1.16666666666667</v>
      </c>
      <c r="D5">
        <f t="shared" si="0"/>
        <v>2</v>
      </c>
      <c r="E5" s="2">
        <f>SUMIF(Formulas!A$3:A$2000,Statistics!A5,Formulas!D$3:D$2000)/Statistics!B5</f>
        <v>1</v>
      </c>
      <c r="F5">
        <f t="shared" si="1"/>
        <v>2</v>
      </c>
      <c r="G5">
        <f>SUMIF(Formulas!A$3:A$2000,Statistics!A5,Formulas!E$3:E$2000)/B5</f>
        <v>0</v>
      </c>
      <c r="H5">
        <f>SUMIF(Formulas!A$3:A$2000,Statistics!A5,Formulas!E$3:E$2000)</f>
        <v>0</v>
      </c>
      <c r="I5">
        <f>SUMIF(Formulas!A$3:A$2000,Statistics!A5,Formulas!I$3:I$2000)</f>
        <v>0</v>
      </c>
      <c r="J5">
        <f t="shared" si="2"/>
        <v>0</v>
      </c>
      <c r="K5">
        <f>SUMIF(Formulas!A$3:A$2000,Statistics!A5,Formulas!I$3:I$2000)/B5</f>
        <v>0</v>
      </c>
      <c r="L5" s="2" t="e">
        <f t="shared" ref="L5:L43" si="16">H5/I5</f>
        <v>#DIV/0!</v>
      </c>
      <c r="M5">
        <f>SUMIF(Formulas!A$3:A$2000,Statistics!A5,Formulas!G$3:G$2000)/Statistics!B5</f>
        <v>0</v>
      </c>
      <c r="N5">
        <f>SUMIF(Formulas!A$3:A$2000,Statistics!A5,Formulas!G$3:G$2000)</f>
        <v>0</v>
      </c>
      <c r="O5">
        <f t="shared" si="3"/>
        <v>0</v>
      </c>
      <c r="P5">
        <f>SUMIF(Formulas!A$3:A$2000,Statistics!A5,Formulas!J$3:J$2000)/B5</f>
        <v>0</v>
      </c>
      <c r="Q5">
        <f>SUMIF(Formulas!A$3:A$2000,Statistics!A5,Formulas!J$3:J$2000)</f>
        <v>0</v>
      </c>
      <c r="R5" s="2" t="e">
        <f t="shared" ref="R5:R43" si="17">N5/Q5</f>
        <v>#DIV/0!</v>
      </c>
      <c r="S5" s="4">
        <f>SUMIF(Formulas!A$3:A$2000,Statistics!A5,Formulas!N$3:N$2000)/B5</f>
        <v>0</v>
      </c>
      <c r="T5">
        <f t="shared" ref="T5:T43" si="18">G5+M5</f>
        <v>0</v>
      </c>
      <c r="U5">
        <f t="shared" si="4"/>
        <v>0</v>
      </c>
      <c r="V5">
        <f>SUMIF('I have a blue banner'!A$2:A$2000,A5,'I have a blue banner'!K$2:K$2000)/B5</f>
        <v>1.81625</v>
      </c>
      <c r="W5" s="1">
        <f>SUMIF(Formulas!A$3:A$2000,Statistics!A5,Formulas!P$3:P$2000)/Statistics!B5</f>
        <v>0</v>
      </c>
      <c r="X5" s="1">
        <f>SUMIF(Formulas!A$3:A$2000,Statistics!A5,Formulas!P$3:P$2000)</f>
        <v>0</v>
      </c>
      <c r="Y5" s="1">
        <f>SUMIF(Formulas!A$3:A$2000,Statistics!A5,Formulas!T$3:T$2000)/Statistics!B5</f>
        <v>0</v>
      </c>
      <c r="Z5" s="1">
        <f>SUMIF(Formulas!A$3:A$2000,Statistics!A5,Formulas!T$3:T$2000)</f>
        <v>0</v>
      </c>
      <c r="AA5" s="42" t="e">
        <f t="shared" ref="AA5:AA43" si="19">X5/Z5</f>
        <v>#DIV/0!</v>
      </c>
      <c r="AB5" s="1">
        <f>SUMIF(Formulas!A$3:A$2000,Statistics!A5,Formulas!R$3:R$2000)/Statistics!B5</f>
        <v>0</v>
      </c>
      <c r="AC5" s="1">
        <f>SUMIF(Formulas!A$3:A$2000,Statistics!A5,Formulas!R$3:R$2000)</f>
        <v>0</v>
      </c>
      <c r="AD5" s="1">
        <f>SUMIF(Formulas!A$3:A$2000,Statistics!A5,Formulas!U$3:U$2000)/Statistics!B5</f>
        <v>0</v>
      </c>
      <c r="AE5" s="1">
        <f>SUMIF(Formulas!A$3:A$2000,Statistics!A5,Formulas!U$3:U$2000)</f>
        <v>0</v>
      </c>
      <c r="AF5" s="43" t="e">
        <f t="shared" si="5"/>
        <v>#DIV/0!</v>
      </c>
      <c r="AG5">
        <f t="shared" si="6"/>
        <v>0</v>
      </c>
      <c r="AH5">
        <f t="shared" si="7"/>
        <v>0</v>
      </c>
      <c r="AI5">
        <f>SUMIF('Defense processing realm (dpr)'!A$2:A$2000,A5,'Defense processing realm (dpr)'!J$2:J$2000)/B5</f>
        <v>28.634125</v>
      </c>
      <c r="AJ5">
        <f t="shared" ref="AJ5:AJ36" si="20">IF(AK5&lt;0,0,AM5)</f>
        <v>0</v>
      </c>
      <c r="AK5">
        <f t="shared" ref="AK5:AK36" si="21">IFERROR(AM5,0)</f>
        <v>-65.0830842618994</v>
      </c>
      <c r="AL5" s="1">
        <f t="shared" ref="AL5:AL36" si="22">IF(AM5&lt;0,0,AM5)</f>
        <v>0</v>
      </c>
      <c r="AM5">
        <f>SUMIF('Defense processing realm (dpr)'!A$2:A$2000,A5,'Defense processing realm (dpr)'!AC$2:AC$2000)/B5</f>
        <v>-65.0830842618994</v>
      </c>
      <c r="AN5">
        <f>COUNTIFS('Data Entry'!A:A,Statistics!A5,'Data Entry'!T:T,0)</f>
        <v>8</v>
      </c>
      <c r="AO5">
        <f>COUNTIFS('Data Entry'!A:A,Statistics!A5,'Data Entry'!T:T,1)</f>
        <v>0</v>
      </c>
      <c r="AP5">
        <f>COUNTIFS('Data Entry'!A:A,Statistics!A5,'Data Entry'!T:T,2)</f>
        <v>0</v>
      </c>
      <c r="AQ5">
        <f>COUNTIFS('Data Entry'!A:A,Statistics!A5,'Data Entry'!T:T,3)</f>
        <v>0</v>
      </c>
      <c r="AR5">
        <f>COUNTIFS('Data Entry'!A:A,Statistics!A5,'Data Entry'!T:T,4)</f>
        <v>0</v>
      </c>
      <c r="AS5">
        <f t="shared" ref="AS5:AS43" si="23">SUM(AN5:AR5)</f>
        <v>8</v>
      </c>
      <c r="AT5">
        <f t="shared" si="8"/>
        <v>8</v>
      </c>
      <c r="AU5">
        <f t="shared" si="9"/>
        <v>0</v>
      </c>
      <c r="AV5">
        <f t="shared" ref="AV5:AV43" si="24">AN5*0</f>
        <v>0</v>
      </c>
      <c r="AW5">
        <f t="shared" ref="AW5:AW43" si="25">AO5</f>
        <v>0</v>
      </c>
      <c r="AX5">
        <f t="shared" ref="AX5:AX43" si="26">AP5*2</f>
        <v>0</v>
      </c>
      <c r="AY5">
        <f t="shared" ref="AY5:AY43" si="27">AQ5*3</f>
        <v>0</v>
      </c>
      <c r="AZ5">
        <f t="shared" ref="AZ5:AZ43" si="28">AR5*4</f>
        <v>0</v>
      </c>
      <c r="BA5">
        <f t="shared" ref="BA5:BA43" si="29">SUM(AV5:AZ5)</f>
        <v>0</v>
      </c>
      <c r="BB5">
        <f t="shared" si="10"/>
        <v>0</v>
      </c>
      <c r="BC5" t="e">
        <f>SUMIFS('Data Entry'!S$3:S$2000,'Data Entry'!A$3:A$2000,A5,'Data Entry'!T$3:T$2000,4)/AR5</f>
        <v>#DIV/0!</v>
      </c>
      <c r="BD5" t="e">
        <f>SUMIFS('Data Entry'!S$3:S$2000,'Data Entry'!A$3:A$2000,A5,'Data Entry'!T$3:T$2000,3)/AQ5</f>
        <v>#DIV/0!</v>
      </c>
      <c r="BE5" t="e">
        <f>SUMIFS('Data Entry'!S$3:S$2000,'Data Entry'!A$3:A$2000,A5,'Data Entry'!T$3:T$2000,2)/AP5</f>
        <v>#DIV/0!</v>
      </c>
      <c r="BF5" t="e">
        <f>SUMIFS('Data Entry'!S$3:S$2000,'Data Entry'!A$3:A$2000,A5,'Data Entry'!T$3:T$2000,1)/AO5</f>
        <v>#DIV/0!</v>
      </c>
      <c r="BG5">
        <f>_xlfn.MAXIFS(Formulas!AC$3:AC$2000,Formulas!A$3:A$2000,Statistics!A4)</f>
        <v>2</v>
      </c>
      <c r="BH5">
        <f>SUMIF(Formulas!A$3:A$2000,Statistics!A5,Formulas!AD$3:AD$2000)</f>
        <v>0</v>
      </c>
      <c r="BI5" s="2">
        <f t="shared" ref="BI5:BI43" si="30">BH5/AS5</f>
        <v>0</v>
      </c>
      <c r="BJ5">
        <f>SUMIF(Formulas!A$3:A$2000,Statistics!A5,Formulas!AE$3:AE$2000)/Statistics!B5</f>
        <v>0</v>
      </c>
      <c r="BK5">
        <f>SUMIF(Formulas!A$3:A$2000,Statistics!A5,Formulas!AG$3:AG$2000)/Statistics!B5</f>
        <v>0.833333333333333</v>
      </c>
      <c r="BL5">
        <f>SUMIF(Formulas!A$3:A$2000,Statistics!A5,Formulas!AH$3:AH$2000)</f>
        <v>0</v>
      </c>
      <c r="BM5" s="2">
        <f t="shared" si="11"/>
        <v>0</v>
      </c>
      <c r="BN5">
        <f>SUMIF(Formulas!A$3:A$2000,Statistics!A5,Formulas!AI$3:AI$2000)</f>
        <v>0</v>
      </c>
      <c r="BO5" s="2">
        <f t="shared" si="12"/>
        <v>0</v>
      </c>
      <c r="BP5">
        <f>SUMIF(Formulas!A$3:A$2000,Statistics!A5,Formulas!AJ$3:AJ$2000)</f>
        <v>4</v>
      </c>
      <c r="BQ5" s="2">
        <f t="shared" si="13"/>
        <v>0.5</v>
      </c>
      <c r="BR5">
        <f>SUMIF(Formulas!A$3:A$2000,Statistics!A5,Formulas!AK$3:AK$2000)</f>
        <v>2</v>
      </c>
      <c r="BS5" s="2">
        <f t="shared" si="14"/>
        <v>0.5</v>
      </c>
    </row>
    <row r="6" spans="1:71">
      <c r="A6">
        <v>772</v>
      </c>
      <c r="B6">
        <f>COUNTIF(Formulas!A$3:A$2000,Statistics!A6)</f>
        <v>10</v>
      </c>
      <c r="C6">
        <f t="shared" si="15"/>
        <v>11.4666666666667</v>
      </c>
      <c r="D6">
        <f t="shared" si="0"/>
        <v>5.2</v>
      </c>
      <c r="E6" s="2">
        <f>SUMIF(Formulas!A$3:A$2000,Statistics!A6,Formulas!D$3:D$2000)/Statistics!B6</f>
        <v>0.8</v>
      </c>
      <c r="F6">
        <f t="shared" si="1"/>
        <v>1.6</v>
      </c>
      <c r="G6">
        <f>SUMIF(Formulas!A$3:A$2000,Statistics!A6,Formulas!E$3:E$2000)/B6</f>
        <v>0.2</v>
      </c>
      <c r="H6">
        <f>SUMIF(Formulas!A$3:A$2000,Statistics!A6,Formulas!E$3:E$2000)</f>
        <v>2</v>
      </c>
      <c r="I6">
        <f>SUMIF(Formulas!A$3:A$2000,Statistics!A6,Formulas!I$3:I$2000)</f>
        <v>3</v>
      </c>
      <c r="J6">
        <f t="shared" si="2"/>
        <v>0.4</v>
      </c>
      <c r="K6">
        <f>SUMIF(Formulas!A$3:A$2000,Statistics!A6,Formulas!I$3:I$2000)/B6</f>
        <v>0.3</v>
      </c>
      <c r="L6" s="2">
        <f t="shared" si="16"/>
        <v>0.666666666666667</v>
      </c>
      <c r="M6">
        <f>SUMIF(Formulas!A$3:A$2000,Statistics!A6,Formulas!G$3:G$2000)/Statistics!B6</f>
        <v>0.8</v>
      </c>
      <c r="N6">
        <f>SUMIF(Formulas!A$3:A$2000,Statistics!A6,Formulas!G$3:G$2000)</f>
        <v>8</v>
      </c>
      <c r="O6">
        <f t="shared" si="3"/>
        <v>3.2</v>
      </c>
      <c r="P6">
        <f>SUMIF(Formulas!A$3:A$2000,Statistics!A6,Formulas!J$3:J$2000)/B6</f>
        <v>1.4</v>
      </c>
      <c r="Q6">
        <f>SUMIF(Formulas!A$3:A$2000,Statistics!A6,Formulas!J$3:J$2000)</f>
        <v>14</v>
      </c>
      <c r="R6" s="2">
        <f t="shared" si="17"/>
        <v>0.571428571428571</v>
      </c>
      <c r="S6" s="4">
        <f>SUMIF(Formulas!A$3:A$2000,Statistics!A6,Formulas!N$3:N$2000)/B6</f>
        <v>1.7</v>
      </c>
      <c r="T6">
        <f t="shared" si="18"/>
        <v>1</v>
      </c>
      <c r="U6">
        <f t="shared" si="4"/>
        <v>8</v>
      </c>
      <c r="V6">
        <f>SUMIF('I have a blue banner'!A$2:A$2000,A6,'I have a blue banner'!K$2:K$2000)/B6</f>
        <v>14.5733</v>
      </c>
      <c r="W6" s="1">
        <f>SUMIF(Formulas!A$3:A$2000,Statistics!A6,Formulas!P$3:P$2000)/Statistics!B6</f>
        <v>0.4</v>
      </c>
      <c r="X6" s="1">
        <f>SUMIF(Formulas!A$3:A$2000,Statistics!A6,Formulas!P$3:P$2000)</f>
        <v>4</v>
      </c>
      <c r="Y6" s="1">
        <f>SUMIF(Formulas!A$3:A$2000,Statistics!A6,Formulas!T$3:T$2000)/Statistics!B6</f>
        <v>0.7</v>
      </c>
      <c r="Z6" s="1">
        <f>SUMIF(Formulas!A$3:A$2000,Statistics!A6,Formulas!T$3:T$2000)</f>
        <v>7</v>
      </c>
      <c r="AA6" s="42">
        <f t="shared" si="19"/>
        <v>0.571428571428571</v>
      </c>
      <c r="AB6" s="1">
        <f>SUMIF(Formulas!A$3:A$2000,Statistics!A6,Formulas!R$3:R$2000)/Statistics!B6</f>
        <v>3.8</v>
      </c>
      <c r="AC6" s="1">
        <f>SUMIF(Formulas!A$3:A$2000,Statistics!A6,Formulas!R$3:R$2000)</f>
        <v>38</v>
      </c>
      <c r="AD6" s="1">
        <f>SUMIF(Formulas!A$3:A$2000,Statistics!A6,Formulas!U$3:U$2000)/Statistics!B6</f>
        <v>9.9</v>
      </c>
      <c r="AE6" s="1">
        <f>SUMIF(Formulas!A$3:A$2000,Statistics!A6,Formulas!U$3:U$2000)</f>
        <v>99</v>
      </c>
      <c r="AF6" s="43">
        <f t="shared" si="5"/>
        <v>0.383838383838384</v>
      </c>
      <c r="AG6">
        <f t="shared" si="6"/>
        <v>7.6</v>
      </c>
      <c r="AH6">
        <f t="shared" si="7"/>
        <v>4.2</v>
      </c>
      <c r="AI6">
        <f>SUMIF('Defense processing realm (dpr)'!A$2:A$2000,A6,'Defense processing realm (dpr)'!J$2:J$2000)/B6</f>
        <v>3.5091</v>
      </c>
      <c r="AJ6">
        <f t="shared" si="20"/>
        <v>0</v>
      </c>
      <c r="AK6">
        <f t="shared" si="21"/>
        <v>-8.17366014390424</v>
      </c>
      <c r="AL6" s="1">
        <f t="shared" si="22"/>
        <v>0</v>
      </c>
      <c r="AM6">
        <f>SUMIF('Defense processing realm (dpr)'!A$2:A$2000,A6,'Defense processing realm (dpr)'!AC$2:AC$2000)/B6</f>
        <v>-8.17366014390424</v>
      </c>
      <c r="AN6">
        <f>COUNTIFS('Data Entry'!A:A,Statistics!A6,'Data Entry'!T:T,0)</f>
        <v>10</v>
      </c>
      <c r="AO6">
        <f>COUNTIFS('Data Entry'!A:A,Statistics!A6,'Data Entry'!T:T,1)</f>
        <v>0</v>
      </c>
      <c r="AP6">
        <f>COUNTIFS('Data Entry'!A:A,Statistics!A6,'Data Entry'!T:T,2)</f>
        <v>0</v>
      </c>
      <c r="AQ6">
        <f>COUNTIFS('Data Entry'!A:A,Statistics!A6,'Data Entry'!T:T,3)</f>
        <v>0</v>
      </c>
      <c r="AR6">
        <f>COUNTIFS('Data Entry'!A:A,Statistics!A6,'Data Entry'!T:T,4)</f>
        <v>0</v>
      </c>
      <c r="AS6">
        <f t="shared" si="23"/>
        <v>10</v>
      </c>
      <c r="AT6">
        <f t="shared" si="8"/>
        <v>10</v>
      </c>
      <c r="AU6">
        <f t="shared" si="9"/>
        <v>0</v>
      </c>
      <c r="AV6">
        <f t="shared" si="24"/>
        <v>0</v>
      </c>
      <c r="AW6">
        <f t="shared" si="25"/>
        <v>0</v>
      </c>
      <c r="AX6">
        <f t="shared" si="26"/>
        <v>0</v>
      </c>
      <c r="AY6">
        <f t="shared" si="27"/>
        <v>0</v>
      </c>
      <c r="AZ6">
        <f t="shared" si="28"/>
        <v>0</v>
      </c>
      <c r="BA6">
        <f t="shared" si="29"/>
        <v>0</v>
      </c>
      <c r="BB6">
        <f t="shared" si="10"/>
        <v>0</v>
      </c>
      <c r="BC6" t="e">
        <f>SUMIFS('Data Entry'!S$3:S$2000,'Data Entry'!A$3:A$2000,A6,'Data Entry'!T$3:T$2000,4)/AR6</f>
        <v>#DIV/0!</v>
      </c>
      <c r="BD6" t="e">
        <f>SUMIFS('Data Entry'!S$3:S$2000,'Data Entry'!A$3:A$2000,A6,'Data Entry'!T$3:T$2000,3)/AQ6</f>
        <v>#DIV/0!</v>
      </c>
      <c r="BE6" t="e">
        <f>SUMIFS('Data Entry'!S$3:S$2000,'Data Entry'!A$3:A$2000,A6,'Data Entry'!T$3:T$2000,2)/AP6</f>
        <v>#DIV/0!</v>
      </c>
      <c r="BF6" t="e">
        <f>SUMIFS('Data Entry'!S$3:S$2000,'Data Entry'!A$3:A$2000,A6,'Data Entry'!T$3:T$2000,1)/AO6</f>
        <v>#DIV/0!</v>
      </c>
      <c r="BG6">
        <f>_xlfn.MAXIFS(Formulas!AC$3:AC$2000,Formulas!A$3:A$2000,Statistics!A5)</f>
        <v>0</v>
      </c>
      <c r="BH6">
        <f>SUMIF(Formulas!A$3:A$2000,Statistics!A6,Formulas!AD$3:AD$2000)</f>
        <v>0</v>
      </c>
      <c r="BI6" s="2">
        <f t="shared" si="30"/>
        <v>0</v>
      </c>
      <c r="BJ6">
        <f>SUMIF(Formulas!A$3:A$2000,Statistics!A6,Formulas!AE$3:AE$2000)/Statistics!B6</f>
        <v>0</v>
      </c>
      <c r="BK6">
        <f>SUMIF(Formulas!A$3:A$2000,Statistics!A6,Formulas!AG$3:AG$2000)/Statistics!B6</f>
        <v>1.73333333333333</v>
      </c>
      <c r="BL6">
        <f>SUMIF(Formulas!A$3:A$2000,Statistics!A6,Formulas!AH$3:AH$2000)</f>
        <v>0</v>
      </c>
      <c r="BM6" s="2">
        <f t="shared" si="11"/>
        <v>0</v>
      </c>
      <c r="BN6">
        <f>SUMIF(Formulas!A$3:A$2000,Statistics!A6,Formulas!AI$3:AI$2000)</f>
        <v>0</v>
      </c>
      <c r="BO6" s="2">
        <f t="shared" si="12"/>
        <v>0</v>
      </c>
      <c r="BP6">
        <f>SUMIF(Formulas!A$3:A$2000,Statistics!A6,Formulas!AJ$3:AJ$2000)</f>
        <v>0</v>
      </c>
      <c r="BQ6" s="2">
        <f t="shared" si="13"/>
        <v>0</v>
      </c>
      <c r="BR6">
        <f>SUMIF(Formulas!A$3:A$2000,Statistics!A6,Formulas!AK$3:AK$2000)</f>
        <v>0</v>
      </c>
      <c r="BS6" s="2" t="e">
        <f t="shared" si="14"/>
        <v>#DIV/0!</v>
      </c>
    </row>
    <row r="7" spans="1:71">
      <c r="A7">
        <v>781</v>
      </c>
      <c r="B7">
        <f>COUNTIF(Formulas!A$3:A$2000,Statistics!A7)</f>
        <v>8</v>
      </c>
      <c r="C7">
        <f t="shared" si="15"/>
        <v>12.75</v>
      </c>
      <c r="D7">
        <f t="shared" si="0"/>
        <v>4.75</v>
      </c>
      <c r="E7" s="2">
        <f>SUMIF(Formulas!A$3:A$2000,Statistics!A7,Formulas!D$3:D$2000)/Statistics!B7</f>
        <v>1</v>
      </c>
      <c r="F7">
        <f t="shared" si="1"/>
        <v>2</v>
      </c>
      <c r="G7">
        <f>SUMIF(Formulas!A$3:A$2000,Statistics!A7,Formulas!E$3:E$2000)/B7</f>
        <v>0.125</v>
      </c>
      <c r="H7">
        <f>SUMIF(Formulas!A$3:A$2000,Statistics!A7,Formulas!E$3:E$2000)</f>
        <v>1</v>
      </c>
      <c r="I7">
        <f>SUMIF(Formulas!A$3:A$2000,Statistics!A7,Formulas!I$3:I$2000)</f>
        <v>1</v>
      </c>
      <c r="J7">
        <f t="shared" si="2"/>
        <v>0.25</v>
      </c>
      <c r="K7">
        <f>SUMIF(Formulas!A$3:A$2000,Statistics!A7,Formulas!I$3:I$2000)/B7</f>
        <v>0.125</v>
      </c>
      <c r="L7" s="2">
        <f t="shared" si="16"/>
        <v>1</v>
      </c>
      <c r="M7">
        <f>SUMIF(Formulas!A$3:A$2000,Statistics!A7,Formulas!G$3:G$2000)/Statistics!B7</f>
        <v>0.625</v>
      </c>
      <c r="N7">
        <f>SUMIF(Formulas!A$3:A$2000,Statistics!A7,Formulas!G$3:G$2000)</f>
        <v>5</v>
      </c>
      <c r="O7">
        <f t="shared" si="3"/>
        <v>2.5</v>
      </c>
      <c r="P7">
        <f>SUMIF(Formulas!A$3:A$2000,Statistics!A7,Formulas!J$3:J$2000)/B7</f>
        <v>1.125</v>
      </c>
      <c r="Q7">
        <f>SUMIF(Formulas!A$3:A$2000,Statistics!A7,Formulas!J$3:J$2000)</f>
        <v>9</v>
      </c>
      <c r="R7" s="2">
        <f t="shared" si="17"/>
        <v>0.555555555555556</v>
      </c>
      <c r="S7" s="4">
        <f>SUMIF(Formulas!A$3:A$2000,Statistics!A7,Formulas!N$3:N$2000)/B7</f>
        <v>1.25</v>
      </c>
      <c r="T7">
        <f t="shared" si="18"/>
        <v>0.75</v>
      </c>
      <c r="U7">
        <f t="shared" si="4"/>
        <v>3.25</v>
      </c>
      <c r="V7">
        <f>SUMIF('I have a blue banner'!A$2:A$2000,A7,'I have a blue banner'!K$2:K$2000)/B7</f>
        <v>4.8585</v>
      </c>
      <c r="W7" s="1">
        <f>SUMIF(Formulas!A$3:A$2000,Statistics!A7,Formulas!P$3:P$2000)/Statistics!B7</f>
        <v>2</v>
      </c>
      <c r="X7" s="1">
        <f>SUMIF(Formulas!A$3:A$2000,Statistics!A7,Formulas!P$3:P$2000)</f>
        <v>16</v>
      </c>
      <c r="Y7" s="1">
        <f>SUMIF(Formulas!A$3:A$2000,Statistics!A7,Formulas!T$3:T$2000)/Statistics!B7</f>
        <v>2.25</v>
      </c>
      <c r="Z7" s="1">
        <f>SUMIF(Formulas!A$3:A$2000,Statistics!A7,Formulas!T$3:T$2000)</f>
        <v>18</v>
      </c>
      <c r="AA7" s="42">
        <f t="shared" si="19"/>
        <v>0.888888888888889</v>
      </c>
      <c r="AB7" s="1">
        <f>SUMIF(Formulas!A$3:A$2000,Statistics!A7,Formulas!R$3:R$2000)/Statistics!B7</f>
        <v>0.625</v>
      </c>
      <c r="AC7" s="1">
        <f>SUMIF(Formulas!A$3:A$2000,Statistics!A7,Formulas!R$3:R$2000)</f>
        <v>5</v>
      </c>
      <c r="AD7" s="1">
        <f>SUMIF(Formulas!A$3:A$2000,Statistics!A7,Formulas!U$3:U$2000)/Statistics!B7</f>
        <v>2.625</v>
      </c>
      <c r="AE7" s="1">
        <f>SUMIF(Formulas!A$3:A$2000,Statistics!A7,Formulas!U$3:U$2000)</f>
        <v>21</v>
      </c>
      <c r="AF7" s="43">
        <f t="shared" si="5"/>
        <v>0.238095238095238</v>
      </c>
      <c r="AG7">
        <f t="shared" si="6"/>
        <v>1.25</v>
      </c>
      <c r="AH7">
        <f t="shared" si="7"/>
        <v>2.625</v>
      </c>
      <c r="AI7">
        <f>SUMIF('Defense processing realm (dpr)'!A$2:A$2000,A7,'Defense processing realm (dpr)'!J$2:J$2000)/B7</f>
        <v>15.356</v>
      </c>
      <c r="AJ7">
        <f t="shared" si="20"/>
        <v>0</v>
      </c>
      <c r="AK7">
        <f t="shared" si="21"/>
        <v>-36.1400418603194</v>
      </c>
      <c r="AL7" s="1">
        <f t="shared" si="22"/>
        <v>0</v>
      </c>
      <c r="AM7">
        <f>SUMIF('Defense processing realm (dpr)'!A$2:A$2000,A7,'Defense processing realm (dpr)'!AC$2:AC$2000)/B7</f>
        <v>-36.1400418603194</v>
      </c>
      <c r="AN7">
        <f>COUNTIFS('Data Entry'!A:A,Statistics!A7,'Data Entry'!T:T,0)</f>
        <v>1</v>
      </c>
      <c r="AO7">
        <f>COUNTIFS('Data Entry'!A:A,Statistics!A7,'Data Entry'!T:T,1)</f>
        <v>0</v>
      </c>
      <c r="AP7">
        <f>COUNTIFS('Data Entry'!A:A,Statistics!A7,'Data Entry'!T:T,2)</f>
        <v>7</v>
      </c>
      <c r="AQ7">
        <f>COUNTIFS('Data Entry'!A:A,Statistics!A7,'Data Entry'!T:T,3)</f>
        <v>0</v>
      </c>
      <c r="AR7">
        <f>COUNTIFS('Data Entry'!A:A,Statistics!A7,'Data Entry'!T:T,4)</f>
        <v>0</v>
      </c>
      <c r="AS7">
        <f t="shared" si="23"/>
        <v>8</v>
      </c>
      <c r="AT7">
        <f t="shared" si="8"/>
        <v>7</v>
      </c>
      <c r="AU7">
        <f t="shared" si="9"/>
        <v>2</v>
      </c>
      <c r="AV7">
        <f t="shared" si="24"/>
        <v>0</v>
      </c>
      <c r="AW7">
        <f t="shared" si="25"/>
        <v>0</v>
      </c>
      <c r="AX7">
        <f t="shared" si="26"/>
        <v>14</v>
      </c>
      <c r="AY7">
        <f t="shared" si="27"/>
        <v>0</v>
      </c>
      <c r="AZ7">
        <f t="shared" si="28"/>
        <v>0</v>
      </c>
      <c r="BA7">
        <f t="shared" si="29"/>
        <v>14</v>
      </c>
      <c r="BB7">
        <f t="shared" si="10"/>
        <v>1.75</v>
      </c>
      <c r="BC7" t="e">
        <f>SUMIFS('Data Entry'!S$3:S$2000,'Data Entry'!A$3:A$2000,A7,'Data Entry'!T$3:T$2000,4)/AR7</f>
        <v>#DIV/0!</v>
      </c>
      <c r="BD7" t="e">
        <f>SUMIFS('Data Entry'!S$3:S$2000,'Data Entry'!A$3:A$2000,A7,'Data Entry'!T$3:T$2000,3)/AQ7</f>
        <v>#DIV/0!</v>
      </c>
      <c r="BE7">
        <f>SUMIFS('Data Entry'!S$3:S$2000,'Data Entry'!A$3:A$2000,A7,'Data Entry'!T$3:T$2000,2)/AP7</f>
        <v>0</v>
      </c>
      <c r="BF7" t="e">
        <f>SUMIFS('Data Entry'!S$3:S$2000,'Data Entry'!A$3:A$2000,A7,'Data Entry'!T$3:T$2000,1)/AO7</f>
        <v>#DIV/0!</v>
      </c>
      <c r="BG7">
        <f>_xlfn.MAXIFS(Formulas!AC$3:AC$2000,Formulas!A$3:A$2000,Statistics!A6)</f>
        <v>0</v>
      </c>
      <c r="BH7">
        <f>SUMIF(Formulas!A$3:A$2000,Statistics!A7,Formulas!AD$3:AD$2000)</f>
        <v>0</v>
      </c>
      <c r="BI7" s="2">
        <f t="shared" si="30"/>
        <v>0</v>
      </c>
      <c r="BJ7">
        <f>SUMIF(Formulas!A$3:A$2000,Statistics!A7,Formulas!AE$3:AE$2000)/Statistics!B7</f>
        <v>5.25</v>
      </c>
      <c r="BK7">
        <f>SUMIF(Formulas!A$3:A$2000,Statistics!A7,Formulas!AG$3:AG$2000)/Statistics!B7</f>
        <v>0.5</v>
      </c>
      <c r="BL7">
        <f>SUMIF(Formulas!A$3:A$2000,Statistics!A7,Formulas!AH$3:AH$2000)</f>
        <v>0</v>
      </c>
      <c r="BM7" s="2">
        <f t="shared" si="11"/>
        <v>0</v>
      </c>
      <c r="BN7">
        <f>SUMIF(Formulas!A$3:A$2000,Statistics!A7,Formulas!AI$3:AI$2000)</f>
        <v>0</v>
      </c>
      <c r="BO7" s="2">
        <f t="shared" si="12"/>
        <v>0</v>
      </c>
      <c r="BP7">
        <f>SUMIF(Formulas!A$3:A$2000,Statistics!A7,Formulas!AJ$3:AJ$2000)</f>
        <v>0</v>
      </c>
      <c r="BQ7" s="2">
        <f t="shared" si="13"/>
        <v>0</v>
      </c>
      <c r="BR7">
        <f>SUMIF(Formulas!A$3:A$2000,Statistics!A7,Formulas!AK$3:AK$2000)</f>
        <v>0</v>
      </c>
      <c r="BS7" s="2" t="e">
        <f t="shared" si="14"/>
        <v>#DIV/0!</v>
      </c>
    </row>
    <row r="8" spans="1:71">
      <c r="A8">
        <v>865</v>
      </c>
      <c r="B8">
        <f>COUNTIF(Formulas!A$3:A$2000,Statistics!A8)</f>
        <v>10</v>
      </c>
      <c r="C8">
        <f t="shared" si="15"/>
        <v>25.9666666666667</v>
      </c>
      <c r="D8">
        <f t="shared" si="0"/>
        <v>7</v>
      </c>
      <c r="E8" s="2">
        <f>SUMIF(Formulas!A$3:A$2000,Statistics!A8,Formulas!D$3:D$2000)/Statistics!B8</f>
        <v>0.7</v>
      </c>
      <c r="F8">
        <f t="shared" si="1"/>
        <v>1.4</v>
      </c>
      <c r="G8">
        <f>SUMIF(Formulas!A$3:A$2000,Statistics!A8,Formulas!E$3:E$2000)/B8</f>
        <v>0</v>
      </c>
      <c r="H8">
        <f>SUMIF(Formulas!A$3:A$2000,Statistics!A8,Formulas!E$3:E$2000)</f>
        <v>0</v>
      </c>
      <c r="I8">
        <f>SUMIF(Formulas!A$3:A$2000,Statistics!A8,Formulas!I$3:I$2000)</f>
        <v>0</v>
      </c>
      <c r="J8">
        <f t="shared" si="2"/>
        <v>0</v>
      </c>
      <c r="K8">
        <f>SUMIF(Formulas!A$3:A$2000,Statistics!A8,Formulas!I$3:I$2000)/B8</f>
        <v>0</v>
      </c>
      <c r="L8" s="2" t="e">
        <f t="shared" si="16"/>
        <v>#DIV/0!</v>
      </c>
      <c r="M8">
        <f>SUMIF(Formulas!A$3:A$2000,Statistics!A8,Formulas!G$3:G$2000)/Statistics!B8</f>
        <v>1.4</v>
      </c>
      <c r="N8">
        <f>SUMIF(Formulas!A$3:A$2000,Statistics!A8,Formulas!G$3:G$2000)</f>
        <v>14</v>
      </c>
      <c r="O8">
        <f t="shared" si="3"/>
        <v>5.6</v>
      </c>
      <c r="P8">
        <f>SUMIF(Formulas!A$3:A$2000,Statistics!A8,Formulas!J$3:J$2000)/B8</f>
        <v>2.2</v>
      </c>
      <c r="Q8">
        <f>SUMIF(Formulas!A$3:A$2000,Statistics!A8,Formulas!J$3:J$2000)</f>
        <v>22</v>
      </c>
      <c r="R8" s="2">
        <f t="shared" si="17"/>
        <v>0.636363636363636</v>
      </c>
      <c r="S8" s="4">
        <f>SUMIF(Formulas!A$3:A$2000,Statistics!A8,Formulas!N$3:N$2000)/B8</f>
        <v>2.2</v>
      </c>
      <c r="T8">
        <f t="shared" si="18"/>
        <v>1.4</v>
      </c>
      <c r="U8">
        <f t="shared" si="4"/>
        <v>6.2</v>
      </c>
      <c r="V8">
        <f>SUMIF('I have a blue banner'!A$2:A$2000,A8,'I have a blue banner'!K$2:K$2000)/B8</f>
        <v>11.177</v>
      </c>
      <c r="W8" s="1">
        <f>SUMIF(Formulas!A$3:A$2000,Statistics!A8,Formulas!P$3:P$2000)/Statistics!B8</f>
        <v>0</v>
      </c>
      <c r="X8" s="1">
        <f>SUMIF(Formulas!A$3:A$2000,Statistics!A8,Formulas!P$3:P$2000)</f>
        <v>0</v>
      </c>
      <c r="Y8" s="1">
        <f>SUMIF(Formulas!A$3:A$2000,Statistics!A8,Formulas!T$3:T$2000)/Statistics!B8</f>
        <v>0</v>
      </c>
      <c r="Z8" s="1">
        <f>SUMIF(Formulas!A$3:A$2000,Statistics!A8,Formulas!T$3:T$2000)</f>
        <v>0</v>
      </c>
      <c r="AA8" s="42" t="e">
        <f t="shared" si="19"/>
        <v>#DIV/0!</v>
      </c>
      <c r="AB8" s="1">
        <f>SUMIF(Formulas!A$3:A$2000,Statistics!A8,Formulas!R$3:R$2000)/Statistics!B8</f>
        <v>3.1</v>
      </c>
      <c r="AC8" s="1">
        <f>SUMIF(Formulas!A$3:A$2000,Statistics!A8,Formulas!R$3:R$2000)</f>
        <v>31</v>
      </c>
      <c r="AD8" s="1">
        <f>SUMIF(Formulas!A$3:A$2000,Statistics!A8,Formulas!U$3:U$2000)/Statistics!B8</f>
        <v>5.1</v>
      </c>
      <c r="AE8" s="1">
        <f>SUMIF(Formulas!A$3:A$2000,Statistics!A8,Formulas!U$3:U$2000)</f>
        <v>51</v>
      </c>
      <c r="AF8" s="43">
        <f t="shared" si="5"/>
        <v>0.607843137254902</v>
      </c>
      <c r="AG8">
        <f t="shared" si="6"/>
        <v>6.2</v>
      </c>
      <c r="AH8">
        <f t="shared" si="7"/>
        <v>3.1</v>
      </c>
      <c r="AI8">
        <f>SUMIF('Defense processing realm (dpr)'!A$2:A$2000,A8,'Defense processing realm (dpr)'!J$2:J$2000)/B8</f>
        <v>9.6082</v>
      </c>
      <c r="AJ8">
        <f t="shared" si="20"/>
        <v>0</v>
      </c>
      <c r="AK8">
        <f t="shared" si="21"/>
        <v>-28.1159147694297</v>
      </c>
      <c r="AL8" s="1">
        <f t="shared" si="22"/>
        <v>0</v>
      </c>
      <c r="AM8">
        <f>SUMIF('Defense processing realm (dpr)'!A$2:A$2000,A8,'Defense processing realm (dpr)'!AC$2:AC$2000)/B8</f>
        <v>-28.1159147694297</v>
      </c>
      <c r="AN8">
        <f>COUNTIFS('Data Entry'!A:A,Statistics!A8,'Data Entry'!T:T,0)</f>
        <v>0</v>
      </c>
      <c r="AO8">
        <f>COUNTIFS('Data Entry'!A:A,Statistics!A8,'Data Entry'!T:T,1)</f>
        <v>0</v>
      </c>
      <c r="AP8">
        <f>COUNTIFS('Data Entry'!A:A,Statistics!A8,'Data Entry'!T:T,2)</f>
        <v>1</v>
      </c>
      <c r="AQ8">
        <f>COUNTIFS('Data Entry'!A:A,Statistics!A8,'Data Entry'!T:T,3)</f>
        <v>0</v>
      </c>
      <c r="AR8">
        <f>COUNTIFS('Data Entry'!A:A,Statistics!A8,'Data Entry'!T:T,4)</f>
        <v>9</v>
      </c>
      <c r="AS8">
        <f t="shared" si="23"/>
        <v>10</v>
      </c>
      <c r="AT8">
        <f t="shared" si="8"/>
        <v>9</v>
      </c>
      <c r="AU8">
        <f t="shared" si="9"/>
        <v>4</v>
      </c>
      <c r="AV8">
        <f t="shared" si="24"/>
        <v>0</v>
      </c>
      <c r="AW8">
        <f t="shared" si="25"/>
        <v>0</v>
      </c>
      <c r="AX8">
        <f t="shared" si="26"/>
        <v>2</v>
      </c>
      <c r="AY8">
        <f t="shared" si="27"/>
        <v>0</v>
      </c>
      <c r="AZ8">
        <f t="shared" si="28"/>
        <v>36</v>
      </c>
      <c r="BA8">
        <f t="shared" si="29"/>
        <v>38</v>
      </c>
      <c r="BB8">
        <f t="shared" si="10"/>
        <v>3.8</v>
      </c>
      <c r="BC8">
        <f>SUMIFS('Data Entry'!S$3:S$2000,'Data Entry'!A$3:A$2000,A8,'Data Entry'!T$3:T$2000,4)/AR8</f>
        <v>0</v>
      </c>
      <c r="BD8" t="e">
        <f>SUMIFS('Data Entry'!S$3:S$2000,'Data Entry'!A$3:A$2000,A8,'Data Entry'!T$3:T$2000,3)/AQ8</f>
        <v>#DIV/0!</v>
      </c>
      <c r="BE8">
        <f>SUMIFS('Data Entry'!S$3:S$2000,'Data Entry'!A$3:A$2000,A8,'Data Entry'!T$3:T$2000,2)/AP8</f>
        <v>0</v>
      </c>
      <c r="BF8" t="e">
        <f>SUMIFS('Data Entry'!S$3:S$2000,'Data Entry'!A$3:A$2000,A8,'Data Entry'!T$3:T$2000,1)/AO8</f>
        <v>#DIV/0!</v>
      </c>
      <c r="BG8">
        <f>_xlfn.MAXIFS(Formulas!AC$3:AC$2000,Formulas!A$3:A$2000,Statistics!A7)</f>
        <v>2</v>
      </c>
      <c r="BH8">
        <f>SUMIF(Formulas!A$3:A$2000,Statistics!A8,Formulas!AD$3:AD$2000)</f>
        <v>0</v>
      </c>
      <c r="BI8" s="2">
        <f t="shared" si="30"/>
        <v>0</v>
      </c>
      <c r="BJ8">
        <f>SUMIF(Formulas!A$3:A$2000,Statistics!A8,Formulas!AE$3:AE$2000)/Statistics!B8</f>
        <v>14.1</v>
      </c>
      <c r="BK8">
        <f>SUMIF(Formulas!A$3:A$2000,Statistics!A8,Formulas!AG$3:AG$2000)/Statistics!B8</f>
        <v>1.33333333333333</v>
      </c>
      <c r="BL8">
        <f>SUMIF(Formulas!A$3:A$2000,Statistics!A8,Formulas!AH$3:AH$2000)</f>
        <v>0</v>
      </c>
      <c r="BM8" s="2">
        <f t="shared" si="11"/>
        <v>0</v>
      </c>
      <c r="BN8">
        <f>SUMIF(Formulas!A$3:A$2000,Statistics!A8,Formulas!AI$3:AI$2000)</f>
        <v>0</v>
      </c>
      <c r="BO8" s="2">
        <f t="shared" si="12"/>
        <v>0</v>
      </c>
      <c r="BP8">
        <f>SUMIF(Formulas!A$3:A$2000,Statistics!A8,Formulas!AJ$3:AJ$2000)</f>
        <v>1</v>
      </c>
      <c r="BQ8" s="2">
        <f t="shared" si="13"/>
        <v>0.1</v>
      </c>
      <c r="BR8">
        <f>SUMIF(Formulas!A$3:A$2000,Statistics!A8,Formulas!AK$3:AK$2000)</f>
        <v>1</v>
      </c>
      <c r="BS8" s="2">
        <f t="shared" si="14"/>
        <v>1</v>
      </c>
    </row>
    <row r="9" spans="1:71">
      <c r="A9">
        <v>914</v>
      </c>
      <c r="B9">
        <f>COUNTIF(Formulas!A$3:A$2000,Statistics!A9)</f>
        <v>11</v>
      </c>
      <c r="C9">
        <f t="shared" si="15"/>
        <v>13.2121212121212</v>
      </c>
      <c r="D9">
        <f t="shared" si="0"/>
        <v>2.72727272727273</v>
      </c>
      <c r="E9" s="2">
        <f>SUMIF(Formulas!A$3:A$2000,Statistics!A9,Formulas!D$3:D$2000)/Statistics!B9</f>
        <v>0.727272727272727</v>
      </c>
      <c r="F9">
        <f t="shared" si="1"/>
        <v>1.45454545454545</v>
      </c>
      <c r="G9">
        <f>SUMIF(Formulas!A$3:A$2000,Statistics!A9,Formulas!E$3:E$2000)/B9</f>
        <v>0.0909090909090909</v>
      </c>
      <c r="H9">
        <f>SUMIF(Formulas!A$3:A$2000,Statistics!A9,Formulas!E$3:E$2000)</f>
        <v>1</v>
      </c>
      <c r="I9">
        <f>SUMIF(Formulas!A$3:A$2000,Statistics!A9,Formulas!I$3:I$2000)</f>
        <v>1</v>
      </c>
      <c r="J9">
        <f t="shared" si="2"/>
        <v>0.181818181818182</v>
      </c>
      <c r="K9">
        <f>SUMIF(Formulas!A$3:A$2000,Statistics!A9,Formulas!I$3:I$2000)/B9</f>
        <v>0.0909090909090909</v>
      </c>
      <c r="L9" s="2">
        <f t="shared" si="16"/>
        <v>1</v>
      </c>
      <c r="M9">
        <f>SUMIF(Formulas!A$3:A$2000,Statistics!A9,Formulas!G$3:G$2000)/Statistics!B9</f>
        <v>0.272727272727273</v>
      </c>
      <c r="N9">
        <f>SUMIF(Formulas!A$3:A$2000,Statistics!A9,Formulas!G$3:G$2000)</f>
        <v>3</v>
      </c>
      <c r="O9">
        <f t="shared" si="3"/>
        <v>1.09090909090909</v>
      </c>
      <c r="P9">
        <f>SUMIF(Formulas!A$3:A$2000,Statistics!A9,Formulas!J$3:J$2000)/B9</f>
        <v>0.272727272727273</v>
      </c>
      <c r="Q9">
        <f>SUMIF(Formulas!A$3:A$2000,Statistics!A9,Formulas!J$3:J$2000)</f>
        <v>3</v>
      </c>
      <c r="R9" s="2">
        <f t="shared" si="17"/>
        <v>1</v>
      </c>
      <c r="S9" s="4">
        <f>SUMIF(Formulas!A$3:A$2000,Statistics!A9,Formulas!N$3:N$2000)/B9</f>
        <v>0.363636363636364</v>
      </c>
      <c r="T9">
        <f t="shared" si="18"/>
        <v>0.363636363636364</v>
      </c>
      <c r="U9">
        <f t="shared" si="4"/>
        <v>6.72727272727273</v>
      </c>
      <c r="V9">
        <f>SUMIF('I have a blue banner'!A$2:A$2000,A9,'I have a blue banner'!K$2:K$2000)/B9</f>
        <v>12.2664545454545</v>
      </c>
      <c r="W9" s="1">
        <f>SUMIF(Formulas!A$3:A$2000,Statistics!A9,Formulas!P$3:P$2000)/Statistics!B9</f>
        <v>0.181818181818182</v>
      </c>
      <c r="X9" s="1">
        <f>SUMIF(Formulas!A$3:A$2000,Statistics!A9,Formulas!P$3:P$2000)</f>
        <v>2</v>
      </c>
      <c r="Y9" s="1">
        <f>SUMIF(Formulas!A$3:A$2000,Statistics!A9,Formulas!T$3:T$2000)/Statistics!B9</f>
        <v>0.727272727272727</v>
      </c>
      <c r="Z9" s="1">
        <f>SUMIF(Formulas!A$3:A$2000,Statistics!A9,Formulas!T$3:T$2000)</f>
        <v>8</v>
      </c>
      <c r="AA9" s="42">
        <f t="shared" si="19"/>
        <v>0.25</v>
      </c>
      <c r="AB9" s="1">
        <f>SUMIF(Formulas!A$3:A$2000,Statistics!A9,Formulas!R$3:R$2000)/Statistics!B9</f>
        <v>3.27272727272727</v>
      </c>
      <c r="AC9" s="1">
        <f>SUMIF(Formulas!A$3:A$2000,Statistics!A9,Formulas!R$3:R$2000)</f>
        <v>36</v>
      </c>
      <c r="AD9" s="1">
        <f>SUMIF(Formulas!A$3:A$2000,Statistics!A9,Formulas!U$3:U$2000)/Statistics!B9</f>
        <v>5.72727272727273</v>
      </c>
      <c r="AE9" s="1">
        <f>SUMIF(Formulas!A$3:A$2000,Statistics!A9,Formulas!U$3:U$2000)</f>
        <v>63</v>
      </c>
      <c r="AF9" s="43">
        <f t="shared" si="5"/>
        <v>0.571428571428571</v>
      </c>
      <c r="AG9">
        <f t="shared" si="6"/>
        <v>6.54545454545455</v>
      </c>
      <c r="AH9">
        <f t="shared" si="7"/>
        <v>3.45454545454545</v>
      </c>
      <c r="AI9">
        <f>SUMIF('Defense processing realm (dpr)'!A$2:A$2000,A9,'Defense processing realm (dpr)'!J$2:J$2000)/B9</f>
        <v>4.71236363636364</v>
      </c>
      <c r="AJ9">
        <f t="shared" si="20"/>
        <v>0</v>
      </c>
      <c r="AK9">
        <f t="shared" si="21"/>
        <v>-7.08687972252884</v>
      </c>
      <c r="AL9" s="1">
        <f t="shared" si="22"/>
        <v>0</v>
      </c>
      <c r="AM9">
        <f>SUMIF('Defense processing realm (dpr)'!A$2:A$2000,A9,'Defense processing realm (dpr)'!AC$2:AC$2000)/B9</f>
        <v>-7.08687972252884</v>
      </c>
      <c r="AN9">
        <f>COUNTIFS('Data Entry'!A:A,Statistics!A9,'Data Entry'!T:T,0)</f>
        <v>3</v>
      </c>
      <c r="AO9">
        <f>COUNTIFS('Data Entry'!A:A,Statistics!A9,'Data Entry'!T:T,1)</f>
        <v>0</v>
      </c>
      <c r="AP9">
        <f>COUNTIFS('Data Entry'!A:A,Statistics!A9,'Data Entry'!T:T,2)</f>
        <v>8</v>
      </c>
      <c r="AQ9">
        <f>COUNTIFS('Data Entry'!A:A,Statistics!A9,'Data Entry'!T:T,3)</f>
        <v>0</v>
      </c>
      <c r="AR9">
        <f>COUNTIFS('Data Entry'!A:A,Statistics!A9,'Data Entry'!T:T,4)</f>
        <v>0</v>
      </c>
      <c r="AS9">
        <f t="shared" si="23"/>
        <v>11</v>
      </c>
      <c r="AT9">
        <f t="shared" si="8"/>
        <v>8</v>
      </c>
      <c r="AU9">
        <f t="shared" si="9"/>
        <v>2</v>
      </c>
      <c r="AV9">
        <f t="shared" si="24"/>
        <v>0</v>
      </c>
      <c r="AW9">
        <f t="shared" si="25"/>
        <v>0</v>
      </c>
      <c r="AX9">
        <f t="shared" si="26"/>
        <v>16</v>
      </c>
      <c r="AY9">
        <f t="shared" si="27"/>
        <v>0</v>
      </c>
      <c r="AZ9">
        <f t="shared" si="28"/>
        <v>0</v>
      </c>
      <c r="BA9">
        <f t="shared" si="29"/>
        <v>16</v>
      </c>
      <c r="BB9">
        <f t="shared" si="10"/>
        <v>1.45454545454545</v>
      </c>
      <c r="BC9" t="e">
        <f>SUMIFS('Data Entry'!S$3:S$2000,'Data Entry'!A$3:A$2000,A9,'Data Entry'!T$3:T$2000,4)/AR9</f>
        <v>#DIV/0!</v>
      </c>
      <c r="BD9" t="e">
        <f>SUMIFS('Data Entry'!S$3:S$2000,'Data Entry'!A$3:A$2000,A9,'Data Entry'!T$3:T$2000,3)/AQ9</f>
        <v>#DIV/0!</v>
      </c>
      <c r="BE9">
        <f>SUMIFS('Data Entry'!S$3:S$2000,'Data Entry'!A$3:A$2000,A9,'Data Entry'!T$3:T$2000,2)/AP9</f>
        <v>0</v>
      </c>
      <c r="BF9" t="e">
        <f>SUMIFS('Data Entry'!S$3:S$2000,'Data Entry'!A$3:A$2000,A9,'Data Entry'!T$3:T$2000,1)/AO9</f>
        <v>#DIV/0!</v>
      </c>
      <c r="BG9">
        <f>_xlfn.MAXIFS(Formulas!AC$3:AC$2000,Formulas!A$3:A$2000,Statistics!A8)</f>
        <v>4</v>
      </c>
      <c r="BH9">
        <f>SUMIF(Formulas!A$3:A$2000,Statistics!A9,Formulas!AD$3:AD$2000)</f>
        <v>0</v>
      </c>
      <c r="BI9" s="2">
        <f t="shared" si="30"/>
        <v>0</v>
      </c>
      <c r="BJ9">
        <f>SUMIF(Formulas!A$3:A$2000,Statistics!A9,Formulas!AE$3:AE$2000)/Statistics!B9</f>
        <v>4.36363636363636</v>
      </c>
      <c r="BK9">
        <f>SUMIF(Formulas!A$3:A$2000,Statistics!A9,Formulas!AG$3:AG$2000)/Statistics!B9</f>
        <v>0.606060606060606</v>
      </c>
      <c r="BL9">
        <f>SUMIF(Formulas!A$3:A$2000,Statistics!A9,Formulas!AH$3:AH$2000)</f>
        <v>0</v>
      </c>
      <c r="BM9" s="2">
        <f t="shared" si="11"/>
        <v>0</v>
      </c>
      <c r="BN9">
        <f>SUMIF(Formulas!A$3:A$2000,Statistics!A9,Formulas!AI$3:AI$2000)</f>
        <v>0</v>
      </c>
      <c r="BO9" s="2">
        <f t="shared" si="12"/>
        <v>0</v>
      </c>
      <c r="BP9">
        <f>SUMIF(Formulas!A$3:A$2000,Statistics!A9,Formulas!AJ$3:AJ$2000)</f>
        <v>0</v>
      </c>
      <c r="BQ9" s="2">
        <f t="shared" si="13"/>
        <v>0</v>
      </c>
      <c r="BR9">
        <f>SUMIF(Formulas!A$3:A$2000,Statistics!A9,Formulas!AK$3:AK$2000)</f>
        <v>0</v>
      </c>
      <c r="BS9" s="2" t="e">
        <f t="shared" si="14"/>
        <v>#DIV/0!</v>
      </c>
    </row>
    <row r="10" spans="1:71">
      <c r="A10">
        <v>1114</v>
      </c>
      <c r="B10">
        <f>COUNTIF(Formulas!A$3:A$2000,Statistics!A10)</f>
        <v>8</v>
      </c>
      <c r="C10">
        <f t="shared" si="15"/>
        <v>45.25</v>
      </c>
      <c r="D10">
        <f t="shared" si="0"/>
        <v>13.75</v>
      </c>
      <c r="E10" s="2">
        <f>SUMIF(Formulas!A$3:A$2000,Statistics!A10,Formulas!D$3:D$2000)/Statistics!B10</f>
        <v>0.875</v>
      </c>
      <c r="F10">
        <f t="shared" si="1"/>
        <v>1.75</v>
      </c>
      <c r="G10">
        <f>SUMIF(Formulas!A$3:A$2000,Statistics!A10,Formulas!E$3:E$2000)/B10</f>
        <v>0</v>
      </c>
      <c r="H10">
        <f>SUMIF(Formulas!A$3:A$2000,Statistics!A10,Formulas!E$3:E$2000)</f>
        <v>0</v>
      </c>
      <c r="I10">
        <f>SUMIF(Formulas!A$3:A$2000,Statistics!A10,Formulas!I$3:I$2000)</f>
        <v>0</v>
      </c>
      <c r="J10">
        <f t="shared" si="2"/>
        <v>0</v>
      </c>
      <c r="K10">
        <f>SUMIF(Formulas!A$3:A$2000,Statistics!A10,Formulas!I$3:I$2000)/B10</f>
        <v>0</v>
      </c>
      <c r="L10" s="2" t="e">
        <f t="shared" si="16"/>
        <v>#DIV/0!</v>
      </c>
      <c r="M10">
        <f>SUMIF(Formulas!A$3:A$2000,Statistics!A10,Formulas!G$3:G$2000)/Statistics!B10</f>
        <v>3</v>
      </c>
      <c r="N10">
        <f>SUMIF(Formulas!A$3:A$2000,Statistics!A10,Formulas!G$3:G$2000)</f>
        <v>24</v>
      </c>
      <c r="O10">
        <f t="shared" si="3"/>
        <v>12</v>
      </c>
      <c r="P10">
        <f>SUMIF(Formulas!A$3:A$2000,Statistics!A10,Formulas!J$3:J$2000)/B10</f>
        <v>3.375</v>
      </c>
      <c r="Q10">
        <f>SUMIF(Formulas!A$3:A$2000,Statistics!A10,Formulas!J$3:J$2000)</f>
        <v>27</v>
      </c>
      <c r="R10" s="2">
        <f t="shared" si="17"/>
        <v>0.888888888888889</v>
      </c>
      <c r="S10" s="4">
        <f>SUMIF(Formulas!A$3:A$2000,Statistics!A10,Formulas!N$3:N$2000)/B10</f>
        <v>3.375</v>
      </c>
      <c r="T10">
        <f t="shared" si="18"/>
        <v>3</v>
      </c>
      <c r="U10">
        <f t="shared" si="4"/>
        <v>21.375</v>
      </c>
      <c r="V10">
        <f>SUMIF('I have a blue banner'!A$2:A$2000,A10,'I have a blue banner'!K$2:K$2000)/B10</f>
        <v>8.427125</v>
      </c>
      <c r="W10" s="1">
        <f>SUMIF(Formulas!A$3:A$2000,Statistics!A10,Formulas!P$3:P$2000)/Statistics!B10</f>
        <v>0.125</v>
      </c>
      <c r="X10" s="1">
        <f>SUMIF(Formulas!A$3:A$2000,Statistics!A10,Formulas!P$3:P$2000)</f>
        <v>1</v>
      </c>
      <c r="Y10" s="1">
        <f>SUMIF(Formulas!A$3:A$2000,Statistics!A10,Formulas!T$3:T$2000)/Statistics!B10</f>
        <v>0.125</v>
      </c>
      <c r="Z10" s="1">
        <f>SUMIF(Formulas!A$3:A$2000,Statistics!A10,Formulas!T$3:T$2000)</f>
        <v>1</v>
      </c>
      <c r="AA10" s="42">
        <f t="shared" si="19"/>
        <v>1</v>
      </c>
      <c r="AB10" s="1">
        <f>SUMIF(Formulas!A$3:A$2000,Statistics!A10,Formulas!R$3:R$2000)/Statistics!B10</f>
        <v>10.625</v>
      </c>
      <c r="AC10" s="1">
        <f>SUMIF(Formulas!A$3:A$2000,Statistics!A10,Formulas!R$3:R$2000)</f>
        <v>85</v>
      </c>
      <c r="AD10" s="1">
        <f>SUMIF(Formulas!A$3:A$2000,Statistics!A10,Formulas!U$3:U$2000)/Statistics!B10</f>
        <v>13</v>
      </c>
      <c r="AE10" s="1">
        <f>SUMIF(Formulas!A$3:A$2000,Statistics!A10,Formulas!U$3:U$2000)</f>
        <v>104</v>
      </c>
      <c r="AF10" s="43">
        <f t="shared" si="5"/>
        <v>0.817307692307692</v>
      </c>
      <c r="AG10">
        <f t="shared" si="6"/>
        <v>21.25</v>
      </c>
      <c r="AH10">
        <f t="shared" si="7"/>
        <v>10.75</v>
      </c>
      <c r="AI10">
        <f>SUMIF('Defense processing realm (dpr)'!A$2:A$2000,A10,'Defense processing realm (dpr)'!J$2:J$2000)/B10</f>
        <v>12.615</v>
      </c>
      <c r="AJ10">
        <f t="shared" si="20"/>
        <v>0</v>
      </c>
      <c r="AK10">
        <f t="shared" si="21"/>
        <v>-13.9437515799674</v>
      </c>
      <c r="AL10" s="1">
        <f t="shared" si="22"/>
        <v>0</v>
      </c>
      <c r="AM10">
        <f>SUMIF('Defense processing realm (dpr)'!A$2:A$2000,A10,'Defense processing realm (dpr)'!AC$2:AC$2000)/B10</f>
        <v>-13.9437515799674</v>
      </c>
      <c r="AN10">
        <f>COUNTIFS('Data Entry'!A:A,Statistics!A10,'Data Entry'!T:T,0)</f>
        <v>1</v>
      </c>
      <c r="AO10">
        <f>COUNTIFS('Data Entry'!A:A,Statistics!A10,'Data Entry'!T:T,1)</f>
        <v>0</v>
      </c>
      <c r="AP10">
        <f>COUNTIFS('Data Entry'!A:A,Statistics!A10,'Data Entry'!T:T,2)</f>
        <v>0</v>
      </c>
      <c r="AQ10">
        <f>COUNTIFS('Data Entry'!A:A,Statistics!A10,'Data Entry'!T:T,3)</f>
        <v>4</v>
      </c>
      <c r="AR10">
        <f>COUNTIFS('Data Entry'!A:A,Statistics!A10,'Data Entry'!T:T,4)</f>
        <v>3</v>
      </c>
      <c r="AS10">
        <f t="shared" si="23"/>
        <v>8</v>
      </c>
      <c r="AT10">
        <f t="shared" si="8"/>
        <v>4</v>
      </c>
      <c r="AU10">
        <f t="shared" si="9"/>
        <v>3</v>
      </c>
      <c r="AV10">
        <f t="shared" si="24"/>
        <v>0</v>
      </c>
      <c r="AW10">
        <f t="shared" si="25"/>
        <v>0</v>
      </c>
      <c r="AX10">
        <f t="shared" si="26"/>
        <v>0</v>
      </c>
      <c r="AY10">
        <f t="shared" si="27"/>
        <v>12</v>
      </c>
      <c r="AZ10">
        <f t="shared" si="28"/>
        <v>12</v>
      </c>
      <c r="BA10">
        <f t="shared" si="29"/>
        <v>24</v>
      </c>
      <c r="BB10">
        <f t="shared" si="10"/>
        <v>3</v>
      </c>
      <c r="BC10">
        <f>SUMIFS('Data Entry'!S$3:S$2000,'Data Entry'!A$3:A$2000,A10,'Data Entry'!T$3:T$2000,4)/AR10</f>
        <v>0</v>
      </c>
      <c r="BD10">
        <f>SUMIFS('Data Entry'!S$3:S$2000,'Data Entry'!A$3:A$2000,A10,'Data Entry'!T$3:T$2000,3)/AQ10</f>
        <v>0</v>
      </c>
      <c r="BE10" t="e">
        <f>SUMIFS('Data Entry'!S$3:S$2000,'Data Entry'!A$3:A$2000,A10,'Data Entry'!T$3:T$2000,2)/AP10</f>
        <v>#DIV/0!</v>
      </c>
      <c r="BF10" t="e">
        <f>SUMIFS('Data Entry'!S$3:S$2000,'Data Entry'!A$3:A$2000,A10,'Data Entry'!T$3:T$2000,1)/AO10</f>
        <v>#DIV/0!</v>
      </c>
      <c r="BG10">
        <f>_xlfn.MAXIFS(Formulas!AC$3:AC$2000,Formulas!A$3:A$2000,Statistics!A9)</f>
        <v>2</v>
      </c>
      <c r="BH10">
        <f>SUMIF(Formulas!A$3:A$2000,Statistics!A10,Formulas!AD$3:AD$2000)</f>
        <v>0</v>
      </c>
      <c r="BI10" s="2">
        <f t="shared" si="30"/>
        <v>0</v>
      </c>
      <c r="BJ10">
        <f>SUMIF(Formulas!A$3:A$2000,Statistics!A10,Formulas!AE$3:AE$2000)/Statistics!B10</f>
        <v>10.625</v>
      </c>
      <c r="BK10">
        <f>SUMIF(Formulas!A$3:A$2000,Statistics!A10,Formulas!AG$3:AG$2000)/Statistics!B10</f>
        <v>0.5</v>
      </c>
      <c r="BL10">
        <f>SUMIF(Formulas!A$3:A$2000,Statistics!A10,Formulas!AH$3:AH$2000)</f>
        <v>0</v>
      </c>
      <c r="BM10" s="2">
        <f t="shared" si="11"/>
        <v>0</v>
      </c>
      <c r="BN10">
        <f>SUMIF(Formulas!A$3:A$2000,Statistics!A10,Formulas!AI$3:AI$2000)</f>
        <v>0</v>
      </c>
      <c r="BO10" s="2">
        <f t="shared" si="12"/>
        <v>0</v>
      </c>
      <c r="BP10">
        <f>SUMIF(Formulas!A$3:A$2000,Statistics!A10,Formulas!AJ$3:AJ$2000)</f>
        <v>1</v>
      </c>
      <c r="BQ10" s="2">
        <f t="shared" si="13"/>
        <v>0.125</v>
      </c>
      <c r="BR10">
        <f>SUMIF(Formulas!A$3:A$2000,Statistics!A10,Formulas!AK$3:AK$2000)</f>
        <v>0</v>
      </c>
      <c r="BS10" s="2">
        <f t="shared" si="14"/>
        <v>0</v>
      </c>
    </row>
    <row r="11" spans="1:71">
      <c r="A11">
        <v>1241</v>
      </c>
      <c r="B11">
        <f>COUNTIF(Formulas!A$3:A$2000,Statistics!A11)</f>
        <v>8</v>
      </c>
      <c r="C11">
        <f t="shared" si="15"/>
        <v>38.2083333333333</v>
      </c>
      <c r="D11">
        <f t="shared" si="0"/>
        <v>9</v>
      </c>
      <c r="E11" s="2">
        <f>SUMIF(Formulas!A$3:A$2000,Statistics!A11,Formulas!D$3:D$2000)/Statistics!B11</f>
        <v>0.75</v>
      </c>
      <c r="F11">
        <f t="shared" si="1"/>
        <v>1.5</v>
      </c>
      <c r="G11">
        <f>SUMIF(Formulas!A$3:A$2000,Statistics!A11,Formulas!E$3:E$2000)/B11</f>
        <v>0</v>
      </c>
      <c r="H11">
        <f>SUMIF(Formulas!A$3:A$2000,Statistics!A11,Formulas!E$3:E$2000)</f>
        <v>0</v>
      </c>
      <c r="I11">
        <f>SUMIF(Formulas!A$3:A$2000,Statistics!A11,Formulas!I$3:I$2000)</f>
        <v>0</v>
      </c>
      <c r="J11">
        <f t="shared" si="2"/>
        <v>0</v>
      </c>
      <c r="K11">
        <f>SUMIF(Formulas!A$3:A$2000,Statistics!A11,Formulas!I$3:I$2000)/B11</f>
        <v>0</v>
      </c>
      <c r="L11" s="2" t="e">
        <f t="shared" si="16"/>
        <v>#DIV/0!</v>
      </c>
      <c r="M11">
        <f>SUMIF(Formulas!A$3:A$2000,Statistics!A11,Formulas!G$3:G$2000)/Statistics!B11</f>
        <v>1.875</v>
      </c>
      <c r="N11">
        <f>SUMIF(Formulas!A$3:A$2000,Statistics!A11,Formulas!G$3:G$2000)</f>
        <v>15</v>
      </c>
      <c r="O11">
        <f t="shared" si="3"/>
        <v>7.5</v>
      </c>
      <c r="P11">
        <f>SUMIF(Formulas!A$3:A$2000,Statistics!A11,Formulas!J$3:J$2000)/B11</f>
        <v>3.125</v>
      </c>
      <c r="Q11">
        <f>SUMIF(Formulas!A$3:A$2000,Statistics!A11,Formulas!J$3:J$2000)</f>
        <v>25</v>
      </c>
      <c r="R11" s="2">
        <f t="shared" si="17"/>
        <v>0.6</v>
      </c>
      <c r="S11" s="4">
        <f>SUMIF(Formulas!A$3:A$2000,Statistics!A11,Formulas!N$3:N$2000)/B11</f>
        <v>3.125</v>
      </c>
      <c r="T11">
        <f t="shared" si="18"/>
        <v>1.875</v>
      </c>
      <c r="U11">
        <f t="shared" si="4"/>
        <v>27.625</v>
      </c>
      <c r="V11">
        <f>SUMIF('I have a blue banner'!A$2:A$2000,A11,'I have a blue banner'!K$2:K$2000)/B11</f>
        <v>11.375625</v>
      </c>
      <c r="W11" s="1">
        <f>SUMIF(Formulas!A$3:A$2000,Statistics!A11,Formulas!P$3:P$2000)/Statistics!B11</f>
        <v>0.125</v>
      </c>
      <c r="X11" s="1">
        <f>SUMIF(Formulas!A$3:A$2000,Statistics!A11,Formulas!P$3:P$2000)</f>
        <v>1</v>
      </c>
      <c r="Y11" s="1">
        <f>SUMIF(Formulas!A$3:A$2000,Statistics!A11,Formulas!T$3:T$2000)/Statistics!B11</f>
        <v>0.125</v>
      </c>
      <c r="Z11" s="1">
        <f>SUMIF(Formulas!A$3:A$2000,Statistics!A11,Formulas!T$3:T$2000)</f>
        <v>1</v>
      </c>
      <c r="AA11" s="42">
        <f t="shared" si="19"/>
        <v>1</v>
      </c>
      <c r="AB11" s="1">
        <f>SUMIF(Formulas!A$3:A$2000,Statistics!A11,Formulas!R$3:R$2000)/Statistics!B11</f>
        <v>13.75</v>
      </c>
      <c r="AC11" s="1">
        <f>SUMIF(Formulas!A$3:A$2000,Statistics!A11,Formulas!R$3:R$2000)</f>
        <v>110</v>
      </c>
      <c r="AD11" s="1">
        <f>SUMIF(Formulas!A$3:A$2000,Statistics!A11,Formulas!U$3:U$2000)/Statistics!B11</f>
        <v>17.25</v>
      </c>
      <c r="AE11" s="1">
        <f>SUMIF(Formulas!A$3:A$2000,Statistics!A11,Formulas!U$3:U$2000)</f>
        <v>138</v>
      </c>
      <c r="AF11" s="43">
        <f t="shared" si="5"/>
        <v>0.797101449275362</v>
      </c>
      <c r="AG11">
        <f t="shared" si="6"/>
        <v>27.5</v>
      </c>
      <c r="AH11">
        <f t="shared" si="7"/>
        <v>13.875</v>
      </c>
      <c r="AI11">
        <f>SUMIF('Defense processing realm (dpr)'!A$2:A$2000,A11,'Defense processing realm (dpr)'!J$2:J$2000)/B11</f>
        <v>2.020875</v>
      </c>
      <c r="AJ11">
        <f t="shared" si="20"/>
        <v>0</v>
      </c>
      <c r="AK11">
        <f t="shared" si="21"/>
        <v>-14.8286516853933</v>
      </c>
      <c r="AL11" s="1">
        <f t="shared" si="22"/>
        <v>0</v>
      </c>
      <c r="AM11">
        <f>SUMIF('Defense processing realm (dpr)'!A$2:A$2000,A11,'Defense processing realm (dpr)'!AC$2:AC$2000)/B11</f>
        <v>-14.8286516853933</v>
      </c>
      <c r="AN11">
        <f>COUNTIFS('Data Entry'!A:A,Statistics!A11,'Data Entry'!T:T,0)</f>
        <v>3</v>
      </c>
      <c r="AO11">
        <f>COUNTIFS('Data Entry'!A:A,Statistics!A11,'Data Entry'!T:T,1)</f>
        <v>2</v>
      </c>
      <c r="AP11">
        <f>COUNTIFS('Data Entry'!A:A,Statistics!A11,'Data Entry'!T:T,2)</f>
        <v>3</v>
      </c>
      <c r="AQ11">
        <f>COUNTIFS('Data Entry'!A:A,Statistics!A11,'Data Entry'!T:T,3)</f>
        <v>0</v>
      </c>
      <c r="AR11">
        <f>COUNTIFS('Data Entry'!A:A,Statistics!A11,'Data Entry'!T:T,4)</f>
        <v>0</v>
      </c>
      <c r="AS11">
        <f t="shared" si="23"/>
        <v>8</v>
      </c>
      <c r="AT11">
        <f t="shared" si="8"/>
        <v>3</v>
      </c>
      <c r="AU11">
        <f t="shared" si="9"/>
        <v>0</v>
      </c>
      <c r="AV11">
        <f t="shared" si="24"/>
        <v>0</v>
      </c>
      <c r="AW11">
        <f t="shared" si="25"/>
        <v>2</v>
      </c>
      <c r="AX11">
        <f t="shared" si="26"/>
        <v>6</v>
      </c>
      <c r="AY11">
        <f t="shared" si="27"/>
        <v>0</v>
      </c>
      <c r="AZ11">
        <f t="shared" si="28"/>
        <v>0</v>
      </c>
      <c r="BA11">
        <f t="shared" si="29"/>
        <v>8</v>
      </c>
      <c r="BB11">
        <f t="shared" si="10"/>
        <v>1</v>
      </c>
      <c r="BC11" t="e">
        <f>SUMIFS('Data Entry'!S$3:S$2000,'Data Entry'!A$3:A$2000,A11,'Data Entry'!T$3:T$2000,4)/AR11</f>
        <v>#DIV/0!</v>
      </c>
      <c r="BD11" t="e">
        <f>SUMIFS('Data Entry'!S$3:S$2000,'Data Entry'!A$3:A$2000,A11,'Data Entry'!T$3:T$2000,3)/AQ11</f>
        <v>#DIV/0!</v>
      </c>
      <c r="BE11">
        <f>SUMIFS('Data Entry'!S$3:S$2000,'Data Entry'!A$3:A$2000,A11,'Data Entry'!T$3:T$2000,2)/AP11</f>
        <v>0</v>
      </c>
      <c r="BF11">
        <f>SUMIFS('Data Entry'!S$3:S$2000,'Data Entry'!A$3:A$2000,A11,'Data Entry'!T$3:T$2000,1)/AO11</f>
        <v>0</v>
      </c>
      <c r="BG11">
        <f>_xlfn.MAXIFS(Formulas!AC$3:AC$2000,Formulas!A$3:A$2000,Statistics!A10)</f>
        <v>4</v>
      </c>
      <c r="BH11">
        <f>SUMIF(Formulas!A$3:A$2000,Statistics!A11,Formulas!AD$3:AD$2000)</f>
        <v>1</v>
      </c>
      <c r="BI11" s="2">
        <f t="shared" si="30"/>
        <v>0.125</v>
      </c>
      <c r="BJ11">
        <f>SUMIF(Formulas!A$3:A$2000,Statistics!A11,Formulas!AE$3:AE$2000)/Statistics!B11</f>
        <v>3.25</v>
      </c>
      <c r="BK11">
        <f>SUMIF(Formulas!A$3:A$2000,Statistics!A11,Formulas!AG$3:AG$2000)/Statistics!B11</f>
        <v>1.66666666666667</v>
      </c>
      <c r="BL11">
        <f>SUMIF(Formulas!A$3:A$2000,Statistics!A11,Formulas!AH$3:AH$2000)</f>
        <v>0</v>
      </c>
      <c r="BM11" s="2">
        <f t="shared" si="11"/>
        <v>0</v>
      </c>
      <c r="BN11">
        <f>SUMIF(Formulas!A$3:A$2000,Statistics!A11,Formulas!AI$3:AI$2000)</f>
        <v>0</v>
      </c>
      <c r="BO11" s="2">
        <f t="shared" si="12"/>
        <v>0</v>
      </c>
      <c r="BP11">
        <f>SUMIF(Formulas!A$3:A$2000,Statistics!A11,Formulas!AJ$3:AJ$2000)</f>
        <v>1</v>
      </c>
      <c r="BQ11" s="2">
        <f t="shared" si="13"/>
        <v>0.125</v>
      </c>
      <c r="BR11">
        <f>SUMIF(Formulas!A$3:A$2000,Statistics!A11,Formulas!AK$3:AK$2000)</f>
        <v>0</v>
      </c>
      <c r="BS11" s="2">
        <f t="shared" si="14"/>
        <v>0</v>
      </c>
    </row>
    <row r="12" spans="1:71">
      <c r="A12">
        <v>1305</v>
      </c>
      <c r="B12">
        <f>COUNTIF(Formulas!A$3:A$2000,Statistics!A12)</f>
        <v>10</v>
      </c>
      <c r="C12">
        <f t="shared" si="15"/>
        <v>20.1666666666667</v>
      </c>
      <c r="D12">
        <f t="shared" si="0"/>
        <v>7.6</v>
      </c>
      <c r="E12" s="2">
        <f>SUMIF(Formulas!A$3:A$2000,Statistics!A12,Formulas!D$3:D$2000)/Statistics!B12</f>
        <v>1</v>
      </c>
      <c r="F12">
        <f t="shared" si="1"/>
        <v>2</v>
      </c>
      <c r="G12">
        <f>SUMIF(Formulas!A$3:A$2000,Statistics!A12,Formulas!E$3:E$2000)/B12</f>
        <v>0</v>
      </c>
      <c r="H12">
        <f>SUMIF(Formulas!A$3:A$2000,Statistics!A12,Formulas!E$3:E$2000)</f>
        <v>0</v>
      </c>
      <c r="I12">
        <f>SUMIF(Formulas!A$3:A$2000,Statistics!A12,Formulas!I$3:I$2000)</f>
        <v>0</v>
      </c>
      <c r="J12">
        <f t="shared" si="2"/>
        <v>0</v>
      </c>
      <c r="K12">
        <f>SUMIF(Formulas!A$3:A$2000,Statistics!A12,Formulas!I$3:I$2000)/B12</f>
        <v>0</v>
      </c>
      <c r="L12" s="2" t="e">
        <f t="shared" si="16"/>
        <v>#DIV/0!</v>
      </c>
      <c r="M12">
        <f>SUMIF(Formulas!A$3:A$2000,Statistics!A12,Formulas!G$3:G$2000)/Statistics!B12</f>
        <v>1.4</v>
      </c>
      <c r="N12">
        <f>SUMIF(Formulas!A$3:A$2000,Statistics!A12,Formulas!G$3:G$2000)</f>
        <v>14</v>
      </c>
      <c r="O12">
        <f t="shared" si="3"/>
        <v>5.6</v>
      </c>
      <c r="P12">
        <f>SUMIF(Formulas!A$3:A$2000,Statistics!A12,Formulas!J$3:J$2000)/B12</f>
        <v>1.9</v>
      </c>
      <c r="Q12">
        <f>SUMIF(Formulas!A$3:A$2000,Statistics!A12,Formulas!J$3:J$2000)</f>
        <v>19</v>
      </c>
      <c r="R12" s="2">
        <f t="shared" si="17"/>
        <v>0.736842105263158</v>
      </c>
      <c r="S12" s="4">
        <f>SUMIF(Formulas!A$3:A$2000,Statistics!A12,Formulas!N$3:N$2000)/B12</f>
        <v>1.9</v>
      </c>
      <c r="T12">
        <f t="shared" si="18"/>
        <v>1.4</v>
      </c>
      <c r="U12">
        <f t="shared" si="4"/>
        <v>9.7</v>
      </c>
      <c r="V12">
        <f>SUMIF('I have a blue banner'!A$2:A$2000,A12,'I have a blue banner'!K$2:K$2000)/B12</f>
        <v>17.3036</v>
      </c>
      <c r="W12" s="1">
        <f>SUMIF(Formulas!A$3:A$2000,Statistics!A12,Formulas!P$3:P$2000)/Statistics!B12</f>
        <v>0.3</v>
      </c>
      <c r="X12" s="1">
        <f>SUMIF(Formulas!A$3:A$2000,Statistics!A12,Formulas!P$3:P$2000)</f>
        <v>3</v>
      </c>
      <c r="Y12" s="1">
        <f>SUMIF(Formulas!A$3:A$2000,Statistics!A12,Formulas!T$3:T$2000)/Statistics!B12</f>
        <v>0.7</v>
      </c>
      <c r="Z12" s="1">
        <f>SUMIF(Formulas!A$3:A$2000,Statistics!A12,Formulas!T$3:T$2000)</f>
        <v>7</v>
      </c>
      <c r="AA12" s="42">
        <f t="shared" si="19"/>
        <v>0.428571428571429</v>
      </c>
      <c r="AB12" s="1">
        <f>SUMIF(Formulas!A$3:A$2000,Statistics!A12,Formulas!R$3:R$2000)/Statistics!B12</f>
        <v>4.7</v>
      </c>
      <c r="AC12" s="1">
        <f>SUMIF(Formulas!A$3:A$2000,Statistics!A12,Formulas!R$3:R$2000)</f>
        <v>47</v>
      </c>
      <c r="AD12" s="1">
        <f>SUMIF(Formulas!A$3:A$2000,Statistics!A12,Formulas!U$3:U$2000)/Statistics!B12</f>
        <v>6.9</v>
      </c>
      <c r="AE12" s="1">
        <f>SUMIF(Formulas!A$3:A$2000,Statistics!A12,Formulas!U$3:U$2000)</f>
        <v>69</v>
      </c>
      <c r="AF12" s="43">
        <f t="shared" si="5"/>
        <v>0.681159420289855</v>
      </c>
      <c r="AG12">
        <f t="shared" si="6"/>
        <v>9.4</v>
      </c>
      <c r="AH12">
        <f t="shared" si="7"/>
        <v>5</v>
      </c>
      <c r="AI12">
        <f>SUMIF('Defense processing realm (dpr)'!A$2:A$2000,A12,'Defense processing realm (dpr)'!J$2:J$2000)/B12</f>
        <v>14.2287</v>
      </c>
      <c r="AJ12">
        <f t="shared" si="20"/>
        <v>0</v>
      </c>
      <c r="AK12">
        <f t="shared" si="21"/>
        <v>-53.0477159387052</v>
      </c>
      <c r="AL12" s="1">
        <f t="shared" si="22"/>
        <v>0</v>
      </c>
      <c r="AM12">
        <f>SUMIF('Defense processing realm (dpr)'!A$2:A$2000,A12,'Defense processing realm (dpr)'!AC$2:AC$2000)/B12</f>
        <v>-53.0477159387052</v>
      </c>
      <c r="AN12">
        <f>COUNTIFS('Data Entry'!A:A,Statistics!A12,'Data Entry'!T:T,0)</f>
        <v>5</v>
      </c>
      <c r="AO12">
        <f>COUNTIFS('Data Entry'!A:A,Statistics!A12,'Data Entry'!T:T,1)</f>
        <v>0</v>
      </c>
      <c r="AP12">
        <f>COUNTIFS('Data Entry'!A:A,Statistics!A12,'Data Entry'!T:T,2)</f>
        <v>3</v>
      </c>
      <c r="AQ12">
        <f>COUNTIFS('Data Entry'!A:A,Statistics!A12,'Data Entry'!T:T,3)</f>
        <v>2</v>
      </c>
      <c r="AR12">
        <f>COUNTIFS('Data Entry'!A:A,Statistics!A12,'Data Entry'!T:T,4)</f>
        <v>0</v>
      </c>
      <c r="AS12">
        <f t="shared" si="23"/>
        <v>10</v>
      </c>
      <c r="AT12">
        <f t="shared" si="8"/>
        <v>5</v>
      </c>
      <c r="AU12">
        <f t="shared" si="9"/>
        <v>0</v>
      </c>
      <c r="AV12">
        <f t="shared" si="24"/>
        <v>0</v>
      </c>
      <c r="AW12">
        <f t="shared" si="25"/>
        <v>0</v>
      </c>
      <c r="AX12">
        <f t="shared" si="26"/>
        <v>6</v>
      </c>
      <c r="AY12">
        <f t="shared" si="27"/>
        <v>6</v>
      </c>
      <c r="AZ12">
        <f t="shared" si="28"/>
        <v>0</v>
      </c>
      <c r="BA12">
        <f t="shared" si="29"/>
        <v>12</v>
      </c>
      <c r="BB12">
        <f t="shared" si="10"/>
        <v>1.2</v>
      </c>
      <c r="BC12" t="e">
        <f>SUMIFS('Data Entry'!S$3:S$2000,'Data Entry'!A$3:A$2000,A12,'Data Entry'!T$3:T$2000,4)/AR12</f>
        <v>#DIV/0!</v>
      </c>
      <c r="BD12">
        <f>SUMIFS('Data Entry'!S$3:S$2000,'Data Entry'!A$3:A$2000,A12,'Data Entry'!T$3:T$2000,3)/AQ12</f>
        <v>0</v>
      </c>
      <c r="BE12">
        <f>SUMIFS('Data Entry'!S$3:S$2000,'Data Entry'!A$3:A$2000,A12,'Data Entry'!T$3:T$2000,2)/AP12</f>
        <v>0</v>
      </c>
      <c r="BF12" t="e">
        <f>SUMIFS('Data Entry'!S$3:S$2000,'Data Entry'!A$3:A$2000,A12,'Data Entry'!T$3:T$2000,1)/AO12</f>
        <v>#DIV/0!</v>
      </c>
      <c r="BG12">
        <f>_xlfn.MAXIFS(Formulas!AC$3:AC$2000,Formulas!A$3:A$2000,Statistics!A11)</f>
        <v>2</v>
      </c>
      <c r="BH12">
        <f>SUMIF(Formulas!A$3:A$2000,Statistics!A12,Formulas!AD$3:AD$2000)</f>
        <v>1</v>
      </c>
      <c r="BI12" s="2">
        <f t="shared" si="30"/>
        <v>0.1</v>
      </c>
      <c r="BJ12">
        <f>SUMIF(Formulas!A$3:A$2000,Statistics!A12,Formulas!AE$3:AE$2000)/Statistics!B12</f>
        <v>3.8</v>
      </c>
      <c r="BK12">
        <f>SUMIF(Formulas!A$3:A$2000,Statistics!A12,Formulas!AG$3:AG$2000)/Statistics!B12</f>
        <v>0.933333333333333</v>
      </c>
      <c r="BL12">
        <f>SUMIF(Formulas!A$3:A$2000,Statistics!A12,Formulas!AH$3:AH$2000)</f>
        <v>0</v>
      </c>
      <c r="BM12" s="2">
        <f t="shared" si="11"/>
        <v>0</v>
      </c>
      <c r="BN12">
        <f>SUMIF(Formulas!A$3:A$2000,Statistics!A12,Formulas!AI$3:AI$2000)</f>
        <v>0</v>
      </c>
      <c r="BO12" s="2">
        <f t="shared" si="12"/>
        <v>0</v>
      </c>
      <c r="BP12">
        <f>SUMIF(Formulas!A$3:A$2000,Statistics!A12,Formulas!AJ$3:AJ$2000)</f>
        <v>1</v>
      </c>
      <c r="BQ12" s="2">
        <f t="shared" si="13"/>
        <v>0.1</v>
      </c>
      <c r="BR12">
        <f>SUMIF(Formulas!A$3:A$2000,Statistics!A12,Formulas!AK$3:AK$2000)</f>
        <v>1</v>
      </c>
      <c r="BS12" s="2">
        <f t="shared" si="14"/>
        <v>1</v>
      </c>
    </row>
    <row r="13" spans="1:71">
      <c r="A13">
        <v>1325</v>
      </c>
      <c r="B13">
        <f>COUNTIF(Formulas!A$3:A$2000,Statistics!A13)</f>
        <v>6</v>
      </c>
      <c r="C13">
        <f t="shared" si="15"/>
        <v>45.0555555555556</v>
      </c>
      <c r="D13">
        <f t="shared" si="0"/>
        <v>10.6666666666667</v>
      </c>
      <c r="E13" s="2">
        <f>SUMIF(Formulas!A$3:A$2000,Statistics!A13,Formulas!D$3:D$2000)/Statistics!B13</f>
        <v>1</v>
      </c>
      <c r="F13">
        <f t="shared" si="1"/>
        <v>2</v>
      </c>
      <c r="G13">
        <f>SUMIF(Formulas!A$3:A$2000,Statistics!A13,Formulas!E$3:E$2000)/B13</f>
        <v>0</v>
      </c>
      <c r="H13">
        <f>SUMIF(Formulas!A$3:A$2000,Statistics!A13,Formulas!E$3:E$2000)</f>
        <v>0</v>
      </c>
      <c r="I13">
        <f>SUMIF(Formulas!A$3:A$2000,Statistics!A13,Formulas!I$3:I$2000)</f>
        <v>0</v>
      </c>
      <c r="J13">
        <f t="shared" si="2"/>
        <v>0</v>
      </c>
      <c r="K13">
        <f>SUMIF(Formulas!A$3:A$2000,Statistics!A13,Formulas!I$3:I$2000)/B13</f>
        <v>0</v>
      </c>
      <c r="L13" s="2" t="e">
        <f t="shared" si="16"/>
        <v>#DIV/0!</v>
      </c>
      <c r="M13">
        <f>SUMIF(Formulas!A$3:A$2000,Statistics!A13,Formulas!G$3:G$2000)/Statistics!B13</f>
        <v>2.16666666666667</v>
      </c>
      <c r="N13">
        <f>SUMIF(Formulas!A$3:A$2000,Statistics!A13,Formulas!G$3:G$2000)</f>
        <v>13</v>
      </c>
      <c r="O13">
        <f t="shared" si="3"/>
        <v>8.66666666666667</v>
      </c>
      <c r="P13">
        <f>SUMIF(Formulas!A$3:A$2000,Statistics!A13,Formulas!J$3:J$2000)/B13</f>
        <v>2.83333333333333</v>
      </c>
      <c r="Q13">
        <f>SUMIF(Formulas!A$3:A$2000,Statistics!A13,Formulas!J$3:J$2000)</f>
        <v>17</v>
      </c>
      <c r="R13" s="2">
        <f t="shared" si="17"/>
        <v>0.764705882352941</v>
      </c>
      <c r="S13" s="4">
        <f>SUMIF(Formulas!A$3:A$2000,Statistics!A13,Formulas!N$3:N$2000)/B13</f>
        <v>2.83333333333333</v>
      </c>
      <c r="T13">
        <f t="shared" si="18"/>
        <v>2.16666666666667</v>
      </c>
      <c r="U13">
        <f t="shared" si="4"/>
        <v>20.6666666666667</v>
      </c>
      <c r="V13">
        <f>SUMIF('I have a blue banner'!A$2:A$2000,A13,'I have a blue banner'!K$2:K$2000)/B13</f>
        <v>7.94566666666667</v>
      </c>
      <c r="W13" s="1">
        <f>SUMIF(Formulas!A$3:A$2000,Statistics!A13,Formulas!P$3:P$2000)/Statistics!B13</f>
        <v>0</v>
      </c>
      <c r="X13" s="1">
        <f>SUMIF(Formulas!A$3:A$2000,Statistics!A13,Formulas!P$3:P$2000)</f>
        <v>0</v>
      </c>
      <c r="Y13" s="1">
        <f>SUMIF(Formulas!A$3:A$2000,Statistics!A13,Formulas!T$3:T$2000)/Statistics!B13</f>
        <v>0</v>
      </c>
      <c r="Z13" s="1">
        <f>SUMIF(Formulas!A$3:A$2000,Statistics!A13,Formulas!T$3:T$2000)</f>
        <v>0</v>
      </c>
      <c r="AA13" s="42" t="e">
        <f t="shared" si="19"/>
        <v>#DIV/0!</v>
      </c>
      <c r="AB13" s="1">
        <f>SUMIF(Formulas!A$3:A$2000,Statistics!A13,Formulas!R$3:R$2000)/Statistics!B13</f>
        <v>10.3333333333333</v>
      </c>
      <c r="AC13" s="1">
        <f>SUMIF(Formulas!A$3:A$2000,Statistics!A13,Formulas!R$3:R$2000)</f>
        <v>62</v>
      </c>
      <c r="AD13" s="1">
        <f>SUMIF(Formulas!A$3:A$2000,Statistics!A13,Formulas!U$3:U$2000)/Statistics!B13</f>
        <v>12.5</v>
      </c>
      <c r="AE13" s="1">
        <f>SUMIF(Formulas!A$3:A$2000,Statistics!A13,Formulas!U$3:U$2000)</f>
        <v>75</v>
      </c>
      <c r="AF13" s="43">
        <f t="shared" si="5"/>
        <v>0.826666666666667</v>
      </c>
      <c r="AG13">
        <f t="shared" si="6"/>
        <v>20.6666666666667</v>
      </c>
      <c r="AH13">
        <f t="shared" si="7"/>
        <v>10.3333333333333</v>
      </c>
      <c r="AI13">
        <f>SUMIF('Defense processing realm (dpr)'!A$2:A$2000,A13,'Defense processing realm (dpr)'!J$2:J$2000)/B13</f>
        <v>12.5758333333333</v>
      </c>
      <c r="AJ13">
        <f t="shared" si="20"/>
        <v>0</v>
      </c>
      <c r="AK13">
        <f t="shared" si="21"/>
        <v>-66.3153083803339</v>
      </c>
      <c r="AL13" s="1">
        <f t="shared" si="22"/>
        <v>0</v>
      </c>
      <c r="AM13">
        <f>SUMIF('Defense processing realm (dpr)'!A$2:A$2000,A13,'Defense processing realm (dpr)'!AC$2:AC$2000)/B13</f>
        <v>-66.3153083803339</v>
      </c>
      <c r="AN13">
        <f>COUNTIFS('Data Entry'!A:A,Statistics!A13,'Data Entry'!T:T,0)</f>
        <v>0</v>
      </c>
      <c r="AO13">
        <f>COUNTIFS('Data Entry'!A:A,Statistics!A13,'Data Entry'!T:T,1)</f>
        <v>0</v>
      </c>
      <c r="AP13">
        <f>COUNTIFS('Data Entry'!A:A,Statistics!A13,'Data Entry'!T:T,2)</f>
        <v>0</v>
      </c>
      <c r="AQ13">
        <f>COUNTIFS('Data Entry'!A:A,Statistics!A13,'Data Entry'!T:T,3)</f>
        <v>1</v>
      </c>
      <c r="AR13">
        <f>COUNTIFS('Data Entry'!A:A,Statistics!A13,'Data Entry'!T:T,4)</f>
        <v>5</v>
      </c>
      <c r="AS13">
        <f t="shared" si="23"/>
        <v>6</v>
      </c>
      <c r="AT13">
        <f t="shared" si="8"/>
        <v>5</v>
      </c>
      <c r="AU13">
        <f t="shared" si="9"/>
        <v>4</v>
      </c>
      <c r="AV13">
        <f t="shared" si="24"/>
        <v>0</v>
      </c>
      <c r="AW13">
        <f t="shared" si="25"/>
        <v>0</v>
      </c>
      <c r="AX13">
        <f t="shared" si="26"/>
        <v>0</v>
      </c>
      <c r="AY13">
        <f t="shared" si="27"/>
        <v>3</v>
      </c>
      <c r="AZ13">
        <f t="shared" si="28"/>
        <v>20</v>
      </c>
      <c r="BA13">
        <f t="shared" si="29"/>
        <v>23</v>
      </c>
      <c r="BB13">
        <f t="shared" si="10"/>
        <v>3.83333333333333</v>
      </c>
      <c r="BC13">
        <f>SUMIFS('Data Entry'!S$3:S$2000,'Data Entry'!A$3:A$2000,A13,'Data Entry'!T$3:T$2000,4)/AR13</f>
        <v>0</v>
      </c>
      <c r="BD13">
        <f>SUMIFS('Data Entry'!S$3:S$2000,'Data Entry'!A$3:A$2000,A13,'Data Entry'!T$3:T$2000,3)/AQ13</f>
        <v>0</v>
      </c>
      <c r="BE13" t="e">
        <f>SUMIFS('Data Entry'!S$3:S$2000,'Data Entry'!A$3:A$2000,A13,'Data Entry'!T$3:T$2000,2)/AP13</f>
        <v>#DIV/0!</v>
      </c>
      <c r="BF13" t="e">
        <f>SUMIFS('Data Entry'!S$3:S$2000,'Data Entry'!A$3:A$2000,A13,'Data Entry'!T$3:T$2000,1)/AO13</f>
        <v>#DIV/0!</v>
      </c>
      <c r="BG13">
        <f>_xlfn.MAXIFS(Formulas!AC$3:AC$2000,Formulas!A$3:A$2000,Statistics!A12)</f>
        <v>3</v>
      </c>
      <c r="BH13">
        <f>SUMIF(Formulas!A$3:A$2000,Statistics!A13,Formulas!AD$3:AD$2000)</f>
        <v>0</v>
      </c>
      <c r="BI13" s="2">
        <f t="shared" si="30"/>
        <v>0</v>
      </c>
      <c r="BJ13">
        <f>SUMIF(Formulas!A$3:A$2000,Statistics!A13,Formulas!AE$3:AE$2000)/Statistics!B13</f>
        <v>14.1666666666667</v>
      </c>
      <c r="BK13">
        <f>SUMIF(Formulas!A$3:A$2000,Statistics!A13,Formulas!AG$3:AG$2000)/Statistics!B13</f>
        <v>0.444444444444444</v>
      </c>
      <c r="BL13">
        <f>SUMIF(Formulas!A$3:A$2000,Statistics!A13,Formulas!AH$3:AH$2000)</f>
        <v>0</v>
      </c>
      <c r="BM13" s="2">
        <f t="shared" si="11"/>
        <v>0</v>
      </c>
      <c r="BN13">
        <f>SUMIF(Formulas!A$3:A$2000,Statistics!A13,Formulas!AI$3:AI$2000)</f>
        <v>0</v>
      </c>
      <c r="BO13" s="2">
        <f t="shared" si="12"/>
        <v>0</v>
      </c>
      <c r="BP13">
        <f>SUMIF(Formulas!A$3:A$2000,Statistics!A13,Formulas!AJ$3:AJ$2000)</f>
        <v>0</v>
      </c>
      <c r="BQ13" s="2">
        <f t="shared" si="13"/>
        <v>0</v>
      </c>
      <c r="BR13">
        <f>SUMIF(Formulas!A$3:A$2000,Statistics!A13,Formulas!AK$3:AK$2000)</f>
        <v>0</v>
      </c>
      <c r="BS13" s="2" t="e">
        <f t="shared" si="14"/>
        <v>#DIV/0!</v>
      </c>
    </row>
    <row r="14" spans="1:71">
      <c r="A14">
        <v>1334</v>
      </c>
      <c r="B14">
        <f>COUNTIF(Formulas!A$3:A$2000,Statistics!A14)</f>
        <v>9</v>
      </c>
      <c r="C14">
        <f t="shared" si="15"/>
        <v>5.03703703703704</v>
      </c>
      <c r="D14">
        <f t="shared" si="0"/>
        <v>3.77777777777778</v>
      </c>
      <c r="E14" s="2">
        <f>SUMIF(Formulas!A$3:A$2000,Statistics!A14,Formulas!D$3:D$2000)/Statistics!B14</f>
        <v>0.777777777777778</v>
      </c>
      <c r="F14">
        <f t="shared" si="1"/>
        <v>1.55555555555556</v>
      </c>
      <c r="G14">
        <f>SUMIF(Formulas!A$3:A$2000,Statistics!A14,Formulas!E$3:E$2000)/B14</f>
        <v>0.222222222222222</v>
      </c>
      <c r="H14">
        <f>SUMIF(Formulas!A$3:A$2000,Statistics!A14,Formulas!E$3:E$2000)</f>
        <v>2</v>
      </c>
      <c r="I14">
        <f>SUMIF(Formulas!A$3:A$2000,Statistics!A14,Formulas!I$3:I$2000)</f>
        <v>3</v>
      </c>
      <c r="J14">
        <f t="shared" si="2"/>
        <v>0.444444444444444</v>
      </c>
      <c r="K14">
        <f>SUMIF(Formulas!A$3:A$2000,Statistics!A14,Formulas!I$3:I$2000)/B14</f>
        <v>0.333333333333333</v>
      </c>
      <c r="L14" s="2">
        <f t="shared" si="16"/>
        <v>0.666666666666667</v>
      </c>
      <c r="M14">
        <f>SUMIF(Formulas!A$3:A$2000,Statistics!A14,Formulas!G$3:G$2000)/Statistics!B14</f>
        <v>0.444444444444444</v>
      </c>
      <c r="N14">
        <f>SUMIF(Formulas!A$3:A$2000,Statistics!A14,Formulas!G$3:G$2000)</f>
        <v>4</v>
      </c>
      <c r="O14">
        <f t="shared" si="3"/>
        <v>1.77777777777778</v>
      </c>
      <c r="P14">
        <f>SUMIF(Formulas!A$3:A$2000,Statistics!A14,Formulas!J$3:J$2000)/B14</f>
        <v>0.888888888888889</v>
      </c>
      <c r="Q14">
        <f>SUMIF(Formulas!A$3:A$2000,Statistics!A14,Formulas!J$3:J$2000)</f>
        <v>8</v>
      </c>
      <c r="R14" s="2">
        <f t="shared" si="17"/>
        <v>0.5</v>
      </c>
      <c r="S14" s="4">
        <f>SUMIF(Formulas!A$3:A$2000,Statistics!A14,Formulas!N$3:N$2000)/B14</f>
        <v>1.22222222222222</v>
      </c>
      <c r="T14">
        <f t="shared" si="18"/>
        <v>0.666666666666667</v>
      </c>
      <c r="U14">
        <f t="shared" si="4"/>
        <v>0.666666666666667</v>
      </c>
      <c r="V14">
        <f>SUMIF('I have a blue banner'!A$2:A$2000,A14,'I have a blue banner'!K$2:K$2000)/B14</f>
        <v>3.17877777777778</v>
      </c>
      <c r="W14" s="1">
        <f>SUMIF(Formulas!A$3:A$2000,Statistics!A14,Formulas!P$3:P$2000)/Statistics!B14</f>
        <v>0</v>
      </c>
      <c r="X14" s="1">
        <f>SUMIF(Formulas!A$3:A$2000,Statistics!A14,Formulas!P$3:P$2000)</f>
        <v>0</v>
      </c>
      <c r="Y14" s="1">
        <f>SUMIF(Formulas!A$3:A$2000,Statistics!A14,Formulas!T$3:T$2000)/Statistics!B14</f>
        <v>0.111111111111111</v>
      </c>
      <c r="Z14" s="1">
        <f>SUMIF(Formulas!A$3:A$2000,Statistics!A14,Formulas!T$3:T$2000)</f>
        <v>1</v>
      </c>
      <c r="AA14" s="42">
        <f t="shared" si="19"/>
        <v>0</v>
      </c>
      <c r="AB14" s="1">
        <f>SUMIF(Formulas!A$3:A$2000,Statistics!A14,Formulas!R$3:R$2000)/Statistics!B14</f>
        <v>0.333333333333333</v>
      </c>
      <c r="AC14" s="1">
        <f>SUMIF(Formulas!A$3:A$2000,Statistics!A14,Formulas!R$3:R$2000)</f>
        <v>3</v>
      </c>
      <c r="AD14" s="1">
        <f>SUMIF(Formulas!A$3:A$2000,Statistics!A14,Formulas!U$3:U$2000)/Statistics!B14</f>
        <v>0.777777777777778</v>
      </c>
      <c r="AE14" s="1">
        <f>SUMIF(Formulas!A$3:A$2000,Statistics!A14,Formulas!U$3:U$2000)</f>
        <v>7</v>
      </c>
      <c r="AF14" s="43">
        <f t="shared" si="5"/>
        <v>0.428571428571429</v>
      </c>
      <c r="AG14">
        <f t="shared" si="6"/>
        <v>0.666666666666667</v>
      </c>
      <c r="AH14">
        <f t="shared" si="7"/>
        <v>0.333333333333333</v>
      </c>
      <c r="AI14">
        <f>SUMIF('Defense processing realm (dpr)'!A$2:A$2000,A14,'Defense processing realm (dpr)'!J$2:J$2000)/B14</f>
        <v>16.5514444444444</v>
      </c>
      <c r="AJ14">
        <f t="shared" si="20"/>
        <v>0</v>
      </c>
      <c r="AK14">
        <f t="shared" si="21"/>
        <v>-25.7759820259265</v>
      </c>
      <c r="AL14" s="1">
        <f t="shared" si="22"/>
        <v>0</v>
      </c>
      <c r="AM14">
        <f>SUMIF('Defense processing realm (dpr)'!A$2:A$2000,A14,'Defense processing realm (dpr)'!AC$2:AC$2000)/B14</f>
        <v>-25.7759820259265</v>
      </c>
      <c r="AN14">
        <f>COUNTIFS('Data Entry'!A:A,Statistics!A14,'Data Entry'!T:T,0)</f>
        <v>7</v>
      </c>
      <c r="AO14">
        <f>COUNTIFS('Data Entry'!A:A,Statistics!A14,'Data Entry'!T:T,1)</f>
        <v>0</v>
      </c>
      <c r="AP14">
        <f>COUNTIFS('Data Entry'!A:A,Statistics!A14,'Data Entry'!T:T,2)</f>
        <v>2</v>
      </c>
      <c r="AQ14">
        <f>COUNTIFS('Data Entry'!A:A,Statistics!A14,'Data Entry'!T:T,3)</f>
        <v>0</v>
      </c>
      <c r="AR14">
        <f>COUNTIFS('Data Entry'!A:A,Statistics!A14,'Data Entry'!T:T,4)</f>
        <v>0</v>
      </c>
      <c r="AS14">
        <f t="shared" si="23"/>
        <v>9</v>
      </c>
      <c r="AT14">
        <f t="shared" si="8"/>
        <v>7</v>
      </c>
      <c r="AU14">
        <f t="shared" si="9"/>
        <v>0</v>
      </c>
      <c r="AV14">
        <f t="shared" si="24"/>
        <v>0</v>
      </c>
      <c r="AW14">
        <f t="shared" si="25"/>
        <v>0</v>
      </c>
      <c r="AX14">
        <f t="shared" si="26"/>
        <v>4</v>
      </c>
      <c r="AY14">
        <f t="shared" si="27"/>
        <v>0</v>
      </c>
      <c r="AZ14">
        <f t="shared" si="28"/>
        <v>0</v>
      </c>
      <c r="BA14">
        <f t="shared" si="29"/>
        <v>4</v>
      </c>
      <c r="BB14">
        <f t="shared" si="10"/>
        <v>0.444444444444444</v>
      </c>
      <c r="BC14" t="e">
        <f>SUMIFS('Data Entry'!S$3:S$2000,'Data Entry'!A$3:A$2000,A14,'Data Entry'!T$3:T$2000,4)/AR14</f>
        <v>#DIV/0!</v>
      </c>
      <c r="BD14" t="e">
        <f>SUMIFS('Data Entry'!S$3:S$2000,'Data Entry'!A$3:A$2000,A14,'Data Entry'!T$3:T$2000,3)/AQ14</f>
        <v>#DIV/0!</v>
      </c>
      <c r="BE14">
        <f>SUMIFS('Data Entry'!S$3:S$2000,'Data Entry'!A$3:A$2000,A14,'Data Entry'!T$3:T$2000,2)/AP14</f>
        <v>0</v>
      </c>
      <c r="BF14" t="e">
        <f>SUMIFS('Data Entry'!S$3:S$2000,'Data Entry'!A$3:A$2000,A14,'Data Entry'!T$3:T$2000,1)/AO14</f>
        <v>#DIV/0!</v>
      </c>
      <c r="BG14">
        <f>_xlfn.MAXIFS(Formulas!AC$3:AC$2000,Formulas!A$3:A$2000,Statistics!A13)</f>
        <v>4</v>
      </c>
      <c r="BH14">
        <f>SUMIF(Formulas!A$3:A$2000,Statistics!A14,Formulas!AD$3:AD$2000)</f>
        <v>0</v>
      </c>
      <c r="BI14" s="2">
        <f t="shared" si="30"/>
        <v>0</v>
      </c>
      <c r="BJ14">
        <f>SUMIF(Formulas!A$3:A$2000,Statistics!A14,Formulas!AE$3:AE$2000)/Statistics!B14</f>
        <v>1.33333333333333</v>
      </c>
      <c r="BK14">
        <f>SUMIF(Formulas!A$3:A$2000,Statistics!A14,Formulas!AG$3:AG$2000)/Statistics!B14</f>
        <v>0.740740740740741</v>
      </c>
      <c r="BL14">
        <f>SUMIF(Formulas!A$3:A$2000,Statistics!A14,Formulas!AH$3:AH$2000)</f>
        <v>0</v>
      </c>
      <c r="BM14" s="2">
        <f t="shared" si="11"/>
        <v>0</v>
      </c>
      <c r="BN14">
        <f>SUMIF(Formulas!A$3:A$2000,Statistics!A14,Formulas!AI$3:AI$2000)</f>
        <v>0</v>
      </c>
      <c r="BO14" s="2">
        <f t="shared" si="12"/>
        <v>0</v>
      </c>
      <c r="BP14">
        <f>SUMIF(Formulas!A$3:A$2000,Statistics!A14,Formulas!AJ$3:AJ$2000)</f>
        <v>3</v>
      </c>
      <c r="BQ14" s="2">
        <f t="shared" si="13"/>
        <v>0.333333333333333</v>
      </c>
      <c r="BR14">
        <f>SUMIF(Formulas!A$3:A$2000,Statistics!A14,Formulas!AK$3:AK$2000)</f>
        <v>1</v>
      </c>
      <c r="BS14" s="2">
        <f t="shared" si="14"/>
        <v>0.333333333333333</v>
      </c>
    </row>
    <row r="15" spans="1:71">
      <c r="A15">
        <v>1374</v>
      </c>
      <c r="B15">
        <f>COUNTIF(Formulas!A$3:A$2000,Statistics!A15)</f>
        <v>8</v>
      </c>
      <c r="C15">
        <f t="shared" si="15"/>
        <v>2</v>
      </c>
      <c r="D15">
        <f t="shared" si="0"/>
        <v>2.25</v>
      </c>
      <c r="E15" s="2">
        <f>SUMIF(Formulas!A$3:A$2000,Statistics!A15,Formulas!D$3:D$2000)/Statistics!B15</f>
        <v>0.5</v>
      </c>
      <c r="F15">
        <f t="shared" si="1"/>
        <v>1</v>
      </c>
      <c r="G15">
        <f>SUMIF(Formulas!A$3:A$2000,Statistics!A15,Formulas!E$3:E$2000)/B15</f>
        <v>0.375</v>
      </c>
      <c r="H15">
        <f>SUMIF(Formulas!A$3:A$2000,Statistics!A15,Formulas!E$3:E$2000)</f>
        <v>3</v>
      </c>
      <c r="I15">
        <f>SUMIF(Formulas!A$3:A$2000,Statistics!A15,Formulas!I$3:I$2000)</f>
        <v>3</v>
      </c>
      <c r="J15">
        <f t="shared" si="2"/>
        <v>0.75</v>
      </c>
      <c r="K15">
        <f>SUMIF(Formulas!A$3:A$2000,Statistics!A15,Formulas!I$3:I$2000)/B15</f>
        <v>0.375</v>
      </c>
      <c r="L15" s="2">
        <f t="shared" si="16"/>
        <v>1</v>
      </c>
      <c r="M15">
        <f>SUMIF(Formulas!A$3:A$2000,Statistics!A15,Formulas!G$3:G$2000)/Statistics!B15</f>
        <v>0.125</v>
      </c>
      <c r="N15">
        <f>SUMIF(Formulas!A$3:A$2000,Statistics!A15,Formulas!G$3:G$2000)</f>
        <v>1</v>
      </c>
      <c r="O15">
        <f t="shared" si="3"/>
        <v>0.5</v>
      </c>
      <c r="P15">
        <f>SUMIF(Formulas!A$3:A$2000,Statistics!A15,Formulas!J$3:J$2000)/B15</f>
        <v>0.125</v>
      </c>
      <c r="Q15">
        <f>SUMIF(Formulas!A$3:A$2000,Statistics!A15,Formulas!J$3:J$2000)</f>
        <v>1</v>
      </c>
      <c r="R15" s="2">
        <f t="shared" si="17"/>
        <v>1</v>
      </c>
      <c r="S15" s="4">
        <f>SUMIF(Formulas!A$3:A$2000,Statistics!A15,Formulas!N$3:N$2000)/B15</f>
        <v>0.5</v>
      </c>
      <c r="T15">
        <f t="shared" si="18"/>
        <v>0.5</v>
      </c>
      <c r="U15">
        <f t="shared" si="4"/>
        <v>0.25</v>
      </c>
      <c r="V15">
        <f>SUMIF('I have a blue banner'!A$2:A$2000,A15,'I have a blue banner'!K$2:K$2000)/B15</f>
        <v>9.601</v>
      </c>
      <c r="W15" s="1">
        <f>SUMIF(Formulas!A$3:A$2000,Statistics!A15,Formulas!P$3:P$2000)/Statistics!B15</f>
        <v>0</v>
      </c>
      <c r="X15" s="1">
        <f>SUMIF(Formulas!A$3:A$2000,Statistics!A15,Formulas!P$3:P$2000)</f>
        <v>0</v>
      </c>
      <c r="Y15" s="1">
        <f>SUMIF(Formulas!A$3:A$2000,Statistics!A15,Formulas!T$3:T$2000)/Statistics!B15</f>
        <v>0</v>
      </c>
      <c r="Z15" s="1">
        <f>SUMIF(Formulas!A$3:A$2000,Statistics!A15,Formulas!T$3:T$2000)</f>
        <v>0</v>
      </c>
      <c r="AA15" s="42" t="e">
        <f t="shared" si="19"/>
        <v>#DIV/0!</v>
      </c>
      <c r="AB15" s="1">
        <f>SUMIF(Formulas!A$3:A$2000,Statistics!A15,Formulas!R$3:R$2000)/Statistics!B15</f>
        <v>0.125</v>
      </c>
      <c r="AC15" s="1">
        <f>SUMIF(Formulas!A$3:A$2000,Statistics!A15,Formulas!R$3:R$2000)</f>
        <v>1</v>
      </c>
      <c r="AD15" s="1">
        <f>SUMIF(Formulas!A$3:A$2000,Statistics!A15,Formulas!U$3:U$2000)/Statistics!B15</f>
        <v>0.25</v>
      </c>
      <c r="AE15" s="1">
        <f>SUMIF(Formulas!A$3:A$2000,Statistics!A15,Formulas!U$3:U$2000)</f>
        <v>2</v>
      </c>
      <c r="AF15" s="43">
        <f t="shared" si="5"/>
        <v>0.5</v>
      </c>
      <c r="AG15">
        <f t="shared" si="6"/>
        <v>0.25</v>
      </c>
      <c r="AH15">
        <f t="shared" si="7"/>
        <v>0.125</v>
      </c>
      <c r="AI15">
        <f>SUMIF('Defense processing realm (dpr)'!A$2:A$2000,A15,'Defense processing realm (dpr)'!J$2:J$2000)/B15</f>
        <v>8.9985</v>
      </c>
      <c r="AJ15">
        <f t="shared" si="20"/>
        <v>0</v>
      </c>
      <c r="AK15">
        <f t="shared" si="21"/>
        <v>-23.8384719368177</v>
      </c>
      <c r="AL15" s="1">
        <f t="shared" si="22"/>
        <v>0</v>
      </c>
      <c r="AM15">
        <f>SUMIF('Defense processing realm (dpr)'!A$2:A$2000,A15,'Defense processing realm (dpr)'!AC$2:AC$2000)/B15</f>
        <v>-23.8384719368177</v>
      </c>
      <c r="AN15">
        <f>COUNTIFS('Data Entry'!A:A,Statistics!A15,'Data Entry'!T:T,0)</f>
        <v>7</v>
      </c>
      <c r="AO15">
        <f>COUNTIFS('Data Entry'!A:A,Statistics!A15,'Data Entry'!T:T,1)</f>
        <v>1</v>
      </c>
      <c r="AP15">
        <f>COUNTIFS('Data Entry'!A:A,Statistics!A15,'Data Entry'!T:T,2)</f>
        <v>0</v>
      </c>
      <c r="AQ15">
        <f>COUNTIFS('Data Entry'!A:A,Statistics!A15,'Data Entry'!T:T,3)</f>
        <v>0</v>
      </c>
      <c r="AR15">
        <f>COUNTIFS('Data Entry'!A:A,Statistics!A15,'Data Entry'!T:T,4)</f>
        <v>0</v>
      </c>
      <c r="AS15">
        <f t="shared" si="23"/>
        <v>8</v>
      </c>
      <c r="AT15">
        <f t="shared" si="8"/>
        <v>7</v>
      </c>
      <c r="AU15">
        <f t="shared" si="9"/>
        <v>0</v>
      </c>
      <c r="AV15">
        <f t="shared" si="24"/>
        <v>0</v>
      </c>
      <c r="AW15">
        <f t="shared" si="25"/>
        <v>1</v>
      </c>
      <c r="AX15">
        <f t="shared" si="26"/>
        <v>0</v>
      </c>
      <c r="AY15">
        <f t="shared" si="27"/>
        <v>0</v>
      </c>
      <c r="AZ15">
        <f t="shared" si="28"/>
        <v>0</v>
      </c>
      <c r="BA15">
        <f t="shared" si="29"/>
        <v>1</v>
      </c>
      <c r="BB15">
        <f t="shared" si="10"/>
        <v>0.125</v>
      </c>
      <c r="BC15" t="e">
        <f>SUMIFS('Data Entry'!S$3:S$2000,'Data Entry'!A$3:A$2000,A15,'Data Entry'!T$3:T$2000,4)/AR15</f>
        <v>#DIV/0!</v>
      </c>
      <c r="BD15" t="e">
        <f>SUMIFS('Data Entry'!S$3:S$2000,'Data Entry'!A$3:A$2000,A15,'Data Entry'!T$3:T$2000,3)/AQ15</f>
        <v>#DIV/0!</v>
      </c>
      <c r="BE15" t="e">
        <f>SUMIFS('Data Entry'!S$3:S$2000,'Data Entry'!A$3:A$2000,A15,'Data Entry'!T$3:T$2000,2)/AP15</f>
        <v>#DIV/0!</v>
      </c>
      <c r="BF15">
        <f>SUMIFS('Data Entry'!S$3:S$2000,'Data Entry'!A$3:A$2000,A15,'Data Entry'!T$3:T$2000,1)/AO15</f>
        <v>0</v>
      </c>
      <c r="BG15">
        <f>_xlfn.MAXIFS(Formulas!AC$3:AC$2000,Formulas!A$3:A$2000,Statistics!A14)</f>
        <v>2</v>
      </c>
      <c r="BH15">
        <f>SUMIF(Formulas!A$3:A$2000,Statistics!A15,Formulas!AD$3:AD$2000)</f>
        <v>0</v>
      </c>
      <c r="BI15" s="2">
        <f t="shared" si="30"/>
        <v>0</v>
      </c>
      <c r="BJ15">
        <f>SUMIF(Formulas!A$3:A$2000,Statistics!A15,Formulas!AE$3:AE$2000)/Statistics!B15</f>
        <v>0.5</v>
      </c>
      <c r="BK15">
        <f>SUMIF(Formulas!A$3:A$2000,Statistics!A15,Formulas!AG$3:AG$2000)/Statistics!B15</f>
        <v>1</v>
      </c>
      <c r="BL15">
        <f>SUMIF(Formulas!A$3:A$2000,Statistics!A15,Formulas!AH$3:AH$2000)</f>
        <v>0</v>
      </c>
      <c r="BM15" s="2">
        <f t="shared" si="11"/>
        <v>0</v>
      </c>
      <c r="BN15">
        <f>SUMIF(Formulas!A$3:A$2000,Statistics!A15,Formulas!AI$3:AI$2000)</f>
        <v>0</v>
      </c>
      <c r="BO15" s="2">
        <f t="shared" si="12"/>
        <v>0</v>
      </c>
      <c r="BP15">
        <f>SUMIF(Formulas!A$3:A$2000,Statistics!A15,Formulas!AJ$3:AJ$2000)</f>
        <v>5</v>
      </c>
      <c r="BQ15" s="2">
        <f t="shared" si="13"/>
        <v>0.625</v>
      </c>
      <c r="BR15">
        <f>SUMIF(Formulas!A$3:A$2000,Statistics!A15,Formulas!AK$3:AK$2000)</f>
        <v>2</v>
      </c>
      <c r="BS15" s="2">
        <f t="shared" si="14"/>
        <v>0.4</v>
      </c>
    </row>
    <row r="16" spans="1:71">
      <c r="A16">
        <v>2013</v>
      </c>
      <c r="B16">
        <f>COUNTIF(Formulas!A$3:A$2000,Statistics!A16)</f>
        <v>10</v>
      </c>
      <c r="C16">
        <f t="shared" si="15"/>
        <v>16.5333333333333</v>
      </c>
      <c r="D16">
        <f t="shared" si="0"/>
        <v>2.8</v>
      </c>
      <c r="E16" s="2">
        <f>SUMIF(Formulas!A$3:A$2000,Statistics!A16,Formulas!D$3:D$2000)/Statistics!B16</f>
        <v>0.7</v>
      </c>
      <c r="F16">
        <f t="shared" si="1"/>
        <v>1.4</v>
      </c>
      <c r="G16">
        <f>SUMIF(Formulas!A$3:A$2000,Statistics!A16,Formulas!E$3:E$2000)/B16</f>
        <v>0.3</v>
      </c>
      <c r="H16">
        <f>SUMIF(Formulas!A$3:A$2000,Statistics!A16,Formulas!E$3:E$2000)</f>
        <v>3</v>
      </c>
      <c r="I16">
        <f>SUMIF(Formulas!A$3:A$2000,Statistics!A16,Formulas!I$3:I$2000)</f>
        <v>3</v>
      </c>
      <c r="J16">
        <f t="shared" si="2"/>
        <v>0.6</v>
      </c>
      <c r="K16">
        <f>SUMIF(Formulas!A$3:A$2000,Statistics!A16,Formulas!I$3:I$2000)/B16</f>
        <v>0.3</v>
      </c>
      <c r="L16" s="2">
        <f t="shared" si="16"/>
        <v>1</v>
      </c>
      <c r="M16">
        <f>SUMIF(Formulas!A$3:A$2000,Statistics!A16,Formulas!G$3:G$2000)/Statistics!B16</f>
        <v>0.2</v>
      </c>
      <c r="N16">
        <f>SUMIF(Formulas!A$3:A$2000,Statistics!A16,Formulas!G$3:G$2000)</f>
        <v>2</v>
      </c>
      <c r="O16">
        <f t="shared" si="3"/>
        <v>0.8</v>
      </c>
      <c r="P16">
        <f>SUMIF(Formulas!A$3:A$2000,Statistics!A16,Formulas!J$3:J$2000)/B16</f>
        <v>0.3</v>
      </c>
      <c r="Q16">
        <f>SUMIF(Formulas!A$3:A$2000,Statistics!A16,Formulas!J$3:J$2000)</f>
        <v>3</v>
      </c>
      <c r="R16" s="2">
        <f t="shared" si="17"/>
        <v>0.666666666666667</v>
      </c>
      <c r="S16" s="4">
        <f>SUMIF(Formulas!A$3:A$2000,Statistics!A16,Formulas!N$3:N$2000)/B16</f>
        <v>0.6</v>
      </c>
      <c r="T16">
        <f t="shared" si="18"/>
        <v>0.5</v>
      </c>
      <c r="U16">
        <f t="shared" si="4"/>
        <v>3.2</v>
      </c>
      <c r="V16">
        <f>SUMIF('I have a blue banner'!A$2:A$2000,A16,'I have a blue banner'!K$2:K$2000)/B16</f>
        <v>13.4156</v>
      </c>
      <c r="W16" s="1">
        <f>SUMIF(Formulas!A$3:A$2000,Statistics!A16,Formulas!P$3:P$2000)/Statistics!B16</f>
        <v>3.2</v>
      </c>
      <c r="X16" s="1">
        <f>SUMIF(Formulas!A$3:A$2000,Statistics!A16,Formulas!P$3:P$2000)</f>
        <v>32</v>
      </c>
      <c r="Y16" s="1">
        <f>SUMIF(Formulas!A$3:A$2000,Statistics!A16,Formulas!T$3:T$2000)/Statistics!B16</f>
        <v>4.2</v>
      </c>
      <c r="Z16" s="1">
        <f>SUMIF(Formulas!A$3:A$2000,Statistics!A16,Formulas!T$3:T$2000)</f>
        <v>42</v>
      </c>
      <c r="AA16" s="42">
        <f t="shared" si="19"/>
        <v>0.761904761904762</v>
      </c>
      <c r="AB16" s="1">
        <f>SUMIF(Formulas!A$3:A$2000,Statistics!A16,Formulas!R$3:R$2000)/Statistics!B16</f>
        <v>0</v>
      </c>
      <c r="AC16" s="1">
        <f>SUMIF(Formulas!A$3:A$2000,Statistics!A16,Formulas!R$3:R$2000)</f>
        <v>0</v>
      </c>
      <c r="AD16" s="1">
        <f>SUMIF(Formulas!A$3:A$2000,Statistics!A16,Formulas!U$3:U$2000)/Statistics!B16</f>
        <v>0</v>
      </c>
      <c r="AE16" s="1">
        <f>SUMIF(Formulas!A$3:A$2000,Statistics!A16,Formulas!U$3:U$2000)</f>
        <v>0</v>
      </c>
      <c r="AF16" s="43" t="e">
        <f t="shared" si="5"/>
        <v>#DIV/0!</v>
      </c>
      <c r="AG16">
        <f t="shared" si="6"/>
        <v>0</v>
      </c>
      <c r="AH16">
        <f t="shared" si="7"/>
        <v>3.2</v>
      </c>
      <c r="AI16">
        <f>SUMIF('Defense processing realm (dpr)'!A$2:A$2000,A16,'Defense processing realm (dpr)'!J$2:J$2000)/B16</f>
        <v>10.9664</v>
      </c>
      <c r="AJ16">
        <f t="shared" si="20"/>
        <v>0</v>
      </c>
      <c r="AK16">
        <f t="shared" si="21"/>
        <v>-8.36732475709188</v>
      </c>
      <c r="AL16" s="1">
        <f t="shared" si="22"/>
        <v>0</v>
      </c>
      <c r="AM16">
        <f>SUMIF('Defense processing realm (dpr)'!A$2:A$2000,A16,'Defense processing realm (dpr)'!AC$2:AC$2000)/B16</f>
        <v>-8.36732475709188</v>
      </c>
      <c r="AN16">
        <f>COUNTIFS('Data Entry'!A:A,Statistics!A16,'Data Entry'!T:T,0)</f>
        <v>1</v>
      </c>
      <c r="AO16">
        <f>COUNTIFS('Data Entry'!A:A,Statistics!A16,'Data Entry'!T:T,1)</f>
        <v>0</v>
      </c>
      <c r="AP16">
        <f>COUNTIFS('Data Entry'!A:A,Statistics!A16,'Data Entry'!T:T,2)</f>
        <v>2</v>
      </c>
      <c r="AQ16">
        <f>COUNTIFS('Data Entry'!A:A,Statistics!A16,'Data Entry'!T:T,3)</f>
        <v>1</v>
      </c>
      <c r="AR16">
        <f>COUNTIFS('Data Entry'!A:A,Statistics!A16,'Data Entry'!T:T,4)</f>
        <v>6</v>
      </c>
      <c r="AS16">
        <f t="shared" si="23"/>
        <v>10</v>
      </c>
      <c r="AT16">
        <f t="shared" si="8"/>
        <v>6</v>
      </c>
      <c r="AU16">
        <f t="shared" si="9"/>
        <v>4</v>
      </c>
      <c r="AV16">
        <f t="shared" si="24"/>
        <v>0</v>
      </c>
      <c r="AW16">
        <f t="shared" si="25"/>
        <v>0</v>
      </c>
      <c r="AX16">
        <f t="shared" si="26"/>
        <v>4</v>
      </c>
      <c r="AY16">
        <f t="shared" si="27"/>
        <v>3</v>
      </c>
      <c r="AZ16">
        <f t="shared" si="28"/>
        <v>24</v>
      </c>
      <c r="BA16">
        <f t="shared" si="29"/>
        <v>31</v>
      </c>
      <c r="BB16">
        <f t="shared" si="10"/>
        <v>3.1</v>
      </c>
      <c r="BC16">
        <f>SUMIFS('Data Entry'!S$3:S$2000,'Data Entry'!A$3:A$2000,A16,'Data Entry'!T$3:T$2000,4)/AR16</f>
        <v>0</v>
      </c>
      <c r="BD16">
        <f>SUMIFS('Data Entry'!S$3:S$2000,'Data Entry'!A$3:A$2000,A16,'Data Entry'!T$3:T$2000,3)/AQ16</f>
        <v>0</v>
      </c>
      <c r="BE16">
        <f>SUMIFS('Data Entry'!S$3:S$2000,'Data Entry'!A$3:A$2000,A16,'Data Entry'!T$3:T$2000,2)/AP16</f>
        <v>0</v>
      </c>
      <c r="BF16" t="e">
        <f>SUMIFS('Data Entry'!S$3:S$2000,'Data Entry'!A$3:A$2000,A16,'Data Entry'!T$3:T$2000,1)/AO16</f>
        <v>#DIV/0!</v>
      </c>
      <c r="BG16">
        <f>_xlfn.MAXIFS(Formulas!AC$3:AC$2000,Formulas!A$3:A$2000,Statistics!A15)</f>
        <v>1</v>
      </c>
      <c r="BH16">
        <f>SUMIF(Formulas!A$3:A$2000,Statistics!A16,Formulas!AD$3:AD$2000)</f>
        <v>0</v>
      </c>
      <c r="BI16" s="2">
        <f t="shared" si="30"/>
        <v>0</v>
      </c>
      <c r="BJ16">
        <f>SUMIF(Formulas!A$3:A$2000,Statistics!A16,Formulas!AE$3:AE$2000)/Statistics!B16</f>
        <v>11.2</v>
      </c>
      <c r="BK16">
        <f>SUMIF(Formulas!A$3:A$2000,Statistics!A16,Formulas!AG$3:AG$2000)/Statistics!B16</f>
        <v>0.666666666666667</v>
      </c>
      <c r="BL16">
        <f>SUMIF(Formulas!A$3:A$2000,Statistics!A16,Formulas!AH$3:AH$2000)</f>
        <v>0</v>
      </c>
      <c r="BM16" s="2">
        <f t="shared" si="11"/>
        <v>0</v>
      </c>
      <c r="BN16">
        <f>SUMIF(Formulas!A$3:A$2000,Statistics!A16,Formulas!AI$3:AI$2000)</f>
        <v>0</v>
      </c>
      <c r="BO16" s="2">
        <f t="shared" si="12"/>
        <v>0</v>
      </c>
      <c r="BP16">
        <f>SUMIF(Formulas!A$3:A$2000,Statistics!A16,Formulas!AJ$3:AJ$2000)</f>
        <v>1</v>
      </c>
      <c r="BQ16" s="2">
        <f t="shared" si="13"/>
        <v>0.1</v>
      </c>
      <c r="BR16">
        <f>SUMIF(Formulas!A$3:A$2000,Statistics!A16,Formulas!AK$3:AK$2000)</f>
        <v>1</v>
      </c>
      <c r="BS16" s="2">
        <f t="shared" si="14"/>
        <v>1</v>
      </c>
    </row>
    <row r="17" spans="1:71">
      <c r="A17">
        <v>2056</v>
      </c>
      <c r="B17">
        <f>COUNTIF(Formulas!A$3:A$2000,Statistics!A17)</f>
        <v>7</v>
      </c>
      <c r="C17">
        <f t="shared" si="15"/>
        <v>52.5714285714286</v>
      </c>
      <c r="D17">
        <f t="shared" si="0"/>
        <v>16.2857142857143</v>
      </c>
      <c r="E17" s="2">
        <f>SUMIF(Formulas!A$3:A$2000,Statistics!A17,Formulas!D$3:D$2000)/Statistics!B17</f>
        <v>0.714285714285714</v>
      </c>
      <c r="F17">
        <f t="shared" si="1"/>
        <v>1.42857142857143</v>
      </c>
      <c r="G17">
        <f>SUMIF(Formulas!A$3:A$2000,Statistics!A17,Formulas!E$3:E$2000)/B17</f>
        <v>0</v>
      </c>
      <c r="H17">
        <f>SUMIF(Formulas!A$3:A$2000,Statistics!A17,Formulas!E$3:E$2000)</f>
        <v>0</v>
      </c>
      <c r="I17">
        <f>SUMIF(Formulas!A$3:A$2000,Statistics!A17,Formulas!I$3:I$2000)</f>
        <v>0</v>
      </c>
      <c r="J17">
        <f t="shared" si="2"/>
        <v>0</v>
      </c>
      <c r="K17">
        <f>SUMIF(Formulas!A$3:A$2000,Statistics!A17,Formulas!I$3:I$2000)/B17</f>
        <v>0</v>
      </c>
      <c r="L17" s="2" t="e">
        <f t="shared" si="16"/>
        <v>#DIV/0!</v>
      </c>
      <c r="M17">
        <f>SUMIF(Formulas!A$3:A$2000,Statistics!A17,Formulas!G$3:G$2000)/Statistics!B17</f>
        <v>3.71428571428571</v>
      </c>
      <c r="N17">
        <f>SUMIF(Formulas!A$3:A$2000,Statistics!A17,Formulas!G$3:G$2000)</f>
        <v>26</v>
      </c>
      <c r="O17">
        <f t="shared" si="3"/>
        <v>14.8571428571429</v>
      </c>
      <c r="P17">
        <f>SUMIF(Formulas!A$3:A$2000,Statistics!A17,Formulas!J$3:J$2000)/B17</f>
        <v>4.14285714285714</v>
      </c>
      <c r="Q17">
        <f>SUMIF(Formulas!A$3:A$2000,Statistics!A17,Formulas!J$3:J$2000)</f>
        <v>29</v>
      </c>
      <c r="R17" s="2">
        <f t="shared" si="17"/>
        <v>0.896551724137931</v>
      </c>
      <c r="S17" s="4">
        <f>SUMIF(Formulas!A$3:A$2000,Statistics!A17,Formulas!N$3:N$2000)/B17</f>
        <v>4.14285714285714</v>
      </c>
      <c r="T17">
        <f t="shared" si="18"/>
        <v>3.71428571428571</v>
      </c>
      <c r="U17">
        <f t="shared" si="4"/>
        <v>27.7142857142857</v>
      </c>
      <c r="V17">
        <f>SUMIF('I have a blue banner'!A$2:A$2000,A17,'I have a blue banner'!K$2:K$2000)/B17</f>
        <v>30.01</v>
      </c>
      <c r="W17" s="1">
        <f>SUMIF(Formulas!A$3:A$2000,Statistics!A17,Formulas!P$3:P$2000)/Statistics!B17</f>
        <v>0</v>
      </c>
      <c r="X17" s="1">
        <f>SUMIF(Formulas!A$3:A$2000,Statistics!A17,Formulas!P$3:P$2000)</f>
        <v>0</v>
      </c>
      <c r="Y17" s="1">
        <f>SUMIF(Formulas!A$3:A$2000,Statistics!A17,Formulas!T$3:T$2000)/Statistics!B17</f>
        <v>0</v>
      </c>
      <c r="Z17" s="1">
        <f>SUMIF(Formulas!A$3:A$2000,Statistics!A17,Formulas!T$3:T$2000)</f>
        <v>0</v>
      </c>
      <c r="AA17" s="42" t="e">
        <f t="shared" si="19"/>
        <v>#DIV/0!</v>
      </c>
      <c r="AB17" s="1">
        <f>SUMIF(Formulas!A$3:A$2000,Statistics!A17,Formulas!R$3:R$2000)/Statistics!B17</f>
        <v>13.8571428571429</v>
      </c>
      <c r="AC17" s="1">
        <f>SUMIF(Formulas!A$3:A$2000,Statistics!A17,Formulas!R$3:R$2000)</f>
        <v>97</v>
      </c>
      <c r="AD17" s="1">
        <f>SUMIF(Formulas!A$3:A$2000,Statistics!A17,Formulas!U$3:U$2000)/Statistics!B17</f>
        <v>14.4285714285714</v>
      </c>
      <c r="AE17" s="1">
        <f>SUMIF(Formulas!A$3:A$2000,Statistics!A17,Formulas!U$3:U$2000)</f>
        <v>101</v>
      </c>
      <c r="AF17" s="43">
        <f t="shared" si="5"/>
        <v>0.96039603960396</v>
      </c>
      <c r="AG17">
        <f t="shared" si="6"/>
        <v>27.7142857142857</v>
      </c>
      <c r="AH17">
        <f t="shared" si="7"/>
        <v>13.8571428571429</v>
      </c>
      <c r="AI17">
        <f>SUMIF('Defense processing realm (dpr)'!A$2:A$2000,A17,'Defense processing realm (dpr)'!J$2:J$2000)/B17</f>
        <v>5.639</v>
      </c>
      <c r="AJ17">
        <f t="shared" si="20"/>
        <v>0</v>
      </c>
      <c r="AK17">
        <f t="shared" si="21"/>
        <v>-25.2109170103332</v>
      </c>
      <c r="AL17" s="1">
        <f t="shared" si="22"/>
        <v>0</v>
      </c>
      <c r="AM17">
        <f>SUMIF('Defense processing realm (dpr)'!A$2:A$2000,A17,'Defense processing realm (dpr)'!AC$2:AC$2000)/B17</f>
        <v>-25.2109170103332</v>
      </c>
      <c r="AN17">
        <f>COUNTIFS('Data Entry'!A:A,Statistics!A17,'Data Entry'!T:T,0)</f>
        <v>1</v>
      </c>
      <c r="AO17">
        <f>COUNTIFS('Data Entry'!A:A,Statistics!A17,'Data Entry'!T:T,1)</f>
        <v>0</v>
      </c>
      <c r="AP17">
        <f>COUNTIFS('Data Entry'!A:A,Statistics!A17,'Data Entry'!T:T,2)</f>
        <v>0</v>
      </c>
      <c r="AQ17">
        <f>COUNTIFS('Data Entry'!A:A,Statistics!A17,'Data Entry'!T:T,3)</f>
        <v>2</v>
      </c>
      <c r="AR17">
        <f>COUNTIFS('Data Entry'!A:A,Statistics!A17,'Data Entry'!T:T,4)</f>
        <v>4</v>
      </c>
      <c r="AS17">
        <f t="shared" si="23"/>
        <v>7</v>
      </c>
      <c r="AT17">
        <f t="shared" si="8"/>
        <v>4</v>
      </c>
      <c r="AU17">
        <f t="shared" si="9"/>
        <v>4</v>
      </c>
      <c r="AV17">
        <f t="shared" si="24"/>
        <v>0</v>
      </c>
      <c r="AW17">
        <f t="shared" si="25"/>
        <v>0</v>
      </c>
      <c r="AX17">
        <f t="shared" si="26"/>
        <v>0</v>
      </c>
      <c r="AY17">
        <f t="shared" si="27"/>
        <v>6</v>
      </c>
      <c r="AZ17">
        <f t="shared" si="28"/>
        <v>16</v>
      </c>
      <c r="BA17">
        <f t="shared" si="29"/>
        <v>22</v>
      </c>
      <c r="BB17">
        <f t="shared" si="10"/>
        <v>3.14285714285714</v>
      </c>
      <c r="BC17">
        <f>SUMIFS('Data Entry'!S$3:S$2000,'Data Entry'!A$3:A$2000,A17,'Data Entry'!T$3:T$2000,4)/AR17</f>
        <v>0</v>
      </c>
      <c r="BD17">
        <f>SUMIFS('Data Entry'!S$3:S$2000,'Data Entry'!A$3:A$2000,A17,'Data Entry'!T$3:T$2000,3)/AQ17</f>
        <v>0</v>
      </c>
      <c r="BE17" t="e">
        <f>SUMIFS('Data Entry'!S$3:S$2000,'Data Entry'!A$3:A$2000,A17,'Data Entry'!T$3:T$2000,2)/AP17</f>
        <v>#DIV/0!</v>
      </c>
      <c r="BF17" t="e">
        <f>SUMIFS('Data Entry'!S$3:S$2000,'Data Entry'!A$3:A$2000,A17,'Data Entry'!T$3:T$2000,1)/AO17</f>
        <v>#DIV/0!</v>
      </c>
      <c r="BG17">
        <f>_xlfn.MAXIFS(Formulas!AC$3:AC$2000,Formulas!A$3:A$2000,Statistics!A16)</f>
        <v>4</v>
      </c>
      <c r="BH17">
        <f>SUMIF(Formulas!A$3:A$2000,Statistics!A17,Formulas!AD$3:AD$2000)</f>
        <v>0</v>
      </c>
      <c r="BI17" s="2">
        <f t="shared" si="30"/>
        <v>0</v>
      </c>
      <c r="BJ17">
        <f>SUMIF(Formulas!A$3:A$2000,Statistics!A17,Formulas!AE$3:AE$2000)/Statistics!B17</f>
        <v>11.4285714285714</v>
      </c>
      <c r="BK17">
        <f>SUMIF(Formulas!A$3:A$2000,Statistics!A17,Formulas!AG$3:AG$2000)/Statistics!B17</f>
        <v>2.85714285714286</v>
      </c>
      <c r="BL17">
        <f>SUMIF(Formulas!A$3:A$2000,Statistics!A17,Formulas!AH$3:AH$2000)</f>
        <v>0</v>
      </c>
      <c r="BM17" s="2">
        <f t="shared" si="11"/>
        <v>0</v>
      </c>
      <c r="BN17">
        <f>SUMIF(Formulas!A$3:A$2000,Statistics!A17,Formulas!AI$3:AI$2000)</f>
        <v>0</v>
      </c>
      <c r="BO17" s="2">
        <f t="shared" si="12"/>
        <v>0</v>
      </c>
      <c r="BP17">
        <f>SUMIF(Formulas!A$3:A$2000,Statistics!A17,Formulas!AJ$3:AJ$2000)</f>
        <v>0</v>
      </c>
      <c r="BQ17" s="2">
        <f t="shared" si="13"/>
        <v>0</v>
      </c>
      <c r="BR17">
        <f>SUMIF(Formulas!A$3:A$2000,Statistics!A17,Formulas!AK$3:AK$2000)</f>
        <v>0</v>
      </c>
      <c r="BS17" s="2" t="e">
        <f t="shared" si="14"/>
        <v>#DIV/0!</v>
      </c>
    </row>
    <row r="18" spans="1:71">
      <c r="A18">
        <v>2198</v>
      </c>
      <c r="B18">
        <f>COUNTIF(Formulas!A$3:A$2000,Statistics!A18)</f>
        <v>9</v>
      </c>
      <c r="C18">
        <f t="shared" si="15"/>
        <v>12.0740740740741</v>
      </c>
      <c r="D18">
        <f t="shared" si="0"/>
        <v>2.88888888888889</v>
      </c>
      <c r="E18" s="2">
        <f>SUMIF(Formulas!A$3:A$2000,Statistics!A18,Formulas!D$3:D$2000)/Statistics!B18</f>
        <v>0.777777777777778</v>
      </c>
      <c r="F18">
        <f t="shared" si="1"/>
        <v>1.55555555555556</v>
      </c>
      <c r="G18">
        <f>SUMIF(Formulas!A$3:A$2000,Statistics!A18,Formulas!E$3:E$2000)/B18</f>
        <v>0</v>
      </c>
      <c r="H18">
        <f>SUMIF(Formulas!A$3:A$2000,Statistics!A18,Formulas!E$3:E$2000)</f>
        <v>0</v>
      </c>
      <c r="I18">
        <f>SUMIF(Formulas!A$3:A$2000,Statistics!A18,Formulas!I$3:I$2000)</f>
        <v>0</v>
      </c>
      <c r="J18">
        <f t="shared" si="2"/>
        <v>0</v>
      </c>
      <c r="K18">
        <f>SUMIF(Formulas!A$3:A$2000,Statistics!A18,Formulas!I$3:I$2000)/B18</f>
        <v>0</v>
      </c>
      <c r="L18" s="2" t="e">
        <f t="shared" si="16"/>
        <v>#DIV/0!</v>
      </c>
      <c r="M18">
        <f>SUMIF(Formulas!A$3:A$2000,Statistics!A18,Formulas!G$3:G$2000)/Statistics!B18</f>
        <v>0.333333333333333</v>
      </c>
      <c r="N18">
        <f>SUMIF(Formulas!A$3:A$2000,Statistics!A18,Formulas!G$3:G$2000)</f>
        <v>3</v>
      </c>
      <c r="O18">
        <f t="shared" si="3"/>
        <v>1.33333333333333</v>
      </c>
      <c r="P18">
        <f>SUMIF(Formulas!A$3:A$2000,Statistics!A18,Formulas!J$3:J$2000)/B18</f>
        <v>0.333333333333333</v>
      </c>
      <c r="Q18">
        <f>SUMIF(Formulas!A$3:A$2000,Statistics!A18,Formulas!J$3:J$2000)</f>
        <v>3</v>
      </c>
      <c r="R18" s="2">
        <f t="shared" si="17"/>
        <v>1</v>
      </c>
      <c r="S18" s="4">
        <f>SUMIF(Formulas!A$3:A$2000,Statistics!A18,Formulas!N$3:N$2000)/B18</f>
        <v>0.333333333333333</v>
      </c>
      <c r="T18">
        <f t="shared" si="18"/>
        <v>0.333333333333333</v>
      </c>
      <c r="U18">
        <f t="shared" si="4"/>
        <v>6.44444444444444</v>
      </c>
      <c r="V18">
        <f>SUMIF('I have a blue banner'!A$2:A$2000,A18,'I have a blue banner'!K$2:K$2000)/B18</f>
        <v>23.0324444444444</v>
      </c>
      <c r="W18" s="1">
        <f>SUMIF(Formulas!A$3:A$2000,Statistics!A18,Formulas!P$3:P$2000)/Statistics!B18</f>
        <v>0.444444444444444</v>
      </c>
      <c r="X18" s="1">
        <f>SUMIF(Formulas!A$3:A$2000,Statistics!A18,Formulas!P$3:P$2000)</f>
        <v>4</v>
      </c>
      <c r="Y18" s="1">
        <f>SUMIF(Formulas!A$3:A$2000,Statistics!A18,Formulas!T$3:T$2000)/Statistics!B18</f>
        <v>0.777777777777778</v>
      </c>
      <c r="Z18" s="1">
        <f>SUMIF(Formulas!A$3:A$2000,Statistics!A18,Formulas!T$3:T$2000)</f>
        <v>7</v>
      </c>
      <c r="AA18" s="42">
        <f t="shared" si="19"/>
        <v>0.571428571428571</v>
      </c>
      <c r="AB18" s="1">
        <f>SUMIF(Formulas!A$3:A$2000,Statistics!A18,Formulas!R$3:R$2000)/Statistics!B18</f>
        <v>3</v>
      </c>
      <c r="AC18" s="1">
        <f>SUMIF(Formulas!A$3:A$2000,Statistics!A18,Formulas!R$3:R$2000)</f>
        <v>27</v>
      </c>
      <c r="AD18" s="1">
        <f>SUMIF(Formulas!A$3:A$2000,Statistics!A18,Formulas!U$3:U$2000)/Statistics!B18</f>
        <v>5.33333333333333</v>
      </c>
      <c r="AE18" s="1">
        <f>SUMIF(Formulas!A$3:A$2000,Statistics!A18,Formulas!U$3:U$2000)</f>
        <v>48</v>
      </c>
      <c r="AF18" s="43">
        <f t="shared" si="5"/>
        <v>0.5625</v>
      </c>
      <c r="AG18">
        <f t="shared" si="6"/>
        <v>6</v>
      </c>
      <c r="AH18">
        <f t="shared" si="7"/>
        <v>3.44444444444444</v>
      </c>
      <c r="AI18">
        <f>SUMIF('Defense processing realm (dpr)'!A$2:A$2000,A18,'Defense processing realm (dpr)'!J$2:J$2000)/B18</f>
        <v>14.5775555555556</v>
      </c>
      <c r="AJ18">
        <f t="shared" si="20"/>
        <v>0</v>
      </c>
      <c r="AK18">
        <f t="shared" si="21"/>
        <v>-19.5849000489059</v>
      </c>
      <c r="AL18" s="1">
        <f t="shared" si="22"/>
        <v>0</v>
      </c>
      <c r="AM18">
        <f>SUMIF('Defense processing realm (dpr)'!A$2:A$2000,A18,'Defense processing realm (dpr)'!AC$2:AC$2000)/B18</f>
        <v>-19.5849000489059</v>
      </c>
      <c r="AN18">
        <f>COUNTIFS('Data Entry'!A:A,Statistics!A18,'Data Entry'!T:T,0)</f>
        <v>4</v>
      </c>
      <c r="AO18">
        <f>COUNTIFS('Data Entry'!A:A,Statistics!A18,'Data Entry'!T:T,1)</f>
        <v>0</v>
      </c>
      <c r="AP18">
        <f>COUNTIFS('Data Entry'!A:A,Statistics!A18,'Data Entry'!T:T,2)</f>
        <v>5</v>
      </c>
      <c r="AQ18">
        <f>COUNTIFS('Data Entry'!A:A,Statistics!A18,'Data Entry'!T:T,3)</f>
        <v>0</v>
      </c>
      <c r="AR18">
        <f>COUNTIFS('Data Entry'!A:A,Statistics!A18,'Data Entry'!T:T,4)</f>
        <v>0</v>
      </c>
      <c r="AS18">
        <f t="shared" si="23"/>
        <v>9</v>
      </c>
      <c r="AT18">
        <f t="shared" si="8"/>
        <v>5</v>
      </c>
      <c r="AU18">
        <f t="shared" si="9"/>
        <v>2</v>
      </c>
      <c r="AV18">
        <f t="shared" si="24"/>
        <v>0</v>
      </c>
      <c r="AW18">
        <f t="shared" si="25"/>
        <v>0</v>
      </c>
      <c r="AX18">
        <f t="shared" si="26"/>
        <v>10</v>
      </c>
      <c r="AY18">
        <f t="shared" si="27"/>
        <v>0</v>
      </c>
      <c r="AZ18">
        <f t="shared" si="28"/>
        <v>0</v>
      </c>
      <c r="BA18">
        <f t="shared" si="29"/>
        <v>10</v>
      </c>
      <c r="BB18">
        <f t="shared" si="10"/>
        <v>1.11111111111111</v>
      </c>
      <c r="BC18" t="e">
        <f>SUMIFS('Data Entry'!S$3:S$2000,'Data Entry'!A$3:A$2000,A18,'Data Entry'!T$3:T$2000,4)/AR18</f>
        <v>#DIV/0!</v>
      </c>
      <c r="BD18" t="e">
        <f>SUMIFS('Data Entry'!S$3:S$2000,'Data Entry'!A$3:A$2000,A18,'Data Entry'!T$3:T$2000,3)/AQ18</f>
        <v>#DIV/0!</v>
      </c>
      <c r="BE18">
        <f>SUMIFS('Data Entry'!S$3:S$2000,'Data Entry'!A$3:A$2000,A18,'Data Entry'!T$3:T$2000,2)/AP18</f>
        <v>0</v>
      </c>
      <c r="BF18" t="e">
        <f>SUMIFS('Data Entry'!S$3:S$2000,'Data Entry'!A$3:A$2000,A18,'Data Entry'!T$3:T$2000,1)/AO18</f>
        <v>#DIV/0!</v>
      </c>
      <c r="BG18">
        <f>_xlfn.MAXIFS(Formulas!AC$3:AC$2000,Formulas!A$3:A$2000,Statistics!A17)</f>
        <v>4</v>
      </c>
      <c r="BH18">
        <f>SUMIF(Formulas!A$3:A$2000,Statistics!A18,Formulas!AD$3:AD$2000)</f>
        <v>0</v>
      </c>
      <c r="BI18" s="2">
        <f t="shared" si="30"/>
        <v>0</v>
      </c>
      <c r="BJ18">
        <f>SUMIF(Formulas!A$3:A$2000,Statistics!A18,Formulas!AE$3:AE$2000)/Statistics!B18</f>
        <v>3.33333333333333</v>
      </c>
      <c r="BK18">
        <f>SUMIF(Formulas!A$3:A$2000,Statistics!A18,Formulas!AG$3:AG$2000)/Statistics!B18</f>
        <v>0.592592592592593</v>
      </c>
      <c r="BL18">
        <f>SUMIF(Formulas!A$3:A$2000,Statistics!A18,Formulas!AH$3:AH$2000)</f>
        <v>0</v>
      </c>
      <c r="BM18" s="2">
        <f t="shared" si="11"/>
        <v>0</v>
      </c>
      <c r="BN18">
        <f>SUMIF(Formulas!A$3:A$2000,Statistics!A18,Formulas!AI$3:AI$2000)</f>
        <v>0</v>
      </c>
      <c r="BO18" s="2">
        <f t="shared" si="12"/>
        <v>0</v>
      </c>
      <c r="BP18">
        <f>SUMIF(Formulas!A$3:A$2000,Statistics!A18,Formulas!AJ$3:AJ$2000)</f>
        <v>0</v>
      </c>
      <c r="BQ18" s="2">
        <f t="shared" si="13"/>
        <v>0</v>
      </c>
      <c r="BR18">
        <f>SUMIF(Formulas!A$3:A$2000,Statistics!A18,Formulas!AK$3:AK$2000)</f>
        <v>0</v>
      </c>
      <c r="BS18" s="2" t="e">
        <f t="shared" si="14"/>
        <v>#DIV/0!</v>
      </c>
    </row>
    <row r="19" spans="1:71">
      <c r="A19">
        <v>2200</v>
      </c>
      <c r="B19">
        <f>COUNTIF(Formulas!A$3:A$2000,Statistics!A19)</f>
        <v>9</v>
      </c>
      <c r="C19">
        <f t="shared" si="15"/>
        <v>39.4444444444444</v>
      </c>
      <c r="D19">
        <f t="shared" si="0"/>
        <v>10.4444444444444</v>
      </c>
      <c r="E19" s="2">
        <f>SUMIF(Formulas!A$3:A$2000,Statistics!A19,Formulas!D$3:D$2000)/Statistics!B19</f>
        <v>0.666666666666667</v>
      </c>
      <c r="F19">
        <f t="shared" si="1"/>
        <v>1.33333333333333</v>
      </c>
      <c r="G19">
        <f>SUMIF(Formulas!A$3:A$2000,Statistics!A19,Formulas!E$3:E$2000)/B19</f>
        <v>0.111111111111111</v>
      </c>
      <c r="H19">
        <f>SUMIF(Formulas!A$3:A$2000,Statistics!A19,Formulas!E$3:E$2000)</f>
        <v>1</v>
      </c>
      <c r="I19">
        <f>SUMIF(Formulas!A$3:A$2000,Statistics!A19,Formulas!I$3:I$2000)</f>
        <v>2</v>
      </c>
      <c r="J19">
        <f t="shared" si="2"/>
        <v>0.222222222222222</v>
      </c>
      <c r="K19">
        <f>SUMIF(Formulas!A$3:A$2000,Statistics!A19,Formulas!I$3:I$2000)/B19</f>
        <v>0.222222222222222</v>
      </c>
      <c r="L19" s="2">
        <f t="shared" si="16"/>
        <v>0.5</v>
      </c>
      <c r="M19">
        <f>SUMIF(Formulas!A$3:A$2000,Statistics!A19,Formulas!G$3:G$2000)/Statistics!B19</f>
        <v>2.22222222222222</v>
      </c>
      <c r="N19">
        <f>SUMIF(Formulas!A$3:A$2000,Statistics!A19,Formulas!G$3:G$2000)</f>
        <v>20</v>
      </c>
      <c r="O19">
        <f t="shared" si="3"/>
        <v>8.88888888888889</v>
      </c>
      <c r="P19">
        <f>SUMIF(Formulas!A$3:A$2000,Statistics!A19,Formulas!J$3:J$2000)/B19</f>
        <v>2.44444444444444</v>
      </c>
      <c r="Q19">
        <f>SUMIF(Formulas!A$3:A$2000,Statistics!A19,Formulas!J$3:J$2000)</f>
        <v>22</v>
      </c>
      <c r="R19" s="2">
        <f t="shared" si="17"/>
        <v>0.909090909090909</v>
      </c>
      <c r="S19" s="4">
        <f>SUMIF(Formulas!A$3:A$2000,Statistics!A19,Formulas!N$3:N$2000)/B19</f>
        <v>2.66666666666667</v>
      </c>
      <c r="T19">
        <f t="shared" si="18"/>
        <v>2.33333333333333</v>
      </c>
      <c r="U19">
        <f t="shared" si="4"/>
        <v>17.5555555555556</v>
      </c>
      <c r="V19">
        <f>SUMIF('I have a blue banner'!A$2:A$2000,A19,'I have a blue banner'!K$2:K$2000)/B19</f>
        <v>14.285</v>
      </c>
      <c r="W19" s="1">
        <f>SUMIF(Formulas!A$3:A$2000,Statistics!A19,Formulas!P$3:P$2000)/Statistics!B19</f>
        <v>0.222222222222222</v>
      </c>
      <c r="X19" s="1">
        <f>SUMIF(Formulas!A$3:A$2000,Statistics!A19,Formulas!P$3:P$2000)</f>
        <v>2</v>
      </c>
      <c r="Y19" s="1">
        <f>SUMIF(Formulas!A$3:A$2000,Statistics!A19,Formulas!T$3:T$2000)/Statistics!B19</f>
        <v>0.444444444444444</v>
      </c>
      <c r="Z19" s="1">
        <f>SUMIF(Formulas!A$3:A$2000,Statistics!A19,Formulas!T$3:T$2000)</f>
        <v>4</v>
      </c>
      <c r="AA19" s="42">
        <f t="shared" si="19"/>
        <v>0.5</v>
      </c>
      <c r="AB19" s="1">
        <f>SUMIF(Formulas!A$3:A$2000,Statistics!A19,Formulas!R$3:R$2000)/Statistics!B19</f>
        <v>8.66666666666667</v>
      </c>
      <c r="AC19" s="1">
        <f>SUMIF(Formulas!A$3:A$2000,Statistics!A19,Formulas!R$3:R$2000)</f>
        <v>78</v>
      </c>
      <c r="AD19" s="1">
        <f>SUMIF(Formulas!A$3:A$2000,Statistics!A19,Formulas!U$3:U$2000)/Statistics!B19</f>
        <v>11</v>
      </c>
      <c r="AE19" s="1">
        <f>SUMIF(Formulas!A$3:A$2000,Statistics!A19,Formulas!U$3:U$2000)</f>
        <v>99</v>
      </c>
      <c r="AF19" s="43">
        <f t="shared" si="5"/>
        <v>0.787878787878788</v>
      </c>
      <c r="AG19">
        <f t="shared" si="6"/>
        <v>17.3333333333333</v>
      </c>
      <c r="AH19">
        <f t="shared" si="7"/>
        <v>8.88888888888889</v>
      </c>
      <c r="AI19">
        <f>SUMIF('Defense processing realm (dpr)'!A$2:A$2000,A19,'Defense processing realm (dpr)'!J$2:J$2000)/B19</f>
        <v>10.128</v>
      </c>
      <c r="AJ19">
        <f t="shared" si="20"/>
        <v>0</v>
      </c>
      <c r="AK19">
        <f t="shared" si="21"/>
        <v>-40.0070697512199</v>
      </c>
      <c r="AL19" s="1">
        <f t="shared" si="22"/>
        <v>0</v>
      </c>
      <c r="AM19">
        <f>SUMIF('Defense processing realm (dpr)'!A$2:A$2000,A19,'Defense processing realm (dpr)'!AC$2:AC$2000)/B19</f>
        <v>-40.0070697512199</v>
      </c>
      <c r="AN19">
        <f>COUNTIFS('Data Entry'!A:A,Statistics!A19,'Data Entry'!T:T,0)</f>
        <v>1</v>
      </c>
      <c r="AO19">
        <f>COUNTIFS('Data Entry'!A:A,Statistics!A19,'Data Entry'!T:T,1)</f>
        <v>0</v>
      </c>
      <c r="AP19">
        <f>COUNTIFS('Data Entry'!A:A,Statistics!A19,'Data Entry'!T:T,2)</f>
        <v>1</v>
      </c>
      <c r="AQ19">
        <f>COUNTIFS('Data Entry'!A:A,Statistics!A19,'Data Entry'!T:T,3)</f>
        <v>0</v>
      </c>
      <c r="AR19">
        <f>COUNTIFS('Data Entry'!A:A,Statistics!A19,'Data Entry'!T:T,4)</f>
        <v>7</v>
      </c>
      <c r="AS19">
        <f t="shared" si="23"/>
        <v>9</v>
      </c>
      <c r="AT19">
        <f t="shared" si="8"/>
        <v>7</v>
      </c>
      <c r="AU19">
        <f t="shared" si="9"/>
        <v>4</v>
      </c>
      <c r="AV19">
        <f t="shared" si="24"/>
        <v>0</v>
      </c>
      <c r="AW19">
        <f t="shared" si="25"/>
        <v>0</v>
      </c>
      <c r="AX19">
        <f t="shared" si="26"/>
        <v>2</v>
      </c>
      <c r="AY19">
        <f t="shared" si="27"/>
        <v>0</v>
      </c>
      <c r="AZ19">
        <f t="shared" si="28"/>
        <v>28</v>
      </c>
      <c r="BA19">
        <f t="shared" si="29"/>
        <v>30</v>
      </c>
      <c r="BB19">
        <f t="shared" si="10"/>
        <v>3.33333333333333</v>
      </c>
      <c r="BC19">
        <f>SUMIFS('Data Entry'!S$3:S$2000,'Data Entry'!A$3:A$2000,A19,'Data Entry'!T$3:T$2000,4)/AR19</f>
        <v>0</v>
      </c>
      <c r="BD19" t="e">
        <f>SUMIFS('Data Entry'!S$3:S$2000,'Data Entry'!A$3:A$2000,A19,'Data Entry'!T$3:T$2000,3)/AQ19</f>
        <v>#DIV/0!</v>
      </c>
      <c r="BE19">
        <f>SUMIFS('Data Entry'!S$3:S$2000,'Data Entry'!A$3:A$2000,A19,'Data Entry'!T$3:T$2000,2)/AP19</f>
        <v>0</v>
      </c>
      <c r="BF19" t="e">
        <f>SUMIFS('Data Entry'!S$3:S$2000,'Data Entry'!A$3:A$2000,A19,'Data Entry'!T$3:T$2000,1)/AO19</f>
        <v>#DIV/0!</v>
      </c>
      <c r="BG19">
        <f>_xlfn.MAXIFS(Formulas!AC$3:AC$2000,Formulas!A$3:A$2000,Statistics!A18)</f>
        <v>2</v>
      </c>
      <c r="BH19">
        <f>SUMIF(Formulas!A$3:A$2000,Statistics!A19,Formulas!AD$3:AD$2000)</f>
        <v>0</v>
      </c>
      <c r="BI19" s="2">
        <f t="shared" si="30"/>
        <v>0</v>
      </c>
      <c r="BJ19">
        <f>SUMIF(Formulas!A$3:A$2000,Statistics!A19,Formulas!AE$3:AE$2000)/Statistics!B19</f>
        <v>12.3333333333333</v>
      </c>
      <c r="BK19">
        <f>SUMIF(Formulas!A$3:A$2000,Statistics!A19,Formulas!AG$3:AG$2000)/Statistics!B19</f>
        <v>0.888888888888889</v>
      </c>
      <c r="BL19">
        <f>SUMIF(Formulas!A$3:A$2000,Statistics!A19,Formulas!AH$3:AH$2000)</f>
        <v>0</v>
      </c>
      <c r="BM19" s="2">
        <f t="shared" si="11"/>
        <v>0</v>
      </c>
      <c r="BN19">
        <f>SUMIF(Formulas!A$3:A$2000,Statistics!A19,Formulas!AI$3:AI$2000)</f>
        <v>0</v>
      </c>
      <c r="BO19" s="2">
        <f t="shared" si="12"/>
        <v>0</v>
      </c>
      <c r="BP19">
        <f>SUMIF(Formulas!A$3:A$2000,Statistics!A19,Formulas!AJ$3:AJ$2000)</f>
        <v>0</v>
      </c>
      <c r="BQ19" s="2">
        <f t="shared" si="13"/>
        <v>0</v>
      </c>
      <c r="BR19">
        <f>SUMIF(Formulas!A$3:A$2000,Statistics!A19,Formulas!AK$3:AK$2000)</f>
        <v>0</v>
      </c>
      <c r="BS19" s="2" t="e">
        <f t="shared" si="14"/>
        <v>#DIV/0!</v>
      </c>
    </row>
    <row r="20" spans="1:71">
      <c r="A20">
        <v>2386</v>
      </c>
      <c r="B20">
        <f>COUNTIF(Formulas!A$3:A$2000,Statistics!A20)</f>
        <v>10</v>
      </c>
      <c r="C20">
        <f t="shared" si="15"/>
        <v>14.1333333333333</v>
      </c>
      <c r="D20">
        <f t="shared" si="0"/>
        <v>4.8</v>
      </c>
      <c r="E20" s="2">
        <f>SUMIF(Formulas!A$3:A$2000,Statistics!A20,Formulas!D$3:D$2000)/Statistics!B20</f>
        <v>1</v>
      </c>
      <c r="F20">
        <f t="shared" si="1"/>
        <v>2</v>
      </c>
      <c r="G20">
        <f>SUMIF(Formulas!A$3:A$2000,Statistics!A20,Formulas!E$3:E$2000)/B20</f>
        <v>0</v>
      </c>
      <c r="H20">
        <f>SUMIF(Formulas!A$3:A$2000,Statistics!A20,Formulas!E$3:E$2000)</f>
        <v>0</v>
      </c>
      <c r="I20">
        <f>SUMIF(Formulas!A$3:A$2000,Statistics!A20,Formulas!I$3:I$2000)</f>
        <v>0</v>
      </c>
      <c r="J20">
        <f t="shared" si="2"/>
        <v>0</v>
      </c>
      <c r="K20">
        <f>SUMIF(Formulas!A$3:A$2000,Statistics!A20,Formulas!I$3:I$2000)/B20</f>
        <v>0</v>
      </c>
      <c r="L20" s="2" t="e">
        <f t="shared" si="16"/>
        <v>#DIV/0!</v>
      </c>
      <c r="M20">
        <f>SUMIF(Formulas!A$3:A$2000,Statistics!A20,Formulas!G$3:G$2000)/Statistics!B20</f>
        <v>0.7</v>
      </c>
      <c r="N20">
        <f>SUMIF(Formulas!A$3:A$2000,Statistics!A20,Formulas!G$3:G$2000)</f>
        <v>7</v>
      </c>
      <c r="O20">
        <f t="shared" si="3"/>
        <v>2.8</v>
      </c>
      <c r="P20">
        <f>SUMIF(Formulas!A$3:A$2000,Statistics!A20,Formulas!J$3:J$2000)/B20</f>
        <v>1.1</v>
      </c>
      <c r="Q20">
        <f>SUMIF(Formulas!A$3:A$2000,Statistics!A20,Formulas!J$3:J$2000)</f>
        <v>11</v>
      </c>
      <c r="R20" s="2">
        <f t="shared" si="17"/>
        <v>0.636363636363636</v>
      </c>
      <c r="S20" s="4">
        <f>SUMIF(Formulas!A$3:A$2000,Statistics!A20,Formulas!N$3:N$2000)/B20</f>
        <v>1.1</v>
      </c>
      <c r="T20">
        <f t="shared" si="18"/>
        <v>0.7</v>
      </c>
      <c r="U20">
        <f t="shared" si="4"/>
        <v>3</v>
      </c>
      <c r="V20">
        <f>SUMIF('I have a blue banner'!A$2:A$2000,A20,'I have a blue banner'!K$2:K$2000)/B20</f>
        <v>4.621</v>
      </c>
      <c r="W20" s="1">
        <f>SUMIF(Formulas!A$3:A$2000,Statistics!A20,Formulas!P$3:P$2000)/Statistics!B20</f>
        <v>0</v>
      </c>
      <c r="X20" s="1">
        <f>SUMIF(Formulas!A$3:A$2000,Statistics!A20,Formulas!P$3:P$2000)</f>
        <v>0</v>
      </c>
      <c r="Y20" s="1">
        <f>SUMIF(Formulas!A$3:A$2000,Statistics!A20,Formulas!T$3:T$2000)/Statistics!B20</f>
        <v>0.1</v>
      </c>
      <c r="Z20" s="1">
        <f>SUMIF(Formulas!A$3:A$2000,Statistics!A20,Formulas!T$3:T$2000)</f>
        <v>1</v>
      </c>
      <c r="AA20" s="42">
        <f t="shared" si="19"/>
        <v>0</v>
      </c>
      <c r="AB20" s="1">
        <f>SUMIF(Formulas!A$3:A$2000,Statistics!A20,Formulas!R$3:R$2000)/Statistics!B20</f>
        <v>1.5</v>
      </c>
      <c r="AC20" s="1">
        <f>SUMIF(Formulas!A$3:A$2000,Statistics!A20,Formulas!R$3:R$2000)</f>
        <v>15</v>
      </c>
      <c r="AD20" s="1">
        <f>SUMIF(Formulas!A$3:A$2000,Statistics!A20,Formulas!U$3:U$2000)/Statistics!B20</f>
        <v>2.1</v>
      </c>
      <c r="AE20" s="1">
        <f>SUMIF(Formulas!A$3:A$2000,Statistics!A20,Formulas!U$3:U$2000)</f>
        <v>21</v>
      </c>
      <c r="AF20" s="43">
        <f t="shared" si="5"/>
        <v>0.714285714285714</v>
      </c>
      <c r="AG20">
        <f t="shared" si="6"/>
        <v>3</v>
      </c>
      <c r="AH20">
        <f t="shared" si="7"/>
        <v>1.5</v>
      </c>
      <c r="AI20">
        <f>SUMIF('Defense processing realm (dpr)'!A$2:A$2000,A20,'Defense processing realm (dpr)'!J$2:J$2000)/B20</f>
        <v>18.2624</v>
      </c>
      <c r="AJ20">
        <f t="shared" si="20"/>
        <v>0</v>
      </c>
      <c r="AK20">
        <f t="shared" si="21"/>
        <v>-36.0191661673906</v>
      </c>
      <c r="AL20" s="1">
        <f t="shared" si="22"/>
        <v>0</v>
      </c>
      <c r="AM20">
        <f>SUMIF('Defense processing realm (dpr)'!A$2:A$2000,A20,'Defense processing realm (dpr)'!AC$2:AC$2000)/B20</f>
        <v>-36.0191661673906</v>
      </c>
      <c r="AN20">
        <f>COUNTIFS('Data Entry'!A:A,Statistics!A20,'Data Entry'!T:T,0)</f>
        <v>3</v>
      </c>
      <c r="AO20">
        <f>COUNTIFS('Data Entry'!A:A,Statistics!A20,'Data Entry'!T:T,1)</f>
        <v>0</v>
      </c>
      <c r="AP20">
        <f>COUNTIFS('Data Entry'!A:A,Statistics!A20,'Data Entry'!T:T,2)</f>
        <v>3</v>
      </c>
      <c r="AQ20">
        <f>COUNTIFS('Data Entry'!A:A,Statistics!A20,'Data Entry'!T:T,3)</f>
        <v>0</v>
      </c>
      <c r="AR20">
        <f>COUNTIFS('Data Entry'!A:A,Statistics!A20,'Data Entry'!T:T,4)</f>
        <v>4</v>
      </c>
      <c r="AS20">
        <f t="shared" si="23"/>
        <v>10</v>
      </c>
      <c r="AT20">
        <f t="shared" si="8"/>
        <v>4</v>
      </c>
      <c r="AU20">
        <f t="shared" si="9"/>
        <v>4</v>
      </c>
      <c r="AV20">
        <f t="shared" si="24"/>
        <v>0</v>
      </c>
      <c r="AW20">
        <f t="shared" si="25"/>
        <v>0</v>
      </c>
      <c r="AX20">
        <f t="shared" si="26"/>
        <v>6</v>
      </c>
      <c r="AY20">
        <f t="shared" si="27"/>
        <v>0</v>
      </c>
      <c r="AZ20">
        <f t="shared" si="28"/>
        <v>16</v>
      </c>
      <c r="BA20">
        <f t="shared" si="29"/>
        <v>22</v>
      </c>
      <c r="BB20">
        <f t="shared" si="10"/>
        <v>2.2</v>
      </c>
      <c r="BC20">
        <f>SUMIFS('Data Entry'!S$3:S$2000,'Data Entry'!A$3:A$2000,A20,'Data Entry'!T$3:T$2000,4)/AR20</f>
        <v>0</v>
      </c>
      <c r="BD20" t="e">
        <f>SUMIFS('Data Entry'!S$3:S$2000,'Data Entry'!A$3:A$2000,A20,'Data Entry'!T$3:T$2000,3)/AQ20</f>
        <v>#DIV/0!</v>
      </c>
      <c r="BE20">
        <f>SUMIFS('Data Entry'!S$3:S$2000,'Data Entry'!A$3:A$2000,A20,'Data Entry'!T$3:T$2000,2)/AP20</f>
        <v>0</v>
      </c>
      <c r="BF20" t="e">
        <f>SUMIFS('Data Entry'!S$3:S$2000,'Data Entry'!A$3:A$2000,A20,'Data Entry'!T$3:T$2000,1)/AO20</f>
        <v>#DIV/0!</v>
      </c>
      <c r="BG20">
        <f>_xlfn.MAXIFS(Formulas!AC$3:AC$2000,Formulas!A$3:A$2000,Statistics!A19)</f>
        <v>4</v>
      </c>
      <c r="BH20">
        <f>SUMIF(Formulas!A$3:A$2000,Statistics!A20,Formulas!AD$3:AD$2000)</f>
        <v>1</v>
      </c>
      <c r="BI20" s="2">
        <f t="shared" si="30"/>
        <v>0.1</v>
      </c>
      <c r="BJ20">
        <f>SUMIF(Formulas!A$3:A$2000,Statistics!A20,Formulas!AE$3:AE$2000)/Statistics!B20</f>
        <v>7.8</v>
      </c>
      <c r="BK20">
        <f>SUMIF(Formulas!A$3:A$2000,Statistics!A20,Formulas!AG$3:AG$2000)/Statistics!B20</f>
        <v>1.46666666666667</v>
      </c>
      <c r="BL20">
        <f>SUMIF(Formulas!A$3:A$2000,Statistics!A20,Formulas!AH$3:AH$2000)</f>
        <v>0</v>
      </c>
      <c r="BM20" s="2">
        <f t="shared" si="11"/>
        <v>0</v>
      </c>
      <c r="BN20">
        <f>SUMIF(Formulas!A$3:A$2000,Statistics!A20,Formulas!AI$3:AI$2000)</f>
        <v>0</v>
      </c>
      <c r="BO20" s="2">
        <f t="shared" si="12"/>
        <v>0</v>
      </c>
      <c r="BP20">
        <f>SUMIF(Formulas!A$3:A$2000,Statistics!A20,Formulas!AJ$3:AJ$2000)</f>
        <v>2</v>
      </c>
      <c r="BQ20" s="2">
        <f t="shared" si="13"/>
        <v>0.2</v>
      </c>
      <c r="BR20">
        <f>SUMIF(Formulas!A$3:A$2000,Statistics!A20,Formulas!AK$3:AK$2000)</f>
        <v>0</v>
      </c>
      <c r="BS20" s="2">
        <f t="shared" si="14"/>
        <v>0</v>
      </c>
    </row>
    <row r="21" spans="1:71">
      <c r="A21">
        <v>2609</v>
      </c>
      <c r="B21">
        <f>COUNTIF(Formulas!A$3:A$2000,Statistics!A21)</f>
        <v>7</v>
      </c>
      <c r="C21">
        <f t="shared" si="15"/>
        <v>32.1428571428571</v>
      </c>
      <c r="D21">
        <f t="shared" si="0"/>
        <v>9.42857142857143</v>
      </c>
      <c r="E21" s="2">
        <f>SUMIF(Formulas!A$3:A$2000,Statistics!A21,Formulas!D$3:D$2000)/Statistics!B21</f>
        <v>1</v>
      </c>
      <c r="F21">
        <f t="shared" si="1"/>
        <v>2</v>
      </c>
      <c r="G21">
        <f>SUMIF(Formulas!A$3:A$2000,Statistics!A21,Formulas!E$3:E$2000)/B21</f>
        <v>0</v>
      </c>
      <c r="H21">
        <f>SUMIF(Formulas!A$3:A$2000,Statistics!A21,Formulas!E$3:E$2000)</f>
        <v>0</v>
      </c>
      <c r="I21">
        <f>SUMIF(Formulas!A$3:A$2000,Statistics!A21,Formulas!I$3:I$2000)</f>
        <v>0</v>
      </c>
      <c r="J21">
        <f t="shared" si="2"/>
        <v>0</v>
      </c>
      <c r="K21">
        <f>SUMIF(Formulas!A$3:A$2000,Statistics!A21,Formulas!I$3:I$2000)/B21</f>
        <v>0</v>
      </c>
      <c r="L21" s="2" t="e">
        <f t="shared" si="16"/>
        <v>#DIV/0!</v>
      </c>
      <c r="M21">
        <f>SUMIF(Formulas!A$3:A$2000,Statistics!A21,Formulas!G$3:G$2000)/Statistics!B21</f>
        <v>1.85714285714286</v>
      </c>
      <c r="N21">
        <f>SUMIF(Formulas!A$3:A$2000,Statistics!A21,Formulas!G$3:G$2000)</f>
        <v>13</v>
      </c>
      <c r="O21">
        <f t="shared" si="3"/>
        <v>7.42857142857143</v>
      </c>
      <c r="P21">
        <f>SUMIF(Formulas!A$3:A$2000,Statistics!A21,Formulas!J$3:J$2000)/B21</f>
        <v>1.85714285714286</v>
      </c>
      <c r="Q21">
        <f>SUMIF(Formulas!A$3:A$2000,Statistics!A21,Formulas!J$3:J$2000)</f>
        <v>13</v>
      </c>
      <c r="R21" s="2">
        <f t="shared" si="17"/>
        <v>1</v>
      </c>
      <c r="S21" s="4">
        <f>SUMIF(Formulas!A$3:A$2000,Statistics!A21,Formulas!N$3:N$2000)/B21</f>
        <v>1.85714285714286</v>
      </c>
      <c r="T21">
        <f t="shared" si="18"/>
        <v>1.85714285714286</v>
      </c>
      <c r="U21">
        <f t="shared" si="4"/>
        <v>12.2857142857143</v>
      </c>
      <c r="V21">
        <f>SUMIF('I have a blue banner'!A$2:A$2000,A21,'I have a blue banner'!K$2:K$2000)/B21</f>
        <v>3.97628571428571</v>
      </c>
      <c r="W21" s="1">
        <f>SUMIF(Formulas!A$3:A$2000,Statistics!A21,Formulas!P$3:P$2000)/Statistics!B21</f>
        <v>0</v>
      </c>
      <c r="X21" s="1">
        <f>SUMIF(Formulas!A$3:A$2000,Statistics!A21,Formulas!P$3:P$2000)</f>
        <v>0</v>
      </c>
      <c r="Y21" s="1">
        <f>SUMIF(Formulas!A$3:A$2000,Statistics!A21,Formulas!T$3:T$2000)/Statistics!B21</f>
        <v>0</v>
      </c>
      <c r="Z21" s="1">
        <f>SUMIF(Formulas!A$3:A$2000,Statistics!A21,Formulas!T$3:T$2000)</f>
        <v>0</v>
      </c>
      <c r="AA21" s="42" t="e">
        <f t="shared" si="19"/>
        <v>#DIV/0!</v>
      </c>
      <c r="AB21" s="1">
        <f>SUMIF(Formulas!A$3:A$2000,Statistics!A21,Formulas!R$3:R$2000)/Statistics!B21</f>
        <v>6.14285714285714</v>
      </c>
      <c r="AC21" s="1">
        <f>SUMIF(Formulas!A$3:A$2000,Statistics!A21,Formulas!R$3:R$2000)</f>
        <v>43</v>
      </c>
      <c r="AD21" s="1">
        <f>SUMIF(Formulas!A$3:A$2000,Statistics!A21,Formulas!U$3:U$2000)/Statistics!B21</f>
        <v>7.42857142857143</v>
      </c>
      <c r="AE21" s="1">
        <f>SUMIF(Formulas!A$3:A$2000,Statistics!A21,Formulas!U$3:U$2000)</f>
        <v>52</v>
      </c>
      <c r="AF21" s="43">
        <f t="shared" si="5"/>
        <v>0.826923076923077</v>
      </c>
      <c r="AG21">
        <f t="shared" si="6"/>
        <v>12.2857142857143</v>
      </c>
      <c r="AH21">
        <f t="shared" si="7"/>
        <v>6.14285714285714</v>
      </c>
      <c r="AI21">
        <f>SUMIF('Defense processing realm (dpr)'!A$2:A$2000,A21,'Defense processing realm (dpr)'!J$2:J$2000)/B21</f>
        <v>11.8501428571429</v>
      </c>
      <c r="AJ21">
        <f t="shared" si="20"/>
        <v>0</v>
      </c>
      <c r="AK21">
        <f t="shared" si="21"/>
        <v>-19.1598861311947</v>
      </c>
      <c r="AL21" s="1">
        <f t="shared" si="22"/>
        <v>0</v>
      </c>
      <c r="AM21">
        <f>SUMIF('Defense processing realm (dpr)'!A$2:A$2000,A21,'Defense processing realm (dpr)'!AC$2:AC$2000)/B21</f>
        <v>-19.1598861311947</v>
      </c>
      <c r="AN21">
        <f>COUNTIFS('Data Entry'!A:A,Statistics!A21,'Data Entry'!T:T,0)</f>
        <v>1</v>
      </c>
      <c r="AO21">
        <f>COUNTIFS('Data Entry'!A:A,Statistics!A21,'Data Entry'!T:T,1)</f>
        <v>0</v>
      </c>
      <c r="AP21">
        <f>COUNTIFS('Data Entry'!A:A,Statistics!A21,'Data Entry'!T:T,2)</f>
        <v>1</v>
      </c>
      <c r="AQ21">
        <f>COUNTIFS('Data Entry'!A:A,Statistics!A21,'Data Entry'!T:T,3)</f>
        <v>0</v>
      </c>
      <c r="AR21">
        <f>COUNTIFS('Data Entry'!A:A,Statistics!A21,'Data Entry'!T:T,4)</f>
        <v>5</v>
      </c>
      <c r="AS21">
        <f t="shared" si="23"/>
        <v>7</v>
      </c>
      <c r="AT21">
        <f t="shared" si="8"/>
        <v>5</v>
      </c>
      <c r="AU21">
        <f t="shared" si="9"/>
        <v>4</v>
      </c>
      <c r="AV21">
        <f t="shared" si="24"/>
        <v>0</v>
      </c>
      <c r="AW21">
        <f t="shared" si="25"/>
        <v>0</v>
      </c>
      <c r="AX21">
        <f t="shared" si="26"/>
        <v>2</v>
      </c>
      <c r="AY21">
        <f t="shared" si="27"/>
        <v>0</v>
      </c>
      <c r="AZ21">
        <f t="shared" si="28"/>
        <v>20</v>
      </c>
      <c r="BA21">
        <f t="shared" si="29"/>
        <v>22</v>
      </c>
      <c r="BB21">
        <f t="shared" si="10"/>
        <v>3.14285714285714</v>
      </c>
      <c r="BC21">
        <f>SUMIFS('Data Entry'!S$3:S$2000,'Data Entry'!A$3:A$2000,A21,'Data Entry'!T$3:T$2000,4)/AR21</f>
        <v>0</v>
      </c>
      <c r="BD21" t="e">
        <f>SUMIFS('Data Entry'!S$3:S$2000,'Data Entry'!A$3:A$2000,A21,'Data Entry'!T$3:T$2000,3)/AQ21</f>
        <v>#DIV/0!</v>
      </c>
      <c r="BE21">
        <f>SUMIFS('Data Entry'!S$3:S$2000,'Data Entry'!A$3:A$2000,A21,'Data Entry'!T$3:T$2000,2)/AP21</f>
        <v>0</v>
      </c>
      <c r="BF21" t="e">
        <f>SUMIFS('Data Entry'!S$3:S$2000,'Data Entry'!A$3:A$2000,A21,'Data Entry'!T$3:T$2000,1)/AO21</f>
        <v>#DIV/0!</v>
      </c>
      <c r="BG21">
        <f>_xlfn.MAXIFS(Formulas!AC$3:AC$2000,Formulas!A$3:A$2000,Statistics!A20)</f>
        <v>4</v>
      </c>
      <c r="BH21">
        <f>SUMIF(Formulas!A$3:A$2000,Statistics!A21,Formulas!AD$3:AD$2000)</f>
        <v>1</v>
      </c>
      <c r="BI21" s="2">
        <f t="shared" si="30"/>
        <v>0.142857142857143</v>
      </c>
      <c r="BJ21">
        <f>SUMIF(Formulas!A$3:A$2000,Statistics!A21,Formulas!AE$3:AE$2000)/Statistics!B21</f>
        <v>11.5714285714286</v>
      </c>
      <c r="BK21">
        <f>SUMIF(Formulas!A$3:A$2000,Statistics!A21,Formulas!AG$3:AG$2000)/Statistics!B21</f>
        <v>1.14285714285714</v>
      </c>
      <c r="BL21">
        <f>SUMIF(Formulas!A$3:A$2000,Statistics!A21,Formulas!AH$3:AH$2000)</f>
        <v>0</v>
      </c>
      <c r="BM21" s="2">
        <f t="shared" si="11"/>
        <v>0</v>
      </c>
      <c r="BN21">
        <f>SUMIF(Formulas!A$3:A$2000,Statistics!A21,Formulas!AI$3:AI$2000)</f>
        <v>0</v>
      </c>
      <c r="BO21" s="2">
        <f t="shared" si="12"/>
        <v>0</v>
      </c>
      <c r="BP21">
        <f>SUMIF(Formulas!A$3:A$2000,Statistics!A21,Formulas!AJ$3:AJ$2000)</f>
        <v>1</v>
      </c>
      <c r="BQ21" s="2">
        <f t="shared" si="13"/>
        <v>0.142857142857143</v>
      </c>
      <c r="BR21">
        <f>SUMIF(Formulas!A$3:A$2000,Statistics!A21,Formulas!AK$3:AK$2000)</f>
        <v>0</v>
      </c>
      <c r="BS21" s="2">
        <f t="shared" si="14"/>
        <v>0</v>
      </c>
    </row>
    <row r="22" spans="1:71">
      <c r="A22">
        <v>2706</v>
      </c>
      <c r="B22">
        <f>COUNTIF(Formulas!A$3:A$2000,Statistics!A22)</f>
        <v>8</v>
      </c>
      <c r="C22">
        <f t="shared" si="15"/>
        <v>15.3333333333333</v>
      </c>
      <c r="D22">
        <f t="shared" si="0"/>
        <v>4.5</v>
      </c>
      <c r="E22" s="2">
        <f>SUMIF(Formulas!A$3:A$2000,Statistics!A22,Formulas!D$3:D$2000)/Statistics!B22</f>
        <v>0.75</v>
      </c>
      <c r="F22">
        <f t="shared" si="1"/>
        <v>1.5</v>
      </c>
      <c r="G22">
        <f>SUMIF(Formulas!A$3:A$2000,Statistics!A22,Formulas!E$3:E$2000)/B22</f>
        <v>0</v>
      </c>
      <c r="H22">
        <f>SUMIF(Formulas!A$3:A$2000,Statistics!A22,Formulas!E$3:E$2000)</f>
        <v>0</v>
      </c>
      <c r="I22">
        <f>SUMIF(Formulas!A$3:A$2000,Statistics!A22,Formulas!I$3:I$2000)</f>
        <v>0</v>
      </c>
      <c r="J22">
        <f t="shared" si="2"/>
        <v>0</v>
      </c>
      <c r="K22">
        <f>SUMIF(Formulas!A$3:A$2000,Statistics!A22,Formulas!I$3:I$2000)/B22</f>
        <v>0</v>
      </c>
      <c r="L22" s="2" t="e">
        <f t="shared" si="16"/>
        <v>#DIV/0!</v>
      </c>
      <c r="M22">
        <f>SUMIF(Formulas!A$3:A$2000,Statistics!A22,Formulas!G$3:G$2000)/Statistics!B22</f>
        <v>0.75</v>
      </c>
      <c r="N22">
        <f>SUMIF(Formulas!A$3:A$2000,Statistics!A22,Formulas!G$3:G$2000)</f>
        <v>6</v>
      </c>
      <c r="O22">
        <f t="shared" ref="O22:O43" si="31">M22*4</f>
        <v>3</v>
      </c>
      <c r="P22">
        <f>SUMIF(Formulas!A$3:A$2000,Statistics!A22,Formulas!J$3:J$2000)/B22</f>
        <v>2.375</v>
      </c>
      <c r="Q22">
        <f>SUMIF(Formulas!A$3:A$2000,Statistics!A22,Formulas!J$3:J$2000)</f>
        <v>19</v>
      </c>
      <c r="R22" s="2">
        <f t="shared" si="17"/>
        <v>0.315789473684211</v>
      </c>
      <c r="S22" s="4">
        <f>SUMIF(Formulas!A$3:A$2000,Statistics!A22,Formulas!N$3:N$2000)/B22</f>
        <v>2.375</v>
      </c>
      <c r="T22">
        <f t="shared" si="18"/>
        <v>0.75</v>
      </c>
      <c r="U22">
        <f t="shared" si="4"/>
        <v>8.5</v>
      </c>
      <c r="V22">
        <f>SUMIF('I have a blue banner'!A$2:A$2000,A22,'I have a blue banner'!K$2:K$2000)/B22</f>
        <v>26.320125</v>
      </c>
      <c r="W22" s="1">
        <f>SUMIF(Formulas!A$3:A$2000,Statistics!A22,Formulas!P$3:P$2000)/Statistics!B22</f>
        <v>0.25</v>
      </c>
      <c r="X22" s="1">
        <f>SUMIF(Formulas!A$3:A$2000,Statistics!A22,Formulas!P$3:P$2000)</f>
        <v>2</v>
      </c>
      <c r="Y22" s="1">
        <f>SUMIF(Formulas!A$3:A$2000,Statistics!A22,Formulas!T$3:T$2000)/Statistics!B22</f>
        <v>0.625</v>
      </c>
      <c r="Z22" s="1">
        <f>SUMIF(Formulas!A$3:A$2000,Statistics!A22,Formulas!T$3:T$2000)</f>
        <v>5</v>
      </c>
      <c r="AA22" s="42">
        <f t="shared" si="19"/>
        <v>0.4</v>
      </c>
      <c r="AB22" s="1">
        <f>SUMIF(Formulas!A$3:A$2000,Statistics!A22,Formulas!R$3:R$2000)/Statistics!B22</f>
        <v>4.125</v>
      </c>
      <c r="AC22" s="1">
        <f>SUMIF(Formulas!A$3:A$2000,Statistics!A22,Formulas!R$3:R$2000)</f>
        <v>33</v>
      </c>
      <c r="AD22" s="1">
        <f>SUMIF(Formulas!A$3:A$2000,Statistics!A22,Formulas!U$3:U$2000)/Statistics!B22</f>
        <v>6.375</v>
      </c>
      <c r="AE22" s="1">
        <f>SUMIF(Formulas!A$3:A$2000,Statistics!A22,Formulas!U$3:U$2000)</f>
        <v>51</v>
      </c>
      <c r="AF22" s="43">
        <f t="shared" si="5"/>
        <v>0.647058823529412</v>
      </c>
      <c r="AG22">
        <f t="shared" si="6"/>
        <v>8.25</v>
      </c>
      <c r="AH22">
        <f t="shared" si="7"/>
        <v>4.375</v>
      </c>
      <c r="AI22">
        <f>SUMIF('Defense processing realm (dpr)'!A$2:A$2000,A22,'Defense processing realm (dpr)'!J$2:J$2000)/B22</f>
        <v>4.93625</v>
      </c>
      <c r="AJ22">
        <f t="shared" si="20"/>
        <v>0</v>
      </c>
      <c r="AK22">
        <f t="shared" si="21"/>
        <v>-7.59426754517166</v>
      </c>
      <c r="AL22" s="1">
        <f t="shared" si="22"/>
        <v>0</v>
      </c>
      <c r="AM22">
        <f>SUMIF('Defense processing realm (dpr)'!A$2:A$2000,A22,'Defense processing realm (dpr)'!AC$2:AC$2000)/B22</f>
        <v>-7.59426754517166</v>
      </c>
      <c r="AN22">
        <f>COUNTIFS('Data Entry'!A:A,Statistics!A22,'Data Entry'!T:T,0)</f>
        <v>3</v>
      </c>
      <c r="AO22">
        <f>COUNTIFS('Data Entry'!A:A,Statistics!A22,'Data Entry'!T:T,1)</f>
        <v>0</v>
      </c>
      <c r="AP22">
        <f>COUNTIFS('Data Entry'!A:A,Statistics!A22,'Data Entry'!T:T,2)</f>
        <v>5</v>
      </c>
      <c r="AQ22">
        <f>COUNTIFS('Data Entry'!A:A,Statistics!A22,'Data Entry'!T:T,3)</f>
        <v>0</v>
      </c>
      <c r="AR22">
        <f>COUNTIFS('Data Entry'!A:A,Statistics!A22,'Data Entry'!T:T,4)</f>
        <v>0</v>
      </c>
      <c r="AS22">
        <f t="shared" si="23"/>
        <v>8</v>
      </c>
      <c r="AT22">
        <f t="shared" si="8"/>
        <v>5</v>
      </c>
      <c r="AU22">
        <f t="shared" si="9"/>
        <v>2</v>
      </c>
      <c r="AV22">
        <f t="shared" si="24"/>
        <v>0</v>
      </c>
      <c r="AW22">
        <f t="shared" si="25"/>
        <v>0</v>
      </c>
      <c r="AX22">
        <f t="shared" si="26"/>
        <v>10</v>
      </c>
      <c r="AY22">
        <f t="shared" si="27"/>
        <v>0</v>
      </c>
      <c r="AZ22">
        <f t="shared" si="28"/>
        <v>0</v>
      </c>
      <c r="BA22">
        <f t="shared" si="29"/>
        <v>10</v>
      </c>
      <c r="BB22">
        <f t="shared" si="10"/>
        <v>1.25</v>
      </c>
      <c r="BC22" t="e">
        <f>SUMIFS('Data Entry'!S$3:S$2000,'Data Entry'!A$3:A$2000,A22,'Data Entry'!T$3:T$2000,4)/AR22</f>
        <v>#DIV/0!</v>
      </c>
      <c r="BD22" t="e">
        <f>SUMIFS('Data Entry'!S$3:S$2000,'Data Entry'!A$3:A$2000,A22,'Data Entry'!T$3:T$2000,3)/AQ22</f>
        <v>#DIV/0!</v>
      </c>
      <c r="BE22">
        <f>SUMIFS('Data Entry'!S$3:S$2000,'Data Entry'!A$3:A$2000,A22,'Data Entry'!T$3:T$2000,2)/AP22</f>
        <v>0</v>
      </c>
      <c r="BF22" t="e">
        <f>SUMIFS('Data Entry'!S$3:S$2000,'Data Entry'!A$3:A$2000,A22,'Data Entry'!T$3:T$2000,1)/AO22</f>
        <v>#DIV/0!</v>
      </c>
      <c r="BG22">
        <f>_xlfn.MAXIFS(Formulas!AC$3:AC$2000,Formulas!A$3:A$2000,Statistics!A21)</f>
        <v>4</v>
      </c>
      <c r="BH22">
        <f>SUMIF(Formulas!A$3:A$2000,Statistics!A22,Formulas!AD$3:AD$2000)</f>
        <v>0</v>
      </c>
      <c r="BI22" s="2">
        <f t="shared" si="30"/>
        <v>0</v>
      </c>
      <c r="BJ22">
        <f>SUMIF(Formulas!A$3:A$2000,Statistics!A22,Formulas!AE$3:AE$2000)/Statistics!B22</f>
        <v>3.75</v>
      </c>
      <c r="BK22">
        <f>SUMIF(Formulas!A$3:A$2000,Statistics!A22,Formulas!AG$3:AG$2000)/Statistics!B22</f>
        <v>1.41666666666667</v>
      </c>
      <c r="BL22">
        <f>SUMIF(Formulas!A$3:A$2000,Statistics!A22,Formulas!AH$3:AH$2000)</f>
        <v>0</v>
      </c>
      <c r="BM22" s="2">
        <f t="shared" si="11"/>
        <v>0</v>
      </c>
      <c r="BN22">
        <f>SUMIF(Formulas!A$3:A$2000,Statistics!A22,Formulas!AI$3:AI$2000)</f>
        <v>0</v>
      </c>
      <c r="BO22" s="2">
        <f t="shared" si="12"/>
        <v>0</v>
      </c>
      <c r="BP22">
        <f>SUMIF(Formulas!A$3:A$2000,Statistics!A22,Formulas!AJ$3:AJ$2000)</f>
        <v>0</v>
      </c>
      <c r="BQ22" s="2">
        <f t="shared" si="13"/>
        <v>0</v>
      </c>
      <c r="BR22">
        <f>SUMIF(Formulas!A$3:A$2000,Statistics!A22,Formulas!AK$3:AK$2000)</f>
        <v>0</v>
      </c>
      <c r="BS22" s="2" t="e">
        <f t="shared" si="14"/>
        <v>#DIV/0!</v>
      </c>
    </row>
    <row r="23" spans="1:71">
      <c r="A23">
        <v>3161</v>
      </c>
      <c r="B23">
        <f>COUNTIF(Formulas!A$3:A$2000,Statistics!A23)</f>
        <v>8</v>
      </c>
      <c r="C23">
        <f t="shared" si="15"/>
        <v>12.7083333333333</v>
      </c>
      <c r="D23">
        <f t="shared" si="0"/>
        <v>3.5</v>
      </c>
      <c r="E23" s="2">
        <f>SUMIF(Formulas!A$3:A$2000,Statistics!A23,Formulas!D$3:D$2000)/Statistics!B23</f>
        <v>1</v>
      </c>
      <c r="F23">
        <f t="shared" si="1"/>
        <v>2</v>
      </c>
      <c r="G23">
        <f>SUMIF(Formulas!A$3:A$2000,Statistics!A23,Formulas!E$3:E$2000)/B23</f>
        <v>0</v>
      </c>
      <c r="H23">
        <f>SUMIF(Formulas!A$3:A$2000,Statistics!A23,Formulas!E$3:E$2000)</f>
        <v>0</v>
      </c>
      <c r="I23">
        <f>SUMIF(Formulas!A$3:A$2000,Statistics!A23,Formulas!I$3:I$2000)</f>
        <v>0</v>
      </c>
      <c r="J23">
        <f t="shared" si="2"/>
        <v>0</v>
      </c>
      <c r="K23">
        <f>SUMIF(Formulas!A$3:A$2000,Statistics!A23,Formulas!I$3:I$2000)/B23</f>
        <v>0</v>
      </c>
      <c r="L23" s="2" t="e">
        <f t="shared" si="16"/>
        <v>#DIV/0!</v>
      </c>
      <c r="M23">
        <f>SUMIF(Formulas!A$3:A$2000,Statistics!A23,Formulas!G$3:G$2000)/Statistics!B23</f>
        <v>0.375</v>
      </c>
      <c r="N23">
        <f>SUMIF(Formulas!A$3:A$2000,Statistics!A23,Formulas!G$3:G$2000)</f>
        <v>3</v>
      </c>
      <c r="O23">
        <f t="shared" si="31"/>
        <v>1.5</v>
      </c>
      <c r="P23">
        <f>SUMIF(Formulas!A$3:A$2000,Statistics!A23,Formulas!J$3:J$2000)/B23</f>
        <v>0.875</v>
      </c>
      <c r="Q23">
        <f>SUMIF(Formulas!A$3:A$2000,Statistics!A23,Formulas!J$3:J$2000)</f>
        <v>7</v>
      </c>
      <c r="R23" s="2">
        <f t="shared" si="17"/>
        <v>0.428571428571429</v>
      </c>
      <c r="S23" s="4">
        <f>SUMIF(Formulas!A$3:A$2000,Statistics!A23,Formulas!N$3:N$2000)/B23</f>
        <v>0.875</v>
      </c>
      <c r="T23">
        <f t="shared" si="18"/>
        <v>0.375</v>
      </c>
      <c r="U23">
        <f t="shared" si="4"/>
        <v>1.625</v>
      </c>
      <c r="V23">
        <f>SUMIF('I have a blue banner'!A$2:A$2000,A23,'I have a blue banner'!K$2:K$2000)/B23</f>
        <v>15.569</v>
      </c>
      <c r="W23" s="1">
        <f>SUMIF(Formulas!A$3:A$2000,Statistics!A23,Formulas!P$3:P$2000)/Statistics!B23</f>
        <v>0.375</v>
      </c>
      <c r="X23" s="1">
        <f>SUMIF(Formulas!A$3:A$2000,Statistics!A23,Formulas!P$3:P$2000)</f>
        <v>3</v>
      </c>
      <c r="Y23" s="1">
        <f>SUMIF(Formulas!A$3:A$2000,Statistics!A23,Formulas!T$3:T$2000)/Statistics!B23</f>
        <v>0.375</v>
      </c>
      <c r="Z23" s="1">
        <f>SUMIF(Formulas!A$3:A$2000,Statistics!A23,Formulas!T$3:T$2000)</f>
        <v>3</v>
      </c>
      <c r="AA23" s="42">
        <f t="shared" si="19"/>
        <v>1</v>
      </c>
      <c r="AB23" s="1">
        <f>SUMIF(Formulas!A$3:A$2000,Statistics!A23,Formulas!R$3:R$2000)/Statistics!B23</f>
        <v>0.625</v>
      </c>
      <c r="AC23" s="1">
        <f>SUMIF(Formulas!A$3:A$2000,Statistics!A23,Formulas!R$3:R$2000)</f>
        <v>5</v>
      </c>
      <c r="AD23" s="1">
        <f>SUMIF(Formulas!A$3:A$2000,Statistics!A23,Formulas!U$3:U$2000)/Statistics!B23</f>
        <v>1.875</v>
      </c>
      <c r="AE23" s="1">
        <f>SUMIF(Formulas!A$3:A$2000,Statistics!A23,Formulas!U$3:U$2000)</f>
        <v>15</v>
      </c>
      <c r="AF23" s="43">
        <f t="shared" si="5"/>
        <v>0.333333333333333</v>
      </c>
      <c r="AG23">
        <f t="shared" si="6"/>
        <v>1.25</v>
      </c>
      <c r="AH23">
        <f t="shared" si="7"/>
        <v>1</v>
      </c>
      <c r="AI23">
        <f>SUMIF('Defense processing realm (dpr)'!A$2:A$2000,A23,'Defense processing realm (dpr)'!J$2:J$2000)/B23</f>
        <v>25.67775</v>
      </c>
      <c r="AJ23">
        <f t="shared" si="20"/>
        <v>0</v>
      </c>
      <c r="AK23">
        <f t="shared" si="21"/>
        <v>-59.1658814801275</v>
      </c>
      <c r="AL23" s="1">
        <f t="shared" si="22"/>
        <v>0</v>
      </c>
      <c r="AM23">
        <f>SUMIF('Defense processing realm (dpr)'!A$2:A$2000,A23,'Defense processing realm (dpr)'!AC$2:AC$2000)/B23</f>
        <v>-59.1658814801275</v>
      </c>
      <c r="AN23">
        <f>COUNTIFS('Data Entry'!A:A,Statistics!A23,'Data Entry'!T:T,0)</f>
        <v>3</v>
      </c>
      <c r="AO23">
        <f>COUNTIFS('Data Entry'!A:A,Statistics!A23,'Data Entry'!T:T,1)</f>
        <v>0</v>
      </c>
      <c r="AP23">
        <f>COUNTIFS('Data Entry'!A:A,Statistics!A23,'Data Entry'!T:T,2)</f>
        <v>0</v>
      </c>
      <c r="AQ23">
        <f>COUNTIFS('Data Entry'!A:A,Statistics!A23,'Data Entry'!T:T,3)</f>
        <v>1</v>
      </c>
      <c r="AR23">
        <f>COUNTIFS('Data Entry'!A:A,Statistics!A23,'Data Entry'!T:T,4)</f>
        <v>4</v>
      </c>
      <c r="AS23">
        <f t="shared" si="23"/>
        <v>8</v>
      </c>
      <c r="AT23">
        <f t="shared" si="8"/>
        <v>4</v>
      </c>
      <c r="AU23">
        <f t="shared" si="9"/>
        <v>4</v>
      </c>
      <c r="AV23">
        <f t="shared" si="24"/>
        <v>0</v>
      </c>
      <c r="AW23">
        <f t="shared" si="25"/>
        <v>0</v>
      </c>
      <c r="AX23">
        <f t="shared" si="26"/>
        <v>0</v>
      </c>
      <c r="AY23">
        <f t="shared" si="27"/>
        <v>3</v>
      </c>
      <c r="AZ23">
        <f t="shared" si="28"/>
        <v>16</v>
      </c>
      <c r="BA23">
        <f t="shared" si="29"/>
        <v>19</v>
      </c>
      <c r="BB23">
        <f t="shared" si="10"/>
        <v>2.375</v>
      </c>
      <c r="BC23">
        <f>SUMIFS('Data Entry'!S$3:S$2000,'Data Entry'!A$3:A$2000,A23,'Data Entry'!T$3:T$2000,4)/AR23</f>
        <v>0</v>
      </c>
      <c r="BD23">
        <f>SUMIFS('Data Entry'!S$3:S$2000,'Data Entry'!A$3:A$2000,A23,'Data Entry'!T$3:T$2000,3)/AQ23</f>
        <v>0</v>
      </c>
      <c r="BE23" t="e">
        <f>SUMIFS('Data Entry'!S$3:S$2000,'Data Entry'!A$3:A$2000,A23,'Data Entry'!T$3:T$2000,2)/AP23</f>
        <v>#DIV/0!</v>
      </c>
      <c r="BF23" t="e">
        <f>SUMIFS('Data Entry'!S$3:S$2000,'Data Entry'!A$3:A$2000,A23,'Data Entry'!T$3:T$2000,1)/AO23</f>
        <v>#DIV/0!</v>
      </c>
      <c r="BG23">
        <f>_xlfn.MAXIFS(Formulas!AC$3:AC$2000,Formulas!A$3:A$2000,Statistics!A22)</f>
        <v>2</v>
      </c>
      <c r="BH23">
        <f>SUMIF(Formulas!A$3:A$2000,Statistics!A23,Formulas!AD$3:AD$2000)</f>
        <v>0</v>
      </c>
      <c r="BI23" s="2">
        <f t="shared" si="30"/>
        <v>0</v>
      </c>
      <c r="BJ23">
        <f>SUMIF(Formulas!A$3:A$2000,Statistics!A23,Formulas!AE$3:AE$2000)/Statistics!B23</f>
        <v>8.75</v>
      </c>
      <c r="BK23">
        <f>SUMIF(Formulas!A$3:A$2000,Statistics!A23,Formulas!AG$3:AG$2000)/Statistics!B23</f>
        <v>1.16666666666667</v>
      </c>
      <c r="BL23">
        <f>SUMIF(Formulas!A$3:A$2000,Statistics!A23,Formulas!AH$3:AH$2000)</f>
        <v>0</v>
      </c>
      <c r="BM23" s="2">
        <f t="shared" si="11"/>
        <v>0</v>
      </c>
      <c r="BN23">
        <f>SUMIF(Formulas!A$3:A$2000,Statistics!A23,Formulas!AI$3:AI$2000)</f>
        <v>0</v>
      </c>
      <c r="BO23" s="2">
        <f t="shared" si="12"/>
        <v>0</v>
      </c>
      <c r="BP23">
        <f>SUMIF(Formulas!A$3:A$2000,Statistics!A23,Formulas!AJ$3:AJ$2000)</f>
        <v>3</v>
      </c>
      <c r="BQ23" s="2">
        <f t="shared" si="13"/>
        <v>0.375</v>
      </c>
      <c r="BR23">
        <f>SUMIF(Formulas!A$3:A$2000,Statistics!A23,Formulas!AK$3:AK$2000)</f>
        <v>3</v>
      </c>
      <c r="BS23" s="2">
        <f t="shared" si="14"/>
        <v>1</v>
      </c>
    </row>
    <row r="24" spans="1:71">
      <c r="A24">
        <v>3543</v>
      </c>
      <c r="B24">
        <f>COUNTIF(Formulas!A$3:A$2000,Statistics!A24)</f>
        <v>8</v>
      </c>
      <c r="C24">
        <f t="shared" si="15"/>
        <v>4.29166666666667</v>
      </c>
      <c r="D24">
        <f t="shared" si="0"/>
        <v>1.75</v>
      </c>
      <c r="E24" s="2">
        <f>SUMIF(Formulas!A$3:A$2000,Statistics!A24,Formulas!D$3:D$2000)/Statistics!B24</f>
        <v>0.75</v>
      </c>
      <c r="F24">
        <f t="shared" si="1"/>
        <v>1.5</v>
      </c>
      <c r="G24">
        <f>SUMIF(Formulas!A$3:A$2000,Statistics!A24,Formulas!E$3:E$2000)/B24</f>
        <v>0.125</v>
      </c>
      <c r="H24">
        <f>SUMIF(Formulas!A$3:A$2000,Statistics!A24,Formulas!E$3:E$2000)</f>
        <v>1</v>
      </c>
      <c r="I24">
        <f>SUMIF(Formulas!A$3:A$2000,Statistics!A24,Formulas!I$3:I$2000)</f>
        <v>6</v>
      </c>
      <c r="J24">
        <f t="shared" si="2"/>
        <v>0.25</v>
      </c>
      <c r="K24">
        <f>SUMIF(Formulas!A$3:A$2000,Statistics!A24,Formulas!I$3:I$2000)/B24</f>
        <v>0.75</v>
      </c>
      <c r="L24" s="2">
        <f t="shared" si="16"/>
        <v>0.166666666666667</v>
      </c>
      <c r="M24">
        <f>SUMIF(Formulas!A$3:A$2000,Statistics!A24,Formulas!G$3:G$2000)/Statistics!B24</f>
        <v>0</v>
      </c>
      <c r="N24">
        <f>SUMIF(Formulas!A$3:A$2000,Statistics!A24,Formulas!G$3:G$2000)</f>
        <v>0</v>
      </c>
      <c r="O24">
        <f t="shared" si="31"/>
        <v>0</v>
      </c>
      <c r="P24">
        <f>SUMIF(Formulas!A$3:A$2000,Statistics!A24,Formulas!J$3:J$2000)/B24</f>
        <v>0</v>
      </c>
      <c r="Q24">
        <f>SUMIF(Formulas!A$3:A$2000,Statistics!A24,Formulas!J$3:J$2000)</f>
        <v>0</v>
      </c>
      <c r="R24" s="2" t="e">
        <f t="shared" si="17"/>
        <v>#DIV/0!</v>
      </c>
      <c r="S24" s="4">
        <f>SUMIF(Formulas!A$3:A$2000,Statistics!A24,Formulas!N$3:N$2000)/B24</f>
        <v>0.75</v>
      </c>
      <c r="T24">
        <f t="shared" si="18"/>
        <v>0.125</v>
      </c>
      <c r="U24">
        <f t="shared" si="4"/>
        <v>3.625</v>
      </c>
      <c r="V24">
        <f>SUMIF('I have a blue banner'!A$2:A$2000,A24,'I have a blue banner'!K$2:K$2000)/B24</f>
        <v>23.013125</v>
      </c>
      <c r="W24" s="1">
        <f>SUMIF(Formulas!A$3:A$2000,Statistics!A24,Formulas!P$3:P$2000)/Statistics!B24</f>
        <v>3.625</v>
      </c>
      <c r="X24" s="1">
        <f>SUMIF(Formulas!A$3:A$2000,Statistics!A24,Formulas!P$3:P$2000)</f>
        <v>29</v>
      </c>
      <c r="Y24" s="1">
        <f>SUMIF(Formulas!A$3:A$2000,Statistics!A24,Formulas!T$3:T$2000)/Statistics!B24</f>
        <v>4.875</v>
      </c>
      <c r="Z24" s="1">
        <f>SUMIF(Formulas!A$3:A$2000,Statistics!A24,Formulas!T$3:T$2000)</f>
        <v>39</v>
      </c>
      <c r="AA24" s="42">
        <f t="shared" si="19"/>
        <v>0.743589743589744</v>
      </c>
      <c r="AB24" s="1">
        <f>SUMIF(Formulas!A$3:A$2000,Statistics!A24,Formulas!R$3:R$2000)/Statistics!B24</f>
        <v>0</v>
      </c>
      <c r="AC24" s="1">
        <f>SUMIF(Formulas!A$3:A$2000,Statistics!A24,Formulas!R$3:R$2000)</f>
        <v>0</v>
      </c>
      <c r="AD24" s="1">
        <f>SUMIF(Formulas!A$3:A$2000,Statistics!A24,Formulas!U$3:U$2000)/Statistics!B24</f>
        <v>0</v>
      </c>
      <c r="AE24" s="1">
        <f>SUMIF(Formulas!A$3:A$2000,Statistics!A24,Formulas!U$3:U$2000)</f>
        <v>0</v>
      </c>
      <c r="AF24" s="43" t="e">
        <f t="shared" si="5"/>
        <v>#DIV/0!</v>
      </c>
      <c r="AG24">
        <f t="shared" si="6"/>
        <v>0</v>
      </c>
      <c r="AH24">
        <f t="shared" si="7"/>
        <v>3.625</v>
      </c>
      <c r="AI24">
        <f>SUMIF('Defense processing realm (dpr)'!A$2:A$2000,A24,'Defense processing realm (dpr)'!J$2:J$2000)/B24</f>
        <v>6.787</v>
      </c>
      <c r="AJ24">
        <f t="shared" si="20"/>
        <v>0</v>
      </c>
      <c r="AK24">
        <f t="shared" si="21"/>
        <v>-36.493178838573</v>
      </c>
      <c r="AL24" s="1">
        <f t="shared" si="22"/>
        <v>0</v>
      </c>
      <c r="AM24">
        <f>SUMIF('Defense processing realm (dpr)'!A$2:A$2000,A24,'Defense processing realm (dpr)'!AC$2:AC$2000)/B24</f>
        <v>-36.493178838573</v>
      </c>
      <c r="AN24">
        <f>COUNTIFS('Data Entry'!A:A,Statistics!A24,'Data Entry'!T:T,0)</f>
        <v>7</v>
      </c>
      <c r="AO24">
        <f>COUNTIFS('Data Entry'!A:A,Statistics!A24,'Data Entry'!T:T,1)</f>
        <v>0</v>
      </c>
      <c r="AP24">
        <f>COUNTIFS('Data Entry'!A:A,Statistics!A24,'Data Entry'!T:T,2)</f>
        <v>1</v>
      </c>
      <c r="AQ24">
        <f>COUNTIFS('Data Entry'!A:A,Statistics!A24,'Data Entry'!T:T,3)</f>
        <v>0</v>
      </c>
      <c r="AR24">
        <f>COUNTIFS('Data Entry'!A:A,Statistics!A24,'Data Entry'!T:T,4)</f>
        <v>0</v>
      </c>
      <c r="AS24">
        <f t="shared" si="23"/>
        <v>8</v>
      </c>
      <c r="AT24">
        <f t="shared" si="8"/>
        <v>7</v>
      </c>
      <c r="AU24">
        <f t="shared" si="9"/>
        <v>0</v>
      </c>
      <c r="AV24">
        <f t="shared" si="24"/>
        <v>0</v>
      </c>
      <c r="AW24">
        <f t="shared" si="25"/>
        <v>0</v>
      </c>
      <c r="AX24">
        <f t="shared" si="26"/>
        <v>2</v>
      </c>
      <c r="AY24">
        <f t="shared" si="27"/>
        <v>0</v>
      </c>
      <c r="AZ24">
        <f t="shared" si="28"/>
        <v>0</v>
      </c>
      <c r="BA24">
        <f t="shared" si="29"/>
        <v>2</v>
      </c>
      <c r="BB24">
        <f t="shared" si="10"/>
        <v>0.25</v>
      </c>
      <c r="BC24" t="e">
        <f>SUMIFS('Data Entry'!S$3:S$2000,'Data Entry'!A$3:A$2000,A24,'Data Entry'!T$3:T$2000,4)/AR24</f>
        <v>#DIV/0!</v>
      </c>
      <c r="BD24" t="e">
        <f>SUMIFS('Data Entry'!S$3:S$2000,'Data Entry'!A$3:A$2000,A24,'Data Entry'!T$3:T$2000,3)/AQ24</f>
        <v>#DIV/0!</v>
      </c>
      <c r="BE24">
        <f>SUMIFS('Data Entry'!S$3:S$2000,'Data Entry'!A$3:A$2000,A24,'Data Entry'!T$3:T$2000,2)/AP24</f>
        <v>0</v>
      </c>
      <c r="BF24" t="e">
        <f>SUMIFS('Data Entry'!S$3:S$2000,'Data Entry'!A$3:A$2000,A24,'Data Entry'!T$3:T$2000,1)/AO24</f>
        <v>#DIV/0!</v>
      </c>
      <c r="BG24">
        <f>_xlfn.MAXIFS(Formulas!AC$3:AC$2000,Formulas!A$3:A$2000,Statistics!A23)</f>
        <v>4</v>
      </c>
      <c r="BH24">
        <f>SUMIF(Formulas!A$3:A$2000,Statistics!A24,Formulas!AD$3:AD$2000)</f>
        <v>0</v>
      </c>
      <c r="BI24" s="2">
        <f t="shared" si="30"/>
        <v>0</v>
      </c>
      <c r="BJ24">
        <f>SUMIF(Formulas!A$3:A$2000,Statistics!A24,Formulas!AE$3:AE$2000)/Statistics!B24</f>
        <v>0.75</v>
      </c>
      <c r="BK24">
        <f>SUMIF(Formulas!A$3:A$2000,Statistics!A24,Formulas!AG$3:AG$2000)/Statistics!B24</f>
        <v>1.83333333333333</v>
      </c>
      <c r="BL24">
        <f>SUMIF(Formulas!A$3:A$2000,Statistics!A24,Formulas!AH$3:AH$2000)</f>
        <v>0</v>
      </c>
      <c r="BM24" s="2">
        <f t="shared" si="11"/>
        <v>0</v>
      </c>
      <c r="BN24">
        <f>SUMIF(Formulas!A$3:A$2000,Statistics!A24,Formulas!AI$3:AI$2000)</f>
        <v>0</v>
      </c>
      <c r="BO24" s="2">
        <f t="shared" si="12"/>
        <v>0</v>
      </c>
      <c r="BP24">
        <f>SUMIF(Formulas!A$3:A$2000,Statistics!A24,Formulas!AJ$3:AJ$2000)</f>
        <v>1</v>
      </c>
      <c r="BQ24" s="2">
        <f t="shared" si="13"/>
        <v>0.125</v>
      </c>
      <c r="BR24">
        <f>SUMIF(Formulas!A$3:A$2000,Statistics!A24,Formulas!AK$3:AK$2000)</f>
        <v>0</v>
      </c>
      <c r="BS24" s="2">
        <f t="shared" si="14"/>
        <v>0</v>
      </c>
    </row>
    <row r="25" spans="1:71">
      <c r="A25">
        <v>3560</v>
      </c>
      <c r="B25">
        <f>COUNTIF(Formulas!A$3:A$2000,Statistics!A25)</f>
        <v>11</v>
      </c>
      <c r="C25">
        <f t="shared" si="15"/>
        <v>20.4545454545455</v>
      </c>
      <c r="D25">
        <f t="shared" si="0"/>
        <v>4.90909090909091</v>
      </c>
      <c r="E25" s="2">
        <f>SUMIF(Formulas!A$3:A$2000,Statistics!A25,Formulas!D$3:D$2000)/Statistics!B25</f>
        <v>1</v>
      </c>
      <c r="F25">
        <f t="shared" si="1"/>
        <v>2</v>
      </c>
      <c r="G25">
        <f>SUMIF(Formulas!A$3:A$2000,Statistics!A25,Formulas!E$3:E$2000)/B25</f>
        <v>0</v>
      </c>
      <c r="H25">
        <f>SUMIF(Formulas!A$3:A$2000,Statistics!A25,Formulas!E$3:E$2000)</f>
        <v>0</v>
      </c>
      <c r="I25">
        <f>SUMIF(Formulas!A$3:A$2000,Statistics!A25,Formulas!I$3:I$2000)</f>
        <v>0</v>
      </c>
      <c r="J25">
        <f t="shared" si="2"/>
        <v>0</v>
      </c>
      <c r="K25">
        <f>SUMIF(Formulas!A$3:A$2000,Statistics!A25,Formulas!I$3:I$2000)/B25</f>
        <v>0</v>
      </c>
      <c r="L25" s="2" t="e">
        <f t="shared" si="16"/>
        <v>#DIV/0!</v>
      </c>
      <c r="M25">
        <f>SUMIF(Formulas!A$3:A$2000,Statistics!A25,Formulas!G$3:G$2000)/Statistics!B25</f>
        <v>0.727272727272727</v>
      </c>
      <c r="N25">
        <f>SUMIF(Formulas!A$3:A$2000,Statistics!A25,Formulas!G$3:G$2000)</f>
        <v>8</v>
      </c>
      <c r="O25">
        <f t="shared" si="31"/>
        <v>2.90909090909091</v>
      </c>
      <c r="P25">
        <f>SUMIF(Formulas!A$3:A$2000,Statistics!A25,Formulas!J$3:J$2000)/B25</f>
        <v>1</v>
      </c>
      <c r="Q25">
        <f>SUMIF(Formulas!A$3:A$2000,Statistics!A25,Formulas!J$3:J$2000)</f>
        <v>11</v>
      </c>
      <c r="R25" s="2">
        <f t="shared" si="17"/>
        <v>0.727272727272727</v>
      </c>
      <c r="S25" s="4">
        <f>SUMIF(Formulas!A$3:A$2000,Statistics!A25,Formulas!N$3:N$2000)/B25</f>
        <v>1</v>
      </c>
      <c r="T25">
        <f t="shared" si="18"/>
        <v>0.727272727272727</v>
      </c>
      <c r="U25">
        <f t="shared" si="4"/>
        <v>12.6363636363636</v>
      </c>
      <c r="V25">
        <f>SUMIF('I have a blue banner'!A$2:A$2000,A25,'I have a blue banner'!K$2:K$2000)/B25</f>
        <v>10.5415454545455</v>
      </c>
      <c r="W25" s="1">
        <f>SUMIF(Formulas!A$3:A$2000,Statistics!A25,Formulas!P$3:P$2000)/Statistics!B25</f>
        <v>0.0909090909090909</v>
      </c>
      <c r="X25" s="1">
        <f>SUMIF(Formulas!A$3:A$2000,Statistics!A25,Formulas!P$3:P$2000)</f>
        <v>1</v>
      </c>
      <c r="Y25" s="1">
        <f>SUMIF(Formulas!A$3:A$2000,Statistics!A25,Formulas!T$3:T$2000)/Statistics!B25</f>
        <v>0.0909090909090909</v>
      </c>
      <c r="Z25" s="1">
        <f>SUMIF(Formulas!A$3:A$2000,Statistics!A25,Formulas!T$3:T$2000)</f>
        <v>1</v>
      </c>
      <c r="AA25" s="42">
        <f t="shared" si="19"/>
        <v>1</v>
      </c>
      <c r="AB25" s="1">
        <f>SUMIF(Formulas!A$3:A$2000,Statistics!A25,Formulas!R$3:R$2000)/Statistics!B25</f>
        <v>6.27272727272727</v>
      </c>
      <c r="AC25" s="1">
        <f>SUMIF(Formulas!A$3:A$2000,Statistics!A25,Formulas!R$3:R$2000)</f>
        <v>69</v>
      </c>
      <c r="AD25" s="1">
        <f>SUMIF(Formulas!A$3:A$2000,Statistics!A25,Formulas!U$3:U$2000)/Statistics!B25</f>
        <v>8.45454545454546</v>
      </c>
      <c r="AE25" s="1">
        <f>SUMIF(Formulas!A$3:A$2000,Statistics!A25,Formulas!U$3:U$2000)</f>
        <v>93</v>
      </c>
      <c r="AF25" s="43">
        <f t="shared" si="5"/>
        <v>0.741935483870968</v>
      </c>
      <c r="AG25">
        <f t="shared" si="6"/>
        <v>12.5454545454545</v>
      </c>
      <c r="AH25">
        <f t="shared" si="7"/>
        <v>6.36363636363636</v>
      </c>
      <c r="AI25">
        <f>SUMIF('Defense processing realm (dpr)'!A$2:A$2000,A25,'Defense processing realm (dpr)'!J$2:J$2000)/B25</f>
        <v>2.635</v>
      </c>
      <c r="AJ25">
        <f t="shared" si="20"/>
        <v>0</v>
      </c>
      <c r="AK25">
        <f t="shared" si="21"/>
        <v>-6.97696921134872</v>
      </c>
      <c r="AL25" s="1">
        <f t="shared" si="22"/>
        <v>0</v>
      </c>
      <c r="AM25">
        <f>SUMIF('Defense processing realm (dpr)'!A$2:A$2000,A25,'Defense processing realm (dpr)'!AC$2:AC$2000)/B25</f>
        <v>-6.97696921134872</v>
      </c>
      <c r="AN25">
        <f>COUNTIFS('Data Entry'!A:A,Statistics!A25,'Data Entry'!T:T,0)</f>
        <v>3</v>
      </c>
      <c r="AO25">
        <f>COUNTIFS('Data Entry'!A:A,Statistics!A25,'Data Entry'!T:T,1)</f>
        <v>0</v>
      </c>
      <c r="AP25">
        <f>COUNTIFS('Data Entry'!A:A,Statistics!A25,'Data Entry'!T:T,2)</f>
        <v>8</v>
      </c>
      <c r="AQ25">
        <f>COUNTIFS('Data Entry'!A:A,Statistics!A25,'Data Entry'!T:T,3)</f>
        <v>0</v>
      </c>
      <c r="AR25">
        <f>COUNTIFS('Data Entry'!A:A,Statistics!A25,'Data Entry'!T:T,4)</f>
        <v>0</v>
      </c>
      <c r="AS25">
        <f t="shared" si="23"/>
        <v>11</v>
      </c>
      <c r="AT25">
        <f t="shared" si="8"/>
        <v>8</v>
      </c>
      <c r="AU25">
        <f t="shared" si="9"/>
        <v>2</v>
      </c>
      <c r="AV25">
        <f t="shared" si="24"/>
        <v>0</v>
      </c>
      <c r="AW25">
        <f t="shared" si="25"/>
        <v>0</v>
      </c>
      <c r="AX25">
        <f t="shared" si="26"/>
        <v>16</v>
      </c>
      <c r="AY25">
        <f t="shared" si="27"/>
        <v>0</v>
      </c>
      <c r="AZ25">
        <f t="shared" si="28"/>
        <v>0</v>
      </c>
      <c r="BA25">
        <f t="shared" si="29"/>
        <v>16</v>
      </c>
      <c r="BB25">
        <f t="shared" si="10"/>
        <v>1.45454545454545</v>
      </c>
      <c r="BC25" t="e">
        <f>SUMIFS('Data Entry'!S$3:S$2000,'Data Entry'!A$3:A$2000,A25,'Data Entry'!T$3:T$2000,4)/AR25</f>
        <v>#DIV/0!</v>
      </c>
      <c r="BD25" t="e">
        <f>SUMIFS('Data Entry'!S$3:S$2000,'Data Entry'!A$3:A$2000,A25,'Data Entry'!T$3:T$2000,3)/AQ25</f>
        <v>#DIV/0!</v>
      </c>
      <c r="BE25">
        <f>SUMIFS('Data Entry'!S$3:S$2000,'Data Entry'!A$3:A$2000,A25,'Data Entry'!T$3:T$2000,2)/AP25</f>
        <v>0</v>
      </c>
      <c r="BF25" t="e">
        <f>SUMIFS('Data Entry'!S$3:S$2000,'Data Entry'!A$3:A$2000,A25,'Data Entry'!T$3:T$2000,1)/AO25</f>
        <v>#DIV/0!</v>
      </c>
      <c r="BG25">
        <f>_xlfn.MAXIFS(Formulas!AC$3:AC$2000,Formulas!A$3:A$2000,Statistics!A24)</f>
        <v>2</v>
      </c>
      <c r="BH25">
        <f>SUMIF(Formulas!A$3:A$2000,Statistics!A25,Formulas!AD$3:AD$2000)</f>
        <v>0</v>
      </c>
      <c r="BI25" s="2">
        <f t="shared" si="30"/>
        <v>0</v>
      </c>
      <c r="BJ25">
        <f>SUMIF(Formulas!A$3:A$2000,Statistics!A25,Formulas!AE$3:AE$2000)/Statistics!B25</f>
        <v>4.36363636363636</v>
      </c>
      <c r="BK25">
        <f>SUMIF(Formulas!A$3:A$2000,Statistics!A25,Formulas!AG$3:AG$2000)/Statistics!B25</f>
        <v>1.45454545454545</v>
      </c>
      <c r="BL25">
        <f>SUMIF(Formulas!A$3:A$2000,Statistics!A25,Formulas!AH$3:AH$2000)</f>
        <v>0</v>
      </c>
      <c r="BM25" s="2">
        <f t="shared" si="11"/>
        <v>0</v>
      </c>
      <c r="BN25">
        <f>SUMIF(Formulas!A$3:A$2000,Statistics!A25,Formulas!AI$3:AI$2000)</f>
        <v>1</v>
      </c>
      <c r="BO25" s="2">
        <f t="shared" si="12"/>
        <v>0.0909090909090909</v>
      </c>
      <c r="BP25">
        <f>SUMIF(Formulas!A$3:A$2000,Statistics!A25,Formulas!AJ$3:AJ$2000)</f>
        <v>1</v>
      </c>
      <c r="BQ25" s="2">
        <f t="shared" si="13"/>
        <v>0.0909090909090909</v>
      </c>
      <c r="BR25">
        <f>SUMIF(Formulas!A$3:A$2000,Statistics!A25,Formulas!AK$3:AK$2000)</f>
        <v>0</v>
      </c>
      <c r="BS25" s="2">
        <f t="shared" si="14"/>
        <v>0</v>
      </c>
    </row>
    <row r="26" spans="1:71">
      <c r="A26">
        <v>3683</v>
      </c>
      <c r="B26">
        <f>COUNTIF(Formulas!A$3:A$2000,Statistics!A26)</f>
        <v>4</v>
      </c>
      <c r="C26">
        <f t="shared" si="15"/>
        <v>23</v>
      </c>
      <c r="D26">
        <f t="shared" si="0"/>
        <v>2.5</v>
      </c>
      <c r="E26" s="2">
        <f>SUMIF(Formulas!A$3:A$2000,Statistics!A26,Formulas!D$3:D$2000)/Statistics!B26</f>
        <v>0.75</v>
      </c>
      <c r="F26">
        <f t="shared" si="1"/>
        <v>1.5</v>
      </c>
      <c r="G26">
        <f>SUMIF(Formulas!A$3:A$2000,Statistics!A26,Formulas!E$3:E$2000)/B26</f>
        <v>0</v>
      </c>
      <c r="H26">
        <f>SUMIF(Formulas!A$3:A$2000,Statistics!A26,Formulas!E$3:E$2000)</f>
        <v>0</v>
      </c>
      <c r="I26">
        <f>SUMIF(Formulas!A$3:A$2000,Statistics!A26,Formulas!I$3:I$2000)</f>
        <v>0</v>
      </c>
      <c r="J26">
        <f t="shared" si="2"/>
        <v>0</v>
      </c>
      <c r="K26">
        <f>SUMIF(Formulas!A$3:A$2000,Statistics!A26,Formulas!I$3:I$2000)/B26</f>
        <v>0</v>
      </c>
      <c r="L26" s="2" t="e">
        <f t="shared" si="16"/>
        <v>#DIV/0!</v>
      </c>
      <c r="M26">
        <f>SUMIF(Formulas!A$3:A$2000,Statistics!A26,Formulas!G$3:G$2000)/Statistics!B26</f>
        <v>0.25</v>
      </c>
      <c r="N26">
        <f>SUMIF(Formulas!A$3:A$2000,Statistics!A26,Formulas!G$3:G$2000)</f>
        <v>1</v>
      </c>
      <c r="O26">
        <f t="shared" si="31"/>
        <v>1</v>
      </c>
      <c r="P26">
        <f>SUMIF(Formulas!A$3:A$2000,Statistics!A26,Formulas!J$3:J$2000)/B26</f>
        <v>1.75</v>
      </c>
      <c r="Q26">
        <f>SUMIF(Formulas!A$3:A$2000,Statistics!A26,Formulas!J$3:J$2000)</f>
        <v>7</v>
      </c>
      <c r="R26" s="2">
        <f t="shared" si="17"/>
        <v>0.142857142857143</v>
      </c>
      <c r="S26" s="4">
        <f>SUMIF(Formulas!A$3:A$2000,Statistics!A26,Formulas!N$3:N$2000)/B26</f>
        <v>1.75</v>
      </c>
      <c r="T26">
        <f t="shared" si="18"/>
        <v>0.25</v>
      </c>
      <c r="U26">
        <f t="shared" si="4"/>
        <v>16.5</v>
      </c>
      <c r="V26">
        <f>SUMIF('I have a blue banner'!A$2:A$2000,A26,'I have a blue banner'!K$2:K$2000)/B26</f>
        <v>11.50675</v>
      </c>
      <c r="W26" s="1">
        <f>SUMIF(Formulas!A$3:A$2000,Statistics!A26,Formulas!P$3:P$2000)/Statistics!B26</f>
        <v>0</v>
      </c>
      <c r="X26" s="1">
        <f>SUMIF(Formulas!A$3:A$2000,Statistics!A26,Formulas!P$3:P$2000)</f>
        <v>0</v>
      </c>
      <c r="Y26" s="1">
        <f>SUMIF(Formulas!A$3:A$2000,Statistics!A26,Formulas!T$3:T$2000)/Statistics!B26</f>
        <v>0</v>
      </c>
      <c r="Z26" s="1">
        <f>SUMIF(Formulas!A$3:A$2000,Statistics!A26,Formulas!T$3:T$2000)</f>
        <v>0</v>
      </c>
      <c r="AA26" s="42" t="e">
        <f t="shared" si="19"/>
        <v>#DIV/0!</v>
      </c>
      <c r="AB26" s="1">
        <f>SUMIF(Formulas!A$3:A$2000,Statistics!A26,Formulas!R$3:R$2000)/Statistics!B26</f>
        <v>8.25</v>
      </c>
      <c r="AC26" s="1">
        <f>SUMIF(Formulas!A$3:A$2000,Statistics!A26,Formulas!R$3:R$2000)</f>
        <v>33</v>
      </c>
      <c r="AD26" s="1">
        <f>SUMIF(Formulas!A$3:A$2000,Statistics!A26,Formulas!U$3:U$2000)/Statistics!B26</f>
        <v>10.5</v>
      </c>
      <c r="AE26" s="1">
        <f>SUMIF(Formulas!A$3:A$2000,Statistics!A26,Formulas!U$3:U$2000)</f>
        <v>42</v>
      </c>
      <c r="AF26" s="43">
        <f t="shared" si="5"/>
        <v>0.785714285714286</v>
      </c>
      <c r="AG26">
        <f t="shared" si="6"/>
        <v>16.5</v>
      </c>
      <c r="AH26">
        <f t="shared" si="7"/>
        <v>8.25</v>
      </c>
      <c r="AI26">
        <f>SUMIF('Defense processing realm (dpr)'!A$2:A$2000,A26,'Defense processing realm (dpr)'!J$2:J$2000)/B26</f>
        <v>6.069</v>
      </c>
      <c r="AJ26">
        <f t="shared" si="20"/>
        <v>0</v>
      </c>
      <c r="AK26">
        <f t="shared" si="21"/>
        <v>-13.752626431871</v>
      </c>
      <c r="AL26" s="1">
        <f t="shared" si="22"/>
        <v>0</v>
      </c>
      <c r="AM26">
        <f>SUMIF('Defense processing realm (dpr)'!A$2:A$2000,A26,'Defense processing realm (dpr)'!AC$2:AC$2000)/B26</f>
        <v>-13.752626431871</v>
      </c>
      <c r="AN26">
        <f>COUNTIFS('Data Entry'!A:A,Statistics!A26,'Data Entry'!T:T,0)</f>
        <v>2</v>
      </c>
      <c r="AO26">
        <f>COUNTIFS('Data Entry'!A:A,Statistics!A26,'Data Entry'!T:T,1)</f>
        <v>0</v>
      </c>
      <c r="AP26">
        <f>COUNTIFS('Data Entry'!A:A,Statistics!A26,'Data Entry'!T:T,2)</f>
        <v>0</v>
      </c>
      <c r="AQ26">
        <f>COUNTIFS('Data Entry'!A:A,Statistics!A26,'Data Entry'!T:T,3)</f>
        <v>2</v>
      </c>
      <c r="AR26">
        <f>COUNTIFS('Data Entry'!A:A,Statistics!A26,'Data Entry'!T:T,4)</f>
        <v>0</v>
      </c>
      <c r="AS26">
        <f t="shared" si="23"/>
        <v>4</v>
      </c>
      <c r="AT26">
        <f t="shared" si="8"/>
        <v>2</v>
      </c>
      <c r="AU26">
        <f t="shared" si="9"/>
        <v>0</v>
      </c>
      <c r="AV26">
        <f t="shared" si="24"/>
        <v>0</v>
      </c>
      <c r="AW26">
        <f t="shared" si="25"/>
        <v>0</v>
      </c>
      <c r="AX26">
        <f t="shared" si="26"/>
        <v>0</v>
      </c>
      <c r="AY26">
        <f t="shared" si="27"/>
        <v>6</v>
      </c>
      <c r="AZ26">
        <f t="shared" si="28"/>
        <v>0</v>
      </c>
      <c r="BA26">
        <f t="shared" si="29"/>
        <v>6</v>
      </c>
      <c r="BB26">
        <f t="shared" si="10"/>
        <v>1.5</v>
      </c>
      <c r="BC26" t="e">
        <f>SUMIFS('Data Entry'!S$3:S$2000,'Data Entry'!A$3:A$2000,A26,'Data Entry'!T$3:T$2000,4)/AR26</f>
        <v>#DIV/0!</v>
      </c>
      <c r="BD26">
        <f>SUMIFS('Data Entry'!S$3:S$2000,'Data Entry'!A$3:A$2000,A26,'Data Entry'!T$3:T$2000,3)/AQ26</f>
        <v>0</v>
      </c>
      <c r="BE26" t="e">
        <f>SUMIFS('Data Entry'!S$3:S$2000,'Data Entry'!A$3:A$2000,A26,'Data Entry'!T$3:T$2000,2)/AP26</f>
        <v>#DIV/0!</v>
      </c>
      <c r="BF26" t="e">
        <f>SUMIFS('Data Entry'!S$3:S$2000,'Data Entry'!A$3:A$2000,A26,'Data Entry'!T$3:T$2000,1)/AO26</f>
        <v>#DIV/0!</v>
      </c>
      <c r="BG26">
        <f>_xlfn.MAXIFS(Formulas!AC$3:AC$2000,Formulas!A$3:A$2000,Statistics!A25)</f>
        <v>2</v>
      </c>
      <c r="BH26">
        <f>SUMIF(Formulas!A$3:A$2000,Statistics!A26,Formulas!AD$3:AD$2000)</f>
        <v>0</v>
      </c>
      <c r="BI26" s="2">
        <f t="shared" si="30"/>
        <v>0</v>
      </c>
      <c r="BJ26">
        <f>SUMIF(Formulas!A$3:A$2000,Statistics!A26,Formulas!AE$3:AE$2000)/Statistics!B26</f>
        <v>5</v>
      </c>
      <c r="BK26">
        <f>SUMIF(Formulas!A$3:A$2000,Statistics!A26,Formulas!AG$3:AG$2000)/Statistics!B26</f>
        <v>1</v>
      </c>
      <c r="BL26">
        <f>SUMIF(Formulas!A$3:A$2000,Statistics!A26,Formulas!AH$3:AH$2000)</f>
        <v>0</v>
      </c>
      <c r="BM26" s="2">
        <f t="shared" si="11"/>
        <v>0</v>
      </c>
      <c r="BN26">
        <f>SUMIF(Formulas!A$3:A$2000,Statistics!A26,Formulas!AI$3:AI$2000)</f>
        <v>0</v>
      </c>
      <c r="BO26" s="2">
        <f t="shared" si="12"/>
        <v>0</v>
      </c>
      <c r="BP26">
        <f>SUMIF(Formulas!A$3:A$2000,Statistics!A26,Formulas!AJ$3:AJ$2000)</f>
        <v>1</v>
      </c>
      <c r="BQ26" s="2">
        <f t="shared" si="13"/>
        <v>0.25</v>
      </c>
      <c r="BR26">
        <f>SUMIF(Formulas!A$3:A$2000,Statistics!A26,Formulas!AK$3:AK$2000)</f>
        <v>0</v>
      </c>
      <c r="BS26" s="2">
        <f t="shared" si="14"/>
        <v>0</v>
      </c>
    </row>
    <row r="27" spans="1:71">
      <c r="A27">
        <v>3739</v>
      </c>
      <c r="B27">
        <f>COUNTIF(Formulas!A$3:A$2000,Statistics!A27)</f>
        <v>11</v>
      </c>
      <c r="C27">
        <f t="shared" si="15"/>
        <v>8.75757575757576</v>
      </c>
      <c r="D27">
        <f t="shared" si="0"/>
        <v>3.63636363636364</v>
      </c>
      <c r="E27" s="2">
        <f>SUMIF(Formulas!A$3:A$2000,Statistics!A27,Formulas!D$3:D$2000)/Statistics!B27</f>
        <v>0.909090909090909</v>
      </c>
      <c r="F27">
        <f t="shared" si="1"/>
        <v>1.81818181818182</v>
      </c>
      <c r="G27">
        <f>SUMIF(Formulas!A$3:A$2000,Statistics!A27,Formulas!E$3:E$2000)/B27</f>
        <v>0.727272727272727</v>
      </c>
      <c r="H27">
        <f>SUMIF(Formulas!A$3:A$2000,Statistics!A27,Formulas!E$3:E$2000)</f>
        <v>8</v>
      </c>
      <c r="I27">
        <f>SUMIF(Formulas!A$3:A$2000,Statistics!A27,Formulas!I$3:I$2000)</f>
        <v>9</v>
      </c>
      <c r="J27">
        <f t="shared" si="2"/>
        <v>1.45454545454545</v>
      </c>
      <c r="K27">
        <f>SUMIF(Formulas!A$3:A$2000,Statistics!A27,Formulas!I$3:I$2000)/B27</f>
        <v>0.818181818181818</v>
      </c>
      <c r="L27" s="2">
        <f t="shared" si="16"/>
        <v>0.888888888888889</v>
      </c>
      <c r="M27">
        <f>SUMIF(Formulas!A$3:A$2000,Statistics!A27,Formulas!G$3:G$2000)/Statistics!B27</f>
        <v>0.0909090909090909</v>
      </c>
      <c r="N27">
        <f>SUMIF(Formulas!A$3:A$2000,Statistics!A27,Formulas!G$3:G$2000)</f>
        <v>1</v>
      </c>
      <c r="O27">
        <f t="shared" si="31"/>
        <v>0.363636363636364</v>
      </c>
      <c r="P27">
        <f>SUMIF(Formulas!A$3:A$2000,Statistics!A27,Formulas!J$3:J$2000)/B27</f>
        <v>0.363636363636364</v>
      </c>
      <c r="Q27">
        <f>SUMIF(Formulas!A$3:A$2000,Statistics!A27,Formulas!J$3:J$2000)</f>
        <v>4</v>
      </c>
      <c r="R27" s="2">
        <f t="shared" si="17"/>
        <v>0.25</v>
      </c>
      <c r="S27" s="4">
        <f>SUMIF(Formulas!A$3:A$2000,Statistics!A27,Formulas!N$3:N$2000)/B27</f>
        <v>1.18181818181818</v>
      </c>
      <c r="T27">
        <f t="shared" si="18"/>
        <v>0.818181818181818</v>
      </c>
      <c r="U27">
        <f t="shared" si="4"/>
        <v>2.72727272727273</v>
      </c>
      <c r="V27">
        <f>SUMIF('I have a blue banner'!A$2:A$2000,A27,'I have a blue banner'!K$2:K$2000)/B27</f>
        <v>7.10818181818182</v>
      </c>
      <c r="W27" s="1">
        <f>SUMIF(Formulas!A$3:A$2000,Statistics!A27,Formulas!P$3:P$2000)/Statistics!B27</f>
        <v>2.54545454545455</v>
      </c>
      <c r="X27" s="1">
        <f>SUMIF(Formulas!A$3:A$2000,Statistics!A27,Formulas!P$3:P$2000)</f>
        <v>28</v>
      </c>
      <c r="Y27" s="1">
        <f>SUMIF(Formulas!A$3:A$2000,Statistics!A27,Formulas!T$3:T$2000)/Statistics!B27</f>
        <v>3.09090909090909</v>
      </c>
      <c r="Z27" s="1">
        <f>SUMIF(Formulas!A$3:A$2000,Statistics!A27,Formulas!T$3:T$2000)</f>
        <v>34</v>
      </c>
      <c r="AA27" s="42">
        <f t="shared" si="19"/>
        <v>0.823529411764706</v>
      </c>
      <c r="AB27" s="1">
        <f>SUMIF(Formulas!A$3:A$2000,Statistics!A27,Formulas!R$3:R$2000)/Statistics!B27</f>
        <v>0.0909090909090909</v>
      </c>
      <c r="AC27" s="1">
        <f>SUMIF(Formulas!A$3:A$2000,Statistics!A27,Formulas!R$3:R$2000)</f>
        <v>1</v>
      </c>
      <c r="AD27" s="1">
        <f>SUMIF(Formulas!A$3:A$2000,Statistics!A27,Formulas!U$3:U$2000)/Statistics!B27</f>
        <v>0.272727272727273</v>
      </c>
      <c r="AE27" s="1">
        <f>SUMIF(Formulas!A$3:A$2000,Statistics!A27,Formulas!U$3:U$2000)</f>
        <v>3</v>
      </c>
      <c r="AF27" s="43">
        <f t="shared" si="5"/>
        <v>0.333333333333333</v>
      </c>
      <c r="AG27">
        <f t="shared" si="6"/>
        <v>0.181818181818182</v>
      </c>
      <c r="AH27">
        <f t="shared" si="7"/>
        <v>2.63636363636364</v>
      </c>
      <c r="AI27">
        <f>SUMIF('Defense processing realm (dpr)'!A$2:A$2000,A27,'Defense processing realm (dpr)'!J$2:J$2000)/B27</f>
        <v>7.15163636363636</v>
      </c>
      <c r="AJ27">
        <f t="shared" si="20"/>
        <v>0</v>
      </c>
      <c r="AK27">
        <f t="shared" si="21"/>
        <v>-16.0167029123009</v>
      </c>
      <c r="AL27" s="1">
        <f t="shared" si="22"/>
        <v>0</v>
      </c>
      <c r="AM27">
        <f>SUMIF('Defense processing realm (dpr)'!A$2:A$2000,A27,'Defense processing realm (dpr)'!AC$2:AC$2000)/B27</f>
        <v>-16.0167029123009</v>
      </c>
      <c r="AN27">
        <f>COUNTIFS('Data Entry'!A:A,Statistics!A27,'Data Entry'!T:T,0)</f>
        <v>7</v>
      </c>
      <c r="AO27">
        <f>COUNTIFS('Data Entry'!A:A,Statistics!A27,'Data Entry'!T:T,1)</f>
        <v>0</v>
      </c>
      <c r="AP27">
        <f>COUNTIFS('Data Entry'!A:A,Statistics!A27,'Data Entry'!T:T,2)</f>
        <v>2</v>
      </c>
      <c r="AQ27">
        <f>COUNTIFS('Data Entry'!A:A,Statistics!A27,'Data Entry'!T:T,3)</f>
        <v>1</v>
      </c>
      <c r="AR27">
        <f>COUNTIFS('Data Entry'!A:A,Statistics!A27,'Data Entry'!T:T,4)</f>
        <v>1</v>
      </c>
      <c r="AS27">
        <f t="shared" si="23"/>
        <v>11</v>
      </c>
      <c r="AT27">
        <f t="shared" si="8"/>
        <v>7</v>
      </c>
      <c r="AU27">
        <f t="shared" si="9"/>
        <v>0</v>
      </c>
      <c r="AV27">
        <f t="shared" si="24"/>
        <v>0</v>
      </c>
      <c r="AW27">
        <f t="shared" si="25"/>
        <v>0</v>
      </c>
      <c r="AX27">
        <f t="shared" si="26"/>
        <v>4</v>
      </c>
      <c r="AY27">
        <f t="shared" si="27"/>
        <v>3</v>
      </c>
      <c r="AZ27">
        <f t="shared" si="28"/>
        <v>4</v>
      </c>
      <c r="BA27">
        <f t="shared" si="29"/>
        <v>11</v>
      </c>
      <c r="BB27">
        <f t="shared" si="10"/>
        <v>1</v>
      </c>
      <c r="BC27">
        <f>SUMIFS('Data Entry'!S$3:S$2000,'Data Entry'!A$3:A$2000,A27,'Data Entry'!T$3:T$2000,4)/AR27</f>
        <v>0</v>
      </c>
      <c r="BD27">
        <f>SUMIFS('Data Entry'!S$3:S$2000,'Data Entry'!A$3:A$2000,A27,'Data Entry'!T$3:T$2000,3)/AQ27</f>
        <v>0</v>
      </c>
      <c r="BE27">
        <f>SUMIFS('Data Entry'!S$3:S$2000,'Data Entry'!A$3:A$2000,A27,'Data Entry'!T$3:T$2000,2)/AP27</f>
        <v>0</v>
      </c>
      <c r="BF27" t="e">
        <f>SUMIFS('Data Entry'!S$3:S$2000,'Data Entry'!A$3:A$2000,A27,'Data Entry'!T$3:T$2000,1)/AO27</f>
        <v>#DIV/0!</v>
      </c>
      <c r="BG27">
        <f>_xlfn.MAXIFS(Formulas!AC$3:AC$2000,Formulas!A$3:A$2000,Statistics!A26)</f>
        <v>3</v>
      </c>
      <c r="BH27">
        <f>SUMIF(Formulas!A$3:A$2000,Statistics!A27,Formulas!AD$3:AD$2000)</f>
        <v>1</v>
      </c>
      <c r="BI27" s="2">
        <f t="shared" si="30"/>
        <v>0.0909090909090909</v>
      </c>
      <c r="BJ27">
        <f>SUMIF(Formulas!A$3:A$2000,Statistics!A27,Formulas!AE$3:AE$2000)/Statistics!B27</f>
        <v>3.36363636363636</v>
      </c>
      <c r="BK27">
        <f>SUMIF(Formulas!A$3:A$2000,Statistics!A27,Formulas!AG$3:AG$2000)/Statistics!B27</f>
        <v>0.96969696969697</v>
      </c>
      <c r="BL27">
        <f>SUMIF(Formulas!A$3:A$2000,Statistics!A27,Formulas!AH$3:AH$2000)</f>
        <v>0</v>
      </c>
      <c r="BM27" s="2">
        <f t="shared" si="11"/>
        <v>0</v>
      </c>
      <c r="BN27">
        <f>SUMIF(Formulas!A$3:A$2000,Statistics!A27,Formulas!AI$3:AI$2000)</f>
        <v>0</v>
      </c>
      <c r="BO27" s="2">
        <f t="shared" si="12"/>
        <v>0</v>
      </c>
      <c r="BP27">
        <f>SUMIF(Formulas!A$3:A$2000,Statistics!A27,Formulas!AJ$3:AJ$2000)</f>
        <v>3</v>
      </c>
      <c r="BQ27" s="2">
        <f t="shared" si="13"/>
        <v>0.272727272727273</v>
      </c>
      <c r="BR27">
        <f>SUMIF(Formulas!A$3:A$2000,Statistics!A27,Formulas!AK$3:AK$2000)</f>
        <v>0</v>
      </c>
      <c r="BS27" s="2">
        <f t="shared" si="14"/>
        <v>0</v>
      </c>
    </row>
    <row r="28" spans="1:71">
      <c r="A28">
        <v>4015</v>
      </c>
      <c r="B28">
        <f>COUNTIF(Formulas!A$3:A$2000,Statistics!A28)</f>
        <v>10</v>
      </c>
      <c r="C28">
        <f t="shared" si="15"/>
        <v>13.6333333333333</v>
      </c>
      <c r="D28">
        <f t="shared" si="0"/>
        <v>5.8</v>
      </c>
      <c r="E28" s="2">
        <f>SUMIF(Formulas!A$3:A$2000,Statistics!A28,Formulas!D$3:D$2000)/Statistics!B28</f>
        <v>0.9</v>
      </c>
      <c r="F28">
        <f t="shared" si="1"/>
        <v>1.8</v>
      </c>
      <c r="G28">
        <f>SUMIF(Formulas!A$3:A$2000,Statistics!A28,Formulas!E$3:E$2000)/B28</f>
        <v>0</v>
      </c>
      <c r="H28">
        <f>SUMIF(Formulas!A$3:A$2000,Statistics!A28,Formulas!E$3:E$2000)</f>
        <v>0</v>
      </c>
      <c r="I28">
        <f>SUMIF(Formulas!A$3:A$2000,Statistics!A28,Formulas!I$3:I$2000)</f>
        <v>0</v>
      </c>
      <c r="J28">
        <f t="shared" si="2"/>
        <v>0</v>
      </c>
      <c r="K28">
        <f>SUMIF(Formulas!A$3:A$2000,Statistics!A28,Formulas!I$3:I$2000)/B28</f>
        <v>0</v>
      </c>
      <c r="L28" s="2" t="e">
        <f t="shared" si="16"/>
        <v>#DIV/0!</v>
      </c>
      <c r="M28">
        <f>SUMIF(Formulas!A$3:A$2000,Statistics!A28,Formulas!G$3:G$2000)/Statistics!B28</f>
        <v>1</v>
      </c>
      <c r="N28">
        <f>SUMIF(Formulas!A$3:A$2000,Statistics!A28,Formulas!G$3:G$2000)</f>
        <v>10</v>
      </c>
      <c r="O28">
        <f t="shared" si="31"/>
        <v>4</v>
      </c>
      <c r="P28">
        <f>SUMIF(Formulas!A$3:A$2000,Statistics!A28,Formulas!J$3:J$2000)/B28</f>
        <v>1.6</v>
      </c>
      <c r="Q28">
        <f>SUMIF(Formulas!A$3:A$2000,Statistics!A28,Formulas!J$3:J$2000)</f>
        <v>16</v>
      </c>
      <c r="R28" s="2">
        <f t="shared" si="17"/>
        <v>0.625</v>
      </c>
      <c r="S28" s="4">
        <f>SUMIF(Formulas!A$3:A$2000,Statistics!A28,Formulas!N$3:N$2000)/B28</f>
        <v>1.6</v>
      </c>
      <c r="T28">
        <f t="shared" si="18"/>
        <v>1</v>
      </c>
      <c r="U28">
        <f t="shared" si="4"/>
        <v>7.1</v>
      </c>
      <c r="V28">
        <f>SUMIF('I have a blue banner'!A$2:A$2000,A28,'I have a blue banner'!K$2:K$2000)/B28</f>
        <v>10.6641</v>
      </c>
      <c r="W28" s="1">
        <f>SUMIF(Formulas!A$3:A$2000,Statistics!A28,Formulas!P$3:P$2000)/Statistics!B28</f>
        <v>0.1</v>
      </c>
      <c r="X28" s="1">
        <f>SUMIF(Formulas!A$3:A$2000,Statistics!A28,Formulas!P$3:P$2000)</f>
        <v>1</v>
      </c>
      <c r="Y28" s="1">
        <f>SUMIF(Formulas!A$3:A$2000,Statistics!A28,Formulas!T$3:T$2000)/Statistics!B28</f>
        <v>0.4</v>
      </c>
      <c r="Z28" s="1">
        <f>SUMIF(Formulas!A$3:A$2000,Statistics!A28,Formulas!T$3:T$2000)</f>
        <v>4</v>
      </c>
      <c r="AA28" s="42">
        <f t="shared" si="19"/>
        <v>0.25</v>
      </c>
      <c r="AB28" s="1">
        <f>SUMIF(Formulas!A$3:A$2000,Statistics!A28,Formulas!R$3:R$2000)/Statistics!B28</f>
        <v>3.5</v>
      </c>
      <c r="AC28" s="1">
        <f>SUMIF(Formulas!A$3:A$2000,Statistics!A28,Formulas!R$3:R$2000)</f>
        <v>35</v>
      </c>
      <c r="AD28" s="1">
        <f>SUMIF(Formulas!A$3:A$2000,Statistics!A28,Formulas!U$3:U$2000)/Statistics!B28</f>
        <v>5.4</v>
      </c>
      <c r="AE28" s="1">
        <f>SUMIF(Formulas!A$3:A$2000,Statistics!A28,Formulas!U$3:U$2000)</f>
        <v>54</v>
      </c>
      <c r="AF28" s="43">
        <f t="shared" si="5"/>
        <v>0.648148148148148</v>
      </c>
      <c r="AG28">
        <f t="shared" si="6"/>
        <v>7</v>
      </c>
      <c r="AH28">
        <f t="shared" si="7"/>
        <v>3.6</v>
      </c>
      <c r="AI28">
        <f>SUMIF('Defense processing realm (dpr)'!A$2:A$2000,A28,'Defense processing realm (dpr)'!J$2:J$2000)/B28</f>
        <v>18.9137</v>
      </c>
      <c r="AJ28">
        <f t="shared" si="20"/>
        <v>0</v>
      </c>
      <c r="AK28">
        <f t="shared" si="21"/>
        <v>-46.7516666666667</v>
      </c>
      <c r="AL28" s="1">
        <f t="shared" si="22"/>
        <v>0</v>
      </c>
      <c r="AM28">
        <f>SUMIF('Defense processing realm (dpr)'!A$2:A$2000,A28,'Defense processing realm (dpr)'!AC$2:AC$2000)/B28</f>
        <v>-46.7516666666667</v>
      </c>
      <c r="AN28">
        <f>COUNTIFS('Data Entry'!A:A,Statistics!A28,'Data Entry'!T:T,0)</f>
        <v>3</v>
      </c>
      <c r="AO28">
        <f>COUNTIFS('Data Entry'!A:A,Statistics!A28,'Data Entry'!T:T,1)</f>
        <v>2</v>
      </c>
      <c r="AP28">
        <f>COUNTIFS('Data Entry'!A:A,Statistics!A28,'Data Entry'!T:T,2)</f>
        <v>5</v>
      </c>
      <c r="AQ28">
        <f>COUNTIFS('Data Entry'!A:A,Statistics!A28,'Data Entry'!T:T,3)</f>
        <v>0</v>
      </c>
      <c r="AR28">
        <f>COUNTIFS('Data Entry'!A:A,Statistics!A28,'Data Entry'!T:T,4)</f>
        <v>0</v>
      </c>
      <c r="AS28">
        <f t="shared" si="23"/>
        <v>10</v>
      </c>
      <c r="AT28">
        <f t="shared" si="8"/>
        <v>5</v>
      </c>
      <c r="AU28">
        <f t="shared" si="9"/>
        <v>2</v>
      </c>
      <c r="AV28">
        <f t="shared" si="24"/>
        <v>0</v>
      </c>
      <c r="AW28">
        <f t="shared" si="25"/>
        <v>2</v>
      </c>
      <c r="AX28">
        <f t="shared" si="26"/>
        <v>10</v>
      </c>
      <c r="AY28">
        <f t="shared" si="27"/>
        <v>0</v>
      </c>
      <c r="AZ28">
        <f t="shared" si="28"/>
        <v>0</v>
      </c>
      <c r="BA28">
        <f t="shared" si="29"/>
        <v>12</v>
      </c>
      <c r="BB28">
        <f t="shared" si="10"/>
        <v>1.2</v>
      </c>
      <c r="BC28" t="e">
        <f>SUMIFS('Data Entry'!S$3:S$2000,'Data Entry'!A$3:A$2000,A28,'Data Entry'!T$3:T$2000,4)/AR28</f>
        <v>#DIV/0!</v>
      </c>
      <c r="BD28" t="e">
        <f>SUMIFS('Data Entry'!S$3:S$2000,'Data Entry'!A$3:A$2000,A28,'Data Entry'!T$3:T$2000,3)/AQ28</f>
        <v>#DIV/0!</v>
      </c>
      <c r="BE28">
        <f>SUMIFS('Data Entry'!S$3:S$2000,'Data Entry'!A$3:A$2000,A28,'Data Entry'!T$3:T$2000,2)/AP28</f>
        <v>0</v>
      </c>
      <c r="BF28">
        <f>SUMIFS('Data Entry'!S$3:S$2000,'Data Entry'!A$3:A$2000,A28,'Data Entry'!T$3:T$2000,1)/AO28</f>
        <v>0</v>
      </c>
      <c r="BG28">
        <f>_xlfn.MAXIFS(Formulas!AC$3:AC$2000,Formulas!A$3:A$2000,Statistics!A27)</f>
        <v>4</v>
      </c>
      <c r="BH28">
        <f>SUMIF(Formulas!A$3:A$2000,Statistics!A28,Formulas!AD$3:AD$2000)</f>
        <v>0</v>
      </c>
      <c r="BI28" s="2">
        <f t="shared" si="30"/>
        <v>0</v>
      </c>
      <c r="BJ28">
        <f>SUMIF(Formulas!A$3:A$2000,Statistics!A28,Formulas!AE$3:AE$2000)/Statistics!B28</f>
        <v>3.8</v>
      </c>
      <c r="BK28">
        <f>SUMIF(Formulas!A$3:A$2000,Statistics!A28,Formulas!AG$3:AG$2000)/Statistics!B28</f>
        <v>3.06666666666667</v>
      </c>
      <c r="BL28">
        <f>SUMIF(Formulas!A$3:A$2000,Statistics!A28,Formulas!AH$3:AH$2000)</f>
        <v>0</v>
      </c>
      <c r="BM28" s="2">
        <f t="shared" si="11"/>
        <v>0</v>
      </c>
      <c r="BN28">
        <f>SUMIF(Formulas!A$3:A$2000,Statistics!A28,Formulas!AI$3:AI$2000)</f>
        <v>0</v>
      </c>
      <c r="BO28" s="2">
        <f t="shared" si="12"/>
        <v>0</v>
      </c>
      <c r="BP28">
        <f>SUMIF(Formulas!A$3:A$2000,Statistics!A28,Formulas!AJ$3:AJ$2000)</f>
        <v>0</v>
      </c>
      <c r="BQ28" s="2">
        <f t="shared" si="13"/>
        <v>0</v>
      </c>
      <c r="BR28">
        <f>SUMIF(Formulas!A$3:A$2000,Statistics!A28,Formulas!AK$3:AK$2000)</f>
        <v>0</v>
      </c>
      <c r="BS28" s="2" t="e">
        <f t="shared" si="14"/>
        <v>#DIV/0!</v>
      </c>
    </row>
    <row r="29" spans="1:71">
      <c r="A29">
        <v>4039</v>
      </c>
      <c r="B29">
        <f>COUNTIF(Formulas!A$3:A$2000,Statistics!A29)</f>
        <v>8</v>
      </c>
      <c r="C29">
        <f t="shared" si="15"/>
        <v>40.6666666666667</v>
      </c>
      <c r="D29">
        <f t="shared" si="0"/>
        <v>11</v>
      </c>
      <c r="E29" s="2">
        <f>SUMIF(Formulas!A$3:A$2000,Statistics!A29,Formulas!D$3:D$2000)/Statistics!B29</f>
        <v>0.875</v>
      </c>
      <c r="F29">
        <f t="shared" si="1"/>
        <v>1.75</v>
      </c>
      <c r="G29">
        <f>SUMIF(Formulas!A$3:A$2000,Statistics!A29,Formulas!E$3:E$2000)/B29</f>
        <v>0.125</v>
      </c>
      <c r="H29">
        <f>SUMIF(Formulas!A$3:A$2000,Statistics!A29,Formulas!E$3:E$2000)</f>
        <v>1</v>
      </c>
      <c r="I29">
        <f>SUMIF(Formulas!A$3:A$2000,Statistics!A29,Formulas!I$3:I$2000)</f>
        <v>1</v>
      </c>
      <c r="J29">
        <f t="shared" si="2"/>
        <v>0.25</v>
      </c>
      <c r="K29">
        <f>SUMIF(Formulas!A$3:A$2000,Statistics!A29,Formulas!I$3:I$2000)/B29</f>
        <v>0.125</v>
      </c>
      <c r="L29" s="2">
        <f t="shared" si="16"/>
        <v>1</v>
      </c>
      <c r="M29">
        <f>SUMIF(Formulas!A$3:A$2000,Statistics!A29,Formulas!G$3:G$2000)/Statistics!B29</f>
        <v>2.25</v>
      </c>
      <c r="N29">
        <f>SUMIF(Formulas!A$3:A$2000,Statistics!A29,Formulas!G$3:G$2000)</f>
        <v>18</v>
      </c>
      <c r="O29">
        <f t="shared" si="31"/>
        <v>9</v>
      </c>
      <c r="P29">
        <f>SUMIF(Formulas!A$3:A$2000,Statistics!A29,Formulas!J$3:J$2000)/B29</f>
        <v>2.75</v>
      </c>
      <c r="Q29">
        <f>SUMIF(Formulas!A$3:A$2000,Statistics!A29,Formulas!J$3:J$2000)</f>
        <v>22</v>
      </c>
      <c r="R29" s="2">
        <f t="shared" si="17"/>
        <v>0.818181818181818</v>
      </c>
      <c r="S29" s="4">
        <f>SUMIF(Formulas!A$3:A$2000,Statistics!A29,Formulas!N$3:N$2000)/B29</f>
        <v>2.875</v>
      </c>
      <c r="T29">
        <f t="shared" si="18"/>
        <v>2.375</v>
      </c>
      <c r="U29">
        <f t="shared" si="4"/>
        <v>22.25</v>
      </c>
      <c r="V29">
        <f>SUMIF('I have a blue banner'!A$2:A$2000,A29,'I have a blue banner'!K$2:K$2000)/B29</f>
        <v>13.295625</v>
      </c>
      <c r="W29" s="1">
        <f>SUMIF(Formulas!A$3:A$2000,Statistics!A29,Formulas!P$3:P$2000)/Statistics!B29</f>
        <v>0</v>
      </c>
      <c r="X29" s="1">
        <f>SUMIF(Formulas!A$3:A$2000,Statistics!A29,Formulas!P$3:P$2000)</f>
        <v>0</v>
      </c>
      <c r="Y29" s="1">
        <f>SUMIF(Formulas!A$3:A$2000,Statistics!A29,Formulas!T$3:T$2000)/Statistics!B29</f>
        <v>0</v>
      </c>
      <c r="Z29" s="1">
        <f>SUMIF(Formulas!A$3:A$2000,Statistics!A29,Formulas!T$3:T$2000)</f>
        <v>0</v>
      </c>
      <c r="AA29" s="42" t="e">
        <f t="shared" si="19"/>
        <v>#DIV/0!</v>
      </c>
      <c r="AB29" s="1">
        <f>SUMIF(Formulas!A$3:A$2000,Statistics!A29,Formulas!R$3:R$2000)/Statistics!B29</f>
        <v>11.125</v>
      </c>
      <c r="AC29" s="1">
        <f>SUMIF(Formulas!A$3:A$2000,Statistics!A29,Formulas!R$3:R$2000)</f>
        <v>89</v>
      </c>
      <c r="AD29" s="1">
        <f>SUMIF(Formulas!A$3:A$2000,Statistics!A29,Formulas!U$3:U$2000)/Statistics!B29</f>
        <v>14.375</v>
      </c>
      <c r="AE29" s="1">
        <f>SUMIF(Formulas!A$3:A$2000,Statistics!A29,Formulas!U$3:U$2000)</f>
        <v>115</v>
      </c>
      <c r="AF29" s="43">
        <f t="shared" si="5"/>
        <v>0.773913043478261</v>
      </c>
      <c r="AG29">
        <f t="shared" si="6"/>
        <v>22.25</v>
      </c>
      <c r="AH29">
        <f t="shared" si="7"/>
        <v>11.125</v>
      </c>
      <c r="AI29">
        <f>SUMIF('Defense processing realm (dpr)'!A$2:A$2000,A29,'Defense processing realm (dpr)'!J$2:J$2000)/B29</f>
        <v>7.123</v>
      </c>
      <c r="AJ29">
        <f t="shared" si="20"/>
        <v>0</v>
      </c>
      <c r="AK29">
        <f t="shared" si="21"/>
        <v>-16.4647345547812</v>
      </c>
      <c r="AL29" s="1">
        <f t="shared" si="22"/>
        <v>0</v>
      </c>
      <c r="AM29">
        <f>SUMIF('Defense processing realm (dpr)'!A$2:A$2000,A29,'Defense processing realm (dpr)'!AC$2:AC$2000)/B29</f>
        <v>-16.4647345547812</v>
      </c>
      <c r="AN29">
        <f>COUNTIFS('Data Entry'!A:A,Statistics!A29,'Data Entry'!T:T,0)</f>
        <v>1</v>
      </c>
      <c r="AO29">
        <f>COUNTIFS('Data Entry'!A:A,Statistics!A29,'Data Entry'!T:T,1)</f>
        <v>0</v>
      </c>
      <c r="AP29">
        <f>COUNTIFS('Data Entry'!A:A,Statistics!A29,'Data Entry'!T:T,2)</f>
        <v>1</v>
      </c>
      <c r="AQ29">
        <f>COUNTIFS('Data Entry'!A:A,Statistics!A29,'Data Entry'!T:T,3)</f>
        <v>6</v>
      </c>
      <c r="AR29">
        <f>COUNTIFS('Data Entry'!A:A,Statistics!A29,'Data Entry'!T:T,4)</f>
        <v>0</v>
      </c>
      <c r="AS29">
        <f t="shared" si="23"/>
        <v>8</v>
      </c>
      <c r="AT29">
        <f t="shared" si="8"/>
        <v>6</v>
      </c>
      <c r="AU29">
        <f t="shared" si="9"/>
        <v>3</v>
      </c>
      <c r="AV29">
        <f t="shared" si="24"/>
        <v>0</v>
      </c>
      <c r="AW29">
        <f t="shared" si="25"/>
        <v>0</v>
      </c>
      <c r="AX29">
        <f t="shared" si="26"/>
        <v>2</v>
      </c>
      <c r="AY29">
        <f t="shared" si="27"/>
        <v>18</v>
      </c>
      <c r="AZ29">
        <f t="shared" si="28"/>
        <v>0</v>
      </c>
      <c r="BA29">
        <f t="shared" si="29"/>
        <v>20</v>
      </c>
      <c r="BB29">
        <f t="shared" si="10"/>
        <v>2.5</v>
      </c>
      <c r="BC29" t="e">
        <f>SUMIFS('Data Entry'!S$3:S$2000,'Data Entry'!A$3:A$2000,A29,'Data Entry'!T$3:T$2000,4)/AR29</f>
        <v>#DIV/0!</v>
      </c>
      <c r="BD29">
        <f>SUMIFS('Data Entry'!S$3:S$2000,'Data Entry'!A$3:A$2000,A29,'Data Entry'!T$3:T$2000,3)/AQ29</f>
        <v>0</v>
      </c>
      <c r="BE29">
        <f>SUMIFS('Data Entry'!S$3:S$2000,'Data Entry'!A$3:A$2000,A29,'Data Entry'!T$3:T$2000,2)/AP29</f>
        <v>0</v>
      </c>
      <c r="BF29" t="e">
        <f>SUMIFS('Data Entry'!S$3:S$2000,'Data Entry'!A$3:A$2000,A29,'Data Entry'!T$3:T$2000,1)/AO29</f>
        <v>#DIV/0!</v>
      </c>
      <c r="BG29">
        <f>_xlfn.MAXIFS(Formulas!AC$3:AC$2000,Formulas!A$3:A$2000,Statistics!A28)</f>
        <v>2</v>
      </c>
      <c r="BH29">
        <f>SUMIF(Formulas!A$3:A$2000,Statistics!A29,Formulas!AD$3:AD$2000)</f>
        <v>0</v>
      </c>
      <c r="BI29" s="2">
        <f t="shared" si="30"/>
        <v>0</v>
      </c>
      <c r="BJ29">
        <f>SUMIF(Formulas!A$3:A$2000,Statistics!A29,Formulas!AE$3:AE$2000)/Statistics!B29</f>
        <v>8.25</v>
      </c>
      <c r="BK29">
        <f>SUMIF(Formulas!A$3:A$2000,Statistics!A29,Formulas!AG$3:AG$2000)/Statistics!B29</f>
        <v>0.833333333333333</v>
      </c>
      <c r="BL29">
        <f>SUMIF(Formulas!A$3:A$2000,Statistics!A29,Formulas!AH$3:AH$2000)</f>
        <v>0</v>
      </c>
      <c r="BM29" s="2">
        <f t="shared" si="11"/>
        <v>0</v>
      </c>
      <c r="BN29">
        <f>SUMIF(Formulas!A$3:A$2000,Statistics!A29,Formulas!AI$3:AI$2000)</f>
        <v>0</v>
      </c>
      <c r="BO29" s="2">
        <f t="shared" si="12"/>
        <v>0</v>
      </c>
      <c r="BP29">
        <f>SUMIF(Formulas!A$3:A$2000,Statistics!A29,Formulas!AJ$3:AJ$2000)</f>
        <v>0</v>
      </c>
      <c r="BQ29" s="2">
        <f t="shared" si="13"/>
        <v>0</v>
      </c>
      <c r="BR29">
        <f>SUMIF(Formulas!A$3:A$2000,Statistics!A29,Formulas!AK$3:AK$2000)</f>
        <v>0</v>
      </c>
      <c r="BS29" s="2" t="e">
        <f t="shared" si="14"/>
        <v>#DIV/0!</v>
      </c>
    </row>
    <row r="30" spans="1:71">
      <c r="A30">
        <v>4069</v>
      </c>
      <c r="B30">
        <f>COUNTIF(Formulas!A$3:A$2000,Statistics!A30)</f>
        <v>8</v>
      </c>
      <c r="C30">
        <f t="shared" si="15"/>
        <v>28.2916666666667</v>
      </c>
      <c r="D30">
        <f t="shared" si="0"/>
        <v>5.5</v>
      </c>
      <c r="E30" s="2">
        <f>SUMIF(Formulas!A$3:A$2000,Statistics!A30,Formulas!D$3:D$2000)/Statistics!B30</f>
        <v>1</v>
      </c>
      <c r="F30">
        <f t="shared" si="1"/>
        <v>2</v>
      </c>
      <c r="G30">
        <f>SUMIF(Formulas!A$3:A$2000,Statistics!A30,Formulas!E$3:E$2000)/B30</f>
        <v>0.25</v>
      </c>
      <c r="H30">
        <f>SUMIF(Formulas!A$3:A$2000,Statistics!A30,Formulas!E$3:E$2000)</f>
        <v>2</v>
      </c>
      <c r="I30">
        <f>SUMIF(Formulas!A$3:A$2000,Statistics!A30,Formulas!I$3:I$2000)</f>
        <v>2</v>
      </c>
      <c r="J30">
        <f t="shared" si="2"/>
        <v>0.5</v>
      </c>
      <c r="K30">
        <f>SUMIF(Formulas!A$3:A$2000,Statistics!A30,Formulas!I$3:I$2000)/B30</f>
        <v>0.25</v>
      </c>
      <c r="L30" s="2">
        <f t="shared" si="16"/>
        <v>1</v>
      </c>
      <c r="M30">
        <f>SUMIF(Formulas!A$3:A$2000,Statistics!A30,Formulas!G$3:G$2000)/Statistics!B30</f>
        <v>0.75</v>
      </c>
      <c r="N30">
        <f>SUMIF(Formulas!A$3:A$2000,Statistics!A30,Formulas!G$3:G$2000)</f>
        <v>6</v>
      </c>
      <c r="O30">
        <f t="shared" si="31"/>
        <v>3</v>
      </c>
      <c r="P30">
        <f>SUMIF(Formulas!A$3:A$2000,Statistics!A30,Formulas!J$3:J$2000)/B30</f>
        <v>1.375</v>
      </c>
      <c r="Q30">
        <f>SUMIF(Formulas!A$3:A$2000,Statistics!A30,Formulas!J$3:J$2000)</f>
        <v>11</v>
      </c>
      <c r="R30" s="2">
        <f t="shared" si="17"/>
        <v>0.545454545454545</v>
      </c>
      <c r="S30" s="4">
        <f>SUMIF(Formulas!A$3:A$2000,Statistics!A30,Formulas!N$3:N$2000)/B30</f>
        <v>1.625</v>
      </c>
      <c r="T30">
        <f t="shared" si="18"/>
        <v>1</v>
      </c>
      <c r="U30">
        <f t="shared" si="4"/>
        <v>10.625</v>
      </c>
      <c r="V30">
        <f>SUMIF('I have a blue banner'!A$2:A$2000,A30,'I have a blue banner'!K$2:K$2000)/B30</f>
        <v>7.450875</v>
      </c>
      <c r="W30" s="1">
        <f>SUMIF(Formulas!A$3:A$2000,Statistics!A30,Formulas!P$3:P$2000)/Statistics!B30</f>
        <v>0.125</v>
      </c>
      <c r="X30" s="1">
        <f>SUMIF(Formulas!A$3:A$2000,Statistics!A30,Formulas!P$3:P$2000)</f>
        <v>1</v>
      </c>
      <c r="Y30" s="1">
        <f>SUMIF(Formulas!A$3:A$2000,Statistics!A30,Formulas!T$3:T$2000)/Statistics!B30</f>
        <v>0.125</v>
      </c>
      <c r="Z30" s="1">
        <f>SUMIF(Formulas!A$3:A$2000,Statistics!A30,Formulas!T$3:T$2000)</f>
        <v>1</v>
      </c>
      <c r="AA30" s="42">
        <f t="shared" si="19"/>
        <v>1</v>
      </c>
      <c r="AB30" s="1">
        <f>SUMIF(Formulas!A$3:A$2000,Statistics!A30,Formulas!R$3:R$2000)/Statistics!B30</f>
        <v>5.25</v>
      </c>
      <c r="AC30" s="1">
        <f>SUMIF(Formulas!A$3:A$2000,Statistics!A30,Formulas!R$3:R$2000)</f>
        <v>42</v>
      </c>
      <c r="AD30" s="1">
        <f>SUMIF(Formulas!A$3:A$2000,Statistics!A30,Formulas!U$3:U$2000)/Statistics!B30</f>
        <v>7.625</v>
      </c>
      <c r="AE30" s="1">
        <f>SUMIF(Formulas!A$3:A$2000,Statistics!A30,Formulas!U$3:U$2000)</f>
        <v>61</v>
      </c>
      <c r="AF30" s="43">
        <f t="shared" si="5"/>
        <v>0.688524590163934</v>
      </c>
      <c r="AG30">
        <f t="shared" si="6"/>
        <v>10.5</v>
      </c>
      <c r="AH30">
        <f t="shared" si="7"/>
        <v>5.375</v>
      </c>
      <c r="AI30">
        <f>SUMIF('Defense processing realm (dpr)'!A$2:A$2000,A30,'Defense processing realm (dpr)'!J$2:J$2000)/B30</f>
        <v>5.000125</v>
      </c>
      <c r="AJ30">
        <f t="shared" si="20"/>
        <v>0</v>
      </c>
      <c r="AK30">
        <f t="shared" si="21"/>
        <v>-7.69461581389529</v>
      </c>
      <c r="AL30" s="1">
        <f t="shared" si="22"/>
        <v>0</v>
      </c>
      <c r="AM30">
        <f>SUMIF('Defense processing realm (dpr)'!A$2:A$2000,A30,'Defense processing realm (dpr)'!AC$2:AC$2000)/B30</f>
        <v>-7.69461581389529</v>
      </c>
      <c r="AN30">
        <f>COUNTIFS('Data Entry'!A:A,Statistics!A30,'Data Entry'!T:T,0)</f>
        <v>0</v>
      </c>
      <c r="AO30">
        <f>COUNTIFS('Data Entry'!A:A,Statistics!A30,'Data Entry'!T:T,1)</f>
        <v>0</v>
      </c>
      <c r="AP30">
        <f>COUNTIFS('Data Entry'!A:A,Statistics!A30,'Data Entry'!T:T,2)</f>
        <v>0</v>
      </c>
      <c r="AQ30">
        <f>COUNTIFS('Data Entry'!A:A,Statistics!A30,'Data Entry'!T:T,3)</f>
        <v>2</v>
      </c>
      <c r="AR30">
        <f>COUNTIFS('Data Entry'!A:A,Statistics!A30,'Data Entry'!T:T,4)</f>
        <v>6</v>
      </c>
      <c r="AS30">
        <f t="shared" si="23"/>
        <v>8</v>
      </c>
      <c r="AT30">
        <f t="shared" si="8"/>
        <v>6</v>
      </c>
      <c r="AU30">
        <f t="shared" si="9"/>
        <v>4</v>
      </c>
      <c r="AV30">
        <f t="shared" si="24"/>
        <v>0</v>
      </c>
      <c r="AW30">
        <f t="shared" si="25"/>
        <v>0</v>
      </c>
      <c r="AX30">
        <f t="shared" si="26"/>
        <v>0</v>
      </c>
      <c r="AY30">
        <f t="shared" si="27"/>
        <v>6</v>
      </c>
      <c r="AZ30">
        <f t="shared" si="28"/>
        <v>24</v>
      </c>
      <c r="BA30">
        <f t="shared" si="29"/>
        <v>30</v>
      </c>
      <c r="BB30">
        <f t="shared" si="10"/>
        <v>3.75</v>
      </c>
      <c r="BC30">
        <f>SUMIFS('Data Entry'!S$3:S$2000,'Data Entry'!A$3:A$2000,A30,'Data Entry'!T$3:T$2000,4)/AR30</f>
        <v>2.74283333333333</v>
      </c>
      <c r="BD30">
        <f>SUMIFS('Data Entry'!S$3:S$2000,'Data Entry'!A$3:A$2000,A30,'Data Entry'!T$3:T$2000,3)/AQ30</f>
        <v>0</v>
      </c>
      <c r="BE30" t="e">
        <f>SUMIFS('Data Entry'!S$3:S$2000,'Data Entry'!A$3:A$2000,A30,'Data Entry'!T$3:T$2000,2)/AP30</f>
        <v>#DIV/0!</v>
      </c>
      <c r="BF30" t="e">
        <f>SUMIFS('Data Entry'!S$3:S$2000,'Data Entry'!A$3:A$2000,A30,'Data Entry'!T$3:T$2000,1)/AO30</f>
        <v>#DIV/0!</v>
      </c>
      <c r="BG30">
        <f>_xlfn.MAXIFS(Formulas!AC$3:AC$2000,Formulas!A$3:A$2000,Statistics!A29)</f>
        <v>3</v>
      </c>
      <c r="BH30">
        <f>SUMIF(Formulas!A$3:A$2000,Statistics!A30,Formulas!AD$3:AD$2000)</f>
        <v>1</v>
      </c>
      <c r="BI30" s="2">
        <f t="shared" si="30"/>
        <v>0.125</v>
      </c>
      <c r="BJ30">
        <f>SUMIF(Formulas!A$3:A$2000,Statistics!A30,Formulas!AE$3:AE$2000)/Statistics!B30</f>
        <v>13.75</v>
      </c>
      <c r="BK30">
        <f>SUMIF(Formulas!A$3:A$2000,Statistics!A30,Formulas!AG$3:AG$2000)/Statistics!B30</f>
        <v>1.58333333333333</v>
      </c>
      <c r="BL30">
        <f>SUMIF(Formulas!A$3:A$2000,Statistics!A30,Formulas!AH$3:AH$2000)</f>
        <v>0</v>
      </c>
      <c r="BM30" s="2">
        <f t="shared" si="11"/>
        <v>0</v>
      </c>
      <c r="BN30">
        <f>SUMIF(Formulas!A$3:A$2000,Statistics!A30,Formulas!AI$3:AI$2000)</f>
        <v>0</v>
      </c>
      <c r="BO30" s="2">
        <f t="shared" si="12"/>
        <v>0</v>
      </c>
      <c r="BP30">
        <f>SUMIF(Formulas!A$3:A$2000,Statistics!A30,Formulas!AJ$3:AJ$2000)</f>
        <v>0</v>
      </c>
      <c r="BQ30" s="2">
        <f t="shared" si="13"/>
        <v>0</v>
      </c>
      <c r="BR30">
        <f>SUMIF(Formulas!A$3:A$2000,Statistics!A30,Formulas!AK$3:AK$2000)</f>
        <v>0</v>
      </c>
      <c r="BS30" s="2" t="e">
        <f t="shared" si="14"/>
        <v>#DIV/0!</v>
      </c>
    </row>
    <row r="31" spans="1:71">
      <c r="A31">
        <v>4152</v>
      </c>
      <c r="B31">
        <f>COUNTIF(Formulas!A$3:A$2000,Statistics!A31)</f>
        <v>9</v>
      </c>
      <c r="C31">
        <f t="shared" si="15"/>
        <v>26.7777777777778</v>
      </c>
      <c r="D31">
        <f t="shared" si="0"/>
        <v>6.88888888888889</v>
      </c>
      <c r="E31" s="2">
        <f>SUMIF(Formulas!A$3:A$2000,Statistics!A31,Formulas!D$3:D$2000)/Statistics!B31</f>
        <v>1</v>
      </c>
      <c r="F31">
        <f t="shared" si="1"/>
        <v>2</v>
      </c>
      <c r="G31">
        <f>SUMIF(Formulas!A$3:A$2000,Statistics!A31,Formulas!E$3:E$2000)/B31</f>
        <v>0.222222222222222</v>
      </c>
      <c r="H31">
        <f>SUMIF(Formulas!A$3:A$2000,Statistics!A31,Formulas!E$3:E$2000)</f>
        <v>2</v>
      </c>
      <c r="I31">
        <f>SUMIF(Formulas!A$3:A$2000,Statistics!A31,Formulas!I$3:I$2000)</f>
        <v>2</v>
      </c>
      <c r="J31">
        <f t="shared" si="2"/>
        <v>0.444444444444444</v>
      </c>
      <c r="K31">
        <f>SUMIF(Formulas!A$3:A$2000,Statistics!A31,Formulas!I$3:I$2000)/B31</f>
        <v>0.222222222222222</v>
      </c>
      <c r="L31" s="2">
        <f t="shared" si="16"/>
        <v>1</v>
      </c>
      <c r="M31">
        <f>SUMIF(Formulas!A$3:A$2000,Statistics!A31,Formulas!G$3:G$2000)/Statistics!B31</f>
        <v>1.11111111111111</v>
      </c>
      <c r="N31">
        <f>SUMIF(Formulas!A$3:A$2000,Statistics!A31,Formulas!G$3:G$2000)</f>
        <v>10</v>
      </c>
      <c r="O31">
        <f t="shared" si="31"/>
        <v>4.44444444444444</v>
      </c>
      <c r="P31">
        <f>SUMIF(Formulas!A$3:A$2000,Statistics!A31,Formulas!J$3:J$2000)/B31</f>
        <v>1.66666666666667</v>
      </c>
      <c r="Q31">
        <f>SUMIF(Formulas!A$3:A$2000,Statistics!A31,Formulas!J$3:J$2000)</f>
        <v>15</v>
      </c>
      <c r="R31" s="2">
        <f t="shared" si="17"/>
        <v>0.666666666666667</v>
      </c>
      <c r="S31" s="4">
        <f>SUMIF(Formulas!A$3:A$2000,Statistics!A31,Formulas!N$3:N$2000)/B31</f>
        <v>1.88888888888889</v>
      </c>
      <c r="T31">
        <f t="shared" si="18"/>
        <v>1.33333333333333</v>
      </c>
      <c r="U31">
        <f t="shared" si="4"/>
        <v>9.44444444444444</v>
      </c>
      <c r="V31">
        <f>SUMIF('I have a blue banner'!A$2:A$2000,A31,'I have a blue banner'!K$2:K$2000)/B31</f>
        <v>16.9431111111111</v>
      </c>
      <c r="W31" s="1">
        <f>SUMIF(Formulas!A$3:A$2000,Statistics!A31,Formulas!P$3:P$2000)/Statistics!B31</f>
        <v>0.333333333333333</v>
      </c>
      <c r="X31" s="1">
        <f>SUMIF(Formulas!A$3:A$2000,Statistics!A31,Formulas!P$3:P$2000)</f>
        <v>3</v>
      </c>
      <c r="Y31" s="1">
        <f>SUMIF(Formulas!A$3:A$2000,Statistics!A31,Formulas!T$3:T$2000)/Statistics!B31</f>
        <v>0.333333333333333</v>
      </c>
      <c r="Z31" s="1">
        <f>SUMIF(Formulas!A$3:A$2000,Statistics!A31,Formulas!T$3:T$2000)</f>
        <v>3</v>
      </c>
      <c r="AA31" s="42">
        <f t="shared" si="19"/>
        <v>1</v>
      </c>
      <c r="AB31" s="1">
        <f>SUMIF(Formulas!A$3:A$2000,Statistics!A31,Formulas!R$3:R$2000)/Statistics!B31</f>
        <v>4.55555555555556</v>
      </c>
      <c r="AC31" s="1">
        <f>SUMIF(Formulas!A$3:A$2000,Statistics!A31,Formulas!R$3:R$2000)</f>
        <v>41</v>
      </c>
      <c r="AD31" s="1">
        <f>SUMIF(Formulas!A$3:A$2000,Statistics!A31,Formulas!U$3:U$2000)/Statistics!B31</f>
        <v>6.66666666666667</v>
      </c>
      <c r="AE31" s="1">
        <f>SUMIF(Formulas!A$3:A$2000,Statistics!A31,Formulas!U$3:U$2000)</f>
        <v>60</v>
      </c>
      <c r="AF31" s="43">
        <f t="shared" si="5"/>
        <v>0.683333333333333</v>
      </c>
      <c r="AG31">
        <f t="shared" si="6"/>
        <v>9.11111111111111</v>
      </c>
      <c r="AH31">
        <f t="shared" si="7"/>
        <v>4.88888888888889</v>
      </c>
      <c r="AI31">
        <f>SUMIF('Defense processing realm (dpr)'!A$2:A$2000,A31,'Defense processing realm (dpr)'!J$2:J$2000)/B31</f>
        <v>11.5543333333333</v>
      </c>
      <c r="AJ31">
        <f t="shared" si="20"/>
        <v>0</v>
      </c>
      <c r="AK31">
        <f t="shared" si="21"/>
        <v>-21.5421366396826</v>
      </c>
      <c r="AL31" s="1">
        <f t="shared" si="22"/>
        <v>0</v>
      </c>
      <c r="AM31">
        <f>SUMIF('Defense processing realm (dpr)'!A$2:A$2000,A31,'Defense processing realm (dpr)'!AC$2:AC$2000)/B31</f>
        <v>-21.5421366396826</v>
      </c>
      <c r="AN31">
        <f>COUNTIFS('Data Entry'!A:A,Statistics!A31,'Data Entry'!T:T,0)</f>
        <v>1</v>
      </c>
      <c r="AO31">
        <f>COUNTIFS('Data Entry'!A:A,Statistics!A31,'Data Entry'!T:T,1)</f>
        <v>0</v>
      </c>
      <c r="AP31">
        <f>COUNTIFS('Data Entry'!A:A,Statistics!A31,'Data Entry'!T:T,2)</f>
        <v>2</v>
      </c>
      <c r="AQ31">
        <f>COUNTIFS('Data Entry'!A:A,Statistics!A31,'Data Entry'!T:T,3)</f>
        <v>0</v>
      </c>
      <c r="AR31">
        <f>COUNTIFS('Data Entry'!A:A,Statistics!A31,'Data Entry'!T:T,4)</f>
        <v>6</v>
      </c>
      <c r="AS31">
        <f t="shared" si="23"/>
        <v>9</v>
      </c>
      <c r="AT31">
        <f t="shared" si="8"/>
        <v>6</v>
      </c>
      <c r="AU31">
        <f t="shared" si="9"/>
        <v>4</v>
      </c>
      <c r="AV31">
        <f t="shared" si="24"/>
        <v>0</v>
      </c>
      <c r="AW31">
        <f t="shared" si="25"/>
        <v>0</v>
      </c>
      <c r="AX31">
        <f t="shared" si="26"/>
        <v>4</v>
      </c>
      <c r="AY31">
        <f t="shared" si="27"/>
        <v>0</v>
      </c>
      <c r="AZ31">
        <f t="shared" si="28"/>
        <v>24</v>
      </c>
      <c r="BA31">
        <f t="shared" si="29"/>
        <v>28</v>
      </c>
      <c r="BB31">
        <f t="shared" si="10"/>
        <v>3.11111111111111</v>
      </c>
      <c r="BC31">
        <f>SUMIFS('Data Entry'!S$3:S$2000,'Data Entry'!A$3:A$2000,A31,'Data Entry'!T$3:T$2000,4)/AR31</f>
        <v>0</v>
      </c>
      <c r="BD31" t="e">
        <f>SUMIFS('Data Entry'!S$3:S$2000,'Data Entry'!A$3:A$2000,A31,'Data Entry'!T$3:T$2000,3)/AQ31</f>
        <v>#DIV/0!</v>
      </c>
      <c r="BE31">
        <f>SUMIFS('Data Entry'!S$3:S$2000,'Data Entry'!A$3:A$2000,A31,'Data Entry'!T$3:T$2000,2)/AP31</f>
        <v>0</v>
      </c>
      <c r="BF31" t="e">
        <f>SUMIFS('Data Entry'!S$3:S$2000,'Data Entry'!A$3:A$2000,A31,'Data Entry'!T$3:T$2000,1)/AO31</f>
        <v>#DIV/0!</v>
      </c>
      <c r="BG31">
        <f>_xlfn.MAXIFS(Formulas!AC$3:AC$2000,Formulas!A$3:A$2000,Statistics!A30)</f>
        <v>4</v>
      </c>
      <c r="BH31">
        <f>SUMIF(Formulas!A$3:A$2000,Statistics!A31,Formulas!AD$3:AD$2000)</f>
        <v>0</v>
      </c>
      <c r="BI31" s="2">
        <f t="shared" si="30"/>
        <v>0</v>
      </c>
      <c r="BJ31">
        <f>SUMIF(Formulas!A$3:A$2000,Statistics!A31,Formulas!AE$3:AE$2000)/Statistics!B31</f>
        <v>11.3333333333333</v>
      </c>
      <c r="BK31">
        <f>SUMIF(Formulas!A$3:A$2000,Statistics!A31,Formulas!AG$3:AG$2000)/Statistics!B31</f>
        <v>0.888888888888889</v>
      </c>
      <c r="BL31">
        <f>SUMIF(Formulas!A$3:A$2000,Statistics!A31,Formulas!AH$3:AH$2000)</f>
        <v>0</v>
      </c>
      <c r="BM31" s="2">
        <f t="shared" si="11"/>
        <v>0</v>
      </c>
      <c r="BN31">
        <f>SUMIF(Formulas!A$3:A$2000,Statistics!A31,Formulas!AI$3:AI$2000)</f>
        <v>1</v>
      </c>
      <c r="BO31" s="2">
        <f t="shared" si="12"/>
        <v>0.111111111111111</v>
      </c>
      <c r="BP31">
        <f>SUMIF(Formulas!A$3:A$2000,Statistics!A31,Formulas!AJ$3:AJ$2000)</f>
        <v>0</v>
      </c>
      <c r="BQ31" s="2">
        <f t="shared" si="13"/>
        <v>0</v>
      </c>
      <c r="BR31">
        <f>SUMIF(Formulas!A$3:A$2000,Statistics!A31,Formulas!AK$3:AK$2000)</f>
        <v>0</v>
      </c>
      <c r="BS31" s="2" t="e">
        <f t="shared" si="14"/>
        <v>#DIV/0!</v>
      </c>
    </row>
    <row r="32" spans="1:71">
      <c r="A32">
        <v>4343</v>
      </c>
      <c r="B32">
        <f>COUNTIF(Formulas!A$3:A$2000,Statistics!A32)</f>
        <v>10</v>
      </c>
      <c r="C32">
        <f t="shared" si="15"/>
        <v>25.4</v>
      </c>
      <c r="D32">
        <f t="shared" si="0"/>
        <v>6.2</v>
      </c>
      <c r="E32" s="2">
        <f>SUMIF(Formulas!A$3:A$2000,Statistics!A32,Formulas!D$3:D$2000)/Statistics!B32</f>
        <v>0.9</v>
      </c>
      <c r="F32">
        <f t="shared" si="1"/>
        <v>1.8</v>
      </c>
      <c r="G32">
        <f>SUMIF(Formulas!A$3:A$2000,Statistics!A32,Formulas!E$3:E$2000)/B32</f>
        <v>0</v>
      </c>
      <c r="H32">
        <f>SUMIF(Formulas!A$3:A$2000,Statistics!A32,Formulas!E$3:E$2000)</f>
        <v>0</v>
      </c>
      <c r="I32">
        <f>SUMIF(Formulas!A$3:A$2000,Statistics!A32,Formulas!I$3:I$2000)</f>
        <v>0</v>
      </c>
      <c r="J32">
        <f t="shared" si="2"/>
        <v>0</v>
      </c>
      <c r="K32">
        <f>SUMIF(Formulas!A$3:A$2000,Statistics!A32,Formulas!I$3:I$2000)/B32</f>
        <v>0</v>
      </c>
      <c r="L32" s="2" t="e">
        <f t="shared" si="16"/>
        <v>#DIV/0!</v>
      </c>
      <c r="M32">
        <f>SUMIF(Formulas!A$3:A$2000,Statistics!A32,Formulas!G$3:G$2000)/Statistics!B32</f>
        <v>1.1</v>
      </c>
      <c r="N32">
        <f>SUMIF(Formulas!A$3:A$2000,Statistics!A32,Formulas!G$3:G$2000)</f>
        <v>11</v>
      </c>
      <c r="O32">
        <f t="shared" si="31"/>
        <v>4.4</v>
      </c>
      <c r="P32">
        <f>SUMIF(Formulas!A$3:A$2000,Statistics!A32,Formulas!J$3:J$2000)/B32</f>
        <v>1.7</v>
      </c>
      <c r="Q32">
        <f>SUMIF(Formulas!A$3:A$2000,Statistics!A32,Formulas!J$3:J$2000)</f>
        <v>17</v>
      </c>
      <c r="R32" s="2">
        <f t="shared" si="17"/>
        <v>0.647058823529412</v>
      </c>
      <c r="S32" s="4">
        <f>SUMIF(Formulas!A$3:A$2000,Statistics!A32,Formulas!N$3:N$2000)/B32</f>
        <v>1.7</v>
      </c>
      <c r="T32">
        <f t="shared" si="18"/>
        <v>1.1</v>
      </c>
      <c r="U32">
        <f t="shared" si="4"/>
        <v>16.2</v>
      </c>
      <c r="V32">
        <f>SUMIF('I have a blue banner'!A$2:A$2000,A32,'I have a blue banner'!K$2:K$2000)/B32</f>
        <v>13.6171</v>
      </c>
      <c r="W32" s="1">
        <f>SUMIF(Formulas!A$3:A$2000,Statistics!A32,Formulas!P$3:P$2000)/Statistics!B32</f>
        <v>0.2</v>
      </c>
      <c r="X32" s="1">
        <f>SUMIF(Formulas!A$3:A$2000,Statistics!A32,Formulas!P$3:P$2000)</f>
        <v>2</v>
      </c>
      <c r="Y32" s="1">
        <f>SUMIF(Formulas!A$3:A$2000,Statistics!A32,Formulas!T$3:T$2000)/Statistics!B32</f>
        <v>0.2</v>
      </c>
      <c r="Z32" s="1">
        <f>SUMIF(Formulas!A$3:A$2000,Statistics!A32,Formulas!T$3:T$2000)</f>
        <v>2</v>
      </c>
      <c r="AA32" s="42">
        <f t="shared" si="19"/>
        <v>1</v>
      </c>
      <c r="AB32" s="1">
        <f>SUMIF(Formulas!A$3:A$2000,Statistics!A32,Formulas!R$3:R$2000)/Statistics!B32</f>
        <v>8</v>
      </c>
      <c r="AC32" s="1">
        <f>SUMIF(Formulas!A$3:A$2000,Statistics!A32,Formulas!R$3:R$2000)</f>
        <v>80</v>
      </c>
      <c r="AD32" s="1">
        <f>SUMIF(Formulas!A$3:A$2000,Statistics!A32,Formulas!U$3:U$2000)/Statistics!B32</f>
        <v>9.8</v>
      </c>
      <c r="AE32" s="1">
        <f>SUMIF(Formulas!A$3:A$2000,Statistics!A32,Formulas!U$3:U$2000)</f>
        <v>98</v>
      </c>
      <c r="AF32" s="43">
        <f t="shared" si="5"/>
        <v>0.816326530612245</v>
      </c>
      <c r="AG32">
        <f t="shared" si="6"/>
        <v>16</v>
      </c>
      <c r="AH32">
        <f t="shared" si="7"/>
        <v>8.2</v>
      </c>
      <c r="AI32">
        <f>SUMIF('Defense processing realm (dpr)'!A$2:A$2000,A32,'Defense processing realm (dpr)'!J$2:J$2000)/B32</f>
        <v>1.6771</v>
      </c>
      <c r="AJ32">
        <f t="shared" si="20"/>
        <v>0</v>
      </c>
      <c r="AK32">
        <f t="shared" si="21"/>
        <v>-0.182925496280103</v>
      </c>
      <c r="AL32" s="1">
        <f t="shared" si="22"/>
        <v>0</v>
      </c>
      <c r="AM32">
        <f>SUMIF('Defense processing realm (dpr)'!A$2:A$2000,A32,'Defense processing realm (dpr)'!AC$2:AC$2000)/B32</f>
        <v>-0.182925496280103</v>
      </c>
      <c r="AN32">
        <f>COUNTIFS('Data Entry'!A:A,Statistics!A32,'Data Entry'!T:T,0)</f>
        <v>3</v>
      </c>
      <c r="AO32">
        <f>COUNTIFS('Data Entry'!A:A,Statistics!A32,'Data Entry'!T:T,1)</f>
        <v>2</v>
      </c>
      <c r="AP32">
        <f>COUNTIFS('Data Entry'!A:A,Statistics!A32,'Data Entry'!T:T,2)</f>
        <v>5</v>
      </c>
      <c r="AQ32">
        <f>COUNTIFS('Data Entry'!A:A,Statistics!A32,'Data Entry'!T:T,3)</f>
        <v>0</v>
      </c>
      <c r="AR32">
        <f>COUNTIFS('Data Entry'!A:A,Statistics!A32,'Data Entry'!T:T,4)</f>
        <v>0</v>
      </c>
      <c r="AS32">
        <f t="shared" si="23"/>
        <v>10</v>
      </c>
      <c r="AT32">
        <f t="shared" si="8"/>
        <v>5</v>
      </c>
      <c r="AU32">
        <f t="shared" si="9"/>
        <v>2</v>
      </c>
      <c r="AV32">
        <f t="shared" si="24"/>
        <v>0</v>
      </c>
      <c r="AW32">
        <f t="shared" si="25"/>
        <v>2</v>
      </c>
      <c r="AX32">
        <f t="shared" si="26"/>
        <v>10</v>
      </c>
      <c r="AY32">
        <f t="shared" si="27"/>
        <v>0</v>
      </c>
      <c r="AZ32">
        <f t="shared" si="28"/>
        <v>0</v>
      </c>
      <c r="BA32">
        <f t="shared" si="29"/>
        <v>12</v>
      </c>
      <c r="BB32">
        <f t="shared" si="10"/>
        <v>1.2</v>
      </c>
      <c r="BC32" t="e">
        <f>SUMIFS('Data Entry'!S$3:S$2000,'Data Entry'!A$3:A$2000,A32,'Data Entry'!T$3:T$2000,4)/AR32</f>
        <v>#DIV/0!</v>
      </c>
      <c r="BD32" t="e">
        <f>SUMIFS('Data Entry'!S$3:S$2000,'Data Entry'!A$3:A$2000,A32,'Data Entry'!T$3:T$2000,3)/AQ32</f>
        <v>#DIV/0!</v>
      </c>
      <c r="BE32">
        <f>SUMIFS('Data Entry'!S$3:S$2000,'Data Entry'!A$3:A$2000,A32,'Data Entry'!T$3:T$2000,2)/AP32</f>
        <v>0</v>
      </c>
      <c r="BF32">
        <f>SUMIFS('Data Entry'!S$3:S$2000,'Data Entry'!A$3:A$2000,A32,'Data Entry'!T$3:T$2000,1)/AO32</f>
        <v>0</v>
      </c>
      <c r="BG32">
        <f>_xlfn.MAXIFS(Formulas!AC$3:AC$2000,Formulas!A$3:A$2000,Statistics!A31)</f>
        <v>4</v>
      </c>
      <c r="BH32">
        <f>SUMIF(Formulas!A$3:A$2000,Statistics!A32,Formulas!AD$3:AD$2000)</f>
        <v>0</v>
      </c>
      <c r="BI32" s="2">
        <f t="shared" si="30"/>
        <v>0</v>
      </c>
      <c r="BJ32">
        <f>SUMIF(Formulas!A$3:A$2000,Statistics!A32,Formulas!AE$3:AE$2000)/Statistics!B32</f>
        <v>3.8</v>
      </c>
      <c r="BK32">
        <f>SUMIF(Formulas!A$3:A$2000,Statistics!A32,Formulas!AG$3:AG$2000)/Statistics!B32</f>
        <v>0.8</v>
      </c>
      <c r="BL32">
        <f>SUMIF(Formulas!A$3:A$2000,Statistics!A32,Formulas!AH$3:AH$2000)</f>
        <v>0</v>
      </c>
      <c r="BM32" s="2">
        <f t="shared" si="11"/>
        <v>0</v>
      </c>
      <c r="BN32">
        <f>SUMIF(Formulas!A$3:A$2000,Statistics!A32,Formulas!AI$3:AI$2000)</f>
        <v>0</v>
      </c>
      <c r="BO32" s="2">
        <f t="shared" si="12"/>
        <v>0</v>
      </c>
      <c r="BP32">
        <f>SUMIF(Formulas!A$3:A$2000,Statistics!A32,Formulas!AJ$3:AJ$2000)</f>
        <v>0</v>
      </c>
      <c r="BQ32" s="2">
        <f t="shared" si="13"/>
        <v>0</v>
      </c>
      <c r="BR32">
        <f>SUMIF(Formulas!A$3:A$2000,Statistics!A32,Formulas!AK$3:AK$2000)</f>
        <v>0</v>
      </c>
      <c r="BS32" s="2" t="e">
        <f t="shared" si="14"/>
        <v>#DIV/0!</v>
      </c>
    </row>
    <row r="33" spans="1:71">
      <c r="A33">
        <v>4476</v>
      </c>
      <c r="B33">
        <f>COUNTIF(Formulas!A$3:A$2000,Statistics!A33)</f>
        <v>8</v>
      </c>
      <c r="C33">
        <f t="shared" si="15"/>
        <v>36.7916666666667</v>
      </c>
      <c r="D33">
        <f t="shared" si="0"/>
        <v>9.5</v>
      </c>
      <c r="E33" s="2">
        <f>SUMIF(Formulas!A$3:A$2000,Statistics!A33,Formulas!D$3:D$2000)/Statistics!B33</f>
        <v>0.5</v>
      </c>
      <c r="F33">
        <f t="shared" si="1"/>
        <v>1</v>
      </c>
      <c r="G33">
        <f>SUMIF(Formulas!A$3:A$2000,Statistics!A33,Formulas!E$3:E$2000)/B33</f>
        <v>0</v>
      </c>
      <c r="H33">
        <f>SUMIF(Formulas!A$3:A$2000,Statistics!A33,Formulas!E$3:E$2000)</f>
        <v>0</v>
      </c>
      <c r="I33">
        <f>SUMIF(Formulas!A$3:A$2000,Statistics!A33,Formulas!I$3:I$2000)</f>
        <v>0</v>
      </c>
      <c r="J33">
        <f t="shared" si="2"/>
        <v>0</v>
      </c>
      <c r="K33">
        <f>SUMIF(Formulas!A$3:A$2000,Statistics!A33,Formulas!I$3:I$2000)/B33</f>
        <v>0</v>
      </c>
      <c r="L33" s="2" t="e">
        <f t="shared" si="16"/>
        <v>#DIV/0!</v>
      </c>
      <c r="M33">
        <f>SUMIF(Formulas!A$3:A$2000,Statistics!A33,Formulas!G$3:G$2000)/Statistics!B33</f>
        <v>2.125</v>
      </c>
      <c r="N33">
        <f>SUMIF(Formulas!A$3:A$2000,Statistics!A33,Formulas!G$3:G$2000)</f>
        <v>17</v>
      </c>
      <c r="O33">
        <f t="shared" si="31"/>
        <v>8.5</v>
      </c>
      <c r="P33">
        <f>SUMIF(Formulas!A$3:A$2000,Statistics!A33,Formulas!J$3:J$2000)/B33</f>
        <v>2.875</v>
      </c>
      <c r="Q33">
        <f>SUMIF(Formulas!A$3:A$2000,Statistics!A33,Formulas!J$3:J$2000)</f>
        <v>23</v>
      </c>
      <c r="R33" s="2">
        <f t="shared" si="17"/>
        <v>0.739130434782609</v>
      </c>
      <c r="S33" s="4">
        <f>SUMIF(Formulas!A$3:A$2000,Statistics!A33,Formulas!N$3:N$2000)/B33</f>
        <v>2.875</v>
      </c>
      <c r="T33">
        <f t="shared" si="18"/>
        <v>2.125</v>
      </c>
      <c r="U33">
        <f t="shared" si="4"/>
        <v>28.25</v>
      </c>
      <c r="V33">
        <f>SUMIF('I have a blue banner'!A$2:A$2000,A33,'I have a blue banner'!K$2:K$2000)/B33</f>
        <v>4.599625</v>
      </c>
      <c r="W33" s="1">
        <f>SUMIF(Formulas!A$3:A$2000,Statistics!A33,Formulas!P$3:P$2000)/Statistics!B33</f>
        <v>0</v>
      </c>
      <c r="X33" s="1">
        <f>SUMIF(Formulas!A$3:A$2000,Statistics!A33,Formulas!P$3:P$2000)</f>
        <v>0</v>
      </c>
      <c r="Y33" s="1">
        <f>SUMIF(Formulas!A$3:A$2000,Statistics!A33,Formulas!T$3:T$2000)/Statistics!B33</f>
        <v>0</v>
      </c>
      <c r="Z33" s="1">
        <f>SUMIF(Formulas!A$3:A$2000,Statistics!A33,Formulas!T$3:T$2000)</f>
        <v>0</v>
      </c>
      <c r="AA33" s="42" t="e">
        <f t="shared" si="19"/>
        <v>#DIV/0!</v>
      </c>
      <c r="AB33" s="1">
        <f>SUMIF(Formulas!A$3:A$2000,Statistics!A33,Formulas!R$3:R$2000)/Statistics!B33</f>
        <v>14.125</v>
      </c>
      <c r="AC33" s="1">
        <f>SUMIF(Formulas!A$3:A$2000,Statistics!A33,Formulas!R$3:R$2000)</f>
        <v>113</v>
      </c>
      <c r="AD33" s="1">
        <f>SUMIF(Formulas!A$3:A$2000,Statistics!A33,Formulas!U$3:U$2000)/Statistics!B33</f>
        <v>16.25</v>
      </c>
      <c r="AE33" s="1">
        <f>SUMIF(Formulas!A$3:A$2000,Statistics!A33,Formulas!U$3:U$2000)</f>
        <v>130</v>
      </c>
      <c r="AF33" s="43">
        <f t="shared" si="5"/>
        <v>0.869230769230769</v>
      </c>
      <c r="AG33">
        <f t="shared" si="6"/>
        <v>28.25</v>
      </c>
      <c r="AH33">
        <f t="shared" si="7"/>
        <v>14.125</v>
      </c>
      <c r="AI33">
        <f>SUMIF('Defense processing realm (dpr)'!A$2:A$2000,A33,'Defense processing realm (dpr)'!J$2:J$2000)/B33</f>
        <v>11.581375</v>
      </c>
      <c r="AJ33">
        <f t="shared" si="20"/>
        <v>0</v>
      </c>
      <c r="AK33">
        <f t="shared" si="21"/>
        <v>-16.0291666666667</v>
      </c>
      <c r="AL33" s="1">
        <f t="shared" si="22"/>
        <v>0</v>
      </c>
      <c r="AM33">
        <f>SUMIF('Defense processing realm (dpr)'!A$2:A$2000,A33,'Defense processing realm (dpr)'!AC$2:AC$2000)/B33</f>
        <v>-16.0291666666667</v>
      </c>
      <c r="AN33">
        <f>COUNTIFS('Data Entry'!A:A,Statistics!A33,'Data Entry'!T:T,0)</f>
        <v>6</v>
      </c>
      <c r="AO33">
        <f>COUNTIFS('Data Entry'!A:A,Statistics!A33,'Data Entry'!T:T,1)</f>
        <v>1</v>
      </c>
      <c r="AP33">
        <f>COUNTIFS('Data Entry'!A:A,Statistics!A33,'Data Entry'!T:T,2)</f>
        <v>0</v>
      </c>
      <c r="AQ33">
        <f>COUNTIFS('Data Entry'!A:A,Statistics!A33,'Data Entry'!T:T,3)</f>
        <v>0</v>
      </c>
      <c r="AR33">
        <f>COUNTIFS('Data Entry'!A:A,Statistics!A33,'Data Entry'!T:T,4)</f>
        <v>1</v>
      </c>
      <c r="AS33">
        <f t="shared" si="23"/>
        <v>8</v>
      </c>
      <c r="AT33">
        <f t="shared" si="8"/>
        <v>6</v>
      </c>
      <c r="AU33">
        <f t="shared" si="9"/>
        <v>0</v>
      </c>
      <c r="AV33">
        <f t="shared" si="24"/>
        <v>0</v>
      </c>
      <c r="AW33">
        <f t="shared" si="25"/>
        <v>1</v>
      </c>
      <c r="AX33">
        <f t="shared" si="26"/>
        <v>0</v>
      </c>
      <c r="AY33">
        <f t="shared" si="27"/>
        <v>0</v>
      </c>
      <c r="AZ33">
        <f t="shared" si="28"/>
        <v>4</v>
      </c>
      <c r="BA33">
        <f t="shared" si="29"/>
        <v>5</v>
      </c>
      <c r="BB33">
        <f t="shared" si="10"/>
        <v>0.625</v>
      </c>
      <c r="BC33">
        <f>SUMIFS('Data Entry'!S$3:S$2000,'Data Entry'!A$3:A$2000,A33,'Data Entry'!T$3:T$2000,4)/AR33</f>
        <v>0</v>
      </c>
      <c r="BD33" t="e">
        <f>SUMIFS('Data Entry'!S$3:S$2000,'Data Entry'!A$3:A$2000,A33,'Data Entry'!T$3:T$2000,3)/AQ33</f>
        <v>#DIV/0!</v>
      </c>
      <c r="BE33" t="e">
        <f>SUMIFS('Data Entry'!S$3:S$2000,'Data Entry'!A$3:A$2000,A33,'Data Entry'!T$3:T$2000,2)/AP33</f>
        <v>#DIV/0!</v>
      </c>
      <c r="BF33">
        <f>SUMIFS('Data Entry'!S$3:S$2000,'Data Entry'!A$3:A$2000,A33,'Data Entry'!T$3:T$2000,1)/AO33</f>
        <v>0</v>
      </c>
      <c r="BG33">
        <f>_xlfn.MAXIFS(Formulas!AC$3:AC$2000,Formulas!A$3:A$2000,Statistics!A32)</f>
        <v>2</v>
      </c>
      <c r="BH33">
        <f>SUMIF(Formulas!A$3:A$2000,Statistics!A33,Formulas!AD$3:AD$2000)</f>
        <v>1</v>
      </c>
      <c r="BI33" s="2">
        <f t="shared" si="30"/>
        <v>0.125</v>
      </c>
      <c r="BJ33">
        <f>SUMIF(Formulas!A$3:A$2000,Statistics!A33,Formulas!AE$3:AE$2000)/Statistics!B33</f>
        <v>2.375</v>
      </c>
      <c r="BK33">
        <f>SUMIF(Formulas!A$3:A$2000,Statistics!A33,Formulas!AG$3:AG$2000)/Statistics!B33</f>
        <v>3.33333333333333</v>
      </c>
      <c r="BL33">
        <f>SUMIF(Formulas!A$3:A$2000,Statistics!A33,Formulas!AH$3:AH$2000)</f>
        <v>0</v>
      </c>
      <c r="BM33" s="2">
        <f t="shared" si="11"/>
        <v>0</v>
      </c>
      <c r="BN33">
        <f>SUMIF(Formulas!A$3:A$2000,Statistics!A33,Formulas!AI$3:AI$2000)</f>
        <v>0</v>
      </c>
      <c r="BO33" s="2">
        <f t="shared" si="12"/>
        <v>0</v>
      </c>
      <c r="BP33">
        <f>SUMIF(Formulas!A$3:A$2000,Statistics!A33,Formulas!AJ$3:AJ$2000)</f>
        <v>0</v>
      </c>
      <c r="BQ33" s="2">
        <f t="shared" si="13"/>
        <v>0</v>
      </c>
      <c r="BR33">
        <f>SUMIF(Formulas!A$3:A$2000,Statistics!A33,Formulas!AK$3:AK$2000)</f>
        <v>0</v>
      </c>
      <c r="BS33" s="2" t="e">
        <f t="shared" si="14"/>
        <v>#DIV/0!</v>
      </c>
    </row>
    <row r="34" spans="1:71">
      <c r="A34">
        <v>4617</v>
      </c>
      <c r="B34">
        <f>COUNTIF(Formulas!A$3:A$2000,Statistics!A34)</f>
        <v>8</v>
      </c>
      <c r="C34">
        <f t="shared" si="15"/>
        <v>2</v>
      </c>
      <c r="D34">
        <f t="shared" si="0"/>
        <v>2.5</v>
      </c>
      <c r="E34" s="2">
        <f>SUMIF(Formulas!A$3:A$2000,Statistics!A34,Formulas!D$3:D$2000)/Statistics!B34</f>
        <v>1</v>
      </c>
      <c r="F34">
        <f t="shared" si="1"/>
        <v>2</v>
      </c>
      <c r="G34">
        <f>SUMIF(Formulas!A$3:A$2000,Statistics!A34,Formulas!E$3:E$2000)/B34</f>
        <v>0</v>
      </c>
      <c r="H34">
        <f>SUMIF(Formulas!A$3:A$2000,Statistics!A34,Formulas!E$3:E$2000)</f>
        <v>0</v>
      </c>
      <c r="I34">
        <f>SUMIF(Formulas!A$3:A$2000,Statistics!A34,Formulas!I$3:I$2000)</f>
        <v>1</v>
      </c>
      <c r="J34">
        <f t="shared" si="2"/>
        <v>0</v>
      </c>
      <c r="K34">
        <f>SUMIF(Formulas!A$3:A$2000,Statistics!A34,Formulas!I$3:I$2000)/B34</f>
        <v>0.125</v>
      </c>
      <c r="L34" s="2">
        <f t="shared" si="16"/>
        <v>0</v>
      </c>
      <c r="M34">
        <f>SUMIF(Formulas!A$3:A$2000,Statistics!A34,Formulas!G$3:G$2000)/Statistics!B34</f>
        <v>0.125</v>
      </c>
      <c r="N34">
        <f>SUMIF(Formulas!A$3:A$2000,Statistics!A34,Formulas!G$3:G$2000)</f>
        <v>1</v>
      </c>
      <c r="O34">
        <f t="shared" si="31"/>
        <v>0.5</v>
      </c>
      <c r="P34">
        <f>SUMIF(Formulas!A$3:A$2000,Statistics!A34,Formulas!J$3:J$2000)/B34</f>
        <v>0.125</v>
      </c>
      <c r="Q34">
        <f>SUMIF(Formulas!A$3:A$2000,Statistics!A34,Formulas!J$3:J$2000)</f>
        <v>1</v>
      </c>
      <c r="R34" s="2">
        <f t="shared" si="17"/>
        <v>1</v>
      </c>
      <c r="S34" s="4">
        <f>SUMIF(Formulas!A$3:A$2000,Statistics!A34,Formulas!N$3:N$2000)/B34</f>
        <v>0.25</v>
      </c>
      <c r="T34">
        <f t="shared" si="18"/>
        <v>0.125</v>
      </c>
      <c r="U34">
        <f t="shared" si="4"/>
        <v>0</v>
      </c>
      <c r="V34">
        <f>SUMIF('I have a blue banner'!A$2:A$2000,A34,'I have a blue banner'!K$2:K$2000)/B34</f>
        <v>3.68075</v>
      </c>
      <c r="W34" s="1">
        <f>SUMIF(Formulas!A$3:A$2000,Statistics!A34,Formulas!P$3:P$2000)/Statistics!B34</f>
        <v>0</v>
      </c>
      <c r="X34" s="1">
        <f>SUMIF(Formulas!A$3:A$2000,Statistics!A34,Formulas!P$3:P$2000)</f>
        <v>0</v>
      </c>
      <c r="Y34" s="1">
        <f>SUMIF(Formulas!A$3:A$2000,Statistics!A34,Formulas!T$3:T$2000)/Statistics!B34</f>
        <v>0</v>
      </c>
      <c r="Z34" s="1">
        <f>SUMIF(Formulas!A$3:A$2000,Statistics!A34,Formulas!T$3:T$2000)</f>
        <v>0</v>
      </c>
      <c r="AA34" s="42" t="e">
        <f t="shared" si="19"/>
        <v>#DIV/0!</v>
      </c>
      <c r="AB34" s="1">
        <f>SUMIF(Formulas!A$3:A$2000,Statistics!A34,Formulas!R$3:R$2000)/Statistics!B34</f>
        <v>0</v>
      </c>
      <c r="AC34" s="1">
        <f>SUMIF(Formulas!A$3:A$2000,Statistics!A34,Formulas!R$3:R$2000)</f>
        <v>0</v>
      </c>
      <c r="AD34" s="1">
        <f>SUMIF(Formulas!A$3:A$2000,Statistics!A34,Formulas!U$3:U$2000)/Statistics!B34</f>
        <v>0</v>
      </c>
      <c r="AE34" s="1">
        <f>SUMIF(Formulas!A$3:A$2000,Statistics!A34,Formulas!U$3:U$2000)</f>
        <v>0</v>
      </c>
      <c r="AF34" s="43" t="e">
        <f t="shared" si="5"/>
        <v>#DIV/0!</v>
      </c>
      <c r="AG34">
        <f t="shared" si="6"/>
        <v>0</v>
      </c>
      <c r="AH34">
        <f t="shared" si="7"/>
        <v>0</v>
      </c>
      <c r="AI34">
        <f>SUMIF('Defense processing realm (dpr)'!A$2:A$2000,A34,'Defense processing realm (dpr)'!J$2:J$2000)/B34</f>
        <v>39.0805</v>
      </c>
      <c r="AJ34">
        <f t="shared" si="20"/>
        <v>0</v>
      </c>
      <c r="AK34">
        <f t="shared" si="21"/>
        <v>-17.5712856004058</v>
      </c>
      <c r="AL34" s="1">
        <f t="shared" si="22"/>
        <v>0</v>
      </c>
      <c r="AM34">
        <f>SUMIF('Defense processing realm (dpr)'!A$2:A$2000,A34,'Defense processing realm (dpr)'!AC$2:AC$2000)/B34</f>
        <v>-17.5712856004058</v>
      </c>
      <c r="AN34">
        <f>COUNTIFS('Data Entry'!A:A,Statistics!A34,'Data Entry'!T:T,0)</f>
        <v>8</v>
      </c>
      <c r="AO34">
        <f>COUNTIFS('Data Entry'!A:A,Statistics!A34,'Data Entry'!T:T,1)</f>
        <v>0</v>
      </c>
      <c r="AP34">
        <f>COUNTIFS('Data Entry'!A:A,Statistics!A34,'Data Entry'!T:T,2)</f>
        <v>0</v>
      </c>
      <c r="AQ34">
        <f>COUNTIFS('Data Entry'!A:A,Statistics!A34,'Data Entry'!T:T,3)</f>
        <v>0</v>
      </c>
      <c r="AR34">
        <f>COUNTIFS('Data Entry'!A:A,Statistics!A34,'Data Entry'!T:T,4)</f>
        <v>0</v>
      </c>
      <c r="AS34">
        <f t="shared" si="23"/>
        <v>8</v>
      </c>
      <c r="AT34">
        <f t="shared" si="8"/>
        <v>8</v>
      </c>
      <c r="AU34">
        <f t="shared" si="9"/>
        <v>0</v>
      </c>
      <c r="AV34">
        <f t="shared" si="24"/>
        <v>0</v>
      </c>
      <c r="AW34">
        <f t="shared" si="25"/>
        <v>0</v>
      </c>
      <c r="AX34">
        <f t="shared" si="26"/>
        <v>0</v>
      </c>
      <c r="AY34">
        <f t="shared" si="27"/>
        <v>0</v>
      </c>
      <c r="AZ34">
        <f t="shared" si="28"/>
        <v>0</v>
      </c>
      <c r="BA34">
        <f t="shared" si="29"/>
        <v>0</v>
      </c>
      <c r="BB34">
        <f t="shared" si="10"/>
        <v>0</v>
      </c>
      <c r="BC34" t="e">
        <f>SUMIFS('Data Entry'!S$3:S$2000,'Data Entry'!A$3:A$2000,A34,'Data Entry'!T$3:T$2000,4)/AR34</f>
        <v>#DIV/0!</v>
      </c>
      <c r="BD34" t="e">
        <f>SUMIFS('Data Entry'!S$3:S$2000,'Data Entry'!A$3:A$2000,A34,'Data Entry'!T$3:T$2000,3)/AQ34</f>
        <v>#DIV/0!</v>
      </c>
      <c r="BE34" t="e">
        <f>SUMIFS('Data Entry'!S$3:S$2000,'Data Entry'!A$3:A$2000,A34,'Data Entry'!T$3:T$2000,2)/AP34</f>
        <v>#DIV/0!</v>
      </c>
      <c r="BF34" t="e">
        <f>SUMIFS('Data Entry'!S$3:S$2000,'Data Entry'!A$3:A$2000,A34,'Data Entry'!T$3:T$2000,1)/AO34</f>
        <v>#DIV/0!</v>
      </c>
      <c r="BG34">
        <f>_xlfn.MAXIFS(Formulas!AC$3:AC$2000,Formulas!A$3:A$2000,Statistics!A33)</f>
        <v>4</v>
      </c>
      <c r="BH34">
        <f>SUMIF(Formulas!A$3:A$2000,Statistics!A34,Formulas!AD$3:AD$2000)</f>
        <v>0</v>
      </c>
      <c r="BI34" s="2">
        <f t="shared" si="30"/>
        <v>0</v>
      </c>
      <c r="BJ34">
        <f>SUMIF(Formulas!A$3:A$2000,Statistics!A34,Formulas!AE$3:AE$2000)/Statistics!B34</f>
        <v>0</v>
      </c>
      <c r="BK34">
        <f>SUMIF(Formulas!A$3:A$2000,Statistics!A34,Formulas!AG$3:AG$2000)/Statistics!B34</f>
        <v>0.5</v>
      </c>
      <c r="BL34">
        <f>SUMIF(Formulas!A$3:A$2000,Statistics!A34,Formulas!AH$3:AH$2000)</f>
        <v>0</v>
      </c>
      <c r="BM34" s="2">
        <f t="shared" si="11"/>
        <v>0</v>
      </c>
      <c r="BN34">
        <f>SUMIF(Formulas!A$3:A$2000,Statistics!A34,Formulas!AI$3:AI$2000)</f>
        <v>0</v>
      </c>
      <c r="BO34" s="2">
        <f t="shared" si="12"/>
        <v>0</v>
      </c>
      <c r="BP34">
        <f>SUMIF(Formulas!A$3:A$2000,Statistics!A34,Formulas!AJ$3:AJ$2000)</f>
        <v>2</v>
      </c>
      <c r="BQ34" s="2">
        <f t="shared" si="13"/>
        <v>0.25</v>
      </c>
      <c r="BR34">
        <f>SUMIF(Formulas!A$3:A$2000,Statistics!A34,Formulas!AK$3:AK$2000)</f>
        <v>1</v>
      </c>
      <c r="BS34" s="2">
        <f t="shared" si="14"/>
        <v>0.5</v>
      </c>
    </row>
    <row r="35" spans="1:71">
      <c r="A35">
        <v>4678</v>
      </c>
      <c r="B35">
        <f>COUNTIF(Formulas!A$3:A$2000,Statistics!A35)</f>
        <v>11</v>
      </c>
      <c r="C35">
        <f t="shared" si="15"/>
        <v>36.7575757575758</v>
      </c>
      <c r="D35">
        <f t="shared" si="0"/>
        <v>10.5454545454545</v>
      </c>
      <c r="E35" s="2">
        <f>SUMIF(Formulas!A$3:A$2000,Statistics!A35,Formulas!D$3:D$2000)/Statistics!B35</f>
        <v>0.909090909090909</v>
      </c>
      <c r="F35">
        <f t="shared" si="1"/>
        <v>1.81818181818182</v>
      </c>
      <c r="G35">
        <f>SUMIF(Formulas!A$3:A$2000,Statistics!A35,Formulas!E$3:E$2000)/B35</f>
        <v>0</v>
      </c>
      <c r="H35">
        <f>SUMIF(Formulas!A$3:A$2000,Statistics!A35,Formulas!E$3:E$2000)</f>
        <v>0</v>
      </c>
      <c r="I35">
        <f>SUMIF(Formulas!A$3:A$2000,Statistics!A35,Formulas!I$3:I$2000)</f>
        <v>0</v>
      </c>
      <c r="J35">
        <f t="shared" si="2"/>
        <v>0</v>
      </c>
      <c r="K35">
        <f>SUMIF(Formulas!A$3:A$2000,Statistics!A35,Formulas!I$3:I$2000)/B35</f>
        <v>0</v>
      </c>
      <c r="L35" s="2" t="e">
        <f t="shared" si="16"/>
        <v>#DIV/0!</v>
      </c>
      <c r="M35">
        <f>SUMIF(Formulas!A$3:A$2000,Statistics!A35,Formulas!G$3:G$2000)/Statistics!B35</f>
        <v>2.18181818181818</v>
      </c>
      <c r="N35">
        <f>SUMIF(Formulas!A$3:A$2000,Statistics!A35,Formulas!G$3:G$2000)</f>
        <v>24</v>
      </c>
      <c r="O35">
        <f t="shared" si="31"/>
        <v>8.72727272727273</v>
      </c>
      <c r="P35">
        <f>SUMIF(Formulas!A$3:A$2000,Statistics!A35,Formulas!J$3:J$2000)/B35</f>
        <v>2.27272727272727</v>
      </c>
      <c r="Q35">
        <f>SUMIF(Formulas!A$3:A$2000,Statistics!A35,Formulas!J$3:J$2000)</f>
        <v>25</v>
      </c>
      <c r="R35" s="2">
        <f t="shared" si="17"/>
        <v>0.96</v>
      </c>
      <c r="S35" s="4">
        <f>SUMIF(Formulas!A$3:A$2000,Statistics!A35,Formulas!N$3:N$2000)/B35</f>
        <v>2.27272727272727</v>
      </c>
      <c r="T35">
        <f t="shared" si="18"/>
        <v>2.18181818181818</v>
      </c>
      <c r="U35">
        <f t="shared" si="4"/>
        <v>16.5454545454545</v>
      </c>
      <c r="V35">
        <f>SUMIF('I have a blue banner'!A$2:A$2000,A35,'I have a blue banner'!K$2:K$2000)/B35</f>
        <v>18.3445454545455</v>
      </c>
      <c r="W35" s="1">
        <f>SUMIF(Formulas!A$3:A$2000,Statistics!A35,Formulas!P$3:P$2000)/Statistics!B35</f>
        <v>0.181818181818182</v>
      </c>
      <c r="X35" s="1">
        <f>SUMIF(Formulas!A$3:A$2000,Statistics!A35,Formulas!P$3:P$2000)</f>
        <v>2</v>
      </c>
      <c r="Y35" s="1">
        <f>SUMIF(Formulas!A$3:A$2000,Statistics!A35,Formulas!T$3:T$2000)/Statistics!B35</f>
        <v>0.363636363636364</v>
      </c>
      <c r="Z35" s="1">
        <f>SUMIF(Formulas!A$3:A$2000,Statistics!A35,Formulas!T$3:T$2000)</f>
        <v>4</v>
      </c>
      <c r="AA35" s="42">
        <f t="shared" si="19"/>
        <v>0.5</v>
      </c>
      <c r="AB35" s="1">
        <f>SUMIF(Formulas!A$3:A$2000,Statistics!A35,Formulas!R$3:R$2000)/Statistics!B35</f>
        <v>8.18181818181818</v>
      </c>
      <c r="AC35" s="1">
        <f>SUMIF(Formulas!A$3:A$2000,Statistics!A35,Formulas!R$3:R$2000)</f>
        <v>90</v>
      </c>
      <c r="AD35" s="1">
        <f>SUMIF(Formulas!A$3:A$2000,Statistics!A35,Formulas!U$3:U$2000)/Statistics!B35</f>
        <v>10.4545454545455</v>
      </c>
      <c r="AE35" s="1">
        <f>SUMIF(Formulas!A$3:A$2000,Statistics!A35,Formulas!U$3:U$2000)</f>
        <v>115</v>
      </c>
      <c r="AF35" s="43">
        <f t="shared" si="5"/>
        <v>0.782608695652174</v>
      </c>
      <c r="AG35">
        <f t="shared" si="6"/>
        <v>16.3636363636364</v>
      </c>
      <c r="AH35">
        <f t="shared" si="7"/>
        <v>8.36363636363636</v>
      </c>
      <c r="AI35">
        <f>SUMIF('Defense processing realm (dpr)'!A$2:A$2000,A35,'Defense processing realm (dpr)'!J$2:J$2000)/B35</f>
        <v>10.0400909090909</v>
      </c>
      <c r="AJ35">
        <f t="shared" si="20"/>
        <v>0</v>
      </c>
      <c r="AK35">
        <f t="shared" si="21"/>
        <v>-28.8032555165777</v>
      </c>
      <c r="AL35" s="1">
        <f t="shared" si="22"/>
        <v>0</v>
      </c>
      <c r="AM35">
        <f>SUMIF('Defense processing realm (dpr)'!A$2:A$2000,A35,'Defense processing realm (dpr)'!AC$2:AC$2000)/B35</f>
        <v>-28.8032555165777</v>
      </c>
      <c r="AN35">
        <f>COUNTIFS('Data Entry'!A:A,Statistics!A35,'Data Entry'!T:T,0)</f>
        <v>2</v>
      </c>
      <c r="AO35">
        <f>COUNTIFS('Data Entry'!A:A,Statistics!A35,'Data Entry'!T:T,1)</f>
        <v>0</v>
      </c>
      <c r="AP35">
        <f>COUNTIFS('Data Entry'!A:A,Statistics!A35,'Data Entry'!T:T,2)</f>
        <v>2</v>
      </c>
      <c r="AQ35">
        <f>COUNTIFS('Data Entry'!A:A,Statistics!A35,'Data Entry'!T:T,3)</f>
        <v>0</v>
      </c>
      <c r="AR35">
        <f>COUNTIFS('Data Entry'!A:A,Statistics!A35,'Data Entry'!T:T,4)</f>
        <v>7</v>
      </c>
      <c r="AS35">
        <f t="shared" si="23"/>
        <v>11</v>
      </c>
      <c r="AT35">
        <f t="shared" si="8"/>
        <v>7</v>
      </c>
      <c r="AU35">
        <f t="shared" si="9"/>
        <v>4</v>
      </c>
      <c r="AV35">
        <f t="shared" si="24"/>
        <v>0</v>
      </c>
      <c r="AW35">
        <f t="shared" si="25"/>
        <v>0</v>
      </c>
      <c r="AX35">
        <f t="shared" si="26"/>
        <v>4</v>
      </c>
      <c r="AY35">
        <f t="shared" si="27"/>
        <v>0</v>
      </c>
      <c r="AZ35">
        <f t="shared" si="28"/>
        <v>28</v>
      </c>
      <c r="BA35">
        <f t="shared" si="29"/>
        <v>32</v>
      </c>
      <c r="BB35">
        <f t="shared" si="10"/>
        <v>2.90909090909091</v>
      </c>
      <c r="BC35">
        <f>SUMIFS('Data Entry'!S$3:S$2000,'Data Entry'!A$3:A$2000,A35,'Data Entry'!T$3:T$2000,4)/AR35</f>
        <v>0</v>
      </c>
      <c r="BD35" t="e">
        <f>SUMIFS('Data Entry'!S$3:S$2000,'Data Entry'!A$3:A$2000,A35,'Data Entry'!T$3:T$2000,3)/AQ35</f>
        <v>#DIV/0!</v>
      </c>
      <c r="BE35">
        <f>SUMIFS('Data Entry'!S$3:S$2000,'Data Entry'!A$3:A$2000,A35,'Data Entry'!T$3:T$2000,2)/AP35</f>
        <v>0</v>
      </c>
      <c r="BF35" t="e">
        <f>SUMIFS('Data Entry'!S$3:S$2000,'Data Entry'!A$3:A$2000,A35,'Data Entry'!T$3:T$2000,1)/AO35</f>
        <v>#DIV/0!</v>
      </c>
      <c r="BG35">
        <f>_xlfn.MAXIFS(Formulas!AC$3:AC$2000,Formulas!A$3:A$2000,Statistics!A34)</f>
        <v>0</v>
      </c>
      <c r="BH35">
        <f>SUMIF(Formulas!A$3:A$2000,Statistics!A35,Formulas!AD$3:AD$2000)</f>
        <v>0</v>
      </c>
      <c r="BI35" s="2">
        <f t="shared" si="30"/>
        <v>0</v>
      </c>
      <c r="BJ35">
        <f>SUMIF(Formulas!A$3:A$2000,Statistics!A35,Formulas!AE$3:AE$2000)/Statistics!B35</f>
        <v>10.6363636363636</v>
      </c>
      <c r="BK35">
        <f>SUMIF(Formulas!A$3:A$2000,Statistics!A35,Formulas!AG$3:AG$2000)/Statistics!B35</f>
        <v>0.96969696969697</v>
      </c>
      <c r="BL35">
        <f>SUMIF(Formulas!A$3:A$2000,Statistics!A35,Formulas!AH$3:AH$2000)</f>
        <v>0</v>
      </c>
      <c r="BM35" s="2">
        <f t="shared" si="11"/>
        <v>0</v>
      </c>
      <c r="BN35">
        <f>SUMIF(Formulas!A$3:A$2000,Statistics!A35,Formulas!AI$3:AI$2000)</f>
        <v>0</v>
      </c>
      <c r="BO35" s="2">
        <f t="shared" si="12"/>
        <v>0</v>
      </c>
      <c r="BP35">
        <f>SUMIF(Formulas!A$3:A$2000,Statistics!A35,Formulas!AJ$3:AJ$2000)</f>
        <v>1</v>
      </c>
      <c r="BQ35" s="2">
        <f t="shared" si="13"/>
        <v>0.0909090909090909</v>
      </c>
      <c r="BR35">
        <f>SUMIF(Formulas!A$3:A$2000,Statistics!A35,Formulas!AK$3:AK$2000)</f>
        <v>0</v>
      </c>
      <c r="BS35" s="2">
        <f t="shared" si="14"/>
        <v>0</v>
      </c>
    </row>
    <row r="36" spans="1:71">
      <c r="A36">
        <v>4903</v>
      </c>
      <c r="B36">
        <f>COUNTIF(Formulas!A$3:A$2000,Statistics!A36)</f>
        <v>8</v>
      </c>
      <c r="C36">
        <f t="shared" si="15"/>
        <v>22.8333333333333</v>
      </c>
      <c r="D36">
        <f t="shared" si="0"/>
        <v>5.75</v>
      </c>
      <c r="E36" s="2">
        <f>SUMIF(Formulas!A$3:A$2000,Statistics!A36,Formulas!D$3:D$2000)/Statistics!B36</f>
        <v>1</v>
      </c>
      <c r="F36">
        <f t="shared" si="1"/>
        <v>2</v>
      </c>
      <c r="G36">
        <f>SUMIF(Formulas!A$3:A$2000,Statistics!A36,Formulas!E$3:E$2000)/B36</f>
        <v>1.875</v>
      </c>
      <c r="H36">
        <f>SUMIF(Formulas!A$3:A$2000,Statistics!A36,Formulas!E$3:E$2000)</f>
        <v>15</v>
      </c>
      <c r="I36">
        <f>SUMIF(Formulas!A$3:A$2000,Statistics!A36,Formulas!I$3:I$2000)</f>
        <v>15</v>
      </c>
      <c r="J36">
        <f t="shared" si="2"/>
        <v>3.75</v>
      </c>
      <c r="K36">
        <f>SUMIF(Formulas!A$3:A$2000,Statistics!A36,Formulas!I$3:I$2000)/B36</f>
        <v>1.875</v>
      </c>
      <c r="L36" s="2">
        <f t="shared" si="16"/>
        <v>1</v>
      </c>
      <c r="M36">
        <f>SUMIF(Formulas!A$3:A$2000,Statistics!A36,Formulas!G$3:G$2000)/Statistics!B36</f>
        <v>0</v>
      </c>
      <c r="N36">
        <f>SUMIF(Formulas!A$3:A$2000,Statistics!A36,Formulas!G$3:G$2000)</f>
        <v>0</v>
      </c>
      <c r="O36">
        <f t="shared" si="31"/>
        <v>0</v>
      </c>
      <c r="P36">
        <f>SUMIF(Formulas!A$3:A$2000,Statistics!A36,Formulas!J$3:J$2000)/B36</f>
        <v>0</v>
      </c>
      <c r="Q36">
        <f>SUMIF(Formulas!A$3:A$2000,Statistics!A36,Formulas!J$3:J$2000)</f>
        <v>0</v>
      </c>
      <c r="R36" s="2" t="e">
        <f t="shared" si="17"/>
        <v>#DIV/0!</v>
      </c>
      <c r="S36" s="4">
        <f>SUMIF(Formulas!A$3:A$2000,Statistics!A36,Formulas!N$3:N$2000)/B36</f>
        <v>1.875</v>
      </c>
      <c r="T36">
        <f t="shared" si="18"/>
        <v>1.875</v>
      </c>
      <c r="U36">
        <f t="shared" si="4"/>
        <v>4</v>
      </c>
      <c r="V36">
        <f>SUMIF('I have a blue banner'!A$2:A$2000,A36,'I have a blue banner'!K$2:K$2000)/B36</f>
        <v>6.649</v>
      </c>
      <c r="W36" s="1">
        <f>SUMIF(Formulas!A$3:A$2000,Statistics!A36,Formulas!P$3:P$2000)/Statistics!B36</f>
        <v>4</v>
      </c>
      <c r="X36" s="1">
        <f>SUMIF(Formulas!A$3:A$2000,Statistics!A36,Formulas!P$3:P$2000)</f>
        <v>32</v>
      </c>
      <c r="Y36" s="1">
        <f>SUMIF(Formulas!A$3:A$2000,Statistics!A36,Formulas!T$3:T$2000)/Statistics!B36</f>
        <v>4.125</v>
      </c>
      <c r="Z36" s="1">
        <f>SUMIF(Formulas!A$3:A$2000,Statistics!A36,Formulas!T$3:T$2000)</f>
        <v>33</v>
      </c>
      <c r="AA36" s="42">
        <f t="shared" si="19"/>
        <v>0.96969696969697</v>
      </c>
      <c r="AB36" s="1">
        <f>SUMIF(Formulas!A$3:A$2000,Statistics!A36,Formulas!R$3:R$2000)/Statistics!B36</f>
        <v>0</v>
      </c>
      <c r="AC36" s="1">
        <f>SUMIF(Formulas!A$3:A$2000,Statistics!A36,Formulas!R$3:R$2000)</f>
        <v>0</v>
      </c>
      <c r="AD36" s="1">
        <f>SUMIF(Formulas!A$3:A$2000,Statistics!A36,Formulas!U$3:U$2000)/Statistics!B36</f>
        <v>0</v>
      </c>
      <c r="AE36" s="1">
        <f>SUMIF(Formulas!A$3:A$2000,Statistics!A36,Formulas!U$3:U$2000)</f>
        <v>0</v>
      </c>
      <c r="AF36" s="43" t="e">
        <f t="shared" si="5"/>
        <v>#DIV/0!</v>
      </c>
      <c r="AG36">
        <f t="shared" si="6"/>
        <v>0</v>
      </c>
      <c r="AH36">
        <f t="shared" si="7"/>
        <v>4</v>
      </c>
      <c r="AI36">
        <f>SUMIF('Defense processing realm (dpr)'!A$2:A$2000,A36,'Defense processing realm (dpr)'!J$2:J$2000)/B36</f>
        <v>14.860875</v>
      </c>
      <c r="AJ36">
        <f t="shared" si="20"/>
        <v>0</v>
      </c>
      <c r="AK36">
        <f t="shared" si="21"/>
        <v>-19.2411158312981</v>
      </c>
      <c r="AL36" s="41">
        <f t="shared" si="22"/>
        <v>0</v>
      </c>
      <c r="AM36">
        <f>SUMIF('Defense processing realm (dpr)'!A$2:A$2000,A36,'Defense processing realm (dpr)'!AC$2:AC$2000)/B36</f>
        <v>-19.2411158312981</v>
      </c>
      <c r="AN36">
        <f>COUNTIFS('Data Entry'!A:A,Statistics!A36,'Data Entry'!T:T,0)</f>
        <v>0</v>
      </c>
      <c r="AO36">
        <f>COUNTIFS('Data Entry'!A:A,Statistics!A36,'Data Entry'!T:T,1)</f>
        <v>0</v>
      </c>
      <c r="AP36">
        <f>COUNTIFS('Data Entry'!A:A,Statistics!A36,'Data Entry'!T:T,2)</f>
        <v>0</v>
      </c>
      <c r="AQ36">
        <f>COUNTIFS('Data Entry'!A:A,Statistics!A36,'Data Entry'!T:T,3)</f>
        <v>2</v>
      </c>
      <c r="AR36">
        <f>COUNTIFS('Data Entry'!A:A,Statistics!A36,'Data Entry'!T:T,4)</f>
        <v>6</v>
      </c>
      <c r="AS36">
        <f t="shared" si="23"/>
        <v>8</v>
      </c>
      <c r="AT36">
        <f t="shared" si="8"/>
        <v>6</v>
      </c>
      <c r="AU36">
        <f t="shared" si="9"/>
        <v>4</v>
      </c>
      <c r="AV36">
        <f t="shared" si="24"/>
        <v>0</v>
      </c>
      <c r="AW36">
        <f t="shared" si="25"/>
        <v>0</v>
      </c>
      <c r="AX36">
        <f t="shared" si="26"/>
        <v>0</v>
      </c>
      <c r="AY36">
        <f t="shared" si="27"/>
        <v>6</v>
      </c>
      <c r="AZ36">
        <f t="shared" si="28"/>
        <v>24</v>
      </c>
      <c r="BA36">
        <f t="shared" si="29"/>
        <v>30</v>
      </c>
      <c r="BB36">
        <f t="shared" si="10"/>
        <v>3.75</v>
      </c>
      <c r="BC36">
        <f>SUMIFS('Data Entry'!S$3:S$2000,'Data Entry'!A$3:A$2000,A36,'Data Entry'!T$3:T$2000,4)/AR36</f>
        <v>0</v>
      </c>
      <c r="BD36">
        <f>SUMIFS('Data Entry'!S$3:S$2000,'Data Entry'!A$3:A$2000,A36,'Data Entry'!T$3:T$2000,3)/AQ36</f>
        <v>0</v>
      </c>
      <c r="BE36" t="e">
        <f>SUMIFS('Data Entry'!S$3:S$2000,'Data Entry'!A$3:A$2000,A36,'Data Entry'!T$3:T$2000,2)/AP36</f>
        <v>#DIV/0!</v>
      </c>
      <c r="BF36" t="e">
        <f>SUMIFS('Data Entry'!S$3:S$2000,'Data Entry'!A$3:A$2000,A36,'Data Entry'!T$3:T$2000,1)/AO36</f>
        <v>#DIV/0!</v>
      </c>
      <c r="BG36">
        <f>_xlfn.MAXIFS(Formulas!AC$3:AC$2000,Formulas!A$3:A$2000,Statistics!A35)</f>
        <v>4</v>
      </c>
      <c r="BH36">
        <f>SUMIF(Formulas!A$3:A$2000,Statistics!A36,Formulas!AD$3:AD$2000)</f>
        <v>1</v>
      </c>
      <c r="BI36" s="2">
        <f t="shared" si="30"/>
        <v>0.125</v>
      </c>
      <c r="BJ36">
        <f>SUMIF(Formulas!A$3:A$2000,Statistics!A36,Formulas!AE$3:AE$2000)/Statistics!B36</f>
        <v>13.75</v>
      </c>
      <c r="BK36">
        <f>SUMIF(Formulas!A$3:A$2000,Statistics!A36,Formulas!AG$3:AG$2000)/Statistics!B36</f>
        <v>0.666666666666667</v>
      </c>
      <c r="BL36">
        <f>SUMIF(Formulas!A$3:A$2000,Statistics!A36,Formulas!AH$3:AH$2000)</f>
        <v>0</v>
      </c>
      <c r="BM36" s="2">
        <f t="shared" si="11"/>
        <v>0</v>
      </c>
      <c r="BN36">
        <f>SUMIF(Formulas!A$3:A$2000,Statistics!A36,Formulas!AI$3:AI$2000)</f>
        <v>0</v>
      </c>
      <c r="BO36" s="2">
        <f t="shared" si="12"/>
        <v>0</v>
      </c>
      <c r="BP36">
        <f>SUMIF(Formulas!A$3:A$2000,Statistics!A36,Formulas!AJ$3:AJ$2000)</f>
        <v>0</v>
      </c>
      <c r="BQ36" s="2">
        <f t="shared" si="13"/>
        <v>0</v>
      </c>
      <c r="BR36">
        <f>SUMIF(Formulas!A$3:A$2000,Statistics!A36,Formulas!AK$3:AK$2000)</f>
        <v>0</v>
      </c>
      <c r="BS36" s="2" t="e">
        <f t="shared" si="14"/>
        <v>#DIV/0!</v>
      </c>
    </row>
    <row r="37" spans="1:71">
      <c r="A37">
        <v>4907</v>
      </c>
      <c r="B37">
        <f>COUNTIF(Formulas!A$3:A$2000,Statistics!A37)</f>
        <v>7</v>
      </c>
      <c r="C37">
        <f t="shared" ref="C37:C68" si="32">D37+U37+AJ37+BJ37-BK37</f>
        <v>33.2380952380952</v>
      </c>
      <c r="D37">
        <f t="shared" si="0"/>
        <v>7.71428571428571</v>
      </c>
      <c r="E37" s="2">
        <f>SUMIF(Formulas!A$3:A$2000,Statistics!A37,Formulas!D$3:D$2000)/Statistics!B37</f>
        <v>0.428571428571429</v>
      </c>
      <c r="F37">
        <f t="shared" si="1"/>
        <v>0.857142857142857</v>
      </c>
      <c r="G37">
        <f>SUMIF(Formulas!A$3:A$2000,Statistics!A37,Formulas!E$3:E$2000)/B37</f>
        <v>0</v>
      </c>
      <c r="H37">
        <f>SUMIF(Formulas!A$3:A$2000,Statistics!A37,Formulas!E$3:E$2000)</f>
        <v>0</v>
      </c>
      <c r="I37">
        <f>SUMIF(Formulas!A$3:A$2000,Statistics!A37,Formulas!I$3:I$2000)</f>
        <v>0</v>
      </c>
      <c r="J37">
        <f t="shared" si="2"/>
        <v>0</v>
      </c>
      <c r="K37">
        <f>SUMIF(Formulas!A$3:A$2000,Statistics!A37,Formulas!I$3:I$2000)/B37</f>
        <v>0</v>
      </c>
      <c r="L37" s="2" t="e">
        <f t="shared" si="16"/>
        <v>#DIV/0!</v>
      </c>
      <c r="M37">
        <f>SUMIF(Formulas!A$3:A$2000,Statistics!A37,Formulas!G$3:G$2000)/Statistics!B37</f>
        <v>1.71428571428571</v>
      </c>
      <c r="N37">
        <f>SUMIF(Formulas!A$3:A$2000,Statistics!A37,Formulas!G$3:G$2000)</f>
        <v>12</v>
      </c>
      <c r="O37">
        <f t="shared" si="31"/>
        <v>6.85714285714286</v>
      </c>
      <c r="P37">
        <f>SUMIF(Formulas!A$3:A$2000,Statistics!A37,Formulas!J$3:J$2000)/B37</f>
        <v>2</v>
      </c>
      <c r="Q37">
        <f>SUMIF(Formulas!A$3:A$2000,Statistics!A37,Formulas!J$3:J$2000)</f>
        <v>14</v>
      </c>
      <c r="R37" s="2">
        <f t="shared" si="17"/>
        <v>0.857142857142857</v>
      </c>
      <c r="S37" s="4">
        <f>SUMIF(Formulas!A$3:A$2000,Statistics!A37,Formulas!N$3:N$2000)/B37</f>
        <v>2</v>
      </c>
      <c r="T37">
        <f t="shared" si="18"/>
        <v>1.71428571428571</v>
      </c>
      <c r="U37">
        <f t="shared" si="4"/>
        <v>18.2857142857143</v>
      </c>
      <c r="V37">
        <f>SUMIF('I have a blue banner'!A$2:A$2000,A37,'I have a blue banner'!K$2:K$2000)/B37</f>
        <v>5.23814285714286</v>
      </c>
      <c r="W37" s="1">
        <f>SUMIF(Formulas!A$3:A$2000,Statistics!A37,Formulas!P$3:P$2000)/Statistics!B37</f>
        <v>0</v>
      </c>
      <c r="X37" s="1">
        <f>SUMIF(Formulas!A$3:A$2000,Statistics!A37,Formulas!P$3:P$2000)</f>
        <v>0</v>
      </c>
      <c r="Y37" s="1">
        <f>SUMIF(Formulas!A$3:A$2000,Statistics!A37,Formulas!T$3:T$2000)/Statistics!B37</f>
        <v>0</v>
      </c>
      <c r="Z37" s="1">
        <f>SUMIF(Formulas!A$3:A$2000,Statistics!A37,Formulas!T$3:T$2000)</f>
        <v>0</v>
      </c>
      <c r="AA37" s="42" t="e">
        <f t="shared" si="19"/>
        <v>#DIV/0!</v>
      </c>
      <c r="AB37" s="1">
        <f>SUMIF(Formulas!A$3:A$2000,Statistics!A37,Formulas!R$3:R$2000)/Statistics!B37</f>
        <v>9.14285714285714</v>
      </c>
      <c r="AC37" s="1">
        <f>SUMIF(Formulas!A$3:A$2000,Statistics!A37,Formulas!R$3:R$2000)</f>
        <v>64</v>
      </c>
      <c r="AD37" s="1">
        <f>SUMIF(Formulas!A$3:A$2000,Statistics!A37,Formulas!U$3:U$2000)/Statistics!B37</f>
        <v>11.1428571428571</v>
      </c>
      <c r="AE37" s="1">
        <f>SUMIF(Formulas!A$3:A$2000,Statistics!A37,Formulas!U$3:U$2000)</f>
        <v>78</v>
      </c>
      <c r="AF37" s="43">
        <f t="shared" si="5"/>
        <v>0.82051282051282</v>
      </c>
      <c r="AG37">
        <f t="shared" si="6"/>
        <v>18.2857142857143</v>
      </c>
      <c r="AH37">
        <f t="shared" si="7"/>
        <v>9.14285714285714</v>
      </c>
      <c r="AI37">
        <f>SUMIF('Defense processing realm (dpr)'!A$2:A$2000,A37,'Defense processing realm (dpr)'!J$2:J$2000)/B37</f>
        <v>4.91628571428571</v>
      </c>
      <c r="AJ37">
        <f t="shared" ref="AJ37:AJ68" si="33">IF(AK37&lt;0,0,AM37)</f>
        <v>0</v>
      </c>
      <c r="AK37">
        <f t="shared" ref="AK37:AK68" si="34">IFERROR(AM37,0)</f>
        <v>-37.4012969969905</v>
      </c>
      <c r="AL37" s="1">
        <f t="shared" ref="AL37:AL68" si="35">IF(AM37&lt;0,0,AM37)</f>
        <v>0</v>
      </c>
      <c r="AM37">
        <f>SUMIF('Defense processing realm (dpr)'!A$2:A$2000,A37,'Defense processing realm (dpr)'!AC$2:AC$2000)/B37</f>
        <v>-37.4012969969905</v>
      </c>
      <c r="AN37">
        <f>COUNTIFS('Data Entry'!A:A,Statistics!A37,'Data Entry'!T:T,0)</f>
        <v>3</v>
      </c>
      <c r="AO37">
        <f>COUNTIFS('Data Entry'!A:A,Statistics!A37,'Data Entry'!T:T,1)</f>
        <v>0</v>
      </c>
      <c r="AP37">
        <f>COUNTIFS('Data Entry'!A:A,Statistics!A37,'Data Entry'!T:T,2)</f>
        <v>0</v>
      </c>
      <c r="AQ37">
        <f>COUNTIFS('Data Entry'!A:A,Statistics!A37,'Data Entry'!T:T,3)</f>
        <v>0</v>
      </c>
      <c r="AR37">
        <f>COUNTIFS('Data Entry'!A:A,Statistics!A37,'Data Entry'!T:T,4)</f>
        <v>4</v>
      </c>
      <c r="AS37">
        <f t="shared" si="23"/>
        <v>7</v>
      </c>
      <c r="AT37">
        <f t="shared" si="8"/>
        <v>4</v>
      </c>
      <c r="AU37">
        <f t="shared" si="9"/>
        <v>4</v>
      </c>
      <c r="AV37">
        <f t="shared" si="24"/>
        <v>0</v>
      </c>
      <c r="AW37">
        <f t="shared" si="25"/>
        <v>0</v>
      </c>
      <c r="AX37">
        <f t="shared" si="26"/>
        <v>0</v>
      </c>
      <c r="AY37">
        <f t="shared" si="27"/>
        <v>0</v>
      </c>
      <c r="AZ37">
        <f t="shared" si="28"/>
        <v>16</v>
      </c>
      <c r="BA37">
        <f t="shared" si="29"/>
        <v>16</v>
      </c>
      <c r="BB37">
        <f t="shared" si="10"/>
        <v>2.28571428571429</v>
      </c>
      <c r="BC37">
        <f>SUMIFS('Data Entry'!S$3:S$2000,'Data Entry'!A$3:A$2000,A37,'Data Entry'!T$3:T$2000,4)/AR37</f>
        <v>0</v>
      </c>
      <c r="BD37" t="e">
        <f>SUMIFS('Data Entry'!S$3:S$2000,'Data Entry'!A$3:A$2000,A37,'Data Entry'!T$3:T$2000,3)/AQ37</f>
        <v>#DIV/0!</v>
      </c>
      <c r="BE37" t="e">
        <f>SUMIFS('Data Entry'!S$3:S$2000,'Data Entry'!A$3:A$2000,A37,'Data Entry'!T$3:T$2000,2)/AP37</f>
        <v>#DIV/0!</v>
      </c>
      <c r="BF37" t="e">
        <f>SUMIFS('Data Entry'!S$3:S$2000,'Data Entry'!A$3:A$2000,A37,'Data Entry'!T$3:T$2000,1)/AO37</f>
        <v>#DIV/0!</v>
      </c>
      <c r="BG37">
        <f>_xlfn.MAXIFS(Formulas!AC$3:AC$2000,Formulas!A$3:A$2000,Statistics!A36)</f>
        <v>4</v>
      </c>
      <c r="BH37">
        <f>SUMIF(Formulas!A$3:A$2000,Statistics!A37,Formulas!AD$3:AD$2000)</f>
        <v>0</v>
      </c>
      <c r="BI37" s="2">
        <f t="shared" si="30"/>
        <v>0</v>
      </c>
      <c r="BJ37">
        <f>SUMIF(Formulas!A$3:A$2000,Statistics!A37,Formulas!AE$3:AE$2000)/Statistics!B37</f>
        <v>8.57142857142857</v>
      </c>
      <c r="BK37">
        <f>SUMIF(Formulas!A$3:A$2000,Statistics!A37,Formulas!AG$3:AG$2000)/Statistics!B37</f>
        <v>1.33333333333333</v>
      </c>
      <c r="BL37">
        <f>SUMIF(Formulas!A$3:A$2000,Statistics!A37,Formulas!AH$3:AH$2000)</f>
        <v>0</v>
      </c>
      <c r="BM37" s="2">
        <f t="shared" si="11"/>
        <v>0</v>
      </c>
      <c r="BN37">
        <f>SUMIF(Formulas!A$3:A$2000,Statistics!A37,Formulas!AI$3:AI$2000)</f>
        <v>0</v>
      </c>
      <c r="BO37" s="2">
        <f t="shared" si="12"/>
        <v>0</v>
      </c>
      <c r="BP37">
        <f>SUMIF(Formulas!A$3:A$2000,Statistics!A37,Formulas!AJ$3:AJ$2000)</f>
        <v>0</v>
      </c>
      <c r="BQ37" s="2">
        <f t="shared" si="13"/>
        <v>0</v>
      </c>
      <c r="BR37">
        <f>SUMIF(Formulas!A$3:A$2000,Statistics!A37,Formulas!AK$3:AK$2000)</f>
        <v>0</v>
      </c>
      <c r="BS37" s="2" t="e">
        <f t="shared" si="14"/>
        <v>#DIV/0!</v>
      </c>
    </row>
    <row r="38" spans="1:71">
      <c r="A38">
        <v>4917</v>
      </c>
      <c r="B38">
        <f>COUNTIF(Formulas!A$3:A$2000,Statistics!A38)</f>
        <v>9</v>
      </c>
      <c r="C38">
        <f t="shared" si="32"/>
        <v>38</v>
      </c>
      <c r="D38">
        <f t="shared" si="0"/>
        <v>10</v>
      </c>
      <c r="E38" s="2">
        <f>SUMIF(Formulas!A$3:A$2000,Statistics!A38,Formulas!D$3:D$2000)/Statistics!B38</f>
        <v>1</v>
      </c>
      <c r="F38">
        <f t="shared" si="1"/>
        <v>2</v>
      </c>
      <c r="G38">
        <f>SUMIF(Formulas!A$3:A$2000,Statistics!A38,Formulas!E$3:E$2000)/B38</f>
        <v>0</v>
      </c>
      <c r="H38">
        <f>SUMIF(Formulas!A$3:A$2000,Statistics!A38,Formulas!E$3:E$2000)</f>
        <v>0</v>
      </c>
      <c r="I38">
        <f>SUMIF(Formulas!A$3:A$2000,Statistics!A38,Formulas!I$3:I$2000)</f>
        <v>0</v>
      </c>
      <c r="J38">
        <f t="shared" si="2"/>
        <v>0</v>
      </c>
      <c r="K38">
        <f>SUMIF(Formulas!A$3:A$2000,Statistics!A38,Formulas!I$3:I$2000)/B38</f>
        <v>0</v>
      </c>
      <c r="L38" s="2" t="e">
        <f t="shared" si="16"/>
        <v>#DIV/0!</v>
      </c>
      <c r="M38">
        <f>SUMIF(Formulas!A$3:A$2000,Statistics!A38,Formulas!G$3:G$2000)/Statistics!B38</f>
        <v>2</v>
      </c>
      <c r="N38">
        <f>SUMIF(Formulas!A$3:A$2000,Statistics!A38,Formulas!G$3:G$2000)</f>
        <v>18</v>
      </c>
      <c r="O38">
        <f t="shared" si="31"/>
        <v>8</v>
      </c>
      <c r="P38">
        <f>SUMIF(Formulas!A$3:A$2000,Statistics!A38,Formulas!J$3:J$2000)/B38</f>
        <v>2.11111111111111</v>
      </c>
      <c r="Q38">
        <f>SUMIF(Formulas!A$3:A$2000,Statistics!A38,Formulas!J$3:J$2000)</f>
        <v>19</v>
      </c>
      <c r="R38" s="2">
        <f t="shared" si="17"/>
        <v>0.947368421052632</v>
      </c>
      <c r="S38" s="4">
        <f>SUMIF(Formulas!A$3:A$2000,Statistics!A38,Formulas!N$3:N$2000)/B38</f>
        <v>2.11111111111111</v>
      </c>
      <c r="T38">
        <f t="shared" si="18"/>
        <v>2</v>
      </c>
      <c r="U38">
        <f t="shared" si="4"/>
        <v>14</v>
      </c>
      <c r="V38">
        <f>SUMIF('I have a blue banner'!A$2:A$2000,A38,'I have a blue banner'!K$2:K$2000)/B38</f>
        <v>13.8316666666667</v>
      </c>
      <c r="W38" s="1">
        <f>SUMIF(Formulas!A$3:A$2000,Statistics!A38,Formulas!P$3:P$2000)/Statistics!B38</f>
        <v>0</v>
      </c>
      <c r="X38" s="1">
        <f>SUMIF(Formulas!A$3:A$2000,Statistics!A38,Formulas!P$3:P$2000)</f>
        <v>0</v>
      </c>
      <c r="Y38" s="1">
        <f>SUMIF(Formulas!A$3:A$2000,Statistics!A38,Formulas!T$3:T$2000)/Statistics!B38</f>
        <v>0.666666666666667</v>
      </c>
      <c r="Z38" s="1">
        <f>SUMIF(Formulas!A$3:A$2000,Statistics!A38,Formulas!T$3:T$2000)</f>
        <v>6</v>
      </c>
      <c r="AA38" s="42">
        <f t="shared" si="19"/>
        <v>0</v>
      </c>
      <c r="AB38" s="1">
        <f>SUMIF(Formulas!A$3:A$2000,Statistics!A38,Formulas!R$3:R$2000)/Statistics!B38</f>
        <v>7</v>
      </c>
      <c r="AC38" s="1">
        <f>SUMIF(Formulas!A$3:A$2000,Statistics!A38,Formulas!R$3:R$2000)</f>
        <v>63</v>
      </c>
      <c r="AD38" s="1">
        <f>SUMIF(Formulas!A$3:A$2000,Statistics!A38,Formulas!U$3:U$2000)/Statistics!B38</f>
        <v>9.88888888888889</v>
      </c>
      <c r="AE38" s="1">
        <f>SUMIF(Formulas!A$3:A$2000,Statistics!A38,Formulas!U$3:U$2000)</f>
        <v>89</v>
      </c>
      <c r="AF38" s="43">
        <f t="shared" si="5"/>
        <v>0.707865168539326</v>
      </c>
      <c r="AG38">
        <f t="shared" si="6"/>
        <v>14</v>
      </c>
      <c r="AH38">
        <f t="shared" si="7"/>
        <v>7</v>
      </c>
      <c r="AI38">
        <f>SUMIF('Defense processing realm (dpr)'!A$2:A$2000,A38,'Defense processing realm (dpr)'!J$2:J$2000)/B38</f>
        <v>6.47755555555556</v>
      </c>
      <c r="AJ38">
        <f t="shared" si="33"/>
        <v>0</v>
      </c>
      <c r="AK38">
        <f t="shared" si="34"/>
        <v>-3.2934680744289</v>
      </c>
      <c r="AL38" s="1">
        <f t="shared" si="35"/>
        <v>0</v>
      </c>
      <c r="AM38">
        <f>SUMIF('Defense processing realm (dpr)'!A$2:A$2000,A38,'Defense processing realm (dpr)'!AC$2:AC$2000)/B38</f>
        <v>-3.2934680744289</v>
      </c>
      <c r="AN38">
        <f>COUNTIFS('Data Entry'!A:A,Statistics!A38,'Data Entry'!T:T,0)</f>
        <v>0</v>
      </c>
      <c r="AO38">
        <f>COUNTIFS('Data Entry'!A:A,Statistics!A38,'Data Entry'!T:T,1)</f>
        <v>0</v>
      </c>
      <c r="AP38">
        <f>COUNTIFS('Data Entry'!A:A,Statistics!A38,'Data Entry'!T:T,2)</f>
        <v>0</v>
      </c>
      <c r="AQ38">
        <f>COUNTIFS('Data Entry'!A:A,Statistics!A38,'Data Entry'!T:T,3)</f>
        <v>1</v>
      </c>
      <c r="AR38">
        <f>COUNTIFS('Data Entry'!A:A,Statistics!A38,'Data Entry'!T:T,4)</f>
        <v>8</v>
      </c>
      <c r="AS38">
        <f t="shared" si="23"/>
        <v>9</v>
      </c>
      <c r="AT38">
        <f t="shared" si="8"/>
        <v>8</v>
      </c>
      <c r="AU38">
        <f t="shared" si="9"/>
        <v>4</v>
      </c>
      <c r="AV38">
        <f t="shared" si="24"/>
        <v>0</v>
      </c>
      <c r="AW38">
        <f t="shared" si="25"/>
        <v>0</v>
      </c>
      <c r="AX38">
        <f t="shared" si="26"/>
        <v>0</v>
      </c>
      <c r="AY38">
        <f t="shared" si="27"/>
        <v>3</v>
      </c>
      <c r="AZ38">
        <f t="shared" si="28"/>
        <v>32</v>
      </c>
      <c r="BA38">
        <f t="shared" si="29"/>
        <v>35</v>
      </c>
      <c r="BB38">
        <f t="shared" si="10"/>
        <v>3.88888888888889</v>
      </c>
      <c r="BC38">
        <f>SUMIFS('Data Entry'!S$3:S$2000,'Data Entry'!A$3:A$2000,A38,'Data Entry'!T$3:T$2000,4)/AR38</f>
        <v>0</v>
      </c>
      <c r="BD38">
        <f>SUMIFS('Data Entry'!S$3:S$2000,'Data Entry'!A$3:A$2000,A38,'Data Entry'!T$3:T$2000,3)/AQ38</f>
        <v>0</v>
      </c>
      <c r="BE38" t="e">
        <f>SUMIFS('Data Entry'!S$3:S$2000,'Data Entry'!A$3:A$2000,A38,'Data Entry'!T$3:T$2000,2)/AP38</f>
        <v>#DIV/0!</v>
      </c>
      <c r="BF38" t="e">
        <f>SUMIFS('Data Entry'!S$3:S$2000,'Data Entry'!A$3:A$2000,A38,'Data Entry'!T$3:T$2000,1)/AO38</f>
        <v>#DIV/0!</v>
      </c>
      <c r="BG38">
        <f>_xlfn.MAXIFS(Formulas!AC$3:AC$2000,Formulas!A$3:A$2000,Statistics!A37)</f>
        <v>4</v>
      </c>
      <c r="BH38">
        <f>SUMIF(Formulas!A$3:A$2000,Statistics!A38,Formulas!AD$3:AD$2000)</f>
        <v>1</v>
      </c>
      <c r="BI38" s="2">
        <f t="shared" si="30"/>
        <v>0.111111111111111</v>
      </c>
      <c r="BJ38">
        <f>SUMIF(Formulas!A$3:A$2000,Statistics!A38,Formulas!AE$3:AE$2000)/Statistics!B38</f>
        <v>14.4444444444444</v>
      </c>
      <c r="BK38">
        <f>SUMIF(Formulas!A$3:A$2000,Statistics!A38,Formulas!AG$3:AG$2000)/Statistics!B38</f>
        <v>0.444444444444444</v>
      </c>
      <c r="BL38">
        <f>SUMIF(Formulas!A$3:A$2000,Statistics!A38,Formulas!AH$3:AH$2000)</f>
        <v>0</v>
      </c>
      <c r="BM38" s="2">
        <f t="shared" si="11"/>
        <v>0</v>
      </c>
      <c r="BN38">
        <f>SUMIF(Formulas!A$3:A$2000,Statistics!A38,Formulas!AI$3:AI$2000)</f>
        <v>0</v>
      </c>
      <c r="BO38" s="2">
        <f t="shared" si="12"/>
        <v>0</v>
      </c>
      <c r="BP38">
        <f>SUMIF(Formulas!A$3:A$2000,Statistics!A38,Formulas!AJ$3:AJ$2000)</f>
        <v>0</v>
      </c>
      <c r="BQ38" s="2">
        <f t="shared" si="13"/>
        <v>0</v>
      </c>
      <c r="BR38">
        <f>SUMIF(Formulas!A$3:A$2000,Statistics!A38,Formulas!AK$3:AK$2000)</f>
        <v>0</v>
      </c>
      <c r="BS38" s="2" t="e">
        <f t="shared" si="14"/>
        <v>#DIV/0!</v>
      </c>
    </row>
    <row r="39" spans="1:71">
      <c r="A39">
        <v>4946</v>
      </c>
      <c r="B39">
        <f>COUNTIF(Formulas!A$3:A$2000,Statistics!A39)</f>
        <v>12</v>
      </c>
      <c r="C39">
        <f t="shared" si="32"/>
        <v>30.5</v>
      </c>
      <c r="D39">
        <f t="shared" si="0"/>
        <v>5.83333333333333</v>
      </c>
      <c r="E39" s="2">
        <f>SUMIF(Formulas!A$3:A$2000,Statistics!A39,Formulas!D$3:D$2000)/Statistics!B39</f>
        <v>0.916666666666667</v>
      </c>
      <c r="F39">
        <f t="shared" si="1"/>
        <v>1.83333333333333</v>
      </c>
      <c r="G39">
        <f>SUMIF(Formulas!A$3:A$2000,Statistics!A39,Formulas!E$3:E$2000)/B39</f>
        <v>0</v>
      </c>
      <c r="H39">
        <f>SUMIF(Formulas!A$3:A$2000,Statistics!A39,Formulas!E$3:E$2000)</f>
        <v>0</v>
      </c>
      <c r="I39">
        <f>SUMIF(Formulas!A$3:A$2000,Statistics!A39,Formulas!I$3:I$2000)</f>
        <v>0</v>
      </c>
      <c r="J39">
        <f t="shared" si="2"/>
        <v>0</v>
      </c>
      <c r="K39">
        <f>SUMIF(Formulas!A$3:A$2000,Statistics!A39,Formulas!I$3:I$2000)/B39</f>
        <v>0</v>
      </c>
      <c r="L39" s="2" t="e">
        <f t="shared" si="16"/>
        <v>#DIV/0!</v>
      </c>
      <c r="M39">
        <f>SUMIF(Formulas!A$3:A$2000,Statistics!A39,Formulas!G$3:G$2000)/Statistics!B39</f>
        <v>1</v>
      </c>
      <c r="N39">
        <f>SUMIF(Formulas!A$3:A$2000,Statistics!A39,Formulas!G$3:G$2000)</f>
        <v>12</v>
      </c>
      <c r="O39">
        <f t="shared" si="31"/>
        <v>4</v>
      </c>
      <c r="P39">
        <f>SUMIF(Formulas!A$3:A$2000,Statistics!A39,Formulas!J$3:J$2000)/B39</f>
        <v>1.5</v>
      </c>
      <c r="Q39">
        <f>SUMIF(Formulas!A$3:A$2000,Statistics!A39,Formulas!J$3:J$2000)</f>
        <v>18</v>
      </c>
      <c r="R39" s="2">
        <f t="shared" si="17"/>
        <v>0.666666666666667</v>
      </c>
      <c r="S39" s="4">
        <f>SUMIF(Formulas!A$3:A$2000,Statistics!A39,Formulas!N$3:N$2000)/B39</f>
        <v>1.5</v>
      </c>
      <c r="T39">
        <f t="shared" si="18"/>
        <v>1</v>
      </c>
      <c r="U39">
        <f t="shared" si="4"/>
        <v>12</v>
      </c>
      <c r="V39">
        <f>SUMIF('I have a blue banner'!A$2:A$2000,A39,'I have a blue banner'!K$2:K$2000)/B39</f>
        <v>19.5965</v>
      </c>
      <c r="W39" s="1">
        <f>SUMIF(Formulas!A$3:A$2000,Statistics!A39,Formulas!P$3:P$2000)/Statistics!B39</f>
        <v>0</v>
      </c>
      <c r="X39" s="1">
        <f>SUMIF(Formulas!A$3:A$2000,Statistics!A39,Formulas!P$3:P$2000)</f>
        <v>0</v>
      </c>
      <c r="Y39" s="1">
        <f>SUMIF(Formulas!A$3:A$2000,Statistics!A39,Formulas!T$3:T$2000)/Statistics!B39</f>
        <v>0.166666666666667</v>
      </c>
      <c r="Z39" s="1">
        <f>SUMIF(Formulas!A$3:A$2000,Statistics!A39,Formulas!T$3:T$2000)</f>
        <v>2</v>
      </c>
      <c r="AA39" s="42">
        <f t="shared" si="19"/>
        <v>0</v>
      </c>
      <c r="AB39" s="1">
        <f>SUMIF(Formulas!A$3:A$2000,Statistics!A39,Formulas!R$3:R$2000)/Statistics!B39</f>
        <v>6</v>
      </c>
      <c r="AC39" s="1">
        <f>SUMIF(Formulas!A$3:A$2000,Statistics!A39,Formulas!R$3:R$2000)</f>
        <v>72</v>
      </c>
      <c r="AD39" s="1">
        <f>SUMIF(Formulas!A$3:A$2000,Statistics!A39,Formulas!U$3:U$2000)/Statistics!B39</f>
        <v>8.08333333333333</v>
      </c>
      <c r="AE39" s="1">
        <f>SUMIF(Formulas!A$3:A$2000,Statistics!A39,Formulas!U$3:U$2000)</f>
        <v>97</v>
      </c>
      <c r="AF39" s="43">
        <f t="shared" si="5"/>
        <v>0.742268041237113</v>
      </c>
      <c r="AG39">
        <f t="shared" si="6"/>
        <v>12</v>
      </c>
      <c r="AH39">
        <f t="shared" si="7"/>
        <v>6</v>
      </c>
      <c r="AI39">
        <f>SUMIF('Defense processing realm (dpr)'!A$2:A$2000,A39,'Defense processing realm (dpr)'!J$2:J$2000)/B39</f>
        <v>6.5645</v>
      </c>
      <c r="AJ39">
        <f t="shared" si="33"/>
        <v>0</v>
      </c>
      <c r="AK39">
        <f t="shared" si="34"/>
        <v>-14.3487534234814</v>
      </c>
      <c r="AL39" s="1">
        <f t="shared" si="35"/>
        <v>0</v>
      </c>
      <c r="AM39">
        <f>SUMIF('Defense processing realm (dpr)'!A$2:A$2000,A39,'Defense processing realm (dpr)'!AC$2:AC$2000)/B39</f>
        <v>-14.3487534234814</v>
      </c>
      <c r="AN39">
        <f>COUNTIFS('Data Entry'!A:A,Statistics!A39,'Data Entry'!T:T,0)</f>
        <v>1</v>
      </c>
      <c r="AO39">
        <f>COUNTIFS('Data Entry'!A:A,Statistics!A39,'Data Entry'!T:T,1)</f>
        <v>0</v>
      </c>
      <c r="AP39">
        <f>COUNTIFS('Data Entry'!A:A,Statistics!A39,'Data Entry'!T:T,2)</f>
        <v>0</v>
      </c>
      <c r="AQ39">
        <f>COUNTIFS('Data Entry'!A:A,Statistics!A39,'Data Entry'!T:T,3)</f>
        <v>1</v>
      </c>
      <c r="AR39">
        <f>COUNTIFS('Data Entry'!A:A,Statistics!A39,'Data Entry'!T:T,4)</f>
        <v>10</v>
      </c>
      <c r="AS39">
        <f t="shared" si="23"/>
        <v>12</v>
      </c>
      <c r="AT39">
        <f t="shared" si="8"/>
        <v>10</v>
      </c>
      <c r="AU39">
        <f t="shared" si="9"/>
        <v>4</v>
      </c>
      <c r="AV39">
        <f t="shared" si="24"/>
        <v>0</v>
      </c>
      <c r="AW39">
        <f t="shared" si="25"/>
        <v>0</v>
      </c>
      <c r="AX39">
        <f t="shared" si="26"/>
        <v>0</v>
      </c>
      <c r="AY39">
        <f t="shared" si="27"/>
        <v>3</v>
      </c>
      <c r="AZ39">
        <f t="shared" si="28"/>
        <v>40</v>
      </c>
      <c r="BA39">
        <f t="shared" si="29"/>
        <v>43</v>
      </c>
      <c r="BB39">
        <f t="shared" si="10"/>
        <v>3.58333333333333</v>
      </c>
      <c r="BC39">
        <f>SUMIFS('Data Entry'!S$3:S$2000,'Data Entry'!A$3:A$2000,A39,'Data Entry'!T$3:T$2000,4)/AR39</f>
        <v>0</v>
      </c>
      <c r="BD39">
        <f>SUMIFS('Data Entry'!S$3:S$2000,'Data Entry'!A$3:A$2000,A39,'Data Entry'!T$3:T$2000,3)/AQ39</f>
        <v>0</v>
      </c>
      <c r="BE39" t="e">
        <f>SUMIFS('Data Entry'!S$3:S$2000,'Data Entry'!A$3:A$2000,A39,'Data Entry'!T$3:T$2000,2)/AP39</f>
        <v>#DIV/0!</v>
      </c>
      <c r="BF39" t="e">
        <f>SUMIFS('Data Entry'!S$3:S$2000,'Data Entry'!A$3:A$2000,A39,'Data Entry'!T$3:T$2000,1)/AO39</f>
        <v>#DIV/0!</v>
      </c>
      <c r="BG39">
        <f>_xlfn.MAXIFS(Formulas!AC$3:AC$2000,Formulas!A$3:A$2000,Statistics!A38)</f>
        <v>4</v>
      </c>
      <c r="BH39">
        <f>SUMIF(Formulas!A$3:A$2000,Statistics!A39,Formulas!AD$3:AD$2000)</f>
        <v>0</v>
      </c>
      <c r="BI39" s="2">
        <f t="shared" si="30"/>
        <v>0</v>
      </c>
      <c r="BJ39">
        <f>SUMIF(Formulas!A$3:A$2000,Statistics!A39,Formulas!AE$3:AE$2000)/Statistics!B39</f>
        <v>13.3333333333333</v>
      </c>
      <c r="BK39">
        <f>SUMIF(Formulas!A$3:A$2000,Statistics!A39,Formulas!AG$3:AG$2000)/Statistics!B39</f>
        <v>0.666666666666667</v>
      </c>
      <c r="BL39">
        <f>SUMIF(Formulas!A$3:A$2000,Statistics!A39,Formulas!AH$3:AH$2000)</f>
        <v>0</v>
      </c>
      <c r="BM39" s="2">
        <f t="shared" si="11"/>
        <v>0</v>
      </c>
      <c r="BN39">
        <f>SUMIF(Formulas!A$3:A$2000,Statistics!A39,Formulas!AI$3:AI$2000)</f>
        <v>0</v>
      </c>
      <c r="BO39" s="2">
        <f t="shared" si="12"/>
        <v>0</v>
      </c>
      <c r="BP39">
        <f>SUMIF(Formulas!A$3:A$2000,Statistics!A39,Formulas!AJ$3:AJ$2000)</f>
        <v>1</v>
      </c>
      <c r="BQ39" s="2">
        <f t="shared" si="13"/>
        <v>0.0833333333333333</v>
      </c>
      <c r="BR39">
        <f>SUMIF(Formulas!A$3:A$2000,Statistics!A39,Formulas!AK$3:AK$2000)</f>
        <v>0</v>
      </c>
      <c r="BS39" s="2">
        <f t="shared" si="14"/>
        <v>0</v>
      </c>
    </row>
    <row r="40" spans="1:71">
      <c r="A40">
        <v>4951</v>
      </c>
      <c r="B40">
        <f>COUNTIF(Formulas!A$3:A$2000,Statistics!A40)</f>
        <v>9</v>
      </c>
      <c r="C40">
        <f t="shared" si="32"/>
        <v>11.8148148148148</v>
      </c>
      <c r="D40">
        <f t="shared" si="0"/>
        <v>4.22222222222222</v>
      </c>
      <c r="E40" s="2">
        <f>SUMIF(Formulas!A$3:A$2000,Statistics!A40,Formulas!D$3:D$2000)/Statistics!B40</f>
        <v>0.888888888888889</v>
      </c>
      <c r="F40">
        <f t="shared" si="1"/>
        <v>1.77777777777778</v>
      </c>
      <c r="G40">
        <f>SUMIF(Formulas!A$3:A$2000,Statistics!A40,Formulas!E$3:E$2000)/B40</f>
        <v>0.111111111111111</v>
      </c>
      <c r="H40">
        <f>SUMIF(Formulas!A$3:A$2000,Statistics!A40,Formulas!E$3:E$2000)</f>
        <v>1</v>
      </c>
      <c r="I40">
        <f>SUMIF(Formulas!A$3:A$2000,Statistics!A40,Formulas!I$3:I$2000)</f>
        <v>1</v>
      </c>
      <c r="J40">
        <f t="shared" si="2"/>
        <v>0.222222222222222</v>
      </c>
      <c r="K40">
        <f>SUMIF(Formulas!A$3:A$2000,Statistics!A40,Formulas!I$3:I$2000)/B40</f>
        <v>0.111111111111111</v>
      </c>
      <c r="L40" s="2">
        <f t="shared" si="16"/>
        <v>1</v>
      </c>
      <c r="M40">
        <f>SUMIF(Formulas!A$3:A$2000,Statistics!A40,Formulas!G$3:G$2000)/Statistics!B40</f>
        <v>0.555555555555556</v>
      </c>
      <c r="N40">
        <f>SUMIF(Formulas!A$3:A$2000,Statistics!A40,Formulas!G$3:G$2000)</f>
        <v>5</v>
      </c>
      <c r="O40">
        <f t="shared" si="31"/>
        <v>2.22222222222222</v>
      </c>
      <c r="P40">
        <f>SUMIF(Formulas!A$3:A$2000,Statistics!A40,Formulas!J$3:J$2000)/B40</f>
        <v>1.11111111111111</v>
      </c>
      <c r="Q40">
        <f>SUMIF(Formulas!A$3:A$2000,Statistics!A40,Formulas!J$3:J$2000)</f>
        <v>10</v>
      </c>
      <c r="R40" s="2">
        <f t="shared" si="17"/>
        <v>0.5</v>
      </c>
      <c r="S40" s="4">
        <f>SUMIF(Formulas!A$3:A$2000,Statistics!A40,Formulas!N$3:N$2000)/B40</f>
        <v>1.22222222222222</v>
      </c>
      <c r="T40">
        <f t="shared" si="18"/>
        <v>0.666666666666667</v>
      </c>
      <c r="U40">
        <f t="shared" si="4"/>
        <v>3.66666666666667</v>
      </c>
      <c r="V40">
        <f>SUMIF('I have a blue banner'!A$2:A$2000,A40,'I have a blue banner'!K$2:K$2000)/B40</f>
        <v>9.87</v>
      </c>
      <c r="W40" s="1">
        <f>SUMIF(Formulas!A$3:A$2000,Statistics!A40,Formulas!P$3:P$2000)/Statistics!B40</f>
        <v>0.333333333333333</v>
      </c>
      <c r="X40" s="1">
        <f>SUMIF(Formulas!A$3:A$2000,Statistics!A40,Formulas!P$3:P$2000)</f>
        <v>3</v>
      </c>
      <c r="Y40" s="1">
        <f>SUMIF(Formulas!A$3:A$2000,Statistics!A40,Formulas!T$3:T$2000)/Statistics!B40</f>
        <v>1.22222222222222</v>
      </c>
      <c r="Z40" s="1">
        <f>SUMIF(Formulas!A$3:A$2000,Statistics!A40,Formulas!T$3:T$2000)</f>
        <v>11</v>
      </c>
      <c r="AA40" s="42">
        <f t="shared" si="19"/>
        <v>0.272727272727273</v>
      </c>
      <c r="AB40" s="1">
        <f>SUMIF(Formulas!A$3:A$2000,Statistics!A40,Formulas!R$3:R$2000)/Statistics!B40</f>
        <v>1.66666666666667</v>
      </c>
      <c r="AC40" s="1">
        <f>SUMIF(Formulas!A$3:A$2000,Statistics!A40,Formulas!R$3:R$2000)</f>
        <v>15</v>
      </c>
      <c r="AD40" s="1">
        <f>SUMIF(Formulas!A$3:A$2000,Statistics!A40,Formulas!U$3:U$2000)/Statistics!B40</f>
        <v>3.22222222222222</v>
      </c>
      <c r="AE40" s="1">
        <f>SUMIF(Formulas!A$3:A$2000,Statistics!A40,Formulas!U$3:U$2000)</f>
        <v>29</v>
      </c>
      <c r="AF40" s="43">
        <f t="shared" si="5"/>
        <v>0.517241379310345</v>
      </c>
      <c r="AG40">
        <f t="shared" si="6"/>
        <v>3.33333333333333</v>
      </c>
      <c r="AH40">
        <f t="shared" si="7"/>
        <v>2</v>
      </c>
      <c r="AI40">
        <f>SUMIF('Defense processing realm (dpr)'!A$2:A$2000,A40,'Defense processing realm (dpr)'!J$2:J$2000)/B40</f>
        <v>7.19566666666667</v>
      </c>
      <c r="AJ40">
        <f t="shared" si="33"/>
        <v>0</v>
      </c>
      <c r="AK40">
        <f t="shared" si="34"/>
        <v>-5.34842999670976</v>
      </c>
      <c r="AL40" s="1">
        <f t="shared" si="35"/>
        <v>0</v>
      </c>
      <c r="AM40">
        <f>SUMIF('Defense processing realm (dpr)'!A$2:A$2000,A40,'Defense processing realm (dpr)'!AC$2:AC$2000)/B40</f>
        <v>-5.34842999670976</v>
      </c>
      <c r="AN40">
        <f>COUNTIFS('Data Entry'!A:A,Statistics!A40,'Data Entry'!T:T,0)</f>
        <v>2</v>
      </c>
      <c r="AO40">
        <f>COUNTIFS('Data Entry'!A:A,Statistics!A40,'Data Entry'!T:T,1)</f>
        <v>0</v>
      </c>
      <c r="AP40">
        <f>COUNTIFS('Data Entry'!A:A,Statistics!A40,'Data Entry'!T:T,2)</f>
        <v>7</v>
      </c>
      <c r="AQ40">
        <f>COUNTIFS('Data Entry'!A:A,Statistics!A40,'Data Entry'!T:T,3)</f>
        <v>0</v>
      </c>
      <c r="AR40">
        <f>COUNTIFS('Data Entry'!A:A,Statistics!A40,'Data Entry'!T:T,4)</f>
        <v>0</v>
      </c>
      <c r="AS40">
        <f t="shared" si="23"/>
        <v>9</v>
      </c>
      <c r="AT40">
        <f t="shared" si="8"/>
        <v>7</v>
      </c>
      <c r="AU40">
        <f t="shared" si="9"/>
        <v>2</v>
      </c>
      <c r="AV40">
        <f t="shared" si="24"/>
        <v>0</v>
      </c>
      <c r="AW40">
        <f t="shared" si="25"/>
        <v>0</v>
      </c>
      <c r="AX40">
        <f t="shared" si="26"/>
        <v>14</v>
      </c>
      <c r="AY40">
        <f t="shared" si="27"/>
        <v>0</v>
      </c>
      <c r="AZ40">
        <f t="shared" si="28"/>
        <v>0</v>
      </c>
      <c r="BA40">
        <f t="shared" si="29"/>
        <v>14</v>
      </c>
      <c r="BB40">
        <f t="shared" si="10"/>
        <v>1.55555555555556</v>
      </c>
      <c r="BC40" t="e">
        <f>SUMIFS('Data Entry'!S$3:S$2000,'Data Entry'!A$3:A$2000,A40,'Data Entry'!T$3:T$2000,4)/AR40</f>
        <v>#DIV/0!</v>
      </c>
      <c r="BD40" t="e">
        <f>SUMIFS('Data Entry'!S$3:S$2000,'Data Entry'!A$3:A$2000,A40,'Data Entry'!T$3:T$2000,3)/AQ40</f>
        <v>#DIV/0!</v>
      </c>
      <c r="BE40">
        <f>SUMIFS('Data Entry'!S$3:S$2000,'Data Entry'!A$3:A$2000,A40,'Data Entry'!T$3:T$2000,2)/AP40</f>
        <v>0</v>
      </c>
      <c r="BF40" t="e">
        <f>SUMIFS('Data Entry'!S$3:S$2000,'Data Entry'!A$3:A$2000,A40,'Data Entry'!T$3:T$2000,1)/AO40</f>
        <v>#DIV/0!</v>
      </c>
      <c r="BG40">
        <f>_xlfn.MAXIFS(Formulas!AC$3:AC$2000,Formulas!A$3:A$2000,Statistics!A39)</f>
        <v>4</v>
      </c>
      <c r="BH40">
        <f>SUMIF(Formulas!A$3:A$2000,Statistics!A40,Formulas!AD$3:AD$2000)</f>
        <v>0</v>
      </c>
      <c r="BI40" s="2">
        <f t="shared" si="30"/>
        <v>0</v>
      </c>
      <c r="BJ40">
        <f>SUMIF(Formulas!A$3:A$2000,Statistics!A40,Formulas!AE$3:AE$2000)/Statistics!B40</f>
        <v>4.66666666666667</v>
      </c>
      <c r="BK40">
        <f>SUMIF(Formulas!A$3:A$2000,Statistics!A40,Formulas!AG$3:AG$2000)/Statistics!B40</f>
        <v>0.740740740740741</v>
      </c>
      <c r="BL40">
        <f>SUMIF(Formulas!A$3:A$2000,Statistics!A40,Formulas!AH$3:AH$2000)</f>
        <v>0</v>
      </c>
      <c r="BM40" s="2">
        <f t="shared" si="11"/>
        <v>0</v>
      </c>
      <c r="BN40">
        <f>SUMIF(Formulas!A$3:A$2000,Statistics!A40,Formulas!AI$3:AI$2000)</f>
        <v>0</v>
      </c>
      <c r="BO40" s="2">
        <f t="shared" si="12"/>
        <v>0</v>
      </c>
      <c r="BP40">
        <f>SUMIF(Formulas!A$3:A$2000,Statistics!A40,Formulas!AJ$3:AJ$2000)</f>
        <v>0</v>
      </c>
      <c r="BQ40" s="2">
        <f t="shared" si="13"/>
        <v>0</v>
      </c>
      <c r="BR40">
        <f>SUMIF(Formulas!A$3:A$2000,Statistics!A40,Formulas!AK$3:AK$2000)</f>
        <v>0</v>
      </c>
      <c r="BS40" s="2" t="e">
        <f t="shared" si="14"/>
        <v>#DIV/0!</v>
      </c>
    </row>
    <row r="41" spans="1:71">
      <c r="A41">
        <v>4976</v>
      </c>
      <c r="B41">
        <f>COUNTIF(Formulas!A$3:A$2000,Statistics!A41)</f>
        <v>11</v>
      </c>
      <c r="C41">
        <f t="shared" si="32"/>
        <v>28.6060606060606</v>
      </c>
      <c r="D41">
        <f t="shared" si="0"/>
        <v>9.81818181818182</v>
      </c>
      <c r="E41" s="2">
        <f>SUMIF(Formulas!A$3:A$2000,Statistics!A41,Formulas!D$3:D$2000)/Statistics!B41</f>
        <v>0.727272727272727</v>
      </c>
      <c r="F41">
        <f t="shared" si="1"/>
        <v>1.45454545454545</v>
      </c>
      <c r="G41">
        <f>SUMIF(Formulas!A$3:A$2000,Statistics!A41,Formulas!E$3:E$2000)/B41</f>
        <v>0</v>
      </c>
      <c r="H41">
        <f>SUMIF(Formulas!A$3:A$2000,Statistics!A41,Formulas!E$3:E$2000)</f>
        <v>0</v>
      </c>
      <c r="I41">
        <f>SUMIF(Formulas!A$3:A$2000,Statistics!A41,Formulas!I$3:I$2000)</f>
        <v>1</v>
      </c>
      <c r="J41">
        <f t="shared" si="2"/>
        <v>0</v>
      </c>
      <c r="K41">
        <f>SUMIF(Formulas!A$3:A$2000,Statistics!A41,Formulas!I$3:I$2000)/B41</f>
        <v>0.0909090909090909</v>
      </c>
      <c r="L41" s="2">
        <f t="shared" si="16"/>
        <v>0</v>
      </c>
      <c r="M41">
        <f>SUMIF(Formulas!A$3:A$2000,Statistics!A41,Formulas!G$3:G$2000)/Statistics!B41</f>
        <v>2.09090909090909</v>
      </c>
      <c r="N41">
        <f>SUMIF(Formulas!A$3:A$2000,Statistics!A41,Formulas!G$3:G$2000)</f>
        <v>23</v>
      </c>
      <c r="O41">
        <f t="shared" si="31"/>
        <v>8.36363636363636</v>
      </c>
      <c r="P41">
        <f>SUMIF(Formulas!A$3:A$2000,Statistics!A41,Formulas!J$3:J$2000)/B41</f>
        <v>2.36363636363636</v>
      </c>
      <c r="Q41">
        <f>SUMIF(Formulas!A$3:A$2000,Statistics!A41,Formulas!J$3:J$2000)</f>
        <v>26</v>
      </c>
      <c r="R41" s="2">
        <f t="shared" si="17"/>
        <v>0.884615384615385</v>
      </c>
      <c r="S41" s="4">
        <f>SUMIF(Formulas!A$3:A$2000,Statistics!A41,Formulas!N$3:N$2000)/B41</f>
        <v>2.45454545454545</v>
      </c>
      <c r="T41">
        <f t="shared" si="18"/>
        <v>2.09090909090909</v>
      </c>
      <c r="U41">
        <f t="shared" si="4"/>
        <v>12.8181818181818</v>
      </c>
      <c r="V41">
        <f>SUMIF('I have a blue banner'!A$2:A$2000,A41,'I have a blue banner'!K$2:K$2000)/B41</f>
        <v>14.2367272727273</v>
      </c>
      <c r="W41" s="1">
        <f>SUMIF(Formulas!A$3:A$2000,Statistics!A41,Formulas!P$3:P$2000)/Statistics!B41</f>
        <v>0.272727272727273</v>
      </c>
      <c r="X41" s="1">
        <f>SUMIF(Formulas!A$3:A$2000,Statistics!A41,Formulas!P$3:P$2000)</f>
        <v>3</v>
      </c>
      <c r="Y41" s="1">
        <f>SUMIF(Formulas!A$3:A$2000,Statistics!A41,Formulas!T$3:T$2000)/Statistics!B41</f>
        <v>0.545454545454545</v>
      </c>
      <c r="Z41" s="1">
        <f>SUMIF(Formulas!A$3:A$2000,Statistics!A41,Formulas!T$3:T$2000)</f>
        <v>6</v>
      </c>
      <c r="AA41" s="42">
        <f t="shared" si="19"/>
        <v>0.5</v>
      </c>
      <c r="AB41" s="1">
        <f>SUMIF(Formulas!A$3:A$2000,Statistics!A41,Formulas!R$3:R$2000)/Statistics!B41</f>
        <v>6.27272727272727</v>
      </c>
      <c r="AC41" s="1">
        <f>SUMIF(Formulas!A$3:A$2000,Statistics!A41,Formulas!R$3:R$2000)</f>
        <v>69</v>
      </c>
      <c r="AD41" s="1">
        <f>SUMIF(Formulas!A$3:A$2000,Statistics!A41,Formulas!U$3:U$2000)/Statistics!B41</f>
        <v>9.36363636363636</v>
      </c>
      <c r="AE41" s="1">
        <f>SUMIF(Formulas!A$3:A$2000,Statistics!A41,Formulas!U$3:U$2000)</f>
        <v>103</v>
      </c>
      <c r="AF41" s="43">
        <f t="shared" si="5"/>
        <v>0.669902912621359</v>
      </c>
      <c r="AG41">
        <f t="shared" si="6"/>
        <v>12.5454545454545</v>
      </c>
      <c r="AH41">
        <f t="shared" si="7"/>
        <v>6.54545454545454</v>
      </c>
      <c r="AI41">
        <f>SUMIF('Defense processing realm (dpr)'!A$2:A$2000,A41,'Defense processing realm (dpr)'!J$2:J$2000)/B41</f>
        <v>13.0087272727273</v>
      </c>
      <c r="AJ41">
        <f t="shared" si="33"/>
        <v>0</v>
      </c>
      <c r="AK41">
        <f t="shared" si="34"/>
        <v>-15.3569356616058</v>
      </c>
      <c r="AL41" s="1">
        <f t="shared" si="35"/>
        <v>0</v>
      </c>
      <c r="AM41">
        <f>SUMIF('Defense processing realm (dpr)'!A$2:A$2000,A41,'Defense processing realm (dpr)'!AC$2:AC$2000)/B41</f>
        <v>-15.3569356616058</v>
      </c>
      <c r="AN41">
        <f>COUNTIFS('Data Entry'!A:A,Statistics!A41,'Data Entry'!T:T,0)</f>
        <v>5</v>
      </c>
      <c r="AO41">
        <f>COUNTIFS('Data Entry'!A:A,Statistics!A41,'Data Entry'!T:T,1)</f>
        <v>0</v>
      </c>
      <c r="AP41">
        <f>COUNTIFS('Data Entry'!A:A,Statistics!A41,'Data Entry'!T:T,2)</f>
        <v>0</v>
      </c>
      <c r="AQ41">
        <f>COUNTIFS('Data Entry'!A:A,Statistics!A41,'Data Entry'!T:T,3)</f>
        <v>3</v>
      </c>
      <c r="AR41">
        <f>COUNTIFS('Data Entry'!A:A,Statistics!A41,'Data Entry'!T:T,4)</f>
        <v>3</v>
      </c>
      <c r="AS41">
        <f t="shared" si="23"/>
        <v>11</v>
      </c>
      <c r="AT41">
        <f t="shared" si="8"/>
        <v>5</v>
      </c>
      <c r="AU41">
        <f t="shared" si="9"/>
        <v>0</v>
      </c>
      <c r="AV41">
        <f t="shared" si="24"/>
        <v>0</v>
      </c>
      <c r="AW41">
        <f t="shared" si="25"/>
        <v>0</v>
      </c>
      <c r="AX41">
        <f t="shared" si="26"/>
        <v>0</v>
      </c>
      <c r="AY41">
        <f t="shared" si="27"/>
        <v>9</v>
      </c>
      <c r="AZ41">
        <f t="shared" si="28"/>
        <v>12</v>
      </c>
      <c r="BA41">
        <f t="shared" si="29"/>
        <v>21</v>
      </c>
      <c r="BB41">
        <f t="shared" si="10"/>
        <v>1.90909090909091</v>
      </c>
      <c r="BC41">
        <f>SUMIFS('Data Entry'!S$3:S$2000,'Data Entry'!A$3:A$2000,A41,'Data Entry'!T$3:T$2000,4)/AR41</f>
        <v>0</v>
      </c>
      <c r="BD41">
        <f>SUMIFS('Data Entry'!S$3:S$2000,'Data Entry'!A$3:A$2000,A41,'Data Entry'!T$3:T$2000,3)/AQ41</f>
        <v>0</v>
      </c>
      <c r="BE41" t="e">
        <f>SUMIFS('Data Entry'!S$3:S$2000,'Data Entry'!A$3:A$2000,A41,'Data Entry'!T$3:T$2000,2)/AP41</f>
        <v>#DIV/0!</v>
      </c>
      <c r="BF41" t="e">
        <f>SUMIFS('Data Entry'!S$3:S$2000,'Data Entry'!A$3:A$2000,A41,'Data Entry'!T$3:T$2000,1)/AO41</f>
        <v>#DIV/0!</v>
      </c>
      <c r="BG41">
        <f>_xlfn.MAXIFS(Formulas!AC$3:AC$2000,Formulas!A$3:A$2000,Statistics!A40)</f>
        <v>2</v>
      </c>
      <c r="BH41">
        <f>SUMIF(Formulas!A$3:A$2000,Statistics!A41,Formulas!AD$3:AD$2000)</f>
        <v>4</v>
      </c>
      <c r="BI41" s="2">
        <f t="shared" si="30"/>
        <v>0.363636363636364</v>
      </c>
      <c r="BJ41">
        <f>SUMIF(Formulas!A$3:A$2000,Statistics!A41,Formulas!AE$3:AE$2000)/Statistics!B41</f>
        <v>6.81818181818182</v>
      </c>
      <c r="BK41">
        <f>SUMIF(Formulas!A$3:A$2000,Statistics!A41,Formulas!AG$3:AG$2000)/Statistics!B41</f>
        <v>0.848484848484848</v>
      </c>
      <c r="BL41">
        <f>SUMIF(Formulas!A$3:A$2000,Statistics!A41,Formulas!AH$3:AH$2000)</f>
        <v>0</v>
      </c>
      <c r="BM41" s="2">
        <f t="shared" si="11"/>
        <v>0</v>
      </c>
      <c r="BN41">
        <f>SUMIF(Formulas!A$3:A$2000,Statistics!A41,Formulas!AI$3:AI$2000)</f>
        <v>0</v>
      </c>
      <c r="BO41" s="2">
        <f t="shared" si="12"/>
        <v>0</v>
      </c>
      <c r="BP41">
        <f>SUMIF(Formulas!A$3:A$2000,Statistics!A41,Formulas!AJ$3:AJ$2000)</f>
        <v>2</v>
      </c>
      <c r="BQ41" s="2">
        <f t="shared" si="13"/>
        <v>0.181818181818182</v>
      </c>
      <c r="BR41">
        <f>SUMIF(Formulas!A$3:A$2000,Statistics!A41,Formulas!AK$3:AK$2000)</f>
        <v>1</v>
      </c>
      <c r="BS41" s="2">
        <f t="shared" si="14"/>
        <v>0.5</v>
      </c>
    </row>
    <row r="42" spans="1:71">
      <c r="A42">
        <v>5024</v>
      </c>
      <c r="B42">
        <f>COUNTIF(Formulas!A$3:A$2000,Statistics!A42)</f>
        <v>8</v>
      </c>
      <c r="C42">
        <f t="shared" si="32"/>
        <v>14.6666666666667</v>
      </c>
      <c r="D42">
        <f t="shared" si="0"/>
        <v>3.25</v>
      </c>
      <c r="E42" s="2">
        <f>SUMIF(Formulas!A$3:A$2000,Statistics!A42,Formulas!D$3:D$2000)/Statistics!B42</f>
        <v>0.875</v>
      </c>
      <c r="F42">
        <f t="shared" si="1"/>
        <v>1.75</v>
      </c>
      <c r="G42">
        <f>SUMIF(Formulas!A$3:A$2000,Statistics!A42,Formulas!E$3:E$2000)/B42</f>
        <v>0.25</v>
      </c>
      <c r="H42">
        <f>SUMIF(Formulas!A$3:A$2000,Statistics!A42,Formulas!E$3:E$2000)</f>
        <v>2</v>
      </c>
      <c r="I42">
        <f>SUMIF(Formulas!A$3:A$2000,Statistics!A42,Formulas!I$3:I$2000)</f>
        <v>2</v>
      </c>
      <c r="J42">
        <f t="shared" si="2"/>
        <v>0.5</v>
      </c>
      <c r="K42">
        <f>SUMIF(Formulas!A$3:A$2000,Statistics!A42,Formulas!I$3:I$2000)/B42</f>
        <v>0.25</v>
      </c>
      <c r="L42" s="2">
        <f t="shared" si="16"/>
        <v>1</v>
      </c>
      <c r="M42">
        <f>SUMIF(Formulas!A$3:A$2000,Statistics!A42,Formulas!G$3:G$2000)/Statistics!B42</f>
        <v>0.25</v>
      </c>
      <c r="N42">
        <f>SUMIF(Formulas!A$3:A$2000,Statistics!A42,Formulas!G$3:G$2000)</f>
        <v>2</v>
      </c>
      <c r="O42">
        <f t="shared" si="31"/>
        <v>1</v>
      </c>
      <c r="P42">
        <f>SUMIF(Formulas!A$3:A$2000,Statistics!A42,Formulas!J$3:J$2000)/B42</f>
        <v>0.375</v>
      </c>
      <c r="Q42">
        <f>SUMIF(Formulas!A$3:A$2000,Statistics!A42,Formulas!J$3:J$2000)</f>
        <v>3</v>
      </c>
      <c r="R42" s="2">
        <f t="shared" si="17"/>
        <v>0.666666666666667</v>
      </c>
      <c r="S42" s="4">
        <f>SUMIF(Formulas!A$3:A$2000,Statistics!A42,Formulas!N$3:N$2000)/B42</f>
        <v>0.625</v>
      </c>
      <c r="T42">
        <f t="shared" si="18"/>
        <v>0.5</v>
      </c>
      <c r="U42">
        <f t="shared" si="4"/>
        <v>8</v>
      </c>
      <c r="V42">
        <f>SUMIF('I have a blue banner'!A$2:A$2000,A42,'I have a blue banner'!K$2:K$2000)/B42</f>
        <v>8.2115</v>
      </c>
      <c r="W42" s="1">
        <f>SUMIF(Formulas!A$3:A$2000,Statistics!A42,Formulas!P$3:P$2000)/Statistics!B42</f>
        <v>1.75</v>
      </c>
      <c r="X42" s="1">
        <f>SUMIF(Formulas!A$3:A$2000,Statistics!A42,Formulas!P$3:P$2000)</f>
        <v>14</v>
      </c>
      <c r="Y42" s="1">
        <f>SUMIF(Formulas!A$3:A$2000,Statistics!A42,Formulas!T$3:T$2000)/Statistics!B42</f>
        <v>1.75</v>
      </c>
      <c r="Z42" s="1">
        <f>SUMIF(Formulas!A$3:A$2000,Statistics!A42,Formulas!T$3:T$2000)</f>
        <v>14</v>
      </c>
      <c r="AA42" s="42">
        <f t="shared" si="19"/>
        <v>1</v>
      </c>
      <c r="AB42" s="1">
        <f>SUMIF(Formulas!A$3:A$2000,Statistics!A42,Formulas!R$3:R$2000)/Statistics!B42</f>
        <v>3.125</v>
      </c>
      <c r="AC42" s="1">
        <f>SUMIF(Formulas!A$3:A$2000,Statistics!A42,Formulas!R$3:R$2000)</f>
        <v>25</v>
      </c>
      <c r="AD42" s="1">
        <f>SUMIF(Formulas!A$3:A$2000,Statistics!A42,Formulas!U$3:U$2000)/Statistics!B42</f>
        <v>4.125</v>
      </c>
      <c r="AE42" s="1">
        <f>SUMIF(Formulas!A$3:A$2000,Statistics!A42,Formulas!U$3:U$2000)</f>
        <v>33</v>
      </c>
      <c r="AF42" s="43">
        <f t="shared" si="5"/>
        <v>0.757575757575758</v>
      </c>
      <c r="AG42">
        <f t="shared" si="6"/>
        <v>6.25</v>
      </c>
      <c r="AH42">
        <f t="shared" si="7"/>
        <v>4.875</v>
      </c>
      <c r="AI42">
        <f>SUMIF('Defense processing realm (dpr)'!A$2:A$2000,A42,'Defense processing realm (dpr)'!J$2:J$2000)/B42</f>
        <v>10.924375</v>
      </c>
      <c r="AJ42">
        <f t="shared" si="33"/>
        <v>0</v>
      </c>
      <c r="AK42">
        <f t="shared" si="34"/>
        <v>-6.08478373372555</v>
      </c>
      <c r="AL42" s="1">
        <f t="shared" si="35"/>
        <v>0</v>
      </c>
      <c r="AM42">
        <f>SUMIF('Defense processing realm (dpr)'!A$2:A$2000,A42,'Defense processing realm (dpr)'!AC$2:AC$2000)/B42</f>
        <v>-6.08478373372555</v>
      </c>
      <c r="AN42">
        <f>COUNTIFS('Data Entry'!A:A,Statistics!A42,'Data Entry'!T:T,0)</f>
        <v>2</v>
      </c>
      <c r="AO42">
        <f>COUNTIFS('Data Entry'!A:A,Statistics!A42,'Data Entry'!T:T,1)</f>
        <v>3</v>
      </c>
      <c r="AP42">
        <f>COUNTIFS('Data Entry'!A:A,Statistics!A42,'Data Entry'!T:T,2)</f>
        <v>3</v>
      </c>
      <c r="AQ42">
        <f>COUNTIFS('Data Entry'!A:A,Statistics!A42,'Data Entry'!T:T,3)</f>
        <v>0</v>
      </c>
      <c r="AR42">
        <f>COUNTIFS('Data Entry'!A:A,Statistics!A42,'Data Entry'!T:T,4)</f>
        <v>0</v>
      </c>
      <c r="AS42">
        <f t="shared" si="23"/>
        <v>8</v>
      </c>
      <c r="AT42">
        <f t="shared" si="8"/>
        <v>3</v>
      </c>
      <c r="AU42">
        <f t="shared" si="9"/>
        <v>1</v>
      </c>
      <c r="AV42">
        <f t="shared" si="24"/>
        <v>0</v>
      </c>
      <c r="AW42">
        <f t="shared" si="25"/>
        <v>3</v>
      </c>
      <c r="AX42">
        <f t="shared" si="26"/>
        <v>6</v>
      </c>
      <c r="AY42">
        <f t="shared" si="27"/>
        <v>0</v>
      </c>
      <c r="AZ42">
        <f t="shared" si="28"/>
        <v>0</v>
      </c>
      <c r="BA42">
        <f t="shared" si="29"/>
        <v>9</v>
      </c>
      <c r="BB42">
        <f t="shared" si="10"/>
        <v>1.125</v>
      </c>
      <c r="BC42" t="e">
        <f>SUMIFS('Data Entry'!S$3:S$2000,'Data Entry'!A$3:A$2000,A42,'Data Entry'!T$3:T$2000,4)/AR42</f>
        <v>#DIV/0!</v>
      </c>
      <c r="BD42" t="e">
        <f>SUMIFS('Data Entry'!S$3:S$2000,'Data Entry'!A$3:A$2000,A42,'Data Entry'!T$3:T$2000,3)/AQ42</f>
        <v>#DIV/0!</v>
      </c>
      <c r="BE42">
        <f>SUMIFS('Data Entry'!S$3:S$2000,'Data Entry'!A$3:A$2000,A42,'Data Entry'!T$3:T$2000,2)/AP42</f>
        <v>0</v>
      </c>
      <c r="BF42">
        <f>SUMIFS('Data Entry'!S$3:S$2000,'Data Entry'!A$3:A$2000,A42,'Data Entry'!T$3:T$2000,1)/AO42</f>
        <v>0</v>
      </c>
      <c r="BG42">
        <f>_xlfn.MAXIFS(Formulas!AC$3:AC$2000,Formulas!A$3:A$2000,Statistics!A41)</f>
        <v>4</v>
      </c>
      <c r="BH42">
        <f>SUMIF(Formulas!A$3:A$2000,Statistics!A42,Formulas!AD$3:AD$2000)</f>
        <v>0</v>
      </c>
      <c r="BI42" s="2">
        <f t="shared" si="30"/>
        <v>0</v>
      </c>
      <c r="BJ42">
        <f>SUMIF(Formulas!A$3:A$2000,Statistics!A42,Formulas!AE$3:AE$2000)/Statistics!B42</f>
        <v>3.75</v>
      </c>
      <c r="BK42">
        <f>SUMIF(Formulas!A$3:A$2000,Statistics!A42,Formulas!AG$3:AG$2000)/Statistics!B42</f>
        <v>0.333333333333333</v>
      </c>
      <c r="BL42">
        <f>SUMIF(Formulas!A$3:A$2000,Statistics!A42,Formulas!AH$3:AH$2000)</f>
        <v>0</v>
      </c>
      <c r="BM42" s="2">
        <f t="shared" si="11"/>
        <v>0</v>
      </c>
      <c r="BN42">
        <f>SUMIF(Formulas!A$3:A$2000,Statistics!A42,Formulas!AI$3:AI$2000)</f>
        <v>0</v>
      </c>
      <c r="BO42" s="2">
        <f t="shared" si="12"/>
        <v>0</v>
      </c>
      <c r="BP42">
        <f>SUMIF(Formulas!A$3:A$2000,Statistics!A42,Formulas!AJ$3:AJ$2000)</f>
        <v>1</v>
      </c>
      <c r="BQ42" s="2">
        <f t="shared" si="13"/>
        <v>0.125</v>
      </c>
      <c r="BR42">
        <f>SUMIF(Formulas!A$3:A$2000,Statistics!A42,Formulas!AK$3:AK$2000)</f>
        <v>1</v>
      </c>
      <c r="BS42" s="2">
        <f t="shared" si="14"/>
        <v>1</v>
      </c>
    </row>
    <row r="43" spans="1:71">
      <c r="A43">
        <v>5031</v>
      </c>
      <c r="B43">
        <f>COUNTIF(Formulas!A$3:A$2000,Statistics!A43)</f>
        <v>8</v>
      </c>
      <c r="C43">
        <f t="shared" si="32"/>
        <v>3.66666666666667</v>
      </c>
      <c r="D43">
        <f t="shared" si="0"/>
        <v>4.25</v>
      </c>
      <c r="E43" s="2">
        <f>SUMIF(Formulas!A$3:A$2000,Statistics!A43,Formulas!D$3:D$2000)/Statistics!B43</f>
        <v>0.875</v>
      </c>
      <c r="F43">
        <f t="shared" si="1"/>
        <v>1.75</v>
      </c>
      <c r="G43">
        <f>SUMIF(Formulas!A$3:A$2000,Statistics!A43,Formulas!E$3:E$2000)/B43</f>
        <v>0</v>
      </c>
      <c r="H43">
        <f>SUMIF(Formulas!A$3:A$2000,Statistics!A43,Formulas!E$3:E$2000)</f>
        <v>0</v>
      </c>
      <c r="I43">
        <f>SUMIF(Formulas!A$3:A$2000,Statistics!A43,Formulas!I$3:I$2000)</f>
        <v>0</v>
      </c>
      <c r="J43">
        <f t="shared" si="2"/>
        <v>0</v>
      </c>
      <c r="K43">
        <f>SUMIF(Formulas!A$3:A$2000,Statistics!A43,Formulas!I$3:I$2000)/B43</f>
        <v>0</v>
      </c>
      <c r="L43" s="2" t="e">
        <f t="shared" si="16"/>
        <v>#DIV/0!</v>
      </c>
      <c r="M43">
        <f>SUMIF(Formulas!A$3:A$2000,Statistics!A43,Formulas!G$3:G$2000)/Statistics!B43</f>
        <v>0.625</v>
      </c>
      <c r="N43">
        <f>SUMIF(Formulas!A$3:A$2000,Statistics!A43,Formulas!G$3:G$2000)</f>
        <v>5</v>
      </c>
      <c r="O43">
        <f t="shared" si="31"/>
        <v>2.5</v>
      </c>
      <c r="P43">
        <f>SUMIF(Formulas!A$3:A$2000,Statistics!A43,Formulas!J$3:J$2000)/B43</f>
        <v>0.875</v>
      </c>
      <c r="Q43">
        <f>SUMIF(Formulas!A$3:A$2000,Statistics!A43,Formulas!J$3:J$2000)</f>
        <v>7</v>
      </c>
      <c r="R43" s="2">
        <f t="shared" si="17"/>
        <v>0.714285714285714</v>
      </c>
      <c r="S43" s="4">
        <f>SUMIF(Formulas!A$3:A$2000,Statistics!A43,Formulas!N$3:N$2000)/B43</f>
        <v>0.875</v>
      </c>
      <c r="T43">
        <f t="shared" si="18"/>
        <v>0.625</v>
      </c>
      <c r="U43">
        <f t="shared" si="4"/>
        <v>1.25</v>
      </c>
      <c r="V43">
        <f>SUMIF('I have a blue banner'!A$2:A$2000,A43,'I have a blue banner'!K$2:K$2000)/B43</f>
        <v>7.415625</v>
      </c>
      <c r="W43" s="1">
        <f>SUMIF(Formulas!A$3:A$2000,Statistics!A43,Formulas!P$3:P$2000)/Statistics!B43</f>
        <v>0.5</v>
      </c>
      <c r="X43" s="1">
        <f>SUMIF(Formulas!A$3:A$2000,Statistics!A43,Formulas!P$3:P$2000)</f>
        <v>4</v>
      </c>
      <c r="Y43" s="1">
        <f>SUMIF(Formulas!A$3:A$2000,Statistics!A43,Formulas!T$3:T$2000)/Statistics!B43</f>
        <v>0.625</v>
      </c>
      <c r="Z43" s="1">
        <f>SUMIF(Formulas!A$3:A$2000,Statistics!A43,Formulas!T$3:T$2000)</f>
        <v>5</v>
      </c>
      <c r="AA43" s="42">
        <f t="shared" si="19"/>
        <v>0.8</v>
      </c>
      <c r="AB43" s="1">
        <f>SUMIF(Formulas!A$3:A$2000,Statistics!A43,Formulas!R$3:R$2000)/Statistics!B43</f>
        <v>0.375</v>
      </c>
      <c r="AC43" s="1">
        <f>SUMIF(Formulas!A$3:A$2000,Statistics!A43,Formulas!R$3:R$2000)</f>
        <v>3</v>
      </c>
      <c r="AD43" s="1">
        <f>SUMIF(Formulas!A$3:A$2000,Statistics!A43,Formulas!U$3:U$2000)/Statistics!B43</f>
        <v>1.625</v>
      </c>
      <c r="AE43" s="1">
        <f>SUMIF(Formulas!A$3:A$2000,Statistics!A43,Formulas!U$3:U$2000)</f>
        <v>13</v>
      </c>
      <c r="AF43" s="43">
        <f t="shared" si="5"/>
        <v>0.230769230769231</v>
      </c>
      <c r="AG43">
        <f t="shared" si="6"/>
        <v>0.75</v>
      </c>
      <c r="AH43">
        <f t="shared" si="7"/>
        <v>0.875</v>
      </c>
      <c r="AI43">
        <f>SUMIF('Defense processing realm (dpr)'!A$2:A$2000,A43,'Defense processing realm (dpr)'!J$2:J$2000)/B43</f>
        <v>11.19025</v>
      </c>
      <c r="AJ43">
        <f t="shared" si="33"/>
        <v>0</v>
      </c>
      <c r="AK43">
        <f t="shared" si="34"/>
        <v>-29.4160939376137</v>
      </c>
      <c r="AL43" s="1">
        <f t="shared" si="35"/>
        <v>0</v>
      </c>
      <c r="AM43">
        <f>SUMIF('Defense processing realm (dpr)'!A$2:A$2000,A43,'Defense processing realm (dpr)'!AC$2:AC$2000)/B43</f>
        <v>-29.4160939376137</v>
      </c>
      <c r="AN43">
        <f>COUNTIFS('Data Entry'!A:A,Statistics!A43,'Data Entry'!T:T,0)</f>
        <v>6</v>
      </c>
      <c r="AO43">
        <f>COUNTIFS('Data Entry'!A:A,Statistics!A43,'Data Entry'!T:T,1)</f>
        <v>0</v>
      </c>
      <c r="AP43">
        <f>COUNTIFS('Data Entry'!A:A,Statistics!A43,'Data Entry'!T:T,2)</f>
        <v>2</v>
      </c>
      <c r="AQ43">
        <f>COUNTIFS('Data Entry'!A:A,Statistics!A43,'Data Entry'!T:T,3)</f>
        <v>0</v>
      </c>
      <c r="AR43">
        <f>COUNTIFS('Data Entry'!A:A,Statistics!A43,'Data Entry'!T:T,4)</f>
        <v>0</v>
      </c>
      <c r="AS43">
        <f t="shared" si="23"/>
        <v>8</v>
      </c>
      <c r="AT43">
        <f t="shared" si="8"/>
        <v>6</v>
      </c>
      <c r="AU43">
        <f t="shared" si="9"/>
        <v>0</v>
      </c>
      <c r="AV43">
        <f t="shared" si="24"/>
        <v>0</v>
      </c>
      <c r="AW43">
        <f t="shared" si="25"/>
        <v>0</v>
      </c>
      <c r="AX43">
        <f t="shared" si="26"/>
        <v>4</v>
      </c>
      <c r="AY43">
        <f t="shared" si="27"/>
        <v>0</v>
      </c>
      <c r="AZ43">
        <f t="shared" si="28"/>
        <v>0</v>
      </c>
      <c r="BA43">
        <f t="shared" si="29"/>
        <v>4</v>
      </c>
      <c r="BB43">
        <f t="shared" si="10"/>
        <v>0.5</v>
      </c>
      <c r="BC43" t="e">
        <f>SUMIFS('Data Entry'!S$3:S$2000,'Data Entry'!A$3:A$2000,A43,'Data Entry'!T$3:T$2000,4)/AR43</f>
        <v>#DIV/0!</v>
      </c>
      <c r="BD43" t="e">
        <f>SUMIFS('Data Entry'!S$3:S$2000,'Data Entry'!A$3:A$2000,A43,'Data Entry'!T$3:T$2000,3)/AQ43</f>
        <v>#DIV/0!</v>
      </c>
      <c r="BE43">
        <f>SUMIFS('Data Entry'!S$3:S$2000,'Data Entry'!A$3:A$2000,A43,'Data Entry'!T$3:T$2000,2)/AP43</f>
        <v>0</v>
      </c>
      <c r="BF43" t="e">
        <f>SUMIFS('Data Entry'!S$3:S$2000,'Data Entry'!A$3:A$2000,A43,'Data Entry'!T$3:T$2000,1)/AO43</f>
        <v>#DIV/0!</v>
      </c>
      <c r="BG43">
        <f>_xlfn.MAXIFS(Formulas!AC$3:AC$2000,Formulas!A$3:A$2000,Statistics!A42)</f>
        <v>2</v>
      </c>
      <c r="BH43">
        <f>SUMIF(Formulas!A$3:A$2000,Statistics!A43,Formulas!AD$3:AD$2000)</f>
        <v>0</v>
      </c>
      <c r="BI43" s="2">
        <f t="shared" si="30"/>
        <v>0</v>
      </c>
      <c r="BJ43">
        <f>SUMIF(Formulas!A$3:A$2000,Statistics!A43,Formulas!AE$3:AE$2000)/Statistics!B43</f>
        <v>1.5</v>
      </c>
      <c r="BK43">
        <f>SUMIF(Formulas!A$3:A$2000,Statistics!A43,Formulas!AG$3:AG$2000)/Statistics!B43</f>
        <v>3.33333333333333</v>
      </c>
      <c r="BL43">
        <f>SUMIF(Formulas!A$3:A$2000,Statistics!A43,Formulas!AH$3:AH$2000)</f>
        <v>0</v>
      </c>
      <c r="BM43" s="2">
        <f t="shared" si="11"/>
        <v>0</v>
      </c>
      <c r="BN43">
        <f>SUMIF(Formulas!A$3:A$2000,Statistics!A43,Formulas!AI$3:AI$2000)</f>
        <v>0</v>
      </c>
      <c r="BO43" s="2">
        <f t="shared" si="12"/>
        <v>0</v>
      </c>
      <c r="BP43">
        <f>SUMIF(Formulas!A$3:A$2000,Statistics!A43,Formulas!AJ$3:AJ$2000)</f>
        <v>2</v>
      </c>
      <c r="BQ43" s="2">
        <f t="shared" si="13"/>
        <v>0.25</v>
      </c>
      <c r="BR43">
        <f>SUMIF(Formulas!A$3:A$2000,Statistics!A43,Formulas!AK$3:AK$2000)</f>
        <v>1</v>
      </c>
      <c r="BS43" s="2">
        <f t="shared" si="14"/>
        <v>0.5</v>
      </c>
    </row>
    <row r="44" spans="1:71">
      <c r="A44">
        <v>5032</v>
      </c>
      <c r="B44">
        <f>COUNTIF(Formulas!A$3:A$2000,Statistics!A44)</f>
        <v>7</v>
      </c>
      <c r="C44">
        <f t="shared" si="32"/>
        <v>19.3809523809524</v>
      </c>
      <c r="D44">
        <f t="shared" ref="D44:D87" si="36">F44+J44+O44</f>
        <v>4.57142857142857</v>
      </c>
      <c r="E44" s="2">
        <f>SUMIF(Formulas!A$3:A$2000,Statistics!A44,Formulas!D$3:D$2000)/Statistics!B44</f>
        <v>0.571428571428571</v>
      </c>
      <c r="F44">
        <f t="shared" ref="F44:F87" si="37">E44*2</f>
        <v>1.14285714285714</v>
      </c>
      <c r="G44">
        <f>SUMIF(Formulas!A$3:A$2000,Statistics!A44,Formulas!E$3:E$2000)/B44</f>
        <v>0</v>
      </c>
      <c r="H44">
        <f>SUMIF(Formulas!A$3:A$2000,Statistics!A44,Formulas!E$3:E$2000)</f>
        <v>0</v>
      </c>
      <c r="I44">
        <f>SUMIF(Formulas!A$3:A$2000,Statistics!A44,Formulas!I$3:I$2000)</f>
        <v>0</v>
      </c>
      <c r="J44">
        <f t="shared" ref="J44:J87" si="38">G44*2</f>
        <v>0</v>
      </c>
      <c r="K44">
        <f>SUMIF(Formulas!A$3:A$2000,Statistics!A44,Formulas!I$3:I$2000)/B44</f>
        <v>0</v>
      </c>
      <c r="L44" s="2" t="e">
        <f t="shared" ref="L44:L87" si="39">H44/I44</f>
        <v>#DIV/0!</v>
      </c>
      <c r="M44">
        <f>SUMIF(Formulas!A$3:A$2000,Statistics!A44,Formulas!G$3:G$2000)/Statistics!B44</f>
        <v>0.857142857142857</v>
      </c>
      <c r="N44">
        <f>SUMIF(Formulas!A$3:A$2000,Statistics!A44,Formulas!G$3:G$2000)</f>
        <v>6</v>
      </c>
      <c r="O44">
        <f t="shared" ref="O44:O87" si="40">M44*4</f>
        <v>3.42857142857143</v>
      </c>
      <c r="P44">
        <f>SUMIF(Formulas!A$3:A$2000,Statistics!A44,Formulas!J$3:J$2000)/B44</f>
        <v>1</v>
      </c>
      <c r="Q44">
        <f>SUMIF(Formulas!A$3:A$2000,Statistics!A44,Formulas!J$3:J$2000)</f>
        <v>7</v>
      </c>
      <c r="R44" s="2">
        <f t="shared" ref="R44:R87" si="41">N44/Q44</f>
        <v>0.857142857142857</v>
      </c>
      <c r="S44" s="4">
        <f>SUMIF(Formulas!A$3:A$2000,Statistics!A44,Formulas!N$3:N$2000)/B44</f>
        <v>1</v>
      </c>
      <c r="T44">
        <f t="shared" ref="T44:T87" si="42">G44+M44</f>
        <v>0.857142857142857</v>
      </c>
      <c r="U44">
        <f t="shared" ref="U44:U87" si="43">W44+AG44</f>
        <v>15.8571428571429</v>
      </c>
      <c r="V44">
        <f>SUMIF('I have a blue banner'!A$2:A$2000,A44,'I have a blue banner'!K$2:K$2000)/B44</f>
        <v>8.87757142857143</v>
      </c>
      <c r="W44" s="1">
        <f>SUMIF(Formulas!A$3:A$2000,Statistics!A44,Formulas!P$3:P$2000)/Statistics!B44</f>
        <v>0.142857142857143</v>
      </c>
      <c r="X44" s="1">
        <f>SUMIF(Formulas!A$3:A$2000,Statistics!A44,Formulas!P$3:P$2000)</f>
        <v>1</v>
      </c>
      <c r="Y44" s="1">
        <f>SUMIF(Formulas!A$3:A$2000,Statistics!A44,Formulas!T$3:T$2000)/Statistics!B44</f>
        <v>0.285714285714286</v>
      </c>
      <c r="Z44" s="1">
        <f>SUMIF(Formulas!A$3:A$2000,Statistics!A44,Formulas!T$3:T$2000)</f>
        <v>2</v>
      </c>
      <c r="AA44" s="42">
        <f t="shared" ref="AA44:AA87" si="44">X44/Z44</f>
        <v>0.5</v>
      </c>
      <c r="AB44" s="1">
        <f>SUMIF(Formulas!A$3:A$2000,Statistics!A44,Formulas!R$3:R$2000)/Statistics!B44</f>
        <v>7.85714285714286</v>
      </c>
      <c r="AC44" s="1">
        <f>SUMIF(Formulas!A$3:A$2000,Statistics!A44,Formulas!R$3:R$2000)</f>
        <v>55</v>
      </c>
      <c r="AD44" s="1">
        <f>SUMIF(Formulas!A$3:A$2000,Statistics!A44,Formulas!U$3:U$2000)/Statistics!B44</f>
        <v>11.4285714285714</v>
      </c>
      <c r="AE44" s="1">
        <f>SUMIF(Formulas!A$3:A$2000,Statistics!A44,Formulas!U$3:U$2000)</f>
        <v>80</v>
      </c>
      <c r="AF44" s="43">
        <f t="shared" ref="AF44:AF87" si="45">AC44/AE44</f>
        <v>0.6875</v>
      </c>
      <c r="AG44">
        <f t="shared" ref="AG44:AG87" si="46">AB44*2</f>
        <v>15.7142857142857</v>
      </c>
      <c r="AH44">
        <f t="shared" ref="AH44:AH87" si="47">W44+AB44</f>
        <v>8</v>
      </c>
      <c r="AI44">
        <f>SUMIF('Defense processing realm (dpr)'!A$2:A$2000,A44,'Defense processing realm (dpr)'!J$2:J$2000)/B44</f>
        <v>3.779</v>
      </c>
      <c r="AJ44">
        <f t="shared" si="33"/>
        <v>0</v>
      </c>
      <c r="AK44">
        <f t="shared" si="34"/>
        <v>-14.3467564981199</v>
      </c>
      <c r="AL44" s="1">
        <f t="shared" si="35"/>
        <v>0</v>
      </c>
      <c r="AM44">
        <f>SUMIF('Defense processing realm (dpr)'!A$2:A$2000,A44,'Defense processing realm (dpr)'!AC$2:AC$2000)/B44</f>
        <v>-14.3467564981199</v>
      </c>
      <c r="AN44">
        <f>COUNTIFS('Data Entry'!A:A,Statistics!A44,'Data Entry'!T:T,0)</f>
        <v>4</v>
      </c>
      <c r="AO44">
        <f>COUNTIFS('Data Entry'!A:A,Statistics!A44,'Data Entry'!T:T,1)</f>
        <v>0</v>
      </c>
      <c r="AP44">
        <f>COUNTIFS('Data Entry'!A:A,Statistics!A44,'Data Entry'!T:T,2)</f>
        <v>3</v>
      </c>
      <c r="AQ44">
        <f>COUNTIFS('Data Entry'!A:A,Statistics!A44,'Data Entry'!T:T,3)</f>
        <v>0</v>
      </c>
      <c r="AR44">
        <f>COUNTIFS('Data Entry'!A:A,Statistics!A44,'Data Entry'!T:T,4)</f>
        <v>0</v>
      </c>
      <c r="AS44">
        <f t="shared" ref="AS44:AS87" si="48">SUM(AN44:AR44)</f>
        <v>7</v>
      </c>
      <c r="AT44">
        <f t="shared" ref="AT44:AT87" si="49">MAX(AN44:AR44)</f>
        <v>4</v>
      </c>
      <c r="AU44">
        <f t="shared" ref="AU44:AU87" si="50">IF(AT44=AN44,0,IF(AT44=AO44,1,IF(AT44=AP44,2,IF(AT44=AQ44,3,IF(AT44=AR44,4,"Please shoot me")))))</f>
        <v>0</v>
      </c>
      <c r="AV44">
        <f t="shared" ref="AV44:AV87" si="51">AN44*0</f>
        <v>0</v>
      </c>
      <c r="AW44">
        <f t="shared" ref="AW44:AW87" si="52">AO44</f>
        <v>0</v>
      </c>
      <c r="AX44">
        <f t="shared" ref="AX44:AX87" si="53">AP44*2</f>
        <v>6</v>
      </c>
      <c r="AY44">
        <f t="shared" ref="AY44:AY87" si="54">AQ44*3</f>
        <v>0</v>
      </c>
      <c r="AZ44">
        <f t="shared" ref="AZ44:AZ87" si="55">AR44*4</f>
        <v>0</v>
      </c>
      <c r="BA44">
        <f t="shared" ref="BA44:BA87" si="56">SUM(AV44:AZ44)</f>
        <v>6</v>
      </c>
      <c r="BB44">
        <f t="shared" ref="BB44:BB87" si="57">BA44/B44</f>
        <v>0.857142857142857</v>
      </c>
      <c r="BC44" t="e">
        <f>SUMIFS('Data Entry'!S$3:S$2000,'Data Entry'!A$3:A$2000,A44,'Data Entry'!T$3:T$2000,4)/AR44</f>
        <v>#DIV/0!</v>
      </c>
      <c r="BD44" t="e">
        <f>SUMIFS('Data Entry'!S$3:S$2000,'Data Entry'!A$3:A$2000,A44,'Data Entry'!T$3:T$2000,3)/AQ44</f>
        <v>#DIV/0!</v>
      </c>
      <c r="BE44">
        <f>SUMIFS('Data Entry'!S$3:S$2000,'Data Entry'!A$3:A$2000,A44,'Data Entry'!T$3:T$2000,2)/AP44</f>
        <v>0</v>
      </c>
      <c r="BF44" t="e">
        <f>SUMIFS('Data Entry'!S$3:S$2000,'Data Entry'!A$3:A$2000,A44,'Data Entry'!T$3:T$2000,1)/AO44</f>
        <v>#DIV/0!</v>
      </c>
      <c r="BG44">
        <f>_xlfn.MAXIFS(Formulas!AC$3:AC$2000,Formulas!A$3:A$2000,Statistics!A43)</f>
        <v>2</v>
      </c>
      <c r="BH44">
        <f>SUMIF(Formulas!A$3:A$2000,Statistics!A44,Formulas!AD$3:AD$2000)</f>
        <v>0</v>
      </c>
      <c r="BI44" s="2">
        <f t="shared" ref="BI44:BI87" si="58">BH44/AS44</f>
        <v>0</v>
      </c>
      <c r="BJ44">
        <f>SUMIF(Formulas!A$3:A$2000,Statistics!A44,Formulas!AE$3:AE$2000)/Statistics!B44</f>
        <v>2.57142857142857</v>
      </c>
      <c r="BK44">
        <f>SUMIF(Formulas!A$3:A$2000,Statistics!A44,Formulas!AG$3:AG$2000)/Statistics!B44</f>
        <v>3.61904761904762</v>
      </c>
      <c r="BL44">
        <f>SUMIF(Formulas!A$3:A$2000,Statistics!A44,Formulas!AH$3:AH$2000)</f>
        <v>0</v>
      </c>
      <c r="BM44" s="2">
        <f t="shared" ref="BM44:BM87" si="59">BL44/B44</f>
        <v>0</v>
      </c>
      <c r="BN44">
        <f>SUMIF(Formulas!A$3:A$2000,Statistics!A44,Formulas!AI$3:AI$2000)</f>
        <v>0</v>
      </c>
      <c r="BO44" s="2">
        <f t="shared" ref="BO44:BO87" si="60">BN44/B44</f>
        <v>0</v>
      </c>
      <c r="BP44">
        <f>SUMIF(Formulas!A$3:A$2000,Statistics!A44,Formulas!AJ$3:AJ$2000)</f>
        <v>0</v>
      </c>
      <c r="BQ44" s="2">
        <f t="shared" ref="BQ44:BQ87" si="61">BP44/B44</f>
        <v>0</v>
      </c>
      <c r="BR44">
        <f>SUMIF(Formulas!A$3:A$2000,Statistics!A44,Formulas!AK$3:AK$2000)</f>
        <v>0</v>
      </c>
      <c r="BS44" s="2" t="e">
        <f t="shared" ref="BS44:BS87" si="62">BR44/BP44</f>
        <v>#DIV/0!</v>
      </c>
    </row>
    <row r="45" spans="1:71">
      <c r="A45">
        <v>5036</v>
      </c>
      <c r="B45">
        <f>COUNTIF(Formulas!A$3:A$2000,Statistics!A45)</f>
        <v>8</v>
      </c>
      <c r="C45">
        <f t="shared" si="32"/>
        <v>15.2916666666667</v>
      </c>
      <c r="D45">
        <f t="shared" si="36"/>
        <v>4.75</v>
      </c>
      <c r="E45" s="2">
        <f>SUMIF(Formulas!A$3:A$2000,Statistics!A45,Formulas!D$3:D$2000)/Statistics!B45</f>
        <v>0.75</v>
      </c>
      <c r="F45">
        <f t="shared" si="37"/>
        <v>1.5</v>
      </c>
      <c r="G45">
        <f>SUMIF(Formulas!A$3:A$2000,Statistics!A45,Formulas!E$3:E$2000)/B45</f>
        <v>0.875</v>
      </c>
      <c r="H45">
        <f>SUMIF(Formulas!A$3:A$2000,Statistics!A45,Formulas!E$3:E$2000)</f>
        <v>7</v>
      </c>
      <c r="I45">
        <f>SUMIF(Formulas!A$3:A$2000,Statistics!A45,Formulas!I$3:I$2000)</f>
        <v>8</v>
      </c>
      <c r="J45">
        <f t="shared" si="38"/>
        <v>1.75</v>
      </c>
      <c r="K45">
        <f>SUMIF(Formulas!A$3:A$2000,Statistics!A45,Formulas!I$3:I$2000)/B45</f>
        <v>1</v>
      </c>
      <c r="L45" s="2">
        <f t="shared" si="39"/>
        <v>0.875</v>
      </c>
      <c r="M45">
        <f>SUMIF(Formulas!A$3:A$2000,Statistics!A45,Formulas!G$3:G$2000)/Statistics!B45</f>
        <v>0.375</v>
      </c>
      <c r="N45">
        <f>SUMIF(Formulas!A$3:A$2000,Statistics!A45,Formulas!G$3:G$2000)</f>
        <v>3</v>
      </c>
      <c r="O45">
        <f t="shared" si="40"/>
        <v>1.5</v>
      </c>
      <c r="P45">
        <f>SUMIF(Formulas!A$3:A$2000,Statistics!A45,Formulas!J$3:J$2000)/B45</f>
        <v>0.375</v>
      </c>
      <c r="Q45">
        <f>SUMIF(Formulas!A$3:A$2000,Statistics!A45,Formulas!J$3:J$2000)</f>
        <v>3</v>
      </c>
      <c r="R45" s="2">
        <f t="shared" si="41"/>
        <v>1</v>
      </c>
      <c r="S45" s="4">
        <f>SUMIF(Formulas!A$3:A$2000,Statistics!A45,Formulas!N$3:N$2000)/B45</f>
        <v>1.375</v>
      </c>
      <c r="T45">
        <f t="shared" si="42"/>
        <v>1.25</v>
      </c>
      <c r="U45">
        <f t="shared" si="43"/>
        <v>7.375</v>
      </c>
      <c r="V45">
        <f>SUMIF('I have a blue banner'!A$2:A$2000,A45,'I have a blue banner'!K$2:K$2000)/B45</f>
        <v>5.413125</v>
      </c>
      <c r="W45" s="1">
        <f>SUMIF(Formulas!A$3:A$2000,Statistics!A45,Formulas!P$3:P$2000)/Statistics!B45</f>
        <v>7.375</v>
      </c>
      <c r="X45" s="1">
        <f>SUMIF(Formulas!A$3:A$2000,Statistics!A45,Formulas!P$3:P$2000)</f>
        <v>59</v>
      </c>
      <c r="Y45" s="1">
        <f>SUMIF(Formulas!A$3:A$2000,Statistics!A45,Formulas!T$3:T$2000)/Statistics!B45</f>
        <v>8.25</v>
      </c>
      <c r="Z45" s="1">
        <f>SUMIF(Formulas!A$3:A$2000,Statistics!A45,Formulas!T$3:T$2000)</f>
        <v>66</v>
      </c>
      <c r="AA45" s="42">
        <f t="shared" si="44"/>
        <v>0.893939393939394</v>
      </c>
      <c r="AB45" s="1">
        <f>SUMIF(Formulas!A$3:A$2000,Statistics!A45,Formulas!R$3:R$2000)/Statistics!B45</f>
        <v>0</v>
      </c>
      <c r="AC45" s="1">
        <f>SUMIF(Formulas!A$3:A$2000,Statistics!A45,Formulas!R$3:R$2000)</f>
        <v>0</v>
      </c>
      <c r="AD45" s="1">
        <f>SUMIF(Formulas!A$3:A$2000,Statistics!A45,Formulas!U$3:U$2000)/Statistics!B45</f>
        <v>0</v>
      </c>
      <c r="AE45" s="1">
        <f>SUMIF(Formulas!A$3:A$2000,Statistics!A45,Formulas!U$3:U$2000)</f>
        <v>0</v>
      </c>
      <c r="AF45" s="43" t="e">
        <f t="shared" si="45"/>
        <v>#DIV/0!</v>
      </c>
      <c r="AG45">
        <f t="shared" si="46"/>
        <v>0</v>
      </c>
      <c r="AH45">
        <f t="shared" si="47"/>
        <v>7.375</v>
      </c>
      <c r="AI45">
        <f>SUMIF('Defense processing realm (dpr)'!A$2:A$2000,A45,'Defense processing realm (dpr)'!J$2:J$2000)/B45</f>
        <v>10.338125</v>
      </c>
      <c r="AJ45">
        <f t="shared" si="33"/>
        <v>0</v>
      </c>
      <c r="AK45">
        <f t="shared" si="34"/>
        <v>-53.1151449280587</v>
      </c>
      <c r="AL45" s="1">
        <f t="shared" si="35"/>
        <v>0</v>
      </c>
      <c r="AM45">
        <f>SUMIF('Defense processing realm (dpr)'!A$2:A$2000,A45,'Defense processing realm (dpr)'!AC$2:AC$2000)/B45</f>
        <v>-53.1151449280587</v>
      </c>
      <c r="AN45">
        <f>COUNTIFS('Data Entry'!A:A,Statistics!A45,'Data Entry'!T:T,0)</f>
        <v>3</v>
      </c>
      <c r="AO45">
        <f>COUNTIFS('Data Entry'!A:A,Statistics!A45,'Data Entry'!T:T,1)</f>
        <v>1</v>
      </c>
      <c r="AP45">
        <f>COUNTIFS('Data Entry'!A:A,Statistics!A45,'Data Entry'!T:T,2)</f>
        <v>4</v>
      </c>
      <c r="AQ45">
        <f>COUNTIFS('Data Entry'!A:A,Statistics!A45,'Data Entry'!T:T,3)</f>
        <v>0</v>
      </c>
      <c r="AR45">
        <f>COUNTIFS('Data Entry'!A:A,Statistics!A45,'Data Entry'!T:T,4)</f>
        <v>0</v>
      </c>
      <c r="AS45">
        <f t="shared" si="48"/>
        <v>8</v>
      </c>
      <c r="AT45">
        <f t="shared" si="49"/>
        <v>4</v>
      </c>
      <c r="AU45">
        <f t="shared" si="50"/>
        <v>2</v>
      </c>
      <c r="AV45">
        <f t="shared" si="51"/>
        <v>0</v>
      </c>
      <c r="AW45">
        <f t="shared" si="52"/>
        <v>1</v>
      </c>
      <c r="AX45">
        <f t="shared" si="53"/>
        <v>8</v>
      </c>
      <c r="AY45">
        <f t="shared" si="54"/>
        <v>0</v>
      </c>
      <c r="AZ45">
        <f t="shared" si="55"/>
        <v>0</v>
      </c>
      <c r="BA45">
        <f t="shared" si="56"/>
        <v>9</v>
      </c>
      <c r="BB45">
        <f t="shared" si="57"/>
        <v>1.125</v>
      </c>
      <c r="BC45" t="e">
        <f>SUMIFS('Data Entry'!S$3:S$2000,'Data Entry'!A$3:A$2000,A45,'Data Entry'!T$3:T$2000,4)/AR45</f>
        <v>#DIV/0!</v>
      </c>
      <c r="BD45" t="e">
        <f>SUMIFS('Data Entry'!S$3:S$2000,'Data Entry'!A$3:A$2000,A45,'Data Entry'!T$3:T$2000,3)/AQ45</f>
        <v>#DIV/0!</v>
      </c>
      <c r="BE45">
        <f>SUMIFS('Data Entry'!S$3:S$2000,'Data Entry'!A$3:A$2000,A45,'Data Entry'!T$3:T$2000,2)/AP45</f>
        <v>0</v>
      </c>
      <c r="BF45">
        <f>SUMIFS('Data Entry'!S$3:S$2000,'Data Entry'!A$3:A$2000,A45,'Data Entry'!T$3:T$2000,1)/AO45</f>
        <v>0</v>
      </c>
      <c r="BG45">
        <f>_xlfn.MAXIFS(Formulas!AC$3:AC$2000,Formulas!A$3:A$2000,Statistics!A44)</f>
        <v>2</v>
      </c>
      <c r="BH45">
        <f>SUMIF(Formulas!A$3:A$2000,Statistics!A45,Formulas!AD$3:AD$2000)</f>
        <v>1</v>
      </c>
      <c r="BI45" s="2">
        <f t="shared" si="58"/>
        <v>0.125</v>
      </c>
      <c r="BJ45">
        <f>SUMIF(Formulas!A$3:A$2000,Statistics!A45,Formulas!AE$3:AE$2000)/Statistics!B45</f>
        <v>3.5</v>
      </c>
      <c r="BK45">
        <f>SUMIF(Formulas!A$3:A$2000,Statistics!A45,Formulas!AG$3:AG$2000)/Statistics!B45</f>
        <v>0.333333333333333</v>
      </c>
      <c r="BL45">
        <f>SUMIF(Formulas!A$3:A$2000,Statistics!A45,Formulas!AH$3:AH$2000)</f>
        <v>0</v>
      </c>
      <c r="BM45" s="2">
        <f t="shared" si="59"/>
        <v>0</v>
      </c>
      <c r="BN45">
        <f>SUMIF(Formulas!A$3:A$2000,Statistics!A45,Formulas!AI$3:AI$2000)</f>
        <v>0</v>
      </c>
      <c r="BO45" s="2">
        <f t="shared" si="60"/>
        <v>0</v>
      </c>
      <c r="BP45">
        <f>SUMIF(Formulas!A$3:A$2000,Statistics!A45,Formulas!AJ$3:AJ$2000)</f>
        <v>0</v>
      </c>
      <c r="BQ45" s="2">
        <f t="shared" si="61"/>
        <v>0</v>
      </c>
      <c r="BR45">
        <f>SUMIF(Formulas!A$3:A$2000,Statistics!A45,Formulas!AK$3:AK$2000)</f>
        <v>0</v>
      </c>
      <c r="BS45" s="2" t="e">
        <f t="shared" si="62"/>
        <v>#DIV/0!</v>
      </c>
    </row>
    <row r="46" spans="1:71">
      <c r="A46">
        <v>5406</v>
      </c>
      <c r="B46">
        <f>COUNTIF(Formulas!A$3:A$2000,Statistics!A46)</f>
        <v>9</v>
      </c>
      <c r="C46">
        <f t="shared" si="32"/>
        <v>35.2592592592593</v>
      </c>
      <c r="D46">
        <f t="shared" si="36"/>
        <v>10.4444444444444</v>
      </c>
      <c r="E46" s="2">
        <f>SUMIF(Formulas!A$3:A$2000,Statistics!A46,Formulas!D$3:D$2000)/Statistics!B46</f>
        <v>0.555555555555556</v>
      </c>
      <c r="F46">
        <f t="shared" si="37"/>
        <v>1.11111111111111</v>
      </c>
      <c r="G46">
        <f>SUMIF(Formulas!A$3:A$2000,Statistics!A46,Formulas!E$3:E$2000)/B46</f>
        <v>0</v>
      </c>
      <c r="H46">
        <f>SUMIF(Formulas!A$3:A$2000,Statistics!A46,Formulas!E$3:E$2000)</f>
        <v>0</v>
      </c>
      <c r="I46">
        <f>SUMIF(Formulas!A$3:A$2000,Statistics!A46,Formulas!I$3:I$2000)</f>
        <v>0</v>
      </c>
      <c r="J46">
        <f t="shared" si="38"/>
        <v>0</v>
      </c>
      <c r="K46">
        <f>SUMIF(Formulas!A$3:A$2000,Statistics!A46,Formulas!I$3:I$2000)/B46</f>
        <v>0</v>
      </c>
      <c r="L46" s="2" t="e">
        <f t="shared" si="39"/>
        <v>#DIV/0!</v>
      </c>
      <c r="M46">
        <f>SUMIF(Formulas!A$3:A$2000,Statistics!A46,Formulas!G$3:G$2000)/Statistics!B46</f>
        <v>2.33333333333333</v>
      </c>
      <c r="N46">
        <f>SUMIF(Formulas!A$3:A$2000,Statistics!A46,Formulas!G$3:G$2000)</f>
        <v>21</v>
      </c>
      <c r="O46">
        <f t="shared" si="40"/>
        <v>9.33333333333333</v>
      </c>
      <c r="P46">
        <f>SUMIF(Formulas!A$3:A$2000,Statistics!A46,Formulas!J$3:J$2000)/B46</f>
        <v>2.66666666666667</v>
      </c>
      <c r="Q46">
        <f>SUMIF(Formulas!A$3:A$2000,Statistics!A46,Formulas!J$3:J$2000)</f>
        <v>24</v>
      </c>
      <c r="R46" s="2">
        <f t="shared" si="41"/>
        <v>0.875</v>
      </c>
      <c r="S46" s="4">
        <f>SUMIF(Formulas!A$3:A$2000,Statistics!A46,Formulas!N$3:N$2000)/B46</f>
        <v>2.66666666666667</v>
      </c>
      <c r="T46">
        <f t="shared" si="42"/>
        <v>2.33333333333333</v>
      </c>
      <c r="U46">
        <f t="shared" si="43"/>
        <v>16.4444444444444</v>
      </c>
      <c r="V46">
        <f>SUMIF('I have a blue banner'!A$2:A$2000,A46,'I have a blue banner'!K$2:K$2000)/B46</f>
        <v>16.9752222222222</v>
      </c>
      <c r="W46" s="1">
        <f>SUMIF(Formulas!A$3:A$2000,Statistics!A46,Formulas!P$3:P$2000)/Statistics!B46</f>
        <v>0.444444444444444</v>
      </c>
      <c r="X46" s="1">
        <f>SUMIF(Formulas!A$3:A$2000,Statistics!A46,Formulas!P$3:P$2000)</f>
        <v>4</v>
      </c>
      <c r="Y46" s="1">
        <f>SUMIF(Formulas!A$3:A$2000,Statistics!A46,Formulas!T$3:T$2000)/Statistics!B46</f>
        <v>0.777777777777778</v>
      </c>
      <c r="Z46" s="1">
        <f>SUMIF(Formulas!A$3:A$2000,Statistics!A46,Formulas!T$3:T$2000)</f>
        <v>7</v>
      </c>
      <c r="AA46" s="42">
        <f t="shared" si="44"/>
        <v>0.571428571428571</v>
      </c>
      <c r="AB46" s="1">
        <f>SUMIF(Formulas!A$3:A$2000,Statistics!A46,Formulas!R$3:R$2000)/Statistics!B46</f>
        <v>8</v>
      </c>
      <c r="AC46" s="1">
        <f>SUMIF(Formulas!A$3:A$2000,Statistics!A46,Formulas!R$3:R$2000)</f>
        <v>72</v>
      </c>
      <c r="AD46" s="1">
        <f>SUMIF(Formulas!A$3:A$2000,Statistics!A46,Formulas!U$3:U$2000)/Statistics!B46</f>
        <v>10.6666666666667</v>
      </c>
      <c r="AE46" s="1">
        <f>SUMIF(Formulas!A$3:A$2000,Statistics!A46,Formulas!U$3:U$2000)</f>
        <v>96</v>
      </c>
      <c r="AF46" s="43">
        <f t="shared" si="45"/>
        <v>0.75</v>
      </c>
      <c r="AG46">
        <f t="shared" si="46"/>
        <v>16</v>
      </c>
      <c r="AH46">
        <f t="shared" si="47"/>
        <v>8.44444444444444</v>
      </c>
      <c r="AI46">
        <f>SUMIF('Defense processing realm (dpr)'!A$2:A$2000,A46,'Defense processing realm (dpr)'!J$2:J$2000)/B46</f>
        <v>9.92844444444444</v>
      </c>
      <c r="AJ46">
        <f t="shared" si="33"/>
        <v>0</v>
      </c>
      <c r="AK46">
        <f t="shared" si="34"/>
        <v>-27.7317769515493</v>
      </c>
      <c r="AL46" s="1">
        <f t="shared" si="35"/>
        <v>0</v>
      </c>
      <c r="AM46">
        <f>SUMIF('Defense processing realm (dpr)'!A$2:A$2000,A46,'Defense processing realm (dpr)'!AC$2:AC$2000)/B46</f>
        <v>-27.7317769515493</v>
      </c>
      <c r="AN46">
        <f>COUNTIFS('Data Entry'!A:A,Statistics!A46,'Data Entry'!T:T,0)</f>
        <v>3</v>
      </c>
      <c r="AO46">
        <f>COUNTIFS('Data Entry'!A:A,Statistics!A46,'Data Entry'!T:T,1)</f>
        <v>0</v>
      </c>
      <c r="AP46">
        <f>COUNTIFS('Data Entry'!A:A,Statistics!A46,'Data Entry'!T:T,2)</f>
        <v>0</v>
      </c>
      <c r="AQ46">
        <f>COUNTIFS('Data Entry'!A:A,Statistics!A46,'Data Entry'!T:T,3)</f>
        <v>0</v>
      </c>
      <c r="AR46">
        <f>COUNTIFS('Data Entry'!A:A,Statistics!A46,'Data Entry'!T:T,4)</f>
        <v>6</v>
      </c>
      <c r="AS46">
        <f t="shared" si="48"/>
        <v>9</v>
      </c>
      <c r="AT46">
        <f t="shared" si="49"/>
        <v>6</v>
      </c>
      <c r="AU46">
        <f t="shared" si="50"/>
        <v>4</v>
      </c>
      <c r="AV46">
        <f t="shared" si="51"/>
        <v>0</v>
      </c>
      <c r="AW46">
        <f t="shared" si="52"/>
        <v>0</v>
      </c>
      <c r="AX46">
        <f t="shared" si="53"/>
        <v>0</v>
      </c>
      <c r="AY46">
        <f t="shared" si="54"/>
        <v>0</v>
      </c>
      <c r="AZ46">
        <f t="shared" si="55"/>
        <v>24</v>
      </c>
      <c r="BA46">
        <f t="shared" si="56"/>
        <v>24</v>
      </c>
      <c r="BB46">
        <f t="shared" si="57"/>
        <v>2.66666666666667</v>
      </c>
      <c r="BC46">
        <f>SUMIFS('Data Entry'!S$3:S$2000,'Data Entry'!A$3:A$2000,A46,'Data Entry'!T$3:T$2000,4)/AR46</f>
        <v>0</v>
      </c>
      <c r="BD46" t="e">
        <f>SUMIFS('Data Entry'!S$3:S$2000,'Data Entry'!A$3:A$2000,A46,'Data Entry'!T$3:T$2000,3)/AQ46</f>
        <v>#DIV/0!</v>
      </c>
      <c r="BE46" t="e">
        <f>SUMIFS('Data Entry'!S$3:S$2000,'Data Entry'!A$3:A$2000,A46,'Data Entry'!T$3:T$2000,2)/AP46</f>
        <v>#DIV/0!</v>
      </c>
      <c r="BF46" t="e">
        <f>SUMIFS('Data Entry'!S$3:S$2000,'Data Entry'!A$3:A$2000,A46,'Data Entry'!T$3:T$2000,1)/AO46</f>
        <v>#DIV/0!</v>
      </c>
      <c r="BG46">
        <f>_xlfn.MAXIFS(Formulas!AC$3:AC$2000,Formulas!A$3:A$2000,Statistics!A45)</f>
        <v>2</v>
      </c>
      <c r="BH46">
        <f>SUMIF(Formulas!A$3:A$2000,Statistics!A46,Formulas!AD$3:AD$2000)</f>
        <v>0</v>
      </c>
      <c r="BI46" s="2">
        <f t="shared" si="58"/>
        <v>0</v>
      </c>
      <c r="BJ46">
        <f>SUMIF(Formulas!A$3:A$2000,Statistics!A46,Formulas!AE$3:AE$2000)/Statistics!B46</f>
        <v>10</v>
      </c>
      <c r="BK46">
        <f>SUMIF(Formulas!A$3:A$2000,Statistics!A46,Formulas!AG$3:AG$2000)/Statistics!B46</f>
        <v>1.62962962962963</v>
      </c>
      <c r="BL46">
        <f>SUMIF(Formulas!A$3:A$2000,Statistics!A46,Formulas!AH$3:AH$2000)</f>
        <v>0</v>
      </c>
      <c r="BM46" s="2">
        <f t="shared" si="59"/>
        <v>0</v>
      </c>
      <c r="BN46">
        <f>SUMIF(Formulas!A$3:A$2000,Statistics!A46,Formulas!AI$3:AI$2000)</f>
        <v>0</v>
      </c>
      <c r="BO46" s="2">
        <f t="shared" si="60"/>
        <v>0</v>
      </c>
      <c r="BP46">
        <f>SUMIF(Formulas!A$3:A$2000,Statistics!A46,Formulas!AJ$3:AJ$2000)</f>
        <v>1</v>
      </c>
      <c r="BQ46" s="2">
        <f t="shared" si="61"/>
        <v>0.111111111111111</v>
      </c>
      <c r="BR46">
        <f>SUMIF(Formulas!A$3:A$2000,Statistics!A46,Formulas!AK$3:AK$2000)</f>
        <v>0</v>
      </c>
      <c r="BS46" s="2">
        <f t="shared" si="62"/>
        <v>0</v>
      </c>
    </row>
    <row r="47" spans="1:71">
      <c r="A47">
        <v>5409</v>
      </c>
      <c r="B47">
        <f>COUNTIF(Formulas!A$3:A$2000,Statistics!A47)</f>
        <v>11</v>
      </c>
      <c r="C47">
        <f t="shared" si="32"/>
        <v>33.3939393939394</v>
      </c>
      <c r="D47">
        <f t="shared" si="36"/>
        <v>10.7272727272727</v>
      </c>
      <c r="E47" s="2">
        <f>SUMIF(Formulas!A$3:A$2000,Statistics!A47,Formulas!D$3:D$2000)/Statistics!B47</f>
        <v>0.818181818181818</v>
      </c>
      <c r="F47">
        <f t="shared" si="37"/>
        <v>1.63636363636364</v>
      </c>
      <c r="G47">
        <f>SUMIF(Formulas!A$3:A$2000,Statistics!A47,Formulas!E$3:E$2000)/B47</f>
        <v>0</v>
      </c>
      <c r="H47">
        <f>SUMIF(Formulas!A$3:A$2000,Statistics!A47,Formulas!E$3:E$2000)</f>
        <v>0</v>
      </c>
      <c r="I47">
        <f>SUMIF(Formulas!A$3:A$2000,Statistics!A47,Formulas!I$3:I$2000)</f>
        <v>0</v>
      </c>
      <c r="J47">
        <f t="shared" si="38"/>
        <v>0</v>
      </c>
      <c r="K47">
        <f>SUMIF(Formulas!A$3:A$2000,Statistics!A47,Formulas!I$3:I$2000)/B47</f>
        <v>0</v>
      </c>
      <c r="L47" s="2" t="e">
        <f t="shared" si="39"/>
        <v>#DIV/0!</v>
      </c>
      <c r="M47">
        <f>SUMIF(Formulas!A$3:A$2000,Statistics!A47,Formulas!G$3:G$2000)/Statistics!B47</f>
        <v>2.27272727272727</v>
      </c>
      <c r="N47">
        <f>SUMIF(Formulas!A$3:A$2000,Statistics!A47,Formulas!G$3:G$2000)</f>
        <v>25</v>
      </c>
      <c r="O47">
        <f t="shared" si="40"/>
        <v>9.09090909090909</v>
      </c>
      <c r="P47">
        <f>SUMIF(Formulas!A$3:A$2000,Statistics!A47,Formulas!J$3:J$2000)/B47</f>
        <v>2.54545454545455</v>
      </c>
      <c r="Q47">
        <f>SUMIF(Formulas!A$3:A$2000,Statistics!A47,Formulas!J$3:J$2000)</f>
        <v>28</v>
      </c>
      <c r="R47" s="2">
        <f t="shared" si="41"/>
        <v>0.892857142857143</v>
      </c>
      <c r="S47" s="4">
        <f>SUMIF(Formulas!A$3:A$2000,Statistics!A47,Formulas!N$3:N$2000)/B47</f>
        <v>2.54545454545455</v>
      </c>
      <c r="T47">
        <f t="shared" si="42"/>
        <v>2.27272727272727</v>
      </c>
      <c r="U47">
        <f t="shared" si="43"/>
        <v>20.0909090909091</v>
      </c>
      <c r="V47">
        <f>SUMIF('I have a blue banner'!A$2:A$2000,A47,'I have a blue banner'!K$2:K$2000)/B47</f>
        <v>26.6527272727273</v>
      </c>
      <c r="W47" s="1">
        <f>SUMIF(Formulas!A$3:A$2000,Statistics!A47,Formulas!P$3:P$2000)/Statistics!B47</f>
        <v>0.0909090909090909</v>
      </c>
      <c r="X47" s="1">
        <f>SUMIF(Formulas!A$3:A$2000,Statistics!A47,Formulas!P$3:P$2000)</f>
        <v>1</v>
      </c>
      <c r="Y47" s="1">
        <f>SUMIF(Formulas!A$3:A$2000,Statistics!A47,Formulas!T$3:T$2000)/Statistics!B47</f>
        <v>0.181818181818182</v>
      </c>
      <c r="Z47" s="1">
        <f>SUMIF(Formulas!A$3:A$2000,Statistics!A47,Formulas!T$3:T$2000)</f>
        <v>2</v>
      </c>
      <c r="AA47" s="42">
        <f t="shared" si="44"/>
        <v>0.5</v>
      </c>
      <c r="AB47" s="1">
        <f>SUMIF(Formulas!A$3:A$2000,Statistics!A47,Formulas!R$3:R$2000)/Statistics!B47</f>
        <v>10</v>
      </c>
      <c r="AC47" s="1">
        <f>SUMIF(Formulas!A$3:A$2000,Statistics!A47,Formulas!R$3:R$2000)</f>
        <v>110</v>
      </c>
      <c r="AD47" s="1">
        <f>SUMIF(Formulas!A$3:A$2000,Statistics!A47,Formulas!U$3:U$2000)/Statistics!B47</f>
        <v>12.3636363636364</v>
      </c>
      <c r="AE47" s="1">
        <f>SUMIF(Formulas!A$3:A$2000,Statistics!A47,Formulas!U$3:U$2000)</f>
        <v>136</v>
      </c>
      <c r="AF47" s="43">
        <f t="shared" si="45"/>
        <v>0.808823529411765</v>
      </c>
      <c r="AG47">
        <f t="shared" si="46"/>
        <v>20</v>
      </c>
      <c r="AH47">
        <f t="shared" si="47"/>
        <v>10.0909090909091</v>
      </c>
      <c r="AI47">
        <f>SUMIF('Defense processing realm (dpr)'!A$2:A$2000,A47,'Defense processing realm (dpr)'!J$2:J$2000)/B47</f>
        <v>4.29490909090909</v>
      </c>
      <c r="AJ47">
        <f t="shared" si="33"/>
        <v>0</v>
      </c>
      <c r="AK47">
        <f t="shared" si="34"/>
        <v>-12.0115308210819</v>
      </c>
      <c r="AL47" s="1">
        <f t="shared" si="35"/>
        <v>0</v>
      </c>
      <c r="AM47">
        <f>SUMIF('Defense processing realm (dpr)'!A$2:A$2000,A47,'Defense processing realm (dpr)'!AC$2:AC$2000)/B47</f>
        <v>-12.0115308210819</v>
      </c>
      <c r="AN47">
        <f>COUNTIFS('Data Entry'!A:A,Statistics!A47,'Data Entry'!T:T,0)</f>
        <v>2</v>
      </c>
      <c r="AO47">
        <f>COUNTIFS('Data Entry'!A:A,Statistics!A47,'Data Entry'!T:T,1)</f>
        <v>8</v>
      </c>
      <c r="AP47">
        <f>COUNTIFS('Data Entry'!A:A,Statistics!A47,'Data Entry'!T:T,2)</f>
        <v>1</v>
      </c>
      <c r="AQ47">
        <f>COUNTIFS('Data Entry'!A:A,Statistics!A47,'Data Entry'!T:T,3)</f>
        <v>0</v>
      </c>
      <c r="AR47">
        <f>COUNTIFS('Data Entry'!A:A,Statistics!A47,'Data Entry'!T:T,4)</f>
        <v>0</v>
      </c>
      <c r="AS47">
        <f t="shared" si="48"/>
        <v>11</v>
      </c>
      <c r="AT47">
        <f t="shared" si="49"/>
        <v>8</v>
      </c>
      <c r="AU47">
        <f t="shared" si="50"/>
        <v>1</v>
      </c>
      <c r="AV47">
        <f t="shared" si="51"/>
        <v>0</v>
      </c>
      <c r="AW47">
        <f t="shared" si="52"/>
        <v>8</v>
      </c>
      <c r="AX47">
        <f t="shared" si="53"/>
        <v>2</v>
      </c>
      <c r="AY47">
        <f t="shared" si="54"/>
        <v>0</v>
      </c>
      <c r="AZ47">
        <f t="shared" si="55"/>
        <v>0</v>
      </c>
      <c r="BA47">
        <f t="shared" si="56"/>
        <v>10</v>
      </c>
      <c r="BB47">
        <f t="shared" si="57"/>
        <v>0.909090909090909</v>
      </c>
      <c r="BC47" t="e">
        <f>SUMIFS('Data Entry'!S$3:S$2000,'Data Entry'!A$3:A$2000,A47,'Data Entry'!T$3:T$2000,4)/AR47</f>
        <v>#DIV/0!</v>
      </c>
      <c r="BD47" t="e">
        <f>SUMIFS('Data Entry'!S$3:S$2000,'Data Entry'!A$3:A$2000,A47,'Data Entry'!T$3:T$2000,3)/AQ47</f>
        <v>#DIV/0!</v>
      </c>
      <c r="BE47">
        <f>SUMIFS('Data Entry'!S$3:S$2000,'Data Entry'!A$3:A$2000,A47,'Data Entry'!T$3:T$2000,2)/AP47</f>
        <v>0</v>
      </c>
      <c r="BF47">
        <f>SUMIFS('Data Entry'!S$3:S$2000,'Data Entry'!A$3:A$2000,A47,'Data Entry'!T$3:T$2000,1)/AO47</f>
        <v>0</v>
      </c>
      <c r="BG47">
        <f>_xlfn.MAXIFS(Formulas!AC$3:AC$2000,Formulas!A$3:A$2000,Statistics!A46)</f>
        <v>4</v>
      </c>
      <c r="BH47">
        <f>SUMIF(Formulas!A$3:A$2000,Statistics!A47,Formulas!AD$3:AD$2000)</f>
        <v>0</v>
      </c>
      <c r="BI47" s="2">
        <f t="shared" si="58"/>
        <v>0</v>
      </c>
      <c r="BJ47">
        <f>SUMIF(Formulas!A$3:A$2000,Statistics!A47,Formulas!AE$3:AE$2000)/Statistics!B47</f>
        <v>3.45454545454545</v>
      </c>
      <c r="BK47">
        <f>SUMIF(Formulas!A$3:A$2000,Statistics!A47,Formulas!AG$3:AG$2000)/Statistics!B47</f>
        <v>0.878787878787879</v>
      </c>
      <c r="BL47">
        <f>SUMIF(Formulas!A$3:A$2000,Statistics!A47,Formulas!AH$3:AH$2000)</f>
        <v>0</v>
      </c>
      <c r="BM47" s="2">
        <f t="shared" si="59"/>
        <v>0</v>
      </c>
      <c r="BN47">
        <f>SUMIF(Formulas!A$3:A$2000,Statistics!A47,Formulas!AI$3:AI$2000)</f>
        <v>0</v>
      </c>
      <c r="BO47" s="2">
        <f t="shared" si="60"/>
        <v>0</v>
      </c>
      <c r="BP47">
        <f>SUMIF(Formulas!A$3:A$2000,Statistics!A47,Formulas!AJ$3:AJ$2000)</f>
        <v>0</v>
      </c>
      <c r="BQ47" s="2">
        <f t="shared" si="61"/>
        <v>0</v>
      </c>
      <c r="BR47">
        <f>SUMIF(Formulas!A$3:A$2000,Statistics!A47,Formulas!AK$3:AK$2000)</f>
        <v>0</v>
      </c>
      <c r="BS47" s="2" t="e">
        <f t="shared" si="62"/>
        <v>#DIV/0!</v>
      </c>
    </row>
    <row r="48" spans="1:71">
      <c r="A48">
        <v>5672</v>
      </c>
      <c r="B48">
        <f>COUNTIF(Formulas!A$3:A$2000,Statistics!A48)</f>
        <v>9</v>
      </c>
      <c r="C48">
        <f t="shared" si="32"/>
        <v>3.77777777777778</v>
      </c>
      <c r="D48">
        <f t="shared" si="36"/>
        <v>3.33333333333333</v>
      </c>
      <c r="E48" s="2">
        <f>SUMIF(Formulas!A$3:A$2000,Statistics!A48,Formulas!D$3:D$2000)/Statistics!B48</f>
        <v>1</v>
      </c>
      <c r="F48">
        <f t="shared" si="37"/>
        <v>2</v>
      </c>
      <c r="G48">
        <f>SUMIF(Formulas!A$3:A$2000,Statistics!A48,Formulas!E$3:E$2000)/B48</f>
        <v>0.666666666666667</v>
      </c>
      <c r="H48">
        <f>SUMIF(Formulas!A$3:A$2000,Statistics!A48,Formulas!E$3:E$2000)</f>
        <v>6</v>
      </c>
      <c r="I48">
        <f>SUMIF(Formulas!A$3:A$2000,Statistics!A48,Formulas!I$3:I$2000)</f>
        <v>7</v>
      </c>
      <c r="J48">
        <f t="shared" si="38"/>
        <v>1.33333333333333</v>
      </c>
      <c r="K48">
        <f>SUMIF(Formulas!A$3:A$2000,Statistics!A48,Formulas!I$3:I$2000)/B48</f>
        <v>0.777777777777778</v>
      </c>
      <c r="L48" s="2">
        <f t="shared" si="39"/>
        <v>0.857142857142857</v>
      </c>
      <c r="M48">
        <f>SUMIF(Formulas!A$3:A$2000,Statistics!A48,Formulas!G$3:G$2000)/Statistics!B48</f>
        <v>0</v>
      </c>
      <c r="N48">
        <f>SUMIF(Formulas!A$3:A$2000,Statistics!A48,Formulas!G$3:G$2000)</f>
        <v>0</v>
      </c>
      <c r="O48">
        <f t="shared" si="40"/>
        <v>0</v>
      </c>
      <c r="P48">
        <f>SUMIF(Formulas!A$3:A$2000,Statistics!A48,Formulas!J$3:J$2000)/B48</f>
        <v>0</v>
      </c>
      <c r="Q48">
        <f>SUMIF(Formulas!A$3:A$2000,Statistics!A48,Formulas!J$3:J$2000)</f>
        <v>0</v>
      </c>
      <c r="R48" s="2" t="e">
        <f t="shared" si="41"/>
        <v>#DIV/0!</v>
      </c>
      <c r="S48" s="4">
        <f>SUMIF(Formulas!A$3:A$2000,Statistics!A48,Formulas!N$3:N$2000)/B48</f>
        <v>0.777777777777778</v>
      </c>
      <c r="T48">
        <f t="shared" si="42"/>
        <v>0.666666666666667</v>
      </c>
      <c r="U48">
        <f t="shared" si="43"/>
        <v>1</v>
      </c>
      <c r="V48">
        <f>SUMIF('I have a blue banner'!A$2:A$2000,A48,'I have a blue banner'!K$2:K$2000)/B48</f>
        <v>16.932</v>
      </c>
      <c r="W48" s="1">
        <f>SUMIF(Formulas!A$3:A$2000,Statistics!A48,Formulas!P$3:P$2000)/Statistics!B48</f>
        <v>0.555555555555556</v>
      </c>
      <c r="X48" s="1">
        <f>SUMIF(Formulas!A$3:A$2000,Statistics!A48,Formulas!P$3:P$2000)</f>
        <v>5</v>
      </c>
      <c r="Y48" s="1">
        <f>SUMIF(Formulas!A$3:A$2000,Statistics!A48,Formulas!T$3:T$2000)/Statistics!B48</f>
        <v>0.666666666666667</v>
      </c>
      <c r="Z48" s="1">
        <f>SUMIF(Formulas!A$3:A$2000,Statistics!A48,Formulas!T$3:T$2000)</f>
        <v>6</v>
      </c>
      <c r="AA48" s="42">
        <f t="shared" si="44"/>
        <v>0.833333333333333</v>
      </c>
      <c r="AB48" s="1">
        <f>SUMIF(Formulas!A$3:A$2000,Statistics!A48,Formulas!R$3:R$2000)/Statistics!B48</f>
        <v>0.222222222222222</v>
      </c>
      <c r="AC48" s="1">
        <f>SUMIF(Formulas!A$3:A$2000,Statistics!A48,Formulas!R$3:R$2000)</f>
        <v>2</v>
      </c>
      <c r="AD48" s="1">
        <f>SUMIF(Formulas!A$3:A$2000,Statistics!A48,Formulas!U$3:U$2000)/Statistics!B48</f>
        <v>0.333333333333333</v>
      </c>
      <c r="AE48" s="1">
        <f>SUMIF(Formulas!A$3:A$2000,Statistics!A48,Formulas!U$3:U$2000)</f>
        <v>3</v>
      </c>
      <c r="AF48" s="43">
        <f t="shared" si="45"/>
        <v>0.666666666666667</v>
      </c>
      <c r="AG48">
        <f t="shared" si="46"/>
        <v>0.444444444444444</v>
      </c>
      <c r="AH48">
        <f t="shared" si="47"/>
        <v>0.777777777777778</v>
      </c>
      <c r="AI48">
        <f>SUMIF('Defense processing realm (dpr)'!A$2:A$2000,A48,'Defense processing realm (dpr)'!J$2:J$2000)/B48</f>
        <v>13.8373333333333</v>
      </c>
      <c r="AJ48">
        <f t="shared" si="33"/>
        <v>0</v>
      </c>
      <c r="AK48">
        <f t="shared" si="34"/>
        <v>-38.4493154224397</v>
      </c>
      <c r="AL48" s="1">
        <f t="shared" si="35"/>
        <v>0</v>
      </c>
      <c r="AM48">
        <f>SUMIF('Defense processing realm (dpr)'!A$2:A$2000,A48,'Defense processing realm (dpr)'!AC$2:AC$2000)/B48</f>
        <v>-38.4493154224397</v>
      </c>
      <c r="AN48">
        <f>COUNTIFS('Data Entry'!A:A,Statistics!A48,'Data Entry'!T:T,0)</f>
        <v>6</v>
      </c>
      <c r="AO48">
        <f>COUNTIFS('Data Entry'!A:A,Statistics!A48,'Data Entry'!T:T,1)</f>
        <v>2</v>
      </c>
      <c r="AP48">
        <f>COUNTIFS('Data Entry'!A:A,Statistics!A48,'Data Entry'!T:T,2)</f>
        <v>0</v>
      </c>
      <c r="AQ48">
        <f>COUNTIFS('Data Entry'!A:A,Statistics!A48,'Data Entry'!T:T,3)</f>
        <v>0</v>
      </c>
      <c r="AR48">
        <f>COUNTIFS('Data Entry'!A:A,Statistics!A48,'Data Entry'!T:T,4)</f>
        <v>1</v>
      </c>
      <c r="AS48">
        <f t="shared" si="48"/>
        <v>9</v>
      </c>
      <c r="AT48">
        <f t="shared" si="49"/>
        <v>6</v>
      </c>
      <c r="AU48">
        <f t="shared" si="50"/>
        <v>0</v>
      </c>
      <c r="AV48">
        <f t="shared" si="51"/>
        <v>0</v>
      </c>
      <c r="AW48">
        <f t="shared" si="52"/>
        <v>2</v>
      </c>
      <c r="AX48">
        <f t="shared" si="53"/>
        <v>0</v>
      </c>
      <c r="AY48">
        <f t="shared" si="54"/>
        <v>0</v>
      </c>
      <c r="AZ48">
        <f t="shared" si="55"/>
        <v>4</v>
      </c>
      <c r="BA48">
        <f t="shared" si="56"/>
        <v>6</v>
      </c>
      <c r="BB48">
        <f t="shared" si="57"/>
        <v>0.666666666666667</v>
      </c>
      <c r="BC48">
        <f>SUMIFS('Data Entry'!S$3:S$2000,'Data Entry'!A$3:A$2000,A48,'Data Entry'!T$3:T$2000,4)/AR48</f>
        <v>0</v>
      </c>
      <c r="BD48" t="e">
        <f>SUMIFS('Data Entry'!S$3:S$2000,'Data Entry'!A$3:A$2000,A48,'Data Entry'!T$3:T$2000,3)/AQ48</f>
        <v>#DIV/0!</v>
      </c>
      <c r="BE48" t="e">
        <f>SUMIFS('Data Entry'!S$3:S$2000,'Data Entry'!A$3:A$2000,A48,'Data Entry'!T$3:T$2000,2)/AP48</f>
        <v>#DIV/0!</v>
      </c>
      <c r="BF48">
        <f>SUMIFS('Data Entry'!S$3:S$2000,'Data Entry'!A$3:A$2000,A48,'Data Entry'!T$3:T$2000,1)/AO48</f>
        <v>0</v>
      </c>
      <c r="BG48">
        <f>_xlfn.MAXIFS(Formulas!AC$3:AC$2000,Formulas!A$3:A$2000,Statistics!A47)</f>
        <v>2</v>
      </c>
      <c r="BH48">
        <f>SUMIF(Formulas!A$3:A$2000,Statistics!A48,Formulas!AD$3:AD$2000)</f>
        <v>0</v>
      </c>
      <c r="BI48" s="2">
        <f t="shared" si="58"/>
        <v>0</v>
      </c>
      <c r="BJ48">
        <f>SUMIF(Formulas!A$3:A$2000,Statistics!A48,Formulas!AE$3:AE$2000)/Statistics!B48</f>
        <v>2.55555555555556</v>
      </c>
      <c r="BK48">
        <f>SUMIF(Formulas!A$3:A$2000,Statistics!A48,Formulas!AG$3:AG$2000)/Statistics!B48</f>
        <v>3.11111111111111</v>
      </c>
      <c r="BL48">
        <f>SUMIF(Formulas!A$3:A$2000,Statistics!A48,Formulas!AH$3:AH$2000)</f>
        <v>0</v>
      </c>
      <c r="BM48" s="2">
        <f t="shared" si="59"/>
        <v>0</v>
      </c>
      <c r="BN48">
        <f>SUMIF(Formulas!A$3:A$2000,Statistics!A48,Formulas!AI$3:AI$2000)</f>
        <v>0</v>
      </c>
      <c r="BO48" s="2">
        <f t="shared" si="60"/>
        <v>0</v>
      </c>
      <c r="BP48">
        <f>SUMIF(Formulas!A$3:A$2000,Statistics!A48,Formulas!AJ$3:AJ$2000)</f>
        <v>0</v>
      </c>
      <c r="BQ48" s="2">
        <f t="shared" si="61"/>
        <v>0</v>
      </c>
      <c r="BR48">
        <f>SUMIF(Formulas!A$3:A$2000,Statistics!A48,Formulas!AK$3:AK$2000)</f>
        <v>0</v>
      </c>
      <c r="BS48" s="2" t="e">
        <f t="shared" si="62"/>
        <v>#DIV/0!</v>
      </c>
    </row>
    <row r="49" spans="1:71">
      <c r="A49">
        <v>6135</v>
      </c>
      <c r="B49">
        <f>COUNTIF(Formulas!A$3:A$2000,Statistics!A49)</f>
        <v>10</v>
      </c>
      <c r="C49">
        <f t="shared" si="32"/>
        <v>13.8</v>
      </c>
      <c r="D49">
        <f t="shared" si="36"/>
        <v>3.4</v>
      </c>
      <c r="E49" s="2">
        <f>SUMIF(Formulas!A$3:A$2000,Statistics!A49,Formulas!D$3:D$2000)/Statistics!B49</f>
        <v>0.7</v>
      </c>
      <c r="F49">
        <f t="shared" si="37"/>
        <v>1.4</v>
      </c>
      <c r="G49">
        <f>SUMIF(Formulas!A$3:A$2000,Statistics!A49,Formulas!E$3:E$2000)/B49</f>
        <v>0</v>
      </c>
      <c r="H49">
        <f>SUMIF(Formulas!A$3:A$2000,Statistics!A49,Formulas!E$3:E$2000)</f>
        <v>0</v>
      </c>
      <c r="I49">
        <f>SUMIF(Formulas!A$3:A$2000,Statistics!A49,Formulas!I$3:I$2000)</f>
        <v>0</v>
      </c>
      <c r="J49">
        <f t="shared" si="38"/>
        <v>0</v>
      </c>
      <c r="K49">
        <f>SUMIF(Formulas!A$3:A$2000,Statistics!A49,Formulas!I$3:I$2000)/B49</f>
        <v>0</v>
      </c>
      <c r="L49" s="2" t="e">
        <f t="shared" si="39"/>
        <v>#DIV/0!</v>
      </c>
      <c r="M49">
        <f>SUMIF(Formulas!A$3:A$2000,Statistics!A49,Formulas!G$3:G$2000)/Statistics!B49</f>
        <v>0.5</v>
      </c>
      <c r="N49">
        <f>SUMIF(Formulas!A$3:A$2000,Statistics!A49,Formulas!G$3:G$2000)</f>
        <v>5</v>
      </c>
      <c r="O49">
        <f t="shared" si="40"/>
        <v>2</v>
      </c>
      <c r="P49">
        <f>SUMIF(Formulas!A$3:A$2000,Statistics!A49,Formulas!J$3:J$2000)/B49</f>
        <v>0.7</v>
      </c>
      <c r="Q49">
        <f>SUMIF(Formulas!A$3:A$2000,Statistics!A49,Formulas!J$3:J$2000)</f>
        <v>7</v>
      </c>
      <c r="R49" s="2">
        <f t="shared" si="41"/>
        <v>0.714285714285714</v>
      </c>
      <c r="S49" s="4">
        <f>SUMIF(Formulas!A$3:A$2000,Statistics!A49,Formulas!N$3:N$2000)/B49</f>
        <v>0.7</v>
      </c>
      <c r="T49">
        <f t="shared" si="42"/>
        <v>0.5</v>
      </c>
      <c r="U49">
        <f t="shared" si="43"/>
        <v>11.2</v>
      </c>
      <c r="V49">
        <f>SUMIF('I have a blue banner'!A$2:A$2000,A49,'I have a blue banner'!K$2:K$2000)/B49</f>
        <v>8.3571</v>
      </c>
      <c r="W49" s="1">
        <f>SUMIF(Formulas!A$3:A$2000,Statistics!A49,Formulas!P$3:P$2000)/Statistics!B49</f>
        <v>0</v>
      </c>
      <c r="X49" s="1">
        <f>SUMIF(Formulas!A$3:A$2000,Statistics!A49,Formulas!P$3:P$2000)</f>
        <v>0</v>
      </c>
      <c r="Y49" s="1">
        <f>SUMIF(Formulas!A$3:A$2000,Statistics!A49,Formulas!T$3:T$2000)/Statistics!B49</f>
        <v>0.4</v>
      </c>
      <c r="Z49" s="1">
        <f>SUMIF(Formulas!A$3:A$2000,Statistics!A49,Formulas!T$3:T$2000)</f>
        <v>4</v>
      </c>
      <c r="AA49" s="42">
        <f t="shared" si="44"/>
        <v>0</v>
      </c>
      <c r="AB49" s="1">
        <f>SUMIF(Formulas!A$3:A$2000,Statistics!A49,Formulas!R$3:R$2000)/Statistics!B49</f>
        <v>5.6</v>
      </c>
      <c r="AC49" s="1">
        <f>SUMIF(Formulas!A$3:A$2000,Statistics!A49,Formulas!R$3:R$2000)</f>
        <v>56</v>
      </c>
      <c r="AD49" s="1">
        <f>SUMIF(Formulas!A$3:A$2000,Statistics!A49,Formulas!U$3:U$2000)/Statistics!B49</f>
        <v>7</v>
      </c>
      <c r="AE49" s="1">
        <f>SUMIF(Formulas!A$3:A$2000,Statistics!A49,Formulas!U$3:U$2000)</f>
        <v>70</v>
      </c>
      <c r="AF49" s="43">
        <f t="shared" si="45"/>
        <v>0.8</v>
      </c>
      <c r="AG49">
        <f t="shared" si="46"/>
        <v>11.2</v>
      </c>
      <c r="AH49">
        <f t="shared" si="47"/>
        <v>5.6</v>
      </c>
      <c r="AI49">
        <f>SUMIF('Defense processing realm (dpr)'!A$2:A$2000,A49,'Defense processing realm (dpr)'!J$2:J$2000)/B49</f>
        <v>0.3583</v>
      </c>
      <c r="AJ49">
        <f t="shared" si="33"/>
        <v>0</v>
      </c>
      <c r="AK49">
        <f t="shared" si="34"/>
        <v>-4.25791432078081</v>
      </c>
      <c r="AL49" s="1">
        <f t="shared" si="35"/>
        <v>0</v>
      </c>
      <c r="AM49">
        <f>SUMIF('Defense processing realm (dpr)'!A$2:A$2000,A49,'Defense processing realm (dpr)'!AC$2:AC$2000)/B49</f>
        <v>-4.25791432078081</v>
      </c>
      <c r="AN49">
        <f>COUNTIFS('Data Entry'!A:A,Statistics!A49,'Data Entry'!T:T,0)</f>
        <v>10</v>
      </c>
      <c r="AO49">
        <f>COUNTIFS('Data Entry'!A:A,Statistics!A49,'Data Entry'!T:T,1)</f>
        <v>0</v>
      </c>
      <c r="AP49">
        <f>COUNTIFS('Data Entry'!A:A,Statistics!A49,'Data Entry'!T:T,2)</f>
        <v>0</v>
      </c>
      <c r="AQ49">
        <f>COUNTIFS('Data Entry'!A:A,Statistics!A49,'Data Entry'!T:T,3)</f>
        <v>0</v>
      </c>
      <c r="AR49">
        <f>COUNTIFS('Data Entry'!A:A,Statistics!A49,'Data Entry'!T:T,4)</f>
        <v>0</v>
      </c>
      <c r="AS49">
        <f t="shared" si="48"/>
        <v>10</v>
      </c>
      <c r="AT49">
        <f t="shared" si="49"/>
        <v>10</v>
      </c>
      <c r="AU49">
        <f t="shared" si="50"/>
        <v>0</v>
      </c>
      <c r="AV49">
        <f t="shared" si="51"/>
        <v>0</v>
      </c>
      <c r="AW49">
        <f t="shared" si="52"/>
        <v>0</v>
      </c>
      <c r="AX49">
        <f t="shared" si="53"/>
        <v>0</v>
      </c>
      <c r="AY49">
        <f t="shared" si="54"/>
        <v>0</v>
      </c>
      <c r="AZ49">
        <f t="shared" si="55"/>
        <v>0</v>
      </c>
      <c r="BA49">
        <f t="shared" si="56"/>
        <v>0</v>
      </c>
      <c r="BB49">
        <f t="shared" si="57"/>
        <v>0</v>
      </c>
      <c r="BC49" t="e">
        <f>SUMIFS('Data Entry'!S$3:S$2000,'Data Entry'!A$3:A$2000,A49,'Data Entry'!T$3:T$2000,4)/AR49</f>
        <v>#DIV/0!</v>
      </c>
      <c r="BD49" t="e">
        <f>SUMIFS('Data Entry'!S$3:S$2000,'Data Entry'!A$3:A$2000,A49,'Data Entry'!T$3:T$2000,3)/AQ49</f>
        <v>#DIV/0!</v>
      </c>
      <c r="BE49" t="e">
        <f>SUMIFS('Data Entry'!S$3:S$2000,'Data Entry'!A$3:A$2000,A49,'Data Entry'!T$3:T$2000,2)/AP49</f>
        <v>#DIV/0!</v>
      </c>
      <c r="BF49" t="e">
        <f>SUMIFS('Data Entry'!S$3:S$2000,'Data Entry'!A$3:A$2000,A49,'Data Entry'!T$3:T$2000,1)/AO49</f>
        <v>#DIV/0!</v>
      </c>
      <c r="BG49">
        <f>_xlfn.MAXIFS(Formulas!AC$3:AC$2000,Formulas!A$3:A$2000,Statistics!A48)</f>
        <v>4</v>
      </c>
      <c r="BH49">
        <f>SUMIF(Formulas!A$3:A$2000,Statistics!A49,Formulas!AD$3:AD$2000)</f>
        <v>0</v>
      </c>
      <c r="BI49" s="2">
        <f t="shared" si="58"/>
        <v>0</v>
      </c>
      <c r="BJ49">
        <f>SUMIF(Formulas!A$3:A$2000,Statistics!A49,Formulas!AE$3:AE$2000)/Statistics!B49</f>
        <v>0</v>
      </c>
      <c r="BK49">
        <f>SUMIF(Formulas!A$3:A$2000,Statistics!A49,Formulas!AG$3:AG$2000)/Statistics!B49</f>
        <v>0.8</v>
      </c>
      <c r="BL49">
        <f>SUMIF(Formulas!A$3:A$2000,Statistics!A49,Formulas!AH$3:AH$2000)</f>
        <v>0</v>
      </c>
      <c r="BM49" s="2">
        <f t="shared" si="59"/>
        <v>0</v>
      </c>
      <c r="BN49">
        <f>SUMIF(Formulas!A$3:A$2000,Statistics!A49,Formulas!AI$3:AI$2000)</f>
        <v>0</v>
      </c>
      <c r="BO49" s="2">
        <f t="shared" si="60"/>
        <v>0</v>
      </c>
      <c r="BP49">
        <f>SUMIF(Formulas!A$3:A$2000,Statistics!A49,Formulas!AJ$3:AJ$2000)</f>
        <v>3</v>
      </c>
      <c r="BQ49" s="2">
        <f t="shared" si="61"/>
        <v>0.3</v>
      </c>
      <c r="BR49">
        <f>SUMIF(Formulas!A$3:A$2000,Statistics!A49,Formulas!AK$3:AK$2000)</f>
        <v>0</v>
      </c>
      <c r="BS49" s="2">
        <f t="shared" si="62"/>
        <v>0</v>
      </c>
    </row>
    <row r="50" spans="1:71">
      <c r="A50">
        <v>6397</v>
      </c>
      <c r="B50">
        <f>COUNTIF(Formulas!A$3:A$2000,Statistics!A50)</f>
        <v>9</v>
      </c>
      <c r="C50">
        <f t="shared" si="32"/>
        <v>6.59259259259259</v>
      </c>
      <c r="D50">
        <f t="shared" si="36"/>
        <v>2.22222222222222</v>
      </c>
      <c r="E50" s="2">
        <f>SUMIF(Formulas!A$3:A$2000,Statistics!A50,Formulas!D$3:D$2000)/Statistics!B50</f>
        <v>0.555555555555556</v>
      </c>
      <c r="F50">
        <f t="shared" si="37"/>
        <v>1.11111111111111</v>
      </c>
      <c r="G50">
        <f>SUMIF(Formulas!A$3:A$2000,Statistics!A50,Formulas!E$3:E$2000)/B50</f>
        <v>0.555555555555556</v>
      </c>
      <c r="H50">
        <f>SUMIF(Formulas!A$3:A$2000,Statistics!A50,Formulas!E$3:E$2000)</f>
        <v>5</v>
      </c>
      <c r="I50">
        <f>SUMIF(Formulas!A$3:A$2000,Statistics!A50,Formulas!I$3:I$2000)</f>
        <v>14</v>
      </c>
      <c r="J50">
        <f t="shared" si="38"/>
        <v>1.11111111111111</v>
      </c>
      <c r="K50">
        <f>SUMIF(Formulas!A$3:A$2000,Statistics!A50,Formulas!I$3:I$2000)/B50</f>
        <v>1.55555555555556</v>
      </c>
      <c r="L50" s="2">
        <f t="shared" si="39"/>
        <v>0.357142857142857</v>
      </c>
      <c r="M50">
        <f>SUMIF(Formulas!A$3:A$2000,Statistics!A50,Formulas!G$3:G$2000)/Statistics!B50</f>
        <v>0</v>
      </c>
      <c r="N50">
        <f>SUMIF(Formulas!A$3:A$2000,Statistics!A50,Formulas!G$3:G$2000)</f>
        <v>0</v>
      </c>
      <c r="O50">
        <f t="shared" si="40"/>
        <v>0</v>
      </c>
      <c r="P50">
        <f>SUMIF(Formulas!A$3:A$2000,Statistics!A50,Formulas!J$3:J$2000)/B50</f>
        <v>0</v>
      </c>
      <c r="Q50">
        <f>SUMIF(Formulas!A$3:A$2000,Statistics!A50,Formulas!J$3:J$2000)</f>
        <v>0</v>
      </c>
      <c r="R50" s="2" t="e">
        <f t="shared" si="41"/>
        <v>#DIV/0!</v>
      </c>
      <c r="S50" s="4">
        <f>SUMIF(Formulas!A$3:A$2000,Statistics!A50,Formulas!N$3:N$2000)/B50</f>
        <v>1.55555555555556</v>
      </c>
      <c r="T50">
        <f t="shared" si="42"/>
        <v>0.555555555555556</v>
      </c>
      <c r="U50">
        <f t="shared" si="43"/>
        <v>1.77777777777778</v>
      </c>
      <c r="V50">
        <f>SUMIF('I have a blue banner'!A$2:A$2000,A50,'I have a blue banner'!K$2:K$2000)/B50</f>
        <v>8.45444444444444</v>
      </c>
      <c r="W50" s="1">
        <f>SUMIF(Formulas!A$3:A$2000,Statistics!A50,Formulas!P$3:P$2000)/Statistics!B50</f>
        <v>1.77777777777778</v>
      </c>
      <c r="X50" s="1">
        <f>SUMIF(Formulas!A$3:A$2000,Statistics!A50,Formulas!P$3:P$2000)</f>
        <v>16</v>
      </c>
      <c r="Y50" s="1">
        <f>SUMIF(Formulas!A$3:A$2000,Statistics!A50,Formulas!T$3:T$2000)/Statistics!B50</f>
        <v>2.88888888888889</v>
      </c>
      <c r="Z50" s="1">
        <f>SUMIF(Formulas!A$3:A$2000,Statistics!A50,Formulas!T$3:T$2000)</f>
        <v>26</v>
      </c>
      <c r="AA50" s="42">
        <f t="shared" si="44"/>
        <v>0.615384615384615</v>
      </c>
      <c r="AB50" s="1">
        <f>SUMIF(Formulas!A$3:A$2000,Statistics!A50,Formulas!R$3:R$2000)/Statistics!B50</f>
        <v>0</v>
      </c>
      <c r="AC50" s="1">
        <f>SUMIF(Formulas!A$3:A$2000,Statistics!A50,Formulas!R$3:R$2000)</f>
        <v>0</v>
      </c>
      <c r="AD50" s="1">
        <f>SUMIF(Formulas!A$3:A$2000,Statistics!A50,Formulas!U$3:U$2000)/Statistics!B50</f>
        <v>0</v>
      </c>
      <c r="AE50" s="1">
        <f>SUMIF(Formulas!A$3:A$2000,Statistics!A50,Formulas!U$3:U$2000)</f>
        <v>0</v>
      </c>
      <c r="AF50" s="43" t="e">
        <f t="shared" si="45"/>
        <v>#DIV/0!</v>
      </c>
      <c r="AG50">
        <f t="shared" si="46"/>
        <v>0</v>
      </c>
      <c r="AH50">
        <f t="shared" si="47"/>
        <v>1.77777777777778</v>
      </c>
      <c r="AI50">
        <f>SUMIF('Defense processing realm (dpr)'!A$2:A$2000,A50,'Defense processing realm (dpr)'!J$2:J$2000)/B50</f>
        <v>10.8422222222222</v>
      </c>
      <c r="AJ50">
        <f t="shared" si="33"/>
        <v>0</v>
      </c>
      <c r="AK50">
        <f t="shared" si="34"/>
        <v>-26.0130290246228</v>
      </c>
      <c r="AL50" s="1">
        <f t="shared" si="35"/>
        <v>0</v>
      </c>
      <c r="AM50">
        <f>SUMIF('Defense processing realm (dpr)'!A$2:A$2000,A50,'Defense processing realm (dpr)'!AC$2:AC$2000)/B50</f>
        <v>-26.0130290246228</v>
      </c>
      <c r="AN50">
        <f>COUNTIFS('Data Entry'!A:A,Statistics!A50,'Data Entry'!T:T,0)</f>
        <v>4</v>
      </c>
      <c r="AO50">
        <f>COUNTIFS('Data Entry'!A:A,Statistics!A50,'Data Entry'!T:T,1)</f>
        <v>0</v>
      </c>
      <c r="AP50">
        <f>COUNTIFS('Data Entry'!A:A,Statistics!A50,'Data Entry'!T:T,2)</f>
        <v>5</v>
      </c>
      <c r="AQ50">
        <f>COUNTIFS('Data Entry'!A:A,Statistics!A50,'Data Entry'!T:T,3)</f>
        <v>0</v>
      </c>
      <c r="AR50">
        <f>COUNTIFS('Data Entry'!A:A,Statistics!A50,'Data Entry'!T:T,4)</f>
        <v>0</v>
      </c>
      <c r="AS50">
        <f t="shared" si="48"/>
        <v>9</v>
      </c>
      <c r="AT50">
        <f t="shared" si="49"/>
        <v>5</v>
      </c>
      <c r="AU50">
        <f t="shared" si="50"/>
        <v>2</v>
      </c>
      <c r="AV50">
        <f t="shared" si="51"/>
        <v>0</v>
      </c>
      <c r="AW50">
        <f t="shared" si="52"/>
        <v>0</v>
      </c>
      <c r="AX50">
        <f t="shared" si="53"/>
        <v>10</v>
      </c>
      <c r="AY50">
        <f t="shared" si="54"/>
        <v>0</v>
      </c>
      <c r="AZ50">
        <f t="shared" si="55"/>
        <v>0</v>
      </c>
      <c r="BA50">
        <f t="shared" si="56"/>
        <v>10</v>
      </c>
      <c r="BB50">
        <f t="shared" si="57"/>
        <v>1.11111111111111</v>
      </c>
      <c r="BC50" t="e">
        <f>SUMIFS('Data Entry'!S$3:S$2000,'Data Entry'!A$3:A$2000,A50,'Data Entry'!T$3:T$2000,4)/AR50</f>
        <v>#DIV/0!</v>
      </c>
      <c r="BD50" t="e">
        <f>SUMIFS('Data Entry'!S$3:S$2000,'Data Entry'!A$3:A$2000,A50,'Data Entry'!T$3:T$2000,3)/AQ50</f>
        <v>#DIV/0!</v>
      </c>
      <c r="BE50">
        <f>SUMIFS('Data Entry'!S$3:S$2000,'Data Entry'!A$3:A$2000,A50,'Data Entry'!T$3:T$2000,2)/AP50</f>
        <v>0</v>
      </c>
      <c r="BF50" t="e">
        <f>SUMIFS('Data Entry'!S$3:S$2000,'Data Entry'!A$3:A$2000,A50,'Data Entry'!T$3:T$2000,1)/AO50</f>
        <v>#DIV/0!</v>
      </c>
      <c r="BG50">
        <f>_xlfn.MAXIFS(Formulas!AC$3:AC$2000,Formulas!A$3:A$2000,Statistics!A49)</f>
        <v>0</v>
      </c>
      <c r="BH50">
        <f>SUMIF(Formulas!A$3:A$2000,Statistics!A50,Formulas!AD$3:AD$2000)</f>
        <v>0</v>
      </c>
      <c r="BI50" s="2">
        <f t="shared" si="58"/>
        <v>0</v>
      </c>
      <c r="BJ50">
        <f>SUMIF(Formulas!A$3:A$2000,Statistics!A50,Formulas!AE$3:AE$2000)/Statistics!B50</f>
        <v>3.33333333333333</v>
      </c>
      <c r="BK50">
        <f>SUMIF(Formulas!A$3:A$2000,Statistics!A50,Formulas!AG$3:AG$2000)/Statistics!B50</f>
        <v>0.740740740740741</v>
      </c>
      <c r="BL50">
        <f>SUMIF(Formulas!A$3:A$2000,Statistics!A50,Formulas!AH$3:AH$2000)</f>
        <v>0</v>
      </c>
      <c r="BM50" s="2">
        <f t="shared" si="59"/>
        <v>0</v>
      </c>
      <c r="BN50">
        <f>SUMIF(Formulas!A$3:A$2000,Statistics!A50,Formulas!AI$3:AI$2000)</f>
        <v>0</v>
      </c>
      <c r="BO50" s="2">
        <f t="shared" si="60"/>
        <v>0</v>
      </c>
      <c r="BP50">
        <f>SUMIF(Formulas!A$3:A$2000,Statistics!A50,Formulas!AJ$3:AJ$2000)</f>
        <v>2</v>
      </c>
      <c r="BQ50" s="2">
        <f t="shared" si="61"/>
        <v>0.222222222222222</v>
      </c>
      <c r="BR50">
        <f>SUMIF(Formulas!A$3:A$2000,Statistics!A50,Formulas!AK$3:AK$2000)</f>
        <v>0</v>
      </c>
      <c r="BS50" s="2">
        <f t="shared" si="62"/>
        <v>0</v>
      </c>
    </row>
    <row r="51" spans="1:71">
      <c r="A51">
        <v>6864</v>
      </c>
      <c r="B51">
        <f>COUNTIF(Formulas!A$3:A$2000,Statistics!A51)</f>
        <v>9</v>
      </c>
      <c r="C51">
        <f t="shared" si="32"/>
        <v>9.22222222222222</v>
      </c>
      <c r="D51">
        <f t="shared" si="36"/>
        <v>3.11111111111111</v>
      </c>
      <c r="E51" s="2">
        <f>SUMIF(Formulas!A$3:A$2000,Statistics!A51,Formulas!D$3:D$2000)/Statistics!B51</f>
        <v>0.777777777777778</v>
      </c>
      <c r="F51">
        <f t="shared" si="37"/>
        <v>1.55555555555556</v>
      </c>
      <c r="G51">
        <f>SUMIF(Formulas!A$3:A$2000,Statistics!A51,Formulas!E$3:E$2000)/B51</f>
        <v>0.333333333333333</v>
      </c>
      <c r="H51">
        <f>SUMIF(Formulas!A$3:A$2000,Statistics!A51,Formulas!E$3:E$2000)</f>
        <v>3</v>
      </c>
      <c r="I51">
        <f>SUMIF(Formulas!A$3:A$2000,Statistics!A51,Formulas!I$3:I$2000)</f>
        <v>3</v>
      </c>
      <c r="J51">
        <f t="shared" si="38"/>
        <v>0.666666666666667</v>
      </c>
      <c r="K51">
        <f>SUMIF(Formulas!A$3:A$2000,Statistics!A51,Formulas!I$3:I$2000)/B51</f>
        <v>0.333333333333333</v>
      </c>
      <c r="L51" s="2">
        <f t="shared" si="39"/>
        <v>1</v>
      </c>
      <c r="M51">
        <f>SUMIF(Formulas!A$3:A$2000,Statistics!A51,Formulas!G$3:G$2000)/Statistics!B51</f>
        <v>0.222222222222222</v>
      </c>
      <c r="N51">
        <f>SUMIF(Formulas!A$3:A$2000,Statistics!A51,Formulas!G$3:G$2000)</f>
        <v>2</v>
      </c>
      <c r="O51">
        <f t="shared" si="40"/>
        <v>0.888888888888889</v>
      </c>
      <c r="P51">
        <f>SUMIF(Formulas!A$3:A$2000,Statistics!A51,Formulas!J$3:J$2000)/B51</f>
        <v>0.444444444444444</v>
      </c>
      <c r="Q51">
        <f>SUMIF(Formulas!A$3:A$2000,Statistics!A51,Formulas!J$3:J$2000)</f>
        <v>4</v>
      </c>
      <c r="R51" s="2">
        <f t="shared" si="41"/>
        <v>0.5</v>
      </c>
      <c r="S51" s="4">
        <f>SUMIF(Formulas!A$3:A$2000,Statistics!A51,Formulas!N$3:N$2000)/B51</f>
        <v>0.777777777777778</v>
      </c>
      <c r="T51">
        <f t="shared" si="42"/>
        <v>0.555555555555556</v>
      </c>
      <c r="U51">
        <f t="shared" si="43"/>
        <v>3.22222222222222</v>
      </c>
      <c r="V51">
        <f>SUMIF('I have a blue banner'!A$2:A$2000,A51,'I have a blue banner'!K$2:K$2000)/B51</f>
        <v>6.25555555555556</v>
      </c>
      <c r="W51" s="1">
        <f>SUMIF(Formulas!A$3:A$2000,Statistics!A51,Formulas!P$3:P$2000)/Statistics!B51</f>
        <v>0.555555555555556</v>
      </c>
      <c r="X51" s="1">
        <f>SUMIF(Formulas!A$3:A$2000,Statistics!A51,Formulas!P$3:P$2000)</f>
        <v>5</v>
      </c>
      <c r="Y51" s="1">
        <f>SUMIF(Formulas!A$3:A$2000,Statistics!A51,Formulas!T$3:T$2000)/Statistics!B51</f>
        <v>0.666666666666667</v>
      </c>
      <c r="Z51" s="1">
        <f>SUMIF(Formulas!A$3:A$2000,Statistics!A51,Formulas!T$3:T$2000)</f>
        <v>6</v>
      </c>
      <c r="AA51" s="42">
        <f t="shared" si="44"/>
        <v>0.833333333333333</v>
      </c>
      <c r="AB51" s="1">
        <f>SUMIF(Formulas!A$3:A$2000,Statistics!A51,Formulas!R$3:R$2000)/Statistics!B51</f>
        <v>1.33333333333333</v>
      </c>
      <c r="AC51" s="1">
        <f>SUMIF(Formulas!A$3:A$2000,Statistics!A51,Formulas!R$3:R$2000)</f>
        <v>12</v>
      </c>
      <c r="AD51" s="1">
        <f>SUMIF(Formulas!A$3:A$2000,Statistics!A51,Formulas!U$3:U$2000)/Statistics!B51</f>
        <v>3.22222222222222</v>
      </c>
      <c r="AE51" s="1">
        <f>SUMIF(Formulas!A$3:A$2000,Statistics!A51,Formulas!U$3:U$2000)</f>
        <v>29</v>
      </c>
      <c r="AF51" s="43">
        <f t="shared" si="45"/>
        <v>0.413793103448276</v>
      </c>
      <c r="AG51">
        <f t="shared" si="46"/>
        <v>2.66666666666667</v>
      </c>
      <c r="AH51">
        <f t="shared" si="47"/>
        <v>1.88888888888889</v>
      </c>
      <c r="AI51">
        <f>SUMIF('Defense processing realm (dpr)'!A$2:A$2000,A51,'Defense processing realm (dpr)'!J$2:J$2000)/B51</f>
        <v>5.63644444444444</v>
      </c>
      <c r="AJ51">
        <f t="shared" si="33"/>
        <v>0</v>
      </c>
      <c r="AK51">
        <f t="shared" si="34"/>
        <v>-24.6567449865152</v>
      </c>
      <c r="AL51" s="1">
        <f t="shared" si="35"/>
        <v>0</v>
      </c>
      <c r="AM51">
        <f>SUMIF('Defense processing realm (dpr)'!A$2:A$2000,A51,'Defense processing realm (dpr)'!AC$2:AC$2000)/B51</f>
        <v>-24.6567449865152</v>
      </c>
      <c r="AN51">
        <f>COUNTIFS('Data Entry'!A:A,Statistics!A51,'Data Entry'!T:T,0)</f>
        <v>4</v>
      </c>
      <c r="AO51">
        <f>COUNTIFS('Data Entry'!A:A,Statistics!A51,'Data Entry'!T:T,1)</f>
        <v>0</v>
      </c>
      <c r="AP51">
        <f>COUNTIFS('Data Entry'!A:A,Statistics!A51,'Data Entry'!T:T,2)</f>
        <v>4</v>
      </c>
      <c r="AQ51">
        <f>COUNTIFS('Data Entry'!A:A,Statistics!A51,'Data Entry'!T:T,3)</f>
        <v>1</v>
      </c>
      <c r="AR51">
        <f>COUNTIFS('Data Entry'!A:A,Statistics!A51,'Data Entry'!T:T,4)</f>
        <v>0</v>
      </c>
      <c r="AS51">
        <f t="shared" si="48"/>
        <v>9</v>
      </c>
      <c r="AT51">
        <f t="shared" si="49"/>
        <v>4</v>
      </c>
      <c r="AU51">
        <f t="shared" si="50"/>
        <v>0</v>
      </c>
      <c r="AV51">
        <f t="shared" si="51"/>
        <v>0</v>
      </c>
      <c r="AW51">
        <f t="shared" si="52"/>
        <v>0</v>
      </c>
      <c r="AX51">
        <f t="shared" si="53"/>
        <v>8</v>
      </c>
      <c r="AY51">
        <f t="shared" si="54"/>
        <v>3</v>
      </c>
      <c r="AZ51">
        <f t="shared" si="55"/>
        <v>0</v>
      </c>
      <c r="BA51">
        <f t="shared" si="56"/>
        <v>11</v>
      </c>
      <c r="BB51">
        <f t="shared" si="57"/>
        <v>1.22222222222222</v>
      </c>
      <c r="BC51" t="e">
        <f>SUMIFS('Data Entry'!S$3:S$2000,'Data Entry'!A$3:A$2000,A51,'Data Entry'!T$3:T$2000,4)/AR51</f>
        <v>#DIV/0!</v>
      </c>
      <c r="BD51">
        <f>SUMIFS('Data Entry'!S$3:S$2000,'Data Entry'!A$3:A$2000,A51,'Data Entry'!T$3:T$2000,3)/AQ51</f>
        <v>0</v>
      </c>
      <c r="BE51">
        <f>SUMIFS('Data Entry'!S$3:S$2000,'Data Entry'!A$3:A$2000,A51,'Data Entry'!T$3:T$2000,2)/AP51</f>
        <v>0</v>
      </c>
      <c r="BF51" t="e">
        <f>SUMIFS('Data Entry'!S$3:S$2000,'Data Entry'!A$3:A$2000,A51,'Data Entry'!T$3:T$2000,1)/AO51</f>
        <v>#DIV/0!</v>
      </c>
      <c r="BG51">
        <f>_xlfn.MAXIFS(Formulas!AC$3:AC$2000,Formulas!A$3:A$2000,Statistics!A50)</f>
        <v>2</v>
      </c>
      <c r="BH51">
        <f>SUMIF(Formulas!A$3:A$2000,Statistics!A51,Formulas!AD$3:AD$2000)</f>
        <v>0</v>
      </c>
      <c r="BI51" s="2">
        <f t="shared" si="58"/>
        <v>0</v>
      </c>
      <c r="BJ51">
        <f>SUMIF(Formulas!A$3:A$2000,Statistics!A51,Formulas!AE$3:AE$2000)/Statistics!B51</f>
        <v>3.77777777777778</v>
      </c>
      <c r="BK51">
        <f>SUMIF(Formulas!A$3:A$2000,Statistics!A51,Formulas!AG$3:AG$2000)/Statistics!B51</f>
        <v>0.888888888888889</v>
      </c>
      <c r="BL51">
        <f>SUMIF(Formulas!A$3:A$2000,Statistics!A51,Formulas!AH$3:AH$2000)</f>
        <v>0</v>
      </c>
      <c r="BM51" s="2">
        <f t="shared" si="59"/>
        <v>0</v>
      </c>
      <c r="BN51">
        <f>SUMIF(Formulas!A$3:A$2000,Statistics!A51,Formulas!AI$3:AI$2000)</f>
        <v>0</v>
      </c>
      <c r="BO51" s="2">
        <f t="shared" si="60"/>
        <v>0</v>
      </c>
      <c r="BP51">
        <f>SUMIF(Formulas!A$3:A$2000,Statistics!A51,Formulas!AJ$3:AJ$2000)</f>
        <v>0</v>
      </c>
      <c r="BQ51" s="2">
        <f t="shared" si="61"/>
        <v>0</v>
      </c>
      <c r="BR51">
        <f>SUMIF(Formulas!A$3:A$2000,Statistics!A51,Formulas!AK$3:AK$2000)</f>
        <v>3.75625</v>
      </c>
      <c r="BS51" s="2" t="e">
        <f t="shared" si="62"/>
        <v>#DIV/0!</v>
      </c>
    </row>
    <row r="52" spans="1:71">
      <c r="A52">
        <v>6865</v>
      </c>
      <c r="B52">
        <f>COUNTIF(Formulas!A$3:A$2000,Statistics!A52)</f>
        <v>12</v>
      </c>
      <c r="C52">
        <f t="shared" si="32"/>
        <v>6.75</v>
      </c>
      <c r="D52">
        <f t="shared" si="36"/>
        <v>3.16666666666667</v>
      </c>
      <c r="E52" s="2">
        <f>SUMIF(Formulas!A$3:A$2000,Statistics!A52,Formulas!D$3:D$2000)/Statistics!B52</f>
        <v>0.833333333333333</v>
      </c>
      <c r="F52">
        <f t="shared" si="37"/>
        <v>1.66666666666667</v>
      </c>
      <c r="G52">
        <f>SUMIF(Formulas!A$3:A$2000,Statistics!A52,Formulas!E$3:E$2000)/B52</f>
        <v>0.75</v>
      </c>
      <c r="H52">
        <f>SUMIF(Formulas!A$3:A$2000,Statistics!A52,Formulas!E$3:E$2000)</f>
        <v>9</v>
      </c>
      <c r="I52">
        <f>SUMIF(Formulas!A$3:A$2000,Statistics!A52,Formulas!I$3:I$2000)</f>
        <v>10</v>
      </c>
      <c r="J52">
        <f t="shared" si="38"/>
        <v>1.5</v>
      </c>
      <c r="K52">
        <f>SUMIF(Formulas!A$3:A$2000,Statistics!A52,Formulas!I$3:I$2000)/B52</f>
        <v>0.833333333333333</v>
      </c>
      <c r="L52" s="2">
        <f t="shared" si="39"/>
        <v>0.9</v>
      </c>
      <c r="M52">
        <f>SUMIF(Formulas!A$3:A$2000,Statistics!A52,Formulas!G$3:G$2000)/Statistics!B52</f>
        <v>0</v>
      </c>
      <c r="N52">
        <f>SUMIF(Formulas!A$3:A$2000,Statistics!A52,Formulas!G$3:G$2000)</f>
        <v>0</v>
      </c>
      <c r="O52">
        <f t="shared" si="40"/>
        <v>0</v>
      </c>
      <c r="P52">
        <f>SUMIF(Formulas!A$3:A$2000,Statistics!A52,Formulas!J$3:J$2000)/B52</f>
        <v>0</v>
      </c>
      <c r="Q52">
        <f>SUMIF(Formulas!A$3:A$2000,Statistics!A52,Formulas!J$3:J$2000)</f>
        <v>0</v>
      </c>
      <c r="R52" s="2" t="e">
        <f t="shared" si="41"/>
        <v>#DIV/0!</v>
      </c>
      <c r="S52" s="4">
        <f>SUMIF(Formulas!A$3:A$2000,Statistics!A52,Formulas!N$3:N$2000)/B52</f>
        <v>0.833333333333333</v>
      </c>
      <c r="T52">
        <f t="shared" si="42"/>
        <v>0.75</v>
      </c>
      <c r="U52">
        <f t="shared" si="43"/>
        <v>2.91666666666667</v>
      </c>
      <c r="V52">
        <f>SUMIF('I have a blue banner'!A$2:A$2000,A52,'I have a blue banner'!K$2:K$2000)/B52</f>
        <v>8.6135</v>
      </c>
      <c r="W52" s="1">
        <f>SUMIF(Formulas!A$3:A$2000,Statistics!A52,Formulas!P$3:P$2000)/Statistics!B52</f>
        <v>2.58333333333333</v>
      </c>
      <c r="X52" s="1">
        <f>SUMIF(Formulas!A$3:A$2000,Statistics!A52,Formulas!P$3:P$2000)</f>
        <v>31</v>
      </c>
      <c r="Y52" s="1">
        <f>SUMIF(Formulas!A$3:A$2000,Statistics!A52,Formulas!T$3:T$2000)/Statistics!B52</f>
        <v>3.91666666666667</v>
      </c>
      <c r="Z52" s="1">
        <f>SUMIF(Formulas!A$3:A$2000,Statistics!A52,Formulas!T$3:T$2000)</f>
        <v>47</v>
      </c>
      <c r="AA52" s="42">
        <f t="shared" si="44"/>
        <v>0.659574468085106</v>
      </c>
      <c r="AB52" s="1">
        <f>SUMIF(Formulas!A$3:A$2000,Statistics!A52,Formulas!R$3:R$2000)/Statistics!B52</f>
        <v>0.166666666666667</v>
      </c>
      <c r="AC52" s="1">
        <f>SUMIF(Formulas!A$3:A$2000,Statistics!A52,Formulas!R$3:R$2000)</f>
        <v>2</v>
      </c>
      <c r="AD52" s="1">
        <f>SUMIF(Formulas!A$3:A$2000,Statistics!A52,Formulas!U$3:U$2000)/Statistics!B52</f>
        <v>0.25</v>
      </c>
      <c r="AE52" s="1">
        <f>SUMIF(Formulas!A$3:A$2000,Statistics!A52,Formulas!U$3:U$2000)</f>
        <v>3</v>
      </c>
      <c r="AF52" s="43">
        <f t="shared" si="45"/>
        <v>0.666666666666667</v>
      </c>
      <c r="AG52">
        <f t="shared" si="46"/>
        <v>0.333333333333333</v>
      </c>
      <c r="AH52">
        <f t="shared" si="47"/>
        <v>2.75</v>
      </c>
      <c r="AI52">
        <f>SUMIF('Defense processing realm (dpr)'!A$2:A$2000,A52,'Defense processing realm (dpr)'!J$2:J$2000)/B52</f>
        <v>4.31508333333333</v>
      </c>
      <c r="AJ52">
        <f t="shared" si="33"/>
        <v>0</v>
      </c>
      <c r="AK52">
        <f t="shared" si="34"/>
        <v>-27.2974372745419</v>
      </c>
      <c r="AL52" s="1">
        <f t="shared" si="35"/>
        <v>0</v>
      </c>
      <c r="AM52">
        <f>SUMIF('Defense processing realm (dpr)'!A$2:A$2000,A52,'Defense processing realm (dpr)'!AC$2:AC$2000)/B52</f>
        <v>-27.2974372745419</v>
      </c>
      <c r="AN52">
        <f>COUNTIFS('Data Entry'!A:A,Statistics!A52,'Data Entry'!T:T,0)</f>
        <v>8</v>
      </c>
      <c r="AO52">
        <f>COUNTIFS('Data Entry'!A:A,Statistics!A52,'Data Entry'!T:T,1)</f>
        <v>0</v>
      </c>
      <c r="AP52">
        <f>COUNTIFS('Data Entry'!A:A,Statistics!A52,'Data Entry'!T:T,2)</f>
        <v>4</v>
      </c>
      <c r="AQ52">
        <f>COUNTIFS('Data Entry'!A:A,Statistics!A52,'Data Entry'!T:T,3)</f>
        <v>0</v>
      </c>
      <c r="AR52">
        <f>COUNTIFS('Data Entry'!A:A,Statistics!A52,'Data Entry'!T:T,4)</f>
        <v>0</v>
      </c>
      <c r="AS52">
        <f t="shared" si="48"/>
        <v>12</v>
      </c>
      <c r="AT52">
        <f t="shared" si="49"/>
        <v>8</v>
      </c>
      <c r="AU52">
        <f t="shared" si="50"/>
        <v>0</v>
      </c>
      <c r="AV52">
        <f t="shared" si="51"/>
        <v>0</v>
      </c>
      <c r="AW52">
        <f t="shared" si="52"/>
        <v>0</v>
      </c>
      <c r="AX52">
        <f t="shared" si="53"/>
        <v>8</v>
      </c>
      <c r="AY52">
        <f t="shared" si="54"/>
        <v>0</v>
      </c>
      <c r="AZ52">
        <f t="shared" si="55"/>
        <v>0</v>
      </c>
      <c r="BA52">
        <f t="shared" si="56"/>
        <v>8</v>
      </c>
      <c r="BB52">
        <f t="shared" si="57"/>
        <v>0.666666666666667</v>
      </c>
      <c r="BC52" t="e">
        <f>SUMIFS('Data Entry'!S$3:S$2000,'Data Entry'!A$3:A$2000,A52,'Data Entry'!T$3:T$2000,4)/AR52</f>
        <v>#DIV/0!</v>
      </c>
      <c r="BD52" t="e">
        <f>SUMIFS('Data Entry'!S$3:S$2000,'Data Entry'!A$3:A$2000,A52,'Data Entry'!T$3:T$2000,3)/AQ52</f>
        <v>#DIV/0!</v>
      </c>
      <c r="BE52">
        <f>SUMIFS('Data Entry'!S$3:S$2000,'Data Entry'!A$3:A$2000,A52,'Data Entry'!T$3:T$2000,2)/AP52</f>
        <v>0</v>
      </c>
      <c r="BF52" t="e">
        <f>SUMIFS('Data Entry'!S$3:S$2000,'Data Entry'!A$3:A$2000,A52,'Data Entry'!T$3:T$2000,1)/AO52</f>
        <v>#DIV/0!</v>
      </c>
      <c r="BG52">
        <f>_xlfn.MAXIFS(Formulas!AC$3:AC$2000,Formulas!A$3:A$2000,Statistics!A51)</f>
        <v>3</v>
      </c>
      <c r="BH52">
        <f>SUMIF(Formulas!A$3:A$2000,Statistics!A52,Formulas!AD$3:AD$2000)</f>
        <v>0</v>
      </c>
      <c r="BI52" s="2">
        <f t="shared" si="58"/>
        <v>0</v>
      </c>
      <c r="BJ52">
        <f>SUMIF(Formulas!A$3:A$2000,Statistics!A52,Formulas!AE$3:AE$2000)/Statistics!B52</f>
        <v>2</v>
      </c>
      <c r="BK52">
        <f>SUMIF(Formulas!A$3:A$2000,Statistics!A52,Formulas!AG$3:AG$2000)/Statistics!B52</f>
        <v>1.33333333333333</v>
      </c>
      <c r="BL52">
        <f>SUMIF(Formulas!A$3:A$2000,Statistics!A52,Formulas!AH$3:AH$2000)</f>
        <v>0</v>
      </c>
      <c r="BM52" s="2">
        <f t="shared" si="59"/>
        <v>0</v>
      </c>
      <c r="BN52">
        <f>SUMIF(Formulas!A$3:A$2000,Statistics!A52,Formulas!AI$3:AI$2000)</f>
        <v>0</v>
      </c>
      <c r="BO52" s="2">
        <f t="shared" si="60"/>
        <v>0</v>
      </c>
      <c r="BP52">
        <f>SUMIF(Formulas!A$3:A$2000,Statistics!A52,Formulas!AJ$3:AJ$2000)</f>
        <v>3</v>
      </c>
      <c r="BQ52" s="2">
        <f t="shared" si="61"/>
        <v>0.25</v>
      </c>
      <c r="BR52">
        <f>SUMIF(Formulas!A$3:A$2000,Statistics!A52,Formulas!AK$3:AK$2000)</f>
        <v>2</v>
      </c>
      <c r="BS52" s="2">
        <f t="shared" si="62"/>
        <v>0.666666666666667</v>
      </c>
    </row>
    <row r="53" spans="1:71">
      <c r="A53">
        <v>6875</v>
      </c>
      <c r="B53">
        <f>COUNTIF(Formulas!A$3:A$2000,Statistics!A53)</f>
        <v>5</v>
      </c>
      <c r="C53">
        <f t="shared" si="32"/>
        <v>13.8</v>
      </c>
      <c r="D53">
        <f t="shared" si="36"/>
        <v>3.2</v>
      </c>
      <c r="E53" s="2">
        <f>SUMIF(Formulas!A$3:A$2000,Statistics!A53,Formulas!D$3:D$2000)/Statistics!B53</f>
        <v>1</v>
      </c>
      <c r="F53">
        <f t="shared" si="37"/>
        <v>2</v>
      </c>
      <c r="G53">
        <f>SUMIF(Formulas!A$3:A$2000,Statistics!A53,Formulas!E$3:E$2000)/B53</f>
        <v>0.6</v>
      </c>
      <c r="H53">
        <f>SUMIF(Formulas!A$3:A$2000,Statistics!A53,Formulas!E$3:E$2000)</f>
        <v>3</v>
      </c>
      <c r="I53">
        <f>SUMIF(Formulas!A$3:A$2000,Statistics!A53,Formulas!I$3:I$2000)</f>
        <v>5</v>
      </c>
      <c r="J53">
        <f t="shared" si="38"/>
        <v>1.2</v>
      </c>
      <c r="K53">
        <f>SUMIF(Formulas!A$3:A$2000,Statistics!A53,Formulas!I$3:I$2000)/B53</f>
        <v>1</v>
      </c>
      <c r="L53" s="2">
        <f t="shared" si="39"/>
        <v>0.6</v>
      </c>
      <c r="M53">
        <f>SUMIF(Formulas!A$3:A$2000,Statistics!A53,Formulas!G$3:G$2000)/Statistics!B53</f>
        <v>0</v>
      </c>
      <c r="N53">
        <f>SUMIF(Formulas!A$3:A$2000,Statistics!A53,Formulas!G$3:G$2000)</f>
        <v>0</v>
      </c>
      <c r="O53">
        <f t="shared" si="40"/>
        <v>0</v>
      </c>
      <c r="P53">
        <f>SUMIF(Formulas!A$3:A$2000,Statistics!A53,Formulas!J$3:J$2000)/B53</f>
        <v>0</v>
      </c>
      <c r="Q53">
        <f>SUMIF(Formulas!A$3:A$2000,Statistics!A53,Formulas!J$3:J$2000)</f>
        <v>0</v>
      </c>
      <c r="R53" s="2" t="e">
        <f t="shared" si="41"/>
        <v>#DIV/0!</v>
      </c>
      <c r="S53" s="4">
        <f>SUMIF(Formulas!A$3:A$2000,Statistics!A53,Formulas!N$3:N$2000)/B53</f>
        <v>1</v>
      </c>
      <c r="T53">
        <f t="shared" si="42"/>
        <v>0.6</v>
      </c>
      <c r="U53">
        <f t="shared" si="43"/>
        <v>6.2</v>
      </c>
      <c r="V53">
        <f>SUMIF('I have a blue banner'!A$2:A$2000,A53,'I have a blue banner'!K$2:K$2000)/B53</f>
        <v>4.4908</v>
      </c>
      <c r="W53" s="1">
        <f>SUMIF(Formulas!A$3:A$2000,Statistics!A53,Formulas!P$3:P$2000)/Statistics!B53</f>
        <v>6.2</v>
      </c>
      <c r="X53" s="1">
        <f>SUMIF(Formulas!A$3:A$2000,Statistics!A53,Formulas!P$3:P$2000)</f>
        <v>31</v>
      </c>
      <c r="Y53" s="1">
        <f>SUMIF(Formulas!A$3:A$2000,Statistics!A53,Formulas!T$3:T$2000)/Statistics!B53</f>
        <v>7.2</v>
      </c>
      <c r="Z53" s="1">
        <f>SUMIF(Formulas!A$3:A$2000,Statistics!A53,Formulas!T$3:T$2000)</f>
        <v>36</v>
      </c>
      <c r="AA53" s="42">
        <f t="shared" si="44"/>
        <v>0.861111111111111</v>
      </c>
      <c r="AB53" s="1">
        <f>SUMIF(Formulas!A$3:A$2000,Statistics!A53,Formulas!R$3:R$2000)/Statistics!B53</f>
        <v>0</v>
      </c>
      <c r="AC53" s="1">
        <f>SUMIF(Formulas!A$3:A$2000,Statistics!A53,Formulas!R$3:R$2000)</f>
        <v>0</v>
      </c>
      <c r="AD53" s="1">
        <f>SUMIF(Formulas!A$3:A$2000,Statistics!A53,Formulas!U$3:U$2000)/Statistics!B53</f>
        <v>0</v>
      </c>
      <c r="AE53" s="1">
        <f>SUMIF(Formulas!A$3:A$2000,Statistics!A53,Formulas!U$3:U$2000)</f>
        <v>0</v>
      </c>
      <c r="AF53" s="43" t="e">
        <f t="shared" si="45"/>
        <v>#DIV/0!</v>
      </c>
      <c r="AG53">
        <f t="shared" si="46"/>
        <v>0</v>
      </c>
      <c r="AH53">
        <f t="shared" si="47"/>
        <v>6.2</v>
      </c>
      <c r="AI53">
        <f>SUMIF('Defense processing realm (dpr)'!A$2:A$2000,A53,'Defense processing realm (dpr)'!J$2:J$2000)/B53</f>
        <v>3.0772</v>
      </c>
      <c r="AJ53">
        <f t="shared" si="33"/>
        <v>0</v>
      </c>
      <c r="AK53">
        <f t="shared" si="34"/>
        <v>-46.7037241021991</v>
      </c>
      <c r="AL53" s="1">
        <f t="shared" si="35"/>
        <v>0</v>
      </c>
      <c r="AM53">
        <f>SUMIF('Defense processing realm (dpr)'!A$2:A$2000,A53,'Defense processing realm (dpr)'!AC$2:AC$2000)/B53</f>
        <v>-46.7037241021991</v>
      </c>
      <c r="AN53">
        <f>COUNTIFS('Data Entry'!A:A,Statistics!A53,'Data Entry'!T:T,0)</f>
        <v>0</v>
      </c>
      <c r="AO53">
        <f>COUNTIFS('Data Entry'!A:A,Statistics!A53,'Data Entry'!T:T,1)</f>
        <v>0</v>
      </c>
      <c r="AP53">
        <f>COUNTIFS('Data Entry'!A:A,Statistics!A53,'Data Entry'!T:T,2)</f>
        <v>5</v>
      </c>
      <c r="AQ53">
        <f>COUNTIFS('Data Entry'!A:A,Statistics!A53,'Data Entry'!T:T,3)</f>
        <v>0</v>
      </c>
      <c r="AR53">
        <f>COUNTIFS('Data Entry'!A:A,Statistics!A53,'Data Entry'!T:T,4)</f>
        <v>0</v>
      </c>
      <c r="AS53">
        <f t="shared" si="48"/>
        <v>5</v>
      </c>
      <c r="AT53">
        <f t="shared" si="49"/>
        <v>5</v>
      </c>
      <c r="AU53">
        <f t="shared" si="50"/>
        <v>2</v>
      </c>
      <c r="AV53">
        <f t="shared" si="51"/>
        <v>0</v>
      </c>
      <c r="AW53">
        <f t="shared" si="52"/>
        <v>0</v>
      </c>
      <c r="AX53">
        <f t="shared" si="53"/>
        <v>10</v>
      </c>
      <c r="AY53">
        <f t="shared" si="54"/>
        <v>0</v>
      </c>
      <c r="AZ53">
        <f t="shared" si="55"/>
        <v>0</v>
      </c>
      <c r="BA53">
        <f t="shared" si="56"/>
        <v>10</v>
      </c>
      <c r="BB53">
        <f t="shared" si="57"/>
        <v>2</v>
      </c>
      <c r="BC53" t="e">
        <f>SUMIFS('Data Entry'!S$3:S$2000,'Data Entry'!A$3:A$2000,A53,'Data Entry'!T$3:T$2000,4)/AR53</f>
        <v>#DIV/0!</v>
      </c>
      <c r="BD53" t="e">
        <f>SUMIFS('Data Entry'!S$3:S$2000,'Data Entry'!A$3:A$2000,A53,'Data Entry'!T$3:T$2000,3)/AQ53</f>
        <v>#DIV/0!</v>
      </c>
      <c r="BE53">
        <f>SUMIFS('Data Entry'!S$3:S$2000,'Data Entry'!A$3:A$2000,A53,'Data Entry'!T$3:T$2000,2)/AP53</f>
        <v>0</v>
      </c>
      <c r="BF53" t="e">
        <f>SUMIFS('Data Entry'!S$3:S$2000,'Data Entry'!A$3:A$2000,A53,'Data Entry'!T$3:T$2000,1)/AO53</f>
        <v>#DIV/0!</v>
      </c>
      <c r="BG53">
        <f>_xlfn.MAXIFS(Formulas!AC$3:AC$2000,Formulas!A$3:A$2000,Statistics!A52)</f>
        <v>2</v>
      </c>
      <c r="BH53">
        <f>SUMIF(Formulas!A$3:A$2000,Statistics!A53,Formulas!AD$3:AD$2000)</f>
        <v>0</v>
      </c>
      <c r="BI53" s="2">
        <f t="shared" si="58"/>
        <v>0</v>
      </c>
      <c r="BJ53">
        <f>SUMIF(Formulas!A$3:A$2000,Statistics!A53,Formulas!AE$3:AE$2000)/Statistics!B53</f>
        <v>6</v>
      </c>
      <c r="BK53">
        <f>SUMIF(Formulas!A$3:A$2000,Statistics!A53,Formulas!AG$3:AG$2000)/Statistics!B53</f>
        <v>1.6</v>
      </c>
      <c r="BL53">
        <f>SUMIF(Formulas!A$3:A$2000,Statistics!A53,Formulas!AH$3:AH$2000)</f>
        <v>0</v>
      </c>
      <c r="BM53" s="2">
        <f t="shared" si="59"/>
        <v>0</v>
      </c>
      <c r="BN53">
        <f>SUMIF(Formulas!A$3:A$2000,Statistics!A53,Formulas!AI$3:AI$2000)</f>
        <v>0</v>
      </c>
      <c r="BO53" s="2">
        <f t="shared" si="60"/>
        <v>0</v>
      </c>
      <c r="BP53">
        <f>SUMIF(Formulas!A$3:A$2000,Statistics!A53,Formulas!AJ$3:AJ$2000)</f>
        <v>0</v>
      </c>
      <c r="BQ53" s="2">
        <f t="shared" si="61"/>
        <v>0</v>
      </c>
      <c r="BR53">
        <f>SUMIF(Formulas!A$3:A$2000,Statistics!A53,Formulas!AK$3:AK$2000)</f>
        <v>0</v>
      </c>
      <c r="BS53" s="2" t="e">
        <f t="shared" si="62"/>
        <v>#DIV/0!</v>
      </c>
    </row>
    <row r="54" spans="1:71">
      <c r="A54">
        <v>6978</v>
      </c>
      <c r="B54">
        <f>COUNTIF(Formulas!A$3:A$2000,Statistics!A54)</f>
        <v>10</v>
      </c>
      <c r="C54">
        <f t="shared" si="32"/>
        <v>12.8666666666667</v>
      </c>
      <c r="D54">
        <f t="shared" si="36"/>
        <v>5.4</v>
      </c>
      <c r="E54" s="2">
        <f>SUMIF(Formulas!A$3:A$2000,Statistics!A54,Formulas!D$3:D$2000)/Statistics!B54</f>
        <v>0.9</v>
      </c>
      <c r="F54">
        <f t="shared" si="37"/>
        <v>1.8</v>
      </c>
      <c r="G54">
        <f>SUMIF(Formulas!A$3:A$2000,Statistics!A54,Formulas!E$3:E$2000)/B54</f>
        <v>0</v>
      </c>
      <c r="H54">
        <f>SUMIF(Formulas!A$3:A$2000,Statistics!A54,Formulas!E$3:E$2000)</f>
        <v>0</v>
      </c>
      <c r="I54">
        <f>SUMIF(Formulas!A$3:A$2000,Statistics!A54,Formulas!I$3:I$2000)</f>
        <v>1</v>
      </c>
      <c r="J54">
        <f t="shared" si="38"/>
        <v>0</v>
      </c>
      <c r="K54">
        <f>SUMIF(Formulas!A$3:A$2000,Statistics!A54,Formulas!I$3:I$2000)/B54</f>
        <v>0.1</v>
      </c>
      <c r="L54" s="2">
        <f t="shared" si="39"/>
        <v>0</v>
      </c>
      <c r="M54">
        <f>SUMIF(Formulas!A$3:A$2000,Statistics!A54,Formulas!G$3:G$2000)/Statistics!B54</f>
        <v>0.9</v>
      </c>
      <c r="N54">
        <f>SUMIF(Formulas!A$3:A$2000,Statistics!A54,Formulas!G$3:G$2000)</f>
        <v>9</v>
      </c>
      <c r="O54">
        <f t="shared" si="40"/>
        <v>3.6</v>
      </c>
      <c r="P54">
        <f>SUMIF(Formulas!A$3:A$2000,Statistics!A54,Formulas!J$3:J$2000)/B54</f>
        <v>1.3</v>
      </c>
      <c r="Q54">
        <f>SUMIF(Formulas!A$3:A$2000,Statistics!A54,Formulas!J$3:J$2000)</f>
        <v>13</v>
      </c>
      <c r="R54" s="2">
        <f t="shared" si="41"/>
        <v>0.692307692307692</v>
      </c>
      <c r="S54" s="4">
        <f>SUMIF(Formulas!A$3:A$2000,Statistics!A54,Formulas!N$3:N$2000)/B54</f>
        <v>1.4</v>
      </c>
      <c r="T54">
        <f t="shared" si="42"/>
        <v>0.9</v>
      </c>
      <c r="U54">
        <f t="shared" si="43"/>
        <v>4.4</v>
      </c>
      <c r="V54">
        <f>SUMIF('I have a blue banner'!A$2:A$2000,A54,'I have a blue banner'!K$2:K$2000)/B54</f>
        <v>1.9918</v>
      </c>
      <c r="W54" s="1">
        <f>SUMIF(Formulas!A$3:A$2000,Statistics!A54,Formulas!P$3:P$2000)/Statistics!B54</f>
        <v>0.6</v>
      </c>
      <c r="X54" s="1">
        <f>SUMIF(Formulas!A$3:A$2000,Statistics!A54,Formulas!P$3:P$2000)</f>
        <v>6</v>
      </c>
      <c r="Y54" s="1">
        <f>SUMIF(Formulas!A$3:A$2000,Statistics!A54,Formulas!T$3:T$2000)/Statistics!B54</f>
        <v>0.8</v>
      </c>
      <c r="Z54" s="1">
        <f>SUMIF(Formulas!A$3:A$2000,Statistics!A54,Formulas!T$3:T$2000)</f>
        <v>8</v>
      </c>
      <c r="AA54" s="42">
        <f t="shared" si="44"/>
        <v>0.75</v>
      </c>
      <c r="AB54" s="1">
        <f>SUMIF(Formulas!A$3:A$2000,Statistics!A54,Formulas!R$3:R$2000)/Statistics!B54</f>
        <v>1.9</v>
      </c>
      <c r="AC54" s="1">
        <f>SUMIF(Formulas!A$3:A$2000,Statistics!A54,Formulas!R$3:R$2000)</f>
        <v>19</v>
      </c>
      <c r="AD54" s="1">
        <f>SUMIF(Formulas!A$3:A$2000,Statistics!A54,Formulas!U$3:U$2000)/Statistics!B54</f>
        <v>5.2</v>
      </c>
      <c r="AE54" s="1">
        <f>SUMIF(Formulas!A$3:A$2000,Statistics!A54,Formulas!U$3:U$2000)</f>
        <v>52</v>
      </c>
      <c r="AF54" s="43">
        <f t="shared" si="45"/>
        <v>0.365384615384615</v>
      </c>
      <c r="AG54">
        <f t="shared" si="46"/>
        <v>3.8</v>
      </c>
      <c r="AH54">
        <f t="shared" si="47"/>
        <v>2.5</v>
      </c>
      <c r="AI54">
        <f>SUMIF('Defense processing realm (dpr)'!A$2:A$2000,A54,'Defense processing realm (dpr)'!J$2:J$2000)/B54</f>
        <v>9.7098</v>
      </c>
      <c r="AJ54">
        <f t="shared" si="33"/>
        <v>0</v>
      </c>
      <c r="AK54">
        <f t="shared" si="34"/>
        <v>-26.218373903964</v>
      </c>
      <c r="AL54" s="1">
        <f t="shared" si="35"/>
        <v>0</v>
      </c>
      <c r="AM54">
        <f>SUMIF('Defense processing realm (dpr)'!A$2:A$2000,A54,'Defense processing realm (dpr)'!AC$2:AC$2000)/B54</f>
        <v>-26.218373903964</v>
      </c>
      <c r="AN54">
        <f>COUNTIFS('Data Entry'!A:A,Statistics!A54,'Data Entry'!T:T,0)</f>
        <v>2</v>
      </c>
      <c r="AO54">
        <f>COUNTIFS('Data Entry'!A:A,Statistics!A54,'Data Entry'!T:T,1)</f>
        <v>0</v>
      </c>
      <c r="AP54">
        <f>COUNTIFS('Data Entry'!A:A,Statistics!A54,'Data Entry'!T:T,2)</f>
        <v>8</v>
      </c>
      <c r="AQ54">
        <f>COUNTIFS('Data Entry'!A:A,Statistics!A54,'Data Entry'!T:T,3)</f>
        <v>0</v>
      </c>
      <c r="AR54">
        <f>COUNTIFS('Data Entry'!A:A,Statistics!A54,'Data Entry'!T:T,4)</f>
        <v>0</v>
      </c>
      <c r="AS54">
        <f t="shared" si="48"/>
        <v>10</v>
      </c>
      <c r="AT54">
        <f t="shared" si="49"/>
        <v>8</v>
      </c>
      <c r="AU54">
        <f t="shared" si="50"/>
        <v>2</v>
      </c>
      <c r="AV54">
        <f t="shared" si="51"/>
        <v>0</v>
      </c>
      <c r="AW54">
        <f t="shared" si="52"/>
        <v>0</v>
      </c>
      <c r="AX54">
        <f t="shared" si="53"/>
        <v>16</v>
      </c>
      <c r="AY54">
        <f t="shared" si="54"/>
        <v>0</v>
      </c>
      <c r="AZ54">
        <f t="shared" si="55"/>
        <v>0</v>
      </c>
      <c r="BA54">
        <f t="shared" si="56"/>
        <v>16</v>
      </c>
      <c r="BB54">
        <f t="shared" si="57"/>
        <v>1.6</v>
      </c>
      <c r="BC54" t="e">
        <f>SUMIFS('Data Entry'!S$3:S$2000,'Data Entry'!A$3:A$2000,A54,'Data Entry'!T$3:T$2000,4)/AR54</f>
        <v>#DIV/0!</v>
      </c>
      <c r="BD54" t="e">
        <f>SUMIFS('Data Entry'!S$3:S$2000,'Data Entry'!A$3:A$2000,A54,'Data Entry'!T$3:T$2000,3)/AQ54</f>
        <v>#DIV/0!</v>
      </c>
      <c r="BE54">
        <f>SUMIFS('Data Entry'!S$3:S$2000,'Data Entry'!A$3:A$2000,A54,'Data Entry'!T$3:T$2000,2)/AP54</f>
        <v>0</v>
      </c>
      <c r="BF54" t="e">
        <f>SUMIFS('Data Entry'!S$3:S$2000,'Data Entry'!A$3:A$2000,A54,'Data Entry'!T$3:T$2000,1)/AO54</f>
        <v>#DIV/0!</v>
      </c>
      <c r="BG54">
        <f>_xlfn.MAXIFS(Formulas!AC$3:AC$2000,Formulas!A$3:A$2000,Statistics!A53)</f>
        <v>2</v>
      </c>
      <c r="BH54">
        <f>SUMIF(Formulas!A$3:A$2000,Statistics!A54,Formulas!AD$3:AD$2000)</f>
        <v>0</v>
      </c>
      <c r="BI54" s="2">
        <f t="shared" si="58"/>
        <v>0</v>
      </c>
      <c r="BJ54">
        <f>SUMIF(Formulas!A$3:A$2000,Statistics!A54,Formulas!AE$3:AE$2000)/Statistics!B54</f>
        <v>4.8</v>
      </c>
      <c r="BK54">
        <f>SUMIF(Formulas!A$3:A$2000,Statistics!A54,Formulas!AG$3:AG$2000)/Statistics!B54</f>
        <v>1.73333333333333</v>
      </c>
      <c r="BL54">
        <f>SUMIF(Formulas!A$3:A$2000,Statistics!A54,Formulas!AH$3:AH$2000)</f>
        <v>0</v>
      </c>
      <c r="BM54" s="2">
        <f t="shared" si="59"/>
        <v>0</v>
      </c>
      <c r="BN54">
        <f>SUMIF(Formulas!A$3:A$2000,Statistics!A54,Formulas!AI$3:AI$2000)</f>
        <v>0</v>
      </c>
      <c r="BO54" s="2">
        <f t="shared" si="60"/>
        <v>0</v>
      </c>
      <c r="BP54">
        <f>SUMIF(Formulas!A$3:A$2000,Statistics!A54,Formulas!AJ$3:AJ$2000)</f>
        <v>2</v>
      </c>
      <c r="BQ54" s="2">
        <f t="shared" si="61"/>
        <v>0.2</v>
      </c>
      <c r="BR54">
        <f>SUMIF(Formulas!A$3:A$2000,Statistics!A54,Formulas!AK$3:AK$2000)</f>
        <v>2</v>
      </c>
      <c r="BS54" s="2">
        <f t="shared" si="62"/>
        <v>1</v>
      </c>
    </row>
    <row r="55" spans="1:71">
      <c r="A55">
        <v>7480</v>
      </c>
      <c r="B55">
        <f>COUNTIF(Formulas!A$3:A$2000,Statistics!A55)</f>
        <v>12</v>
      </c>
      <c r="C55">
        <f t="shared" si="32"/>
        <v>28.5</v>
      </c>
      <c r="D55">
        <f t="shared" si="36"/>
        <v>9.66666666666667</v>
      </c>
      <c r="E55" s="2">
        <f>SUMIF(Formulas!A$3:A$2000,Statistics!A55,Formulas!D$3:D$2000)/Statistics!B55</f>
        <v>0.833333333333333</v>
      </c>
      <c r="F55">
        <f t="shared" si="37"/>
        <v>1.66666666666667</v>
      </c>
      <c r="G55">
        <f>SUMIF(Formulas!A$3:A$2000,Statistics!A55,Formulas!E$3:E$2000)/B55</f>
        <v>0</v>
      </c>
      <c r="H55">
        <f>SUMIF(Formulas!A$3:A$2000,Statistics!A55,Formulas!E$3:E$2000)</f>
        <v>0</v>
      </c>
      <c r="I55">
        <f>SUMIF(Formulas!A$3:A$2000,Statistics!A55,Formulas!I$3:I$2000)</f>
        <v>0</v>
      </c>
      <c r="J55">
        <f t="shared" si="38"/>
        <v>0</v>
      </c>
      <c r="K55">
        <f>SUMIF(Formulas!A$3:A$2000,Statistics!A55,Formulas!I$3:I$2000)/B55</f>
        <v>0</v>
      </c>
      <c r="L55" s="2" t="e">
        <f t="shared" si="39"/>
        <v>#DIV/0!</v>
      </c>
      <c r="M55">
        <f>SUMIF(Formulas!A$3:A$2000,Statistics!A55,Formulas!G$3:G$2000)/Statistics!B55</f>
        <v>2</v>
      </c>
      <c r="N55">
        <f>SUMIF(Formulas!A$3:A$2000,Statistics!A55,Formulas!G$3:G$2000)</f>
        <v>24</v>
      </c>
      <c r="O55">
        <f t="shared" si="40"/>
        <v>8</v>
      </c>
      <c r="P55">
        <f>SUMIF(Formulas!A$3:A$2000,Statistics!A55,Formulas!J$3:J$2000)/B55</f>
        <v>2.25</v>
      </c>
      <c r="Q55">
        <f>SUMIF(Formulas!A$3:A$2000,Statistics!A55,Formulas!J$3:J$2000)</f>
        <v>27</v>
      </c>
      <c r="R55" s="2">
        <f t="shared" si="41"/>
        <v>0.888888888888889</v>
      </c>
      <c r="S55" s="4">
        <f>SUMIF(Formulas!A$3:A$2000,Statistics!A55,Formulas!N$3:N$2000)/B55</f>
        <v>2.25</v>
      </c>
      <c r="T55">
        <f t="shared" si="42"/>
        <v>2</v>
      </c>
      <c r="U55">
        <f t="shared" si="43"/>
        <v>16.3333333333333</v>
      </c>
      <c r="V55">
        <f>SUMIF('I have a blue banner'!A$2:A$2000,A55,'I have a blue banner'!K$2:K$2000)/B55</f>
        <v>13.9350833333333</v>
      </c>
      <c r="W55" s="1">
        <f>SUMIF(Formulas!A$3:A$2000,Statistics!A55,Formulas!P$3:P$2000)/Statistics!B55</f>
        <v>0.333333333333333</v>
      </c>
      <c r="X55" s="1">
        <f>SUMIF(Formulas!A$3:A$2000,Statistics!A55,Formulas!P$3:P$2000)</f>
        <v>4</v>
      </c>
      <c r="Y55" s="1">
        <f>SUMIF(Formulas!A$3:A$2000,Statistics!A55,Formulas!T$3:T$2000)/Statistics!B55</f>
        <v>0.333333333333333</v>
      </c>
      <c r="Z55" s="1">
        <f>SUMIF(Formulas!A$3:A$2000,Statistics!A55,Formulas!T$3:T$2000)</f>
        <v>4</v>
      </c>
      <c r="AA55" s="42">
        <f t="shared" si="44"/>
        <v>1</v>
      </c>
      <c r="AB55" s="1">
        <f>SUMIF(Formulas!A$3:A$2000,Statistics!A55,Formulas!R$3:R$2000)/Statistics!B55</f>
        <v>8</v>
      </c>
      <c r="AC55" s="1">
        <f>SUMIF(Formulas!A$3:A$2000,Statistics!A55,Formulas!R$3:R$2000)</f>
        <v>96</v>
      </c>
      <c r="AD55" s="1">
        <f>SUMIF(Formulas!A$3:A$2000,Statistics!A55,Formulas!U$3:U$2000)/Statistics!B55</f>
        <v>10.3333333333333</v>
      </c>
      <c r="AE55" s="1">
        <f>SUMIF(Formulas!A$3:A$2000,Statistics!A55,Formulas!U$3:U$2000)</f>
        <v>124</v>
      </c>
      <c r="AF55" s="43">
        <f t="shared" si="45"/>
        <v>0.774193548387097</v>
      </c>
      <c r="AG55">
        <f t="shared" si="46"/>
        <v>16</v>
      </c>
      <c r="AH55">
        <f t="shared" si="47"/>
        <v>8.33333333333333</v>
      </c>
      <c r="AI55">
        <f>SUMIF('Defense processing realm (dpr)'!A$2:A$2000,A55,'Defense processing realm (dpr)'!J$2:J$2000)/B55</f>
        <v>9.05325</v>
      </c>
      <c r="AJ55">
        <f t="shared" si="33"/>
        <v>0</v>
      </c>
      <c r="AK55">
        <f t="shared" si="34"/>
        <v>-32.9271657882487</v>
      </c>
      <c r="AL55" s="1">
        <f t="shared" si="35"/>
        <v>0</v>
      </c>
      <c r="AM55">
        <f>SUMIF('Defense processing realm (dpr)'!A$2:A$2000,A55,'Defense processing realm (dpr)'!AC$2:AC$2000)/B55</f>
        <v>-32.9271657882487</v>
      </c>
      <c r="AN55">
        <f>COUNTIFS('Data Entry'!A:A,Statistics!A55,'Data Entry'!T:T,0)</f>
        <v>4</v>
      </c>
      <c r="AO55">
        <f>COUNTIFS('Data Entry'!A:A,Statistics!A55,'Data Entry'!T:T,1)</f>
        <v>1</v>
      </c>
      <c r="AP55">
        <f>COUNTIFS('Data Entry'!A:A,Statistics!A55,'Data Entry'!T:T,2)</f>
        <v>7</v>
      </c>
      <c r="AQ55">
        <f>COUNTIFS('Data Entry'!A:A,Statistics!A55,'Data Entry'!T:T,3)</f>
        <v>0</v>
      </c>
      <c r="AR55">
        <f>COUNTIFS('Data Entry'!A:A,Statistics!A55,'Data Entry'!T:T,4)</f>
        <v>0</v>
      </c>
      <c r="AS55">
        <f t="shared" si="48"/>
        <v>12</v>
      </c>
      <c r="AT55">
        <f t="shared" si="49"/>
        <v>7</v>
      </c>
      <c r="AU55">
        <f t="shared" si="50"/>
        <v>2</v>
      </c>
      <c r="AV55">
        <f t="shared" si="51"/>
        <v>0</v>
      </c>
      <c r="AW55">
        <f t="shared" si="52"/>
        <v>1</v>
      </c>
      <c r="AX55">
        <f t="shared" si="53"/>
        <v>14</v>
      </c>
      <c r="AY55">
        <f t="shared" si="54"/>
        <v>0</v>
      </c>
      <c r="AZ55">
        <f t="shared" si="55"/>
        <v>0</v>
      </c>
      <c r="BA55">
        <f t="shared" si="56"/>
        <v>15</v>
      </c>
      <c r="BB55">
        <f t="shared" si="57"/>
        <v>1.25</v>
      </c>
      <c r="BC55" t="e">
        <f>SUMIFS('Data Entry'!S$3:S$2000,'Data Entry'!A$3:A$2000,A55,'Data Entry'!T$3:T$2000,4)/AR55</f>
        <v>#DIV/0!</v>
      </c>
      <c r="BD55" t="e">
        <f>SUMIFS('Data Entry'!S$3:S$2000,'Data Entry'!A$3:A$2000,A55,'Data Entry'!T$3:T$2000,3)/AQ55</f>
        <v>#DIV/0!</v>
      </c>
      <c r="BE55">
        <f>SUMIFS('Data Entry'!S$3:S$2000,'Data Entry'!A$3:A$2000,A55,'Data Entry'!T$3:T$2000,2)/AP55</f>
        <v>0</v>
      </c>
      <c r="BF55">
        <f>SUMIFS('Data Entry'!S$3:S$2000,'Data Entry'!A$3:A$2000,A55,'Data Entry'!T$3:T$2000,1)/AO55</f>
        <v>0</v>
      </c>
      <c r="BG55">
        <f>_xlfn.MAXIFS(Formulas!AC$3:AC$2000,Formulas!A$3:A$2000,Statistics!A54)</f>
        <v>2</v>
      </c>
      <c r="BH55">
        <f>SUMIF(Formulas!A$3:A$2000,Statistics!A55,Formulas!AD$3:AD$2000)</f>
        <v>0</v>
      </c>
      <c r="BI55" s="2">
        <f t="shared" si="58"/>
        <v>0</v>
      </c>
      <c r="BJ55">
        <f>SUMIF(Formulas!A$3:A$2000,Statistics!A55,Formulas!AE$3:AE$2000)/Statistics!B55</f>
        <v>3.83333333333333</v>
      </c>
      <c r="BK55">
        <f>SUMIF(Formulas!A$3:A$2000,Statistics!A55,Formulas!AG$3:AG$2000)/Statistics!B55</f>
        <v>1.33333333333333</v>
      </c>
      <c r="BL55">
        <f>SUMIF(Formulas!A$3:A$2000,Statistics!A55,Formulas!AH$3:AH$2000)</f>
        <v>0</v>
      </c>
      <c r="BM55" s="2">
        <f t="shared" si="59"/>
        <v>0</v>
      </c>
      <c r="BN55">
        <f>SUMIF(Formulas!A$3:A$2000,Statistics!A55,Formulas!AI$3:AI$2000)</f>
        <v>0</v>
      </c>
      <c r="BO55" s="2">
        <f t="shared" si="60"/>
        <v>0</v>
      </c>
      <c r="BP55">
        <f>SUMIF(Formulas!A$3:A$2000,Statistics!A55,Formulas!AJ$3:AJ$2000)</f>
        <v>0</v>
      </c>
      <c r="BQ55" s="2">
        <f t="shared" si="61"/>
        <v>0</v>
      </c>
      <c r="BR55">
        <f>SUMIF(Formulas!A$3:A$2000,Statistics!A55,Formulas!AK$3:AK$2000)</f>
        <v>0</v>
      </c>
      <c r="BS55" s="2" t="e">
        <f t="shared" si="62"/>
        <v>#DIV/0!</v>
      </c>
    </row>
    <row r="56" spans="1:71">
      <c r="A56">
        <v>7520</v>
      </c>
      <c r="B56">
        <f>COUNTIF(Formulas!A$3:A$2000,Statistics!A56)</f>
        <v>11</v>
      </c>
      <c r="C56">
        <f t="shared" si="32"/>
        <v>7.6969696969697</v>
      </c>
      <c r="D56">
        <f t="shared" si="36"/>
        <v>5.27272727272727</v>
      </c>
      <c r="E56" s="2">
        <f>SUMIF(Formulas!A$3:A$2000,Statistics!A56,Formulas!D$3:D$2000)/Statistics!B56</f>
        <v>1</v>
      </c>
      <c r="F56">
        <f t="shared" si="37"/>
        <v>2</v>
      </c>
      <c r="G56">
        <f>SUMIF(Formulas!A$3:A$2000,Statistics!A56,Formulas!E$3:E$2000)/B56</f>
        <v>0</v>
      </c>
      <c r="H56">
        <f>SUMIF(Formulas!A$3:A$2000,Statistics!A56,Formulas!E$3:E$2000)</f>
        <v>0</v>
      </c>
      <c r="I56">
        <f>SUMIF(Formulas!A$3:A$2000,Statistics!A56,Formulas!I$3:I$2000)</f>
        <v>0</v>
      </c>
      <c r="J56">
        <f t="shared" si="38"/>
        <v>0</v>
      </c>
      <c r="K56">
        <f>SUMIF(Formulas!A$3:A$2000,Statistics!A56,Formulas!I$3:I$2000)/B56</f>
        <v>0</v>
      </c>
      <c r="L56" s="2" t="e">
        <f t="shared" si="39"/>
        <v>#DIV/0!</v>
      </c>
      <c r="M56">
        <f>SUMIF(Formulas!A$3:A$2000,Statistics!A56,Formulas!G$3:G$2000)/Statistics!B56</f>
        <v>0.818181818181818</v>
      </c>
      <c r="N56">
        <f>SUMIF(Formulas!A$3:A$2000,Statistics!A56,Formulas!G$3:G$2000)</f>
        <v>9</v>
      </c>
      <c r="O56">
        <f t="shared" si="40"/>
        <v>3.27272727272727</v>
      </c>
      <c r="P56">
        <f>SUMIF(Formulas!A$3:A$2000,Statistics!A56,Formulas!J$3:J$2000)/B56</f>
        <v>0.909090909090909</v>
      </c>
      <c r="Q56">
        <f>SUMIF(Formulas!A$3:A$2000,Statistics!A56,Formulas!J$3:J$2000)</f>
        <v>10</v>
      </c>
      <c r="R56" s="2">
        <f t="shared" si="41"/>
        <v>0.9</v>
      </c>
      <c r="S56" s="4">
        <f>SUMIF(Formulas!A$3:A$2000,Statistics!A56,Formulas!N$3:N$2000)/B56</f>
        <v>0.909090909090909</v>
      </c>
      <c r="T56">
        <f t="shared" si="42"/>
        <v>0.818181818181818</v>
      </c>
      <c r="U56">
        <f t="shared" si="43"/>
        <v>1.81818181818182</v>
      </c>
      <c r="V56">
        <f>SUMIF('I have a blue banner'!A$2:A$2000,A56,'I have a blue banner'!K$2:K$2000)/B56</f>
        <v>9.68190909090909</v>
      </c>
      <c r="W56" s="1">
        <f>SUMIF(Formulas!A$3:A$2000,Statistics!A56,Formulas!P$3:P$2000)/Statistics!B56</f>
        <v>0.181818181818182</v>
      </c>
      <c r="X56" s="1">
        <f>SUMIF(Formulas!A$3:A$2000,Statistics!A56,Formulas!P$3:P$2000)</f>
        <v>2</v>
      </c>
      <c r="Y56" s="1">
        <f>SUMIF(Formulas!A$3:A$2000,Statistics!A56,Formulas!T$3:T$2000)/Statistics!B56</f>
        <v>0.181818181818182</v>
      </c>
      <c r="Z56" s="1">
        <f>SUMIF(Formulas!A$3:A$2000,Statistics!A56,Formulas!T$3:T$2000)</f>
        <v>2</v>
      </c>
      <c r="AA56" s="42">
        <f t="shared" si="44"/>
        <v>1</v>
      </c>
      <c r="AB56" s="1">
        <f>SUMIF(Formulas!A$3:A$2000,Statistics!A56,Formulas!R$3:R$2000)/Statistics!B56</f>
        <v>0.818181818181818</v>
      </c>
      <c r="AC56" s="1">
        <f>SUMIF(Formulas!A$3:A$2000,Statistics!A56,Formulas!R$3:R$2000)</f>
        <v>9</v>
      </c>
      <c r="AD56" s="1">
        <f>SUMIF(Formulas!A$3:A$2000,Statistics!A56,Formulas!U$3:U$2000)/Statistics!B56</f>
        <v>1.63636363636364</v>
      </c>
      <c r="AE56" s="1">
        <f>SUMIF(Formulas!A$3:A$2000,Statistics!A56,Formulas!U$3:U$2000)</f>
        <v>18</v>
      </c>
      <c r="AF56" s="43">
        <f t="shared" si="45"/>
        <v>0.5</v>
      </c>
      <c r="AG56">
        <f t="shared" si="46"/>
        <v>1.63636363636364</v>
      </c>
      <c r="AH56">
        <f t="shared" si="47"/>
        <v>1</v>
      </c>
      <c r="AI56">
        <f>SUMIF('Defense processing realm (dpr)'!A$2:A$2000,A56,'Defense processing realm (dpr)'!J$2:J$2000)/B56</f>
        <v>13.6574545454545</v>
      </c>
      <c r="AJ56">
        <f t="shared" si="33"/>
        <v>0</v>
      </c>
      <c r="AK56">
        <f t="shared" si="34"/>
        <v>-43.4496965838385</v>
      </c>
      <c r="AL56" s="1">
        <f t="shared" si="35"/>
        <v>0</v>
      </c>
      <c r="AM56">
        <f>SUMIF('Defense processing realm (dpr)'!A$2:A$2000,A56,'Defense processing realm (dpr)'!AC$2:AC$2000)/B56</f>
        <v>-43.4496965838385</v>
      </c>
      <c r="AN56">
        <f>COUNTIFS('Data Entry'!A:A,Statistics!A56,'Data Entry'!T:T,0)</f>
        <v>9</v>
      </c>
      <c r="AO56">
        <f>COUNTIFS('Data Entry'!A:A,Statistics!A56,'Data Entry'!T:T,1)</f>
        <v>0</v>
      </c>
      <c r="AP56">
        <f>COUNTIFS('Data Entry'!A:A,Statistics!A56,'Data Entry'!T:T,2)</f>
        <v>2</v>
      </c>
      <c r="AQ56">
        <f>COUNTIFS('Data Entry'!A:A,Statistics!A56,'Data Entry'!T:T,3)</f>
        <v>0</v>
      </c>
      <c r="AR56">
        <f>COUNTIFS('Data Entry'!A:A,Statistics!A56,'Data Entry'!T:T,4)</f>
        <v>0</v>
      </c>
      <c r="AS56">
        <f t="shared" si="48"/>
        <v>11</v>
      </c>
      <c r="AT56">
        <f t="shared" si="49"/>
        <v>9</v>
      </c>
      <c r="AU56">
        <f t="shared" si="50"/>
        <v>0</v>
      </c>
      <c r="AV56">
        <f t="shared" si="51"/>
        <v>0</v>
      </c>
      <c r="AW56">
        <f t="shared" si="52"/>
        <v>0</v>
      </c>
      <c r="AX56">
        <f t="shared" si="53"/>
        <v>4</v>
      </c>
      <c r="AY56">
        <f t="shared" si="54"/>
        <v>0</v>
      </c>
      <c r="AZ56">
        <f t="shared" si="55"/>
        <v>0</v>
      </c>
      <c r="BA56">
        <f t="shared" si="56"/>
        <v>4</v>
      </c>
      <c r="BB56">
        <f t="shared" si="57"/>
        <v>0.363636363636364</v>
      </c>
      <c r="BC56" t="e">
        <f>SUMIFS('Data Entry'!S$3:S$2000,'Data Entry'!A$3:A$2000,A56,'Data Entry'!T$3:T$2000,4)/AR56</f>
        <v>#DIV/0!</v>
      </c>
      <c r="BD56" t="e">
        <f>SUMIFS('Data Entry'!S$3:S$2000,'Data Entry'!A$3:A$2000,A56,'Data Entry'!T$3:T$2000,3)/AQ56</f>
        <v>#DIV/0!</v>
      </c>
      <c r="BE56">
        <f>SUMIFS('Data Entry'!S$3:S$2000,'Data Entry'!A$3:A$2000,A56,'Data Entry'!T$3:T$2000,2)/AP56</f>
        <v>0</v>
      </c>
      <c r="BF56" t="e">
        <f>SUMIFS('Data Entry'!S$3:S$2000,'Data Entry'!A$3:A$2000,A56,'Data Entry'!T$3:T$2000,1)/AO56</f>
        <v>#DIV/0!</v>
      </c>
      <c r="BG56">
        <f>_xlfn.MAXIFS(Formulas!AC$3:AC$2000,Formulas!A$3:A$2000,Statistics!A55)</f>
        <v>2</v>
      </c>
      <c r="BH56">
        <f>SUMIF(Formulas!A$3:A$2000,Statistics!A56,Formulas!AD$3:AD$2000)</f>
        <v>0</v>
      </c>
      <c r="BI56" s="2">
        <f t="shared" si="58"/>
        <v>0</v>
      </c>
      <c r="BJ56">
        <f>SUMIF(Formulas!A$3:A$2000,Statistics!A56,Formulas!AE$3:AE$2000)/Statistics!B56</f>
        <v>1.09090909090909</v>
      </c>
      <c r="BK56">
        <f>SUMIF(Formulas!A$3:A$2000,Statistics!A56,Formulas!AG$3:AG$2000)/Statistics!B56</f>
        <v>0.484848484848485</v>
      </c>
      <c r="BL56">
        <f>SUMIF(Formulas!A$3:A$2000,Statistics!A56,Formulas!AH$3:AH$2000)</f>
        <v>0</v>
      </c>
      <c r="BM56" s="2">
        <f t="shared" si="59"/>
        <v>0</v>
      </c>
      <c r="BN56">
        <f>SUMIF(Formulas!A$3:A$2000,Statistics!A56,Formulas!AI$3:AI$2000)</f>
        <v>0</v>
      </c>
      <c r="BO56" s="2">
        <f t="shared" si="60"/>
        <v>0</v>
      </c>
      <c r="BP56">
        <f>SUMIF(Formulas!A$3:A$2000,Statistics!A56,Formulas!AJ$3:AJ$2000)</f>
        <v>4</v>
      </c>
      <c r="BQ56" s="2">
        <f t="shared" si="61"/>
        <v>0.363636363636364</v>
      </c>
      <c r="BR56">
        <f>SUMIF(Formulas!A$3:A$2000,Statistics!A56,Formulas!AK$3:AK$2000)</f>
        <v>2</v>
      </c>
      <c r="BS56" s="2">
        <f t="shared" si="62"/>
        <v>0.5</v>
      </c>
    </row>
    <row r="57" spans="1:71">
      <c r="A57">
        <v>7659</v>
      </c>
      <c r="B57">
        <f>COUNTIF(Formulas!A$3:A$2000,Statistics!A57)</f>
        <v>9</v>
      </c>
      <c r="C57">
        <f t="shared" si="32"/>
        <v>7.44444444444444</v>
      </c>
      <c r="D57">
        <f t="shared" si="36"/>
        <v>3.55555555555556</v>
      </c>
      <c r="E57" s="2">
        <f>SUMIF(Formulas!A$3:A$2000,Statistics!A57,Formulas!D$3:D$2000)/Statistics!B57</f>
        <v>0.888888888888889</v>
      </c>
      <c r="F57">
        <f t="shared" si="37"/>
        <v>1.77777777777778</v>
      </c>
      <c r="G57">
        <f>SUMIF(Formulas!A$3:A$2000,Statistics!A57,Formulas!E$3:E$2000)/B57</f>
        <v>0.666666666666667</v>
      </c>
      <c r="H57">
        <f>SUMIF(Formulas!A$3:A$2000,Statistics!A57,Formulas!E$3:E$2000)</f>
        <v>6</v>
      </c>
      <c r="I57">
        <f>SUMIF(Formulas!A$3:A$2000,Statistics!A57,Formulas!I$3:I$2000)</f>
        <v>7</v>
      </c>
      <c r="J57">
        <f t="shared" si="38"/>
        <v>1.33333333333333</v>
      </c>
      <c r="K57">
        <f>SUMIF(Formulas!A$3:A$2000,Statistics!A57,Formulas!I$3:I$2000)/B57</f>
        <v>0.777777777777778</v>
      </c>
      <c r="L57" s="2">
        <f t="shared" si="39"/>
        <v>0.857142857142857</v>
      </c>
      <c r="M57">
        <f>SUMIF(Formulas!A$3:A$2000,Statistics!A57,Formulas!G$3:G$2000)/Statistics!B57</f>
        <v>0.111111111111111</v>
      </c>
      <c r="N57">
        <f>SUMIF(Formulas!A$3:A$2000,Statistics!A57,Formulas!G$3:G$2000)</f>
        <v>1</v>
      </c>
      <c r="O57">
        <f t="shared" si="40"/>
        <v>0.444444444444444</v>
      </c>
      <c r="P57">
        <f>SUMIF(Formulas!A$3:A$2000,Statistics!A57,Formulas!J$3:J$2000)/B57</f>
        <v>0.111111111111111</v>
      </c>
      <c r="Q57">
        <f>SUMIF(Formulas!A$3:A$2000,Statistics!A57,Formulas!J$3:J$2000)</f>
        <v>1</v>
      </c>
      <c r="R57" s="2">
        <f t="shared" si="41"/>
        <v>1</v>
      </c>
      <c r="S57" s="4">
        <f>SUMIF(Formulas!A$3:A$2000,Statistics!A57,Formulas!N$3:N$2000)/B57</f>
        <v>0.888888888888889</v>
      </c>
      <c r="T57">
        <f t="shared" si="42"/>
        <v>0.777777777777778</v>
      </c>
      <c r="U57">
        <f t="shared" si="43"/>
        <v>2.33333333333333</v>
      </c>
      <c r="V57">
        <f>SUMIF('I have a blue banner'!A$2:A$2000,A57,'I have a blue banner'!K$2:K$2000)/B57</f>
        <v>6.242</v>
      </c>
      <c r="W57" s="1">
        <f>SUMIF(Formulas!A$3:A$2000,Statistics!A57,Formulas!P$3:P$2000)/Statistics!B57</f>
        <v>2.33333333333333</v>
      </c>
      <c r="X57" s="1">
        <f>SUMIF(Formulas!A$3:A$2000,Statistics!A57,Formulas!P$3:P$2000)</f>
        <v>21</v>
      </c>
      <c r="Y57" s="1">
        <f>SUMIF(Formulas!A$3:A$2000,Statistics!A57,Formulas!T$3:T$2000)/Statistics!B57</f>
        <v>2.55555555555556</v>
      </c>
      <c r="Z57" s="1">
        <f>SUMIF(Formulas!A$3:A$2000,Statistics!A57,Formulas!T$3:T$2000)</f>
        <v>23</v>
      </c>
      <c r="AA57" s="42">
        <f t="shared" si="44"/>
        <v>0.91304347826087</v>
      </c>
      <c r="AB57" s="1">
        <f>SUMIF(Formulas!A$3:A$2000,Statistics!A57,Formulas!R$3:R$2000)/Statistics!B57</f>
        <v>0</v>
      </c>
      <c r="AC57" s="1">
        <f>SUMIF(Formulas!A$3:A$2000,Statistics!A57,Formulas!R$3:R$2000)</f>
        <v>0</v>
      </c>
      <c r="AD57" s="1">
        <f>SUMIF(Formulas!A$3:A$2000,Statistics!A57,Formulas!U$3:U$2000)/Statistics!B57</f>
        <v>0</v>
      </c>
      <c r="AE57" s="1">
        <f>SUMIF(Formulas!A$3:A$2000,Statistics!A57,Formulas!U$3:U$2000)</f>
        <v>0</v>
      </c>
      <c r="AF57" s="43" t="e">
        <f t="shared" si="45"/>
        <v>#DIV/0!</v>
      </c>
      <c r="AG57">
        <f t="shared" si="46"/>
        <v>0</v>
      </c>
      <c r="AH57">
        <f t="shared" si="47"/>
        <v>2.33333333333333</v>
      </c>
      <c r="AI57">
        <f>SUMIF('Defense processing realm (dpr)'!A$2:A$2000,A57,'Defense processing realm (dpr)'!J$2:J$2000)/B57</f>
        <v>6.14455555555556</v>
      </c>
      <c r="AJ57">
        <f t="shared" si="33"/>
        <v>0</v>
      </c>
      <c r="AK57">
        <f t="shared" si="34"/>
        <v>-19.6761448212861</v>
      </c>
      <c r="AL57" s="1">
        <f t="shared" si="35"/>
        <v>0</v>
      </c>
      <c r="AM57">
        <f>SUMIF('Defense processing realm (dpr)'!A$2:A$2000,A57,'Defense processing realm (dpr)'!AC$2:AC$2000)/B57</f>
        <v>-19.6761448212861</v>
      </c>
      <c r="AN57">
        <f>COUNTIFS('Data Entry'!A:A,Statistics!A57,'Data Entry'!T:T,0)</f>
        <v>4</v>
      </c>
      <c r="AO57">
        <f>COUNTIFS('Data Entry'!A:A,Statistics!A57,'Data Entry'!T:T,1)</f>
        <v>4</v>
      </c>
      <c r="AP57">
        <f>COUNTIFS('Data Entry'!A:A,Statistics!A57,'Data Entry'!T:T,2)</f>
        <v>1</v>
      </c>
      <c r="AQ57">
        <f>COUNTIFS('Data Entry'!A:A,Statistics!A57,'Data Entry'!T:T,3)</f>
        <v>0</v>
      </c>
      <c r="AR57">
        <f>COUNTIFS('Data Entry'!A:A,Statistics!A57,'Data Entry'!T:T,4)</f>
        <v>0</v>
      </c>
      <c r="AS57">
        <f t="shared" si="48"/>
        <v>9</v>
      </c>
      <c r="AT57">
        <f t="shared" si="49"/>
        <v>4</v>
      </c>
      <c r="AU57">
        <f t="shared" si="50"/>
        <v>0</v>
      </c>
      <c r="AV57">
        <f t="shared" si="51"/>
        <v>0</v>
      </c>
      <c r="AW57">
        <f t="shared" si="52"/>
        <v>4</v>
      </c>
      <c r="AX57">
        <f t="shared" si="53"/>
        <v>2</v>
      </c>
      <c r="AY57">
        <f t="shared" si="54"/>
        <v>0</v>
      </c>
      <c r="AZ57">
        <f t="shared" si="55"/>
        <v>0</v>
      </c>
      <c r="BA57">
        <f t="shared" si="56"/>
        <v>6</v>
      </c>
      <c r="BB57">
        <f t="shared" si="57"/>
        <v>0.666666666666667</v>
      </c>
      <c r="BC57" t="e">
        <f>SUMIFS('Data Entry'!S$3:S$2000,'Data Entry'!A$3:A$2000,A57,'Data Entry'!T$3:T$2000,4)/AR57</f>
        <v>#DIV/0!</v>
      </c>
      <c r="BD57" t="e">
        <f>SUMIFS('Data Entry'!S$3:S$2000,'Data Entry'!A$3:A$2000,A57,'Data Entry'!T$3:T$2000,3)/AQ57</f>
        <v>#DIV/0!</v>
      </c>
      <c r="BE57">
        <f>SUMIFS('Data Entry'!S$3:S$2000,'Data Entry'!A$3:A$2000,A57,'Data Entry'!T$3:T$2000,2)/AP57</f>
        <v>0</v>
      </c>
      <c r="BF57">
        <f>SUMIFS('Data Entry'!S$3:S$2000,'Data Entry'!A$3:A$2000,A57,'Data Entry'!T$3:T$2000,1)/AO57</f>
        <v>0</v>
      </c>
      <c r="BG57">
        <f>_xlfn.MAXIFS(Formulas!AC$3:AC$2000,Formulas!A$3:A$2000,Statistics!A56)</f>
        <v>2</v>
      </c>
      <c r="BH57">
        <f>SUMIF(Formulas!A$3:A$2000,Statistics!A57,Formulas!AD$3:AD$2000)</f>
        <v>0</v>
      </c>
      <c r="BI57" s="2">
        <f t="shared" si="58"/>
        <v>0</v>
      </c>
      <c r="BJ57">
        <f>SUMIF(Formulas!A$3:A$2000,Statistics!A57,Formulas!AE$3:AE$2000)/Statistics!B57</f>
        <v>2.44444444444444</v>
      </c>
      <c r="BK57">
        <f>SUMIF(Formulas!A$3:A$2000,Statistics!A57,Formulas!AG$3:AG$2000)/Statistics!B57</f>
        <v>0.888888888888889</v>
      </c>
      <c r="BL57">
        <f>SUMIF(Formulas!A$3:A$2000,Statistics!A57,Formulas!AH$3:AH$2000)</f>
        <v>0</v>
      </c>
      <c r="BM57" s="2">
        <f t="shared" si="59"/>
        <v>0</v>
      </c>
      <c r="BN57">
        <f>SUMIF(Formulas!A$3:A$2000,Statistics!A57,Formulas!AI$3:AI$2000)</f>
        <v>0</v>
      </c>
      <c r="BO57" s="2">
        <f t="shared" si="60"/>
        <v>0</v>
      </c>
      <c r="BP57">
        <f>SUMIF(Formulas!A$3:A$2000,Statistics!A57,Formulas!AJ$3:AJ$2000)</f>
        <v>0</v>
      </c>
      <c r="BQ57" s="2">
        <f t="shared" si="61"/>
        <v>0</v>
      </c>
      <c r="BR57">
        <f>SUMIF(Formulas!A$3:A$2000,Statistics!A57,Formulas!AK$3:AK$2000)</f>
        <v>0</v>
      </c>
      <c r="BS57" s="2" t="e">
        <f t="shared" si="62"/>
        <v>#DIV/0!</v>
      </c>
    </row>
    <row r="58" spans="1:71">
      <c r="A58">
        <v>7757</v>
      </c>
      <c r="B58">
        <f>COUNTIF(Formulas!A$3:A$2000,Statistics!A58)</f>
        <v>9</v>
      </c>
      <c r="C58">
        <f t="shared" si="32"/>
        <v>6.51851851851852</v>
      </c>
      <c r="D58">
        <f t="shared" si="36"/>
        <v>3.55555555555556</v>
      </c>
      <c r="E58" s="2">
        <f>SUMIF(Formulas!A$3:A$2000,Statistics!A58,Formulas!D$3:D$2000)/Statistics!B58</f>
        <v>0.666666666666667</v>
      </c>
      <c r="F58">
        <f t="shared" si="37"/>
        <v>1.33333333333333</v>
      </c>
      <c r="G58">
        <f>SUMIF(Formulas!A$3:A$2000,Statistics!A58,Formulas!E$3:E$2000)/B58</f>
        <v>0</v>
      </c>
      <c r="H58">
        <f>SUMIF(Formulas!A$3:A$2000,Statistics!A58,Formulas!E$3:E$2000)</f>
        <v>0</v>
      </c>
      <c r="I58">
        <f>SUMIF(Formulas!A$3:A$2000,Statistics!A58,Formulas!I$3:I$2000)</f>
        <v>0</v>
      </c>
      <c r="J58">
        <f t="shared" si="38"/>
        <v>0</v>
      </c>
      <c r="K58">
        <f>SUMIF(Formulas!A$3:A$2000,Statistics!A58,Formulas!I$3:I$2000)/B58</f>
        <v>0</v>
      </c>
      <c r="L58" s="2" t="e">
        <f t="shared" si="39"/>
        <v>#DIV/0!</v>
      </c>
      <c r="M58">
        <f>SUMIF(Formulas!A$3:A$2000,Statistics!A58,Formulas!G$3:G$2000)/Statistics!B58</f>
        <v>0.555555555555556</v>
      </c>
      <c r="N58">
        <f>SUMIF(Formulas!A$3:A$2000,Statistics!A58,Formulas!G$3:G$2000)</f>
        <v>5</v>
      </c>
      <c r="O58">
        <f t="shared" si="40"/>
        <v>2.22222222222222</v>
      </c>
      <c r="P58">
        <f>SUMIF(Formulas!A$3:A$2000,Statistics!A58,Formulas!J$3:J$2000)/B58</f>
        <v>1.22222222222222</v>
      </c>
      <c r="Q58">
        <f>SUMIF(Formulas!A$3:A$2000,Statistics!A58,Formulas!J$3:J$2000)</f>
        <v>11</v>
      </c>
      <c r="R58" s="2">
        <f t="shared" si="41"/>
        <v>0.454545454545455</v>
      </c>
      <c r="S58" s="4">
        <f>SUMIF(Formulas!A$3:A$2000,Statistics!A58,Formulas!N$3:N$2000)/B58</f>
        <v>1.22222222222222</v>
      </c>
      <c r="T58">
        <f t="shared" si="42"/>
        <v>0.555555555555556</v>
      </c>
      <c r="U58">
        <f t="shared" si="43"/>
        <v>0.222222222222222</v>
      </c>
      <c r="V58">
        <f>SUMIF('I have a blue banner'!A$2:A$2000,A58,'I have a blue banner'!K$2:K$2000)/B58</f>
        <v>14.1892222222222</v>
      </c>
      <c r="W58" s="1">
        <f>SUMIF(Formulas!A$3:A$2000,Statistics!A58,Formulas!P$3:P$2000)/Statistics!B58</f>
        <v>0</v>
      </c>
      <c r="X58" s="1">
        <f>SUMIF(Formulas!A$3:A$2000,Statistics!A58,Formulas!P$3:P$2000)</f>
        <v>0</v>
      </c>
      <c r="Y58" s="1">
        <f>SUMIF(Formulas!A$3:A$2000,Statistics!A58,Formulas!T$3:T$2000)/Statistics!B58</f>
        <v>0.222222222222222</v>
      </c>
      <c r="Z58" s="1">
        <f>SUMIF(Formulas!A$3:A$2000,Statistics!A58,Formulas!T$3:T$2000)</f>
        <v>2</v>
      </c>
      <c r="AA58" s="42">
        <f t="shared" si="44"/>
        <v>0</v>
      </c>
      <c r="AB58" s="1">
        <f>SUMIF(Formulas!A$3:A$2000,Statistics!A58,Formulas!R$3:R$2000)/Statistics!B58</f>
        <v>0.111111111111111</v>
      </c>
      <c r="AC58" s="1">
        <f>SUMIF(Formulas!A$3:A$2000,Statistics!A58,Formulas!R$3:R$2000)</f>
        <v>1</v>
      </c>
      <c r="AD58" s="1">
        <f>SUMIF(Formulas!A$3:A$2000,Statistics!A58,Formulas!U$3:U$2000)/Statistics!B58</f>
        <v>0.666666666666667</v>
      </c>
      <c r="AE58" s="1">
        <f>SUMIF(Formulas!A$3:A$2000,Statistics!A58,Formulas!U$3:U$2000)</f>
        <v>6</v>
      </c>
      <c r="AF58" s="43">
        <f t="shared" si="45"/>
        <v>0.166666666666667</v>
      </c>
      <c r="AG58">
        <f t="shared" si="46"/>
        <v>0.222222222222222</v>
      </c>
      <c r="AH58">
        <f t="shared" si="47"/>
        <v>0.111111111111111</v>
      </c>
      <c r="AI58">
        <f>SUMIF('Defense processing realm (dpr)'!A$2:A$2000,A58,'Defense processing realm (dpr)'!J$2:J$2000)/B58</f>
        <v>16.026</v>
      </c>
      <c r="AJ58">
        <f t="shared" si="33"/>
        <v>0</v>
      </c>
      <c r="AK58">
        <f t="shared" si="34"/>
        <v>-27.5369799764464</v>
      </c>
      <c r="AL58" s="1">
        <f t="shared" si="35"/>
        <v>0</v>
      </c>
      <c r="AM58">
        <f>SUMIF('Defense processing realm (dpr)'!A$2:A$2000,A58,'Defense processing realm (dpr)'!AC$2:AC$2000)/B58</f>
        <v>-27.5369799764464</v>
      </c>
      <c r="AN58">
        <f>COUNTIFS('Data Entry'!A:A,Statistics!A58,'Data Entry'!T:T,0)</f>
        <v>3</v>
      </c>
      <c r="AO58">
        <f>COUNTIFS('Data Entry'!A:A,Statistics!A58,'Data Entry'!T:T,1)</f>
        <v>1</v>
      </c>
      <c r="AP58">
        <f>COUNTIFS('Data Entry'!A:A,Statistics!A58,'Data Entry'!T:T,2)</f>
        <v>5</v>
      </c>
      <c r="AQ58">
        <f>COUNTIFS('Data Entry'!A:A,Statistics!A58,'Data Entry'!T:T,3)</f>
        <v>0</v>
      </c>
      <c r="AR58">
        <f>COUNTIFS('Data Entry'!A:A,Statistics!A58,'Data Entry'!T:T,4)</f>
        <v>0</v>
      </c>
      <c r="AS58">
        <f t="shared" si="48"/>
        <v>9</v>
      </c>
      <c r="AT58">
        <f t="shared" si="49"/>
        <v>5</v>
      </c>
      <c r="AU58">
        <f t="shared" si="50"/>
        <v>2</v>
      </c>
      <c r="AV58">
        <f t="shared" si="51"/>
        <v>0</v>
      </c>
      <c r="AW58">
        <f t="shared" si="52"/>
        <v>1</v>
      </c>
      <c r="AX58">
        <f t="shared" si="53"/>
        <v>10</v>
      </c>
      <c r="AY58">
        <f t="shared" si="54"/>
        <v>0</v>
      </c>
      <c r="AZ58">
        <f t="shared" si="55"/>
        <v>0</v>
      </c>
      <c r="BA58">
        <f t="shared" si="56"/>
        <v>11</v>
      </c>
      <c r="BB58">
        <f t="shared" si="57"/>
        <v>1.22222222222222</v>
      </c>
      <c r="BC58" t="e">
        <f>SUMIFS('Data Entry'!S$3:S$2000,'Data Entry'!A$3:A$2000,A58,'Data Entry'!T$3:T$2000,4)/AR58</f>
        <v>#DIV/0!</v>
      </c>
      <c r="BD58" t="e">
        <f>SUMIFS('Data Entry'!S$3:S$2000,'Data Entry'!A$3:A$2000,A58,'Data Entry'!T$3:T$2000,3)/AQ58</f>
        <v>#DIV/0!</v>
      </c>
      <c r="BE58">
        <f>SUMIFS('Data Entry'!S$3:S$2000,'Data Entry'!A$3:A$2000,A58,'Data Entry'!T$3:T$2000,2)/AP58</f>
        <v>0</v>
      </c>
      <c r="BF58">
        <f>SUMIFS('Data Entry'!S$3:S$2000,'Data Entry'!A$3:A$2000,A58,'Data Entry'!T$3:T$2000,1)/AO58</f>
        <v>0</v>
      </c>
      <c r="BG58">
        <f>_xlfn.MAXIFS(Formulas!AC$3:AC$2000,Formulas!A$3:A$2000,Statistics!A57)</f>
        <v>2</v>
      </c>
      <c r="BH58">
        <f>SUMIF(Formulas!A$3:A$2000,Statistics!A58,Formulas!AD$3:AD$2000)</f>
        <v>0</v>
      </c>
      <c r="BI58" s="2">
        <f t="shared" si="58"/>
        <v>0</v>
      </c>
      <c r="BJ58">
        <f>SUMIF(Formulas!A$3:A$2000,Statistics!A58,Formulas!AE$3:AE$2000)/Statistics!B58</f>
        <v>3.77777777777778</v>
      </c>
      <c r="BK58">
        <f>SUMIF(Formulas!A$3:A$2000,Statistics!A58,Formulas!AG$3:AG$2000)/Statistics!B58</f>
        <v>1.03703703703704</v>
      </c>
      <c r="BL58">
        <f>SUMIF(Formulas!A$3:A$2000,Statistics!A58,Formulas!AH$3:AH$2000)</f>
        <v>0</v>
      </c>
      <c r="BM58" s="2">
        <f t="shared" si="59"/>
        <v>0</v>
      </c>
      <c r="BN58">
        <f>SUMIF(Formulas!A$3:A$2000,Statistics!A58,Formulas!AI$3:AI$2000)</f>
        <v>1</v>
      </c>
      <c r="BO58" s="2">
        <f t="shared" si="60"/>
        <v>0.111111111111111</v>
      </c>
      <c r="BP58">
        <f>SUMIF(Formulas!A$3:A$2000,Statistics!A58,Formulas!AJ$3:AJ$2000)</f>
        <v>1</v>
      </c>
      <c r="BQ58" s="2">
        <f t="shared" si="61"/>
        <v>0.111111111111111</v>
      </c>
      <c r="BR58">
        <f>SUMIF(Formulas!A$3:A$2000,Statistics!A58,Formulas!AK$3:AK$2000)</f>
        <v>1</v>
      </c>
      <c r="BS58" s="2">
        <f t="shared" si="62"/>
        <v>1</v>
      </c>
    </row>
    <row r="59" spans="1:71">
      <c r="A59">
        <v>7902</v>
      </c>
      <c r="B59">
        <f>COUNTIF(Formulas!A$3:A$2000,Statistics!A59)</f>
        <v>8</v>
      </c>
      <c r="C59">
        <f t="shared" si="32"/>
        <v>21.7083333333333</v>
      </c>
      <c r="D59">
        <f t="shared" si="36"/>
        <v>4.5</v>
      </c>
      <c r="E59" s="2">
        <f>SUMIF(Formulas!A$3:A$2000,Statistics!A59,Formulas!D$3:D$2000)/Statistics!B59</f>
        <v>0.75</v>
      </c>
      <c r="F59">
        <f t="shared" si="37"/>
        <v>1.5</v>
      </c>
      <c r="G59">
        <f>SUMIF(Formulas!A$3:A$2000,Statistics!A59,Formulas!E$3:E$2000)/B59</f>
        <v>0</v>
      </c>
      <c r="H59">
        <f>SUMIF(Formulas!A$3:A$2000,Statistics!A59,Formulas!E$3:E$2000)</f>
        <v>0</v>
      </c>
      <c r="I59">
        <f>SUMIF(Formulas!A$3:A$2000,Statistics!A59,Formulas!I$3:I$2000)</f>
        <v>0</v>
      </c>
      <c r="J59">
        <f t="shared" si="38"/>
        <v>0</v>
      </c>
      <c r="K59">
        <f>SUMIF(Formulas!A$3:A$2000,Statistics!A59,Formulas!I$3:I$2000)/B59</f>
        <v>0</v>
      </c>
      <c r="L59" s="2" t="e">
        <f t="shared" si="39"/>
        <v>#DIV/0!</v>
      </c>
      <c r="M59">
        <f>SUMIF(Formulas!A$3:A$2000,Statistics!A59,Formulas!G$3:G$2000)/Statistics!B59</f>
        <v>0.75</v>
      </c>
      <c r="N59">
        <f>SUMIF(Formulas!A$3:A$2000,Statistics!A59,Formulas!G$3:G$2000)</f>
        <v>6</v>
      </c>
      <c r="O59">
        <f t="shared" si="40"/>
        <v>3</v>
      </c>
      <c r="P59">
        <f>SUMIF(Formulas!A$3:A$2000,Statistics!A59,Formulas!J$3:J$2000)/B59</f>
        <v>1.75</v>
      </c>
      <c r="Q59">
        <f>SUMIF(Formulas!A$3:A$2000,Statistics!A59,Formulas!J$3:J$2000)</f>
        <v>14</v>
      </c>
      <c r="R59" s="2">
        <f t="shared" si="41"/>
        <v>0.428571428571429</v>
      </c>
      <c r="S59" s="4">
        <f>SUMIF(Formulas!A$3:A$2000,Statistics!A59,Formulas!N$3:N$2000)/B59</f>
        <v>1.75</v>
      </c>
      <c r="T59">
        <f t="shared" si="42"/>
        <v>0.75</v>
      </c>
      <c r="U59">
        <f t="shared" si="43"/>
        <v>13.125</v>
      </c>
      <c r="V59">
        <f>SUMIF('I have a blue banner'!A$2:A$2000,A59,'I have a blue banner'!K$2:K$2000)/B59</f>
        <v>5.56125</v>
      </c>
      <c r="W59" s="1">
        <f>SUMIF(Formulas!A$3:A$2000,Statistics!A59,Formulas!P$3:P$2000)/Statistics!B59</f>
        <v>0.125</v>
      </c>
      <c r="X59" s="1">
        <f>SUMIF(Formulas!A$3:A$2000,Statistics!A59,Formulas!P$3:P$2000)</f>
        <v>1</v>
      </c>
      <c r="Y59" s="1">
        <f>SUMIF(Formulas!A$3:A$2000,Statistics!A59,Formulas!T$3:T$2000)/Statistics!B59</f>
        <v>0.25</v>
      </c>
      <c r="Z59" s="1">
        <f>SUMIF(Formulas!A$3:A$2000,Statistics!A59,Formulas!T$3:T$2000)</f>
        <v>2</v>
      </c>
      <c r="AA59" s="42">
        <f t="shared" si="44"/>
        <v>0.5</v>
      </c>
      <c r="AB59" s="1">
        <f>SUMIF(Formulas!A$3:A$2000,Statistics!A59,Formulas!R$3:R$2000)/Statistics!B59</f>
        <v>6.5</v>
      </c>
      <c r="AC59" s="1">
        <f>SUMIF(Formulas!A$3:A$2000,Statistics!A59,Formulas!R$3:R$2000)</f>
        <v>52</v>
      </c>
      <c r="AD59" s="1">
        <f>SUMIF(Formulas!A$3:A$2000,Statistics!A59,Formulas!U$3:U$2000)/Statistics!B59</f>
        <v>9.25</v>
      </c>
      <c r="AE59" s="1">
        <f>SUMIF(Formulas!A$3:A$2000,Statistics!A59,Formulas!U$3:U$2000)</f>
        <v>74</v>
      </c>
      <c r="AF59" s="43">
        <f t="shared" si="45"/>
        <v>0.702702702702703</v>
      </c>
      <c r="AG59">
        <f t="shared" si="46"/>
        <v>13</v>
      </c>
      <c r="AH59">
        <f t="shared" si="47"/>
        <v>6.625</v>
      </c>
      <c r="AI59">
        <f>SUMIF('Defense processing realm (dpr)'!A$2:A$2000,A59,'Defense processing realm (dpr)'!J$2:J$2000)/B59</f>
        <v>10.36825</v>
      </c>
      <c r="AJ59">
        <f t="shared" si="33"/>
        <v>0</v>
      </c>
      <c r="AK59">
        <f t="shared" si="34"/>
        <v>-7.22629951259136</v>
      </c>
      <c r="AL59" s="1">
        <f t="shared" si="35"/>
        <v>0</v>
      </c>
      <c r="AM59">
        <f>SUMIF('Defense processing realm (dpr)'!A$2:A$2000,A59,'Defense processing realm (dpr)'!AC$2:AC$2000)/B59</f>
        <v>-7.22629951259136</v>
      </c>
      <c r="AN59">
        <f>COUNTIFS('Data Entry'!A:A,Statistics!A59,'Data Entry'!T:T,0)</f>
        <v>3</v>
      </c>
      <c r="AO59">
        <f>COUNTIFS('Data Entry'!A:A,Statistics!A59,'Data Entry'!T:T,1)</f>
        <v>0</v>
      </c>
      <c r="AP59">
        <f>COUNTIFS('Data Entry'!A:A,Statistics!A59,'Data Entry'!T:T,2)</f>
        <v>3</v>
      </c>
      <c r="AQ59">
        <f>COUNTIFS('Data Entry'!A:A,Statistics!A59,'Data Entry'!T:T,3)</f>
        <v>2</v>
      </c>
      <c r="AR59">
        <f>COUNTIFS('Data Entry'!A:A,Statistics!A59,'Data Entry'!T:T,4)</f>
        <v>0</v>
      </c>
      <c r="AS59">
        <f t="shared" si="48"/>
        <v>8</v>
      </c>
      <c r="AT59">
        <f t="shared" si="49"/>
        <v>3</v>
      </c>
      <c r="AU59">
        <f t="shared" si="50"/>
        <v>0</v>
      </c>
      <c r="AV59">
        <f t="shared" si="51"/>
        <v>0</v>
      </c>
      <c r="AW59">
        <f t="shared" si="52"/>
        <v>0</v>
      </c>
      <c r="AX59">
        <f t="shared" si="53"/>
        <v>6</v>
      </c>
      <c r="AY59">
        <f t="shared" si="54"/>
        <v>6</v>
      </c>
      <c r="AZ59">
        <f t="shared" si="55"/>
        <v>0</v>
      </c>
      <c r="BA59">
        <f t="shared" si="56"/>
        <v>12</v>
      </c>
      <c r="BB59">
        <f t="shared" si="57"/>
        <v>1.5</v>
      </c>
      <c r="BC59" t="e">
        <f>SUMIFS('Data Entry'!S$3:S$2000,'Data Entry'!A$3:A$2000,A59,'Data Entry'!T$3:T$2000,4)/AR59</f>
        <v>#DIV/0!</v>
      </c>
      <c r="BD59">
        <f>SUMIFS('Data Entry'!S$3:S$2000,'Data Entry'!A$3:A$2000,A59,'Data Entry'!T$3:T$2000,3)/AQ59</f>
        <v>0</v>
      </c>
      <c r="BE59">
        <f>SUMIFS('Data Entry'!S$3:S$2000,'Data Entry'!A$3:A$2000,A59,'Data Entry'!T$3:T$2000,2)/AP59</f>
        <v>0</v>
      </c>
      <c r="BF59" t="e">
        <f>SUMIFS('Data Entry'!S$3:S$2000,'Data Entry'!A$3:A$2000,A59,'Data Entry'!T$3:T$2000,1)/AO59</f>
        <v>#DIV/0!</v>
      </c>
      <c r="BG59">
        <f>_xlfn.MAXIFS(Formulas!AC$3:AC$2000,Formulas!A$3:A$2000,Statistics!A58)</f>
        <v>2</v>
      </c>
      <c r="BH59">
        <f>SUMIF(Formulas!A$3:A$2000,Statistics!A59,Formulas!AD$3:AD$2000)</f>
        <v>0</v>
      </c>
      <c r="BI59" s="2">
        <f t="shared" si="58"/>
        <v>0</v>
      </c>
      <c r="BJ59">
        <f>SUMIF(Formulas!A$3:A$2000,Statistics!A59,Formulas!AE$3:AE$2000)/Statistics!B59</f>
        <v>4.75</v>
      </c>
      <c r="BK59">
        <f>SUMIF(Formulas!A$3:A$2000,Statistics!A59,Formulas!AG$3:AG$2000)/Statistics!B59</f>
        <v>0.666666666666667</v>
      </c>
      <c r="BL59">
        <f>SUMIF(Formulas!A$3:A$2000,Statistics!A59,Formulas!AH$3:AH$2000)</f>
        <v>0</v>
      </c>
      <c r="BM59" s="2">
        <f t="shared" si="59"/>
        <v>0</v>
      </c>
      <c r="BN59">
        <f>SUMIF(Formulas!A$3:A$2000,Statistics!A59,Formulas!AI$3:AI$2000)</f>
        <v>0</v>
      </c>
      <c r="BO59" s="2">
        <f t="shared" si="60"/>
        <v>0</v>
      </c>
      <c r="BP59">
        <f>SUMIF(Formulas!A$3:A$2000,Statistics!A59,Formulas!AJ$3:AJ$2000)</f>
        <v>0</v>
      </c>
      <c r="BQ59" s="2">
        <f t="shared" si="61"/>
        <v>0</v>
      </c>
      <c r="BR59">
        <f>SUMIF(Formulas!A$3:A$2000,Statistics!A59,Formulas!AK$3:AK$2000)</f>
        <v>4907</v>
      </c>
      <c r="BS59" s="2" t="e">
        <f t="shared" si="62"/>
        <v>#DIV/0!</v>
      </c>
    </row>
    <row r="60" spans="1:71">
      <c r="A60">
        <v>8089</v>
      </c>
      <c r="B60">
        <f>COUNTIF(Formulas!A$3:A$2000,Statistics!A60)</f>
        <v>8</v>
      </c>
      <c r="C60">
        <f t="shared" si="32"/>
        <v>14.875</v>
      </c>
      <c r="D60">
        <f t="shared" si="36"/>
        <v>4.25</v>
      </c>
      <c r="E60" s="2">
        <f>SUMIF(Formulas!A$3:A$2000,Statistics!A60,Formulas!D$3:D$2000)/Statistics!B60</f>
        <v>0.875</v>
      </c>
      <c r="F60">
        <f t="shared" si="37"/>
        <v>1.75</v>
      </c>
      <c r="G60">
        <f>SUMIF(Formulas!A$3:A$2000,Statistics!A60,Formulas!E$3:E$2000)/B60</f>
        <v>0</v>
      </c>
      <c r="H60">
        <f>SUMIF(Formulas!A$3:A$2000,Statistics!A60,Formulas!E$3:E$2000)</f>
        <v>0</v>
      </c>
      <c r="I60">
        <f>SUMIF(Formulas!A$3:A$2000,Statistics!A60,Formulas!I$3:I$2000)</f>
        <v>0</v>
      </c>
      <c r="J60">
        <f t="shared" si="38"/>
        <v>0</v>
      </c>
      <c r="K60">
        <f>SUMIF(Formulas!A$3:A$2000,Statistics!A60,Formulas!I$3:I$2000)/B60</f>
        <v>0</v>
      </c>
      <c r="L60" s="2" t="e">
        <f t="shared" si="39"/>
        <v>#DIV/0!</v>
      </c>
      <c r="M60">
        <f>SUMIF(Formulas!A$3:A$2000,Statistics!A60,Formulas!G$3:G$2000)/Statistics!B60</f>
        <v>0.625</v>
      </c>
      <c r="N60">
        <f>SUMIF(Formulas!A$3:A$2000,Statistics!A60,Formulas!G$3:G$2000)</f>
        <v>5</v>
      </c>
      <c r="O60">
        <f t="shared" si="40"/>
        <v>2.5</v>
      </c>
      <c r="P60">
        <f>SUMIF(Formulas!A$3:A$2000,Statistics!A60,Formulas!J$3:J$2000)/B60</f>
        <v>0.75</v>
      </c>
      <c r="Q60">
        <f>SUMIF(Formulas!A$3:A$2000,Statistics!A60,Formulas!J$3:J$2000)</f>
        <v>6</v>
      </c>
      <c r="R60" s="2">
        <f t="shared" si="41"/>
        <v>0.833333333333333</v>
      </c>
      <c r="S60" s="4">
        <f>SUMIF(Formulas!A$3:A$2000,Statistics!A60,Formulas!N$3:N$2000)/B60</f>
        <v>0.75</v>
      </c>
      <c r="T60">
        <f t="shared" si="42"/>
        <v>0.625</v>
      </c>
      <c r="U60">
        <f t="shared" si="43"/>
        <v>6.875</v>
      </c>
      <c r="V60">
        <f>SUMIF('I have a blue banner'!A$2:A$2000,A60,'I have a blue banner'!K$2:K$2000)/B60</f>
        <v>8.736125</v>
      </c>
      <c r="W60" s="1">
        <f>SUMIF(Formulas!A$3:A$2000,Statistics!A60,Formulas!P$3:P$2000)/Statistics!B60</f>
        <v>0.125</v>
      </c>
      <c r="X60" s="1">
        <f>SUMIF(Formulas!A$3:A$2000,Statistics!A60,Formulas!P$3:P$2000)</f>
        <v>1</v>
      </c>
      <c r="Y60" s="1">
        <f>SUMIF(Formulas!A$3:A$2000,Statistics!A60,Formulas!T$3:T$2000)/Statistics!B60</f>
        <v>0.125</v>
      </c>
      <c r="Z60" s="1">
        <f>SUMIF(Formulas!A$3:A$2000,Statistics!A60,Formulas!T$3:T$2000)</f>
        <v>1</v>
      </c>
      <c r="AA60" s="42">
        <f t="shared" si="44"/>
        <v>1</v>
      </c>
      <c r="AB60" s="1">
        <f>SUMIF(Formulas!A$3:A$2000,Statistics!A60,Formulas!R$3:R$2000)/Statistics!B60</f>
        <v>3.375</v>
      </c>
      <c r="AC60" s="1">
        <f>SUMIF(Formulas!A$3:A$2000,Statistics!A60,Formulas!R$3:R$2000)</f>
        <v>27</v>
      </c>
      <c r="AD60" s="1">
        <f>SUMIF(Formulas!A$3:A$2000,Statistics!A60,Formulas!U$3:U$2000)/Statistics!B60</f>
        <v>5.75</v>
      </c>
      <c r="AE60" s="1">
        <f>SUMIF(Formulas!A$3:A$2000,Statistics!A60,Formulas!U$3:U$2000)</f>
        <v>46</v>
      </c>
      <c r="AF60" s="43">
        <f t="shared" si="45"/>
        <v>0.58695652173913</v>
      </c>
      <c r="AG60">
        <f t="shared" si="46"/>
        <v>6.75</v>
      </c>
      <c r="AH60">
        <f t="shared" si="47"/>
        <v>3.5</v>
      </c>
      <c r="AI60">
        <f>SUMIF('Defense processing realm (dpr)'!A$2:A$2000,A60,'Defense processing realm (dpr)'!J$2:J$2000)/B60</f>
        <v>6.973375</v>
      </c>
      <c r="AJ60">
        <f t="shared" si="33"/>
        <v>0</v>
      </c>
      <c r="AK60">
        <f t="shared" si="34"/>
        <v>-13.6102031864107</v>
      </c>
      <c r="AL60" s="1">
        <f t="shared" si="35"/>
        <v>0</v>
      </c>
      <c r="AM60">
        <f>SUMIF('Defense processing realm (dpr)'!A$2:A$2000,A60,'Defense processing realm (dpr)'!AC$2:AC$2000)/B60</f>
        <v>-13.6102031864107</v>
      </c>
      <c r="AN60">
        <f>COUNTIFS('Data Entry'!A:A,Statistics!A60,'Data Entry'!T:T,0)</f>
        <v>1</v>
      </c>
      <c r="AO60">
        <f>COUNTIFS('Data Entry'!A:A,Statistics!A60,'Data Entry'!T:T,1)</f>
        <v>0</v>
      </c>
      <c r="AP60">
        <f>COUNTIFS('Data Entry'!A:A,Statistics!A60,'Data Entry'!T:T,2)</f>
        <v>7</v>
      </c>
      <c r="AQ60">
        <f>COUNTIFS('Data Entry'!A:A,Statistics!A60,'Data Entry'!T:T,3)</f>
        <v>0</v>
      </c>
      <c r="AR60">
        <f>COUNTIFS('Data Entry'!A:A,Statistics!A60,'Data Entry'!T:T,4)</f>
        <v>0</v>
      </c>
      <c r="AS60">
        <f t="shared" si="48"/>
        <v>8</v>
      </c>
      <c r="AT60">
        <f t="shared" si="49"/>
        <v>7</v>
      </c>
      <c r="AU60">
        <f t="shared" si="50"/>
        <v>2</v>
      </c>
      <c r="AV60">
        <f t="shared" si="51"/>
        <v>0</v>
      </c>
      <c r="AW60">
        <f t="shared" si="52"/>
        <v>0</v>
      </c>
      <c r="AX60">
        <f t="shared" si="53"/>
        <v>14</v>
      </c>
      <c r="AY60">
        <f t="shared" si="54"/>
        <v>0</v>
      </c>
      <c r="AZ60">
        <f t="shared" si="55"/>
        <v>0</v>
      </c>
      <c r="BA60">
        <f t="shared" si="56"/>
        <v>14</v>
      </c>
      <c r="BB60">
        <f t="shared" si="57"/>
        <v>1.75</v>
      </c>
      <c r="BC60" t="e">
        <f>SUMIFS('Data Entry'!S$3:S$2000,'Data Entry'!A$3:A$2000,A60,'Data Entry'!T$3:T$2000,4)/AR60</f>
        <v>#DIV/0!</v>
      </c>
      <c r="BD60" t="e">
        <f>SUMIFS('Data Entry'!S$3:S$2000,'Data Entry'!A$3:A$2000,A60,'Data Entry'!T$3:T$2000,3)/AQ60</f>
        <v>#DIV/0!</v>
      </c>
      <c r="BE60">
        <f>SUMIFS('Data Entry'!S$3:S$2000,'Data Entry'!A$3:A$2000,A60,'Data Entry'!T$3:T$2000,2)/AP60</f>
        <v>0</v>
      </c>
      <c r="BF60" t="e">
        <f>SUMIFS('Data Entry'!S$3:S$2000,'Data Entry'!A$3:A$2000,A60,'Data Entry'!T$3:T$2000,1)/AO60</f>
        <v>#DIV/0!</v>
      </c>
      <c r="BG60">
        <f>_xlfn.MAXIFS(Formulas!AC$3:AC$2000,Formulas!A$3:A$2000,Statistics!A59)</f>
        <v>3</v>
      </c>
      <c r="BH60">
        <f>SUMIF(Formulas!A$3:A$2000,Statistics!A60,Formulas!AD$3:AD$2000)</f>
        <v>0</v>
      </c>
      <c r="BI60" s="2">
        <f t="shared" si="58"/>
        <v>0</v>
      </c>
      <c r="BJ60">
        <f>SUMIF(Formulas!A$3:A$2000,Statistics!A60,Formulas!AE$3:AE$2000)/Statistics!B60</f>
        <v>5.25</v>
      </c>
      <c r="BK60">
        <f>SUMIF(Formulas!A$3:A$2000,Statistics!A60,Formulas!AG$3:AG$2000)/Statistics!B60</f>
        <v>1.5</v>
      </c>
      <c r="BL60">
        <f>SUMIF(Formulas!A$3:A$2000,Statistics!A60,Formulas!AH$3:AH$2000)</f>
        <v>0</v>
      </c>
      <c r="BM60" s="2">
        <f t="shared" si="59"/>
        <v>0</v>
      </c>
      <c r="BN60">
        <f>SUMIF(Formulas!A$3:A$2000,Statistics!A60,Formulas!AI$3:AI$2000)</f>
        <v>0</v>
      </c>
      <c r="BO60" s="2">
        <f t="shared" si="60"/>
        <v>0</v>
      </c>
      <c r="BP60">
        <f>SUMIF(Formulas!A$3:A$2000,Statistics!A60,Formulas!AJ$3:AJ$2000)</f>
        <v>1</v>
      </c>
      <c r="BQ60" s="2">
        <f t="shared" si="61"/>
        <v>0.125</v>
      </c>
      <c r="BR60">
        <f>SUMIF(Formulas!A$3:A$2000,Statistics!A60,Formulas!AK$3:AK$2000)</f>
        <v>1</v>
      </c>
      <c r="BS60" s="2">
        <f t="shared" si="62"/>
        <v>1</v>
      </c>
    </row>
    <row r="61" spans="1:71">
      <c r="A61">
        <v>8574</v>
      </c>
      <c r="B61">
        <f>COUNTIF(Formulas!A$3:A$2000,Statistics!A61)</f>
        <v>10</v>
      </c>
      <c r="C61">
        <f t="shared" si="32"/>
        <v>3.43333333333333</v>
      </c>
      <c r="D61">
        <f t="shared" si="36"/>
        <v>3.4</v>
      </c>
      <c r="E61" s="2">
        <f>SUMIF(Formulas!A$3:A$2000,Statistics!A61,Formulas!D$3:D$2000)/Statistics!B61</f>
        <v>0.9</v>
      </c>
      <c r="F61">
        <f t="shared" si="37"/>
        <v>1.8</v>
      </c>
      <c r="G61">
        <f>SUMIF(Formulas!A$3:A$2000,Statistics!A61,Formulas!E$3:E$2000)/B61</f>
        <v>0.6</v>
      </c>
      <c r="H61">
        <f>SUMIF(Formulas!A$3:A$2000,Statistics!A61,Formulas!E$3:E$2000)</f>
        <v>6</v>
      </c>
      <c r="I61">
        <f>SUMIF(Formulas!A$3:A$2000,Statistics!A61,Formulas!I$3:I$2000)</f>
        <v>6</v>
      </c>
      <c r="J61">
        <f t="shared" si="38"/>
        <v>1.2</v>
      </c>
      <c r="K61">
        <f>SUMIF(Formulas!A$3:A$2000,Statistics!A61,Formulas!I$3:I$2000)/B61</f>
        <v>0.6</v>
      </c>
      <c r="L61" s="2">
        <f t="shared" si="39"/>
        <v>1</v>
      </c>
      <c r="M61">
        <f>SUMIF(Formulas!A$3:A$2000,Statistics!A61,Formulas!G$3:G$2000)/Statistics!B61</f>
        <v>0.1</v>
      </c>
      <c r="N61">
        <f>SUMIF(Formulas!A$3:A$2000,Statistics!A61,Formulas!G$3:G$2000)</f>
        <v>1</v>
      </c>
      <c r="O61">
        <f t="shared" si="40"/>
        <v>0.4</v>
      </c>
      <c r="P61">
        <f>SUMIF(Formulas!A$3:A$2000,Statistics!A61,Formulas!J$3:J$2000)/B61</f>
        <v>0.1</v>
      </c>
      <c r="Q61">
        <f>SUMIF(Formulas!A$3:A$2000,Statistics!A61,Formulas!J$3:J$2000)</f>
        <v>1</v>
      </c>
      <c r="R61" s="2">
        <f t="shared" si="41"/>
        <v>1</v>
      </c>
      <c r="S61" s="4">
        <f>SUMIF(Formulas!A$3:A$2000,Statistics!A61,Formulas!N$3:N$2000)/B61</f>
        <v>0.7</v>
      </c>
      <c r="T61">
        <f t="shared" si="42"/>
        <v>0.7</v>
      </c>
      <c r="U61">
        <f t="shared" si="43"/>
        <v>0.5</v>
      </c>
      <c r="V61">
        <f>SUMIF('I have a blue banner'!A$2:A$2000,A61,'I have a blue banner'!K$2:K$2000)/B61</f>
        <v>9.636</v>
      </c>
      <c r="W61" s="1">
        <f>SUMIF(Formulas!A$3:A$2000,Statistics!A61,Formulas!P$3:P$2000)/Statistics!B61</f>
        <v>0.5</v>
      </c>
      <c r="X61" s="1">
        <f>SUMIF(Formulas!A$3:A$2000,Statistics!A61,Formulas!P$3:P$2000)</f>
        <v>5</v>
      </c>
      <c r="Y61" s="1">
        <f>SUMIF(Formulas!A$3:A$2000,Statistics!A61,Formulas!T$3:T$2000)/Statistics!B61</f>
        <v>0.6</v>
      </c>
      <c r="Z61" s="1">
        <f>SUMIF(Formulas!A$3:A$2000,Statistics!A61,Formulas!T$3:T$2000)</f>
        <v>6</v>
      </c>
      <c r="AA61" s="42">
        <f t="shared" si="44"/>
        <v>0.833333333333333</v>
      </c>
      <c r="AB61" s="1">
        <f>SUMIF(Formulas!A$3:A$2000,Statistics!A61,Formulas!R$3:R$2000)/Statistics!B61</f>
        <v>0</v>
      </c>
      <c r="AC61" s="1">
        <f>SUMIF(Formulas!A$3:A$2000,Statistics!A61,Formulas!R$3:R$2000)</f>
        <v>0</v>
      </c>
      <c r="AD61" s="1">
        <f>SUMIF(Formulas!A$3:A$2000,Statistics!A61,Formulas!U$3:U$2000)/Statistics!B61</f>
        <v>0</v>
      </c>
      <c r="AE61" s="1">
        <f>SUMIF(Formulas!A$3:A$2000,Statistics!A61,Formulas!U$3:U$2000)</f>
        <v>0</v>
      </c>
      <c r="AF61" s="43" t="e">
        <f t="shared" si="45"/>
        <v>#DIV/0!</v>
      </c>
      <c r="AG61">
        <f t="shared" si="46"/>
        <v>0</v>
      </c>
      <c r="AH61">
        <f t="shared" si="47"/>
        <v>0.5</v>
      </c>
      <c r="AI61">
        <f>SUMIF('Defense processing realm (dpr)'!A$2:A$2000,A61,'Defense processing realm (dpr)'!J$2:J$2000)/B61</f>
        <v>15.2486</v>
      </c>
      <c r="AJ61">
        <f t="shared" si="33"/>
        <v>0</v>
      </c>
      <c r="AK61">
        <f t="shared" si="34"/>
        <v>-46.252917807227</v>
      </c>
      <c r="AL61" s="1">
        <f t="shared" si="35"/>
        <v>0</v>
      </c>
      <c r="AM61">
        <f>SUMIF('Defense processing realm (dpr)'!A$2:A$2000,A61,'Defense processing realm (dpr)'!AC$2:AC$2000)/B61</f>
        <v>-46.252917807227</v>
      </c>
      <c r="AN61">
        <f>COUNTIFS('Data Entry'!A:A,Statistics!A61,'Data Entry'!T:T,0)</f>
        <v>9</v>
      </c>
      <c r="AO61">
        <f>COUNTIFS('Data Entry'!A:A,Statistics!A61,'Data Entry'!T:T,1)</f>
        <v>0</v>
      </c>
      <c r="AP61">
        <f>COUNTIFS('Data Entry'!A:A,Statistics!A61,'Data Entry'!T:T,2)</f>
        <v>1</v>
      </c>
      <c r="AQ61">
        <f>COUNTIFS('Data Entry'!A:A,Statistics!A61,'Data Entry'!T:T,3)</f>
        <v>0</v>
      </c>
      <c r="AR61">
        <f>COUNTIFS('Data Entry'!A:A,Statistics!A61,'Data Entry'!T:T,4)</f>
        <v>0</v>
      </c>
      <c r="AS61">
        <f t="shared" si="48"/>
        <v>10</v>
      </c>
      <c r="AT61">
        <f t="shared" si="49"/>
        <v>9</v>
      </c>
      <c r="AU61">
        <f t="shared" si="50"/>
        <v>0</v>
      </c>
      <c r="AV61">
        <f t="shared" si="51"/>
        <v>0</v>
      </c>
      <c r="AW61">
        <f t="shared" si="52"/>
        <v>0</v>
      </c>
      <c r="AX61">
        <f t="shared" si="53"/>
        <v>2</v>
      </c>
      <c r="AY61">
        <f t="shared" si="54"/>
        <v>0</v>
      </c>
      <c r="AZ61">
        <f t="shared" si="55"/>
        <v>0</v>
      </c>
      <c r="BA61">
        <f t="shared" si="56"/>
        <v>2</v>
      </c>
      <c r="BB61">
        <f t="shared" si="57"/>
        <v>0.2</v>
      </c>
      <c r="BC61" t="e">
        <f>SUMIFS('Data Entry'!S$3:S$2000,'Data Entry'!A$3:A$2000,A61,'Data Entry'!T$3:T$2000,4)/AR61</f>
        <v>#DIV/0!</v>
      </c>
      <c r="BD61" t="e">
        <f>SUMIFS('Data Entry'!S$3:S$2000,'Data Entry'!A$3:A$2000,A61,'Data Entry'!T$3:T$2000,3)/AQ61</f>
        <v>#DIV/0!</v>
      </c>
      <c r="BE61">
        <f>SUMIFS('Data Entry'!S$3:S$2000,'Data Entry'!A$3:A$2000,A61,'Data Entry'!T$3:T$2000,2)/AP61</f>
        <v>0</v>
      </c>
      <c r="BF61" t="e">
        <f>SUMIFS('Data Entry'!S$3:S$2000,'Data Entry'!A$3:A$2000,A61,'Data Entry'!T$3:T$2000,1)/AO61</f>
        <v>#DIV/0!</v>
      </c>
      <c r="BG61">
        <f>_xlfn.MAXIFS(Formulas!AC$3:AC$2000,Formulas!A$3:A$2000,Statistics!A60)</f>
        <v>2</v>
      </c>
      <c r="BH61">
        <f>SUMIF(Formulas!A$3:A$2000,Statistics!A61,Formulas!AD$3:AD$2000)</f>
        <v>0</v>
      </c>
      <c r="BI61" s="2">
        <f t="shared" si="58"/>
        <v>0</v>
      </c>
      <c r="BJ61">
        <f>SUMIF(Formulas!A$3:A$2000,Statistics!A61,Formulas!AE$3:AE$2000)/Statistics!B61</f>
        <v>0.6</v>
      </c>
      <c r="BK61">
        <f>SUMIF(Formulas!A$3:A$2000,Statistics!A61,Formulas!AG$3:AG$2000)/Statistics!B61</f>
        <v>1.06666666666667</v>
      </c>
      <c r="BL61">
        <f>SUMIF(Formulas!A$3:A$2000,Statistics!A61,Formulas!AH$3:AH$2000)</f>
        <v>0</v>
      </c>
      <c r="BM61" s="2">
        <f t="shared" si="59"/>
        <v>0</v>
      </c>
      <c r="BN61">
        <f>SUMIF(Formulas!A$3:A$2000,Statistics!A61,Formulas!AI$3:AI$2000)</f>
        <v>0</v>
      </c>
      <c r="BO61" s="2">
        <f t="shared" si="60"/>
        <v>0</v>
      </c>
      <c r="BP61">
        <f>SUMIF(Formulas!A$3:A$2000,Statistics!A61,Formulas!AJ$3:AJ$2000)</f>
        <v>2</v>
      </c>
      <c r="BQ61" s="2">
        <f t="shared" si="61"/>
        <v>0.2</v>
      </c>
      <c r="BR61">
        <f>SUMIF(Formulas!A$3:A$2000,Statistics!A61,Formulas!AK$3:AK$2000)</f>
        <v>1</v>
      </c>
      <c r="BS61" s="2">
        <f t="shared" si="62"/>
        <v>0.5</v>
      </c>
    </row>
    <row r="62" spans="1:71">
      <c r="A62">
        <v>8729</v>
      </c>
      <c r="B62">
        <f>COUNTIF(Formulas!A$3:A$2000,Statistics!A62)</f>
        <v>8</v>
      </c>
      <c r="C62">
        <f t="shared" si="32"/>
        <v>12.1666666666667</v>
      </c>
      <c r="D62">
        <f t="shared" si="36"/>
        <v>6.25</v>
      </c>
      <c r="E62" s="2">
        <f>SUMIF(Formulas!A$3:A$2000,Statistics!A62,Formulas!D$3:D$2000)/Statistics!B62</f>
        <v>0.875</v>
      </c>
      <c r="F62">
        <f t="shared" si="37"/>
        <v>1.75</v>
      </c>
      <c r="G62">
        <f>SUMIF(Formulas!A$3:A$2000,Statistics!A62,Formulas!E$3:E$2000)/B62</f>
        <v>0</v>
      </c>
      <c r="H62">
        <f>SUMIF(Formulas!A$3:A$2000,Statistics!A62,Formulas!E$3:E$2000)</f>
        <v>0</v>
      </c>
      <c r="I62">
        <f>SUMIF(Formulas!A$3:A$2000,Statistics!A62,Formulas!I$3:I$2000)</f>
        <v>0</v>
      </c>
      <c r="J62">
        <f t="shared" si="38"/>
        <v>0</v>
      </c>
      <c r="K62">
        <f>SUMIF(Formulas!A$3:A$2000,Statistics!A62,Formulas!I$3:I$2000)/B62</f>
        <v>0</v>
      </c>
      <c r="L62" s="2" t="e">
        <f t="shared" si="39"/>
        <v>#DIV/0!</v>
      </c>
      <c r="M62">
        <f>SUMIF(Formulas!A$3:A$2000,Statistics!A62,Formulas!G$3:G$2000)/Statistics!B62</f>
        <v>1.125</v>
      </c>
      <c r="N62">
        <f>SUMIF(Formulas!A$3:A$2000,Statistics!A62,Formulas!G$3:G$2000)</f>
        <v>9</v>
      </c>
      <c r="O62">
        <f t="shared" si="40"/>
        <v>4.5</v>
      </c>
      <c r="P62">
        <f>SUMIF(Formulas!A$3:A$2000,Statistics!A62,Formulas!J$3:J$2000)/B62</f>
        <v>1.375</v>
      </c>
      <c r="Q62">
        <f>SUMIF(Formulas!A$3:A$2000,Statistics!A62,Formulas!J$3:J$2000)</f>
        <v>11</v>
      </c>
      <c r="R62" s="2">
        <f t="shared" si="41"/>
        <v>0.818181818181818</v>
      </c>
      <c r="S62" s="4">
        <f>SUMIF(Formulas!A$3:A$2000,Statistics!A62,Formulas!N$3:N$2000)/B62</f>
        <v>1.375</v>
      </c>
      <c r="T62">
        <f t="shared" si="42"/>
        <v>1.125</v>
      </c>
      <c r="U62">
        <f t="shared" si="43"/>
        <v>5</v>
      </c>
      <c r="V62">
        <f>SUMIF('I have a blue banner'!A$2:A$2000,A62,'I have a blue banner'!K$2:K$2000)/B62</f>
        <v>1.85575</v>
      </c>
      <c r="W62" s="1">
        <f>SUMIF(Formulas!A$3:A$2000,Statistics!A62,Formulas!P$3:P$2000)/Statistics!B62</f>
        <v>0</v>
      </c>
      <c r="X62" s="1">
        <f>SUMIF(Formulas!A$3:A$2000,Statistics!A62,Formulas!P$3:P$2000)</f>
        <v>0</v>
      </c>
      <c r="Y62" s="1">
        <f>SUMIF(Formulas!A$3:A$2000,Statistics!A62,Formulas!T$3:T$2000)/Statistics!B62</f>
        <v>0</v>
      </c>
      <c r="Z62" s="1">
        <f>SUMIF(Formulas!A$3:A$2000,Statistics!A62,Formulas!T$3:T$2000)</f>
        <v>0</v>
      </c>
      <c r="AA62" s="42" t="e">
        <f t="shared" si="44"/>
        <v>#DIV/0!</v>
      </c>
      <c r="AB62" s="1">
        <f>SUMIF(Formulas!A$3:A$2000,Statistics!A62,Formulas!R$3:R$2000)/Statistics!B62</f>
        <v>2.5</v>
      </c>
      <c r="AC62" s="1">
        <f>SUMIF(Formulas!A$3:A$2000,Statistics!A62,Formulas!R$3:R$2000)</f>
        <v>20</v>
      </c>
      <c r="AD62" s="1">
        <f>SUMIF(Formulas!A$3:A$2000,Statistics!A62,Formulas!U$3:U$2000)/Statistics!B62</f>
        <v>5.375</v>
      </c>
      <c r="AE62" s="1">
        <f>SUMIF(Formulas!A$3:A$2000,Statistics!A62,Formulas!U$3:U$2000)</f>
        <v>43</v>
      </c>
      <c r="AF62" s="43">
        <f t="shared" si="45"/>
        <v>0.465116279069767</v>
      </c>
      <c r="AG62">
        <f t="shared" si="46"/>
        <v>5</v>
      </c>
      <c r="AH62">
        <f t="shared" si="47"/>
        <v>2.5</v>
      </c>
      <c r="AI62">
        <f>SUMIF('Defense processing realm (dpr)'!A$2:A$2000,A62,'Defense processing realm (dpr)'!J$2:J$2000)/B62</f>
        <v>13.724875</v>
      </c>
      <c r="AJ62">
        <f t="shared" si="33"/>
        <v>0</v>
      </c>
      <c r="AK62">
        <f t="shared" si="34"/>
        <v>-19.5444178758387</v>
      </c>
      <c r="AL62" s="1">
        <f t="shared" si="35"/>
        <v>0</v>
      </c>
      <c r="AM62">
        <f>SUMIF('Defense processing realm (dpr)'!A$2:A$2000,A62,'Defense processing realm (dpr)'!AC$2:AC$2000)/B62</f>
        <v>-19.5444178758387</v>
      </c>
      <c r="AN62">
        <f>COUNTIFS('Data Entry'!A:A,Statistics!A62,'Data Entry'!T:T,0)</f>
        <v>5</v>
      </c>
      <c r="AO62">
        <f>COUNTIFS('Data Entry'!A:A,Statistics!A62,'Data Entry'!T:T,1)</f>
        <v>2</v>
      </c>
      <c r="AP62">
        <f>COUNTIFS('Data Entry'!A:A,Statistics!A62,'Data Entry'!T:T,2)</f>
        <v>1</v>
      </c>
      <c r="AQ62">
        <f>COUNTIFS('Data Entry'!A:A,Statistics!A62,'Data Entry'!T:T,3)</f>
        <v>0</v>
      </c>
      <c r="AR62">
        <f>COUNTIFS('Data Entry'!A:A,Statistics!A62,'Data Entry'!T:T,4)</f>
        <v>0</v>
      </c>
      <c r="AS62">
        <f t="shared" si="48"/>
        <v>8</v>
      </c>
      <c r="AT62">
        <f t="shared" si="49"/>
        <v>5</v>
      </c>
      <c r="AU62">
        <f t="shared" si="50"/>
        <v>0</v>
      </c>
      <c r="AV62">
        <f t="shared" si="51"/>
        <v>0</v>
      </c>
      <c r="AW62">
        <f t="shared" si="52"/>
        <v>2</v>
      </c>
      <c r="AX62">
        <f t="shared" si="53"/>
        <v>2</v>
      </c>
      <c r="AY62">
        <f t="shared" si="54"/>
        <v>0</v>
      </c>
      <c r="AZ62">
        <f t="shared" si="55"/>
        <v>0</v>
      </c>
      <c r="BA62">
        <f t="shared" si="56"/>
        <v>4</v>
      </c>
      <c r="BB62">
        <f t="shared" si="57"/>
        <v>0.5</v>
      </c>
      <c r="BC62" t="e">
        <f>SUMIFS('Data Entry'!S$3:S$2000,'Data Entry'!A$3:A$2000,A62,'Data Entry'!T$3:T$2000,4)/AR62</f>
        <v>#DIV/0!</v>
      </c>
      <c r="BD62" t="e">
        <f>SUMIFS('Data Entry'!S$3:S$2000,'Data Entry'!A$3:A$2000,A62,'Data Entry'!T$3:T$2000,3)/AQ62</f>
        <v>#DIV/0!</v>
      </c>
      <c r="BE62">
        <f>SUMIFS('Data Entry'!S$3:S$2000,'Data Entry'!A$3:A$2000,A62,'Data Entry'!T$3:T$2000,2)/AP62</f>
        <v>0</v>
      </c>
      <c r="BF62">
        <f>SUMIFS('Data Entry'!S$3:S$2000,'Data Entry'!A$3:A$2000,A62,'Data Entry'!T$3:T$2000,1)/AO62</f>
        <v>0</v>
      </c>
      <c r="BG62">
        <f>_xlfn.MAXIFS(Formulas!AC$3:AC$2000,Formulas!A$3:A$2000,Statistics!A61)</f>
        <v>2</v>
      </c>
      <c r="BH62">
        <f>SUMIF(Formulas!A$3:A$2000,Statistics!A62,Formulas!AD$3:AD$2000)</f>
        <v>0</v>
      </c>
      <c r="BI62" s="2">
        <f t="shared" si="58"/>
        <v>0</v>
      </c>
      <c r="BJ62">
        <f>SUMIF(Formulas!A$3:A$2000,Statistics!A62,Formulas!AE$3:AE$2000)/Statistics!B62</f>
        <v>1.75</v>
      </c>
      <c r="BK62">
        <f>SUMIF(Formulas!A$3:A$2000,Statistics!A62,Formulas!AG$3:AG$2000)/Statistics!B62</f>
        <v>0.833333333333333</v>
      </c>
      <c r="BL62">
        <f>SUMIF(Formulas!A$3:A$2000,Statistics!A62,Formulas!AH$3:AH$2000)</f>
        <v>0</v>
      </c>
      <c r="BM62" s="2">
        <f t="shared" si="59"/>
        <v>0</v>
      </c>
      <c r="BN62">
        <f>SUMIF(Formulas!A$3:A$2000,Statistics!A62,Formulas!AI$3:AI$2000)</f>
        <v>0</v>
      </c>
      <c r="BO62" s="2">
        <f t="shared" si="60"/>
        <v>0</v>
      </c>
      <c r="BP62">
        <f>SUMIF(Formulas!A$3:A$2000,Statistics!A62,Formulas!AJ$3:AJ$2000)</f>
        <v>1</v>
      </c>
      <c r="BQ62" s="2">
        <f t="shared" si="61"/>
        <v>0.125</v>
      </c>
      <c r="BR62">
        <f>SUMIF(Formulas!A$3:A$2000,Statistics!A62,Formulas!AK$3:AK$2000)</f>
        <v>0</v>
      </c>
      <c r="BS62" s="2">
        <f t="shared" si="62"/>
        <v>0</v>
      </c>
    </row>
    <row r="63" spans="1:71">
      <c r="A63">
        <v>8731</v>
      </c>
      <c r="B63">
        <f>COUNTIF(Formulas!A$3:A$2000,Statistics!A63)</f>
        <v>14</v>
      </c>
      <c r="C63">
        <f t="shared" si="32"/>
        <v>6.16666666666667</v>
      </c>
      <c r="D63">
        <f t="shared" si="36"/>
        <v>2.28571428571429</v>
      </c>
      <c r="E63" s="2">
        <f>SUMIF(Formulas!A$3:A$2000,Statistics!A63,Formulas!D$3:D$2000)/Statistics!B63</f>
        <v>0.357142857142857</v>
      </c>
      <c r="F63">
        <f t="shared" si="37"/>
        <v>0.714285714285714</v>
      </c>
      <c r="G63">
        <f>SUMIF(Formulas!A$3:A$2000,Statistics!A63,Formulas!E$3:E$2000)/B63</f>
        <v>0.785714285714286</v>
      </c>
      <c r="H63">
        <f>SUMIF(Formulas!A$3:A$2000,Statistics!A63,Formulas!E$3:E$2000)</f>
        <v>11</v>
      </c>
      <c r="I63">
        <f>SUMIF(Formulas!A$3:A$2000,Statistics!A63,Formulas!I$3:I$2000)</f>
        <v>16</v>
      </c>
      <c r="J63">
        <f t="shared" si="38"/>
        <v>1.57142857142857</v>
      </c>
      <c r="K63">
        <f>SUMIF(Formulas!A$3:A$2000,Statistics!A63,Formulas!I$3:I$2000)/B63</f>
        <v>1.14285714285714</v>
      </c>
      <c r="L63" s="2">
        <f t="shared" si="39"/>
        <v>0.6875</v>
      </c>
      <c r="M63">
        <f>SUMIF(Formulas!A$3:A$2000,Statistics!A63,Formulas!G$3:G$2000)/Statistics!B63</f>
        <v>0</v>
      </c>
      <c r="N63">
        <f>SUMIF(Formulas!A$3:A$2000,Statistics!A63,Formulas!G$3:G$2000)</f>
        <v>0</v>
      </c>
      <c r="O63">
        <f t="shared" si="40"/>
        <v>0</v>
      </c>
      <c r="P63">
        <f>SUMIF(Formulas!A$3:A$2000,Statistics!A63,Formulas!J$3:J$2000)/B63</f>
        <v>0</v>
      </c>
      <c r="Q63">
        <f>SUMIF(Formulas!A$3:A$2000,Statistics!A63,Formulas!J$3:J$2000)</f>
        <v>0</v>
      </c>
      <c r="R63" s="2" t="e">
        <f t="shared" si="41"/>
        <v>#DIV/0!</v>
      </c>
      <c r="S63" s="4">
        <f>SUMIF(Formulas!A$3:A$2000,Statistics!A63,Formulas!N$3:N$2000)/B63</f>
        <v>1.14285714285714</v>
      </c>
      <c r="T63">
        <f t="shared" si="42"/>
        <v>0.785714285714286</v>
      </c>
      <c r="U63">
        <f t="shared" si="43"/>
        <v>5.78571428571429</v>
      </c>
      <c r="V63">
        <f>SUMIF('I have a blue banner'!A$2:A$2000,A63,'I have a blue banner'!K$2:K$2000)/B63</f>
        <v>11.0758571428571</v>
      </c>
      <c r="W63" s="1">
        <f>SUMIF(Formulas!A$3:A$2000,Statistics!A63,Formulas!P$3:P$2000)/Statistics!B63</f>
        <v>5.78571428571429</v>
      </c>
      <c r="X63" s="1">
        <f>SUMIF(Formulas!A$3:A$2000,Statistics!A63,Formulas!P$3:P$2000)</f>
        <v>81</v>
      </c>
      <c r="Y63" s="1">
        <f>SUMIF(Formulas!A$3:A$2000,Statistics!A63,Formulas!T$3:T$2000)/Statistics!B63</f>
        <v>5.92857142857143</v>
      </c>
      <c r="Z63" s="1">
        <f>SUMIF(Formulas!A$3:A$2000,Statistics!A63,Formulas!T$3:T$2000)</f>
        <v>83</v>
      </c>
      <c r="AA63" s="42">
        <f t="shared" si="44"/>
        <v>0.975903614457831</v>
      </c>
      <c r="AB63" s="1">
        <f>SUMIF(Formulas!A$3:A$2000,Statistics!A63,Formulas!R$3:R$2000)/Statistics!B63</f>
        <v>0</v>
      </c>
      <c r="AC63" s="1">
        <f>SUMIF(Formulas!A$3:A$2000,Statistics!A63,Formulas!R$3:R$2000)</f>
        <v>0</v>
      </c>
      <c r="AD63" s="1">
        <f>SUMIF(Formulas!A$3:A$2000,Statistics!A63,Formulas!U$3:U$2000)/Statistics!B63</f>
        <v>0.0714285714285714</v>
      </c>
      <c r="AE63" s="1">
        <f>SUMIF(Formulas!A$3:A$2000,Statistics!A63,Formulas!U$3:U$2000)</f>
        <v>1</v>
      </c>
      <c r="AF63" s="43">
        <f t="shared" si="45"/>
        <v>0</v>
      </c>
      <c r="AG63">
        <f t="shared" si="46"/>
        <v>0</v>
      </c>
      <c r="AH63">
        <f t="shared" si="47"/>
        <v>5.78571428571429</v>
      </c>
      <c r="AI63">
        <f>SUMIF('Defense processing realm (dpr)'!A$2:A$2000,A63,'Defense processing realm (dpr)'!J$2:J$2000)/B63</f>
        <v>2.93985714285714</v>
      </c>
      <c r="AJ63">
        <f t="shared" si="33"/>
        <v>0</v>
      </c>
      <c r="AK63">
        <f t="shared" si="34"/>
        <v>-6.67251175148171</v>
      </c>
      <c r="AL63" s="1">
        <f t="shared" si="35"/>
        <v>0</v>
      </c>
      <c r="AM63">
        <f>SUMIF('Defense processing realm (dpr)'!A$2:A$2000,A63,'Defense processing realm (dpr)'!AC$2:AC$2000)/B63</f>
        <v>-6.67251175148171</v>
      </c>
      <c r="AN63">
        <f>COUNTIFS('Data Entry'!A:A,Statistics!A63,'Data Entry'!T:T,0)</f>
        <v>14</v>
      </c>
      <c r="AO63">
        <f>COUNTIFS('Data Entry'!A:A,Statistics!A63,'Data Entry'!T:T,1)</f>
        <v>0</v>
      </c>
      <c r="AP63">
        <f>COUNTIFS('Data Entry'!A:A,Statistics!A63,'Data Entry'!T:T,2)</f>
        <v>0</v>
      </c>
      <c r="AQ63">
        <f>COUNTIFS('Data Entry'!A:A,Statistics!A63,'Data Entry'!T:T,3)</f>
        <v>0</v>
      </c>
      <c r="AR63">
        <f>COUNTIFS('Data Entry'!A:A,Statistics!A63,'Data Entry'!T:T,4)</f>
        <v>0</v>
      </c>
      <c r="AS63">
        <f t="shared" si="48"/>
        <v>14</v>
      </c>
      <c r="AT63">
        <f t="shared" si="49"/>
        <v>14</v>
      </c>
      <c r="AU63">
        <f t="shared" si="50"/>
        <v>0</v>
      </c>
      <c r="AV63">
        <f t="shared" si="51"/>
        <v>0</v>
      </c>
      <c r="AW63">
        <f t="shared" si="52"/>
        <v>0</v>
      </c>
      <c r="AX63">
        <f t="shared" si="53"/>
        <v>0</v>
      </c>
      <c r="AY63">
        <f t="shared" si="54"/>
        <v>0</v>
      </c>
      <c r="AZ63">
        <f t="shared" si="55"/>
        <v>0</v>
      </c>
      <c r="BA63">
        <f t="shared" si="56"/>
        <v>0</v>
      </c>
      <c r="BB63">
        <f t="shared" si="57"/>
        <v>0</v>
      </c>
      <c r="BC63" t="e">
        <f>SUMIFS('Data Entry'!S$3:S$2000,'Data Entry'!A$3:A$2000,A63,'Data Entry'!T$3:T$2000,4)/AR63</f>
        <v>#DIV/0!</v>
      </c>
      <c r="BD63" t="e">
        <f>SUMIFS('Data Entry'!S$3:S$2000,'Data Entry'!A$3:A$2000,A63,'Data Entry'!T$3:T$2000,3)/AQ63</f>
        <v>#DIV/0!</v>
      </c>
      <c r="BE63" t="e">
        <f>SUMIFS('Data Entry'!S$3:S$2000,'Data Entry'!A$3:A$2000,A63,'Data Entry'!T$3:T$2000,2)/AP63</f>
        <v>#DIV/0!</v>
      </c>
      <c r="BF63" t="e">
        <f>SUMIFS('Data Entry'!S$3:S$2000,'Data Entry'!A$3:A$2000,A63,'Data Entry'!T$3:T$2000,1)/AO63</f>
        <v>#DIV/0!</v>
      </c>
      <c r="BG63">
        <f>_xlfn.MAXIFS(Formulas!AC$3:AC$2000,Formulas!A$3:A$2000,Statistics!A62)</f>
        <v>2</v>
      </c>
      <c r="BH63">
        <f>SUMIF(Formulas!A$3:A$2000,Statistics!A63,Formulas!AD$3:AD$2000)</f>
        <v>0</v>
      </c>
      <c r="BI63" s="2">
        <f t="shared" si="58"/>
        <v>0</v>
      </c>
      <c r="BJ63">
        <f>SUMIF(Formulas!A$3:A$2000,Statistics!A63,Formulas!AE$3:AE$2000)/Statistics!B63</f>
        <v>0</v>
      </c>
      <c r="BK63">
        <f>SUMIF(Formulas!A$3:A$2000,Statistics!A63,Formulas!AG$3:AG$2000)/Statistics!B63</f>
        <v>1.9047619047619</v>
      </c>
      <c r="BL63">
        <f>SUMIF(Formulas!A$3:A$2000,Statistics!A63,Formulas!AH$3:AH$2000)</f>
        <v>0</v>
      </c>
      <c r="BM63" s="2">
        <f t="shared" si="59"/>
        <v>0</v>
      </c>
      <c r="BN63">
        <f>SUMIF(Formulas!A$3:A$2000,Statistics!A63,Formulas!AI$3:AI$2000)</f>
        <v>0</v>
      </c>
      <c r="BO63" s="2">
        <f t="shared" si="60"/>
        <v>0</v>
      </c>
      <c r="BP63">
        <f>SUMIF(Formulas!A$3:A$2000,Statistics!A63,Formulas!AJ$3:AJ$2000)</f>
        <v>0</v>
      </c>
      <c r="BQ63" s="2">
        <f t="shared" si="61"/>
        <v>0</v>
      </c>
      <c r="BR63">
        <f>SUMIF(Formulas!A$3:A$2000,Statistics!A63,Formulas!AK$3:AK$2000)</f>
        <v>0</v>
      </c>
      <c r="BS63" s="2" t="e">
        <f t="shared" si="62"/>
        <v>#DIV/0!</v>
      </c>
    </row>
    <row r="64" spans="1:71">
      <c r="A64">
        <v>8735</v>
      </c>
      <c r="B64">
        <f>COUNTIF(Formulas!A$3:A$2000,Statistics!A64)</f>
        <v>8</v>
      </c>
      <c r="C64">
        <f t="shared" si="32"/>
        <v>1.41666666666667</v>
      </c>
      <c r="D64">
        <f t="shared" si="36"/>
        <v>1.75</v>
      </c>
      <c r="E64" s="2">
        <f>SUMIF(Formulas!A$3:A$2000,Statistics!A64,Formulas!D$3:D$2000)/Statistics!B64</f>
        <v>0.875</v>
      </c>
      <c r="F64">
        <f t="shared" si="37"/>
        <v>1.75</v>
      </c>
      <c r="G64">
        <f>SUMIF(Formulas!A$3:A$2000,Statistics!A64,Formulas!E$3:E$2000)/B64</f>
        <v>0</v>
      </c>
      <c r="H64">
        <f>SUMIF(Formulas!A$3:A$2000,Statistics!A64,Formulas!E$3:E$2000)</f>
        <v>0</v>
      </c>
      <c r="I64">
        <f>SUMIF(Formulas!A$3:A$2000,Statistics!A64,Formulas!I$3:I$2000)</f>
        <v>0</v>
      </c>
      <c r="J64">
        <f t="shared" si="38"/>
        <v>0</v>
      </c>
      <c r="K64">
        <f>SUMIF(Formulas!A$3:A$2000,Statistics!A64,Formulas!I$3:I$2000)/B64</f>
        <v>0</v>
      </c>
      <c r="L64" s="2" t="e">
        <f t="shared" si="39"/>
        <v>#DIV/0!</v>
      </c>
      <c r="M64">
        <f>SUMIF(Formulas!A$3:A$2000,Statistics!A64,Formulas!G$3:G$2000)/Statistics!B64</f>
        <v>0</v>
      </c>
      <c r="N64">
        <f>SUMIF(Formulas!A$3:A$2000,Statistics!A64,Formulas!G$3:G$2000)</f>
        <v>0</v>
      </c>
      <c r="O64">
        <f t="shared" si="40"/>
        <v>0</v>
      </c>
      <c r="P64">
        <f>SUMIF(Formulas!A$3:A$2000,Statistics!A64,Formulas!J$3:J$2000)/B64</f>
        <v>0</v>
      </c>
      <c r="Q64">
        <f>SUMIF(Formulas!A$3:A$2000,Statistics!A64,Formulas!J$3:J$2000)</f>
        <v>0</v>
      </c>
      <c r="R64" s="2" t="e">
        <f t="shared" si="41"/>
        <v>#DIV/0!</v>
      </c>
      <c r="S64" s="4">
        <f>SUMIF(Formulas!A$3:A$2000,Statistics!A64,Formulas!N$3:N$2000)/B64</f>
        <v>0</v>
      </c>
      <c r="T64">
        <f t="shared" si="42"/>
        <v>0</v>
      </c>
      <c r="U64">
        <f t="shared" si="43"/>
        <v>0</v>
      </c>
      <c r="V64">
        <f>SUMIF('I have a blue banner'!A$2:A$2000,A64,'I have a blue banner'!K$2:K$2000)/B64</f>
        <v>17.499375</v>
      </c>
      <c r="W64" s="1">
        <f>SUMIF(Formulas!A$3:A$2000,Statistics!A64,Formulas!P$3:P$2000)/Statistics!B64</f>
        <v>0</v>
      </c>
      <c r="X64" s="1">
        <f>SUMIF(Formulas!A$3:A$2000,Statistics!A64,Formulas!P$3:P$2000)</f>
        <v>0</v>
      </c>
      <c r="Y64" s="1">
        <f>SUMIF(Formulas!A$3:A$2000,Statistics!A64,Formulas!T$3:T$2000)/Statistics!B64</f>
        <v>0</v>
      </c>
      <c r="Z64" s="1">
        <f>SUMIF(Formulas!A$3:A$2000,Statistics!A64,Formulas!T$3:T$2000)</f>
        <v>0</v>
      </c>
      <c r="AA64" s="42" t="e">
        <f t="shared" si="44"/>
        <v>#DIV/0!</v>
      </c>
      <c r="AB64" s="1">
        <f>SUMIF(Formulas!A$3:A$2000,Statistics!A64,Formulas!R$3:R$2000)/Statistics!B64</f>
        <v>0</v>
      </c>
      <c r="AC64" s="1">
        <f>SUMIF(Formulas!A$3:A$2000,Statistics!A64,Formulas!R$3:R$2000)</f>
        <v>0</v>
      </c>
      <c r="AD64" s="1">
        <f>SUMIF(Formulas!A$3:A$2000,Statistics!A64,Formulas!U$3:U$2000)/Statistics!B64</f>
        <v>0</v>
      </c>
      <c r="AE64" s="1">
        <f>SUMIF(Formulas!A$3:A$2000,Statistics!A64,Formulas!U$3:U$2000)</f>
        <v>0</v>
      </c>
      <c r="AF64" s="43" t="e">
        <f t="shared" si="45"/>
        <v>#DIV/0!</v>
      </c>
      <c r="AG64">
        <f t="shared" si="46"/>
        <v>0</v>
      </c>
      <c r="AH64">
        <f t="shared" si="47"/>
        <v>0</v>
      </c>
      <c r="AI64">
        <f>SUMIF('Defense processing realm (dpr)'!A$2:A$2000,A64,'Defense processing realm (dpr)'!J$2:J$2000)/B64</f>
        <v>34.898</v>
      </c>
      <c r="AJ64">
        <f t="shared" si="33"/>
        <v>0</v>
      </c>
      <c r="AK64">
        <f t="shared" si="34"/>
        <v>-64.1280282744954</v>
      </c>
      <c r="AL64" s="1">
        <f t="shared" si="35"/>
        <v>0</v>
      </c>
      <c r="AM64">
        <f>SUMIF('Defense processing realm (dpr)'!A$2:A$2000,A64,'Defense processing realm (dpr)'!AC$2:AC$2000)/B64</f>
        <v>-64.1280282744954</v>
      </c>
      <c r="AN64">
        <f>COUNTIFS('Data Entry'!A:A,Statistics!A64,'Data Entry'!T:T,0)</f>
        <v>8</v>
      </c>
      <c r="AO64">
        <f>COUNTIFS('Data Entry'!A:A,Statistics!A64,'Data Entry'!T:T,1)</f>
        <v>0</v>
      </c>
      <c r="AP64">
        <f>COUNTIFS('Data Entry'!A:A,Statistics!A64,'Data Entry'!T:T,2)</f>
        <v>0</v>
      </c>
      <c r="AQ64">
        <f>COUNTIFS('Data Entry'!A:A,Statistics!A64,'Data Entry'!T:T,3)</f>
        <v>0</v>
      </c>
      <c r="AR64">
        <f>COUNTIFS('Data Entry'!A:A,Statistics!A64,'Data Entry'!T:T,4)</f>
        <v>0</v>
      </c>
      <c r="AS64">
        <f t="shared" si="48"/>
        <v>8</v>
      </c>
      <c r="AT64">
        <f t="shared" si="49"/>
        <v>8</v>
      </c>
      <c r="AU64">
        <f t="shared" si="50"/>
        <v>0</v>
      </c>
      <c r="AV64">
        <f t="shared" si="51"/>
        <v>0</v>
      </c>
      <c r="AW64">
        <f t="shared" si="52"/>
        <v>0</v>
      </c>
      <c r="AX64">
        <f t="shared" si="53"/>
        <v>0</v>
      </c>
      <c r="AY64">
        <f t="shared" si="54"/>
        <v>0</v>
      </c>
      <c r="AZ64">
        <f t="shared" si="55"/>
        <v>0</v>
      </c>
      <c r="BA64">
        <f t="shared" si="56"/>
        <v>0</v>
      </c>
      <c r="BB64">
        <f t="shared" si="57"/>
        <v>0</v>
      </c>
      <c r="BC64" t="e">
        <f>SUMIFS('Data Entry'!S$3:S$2000,'Data Entry'!A$3:A$2000,A64,'Data Entry'!T$3:T$2000,4)/AR64</f>
        <v>#DIV/0!</v>
      </c>
      <c r="BD64" t="e">
        <f>SUMIFS('Data Entry'!S$3:S$2000,'Data Entry'!A$3:A$2000,A64,'Data Entry'!T$3:T$2000,3)/AQ64</f>
        <v>#DIV/0!</v>
      </c>
      <c r="BE64" t="e">
        <f>SUMIFS('Data Entry'!S$3:S$2000,'Data Entry'!A$3:A$2000,A64,'Data Entry'!T$3:T$2000,2)/AP64</f>
        <v>#DIV/0!</v>
      </c>
      <c r="BF64" t="e">
        <f>SUMIFS('Data Entry'!S$3:S$2000,'Data Entry'!A$3:A$2000,A64,'Data Entry'!T$3:T$2000,1)/AO64</f>
        <v>#DIV/0!</v>
      </c>
      <c r="BG64">
        <f>_xlfn.MAXIFS(Formulas!AC$3:AC$2000,Formulas!A$3:A$2000,Statistics!A63)</f>
        <v>0</v>
      </c>
      <c r="BH64">
        <f>SUMIF(Formulas!A$3:A$2000,Statistics!A64,Formulas!AD$3:AD$2000)</f>
        <v>0</v>
      </c>
      <c r="BI64" s="2">
        <f t="shared" si="58"/>
        <v>0</v>
      </c>
      <c r="BJ64">
        <f>SUMIF(Formulas!A$3:A$2000,Statistics!A64,Formulas!AE$3:AE$2000)/Statistics!B64</f>
        <v>0</v>
      </c>
      <c r="BK64">
        <f>SUMIF(Formulas!A$3:A$2000,Statistics!A64,Formulas!AG$3:AG$2000)/Statistics!B64</f>
        <v>0.333333333333333</v>
      </c>
      <c r="BL64">
        <f>SUMIF(Formulas!A$3:A$2000,Statistics!A64,Formulas!AH$3:AH$2000)</f>
        <v>0</v>
      </c>
      <c r="BM64" s="2">
        <f t="shared" si="59"/>
        <v>0</v>
      </c>
      <c r="BN64">
        <f>SUMIF(Formulas!A$3:A$2000,Statistics!A64,Formulas!AI$3:AI$2000)</f>
        <v>0</v>
      </c>
      <c r="BO64" s="2">
        <f t="shared" si="60"/>
        <v>0</v>
      </c>
      <c r="BP64">
        <f>SUMIF(Formulas!A$3:A$2000,Statistics!A64,Formulas!AJ$3:AJ$2000)</f>
        <v>1</v>
      </c>
      <c r="BQ64" s="2">
        <f t="shared" si="61"/>
        <v>0.125</v>
      </c>
      <c r="BR64">
        <f>SUMIF(Formulas!A$3:A$2000,Statistics!A64,Formulas!AK$3:AK$2000)</f>
        <v>0</v>
      </c>
      <c r="BS64" s="2">
        <f t="shared" si="62"/>
        <v>0</v>
      </c>
    </row>
    <row r="65" spans="1:71">
      <c r="A65">
        <v>8764</v>
      </c>
      <c r="B65">
        <f>COUNTIF(Formulas!A$3:A$2000,Statistics!A65)</f>
        <v>9</v>
      </c>
      <c r="C65">
        <f t="shared" si="32"/>
        <v>14.5185185185185</v>
      </c>
      <c r="D65">
        <f t="shared" si="36"/>
        <v>4</v>
      </c>
      <c r="E65" s="2">
        <f>SUMIF(Formulas!A$3:A$2000,Statistics!A65,Formulas!D$3:D$2000)/Statistics!B65</f>
        <v>0.888888888888889</v>
      </c>
      <c r="F65">
        <f t="shared" si="37"/>
        <v>1.77777777777778</v>
      </c>
      <c r="G65">
        <f>SUMIF(Formulas!A$3:A$2000,Statistics!A65,Formulas!E$3:E$2000)/B65</f>
        <v>1.11111111111111</v>
      </c>
      <c r="H65">
        <f>SUMIF(Formulas!A$3:A$2000,Statistics!A65,Formulas!E$3:E$2000)</f>
        <v>10</v>
      </c>
      <c r="I65">
        <f>SUMIF(Formulas!A$3:A$2000,Statistics!A65,Formulas!I$3:I$2000)</f>
        <v>11</v>
      </c>
      <c r="J65">
        <f t="shared" si="38"/>
        <v>2.22222222222222</v>
      </c>
      <c r="K65">
        <f>SUMIF(Formulas!A$3:A$2000,Statistics!A65,Formulas!I$3:I$2000)/B65</f>
        <v>1.22222222222222</v>
      </c>
      <c r="L65" s="2">
        <f t="shared" si="39"/>
        <v>0.909090909090909</v>
      </c>
      <c r="M65">
        <f>SUMIF(Formulas!A$3:A$2000,Statistics!A65,Formulas!G$3:G$2000)/Statistics!B65</f>
        <v>0</v>
      </c>
      <c r="N65">
        <f>SUMIF(Formulas!A$3:A$2000,Statistics!A65,Formulas!G$3:G$2000)</f>
        <v>0</v>
      </c>
      <c r="O65">
        <f t="shared" si="40"/>
        <v>0</v>
      </c>
      <c r="P65">
        <f>SUMIF(Formulas!A$3:A$2000,Statistics!A65,Formulas!J$3:J$2000)/B65</f>
        <v>0</v>
      </c>
      <c r="Q65">
        <f>SUMIF(Formulas!A$3:A$2000,Statistics!A65,Formulas!J$3:J$2000)</f>
        <v>0</v>
      </c>
      <c r="R65" s="2" t="e">
        <f t="shared" si="41"/>
        <v>#DIV/0!</v>
      </c>
      <c r="S65" s="4">
        <f>SUMIF(Formulas!A$3:A$2000,Statistics!A65,Formulas!N$3:N$2000)/B65</f>
        <v>1.22222222222222</v>
      </c>
      <c r="T65">
        <f t="shared" si="42"/>
        <v>1.11111111111111</v>
      </c>
      <c r="U65">
        <f t="shared" si="43"/>
        <v>7.11111111111111</v>
      </c>
      <c r="V65">
        <f>SUMIF('I have a blue banner'!A$2:A$2000,A65,'I have a blue banner'!K$2:K$2000)/B65</f>
        <v>13.9573333333333</v>
      </c>
      <c r="W65" s="1">
        <f>SUMIF(Formulas!A$3:A$2000,Statistics!A65,Formulas!P$3:P$2000)/Statistics!B65</f>
        <v>7.11111111111111</v>
      </c>
      <c r="X65" s="1">
        <f>SUMIF(Formulas!A$3:A$2000,Statistics!A65,Formulas!P$3:P$2000)</f>
        <v>64</v>
      </c>
      <c r="Y65" s="1">
        <f>SUMIF(Formulas!A$3:A$2000,Statistics!A65,Formulas!T$3:T$2000)/Statistics!B65</f>
        <v>7.88888888888889</v>
      </c>
      <c r="Z65" s="1">
        <f>SUMIF(Formulas!A$3:A$2000,Statistics!A65,Formulas!T$3:T$2000)</f>
        <v>71</v>
      </c>
      <c r="AA65" s="42">
        <f t="shared" si="44"/>
        <v>0.901408450704225</v>
      </c>
      <c r="AB65" s="1">
        <f>SUMIF(Formulas!A$3:A$2000,Statistics!A65,Formulas!R$3:R$2000)/Statistics!B65</f>
        <v>0</v>
      </c>
      <c r="AC65" s="1">
        <f>SUMIF(Formulas!A$3:A$2000,Statistics!A65,Formulas!R$3:R$2000)</f>
        <v>0</v>
      </c>
      <c r="AD65" s="1">
        <f>SUMIF(Formulas!A$3:A$2000,Statistics!A65,Formulas!U$3:U$2000)/Statistics!B65</f>
        <v>0</v>
      </c>
      <c r="AE65" s="1">
        <f>SUMIF(Formulas!A$3:A$2000,Statistics!A65,Formulas!U$3:U$2000)</f>
        <v>0</v>
      </c>
      <c r="AF65" s="43" t="e">
        <f t="shared" si="45"/>
        <v>#DIV/0!</v>
      </c>
      <c r="AG65">
        <f t="shared" si="46"/>
        <v>0</v>
      </c>
      <c r="AH65">
        <f t="shared" si="47"/>
        <v>7.11111111111111</v>
      </c>
      <c r="AI65">
        <f>SUMIF('Defense processing realm (dpr)'!A$2:A$2000,A65,'Defense processing realm (dpr)'!J$2:J$2000)/B65</f>
        <v>8.95355555555556</v>
      </c>
      <c r="AJ65">
        <f t="shared" si="33"/>
        <v>0</v>
      </c>
      <c r="AK65">
        <f t="shared" si="34"/>
        <v>-12.8544938172172</v>
      </c>
      <c r="AL65" s="1">
        <f t="shared" si="35"/>
        <v>0</v>
      </c>
      <c r="AM65">
        <f>SUMIF('Defense processing realm (dpr)'!A$2:A$2000,A65,'Defense processing realm (dpr)'!AC$2:AC$2000)/B65</f>
        <v>-12.8544938172172</v>
      </c>
      <c r="AN65">
        <f>COUNTIFS('Data Entry'!A:A,Statistics!A65,'Data Entry'!T:T,0)</f>
        <v>3</v>
      </c>
      <c r="AO65">
        <f>COUNTIFS('Data Entry'!A:A,Statistics!A65,'Data Entry'!T:T,1)</f>
        <v>0</v>
      </c>
      <c r="AP65">
        <f>COUNTIFS('Data Entry'!A:A,Statistics!A65,'Data Entry'!T:T,2)</f>
        <v>6</v>
      </c>
      <c r="AQ65">
        <f>COUNTIFS('Data Entry'!A:A,Statistics!A65,'Data Entry'!T:T,3)</f>
        <v>0</v>
      </c>
      <c r="AR65">
        <f>COUNTIFS('Data Entry'!A:A,Statistics!A65,'Data Entry'!T:T,4)</f>
        <v>0</v>
      </c>
      <c r="AS65">
        <f t="shared" si="48"/>
        <v>9</v>
      </c>
      <c r="AT65">
        <f t="shared" si="49"/>
        <v>6</v>
      </c>
      <c r="AU65">
        <f t="shared" si="50"/>
        <v>2</v>
      </c>
      <c r="AV65">
        <f t="shared" si="51"/>
        <v>0</v>
      </c>
      <c r="AW65">
        <f t="shared" si="52"/>
        <v>0</v>
      </c>
      <c r="AX65">
        <f t="shared" si="53"/>
        <v>12</v>
      </c>
      <c r="AY65">
        <f t="shared" si="54"/>
        <v>0</v>
      </c>
      <c r="AZ65">
        <f t="shared" si="55"/>
        <v>0</v>
      </c>
      <c r="BA65">
        <f t="shared" si="56"/>
        <v>12</v>
      </c>
      <c r="BB65">
        <f t="shared" si="57"/>
        <v>1.33333333333333</v>
      </c>
      <c r="BC65" t="e">
        <f>SUMIFS('Data Entry'!S$3:S$2000,'Data Entry'!A$3:A$2000,A65,'Data Entry'!T$3:T$2000,4)/AR65</f>
        <v>#DIV/0!</v>
      </c>
      <c r="BD65" t="e">
        <f>SUMIFS('Data Entry'!S$3:S$2000,'Data Entry'!A$3:A$2000,A65,'Data Entry'!T$3:T$2000,3)/AQ65</f>
        <v>#DIV/0!</v>
      </c>
      <c r="BE65">
        <f>SUMIFS('Data Entry'!S$3:S$2000,'Data Entry'!A$3:A$2000,A65,'Data Entry'!T$3:T$2000,2)/AP65</f>
        <v>0</v>
      </c>
      <c r="BF65" t="e">
        <f>SUMIFS('Data Entry'!S$3:S$2000,'Data Entry'!A$3:A$2000,A65,'Data Entry'!T$3:T$2000,1)/AO65</f>
        <v>#DIV/0!</v>
      </c>
      <c r="BG65">
        <f>_xlfn.MAXIFS(Formulas!AC$3:AC$2000,Formulas!A$3:A$2000,Statistics!A64)</f>
        <v>0</v>
      </c>
      <c r="BH65">
        <f>SUMIF(Formulas!A$3:A$2000,Statistics!A65,Formulas!AD$3:AD$2000)</f>
        <v>1</v>
      </c>
      <c r="BI65" s="2">
        <f t="shared" si="58"/>
        <v>0.111111111111111</v>
      </c>
      <c r="BJ65">
        <f>SUMIF(Formulas!A$3:A$2000,Statistics!A65,Formulas!AE$3:AE$2000)/Statistics!B65</f>
        <v>4</v>
      </c>
      <c r="BK65">
        <f>SUMIF(Formulas!A$3:A$2000,Statistics!A65,Formulas!AG$3:AG$2000)/Statistics!B65</f>
        <v>0.592592592592593</v>
      </c>
      <c r="BL65">
        <f>SUMIF(Formulas!A$3:A$2000,Statistics!A65,Formulas!AH$3:AH$2000)</f>
        <v>0</v>
      </c>
      <c r="BM65" s="2">
        <f t="shared" si="59"/>
        <v>0</v>
      </c>
      <c r="BN65">
        <f>SUMIF(Formulas!A$3:A$2000,Statistics!A65,Formulas!AI$3:AI$2000)</f>
        <v>0</v>
      </c>
      <c r="BO65" s="2">
        <f t="shared" si="60"/>
        <v>0</v>
      </c>
      <c r="BP65">
        <f>SUMIF(Formulas!A$3:A$2000,Statistics!A65,Formulas!AJ$3:AJ$2000)</f>
        <v>0</v>
      </c>
      <c r="BQ65" s="2">
        <f t="shared" si="61"/>
        <v>0</v>
      </c>
      <c r="BR65">
        <f>SUMIF(Formulas!A$3:A$2000,Statistics!A65,Formulas!AK$3:AK$2000)</f>
        <v>0</v>
      </c>
      <c r="BS65" s="2" t="e">
        <f t="shared" si="62"/>
        <v>#DIV/0!</v>
      </c>
    </row>
    <row r="66" spans="1:71">
      <c r="A66">
        <v>8765</v>
      </c>
      <c r="B66">
        <f>COUNTIF(Formulas!A$3:A$2000,Statistics!A66)</f>
        <v>8</v>
      </c>
      <c r="C66">
        <f t="shared" si="32"/>
        <v>1.5</v>
      </c>
      <c r="D66">
        <f t="shared" si="36"/>
        <v>2</v>
      </c>
      <c r="E66" s="2">
        <f>SUMIF(Formulas!A$3:A$2000,Statistics!A66,Formulas!D$3:D$2000)/Statistics!B66</f>
        <v>1</v>
      </c>
      <c r="F66">
        <f t="shared" si="37"/>
        <v>2</v>
      </c>
      <c r="G66">
        <f>SUMIF(Formulas!A$3:A$2000,Statistics!A66,Formulas!E$3:E$2000)/B66</f>
        <v>0</v>
      </c>
      <c r="H66">
        <f>SUMIF(Formulas!A$3:A$2000,Statistics!A66,Formulas!E$3:E$2000)</f>
        <v>0</v>
      </c>
      <c r="I66">
        <f>SUMIF(Formulas!A$3:A$2000,Statistics!A66,Formulas!I$3:I$2000)</f>
        <v>0</v>
      </c>
      <c r="J66">
        <f t="shared" si="38"/>
        <v>0</v>
      </c>
      <c r="K66">
        <f>SUMIF(Formulas!A$3:A$2000,Statistics!A66,Formulas!I$3:I$2000)/B66</f>
        <v>0</v>
      </c>
      <c r="L66" s="2" t="e">
        <f t="shared" si="39"/>
        <v>#DIV/0!</v>
      </c>
      <c r="M66">
        <f>SUMIF(Formulas!A$3:A$2000,Statistics!A66,Formulas!G$3:G$2000)/Statistics!B66</f>
        <v>0</v>
      </c>
      <c r="N66">
        <f>SUMIF(Formulas!A$3:A$2000,Statistics!A66,Formulas!G$3:G$2000)</f>
        <v>0</v>
      </c>
      <c r="O66">
        <f t="shared" si="40"/>
        <v>0</v>
      </c>
      <c r="P66">
        <f>SUMIF(Formulas!A$3:A$2000,Statistics!A66,Formulas!J$3:J$2000)/B66</f>
        <v>0</v>
      </c>
      <c r="Q66">
        <f>SUMIF(Formulas!A$3:A$2000,Statistics!A66,Formulas!J$3:J$2000)</f>
        <v>0</v>
      </c>
      <c r="R66" s="2" t="e">
        <f t="shared" si="41"/>
        <v>#DIV/0!</v>
      </c>
      <c r="S66" s="4">
        <f>SUMIF(Formulas!A$3:A$2000,Statistics!A66,Formulas!N$3:N$2000)/B66</f>
        <v>0</v>
      </c>
      <c r="T66">
        <f t="shared" si="42"/>
        <v>0</v>
      </c>
      <c r="U66">
        <f t="shared" si="43"/>
        <v>0</v>
      </c>
      <c r="V66">
        <f>SUMIF('I have a blue banner'!A$2:A$2000,A66,'I have a blue banner'!K$2:K$2000)/B66</f>
        <v>4.665375</v>
      </c>
      <c r="W66" s="1">
        <f>SUMIF(Formulas!A$3:A$2000,Statistics!A66,Formulas!P$3:P$2000)/Statistics!B66</f>
        <v>0</v>
      </c>
      <c r="X66" s="1">
        <f>SUMIF(Formulas!A$3:A$2000,Statistics!A66,Formulas!P$3:P$2000)</f>
        <v>0</v>
      </c>
      <c r="Y66" s="1">
        <f>SUMIF(Formulas!A$3:A$2000,Statistics!A66,Formulas!T$3:T$2000)/Statistics!B66</f>
        <v>0</v>
      </c>
      <c r="Z66" s="1">
        <f>SUMIF(Formulas!A$3:A$2000,Statistics!A66,Formulas!T$3:T$2000)</f>
        <v>0</v>
      </c>
      <c r="AA66" s="42" t="e">
        <f t="shared" si="44"/>
        <v>#DIV/0!</v>
      </c>
      <c r="AB66" s="1">
        <f>SUMIF(Formulas!A$3:A$2000,Statistics!A66,Formulas!R$3:R$2000)/Statistics!B66</f>
        <v>0</v>
      </c>
      <c r="AC66" s="1">
        <f>SUMIF(Formulas!A$3:A$2000,Statistics!A66,Formulas!R$3:R$2000)</f>
        <v>0</v>
      </c>
      <c r="AD66" s="1">
        <f>SUMIF(Formulas!A$3:A$2000,Statistics!A66,Formulas!U$3:U$2000)/Statistics!B66</f>
        <v>0</v>
      </c>
      <c r="AE66" s="1">
        <f>SUMIF(Formulas!A$3:A$2000,Statistics!A66,Formulas!U$3:U$2000)</f>
        <v>0</v>
      </c>
      <c r="AF66" s="43" t="e">
        <f t="shared" si="45"/>
        <v>#DIV/0!</v>
      </c>
      <c r="AG66">
        <f t="shared" si="46"/>
        <v>0</v>
      </c>
      <c r="AH66">
        <f t="shared" si="47"/>
        <v>0</v>
      </c>
      <c r="AI66">
        <f>SUMIF('Defense processing realm (dpr)'!A$2:A$2000,A66,'Defense processing realm (dpr)'!J$2:J$2000)/B66</f>
        <v>59.2815</v>
      </c>
      <c r="AJ66">
        <f t="shared" si="33"/>
        <v>0</v>
      </c>
      <c r="AK66">
        <f t="shared" si="34"/>
        <v>-104.335283768258</v>
      </c>
      <c r="AL66" s="1">
        <f t="shared" si="35"/>
        <v>0</v>
      </c>
      <c r="AM66">
        <f>SUMIF('Defense processing realm (dpr)'!A$2:A$2000,A66,'Defense processing realm (dpr)'!AC$2:AC$2000)/B66</f>
        <v>-104.335283768258</v>
      </c>
      <c r="AN66">
        <f>COUNTIFS('Data Entry'!A:A,Statistics!A66,'Data Entry'!T:T,0)</f>
        <v>8</v>
      </c>
      <c r="AO66">
        <f>COUNTIFS('Data Entry'!A:A,Statistics!A66,'Data Entry'!T:T,1)</f>
        <v>0</v>
      </c>
      <c r="AP66">
        <f>COUNTIFS('Data Entry'!A:A,Statistics!A66,'Data Entry'!T:T,2)</f>
        <v>0</v>
      </c>
      <c r="AQ66">
        <f>COUNTIFS('Data Entry'!A:A,Statistics!A66,'Data Entry'!T:T,3)</f>
        <v>0</v>
      </c>
      <c r="AR66">
        <f>COUNTIFS('Data Entry'!A:A,Statistics!A66,'Data Entry'!T:T,4)</f>
        <v>0</v>
      </c>
      <c r="AS66">
        <f t="shared" si="48"/>
        <v>8</v>
      </c>
      <c r="AT66">
        <f t="shared" si="49"/>
        <v>8</v>
      </c>
      <c r="AU66">
        <f t="shared" si="50"/>
        <v>0</v>
      </c>
      <c r="AV66">
        <f t="shared" si="51"/>
        <v>0</v>
      </c>
      <c r="AW66">
        <f t="shared" si="52"/>
        <v>0</v>
      </c>
      <c r="AX66">
        <f t="shared" si="53"/>
        <v>0</v>
      </c>
      <c r="AY66">
        <f t="shared" si="54"/>
        <v>0</v>
      </c>
      <c r="AZ66">
        <f t="shared" si="55"/>
        <v>0</v>
      </c>
      <c r="BA66">
        <f t="shared" si="56"/>
        <v>0</v>
      </c>
      <c r="BB66">
        <f t="shared" si="57"/>
        <v>0</v>
      </c>
      <c r="BC66" t="e">
        <f>SUMIFS('Data Entry'!S$3:S$2000,'Data Entry'!A$3:A$2000,A66,'Data Entry'!T$3:T$2000,4)/AR66</f>
        <v>#DIV/0!</v>
      </c>
      <c r="BD66" t="e">
        <f>SUMIFS('Data Entry'!S$3:S$2000,'Data Entry'!A$3:A$2000,A66,'Data Entry'!T$3:T$2000,3)/AQ66</f>
        <v>#DIV/0!</v>
      </c>
      <c r="BE66" t="e">
        <f>SUMIFS('Data Entry'!S$3:S$2000,'Data Entry'!A$3:A$2000,A66,'Data Entry'!T$3:T$2000,2)/AP66</f>
        <v>#DIV/0!</v>
      </c>
      <c r="BF66" t="e">
        <f>SUMIFS('Data Entry'!S$3:S$2000,'Data Entry'!A$3:A$2000,A66,'Data Entry'!T$3:T$2000,1)/AO66</f>
        <v>#DIV/0!</v>
      </c>
      <c r="BG66">
        <f>_xlfn.MAXIFS(Formulas!AC$3:AC$2000,Formulas!A$3:A$2000,Statistics!A65)</f>
        <v>2</v>
      </c>
      <c r="BH66">
        <f>SUMIF(Formulas!A$3:A$2000,Statistics!A66,Formulas!AD$3:AD$2000)</f>
        <v>0</v>
      </c>
      <c r="BI66" s="2">
        <f t="shared" si="58"/>
        <v>0</v>
      </c>
      <c r="BJ66">
        <f>SUMIF(Formulas!A$3:A$2000,Statistics!A66,Formulas!AE$3:AE$2000)/Statistics!B66</f>
        <v>0</v>
      </c>
      <c r="BK66">
        <f>SUMIF(Formulas!A$3:A$2000,Statistics!A66,Formulas!AG$3:AG$2000)/Statistics!B66</f>
        <v>0.5</v>
      </c>
      <c r="BL66">
        <f>SUMIF(Formulas!A$3:A$2000,Statistics!A66,Formulas!AH$3:AH$2000)</f>
        <v>0</v>
      </c>
      <c r="BM66" s="2">
        <f t="shared" si="59"/>
        <v>0</v>
      </c>
      <c r="BN66">
        <f>SUMIF(Formulas!A$3:A$2000,Statistics!A66,Formulas!AI$3:AI$2000)</f>
        <v>0</v>
      </c>
      <c r="BO66" s="2">
        <f t="shared" si="60"/>
        <v>0</v>
      </c>
      <c r="BP66">
        <f>SUMIF(Formulas!A$3:A$2000,Statistics!A66,Formulas!AJ$3:AJ$2000)</f>
        <v>0</v>
      </c>
      <c r="BQ66" s="2">
        <f t="shared" si="61"/>
        <v>0</v>
      </c>
      <c r="BR66">
        <f>SUMIF(Formulas!A$3:A$2000,Statistics!A66,Formulas!AK$3:AK$2000)</f>
        <v>0</v>
      </c>
      <c r="BS66" s="2" t="e">
        <f t="shared" si="62"/>
        <v>#DIV/0!</v>
      </c>
    </row>
    <row r="67" spans="1:71">
      <c r="A67">
        <v>8789</v>
      </c>
      <c r="B67">
        <f>COUNTIF(Formulas!A$3:A$2000,Statistics!A67)</f>
        <v>9</v>
      </c>
      <c r="C67">
        <f t="shared" si="32"/>
        <v>9.7037037037037</v>
      </c>
      <c r="D67">
        <f t="shared" si="36"/>
        <v>4.66666666666667</v>
      </c>
      <c r="E67" s="2">
        <f>SUMIF(Formulas!A$3:A$2000,Statistics!A67,Formulas!D$3:D$2000)/Statistics!B67</f>
        <v>1</v>
      </c>
      <c r="F67">
        <f t="shared" si="37"/>
        <v>2</v>
      </c>
      <c r="G67">
        <f>SUMIF(Formulas!A$3:A$2000,Statistics!A67,Formulas!E$3:E$2000)/B67</f>
        <v>0</v>
      </c>
      <c r="H67">
        <f>SUMIF(Formulas!A$3:A$2000,Statistics!A67,Formulas!E$3:E$2000)</f>
        <v>0</v>
      </c>
      <c r="I67">
        <f>SUMIF(Formulas!A$3:A$2000,Statistics!A67,Formulas!I$3:I$2000)</f>
        <v>0</v>
      </c>
      <c r="J67">
        <f t="shared" si="38"/>
        <v>0</v>
      </c>
      <c r="K67">
        <f>SUMIF(Formulas!A$3:A$2000,Statistics!A67,Formulas!I$3:I$2000)/B67</f>
        <v>0</v>
      </c>
      <c r="L67" s="2" t="e">
        <f t="shared" si="39"/>
        <v>#DIV/0!</v>
      </c>
      <c r="M67">
        <f>SUMIF(Formulas!A$3:A$2000,Statistics!A67,Formulas!G$3:G$2000)/Statistics!B67</f>
        <v>0.666666666666667</v>
      </c>
      <c r="N67">
        <f>SUMIF(Formulas!A$3:A$2000,Statistics!A67,Formulas!G$3:G$2000)</f>
        <v>6</v>
      </c>
      <c r="O67">
        <f t="shared" si="40"/>
        <v>2.66666666666667</v>
      </c>
      <c r="P67">
        <f>SUMIF(Formulas!A$3:A$2000,Statistics!A67,Formulas!J$3:J$2000)/B67</f>
        <v>1</v>
      </c>
      <c r="Q67">
        <f>SUMIF(Formulas!A$3:A$2000,Statistics!A67,Formulas!J$3:J$2000)</f>
        <v>9</v>
      </c>
      <c r="R67" s="2">
        <f t="shared" si="41"/>
        <v>0.666666666666667</v>
      </c>
      <c r="S67" s="4">
        <f>SUMIF(Formulas!A$3:A$2000,Statistics!A67,Formulas!N$3:N$2000)/B67</f>
        <v>1</v>
      </c>
      <c r="T67">
        <f t="shared" si="42"/>
        <v>0.666666666666667</v>
      </c>
      <c r="U67">
        <f t="shared" si="43"/>
        <v>2.22222222222222</v>
      </c>
      <c r="V67">
        <f>SUMIF('I have a blue banner'!A$2:A$2000,A67,'I have a blue banner'!K$2:K$2000)/B67</f>
        <v>22.8913333333333</v>
      </c>
      <c r="W67" s="1">
        <f>SUMIF(Formulas!A$3:A$2000,Statistics!A67,Formulas!P$3:P$2000)/Statistics!B67</f>
        <v>0.222222222222222</v>
      </c>
      <c r="X67" s="1">
        <f>SUMIF(Formulas!A$3:A$2000,Statistics!A67,Formulas!P$3:P$2000)</f>
        <v>2</v>
      </c>
      <c r="Y67" s="1">
        <f>SUMIF(Formulas!A$3:A$2000,Statistics!A67,Formulas!T$3:T$2000)/Statistics!B67</f>
        <v>0.444444444444444</v>
      </c>
      <c r="Z67" s="1">
        <f>SUMIF(Formulas!A$3:A$2000,Statistics!A67,Formulas!T$3:T$2000)</f>
        <v>4</v>
      </c>
      <c r="AA67" s="42">
        <f t="shared" si="44"/>
        <v>0.5</v>
      </c>
      <c r="AB67" s="1">
        <f>SUMIF(Formulas!A$3:A$2000,Statistics!A67,Formulas!R$3:R$2000)/Statistics!B67</f>
        <v>1</v>
      </c>
      <c r="AC67" s="1">
        <f>SUMIF(Formulas!A$3:A$2000,Statistics!A67,Formulas!R$3:R$2000)</f>
        <v>9</v>
      </c>
      <c r="AD67" s="1">
        <f>SUMIF(Formulas!A$3:A$2000,Statistics!A67,Formulas!U$3:U$2000)/Statistics!B67</f>
        <v>1.22222222222222</v>
      </c>
      <c r="AE67" s="1">
        <f>SUMIF(Formulas!A$3:A$2000,Statistics!A67,Formulas!U$3:U$2000)</f>
        <v>11</v>
      </c>
      <c r="AF67" s="43">
        <f t="shared" si="45"/>
        <v>0.818181818181818</v>
      </c>
      <c r="AG67">
        <f t="shared" si="46"/>
        <v>2</v>
      </c>
      <c r="AH67">
        <f t="shared" si="47"/>
        <v>1.22222222222222</v>
      </c>
      <c r="AI67">
        <f>SUMIF('Defense processing realm (dpr)'!A$2:A$2000,A67,'Defense processing realm (dpr)'!J$2:J$2000)/B67</f>
        <v>19.8011111111111</v>
      </c>
      <c r="AJ67">
        <f t="shared" si="33"/>
        <v>0</v>
      </c>
      <c r="AK67">
        <f t="shared" si="34"/>
        <v>-41.319728770635</v>
      </c>
      <c r="AL67" s="1">
        <f t="shared" si="35"/>
        <v>0</v>
      </c>
      <c r="AM67">
        <f>SUMIF('Defense processing realm (dpr)'!A$2:A$2000,A67,'Defense processing realm (dpr)'!AC$2:AC$2000)/B67</f>
        <v>-41.319728770635</v>
      </c>
      <c r="AN67">
        <f>COUNTIFS('Data Entry'!A:A,Statistics!A67,'Data Entry'!T:T,0)</f>
        <v>3</v>
      </c>
      <c r="AO67">
        <f>COUNTIFS('Data Entry'!A:A,Statistics!A67,'Data Entry'!T:T,1)</f>
        <v>0</v>
      </c>
      <c r="AP67">
        <f>COUNTIFS('Data Entry'!A:A,Statistics!A67,'Data Entry'!T:T,2)</f>
        <v>6</v>
      </c>
      <c r="AQ67">
        <f>COUNTIFS('Data Entry'!A:A,Statistics!A67,'Data Entry'!T:T,3)</f>
        <v>0</v>
      </c>
      <c r="AR67">
        <f>COUNTIFS('Data Entry'!A:A,Statistics!A67,'Data Entry'!T:T,4)</f>
        <v>0</v>
      </c>
      <c r="AS67">
        <f t="shared" si="48"/>
        <v>9</v>
      </c>
      <c r="AT67">
        <f t="shared" si="49"/>
        <v>6</v>
      </c>
      <c r="AU67">
        <f t="shared" si="50"/>
        <v>2</v>
      </c>
      <c r="AV67">
        <f t="shared" si="51"/>
        <v>0</v>
      </c>
      <c r="AW67">
        <f t="shared" si="52"/>
        <v>0</v>
      </c>
      <c r="AX67">
        <f t="shared" si="53"/>
        <v>12</v>
      </c>
      <c r="AY67">
        <f t="shared" si="54"/>
        <v>0</v>
      </c>
      <c r="AZ67">
        <f t="shared" si="55"/>
        <v>0</v>
      </c>
      <c r="BA67">
        <f t="shared" si="56"/>
        <v>12</v>
      </c>
      <c r="BB67">
        <f t="shared" si="57"/>
        <v>1.33333333333333</v>
      </c>
      <c r="BC67" t="e">
        <f>SUMIFS('Data Entry'!S$3:S$2000,'Data Entry'!A$3:A$2000,A67,'Data Entry'!T$3:T$2000,4)/AR67</f>
        <v>#DIV/0!</v>
      </c>
      <c r="BD67" t="e">
        <f>SUMIFS('Data Entry'!S$3:S$2000,'Data Entry'!A$3:A$2000,A67,'Data Entry'!T$3:T$2000,3)/AQ67</f>
        <v>#DIV/0!</v>
      </c>
      <c r="BE67">
        <f>SUMIFS('Data Entry'!S$3:S$2000,'Data Entry'!A$3:A$2000,A67,'Data Entry'!T$3:T$2000,2)/AP67</f>
        <v>0</v>
      </c>
      <c r="BF67" t="e">
        <f>SUMIFS('Data Entry'!S$3:S$2000,'Data Entry'!A$3:A$2000,A67,'Data Entry'!T$3:T$2000,1)/AO67</f>
        <v>#DIV/0!</v>
      </c>
      <c r="BG67">
        <f>_xlfn.MAXIFS(Formulas!AC$3:AC$2000,Formulas!A$3:A$2000,Statistics!A66)</f>
        <v>0</v>
      </c>
      <c r="BH67">
        <f>SUMIF(Formulas!A$3:A$2000,Statistics!A67,Formulas!AD$3:AD$2000)</f>
        <v>0</v>
      </c>
      <c r="BI67" s="2">
        <f t="shared" si="58"/>
        <v>0</v>
      </c>
      <c r="BJ67">
        <f>SUMIF(Formulas!A$3:A$2000,Statistics!A67,Formulas!AE$3:AE$2000)/Statistics!B67</f>
        <v>4</v>
      </c>
      <c r="BK67">
        <f>SUMIF(Formulas!A$3:A$2000,Statistics!A67,Formulas!AG$3:AG$2000)/Statistics!B67</f>
        <v>1.18518518518519</v>
      </c>
      <c r="BL67">
        <f>SUMIF(Formulas!A$3:A$2000,Statistics!A67,Formulas!AH$3:AH$2000)</f>
        <v>0</v>
      </c>
      <c r="BM67" s="2">
        <f t="shared" si="59"/>
        <v>0</v>
      </c>
      <c r="BN67">
        <f>SUMIF(Formulas!A$3:A$2000,Statistics!A67,Formulas!AI$3:AI$2000)</f>
        <v>0</v>
      </c>
      <c r="BO67" s="2">
        <f t="shared" si="60"/>
        <v>0</v>
      </c>
      <c r="BP67">
        <f>SUMIF(Formulas!A$3:A$2000,Statistics!A67,Formulas!AJ$3:AJ$2000)</f>
        <v>2</v>
      </c>
      <c r="BQ67" s="2">
        <f t="shared" si="61"/>
        <v>0.222222222222222</v>
      </c>
      <c r="BR67">
        <f>SUMIF(Formulas!A$3:A$2000,Statistics!A67,Formulas!AK$3:AK$2000)</f>
        <v>0</v>
      </c>
      <c r="BS67" s="2">
        <f t="shared" si="62"/>
        <v>0</v>
      </c>
    </row>
    <row r="68" spans="1:71">
      <c r="A68">
        <v>8850</v>
      </c>
      <c r="B68">
        <f>COUNTIF(Formulas!A$3:A$2000,Statistics!A68)</f>
        <v>9</v>
      </c>
      <c r="C68">
        <f t="shared" si="32"/>
        <v>2.88888888888889</v>
      </c>
      <c r="D68">
        <f t="shared" si="36"/>
        <v>2.66666666666667</v>
      </c>
      <c r="E68" s="2">
        <f>SUMIF(Formulas!A$3:A$2000,Statistics!A68,Formulas!D$3:D$2000)/Statistics!B68</f>
        <v>1</v>
      </c>
      <c r="F68">
        <f t="shared" si="37"/>
        <v>2</v>
      </c>
      <c r="G68">
        <f>SUMIF(Formulas!A$3:A$2000,Statistics!A68,Formulas!E$3:E$2000)/B68</f>
        <v>0.333333333333333</v>
      </c>
      <c r="H68">
        <f>SUMIF(Formulas!A$3:A$2000,Statistics!A68,Formulas!E$3:E$2000)</f>
        <v>3</v>
      </c>
      <c r="I68">
        <f>SUMIF(Formulas!A$3:A$2000,Statistics!A68,Formulas!I$3:I$2000)</f>
        <v>7</v>
      </c>
      <c r="J68">
        <f t="shared" si="38"/>
        <v>0.666666666666667</v>
      </c>
      <c r="K68">
        <f>SUMIF(Formulas!A$3:A$2000,Statistics!A68,Formulas!I$3:I$2000)/B68</f>
        <v>0.777777777777778</v>
      </c>
      <c r="L68" s="2">
        <f t="shared" si="39"/>
        <v>0.428571428571429</v>
      </c>
      <c r="M68">
        <f>SUMIF(Formulas!A$3:A$2000,Statistics!A68,Formulas!G$3:G$2000)/Statistics!B68</f>
        <v>0</v>
      </c>
      <c r="N68">
        <f>SUMIF(Formulas!A$3:A$2000,Statistics!A68,Formulas!G$3:G$2000)</f>
        <v>0</v>
      </c>
      <c r="O68">
        <f t="shared" si="40"/>
        <v>0</v>
      </c>
      <c r="P68">
        <f>SUMIF(Formulas!A$3:A$2000,Statistics!A68,Formulas!J$3:J$2000)/B68</f>
        <v>0</v>
      </c>
      <c r="Q68">
        <f>SUMIF(Formulas!A$3:A$2000,Statistics!A68,Formulas!J$3:J$2000)</f>
        <v>0</v>
      </c>
      <c r="R68" s="2" t="e">
        <f t="shared" si="41"/>
        <v>#DIV/0!</v>
      </c>
      <c r="S68" s="4">
        <f>SUMIF(Formulas!A$3:A$2000,Statistics!A68,Formulas!N$3:N$2000)/B68</f>
        <v>0.777777777777778</v>
      </c>
      <c r="T68">
        <f t="shared" si="42"/>
        <v>0.333333333333333</v>
      </c>
      <c r="U68">
        <f t="shared" si="43"/>
        <v>2</v>
      </c>
      <c r="V68">
        <f>SUMIF('I have a blue banner'!A$2:A$2000,A68,'I have a blue banner'!K$2:K$2000)/B68</f>
        <v>5.35111111111111</v>
      </c>
      <c r="W68" s="1">
        <f>SUMIF(Formulas!A$3:A$2000,Statistics!A68,Formulas!P$3:P$2000)/Statistics!B68</f>
        <v>2</v>
      </c>
      <c r="X68" s="1">
        <f>SUMIF(Formulas!A$3:A$2000,Statistics!A68,Formulas!P$3:P$2000)</f>
        <v>18</v>
      </c>
      <c r="Y68" s="1">
        <f>SUMIF(Formulas!A$3:A$2000,Statistics!A68,Formulas!T$3:T$2000)/Statistics!B68</f>
        <v>5</v>
      </c>
      <c r="Z68" s="1">
        <f>SUMIF(Formulas!A$3:A$2000,Statistics!A68,Formulas!T$3:T$2000)</f>
        <v>45</v>
      </c>
      <c r="AA68" s="42">
        <f t="shared" si="44"/>
        <v>0.4</v>
      </c>
      <c r="AB68" s="1">
        <f>SUMIF(Formulas!A$3:A$2000,Statistics!A68,Formulas!R$3:R$2000)/Statistics!B68</f>
        <v>0</v>
      </c>
      <c r="AC68" s="1">
        <f>SUMIF(Formulas!A$3:A$2000,Statistics!A68,Formulas!R$3:R$2000)</f>
        <v>0</v>
      </c>
      <c r="AD68" s="1">
        <f>SUMIF(Formulas!A$3:A$2000,Statistics!A68,Formulas!U$3:U$2000)/Statistics!B68</f>
        <v>0</v>
      </c>
      <c r="AE68" s="1">
        <f>SUMIF(Formulas!A$3:A$2000,Statistics!A68,Formulas!U$3:U$2000)</f>
        <v>0</v>
      </c>
      <c r="AF68" s="43" t="e">
        <f t="shared" si="45"/>
        <v>#DIV/0!</v>
      </c>
      <c r="AG68">
        <f t="shared" si="46"/>
        <v>0</v>
      </c>
      <c r="AH68">
        <f t="shared" si="47"/>
        <v>2</v>
      </c>
      <c r="AI68">
        <f>SUMIF('Defense processing realm (dpr)'!A$2:A$2000,A68,'Defense processing realm (dpr)'!J$2:J$2000)/B68</f>
        <v>3.20511111111111</v>
      </c>
      <c r="AJ68">
        <f t="shared" si="33"/>
        <v>0</v>
      </c>
      <c r="AK68">
        <f t="shared" si="34"/>
        <v>-19.8888888888889</v>
      </c>
      <c r="AL68" s="1">
        <f t="shared" si="35"/>
        <v>0</v>
      </c>
      <c r="AM68">
        <f>SUMIF('Defense processing realm (dpr)'!A$2:A$2000,A68,'Defense processing realm (dpr)'!AC$2:AC$2000)/B68</f>
        <v>-19.8888888888889</v>
      </c>
      <c r="AN68">
        <f>COUNTIFS('Data Entry'!A:A,Statistics!A68,'Data Entry'!T:T,0)</f>
        <v>9</v>
      </c>
      <c r="AO68">
        <f>COUNTIFS('Data Entry'!A:A,Statistics!A68,'Data Entry'!T:T,1)</f>
        <v>0</v>
      </c>
      <c r="AP68">
        <f>COUNTIFS('Data Entry'!A:A,Statistics!A68,'Data Entry'!T:T,2)</f>
        <v>0</v>
      </c>
      <c r="AQ68">
        <f>COUNTIFS('Data Entry'!A:A,Statistics!A68,'Data Entry'!T:T,3)</f>
        <v>0</v>
      </c>
      <c r="AR68">
        <f>COUNTIFS('Data Entry'!A:A,Statistics!A68,'Data Entry'!T:T,4)</f>
        <v>0</v>
      </c>
      <c r="AS68">
        <f t="shared" si="48"/>
        <v>9</v>
      </c>
      <c r="AT68">
        <f t="shared" si="49"/>
        <v>9</v>
      </c>
      <c r="AU68">
        <f t="shared" si="50"/>
        <v>0</v>
      </c>
      <c r="AV68">
        <f t="shared" si="51"/>
        <v>0</v>
      </c>
      <c r="AW68">
        <f t="shared" si="52"/>
        <v>0</v>
      </c>
      <c r="AX68">
        <f t="shared" si="53"/>
        <v>0</v>
      </c>
      <c r="AY68">
        <f t="shared" si="54"/>
        <v>0</v>
      </c>
      <c r="AZ68">
        <f t="shared" si="55"/>
        <v>0</v>
      </c>
      <c r="BA68">
        <f t="shared" si="56"/>
        <v>0</v>
      </c>
      <c r="BB68">
        <f t="shared" si="57"/>
        <v>0</v>
      </c>
      <c r="BC68" t="e">
        <f>SUMIFS('Data Entry'!S$3:S$2000,'Data Entry'!A$3:A$2000,A68,'Data Entry'!T$3:T$2000,4)/AR68</f>
        <v>#DIV/0!</v>
      </c>
      <c r="BD68" t="e">
        <f>SUMIFS('Data Entry'!S$3:S$2000,'Data Entry'!A$3:A$2000,A68,'Data Entry'!T$3:T$2000,3)/AQ68</f>
        <v>#DIV/0!</v>
      </c>
      <c r="BE68" t="e">
        <f>SUMIFS('Data Entry'!S$3:S$2000,'Data Entry'!A$3:A$2000,A68,'Data Entry'!T$3:T$2000,2)/AP68</f>
        <v>#DIV/0!</v>
      </c>
      <c r="BF68" t="e">
        <f>SUMIFS('Data Entry'!S$3:S$2000,'Data Entry'!A$3:A$2000,A68,'Data Entry'!T$3:T$2000,1)/AO68</f>
        <v>#DIV/0!</v>
      </c>
      <c r="BG68">
        <f>_xlfn.MAXIFS(Formulas!AC$3:AC$2000,Formulas!A$3:A$2000,Statistics!A67)</f>
        <v>2</v>
      </c>
      <c r="BH68">
        <f>SUMIF(Formulas!A$3:A$2000,Statistics!A68,Formulas!AD$3:AD$2000)</f>
        <v>0</v>
      </c>
      <c r="BI68" s="2">
        <f t="shared" si="58"/>
        <v>0</v>
      </c>
      <c r="BJ68">
        <f>SUMIF(Formulas!A$3:A$2000,Statistics!A68,Formulas!AE$3:AE$2000)/Statistics!B68</f>
        <v>0</v>
      </c>
      <c r="BK68">
        <f>SUMIF(Formulas!A$3:A$2000,Statistics!A68,Formulas!AG$3:AG$2000)/Statistics!B68</f>
        <v>1.77777777777778</v>
      </c>
      <c r="BL68">
        <f>SUMIF(Formulas!A$3:A$2000,Statistics!A68,Formulas!AH$3:AH$2000)</f>
        <v>1</v>
      </c>
      <c r="BM68" s="2">
        <f t="shared" si="59"/>
        <v>0.111111111111111</v>
      </c>
      <c r="BN68">
        <f>SUMIF(Formulas!A$3:A$2000,Statistics!A68,Formulas!AI$3:AI$2000)</f>
        <v>1</v>
      </c>
      <c r="BO68" s="2">
        <f t="shared" si="60"/>
        <v>0.111111111111111</v>
      </c>
      <c r="BP68">
        <f>SUMIF(Formulas!A$3:A$2000,Statistics!A68,Formulas!AJ$3:AJ$2000)</f>
        <v>0</v>
      </c>
      <c r="BQ68" s="2">
        <f t="shared" si="61"/>
        <v>0</v>
      </c>
      <c r="BR68">
        <f>SUMIF(Formulas!A$3:A$2000,Statistics!A68,Formulas!AK$3:AK$2000)</f>
        <v>0</v>
      </c>
      <c r="BS68" s="2" t="e">
        <f t="shared" si="62"/>
        <v>#DIV/0!</v>
      </c>
    </row>
    <row r="69" spans="1:71">
      <c r="A69">
        <v>8884</v>
      </c>
      <c r="B69">
        <f>COUNTIF(Formulas!A$3:A$2000,Statistics!A69)</f>
        <v>9</v>
      </c>
      <c r="C69">
        <f t="shared" ref="C69:C87" si="63">D69+U69+AJ69+BJ69-BK69</f>
        <v>7.7037037037037</v>
      </c>
      <c r="D69">
        <f t="shared" si="36"/>
        <v>2.88888888888889</v>
      </c>
      <c r="E69" s="2">
        <f>SUMIF(Formulas!A$3:A$2000,Statistics!A69,Formulas!D$3:D$2000)/Statistics!B69</f>
        <v>1</v>
      </c>
      <c r="F69">
        <f t="shared" si="37"/>
        <v>2</v>
      </c>
      <c r="G69">
        <f>SUMIF(Formulas!A$3:A$2000,Statistics!A69,Formulas!E$3:E$2000)/B69</f>
        <v>0.444444444444444</v>
      </c>
      <c r="H69">
        <f>SUMIF(Formulas!A$3:A$2000,Statistics!A69,Formulas!E$3:E$2000)</f>
        <v>4</v>
      </c>
      <c r="I69">
        <f>SUMIF(Formulas!A$3:A$2000,Statistics!A69,Formulas!I$3:I$2000)</f>
        <v>6</v>
      </c>
      <c r="J69">
        <f t="shared" si="38"/>
        <v>0.888888888888889</v>
      </c>
      <c r="K69">
        <f>SUMIF(Formulas!A$3:A$2000,Statistics!A69,Formulas!I$3:I$2000)/B69</f>
        <v>0.666666666666667</v>
      </c>
      <c r="L69" s="2">
        <f t="shared" si="39"/>
        <v>0.666666666666667</v>
      </c>
      <c r="M69">
        <f>SUMIF(Formulas!A$3:A$2000,Statistics!A69,Formulas!G$3:G$2000)/Statistics!B69</f>
        <v>0</v>
      </c>
      <c r="N69">
        <f>SUMIF(Formulas!A$3:A$2000,Statistics!A69,Formulas!G$3:G$2000)</f>
        <v>0</v>
      </c>
      <c r="O69">
        <f t="shared" si="40"/>
        <v>0</v>
      </c>
      <c r="P69">
        <f>SUMIF(Formulas!A$3:A$2000,Statistics!A69,Formulas!J$3:J$2000)/B69</f>
        <v>0</v>
      </c>
      <c r="Q69">
        <f>SUMIF(Formulas!A$3:A$2000,Statistics!A69,Formulas!J$3:J$2000)</f>
        <v>0</v>
      </c>
      <c r="R69" s="2" t="e">
        <f t="shared" si="41"/>
        <v>#DIV/0!</v>
      </c>
      <c r="S69" s="4">
        <f>SUMIF(Formulas!A$3:A$2000,Statistics!A69,Formulas!N$3:N$2000)/B69</f>
        <v>0.666666666666667</v>
      </c>
      <c r="T69">
        <f t="shared" si="42"/>
        <v>0.444444444444444</v>
      </c>
      <c r="U69">
        <f t="shared" si="43"/>
        <v>3.11111111111111</v>
      </c>
      <c r="V69">
        <f>SUMIF('I have a blue banner'!A$2:A$2000,A69,'I have a blue banner'!K$2:K$2000)/B69</f>
        <v>3.97844444444444</v>
      </c>
      <c r="W69" s="1">
        <f>SUMIF(Formulas!A$3:A$2000,Statistics!A69,Formulas!P$3:P$2000)/Statistics!B69</f>
        <v>3.11111111111111</v>
      </c>
      <c r="X69" s="1">
        <f>SUMIF(Formulas!A$3:A$2000,Statistics!A69,Formulas!P$3:P$2000)</f>
        <v>28</v>
      </c>
      <c r="Y69" s="1">
        <f>SUMIF(Formulas!A$3:A$2000,Statistics!A69,Formulas!T$3:T$2000)/Statistics!B69</f>
        <v>3.77777777777778</v>
      </c>
      <c r="Z69" s="1">
        <f>SUMIF(Formulas!A$3:A$2000,Statistics!A69,Formulas!T$3:T$2000)</f>
        <v>34</v>
      </c>
      <c r="AA69" s="42">
        <f t="shared" si="44"/>
        <v>0.823529411764706</v>
      </c>
      <c r="AB69" s="1">
        <f>SUMIF(Formulas!A$3:A$2000,Statistics!A69,Formulas!R$3:R$2000)/Statistics!B69</f>
        <v>0</v>
      </c>
      <c r="AC69" s="1">
        <f>SUMIF(Formulas!A$3:A$2000,Statistics!A69,Formulas!R$3:R$2000)</f>
        <v>0</v>
      </c>
      <c r="AD69" s="1">
        <f>SUMIF(Formulas!A$3:A$2000,Statistics!A69,Formulas!U$3:U$2000)/Statistics!B69</f>
        <v>0</v>
      </c>
      <c r="AE69" s="1">
        <f>SUMIF(Formulas!A$3:A$2000,Statistics!A69,Formulas!U$3:U$2000)</f>
        <v>0</v>
      </c>
      <c r="AF69" s="43" t="e">
        <f t="shared" si="45"/>
        <v>#DIV/0!</v>
      </c>
      <c r="AG69">
        <f t="shared" si="46"/>
        <v>0</v>
      </c>
      <c r="AH69">
        <f t="shared" si="47"/>
        <v>3.11111111111111</v>
      </c>
      <c r="AI69">
        <f>SUMIF('Defense processing realm (dpr)'!A$2:A$2000,A69,'Defense processing realm (dpr)'!J$2:J$2000)/B69</f>
        <v>11.5506666666667</v>
      </c>
      <c r="AJ69">
        <f t="shared" ref="AJ69:AJ87" si="64">IF(AK69&lt;0,0,AM69)</f>
        <v>0</v>
      </c>
      <c r="AK69">
        <f t="shared" ref="AK69:AK87" si="65">IFERROR(AM69,0)</f>
        <v>-39.3469092769566</v>
      </c>
      <c r="AL69" s="1">
        <f t="shared" ref="AL69:AL87" si="66">IF(AM69&lt;0,0,AM69)</f>
        <v>0</v>
      </c>
      <c r="AM69">
        <f>SUMIF('Defense processing realm (dpr)'!A$2:A$2000,A69,'Defense processing realm (dpr)'!AC$2:AC$2000)/B69</f>
        <v>-39.3469092769566</v>
      </c>
      <c r="AN69">
        <f>COUNTIFS('Data Entry'!A:A,Statistics!A69,'Data Entry'!T:T,0)</f>
        <v>4</v>
      </c>
      <c r="AO69">
        <f>COUNTIFS('Data Entry'!A:A,Statistics!A69,'Data Entry'!T:T,1)</f>
        <v>0</v>
      </c>
      <c r="AP69">
        <f>COUNTIFS('Data Entry'!A:A,Statistics!A69,'Data Entry'!T:T,2)</f>
        <v>5</v>
      </c>
      <c r="AQ69">
        <f>COUNTIFS('Data Entry'!A:A,Statistics!A69,'Data Entry'!T:T,3)</f>
        <v>0</v>
      </c>
      <c r="AR69">
        <f>COUNTIFS('Data Entry'!A:A,Statistics!A69,'Data Entry'!T:T,4)</f>
        <v>0</v>
      </c>
      <c r="AS69">
        <f t="shared" si="48"/>
        <v>9</v>
      </c>
      <c r="AT69">
        <f t="shared" si="49"/>
        <v>5</v>
      </c>
      <c r="AU69">
        <f t="shared" si="50"/>
        <v>2</v>
      </c>
      <c r="AV69">
        <f t="shared" si="51"/>
        <v>0</v>
      </c>
      <c r="AW69">
        <f t="shared" si="52"/>
        <v>0</v>
      </c>
      <c r="AX69">
        <f t="shared" si="53"/>
        <v>10</v>
      </c>
      <c r="AY69">
        <f t="shared" si="54"/>
        <v>0</v>
      </c>
      <c r="AZ69">
        <f t="shared" si="55"/>
        <v>0</v>
      </c>
      <c r="BA69">
        <f t="shared" si="56"/>
        <v>10</v>
      </c>
      <c r="BB69">
        <f t="shared" si="57"/>
        <v>1.11111111111111</v>
      </c>
      <c r="BC69" t="e">
        <f>SUMIFS('Data Entry'!S$3:S$2000,'Data Entry'!A$3:A$2000,A69,'Data Entry'!T$3:T$2000,4)/AR69</f>
        <v>#DIV/0!</v>
      </c>
      <c r="BD69" t="e">
        <f>SUMIFS('Data Entry'!S$3:S$2000,'Data Entry'!A$3:A$2000,A69,'Data Entry'!T$3:T$2000,3)/AQ69</f>
        <v>#DIV/0!</v>
      </c>
      <c r="BE69">
        <f>SUMIFS('Data Entry'!S$3:S$2000,'Data Entry'!A$3:A$2000,A69,'Data Entry'!T$3:T$2000,2)/AP69</f>
        <v>0</v>
      </c>
      <c r="BF69" t="e">
        <f>SUMIFS('Data Entry'!S$3:S$2000,'Data Entry'!A$3:A$2000,A69,'Data Entry'!T$3:T$2000,1)/AO69</f>
        <v>#DIV/0!</v>
      </c>
      <c r="BG69">
        <f>_xlfn.MAXIFS(Formulas!AC$3:AC$2000,Formulas!A$3:A$2000,Statistics!A68)</f>
        <v>0</v>
      </c>
      <c r="BH69">
        <f>SUMIF(Formulas!A$3:A$2000,Statistics!A69,Formulas!AD$3:AD$2000)</f>
        <v>1</v>
      </c>
      <c r="BI69" s="2">
        <f t="shared" si="58"/>
        <v>0.111111111111111</v>
      </c>
      <c r="BJ69">
        <f>SUMIF(Formulas!A$3:A$2000,Statistics!A69,Formulas!AE$3:AE$2000)/Statistics!B69</f>
        <v>3.33333333333333</v>
      </c>
      <c r="BK69">
        <f>SUMIF(Formulas!A$3:A$2000,Statistics!A69,Formulas!AG$3:AG$2000)/Statistics!B69</f>
        <v>1.62962962962963</v>
      </c>
      <c r="BL69">
        <f>SUMIF(Formulas!A$3:A$2000,Statistics!A69,Formulas!AH$3:AH$2000)</f>
        <v>0</v>
      </c>
      <c r="BM69" s="2">
        <f t="shared" si="59"/>
        <v>0</v>
      </c>
      <c r="BN69">
        <f>SUMIF(Formulas!A$3:A$2000,Statistics!A69,Formulas!AI$3:AI$2000)</f>
        <v>0</v>
      </c>
      <c r="BO69" s="2">
        <f t="shared" si="60"/>
        <v>0</v>
      </c>
      <c r="BP69">
        <f>SUMIF(Formulas!A$3:A$2000,Statistics!A69,Formulas!AJ$3:AJ$2000)</f>
        <v>2</v>
      </c>
      <c r="BQ69" s="2">
        <f t="shared" si="61"/>
        <v>0.222222222222222</v>
      </c>
      <c r="BR69">
        <f>SUMIF(Formulas!A$3:A$2000,Statistics!A69,Formulas!AK$3:AK$2000)</f>
        <v>1</v>
      </c>
      <c r="BS69" s="2">
        <f t="shared" si="62"/>
        <v>0.5</v>
      </c>
    </row>
    <row r="70" spans="1:71">
      <c r="A70">
        <v>1360</v>
      </c>
      <c r="B70">
        <f>COUNTIF(Formulas!A$3:A$2000,Statistics!A70)</f>
        <v>8</v>
      </c>
      <c r="C70">
        <f t="shared" si="63"/>
        <v>16.8333333333333</v>
      </c>
      <c r="D70">
        <f t="shared" si="36"/>
        <v>5.5</v>
      </c>
      <c r="E70" s="2">
        <f>SUMIF(Formulas!A$3:A$2000,Statistics!A70,Formulas!D$3:D$2000)/Statistics!B70</f>
        <v>1</v>
      </c>
      <c r="F70">
        <f t="shared" si="37"/>
        <v>2</v>
      </c>
      <c r="G70">
        <f>SUMIF(Formulas!A$3:A$2000,Statistics!A70,Formulas!E$3:E$2000)/B70</f>
        <v>0</v>
      </c>
      <c r="H70">
        <f>SUMIF(Formulas!A$3:A$2000,Statistics!A70,Formulas!E$3:E$2000)</f>
        <v>0</v>
      </c>
      <c r="I70">
        <f>SUMIF(Formulas!A$3:A$2000,Statistics!A70,Formulas!I$3:I$2000)</f>
        <v>0</v>
      </c>
      <c r="J70">
        <f t="shared" si="38"/>
        <v>0</v>
      </c>
      <c r="K70">
        <f>SUMIF(Formulas!A$3:A$2000,Statistics!A70,Formulas!I$3:I$2000)/B70</f>
        <v>0</v>
      </c>
      <c r="L70" s="2" t="e">
        <f t="shared" si="39"/>
        <v>#DIV/0!</v>
      </c>
      <c r="M70">
        <f>SUMIF(Formulas!A$3:A$2000,Statistics!A70,Formulas!G$3:G$2000)/Statistics!B70</f>
        <v>0.875</v>
      </c>
      <c r="N70">
        <f>SUMIF(Formulas!A$3:A$2000,Statistics!A70,Formulas!G$3:G$2000)</f>
        <v>7</v>
      </c>
      <c r="O70">
        <f t="shared" si="40"/>
        <v>3.5</v>
      </c>
      <c r="P70">
        <f>SUMIF(Formulas!A$3:A$2000,Statistics!A70,Formulas!J$3:J$2000)/B70</f>
        <v>1.375</v>
      </c>
      <c r="Q70">
        <f>SUMIF(Formulas!A$3:A$2000,Statistics!A70,Formulas!J$3:J$2000)</f>
        <v>11</v>
      </c>
      <c r="R70" s="2">
        <f t="shared" si="41"/>
        <v>0.636363636363636</v>
      </c>
      <c r="S70" s="4">
        <f>SUMIF(Formulas!A$3:A$2000,Statistics!A70,Formulas!N$3:N$2000)/B70</f>
        <v>1.375</v>
      </c>
      <c r="T70">
        <f t="shared" si="42"/>
        <v>0.875</v>
      </c>
      <c r="U70">
        <f t="shared" si="43"/>
        <v>9.5</v>
      </c>
      <c r="V70">
        <f>SUMIF('I have a blue banner'!A$2:A$2000,A70,'I have a blue banner'!K$2:K$2000)/B70</f>
        <v>13.47275</v>
      </c>
      <c r="W70" s="1">
        <f>SUMIF(Formulas!A$3:A$2000,Statistics!A70,Formulas!P$3:P$2000)/Statistics!B70</f>
        <v>0</v>
      </c>
      <c r="X70" s="1">
        <f>SUMIF(Formulas!A$3:A$2000,Statistics!A70,Formulas!P$3:P$2000)</f>
        <v>0</v>
      </c>
      <c r="Y70" s="1">
        <f>SUMIF(Formulas!A$3:A$2000,Statistics!A70,Formulas!T$3:T$2000)/Statistics!B70</f>
        <v>0</v>
      </c>
      <c r="Z70" s="1">
        <f>SUMIF(Formulas!A$3:A$2000,Statistics!A70,Formulas!T$3:T$2000)</f>
        <v>0</v>
      </c>
      <c r="AA70" s="42" t="e">
        <f t="shared" si="44"/>
        <v>#DIV/0!</v>
      </c>
      <c r="AB70" s="1">
        <f>SUMIF(Formulas!A$3:A$2000,Statistics!A70,Formulas!R$3:R$2000)/Statistics!B70</f>
        <v>4.75</v>
      </c>
      <c r="AC70" s="1">
        <f>SUMIF(Formulas!A$3:A$2000,Statistics!A70,Formulas!R$3:R$2000)</f>
        <v>38</v>
      </c>
      <c r="AD70" s="1">
        <f>SUMIF(Formulas!A$3:A$2000,Statistics!A70,Formulas!U$3:U$2000)/Statistics!B70</f>
        <v>6.25</v>
      </c>
      <c r="AE70" s="1">
        <f>SUMIF(Formulas!A$3:A$2000,Statistics!A70,Formulas!U$3:U$2000)</f>
        <v>50</v>
      </c>
      <c r="AF70" s="43">
        <f t="shared" si="45"/>
        <v>0.76</v>
      </c>
      <c r="AG70">
        <f t="shared" si="46"/>
        <v>9.5</v>
      </c>
      <c r="AH70">
        <f t="shared" si="47"/>
        <v>4.75</v>
      </c>
      <c r="AI70">
        <f>SUMIF('Defense processing realm (dpr)'!A$2:A$2000,A70,'Defense processing realm (dpr)'!J$2:J$2000)/B70</f>
        <v>5.41375</v>
      </c>
      <c r="AJ70">
        <f t="shared" si="64"/>
        <v>0</v>
      </c>
      <c r="AK70">
        <f t="shared" si="65"/>
        <v>-25.3515197905362</v>
      </c>
      <c r="AL70" s="1">
        <f t="shared" si="66"/>
        <v>0</v>
      </c>
      <c r="AM70">
        <f>SUMIF('Defense processing realm (dpr)'!A$2:A$2000,A70,'Defense processing realm (dpr)'!AC$2:AC$2000)/B70</f>
        <v>-25.3515197905362</v>
      </c>
      <c r="AN70">
        <f>COUNTIFS('Data Entry'!A:A,Statistics!A70,'Data Entry'!T:T,0)</f>
        <v>4</v>
      </c>
      <c r="AO70">
        <f>COUNTIFS('Data Entry'!A:A,Statistics!A70,'Data Entry'!T:T,1)</f>
        <v>0</v>
      </c>
      <c r="AP70">
        <f>COUNTIFS('Data Entry'!A:A,Statistics!A70,'Data Entry'!T:T,2)</f>
        <v>4</v>
      </c>
      <c r="AQ70">
        <f>COUNTIFS('Data Entry'!A:A,Statistics!A70,'Data Entry'!T:T,3)</f>
        <v>0</v>
      </c>
      <c r="AR70">
        <f>COUNTIFS('Data Entry'!A:A,Statistics!A70,'Data Entry'!T:T,4)</f>
        <v>0</v>
      </c>
      <c r="AS70">
        <f t="shared" si="48"/>
        <v>8</v>
      </c>
      <c r="AT70">
        <f t="shared" si="49"/>
        <v>4</v>
      </c>
      <c r="AU70">
        <f t="shared" si="50"/>
        <v>0</v>
      </c>
      <c r="AV70">
        <f t="shared" si="51"/>
        <v>0</v>
      </c>
      <c r="AW70">
        <f t="shared" si="52"/>
        <v>0</v>
      </c>
      <c r="AX70">
        <f t="shared" si="53"/>
        <v>8</v>
      </c>
      <c r="AY70">
        <f t="shared" si="54"/>
        <v>0</v>
      </c>
      <c r="AZ70">
        <f t="shared" si="55"/>
        <v>0</v>
      </c>
      <c r="BA70">
        <f t="shared" si="56"/>
        <v>8</v>
      </c>
      <c r="BB70">
        <f t="shared" si="57"/>
        <v>1</v>
      </c>
      <c r="BC70" t="e">
        <f>SUMIFS('Data Entry'!S$3:S$2000,'Data Entry'!A$3:A$2000,A70,'Data Entry'!T$3:T$2000,4)/AR70</f>
        <v>#DIV/0!</v>
      </c>
      <c r="BD70" t="e">
        <f>SUMIFS('Data Entry'!S$3:S$2000,'Data Entry'!A$3:A$2000,A70,'Data Entry'!T$3:T$2000,3)/AQ70</f>
        <v>#DIV/0!</v>
      </c>
      <c r="BE70">
        <f>SUMIFS('Data Entry'!S$3:S$2000,'Data Entry'!A$3:A$2000,A70,'Data Entry'!T$3:T$2000,2)/AP70</f>
        <v>0</v>
      </c>
      <c r="BF70" t="e">
        <f>SUMIFS('Data Entry'!S$3:S$2000,'Data Entry'!A$3:A$2000,A70,'Data Entry'!T$3:T$2000,1)/AO70</f>
        <v>#DIV/0!</v>
      </c>
      <c r="BG70">
        <f>_xlfn.MAXIFS(Formulas!AC$3:AC$2000,Formulas!A$3:A$2000,Statistics!A69)</f>
        <v>2</v>
      </c>
      <c r="BH70">
        <f>SUMIF(Formulas!A$3:A$2000,Statistics!A70,Formulas!AD$3:AD$2000)</f>
        <v>0</v>
      </c>
      <c r="BI70" s="2">
        <f t="shared" si="58"/>
        <v>0</v>
      </c>
      <c r="BJ70">
        <f>SUMIF(Formulas!A$3:A$2000,Statistics!A70,Formulas!AE$3:AE$2000)/Statistics!B70</f>
        <v>3</v>
      </c>
      <c r="BK70">
        <f>SUMIF(Formulas!A$3:A$2000,Statistics!A70,Formulas!AG$3:AG$2000)/Statistics!B70</f>
        <v>1.16666666666667</v>
      </c>
      <c r="BL70">
        <f>SUMIF(Formulas!A$3:A$2000,Statistics!A70,Formulas!AH$3:AH$2000)</f>
        <v>0</v>
      </c>
      <c r="BM70" s="2">
        <f t="shared" si="59"/>
        <v>0</v>
      </c>
      <c r="BN70">
        <f>SUMIF(Formulas!A$3:A$2000,Statistics!A70,Formulas!AI$3:AI$2000)</f>
        <v>0</v>
      </c>
      <c r="BO70" s="2">
        <f t="shared" si="60"/>
        <v>0</v>
      </c>
      <c r="BP70">
        <f>SUMIF(Formulas!A$3:A$2000,Statistics!A70,Formulas!AJ$3:AJ$2000)</f>
        <v>0</v>
      </c>
      <c r="BQ70" s="2">
        <f t="shared" si="61"/>
        <v>0</v>
      </c>
      <c r="BR70">
        <f>SUMIF(Formulas!A$3:A$2000,Statistics!A70,Formulas!AK$3:AK$2000)</f>
        <v>0</v>
      </c>
      <c r="BS70" s="2" t="e">
        <f t="shared" si="62"/>
        <v>#DIV/0!</v>
      </c>
    </row>
    <row r="71" spans="2:71">
      <c r="B71">
        <f>COUNTIF(Formulas!A$3:A$2000,Statistics!A71)</f>
        <v>1390</v>
      </c>
      <c r="C71">
        <f t="shared" si="63"/>
        <v>0</v>
      </c>
      <c r="D71">
        <f t="shared" si="36"/>
        <v>0</v>
      </c>
      <c r="E71" s="2">
        <f>SUMIF(Formulas!A$3:A$2000,Statistics!A71,Formulas!D$3:D$2000)/Statistics!B71</f>
        <v>0</v>
      </c>
      <c r="F71">
        <f t="shared" si="37"/>
        <v>0</v>
      </c>
      <c r="G71">
        <f>SUMIF(Formulas!A$3:A$2000,Statistics!A71,Formulas!E$3:E$2000)/B71</f>
        <v>0</v>
      </c>
      <c r="H71">
        <f>SUMIF(Formulas!A$3:A$2000,Statistics!A71,Formulas!E$3:E$2000)</f>
        <v>0</v>
      </c>
      <c r="I71">
        <f>SUMIF(Formulas!A$3:A$2000,Statistics!A71,Formulas!I$3:I$2000)</f>
        <v>0</v>
      </c>
      <c r="J71">
        <f t="shared" si="38"/>
        <v>0</v>
      </c>
      <c r="K71">
        <f>SUMIF(Formulas!A$3:A$2000,Statistics!A71,Formulas!I$3:I$2000)/B71</f>
        <v>0</v>
      </c>
      <c r="L71" s="2" t="e">
        <f t="shared" si="39"/>
        <v>#DIV/0!</v>
      </c>
      <c r="M71">
        <f>SUMIF(Formulas!A$3:A$2000,Statistics!A71,Formulas!G$3:G$2000)/Statistics!B71</f>
        <v>0</v>
      </c>
      <c r="N71">
        <f>SUMIF(Formulas!A$3:A$2000,Statistics!A71,Formulas!G$3:G$2000)</f>
        <v>0</v>
      </c>
      <c r="O71">
        <f t="shared" si="40"/>
        <v>0</v>
      </c>
      <c r="P71">
        <f>SUMIF(Formulas!A$3:A$2000,Statistics!A71,Formulas!J$3:J$2000)/B71</f>
        <v>0</v>
      </c>
      <c r="Q71">
        <f>SUMIF(Formulas!A$3:A$2000,Statistics!A71,Formulas!J$3:J$2000)</f>
        <v>0</v>
      </c>
      <c r="R71" s="2" t="e">
        <f t="shared" si="41"/>
        <v>#DIV/0!</v>
      </c>
      <c r="S71" s="4">
        <f>SUMIF(Formulas!A$3:A$2000,Statistics!A71,Formulas!N$3:N$2000)/B71</f>
        <v>0</v>
      </c>
      <c r="T71">
        <f t="shared" si="42"/>
        <v>0</v>
      </c>
      <c r="U71">
        <f t="shared" si="43"/>
        <v>0</v>
      </c>
      <c r="V71">
        <f>SUMIF('I have a blue banner'!A$2:A$2000,A71,'I have a blue banner'!K$2:K$2000)/B71</f>
        <v>0</v>
      </c>
      <c r="W71" s="1">
        <f>SUMIF(Formulas!A$3:A$2000,Statistics!A71,Formulas!P$3:P$2000)/Statistics!B71</f>
        <v>0</v>
      </c>
      <c r="X71" s="1">
        <f>SUMIF(Formulas!A$3:A$2000,Statistics!A71,Formulas!P$3:P$2000)</f>
        <v>0</v>
      </c>
      <c r="Y71" s="1">
        <f>SUMIF(Formulas!A$3:A$2000,Statistics!A71,Formulas!T$3:T$2000)/Statistics!B71</f>
        <v>0</v>
      </c>
      <c r="Z71" s="1">
        <f>SUMIF(Formulas!A$3:A$2000,Statistics!A71,Formulas!T$3:T$2000)</f>
        <v>0</v>
      </c>
      <c r="AA71" s="42" t="e">
        <f t="shared" si="44"/>
        <v>#DIV/0!</v>
      </c>
      <c r="AB71" s="1">
        <f>SUMIF(Formulas!A$3:A$2000,Statistics!A71,Formulas!R$3:R$2000)/Statistics!B71</f>
        <v>0</v>
      </c>
      <c r="AC71" s="1">
        <f>SUMIF(Formulas!A$3:A$2000,Statistics!A71,Formulas!R$3:R$2000)</f>
        <v>0</v>
      </c>
      <c r="AD71" s="1">
        <f>SUMIF(Formulas!A$3:A$2000,Statistics!A71,Formulas!U$3:U$2000)/Statistics!B71</f>
        <v>0</v>
      </c>
      <c r="AE71" s="1">
        <f>SUMIF(Formulas!A$3:A$2000,Statistics!A71,Formulas!U$3:U$2000)</f>
        <v>0</v>
      </c>
      <c r="AF71" s="43" t="e">
        <f t="shared" si="45"/>
        <v>#DIV/0!</v>
      </c>
      <c r="AG71">
        <f t="shared" si="46"/>
        <v>0</v>
      </c>
      <c r="AH71">
        <f t="shared" si="47"/>
        <v>0</v>
      </c>
      <c r="AI71">
        <f>SUMIF('Defense processing realm (dpr)'!A$2:A$2000,A71,'Defense processing realm (dpr)'!J$2:J$2000)/B71</f>
        <v>0</v>
      </c>
      <c r="AJ71">
        <f t="shared" si="64"/>
        <v>0</v>
      </c>
      <c r="AK71">
        <f t="shared" si="65"/>
        <v>0</v>
      </c>
      <c r="AL71" s="1">
        <f t="shared" si="66"/>
        <v>0</v>
      </c>
      <c r="AM71">
        <f>SUMIF('Defense processing realm (dpr)'!A$2:A$2000,A71,'Defense processing realm (dpr)'!AC$2:AC$2000)/B71</f>
        <v>0</v>
      </c>
      <c r="AN71">
        <f>COUNTIFS('Data Entry'!A:A,Statistics!A71,'Data Entry'!T:T,0)</f>
        <v>0</v>
      </c>
      <c r="AO71">
        <f>COUNTIFS('Data Entry'!A:A,Statistics!A71,'Data Entry'!T:T,1)</f>
        <v>0</v>
      </c>
      <c r="AP71">
        <f>COUNTIFS('Data Entry'!A:A,Statistics!A71,'Data Entry'!T:T,2)</f>
        <v>0</v>
      </c>
      <c r="AQ71">
        <f>COUNTIFS('Data Entry'!A:A,Statistics!A71,'Data Entry'!T:T,3)</f>
        <v>0</v>
      </c>
      <c r="AR71">
        <f>COUNTIFS('Data Entry'!A:A,Statistics!A71,'Data Entry'!T:T,4)</f>
        <v>0</v>
      </c>
      <c r="AS71">
        <f t="shared" si="48"/>
        <v>0</v>
      </c>
      <c r="AT71">
        <f t="shared" si="49"/>
        <v>0</v>
      </c>
      <c r="AU71">
        <f t="shared" si="50"/>
        <v>0</v>
      </c>
      <c r="AV71">
        <f t="shared" si="51"/>
        <v>0</v>
      </c>
      <c r="AW71">
        <f t="shared" si="52"/>
        <v>0</v>
      </c>
      <c r="AX71">
        <f t="shared" si="53"/>
        <v>0</v>
      </c>
      <c r="AY71">
        <f t="shared" si="54"/>
        <v>0</v>
      </c>
      <c r="AZ71">
        <f t="shared" si="55"/>
        <v>0</v>
      </c>
      <c r="BA71">
        <f t="shared" si="56"/>
        <v>0</v>
      </c>
      <c r="BB71">
        <f t="shared" si="57"/>
        <v>0</v>
      </c>
      <c r="BC71" t="e">
        <f>SUMIFS('Data Entry'!S$3:S$2000,'Data Entry'!A$3:A$2000,A71,'Data Entry'!T$3:T$2000,4)/AR71</f>
        <v>#DIV/0!</v>
      </c>
      <c r="BD71" t="e">
        <f>SUMIFS('Data Entry'!S$3:S$2000,'Data Entry'!A$3:A$2000,A71,'Data Entry'!T$3:T$2000,3)/AQ71</f>
        <v>#DIV/0!</v>
      </c>
      <c r="BE71" t="e">
        <f>SUMIFS('Data Entry'!S$3:S$2000,'Data Entry'!A$3:A$2000,A71,'Data Entry'!T$3:T$2000,2)/AP71</f>
        <v>#DIV/0!</v>
      </c>
      <c r="BF71" t="e">
        <f>SUMIFS('Data Entry'!S$3:S$2000,'Data Entry'!A$3:A$2000,A71,'Data Entry'!T$3:T$2000,1)/AO71</f>
        <v>#DIV/0!</v>
      </c>
      <c r="BG71">
        <f>_xlfn.MAXIFS(Formulas!AC$3:AC$2000,Formulas!A$3:A$2000,Statistics!A70)</f>
        <v>2</v>
      </c>
      <c r="BH71">
        <f>SUMIF(Formulas!A$3:A$2000,Statistics!A71,Formulas!AD$3:AD$2000)</f>
        <v>0</v>
      </c>
      <c r="BI71" s="2" t="e">
        <f t="shared" si="58"/>
        <v>#DIV/0!</v>
      </c>
      <c r="BJ71">
        <f>SUMIF(Formulas!A$3:A$2000,Statistics!A71,Formulas!AE$3:AE$2000)/Statistics!B71</f>
        <v>0</v>
      </c>
      <c r="BK71">
        <f>SUMIF(Formulas!A$3:A$2000,Statistics!A71,Formulas!AG$3:AG$2000)/Statistics!B71</f>
        <v>0</v>
      </c>
      <c r="BL71">
        <f>SUMIF(Formulas!A$3:A$2000,Statistics!A71,Formulas!AH$3:AH$2000)</f>
        <v>0</v>
      </c>
      <c r="BM71" s="2">
        <f t="shared" si="59"/>
        <v>0</v>
      </c>
      <c r="BN71">
        <f>SUMIF(Formulas!A$3:A$2000,Statistics!A71,Formulas!AI$3:AI$2000)</f>
        <v>0</v>
      </c>
      <c r="BO71" s="2">
        <f t="shared" si="60"/>
        <v>0</v>
      </c>
      <c r="BP71">
        <f>SUMIF(Formulas!A$3:A$2000,Statistics!A71,Formulas!AJ$3:AJ$2000)</f>
        <v>0</v>
      </c>
      <c r="BQ71" s="2">
        <f t="shared" si="61"/>
        <v>0</v>
      </c>
      <c r="BR71">
        <f>SUMIF(Formulas!A$3:A$2000,Statistics!A71,Formulas!AK$3:AK$2000)</f>
        <v>0</v>
      </c>
      <c r="BS71" s="2" t="e">
        <f t="shared" si="62"/>
        <v>#DIV/0!</v>
      </c>
    </row>
    <row r="72" spans="2:71">
      <c r="B72">
        <f>COUNTIF(Formulas!A$3:A$2000,Statistics!A72)</f>
        <v>1390</v>
      </c>
      <c r="C72">
        <f t="shared" si="63"/>
        <v>0</v>
      </c>
      <c r="D72">
        <f t="shared" si="36"/>
        <v>0</v>
      </c>
      <c r="E72" s="2">
        <f>SUMIF(Formulas!A$3:A$2000,Statistics!A72,Formulas!D$3:D$2000)/Statistics!B72</f>
        <v>0</v>
      </c>
      <c r="F72">
        <f t="shared" si="37"/>
        <v>0</v>
      </c>
      <c r="G72">
        <f>SUMIF(Formulas!A$3:A$2000,Statistics!A72,Formulas!E$3:E$2000)/B72</f>
        <v>0</v>
      </c>
      <c r="H72">
        <f>SUMIF(Formulas!A$3:A$2000,Statistics!A72,Formulas!E$3:E$2000)</f>
        <v>0</v>
      </c>
      <c r="I72">
        <f>SUMIF(Formulas!A$3:A$2000,Statistics!A72,Formulas!I$3:I$2000)</f>
        <v>0</v>
      </c>
      <c r="J72">
        <f t="shared" si="38"/>
        <v>0</v>
      </c>
      <c r="K72">
        <f>SUMIF(Formulas!A$3:A$2000,Statistics!A72,Formulas!I$3:I$2000)/B72</f>
        <v>0</v>
      </c>
      <c r="L72" s="2" t="e">
        <f t="shared" si="39"/>
        <v>#DIV/0!</v>
      </c>
      <c r="M72">
        <f>SUMIF(Formulas!A$3:A$2000,Statistics!A72,Formulas!G$3:G$2000)/Statistics!B72</f>
        <v>0</v>
      </c>
      <c r="N72">
        <f>SUMIF(Formulas!A$3:A$2000,Statistics!A72,Formulas!G$3:G$2000)</f>
        <v>0</v>
      </c>
      <c r="O72">
        <f t="shared" si="40"/>
        <v>0</v>
      </c>
      <c r="P72">
        <f>SUMIF(Formulas!A$3:A$2000,Statistics!A72,Formulas!J$3:J$2000)/B72</f>
        <v>0</v>
      </c>
      <c r="Q72">
        <f>SUMIF(Formulas!A$3:A$2000,Statistics!A72,Formulas!J$3:J$2000)</f>
        <v>0</v>
      </c>
      <c r="R72" s="2" t="e">
        <f t="shared" si="41"/>
        <v>#DIV/0!</v>
      </c>
      <c r="S72" s="4">
        <f>SUMIF(Formulas!A$3:A$2000,Statistics!A72,Formulas!N$3:N$2000)/B72</f>
        <v>0</v>
      </c>
      <c r="T72">
        <f t="shared" si="42"/>
        <v>0</v>
      </c>
      <c r="U72">
        <f t="shared" si="43"/>
        <v>0</v>
      </c>
      <c r="V72">
        <f>SUMIF('I have a blue banner'!A$2:A$2000,A72,'I have a blue banner'!K$2:K$2000)/B72</f>
        <v>0</v>
      </c>
      <c r="W72" s="1">
        <f>SUMIF(Formulas!A$3:A$2000,Statistics!A72,Formulas!P$3:P$2000)/Statistics!B72</f>
        <v>0</v>
      </c>
      <c r="X72" s="1">
        <f>SUMIF(Formulas!A$3:A$2000,Statistics!A72,Formulas!P$3:P$2000)</f>
        <v>0</v>
      </c>
      <c r="Y72" s="1">
        <f>SUMIF(Formulas!A$3:A$2000,Statistics!A72,Formulas!T$3:T$2000)/Statistics!B72</f>
        <v>0</v>
      </c>
      <c r="Z72" s="1">
        <f>SUMIF(Formulas!A$3:A$2000,Statistics!A72,Formulas!T$3:T$2000)</f>
        <v>0</v>
      </c>
      <c r="AA72" s="42" t="e">
        <f t="shared" si="44"/>
        <v>#DIV/0!</v>
      </c>
      <c r="AB72" s="1">
        <f>SUMIF(Formulas!A$3:A$2000,Statistics!A72,Formulas!R$3:R$2000)/Statistics!B72</f>
        <v>0</v>
      </c>
      <c r="AC72" s="1">
        <f>SUMIF(Formulas!A$3:A$2000,Statistics!A72,Formulas!R$3:R$2000)</f>
        <v>0</v>
      </c>
      <c r="AD72" s="1">
        <f>SUMIF(Formulas!A$3:A$2000,Statistics!A72,Formulas!U$3:U$2000)/Statistics!B72</f>
        <v>0</v>
      </c>
      <c r="AE72" s="1">
        <f>SUMIF(Formulas!A$3:A$2000,Statistics!A72,Formulas!U$3:U$2000)</f>
        <v>0</v>
      </c>
      <c r="AF72" s="43" t="e">
        <f t="shared" si="45"/>
        <v>#DIV/0!</v>
      </c>
      <c r="AG72">
        <f t="shared" si="46"/>
        <v>0</v>
      </c>
      <c r="AH72">
        <f t="shared" si="47"/>
        <v>0</v>
      </c>
      <c r="AI72">
        <f>SUMIF('Defense processing realm (dpr)'!A$2:A$2000,A72,'Defense processing realm (dpr)'!J$2:J$2000)/B72</f>
        <v>0</v>
      </c>
      <c r="AJ72">
        <f t="shared" si="64"/>
        <v>0</v>
      </c>
      <c r="AK72">
        <f t="shared" si="65"/>
        <v>0</v>
      </c>
      <c r="AL72" s="1">
        <f t="shared" si="66"/>
        <v>0</v>
      </c>
      <c r="AM72">
        <f>SUMIF('Defense processing realm (dpr)'!A$2:A$2000,A72,'Defense processing realm (dpr)'!AC$2:AC$2000)/B72</f>
        <v>0</v>
      </c>
      <c r="AN72">
        <f>COUNTIFS('Data Entry'!A:A,Statistics!A72,'Data Entry'!T:T,0)</f>
        <v>0</v>
      </c>
      <c r="AO72">
        <f>COUNTIFS('Data Entry'!A:A,Statistics!A72,'Data Entry'!T:T,1)</f>
        <v>0</v>
      </c>
      <c r="AP72">
        <f>COUNTIFS('Data Entry'!A:A,Statistics!A72,'Data Entry'!T:T,2)</f>
        <v>0</v>
      </c>
      <c r="AQ72">
        <f>COUNTIFS('Data Entry'!A:A,Statistics!A72,'Data Entry'!T:T,3)</f>
        <v>0</v>
      </c>
      <c r="AR72">
        <f>COUNTIFS('Data Entry'!A:A,Statistics!A72,'Data Entry'!T:T,4)</f>
        <v>0</v>
      </c>
      <c r="AS72">
        <f t="shared" si="48"/>
        <v>0</v>
      </c>
      <c r="AT72">
        <f t="shared" si="49"/>
        <v>0</v>
      </c>
      <c r="AU72">
        <f t="shared" si="50"/>
        <v>0</v>
      </c>
      <c r="AV72">
        <f t="shared" si="51"/>
        <v>0</v>
      </c>
      <c r="AW72">
        <f t="shared" si="52"/>
        <v>0</v>
      </c>
      <c r="AX72">
        <f t="shared" si="53"/>
        <v>0</v>
      </c>
      <c r="AY72">
        <f t="shared" si="54"/>
        <v>0</v>
      </c>
      <c r="AZ72">
        <f t="shared" si="55"/>
        <v>0</v>
      </c>
      <c r="BA72">
        <f t="shared" si="56"/>
        <v>0</v>
      </c>
      <c r="BB72">
        <f t="shared" si="57"/>
        <v>0</v>
      </c>
      <c r="BC72" t="e">
        <f>SUMIFS('Data Entry'!S$3:S$2000,'Data Entry'!A$3:A$2000,A72,'Data Entry'!T$3:T$2000,4)/AR72</f>
        <v>#DIV/0!</v>
      </c>
      <c r="BD72" t="e">
        <f>SUMIFS('Data Entry'!S$3:S$2000,'Data Entry'!A$3:A$2000,A72,'Data Entry'!T$3:T$2000,3)/AQ72</f>
        <v>#DIV/0!</v>
      </c>
      <c r="BE72" t="e">
        <f>SUMIFS('Data Entry'!S$3:S$2000,'Data Entry'!A$3:A$2000,A72,'Data Entry'!T$3:T$2000,2)/AP72</f>
        <v>#DIV/0!</v>
      </c>
      <c r="BF72" t="e">
        <f>SUMIFS('Data Entry'!S$3:S$2000,'Data Entry'!A$3:A$2000,A72,'Data Entry'!T$3:T$2000,1)/AO72</f>
        <v>#DIV/0!</v>
      </c>
      <c r="BG72">
        <f>_xlfn.MAXIFS(Formulas!AC$3:AC$2000,Formulas!A$3:A$2000,Statistics!A71)</f>
        <v>0</v>
      </c>
      <c r="BH72">
        <f>SUMIF(Formulas!A$3:A$2000,Statistics!A72,Formulas!AD$3:AD$2000)</f>
        <v>0</v>
      </c>
      <c r="BI72" s="2" t="e">
        <f t="shared" si="58"/>
        <v>#DIV/0!</v>
      </c>
      <c r="BJ72">
        <f>SUMIF(Formulas!A$3:A$2000,Statistics!A72,Formulas!AE$3:AE$2000)/Statistics!B72</f>
        <v>0</v>
      </c>
      <c r="BK72">
        <f>SUMIF(Formulas!A$3:A$2000,Statistics!A72,Formulas!AG$3:AG$2000)/Statistics!B72</f>
        <v>0</v>
      </c>
      <c r="BL72">
        <f>SUMIF(Formulas!A$3:A$2000,Statistics!A72,Formulas!AH$3:AH$2000)</f>
        <v>0</v>
      </c>
      <c r="BM72" s="2">
        <f t="shared" si="59"/>
        <v>0</v>
      </c>
      <c r="BN72">
        <f>SUMIF(Formulas!A$3:A$2000,Statistics!A72,Formulas!AI$3:AI$2000)</f>
        <v>0</v>
      </c>
      <c r="BO72" s="2">
        <f t="shared" si="60"/>
        <v>0</v>
      </c>
      <c r="BP72">
        <f>SUMIF(Formulas!A$3:A$2000,Statistics!A72,Formulas!AJ$3:AJ$2000)</f>
        <v>0</v>
      </c>
      <c r="BQ72" s="2">
        <f t="shared" si="61"/>
        <v>0</v>
      </c>
      <c r="BR72">
        <f>SUMIF(Formulas!A$3:A$2000,Statistics!A72,Formulas!AK$3:AK$2000)</f>
        <v>0</v>
      </c>
      <c r="BS72" s="2" t="e">
        <f t="shared" si="62"/>
        <v>#DIV/0!</v>
      </c>
    </row>
    <row r="73" spans="2:71">
      <c r="B73">
        <f>COUNTIF(Formulas!A$3:A$2000,Statistics!A73)</f>
        <v>1390</v>
      </c>
      <c r="C73">
        <f t="shared" si="63"/>
        <v>0</v>
      </c>
      <c r="D73">
        <f t="shared" si="36"/>
        <v>0</v>
      </c>
      <c r="E73" s="2">
        <f>SUMIF(Formulas!A$3:A$2000,Statistics!A73,Formulas!D$3:D$2000)/Statistics!B73</f>
        <v>0</v>
      </c>
      <c r="F73">
        <f t="shared" si="37"/>
        <v>0</v>
      </c>
      <c r="G73">
        <f>SUMIF(Formulas!A$3:A$2000,Statistics!A73,Formulas!E$3:E$2000)/B73</f>
        <v>0</v>
      </c>
      <c r="H73">
        <f>SUMIF(Formulas!A$3:A$2000,Statistics!A73,Formulas!E$3:E$2000)</f>
        <v>0</v>
      </c>
      <c r="I73">
        <f>SUMIF(Formulas!A$3:A$2000,Statistics!A73,Formulas!I$3:I$2000)</f>
        <v>0</v>
      </c>
      <c r="J73">
        <f t="shared" si="38"/>
        <v>0</v>
      </c>
      <c r="K73">
        <f>SUMIF(Formulas!A$3:A$2000,Statistics!A73,Formulas!I$3:I$2000)/B73</f>
        <v>0</v>
      </c>
      <c r="L73" s="2" t="e">
        <f t="shared" si="39"/>
        <v>#DIV/0!</v>
      </c>
      <c r="M73">
        <f>SUMIF(Formulas!A$3:A$2000,Statistics!A73,Formulas!G$3:G$2000)/Statistics!B73</f>
        <v>0</v>
      </c>
      <c r="N73">
        <f>SUMIF(Formulas!A$3:A$2000,Statistics!A73,Formulas!G$3:G$2000)</f>
        <v>0</v>
      </c>
      <c r="O73">
        <f t="shared" si="40"/>
        <v>0</v>
      </c>
      <c r="P73">
        <f>SUMIF(Formulas!A$3:A$2000,Statistics!A73,Formulas!J$3:J$2000)/B73</f>
        <v>0</v>
      </c>
      <c r="Q73">
        <f>SUMIF(Formulas!A$3:A$2000,Statistics!A73,Formulas!J$3:J$2000)</f>
        <v>0</v>
      </c>
      <c r="R73" s="2" t="e">
        <f t="shared" si="41"/>
        <v>#DIV/0!</v>
      </c>
      <c r="S73" s="4">
        <f>SUMIF(Formulas!A$3:A$2000,Statistics!A73,Formulas!N$3:N$2000)/B73</f>
        <v>0</v>
      </c>
      <c r="T73">
        <f t="shared" si="42"/>
        <v>0</v>
      </c>
      <c r="U73">
        <f t="shared" si="43"/>
        <v>0</v>
      </c>
      <c r="V73">
        <f>SUMIF('I have a blue banner'!A$2:A$2000,A73,'I have a blue banner'!K$2:K$2000)/B73</f>
        <v>0</v>
      </c>
      <c r="W73" s="1">
        <f>SUMIF(Formulas!A$3:A$2000,Statistics!A73,Formulas!P$3:P$2000)/Statistics!B73</f>
        <v>0</v>
      </c>
      <c r="X73" s="1">
        <f>SUMIF(Formulas!A$3:A$2000,Statistics!A73,Formulas!P$3:P$2000)</f>
        <v>0</v>
      </c>
      <c r="Y73" s="1">
        <f>SUMIF(Formulas!A$3:A$2000,Statistics!A73,Formulas!T$3:T$2000)/Statistics!B73</f>
        <v>0</v>
      </c>
      <c r="Z73" s="1">
        <f>SUMIF(Formulas!A$3:A$2000,Statistics!A73,Formulas!T$3:T$2000)</f>
        <v>0</v>
      </c>
      <c r="AA73" s="42" t="e">
        <f t="shared" si="44"/>
        <v>#DIV/0!</v>
      </c>
      <c r="AB73" s="1">
        <f>SUMIF(Formulas!A$3:A$2000,Statistics!A73,Formulas!R$3:R$2000)/Statistics!B73</f>
        <v>0</v>
      </c>
      <c r="AC73" s="1">
        <f>SUMIF(Formulas!A$3:A$2000,Statistics!A73,Formulas!R$3:R$2000)</f>
        <v>0</v>
      </c>
      <c r="AD73" s="1">
        <f>SUMIF(Formulas!A$3:A$2000,Statistics!A73,Formulas!U$3:U$2000)/Statistics!B73</f>
        <v>0</v>
      </c>
      <c r="AE73" s="1">
        <f>SUMIF(Formulas!A$3:A$2000,Statistics!A73,Formulas!U$3:U$2000)</f>
        <v>0</v>
      </c>
      <c r="AF73" s="43" t="e">
        <f t="shared" si="45"/>
        <v>#DIV/0!</v>
      </c>
      <c r="AG73">
        <f t="shared" si="46"/>
        <v>0</v>
      </c>
      <c r="AH73">
        <f t="shared" si="47"/>
        <v>0</v>
      </c>
      <c r="AI73">
        <f>SUMIF('Defense processing realm (dpr)'!A$2:A$2000,A73,'Defense processing realm (dpr)'!J$2:J$2000)/B73</f>
        <v>0</v>
      </c>
      <c r="AJ73">
        <f t="shared" si="64"/>
        <v>0</v>
      </c>
      <c r="AK73">
        <f t="shared" si="65"/>
        <v>0</v>
      </c>
      <c r="AL73" s="1">
        <f t="shared" si="66"/>
        <v>0</v>
      </c>
      <c r="AM73">
        <f>SUMIF('Defense processing realm (dpr)'!A$2:A$2000,A73,'Defense processing realm (dpr)'!AC$2:AC$2000)/B73</f>
        <v>0</v>
      </c>
      <c r="AN73">
        <f>COUNTIFS('Data Entry'!A:A,Statistics!A73,'Data Entry'!T:T,0)</f>
        <v>0</v>
      </c>
      <c r="AO73">
        <f>COUNTIFS('Data Entry'!A:A,Statistics!A73,'Data Entry'!T:T,1)</f>
        <v>0</v>
      </c>
      <c r="AP73">
        <f>COUNTIFS('Data Entry'!A:A,Statistics!A73,'Data Entry'!T:T,2)</f>
        <v>0</v>
      </c>
      <c r="AQ73">
        <f>COUNTIFS('Data Entry'!A:A,Statistics!A73,'Data Entry'!T:T,3)</f>
        <v>0</v>
      </c>
      <c r="AR73">
        <f>COUNTIFS('Data Entry'!A:A,Statistics!A73,'Data Entry'!T:T,4)</f>
        <v>0</v>
      </c>
      <c r="AS73">
        <f t="shared" si="48"/>
        <v>0</v>
      </c>
      <c r="AT73">
        <f t="shared" si="49"/>
        <v>0</v>
      </c>
      <c r="AU73">
        <f t="shared" si="50"/>
        <v>0</v>
      </c>
      <c r="AV73">
        <f t="shared" si="51"/>
        <v>0</v>
      </c>
      <c r="AW73">
        <f t="shared" si="52"/>
        <v>0</v>
      </c>
      <c r="AX73">
        <f t="shared" si="53"/>
        <v>0</v>
      </c>
      <c r="AY73">
        <f t="shared" si="54"/>
        <v>0</v>
      </c>
      <c r="AZ73">
        <f t="shared" si="55"/>
        <v>0</v>
      </c>
      <c r="BA73">
        <f t="shared" si="56"/>
        <v>0</v>
      </c>
      <c r="BB73">
        <f t="shared" si="57"/>
        <v>0</v>
      </c>
      <c r="BC73" t="e">
        <f>SUMIFS('Data Entry'!S$3:S$2000,'Data Entry'!A$3:A$2000,A73,'Data Entry'!T$3:T$2000,4)/AR73</f>
        <v>#DIV/0!</v>
      </c>
      <c r="BD73" t="e">
        <f>SUMIFS('Data Entry'!S$3:S$2000,'Data Entry'!A$3:A$2000,A73,'Data Entry'!T$3:T$2000,3)/AQ73</f>
        <v>#DIV/0!</v>
      </c>
      <c r="BE73" t="e">
        <f>SUMIFS('Data Entry'!S$3:S$2000,'Data Entry'!A$3:A$2000,A73,'Data Entry'!T$3:T$2000,2)/AP73</f>
        <v>#DIV/0!</v>
      </c>
      <c r="BF73" t="e">
        <f>SUMIFS('Data Entry'!S$3:S$2000,'Data Entry'!A$3:A$2000,A73,'Data Entry'!T$3:T$2000,1)/AO73</f>
        <v>#DIV/0!</v>
      </c>
      <c r="BG73">
        <f>_xlfn.MAXIFS(Formulas!AC$3:AC$2000,Formulas!A$3:A$2000,Statistics!A72)</f>
        <v>0</v>
      </c>
      <c r="BH73">
        <f>SUMIF(Formulas!A$3:A$2000,Statistics!A73,Formulas!AD$3:AD$2000)</f>
        <v>0</v>
      </c>
      <c r="BI73" s="2" t="e">
        <f t="shared" si="58"/>
        <v>#DIV/0!</v>
      </c>
      <c r="BJ73">
        <f>SUMIF(Formulas!A$3:A$2000,Statistics!A73,Formulas!AE$3:AE$2000)/Statistics!B73</f>
        <v>0</v>
      </c>
      <c r="BK73">
        <f>SUMIF(Formulas!A$3:A$2000,Statistics!A73,Formulas!AG$3:AG$2000)/Statistics!B73</f>
        <v>0</v>
      </c>
      <c r="BL73">
        <f>SUMIF(Formulas!A$3:A$2000,Statistics!A73,Formulas!AH$3:AH$2000)</f>
        <v>0</v>
      </c>
      <c r="BM73" s="2">
        <f t="shared" si="59"/>
        <v>0</v>
      </c>
      <c r="BN73">
        <f>SUMIF(Formulas!A$3:A$2000,Statistics!A73,Formulas!AI$3:AI$2000)</f>
        <v>0</v>
      </c>
      <c r="BO73" s="2">
        <f t="shared" si="60"/>
        <v>0</v>
      </c>
      <c r="BP73">
        <f>SUMIF(Formulas!A$3:A$2000,Statistics!A73,Formulas!AJ$3:AJ$2000)</f>
        <v>0</v>
      </c>
      <c r="BQ73" s="2">
        <f t="shared" si="61"/>
        <v>0</v>
      </c>
      <c r="BR73">
        <f>SUMIF(Formulas!A$3:A$2000,Statistics!A73,Formulas!AK$3:AK$2000)</f>
        <v>0</v>
      </c>
      <c r="BS73" s="2" t="e">
        <f t="shared" si="62"/>
        <v>#DIV/0!</v>
      </c>
    </row>
    <row r="74" spans="2:71">
      <c r="B74">
        <f>COUNTIF(Formulas!A$3:A$2000,Statistics!A74)</f>
        <v>1390</v>
      </c>
      <c r="C74">
        <f t="shared" si="63"/>
        <v>0</v>
      </c>
      <c r="D74">
        <f t="shared" si="36"/>
        <v>0</v>
      </c>
      <c r="E74" s="2">
        <f>SUMIF(Formulas!A$3:A$2000,Statistics!A74,Formulas!D$3:D$2000)/Statistics!B74</f>
        <v>0</v>
      </c>
      <c r="F74">
        <f t="shared" si="37"/>
        <v>0</v>
      </c>
      <c r="G74">
        <f>SUMIF(Formulas!A$3:A$2000,Statistics!A74,Formulas!E$3:E$2000)/B74</f>
        <v>0</v>
      </c>
      <c r="H74">
        <f>SUMIF(Formulas!A$3:A$2000,Statistics!A74,Formulas!E$3:E$2000)</f>
        <v>0</v>
      </c>
      <c r="I74">
        <f>SUMIF(Formulas!A$3:A$2000,Statistics!A74,Formulas!I$3:I$2000)</f>
        <v>0</v>
      </c>
      <c r="J74">
        <f t="shared" si="38"/>
        <v>0</v>
      </c>
      <c r="K74">
        <f>SUMIF(Formulas!A$3:A$2000,Statistics!A74,Formulas!I$3:I$2000)/B74</f>
        <v>0</v>
      </c>
      <c r="L74" s="2" t="e">
        <f t="shared" si="39"/>
        <v>#DIV/0!</v>
      </c>
      <c r="M74">
        <f>SUMIF(Formulas!A$3:A$2000,Statistics!A74,Formulas!G$3:G$2000)/Statistics!B74</f>
        <v>0</v>
      </c>
      <c r="N74">
        <f>SUMIF(Formulas!A$3:A$2000,Statistics!A74,Formulas!G$3:G$2000)</f>
        <v>0</v>
      </c>
      <c r="O74">
        <f t="shared" si="40"/>
        <v>0</v>
      </c>
      <c r="P74">
        <f>SUMIF(Formulas!A$3:A$2000,Statistics!A74,Formulas!J$3:J$2000)/B74</f>
        <v>0</v>
      </c>
      <c r="Q74">
        <f>SUMIF(Formulas!A$3:A$2000,Statistics!A74,Formulas!J$3:J$2000)</f>
        <v>0</v>
      </c>
      <c r="R74" s="2" t="e">
        <f t="shared" si="41"/>
        <v>#DIV/0!</v>
      </c>
      <c r="S74" s="4">
        <f>SUMIF(Formulas!A$3:A$2000,Statistics!A74,Formulas!N$3:N$2000)/B74</f>
        <v>0</v>
      </c>
      <c r="T74">
        <f t="shared" si="42"/>
        <v>0</v>
      </c>
      <c r="U74">
        <f t="shared" si="43"/>
        <v>0</v>
      </c>
      <c r="V74">
        <f>SUMIF('I have a blue banner'!A$2:A$2000,A74,'I have a blue banner'!K$2:K$2000)/B74</f>
        <v>0</v>
      </c>
      <c r="W74" s="1">
        <f>SUMIF(Formulas!A$3:A$2000,Statistics!A74,Formulas!P$3:P$2000)/Statistics!B74</f>
        <v>0</v>
      </c>
      <c r="X74" s="1">
        <f>SUMIF(Formulas!A$3:A$2000,Statistics!A74,Formulas!P$3:P$2000)</f>
        <v>0</v>
      </c>
      <c r="Y74" s="1">
        <f>SUMIF(Formulas!A$3:A$2000,Statistics!A74,Formulas!T$3:T$2000)/Statistics!B74</f>
        <v>0</v>
      </c>
      <c r="Z74" s="1">
        <f>SUMIF(Formulas!A$3:A$2000,Statistics!A74,Formulas!T$3:T$2000)</f>
        <v>0</v>
      </c>
      <c r="AA74" s="42" t="e">
        <f t="shared" si="44"/>
        <v>#DIV/0!</v>
      </c>
      <c r="AB74" s="1">
        <f>SUMIF(Formulas!A$3:A$2000,Statistics!A74,Formulas!R$3:R$2000)/Statistics!B74</f>
        <v>0</v>
      </c>
      <c r="AC74" s="1">
        <f>SUMIF(Formulas!A$3:A$2000,Statistics!A74,Formulas!R$3:R$2000)</f>
        <v>0</v>
      </c>
      <c r="AD74" s="1">
        <f>SUMIF(Formulas!A$3:A$2000,Statistics!A74,Formulas!U$3:U$2000)/Statistics!B74</f>
        <v>0</v>
      </c>
      <c r="AE74" s="1">
        <f>SUMIF(Formulas!A$3:A$2000,Statistics!A74,Formulas!U$3:U$2000)</f>
        <v>0</v>
      </c>
      <c r="AF74" s="43" t="e">
        <f t="shared" si="45"/>
        <v>#DIV/0!</v>
      </c>
      <c r="AG74">
        <f t="shared" si="46"/>
        <v>0</v>
      </c>
      <c r="AH74">
        <f t="shared" si="47"/>
        <v>0</v>
      </c>
      <c r="AI74">
        <f>SUMIF('Defense processing realm (dpr)'!A$2:A$2000,A74,'Defense processing realm (dpr)'!J$2:J$2000)/B74</f>
        <v>0</v>
      </c>
      <c r="AJ74">
        <f t="shared" si="64"/>
        <v>0</v>
      </c>
      <c r="AK74">
        <f t="shared" si="65"/>
        <v>0</v>
      </c>
      <c r="AL74" s="1">
        <f t="shared" si="66"/>
        <v>0</v>
      </c>
      <c r="AM74">
        <f>SUMIF('Defense processing realm (dpr)'!A$2:A$2000,A74,'Defense processing realm (dpr)'!AC$2:AC$2000)/B74</f>
        <v>0</v>
      </c>
      <c r="AN74">
        <f>COUNTIFS('Data Entry'!A:A,Statistics!A74,'Data Entry'!T:T,0)</f>
        <v>0</v>
      </c>
      <c r="AO74">
        <f>COUNTIFS('Data Entry'!A:A,Statistics!A74,'Data Entry'!T:T,1)</f>
        <v>0</v>
      </c>
      <c r="AP74">
        <f>COUNTIFS('Data Entry'!A:A,Statistics!A74,'Data Entry'!T:T,2)</f>
        <v>0</v>
      </c>
      <c r="AQ74">
        <f>COUNTIFS('Data Entry'!A:A,Statistics!A74,'Data Entry'!T:T,3)</f>
        <v>0</v>
      </c>
      <c r="AR74">
        <f>COUNTIFS('Data Entry'!A:A,Statistics!A74,'Data Entry'!T:T,4)</f>
        <v>0</v>
      </c>
      <c r="AS74">
        <f t="shared" si="48"/>
        <v>0</v>
      </c>
      <c r="AT74">
        <f t="shared" si="49"/>
        <v>0</v>
      </c>
      <c r="AU74">
        <f t="shared" si="50"/>
        <v>0</v>
      </c>
      <c r="AV74">
        <f t="shared" si="51"/>
        <v>0</v>
      </c>
      <c r="AW74">
        <f t="shared" si="52"/>
        <v>0</v>
      </c>
      <c r="AX74">
        <f t="shared" si="53"/>
        <v>0</v>
      </c>
      <c r="AY74">
        <f t="shared" si="54"/>
        <v>0</v>
      </c>
      <c r="AZ74">
        <f t="shared" si="55"/>
        <v>0</v>
      </c>
      <c r="BA74">
        <f t="shared" si="56"/>
        <v>0</v>
      </c>
      <c r="BB74">
        <f t="shared" si="57"/>
        <v>0</v>
      </c>
      <c r="BC74" t="e">
        <f>SUMIFS('Data Entry'!S$3:S$2000,'Data Entry'!A$3:A$2000,A74,'Data Entry'!T$3:T$2000,4)/AR74</f>
        <v>#DIV/0!</v>
      </c>
      <c r="BD74" t="e">
        <f>SUMIFS('Data Entry'!S$3:S$2000,'Data Entry'!A$3:A$2000,A74,'Data Entry'!T$3:T$2000,3)/AQ74</f>
        <v>#DIV/0!</v>
      </c>
      <c r="BE74" t="e">
        <f>SUMIFS('Data Entry'!S$3:S$2000,'Data Entry'!A$3:A$2000,A74,'Data Entry'!T$3:T$2000,2)/AP74</f>
        <v>#DIV/0!</v>
      </c>
      <c r="BF74" t="e">
        <f>SUMIFS('Data Entry'!S$3:S$2000,'Data Entry'!A$3:A$2000,A74,'Data Entry'!T$3:T$2000,1)/AO74</f>
        <v>#DIV/0!</v>
      </c>
      <c r="BG74">
        <f>_xlfn.MAXIFS(Formulas!AC$3:AC$2000,Formulas!A$3:A$2000,Statistics!A73)</f>
        <v>0</v>
      </c>
      <c r="BH74">
        <f>SUMIF(Formulas!A$3:A$2000,Statistics!A74,Formulas!AD$3:AD$2000)</f>
        <v>0</v>
      </c>
      <c r="BI74" s="2" t="e">
        <f t="shared" si="58"/>
        <v>#DIV/0!</v>
      </c>
      <c r="BJ74">
        <f>SUMIF(Formulas!A$3:A$2000,Statistics!A74,Formulas!AE$3:AE$2000)/Statistics!B74</f>
        <v>0</v>
      </c>
      <c r="BK74">
        <f>SUMIF(Formulas!A$3:A$2000,Statistics!A74,Formulas!AG$3:AG$2000)/Statistics!B74</f>
        <v>0</v>
      </c>
      <c r="BL74">
        <f>SUMIF(Formulas!A$3:A$2000,Statistics!A74,Formulas!AH$3:AH$2000)</f>
        <v>0</v>
      </c>
      <c r="BM74" s="2">
        <f t="shared" si="59"/>
        <v>0</v>
      </c>
      <c r="BN74">
        <f>SUMIF(Formulas!A$3:A$2000,Statistics!A74,Formulas!AI$3:AI$2000)</f>
        <v>0</v>
      </c>
      <c r="BO74" s="2">
        <f t="shared" si="60"/>
        <v>0</v>
      </c>
      <c r="BP74">
        <f>SUMIF(Formulas!A$3:A$2000,Statistics!A74,Formulas!AJ$3:AJ$2000)</f>
        <v>0</v>
      </c>
      <c r="BQ74" s="2">
        <f t="shared" si="61"/>
        <v>0</v>
      </c>
      <c r="BR74">
        <f>SUMIF(Formulas!A$3:A$2000,Statistics!A74,Formulas!AK$3:AK$2000)</f>
        <v>0</v>
      </c>
      <c r="BS74" s="2" t="e">
        <f t="shared" si="62"/>
        <v>#DIV/0!</v>
      </c>
    </row>
    <row r="75" spans="2:71">
      <c r="B75">
        <f>COUNTIF(Formulas!A$3:A$2000,Statistics!A75)</f>
        <v>1390</v>
      </c>
      <c r="C75">
        <f t="shared" si="63"/>
        <v>0</v>
      </c>
      <c r="D75">
        <f t="shared" si="36"/>
        <v>0</v>
      </c>
      <c r="E75" s="2">
        <f>SUMIF(Formulas!A$3:A$2000,Statistics!A75,Formulas!D$3:D$2000)/Statistics!B75</f>
        <v>0</v>
      </c>
      <c r="F75">
        <f t="shared" si="37"/>
        <v>0</v>
      </c>
      <c r="G75">
        <f>SUMIF(Formulas!A$3:A$2000,Statistics!A75,Formulas!E$3:E$2000)/B75</f>
        <v>0</v>
      </c>
      <c r="H75">
        <f>SUMIF(Formulas!A$3:A$2000,Statistics!A75,Formulas!E$3:E$2000)</f>
        <v>0</v>
      </c>
      <c r="I75">
        <f>SUMIF(Formulas!A$3:A$2000,Statistics!A75,Formulas!I$3:I$2000)</f>
        <v>0</v>
      </c>
      <c r="J75">
        <f t="shared" si="38"/>
        <v>0</v>
      </c>
      <c r="K75">
        <f>SUMIF(Formulas!A$3:A$2000,Statistics!A75,Formulas!I$3:I$2000)/B75</f>
        <v>0</v>
      </c>
      <c r="L75" s="2" t="e">
        <f t="shared" si="39"/>
        <v>#DIV/0!</v>
      </c>
      <c r="M75">
        <f>SUMIF(Formulas!A$3:A$2000,Statistics!A75,Formulas!G$3:G$2000)/Statistics!B75</f>
        <v>0</v>
      </c>
      <c r="N75">
        <f>SUMIF(Formulas!A$3:A$2000,Statistics!A75,Formulas!G$3:G$2000)</f>
        <v>0</v>
      </c>
      <c r="O75">
        <f t="shared" si="40"/>
        <v>0</v>
      </c>
      <c r="P75">
        <f>SUMIF(Formulas!A$3:A$2000,Statistics!A75,Formulas!J$3:J$2000)/B75</f>
        <v>0</v>
      </c>
      <c r="Q75">
        <f>SUMIF(Formulas!A$3:A$2000,Statistics!A75,Formulas!J$3:J$2000)</f>
        <v>0</v>
      </c>
      <c r="R75" s="2" t="e">
        <f t="shared" si="41"/>
        <v>#DIV/0!</v>
      </c>
      <c r="S75" s="4">
        <f>SUMIF(Formulas!A$3:A$2000,Statistics!A75,Formulas!N$3:N$2000)/B75</f>
        <v>0</v>
      </c>
      <c r="T75">
        <f t="shared" si="42"/>
        <v>0</v>
      </c>
      <c r="U75">
        <f t="shared" si="43"/>
        <v>0</v>
      </c>
      <c r="V75">
        <f>SUMIF('I have a blue banner'!A$2:A$2000,A75,'I have a blue banner'!K$2:K$2000)/B75</f>
        <v>0</v>
      </c>
      <c r="W75" s="1">
        <f>SUMIF(Formulas!A$3:A$2000,Statistics!A75,Formulas!P$3:P$2000)/Statistics!B75</f>
        <v>0</v>
      </c>
      <c r="X75" s="1">
        <f>SUMIF(Formulas!A$3:A$2000,Statistics!A75,Formulas!P$3:P$2000)</f>
        <v>0</v>
      </c>
      <c r="Y75" s="1">
        <f>SUMIF(Formulas!A$3:A$2000,Statistics!A75,Formulas!T$3:T$2000)/Statistics!B75</f>
        <v>0</v>
      </c>
      <c r="Z75" s="1">
        <f>SUMIF(Formulas!A$3:A$2000,Statistics!A75,Formulas!T$3:T$2000)</f>
        <v>0</v>
      </c>
      <c r="AA75" s="42" t="e">
        <f t="shared" si="44"/>
        <v>#DIV/0!</v>
      </c>
      <c r="AB75" s="1">
        <f>SUMIF(Formulas!A$3:A$2000,Statistics!A75,Formulas!R$3:R$2000)/Statistics!B75</f>
        <v>0</v>
      </c>
      <c r="AC75" s="1">
        <f>SUMIF(Formulas!A$3:A$2000,Statistics!A75,Formulas!R$3:R$2000)</f>
        <v>0</v>
      </c>
      <c r="AD75" s="1">
        <f>SUMIF(Formulas!A$3:A$2000,Statistics!A75,Formulas!U$3:U$2000)/Statistics!B75</f>
        <v>0</v>
      </c>
      <c r="AE75" s="1">
        <f>SUMIF(Formulas!A$3:A$2000,Statistics!A75,Formulas!U$3:U$2000)</f>
        <v>0</v>
      </c>
      <c r="AF75" s="43" t="e">
        <f t="shared" si="45"/>
        <v>#DIV/0!</v>
      </c>
      <c r="AG75">
        <f t="shared" si="46"/>
        <v>0</v>
      </c>
      <c r="AH75">
        <f t="shared" si="47"/>
        <v>0</v>
      </c>
      <c r="AI75">
        <f>SUMIF('Defense processing realm (dpr)'!A$2:A$2000,A75,'Defense processing realm (dpr)'!J$2:J$2000)/B75</f>
        <v>0</v>
      </c>
      <c r="AJ75">
        <f t="shared" si="64"/>
        <v>0</v>
      </c>
      <c r="AK75">
        <f t="shared" si="65"/>
        <v>0</v>
      </c>
      <c r="AL75" s="1">
        <f t="shared" si="66"/>
        <v>0</v>
      </c>
      <c r="AM75">
        <f>SUMIF('Defense processing realm (dpr)'!A$2:A$2000,A75,'Defense processing realm (dpr)'!AC$2:AC$2000)/B75</f>
        <v>0</v>
      </c>
      <c r="AN75">
        <f>COUNTIFS('Data Entry'!A:A,Statistics!A75,'Data Entry'!T:T,0)</f>
        <v>0</v>
      </c>
      <c r="AO75">
        <f>COUNTIFS('Data Entry'!A:A,Statistics!A75,'Data Entry'!T:T,1)</f>
        <v>0</v>
      </c>
      <c r="AP75">
        <f>COUNTIFS('Data Entry'!A:A,Statistics!A75,'Data Entry'!T:T,2)</f>
        <v>0</v>
      </c>
      <c r="AQ75">
        <f>COUNTIFS('Data Entry'!A:A,Statistics!A75,'Data Entry'!T:T,3)</f>
        <v>0</v>
      </c>
      <c r="AR75">
        <f>COUNTIFS('Data Entry'!A:A,Statistics!A75,'Data Entry'!T:T,4)</f>
        <v>0</v>
      </c>
      <c r="AS75">
        <f t="shared" si="48"/>
        <v>0</v>
      </c>
      <c r="AT75">
        <f t="shared" si="49"/>
        <v>0</v>
      </c>
      <c r="AU75">
        <f t="shared" si="50"/>
        <v>0</v>
      </c>
      <c r="AV75">
        <f t="shared" si="51"/>
        <v>0</v>
      </c>
      <c r="AW75">
        <f t="shared" si="52"/>
        <v>0</v>
      </c>
      <c r="AX75">
        <f t="shared" si="53"/>
        <v>0</v>
      </c>
      <c r="AY75">
        <f t="shared" si="54"/>
        <v>0</v>
      </c>
      <c r="AZ75">
        <f t="shared" si="55"/>
        <v>0</v>
      </c>
      <c r="BA75">
        <f t="shared" si="56"/>
        <v>0</v>
      </c>
      <c r="BB75">
        <f t="shared" si="57"/>
        <v>0</v>
      </c>
      <c r="BC75" t="e">
        <f>SUMIFS('Data Entry'!S$3:S$2000,'Data Entry'!A$3:A$2000,A75,'Data Entry'!T$3:T$2000,4)/AR75</f>
        <v>#DIV/0!</v>
      </c>
      <c r="BD75" t="e">
        <f>SUMIFS('Data Entry'!S$3:S$2000,'Data Entry'!A$3:A$2000,A75,'Data Entry'!T$3:T$2000,3)/AQ75</f>
        <v>#DIV/0!</v>
      </c>
      <c r="BE75" t="e">
        <f>SUMIFS('Data Entry'!S$3:S$2000,'Data Entry'!A$3:A$2000,A75,'Data Entry'!T$3:T$2000,2)/AP75</f>
        <v>#DIV/0!</v>
      </c>
      <c r="BF75" t="e">
        <f>SUMIFS('Data Entry'!S$3:S$2000,'Data Entry'!A$3:A$2000,A75,'Data Entry'!T$3:T$2000,1)/AO75</f>
        <v>#DIV/0!</v>
      </c>
      <c r="BG75">
        <f>_xlfn.MAXIFS(Formulas!AC$3:AC$2000,Formulas!A$3:A$2000,Statistics!A74)</f>
        <v>0</v>
      </c>
      <c r="BH75">
        <f>SUMIF(Formulas!A$3:A$2000,Statistics!A75,Formulas!AD$3:AD$2000)</f>
        <v>0</v>
      </c>
      <c r="BI75" s="2" t="e">
        <f t="shared" si="58"/>
        <v>#DIV/0!</v>
      </c>
      <c r="BJ75">
        <f>SUMIF(Formulas!A$3:A$2000,Statistics!A75,Formulas!AE$3:AE$2000)/Statistics!B75</f>
        <v>0</v>
      </c>
      <c r="BK75">
        <f>SUMIF(Formulas!A$3:A$2000,Statistics!A75,Formulas!AG$3:AG$2000)/Statistics!B75</f>
        <v>0</v>
      </c>
      <c r="BL75">
        <f>SUMIF(Formulas!A$3:A$2000,Statistics!A75,Formulas!AH$3:AH$2000)</f>
        <v>0</v>
      </c>
      <c r="BM75" s="2">
        <f t="shared" si="59"/>
        <v>0</v>
      </c>
      <c r="BN75">
        <f>SUMIF(Formulas!A$3:A$2000,Statistics!A75,Formulas!AI$3:AI$2000)</f>
        <v>0</v>
      </c>
      <c r="BO75" s="2">
        <f t="shared" si="60"/>
        <v>0</v>
      </c>
      <c r="BP75">
        <f>SUMIF(Formulas!A$3:A$2000,Statistics!A75,Formulas!AJ$3:AJ$2000)</f>
        <v>0</v>
      </c>
      <c r="BQ75" s="2">
        <f t="shared" si="61"/>
        <v>0</v>
      </c>
      <c r="BR75">
        <f>SUMIF(Formulas!A$3:A$2000,Statistics!A75,Formulas!AK$3:AK$2000)</f>
        <v>0</v>
      </c>
      <c r="BS75" s="2" t="e">
        <f t="shared" si="62"/>
        <v>#DIV/0!</v>
      </c>
    </row>
    <row r="76" spans="2:71">
      <c r="B76">
        <f>COUNTIF(Formulas!A$3:A$2000,Statistics!A76)</f>
        <v>1390</v>
      </c>
      <c r="C76">
        <f t="shared" si="63"/>
        <v>0</v>
      </c>
      <c r="D76">
        <f t="shared" si="36"/>
        <v>0</v>
      </c>
      <c r="E76" s="2">
        <f>SUMIF(Formulas!A$3:A$2000,Statistics!A76,Formulas!D$3:D$2000)/Statistics!B76</f>
        <v>0</v>
      </c>
      <c r="F76">
        <f t="shared" si="37"/>
        <v>0</v>
      </c>
      <c r="G76">
        <f>SUMIF(Formulas!A$3:A$2000,Statistics!A76,Formulas!E$3:E$2000)/B76</f>
        <v>0</v>
      </c>
      <c r="H76">
        <f>SUMIF(Formulas!A$3:A$2000,Statistics!A76,Formulas!E$3:E$2000)</f>
        <v>0</v>
      </c>
      <c r="I76">
        <f>SUMIF(Formulas!A$3:A$2000,Statistics!A76,Formulas!I$3:I$2000)</f>
        <v>0</v>
      </c>
      <c r="J76">
        <f t="shared" si="38"/>
        <v>0</v>
      </c>
      <c r="K76">
        <f>SUMIF(Formulas!A$3:A$2000,Statistics!A76,Formulas!I$3:I$2000)/B76</f>
        <v>0</v>
      </c>
      <c r="L76" s="2" t="e">
        <f t="shared" si="39"/>
        <v>#DIV/0!</v>
      </c>
      <c r="M76">
        <f>SUMIF(Formulas!A$3:A$2000,Statistics!A76,Formulas!G$3:G$2000)/Statistics!B76</f>
        <v>0</v>
      </c>
      <c r="N76">
        <f>SUMIF(Formulas!A$3:A$2000,Statistics!A76,Formulas!G$3:G$2000)</f>
        <v>0</v>
      </c>
      <c r="O76">
        <f t="shared" si="40"/>
        <v>0</v>
      </c>
      <c r="P76">
        <f>SUMIF(Formulas!A$3:A$2000,Statistics!A76,Formulas!J$3:J$2000)/B76</f>
        <v>0</v>
      </c>
      <c r="Q76">
        <f>SUMIF(Formulas!A$3:A$2000,Statistics!A76,Formulas!J$3:J$2000)</f>
        <v>0</v>
      </c>
      <c r="R76" s="2" t="e">
        <f t="shared" si="41"/>
        <v>#DIV/0!</v>
      </c>
      <c r="S76" s="4">
        <f>SUMIF(Formulas!A$3:A$2000,Statistics!A76,Formulas!N$3:N$2000)/B76</f>
        <v>0</v>
      </c>
      <c r="T76">
        <f t="shared" si="42"/>
        <v>0</v>
      </c>
      <c r="U76">
        <f t="shared" si="43"/>
        <v>0</v>
      </c>
      <c r="V76">
        <f>SUMIF('I have a blue banner'!A$2:A$2000,A76,'I have a blue banner'!K$2:K$2000)/B76</f>
        <v>0</v>
      </c>
      <c r="W76" s="1">
        <f>SUMIF(Formulas!A$3:A$2000,Statistics!A76,Formulas!P$3:P$2000)/Statistics!B76</f>
        <v>0</v>
      </c>
      <c r="X76" s="1">
        <f>SUMIF(Formulas!A$3:A$2000,Statistics!A76,Formulas!P$3:P$2000)</f>
        <v>0</v>
      </c>
      <c r="Y76" s="1">
        <f>SUMIF(Formulas!A$3:A$2000,Statistics!A76,Formulas!T$3:T$2000)/Statistics!B76</f>
        <v>0</v>
      </c>
      <c r="Z76" s="1">
        <f>SUMIF(Formulas!A$3:A$2000,Statistics!A76,Formulas!T$3:T$2000)</f>
        <v>0</v>
      </c>
      <c r="AA76" s="42" t="e">
        <f t="shared" si="44"/>
        <v>#DIV/0!</v>
      </c>
      <c r="AB76" s="1">
        <f>SUMIF(Formulas!A$3:A$2000,Statistics!A76,Formulas!R$3:R$2000)/Statistics!B76</f>
        <v>0</v>
      </c>
      <c r="AC76" s="1">
        <f>SUMIF(Formulas!A$3:A$2000,Statistics!A76,Formulas!R$3:R$2000)</f>
        <v>0</v>
      </c>
      <c r="AD76" s="1">
        <f>SUMIF(Formulas!A$3:A$2000,Statistics!A76,Formulas!U$3:U$2000)/Statistics!B76</f>
        <v>0</v>
      </c>
      <c r="AE76" s="1">
        <f>SUMIF(Formulas!A$3:A$2000,Statistics!A76,Formulas!U$3:U$2000)</f>
        <v>0</v>
      </c>
      <c r="AF76" s="43" t="e">
        <f t="shared" si="45"/>
        <v>#DIV/0!</v>
      </c>
      <c r="AG76">
        <f t="shared" si="46"/>
        <v>0</v>
      </c>
      <c r="AH76">
        <f t="shared" si="47"/>
        <v>0</v>
      </c>
      <c r="AI76">
        <f>SUMIF('Defense processing realm (dpr)'!A$2:A$2000,A76,'Defense processing realm (dpr)'!J$2:J$2000)/B76</f>
        <v>0</v>
      </c>
      <c r="AJ76">
        <f t="shared" si="64"/>
        <v>0</v>
      </c>
      <c r="AK76">
        <f t="shared" si="65"/>
        <v>0</v>
      </c>
      <c r="AL76" s="1">
        <f t="shared" si="66"/>
        <v>0</v>
      </c>
      <c r="AM76">
        <f>SUMIF('Defense processing realm (dpr)'!A$2:A$2000,A76,'Defense processing realm (dpr)'!AC$2:AC$2000)/B76</f>
        <v>0</v>
      </c>
      <c r="AN76">
        <f>COUNTIFS('Data Entry'!A:A,Statistics!A76,'Data Entry'!T:T,0)</f>
        <v>0</v>
      </c>
      <c r="AO76">
        <f>COUNTIFS('Data Entry'!A:A,Statistics!A76,'Data Entry'!T:T,1)</f>
        <v>0</v>
      </c>
      <c r="AP76">
        <f>COUNTIFS('Data Entry'!A:A,Statistics!A76,'Data Entry'!T:T,2)</f>
        <v>0</v>
      </c>
      <c r="AQ76">
        <f>COUNTIFS('Data Entry'!A:A,Statistics!A76,'Data Entry'!T:T,3)</f>
        <v>0</v>
      </c>
      <c r="AR76">
        <f>COUNTIFS('Data Entry'!A:A,Statistics!A76,'Data Entry'!T:T,4)</f>
        <v>0</v>
      </c>
      <c r="AS76">
        <f t="shared" si="48"/>
        <v>0</v>
      </c>
      <c r="AT76">
        <f t="shared" si="49"/>
        <v>0</v>
      </c>
      <c r="AU76">
        <f t="shared" si="50"/>
        <v>0</v>
      </c>
      <c r="AV76">
        <f t="shared" si="51"/>
        <v>0</v>
      </c>
      <c r="AW76">
        <f t="shared" si="52"/>
        <v>0</v>
      </c>
      <c r="AX76">
        <f t="shared" si="53"/>
        <v>0</v>
      </c>
      <c r="AY76">
        <f t="shared" si="54"/>
        <v>0</v>
      </c>
      <c r="AZ76">
        <f t="shared" si="55"/>
        <v>0</v>
      </c>
      <c r="BA76">
        <f t="shared" si="56"/>
        <v>0</v>
      </c>
      <c r="BB76">
        <f t="shared" si="57"/>
        <v>0</v>
      </c>
      <c r="BC76" t="e">
        <f>SUMIFS('Data Entry'!S$3:S$2000,'Data Entry'!A$3:A$2000,A76,'Data Entry'!T$3:T$2000,4)/AR76</f>
        <v>#DIV/0!</v>
      </c>
      <c r="BD76" t="e">
        <f>SUMIFS('Data Entry'!S$3:S$2000,'Data Entry'!A$3:A$2000,A76,'Data Entry'!T$3:T$2000,3)/AQ76</f>
        <v>#DIV/0!</v>
      </c>
      <c r="BE76" t="e">
        <f>SUMIFS('Data Entry'!S$3:S$2000,'Data Entry'!A$3:A$2000,A76,'Data Entry'!T$3:T$2000,2)/AP76</f>
        <v>#DIV/0!</v>
      </c>
      <c r="BF76" t="e">
        <f>SUMIFS('Data Entry'!S$3:S$2000,'Data Entry'!A$3:A$2000,A76,'Data Entry'!T$3:T$2000,1)/AO76</f>
        <v>#DIV/0!</v>
      </c>
      <c r="BG76">
        <f>_xlfn.MAXIFS(Formulas!AC$3:AC$2000,Formulas!A$3:A$2000,Statistics!A75)</f>
        <v>0</v>
      </c>
      <c r="BH76">
        <f>SUMIF(Formulas!A$3:A$2000,Statistics!A76,Formulas!AD$3:AD$2000)</f>
        <v>0</v>
      </c>
      <c r="BI76" s="2" t="e">
        <f t="shared" si="58"/>
        <v>#DIV/0!</v>
      </c>
      <c r="BJ76">
        <f>SUMIF(Formulas!A$3:A$2000,Statistics!A76,Formulas!AE$3:AE$2000)/Statistics!B76</f>
        <v>0</v>
      </c>
      <c r="BK76">
        <f>SUMIF(Formulas!A$3:A$2000,Statistics!A76,Formulas!AG$3:AG$2000)/Statistics!B76</f>
        <v>0</v>
      </c>
      <c r="BL76">
        <f>SUMIF(Formulas!A$3:A$2000,Statistics!A76,Formulas!AH$3:AH$2000)</f>
        <v>0</v>
      </c>
      <c r="BM76" s="2">
        <f t="shared" si="59"/>
        <v>0</v>
      </c>
      <c r="BN76">
        <f>SUMIF(Formulas!A$3:A$2000,Statistics!A76,Formulas!AI$3:AI$2000)</f>
        <v>0</v>
      </c>
      <c r="BO76" s="2">
        <f t="shared" si="60"/>
        <v>0</v>
      </c>
      <c r="BP76">
        <f>SUMIF(Formulas!A$3:A$2000,Statistics!A76,Formulas!AJ$3:AJ$2000)</f>
        <v>0</v>
      </c>
      <c r="BQ76" s="2">
        <f t="shared" si="61"/>
        <v>0</v>
      </c>
      <c r="BR76">
        <f>SUMIF(Formulas!A$3:A$2000,Statistics!A76,Formulas!AK$3:AK$2000)</f>
        <v>0</v>
      </c>
      <c r="BS76" s="2" t="e">
        <f t="shared" si="62"/>
        <v>#DIV/0!</v>
      </c>
    </row>
    <row r="77" spans="2:71">
      <c r="B77">
        <f>COUNTIF(Formulas!A$3:A$2000,Statistics!A77)</f>
        <v>1390</v>
      </c>
      <c r="C77">
        <f t="shared" si="63"/>
        <v>0</v>
      </c>
      <c r="D77">
        <f t="shared" si="36"/>
        <v>0</v>
      </c>
      <c r="E77" s="2">
        <f>SUMIF(Formulas!A$3:A$2000,Statistics!A77,Formulas!D$3:D$2000)/Statistics!B77</f>
        <v>0</v>
      </c>
      <c r="F77">
        <f t="shared" si="37"/>
        <v>0</v>
      </c>
      <c r="G77">
        <f>SUMIF(Formulas!A$3:A$2000,Statistics!A77,Formulas!E$3:E$2000)/B77</f>
        <v>0</v>
      </c>
      <c r="H77">
        <f>SUMIF(Formulas!A$3:A$2000,Statistics!A77,Formulas!E$3:E$2000)</f>
        <v>0</v>
      </c>
      <c r="I77">
        <f>SUMIF(Formulas!A$3:A$2000,Statistics!A77,Formulas!I$3:I$2000)</f>
        <v>0</v>
      </c>
      <c r="J77">
        <f t="shared" si="38"/>
        <v>0</v>
      </c>
      <c r="K77">
        <f>SUMIF(Formulas!A$3:A$2000,Statistics!A77,Formulas!I$3:I$2000)/B77</f>
        <v>0</v>
      </c>
      <c r="L77" s="2" t="e">
        <f t="shared" si="39"/>
        <v>#DIV/0!</v>
      </c>
      <c r="M77">
        <f>SUMIF(Formulas!A$3:A$2000,Statistics!A77,Formulas!G$3:G$2000)/Statistics!B77</f>
        <v>0</v>
      </c>
      <c r="N77">
        <f>SUMIF(Formulas!A$3:A$2000,Statistics!A77,Formulas!G$3:G$2000)</f>
        <v>0</v>
      </c>
      <c r="O77">
        <f t="shared" si="40"/>
        <v>0</v>
      </c>
      <c r="P77">
        <f>SUMIF(Formulas!A$3:A$2000,Statistics!A77,Formulas!J$3:J$2000)/B77</f>
        <v>0</v>
      </c>
      <c r="Q77">
        <f>SUMIF(Formulas!A$3:A$2000,Statistics!A77,Formulas!J$3:J$2000)</f>
        <v>0</v>
      </c>
      <c r="R77" s="2" t="e">
        <f t="shared" si="41"/>
        <v>#DIV/0!</v>
      </c>
      <c r="S77" s="4">
        <f>SUMIF(Formulas!A$3:A$2000,Statistics!A77,Formulas!N$3:N$2000)/B77</f>
        <v>0</v>
      </c>
      <c r="T77">
        <f t="shared" si="42"/>
        <v>0</v>
      </c>
      <c r="U77">
        <f t="shared" si="43"/>
        <v>0</v>
      </c>
      <c r="V77">
        <f>SUMIF('I have a blue banner'!A$2:A$2000,A77,'I have a blue banner'!K$2:K$2000)/B77</f>
        <v>0</v>
      </c>
      <c r="W77" s="1">
        <f>SUMIF(Formulas!A$3:A$2000,Statistics!A77,Formulas!P$3:P$2000)/Statistics!B77</f>
        <v>0</v>
      </c>
      <c r="X77" s="1">
        <f>SUMIF(Formulas!A$3:A$2000,Statistics!A77,Formulas!P$3:P$2000)</f>
        <v>0</v>
      </c>
      <c r="Y77" s="1">
        <f>SUMIF(Formulas!A$3:A$2000,Statistics!A77,Formulas!T$3:T$2000)/Statistics!B77</f>
        <v>0</v>
      </c>
      <c r="Z77" s="1">
        <f>SUMIF(Formulas!A$3:A$2000,Statistics!A77,Formulas!T$3:T$2000)</f>
        <v>0</v>
      </c>
      <c r="AA77" s="42" t="e">
        <f t="shared" si="44"/>
        <v>#DIV/0!</v>
      </c>
      <c r="AB77" s="1">
        <f>SUMIF(Formulas!A$3:A$2000,Statistics!A77,Formulas!R$3:R$2000)/Statistics!B77</f>
        <v>0</v>
      </c>
      <c r="AC77" s="1">
        <f>SUMIF(Formulas!A$3:A$2000,Statistics!A77,Formulas!R$3:R$2000)</f>
        <v>0</v>
      </c>
      <c r="AD77" s="1">
        <f>SUMIF(Formulas!A$3:A$2000,Statistics!A77,Formulas!U$3:U$2000)/Statistics!B77</f>
        <v>0</v>
      </c>
      <c r="AE77" s="1">
        <f>SUMIF(Formulas!A$3:A$2000,Statistics!A77,Formulas!U$3:U$2000)</f>
        <v>0</v>
      </c>
      <c r="AF77" s="43" t="e">
        <f t="shared" si="45"/>
        <v>#DIV/0!</v>
      </c>
      <c r="AG77">
        <f t="shared" si="46"/>
        <v>0</v>
      </c>
      <c r="AH77">
        <f t="shared" si="47"/>
        <v>0</v>
      </c>
      <c r="AI77">
        <f>SUMIF('Defense processing realm (dpr)'!A$2:A$2000,A77,'Defense processing realm (dpr)'!J$2:J$2000)/B77</f>
        <v>0</v>
      </c>
      <c r="AJ77">
        <f t="shared" si="64"/>
        <v>0</v>
      </c>
      <c r="AK77">
        <f t="shared" si="65"/>
        <v>0</v>
      </c>
      <c r="AL77" s="1">
        <f t="shared" si="66"/>
        <v>0</v>
      </c>
      <c r="AM77">
        <f>SUMIF('Defense processing realm (dpr)'!A$2:A$2000,A77,'Defense processing realm (dpr)'!AC$2:AC$2000)/B77</f>
        <v>0</v>
      </c>
      <c r="AN77">
        <f>COUNTIFS('Data Entry'!A:A,Statistics!A77,'Data Entry'!T:T,0)</f>
        <v>0</v>
      </c>
      <c r="AO77">
        <f>COUNTIFS('Data Entry'!A:A,Statistics!A77,'Data Entry'!T:T,1)</f>
        <v>0</v>
      </c>
      <c r="AP77">
        <f>COUNTIFS('Data Entry'!A:A,Statistics!A77,'Data Entry'!T:T,2)</f>
        <v>0</v>
      </c>
      <c r="AQ77">
        <f>COUNTIFS('Data Entry'!A:A,Statistics!A77,'Data Entry'!T:T,3)</f>
        <v>0</v>
      </c>
      <c r="AR77">
        <f>COUNTIFS('Data Entry'!A:A,Statistics!A77,'Data Entry'!T:T,4)</f>
        <v>0</v>
      </c>
      <c r="AS77">
        <f t="shared" si="48"/>
        <v>0</v>
      </c>
      <c r="AT77">
        <f t="shared" si="49"/>
        <v>0</v>
      </c>
      <c r="AU77">
        <f t="shared" si="50"/>
        <v>0</v>
      </c>
      <c r="AV77">
        <f t="shared" si="51"/>
        <v>0</v>
      </c>
      <c r="AW77">
        <f t="shared" si="52"/>
        <v>0</v>
      </c>
      <c r="AX77">
        <f t="shared" si="53"/>
        <v>0</v>
      </c>
      <c r="AY77">
        <f t="shared" si="54"/>
        <v>0</v>
      </c>
      <c r="AZ77">
        <f t="shared" si="55"/>
        <v>0</v>
      </c>
      <c r="BA77">
        <f t="shared" si="56"/>
        <v>0</v>
      </c>
      <c r="BB77">
        <f t="shared" si="57"/>
        <v>0</v>
      </c>
      <c r="BC77" t="e">
        <f>SUMIFS('Data Entry'!S$3:S$2000,'Data Entry'!A$3:A$2000,A77,'Data Entry'!T$3:T$2000,4)/AR77</f>
        <v>#DIV/0!</v>
      </c>
      <c r="BD77" t="e">
        <f>SUMIFS('Data Entry'!S$3:S$2000,'Data Entry'!A$3:A$2000,A77,'Data Entry'!T$3:T$2000,3)/AQ77</f>
        <v>#DIV/0!</v>
      </c>
      <c r="BE77" t="e">
        <f>SUMIFS('Data Entry'!S$3:S$2000,'Data Entry'!A$3:A$2000,A77,'Data Entry'!T$3:T$2000,2)/AP77</f>
        <v>#DIV/0!</v>
      </c>
      <c r="BF77" t="e">
        <f>SUMIFS('Data Entry'!S$3:S$2000,'Data Entry'!A$3:A$2000,A77,'Data Entry'!T$3:T$2000,1)/AO77</f>
        <v>#DIV/0!</v>
      </c>
      <c r="BG77">
        <f>_xlfn.MAXIFS(Formulas!AC$3:AC$2000,Formulas!A$3:A$2000,Statistics!A76)</f>
        <v>0</v>
      </c>
      <c r="BH77">
        <f>SUMIF(Formulas!A$3:A$2000,Statistics!A77,Formulas!AD$3:AD$2000)</f>
        <v>0</v>
      </c>
      <c r="BI77" s="2" t="e">
        <f t="shared" si="58"/>
        <v>#DIV/0!</v>
      </c>
      <c r="BJ77">
        <f>SUMIF(Formulas!A$3:A$2000,Statistics!A77,Formulas!AE$3:AE$2000)/Statistics!B77</f>
        <v>0</v>
      </c>
      <c r="BK77">
        <f>SUMIF(Formulas!A$3:A$2000,Statistics!A77,Formulas!AG$3:AG$2000)/Statistics!B77</f>
        <v>0</v>
      </c>
      <c r="BL77">
        <f>SUMIF(Formulas!A$3:A$2000,Statistics!A77,Formulas!AH$3:AH$2000)</f>
        <v>0</v>
      </c>
      <c r="BM77" s="2">
        <f t="shared" si="59"/>
        <v>0</v>
      </c>
      <c r="BN77">
        <f>SUMIF(Formulas!A$3:A$2000,Statistics!A77,Formulas!AI$3:AI$2000)</f>
        <v>0</v>
      </c>
      <c r="BO77" s="2">
        <f t="shared" si="60"/>
        <v>0</v>
      </c>
      <c r="BP77">
        <f>SUMIF(Formulas!A$3:A$2000,Statistics!A77,Formulas!AJ$3:AJ$2000)</f>
        <v>0</v>
      </c>
      <c r="BQ77" s="2">
        <f t="shared" si="61"/>
        <v>0</v>
      </c>
      <c r="BR77">
        <f>SUMIF(Formulas!A$3:A$2000,Statistics!A77,Formulas!AK$3:AK$2000)</f>
        <v>0</v>
      </c>
      <c r="BS77" s="2" t="e">
        <f t="shared" si="62"/>
        <v>#DIV/0!</v>
      </c>
    </row>
    <row r="78" spans="2:71">
      <c r="B78">
        <f>COUNTIF(Formulas!A$3:A$2000,Statistics!A78)</f>
        <v>1390</v>
      </c>
      <c r="C78">
        <f t="shared" si="63"/>
        <v>0</v>
      </c>
      <c r="D78">
        <f t="shared" si="36"/>
        <v>0</v>
      </c>
      <c r="E78" s="2">
        <f>SUMIF(Formulas!A$3:A$2000,Statistics!A78,Formulas!D$3:D$2000)/Statistics!B78</f>
        <v>0</v>
      </c>
      <c r="F78">
        <f t="shared" si="37"/>
        <v>0</v>
      </c>
      <c r="G78">
        <f>SUMIF(Formulas!A$3:A$2000,Statistics!A78,Formulas!E$3:E$2000)/B78</f>
        <v>0</v>
      </c>
      <c r="H78">
        <f>SUMIF(Formulas!A$3:A$2000,Statistics!A78,Formulas!E$3:E$2000)</f>
        <v>0</v>
      </c>
      <c r="I78">
        <f>SUMIF(Formulas!A$3:A$2000,Statistics!A78,Formulas!I$3:I$2000)</f>
        <v>0</v>
      </c>
      <c r="J78">
        <f t="shared" si="38"/>
        <v>0</v>
      </c>
      <c r="K78">
        <f>SUMIF(Formulas!A$3:A$2000,Statistics!A78,Formulas!I$3:I$2000)/B78</f>
        <v>0</v>
      </c>
      <c r="L78" s="2" t="e">
        <f t="shared" si="39"/>
        <v>#DIV/0!</v>
      </c>
      <c r="M78">
        <f>SUMIF(Formulas!A$3:A$2000,Statistics!A78,Formulas!G$3:G$2000)/Statistics!B78</f>
        <v>0</v>
      </c>
      <c r="N78">
        <f>SUMIF(Formulas!A$3:A$2000,Statistics!A78,Formulas!G$3:G$2000)</f>
        <v>0</v>
      </c>
      <c r="O78">
        <f t="shared" si="40"/>
        <v>0</v>
      </c>
      <c r="P78">
        <f>SUMIF(Formulas!A$3:A$2000,Statistics!A78,Formulas!J$3:J$2000)/B78</f>
        <v>0</v>
      </c>
      <c r="Q78">
        <f>SUMIF(Formulas!A$3:A$2000,Statistics!A78,Formulas!J$3:J$2000)</f>
        <v>0</v>
      </c>
      <c r="R78" s="2" t="e">
        <f t="shared" si="41"/>
        <v>#DIV/0!</v>
      </c>
      <c r="S78" s="4">
        <f>SUMIF(Formulas!A$3:A$2000,Statistics!A78,Formulas!N$3:N$2000)/B78</f>
        <v>0</v>
      </c>
      <c r="T78">
        <f t="shared" si="42"/>
        <v>0</v>
      </c>
      <c r="U78">
        <f t="shared" si="43"/>
        <v>0</v>
      </c>
      <c r="V78">
        <f>SUMIF('I have a blue banner'!A$2:A$2000,A78,'I have a blue banner'!K$2:K$2000)/B78</f>
        <v>0</v>
      </c>
      <c r="W78" s="1">
        <f>SUMIF(Formulas!A$3:A$2000,Statistics!A78,Formulas!P$3:P$2000)/Statistics!B78</f>
        <v>0</v>
      </c>
      <c r="X78" s="1">
        <f>SUMIF(Formulas!A$3:A$2000,Statistics!A78,Formulas!P$3:P$2000)</f>
        <v>0</v>
      </c>
      <c r="Y78" s="1">
        <f>SUMIF(Formulas!A$3:A$2000,Statistics!A78,Formulas!T$3:T$2000)/Statistics!B78</f>
        <v>0</v>
      </c>
      <c r="Z78" s="1">
        <f>SUMIF(Formulas!A$3:A$2000,Statistics!A78,Formulas!T$3:T$2000)</f>
        <v>0</v>
      </c>
      <c r="AA78" s="42" t="e">
        <f t="shared" si="44"/>
        <v>#DIV/0!</v>
      </c>
      <c r="AB78" s="1">
        <f>SUMIF(Formulas!A$3:A$2000,Statistics!A78,Formulas!R$3:R$2000)/Statistics!B78</f>
        <v>0</v>
      </c>
      <c r="AC78" s="1">
        <f>SUMIF(Formulas!A$3:A$2000,Statistics!A78,Formulas!R$3:R$2000)</f>
        <v>0</v>
      </c>
      <c r="AD78" s="1">
        <f>SUMIF(Formulas!A$3:A$2000,Statistics!A78,Formulas!U$3:U$2000)/Statistics!B78</f>
        <v>0</v>
      </c>
      <c r="AE78" s="1">
        <f>SUMIF(Formulas!A$3:A$2000,Statistics!A78,Formulas!U$3:U$2000)</f>
        <v>0</v>
      </c>
      <c r="AF78" s="43" t="e">
        <f t="shared" si="45"/>
        <v>#DIV/0!</v>
      </c>
      <c r="AG78">
        <f t="shared" si="46"/>
        <v>0</v>
      </c>
      <c r="AH78">
        <f t="shared" si="47"/>
        <v>0</v>
      </c>
      <c r="AI78">
        <f>SUMIF('Defense processing realm (dpr)'!A$2:A$2000,A78,'Defense processing realm (dpr)'!J$2:J$2000)/B78</f>
        <v>0</v>
      </c>
      <c r="AJ78">
        <f t="shared" si="64"/>
        <v>0</v>
      </c>
      <c r="AK78">
        <f t="shared" si="65"/>
        <v>0</v>
      </c>
      <c r="AL78" s="1">
        <f t="shared" si="66"/>
        <v>0</v>
      </c>
      <c r="AM78">
        <f>SUMIF('Defense processing realm (dpr)'!A$2:A$2000,A78,'Defense processing realm (dpr)'!AC$2:AC$2000)/B78</f>
        <v>0</v>
      </c>
      <c r="AN78">
        <f>COUNTIFS('Data Entry'!A:A,Statistics!A78,'Data Entry'!T:T,0)</f>
        <v>0</v>
      </c>
      <c r="AO78">
        <f>COUNTIFS('Data Entry'!A:A,Statistics!A78,'Data Entry'!T:T,1)</f>
        <v>0</v>
      </c>
      <c r="AP78">
        <f>COUNTIFS('Data Entry'!A:A,Statistics!A78,'Data Entry'!T:T,2)</f>
        <v>0</v>
      </c>
      <c r="AQ78">
        <f>COUNTIFS('Data Entry'!A:A,Statistics!A78,'Data Entry'!T:T,3)</f>
        <v>0</v>
      </c>
      <c r="AR78">
        <f>COUNTIFS('Data Entry'!A:A,Statistics!A78,'Data Entry'!T:T,4)</f>
        <v>0</v>
      </c>
      <c r="AS78">
        <f t="shared" si="48"/>
        <v>0</v>
      </c>
      <c r="AT78">
        <f t="shared" si="49"/>
        <v>0</v>
      </c>
      <c r="AU78">
        <f t="shared" si="50"/>
        <v>0</v>
      </c>
      <c r="AV78">
        <f t="shared" si="51"/>
        <v>0</v>
      </c>
      <c r="AW78">
        <f t="shared" si="52"/>
        <v>0</v>
      </c>
      <c r="AX78">
        <f t="shared" si="53"/>
        <v>0</v>
      </c>
      <c r="AY78">
        <f t="shared" si="54"/>
        <v>0</v>
      </c>
      <c r="AZ78">
        <f t="shared" si="55"/>
        <v>0</v>
      </c>
      <c r="BA78">
        <f t="shared" si="56"/>
        <v>0</v>
      </c>
      <c r="BB78">
        <f t="shared" si="57"/>
        <v>0</v>
      </c>
      <c r="BC78" t="e">
        <f>SUMIFS('Data Entry'!S$3:S$2000,'Data Entry'!A$3:A$2000,A78,'Data Entry'!T$3:T$2000,4)/AR78</f>
        <v>#DIV/0!</v>
      </c>
      <c r="BD78" t="e">
        <f>SUMIFS('Data Entry'!S$3:S$2000,'Data Entry'!A$3:A$2000,A78,'Data Entry'!T$3:T$2000,3)/AQ78</f>
        <v>#DIV/0!</v>
      </c>
      <c r="BE78" t="e">
        <f>SUMIFS('Data Entry'!S$3:S$2000,'Data Entry'!A$3:A$2000,A78,'Data Entry'!T$3:T$2000,2)/AP78</f>
        <v>#DIV/0!</v>
      </c>
      <c r="BF78" t="e">
        <f>SUMIFS('Data Entry'!S$3:S$2000,'Data Entry'!A$3:A$2000,A78,'Data Entry'!T$3:T$2000,1)/AO78</f>
        <v>#DIV/0!</v>
      </c>
      <c r="BG78">
        <f>_xlfn.MAXIFS(Formulas!AC$3:AC$2000,Formulas!A$3:A$2000,Statistics!A77)</f>
        <v>0</v>
      </c>
      <c r="BH78">
        <f>SUMIF(Formulas!A$3:A$2000,Statistics!A78,Formulas!AD$3:AD$2000)</f>
        <v>0</v>
      </c>
      <c r="BI78" s="2" t="e">
        <f t="shared" si="58"/>
        <v>#DIV/0!</v>
      </c>
      <c r="BJ78">
        <f>SUMIF(Formulas!A$3:A$2000,Statistics!A78,Formulas!AE$3:AE$2000)/Statistics!B78</f>
        <v>0</v>
      </c>
      <c r="BK78">
        <f>SUMIF(Formulas!A$3:A$2000,Statistics!A78,Formulas!AG$3:AG$2000)/Statistics!B78</f>
        <v>0</v>
      </c>
      <c r="BL78">
        <f>SUMIF(Formulas!A$3:A$2000,Statistics!A78,Formulas!AH$3:AH$2000)</f>
        <v>0</v>
      </c>
      <c r="BM78" s="2">
        <f t="shared" si="59"/>
        <v>0</v>
      </c>
      <c r="BN78">
        <f>SUMIF(Formulas!A$3:A$2000,Statistics!A78,Formulas!AI$3:AI$2000)</f>
        <v>0</v>
      </c>
      <c r="BO78" s="2">
        <f t="shared" si="60"/>
        <v>0</v>
      </c>
      <c r="BP78">
        <f>SUMIF(Formulas!A$3:A$2000,Statistics!A78,Formulas!AJ$3:AJ$2000)</f>
        <v>0</v>
      </c>
      <c r="BQ78" s="2">
        <f t="shared" si="61"/>
        <v>0</v>
      </c>
      <c r="BR78">
        <f>SUMIF(Formulas!A$3:A$2000,Statistics!A78,Formulas!AK$3:AK$2000)</f>
        <v>0</v>
      </c>
      <c r="BS78" s="2" t="e">
        <f t="shared" si="62"/>
        <v>#DIV/0!</v>
      </c>
    </row>
    <row r="79" spans="2:71">
      <c r="B79">
        <f>COUNTIF(Formulas!A$3:A$2000,Statistics!A79)</f>
        <v>1390</v>
      </c>
      <c r="C79">
        <f t="shared" si="63"/>
        <v>0</v>
      </c>
      <c r="D79">
        <f t="shared" si="36"/>
        <v>0</v>
      </c>
      <c r="E79" s="2">
        <f>SUMIF(Formulas!A$3:A$2000,Statistics!A79,Formulas!D$3:D$2000)/Statistics!B79</f>
        <v>0</v>
      </c>
      <c r="F79">
        <f t="shared" si="37"/>
        <v>0</v>
      </c>
      <c r="G79">
        <f>SUMIF(Formulas!A$3:A$2000,Statistics!A79,Formulas!E$3:E$2000)/B79</f>
        <v>0</v>
      </c>
      <c r="H79">
        <f>SUMIF(Formulas!A$3:A$2000,Statistics!A79,Formulas!E$3:E$2000)</f>
        <v>0</v>
      </c>
      <c r="I79">
        <f>SUMIF(Formulas!A$3:A$2000,Statistics!A79,Formulas!I$3:I$2000)</f>
        <v>0</v>
      </c>
      <c r="J79">
        <f t="shared" si="38"/>
        <v>0</v>
      </c>
      <c r="K79">
        <f>SUMIF(Formulas!A$3:A$2000,Statistics!A79,Formulas!I$3:I$2000)/B79</f>
        <v>0</v>
      </c>
      <c r="L79" s="2" t="e">
        <f t="shared" si="39"/>
        <v>#DIV/0!</v>
      </c>
      <c r="M79">
        <f>SUMIF(Formulas!A$3:A$2000,Statistics!A79,Formulas!G$3:G$2000)/Statistics!B79</f>
        <v>0</v>
      </c>
      <c r="N79">
        <f>SUMIF(Formulas!A$3:A$2000,Statistics!A79,Formulas!G$3:G$2000)</f>
        <v>0</v>
      </c>
      <c r="O79">
        <f t="shared" si="40"/>
        <v>0</v>
      </c>
      <c r="P79">
        <f>SUMIF(Formulas!A$3:A$2000,Statistics!A79,Formulas!J$3:J$2000)/B79</f>
        <v>0</v>
      </c>
      <c r="Q79">
        <f>SUMIF(Formulas!A$3:A$2000,Statistics!A79,Formulas!J$3:J$2000)</f>
        <v>0</v>
      </c>
      <c r="R79" s="2" t="e">
        <f t="shared" si="41"/>
        <v>#DIV/0!</v>
      </c>
      <c r="S79" s="4">
        <f>SUMIF(Formulas!A$3:A$2000,Statistics!A79,Formulas!N$3:N$2000)/B79</f>
        <v>0</v>
      </c>
      <c r="T79">
        <f t="shared" si="42"/>
        <v>0</v>
      </c>
      <c r="U79">
        <f t="shared" si="43"/>
        <v>0</v>
      </c>
      <c r="V79">
        <f>SUMIF('I have a blue banner'!A$2:A$2000,A79,'I have a blue banner'!K$2:K$2000)/B79</f>
        <v>0</v>
      </c>
      <c r="W79" s="1">
        <f>SUMIF(Formulas!A$3:A$2000,Statistics!A79,Formulas!P$3:P$2000)/Statistics!B79</f>
        <v>0</v>
      </c>
      <c r="X79" s="1">
        <f>SUMIF(Formulas!A$3:A$2000,Statistics!A79,Formulas!P$3:P$2000)</f>
        <v>0</v>
      </c>
      <c r="Y79" s="1">
        <f>SUMIF(Formulas!A$3:A$2000,Statistics!A79,Formulas!T$3:T$2000)/Statistics!B79</f>
        <v>0</v>
      </c>
      <c r="Z79" s="1">
        <f>SUMIF(Formulas!A$3:A$2000,Statistics!A79,Formulas!T$3:T$2000)</f>
        <v>0</v>
      </c>
      <c r="AA79" s="42" t="e">
        <f t="shared" si="44"/>
        <v>#DIV/0!</v>
      </c>
      <c r="AB79" s="1">
        <f>SUMIF(Formulas!A$3:A$2000,Statistics!A79,Formulas!R$3:R$2000)/Statistics!B79</f>
        <v>0</v>
      </c>
      <c r="AC79" s="1">
        <f>SUMIF(Formulas!A$3:A$2000,Statistics!A79,Formulas!R$3:R$2000)</f>
        <v>0</v>
      </c>
      <c r="AD79" s="1">
        <f>SUMIF(Formulas!A$3:A$2000,Statistics!A79,Formulas!U$3:U$2000)/Statistics!B79</f>
        <v>0</v>
      </c>
      <c r="AE79" s="1">
        <f>SUMIF(Formulas!A$3:A$2000,Statistics!A79,Formulas!U$3:U$2000)</f>
        <v>0</v>
      </c>
      <c r="AF79" s="43" t="e">
        <f t="shared" si="45"/>
        <v>#DIV/0!</v>
      </c>
      <c r="AG79">
        <f t="shared" si="46"/>
        <v>0</v>
      </c>
      <c r="AH79">
        <f t="shared" si="47"/>
        <v>0</v>
      </c>
      <c r="AI79">
        <f>SUMIF('Defense processing realm (dpr)'!A$2:A$2000,A79,'Defense processing realm (dpr)'!J$2:J$2000)/B79</f>
        <v>0</v>
      </c>
      <c r="AJ79">
        <f t="shared" si="64"/>
        <v>0</v>
      </c>
      <c r="AK79">
        <f t="shared" si="65"/>
        <v>0</v>
      </c>
      <c r="AL79" s="1">
        <f t="shared" si="66"/>
        <v>0</v>
      </c>
      <c r="AM79">
        <f>SUMIF('Defense processing realm (dpr)'!A$2:A$2000,A79,'Defense processing realm (dpr)'!AC$2:AC$2000)/B79</f>
        <v>0</v>
      </c>
      <c r="AN79">
        <f>COUNTIFS('Data Entry'!A:A,Statistics!A79,'Data Entry'!T:T,0)</f>
        <v>0</v>
      </c>
      <c r="AO79">
        <f>COUNTIFS('Data Entry'!A:A,Statistics!A79,'Data Entry'!T:T,1)</f>
        <v>0</v>
      </c>
      <c r="AP79">
        <f>COUNTIFS('Data Entry'!A:A,Statistics!A79,'Data Entry'!T:T,2)</f>
        <v>0</v>
      </c>
      <c r="AQ79">
        <f>COUNTIFS('Data Entry'!A:A,Statistics!A79,'Data Entry'!T:T,3)</f>
        <v>0</v>
      </c>
      <c r="AR79">
        <f>COUNTIFS('Data Entry'!A:A,Statistics!A79,'Data Entry'!T:T,4)</f>
        <v>0</v>
      </c>
      <c r="AS79">
        <f t="shared" si="48"/>
        <v>0</v>
      </c>
      <c r="AT79">
        <f t="shared" si="49"/>
        <v>0</v>
      </c>
      <c r="AU79">
        <f t="shared" si="50"/>
        <v>0</v>
      </c>
      <c r="AV79">
        <f t="shared" si="51"/>
        <v>0</v>
      </c>
      <c r="AW79">
        <f t="shared" si="52"/>
        <v>0</v>
      </c>
      <c r="AX79">
        <f t="shared" si="53"/>
        <v>0</v>
      </c>
      <c r="AY79">
        <f t="shared" si="54"/>
        <v>0</v>
      </c>
      <c r="AZ79">
        <f t="shared" si="55"/>
        <v>0</v>
      </c>
      <c r="BA79">
        <f t="shared" si="56"/>
        <v>0</v>
      </c>
      <c r="BB79">
        <f t="shared" si="57"/>
        <v>0</v>
      </c>
      <c r="BC79" t="e">
        <f>SUMIFS('Data Entry'!S$3:S$2000,'Data Entry'!A$3:A$2000,A79,'Data Entry'!T$3:T$2000,4)/AR79</f>
        <v>#DIV/0!</v>
      </c>
      <c r="BD79" t="e">
        <f>SUMIFS('Data Entry'!S$3:S$2000,'Data Entry'!A$3:A$2000,A79,'Data Entry'!T$3:T$2000,3)/AQ79</f>
        <v>#DIV/0!</v>
      </c>
      <c r="BE79" t="e">
        <f>SUMIFS('Data Entry'!S$3:S$2000,'Data Entry'!A$3:A$2000,A79,'Data Entry'!T$3:T$2000,2)/AP79</f>
        <v>#DIV/0!</v>
      </c>
      <c r="BF79" t="e">
        <f>SUMIFS('Data Entry'!S$3:S$2000,'Data Entry'!A$3:A$2000,A79,'Data Entry'!T$3:T$2000,1)/AO79</f>
        <v>#DIV/0!</v>
      </c>
      <c r="BG79">
        <f>_xlfn.MAXIFS(Formulas!AC$3:AC$2000,Formulas!A$3:A$2000,Statistics!A78)</f>
        <v>0</v>
      </c>
      <c r="BH79">
        <f>SUMIF(Formulas!A$3:A$2000,Statistics!A79,Formulas!AD$3:AD$2000)</f>
        <v>0</v>
      </c>
      <c r="BI79" s="2" t="e">
        <f t="shared" si="58"/>
        <v>#DIV/0!</v>
      </c>
      <c r="BJ79">
        <f>SUMIF(Formulas!A$3:A$2000,Statistics!A79,Formulas!AE$3:AE$2000)/Statistics!B79</f>
        <v>0</v>
      </c>
      <c r="BK79">
        <f>SUMIF(Formulas!A$3:A$2000,Statistics!A79,Formulas!AG$3:AG$2000)/Statistics!B79</f>
        <v>0</v>
      </c>
      <c r="BL79">
        <f>SUMIF(Formulas!A$3:A$2000,Statistics!A79,Formulas!AH$3:AH$2000)</f>
        <v>0</v>
      </c>
      <c r="BM79" s="2">
        <f t="shared" si="59"/>
        <v>0</v>
      </c>
      <c r="BN79">
        <f>SUMIF(Formulas!A$3:A$2000,Statistics!A79,Formulas!AI$3:AI$2000)</f>
        <v>0</v>
      </c>
      <c r="BO79" s="2">
        <f t="shared" si="60"/>
        <v>0</v>
      </c>
      <c r="BP79">
        <f>SUMIF(Formulas!A$3:A$2000,Statistics!A79,Formulas!AJ$3:AJ$2000)</f>
        <v>0</v>
      </c>
      <c r="BQ79" s="2">
        <f t="shared" si="61"/>
        <v>0</v>
      </c>
      <c r="BR79">
        <f>SUMIF(Formulas!A$3:A$2000,Statistics!A79,Formulas!AK$3:AK$2000)</f>
        <v>0</v>
      </c>
      <c r="BS79" s="2" t="e">
        <f t="shared" si="62"/>
        <v>#DIV/0!</v>
      </c>
    </row>
    <row r="80" spans="2:71">
      <c r="B80">
        <f>COUNTIF(Formulas!A$3:A$2000,Statistics!A80)</f>
        <v>1390</v>
      </c>
      <c r="C80">
        <f t="shared" si="63"/>
        <v>0</v>
      </c>
      <c r="D80">
        <f t="shared" si="36"/>
        <v>0</v>
      </c>
      <c r="E80" s="2">
        <f>SUMIF(Formulas!A$3:A$2000,Statistics!A80,Formulas!D$3:D$2000)/Statistics!B80</f>
        <v>0</v>
      </c>
      <c r="F80">
        <f t="shared" si="37"/>
        <v>0</v>
      </c>
      <c r="G80">
        <f>SUMIF(Formulas!A$3:A$2000,Statistics!A80,Formulas!E$3:E$2000)/B80</f>
        <v>0</v>
      </c>
      <c r="H80">
        <f>SUMIF(Formulas!A$3:A$2000,Statistics!A80,Formulas!E$3:E$2000)</f>
        <v>0</v>
      </c>
      <c r="I80">
        <f>SUMIF(Formulas!A$3:A$2000,Statistics!A80,Formulas!I$3:I$2000)</f>
        <v>0</v>
      </c>
      <c r="J80">
        <f t="shared" si="38"/>
        <v>0</v>
      </c>
      <c r="K80">
        <f>SUMIF(Formulas!A$3:A$2000,Statistics!A80,Formulas!I$3:I$2000)/B80</f>
        <v>0</v>
      </c>
      <c r="L80" s="2" t="e">
        <f t="shared" si="39"/>
        <v>#DIV/0!</v>
      </c>
      <c r="M80">
        <f>SUMIF(Formulas!A$3:A$2000,Statistics!A80,Formulas!G$3:G$2000)/Statistics!B80</f>
        <v>0</v>
      </c>
      <c r="N80">
        <f>SUMIF(Formulas!A$3:A$2000,Statistics!A80,Formulas!G$3:G$2000)</f>
        <v>0</v>
      </c>
      <c r="O80">
        <f t="shared" si="40"/>
        <v>0</v>
      </c>
      <c r="P80">
        <f>SUMIF(Formulas!A$3:A$2000,Statistics!A80,Formulas!J$3:J$2000)/B80</f>
        <v>0</v>
      </c>
      <c r="Q80">
        <f>SUMIF(Formulas!A$3:A$2000,Statistics!A80,Formulas!J$3:J$2000)</f>
        <v>0</v>
      </c>
      <c r="R80" s="2" t="e">
        <f t="shared" si="41"/>
        <v>#DIV/0!</v>
      </c>
      <c r="S80" s="4">
        <f>SUMIF(Formulas!A$3:A$2000,Statistics!A80,Formulas!N$3:N$2000)/B80</f>
        <v>0</v>
      </c>
      <c r="T80">
        <f t="shared" si="42"/>
        <v>0</v>
      </c>
      <c r="U80">
        <f t="shared" si="43"/>
        <v>0</v>
      </c>
      <c r="V80">
        <f>SUMIF('I have a blue banner'!A$2:A$2000,A80,'I have a blue banner'!K$2:K$2000)/B80</f>
        <v>0</v>
      </c>
      <c r="W80" s="1">
        <f>SUMIF(Formulas!A$3:A$2000,Statistics!A80,Formulas!P$3:P$2000)/Statistics!B80</f>
        <v>0</v>
      </c>
      <c r="X80" s="1">
        <f>SUMIF(Formulas!A$3:A$2000,Statistics!A80,Formulas!P$3:P$2000)</f>
        <v>0</v>
      </c>
      <c r="Y80" s="1">
        <f>SUMIF(Formulas!A$3:A$2000,Statistics!A80,Formulas!T$3:T$2000)/Statistics!B80</f>
        <v>0</v>
      </c>
      <c r="Z80" s="1">
        <f>SUMIF(Formulas!A$3:A$2000,Statistics!A80,Formulas!T$3:T$2000)</f>
        <v>0</v>
      </c>
      <c r="AA80" s="42" t="e">
        <f t="shared" si="44"/>
        <v>#DIV/0!</v>
      </c>
      <c r="AB80" s="1">
        <f>SUMIF(Formulas!A$3:A$2000,Statistics!A80,Formulas!R$3:R$2000)/Statistics!B80</f>
        <v>0</v>
      </c>
      <c r="AC80" s="1">
        <f>SUMIF(Formulas!A$3:A$2000,Statistics!A80,Formulas!R$3:R$2000)</f>
        <v>0</v>
      </c>
      <c r="AD80" s="1">
        <f>SUMIF(Formulas!A$3:A$2000,Statistics!A80,Formulas!U$3:U$2000)/Statistics!B80</f>
        <v>0</v>
      </c>
      <c r="AE80" s="1">
        <f>SUMIF(Formulas!A$3:A$2000,Statistics!A80,Formulas!U$3:U$2000)</f>
        <v>0</v>
      </c>
      <c r="AF80" s="43" t="e">
        <f t="shared" si="45"/>
        <v>#DIV/0!</v>
      </c>
      <c r="AG80">
        <f t="shared" si="46"/>
        <v>0</v>
      </c>
      <c r="AH80">
        <f t="shared" si="47"/>
        <v>0</v>
      </c>
      <c r="AI80">
        <f>SUMIF('Defense processing realm (dpr)'!A$2:A$2000,A80,'Defense processing realm (dpr)'!J$2:J$2000)/B80</f>
        <v>0</v>
      </c>
      <c r="AJ80">
        <f t="shared" si="64"/>
        <v>0</v>
      </c>
      <c r="AK80">
        <f t="shared" si="65"/>
        <v>0</v>
      </c>
      <c r="AL80" s="1">
        <f t="shared" si="66"/>
        <v>0</v>
      </c>
      <c r="AM80">
        <f>SUMIF('Defense processing realm (dpr)'!A$2:A$2000,A80,'Defense processing realm (dpr)'!AC$2:AC$2000)/B80</f>
        <v>0</v>
      </c>
      <c r="AN80">
        <f>COUNTIFS('Data Entry'!A:A,Statistics!A80,'Data Entry'!T:T,0)</f>
        <v>0</v>
      </c>
      <c r="AO80">
        <f>COUNTIFS('Data Entry'!A:A,Statistics!A80,'Data Entry'!T:T,1)</f>
        <v>0</v>
      </c>
      <c r="AP80">
        <f>COUNTIFS('Data Entry'!A:A,Statistics!A80,'Data Entry'!T:T,2)</f>
        <v>0</v>
      </c>
      <c r="AQ80">
        <f>COUNTIFS('Data Entry'!A:A,Statistics!A80,'Data Entry'!T:T,3)</f>
        <v>0</v>
      </c>
      <c r="AR80">
        <f>COUNTIFS('Data Entry'!A:A,Statistics!A80,'Data Entry'!T:T,4)</f>
        <v>0</v>
      </c>
      <c r="AS80">
        <f t="shared" si="48"/>
        <v>0</v>
      </c>
      <c r="AT80">
        <f t="shared" si="49"/>
        <v>0</v>
      </c>
      <c r="AU80">
        <f t="shared" si="50"/>
        <v>0</v>
      </c>
      <c r="AV80">
        <f t="shared" si="51"/>
        <v>0</v>
      </c>
      <c r="AW80">
        <f t="shared" si="52"/>
        <v>0</v>
      </c>
      <c r="AX80">
        <f t="shared" si="53"/>
        <v>0</v>
      </c>
      <c r="AY80">
        <f t="shared" si="54"/>
        <v>0</v>
      </c>
      <c r="AZ80">
        <f t="shared" si="55"/>
        <v>0</v>
      </c>
      <c r="BA80">
        <f t="shared" si="56"/>
        <v>0</v>
      </c>
      <c r="BB80">
        <f t="shared" si="57"/>
        <v>0</v>
      </c>
      <c r="BC80" t="e">
        <f>SUMIFS('Data Entry'!S$3:S$2000,'Data Entry'!A$3:A$2000,A80,'Data Entry'!T$3:T$2000,4)/AR80</f>
        <v>#DIV/0!</v>
      </c>
      <c r="BD80" t="e">
        <f>SUMIFS('Data Entry'!S$3:S$2000,'Data Entry'!A$3:A$2000,A80,'Data Entry'!T$3:T$2000,3)/AQ80</f>
        <v>#DIV/0!</v>
      </c>
      <c r="BE80" t="e">
        <f>SUMIFS('Data Entry'!S$3:S$2000,'Data Entry'!A$3:A$2000,A80,'Data Entry'!T$3:T$2000,2)/AP80</f>
        <v>#DIV/0!</v>
      </c>
      <c r="BF80" t="e">
        <f>SUMIFS('Data Entry'!S$3:S$2000,'Data Entry'!A$3:A$2000,A80,'Data Entry'!T$3:T$2000,1)/AO80</f>
        <v>#DIV/0!</v>
      </c>
      <c r="BG80">
        <f>_xlfn.MAXIFS(Formulas!AC$3:AC$2000,Formulas!A$3:A$2000,Statistics!A79)</f>
        <v>0</v>
      </c>
      <c r="BH80">
        <f>SUMIF(Formulas!A$3:A$2000,Statistics!A80,Formulas!AD$3:AD$2000)</f>
        <v>0</v>
      </c>
      <c r="BI80" s="2" t="e">
        <f t="shared" si="58"/>
        <v>#DIV/0!</v>
      </c>
      <c r="BJ80">
        <f>SUMIF(Formulas!A$3:A$2000,Statistics!A80,Formulas!AE$3:AE$2000)/Statistics!B80</f>
        <v>0</v>
      </c>
      <c r="BK80">
        <f>SUMIF(Formulas!A$3:A$2000,Statistics!A80,Formulas!AG$3:AG$2000)/Statistics!B80</f>
        <v>0</v>
      </c>
      <c r="BL80">
        <f>SUMIF(Formulas!A$3:A$2000,Statistics!A80,Formulas!AH$3:AH$2000)</f>
        <v>0</v>
      </c>
      <c r="BM80" s="2">
        <f t="shared" si="59"/>
        <v>0</v>
      </c>
      <c r="BN80">
        <f>SUMIF(Formulas!A$3:A$2000,Statistics!A80,Formulas!AI$3:AI$2000)</f>
        <v>0</v>
      </c>
      <c r="BO80" s="2">
        <f t="shared" si="60"/>
        <v>0</v>
      </c>
      <c r="BP80">
        <f>SUMIF(Formulas!A$3:A$2000,Statistics!A80,Formulas!AJ$3:AJ$2000)</f>
        <v>0</v>
      </c>
      <c r="BQ80" s="2">
        <f t="shared" si="61"/>
        <v>0</v>
      </c>
      <c r="BR80">
        <f>SUMIF(Formulas!A$3:A$2000,Statistics!A80,Formulas!AK$3:AK$2000)</f>
        <v>0</v>
      </c>
      <c r="BS80" s="2" t="e">
        <f t="shared" si="62"/>
        <v>#DIV/0!</v>
      </c>
    </row>
    <row r="81" spans="2:71">
      <c r="B81">
        <f>COUNTIF(Formulas!A$3:A$2000,Statistics!A81)</f>
        <v>1390</v>
      </c>
      <c r="C81">
        <f t="shared" si="63"/>
        <v>0</v>
      </c>
      <c r="D81">
        <f t="shared" si="36"/>
        <v>0</v>
      </c>
      <c r="E81" s="2">
        <f>SUMIF(Formulas!A$3:A$2000,Statistics!A81,Formulas!D$3:D$2000)/Statistics!B81</f>
        <v>0</v>
      </c>
      <c r="F81">
        <f t="shared" si="37"/>
        <v>0</v>
      </c>
      <c r="G81">
        <f>SUMIF(Formulas!A$3:A$2000,Statistics!A81,Formulas!E$3:E$2000)/B81</f>
        <v>0</v>
      </c>
      <c r="H81">
        <f>SUMIF(Formulas!A$3:A$2000,Statistics!A81,Formulas!E$3:E$2000)</f>
        <v>0</v>
      </c>
      <c r="I81">
        <f>SUMIF(Formulas!A$3:A$2000,Statistics!A81,Formulas!I$3:I$2000)</f>
        <v>0</v>
      </c>
      <c r="J81">
        <f t="shared" si="38"/>
        <v>0</v>
      </c>
      <c r="K81">
        <f>SUMIF(Formulas!A$3:A$2000,Statistics!A81,Formulas!I$3:I$2000)/B81</f>
        <v>0</v>
      </c>
      <c r="L81" s="2" t="e">
        <f t="shared" si="39"/>
        <v>#DIV/0!</v>
      </c>
      <c r="M81">
        <f>SUMIF(Formulas!A$3:A$2000,Statistics!A81,Formulas!G$3:G$2000)/Statistics!B81</f>
        <v>0</v>
      </c>
      <c r="N81">
        <f>SUMIF(Formulas!A$3:A$2000,Statistics!A81,Formulas!G$3:G$2000)</f>
        <v>0</v>
      </c>
      <c r="O81">
        <f t="shared" si="40"/>
        <v>0</v>
      </c>
      <c r="P81">
        <f>SUMIF(Formulas!A$3:A$2000,Statistics!A81,Formulas!J$3:J$2000)/B81</f>
        <v>0</v>
      </c>
      <c r="Q81">
        <f>SUMIF(Formulas!A$3:A$2000,Statistics!A81,Formulas!J$3:J$2000)</f>
        <v>0</v>
      </c>
      <c r="R81" s="2" t="e">
        <f t="shared" si="41"/>
        <v>#DIV/0!</v>
      </c>
      <c r="S81" s="4">
        <f>SUMIF(Formulas!A$3:A$2000,Statistics!A81,Formulas!N$3:N$2000)/B81</f>
        <v>0</v>
      </c>
      <c r="T81">
        <f t="shared" si="42"/>
        <v>0</v>
      </c>
      <c r="U81">
        <f t="shared" si="43"/>
        <v>0</v>
      </c>
      <c r="V81">
        <f>SUMIF('I have a blue banner'!A$2:A$2000,A81,'I have a blue banner'!K$2:K$2000)/B81</f>
        <v>0</v>
      </c>
      <c r="W81" s="1">
        <f>SUMIF(Formulas!A$3:A$2000,Statistics!A81,Formulas!P$3:P$2000)/Statistics!B81</f>
        <v>0</v>
      </c>
      <c r="X81" s="1">
        <f>SUMIF(Formulas!A$3:A$2000,Statistics!A81,Formulas!P$3:P$2000)</f>
        <v>0</v>
      </c>
      <c r="Y81" s="1">
        <f>SUMIF(Formulas!A$3:A$2000,Statistics!A81,Formulas!T$3:T$2000)/Statistics!B81</f>
        <v>0</v>
      </c>
      <c r="Z81" s="1">
        <f>SUMIF(Formulas!A$3:A$2000,Statistics!A81,Formulas!T$3:T$2000)</f>
        <v>0</v>
      </c>
      <c r="AA81" s="42" t="e">
        <f t="shared" si="44"/>
        <v>#DIV/0!</v>
      </c>
      <c r="AB81" s="1">
        <f>SUMIF(Formulas!A$3:A$2000,Statistics!A81,Formulas!R$3:R$2000)/Statistics!B81</f>
        <v>0</v>
      </c>
      <c r="AC81" s="1">
        <f>SUMIF(Formulas!A$3:A$2000,Statistics!A81,Formulas!R$3:R$2000)</f>
        <v>0</v>
      </c>
      <c r="AD81" s="1">
        <f>SUMIF(Formulas!A$3:A$2000,Statistics!A81,Formulas!U$3:U$2000)/Statistics!B81</f>
        <v>0</v>
      </c>
      <c r="AE81" s="1">
        <f>SUMIF(Formulas!A$3:A$2000,Statistics!A81,Formulas!U$3:U$2000)</f>
        <v>0</v>
      </c>
      <c r="AF81" s="43" t="e">
        <f t="shared" si="45"/>
        <v>#DIV/0!</v>
      </c>
      <c r="AG81">
        <f t="shared" si="46"/>
        <v>0</v>
      </c>
      <c r="AH81">
        <f t="shared" si="47"/>
        <v>0</v>
      </c>
      <c r="AI81">
        <f>SUMIF('Defense processing realm (dpr)'!A$2:A$2000,A81,'Defense processing realm (dpr)'!J$2:J$2000)/B81</f>
        <v>0</v>
      </c>
      <c r="AJ81">
        <f t="shared" si="64"/>
        <v>0</v>
      </c>
      <c r="AK81">
        <f t="shared" si="65"/>
        <v>0</v>
      </c>
      <c r="AL81" s="1">
        <f t="shared" si="66"/>
        <v>0</v>
      </c>
      <c r="AM81">
        <f>SUMIF('Defense processing realm (dpr)'!A$2:A$2000,A81,'Defense processing realm (dpr)'!AC$2:AC$2000)/B81</f>
        <v>0</v>
      </c>
      <c r="AN81">
        <f>COUNTIFS('Data Entry'!A:A,Statistics!A81,'Data Entry'!T:T,0)</f>
        <v>0</v>
      </c>
      <c r="AO81">
        <f>COUNTIFS('Data Entry'!A:A,Statistics!A81,'Data Entry'!T:T,1)</f>
        <v>0</v>
      </c>
      <c r="AP81">
        <f>COUNTIFS('Data Entry'!A:A,Statistics!A81,'Data Entry'!T:T,2)</f>
        <v>0</v>
      </c>
      <c r="AQ81">
        <f>COUNTIFS('Data Entry'!A:A,Statistics!A81,'Data Entry'!T:T,3)</f>
        <v>0</v>
      </c>
      <c r="AR81">
        <f>COUNTIFS('Data Entry'!A:A,Statistics!A81,'Data Entry'!T:T,4)</f>
        <v>0</v>
      </c>
      <c r="AS81">
        <f t="shared" si="48"/>
        <v>0</v>
      </c>
      <c r="AT81">
        <f t="shared" si="49"/>
        <v>0</v>
      </c>
      <c r="AU81">
        <f t="shared" si="50"/>
        <v>0</v>
      </c>
      <c r="AV81">
        <f t="shared" si="51"/>
        <v>0</v>
      </c>
      <c r="AW81">
        <f t="shared" si="52"/>
        <v>0</v>
      </c>
      <c r="AX81">
        <f t="shared" si="53"/>
        <v>0</v>
      </c>
      <c r="AY81">
        <f t="shared" si="54"/>
        <v>0</v>
      </c>
      <c r="AZ81">
        <f t="shared" si="55"/>
        <v>0</v>
      </c>
      <c r="BA81">
        <f t="shared" si="56"/>
        <v>0</v>
      </c>
      <c r="BB81">
        <f t="shared" si="57"/>
        <v>0</v>
      </c>
      <c r="BC81" t="e">
        <f>SUMIFS('Data Entry'!S$3:S$2000,'Data Entry'!A$3:A$2000,A81,'Data Entry'!T$3:T$2000,4)/AR81</f>
        <v>#DIV/0!</v>
      </c>
      <c r="BD81" t="e">
        <f>SUMIFS('Data Entry'!S$3:S$2000,'Data Entry'!A$3:A$2000,A81,'Data Entry'!T$3:T$2000,3)/AQ81</f>
        <v>#DIV/0!</v>
      </c>
      <c r="BE81" t="e">
        <f>SUMIFS('Data Entry'!S$3:S$2000,'Data Entry'!A$3:A$2000,A81,'Data Entry'!T$3:T$2000,2)/AP81</f>
        <v>#DIV/0!</v>
      </c>
      <c r="BF81" t="e">
        <f>SUMIFS('Data Entry'!S$3:S$2000,'Data Entry'!A$3:A$2000,A81,'Data Entry'!T$3:T$2000,1)/AO81</f>
        <v>#DIV/0!</v>
      </c>
      <c r="BG81">
        <f>_xlfn.MAXIFS(Formulas!AC$3:AC$2000,Formulas!A$3:A$2000,Statistics!A80)</f>
        <v>0</v>
      </c>
      <c r="BH81">
        <f>SUMIF(Formulas!A$3:A$2000,Statistics!A81,Formulas!AD$3:AD$2000)</f>
        <v>0</v>
      </c>
      <c r="BI81" s="2" t="e">
        <f t="shared" si="58"/>
        <v>#DIV/0!</v>
      </c>
      <c r="BJ81">
        <f>SUMIF(Formulas!A$3:A$2000,Statistics!A81,Formulas!AE$3:AE$2000)/Statistics!B81</f>
        <v>0</v>
      </c>
      <c r="BK81">
        <f>SUMIF(Formulas!A$3:A$2000,Statistics!A81,Formulas!AG$3:AG$2000)/Statistics!B81</f>
        <v>0</v>
      </c>
      <c r="BL81">
        <f>SUMIF(Formulas!A$3:A$2000,Statistics!A81,Formulas!AH$3:AH$2000)</f>
        <v>0</v>
      </c>
      <c r="BM81" s="2">
        <f t="shared" si="59"/>
        <v>0</v>
      </c>
      <c r="BN81">
        <f>SUMIF(Formulas!A$3:A$2000,Statistics!A81,Formulas!AI$3:AI$2000)</f>
        <v>0</v>
      </c>
      <c r="BO81" s="2">
        <f t="shared" si="60"/>
        <v>0</v>
      </c>
      <c r="BP81">
        <f>SUMIF(Formulas!A$3:A$2000,Statistics!A81,Formulas!AJ$3:AJ$2000)</f>
        <v>0</v>
      </c>
      <c r="BQ81" s="2">
        <f t="shared" si="61"/>
        <v>0</v>
      </c>
      <c r="BR81">
        <f>SUMIF(Formulas!A$3:A$2000,Statistics!A81,Formulas!AK$3:AK$2000)</f>
        <v>0</v>
      </c>
      <c r="BS81" s="2" t="e">
        <f t="shared" si="62"/>
        <v>#DIV/0!</v>
      </c>
    </row>
    <row r="82" spans="2:71">
      <c r="B82">
        <f>COUNTIF(Formulas!A$3:A$2000,Statistics!A82)</f>
        <v>1390</v>
      </c>
      <c r="C82">
        <f t="shared" si="63"/>
        <v>0</v>
      </c>
      <c r="D82">
        <f t="shared" si="36"/>
        <v>0</v>
      </c>
      <c r="E82" s="2">
        <f>SUMIF(Formulas!A$3:A$2000,Statistics!A82,Formulas!D$3:D$2000)/Statistics!B82</f>
        <v>0</v>
      </c>
      <c r="F82">
        <f t="shared" si="37"/>
        <v>0</v>
      </c>
      <c r="G82">
        <f>SUMIF(Formulas!A$3:A$2000,Statistics!A82,Formulas!E$3:E$2000)/B82</f>
        <v>0</v>
      </c>
      <c r="H82">
        <f>SUMIF(Formulas!A$3:A$2000,Statistics!A82,Formulas!E$3:E$2000)</f>
        <v>0</v>
      </c>
      <c r="I82">
        <f>SUMIF(Formulas!A$3:A$2000,Statistics!A82,Formulas!I$3:I$2000)</f>
        <v>0</v>
      </c>
      <c r="J82">
        <f t="shared" si="38"/>
        <v>0</v>
      </c>
      <c r="K82">
        <f>SUMIF(Formulas!A$3:A$2000,Statistics!A82,Formulas!I$3:I$2000)/B82</f>
        <v>0</v>
      </c>
      <c r="L82" s="2" t="e">
        <f t="shared" si="39"/>
        <v>#DIV/0!</v>
      </c>
      <c r="M82">
        <f>SUMIF(Formulas!A$3:A$2000,Statistics!A82,Formulas!G$3:G$2000)/Statistics!B82</f>
        <v>0</v>
      </c>
      <c r="N82">
        <f>SUMIF(Formulas!A$3:A$2000,Statistics!A82,Formulas!G$3:G$2000)</f>
        <v>0</v>
      </c>
      <c r="O82">
        <f t="shared" si="40"/>
        <v>0</v>
      </c>
      <c r="P82">
        <f>SUMIF(Formulas!A$3:A$2000,Statistics!A82,Formulas!J$3:J$2000)/B82</f>
        <v>0</v>
      </c>
      <c r="Q82">
        <f>SUMIF(Formulas!A$3:A$2000,Statistics!A82,Formulas!J$3:J$2000)</f>
        <v>0</v>
      </c>
      <c r="R82" s="2" t="e">
        <f t="shared" si="41"/>
        <v>#DIV/0!</v>
      </c>
      <c r="S82" s="4">
        <f>SUMIF(Formulas!A$3:A$2000,Statistics!A82,Formulas!N$3:N$2000)/B82</f>
        <v>0</v>
      </c>
      <c r="T82">
        <f t="shared" si="42"/>
        <v>0</v>
      </c>
      <c r="U82">
        <f t="shared" si="43"/>
        <v>0</v>
      </c>
      <c r="V82">
        <f>SUMIF('I have a blue banner'!A$2:A$2000,A82,'I have a blue banner'!K$2:K$2000)/B82</f>
        <v>0</v>
      </c>
      <c r="W82" s="1">
        <f>SUMIF(Formulas!A$3:A$2000,Statistics!A82,Formulas!P$3:P$2000)/Statistics!B82</f>
        <v>0</v>
      </c>
      <c r="X82" s="1">
        <f>SUMIF(Formulas!A$3:A$2000,Statistics!A82,Formulas!P$3:P$2000)</f>
        <v>0</v>
      </c>
      <c r="Y82" s="1">
        <f>SUMIF(Formulas!A$3:A$2000,Statistics!A82,Formulas!T$3:T$2000)/Statistics!B82</f>
        <v>0</v>
      </c>
      <c r="Z82" s="1">
        <f>SUMIF(Formulas!A$3:A$2000,Statistics!A82,Formulas!T$3:T$2000)</f>
        <v>0</v>
      </c>
      <c r="AA82" s="42" t="e">
        <f t="shared" si="44"/>
        <v>#DIV/0!</v>
      </c>
      <c r="AB82" s="1">
        <f>SUMIF(Formulas!A$3:A$2000,Statistics!A82,Formulas!R$3:R$2000)/Statistics!B82</f>
        <v>0</v>
      </c>
      <c r="AC82" s="1">
        <f>SUMIF(Formulas!A$3:A$2000,Statistics!A82,Formulas!R$3:R$2000)</f>
        <v>0</v>
      </c>
      <c r="AD82" s="1">
        <f>SUMIF(Formulas!A$3:A$2000,Statistics!A82,Formulas!U$3:U$2000)/Statistics!B82</f>
        <v>0</v>
      </c>
      <c r="AE82" s="1">
        <f>SUMIF(Formulas!A$3:A$2000,Statistics!A82,Formulas!U$3:U$2000)</f>
        <v>0</v>
      </c>
      <c r="AF82" s="43" t="e">
        <f t="shared" si="45"/>
        <v>#DIV/0!</v>
      </c>
      <c r="AG82">
        <f t="shared" si="46"/>
        <v>0</v>
      </c>
      <c r="AH82">
        <f t="shared" si="47"/>
        <v>0</v>
      </c>
      <c r="AI82">
        <f>SUMIF('Defense processing realm (dpr)'!A$2:A$2000,A82,'Defense processing realm (dpr)'!J$2:J$2000)/B82</f>
        <v>0</v>
      </c>
      <c r="AJ82">
        <f t="shared" si="64"/>
        <v>0</v>
      </c>
      <c r="AK82">
        <f t="shared" si="65"/>
        <v>0</v>
      </c>
      <c r="AL82" s="1">
        <f t="shared" si="66"/>
        <v>0</v>
      </c>
      <c r="AM82">
        <f>SUMIF('Defense processing realm (dpr)'!A$2:A$2000,A82,'Defense processing realm (dpr)'!AC$2:AC$2000)/B82</f>
        <v>0</v>
      </c>
      <c r="AN82">
        <f>COUNTIFS('Data Entry'!A:A,Statistics!A82,'Data Entry'!T:T,0)</f>
        <v>0</v>
      </c>
      <c r="AO82">
        <f>COUNTIFS('Data Entry'!A:A,Statistics!A82,'Data Entry'!T:T,1)</f>
        <v>0</v>
      </c>
      <c r="AP82">
        <f>COUNTIFS('Data Entry'!A:A,Statistics!A82,'Data Entry'!T:T,2)</f>
        <v>0</v>
      </c>
      <c r="AQ82">
        <f>COUNTIFS('Data Entry'!A:A,Statistics!A82,'Data Entry'!T:T,3)</f>
        <v>0</v>
      </c>
      <c r="AR82">
        <f>COUNTIFS('Data Entry'!A:A,Statistics!A82,'Data Entry'!T:T,4)</f>
        <v>0</v>
      </c>
      <c r="AS82">
        <f t="shared" si="48"/>
        <v>0</v>
      </c>
      <c r="AT82">
        <f t="shared" si="49"/>
        <v>0</v>
      </c>
      <c r="AU82">
        <f t="shared" si="50"/>
        <v>0</v>
      </c>
      <c r="AV82">
        <f t="shared" si="51"/>
        <v>0</v>
      </c>
      <c r="AW82">
        <f t="shared" si="52"/>
        <v>0</v>
      </c>
      <c r="AX82">
        <f t="shared" si="53"/>
        <v>0</v>
      </c>
      <c r="AY82">
        <f t="shared" si="54"/>
        <v>0</v>
      </c>
      <c r="AZ82">
        <f t="shared" si="55"/>
        <v>0</v>
      </c>
      <c r="BA82">
        <f t="shared" si="56"/>
        <v>0</v>
      </c>
      <c r="BB82">
        <f t="shared" si="57"/>
        <v>0</v>
      </c>
      <c r="BC82" t="e">
        <f>SUMIFS('Data Entry'!S$3:S$2000,'Data Entry'!A$3:A$2000,A82,'Data Entry'!T$3:T$2000,4)/AR82</f>
        <v>#DIV/0!</v>
      </c>
      <c r="BD82" t="e">
        <f>SUMIFS('Data Entry'!S$3:S$2000,'Data Entry'!A$3:A$2000,A82,'Data Entry'!T$3:T$2000,3)/AQ82</f>
        <v>#DIV/0!</v>
      </c>
      <c r="BE82" t="e">
        <f>SUMIFS('Data Entry'!S$3:S$2000,'Data Entry'!A$3:A$2000,A82,'Data Entry'!T$3:T$2000,2)/AP82</f>
        <v>#DIV/0!</v>
      </c>
      <c r="BF82" t="e">
        <f>SUMIFS('Data Entry'!S$3:S$2000,'Data Entry'!A$3:A$2000,A82,'Data Entry'!T$3:T$2000,1)/AO82</f>
        <v>#DIV/0!</v>
      </c>
      <c r="BG82">
        <f>_xlfn.MAXIFS(Formulas!AC$3:AC$2000,Formulas!A$3:A$2000,Statistics!A81)</f>
        <v>0</v>
      </c>
      <c r="BH82">
        <f>SUMIF(Formulas!A$3:A$2000,Statistics!A82,Formulas!AD$3:AD$2000)</f>
        <v>0</v>
      </c>
      <c r="BI82" s="2" t="e">
        <f t="shared" si="58"/>
        <v>#DIV/0!</v>
      </c>
      <c r="BJ82">
        <f>SUMIF(Formulas!A$3:A$2000,Statistics!A82,Formulas!AE$3:AE$2000)/Statistics!B82</f>
        <v>0</v>
      </c>
      <c r="BK82">
        <f>SUMIF(Formulas!A$3:A$2000,Statistics!A82,Formulas!AG$3:AG$2000)/Statistics!B82</f>
        <v>0</v>
      </c>
      <c r="BL82">
        <f>SUMIF(Formulas!A$3:A$2000,Statistics!A82,Formulas!AH$3:AH$2000)</f>
        <v>0</v>
      </c>
      <c r="BM82" s="2">
        <f t="shared" si="59"/>
        <v>0</v>
      </c>
      <c r="BN82">
        <f>SUMIF(Formulas!A$3:A$2000,Statistics!A82,Formulas!AI$3:AI$2000)</f>
        <v>0</v>
      </c>
      <c r="BO82" s="2">
        <f t="shared" si="60"/>
        <v>0</v>
      </c>
      <c r="BP82">
        <f>SUMIF(Formulas!A$3:A$2000,Statistics!A82,Formulas!AJ$3:AJ$2000)</f>
        <v>0</v>
      </c>
      <c r="BQ82" s="2">
        <f t="shared" si="61"/>
        <v>0</v>
      </c>
      <c r="BR82">
        <f>SUMIF(Formulas!A$3:A$2000,Statistics!A82,Formulas!AK$3:AK$2000)</f>
        <v>0</v>
      </c>
      <c r="BS82" s="2" t="e">
        <f t="shared" si="62"/>
        <v>#DIV/0!</v>
      </c>
    </row>
    <row r="83" spans="2:71">
      <c r="B83">
        <f>COUNTIF(Formulas!A$3:A$2000,Statistics!A83)</f>
        <v>1390</v>
      </c>
      <c r="C83">
        <f t="shared" si="63"/>
        <v>0</v>
      </c>
      <c r="D83">
        <f t="shared" si="36"/>
        <v>0</v>
      </c>
      <c r="E83" s="2">
        <f>SUMIF(Formulas!A$3:A$2000,Statistics!A83,Formulas!D$3:D$2000)/Statistics!B83</f>
        <v>0</v>
      </c>
      <c r="F83">
        <f t="shared" si="37"/>
        <v>0</v>
      </c>
      <c r="G83">
        <f>SUMIF(Formulas!A$3:A$2000,Statistics!A83,Formulas!E$3:E$2000)/B83</f>
        <v>0</v>
      </c>
      <c r="H83">
        <f>SUMIF(Formulas!A$3:A$2000,Statistics!A83,Formulas!E$3:E$2000)</f>
        <v>0</v>
      </c>
      <c r="I83">
        <f>SUMIF(Formulas!A$3:A$2000,Statistics!A83,Formulas!I$3:I$2000)</f>
        <v>0</v>
      </c>
      <c r="J83">
        <f t="shared" si="38"/>
        <v>0</v>
      </c>
      <c r="K83">
        <f>SUMIF(Formulas!A$3:A$2000,Statistics!A83,Formulas!I$3:I$2000)/B83</f>
        <v>0</v>
      </c>
      <c r="L83" s="2" t="e">
        <f t="shared" si="39"/>
        <v>#DIV/0!</v>
      </c>
      <c r="M83">
        <f>SUMIF(Formulas!A$3:A$2000,Statistics!A83,Formulas!G$3:G$2000)/Statistics!B83</f>
        <v>0</v>
      </c>
      <c r="N83">
        <f>SUMIF(Formulas!A$3:A$2000,Statistics!A83,Formulas!G$3:G$2000)</f>
        <v>0</v>
      </c>
      <c r="O83">
        <f t="shared" si="40"/>
        <v>0</v>
      </c>
      <c r="P83">
        <f>SUMIF(Formulas!A$3:A$2000,Statistics!A83,Formulas!J$3:J$2000)/B83</f>
        <v>0</v>
      </c>
      <c r="Q83">
        <f>SUMIF(Formulas!A$3:A$2000,Statistics!A83,Formulas!J$3:J$2000)</f>
        <v>0</v>
      </c>
      <c r="R83" s="2" t="e">
        <f t="shared" si="41"/>
        <v>#DIV/0!</v>
      </c>
      <c r="S83" s="4">
        <f>SUMIF(Formulas!A$3:A$2000,Statistics!A83,Formulas!N$3:N$2000)/B83</f>
        <v>0</v>
      </c>
      <c r="T83">
        <f t="shared" si="42"/>
        <v>0</v>
      </c>
      <c r="U83">
        <f t="shared" si="43"/>
        <v>0</v>
      </c>
      <c r="V83">
        <f>SUMIF('I have a blue banner'!A$2:A$2000,A83,'I have a blue banner'!K$2:K$2000)/B83</f>
        <v>0</v>
      </c>
      <c r="W83" s="1">
        <f>SUMIF(Formulas!A$3:A$2000,Statistics!A83,Formulas!P$3:P$2000)/Statistics!B83</f>
        <v>0</v>
      </c>
      <c r="X83" s="1">
        <f>SUMIF(Formulas!A$3:A$2000,Statistics!A83,Formulas!P$3:P$2000)</f>
        <v>0</v>
      </c>
      <c r="Y83" s="1">
        <f>SUMIF(Formulas!A$3:A$2000,Statistics!A83,Formulas!T$3:T$2000)/Statistics!B83</f>
        <v>0</v>
      </c>
      <c r="Z83" s="1">
        <f>SUMIF(Formulas!A$3:A$2000,Statistics!A83,Formulas!T$3:T$2000)</f>
        <v>0</v>
      </c>
      <c r="AA83" s="42" t="e">
        <f t="shared" si="44"/>
        <v>#DIV/0!</v>
      </c>
      <c r="AB83" s="1">
        <f>SUMIF(Formulas!A$3:A$2000,Statistics!A83,Formulas!R$3:R$2000)/Statistics!B83</f>
        <v>0</v>
      </c>
      <c r="AC83" s="1">
        <f>SUMIF(Formulas!A$3:A$2000,Statistics!A83,Formulas!R$3:R$2000)</f>
        <v>0</v>
      </c>
      <c r="AD83" s="1">
        <f>SUMIF(Formulas!A$3:A$2000,Statistics!A83,Formulas!U$3:U$2000)/Statistics!B83</f>
        <v>0</v>
      </c>
      <c r="AE83" s="1">
        <f>SUMIF(Formulas!A$3:A$2000,Statistics!A83,Formulas!U$3:U$2000)</f>
        <v>0</v>
      </c>
      <c r="AF83" s="43" t="e">
        <f t="shared" si="45"/>
        <v>#DIV/0!</v>
      </c>
      <c r="AG83">
        <f t="shared" si="46"/>
        <v>0</v>
      </c>
      <c r="AH83">
        <f t="shared" si="47"/>
        <v>0</v>
      </c>
      <c r="AI83">
        <f>SUMIF('Defense processing realm (dpr)'!A$2:A$2000,A83,'Defense processing realm (dpr)'!J$2:J$2000)/B83</f>
        <v>0</v>
      </c>
      <c r="AJ83">
        <f t="shared" si="64"/>
        <v>0</v>
      </c>
      <c r="AK83">
        <f t="shared" si="65"/>
        <v>0</v>
      </c>
      <c r="AL83" s="1">
        <f t="shared" si="66"/>
        <v>0</v>
      </c>
      <c r="AM83">
        <f>SUMIF('Defense processing realm (dpr)'!A$2:A$2000,A83,'Defense processing realm (dpr)'!AC$2:AC$2000)/B83</f>
        <v>0</v>
      </c>
      <c r="AN83">
        <f>COUNTIFS('Data Entry'!A:A,Statistics!A83,'Data Entry'!T:T,0)</f>
        <v>0</v>
      </c>
      <c r="AO83">
        <f>COUNTIFS('Data Entry'!A:A,Statistics!A83,'Data Entry'!T:T,1)</f>
        <v>0</v>
      </c>
      <c r="AP83">
        <f>COUNTIFS('Data Entry'!A:A,Statistics!A83,'Data Entry'!T:T,2)</f>
        <v>0</v>
      </c>
      <c r="AQ83">
        <f>COUNTIFS('Data Entry'!A:A,Statistics!A83,'Data Entry'!T:T,3)</f>
        <v>0</v>
      </c>
      <c r="AR83">
        <f>COUNTIFS('Data Entry'!A:A,Statistics!A83,'Data Entry'!T:T,4)</f>
        <v>0</v>
      </c>
      <c r="AS83">
        <f t="shared" si="48"/>
        <v>0</v>
      </c>
      <c r="AT83">
        <f t="shared" si="49"/>
        <v>0</v>
      </c>
      <c r="AU83">
        <f t="shared" si="50"/>
        <v>0</v>
      </c>
      <c r="AV83">
        <f t="shared" si="51"/>
        <v>0</v>
      </c>
      <c r="AW83">
        <f t="shared" si="52"/>
        <v>0</v>
      </c>
      <c r="AX83">
        <f t="shared" si="53"/>
        <v>0</v>
      </c>
      <c r="AY83">
        <f t="shared" si="54"/>
        <v>0</v>
      </c>
      <c r="AZ83">
        <f t="shared" si="55"/>
        <v>0</v>
      </c>
      <c r="BA83">
        <f t="shared" si="56"/>
        <v>0</v>
      </c>
      <c r="BB83">
        <f t="shared" si="57"/>
        <v>0</v>
      </c>
      <c r="BC83" t="e">
        <f>SUMIFS('Data Entry'!S$3:S$2000,'Data Entry'!A$3:A$2000,A83,'Data Entry'!T$3:T$2000,4)/AR83</f>
        <v>#DIV/0!</v>
      </c>
      <c r="BD83" t="e">
        <f>SUMIFS('Data Entry'!S$3:S$2000,'Data Entry'!A$3:A$2000,A83,'Data Entry'!T$3:T$2000,3)/AQ83</f>
        <v>#DIV/0!</v>
      </c>
      <c r="BE83" t="e">
        <f>SUMIFS('Data Entry'!S$3:S$2000,'Data Entry'!A$3:A$2000,A83,'Data Entry'!T$3:T$2000,2)/AP83</f>
        <v>#DIV/0!</v>
      </c>
      <c r="BF83" t="e">
        <f>SUMIFS('Data Entry'!S$3:S$2000,'Data Entry'!A$3:A$2000,A83,'Data Entry'!T$3:T$2000,1)/AO83</f>
        <v>#DIV/0!</v>
      </c>
      <c r="BG83">
        <f>_xlfn.MAXIFS(Formulas!AC$3:AC$2000,Formulas!A$3:A$2000,Statistics!A82)</f>
        <v>0</v>
      </c>
      <c r="BH83">
        <f>SUMIF(Formulas!A$3:A$2000,Statistics!A83,Formulas!AD$3:AD$2000)</f>
        <v>0</v>
      </c>
      <c r="BI83" s="2" t="e">
        <f t="shared" si="58"/>
        <v>#DIV/0!</v>
      </c>
      <c r="BJ83">
        <f>SUMIF(Formulas!A$3:A$2000,Statistics!A83,Formulas!AE$3:AE$2000)/Statistics!B83</f>
        <v>0</v>
      </c>
      <c r="BK83">
        <f>SUMIF(Formulas!A$3:A$2000,Statistics!A83,Formulas!AG$3:AG$2000)/Statistics!B83</f>
        <v>0</v>
      </c>
      <c r="BL83">
        <f>SUMIF(Formulas!A$3:A$2000,Statistics!A83,Formulas!AH$3:AH$2000)</f>
        <v>0</v>
      </c>
      <c r="BM83" s="2">
        <f t="shared" si="59"/>
        <v>0</v>
      </c>
      <c r="BN83">
        <f>SUMIF(Formulas!A$3:A$2000,Statistics!A83,Formulas!AI$3:AI$2000)</f>
        <v>0</v>
      </c>
      <c r="BO83" s="2">
        <f t="shared" si="60"/>
        <v>0</v>
      </c>
      <c r="BP83">
        <f>SUMIF(Formulas!A$3:A$2000,Statistics!A83,Formulas!AJ$3:AJ$2000)</f>
        <v>0</v>
      </c>
      <c r="BQ83" s="2">
        <f t="shared" si="61"/>
        <v>0</v>
      </c>
      <c r="BR83">
        <f>SUMIF(Formulas!A$3:A$2000,Statistics!A83,Formulas!AK$3:AK$2000)</f>
        <v>0</v>
      </c>
      <c r="BS83" s="2" t="e">
        <f t="shared" si="62"/>
        <v>#DIV/0!</v>
      </c>
    </row>
    <row r="84" spans="2:71">
      <c r="B84">
        <f>COUNTIF(Formulas!A$3:A$2000,Statistics!A84)</f>
        <v>1390</v>
      </c>
      <c r="C84">
        <f t="shared" si="63"/>
        <v>0</v>
      </c>
      <c r="D84">
        <f t="shared" si="36"/>
        <v>0</v>
      </c>
      <c r="E84" s="2">
        <f>SUMIF(Formulas!A$3:A$2000,Statistics!A84,Formulas!D$3:D$2000)/Statistics!B84</f>
        <v>0</v>
      </c>
      <c r="F84">
        <f t="shared" si="37"/>
        <v>0</v>
      </c>
      <c r="G84">
        <f>SUMIF(Formulas!A$3:A$2000,Statistics!A84,Formulas!E$3:E$2000)/B84</f>
        <v>0</v>
      </c>
      <c r="H84">
        <f>SUMIF(Formulas!A$3:A$2000,Statistics!A84,Formulas!E$3:E$2000)</f>
        <v>0</v>
      </c>
      <c r="I84">
        <f>SUMIF(Formulas!A$3:A$2000,Statistics!A84,Formulas!I$3:I$2000)</f>
        <v>0</v>
      </c>
      <c r="J84">
        <f t="shared" si="38"/>
        <v>0</v>
      </c>
      <c r="K84">
        <f>SUMIF(Formulas!A$3:A$2000,Statistics!A84,Formulas!I$3:I$2000)/B84</f>
        <v>0</v>
      </c>
      <c r="L84" s="2" t="e">
        <f t="shared" si="39"/>
        <v>#DIV/0!</v>
      </c>
      <c r="M84">
        <f>SUMIF(Formulas!A$3:A$2000,Statistics!A84,Formulas!G$3:G$2000)/Statistics!B84</f>
        <v>0</v>
      </c>
      <c r="N84">
        <f>SUMIF(Formulas!A$3:A$2000,Statistics!A84,Formulas!G$3:G$2000)</f>
        <v>0</v>
      </c>
      <c r="O84">
        <f t="shared" si="40"/>
        <v>0</v>
      </c>
      <c r="P84">
        <f>SUMIF(Formulas!A$3:A$2000,Statistics!A84,Formulas!J$3:J$2000)/B84</f>
        <v>0</v>
      </c>
      <c r="Q84">
        <f>SUMIF(Formulas!A$3:A$2000,Statistics!A84,Formulas!J$3:J$2000)</f>
        <v>0</v>
      </c>
      <c r="R84" s="2" t="e">
        <f t="shared" si="41"/>
        <v>#DIV/0!</v>
      </c>
      <c r="S84" s="4">
        <f>SUMIF(Formulas!A$3:A$2000,Statistics!A84,Formulas!N$3:N$2000)/B84</f>
        <v>0</v>
      </c>
      <c r="T84">
        <f t="shared" si="42"/>
        <v>0</v>
      </c>
      <c r="U84">
        <f t="shared" si="43"/>
        <v>0</v>
      </c>
      <c r="V84">
        <f>SUMIF('I have a blue banner'!A$2:A$2000,A84,'I have a blue banner'!K$2:K$2000)/B84</f>
        <v>0</v>
      </c>
      <c r="W84" s="1">
        <f>SUMIF(Formulas!A$3:A$2000,Statistics!A84,Formulas!P$3:P$2000)/Statistics!B84</f>
        <v>0</v>
      </c>
      <c r="X84" s="1">
        <f>SUMIF(Formulas!A$3:A$2000,Statistics!A84,Formulas!P$3:P$2000)</f>
        <v>0</v>
      </c>
      <c r="Y84" s="1">
        <f>SUMIF(Formulas!A$3:A$2000,Statistics!A84,Formulas!T$3:T$2000)/Statistics!B84</f>
        <v>0</v>
      </c>
      <c r="Z84" s="1">
        <f>SUMIF(Formulas!A$3:A$2000,Statistics!A84,Formulas!T$3:T$2000)</f>
        <v>0</v>
      </c>
      <c r="AA84" s="42" t="e">
        <f t="shared" si="44"/>
        <v>#DIV/0!</v>
      </c>
      <c r="AB84" s="1">
        <f>SUMIF(Formulas!A$3:A$2000,Statistics!A84,Formulas!R$3:R$2000)/Statistics!B84</f>
        <v>0</v>
      </c>
      <c r="AC84" s="1">
        <f>SUMIF(Formulas!A$3:A$2000,Statistics!A84,Formulas!R$3:R$2000)</f>
        <v>0</v>
      </c>
      <c r="AD84" s="1">
        <f>SUMIF(Formulas!A$3:A$2000,Statistics!A84,Formulas!U$3:U$2000)/Statistics!B84</f>
        <v>0</v>
      </c>
      <c r="AE84" s="1">
        <f>SUMIF(Formulas!A$3:A$2000,Statistics!A84,Formulas!U$3:U$2000)</f>
        <v>0</v>
      </c>
      <c r="AF84" s="43" t="e">
        <f t="shared" si="45"/>
        <v>#DIV/0!</v>
      </c>
      <c r="AG84">
        <f t="shared" si="46"/>
        <v>0</v>
      </c>
      <c r="AH84">
        <f t="shared" si="47"/>
        <v>0</v>
      </c>
      <c r="AI84">
        <f>SUMIF('Defense processing realm (dpr)'!A$2:A$2000,A84,'Defense processing realm (dpr)'!J$2:J$2000)/B84</f>
        <v>0</v>
      </c>
      <c r="AJ84">
        <f t="shared" si="64"/>
        <v>0</v>
      </c>
      <c r="AK84">
        <f t="shared" si="65"/>
        <v>0</v>
      </c>
      <c r="AL84" s="1">
        <f t="shared" si="66"/>
        <v>0</v>
      </c>
      <c r="AM84">
        <f>SUMIF('Defense processing realm (dpr)'!A$2:A$2000,A84,'Defense processing realm (dpr)'!AC$2:AC$2000)/B84</f>
        <v>0</v>
      </c>
      <c r="AN84">
        <f>COUNTIFS('Data Entry'!A:A,Statistics!A84,'Data Entry'!T:T,0)</f>
        <v>0</v>
      </c>
      <c r="AO84">
        <f>COUNTIFS('Data Entry'!A:A,Statistics!A84,'Data Entry'!T:T,1)</f>
        <v>0</v>
      </c>
      <c r="AP84">
        <f>COUNTIFS('Data Entry'!A:A,Statistics!A84,'Data Entry'!T:T,2)</f>
        <v>0</v>
      </c>
      <c r="AQ84">
        <f>COUNTIFS('Data Entry'!A:A,Statistics!A84,'Data Entry'!T:T,3)</f>
        <v>0</v>
      </c>
      <c r="AR84">
        <f>COUNTIFS('Data Entry'!A:A,Statistics!A84,'Data Entry'!T:T,4)</f>
        <v>0</v>
      </c>
      <c r="AS84">
        <f t="shared" si="48"/>
        <v>0</v>
      </c>
      <c r="AT84">
        <f t="shared" si="49"/>
        <v>0</v>
      </c>
      <c r="AU84">
        <f t="shared" si="50"/>
        <v>0</v>
      </c>
      <c r="AV84">
        <f t="shared" si="51"/>
        <v>0</v>
      </c>
      <c r="AW84">
        <f t="shared" si="52"/>
        <v>0</v>
      </c>
      <c r="AX84">
        <f t="shared" si="53"/>
        <v>0</v>
      </c>
      <c r="AY84">
        <f t="shared" si="54"/>
        <v>0</v>
      </c>
      <c r="AZ84">
        <f t="shared" si="55"/>
        <v>0</v>
      </c>
      <c r="BA84">
        <f t="shared" si="56"/>
        <v>0</v>
      </c>
      <c r="BB84">
        <f t="shared" si="57"/>
        <v>0</v>
      </c>
      <c r="BC84" t="e">
        <f>SUMIFS('Data Entry'!S$3:S$2000,'Data Entry'!A$3:A$2000,A84,'Data Entry'!T$3:T$2000,4)/AR84</f>
        <v>#DIV/0!</v>
      </c>
      <c r="BD84" t="e">
        <f>SUMIFS('Data Entry'!S$3:S$2000,'Data Entry'!A$3:A$2000,A84,'Data Entry'!T$3:T$2000,3)/AQ84</f>
        <v>#DIV/0!</v>
      </c>
      <c r="BE84" t="e">
        <f>SUMIFS('Data Entry'!S$3:S$2000,'Data Entry'!A$3:A$2000,A84,'Data Entry'!T$3:T$2000,2)/AP84</f>
        <v>#DIV/0!</v>
      </c>
      <c r="BF84" t="e">
        <f>SUMIFS('Data Entry'!S$3:S$2000,'Data Entry'!A$3:A$2000,A84,'Data Entry'!T$3:T$2000,1)/AO84</f>
        <v>#DIV/0!</v>
      </c>
      <c r="BG84">
        <f>_xlfn.MAXIFS(Formulas!AC$3:AC$2000,Formulas!A$3:A$2000,Statistics!A83)</f>
        <v>0</v>
      </c>
      <c r="BH84">
        <f>SUMIF(Formulas!A$3:A$2000,Statistics!A84,Formulas!AD$3:AD$2000)</f>
        <v>0</v>
      </c>
      <c r="BI84" s="2" t="e">
        <f t="shared" si="58"/>
        <v>#DIV/0!</v>
      </c>
      <c r="BJ84">
        <f>SUMIF(Formulas!A$3:A$2000,Statistics!A84,Formulas!AE$3:AE$2000)/Statistics!B84</f>
        <v>0</v>
      </c>
      <c r="BK84">
        <f>SUMIF(Formulas!A$3:A$2000,Statistics!A84,Formulas!AG$3:AG$2000)/Statistics!B84</f>
        <v>0</v>
      </c>
      <c r="BL84">
        <f>SUMIF(Formulas!A$3:A$2000,Statistics!A84,Formulas!AH$3:AH$2000)</f>
        <v>0</v>
      </c>
      <c r="BM84" s="2">
        <f t="shared" si="59"/>
        <v>0</v>
      </c>
      <c r="BN84">
        <f>SUMIF(Formulas!A$3:A$2000,Statistics!A84,Formulas!AI$3:AI$2000)</f>
        <v>0</v>
      </c>
      <c r="BO84" s="2">
        <f t="shared" si="60"/>
        <v>0</v>
      </c>
      <c r="BP84">
        <f>SUMIF(Formulas!A$3:A$2000,Statistics!A84,Formulas!AJ$3:AJ$2000)</f>
        <v>0</v>
      </c>
      <c r="BQ84" s="2">
        <f t="shared" si="61"/>
        <v>0</v>
      </c>
      <c r="BR84">
        <f>SUMIF(Formulas!A$3:A$2000,Statistics!A84,Formulas!AK$3:AK$2000)</f>
        <v>0</v>
      </c>
      <c r="BS84" s="2" t="e">
        <f t="shared" si="62"/>
        <v>#DIV/0!</v>
      </c>
    </row>
    <row r="85" spans="2:71">
      <c r="B85">
        <f>COUNTIF(Formulas!A$3:A$2000,Statistics!A85)</f>
        <v>1390</v>
      </c>
      <c r="C85">
        <f t="shared" si="63"/>
        <v>0</v>
      </c>
      <c r="D85">
        <f t="shared" si="36"/>
        <v>0</v>
      </c>
      <c r="E85" s="2">
        <f>SUMIF(Formulas!A$3:A$2000,Statistics!A85,Formulas!D$3:D$2000)/Statistics!B85</f>
        <v>0</v>
      </c>
      <c r="F85">
        <f t="shared" si="37"/>
        <v>0</v>
      </c>
      <c r="G85">
        <f>SUMIF(Formulas!A$3:A$2000,Statistics!A85,Formulas!E$3:E$2000)/B85</f>
        <v>0</v>
      </c>
      <c r="H85">
        <f>SUMIF(Formulas!A$3:A$2000,Statistics!A85,Formulas!E$3:E$2000)</f>
        <v>0</v>
      </c>
      <c r="I85">
        <f>SUMIF(Formulas!A$3:A$2000,Statistics!A85,Formulas!I$3:I$2000)</f>
        <v>0</v>
      </c>
      <c r="J85">
        <f t="shared" si="38"/>
        <v>0</v>
      </c>
      <c r="K85">
        <f>SUMIF(Formulas!A$3:A$2000,Statistics!A85,Formulas!I$3:I$2000)/B85</f>
        <v>0</v>
      </c>
      <c r="L85" s="2" t="e">
        <f t="shared" si="39"/>
        <v>#DIV/0!</v>
      </c>
      <c r="M85">
        <f>SUMIF(Formulas!A$3:A$2000,Statistics!A85,Formulas!G$3:G$2000)/Statistics!B85</f>
        <v>0</v>
      </c>
      <c r="N85">
        <f>SUMIF(Formulas!A$3:A$2000,Statistics!A85,Formulas!G$3:G$2000)</f>
        <v>0</v>
      </c>
      <c r="O85">
        <f t="shared" si="40"/>
        <v>0</v>
      </c>
      <c r="P85">
        <f>SUMIF(Formulas!A$3:A$2000,Statistics!A85,Formulas!J$3:J$2000)/B85</f>
        <v>0</v>
      </c>
      <c r="Q85">
        <f>SUMIF(Formulas!A$3:A$2000,Statistics!A85,Formulas!J$3:J$2000)</f>
        <v>0</v>
      </c>
      <c r="R85" s="2" t="e">
        <f t="shared" si="41"/>
        <v>#DIV/0!</v>
      </c>
      <c r="S85" s="4">
        <f>SUMIF(Formulas!A$3:A$2000,Statistics!A85,Formulas!N$3:N$2000)/B85</f>
        <v>0</v>
      </c>
      <c r="T85">
        <f t="shared" si="42"/>
        <v>0</v>
      </c>
      <c r="U85">
        <f t="shared" si="43"/>
        <v>0</v>
      </c>
      <c r="V85">
        <f>SUMIF('I have a blue banner'!A$2:A$2000,A85,'I have a blue banner'!K$2:K$2000)/B85</f>
        <v>0</v>
      </c>
      <c r="W85" s="1">
        <f>SUMIF(Formulas!A$3:A$2000,Statistics!A85,Formulas!P$3:P$2000)/Statistics!B85</f>
        <v>0</v>
      </c>
      <c r="X85" s="1">
        <f>SUMIF(Formulas!A$3:A$2000,Statistics!A85,Formulas!P$3:P$2000)</f>
        <v>0</v>
      </c>
      <c r="Y85" s="1">
        <f>SUMIF(Formulas!A$3:A$2000,Statistics!A85,Formulas!T$3:T$2000)/Statistics!B85</f>
        <v>0</v>
      </c>
      <c r="Z85" s="1">
        <f>SUMIF(Formulas!A$3:A$2000,Statistics!A85,Formulas!T$3:T$2000)</f>
        <v>0</v>
      </c>
      <c r="AA85" s="42" t="e">
        <f t="shared" si="44"/>
        <v>#DIV/0!</v>
      </c>
      <c r="AB85" s="1">
        <f>SUMIF(Formulas!A$3:A$2000,Statistics!A85,Formulas!R$3:R$2000)/Statistics!B85</f>
        <v>0</v>
      </c>
      <c r="AC85" s="1">
        <f>SUMIF(Formulas!A$3:A$2000,Statistics!A85,Formulas!R$3:R$2000)</f>
        <v>0</v>
      </c>
      <c r="AD85" s="1">
        <f>SUMIF(Formulas!A$3:A$2000,Statistics!A85,Formulas!U$3:U$2000)/Statistics!B85</f>
        <v>0</v>
      </c>
      <c r="AE85" s="1">
        <f>SUMIF(Formulas!A$3:A$2000,Statistics!A85,Formulas!U$3:U$2000)</f>
        <v>0</v>
      </c>
      <c r="AF85" s="43" t="e">
        <f t="shared" si="45"/>
        <v>#DIV/0!</v>
      </c>
      <c r="AG85">
        <f t="shared" si="46"/>
        <v>0</v>
      </c>
      <c r="AH85">
        <f t="shared" si="47"/>
        <v>0</v>
      </c>
      <c r="AI85">
        <f>SUMIF('Defense processing realm (dpr)'!A$2:A$2000,A85,'Defense processing realm (dpr)'!J$2:J$2000)/B85</f>
        <v>0</v>
      </c>
      <c r="AJ85">
        <f t="shared" si="64"/>
        <v>0</v>
      </c>
      <c r="AK85">
        <f t="shared" si="65"/>
        <v>0</v>
      </c>
      <c r="AL85" s="1">
        <f t="shared" si="66"/>
        <v>0</v>
      </c>
      <c r="AM85">
        <f>SUMIF('Defense processing realm (dpr)'!A$2:A$2000,A85,'Defense processing realm (dpr)'!AC$2:AC$2000)/B85</f>
        <v>0</v>
      </c>
      <c r="AN85">
        <f>COUNTIFS('Data Entry'!A:A,Statistics!A85,'Data Entry'!T:T,0)</f>
        <v>0</v>
      </c>
      <c r="AO85">
        <f>COUNTIFS('Data Entry'!A:A,Statistics!A85,'Data Entry'!T:T,1)</f>
        <v>0</v>
      </c>
      <c r="AP85">
        <f>COUNTIFS('Data Entry'!A:A,Statistics!A85,'Data Entry'!T:T,2)</f>
        <v>0</v>
      </c>
      <c r="AQ85">
        <f>COUNTIFS('Data Entry'!A:A,Statistics!A85,'Data Entry'!T:T,3)</f>
        <v>0</v>
      </c>
      <c r="AR85">
        <f>COUNTIFS('Data Entry'!A:A,Statistics!A85,'Data Entry'!T:T,4)</f>
        <v>0</v>
      </c>
      <c r="AS85">
        <f t="shared" si="48"/>
        <v>0</v>
      </c>
      <c r="AT85">
        <f t="shared" si="49"/>
        <v>0</v>
      </c>
      <c r="AU85">
        <f t="shared" si="50"/>
        <v>0</v>
      </c>
      <c r="AV85">
        <f t="shared" si="51"/>
        <v>0</v>
      </c>
      <c r="AW85">
        <f t="shared" si="52"/>
        <v>0</v>
      </c>
      <c r="AX85">
        <f t="shared" si="53"/>
        <v>0</v>
      </c>
      <c r="AY85">
        <f t="shared" si="54"/>
        <v>0</v>
      </c>
      <c r="AZ85">
        <f t="shared" si="55"/>
        <v>0</v>
      </c>
      <c r="BA85">
        <f t="shared" si="56"/>
        <v>0</v>
      </c>
      <c r="BB85">
        <f t="shared" si="57"/>
        <v>0</v>
      </c>
      <c r="BC85" t="e">
        <f>SUMIFS('Data Entry'!S$3:S$2000,'Data Entry'!A$3:A$2000,A85,'Data Entry'!T$3:T$2000,4)/AR85</f>
        <v>#DIV/0!</v>
      </c>
      <c r="BD85" t="e">
        <f>SUMIFS('Data Entry'!S$3:S$2000,'Data Entry'!A$3:A$2000,A85,'Data Entry'!T$3:T$2000,3)/AQ85</f>
        <v>#DIV/0!</v>
      </c>
      <c r="BE85" t="e">
        <f>SUMIFS('Data Entry'!S$3:S$2000,'Data Entry'!A$3:A$2000,A85,'Data Entry'!T$3:T$2000,2)/AP85</f>
        <v>#DIV/0!</v>
      </c>
      <c r="BF85" t="e">
        <f>SUMIFS('Data Entry'!S$3:S$2000,'Data Entry'!A$3:A$2000,A85,'Data Entry'!T$3:T$2000,1)/AO85</f>
        <v>#DIV/0!</v>
      </c>
      <c r="BG85">
        <f>_xlfn.MAXIFS(Formulas!AC$3:AC$2000,Formulas!A$3:A$2000,Statistics!A84)</f>
        <v>0</v>
      </c>
      <c r="BH85">
        <f>SUMIF(Formulas!A$3:A$2000,Statistics!A85,Formulas!AD$3:AD$2000)</f>
        <v>0</v>
      </c>
      <c r="BI85" s="2" t="e">
        <f t="shared" si="58"/>
        <v>#DIV/0!</v>
      </c>
      <c r="BJ85">
        <f>SUMIF(Formulas!A$3:A$2000,Statistics!A85,Formulas!AE$3:AE$2000)/Statistics!B85</f>
        <v>0</v>
      </c>
      <c r="BK85">
        <f>SUMIF(Formulas!A$3:A$2000,Statistics!A85,Formulas!AG$3:AG$2000)/Statistics!B85</f>
        <v>0</v>
      </c>
      <c r="BL85">
        <f>SUMIF(Formulas!A$3:A$2000,Statistics!A85,Formulas!AH$3:AH$2000)</f>
        <v>0</v>
      </c>
      <c r="BM85" s="2">
        <f t="shared" si="59"/>
        <v>0</v>
      </c>
      <c r="BN85">
        <f>SUMIF(Formulas!A$3:A$2000,Statistics!A85,Formulas!AI$3:AI$2000)</f>
        <v>0</v>
      </c>
      <c r="BO85" s="2">
        <f t="shared" si="60"/>
        <v>0</v>
      </c>
      <c r="BP85">
        <f>SUMIF(Formulas!A$3:A$2000,Statistics!A85,Formulas!AJ$3:AJ$2000)</f>
        <v>0</v>
      </c>
      <c r="BQ85" s="2">
        <f t="shared" si="61"/>
        <v>0</v>
      </c>
      <c r="BR85">
        <f>SUMIF(Formulas!A$3:A$2000,Statistics!A85,Formulas!AK$3:AK$2000)</f>
        <v>0</v>
      </c>
      <c r="BS85" s="2" t="e">
        <f t="shared" si="62"/>
        <v>#DIV/0!</v>
      </c>
    </row>
    <row r="86" spans="2:71">
      <c r="B86">
        <f>COUNTIF(Formulas!A$3:A$2000,Statistics!A86)</f>
        <v>1390</v>
      </c>
      <c r="C86">
        <f t="shared" si="63"/>
        <v>0</v>
      </c>
      <c r="D86">
        <f t="shared" si="36"/>
        <v>0</v>
      </c>
      <c r="E86" s="2">
        <f>SUMIF(Formulas!A$3:A$2000,Statistics!A86,Formulas!D$3:D$2000)/Statistics!B86</f>
        <v>0</v>
      </c>
      <c r="F86">
        <f t="shared" si="37"/>
        <v>0</v>
      </c>
      <c r="G86">
        <f>SUMIF(Formulas!A$3:A$2000,Statistics!A86,Formulas!E$3:E$2000)/B86</f>
        <v>0</v>
      </c>
      <c r="H86">
        <f>SUMIF(Formulas!A$3:A$2000,Statistics!A86,Formulas!E$3:E$2000)</f>
        <v>0</v>
      </c>
      <c r="I86">
        <f>SUMIF(Formulas!A$3:A$2000,Statistics!A86,Formulas!I$3:I$2000)</f>
        <v>0</v>
      </c>
      <c r="J86">
        <f t="shared" si="38"/>
        <v>0</v>
      </c>
      <c r="K86">
        <f>SUMIF(Formulas!A$3:A$2000,Statistics!A86,Formulas!I$3:I$2000)/B86</f>
        <v>0</v>
      </c>
      <c r="L86" s="2" t="e">
        <f t="shared" si="39"/>
        <v>#DIV/0!</v>
      </c>
      <c r="M86">
        <f>SUMIF(Formulas!A$3:A$2000,Statistics!A86,Formulas!G$3:G$2000)/Statistics!B86</f>
        <v>0</v>
      </c>
      <c r="N86">
        <f>SUMIF(Formulas!A$3:A$2000,Statistics!A86,Formulas!G$3:G$2000)</f>
        <v>0</v>
      </c>
      <c r="O86">
        <f t="shared" si="40"/>
        <v>0</v>
      </c>
      <c r="P86">
        <f>SUMIF(Formulas!A$3:A$2000,Statistics!A86,Formulas!J$3:J$2000)/B86</f>
        <v>0</v>
      </c>
      <c r="Q86">
        <f>SUMIF(Formulas!A$3:A$2000,Statistics!A86,Formulas!J$3:J$2000)</f>
        <v>0</v>
      </c>
      <c r="R86" s="2" t="e">
        <f t="shared" si="41"/>
        <v>#DIV/0!</v>
      </c>
      <c r="S86" s="4">
        <f>SUMIF(Formulas!A$3:A$2000,Statistics!A86,Formulas!N$3:N$2000)/B86</f>
        <v>0</v>
      </c>
      <c r="T86">
        <f t="shared" si="42"/>
        <v>0</v>
      </c>
      <c r="U86">
        <f t="shared" si="43"/>
        <v>0</v>
      </c>
      <c r="V86">
        <f>SUMIF('I have a blue banner'!A$2:A$2000,A86,'I have a blue banner'!K$2:K$2000)/B86</f>
        <v>0</v>
      </c>
      <c r="W86" s="1">
        <f>SUMIF(Formulas!A$3:A$2000,Statistics!A86,Formulas!P$3:P$2000)/Statistics!B86</f>
        <v>0</v>
      </c>
      <c r="X86" s="1">
        <f>SUMIF(Formulas!A$3:A$2000,Statistics!A86,Formulas!P$3:P$2000)</f>
        <v>0</v>
      </c>
      <c r="Y86" s="1">
        <f>SUMIF(Formulas!A$3:A$2000,Statistics!A86,Formulas!T$3:T$2000)/Statistics!B86</f>
        <v>0</v>
      </c>
      <c r="Z86" s="1">
        <f>SUMIF(Formulas!A$3:A$2000,Statistics!A86,Formulas!T$3:T$2000)</f>
        <v>0</v>
      </c>
      <c r="AA86" s="42" t="e">
        <f t="shared" si="44"/>
        <v>#DIV/0!</v>
      </c>
      <c r="AB86" s="1">
        <f>SUMIF(Formulas!A$3:A$2000,Statistics!A86,Formulas!R$3:R$2000)/Statistics!B86</f>
        <v>0</v>
      </c>
      <c r="AC86" s="1">
        <f>SUMIF(Formulas!A$3:A$2000,Statistics!A86,Formulas!R$3:R$2000)</f>
        <v>0</v>
      </c>
      <c r="AD86" s="1">
        <f>SUMIF(Formulas!A$3:A$2000,Statistics!A86,Formulas!U$3:U$2000)/Statistics!B86</f>
        <v>0</v>
      </c>
      <c r="AE86" s="1">
        <f>SUMIF(Formulas!A$3:A$2000,Statistics!A86,Formulas!U$3:U$2000)</f>
        <v>0</v>
      </c>
      <c r="AF86" s="43" t="e">
        <f t="shared" si="45"/>
        <v>#DIV/0!</v>
      </c>
      <c r="AG86">
        <f t="shared" si="46"/>
        <v>0</v>
      </c>
      <c r="AH86">
        <f t="shared" si="47"/>
        <v>0</v>
      </c>
      <c r="AI86">
        <f>SUMIF('Defense processing realm (dpr)'!A$2:A$2000,A86,'Defense processing realm (dpr)'!J$2:J$2000)/B86</f>
        <v>0</v>
      </c>
      <c r="AJ86">
        <f t="shared" si="64"/>
        <v>0</v>
      </c>
      <c r="AK86">
        <f t="shared" si="65"/>
        <v>0</v>
      </c>
      <c r="AL86" s="1">
        <f t="shared" si="66"/>
        <v>0</v>
      </c>
      <c r="AM86">
        <f>SUMIF('Defense processing realm (dpr)'!A$2:A$2000,A86,'Defense processing realm (dpr)'!AC$2:AC$2000)/B86</f>
        <v>0</v>
      </c>
      <c r="AN86">
        <f>COUNTIFS('Data Entry'!A:A,Statistics!A86,'Data Entry'!T:T,0)</f>
        <v>0</v>
      </c>
      <c r="AO86">
        <f>COUNTIFS('Data Entry'!A:A,Statistics!A86,'Data Entry'!T:T,1)</f>
        <v>0</v>
      </c>
      <c r="AP86">
        <f>COUNTIFS('Data Entry'!A:A,Statistics!A86,'Data Entry'!T:T,2)</f>
        <v>0</v>
      </c>
      <c r="AQ86">
        <f>COUNTIFS('Data Entry'!A:A,Statistics!A86,'Data Entry'!T:T,3)</f>
        <v>0</v>
      </c>
      <c r="AR86">
        <f>COUNTIFS('Data Entry'!A:A,Statistics!A86,'Data Entry'!T:T,4)</f>
        <v>0</v>
      </c>
      <c r="AS86">
        <f t="shared" si="48"/>
        <v>0</v>
      </c>
      <c r="AT86">
        <f t="shared" si="49"/>
        <v>0</v>
      </c>
      <c r="AU86">
        <f t="shared" si="50"/>
        <v>0</v>
      </c>
      <c r="AV86">
        <f t="shared" si="51"/>
        <v>0</v>
      </c>
      <c r="AW86">
        <f t="shared" si="52"/>
        <v>0</v>
      </c>
      <c r="AX86">
        <f t="shared" si="53"/>
        <v>0</v>
      </c>
      <c r="AY86">
        <f t="shared" si="54"/>
        <v>0</v>
      </c>
      <c r="AZ86">
        <f t="shared" si="55"/>
        <v>0</v>
      </c>
      <c r="BA86">
        <f t="shared" si="56"/>
        <v>0</v>
      </c>
      <c r="BB86">
        <f t="shared" si="57"/>
        <v>0</v>
      </c>
      <c r="BC86" t="e">
        <f>SUMIFS('Data Entry'!S$3:S$2000,'Data Entry'!A$3:A$2000,A86,'Data Entry'!T$3:T$2000,4)/AR86</f>
        <v>#DIV/0!</v>
      </c>
      <c r="BD86" t="e">
        <f>SUMIFS('Data Entry'!S$3:S$2000,'Data Entry'!A$3:A$2000,A86,'Data Entry'!T$3:T$2000,3)/AQ86</f>
        <v>#DIV/0!</v>
      </c>
      <c r="BE86" t="e">
        <f>SUMIFS('Data Entry'!S$3:S$2000,'Data Entry'!A$3:A$2000,A86,'Data Entry'!T$3:T$2000,2)/AP86</f>
        <v>#DIV/0!</v>
      </c>
      <c r="BF86" t="e">
        <f>SUMIFS('Data Entry'!S$3:S$2000,'Data Entry'!A$3:A$2000,A86,'Data Entry'!T$3:T$2000,1)/AO86</f>
        <v>#DIV/0!</v>
      </c>
      <c r="BG86">
        <f>_xlfn.MAXIFS(Formulas!AC$3:AC$2000,Formulas!A$3:A$2000,Statistics!A85)</f>
        <v>0</v>
      </c>
      <c r="BH86">
        <f>SUMIF(Formulas!A$3:A$2000,Statistics!A86,Formulas!AD$3:AD$2000)</f>
        <v>0</v>
      </c>
      <c r="BI86" s="2" t="e">
        <f t="shared" si="58"/>
        <v>#DIV/0!</v>
      </c>
      <c r="BJ86">
        <f>SUMIF(Formulas!A$3:A$2000,Statistics!A86,Formulas!AE$3:AE$2000)/Statistics!B86</f>
        <v>0</v>
      </c>
      <c r="BK86">
        <f>SUMIF(Formulas!A$3:A$2000,Statistics!A86,Formulas!AG$3:AG$2000)/Statistics!B86</f>
        <v>0</v>
      </c>
      <c r="BL86">
        <f>SUMIF(Formulas!A$3:A$2000,Statistics!A86,Formulas!AH$3:AH$2000)</f>
        <v>0</v>
      </c>
      <c r="BM86" s="2">
        <f t="shared" si="59"/>
        <v>0</v>
      </c>
      <c r="BN86">
        <f>SUMIF(Formulas!A$3:A$2000,Statistics!A86,Formulas!AI$3:AI$2000)</f>
        <v>0</v>
      </c>
      <c r="BO86" s="2">
        <f t="shared" si="60"/>
        <v>0</v>
      </c>
      <c r="BP86">
        <f>SUMIF(Formulas!A$3:A$2000,Statistics!A86,Formulas!AJ$3:AJ$2000)</f>
        <v>0</v>
      </c>
      <c r="BQ86" s="2">
        <f t="shared" si="61"/>
        <v>0</v>
      </c>
      <c r="BR86">
        <f>SUMIF(Formulas!A$3:A$2000,Statistics!A86,Formulas!AK$3:AK$2000)</f>
        <v>0</v>
      </c>
      <c r="BS86" s="2" t="e">
        <f t="shared" si="62"/>
        <v>#DIV/0!</v>
      </c>
    </row>
    <row r="87" spans="2:71">
      <c r="B87">
        <f>COUNTIF(Formulas!A$3:A$2000,Statistics!A87)</f>
        <v>1390</v>
      </c>
      <c r="C87">
        <f t="shared" si="63"/>
        <v>0</v>
      </c>
      <c r="D87">
        <f t="shared" si="36"/>
        <v>0</v>
      </c>
      <c r="E87" s="2">
        <f>SUMIF(Formulas!A$3:A$2000,Statistics!A87,Formulas!D$3:D$2000)/Statistics!B87</f>
        <v>0</v>
      </c>
      <c r="F87">
        <f t="shared" si="37"/>
        <v>0</v>
      </c>
      <c r="G87">
        <f>SUMIF(Formulas!A$3:A$2000,Statistics!A87,Formulas!E$3:E$2000)/B87</f>
        <v>0</v>
      </c>
      <c r="H87">
        <f>SUMIF(Formulas!A$3:A$2000,Statistics!A87,Formulas!E$3:E$2000)</f>
        <v>0</v>
      </c>
      <c r="I87">
        <f>SUMIF(Formulas!A$3:A$2000,Statistics!A87,Formulas!I$3:I$2000)</f>
        <v>0</v>
      </c>
      <c r="J87">
        <f t="shared" si="38"/>
        <v>0</v>
      </c>
      <c r="K87">
        <f>SUMIF(Formulas!A$3:A$2000,Statistics!A87,Formulas!I$3:I$2000)/B87</f>
        <v>0</v>
      </c>
      <c r="L87" s="2" t="e">
        <f t="shared" si="39"/>
        <v>#DIV/0!</v>
      </c>
      <c r="M87">
        <f>SUMIF(Formulas!A$3:A$2000,Statistics!A87,Formulas!G$3:G$2000)/Statistics!B87</f>
        <v>0</v>
      </c>
      <c r="N87">
        <f>SUMIF(Formulas!A$3:A$2000,Statistics!A87,Formulas!G$3:G$2000)</f>
        <v>0</v>
      </c>
      <c r="O87">
        <f t="shared" si="40"/>
        <v>0</v>
      </c>
      <c r="P87">
        <f>SUMIF(Formulas!A$3:A$2000,Statistics!A87,Formulas!J$3:J$2000)/B87</f>
        <v>0</v>
      </c>
      <c r="Q87">
        <f>SUMIF(Formulas!A$3:A$2000,Statistics!A87,Formulas!J$3:J$2000)</f>
        <v>0</v>
      </c>
      <c r="R87" s="2" t="e">
        <f t="shared" si="41"/>
        <v>#DIV/0!</v>
      </c>
      <c r="S87" s="4">
        <f>SUMIF(Formulas!A$3:A$2000,Statistics!A87,Formulas!N$3:N$2000)/B87</f>
        <v>0</v>
      </c>
      <c r="T87">
        <f t="shared" si="42"/>
        <v>0</v>
      </c>
      <c r="U87">
        <f t="shared" si="43"/>
        <v>0</v>
      </c>
      <c r="V87">
        <f>SUMIF('I have a blue banner'!A$2:A$2000,A87,'I have a blue banner'!K$2:K$2000)/B87</f>
        <v>0</v>
      </c>
      <c r="W87" s="1">
        <f>SUMIF(Formulas!A$3:A$2000,Statistics!A87,Formulas!P$3:P$2000)/Statistics!B87</f>
        <v>0</v>
      </c>
      <c r="X87" s="1">
        <f>SUMIF(Formulas!A$3:A$2000,Statistics!A87,Formulas!P$3:P$2000)</f>
        <v>0</v>
      </c>
      <c r="Y87" s="1">
        <f>SUMIF(Formulas!A$3:A$2000,Statistics!A87,Formulas!T$3:T$2000)/Statistics!B87</f>
        <v>0</v>
      </c>
      <c r="Z87" s="1">
        <f>SUMIF(Formulas!A$3:A$2000,Statistics!A87,Formulas!T$3:T$2000)</f>
        <v>0</v>
      </c>
      <c r="AA87" s="42" t="e">
        <f t="shared" si="44"/>
        <v>#DIV/0!</v>
      </c>
      <c r="AB87" s="1">
        <f>SUMIF(Formulas!A$3:A$2000,Statistics!A87,Formulas!R$3:R$2000)/Statistics!B87</f>
        <v>0</v>
      </c>
      <c r="AC87" s="1">
        <f>SUMIF(Formulas!A$3:A$2000,Statistics!A87,Formulas!R$3:R$2000)</f>
        <v>0</v>
      </c>
      <c r="AD87" s="1">
        <f>SUMIF(Formulas!A$3:A$2000,Statistics!A87,Formulas!U$3:U$2000)/Statistics!B87</f>
        <v>0</v>
      </c>
      <c r="AE87" s="1">
        <f>SUMIF(Formulas!A$3:A$2000,Statistics!A87,Formulas!U$3:U$2000)</f>
        <v>0</v>
      </c>
      <c r="AF87" s="43" t="e">
        <f t="shared" si="45"/>
        <v>#DIV/0!</v>
      </c>
      <c r="AG87">
        <f t="shared" si="46"/>
        <v>0</v>
      </c>
      <c r="AH87">
        <f t="shared" si="47"/>
        <v>0</v>
      </c>
      <c r="AI87">
        <f>SUMIF('Defense processing realm (dpr)'!A$2:A$2000,A87,'Defense processing realm (dpr)'!J$2:J$2000)/B87</f>
        <v>0</v>
      </c>
      <c r="AJ87">
        <f t="shared" si="64"/>
        <v>0</v>
      </c>
      <c r="AK87">
        <f t="shared" si="65"/>
        <v>0</v>
      </c>
      <c r="AL87" s="1">
        <f t="shared" si="66"/>
        <v>0</v>
      </c>
      <c r="AM87">
        <f>SUMIF('Defense processing realm (dpr)'!A$2:A$2000,A87,'Defense processing realm (dpr)'!AC$2:AC$2000)/B87</f>
        <v>0</v>
      </c>
      <c r="AN87">
        <f>COUNTIFS('Data Entry'!A:A,Statistics!A87,'Data Entry'!T:T,0)</f>
        <v>0</v>
      </c>
      <c r="AO87">
        <f>COUNTIFS('Data Entry'!A:A,Statistics!A87,'Data Entry'!T:T,1)</f>
        <v>0</v>
      </c>
      <c r="AP87">
        <f>COUNTIFS('Data Entry'!A:A,Statistics!A87,'Data Entry'!T:T,2)</f>
        <v>0</v>
      </c>
      <c r="AQ87">
        <f>COUNTIFS('Data Entry'!A:A,Statistics!A87,'Data Entry'!T:T,3)</f>
        <v>0</v>
      </c>
      <c r="AR87">
        <f>COUNTIFS('Data Entry'!A:A,Statistics!A87,'Data Entry'!T:T,4)</f>
        <v>0</v>
      </c>
      <c r="AS87">
        <f t="shared" si="48"/>
        <v>0</v>
      </c>
      <c r="AT87">
        <f t="shared" si="49"/>
        <v>0</v>
      </c>
      <c r="AU87">
        <f t="shared" si="50"/>
        <v>0</v>
      </c>
      <c r="AV87">
        <f t="shared" si="51"/>
        <v>0</v>
      </c>
      <c r="AW87">
        <f t="shared" si="52"/>
        <v>0</v>
      </c>
      <c r="AX87">
        <f t="shared" si="53"/>
        <v>0</v>
      </c>
      <c r="AY87">
        <f t="shared" si="54"/>
        <v>0</v>
      </c>
      <c r="AZ87">
        <f t="shared" si="55"/>
        <v>0</v>
      </c>
      <c r="BA87">
        <f t="shared" si="56"/>
        <v>0</v>
      </c>
      <c r="BB87">
        <f t="shared" si="57"/>
        <v>0</v>
      </c>
      <c r="BC87" t="e">
        <f>SUMIFS('Data Entry'!S$3:S$2000,'Data Entry'!A$3:A$2000,A87,'Data Entry'!T$3:T$2000,4)/AR87</f>
        <v>#DIV/0!</v>
      </c>
      <c r="BD87" t="e">
        <f>SUMIFS('Data Entry'!S$3:S$2000,'Data Entry'!A$3:A$2000,A87,'Data Entry'!T$3:T$2000,3)/AQ87</f>
        <v>#DIV/0!</v>
      </c>
      <c r="BE87" t="e">
        <f>SUMIFS('Data Entry'!S$3:S$2000,'Data Entry'!A$3:A$2000,A87,'Data Entry'!T$3:T$2000,2)/AP87</f>
        <v>#DIV/0!</v>
      </c>
      <c r="BF87" t="e">
        <f>SUMIFS('Data Entry'!S$3:S$2000,'Data Entry'!A$3:A$2000,A87,'Data Entry'!T$3:T$2000,1)/AO87</f>
        <v>#DIV/0!</v>
      </c>
      <c r="BG87">
        <f>_xlfn.MAXIFS(Formulas!AC$3:AC$2000,Formulas!A$3:A$2000,Statistics!A86)</f>
        <v>0</v>
      </c>
      <c r="BH87">
        <f>SUMIF(Formulas!A$3:A$2000,Statistics!A87,Formulas!AD$3:AD$2000)</f>
        <v>0</v>
      </c>
      <c r="BI87" s="2" t="e">
        <f t="shared" si="58"/>
        <v>#DIV/0!</v>
      </c>
      <c r="BJ87">
        <f>SUMIF(Formulas!A$3:A$2000,Statistics!A87,Formulas!AE$3:AE$2000)/Statistics!B87</f>
        <v>0</v>
      </c>
      <c r="BK87">
        <f>SUMIF(Formulas!A$3:A$2000,Statistics!A87,Formulas!AG$3:AG$2000)/Statistics!B87</f>
        <v>0</v>
      </c>
      <c r="BL87">
        <f>SUMIF(Formulas!A$3:A$2000,Statistics!A87,Formulas!AH$3:AH$2000)</f>
        <v>0</v>
      </c>
      <c r="BM87" s="2">
        <f t="shared" si="59"/>
        <v>0</v>
      </c>
      <c r="BN87">
        <f>SUMIF(Formulas!A$3:A$2000,Statistics!A87,Formulas!AI$3:AI$2000)</f>
        <v>0</v>
      </c>
      <c r="BO87" s="2">
        <f t="shared" si="60"/>
        <v>0</v>
      </c>
      <c r="BP87">
        <f>SUMIF(Formulas!A$3:A$2000,Statistics!A87,Formulas!AJ$3:AJ$2000)</f>
        <v>0</v>
      </c>
      <c r="BQ87" s="2">
        <f t="shared" si="61"/>
        <v>0</v>
      </c>
      <c r="BR87">
        <f>SUMIF(Formulas!A$3:A$2000,Statistics!A87,Formulas!AK$3:AK$2000)</f>
        <v>0</v>
      </c>
      <c r="BS87" s="2" t="e">
        <f t="shared" si="62"/>
        <v>#DIV/0!</v>
      </c>
    </row>
    <row r="88" spans="38:38">
      <c r="AL88" s="1"/>
    </row>
    <row r="89" spans="38:38">
      <c r="AL89" s="1"/>
    </row>
    <row r="90" spans="38:38">
      <c r="AL90" s="1"/>
    </row>
    <row r="91" spans="38:38">
      <c r="AL91" s="1"/>
    </row>
    <row r="92" spans="38:38">
      <c r="AL92" s="1"/>
    </row>
    <row r="93" spans="38:38">
      <c r="AL93" s="1"/>
    </row>
    <row r="94" spans="38:38">
      <c r="AL94" s="1"/>
    </row>
    <row r="95" spans="38:38">
      <c r="AL95" s="1"/>
    </row>
    <row r="96" spans="38:38">
      <c r="AL96" s="1"/>
    </row>
    <row r="97" spans="38:38">
      <c r="AL97" s="1"/>
    </row>
    <row r="98" spans="38:38">
      <c r="AL98" s="1"/>
    </row>
    <row r="99" spans="38:38">
      <c r="AL99" s="1"/>
    </row>
    <row r="100" spans="38:38">
      <c r="AL100" s="1"/>
    </row>
    <row r="101" spans="38:38">
      <c r="AL101" s="1"/>
    </row>
    <row r="102" spans="38:38">
      <c r="AL102" s="1"/>
    </row>
    <row r="103" spans="38:38">
      <c r="AL103" s="1"/>
    </row>
    <row r="104" spans="38:38">
      <c r="AL104" s="1"/>
    </row>
    <row r="105" spans="38:38">
      <c r="AL105" s="1"/>
    </row>
    <row r="106" spans="38:38">
      <c r="AL106" s="1"/>
    </row>
    <row r="107" spans="38:38">
      <c r="AL107" s="1"/>
    </row>
    <row r="108" spans="38:38">
      <c r="AL108" s="1"/>
    </row>
    <row r="109" spans="38:38">
      <c r="AL109" s="1"/>
    </row>
    <row r="110" spans="38:38">
      <c r="AL110" s="1"/>
    </row>
    <row r="111" spans="38:38">
      <c r="AL111" s="1"/>
    </row>
    <row r="112" spans="38:38">
      <c r="AL112" s="1"/>
    </row>
    <row r="113" spans="38:38">
      <c r="AL113" s="1"/>
    </row>
    <row r="114" spans="38:38">
      <c r="AL114" s="1"/>
    </row>
    <row r="115" spans="38:38">
      <c r="AL115" s="1"/>
    </row>
    <row r="116" spans="38:38">
      <c r="AL116" s="1"/>
    </row>
    <row r="117" spans="38:38">
      <c r="AL117" s="1"/>
    </row>
  </sheetData>
  <mergeCells count="6">
    <mergeCell ref="D1:T1"/>
    <mergeCell ref="U1:AG1"/>
    <mergeCell ref="AI1:AM1"/>
    <mergeCell ref="AU1:BJ1"/>
    <mergeCell ref="BK1:BS1"/>
    <mergeCell ref="AV2:AZ2"/>
  </mergeCells>
  <conditionalFormatting sqref="BN$1:BO$1048576">
    <cfRule type="cellIs" dxfId="0" priority="2" operator="greaterThan">
      <formula>0</formula>
    </cfRule>
  </conditionalFormatting>
  <conditionalFormatting sqref="BL4:BM87">
    <cfRule type="cellIs" dxfId="1" priority="1" operator="greaterThan">
      <formula>0</formula>
    </cfRule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AK2004"/>
  <sheetViews>
    <sheetView topLeftCell="P1" workbookViewId="0">
      <pane ySplit="2" topLeftCell="A1999" activePane="bottomLeft" state="frozen"/>
      <selection/>
      <selection pane="bottomLeft" activeCell="P2016" sqref="P2016"/>
    </sheetView>
  </sheetViews>
  <sheetFormatPr defaultColWidth="9" defaultRowHeight="14.5"/>
  <cols>
    <col min="1" max="1" width="9.81818181818182" style="34" customWidth="1"/>
    <col min="2" max="3" width="8.72727272727273" style="34"/>
    <col min="4" max="4" width="10.4545454545455" style="22" customWidth="1"/>
    <col min="5" max="8" width="8.72727272727273" style="22"/>
    <col min="9" max="9" width="12.1818181818182" style="22" customWidth="1"/>
    <col min="10" max="13" width="8.72727272727273" style="22"/>
    <col min="14" max="14" width="13.1818181818182" style="22" customWidth="1"/>
    <col min="15" max="15" width="8.72727272727273" style="22"/>
    <col min="16" max="19" width="8.72727272727273" style="35"/>
    <col min="20" max="20" width="12.2727272727273" style="35" customWidth="1"/>
    <col min="21" max="24" width="12.5454545454545" style="35" customWidth="1"/>
    <col min="25" max="27" width="8.72727272727273" style="35"/>
    <col min="28" max="28" width="12.2727272727273" style="21" customWidth="1"/>
    <col min="29" max="29" width="8.72727272727273" style="21"/>
    <col min="30" max="30" width="10.7272727272727" style="21" customWidth="1"/>
    <col min="31" max="31" width="8.72727272727273" style="21"/>
    <col min="32" max="32" width="8.72727272727273" style="13" customWidth="1"/>
    <col min="33" max="33" width="12.8181818181818" style="13"/>
    <col min="34" max="37" width="8.72727272727273" style="13"/>
  </cols>
  <sheetData>
    <row r="1" spans="1:37">
      <c r="A1" s="36" t="s">
        <v>139</v>
      </c>
      <c r="B1" s="36"/>
      <c r="C1" s="36"/>
      <c r="D1" s="37" t="s">
        <v>1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8" t="s">
        <v>2</v>
      </c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9"/>
      <c r="AC1" s="40" t="s">
        <v>4</v>
      </c>
      <c r="AD1" s="40"/>
      <c r="AF1" s="12" t="s">
        <v>5</v>
      </c>
      <c r="AG1" s="12"/>
      <c r="AH1" s="12"/>
      <c r="AI1" s="12"/>
      <c r="AJ1" s="12"/>
      <c r="AK1" s="12"/>
    </row>
    <row r="2" spans="1:37">
      <c r="A2" s="34" t="s">
        <v>6</v>
      </c>
      <c r="B2" s="34" t="s">
        <v>7</v>
      </c>
      <c r="C2" s="34" t="s">
        <v>8</v>
      </c>
      <c r="D2" s="22" t="s">
        <v>9</v>
      </c>
      <c r="E2" s="22" t="s">
        <v>10</v>
      </c>
      <c r="F2" s="22" t="s">
        <v>14</v>
      </c>
      <c r="G2" s="22" t="s">
        <v>12</v>
      </c>
      <c r="H2" s="22" t="s">
        <v>13</v>
      </c>
      <c r="I2" s="22" t="s">
        <v>140</v>
      </c>
      <c r="J2" s="22" t="s">
        <v>141</v>
      </c>
      <c r="K2" s="22" t="s">
        <v>142</v>
      </c>
      <c r="L2" s="22" t="s">
        <v>143</v>
      </c>
      <c r="M2" s="22" t="s">
        <v>144</v>
      </c>
      <c r="N2" s="22" t="s">
        <v>145</v>
      </c>
      <c r="O2" s="22" t="s">
        <v>146</v>
      </c>
      <c r="P2" s="35" t="str">
        <f>'Data Entry'!I2</f>
        <v>Low Balls</v>
      </c>
      <c r="Q2" s="35" t="str">
        <f>'Data Entry'!J2</f>
        <v>Low Misses</v>
      </c>
      <c r="R2" s="35" t="str">
        <f>'Data Entry'!K2</f>
        <v>High Balls</v>
      </c>
      <c r="S2" s="35" t="str">
        <f>'Data Entry'!L2</f>
        <v>High Misses</v>
      </c>
      <c r="T2" s="35" t="s">
        <v>147</v>
      </c>
      <c r="U2" s="35" t="s">
        <v>141</v>
      </c>
      <c r="V2" s="35" t="s">
        <v>86</v>
      </c>
      <c r="W2" s="35" t="s">
        <v>148</v>
      </c>
      <c r="X2" s="35" t="s">
        <v>149</v>
      </c>
      <c r="Y2" s="35" t="s">
        <v>150</v>
      </c>
      <c r="Z2" s="35" t="s">
        <v>151</v>
      </c>
      <c r="AA2" s="35" t="s">
        <v>152</v>
      </c>
      <c r="AB2" s="21" t="s">
        <v>153</v>
      </c>
      <c r="AC2" s="21" t="s">
        <v>154</v>
      </c>
      <c r="AD2" s="21" t="s">
        <v>155</v>
      </c>
      <c r="AE2" s="21" t="s">
        <v>156</v>
      </c>
      <c r="AF2" s="13" t="s">
        <v>24</v>
      </c>
      <c r="AG2" s="13" t="s">
        <v>157</v>
      </c>
      <c r="AH2" s="13" t="s">
        <v>158</v>
      </c>
      <c r="AI2" s="13" t="s">
        <v>29</v>
      </c>
      <c r="AJ2" s="13" t="str">
        <f>'Data Entry'!Y2</f>
        <v>Breakdown</v>
      </c>
      <c r="AK2" s="13" t="str">
        <f>'Data Entry'!Z2</f>
        <v>Recovered</v>
      </c>
    </row>
    <row r="3" spans="1:37">
      <c r="A3" s="34">
        <f>'Data Entry'!A3</f>
        <v>4069</v>
      </c>
      <c r="B3" s="34">
        <f>'Data Entry'!B3</f>
        <v>1</v>
      </c>
      <c r="C3" s="20">
        <f>IF('Data Entry'!C3="red",1,IF('Data Entry'!C3="blue",2,0))</f>
        <v>1</v>
      </c>
      <c r="D3" s="22">
        <f>'Data Entry'!D3</f>
        <v>1</v>
      </c>
      <c r="E3" s="22">
        <f>'Data Entry'!E3</f>
        <v>0</v>
      </c>
      <c r="F3" s="22">
        <f>'Data Entry'!F3</f>
        <v>0</v>
      </c>
      <c r="G3" s="22">
        <f>'Data Entry'!G3</f>
        <v>0</v>
      </c>
      <c r="H3" s="22">
        <f>'Data Entry'!H3</f>
        <v>1</v>
      </c>
      <c r="I3" s="22">
        <f>E3+F3</f>
        <v>0</v>
      </c>
      <c r="J3" s="22">
        <f>G3+H3</f>
        <v>1</v>
      </c>
      <c r="K3" s="22">
        <f t="shared" ref="K3:K66" si="0">IF(D3=1,2,0)</f>
        <v>2</v>
      </c>
      <c r="L3" s="22">
        <f t="shared" ref="L3:L66" si="1">E3*2</f>
        <v>0</v>
      </c>
      <c r="M3" s="22">
        <f t="shared" ref="M3:M66" si="2">G3*4</f>
        <v>0</v>
      </c>
      <c r="N3" s="22">
        <f t="shared" ref="N3:N66" si="3">I3+J3</f>
        <v>1</v>
      </c>
      <c r="O3" s="22">
        <f t="shared" ref="O3:O66" si="4">SUM(K3:M3)</f>
        <v>2</v>
      </c>
      <c r="P3" s="35">
        <f>'Data Entry'!I3</f>
        <v>0</v>
      </c>
      <c r="Q3" s="35">
        <f>'Data Entry'!J3</f>
        <v>0</v>
      </c>
      <c r="R3" s="35">
        <f>'Data Entry'!K3</f>
        <v>5</v>
      </c>
      <c r="S3" s="35">
        <f>'Data Entry'!L3</f>
        <v>3</v>
      </c>
      <c r="T3" s="35">
        <f t="shared" ref="T3:T66" si="5">P3+Q3</f>
        <v>0</v>
      </c>
      <c r="U3" s="35">
        <f t="shared" ref="U3:U66" si="6">R3+S3</f>
        <v>8</v>
      </c>
      <c r="V3" s="35" t="e">
        <f>P3/T3</f>
        <v>#DIV/0!</v>
      </c>
      <c r="W3" s="35">
        <f>R3/U3</f>
        <v>0.625</v>
      </c>
      <c r="X3" s="35">
        <f>(T3+U3)/2</f>
        <v>4</v>
      </c>
      <c r="Y3" s="35">
        <f t="shared" ref="Y3:Y66" si="7">P3</f>
        <v>0</v>
      </c>
      <c r="Z3" s="35">
        <f t="shared" ref="Z3:Z66" si="8">R3*2</f>
        <v>10</v>
      </c>
      <c r="AA3" s="35">
        <f t="shared" ref="AA3:AA66" si="9">Y3+Z3</f>
        <v>10</v>
      </c>
      <c r="AB3" s="21">
        <f>'Data Entry'!S3</f>
        <v>0</v>
      </c>
      <c r="AC3" s="21">
        <f>'Data Entry'!T3</f>
        <v>4</v>
      </c>
      <c r="AD3" s="21">
        <f>'Data Entry'!U3</f>
        <v>0</v>
      </c>
      <c r="AE3" s="21">
        <f t="shared" ref="AE3:AE66" si="10">IF(AC3=4,15,IF(AC3=3,10,IF(AC3=2,6,IF(AC3=1,4,0))))</f>
        <v>15</v>
      </c>
      <c r="AF3" s="13">
        <f>'Data Entry'!V3</f>
        <v>8</v>
      </c>
      <c r="AG3" s="13">
        <f t="shared" ref="AG3:AG66" si="11">AF3/3</f>
        <v>2.66666666666667</v>
      </c>
      <c r="AH3" s="13">
        <f>'Data Entry'!W3</f>
        <v>0</v>
      </c>
      <c r="AI3" s="13">
        <f>'Data Entry'!X3</f>
        <v>0</v>
      </c>
      <c r="AJ3" s="13">
        <f>'Data Entry'!Y3</f>
        <v>0</v>
      </c>
      <c r="AK3" s="13">
        <f>'Data Entry'!Z3</f>
        <v>0</v>
      </c>
    </row>
    <row r="4" spans="1:37">
      <c r="A4" s="34">
        <f>'Data Entry'!A4</f>
        <v>8731</v>
      </c>
      <c r="B4" s="34">
        <f>'Data Entry'!B4</f>
        <v>1</v>
      </c>
      <c r="C4" s="20">
        <f>IF('Data Entry'!C4="red",1,IF('Data Entry'!C4="blue",2,0))</f>
        <v>1</v>
      </c>
      <c r="D4" s="22">
        <f>'Data Entry'!D4</f>
        <v>0</v>
      </c>
      <c r="E4" s="22">
        <f>'Data Entry'!E4</f>
        <v>2</v>
      </c>
      <c r="F4" s="22">
        <f>'Data Entry'!F4</f>
        <v>1</v>
      </c>
      <c r="G4" s="22">
        <f>'Data Entry'!G4</f>
        <v>0</v>
      </c>
      <c r="H4" s="22">
        <f>'Data Entry'!H4</f>
        <v>0</v>
      </c>
      <c r="I4" s="22">
        <f t="shared" ref="I4:I67" si="12">E4+F4</f>
        <v>3</v>
      </c>
      <c r="J4" s="22">
        <f t="shared" ref="J4:J67" si="13">G4+H4</f>
        <v>0</v>
      </c>
      <c r="K4" s="22">
        <f t="shared" si="0"/>
        <v>0</v>
      </c>
      <c r="L4" s="22">
        <f t="shared" si="1"/>
        <v>4</v>
      </c>
      <c r="M4" s="22">
        <f t="shared" si="2"/>
        <v>0</v>
      </c>
      <c r="N4" s="22">
        <f t="shared" si="3"/>
        <v>3</v>
      </c>
      <c r="O4" s="22">
        <f t="shared" si="4"/>
        <v>4</v>
      </c>
      <c r="P4" s="35">
        <f>'Data Entry'!I4</f>
        <v>4</v>
      </c>
      <c r="Q4" s="35">
        <f>'Data Entry'!J4</f>
        <v>0</v>
      </c>
      <c r="R4" s="35">
        <f>'Data Entry'!K4</f>
        <v>0</v>
      </c>
      <c r="S4" s="35">
        <f>'Data Entry'!L4</f>
        <v>0</v>
      </c>
      <c r="T4" s="35">
        <f t="shared" si="5"/>
        <v>4</v>
      </c>
      <c r="U4" s="35">
        <f t="shared" si="6"/>
        <v>0</v>
      </c>
      <c r="V4" s="35">
        <f t="shared" ref="V4:V67" si="14">P4/T4</f>
        <v>1</v>
      </c>
      <c r="W4" s="35" t="e">
        <f t="shared" ref="W4:W67" si="15">R4/U4</f>
        <v>#DIV/0!</v>
      </c>
      <c r="X4" s="35">
        <f t="shared" ref="X4:X67" si="16">(T4+U4)/2</f>
        <v>2</v>
      </c>
      <c r="Y4" s="35">
        <f t="shared" si="7"/>
        <v>4</v>
      </c>
      <c r="Z4" s="35">
        <f t="shared" si="8"/>
        <v>0</v>
      </c>
      <c r="AA4" s="35">
        <f t="shared" si="9"/>
        <v>4</v>
      </c>
      <c r="AB4" s="21">
        <f>'Data Entry'!S4</f>
        <v>0</v>
      </c>
      <c r="AC4" s="21">
        <f>'Data Entry'!T4</f>
        <v>0</v>
      </c>
      <c r="AD4" s="21">
        <f>'Data Entry'!U4</f>
        <v>0</v>
      </c>
      <c r="AE4" s="21">
        <f t="shared" si="10"/>
        <v>0</v>
      </c>
      <c r="AF4" s="13">
        <f>'Data Entry'!V4</f>
        <v>0</v>
      </c>
      <c r="AG4" s="13">
        <f t="shared" si="11"/>
        <v>0</v>
      </c>
      <c r="AH4" s="13">
        <f>'Data Entry'!W4</f>
        <v>0</v>
      </c>
      <c r="AI4" s="13">
        <f>'Data Entry'!X4</f>
        <v>0</v>
      </c>
      <c r="AJ4" s="13">
        <f>'Data Entry'!Y4</f>
        <v>0</v>
      </c>
      <c r="AK4" s="13">
        <f>'Data Entry'!Z4</f>
        <v>0</v>
      </c>
    </row>
    <row r="5" spans="1:37">
      <c r="A5" s="34">
        <f>'Data Entry'!A5</f>
        <v>5406</v>
      </c>
      <c r="B5" s="34">
        <f>'Data Entry'!B5</f>
        <v>1</v>
      </c>
      <c r="C5" s="20">
        <f>IF('Data Entry'!C5="red",1,IF('Data Entry'!C5="blue",2,0))</f>
        <v>2</v>
      </c>
      <c r="D5" s="22">
        <f>'Data Entry'!D5</f>
        <v>0</v>
      </c>
      <c r="E5" s="22">
        <f>'Data Entry'!E5</f>
        <v>0</v>
      </c>
      <c r="F5" s="22">
        <f>'Data Entry'!F5</f>
        <v>0</v>
      </c>
      <c r="G5" s="22">
        <f>'Data Entry'!G5</f>
        <v>2</v>
      </c>
      <c r="H5" s="22">
        <f>'Data Entry'!H5</f>
        <v>0</v>
      </c>
      <c r="I5" s="22">
        <f t="shared" si="12"/>
        <v>0</v>
      </c>
      <c r="J5" s="22">
        <f t="shared" si="13"/>
        <v>2</v>
      </c>
      <c r="K5" s="22">
        <f t="shared" si="0"/>
        <v>0</v>
      </c>
      <c r="L5" s="22">
        <f t="shared" si="1"/>
        <v>0</v>
      </c>
      <c r="M5" s="22">
        <f t="shared" si="2"/>
        <v>8</v>
      </c>
      <c r="N5" s="22">
        <f t="shared" si="3"/>
        <v>2</v>
      </c>
      <c r="O5" s="22">
        <f t="shared" si="4"/>
        <v>8</v>
      </c>
      <c r="P5" s="35">
        <f>'Data Entry'!I5</f>
        <v>0</v>
      </c>
      <c r="Q5" s="35">
        <f>'Data Entry'!J5</f>
        <v>0</v>
      </c>
      <c r="R5" s="35">
        <f>'Data Entry'!K5</f>
        <v>10</v>
      </c>
      <c r="S5" s="35">
        <f>'Data Entry'!L5</f>
        <v>2</v>
      </c>
      <c r="T5" s="35">
        <f t="shared" si="5"/>
        <v>0</v>
      </c>
      <c r="U5" s="35">
        <f t="shared" si="6"/>
        <v>12</v>
      </c>
      <c r="V5" s="35" t="e">
        <f t="shared" si="14"/>
        <v>#DIV/0!</v>
      </c>
      <c r="W5" s="35">
        <f t="shared" si="15"/>
        <v>0.833333333333333</v>
      </c>
      <c r="X5" s="35">
        <f t="shared" si="16"/>
        <v>6</v>
      </c>
      <c r="Y5" s="35">
        <f t="shared" si="7"/>
        <v>0</v>
      </c>
      <c r="Z5" s="35">
        <f t="shared" si="8"/>
        <v>20</v>
      </c>
      <c r="AA5" s="35">
        <f t="shared" si="9"/>
        <v>20</v>
      </c>
      <c r="AB5" s="21">
        <f>'Data Entry'!S5</f>
        <v>0</v>
      </c>
      <c r="AC5" s="21">
        <f>'Data Entry'!T5</f>
        <v>4</v>
      </c>
      <c r="AD5" s="21">
        <f>'Data Entry'!U5</f>
        <v>0</v>
      </c>
      <c r="AE5" s="21">
        <f t="shared" si="10"/>
        <v>15</v>
      </c>
      <c r="AF5" s="13">
        <f>'Data Entry'!V5</f>
        <v>0</v>
      </c>
      <c r="AG5" s="13">
        <f t="shared" si="11"/>
        <v>0</v>
      </c>
      <c r="AH5" s="13">
        <f>'Data Entry'!W5</f>
        <v>0</v>
      </c>
      <c r="AI5" s="13">
        <f>'Data Entry'!X5</f>
        <v>0</v>
      </c>
      <c r="AJ5" s="13">
        <f>'Data Entry'!Y5</f>
        <v>0</v>
      </c>
      <c r="AK5" s="13">
        <f>'Data Entry'!Z5</f>
        <v>0</v>
      </c>
    </row>
    <row r="6" spans="1:37">
      <c r="A6" s="34">
        <f>'Data Entry'!A6</f>
        <v>1114</v>
      </c>
      <c r="B6" s="34">
        <f>'Data Entry'!B6</f>
        <v>1</v>
      </c>
      <c r="C6" s="20">
        <f>IF('Data Entry'!C6="red",1,IF('Data Entry'!C6="blue",2,0))</f>
        <v>2</v>
      </c>
      <c r="D6" s="22">
        <f>'Data Entry'!D6</f>
        <v>1</v>
      </c>
      <c r="E6" s="22">
        <f>'Data Entry'!E6</f>
        <v>0</v>
      </c>
      <c r="F6" s="22">
        <f>'Data Entry'!F6</f>
        <v>0</v>
      </c>
      <c r="G6" s="22">
        <f>'Data Entry'!G6</f>
        <v>2</v>
      </c>
      <c r="H6" s="22">
        <f>'Data Entry'!H6</f>
        <v>0</v>
      </c>
      <c r="I6" s="22">
        <f t="shared" si="12"/>
        <v>0</v>
      </c>
      <c r="J6" s="22">
        <f t="shared" si="13"/>
        <v>2</v>
      </c>
      <c r="K6" s="22">
        <f t="shared" si="0"/>
        <v>2</v>
      </c>
      <c r="L6" s="22">
        <f t="shared" si="1"/>
        <v>0</v>
      </c>
      <c r="M6" s="22">
        <f t="shared" si="2"/>
        <v>8</v>
      </c>
      <c r="N6" s="22">
        <f t="shared" si="3"/>
        <v>2</v>
      </c>
      <c r="O6" s="22">
        <f t="shared" si="4"/>
        <v>10</v>
      </c>
      <c r="P6" s="35">
        <f>'Data Entry'!I6</f>
        <v>0</v>
      </c>
      <c r="Q6" s="35">
        <f>'Data Entry'!J6</f>
        <v>0</v>
      </c>
      <c r="R6" s="35">
        <f>'Data Entry'!K6</f>
        <v>12</v>
      </c>
      <c r="S6" s="35">
        <f>'Data Entry'!L6</f>
        <v>3</v>
      </c>
      <c r="T6" s="35">
        <f t="shared" si="5"/>
        <v>0</v>
      </c>
      <c r="U6" s="35">
        <f t="shared" si="6"/>
        <v>15</v>
      </c>
      <c r="V6" s="35" t="e">
        <f t="shared" si="14"/>
        <v>#DIV/0!</v>
      </c>
      <c r="W6" s="35">
        <f t="shared" si="15"/>
        <v>0.8</v>
      </c>
      <c r="X6" s="35">
        <f t="shared" si="16"/>
        <v>7.5</v>
      </c>
      <c r="Y6" s="35">
        <f t="shared" si="7"/>
        <v>0</v>
      </c>
      <c r="Z6" s="35">
        <f t="shared" si="8"/>
        <v>24</v>
      </c>
      <c r="AA6" s="35">
        <f t="shared" si="9"/>
        <v>24</v>
      </c>
      <c r="AB6" s="21">
        <f>'Data Entry'!S6</f>
        <v>0</v>
      </c>
      <c r="AC6" s="21">
        <f>'Data Entry'!T6</f>
        <v>4</v>
      </c>
      <c r="AD6" s="21">
        <f>'Data Entry'!U6</f>
        <v>0</v>
      </c>
      <c r="AE6" s="21">
        <f t="shared" si="10"/>
        <v>15</v>
      </c>
      <c r="AF6" s="13">
        <f>'Data Entry'!V6</f>
        <v>0</v>
      </c>
      <c r="AG6" s="13">
        <f t="shared" si="11"/>
        <v>0</v>
      </c>
      <c r="AH6" s="13">
        <f>'Data Entry'!W6</f>
        <v>0</v>
      </c>
      <c r="AI6" s="13">
        <f>'Data Entry'!X6</f>
        <v>0</v>
      </c>
      <c r="AJ6" s="13">
        <f>'Data Entry'!Y6</f>
        <v>0</v>
      </c>
      <c r="AK6" s="13">
        <f>'Data Entry'!Z6</f>
        <v>0</v>
      </c>
    </row>
    <row r="7" spans="1:37">
      <c r="A7" s="34">
        <f>'Data Entry'!A7</f>
        <v>8789</v>
      </c>
      <c r="B7" s="34">
        <f>'Data Entry'!B7</f>
        <v>1</v>
      </c>
      <c r="C7" s="20">
        <f>IF('Data Entry'!C7="red",1,IF('Data Entry'!C7="blue",2,0))</f>
        <v>1</v>
      </c>
      <c r="D7" s="22">
        <f>'Data Entry'!D7</f>
        <v>1</v>
      </c>
      <c r="E7" s="22">
        <f>'Data Entry'!E7</f>
        <v>0</v>
      </c>
      <c r="F7" s="22">
        <f>'Data Entry'!F7</f>
        <v>0</v>
      </c>
      <c r="G7" s="22">
        <f>'Data Entry'!G7</f>
        <v>0</v>
      </c>
      <c r="H7" s="22">
        <f>'Data Entry'!H7</f>
        <v>1</v>
      </c>
      <c r="I7" s="22">
        <f t="shared" si="12"/>
        <v>0</v>
      </c>
      <c r="J7" s="22">
        <f t="shared" si="13"/>
        <v>1</v>
      </c>
      <c r="K7" s="22">
        <f t="shared" si="0"/>
        <v>2</v>
      </c>
      <c r="L7" s="22">
        <f t="shared" si="1"/>
        <v>0</v>
      </c>
      <c r="M7" s="22">
        <f t="shared" si="2"/>
        <v>0</v>
      </c>
      <c r="N7" s="22">
        <f t="shared" si="3"/>
        <v>1</v>
      </c>
      <c r="O7" s="22">
        <f t="shared" si="4"/>
        <v>2</v>
      </c>
      <c r="P7" s="35">
        <f>'Data Entry'!I7</f>
        <v>1</v>
      </c>
      <c r="Q7" s="35">
        <f>'Data Entry'!J7</f>
        <v>1</v>
      </c>
      <c r="R7" s="35">
        <f>'Data Entry'!K7</f>
        <v>0</v>
      </c>
      <c r="S7" s="35">
        <f>'Data Entry'!L7</f>
        <v>0</v>
      </c>
      <c r="T7" s="35">
        <f t="shared" si="5"/>
        <v>2</v>
      </c>
      <c r="U7" s="35">
        <f t="shared" si="6"/>
        <v>0</v>
      </c>
      <c r="V7" s="35">
        <f t="shared" si="14"/>
        <v>0.5</v>
      </c>
      <c r="W7" s="35" t="e">
        <f t="shared" si="15"/>
        <v>#DIV/0!</v>
      </c>
      <c r="X7" s="35">
        <f t="shared" si="16"/>
        <v>1</v>
      </c>
      <c r="Y7" s="35">
        <f t="shared" si="7"/>
        <v>1</v>
      </c>
      <c r="Z7" s="35">
        <f t="shared" si="8"/>
        <v>0</v>
      </c>
      <c r="AA7" s="35">
        <f t="shared" si="9"/>
        <v>1</v>
      </c>
      <c r="AB7" s="21">
        <f>'Data Entry'!S7</f>
        <v>0</v>
      </c>
      <c r="AC7" s="21">
        <f>'Data Entry'!T7</f>
        <v>2</v>
      </c>
      <c r="AD7" s="21">
        <f>'Data Entry'!U7</f>
        <v>0</v>
      </c>
      <c r="AE7" s="21">
        <f t="shared" si="10"/>
        <v>6</v>
      </c>
      <c r="AF7" s="13">
        <f>'Data Entry'!V7</f>
        <v>8</v>
      </c>
      <c r="AG7" s="13">
        <f t="shared" si="11"/>
        <v>2.66666666666667</v>
      </c>
      <c r="AH7" s="13">
        <f>'Data Entry'!W7</f>
        <v>0</v>
      </c>
      <c r="AI7" s="13">
        <f>'Data Entry'!X7</f>
        <v>0</v>
      </c>
      <c r="AJ7" s="13">
        <f>'Data Entry'!Y7</f>
        <v>0</v>
      </c>
      <c r="AK7" s="13">
        <f>'Data Entry'!Z7</f>
        <v>0</v>
      </c>
    </row>
    <row r="8" spans="1:37">
      <c r="A8" s="34">
        <f>'Data Entry'!A8</f>
        <v>2198</v>
      </c>
      <c r="B8" s="34">
        <f>'Data Entry'!B8</f>
        <v>1</v>
      </c>
      <c r="C8" s="20">
        <f>IF('Data Entry'!C8="red",1,IF('Data Entry'!C8="blue",2,0))</f>
        <v>2</v>
      </c>
      <c r="D8" s="22">
        <f>'Data Entry'!D8</f>
        <v>1</v>
      </c>
      <c r="E8" s="22">
        <f>'Data Entry'!E8</f>
        <v>0</v>
      </c>
      <c r="F8" s="22">
        <f>'Data Entry'!F8</f>
        <v>0</v>
      </c>
      <c r="G8" s="22">
        <f>'Data Entry'!G8</f>
        <v>0</v>
      </c>
      <c r="H8" s="22">
        <f>'Data Entry'!H8</f>
        <v>0</v>
      </c>
      <c r="I8" s="22">
        <f t="shared" si="12"/>
        <v>0</v>
      </c>
      <c r="J8" s="22">
        <f t="shared" si="13"/>
        <v>0</v>
      </c>
      <c r="K8" s="22">
        <f t="shared" si="0"/>
        <v>2</v>
      </c>
      <c r="L8" s="22">
        <f t="shared" si="1"/>
        <v>0</v>
      </c>
      <c r="M8" s="22">
        <f t="shared" si="2"/>
        <v>0</v>
      </c>
      <c r="N8" s="22">
        <f t="shared" si="3"/>
        <v>0</v>
      </c>
      <c r="O8" s="22">
        <f t="shared" si="4"/>
        <v>2</v>
      </c>
      <c r="P8" s="35">
        <f>'Data Entry'!I8</f>
        <v>0</v>
      </c>
      <c r="Q8" s="35">
        <f>'Data Entry'!J8</f>
        <v>0</v>
      </c>
      <c r="R8" s="35">
        <f>'Data Entry'!K8</f>
        <v>4</v>
      </c>
      <c r="S8" s="35">
        <f>'Data Entry'!L8</f>
        <v>1</v>
      </c>
      <c r="T8" s="35">
        <f t="shared" si="5"/>
        <v>0</v>
      </c>
      <c r="U8" s="35">
        <f t="shared" si="6"/>
        <v>5</v>
      </c>
      <c r="V8" s="35" t="e">
        <f t="shared" si="14"/>
        <v>#DIV/0!</v>
      </c>
      <c r="W8" s="35">
        <f t="shared" si="15"/>
        <v>0.8</v>
      </c>
      <c r="X8" s="35">
        <f t="shared" si="16"/>
        <v>2.5</v>
      </c>
      <c r="Y8" s="35">
        <f t="shared" si="7"/>
        <v>0</v>
      </c>
      <c r="Z8" s="35">
        <f t="shared" si="8"/>
        <v>8</v>
      </c>
      <c r="AA8" s="35">
        <f t="shared" si="9"/>
        <v>8</v>
      </c>
      <c r="AB8" s="21">
        <f>'Data Entry'!S8</f>
        <v>0</v>
      </c>
      <c r="AC8" s="21">
        <f>'Data Entry'!T8</f>
        <v>0</v>
      </c>
      <c r="AD8" s="21">
        <f>'Data Entry'!U8</f>
        <v>0</v>
      </c>
      <c r="AE8" s="21">
        <f t="shared" si="10"/>
        <v>0</v>
      </c>
      <c r="AF8" s="13">
        <f>'Data Entry'!V8</f>
        <v>0</v>
      </c>
      <c r="AG8" s="13">
        <f t="shared" si="11"/>
        <v>0</v>
      </c>
      <c r="AH8" s="13">
        <f>'Data Entry'!W8</f>
        <v>0</v>
      </c>
      <c r="AI8" s="13">
        <f>'Data Entry'!X8</f>
        <v>0</v>
      </c>
      <c r="AJ8" s="13">
        <f>'Data Entry'!Y8</f>
        <v>0</v>
      </c>
      <c r="AK8" s="13">
        <f>'Data Entry'!Z8</f>
        <v>0</v>
      </c>
    </row>
    <row r="9" spans="1:37">
      <c r="A9" s="34">
        <f>'Data Entry'!A9</f>
        <v>5672</v>
      </c>
      <c r="B9" s="34">
        <f>'Data Entry'!B9</f>
        <v>2</v>
      </c>
      <c r="C9" s="20">
        <f>IF('Data Entry'!C9="red",1,IF('Data Entry'!C9="blue",2,0))</f>
        <v>1</v>
      </c>
      <c r="D9" s="22">
        <f>'Data Entry'!D9</f>
        <v>1</v>
      </c>
      <c r="E9" s="22">
        <f>'Data Entry'!E9</f>
        <v>1</v>
      </c>
      <c r="F9" s="22">
        <f>'Data Entry'!F9</f>
        <v>0</v>
      </c>
      <c r="G9" s="22">
        <f>'Data Entry'!G9</f>
        <v>0</v>
      </c>
      <c r="H9" s="22">
        <f>'Data Entry'!H9</f>
        <v>0</v>
      </c>
      <c r="I9" s="22">
        <f t="shared" si="12"/>
        <v>1</v>
      </c>
      <c r="J9" s="22">
        <f t="shared" si="13"/>
        <v>0</v>
      </c>
      <c r="K9" s="22">
        <f t="shared" si="0"/>
        <v>2</v>
      </c>
      <c r="L9" s="22">
        <f t="shared" si="1"/>
        <v>2</v>
      </c>
      <c r="M9" s="22">
        <f t="shared" si="2"/>
        <v>0</v>
      </c>
      <c r="N9" s="22">
        <f t="shared" si="3"/>
        <v>1</v>
      </c>
      <c r="O9" s="22">
        <f t="shared" si="4"/>
        <v>4</v>
      </c>
      <c r="P9" s="35">
        <f>'Data Entry'!I9</f>
        <v>0</v>
      </c>
      <c r="Q9" s="35">
        <f>'Data Entry'!J9</f>
        <v>0</v>
      </c>
      <c r="R9" s="35">
        <f>'Data Entry'!K9</f>
        <v>0</v>
      </c>
      <c r="S9" s="35">
        <f>'Data Entry'!L9</f>
        <v>0</v>
      </c>
      <c r="T9" s="35">
        <f t="shared" si="5"/>
        <v>0</v>
      </c>
      <c r="U9" s="35">
        <f t="shared" si="6"/>
        <v>0</v>
      </c>
      <c r="V9" s="35" t="e">
        <f t="shared" si="14"/>
        <v>#DIV/0!</v>
      </c>
      <c r="W9" s="35" t="e">
        <f t="shared" si="15"/>
        <v>#DIV/0!</v>
      </c>
      <c r="X9" s="35">
        <f t="shared" si="16"/>
        <v>0</v>
      </c>
      <c r="Y9" s="35">
        <f t="shared" si="7"/>
        <v>0</v>
      </c>
      <c r="Z9" s="35">
        <f t="shared" si="8"/>
        <v>0</v>
      </c>
      <c r="AA9" s="35">
        <f t="shared" si="9"/>
        <v>0</v>
      </c>
      <c r="AB9" s="21">
        <f>'Data Entry'!S9</f>
        <v>0</v>
      </c>
      <c r="AC9" s="21">
        <f>'Data Entry'!T9</f>
        <v>0</v>
      </c>
      <c r="AD9" s="21">
        <f>'Data Entry'!U9</f>
        <v>0</v>
      </c>
      <c r="AE9" s="21">
        <f t="shared" si="10"/>
        <v>0</v>
      </c>
      <c r="AF9" s="13">
        <f>'Data Entry'!V9</f>
        <v>20</v>
      </c>
      <c r="AG9" s="13">
        <f t="shared" si="11"/>
        <v>6.66666666666667</v>
      </c>
      <c r="AH9" s="13">
        <f>'Data Entry'!W9</f>
        <v>0</v>
      </c>
      <c r="AI9" s="13">
        <f>'Data Entry'!X9</f>
        <v>0</v>
      </c>
      <c r="AJ9" s="13">
        <f>'Data Entry'!Y9</f>
        <v>0</v>
      </c>
      <c r="AK9" s="13">
        <f>'Data Entry'!Z9</f>
        <v>0</v>
      </c>
    </row>
    <row r="10" spans="1:37">
      <c r="A10" s="34">
        <f>'Data Entry'!A10</f>
        <v>914</v>
      </c>
      <c r="B10" s="34">
        <f>'Data Entry'!B10</f>
        <v>2</v>
      </c>
      <c r="C10" s="20">
        <f>IF('Data Entry'!C10="red",1,IF('Data Entry'!C10="blue",2,0))</f>
        <v>2</v>
      </c>
      <c r="D10" s="22">
        <f>'Data Entry'!D10</f>
        <v>1</v>
      </c>
      <c r="E10" s="22">
        <f>'Data Entry'!E10</f>
        <v>0</v>
      </c>
      <c r="F10" s="22">
        <f>'Data Entry'!F10</f>
        <v>0</v>
      </c>
      <c r="G10" s="22">
        <f>'Data Entry'!G10</f>
        <v>0</v>
      </c>
      <c r="H10" s="22">
        <f>'Data Entry'!H10</f>
        <v>0</v>
      </c>
      <c r="I10" s="22">
        <f t="shared" si="12"/>
        <v>0</v>
      </c>
      <c r="J10" s="22">
        <f t="shared" si="13"/>
        <v>0</v>
      </c>
      <c r="K10" s="22">
        <f t="shared" si="0"/>
        <v>2</v>
      </c>
      <c r="L10" s="22">
        <f t="shared" si="1"/>
        <v>0</v>
      </c>
      <c r="M10" s="22">
        <f t="shared" si="2"/>
        <v>0</v>
      </c>
      <c r="N10" s="22">
        <f t="shared" si="3"/>
        <v>0</v>
      </c>
      <c r="O10" s="22">
        <f t="shared" si="4"/>
        <v>2</v>
      </c>
      <c r="P10" s="35">
        <f>'Data Entry'!I10</f>
        <v>1</v>
      </c>
      <c r="Q10" s="35">
        <f>'Data Entry'!J10</f>
        <v>1</v>
      </c>
      <c r="R10" s="35">
        <f>'Data Entry'!K10</f>
        <v>2</v>
      </c>
      <c r="S10" s="35">
        <f>'Data Entry'!L10</f>
        <v>0</v>
      </c>
      <c r="T10" s="35">
        <f t="shared" si="5"/>
        <v>2</v>
      </c>
      <c r="U10" s="35">
        <f t="shared" si="6"/>
        <v>2</v>
      </c>
      <c r="V10" s="35">
        <f t="shared" si="14"/>
        <v>0.5</v>
      </c>
      <c r="W10" s="35">
        <f t="shared" si="15"/>
        <v>1</v>
      </c>
      <c r="X10" s="35">
        <f t="shared" si="16"/>
        <v>2</v>
      </c>
      <c r="Y10" s="35">
        <f t="shared" si="7"/>
        <v>1</v>
      </c>
      <c r="Z10" s="35">
        <f t="shared" si="8"/>
        <v>4</v>
      </c>
      <c r="AA10" s="35">
        <f t="shared" si="9"/>
        <v>5</v>
      </c>
      <c r="AB10" s="21">
        <f>'Data Entry'!S10</f>
        <v>0</v>
      </c>
      <c r="AC10" s="21">
        <f>'Data Entry'!T10</f>
        <v>0</v>
      </c>
      <c r="AD10" s="21">
        <f>'Data Entry'!U10</f>
        <v>0</v>
      </c>
      <c r="AE10" s="21">
        <f t="shared" si="10"/>
        <v>0</v>
      </c>
      <c r="AF10" s="13">
        <f>'Data Entry'!V10</f>
        <v>0</v>
      </c>
      <c r="AG10" s="13">
        <f t="shared" si="11"/>
        <v>0</v>
      </c>
      <c r="AH10" s="13">
        <f>'Data Entry'!W10</f>
        <v>0</v>
      </c>
      <c r="AI10" s="13">
        <f>'Data Entry'!X10</f>
        <v>0</v>
      </c>
      <c r="AJ10" s="13">
        <f>'Data Entry'!Y10</f>
        <v>0</v>
      </c>
      <c r="AK10" s="13">
        <f>'Data Entry'!Z10</f>
        <v>0</v>
      </c>
    </row>
    <row r="11" spans="1:37">
      <c r="A11" s="34">
        <f>'Data Entry'!A11</f>
        <v>8850</v>
      </c>
      <c r="B11" s="34">
        <f>'Data Entry'!B11</f>
        <v>2</v>
      </c>
      <c r="C11" s="20">
        <f>IF('Data Entry'!C11="red",1,IF('Data Entry'!C11="blue",2,0))</f>
        <v>1</v>
      </c>
      <c r="D11" s="22">
        <f>'Data Entry'!D11</f>
        <v>1</v>
      </c>
      <c r="E11" s="22">
        <f>'Data Entry'!E11</f>
        <v>0</v>
      </c>
      <c r="F11" s="22">
        <f>'Data Entry'!F11</f>
        <v>1</v>
      </c>
      <c r="G11" s="22">
        <f>'Data Entry'!G11</f>
        <v>0</v>
      </c>
      <c r="H11" s="22">
        <f>'Data Entry'!H11</f>
        <v>0</v>
      </c>
      <c r="I11" s="22">
        <f t="shared" si="12"/>
        <v>1</v>
      </c>
      <c r="J11" s="22">
        <f t="shared" si="13"/>
        <v>0</v>
      </c>
      <c r="K11" s="22">
        <f t="shared" si="0"/>
        <v>2</v>
      </c>
      <c r="L11" s="22">
        <f t="shared" si="1"/>
        <v>0</v>
      </c>
      <c r="M11" s="22">
        <f t="shared" si="2"/>
        <v>0</v>
      </c>
      <c r="N11" s="22">
        <f t="shared" si="3"/>
        <v>1</v>
      </c>
      <c r="O11" s="22">
        <f t="shared" si="4"/>
        <v>2</v>
      </c>
      <c r="P11" s="35">
        <f>'Data Entry'!I11</f>
        <v>4</v>
      </c>
      <c r="Q11" s="35">
        <f>'Data Entry'!J11</f>
        <v>3</v>
      </c>
      <c r="R11" s="35">
        <f>'Data Entry'!K11</f>
        <v>0</v>
      </c>
      <c r="S11" s="35">
        <f>'Data Entry'!L11</f>
        <v>0</v>
      </c>
      <c r="T11" s="35">
        <f t="shared" si="5"/>
        <v>7</v>
      </c>
      <c r="U11" s="35">
        <f t="shared" si="6"/>
        <v>0</v>
      </c>
      <c r="V11" s="35">
        <f t="shared" si="14"/>
        <v>0.571428571428571</v>
      </c>
      <c r="W11" s="35" t="e">
        <f t="shared" si="15"/>
        <v>#DIV/0!</v>
      </c>
      <c r="X11" s="35">
        <f t="shared" si="16"/>
        <v>3.5</v>
      </c>
      <c r="Y11" s="35">
        <f t="shared" si="7"/>
        <v>4</v>
      </c>
      <c r="Z11" s="35">
        <f t="shared" si="8"/>
        <v>0</v>
      </c>
      <c r="AA11" s="35">
        <f t="shared" si="9"/>
        <v>4</v>
      </c>
      <c r="AB11" s="21">
        <f>'Data Entry'!S11</f>
        <v>0</v>
      </c>
      <c r="AC11" s="21">
        <f>'Data Entry'!T11</f>
        <v>0</v>
      </c>
      <c r="AD11" s="21">
        <f>'Data Entry'!U11</f>
        <v>0</v>
      </c>
      <c r="AE11" s="21">
        <f t="shared" si="10"/>
        <v>0</v>
      </c>
      <c r="AF11" s="13">
        <f>'Data Entry'!V11</f>
        <v>20</v>
      </c>
      <c r="AG11" s="13">
        <f t="shared" si="11"/>
        <v>6.66666666666667</v>
      </c>
      <c r="AH11" s="13">
        <f>'Data Entry'!W11</f>
        <v>0</v>
      </c>
      <c r="AI11" s="13">
        <f>'Data Entry'!X11</f>
        <v>0</v>
      </c>
      <c r="AJ11" s="13">
        <f>'Data Entry'!Y11</f>
        <v>0</v>
      </c>
      <c r="AK11" s="13">
        <f>'Data Entry'!Z11</f>
        <v>0</v>
      </c>
    </row>
    <row r="12" spans="1:37">
      <c r="A12" s="34">
        <f>'Data Entry'!A12</f>
        <v>4976</v>
      </c>
      <c r="B12" s="34">
        <f>'Data Entry'!B12</f>
        <v>2</v>
      </c>
      <c r="C12" s="20">
        <f>IF('Data Entry'!C12="red",1,IF('Data Entry'!C12="blue",2,0))</f>
        <v>2</v>
      </c>
      <c r="D12" s="22">
        <f>'Data Entry'!D12</f>
        <v>1</v>
      </c>
      <c r="E12" s="22">
        <f>'Data Entry'!E12</f>
        <v>0</v>
      </c>
      <c r="F12" s="22">
        <f>'Data Entry'!F12</f>
        <v>0</v>
      </c>
      <c r="G12" s="22">
        <f>'Data Entry'!G12</f>
        <v>4</v>
      </c>
      <c r="H12" s="22">
        <f>'Data Entry'!H12</f>
        <v>0</v>
      </c>
      <c r="I12" s="22">
        <f t="shared" si="12"/>
        <v>0</v>
      </c>
      <c r="J12" s="22">
        <f t="shared" si="13"/>
        <v>4</v>
      </c>
      <c r="K12" s="22">
        <f t="shared" si="0"/>
        <v>2</v>
      </c>
      <c r="L12" s="22">
        <f t="shared" si="1"/>
        <v>0</v>
      </c>
      <c r="M12" s="22">
        <f t="shared" si="2"/>
        <v>16</v>
      </c>
      <c r="N12" s="22">
        <f t="shared" si="3"/>
        <v>4</v>
      </c>
      <c r="O12" s="22">
        <f t="shared" si="4"/>
        <v>18</v>
      </c>
      <c r="P12" s="35">
        <f>'Data Entry'!I12</f>
        <v>0</v>
      </c>
      <c r="Q12" s="35">
        <f>'Data Entry'!J12</f>
        <v>0</v>
      </c>
      <c r="R12" s="35">
        <f>'Data Entry'!K12</f>
        <v>11</v>
      </c>
      <c r="S12" s="35">
        <f>'Data Entry'!L12</f>
        <v>2</v>
      </c>
      <c r="T12" s="35">
        <f t="shared" si="5"/>
        <v>0</v>
      </c>
      <c r="U12" s="35">
        <f t="shared" si="6"/>
        <v>13</v>
      </c>
      <c r="V12" s="35" t="e">
        <f t="shared" si="14"/>
        <v>#DIV/0!</v>
      </c>
      <c r="W12" s="35">
        <f t="shared" si="15"/>
        <v>0.846153846153846</v>
      </c>
      <c r="X12" s="35">
        <f t="shared" si="16"/>
        <v>6.5</v>
      </c>
      <c r="Y12" s="35">
        <f t="shared" si="7"/>
        <v>0</v>
      </c>
      <c r="Z12" s="35">
        <f t="shared" si="8"/>
        <v>22</v>
      </c>
      <c r="AA12" s="35">
        <f t="shared" si="9"/>
        <v>22</v>
      </c>
      <c r="AB12" s="21">
        <f>'Data Entry'!S12</f>
        <v>0</v>
      </c>
      <c r="AC12" s="21">
        <f>'Data Entry'!T12</f>
        <v>0</v>
      </c>
      <c r="AD12" s="21">
        <f>'Data Entry'!U12</f>
        <v>1</v>
      </c>
      <c r="AE12" s="21">
        <f t="shared" si="10"/>
        <v>0</v>
      </c>
      <c r="AF12" s="13">
        <f>'Data Entry'!V12</f>
        <v>4</v>
      </c>
      <c r="AG12" s="13">
        <f t="shared" si="11"/>
        <v>1.33333333333333</v>
      </c>
      <c r="AH12" s="13">
        <f>'Data Entry'!W12</f>
        <v>0</v>
      </c>
      <c r="AI12" s="13">
        <f>'Data Entry'!X12</f>
        <v>0</v>
      </c>
      <c r="AJ12" s="13">
        <f>'Data Entry'!Y12</f>
        <v>0</v>
      </c>
      <c r="AK12" s="13">
        <f>'Data Entry'!Z12</f>
        <v>0</v>
      </c>
    </row>
    <row r="13" spans="1:37">
      <c r="A13" s="34">
        <f>'Data Entry'!A13</f>
        <v>4917</v>
      </c>
      <c r="B13" s="34">
        <f>'Data Entry'!B13</f>
        <v>2</v>
      </c>
      <c r="C13" s="20">
        <f>IF('Data Entry'!C13="red",1,IF('Data Entry'!C13="blue",2,0))</f>
        <v>1</v>
      </c>
      <c r="D13" s="22">
        <f>'Data Entry'!D13</f>
        <v>1</v>
      </c>
      <c r="E13" s="22">
        <f>'Data Entry'!E13</f>
        <v>0</v>
      </c>
      <c r="F13" s="22">
        <f>'Data Entry'!F13</f>
        <v>0</v>
      </c>
      <c r="G13" s="22">
        <f>'Data Entry'!G13</f>
        <v>2</v>
      </c>
      <c r="H13" s="22">
        <f>'Data Entry'!H13</f>
        <v>0</v>
      </c>
      <c r="I13" s="22">
        <f t="shared" si="12"/>
        <v>0</v>
      </c>
      <c r="J13" s="22">
        <f t="shared" si="13"/>
        <v>2</v>
      </c>
      <c r="K13" s="22">
        <f t="shared" si="0"/>
        <v>2</v>
      </c>
      <c r="L13" s="22">
        <f t="shared" si="1"/>
        <v>0</v>
      </c>
      <c r="M13" s="22">
        <f t="shared" si="2"/>
        <v>8</v>
      </c>
      <c r="N13" s="22">
        <f t="shared" si="3"/>
        <v>2</v>
      </c>
      <c r="O13" s="22">
        <f t="shared" si="4"/>
        <v>10</v>
      </c>
      <c r="P13" s="35">
        <f>'Data Entry'!I13</f>
        <v>0</v>
      </c>
      <c r="Q13" s="35">
        <f>'Data Entry'!J13</f>
        <v>0</v>
      </c>
      <c r="R13" s="35">
        <f>'Data Entry'!K13</f>
        <v>7</v>
      </c>
      <c r="S13" s="35">
        <f>'Data Entry'!L13</f>
        <v>3</v>
      </c>
      <c r="T13" s="35">
        <f t="shared" si="5"/>
        <v>0</v>
      </c>
      <c r="U13" s="35">
        <f t="shared" si="6"/>
        <v>10</v>
      </c>
      <c r="V13" s="35" t="e">
        <f t="shared" si="14"/>
        <v>#DIV/0!</v>
      </c>
      <c r="W13" s="35">
        <f t="shared" si="15"/>
        <v>0.7</v>
      </c>
      <c r="X13" s="35">
        <f t="shared" si="16"/>
        <v>5</v>
      </c>
      <c r="Y13" s="35">
        <f t="shared" si="7"/>
        <v>0</v>
      </c>
      <c r="Z13" s="35">
        <f t="shared" si="8"/>
        <v>14</v>
      </c>
      <c r="AA13" s="35">
        <f t="shared" si="9"/>
        <v>14</v>
      </c>
      <c r="AB13" s="21">
        <f>'Data Entry'!S13</f>
        <v>0</v>
      </c>
      <c r="AC13" s="21">
        <f>'Data Entry'!T13</f>
        <v>4</v>
      </c>
      <c r="AD13" s="21">
        <f>'Data Entry'!U13</f>
        <v>0</v>
      </c>
      <c r="AE13" s="21">
        <f t="shared" si="10"/>
        <v>15</v>
      </c>
      <c r="AF13" s="13">
        <f>'Data Entry'!V13</f>
        <v>0</v>
      </c>
      <c r="AG13" s="13">
        <f t="shared" si="11"/>
        <v>0</v>
      </c>
      <c r="AH13" s="13">
        <f>'Data Entry'!W13</f>
        <v>0</v>
      </c>
      <c r="AI13" s="13">
        <f>'Data Entry'!X13</f>
        <v>0</v>
      </c>
      <c r="AJ13" s="13">
        <f>'Data Entry'!Y13</f>
        <v>0</v>
      </c>
      <c r="AK13" s="13">
        <f>'Data Entry'!Z13</f>
        <v>0</v>
      </c>
    </row>
    <row r="14" spans="1:37">
      <c r="A14" s="34">
        <f>'Data Entry'!A14</f>
        <v>7902</v>
      </c>
      <c r="B14" s="34">
        <f>'Data Entry'!B14</f>
        <v>2</v>
      </c>
      <c r="C14" s="20">
        <f>IF('Data Entry'!C14="red",1,IF('Data Entry'!C14="blue",2,0))</f>
        <v>2</v>
      </c>
      <c r="D14" s="22">
        <f>'Data Entry'!D14</f>
        <v>1</v>
      </c>
      <c r="E14" s="22">
        <f>'Data Entry'!E14</f>
        <v>0</v>
      </c>
      <c r="F14" s="22">
        <f>'Data Entry'!F14</f>
        <v>0</v>
      </c>
      <c r="G14" s="22">
        <f>'Data Entry'!G14</f>
        <v>0</v>
      </c>
      <c r="H14" s="22">
        <f>'Data Entry'!H14</f>
        <v>2</v>
      </c>
      <c r="I14" s="22">
        <f t="shared" si="12"/>
        <v>0</v>
      </c>
      <c r="J14" s="22">
        <f t="shared" si="13"/>
        <v>2</v>
      </c>
      <c r="K14" s="22">
        <f t="shared" si="0"/>
        <v>2</v>
      </c>
      <c r="L14" s="22">
        <f t="shared" si="1"/>
        <v>0</v>
      </c>
      <c r="M14" s="22">
        <f t="shared" si="2"/>
        <v>0</v>
      </c>
      <c r="N14" s="22">
        <f t="shared" si="3"/>
        <v>2</v>
      </c>
      <c r="O14" s="22">
        <f t="shared" si="4"/>
        <v>2</v>
      </c>
      <c r="P14" s="35">
        <f>'Data Entry'!I14</f>
        <v>0</v>
      </c>
      <c r="Q14" s="35">
        <f>'Data Entry'!J14</f>
        <v>0</v>
      </c>
      <c r="R14" s="35">
        <f>'Data Entry'!K14</f>
        <v>5</v>
      </c>
      <c r="S14" s="35">
        <f>'Data Entry'!L14</f>
        <v>3</v>
      </c>
      <c r="T14" s="35">
        <f t="shared" si="5"/>
        <v>0</v>
      </c>
      <c r="U14" s="35">
        <f t="shared" si="6"/>
        <v>8</v>
      </c>
      <c r="V14" s="35" t="e">
        <f t="shared" si="14"/>
        <v>#DIV/0!</v>
      </c>
      <c r="W14" s="35">
        <f t="shared" si="15"/>
        <v>0.625</v>
      </c>
      <c r="X14" s="35">
        <f t="shared" si="16"/>
        <v>4</v>
      </c>
      <c r="Y14" s="35">
        <f t="shared" si="7"/>
        <v>0</v>
      </c>
      <c r="Z14" s="35">
        <f t="shared" si="8"/>
        <v>10</v>
      </c>
      <c r="AA14" s="35">
        <f t="shared" si="9"/>
        <v>10</v>
      </c>
      <c r="AB14" s="21">
        <f>'Data Entry'!S14</f>
        <v>0</v>
      </c>
      <c r="AC14" s="21">
        <f>'Data Entry'!T14</f>
        <v>2</v>
      </c>
      <c r="AD14" s="21">
        <f>'Data Entry'!U14</f>
        <v>0</v>
      </c>
      <c r="AE14" s="21">
        <f t="shared" si="10"/>
        <v>6</v>
      </c>
      <c r="AF14" s="13">
        <f>'Data Entry'!V14</f>
        <v>0</v>
      </c>
      <c r="AG14" s="13">
        <f t="shared" si="11"/>
        <v>0</v>
      </c>
      <c r="AH14" s="13">
        <f>'Data Entry'!W14</f>
        <v>0</v>
      </c>
      <c r="AI14" s="13">
        <f>'Data Entry'!X14</f>
        <v>0</v>
      </c>
      <c r="AJ14" s="13">
        <f>'Data Entry'!Y14</f>
        <v>0</v>
      </c>
      <c r="AK14" s="13">
        <f>'Data Entry'!Z14</f>
        <v>0</v>
      </c>
    </row>
    <row r="15" spans="1:37">
      <c r="A15" s="34">
        <f>'Data Entry'!A15</f>
        <v>4069</v>
      </c>
      <c r="B15" s="34">
        <f>'Data Entry'!B15</f>
        <v>1</v>
      </c>
      <c r="C15" s="20">
        <f>IF('Data Entry'!C15="red",1,IF('Data Entry'!C15="blue",2,0))</f>
        <v>1</v>
      </c>
      <c r="D15" s="22">
        <f>'Data Entry'!D15</f>
        <v>1</v>
      </c>
      <c r="E15" s="22">
        <f>'Data Entry'!E15</f>
        <v>0</v>
      </c>
      <c r="F15" s="22">
        <f>'Data Entry'!F15</f>
        <v>0</v>
      </c>
      <c r="G15" s="22">
        <f>'Data Entry'!G15</f>
        <v>0</v>
      </c>
      <c r="H15" s="22">
        <f>'Data Entry'!H15</f>
        <v>1</v>
      </c>
      <c r="I15" s="22">
        <f t="shared" si="12"/>
        <v>0</v>
      </c>
      <c r="J15" s="22">
        <f t="shared" si="13"/>
        <v>1</v>
      </c>
      <c r="K15" s="22">
        <f t="shared" si="0"/>
        <v>2</v>
      </c>
      <c r="L15" s="22">
        <f t="shared" si="1"/>
        <v>0</v>
      </c>
      <c r="M15" s="22">
        <f t="shared" si="2"/>
        <v>0</v>
      </c>
      <c r="N15" s="22">
        <f t="shared" si="3"/>
        <v>1</v>
      </c>
      <c r="O15" s="22">
        <f t="shared" si="4"/>
        <v>2</v>
      </c>
      <c r="P15" s="35">
        <f>'Data Entry'!I15</f>
        <v>0</v>
      </c>
      <c r="Q15" s="35">
        <f>'Data Entry'!J15</f>
        <v>0</v>
      </c>
      <c r="R15" s="35">
        <f>'Data Entry'!K15</f>
        <v>5</v>
      </c>
      <c r="S15" s="35">
        <f>'Data Entry'!L15</f>
        <v>3</v>
      </c>
      <c r="T15" s="35">
        <f t="shared" si="5"/>
        <v>0</v>
      </c>
      <c r="U15" s="35">
        <f t="shared" si="6"/>
        <v>8</v>
      </c>
      <c r="V15" s="35" t="e">
        <f t="shared" si="14"/>
        <v>#DIV/0!</v>
      </c>
      <c r="W15" s="35">
        <f t="shared" si="15"/>
        <v>0.625</v>
      </c>
      <c r="X15" s="35">
        <f t="shared" si="16"/>
        <v>4</v>
      </c>
      <c r="Y15" s="35">
        <f t="shared" si="7"/>
        <v>0</v>
      </c>
      <c r="Z15" s="35">
        <f t="shared" si="8"/>
        <v>10</v>
      </c>
      <c r="AA15" s="35">
        <f t="shared" si="9"/>
        <v>10</v>
      </c>
      <c r="AB15" s="21">
        <f>'Data Entry'!S15</f>
        <v>0</v>
      </c>
      <c r="AC15" s="21">
        <f>'Data Entry'!T15</f>
        <v>4</v>
      </c>
      <c r="AD15" s="21">
        <f>'Data Entry'!U15</f>
        <v>0</v>
      </c>
      <c r="AE15" s="21">
        <f t="shared" si="10"/>
        <v>15</v>
      </c>
      <c r="AF15" s="13">
        <f>'Data Entry'!V15</f>
        <v>8</v>
      </c>
      <c r="AG15" s="13">
        <f t="shared" si="11"/>
        <v>2.66666666666667</v>
      </c>
      <c r="AH15" s="13">
        <f>'Data Entry'!W15</f>
        <v>0</v>
      </c>
      <c r="AI15" s="13">
        <f>'Data Entry'!X15</f>
        <v>0</v>
      </c>
      <c r="AJ15" s="13">
        <f>'Data Entry'!Y15</f>
        <v>0</v>
      </c>
      <c r="AK15" s="13">
        <f>'Data Entry'!Z15</f>
        <v>0</v>
      </c>
    </row>
    <row r="16" spans="1:37">
      <c r="A16" s="34">
        <f>'Data Entry'!A16</f>
        <v>8731</v>
      </c>
      <c r="B16" s="34">
        <f>'Data Entry'!B16</f>
        <v>1</v>
      </c>
      <c r="C16" s="20">
        <f>IF('Data Entry'!C16="red",1,IF('Data Entry'!C16="blue",2,0))</f>
        <v>1</v>
      </c>
      <c r="D16" s="22">
        <f>'Data Entry'!D16</f>
        <v>0</v>
      </c>
      <c r="E16" s="22">
        <f>'Data Entry'!E16</f>
        <v>2</v>
      </c>
      <c r="F16" s="22">
        <f>'Data Entry'!F16</f>
        <v>1</v>
      </c>
      <c r="G16" s="22">
        <f>'Data Entry'!G16</f>
        <v>0</v>
      </c>
      <c r="H16" s="22">
        <f>'Data Entry'!H16</f>
        <v>0</v>
      </c>
      <c r="I16" s="22">
        <f t="shared" si="12"/>
        <v>3</v>
      </c>
      <c r="J16" s="22">
        <f t="shared" si="13"/>
        <v>0</v>
      </c>
      <c r="K16" s="22">
        <f t="shared" si="0"/>
        <v>0</v>
      </c>
      <c r="L16" s="22">
        <f t="shared" si="1"/>
        <v>4</v>
      </c>
      <c r="M16" s="22">
        <f t="shared" si="2"/>
        <v>0</v>
      </c>
      <c r="N16" s="22">
        <f t="shared" si="3"/>
        <v>3</v>
      </c>
      <c r="O16" s="22">
        <f t="shared" si="4"/>
        <v>4</v>
      </c>
      <c r="P16" s="35">
        <f>'Data Entry'!I16</f>
        <v>4</v>
      </c>
      <c r="Q16" s="35">
        <f>'Data Entry'!J16</f>
        <v>0</v>
      </c>
      <c r="R16" s="35">
        <f>'Data Entry'!K16</f>
        <v>0</v>
      </c>
      <c r="S16" s="35">
        <f>'Data Entry'!L16</f>
        <v>0</v>
      </c>
      <c r="T16" s="35">
        <f t="shared" si="5"/>
        <v>4</v>
      </c>
      <c r="U16" s="35">
        <f t="shared" si="6"/>
        <v>0</v>
      </c>
      <c r="V16" s="35">
        <f t="shared" si="14"/>
        <v>1</v>
      </c>
      <c r="W16" s="35" t="e">
        <f t="shared" si="15"/>
        <v>#DIV/0!</v>
      </c>
      <c r="X16" s="35">
        <f t="shared" si="16"/>
        <v>2</v>
      </c>
      <c r="Y16" s="35">
        <f t="shared" si="7"/>
        <v>4</v>
      </c>
      <c r="Z16" s="35">
        <f t="shared" si="8"/>
        <v>0</v>
      </c>
      <c r="AA16" s="35">
        <f t="shared" si="9"/>
        <v>4</v>
      </c>
      <c r="AB16" s="21">
        <f>'Data Entry'!S16</f>
        <v>0</v>
      </c>
      <c r="AC16" s="21">
        <f>'Data Entry'!T16</f>
        <v>0</v>
      </c>
      <c r="AD16" s="21">
        <f>'Data Entry'!U16</f>
        <v>0</v>
      </c>
      <c r="AE16" s="21">
        <f t="shared" si="10"/>
        <v>0</v>
      </c>
      <c r="AF16" s="13">
        <f>'Data Entry'!V16</f>
        <v>0</v>
      </c>
      <c r="AG16" s="13">
        <f t="shared" si="11"/>
        <v>0</v>
      </c>
      <c r="AH16" s="13">
        <f>'Data Entry'!W16</f>
        <v>0</v>
      </c>
      <c r="AI16" s="13">
        <f>'Data Entry'!X16</f>
        <v>0</v>
      </c>
      <c r="AJ16" s="13">
        <f>'Data Entry'!Y16</f>
        <v>0</v>
      </c>
      <c r="AK16" s="13">
        <f>'Data Entry'!Z16</f>
        <v>0</v>
      </c>
    </row>
    <row r="17" spans="1:37">
      <c r="A17" s="34">
        <f>'Data Entry'!A17</f>
        <v>5406</v>
      </c>
      <c r="B17" s="34">
        <f>'Data Entry'!B17</f>
        <v>1</v>
      </c>
      <c r="C17" s="20">
        <f>IF('Data Entry'!C17="red",1,IF('Data Entry'!C17="blue",2,0))</f>
        <v>2</v>
      </c>
      <c r="D17" s="22">
        <f>'Data Entry'!D17</f>
        <v>0</v>
      </c>
      <c r="E17" s="22">
        <f>'Data Entry'!E17</f>
        <v>0</v>
      </c>
      <c r="F17" s="22">
        <f>'Data Entry'!F17</f>
        <v>0</v>
      </c>
      <c r="G17" s="22">
        <f>'Data Entry'!G17</f>
        <v>2</v>
      </c>
      <c r="H17" s="22">
        <f>'Data Entry'!H17</f>
        <v>0</v>
      </c>
      <c r="I17" s="22">
        <f t="shared" si="12"/>
        <v>0</v>
      </c>
      <c r="J17" s="22">
        <f t="shared" si="13"/>
        <v>2</v>
      </c>
      <c r="K17" s="22">
        <f t="shared" si="0"/>
        <v>0</v>
      </c>
      <c r="L17" s="22">
        <f t="shared" si="1"/>
        <v>0</v>
      </c>
      <c r="M17" s="22">
        <f t="shared" si="2"/>
        <v>8</v>
      </c>
      <c r="N17" s="22">
        <f t="shared" si="3"/>
        <v>2</v>
      </c>
      <c r="O17" s="22">
        <f t="shared" si="4"/>
        <v>8</v>
      </c>
      <c r="P17" s="35">
        <f>'Data Entry'!I17</f>
        <v>0</v>
      </c>
      <c r="Q17" s="35">
        <f>'Data Entry'!J17</f>
        <v>0</v>
      </c>
      <c r="R17" s="35">
        <f>'Data Entry'!K17</f>
        <v>10</v>
      </c>
      <c r="S17" s="35">
        <f>'Data Entry'!L17</f>
        <v>2</v>
      </c>
      <c r="T17" s="35">
        <f t="shared" si="5"/>
        <v>0</v>
      </c>
      <c r="U17" s="35">
        <f t="shared" si="6"/>
        <v>12</v>
      </c>
      <c r="V17" s="35" t="e">
        <f t="shared" si="14"/>
        <v>#DIV/0!</v>
      </c>
      <c r="W17" s="35">
        <f t="shared" si="15"/>
        <v>0.833333333333333</v>
      </c>
      <c r="X17" s="35">
        <f t="shared" si="16"/>
        <v>6</v>
      </c>
      <c r="Y17" s="35">
        <f t="shared" si="7"/>
        <v>0</v>
      </c>
      <c r="Z17" s="35">
        <f t="shared" si="8"/>
        <v>20</v>
      </c>
      <c r="AA17" s="35">
        <f t="shared" si="9"/>
        <v>20</v>
      </c>
      <c r="AB17" s="21">
        <f>'Data Entry'!S17</f>
        <v>0</v>
      </c>
      <c r="AC17" s="21">
        <f>'Data Entry'!T17</f>
        <v>4</v>
      </c>
      <c r="AD17" s="21">
        <f>'Data Entry'!U17</f>
        <v>0</v>
      </c>
      <c r="AE17" s="21">
        <f t="shared" si="10"/>
        <v>15</v>
      </c>
      <c r="AF17" s="13">
        <f>'Data Entry'!V17</f>
        <v>0</v>
      </c>
      <c r="AG17" s="13">
        <f t="shared" si="11"/>
        <v>0</v>
      </c>
      <c r="AH17" s="13">
        <f>'Data Entry'!W17</f>
        <v>0</v>
      </c>
      <c r="AI17" s="13">
        <f>'Data Entry'!X17</f>
        <v>0</v>
      </c>
      <c r="AJ17" s="13">
        <f>'Data Entry'!Y17</f>
        <v>0</v>
      </c>
      <c r="AK17" s="13">
        <f>'Data Entry'!Z17</f>
        <v>0</v>
      </c>
    </row>
    <row r="18" spans="1:37">
      <c r="A18" s="34">
        <f>'Data Entry'!A18</f>
        <v>1114</v>
      </c>
      <c r="B18" s="34">
        <f>'Data Entry'!B18</f>
        <v>1</v>
      </c>
      <c r="C18" s="20">
        <f>IF('Data Entry'!C18="red",1,IF('Data Entry'!C18="blue",2,0))</f>
        <v>2</v>
      </c>
      <c r="D18" s="22">
        <f>'Data Entry'!D18</f>
        <v>1</v>
      </c>
      <c r="E18" s="22">
        <f>'Data Entry'!E18</f>
        <v>0</v>
      </c>
      <c r="F18" s="22">
        <f>'Data Entry'!F18</f>
        <v>0</v>
      </c>
      <c r="G18" s="22">
        <f>'Data Entry'!G18</f>
        <v>2</v>
      </c>
      <c r="H18" s="22">
        <f>'Data Entry'!H18</f>
        <v>0</v>
      </c>
      <c r="I18" s="22">
        <f t="shared" si="12"/>
        <v>0</v>
      </c>
      <c r="J18" s="22">
        <f t="shared" si="13"/>
        <v>2</v>
      </c>
      <c r="K18" s="22">
        <f t="shared" si="0"/>
        <v>2</v>
      </c>
      <c r="L18" s="22">
        <f t="shared" si="1"/>
        <v>0</v>
      </c>
      <c r="M18" s="22">
        <f t="shared" si="2"/>
        <v>8</v>
      </c>
      <c r="N18" s="22">
        <f t="shared" si="3"/>
        <v>2</v>
      </c>
      <c r="O18" s="22">
        <f t="shared" si="4"/>
        <v>10</v>
      </c>
      <c r="P18" s="35">
        <f>'Data Entry'!I18</f>
        <v>0</v>
      </c>
      <c r="Q18" s="35">
        <f>'Data Entry'!J18</f>
        <v>0</v>
      </c>
      <c r="R18" s="35">
        <f>'Data Entry'!K18</f>
        <v>12</v>
      </c>
      <c r="S18" s="35">
        <f>'Data Entry'!L18</f>
        <v>3</v>
      </c>
      <c r="T18" s="35">
        <f t="shared" si="5"/>
        <v>0</v>
      </c>
      <c r="U18" s="35">
        <f t="shared" si="6"/>
        <v>15</v>
      </c>
      <c r="V18" s="35" t="e">
        <f t="shared" si="14"/>
        <v>#DIV/0!</v>
      </c>
      <c r="W18" s="35">
        <f t="shared" si="15"/>
        <v>0.8</v>
      </c>
      <c r="X18" s="35">
        <f t="shared" si="16"/>
        <v>7.5</v>
      </c>
      <c r="Y18" s="35">
        <f t="shared" si="7"/>
        <v>0</v>
      </c>
      <c r="Z18" s="35">
        <f t="shared" si="8"/>
        <v>24</v>
      </c>
      <c r="AA18" s="35">
        <f t="shared" si="9"/>
        <v>24</v>
      </c>
      <c r="AB18" s="21">
        <f>'Data Entry'!S18</f>
        <v>0</v>
      </c>
      <c r="AC18" s="21">
        <f>'Data Entry'!T18</f>
        <v>4</v>
      </c>
      <c r="AD18" s="21">
        <f>'Data Entry'!U18</f>
        <v>0</v>
      </c>
      <c r="AE18" s="21">
        <f t="shared" si="10"/>
        <v>15</v>
      </c>
      <c r="AF18" s="13">
        <f>'Data Entry'!V18</f>
        <v>0</v>
      </c>
      <c r="AG18" s="13">
        <f t="shared" si="11"/>
        <v>0</v>
      </c>
      <c r="AH18" s="13">
        <f>'Data Entry'!W18</f>
        <v>0</v>
      </c>
      <c r="AI18" s="13">
        <f>'Data Entry'!X18</f>
        <v>0</v>
      </c>
      <c r="AJ18" s="13">
        <f>'Data Entry'!Y18</f>
        <v>0</v>
      </c>
      <c r="AK18" s="13">
        <f>'Data Entry'!Z18</f>
        <v>0</v>
      </c>
    </row>
    <row r="19" spans="1:37">
      <c r="A19" s="34">
        <f>'Data Entry'!A19</f>
        <v>8789</v>
      </c>
      <c r="B19" s="34">
        <f>'Data Entry'!B19</f>
        <v>1</v>
      </c>
      <c r="C19" s="20">
        <f>IF('Data Entry'!C19="red",1,IF('Data Entry'!C19="blue",2,0))</f>
        <v>1</v>
      </c>
      <c r="D19" s="22">
        <f>'Data Entry'!D19</f>
        <v>1</v>
      </c>
      <c r="E19" s="22">
        <f>'Data Entry'!E19</f>
        <v>0</v>
      </c>
      <c r="F19" s="22">
        <f>'Data Entry'!F19</f>
        <v>0</v>
      </c>
      <c r="G19" s="22">
        <f>'Data Entry'!G19</f>
        <v>0</v>
      </c>
      <c r="H19" s="22">
        <f>'Data Entry'!H19</f>
        <v>1</v>
      </c>
      <c r="I19" s="22">
        <f t="shared" si="12"/>
        <v>0</v>
      </c>
      <c r="J19" s="22">
        <f t="shared" si="13"/>
        <v>1</v>
      </c>
      <c r="K19" s="22">
        <f t="shared" si="0"/>
        <v>2</v>
      </c>
      <c r="L19" s="22">
        <f t="shared" si="1"/>
        <v>0</v>
      </c>
      <c r="M19" s="22">
        <f t="shared" si="2"/>
        <v>0</v>
      </c>
      <c r="N19" s="22">
        <f t="shared" si="3"/>
        <v>1</v>
      </c>
      <c r="O19" s="22">
        <f t="shared" si="4"/>
        <v>2</v>
      </c>
      <c r="P19" s="35">
        <f>'Data Entry'!I19</f>
        <v>1</v>
      </c>
      <c r="Q19" s="35">
        <f>'Data Entry'!J19</f>
        <v>1</v>
      </c>
      <c r="R19" s="35">
        <f>'Data Entry'!K19</f>
        <v>0</v>
      </c>
      <c r="S19" s="35">
        <f>'Data Entry'!L19</f>
        <v>0</v>
      </c>
      <c r="T19" s="35">
        <f t="shared" si="5"/>
        <v>2</v>
      </c>
      <c r="U19" s="35">
        <f t="shared" si="6"/>
        <v>0</v>
      </c>
      <c r="V19" s="35">
        <f t="shared" si="14"/>
        <v>0.5</v>
      </c>
      <c r="W19" s="35" t="e">
        <f t="shared" si="15"/>
        <v>#DIV/0!</v>
      </c>
      <c r="X19" s="35">
        <f t="shared" si="16"/>
        <v>1</v>
      </c>
      <c r="Y19" s="35">
        <f t="shared" si="7"/>
        <v>1</v>
      </c>
      <c r="Z19" s="35">
        <f t="shared" si="8"/>
        <v>0</v>
      </c>
      <c r="AA19" s="35">
        <f t="shared" si="9"/>
        <v>1</v>
      </c>
      <c r="AB19" s="21">
        <f>'Data Entry'!S19</f>
        <v>0</v>
      </c>
      <c r="AC19" s="21">
        <f>'Data Entry'!T19</f>
        <v>2</v>
      </c>
      <c r="AD19" s="21">
        <f>'Data Entry'!U19</f>
        <v>0</v>
      </c>
      <c r="AE19" s="21">
        <f t="shared" si="10"/>
        <v>6</v>
      </c>
      <c r="AF19" s="13">
        <f>'Data Entry'!V19</f>
        <v>8</v>
      </c>
      <c r="AG19" s="13">
        <f t="shared" si="11"/>
        <v>2.66666666666667</v>
      </c>
      <c r="AH19" s="13">
        <f>'Data Entry'!W19</f>
        <v>0</v>
      </c>
      <c r="AI19" s="13">
        <f>'Data Entry'!X19</f>
        <v>0</v>
      </c>
      <c r="AJ19" s="13">
        <f>'Data Entry'!Y19</f>
        <v>0</v>
      </c>
      <c r="AK19" s="13">
        <f>'Data Entry'!Z19</f>
        <v>0</v>
      </c>
    </row>
    <row r="20" spans="1:37">
      <c r="A20" s="34">
        <f>'Data Entry'!A20</f>
        <v>2198</v>
      </c>
      <c r="B20" s="34">
        <f>'Data Entry'!B20</f>
        <v>1</v>
      </c>
      <c r="C20" s="20">
        <f>IF('Data Entry'!C20="red",1,IF('Data Entry'!C20="blue",2,0))</f>
        <v>2</v>
      </c>
      <c r="D20" s="22">
        <f>'Data Entry'!D20</f>
        <v>1</v>
      </c>
      <c r="E20" s="22">
        <f>'Data Entry'!E20</f>
        <v>0</v>
      </c>
      <c r="F20" s="22">
        <f>'Data Entry'!F20</f>
        <v>0</v>
      </c>
      <c r="G20" s="22">
        <f>'Data Entry'!G20</f>
        <v>0</v>
      </c>
      <c r="H20" s="22">
        <f>'Data Entry'!H20</f>
        <v>0</v>
      </c>
      <c r="I20" s="22">
        <f t="shared" si="12"/>
        <v>0</v>
      </c>
      <c r="J20" s="22">
        <f t="shared" si="13"/>
        <v>0</v>
      </c>
      <c r="K20" s="22">
        <f t="shared" si="0"/>
        <v>2</v>
      </c>
      <c r="L20" s="22">
        <f t="shared" si="1"/>
        <v>0</v>
      </c>
      <c r="M20" s="22">
        <f t="shared" si="2"/>
        <v>0</v>
      </c>
      <c r="N20" s="22">
        <f t="shared" si="3"/>
        <v>0</v>
      </c>
      <c r="O20" s="22">
        <f t="shared" si="4"/>
        <v>2</v>
      </c>
      <c r="P20" s="35">
        <f>'Data Entry'!I20</f>
        <v>0</v>
      </c>
      <c r="Q20" s="35">
        <f>'Data Entry'!J20</f>
        <v>0</v>
      </c>
      <c r="R20" s="35">
        <f>'Data Entry'!K20</f>
        <v>4</v>
      </c>
      <c r="S20" s="35">
        <f>'Data Entry'!L20</f>
        <v>1</v>
      </c>
      <c r="T20" s="35">
        <f t="shared" si="5"/>
        <v>0</v>
      </c>
      <c r="U20" s="35">
        <f t="shared" si="6"/>
        <v>5</v>
      </c>
      <c r="V20" s="35" t="e">
        <f t="shared" si="14"/>
        <v>#DIV/0!</v>
      </c>
      <c r="W20" s="35">
        <f t="shared" si="15"/>
        <v>0.8</v>
      </c>
      <c r="X20" s="35">
        <f t="shared" si="16"/>
        <v>2.5</v>
      </c>
      <c r="Y20" s="35">
        <f t="shared" si="7"/>
        <v>0</v>
      </c>
      <c r="Z20" s="35">
        <f t="shared" si="8"/>
        <v>8</v>
      </c>
      <c r="AA20" s="35">
        <f t="shared" si="9"/>
        <v>8</v>
      </c>
      <c r="AB20" s="21">
        <f>'Data Entry'!S20</f>
        <v>0</v>
      </c>
      <c r="AC20" s="21">
        <f>'Data Entry'!T20</f>
        <v>0</v>
      </c>
      <c r="AD20" s="21">
        <f>'Data Entry'!U20</f>
        <v>0</v>
      </c>
      <c r="AE20" s="21">
        <f t="shared" si="10"/>
        <v>0</v>
      </c>
      <c r="AF20" s="13">
        <f>'Data Entry'!V20</f>
        <v>0</v>
      </c>
      <c r="AG20" s="13">
        <f t="shared" si="11"/>
        <v>0</v>
      </c>
      <c r="AH20" s="13">
        <f>'Data Entry'!W20</f>
        <v>0</v>
      </c>
      <c r="AI20" s="13">
        <f>'Data Entry'!X20</f>
        <v>0</v>
      </c>
      <c r="AJ20" s="13">
        <f>'Data Entry'!Y20</f>
        <v>0</v>
      </c>
      <c r="AK20" s="13">
        <f>'Data Entry'!Z20</f>
        <v>0</v>
      </c>
    </row>
    <row r="21" spans="1:37">
      <c r="A21" s="34">
        <f>'Data Entry'!A21</f>
        <v>5672</v>
      </c>
      <c r="B21" s="34">
        <f>'Data Entry'!B21</f>
        <v>2</v>
      </c>
      <c r="C21" s="20">
        <f>IF('Data Entry'!C21="red",1,IF('Data Entry'!C21="blue",2,0))</f>
        <v>1</v>
      </c>
      <c r="D21" s="22">
        <f>'Data Entry'!D21</f>
        <v>1</v>
      </c>
      <c r="E21" s="22">
        <f>'Data Entry'!E21</f>
        <v>1</v>
      </c>
      <c r="F21" s="22">
        <f>'Data Entry'!F21</f>
        <v>0</v>
      </c>
      <c r="G21" s="22">
        <f>'Data Entry'!G21</f>
        <v>0</v>
      </c>
      <c r="H21" s="22">
        <f>'Data Entry'!H21</f>
        <v>0</v>
      </c>
      <c r="I21" s="22">
        <f t="shared" si="12"/>
        <v>1</v>
      </c>
      <c r="J21" s="22">
        <f t="shared" si="13"/>
        <v>0</v>
      </c>
      <c r="K21" s="22">
        <f t="shared" si="0"/>
        <v>2</v>
      </c>
      <c r="L21" s="22">
        <f t="shared" si="1"/>
        <v>2</v>
      </c>
      <c r="M21" s="22">
        <f t="shared" si="2"/>
        <v>0</v>
      </c>
      <c r="N21" s="22">
        <f t="shared" si="3"/>
        <v>1</v>
      </c>
      <c r="O21" s="22">
        <f t="shared" si="4"/>
        <v>4</v>
      </c>
      <c r="P21" s="35">
        <f>'Data Entry'!I21</f>
        <v>0</v>
      </c>
      <c r="Q21" s="35">
        <f>'Data Entry'!J21</f>
        <v>0</v>
      </c>
      <c r="R21" s="35">
        <f>'Data Entry'!K21</f>
        <v>0</v>
      </c>
      <c r="S21" s="35">
        <f>'Data Entry'!L21</f>
        <v>0</v>
      </c>
      <c r="T21" s="35">
        <f t="shared" si="5"/>
        <v>0</v>
      </c>
      <c r="U21" s="35">
        <f t="shared" si="6"/>
        <v>0</v>
      </c>
      <c r="V21" s="35" t="e">
        <f t="shared" si="14"/>
        <v>#DIV/0!</v>
      </c>
      <c r="W21" s="35" t="e">
        <f t="shared" si="15"/>
        <v>#DIV/0!</v>
      </c>
      <c r="X21" s="35">
        <f t="shared" si="16"/>
        <v>0</v>
      </c>
      <c r="Y21" s="35">
        <f t="shared" si="7"/>
        <v>0</v>
      </c>
      <c r="Z21" s="35">
        <f t="shared" si="8"/>
        <v>0</v>
      </c>
      <c r="AA21" s="35">
        <f t="shared" si="9"/>
        <v>0</v>
      </c>
      <c r="AB21" s="21">
        <f>'Data Entry'!S21</f>
        <v>0</v>
      </c>
      <c r="AC21" s="21">
        <f>'Data Entry'!T21</f>
        <v>0</v>
      </c>
      <c r="AD21" s="21">
        <f>'Data Entry'!U21</f>
        <v>0</v>
      </c>
      <c r="AE21" s="21">
        <f t="shared" si="10"/>
        <v>0</v>
      </c>
      <c r="AF21" s="13">
        <f>'Data Entry'!V21</f>
        <v>20</v>
      </c>
      <c r="AG21" s="13">
        <f t="shared" si="11"/>
        <v>6.66666666666667</v>
      </c>
      <c r="AH21" s="13">
        <f>'Data Entry'!W21</f>
        <v>0</v>
      </c>
      <c r="AI21" s="13">
        <f>'Data Entry'!X21</f>
        <v>0</v>
      </c>
      <c r="AJ21" s="13">
        <f>'Data Entry'!Y21</f>
        <v>0</v>
      </c>
      <c r="AK21" s="13">
        <f>'Data Entry'!Z21</f>
        <v>0</v>
      </c>
    </row>
    <row r="22" spans="1:37">
      <c r="A22" s="34">
        <f>'Data Entry'!A22</f>
        <v>914</v>
      </c>
      <c r="B22" s="34">
        <f>'Data Entry'!B22</f>
        <v>2</v>
      </c>
      <c r="C22" s="20">
        <f>IF('Data Entry'!C22="red",1,IF('Data Entry'!C22="blue",2,0))</f>
        <v>2</v>
      </c>
      <c r="D22" s="22">
        <f>'Data Entry'!D22</f>
        <v>1</v>
      </c>
      <c r="E22" s="22">
        <f>'Data Entry'!E22</f>
        <v>0</v>
      </c>
      <c r="F22" s="22">
        <f>'Data Entry'!F22</f>
        <v>0</v>
      </c>
      <c r="G22" s="22">
        <f>'Data Entry'!G22</f>
        <v>0</v>
      </c>
      <c r="H22" s="22">
        <f>'Data Entry'!H22</f>
        <v>0</v>
      </c>
      <c r="I22" s="22">
        <f t="shared" si="12"/>
        <v>0</v>
      </c>
      <c r="J22" s="22">
        <f t="shared" si="13"/>
        <v>0</v>
      </c>
      <c r="K22" s="22">
        <f t="shared" si="0"/>
        <v>2</v>
      </c>
      <c r="L22" s="22">
        <f t="shared" si="1"/>
        <v>0</v>
      </c>
      <c r="M22" s="22">
        <f t="shared" si="2"/>
        <v>0</v>
      </c>
      <c r="N22" s="22">
        <f t="shared" si="3"/>
        <v>0</v>
      </c>
      <c r="O22" s="22">
        <f t="shared" si="4"/>
        <v>2</v>
      </c>
      <c r="P22" s="35">
        <f>'Data Entry'!I22</f>
        <v>1</v>
      </c>
      <c r="Q22" s="35">
        <f>'Data Entry'!J22</f>
        <v>1</v>
      </c>
      <c r="R22" s="35">
        <f>'Data Entry'!K22</f>
        <v>2</v>
      </c>
      <c r="S22" s="35">
        <f>'Data Entry'!L22</f>
        <v>0</v>
      </c>
      <c r="T22" s="35">
        <f t="shared" si="5"/>
        <v>2</v>
      </c>
      <c r="U22" s="35">
        <f t="shared" si="6"/>
        <v>2</v>
      </c>
      <c r="V22" s="35">
        <f t="shared" si="14"/>
        <v>0.5</v>
      </c>
      <c r="W22" s="35">
        <f t="shared" si="15"/>
        <v>1</v>
      </c>
      <c r="X22" s="35">
        <f t="shared" si="16"/>
        <v>2</v>
      </c>
      <c r="Y22" s="35">
        <f t="shared" si="7"/>
        <v>1</v>
      </c>
      <c r="Z22" s="35">
        <f t="shared" si="8"/>
        <v>4</v>
      </c>
      <c r="AA22" s="35">
        <f t="shared" si="9"/>
        <v>5</v>
      </c>
      <c r="AB22" s="21">
        <f>'Data Entry'!S22</f>
        <v>0</v>
      </c>
      <c r="AC22" s="21">
        <f>'Data Entry'!T22</f>
        <v>0</v>
      </c>
      <c r="AD22" s="21">
        <f>'Data Entry'!U22</f>
        <v>0</v>
      </c>
      <c r="AE22" s="21">
        <f t="shared" si="10"/>
        <v>0</v>
      </c>
      <c r="AF22" s="13">
        <f>'Data Entry'!V22</f>
        <v>0</v>
      </c>
      <c r="AG22" s="13">
        <f t="shared" si="11"/>
        <v>0</v>
      </c>
      <c r="AH22" s="13">
        <f>'Data Entry'!W22</f>
        <v>0</v>
      </c>
      <c r="AI22" s="13">
        <f>'Data Entry'!X22</f>
        <v>0</v>
      </c>
      <c r="AJ22" s="13">
        <f>'Data Entry'!Y22</f>
        <v>0</v>
      </c>
      <c r="AK22" s="13">
        <f>'Data Entry'!Z22</f>
        <v>0</v>
      </c>
    </row>
    <row r="23" spans="1:37">
      <c r="A23" s="34">
        <f>'Data Entry'!A23</f>
        <v>8850</v>
      </c>
      <c r="B23" s="34">
        <f>'Data Entry'!B23</f>
        <v>2</v>
      </c>
      <c r="C23" s="20">
        <f>IF('Data Entry'!C23="red",1,IF('Data Entry'!C23="blue",2,0))</f>
        <v>1</v>
      </c>
      <c r="D23" s="22">
        <f>'Data Entry'!D23</f>
        <v>1</v>
      </c>
      <c r="E23" s="22">
        <f>'Data Entry'!E23</f>
        <v>0</v>
      </c>
      <c r="F23" s="22">
        <f>'Data Entry'!F23</f>
        <v>1</v>
      </c>
      <c r="G23" s="22">
        <f>'Data Entry'!G23</f>
        <v>0</v>
      </c>
      <c r="H23" s="22">
        <f>'Data Entry'!H23</f>
        <v>0</v>
      </c>
      <c r="I23" s="22">
        <f t="shared" si="12"/>
        <v>1</v>
      </c>
      <c r="J23" s="22">
        <f t="shared" si="13"/>
        <v>0</v>
      </c>
      <c r="K23" s="22">
        <f t="shared" si="0"/>
        <v>2</v>
      </c>
      <c r="L23" s="22">
        <f t="shared" si="1"/>
        <v>0</v>
      </c>
      <c r="M23" s="22">
        <f t="shared" si="2"/>
        <v>0</v>
      </c>
      <c r="N23" s="22">
        <f t="shared" si="3"/>
        <v>1</v>
      </c>
      <c r="O23" s="22">
        <f t="shared" si="4"/>
        <v>2</v>
      </c>
      <c r="P23" s="35">
        <f>'Data Entry'!I23</f>
        <v>4</v>
      </c>
      <c r="Q23" s="35">
        <f>'Data Entry'!J23</f>
        <v>3</v>
      </c>
      <c r="R23" s="35">
        <f>'Data Entry'!K23</f>
        <v>0</v>
      </c>
      <c r="S23" s="35">
        <f>'Data Entry'!L23</f>
        <v>0</v>
      </c>
      <c r="T23" s="35">
        <f t="shared" si="5"/>
        <v>7</v>
      </c>
      <c r="U23" s="35">
        <f t="shared" si="6"/>
        <v>0</v>
      </c>
      <c r="V23" s="35">
        <f t="shared" si="14"/>
        <v>0.571428571428571</v>
      </c>
      <c r="W23" s="35" t="e">
        <f t="shared" si="15"/>
        <v>#DIV/0!</v>
      </c>
      <c r="X23" s="35">
        <f t="shared" si="16"/>
        <v>3.5</v>
      </c>
      <c r="Y23" s="35">
        <f t="shared" si="7"/>
        <v>4</v>
      </c>
      <c r="Z23" s="35">
        <f t="shared" si="8"/>
        <v>0</v>
      </c>
      <c r="AA23" s="35">
        <f t="shared" si="9"/>
        <v>4</v>
      </c>
      <c r="AB23" s="21">
        <f>'Data Entry'!S23</f>
        <v>0</v>
      </c>
      <c r="AC23" s="21">
        <f>'Data Entry'!T23</f>
        <v>0</v>
      </c>
      <c r="AD23" s="21">
        <f>'Data Entry'!U23</f>
        <v>0</v>
      </c>
      <c r="AE23" s="21">
        <f t="shared" si="10"/>
        <v>0</v>
      </c>
      <c r="AF23" s="13">
        <f>'Data Entry'!V23</f>
        <v>20</v>
      </c>
      <c r="AG23" s="13">
        <f t="shared" si="11"/>
        <v>6.66666666666667</v>
      </c>
      <c r="AH23" s="13">
        <f>'Data Entry'!W23</f>
        <v>0</v>
      </c>
      <c r="AI23" s="13">
        <f>'Data Entry'!X23</f>
        <v>0</v>
      </c>
      <c r="AJ23" s="13">
        <f>'Data Entry'!Y23</f>
        <v>0</v>
      </c>
      <c r="AK23" s="13">
        <f>'Data Entry'!Z23</f>
        <v>0</v>
      </c>
    </row>
    <row r="24" spans="1:37">
      <c r="A24" s="34">
        <f>'Data Entry'!A24</f>
        <v>4976</v>
      </c>
      <c r="B24" s="34">
        <f>'Data Entry'!B24</f>
        <v>2</v>
      </c>
      <c r="C24" s="20">
        <f>IF('Data Entry'!C24="red",1,IF('Data Entry'!C24="blue",2,0))</f>
        <v>2</v>
      </c>
      <c r="D24" s="22">
        <f>'Data Entry'!D24</f>
        <v>1</v>
      </c>
      <c r="E24" s="22">
        <f>'Data Entry'!E24</f>
        <v>0</v>
      </c>
      <c r="F24" s="22">
        <f>'Data Entry'!F24</f>
        <v>0</v>
      </c>
      <c r="G24" s="22">
        <f>'Data Entry'!G24</f>
        <v>4</v>
      </c>
      <c r="H24" s="22">
        <f>'Data Entry'!H24</f>
        <v>0</v>
      </c>
      <c r="I24" s="22">
        <f t="shared" si="12"/>
        <v>0</v>
      </c>
      <c r="J24" s="22">
        <f t="shared" si="13"/>
        <v>4</v>
      </c>
      <c r="K24" s="22">
        <f t="shared" si="0"/>
        <v>2</v>
      </c>
      <c r="L24" s="22">
        <f t="shared" si="1"/>
        <v>0</v>
      </c>
      <c r="M24" s="22">
        <f t="shared" si="2"/>
        <v>16</v>
      </c>
      <c r="N24" s="22">
        <f t="shared" si="3"/>
        <v>4</v>
      </c>
      <c r="O24" s="22">
        <f t="shared" si="4"/>
        <v>18</v>
      </c>
      <c r="P24" s="35">
        <f>'Data Entry'!I24</f>
        <v>0</v>
      </c>
      <c r="Q24" s="35">
        <f>'Data Entry'!J24</f>
        <v>0</v>
      </c>
      <c r="R24" s="35">
        <f>'Data Entry'!K24</f>
        <v>11</v>
      </c>
      <c r="S24" s="35">
        <f>'Data Entry'!L24</f>
        <v>2</v>
      </c>
      <c r="T24" s="35">
        <f t="shared" si="5"/>
        <v>0</v>
      </c>
      <c r="U24" s="35">
        <f t="shared" si="6"/>
        <v>13</v>
      </c>
      <c r="V24" s="35" t="e">
        <f t="shared" si="14"/>
        <v>#DIV/0!</v>
      </c>
      <c r="W24" s="35">
        <f t="shared" si="15"/>
        <v>0.846153846153846</v>
      </c>
      <c r="X24" s="35">
        <f t="shared" si="16"/>
        <v>6.5</v>
      </c>
      <c r="Y24" s="35">
        <f t="shared" si="7"/>
        <v>0</v>
      </c>
      <c r="Z24" s="35">
        <f t="shared" si="8"/>
        <v>22</v>
      </c>
      <c r="AA24" s="35">
        <f t="shared" si="9"/>
        <v>22</v>
      </c>
      <c r="AB24" s="21">
        <f>'Data Entry'!S24</f>
        <v>0</v>
      </c>
      <c r="AC24" s="21">
        <f>'Data Entry'!T24</f>
        <v>0</v>
      </c>
      <c r="AD24" s="21">
        <f>'Data Entry'!U24</f>
        <v>1</v>
      </c>
      <c r="AE24" s="21">
        <f t="shared" si="10"/>
        <v>0</v>
      </c>
      <c r="AF24" s="13">
        <f>'Data Entry'!V24</f>
        <v>4</v>
      </c>
      <c r="AG24" s="13">
        <f t="shared" si="11"/>
        <v>1.33333333333333</v>
      </c>
      <c r="AH24" s="13">
        <f>'Data Entry'!W24</f>
        <v>0</v>
      </c>
      <c r="AI24" s="13">
        <f>'Data Entry'!X24</f>
        <v>0</v>
      </c>
      <c r="AJ24" s="13">
        <f>'Data Entry'!Y24</f>
        <v>0</v>
      </c>
      <c r="AK24" s="13">
        <f>'Data Entry'!Z24</f>
        <v>0</v>
      </c>
    </row>
    <row r="25" spans="1:37">
      <c r="A25" s="34">
        <f>'Data Entry'!A25</f>
        <v>4917</v>
      </c>
      <c r="B25" s="34">
        <f>'Data Entry'!B25</f>
        <v>2</v>
      </c>
      <c r="C25" s="20">
        <f>IF('Data Entry'!C25="red",1,IF('Data Entry'!C25="blue",2,0))</f>
        <v>1</v>
      </c>
      <c r="D25" s="22">
        <f>'Data Entry'!D25</f>
        <v>1</v>
      </c>
      <c r="E25" s="22">
        <f>'Data Entry'!E25</f>
        <v>0</v>
      </c>
      <c r="F25" s="22">
        <f>'Data Entry'!F25</f>
        <v>0</v>
      </c>
      <c r="G25" s="22">
        <f>'Data Entry'!G25</f>
        <v>2</v>
      </c>
      <c r="H25" s="22">
        <f>'Data Entry'!H25</f>
        <v>0</v>
      </c>
      <c r="I25" s="22">
        <f t="shared" si="12"/>
        <v>0</v>
      </c>
      <c r="J25" s="22">
        <f t="shared" si="13"/>
        <v>2</v>
      </c>
      <c r="K25" s="22">
        <f t="shared" si="0"/>
        <v>2</v>
      </c>
      <c r="L25" s="22">
        <f t="shared" si="1"/>
        <v>0</v>
      </c>
      <c r="M25" s="22">
        <f t="shared" si="2"/>
        <v>8</v>
      </c>
      <c r="N25" s="22">
        <f t="shared" si="3"/>
        <v>2</v>
      </c>
      <c r="O25" s="22">
        <f t="shared" si="4"/>
        <v>10</v>
      </c>
      <c r="P25" s="35">
        <f>'Data Entry'!I25</f>
        <v>0</v>
      </c>
      <c r="Q25" s="35">
        <f>'Data Entry'!J25</f>
        <v>0</v>
      </c>
      <c r="R25" s="35">
        <f>'Data Entry'!K25</f>
        <v>7</v>
      </c>
      <c r="S25" s="35">
        <f>'Data Entry'!L25</f>
        <v>3</v>
      </c>
      <c r="T25" s="35">
        <f t="shared" si="5"/>
        <v>0</v>
      </c>
      <c r="U25" s="35">
        <f t="shared" si="6"/>
        <v>10</v>
      </c>
      <c r="V25" s="35" t="e">
        <f t="shared" si="14"/>
        <v>#DIV/0!</v>
      </c>
      <c r="W25" s="35">
        <f t="shared" si="15"/>
        <v>0.7</v>
      </c>
      <c r="X25" s="35">
        <f t="shared" si="16"/>
        <v>5</v>
      </c>
      <c r="Y25" s="35">
        <f t="shared" si="7"/>
        <v>0</v>
      </c>
      <c r="Z25" s="35">
        <f t="shared" si="8"/>
        <v>14</v>
      </c>
      <c r="AA25" s="35">
        <f t="shared" si="9"/>
        <v>14</v>
      </c>
      <c r="AB25" s="21">
        <f>'Data Entry'!S25</f>
        <v>0</v>
      </c>
      <c r="AC25" s="21">
        <f>'Data Entry'!T25</f>
        <v>4</v>
      </c>
      <c r="AD25" s="21">
        <f>'Data Entry'!U25</f>
        <v>0</v>
      </c>
      <c r="AE25" s="21">
        <f t="shared" si="10"/>
        <v>15</v>
      </c>
      <c r="AF25" s="13">
        <f>'Data Entry'!V25</f>
        <v>0</v>
      </c>
      <c r="AG25" s="13">
        <f t="shared" si="11"/>
        <v>0</v>
      </c>
      <c r="AH25" s="13">
        <f>'Data Entry'!W25</f>
        <v>0</v>
      </c>
      <c r="AI25" s="13">
        <f>'Data Entry'!X25</f>
        <v>0</v>
      </c>
      <c r="AJ25" s="13">
        <f>'Data Entry'!Y25</f>
        <v>0</v>
      </c>
      <c r="AK25" s="13">
        <f>'Data Entry'!Z25</f>
        <v>0</v>
      </c>
    </row>
    <row r="26" spans="1:37">
      <c r="A26" s="34">
        <f>'Data Entry'!A26</f>
        <v>7902</v>
      </c>
      <c r="B26" s="34">
        <f>'Data Entry'!B26</f>
        <v>2</v>
      </c>
      <c r="C26" s="20">
        <f>IF('Data Entry'!C26="red",1,IF('Data Entry'!C26="blue",2,0))</f>
        <v>2</v>
      </c>
      <c r="D26" s="22">
        <f>'Data Entry'!D26</f>
        <v>1</v>
      </c>
      <c r="E26" s="22">
        <f>'Data Entry'!E26</f>
        <v>0</v>
      </c>
      <c r="F26" s="22">
        <f>'Data Entry'!F26</f>
        <v>0</v>
      </c>
      <c r="G26" s="22">
        <f>'Data Entry'!G26</f>
        <v>0</v>
      </c>
      <c r="H26" s="22">
        <f>'Data Entry'!H26</f>
        <v>2</v>
      </c>
      <c r="I26" s="22">
        <f t="shared" si="12"/>
        <v>0</v>
      </c>
      <c r="J26" s="22">
        <f t="shared" si="13"/>
        <v>2</v>
      </c>
      <c r="K26" s="22">
        <f t="shared" si="0"/>
        <v>2</v>
      </c>
      <c r="L26" s="22">
        <f t="shared" si="1"/>
        <v>0</v>
      </c>
      <c r="M26" s="22">
        <f t="shared" si="2"/>
        <v>0</v>
      </c>
      <c r="N26" s="22">
        <f t="shared" si="3"/>
        <v>2</v>
      </c>
      <c r="O26" s="22">
        <f t="shared" si="4"/>
        <v>2</v>
      </c>
      <c r="P26" s="35">
        <f>'Data Entry'!I26</f>
        <v>0</v>
      </c>
      <c r="Q26" s="35">
        <f>'Data Entry'!J26</f>
        <v>0</v>
      </c>
      <c r="R26" s="35">
        <f>'Data Entry'!K26</f>
        <v>5</v>
      </c>
      <c r="S26" s="35">
        <f>'Data Entry'!L26</f>
        <v>3</v>
      </c>
      <c r="T26" s="35">
        <f t="shared" si="5"/>
        <v>0</v>
      </c>
      <c r="U26" s="35">
        <f t="shared" si="6"/>
        <v>8</v>
      </c>
      <c r="V26" s="35" t="e">
        <f t="shared" si="14"/>
        <v>#DIV/0!</v>
      </c>
      <c r="W26" s="35">
        <f t="shared" si="15"/>
        <v>0.625</v>
      </c>
      <c r="X26" s="35">
        <f t="shared" si="16"/>
        <v>4</v>
      </c>
      <c r="Y26" s="35">
        <f t="shared" si="7"/>
        <v>0</v>
      </c>
      <c r="Z26" s="35">
        <f t="shared" si="8"/>
        <v>10</v>
      </c>
      <c r="AA26" s="35">
        <f t="shared" si="9"/>
        <v>10</v>
      </c>
      <c r="AB26" s="21">
        <f>'Data Entry'!S26</f>
        <v>0</v>
      </c>
      <c r="AC26" s="21">
        <f>'Data Entry'!T26</f>
        <v>2</v>
      </c>
      <c r="AD26" s="21">
        <f>'Data Entry'!U26</f>
        <v>0</v>
      </c>
      <c r="AE26" s="21">
        <f t="shared" si="10"/>
        <v>6</v>
      </c>
      <c r="AF26" s="13">
        <f>'Data Entry'!V26</f>
        <v>0</v>
      </c>
      <c r="AG26" s="13">
        <f t="shared" si="11"/>
        <v>0</v>
      </c>
      <c r="AH26" s="13">
        <f>'Data Entry'!W26</f>
        <v>0</v>
      </c>
      <c r="AI26" s="13">
        <f>'Data Entry'!X26</f>
        <v>0</v>
      </c>
      <c r="AJ26" s="13">
        <f>'Data Entry'!Y26</f>
        <v>0</v>
      </c>
      <c r="AK26" s="13">
        <f>'Data Entry'!Z26</f>
        <v>0</v>
      </c>
    </row>
    <row r="27" spans="1:37">
      <c r="A27" s="34">
        <f>'Data Entry'!A27</f>
        <v>1334</v>
      </c>
      <c r="B27" s="34">
        <f>'Data Entry'!B27</f>
        <v>4</v>
      </c>
      <c r="C27" s="20">
        <f>IF('Data Entry'!C27="red",1,IF('Data Entry'!C27="blue",2,0))</f>
        <v>2</v>
      </c>
      <c r="D27" s="22">
        <f>'Data Entry'!D27</f>
        <v>0</v>
      </c>
      <c r="E27" s="22">
        <f>'Data Entry'!E27</f>
        <v>0</v>
      </c>
      <c r="F27" s="22">
        <f>'Data Entry'!F27</f>
        <v>0</v>
      </c>
      <c r="G27" s="22">
        <f>'Data Entry'!G27</f>
        <v>0</v>
      </c>
      <c r="H27" s="22">
        <f>'Data Entry'!H27</f>
        <v>1</v>
      </c>
      <c r="I27" s="22">
        <f t="shared" si="12"/>
        <v>0</v>
      </c>
      <c r="J27" s="22">
        <f t="shared" si="13"/>
        <v>1</v>
      </c>
      <c r="K27" s="22">
        <f t="shared" si="0"/>
        <v>0</v>
      </c>
      <c r="L27" s="22">
        <f t="shared" si="1"/>
        <v>0</v>
      </c>
      <c r="M27" s="22">
        <f t="shared" si="2"/>
        <v>0</v>
      </c>
      <c r="N27" s="22">
        <f t="shared" si="3"/>
        <v>1</v>
      </c>
      <c r="O27" s="22">
        <f t="shared" si="4"/>
        <v>0</v>
      </c>
      <c r="P27" s="35">
        <f>'Data Entry'!I27</f>
        <v>0</v>
      </c>
      <c r="Q27" s="35">
        <f>'Data Entry'!J27</f>
        <v>0</v>
      </c>
      <c r="R27" s="35">
        <f>'Data Entry'!K27</f>
        <v>0</v>
      </c>
      <c r="S27" s="35">
        <f>'Data Entry'!L27</f>
        <v>2</v>
      </c>
      <c r="T27" s="35">
        <f t="shared" si="5"/>
        <v>0</v>
      </c>
      <c r="U27" s="35">
        <f t="shared" si="6"/>
        <v>2</v>
      </c>
      <c r="V27" s="35" t="e">
        <f t="shared" si="14"/>
        <v>#DIV/0!</v>
      </c>
      <c r="W27" s="35">
        <f t="shared" si="15"/>
        <v>0</v>
      </c>
      <c r="X27" s="35">
        <f t="shared" si="16"/>
        <v>1</v>
      </c>
      <c r="Y27" s="35">
        <f t="shared" si="7"/>
        <v>0</v>
      </c>
      <c r="Z27" s="35">
        <f t="shared" si="8"/>
        <v>0</v>
      </c>
      <c r="AA27" s="35">
        <f t="shared" si="9"/>
        <v>0</v>
      </c>
      <c r="AB27" s="21">
        <f>'Data Entry'!S27</f>
        <v>0</v>
      </c>
      <c r="AC27" s="21">
        <f>'Data Entry'!T27</f>
        <v>2</v>
      </c>
      <c r="AD27" s="21">
        <f>'Data Entry'!U27</f>
        <v>0</v>
      </c>
      <c r="AE27" s="21">
        <f t="shared" si="10"/>
        <v>6</v>
      </c>
      <c r="AF27" s="13">
        <f>'Data Entry'!V27</f>
        <v>0</v>
      </c>
      <c r="AG27" s="13">
        <f t="shared" si="11"/>
        <v>0</v>
      </c>
      <c r="AH27" s="13">
        <f>'Data Entry'!W27</f>
        <v>0</v>
      </c>
      <c r="AI27" s="13">
        <f>'Data Entry'!X27</f>
        <v>0</v>
      </c>
      <c r="AJ27" s="13">
        <f>'Data Entry'!Y27</f>
        <v>0</v>
      </c>
      <c r="AK27" s="13">
        <f>'Data Entry'!Z27</f>
        <v>0</v>
      </c>
    </row>
    <row r="28" spans="1:37">
      <c r="A28" s="34">
        <f>'Data Entry'!A28</f>
        <v>1325</v>
      </c>
      <c r="B28" s="34">
        <f>'Data Entry'!B28</f>
        <v>3</v>
      </c>
      <c r="C28" s="20">
        <f>IF('Data Entry'!C28="red",1,IF('Data Entry'!C28="blue",2,0))</f>
        <v>1</v>
      </c>
      <c r="D28" s="22">
        <f>'Data Entry'!D28</f>
        <v>1</v>
      </c>
      <c r="E28" s="22">
        <f>'Data Entry'!E28</f>
        <v>0</v>
      </c>
      <c r="F28" s="22">
        <f>'Data Entry'!F28</f>
        <v>0</v>
      </c>
      <c r="G28" s="22">
        <f>'Data Entry'!G28</f>
        <v>3</v>
      </c>
      <c r="H28" s="22">
        <f>'Data Entry'!H28</f>
        <v>0</v>
      </c>
      <c r="I28" s="22">
        <f t="shared" si="12"/>
        <v>0</v>
      </c>
      <c r="J28" s="22">
        <f t="shared" si="13"/>
        <v>3</v>
      </c>
      <c r="K28" s="22">
        <f t="shared" si="0"/>
        <v>2</v>
      </c>
      <c r="L28" s="22">
        <f t="shared" si="1"/>
        <v>0</v>
      </c>
      <c r="M28" s="22">
        <f t="shared" si="2"/>
        <v>12</v>
      </c>
      <c r="N28" s="22">
        <f t="shared" si="3"/>
        <v>3</v>
      </c>
      <c r="O28" s="22">
        <f t="shared" si="4"/>
        <v>14</v>
      </c>
      <c r="P28" s="35">
        <f>'Data Entry'!I28</f>
        <v>0</v>
      </c>
      <c r="Q28" s="35">
        <f>'Data Entry'!J28</f>
        <v>0</v>
      </c>
      <c r="R28" s="35">
        <f>'Data Entry'!K28</f>
        <v>5</v>
      </c>
      <c r="S28" s="35">
        <f>'Data Entry'!L28</f>
        <v>2</v>
      </c>
      <c r="T28" s="35">
        <f t="shared" si="5"/>
        <v>0</v>
      </c>
      <c r="U28" s="35">
        <f t="shared" si="6"/>
        <v>7</v>
      </c>
      <c r="V28" s="35" t="e">
        <f t="shared" si="14"/>
        <v>#DIV/0!</v>
      </c>
      <c r="W28" s="35">
        <f t="shared" si="15"/>
        <v>0.714285714285714</v>
      </c>
      <c r="X28" s="35">
        <f t="shared" si="16"/>
        <v>3.5</v>
      </c>
      <c r="Y28" s="35">
        <f t="shared" si="7"/>
        <v>0</v>
      </c>
      <c r="Z28" s="35">
        <f t="shared" si="8"/>
        <v>10</v>
      </c>
      <c r="AA28" s="35">
        <f t="shared" si="9"/>
        <v>10</v>
      </c>
      <c r="AB28" s="21">
        <f>'Data Entry'!S28</f>
        <v>0</v>
      </c>
      <c r="AC28" s="21">
        <f>'Data Entry'!T28</f>
        <v>4</v>
      </c>
      <c r="AD28" s="21">
        <f>'Data Entry'!U28</f>
        <v>0</v>
      </c>
      <c r="AE28" s="21">
        <f t="shared" si="10"/>
        <v>15</v>
      </c>
      <c r="AF28" s="13">
        <f>'Data Entry'!V28</f>
        <v>0</v>
      </c>
      <c r="AG28" s="13">
        <f t="shared" si="11"/>
        <v>0</v>
      </c>
      <c r="AH28" s="13">
        <f>'Data Entry'!W28</f>
        <v>0</v>
      </c>
      <c r="AI28" s="13">
        <f>'Data Entry'!X28</f>
        <v>0</v>
      </c>
      <c r="AJ28" s="13">
        <f>'Data Entry'!Y28</f>
        <v>0</v>
      </c>
      <c r="AK28" s="13">
        <f>'Data Entry'!Z28</f>
        <v>0</v>
      </c>
    </row>
    <row r="29" spans="1:37">
      <c r="A29" s="34">
        <f>'Data Entry'!A29</f>
        <v>4907</v>
      </c>
      <c r="B29" s="34">
        <f>'Data Entry'!B29</f>
        <v>4</v>
      </c>
      <c r="C29" s="20">
        <f>IF('Data Entry'!C29="red",1,IF('Data Entry'!C29="blue",2,0))</f>
        <v>1</v>
      </c>
      <c r="D29" s="22">
        <f>'Data Entry'!D29</f>
        <v>1</v>
      </c>
      <c r="E29" s="22">
        <f>'Data Entry'!E29</f>
        <v>0</v>
      </c>
      <c r="F29" s="22">
        <f>'Data Entry'!F29</f>
        <v>0</v>
      </c>
      <c r="G29" s="22">
        <f>'Data Entry'!G29</f>
        <v>2</v>
      </c>
      <c r="H29" s="22">
        <f>'Data Entry'!H29</f>
        <v>0</v>
      </c>
      <c r="I29" s="22">
        <f t="shared" si="12"/>
        <v>0</v>
      </c>
      <c r="J29" s="22">
        <f t="shared" si="13"/>
        <v>2</v>
      </c>
      <c r="K29" s="22">
        <f t="shared" si="0"/>
        <v>2</v>
      </c>
      <c r="L29" s="22">
        <f t="shared" si="1"/>
        <v>0</v>
      </c>
      <c r="M29" s="22">
        <f t="shared" si="2"/>
        <v>8</v>
      </c>
      <c r="N29" s="22">
        <f t="shared" si="3"/>
        <v>2</v>
      </c>
      <c r="O29" s="22">
        <f t="shared" si="4"/>
        <v>10</v>
      </c>
      <c r="P29" s="35">
        <f>'Data Entry'!I29</f>
        <v>0</v>
      </c>
      <c r="Q29" s="35">
        <f>'Data Entry'!J29</f>
        <v>0</v>
      </c>
      <c r="R29" s="35">
        <f>'Data Entry'!K29</f>
        <v>9</v>
      </c>
      <c r="S29" s="35">
        <f>'Data Entry'!L29</f>
        <v>2</v>
      </c>
      <c r="T29" s="35">
        <f t="shared" si="5"/>
        <v>0</v>
      </c>
      <c r="U29" s="35">
        <f t="shared" si="6"/>
        <v>11</v>
      </c>
      <c r="V29" s="35" t="e">
        <f t="shared" si="14"/>
        <v>#DIV/0!</v>
      </c>
      <c r="W29" s="35">
        <f t="shared" si="15"/>
        <v>0.818181818181818</v>
      </c>
      <c r="X29" s="35">
        <f t="shared" si="16"/>
        <v>5.5</v>
      </c>
      <c r="Y29" s="35">
        <f t="shared" si="7"/>
        <v>0</v>
      </c>
      <c r="Z29" s="35">
        <f t="shared" si="8"/>
        <v>18</v>
      </c>
      <c r="AA29" s="35">
        <f t="shared" si="9"/>
        <v>18</v>
      </c>
      <c r="AB29" s="21">
        <f>'Data Entry'!S29</f>
        <v>0</v>
      </c>
      <c r="AC29" s="21">
        <f>'Data Entry'!T29</f>
        <v>4</v>
      </c>
      <c r="AD29" s="21">
        <f>'Data Entry'!U29</f>
        <v>0</v>
      </c>
      <c r="AE29" s="21">
        <f t="shared" si="10"/>
        <v>15</v>
      </c>
      <c r="AF29" s="13">
        <f>'Data Entry'!V29</f>
        <v>0</v>
      </c>
      <c r="AG29" s="13">
        <f t="shared" si="11"/>
        <v>0</v>
      </c>
      <c r="AH29" s="13">
        <f>'Data Entry'!W29</f>
        <v>0</v>
      </c>
      <c r="AI29" s="13">
        <f>'Data Entry'!X29</f>
        <v>0</v>
      </c>
      <c r="AJ29" s="13">
        <f>'Data Entry'!Y29</f>
        <v>0</v>
      </c>
      <c r="AK29" s="13">
        <f>'Data Entry'!Z29</f>
        <v>0</v>
      </c>
    </row>
    <row r="30" spans="1:37">
      <c r="A30" s="34">
        <f>'Data Entry'!A30</f>
        <v>1360</v>
      </c>
      <c r="B30" s="34">
        <f>'Data Entry'!B30</f>
        <v>4</v>
      </c>
      <c r="C30" s="20">
        <f>IF('Data Entry'!C30="red",1,IF('Data Entry'!C30="blue",2,0))</f>
        <v>1</v>
      </c>
      <c r="D30" s="22">
        <f>'Data Entry'!D30</f>
        <v>1</v>
      </c>
      <c r="E30" s="22">
        <f>'Data Entry'!E30</f>
        <v>0</v>
      </c>
      <c r="F30" s="22">
        <f>'Data Entry'!F30</f>
        <v>0</v>
      </c>
      <c r="G30" s="22">
        <f>'Data Entry'!G30</f>
        <v>0</v>
      </c>
      <c r="H30" s="22">
        <f>'Data Entry'!H30</f>
        <v>2</v>
      </c>
      <c r="I30" s="22">
        <f t="shared" si="12"/>
        <v>0</v>
      </c>
      <c r="J30" s="22">
        <f t="shared" si="13"/>
        <v>2</v>
      </c>
      <c r="K30" s="22">
        <f t="shared" si="0"/>
        <v>2</v>
      </c>
      <c r="L30" s="22">
        <f t="shared" si="1"/>
        <v>0</v>
      </c>
      <c r="M30" s="22">
        <f t="shared" si="2"/>
        <v>0</v>
      </c>
      <c r="N30" s="22">
        <f t="shared" si="3"/>
        <v>2</v>
      </c>
      <c r="O30" s="22">
        <f t="shared" si="4"/>
        <v>2</v>
      </c>
      <c r="P30" s="35">
        <f>'Data Entry'!I30</f>
        <v>0</v>
      </c>
      <c r="Q30" s="35">
        <f>'Data Entry'!J30</f>
        <v>0</v>
      </c>
      <c r="R30" s="35">
        <f>'Data Entry'!K30</f>
        <v>4</v>
      </c>
      <c r="S30" s="35">
        <f>'Data Entry'!L30</f>
        <v>2</v>
      </c>
      <c r="T30" s="35">
        <f t="shared" si="5"/>
        <v>0</v>
      </c>
      <c r="U30" s="35">
        <f t="shared" si="6"/>
        <v>6</v>
      </c>
      <c r="V30" s="35" t="e">
        <f t="shared" si="14"/>
        <v>#DIV/0!</v>
      </c>
      <c r="W30" s="35">
        <f t="shared" si="15"/>
        <v>0.666666666666667</v>
      </c>
      <c r="X30" s="35">
        <f t="shared" si="16"/>
        <v>3</v>
      </c>
      <c r="Y30" s="35">
        <f t="shared" si="7"/>
        <v>0</v>
      </c>
      <c r="Z30" s="35">
        <f t="shared" si="8"/>
        <v>8</v>
      </c>
      <c r="AA30" s="35">
        <f t="shared" si="9"/>
        <v>8</v>
      </c>
      <c r="AB30" s="21">
        <f>'Data Entry'!S30</f>
        <v>0</v>
      </c>
      <c r="AC30" s="21">
        <f>'Data Entry'!T30</f>
        <v>0</v>
      </c>
      <c r="AD30" s="21">
        <f>'Data Entry'!U30</f>
        <v>0</v>
      </c>
      <c r="AE30" s="21">
        <f t="shared" si="10"/>
        <v>0</v>
      </c>
      <c r="AF30" s="13">
        <f>'Data Entry'!V30</f>
        <v>0</v>
      </c>
      <c r="AG30" s="13">
        <f t="shared" si="11"/>
        <v>0</v>
      </c>
      <c r="AH30" s="13">
        <f>'Data Entry'!W30</f>
        <v>0</v>
      </c>
      <c r="AI30" s="13">
        <f>'Data Entry'!X30</f>
        <v>0</v>
      </c>
      <c r="AJ30" s="13">
        <f>'Data Entry'!Y30</f>
        <v>0</v>
      </c>
      <c r="AK30" s="13">
        <f>'Data Entry'!Z30</f>
        <v>0</v>
      </c>
    </row>
    <row r="31" spans="1:37">
      <c r="A31" s="34">
        <f>'Data Entry'!A31</f>
        <v>2706</v>
      </c>
      <c r="B31" s="34">
        <f>'Data Entry'!B31</f>
        <v>4</v>
      </c>
      <c r="C31" s="20">
        <f>IF('Data Entry'!C31="red",1,IF('Data Entry'!C31="blue",2,0))</f>
        <v>2</v>
      </c>
      <c r="D31" s="22">
        <f>'Data Entry'!D31</f>
        <v>1</v>
      </c>
      <c r="E31" s="22">
        <f>'Data Entry'!E31</f>
        <v>0</v>
      </c>
      <c r="F31" s="22">
        <f>'Data Entry'!F31</f>
        <v>0</v>
      </c>
      <c r="G31" s="22">
        <f>'Data Entry'!G31</f>
        <v>2</v>
      </c>
      <c r="H31" s="22">
        <f>'Data Entry'!H31</f>
        <v>2</v>
      </c>
      <c r="I31" s="22">
        <f t="shared" si="12"/>
        <v>0</v>
      </c>
      <c r="J31" s="22">
        <f t="shared" si="13"/>
        <v>4</v>
      </c>
      <c r="K31" s="22">
        <f t="shared" si="0"/>
        <v>2</v>
      </c>
      <c r="L31" s="22">
        <f t="shared" si="1"/>
        <v>0</v>
      </c>
      <c r="M31" s="22">
        <f t="shared" si="2"/>
        <v>8</v>
      </c>
      <c r="N31" s="22">
        <f t="shared" si="3"/>
        <v>4</v>
      </c>
      <c r="O31" s="22">
        <f t="shared" si="4"/>
        <v>10</v>
      </c>
      <c r="P31" s="35">
        <f>'Data Entry'!I31</f>
        <v>0</v>
      </c>
      <c r="Q31" s="35">
        <f>'Data Entry'!J31</f>
        <v>0</v>
      </c>
      <c r="R31" s="35">
        <f>'Data Entry'!K31</f>
        <v>2</v>
      </c>
      <c r="S31" s="35">
        <f>'Data Entry'!L31</f>
        <v>4</v>
      </c>
      <c r="T31" s="35">
        <f t="shared" si="5"/>
        <v>0</v>
      </c>
      <c r="U31" s="35">
        <f t="shared" si="6"/>
        <v>6</v>
      </c>
      <c r="V31" s="35" t="e">
        <f t="shared" si="14"/>
        <v>#DIV/0!</v>
      </c>
      <c r="W31" s="35">
        <f t="shared" si="15"/>
        <v>0.333333333333333</v>
      </c>
      <c r="X31" s="35">
        <f t="shared" si="16"/>
        <v>3</v>
      </c>
      <c r="Y31" s="35">
        <f t="shared" si="7"/>
        <v>0</v>
      </c>
      <c r="Z31" s="35">
        <f t="shared" si="8"/>
        <v>4</v>
      </c>
      <c r="AA31" s="35">
        <f t="shared" si="9"/>
        <v>4</v>
      </c>
      <c r="AB31" s="21">
        <f>'Data Entry'!S31</f>
        <v>0</v>
      </c>
      <c r="AC31" s="21">
        <f>'Data Entry'!T31</f>
        <v>2</v>
      </c>
      <c r="AD31" s="21">
        <f>'Data Entry'!U31</f>
        <v>0</v>
      </c>
      <c r="AE31" s="21">
        <f t="shared" si="10"/>
        <v>6</v>
      </c>
      <c r="AF31" s="13">
        <f>'Data Entry'!V31</f>
        <v>0</v>
      </c>
      <c r="AG31" s="13">
        <f t="shared" si="11"/>
        <v>0</v>
      </c>
      <c r="AH31" s="13">
        <f>'Data Entry'!W31</f>
        <v>0</v>
      </c>
      <c r="AI31" s="13">
        <f>'Data Entry'!X31</f>
        <v>0</v>
      </c>
      <c r="AJ31" s="13">
        <f>'Data Entry'!Y31</f>
        <v>0</v>
      </c>
      <c r="AK31" s="13">
        <f>'Data Entry'!Z31</f>
        <v>0</v>
      </c>
    </row>
    <row r="32" spans="1:37">
      <c r="A32" s="34">
        <f>'Data Entry'!A32</f>
        <v>5024</v>
      </c>
      <c r="B32" s="34">
        <f>'Data Entry'!B32</f>
        <v>4</v>
      </c>
      <c r="C32" s="20">
        <f>IF('Data Entry'!C32="red",1,IF('Data Entry'!C32="blue",2,0))</f>
        <v>2</v>
      </c>
      <c r="D32" s="22">
        <f>'Data Entry'!D32</f>
        <v>1</v>
      </c>
      <c r="E32" s="22">
        <f>'Data Entry'!E32</f>
        <v>0</v>
      </c>
      <c r="F32" s="22">
        <f>'Data Entry'!F32</f>
        <v>0</v>
      </c>
      <c r="G32" s="22">
        <f>'Data Entry'!G32</f>
        <v>0</v>
      </c>
      <c r="H32" s="22">
        <f>'Data Entry'!H32</f>
        <v>0</v>
      </c>
      <c r="I32" s="22">
        <f t="shared" si="12"/>
        <v>0</v>
      </c>
      <c r="J32" s="22">
        <f t="shared" si="13"/>
        <v>0</v>
      </c>
      <c r="K32" s="22">
        <f t="shared" si="0"/>
        <v>2</v>
      </c>
      <c r="L32" s="22">
        <f t="shared" si="1"/>
        <v>0</v>
      </c>
      <c r="M32" s="22">
        <f t="shared" si="2"/>
        <v>0</v>
      </c>
      <c r="N32" s="22">
        <f t="shared" si="3"/>
        <v>0</v>
      </c>
      <c r="O32" s="22">
        <f t="shared" si="4"/>
        <v>2</v>
      </c>
      <c r="P32" s="35">
        <f>'Data Entry'!I32</f>
        <v>5</v>
      </c>
      <c r="Q32" s="35">
        <f>'Data Entry'!J32</f>
        <v>0</v>
      </c>
      <c r="R32" s="35">
        <f>'Data Entry'!K32</f>
        <v>0</v>
      </c>
      <c r="S32" s="35">
        <f>'Data Entry'!L32</f>
        <v>0</v>
      </c>
      <c r="T32" s="35">
        <f t="shared" si="5"/>
        <v>5</v>
      </c>
      <c r="U32" s="35">
        <f t="shared" si="6"/>
        <v>0</v>
      </c>
      <c r="V32" s="35">
        <f t="shared" si="14"/>
        <v>1</v>
      </c>
      <c r="W32" s="35" t="e">
        <f t="shared" si="15"/>
        <v>#DIV/0!</v>
      </c>
      <c r="X32" s="35">
        <f t="shared" si="16"/>
        <v>2.5</v>
      </c>
      <c r="Y32" s="35">
        <f t="shared" si="7"/>
        <v>5</v>
      </c>
      <c r="Z32" s="35">
        <f t="shared" si="8"/>
        <v>0</v>
      </c>
      <c r="AA32" s="35">
        <f t="shared" si="9"/>
        <v>5</v>
      </c>
      <c r="AB32" s="21">
        <f>'Data Entry'!S32</f>
        <v>0</v>
      </c>
      <c r="AC32" s="21">
        <f>'Data Entry'!T32</f>
        <v>0</v>
      </c>
      <c r="AD32" s="21">
        <f>'Data Entry'!U32</f>
        <v>0</v>
      </c>
      <c r="AE32" s="21">
        <f t="shared" si="10"/>
        <v>0</v>
      </c>
      <c r="AF32" s="13">
        <f>'Data Entry'!V32</f>
        <v>0</v>
      </c>
      <c r="AG32" s="13">
        <f t="shared" si="11"/>
        <v>0</v>
      </c>
      <c r="AH32" s="13">
        <f>'Data Entry'!W32</f>
        <v>0</v>
      </c>
      <c r="AI32" s="13">
        <f>'Data Entry'!X32</f>
        <v>0</v>
      </c>
      <c r="AJ32" s="13">
        <f>'Data Entry'!Y32</f>
        <v>0</v>
      </c>
      <c r="AK32" s="13">
        <f>'Data Entry'!Z32</f>
        <v>0</v>
      </c>
    </row>
    <row r="33" spans="1:37">
      <c r="A33" s="34">
        <f>'Data Entry'!A33</f>
        <v>7659</v>
      </c>
      <c r="B33" s="34">
        <f>'Data Entry'!B33</f>
        <v>4</v>
      </c>
      <c r="C33" s="20">
        <f>IF('Data Entry'!C33="red",1,IF('Data Entry'!C33="blue",2,0))</f>
        <v>1</v>
      </c>
      <c r="D33" s="22">
        <f>'Data Entry'!D33</f>
        <v>0</v>
      </c>
      <c r="E33" s="22">
        <f>'Data Entry'!E33</f>
        <v>0</v>
      </c>
      <c r="F33" s="22">
        <f>'Data Entry'!F33</f>
        <v>0</v>
      </c>
      <c r="G33" s="22">
        <f>'Data Entry'!G33</f>
        <v>0</v>
      </c>
      <c r="H33" s="22">
        <f>'Data Entry'!H33</f>
        <v>0</v>
      </c>
      <c r="I33" s="22">
        <f t="shared" si="12"/>
        <v>0</v>
      </c>
      <c r="J33" s="22">
        <f t="shared" si="13"/>
        <v>0</v>
      </c>
      <c r="K33" s="22">
        <f t="shared" si="0"/>
        <v>0</v>
      </c>
      <c r="L33" s="22">
        <f t="shared" si="1"/>
        <v>0</v>
      </c>
      <c r="M33" s="22">
        <f t="shared" si="2"/>
        <v>0</v>
      </c>
      <c r="N33" s="22">
        <f t="shared" si="3"/>
        <v>0</v>
      </c>
      <c r="O33" s="22">
        <f t="shared" si="4"/>
        <v>0</v>
      </c>
      <c r="P33" s="35">
        <f>'Data Entry'!I33</f>
        <v>4</v>
      </c>
      <c r="Q33" s="35">
        <f>'Data Entry'!J33</f>
        <v>1</v>
      </c>
      <c r="R33" s="35">
        <f>'Data Entry'!K33</f>
        <v>0</v>
      </c>
      <c r="S33" s="35">
        <f>'Data Entry'!L33</f>
        <v>0</v>
      </c>
      <c r="T33" s="35">
        <f t="shared" si="5"/>
        <v>5</v>
      </c>
      <c r="U33" s="35">
        <f t="shared" si="6"/>
        <v>0</v>
      </c>
      <c r="V33" s="35">
        <f t="shared" si="14"/>
        <v>0.8</v>
      </c>
      <c r="W33" s="35" t="e">
        <f t="shared" si="15"/>
        <v>#DIV/0!</v>
      </c>
      <c r="X33" s="35">
        <f t="shared" si="16"/>
        <v>2.5</v>
      </c>
      <c r="Y33" s="35">
        <f t="shared" si="7"/>
        <v>4</v>
      </c>
      <c r="Z33" s="35">
        <f t="shared" si="8"/>
        <v>0</v>
      </c>
      <c r="AA33" s="35">
        <f t="shared" si="9"/>
        <v>4</v>
      </c>
      <c r="AB33" s="21">
        <f>'Data Entry'!S33</f>
        <v>0</v>
      </c>
      <c r="AC33" s="21">
        <f>'Data Entry'!T33</f>
        <v>1</v>
      </c>
      <c r="AD33" s="21">
        <f>'Data Entry'!U33</f>
        <v>0</v>
      </c>
      <c r="AE33" s="21">
        <f t="shared" si="10"/>
        <v>4</v>
      </c>
      <c r="AF33" s="13">
        <f>'Data Entry'!V33</f>
        <v>0</v>
      </c>
      <c r="AG33" s="13">
        <f t="shared" si="11"/>
        <v>0</v>
      </c>
      <c r="AH33" s="13">
        <f>'Data Entry'!W33</f>
        <v>0</v>
      </c>
      <c r="AI33" s="13">
        <f>'Data Entry'!X33</f>
        <v>0</v>
      </c>
      <c r="AJ33" s="13">
        <f>'Data Entry'!Y33</f>
        <v>0</v>
      </c>
      <c r="AK33" s="13">
        <f>'Data Entry'!Z33</f>
        <v>0</v>
      </c>
    </row>
    <row r="34" spans="1:37">
      <c r="A34" s="34">
        <f>'Data Entry'!A34</f>
        <v>2609</v>
      </c>
      <c r="B34" s="34">
        <f>'Data Entry'!B34</f>
        <v>5</v>
      </c>
      <c r="C34" s="20">
        <f>IF('Data Entry'!C34="red",1,IF('Data Entry'!C34="blue",2,0))</f>
        <v>2</v>
      </c>
      <c r="D34" s="22">
        <f>'Data Entry'!D34</f>
        <v>1</v>
      </c>
      <c r="E34" s="22">
        <f>'Data Entry'!E34</f>
        <v>0</v>
      </c>
      <c r="F34" s="22">
        <f>'Data Entry'!F34</f>
        <v>0</v>
      </c>
      <c r="G34" s="22">
        <f>'Data Entry'!G34</f>
        <v>2</v>
      </c>
      <c r="H34" s="22">
        <f>'Data Entry'!H34</f>
        <v>0</v>
      </c>
      <c r="I34" s="22">
        <f t="shared" si="12"/>
        <v>0</v>
      </c>
      <c r="J34" s="22">
        <f t="shared" si="13"/>
        <v>2</v>
      </c>
      <c r="K34" s="22">
        <f t="shared" si="0"/>
        <v>2</v>
      </c>
      <c r="L34" s="22">
        <f t="shared" si="1"/>
        <v>0</v>
      </c>
      <c r="M34" s="22">
        <f t="shared" si="2"/>
        <v>8</v>
      </c>
      <c r="N34" s="22">
        <f t="shared" si="3"/>
        <v>2</v>
      </c>
      <c r="O34" s="22">
        <f t="shared" si="4"/>
        <v>10</v>
      </c>
      <c r="P34" s="35">
        <f>'Data Entry'!I34</f>
        <v>0</v>
      </c>
      <c r="Q34" s="35">
        <f>'Data Entry'!J34</f>
        <v>0</v>
      </c>
      <c r="R34" s="35">
        <f>'Data Entry'!K34</f>
        <v>7</v>
      </c>
      <c r="S34" s="35">
        <f>'Data Entry'!L34</f>
        <v>3</v>
      </c>
      <c r="T34" s="35">
        <f t="shared" si="5"/>
        <v>0</v>
      </c>
      <c r="U34" s="35">
        <f t="shared" si="6"/>
        <v>10</v>
      </c>
      <c r="V34" s="35" t="e">
        <f t="shared" si="14"/>
        <v>#DIV/0!</v>
      </c>
      <c r="W34" s="35">
        <f t="shared" si="15"/>
        <v>0.7</v>
      </c>
      <c r="X34" s="35">
        <f t="shared" si="16"/>
        <v>5</v>
      </c>
      <c r="Y34" s="35">
        <f t="shared" si="7"/>
        <v>0</v>
      </c>
      <c r="Z34" s="35">
        <f t="shared" si="8"/>
        <v>14</v>
      </c>
      <c r="AA34" s="35">
        <f t="shared" si="9"/>
        <v>14</v>
      </c>
      <c r="AB34" s="21">
        <f>'Data Entry'!S34</f>
        <v>0</v>
      </c>
      <c r="AC34" s="21">
        <f>'Data Entry'!T34</f>
        <v>2</v>
      </c>
      <c r="AD34" s="21">
        <f>'Data Entry'!U34</f>
        <v>0</v>
      </c>
      <c r="AE34" s="21">
        <f t="shared" si="10"/>
        <v>6</v>
      </c>
      <c r="AF34" s="13">
        <f>'Data Entry'!V34</f>
        <v>4</v>
      </c>
      <c r="AG34" s="13">
        <f t="shared" si="11"/>
        <v>1.33333333333333</v>
      </c>
      <c r="AH34" s="13">
        <f>'Data Entry'!W34</f>
        <v>0</v>
      </c>
      <c r="AI34" s="13">
        <f>'Data Entry'!X34</f>
        <v>0</v>
      </c>
      <c r="AJ34" s="13">
        <f>'Data Entry'!Y34</f>
        <v>0</v>
      </c>
      <c r="AK34" s="13">
        <f>'Data Entry'!Z34</f>
        <v>0</v>
      </c>
    </row>
    <row r="35" spans="1:37">
      <c r="A35" s="34">
        <f>'Data Entry'!A35</f>
        <v>4343</v>
      </c>
      <c r="B35" s="34">
        <f>'Data Entry'!B35</f>
        <v>5</v>
      </c>
      <c r="C35" s="20">
        <f>IF('Data Entry'!C35="red",1,IF('Data Entry'!C35="blue",2,0))</f>
        <v>1</v>
      </c>
      <c r="D35" s="22">
        <f>'Data Entry'!D35</f>
        <v>1</v>
      </c>
      <c r="E35" s="22">
        <f>'Data Entry'!E35</f>
        <v>0</v>
      </c>
      <c r="F35" s="22">
        <f>'Data Entry'!F35</f>
        <v>0</v>
      </c>
      <c r="G35" s="22">
        <f>'Data Entry'!G35</f>
        <v>0</v>
      </c>
      <c r="H35" s="22">
        <f>'Data Entry'!H35</f>
        <v>1</v>
      </c>
      <c r="I35" s="22">
        <f t="shared" si="12"/>
        <v>0</v>
      </c>
      <c r="J35" s="22">
        <f t="shared" si="13"/>
        <v>1</v>
      </c>
      <c r="K35" s="22">
        <f t="shared" si="0"/>
        <v>2</v>
      </c>
      <c r="L35" s="22">
        <f t="shared" si="1"/>
        <v>0</v>
      </c>
      <c r="M35" s="22">
        <f t="shared" si="2"/>
        <v>0</v>
      </c>
      <c r="N35" s="22">
        <f t="shared" si="3"/>
        <v>1</v>
      </c>
      <c r="O35" s="22">
        <f t="shared" si="4"/>
        <v>2</v>
      </c>
      <c r="P35" s="35">
        <f>'Data Entry'!I35</f>
        <v>2</v>
      </c>
      <c r="Q35" s="35">
        <f>'Data Entry'!J35</f>
        <v>0</v>
      </c>
      <c r="R35" s="35">
        <f>'Data Entry'!K35</f>
        <v>9</v>
      </c>
      <c r="S35" s="35">
        <f>'Data Entry'!L35</f>
        <v>4</v>
      </c>
      <c r="T35" s="35">
        <f t="shared" si="5"/>
        <v>2</v>
      </c>
      <c r="U35" s="35">
        <f t="shared" si="6"/>
        <v>13</v>
      </c>
      <c r="V35" s="35">
        <f t="shared" si="14"/>
        <v>1</v>
      </c>
      <c r="W35" s="35">
        <f t="shared" si="15"/>
        <v>0.692307692307692</v>
      </c>
      <c r="X35" s="35">
        <f t="shared" si="16"/>
        <v>7.5</v>
      </c>
      <c r="Y35" s="35">
        <f t="shared" si="7"/>
        <v>2</v>
      </c>
      <c r="Z35" s="35">
        <f t="shared" si="8"/>
        <v>18</v>
      </c>
      <c r="AA35" s="35">
        <f t="shared" si="9"/>
        <v>20</v>
      </c>
      <c r="AB35" s="21">
        <f>'Data Entry'!S35</f>
        <v>0</v>
      </c>
      <c r="AC35" s="21">
        <f>'Data Entry'!T35</f>
        <v>0</v>
      </c>
      <c r="AD35" s="21">
        <f>'Data Entry'!U35</f>
        <v>0</v>
      </c>
      <c r="AE35" s="21">
        <f t="shared" si="10"/>
        <v>0</v>
      </c>
      <c r="AF35" s="13">
        <f>'Data Entry'!V35</f>
        <v>0</v>
      </c>
      <c r="AG35" s="13">
        <f t="shared" si="11"/>
        <v>0</v>
      </c>
      <c r="AH35" s="13">
        <f>'Data Entry'!W35</f>
        <v>0</v>
      </c>
      <c r="AI35" s="13">
        <f>'Data Entry'!X35</f>
        <v>0</v>
      </c>
      <c r="AJ35" s="13">
        <f>'Data Entry'!Y35</f>
        <v>0</v>
      </c>
      <c r="AK35" s="13">
        <f>'Data Entry'!Z35</f>
        <v>0</v>
      </c>
    </row>
    <row r="36" spans="1:37">
      <c r="A36" s="34">
        <f>'Data Entry'!A36</f>
        <v>8764</v>
      </c>
      <c r="B36" s="34">
        <f>'Data Entry'!B36</f>
        <v>5</v>
      </c>
      <c r="C36" s="20">
        <f>IF('Data Entry'!C36="red",1,IF('Data Entry'!C36="blue",2,0))</f>
        <v>2</v>
      </c>
      <c r="D36" s="22">
        <f>'Data Entry'!D36</f>
        <v>1</v>
      </c>
      <c r="E36" s="22">
        <f>'Data Entry'!E36</f>
        <v>1</v>
      </c>
      <c r="F36" s="22">
        <f>'Data Entry'!F36</f>
        <v>0</v>
      </c>
      <c r="G36" s="22">
        <f>'Data Entry'!G36</f>
        <v>0</v>
      </c>
      <c r="H36" s="22">
        <f>'Data Entry'!H36</f>
        <v>0</v>
      </c>
      <c r="I36" s="22">
        <f t="shared" si="12"/>
        <v>1</v>
      </c>
      <c r="J36" s="22">
        <f t="shared" si="13"/>
        <v>0</v>
      </c>
      <c r="K36" s="22">
        <f t="shared" si="0"/>
        <v>2</v>
      </c>
      <c r="L36" s="22">
        <f t="shared" si="1"/>
        <v>2</v>
      </c>
      <c r="M36" s="22">
        <f t="shared" si="2"/>
        <v>0</v>
      </c>
      <c r="N36" s="22">
        <f t="shared" si="3"/>
        <v>1</v>
      </c>
      <c r="O36" s="22">
        <f t="shared" si="4"/>
        <v>4</v>
      </c>
      <c r="P36" s="35">
        <f>'Data Entry'!I36</f>
        <v>5</v>
      </c>
      <c r="Q36" s="35">
        <f>'Data Entry'!J36</f>
        <v>1</v>
      </c>
      <c r="R36" s="35">
        <f>'Data Entry'!K36</f>
        <v>0</v>
      </c>
      <c r="S36" s="35">
        <f>'Data Entry'!L36</f>
        <v>0</v>
      </c>
      <c r="T36" s="35">
        <f t="shared" si="5"/>
        <v>6</v>
      </c>
      <c r="U36" s="35">
        <f t="shared" si="6"/>
        <v>0</v>
      </c>
      <c r="V36" s="35">
        <f t="shared" si="14"/>
        <v>0.833333333333333</v>
      </c>
      <c r="W36" s="35" t="e">
        <f t="shared" si="15"/>
        <v>#DIV/0!</v>
      </c>
      <c r="X36" s="35">
        <f t="shared" si="16"/>
        <v>3</v>
      </c>
      <c r="Y36" s="35">
        <f t="shared" si="7"/>
        <v>5</v>
      </c>
      <c r="Z36" s="35">
        <f t="shared" si="8"/>
        <v>0</v>
      </c>
      <c r="AA36" s="35">
        <f t="shared" si="9"/>
        <v>5</v>
      </c>
      <c r="AB36" s="21">
        <f>'Data Entry'!S36</f>
        <v>0</v>
      </c>
      <c r="AC36" s="21">
        <f>'Data Entry'!T36</f>
        <v>0</v>
      </c>
      <c r="AD36" s="21">
        <f>'Data Entry'!U36</f>
        <v>0</v>
      </c>
      <c r="AE36" s="21">
        <f t="shared" si="10"/>
        <v>0</v>
      </c>
      <c r="AF36" s="13">
        <f>'Data Entry'!V36</f>
        <v>4</v>
      </c>
      <c r="AG36" s="13">
        <f t="shared" si="11"/>
        <v>1.33333333333333</v>
      </c>
      <c r="AH36" s="13">
        <f>'Data Entry'!W36</f>
        <v>0</v>
      </c>
      <c r="AI36" s="13">
        <f>'Data Entry'!X36</f>
        <v>0</v>
      </c>
      <c r="AJ36" s="13">
        <f>'Data Entry'!Y36</f>
        <v>0</v>
      </c>
      <c r="AK36" s="13">
        <f>'Data Entry'!Z36</f>
        <v>0</v>
      </c>
    </row>
    <row r="37" spans="1:37">
      <c r="A37" s="34">
        <f>'Data Entry'!A37</f>
        <v>6397</v>
      </c>
      <c r="B37" s="34">
        <f>'Data Entry'!B37</f>
        <v>5</v>
      </c>
      <c r="C37" s="20">
        <f>IF('Data Entry'!C37="red",1,IF('Data Entry'!C37="blue",2,0))</f>
        <v>1</v>
      </c>
      <c r="D37" s="22">
        <f>'Data Entry'!D37</f>
        <v>0</v>
      </c>
      <c r="E37" s="22">
        <f>'Data Entry'!E37</f>
        <v>1</v>
      </c>
      <c r="F37" s="22">
        <f>'Data Entry'!F37</f>
        <v>1</v>
      </c>
      <c r="G37" s="22">
        <f>'Data Entry'!G37</f>
        <v>0</v>
      </c>
      <c r="H37" s="22">
        <f>'Data Entry'!H37</f>
        <v>0</v>
      </c>
      <c r="I37" s="22">
        <f t="shared" si="12"/>
        <v>2</v>
      </c>
      <c r="J37" s="22">
        <f t="shared" si="13"/>
        <v>0</v>
      </c>
      <c r="K37" s="22">
        <f t="shared" si="0"/>
        <v>0</v>
      </c>
      <c r="L37" s="22">
        <f t="shared" si="1"/>
        <v>2</v>
      </c>
      <c r="M37" s="22">
        <f t="shared" si="2"/>
        <v>0</v>
      </c>
      <c r="N37" s="22">
        <f t="shared" si="3"/>
        <v>2</v>
      </c>
      <c r="O37" s="22">
        <f t="shared" si="4"/>
        <v>2</v>
      </c>
      <c r="P37" s="35">
        <f>'Data Entry'!I37</f>
        <v>2</v>
      </c>
      <c r="Q37" s="35">
        <f>'Data Entry'!J37</f>
        <v>2</v>
      </c>
      <c r="R37" s="35">
        <f>'Data Entry'!K37</f>
        <v>0</v>
      </c>
      <c r="S37" s="35">
        <f>'Data Entry'!L37</f>
        <v>0</v>
      </c>
      <c r="T37" s="35">
        <f t="shared" si="5"/>
        <v>4</v>
      </c>
      <c r="U37" s="35">
        <f t="shared" si="6"/>
        <v>0</v>
      </c>
      <c r="V37" s="35">
        <f t="shared" si="14"/>
        <v>0.5</v>
      </c>
      <c r="W37" s="35" t="e">
        <f t="shared" si="15"/>
        <v>#DIV/0!</v>
      </c>
      <c r="X37" s="35">
        <f t="shared" si="16"/>
        <v>2</v>
      </c>
      <c r="Y37" s="35">
        <f t="shared" si="7"/>
        <v>2</v>
      </c>
      <c r="Z37" s="35">
        <f t="shared" si="8"/>
        <v>0</v>
      </c>
      <c r="AA37" s="35">
        <f t="shared" si="9"/>
        <v>2</v>
      </c>
      <c r="AB37" s="21">
        <f>'Data Entry'!S37</f>
        <v>0</v>
      </c>
      <c r="AC37" s="21">
        <f>'Data Entry'!T37</f>
        <v>0</v>
      </c>
      <c r="AD37" s="21">
        <f>'Data Entry'!U37</f>
        <v>0</v>
      </c>
      <c r="AE37" s="21">
        <f t="shared" si="10"/>
        <v>0</v>
      </c>
      <c r="AF37" s="13">
        <f>'Data Entry'!V37</f>
        <v>0</v>
      </c>
      <c r="AG37" s="13">
        <f t="shared" si="11"/>
        <v>0</v>
      </c>
      <c r="AH37" s="13">
        <f>'Data Entry'!W37</f>
        <v>0</v>
      </c>
      <c r="AI37" s="13">
        <f>'Data Entry'!X37</f>
        <v>0</v>
      </c>
      <c r="AJ37" s="13">
        <f>'Data Entry'!Y37</f>
        <v>1</v>
      </c>
      <c r="AK37" s="13">
        <f>'Data Entry'!Z37</f>
        <v>0</v>
      </c>
    </row>
    <row r="38" spans="1:37">
      <c r="A38" s="34">
        <f>'Data Entry'!A38</f>
        <v>6397</v>
      </c>
      <c r="B38" s="34">
        <f>'Data Entry'!B38</f>
        <v>5</v>
      </c>
      <c r="C38" s="20">
        <f>IF('Data Entry'!C38="red",1,IF('Data Entry'!C38="blue",2,0))</f>
        <v>1</v>
      </c>
      <c r="D38" s="22">
        <f>'Data Entry'!D38</f>
        <v>0</v>
      </c>
      <c r="E38" s="22">
        <f>'Data Entry'!E38</f>
        <v>1</v>
      </c>
      <c r="F38" s="22">
        <f>'Data Entry'!F38</f>
        <v>1</v>
      </c>
      <c r="G38" s="22">
        <f>'Data Entry'!G38</f>
        <v>0</v>
      </c>
      <c r="H38" s="22">
        <f>'Data Entry'!H38</f>
        <v>0</v>
      </c>
      <c r="I38" s="22">
        <f t="shared" si="12"/>
        <v>2</v>
      </c>
      <c r="J38" s="22">
        <f t="shared" si="13"/>
        <v>0</v>
      </c>
      <c r="K38" s="22">
        <f t="shared" si="0"/>
        <v>0</v>
      </c>
      <c r="L38" s="22">
        <f t="shared" si="1"/>
        <v>2</v>
      </c>
      <c r="M38" s="22">
        <f t="shared" si="2"/>
        <v>0</v>
      </c>
      <c r="N38" s="22">
        <f t="shared" si="3"/>
        <v>2</v>
      </c>
      <c r="O38" s="22">
        <f t="shared" si="4"/>
        <v>2</v>
      </c>
      <c r="P38" s="35">
        <f>'Data Entry'!I38</f>
        <v>2</v>
      </c>
      <c r="Q38" s="35">
        <f>'Data Entry'!J38</f>
        <v>2</v>
      </c>
      <c r="R38" s="35">
        <f>'Data Entry'!K38</f>
        <v>0</v>
      </c>
      <c r="S38" s="35">
        <f>'Data Entry'!L38</f>
        <v>0</v>
      </c>
      <c r="T38" s="35">
        <f t="shared" si="5"/>
        <v>4</v>
      </c>
      <c r="U38" s="35">
        <f t="shared" si="6"/>
        <v>0</v>
      </c>
      <c r="V38" s="35">
        <f t="shared" si="14"/>
        <v>0.5</v>
      </c>
      <c r="W38" s="35" t="e">
        <f t="shared" si="15"/>
        <v>#DIV/0!</v>
      </c>
      <c r="X38" s="35">
        <f t="shared" si="16"/>
        <v>2</v>
      </c>
      <c r="Y38" s="35">
        <f t="shared" si="7"/>
        <v>2</v>
      </c>
      <c r="Z38" s="35">
        <f t="shared" si="8"/>
        <v>0</v>
      </c>
      <c r="AA38" s="35">
        <f t="shared" si="9"/>
        <v>2</v>
      </c>
      <c r="AB38" s="21">
        <f>'Data Entry'!S38</f>
        <v>0</v>
      </c>
      <c r="AC38" s="21">
        <f>'Data Entry'!T38</f>
        <v>0</v>
      </c>
      <c r="AD38" s="21">
        <f>'Data Entry'!U38</f>
        <v>0</v>
      </c>
      <c r="AE38" s="21">
        <f t="shared" si="10"/>
        <v>0</v>
      </c>
      <c r="AF38" s="13">
        <f>'Data Entry'!V38</f>
        <v>0</v>
      </c>
      <c r="AG38" s="13">
        <f t="shared" si="11"/>
        <v>0</v>
      </c>
      <c r="AH38" s="13">
        <f>'Data Entry'!W38</f>
        <v>0</v>
      </c>
      <c r="AI38" s="13">
        <f>'Data Entry'!X38</f>
        <v>0</v>
      </c>
      <c r="AJ38" s="13">
        <f>'Data Entry'!Y38</f>
        <v>1</v>
      </c>
      <c r="AK38" s="13">
        <f>'Data Entry'!Z38</f>
        <v>0</v>
      </c>
    </row>
    <row r="39" spans="1:37">
      <c r="A39" s="34">
        <f>'Data Entry'!A39</f>
        <v>3543</v>
      </c>
      <c r="B39" s="34">
        <f>'Data Entry'!B39</f>
        <v>5</v>
      </c>
      <c r="C39" s="20">
        <f>IF('Data Entry'!C39="red",1,IF('Data Entry'!C39="blue",2,0))</f>
        <v>1</v>
      </c>
      <c r="D39" s="22">
        <f>'Data Entry'!D39</f>
        <v>1</v>
      </c>
      <c r="E39" s="22">
        <f>'Data Entry'!E39</f>
        <v>0</v>
      </c>
      <c r="F39" s="22">
        <f>'Data Entry'!F39</f>
        <v>1</v>
      </c>
      <c r="G39" s="22">
        <f>'Data Entry'!G39</f>
        <v>0</v>
      </c>
      <c r="H39" s="22">
        <f>'Data Entry'!H39</f>
        <v>0</v>
      </c>
      <c r="I39" s="22">
        <f t="shared" si="12"/>
        <v>1</v>
      </c>
      <c r="J39" s="22">
        <f t="shared" si="13"/>
        <v>0</v>
      </c>
      <c r="K39" s="22">
        <f t="shared" si="0"/>
        <v>2</v>
      </c>
      <c r="L39" s="22">
        <f t="shared" si="1"/>
        <v>0</v>
      </c>
      <c r="M39" s="22">
        <f t="shared" si="2"/>
        <v>0</v>
      </c>
      <c r="N39" s="22">
        <f t="shared" si="3"/>
        <v>1</v>
      </c>
      <c r="O39" s="22">
        <f t="shared" si="4"/>
        <v>2</v>
      </c>
      <c r="P39" s="35">
        <f>'Data Entry'!I39</f>
        <v>4</v>
      </c>
      <c r="Q39" s="35">
        <f>'Data Entry'!J39</f>
        <v>1</v>
      </c>
      <c r="R39" s="35">
        <f>'Data Entry'!K39</f>
        <v>0</v>
      </c>
      <c r="S39" s="35">
        <f>'Data Entry'!L39</f>
        <v>0</v>
      </c>
      <c r="T39" s="35">
        <f t="shared" si="5"/>
        <v>5</v>
      </c>
      <c r="U39" s="35">
        <f t="shared" si="6"/>
        <v>0</v>
      </c>
      <c r="V39" s="35">
        <f t="shared" si="14"/>
        <v>0.8</v>
      </c>
      <c r="W39" s="35" t="e">
        <f t="shared" si="15"/>
        <v>#DIV/0!</v>
      </c>
      <c r="X39" s="35">
        <f t="shared" si="16"/>
        <v>2.5</v>
      </c>
      <c r="Y39" s="35">
        <f t="shared" si="7"/>
        <v>4</v>
      </c>
      <c r="Z39" s="35">
        <f t="shared" si="8"/>
        <v>0</v>
      </c>
      <c r="AA39" s="35">
        <f t="shared" si="9"/>
        <v>4</v>
      </c>
      <c r="AB39" s="21">
        <f>'Data Entry'!S39</f>
        <v>0</v>
      </c>
      <c r="AC39" s="21">
        <f>'Data Entry'!T39</f>
        <v>0</v>
      </c>
      <c r="AD39" s="21">
        <f>'Data Entry'!U39</f>
        <v>0</v>
      </c>
      <c r="AE39" s="21">
        <f t="shared" si="10"/>
        <v>0</v>
      </c>
      <c r="AF39" s="13">
        <f>'Data Entry'!V39</f>
        <v>0</v>
      </c>
      <c r="AG39" s="13">
        <f t="shared" si="11"/>
        <v>0</v>
      </c>
      <c r="AH39" s="13">
        <f>'Data Entry'!W39</f>
        <v>0</v>
      </c>
      <c r="AI39" s="13">
        <f>'Data Entry'!X39</f>
        <v>0</v>
      </c>
      <c r="AJ39" s="13">
        <f>'Data Entry'!Y39</f>
        <v>1</v>
      </c>
      <c r="AK39" s="13">
        <f>'Data Entry'!Z39</f>
        <v>0</v>
      </c>
    </row>
    <row r="40" spans="1:37">
      <c r="A40" s="34">
        <f>'Data Entry'!A40</f>
        <v>4039</v>
      </c>
      <c r="B40" s="34">
        <f>'Data Entry'!B40</f>
        <v>5</v>
      </c>
      <c r="C40" s="20">
        <f>IF('Data Entry'!C40="red",1,IF('Data Entry'!C40="blue",2,0))</f>
        <v>2</v>
      </c>
      <c r="D40" s="22">
        <f>'Data Entry'!D40</f>
        <v>1</v>
      </c>
      <c r="E40" s="22">
        <f>'Data Entry'!E40</f>
        <v>0</v>
      </c>
      <c r="F40" s="22">
        <f>'Data Entry'!F40</f>
        <v>0</v>
      </c>
      <c r="G40" s="22">
        <f>'Data Entry'!G40</f>
        <v>2</v>
      </c>
      <c r="H40" s="22">
        <f>'Data Entry'!H40</f>
        <v>1</v>
      </c>
      <c r="I40" s="22">
        <f t="shared" si="12"/>
        <v>0</v>
      </c>
      <c r="J40" s="22">
        <f t="shared" si="13"/>
        <v>3</v>
      </c>
      <c r="K40" s="22">
        <f t="shared" si="0"/>
        <v>2</v>
      </c>
      <c r="L40" s="22">
        <f t="shared" si="1"/>
        <v>0</v>
      </c>
      <c r="M40" s="22">
        <f t="shared" si="2"/>
        <v>8</v>
      </c>
      <c r="N40" s="22">
        <f t="shared" si="3"/>
        <v>3</v>
      </c>
      <c r="O40" s="22">
        <f t="shared" si="4"/>
        <v>10</v>
      </c>
      <c r="P40" s="35">
        <f>'Data Entry'!I40</f>
        <v>0</v>
      </c>
      <c r="Q40" s="35">
        <f>'Data Entry'!J40</f>
        <v>0</v>
      </c>
      <c r="R40" s="35">
        <f>'Data Entry'!K40</f>
        <v>12</v>
      </c>
      <c r="S40" s="35">
        <f>'Data Entry'!L40</f>
        <v>4</v>
      </c>
      <c r="T40" s="35">
        <f t="shared" si="5"/>
        <v>0</v>
      </c>
      <c r="U40" s="35">
        <f t="shared" si="6"/>
        <v>16</v>
      </c>
      <c r="V40" s="35" t="e">
        <f t="shared" si="14"/>
        <v>#DIV/0!</v>
      </c>
      <c r="W40" s="35">
        <f t="shared" si="15"/>
        <v>0.75</v>
      </c>
      <c r="X40" s="35">
        <f t="shared" si="16"/>
        <v>8</v>
      </c>
      <c r="Y40" s="35">
        <f t="shared" si="7"/>
        <v>0</v>
      </c>
      <c r="Z40" s="35">
        <f t="shared" si="8"/>
        <v>24</v>
      </c>
      <c r="AA40" s="35">
        <f t="shared" si="9"/>
        <v>24</v>
      </c>
      <c r="AB40" s="21">
        <f>'Data Entry'!S40</f>
        <v>0</v>
      </c>
      <c r="AC40" s="21">
        <f>'Data Entry'!T40</f>
        <v>3</v>
      </c>
      <c r="AD40" s="21">
        <f>'Data Entry'!U40</f>
        <v>0</v>
      </c>
      <c r="AE40" s="21">
        <f t="shared" si="10"/>
        <v>10</v>
      </c>
      <c r="AF40" s="13">
        <f>'Data Entry'!V40</f>
        <v>4</v>
      </c>
      <c r="AG40" s="13">
        <f t="shared" si="11"/>
        <v>1.33333333333333</v>
      </c>
      <c r="AH40" s="13">
        <f>'Data Entry'!W40</f>
        <v>0</v>
      </c>
      <c r="AI40" s="13">
        <f>'Data Entry'!X40</f>
        <v>0</v>
      </c>
      <c r="AJ40" s="13">
        <f>'Data Entry'!Y40</f>
        <v>0</v>
      </c>
      <c r="AK40" s="13">
        <f>'Data Entry'!Z40</f>
        <v>0</v>
      </c>
    </row>
    <row r="41" spans="1:37">
      <c r="A41" s="34">
        <f>'Data Entry'!A41</f>
        <v>2013</v>
      </c>
      <c r="B41" s="34">
        <f>'Data Entry'!B41</f>
        <v>6</v>
      </c>
      <c r="C41" s="20">
        <f>IF('Data Entry'!C41="red",1,IF('Data Entry'!C41="blue",2,0))</f>
        <v>1</v>
      </c>
      <c r="D41" s="22">
        <f>'Data Entry'!D41</f>
        <v>1</v>
      </c>
      <c r="E41" s="22">
        <f>'Data Entry'!E41</f>
        <v>0</v>
      </c>
      <c r="F41" s="22">
        <f>'Data Entry'!F41</f>
        <v>0</v>
      </c>
      <c r="G41" s="22">
        <f>'Data Entry'!G41</f>
        <v>0</v>
      </c>
      <c r="H41" s="22">
        <f>'Data Entry'!H41</f>
        <v>0</v>
      </c>
      <c r="I41" s="22">
        <f t="shared" si="12"/>
        <v>0</v>
      </c>
      <c r="J41" s="22">
        <f t="shared" si="13"/>
        <v>0</v>
      </c>
      <c r="K41" s="22">
        <f t="shared" si="0"/>
        <v>2</v>
      </c>
      <c r="L41" s="22">
        <f t="shared" si="1"/>
        <v>0</v>
      </c>
      <c r="M41" s="22">
        <f t="shared" si="2"/>
        <v>0</v>
      </c>
      <c r="N41" s="22">
        <f t="shared" si="3"/>
        <v>0</v>
      </c>
      <c r="O41" s="22">
        <f t="shared" si="4"/>
        <v>2</v>
      </c>
      <c r="P41" s="35">
        <f>'Data Entry'!I41</f>
        <v>2</v>
      </c>
      <c r="Q41" s="35">
        <f>'Data Entry'!J41</f>
        <v>1</v>
      </c>
      <c r="R41" s="35">
        <f>'Data Entry'!K41</f>
        <v>0</v>
      </c>
      <c r="S41" s="35">
        <f>'Data Entry'!L41</f>
        <v>0</v>
      </c>
      <c r="T41" s="35">
        <f t="shared" si="5"/>
        <v>3</v>
      </c>
      <c r="U41" s="35">
        <f t="shared" si="6"/>
        <v>0</v>
      </c>
      <c r="V41" s="35">
        <f t="shared" si="14"/>
        <v>0.666666666666667</v>
      </c>
      <c r="W41" s="35" t="e">
        <f t="shared" si="15"/>
        <v>#DIV/0!</v>
      </c>
      <c r="X41" s="35">
        <f t="shared" si="16"/>
        <v>1.5</v>
      </c>
      <c r="Y41" s="35">
        <f t="shared" si="7"/>
        <v>2</v>
      </c>
      <c r="Z41" s="35">
        <f t="shared" si="8"/>
        <v>0</v>
      </c>
      <c r="AA41" s="35">
        <f t="shared" si="9"/>
        <v>2</v>
      </c>
      <c r="AB41" s="21">
        <f>'Data Entry'!S41</f>
        <v>0</v>
      </c>
      <c r="AC41" s="21">
        <f>'Data Entry'!T41</f>
        <v>4</v>
      </c>
      <c r="AD41" s="21">
        <f>'Data Entry'!U41</f>
        <v>0</v>
      </c>
      <c r="AE41" s="21">
        <f t="shared" si="10"/>
        <v>15</v>
      </c>
      <c r="AF41" s="13">
        <f>'Data Entry'!V41</f>
        <v>0</v>
      </c>
      <c r="AG41" s="13">
        <f t="shared" si="11"/>
        <v>0</v>
      </c>
      <c r="AH41" s="13">
        <f>'Data Entry'!W41</f>
        <v>0</v>
      </c>
      <c r="AI41" s="13">
        <f>'Data Entry'!X41</f>
        <v>0</v>
      </c>
      <c r="AJ41" s="13">
        <f>'Data Entry'!Y41</f>
        <v>0</v>
      </c>
      <c r="AK41" s="13">
        <f>'Data Entry'!Z41</f>
        <v>0</v>
      </c>
    </row>
    <row r="42" spans="1:37">
      <c r="A42" s="34">
        <f>'Data Entry'!A42</f>
        <v>5032</v>
      </c>
      <c r="B42" s="34">
        <f>'Data Entry'!B42</f>
        <v>6</v>
      </c>
      <c r="C42" s="20">
        <f>IF('Data Entry'!C42="red",1,IF('Data Entry'!C42="blue",2,0))</f>
        <v>2</v>
      </c>
      <c r="D42" s="22">
        <f>'Data Entry'!D42</f>
        <v>0</v>
      </c>
      <c r="E42" s="22">
        <f>'Data Entry'!E42</f>
        <v>0</v>
      </c>
      <c r="F42" s="22">
        <f>'Data Entry'!F42</f>
        <v>0</v>
      </c>
      <c r="G42" s="22">
        <f>'Data Entry'!G42</f>
        <v>0</v>
      </c>
      <c r="H42" s="22">
        <f>'Data Entry'!H42</f>
        <v>0</v>
      </c>
      <c r="I42" s="22">
        <f t="shared" si="12"/>
        <v>0</v>
      </c>
      <c r="J42" s="22">
        <f t="shared" si="13"/>
        <v>0</v>
      </c>
      <c r="K42" s="22">
        <f t="shared" si="0"/>
        <v>0</v>
      </c>
      <c r="L42" s="22">
        <f t="shared" si="1"/>
        <v>0</v>
      </c>
      <c r="M42" s="22">
        <f t="shared" si="2"/>
        <v>0</v>
      </c>
      <c r="N42" s="22">
        <f t="shared" si="3"/>
        <v>0</v>
      </c>
      <c r="O42" s="22">
        <f t="shared" si="4"/>
        <v>0</v>
      </c>
      <c r="P42" s="35">
        <f>'Data Entry'!I42</f>
        <v>0</v>
      </c>
      <c r="Q42" s="35">
        <f>'Data Entry'!J42</f>
        <v>0</v>
      </c>
      <c r="R42" s="35">
        <f>'Data Entry'!K42</f>
        <v>11</v>
      </c>
      <c r="S42" s="35">
        <f>'Data Entry'!L42</f>
        <v>5</v>
      </c>
      <c r="T42" s="35">
        <f t="shared" si="5"/>
        <v>0</v>
      </c>
      <c r="U42" s="35">
        <f t="shared" si="6"/>
        <v>16</v>
      </c>
      <c r="V42" s="35" t="e">
        <f t="shared" si="14"/>
        <v>#DIV/0!</v>
      </c>
      <c r="W42" s="35">
        <f t="shared" si="15"/>
        <v>0.6875</v>
      </c>
      <c r="X42" s="35">
        <f t="shared" si="16"/>
        <v>8</v>
      </c>
      <c r="Y42" s="35">
        <f t="shared" si="7"/>
        <v>0</v>
      </c>
      <c r="Z42" s="35">
        <f t="shared" si="8"/>
        <v>22</v>
      </c>
      <c r="AA42" s="35">
        <f t="shared" si="9"/>
        <v>22</v>
      </c>
      <c r="AB42" s="21">
        <f>'Data Entry'!S42</f>
        <v>0</v>
      </c>
      <c r="AC42" s="21">
        <f>'Data Entry'!T42</f>
        <v>0</v>
      </c>
      <c r="AD42" s="21">
        <f>'Data Entry'!U42</f>
        <v>0</v>
      </c>
      <c r="AE42" s="21">
        <f t="shared" si="10"/>
        <v>0</v>
      </c>
      <c r="AF42" s="13">
        <f>'Data Entry'!V42</f>
        <v>0</v>
      </c>
      <c r="AG42" s="13">
        <f t="shared" si="11"/>
        <v>0</v>
      </c>
      <c r="AH42" s="13">
        <f>'Data Entry'!W42</f>
        <v>0</v>
      </c>
      <c r="AI42" s="13">
        <f>'Data Entry'!X42</f>
        <v>0</v>
      </c>
      <c r="AJ42" s="13">
        <f>'Data Entry'!Y42</f>
        <v>0</v>
      </c>
      <c r="AK42" s="13">
        <f>'Data Entry'!Z42</f>
        <v>0</v>
      </c>
    </row>
    <row r="43" spans="1:37">
      <c r="A43" s="34">
        <f>'Data Entry'!A43</f>
        <v>772</v>
      </c>
      <c r="B43" s="34">
        <f>'Data Entry'!B43</f>
        <v>6</v>
      </c>
      <c r="C43" s="20">
        <f>IF('Data Entry'!C43="red",1,IF('Data Entry'!C43="blue",2,0))</f>
        <v>0</v>
      </c>
      <c r="D43" s="22">
        <f>'Data Entry'!D43</f>
        <v>0</v>
      </c>
      <c r="E43" s="22">
        <f>'Data Entry'!E43</f>
        <v>1</v>
      </c>
      <c r="F43" s="22">
        <f>'Data Entry'!F43</f>
        <v>1</v>
      </c>
      <c r="G43" s="22">
        <f>'Data Entry'!G43</f>
        <v>0</v>
      </c>
      <c r="H43" s="22">
        <f>'Data Entry'!H43</f>
        <v>0</v>
      </c>
      <c r="I43" s="22">
        <f t="shared" si="12"/>
        <v>2</v>
      </c>
      <c r="J43" s="22">
        <f t="shared" si="13"/>
        <v>0</v>
      </c>
      <c r="K43" s="22">
        <f t="shared" si="0"/>
        <v>0</v>
      </c>
      <c r="L43" s="22">
        <f t="shared" si="1"/>
        <v>2</v>
      </c>
      <c r="M43" s="22">
        <f t="shared" si="2"/>
        <v>0</v>
      </c>
      <c r="N43" s="22">
        <f t="shared" si="3"/>
        <v>2</v>
      </c>
      <c r="O43" s="22">
        <f t="shared" si="4"/>
        <v>2</v>
      </c>
      <c r="P43" s="35">
        <f>'Data Entry'!I43</f>
        <v>1</v>
      </c>
      <c r="Q43" s="35">
        <f>'Data Entry'!J43</f>
        <v>1</v>
      </c>
      <c r="R43" s="35">
        <f>'Data Entry'!K43</f>
        <v>2</v>
      </c>
      <c r="S43" s="35">
        <f>'Data Entry'!L43</f>
        <v>10</v>
      </c>
      <c r="T43" s="35">
        <f t="shared" si="5"/>
        <v>2</v>
      </c>
      <c r="U43" s="35">
        <f t="shared" si="6"/>
        <v>12</v>
      </c>
      <c r="V43" s="35">
        <f t="shared" si="14"/>
        <v>0.5</v>
      </c>
      <c r="W43" s="35">
        <f t="shared" si="15"/>
        <v>0.166666666666667</v>
      </c>
      <c r="X43" s="35">
        <f t="shared" si="16"/>
        <v>7</v>
      </c>
      <c r="Y43" s="35">
        <f t="shared" si="7"/>
        <v>1</v>
      </c>
      <c r="Z43" s="35">
        <f t="shared" si="8"/>
        <v>4</v>
      </c>
      <c r="AA43" s="35">
        <f t="shared" si="9"/>
        <v>5</v>
      </c>
      <c r="AB43" s="21">
        <f>'Data Entry'!S43</f>
        <v>0</v>
      </c>
      <c r="AC43" s="21">
        <f>'Data Entry'!T43</f>
        <v>0</v>
      </c>
      <c r="AD43" s="21">
        <f>'Data Entry'!U43</f>
        <v>0</v>
      </c>
      <c r="AE43" s="21">
        <f t="shared" si="10"/>
        <v>0</v>
      </c>
      <c r="AF43" s="13">
        <f>'Data Entry'!V43</f>
        <v>0</v>
      </c>
      <c r="AG43" s="13">
        <f t="shared" si="11"/>
        <v>0</v>
      </c>
      <c r="AH43" s="13">
        <f>'Data Entry'!W43</f>
        <v>0</v>
      </c>
      <c r="AI43" s="13">
        <f>'Data Entry'!X43</f>
        <v>0</v>
      </c>
      <c r="AJ43" s="13">
        <f>'Data Entry'!Y43</f>
        <v>0</v>
      </c>
      <c r="AK43" s="13">
        <f>'Data Entry'!Z43</f>
        <v>0</v>
      </c>
    </row>
    <row r="44" spans="1:37">
      <c r="A44" s="34">
        <f>'Data Entry'!A44</f>
        <v>771</v>
      </c>
      <c r="B44" s="34">
        <f>'Data Entry'!B44</f>
        <v>6</v>
      </c>
      <c r="C44" s="20">
        <f>IF('Data Entry'!C44="red",1,IF('Data Entry'!C44="blue",2,0))</f>
        <v>2</v>
      </c>
      <c r="D44" s="22">
        <f>'Data Entry'!D44</f>
        <v>1</v>
      </c>
      <c r="E44" s="22">
        <f>'Data Entry'!E44</f>
        <v>0</v>
      </c>
      <c r="F44" s="22">
        <f>'Data Entry'!F44</f>
        <v>0</v>
      </c>
      <c r="G44" s="22">
        <f>'Data Entry'!G44</f>
        <v>0</v>
      </c>
      <c r="H44" s="22">
        <f>'Data Entry'!H44</f>
        <v>0</v>
      </c>
      <c r="I44" s="22">
        <f t="shared" si="12"/>
        <v>0</v>
      </c>
      <c r="J44" s="22">
        <f t="shared" si="13"/>
        <v>0</v>
      </c>
      <c r="K44" s="22">
        <f t="shared" si="0"/>
        <v>2</v>
      </c>
      <c r="L44" s="22">
        <f t="shared" si="1"/>
        <v>0</v>
      </c>
      <c r="M44" s="22">
        <f t="shared" si="2"/>
        <v>0</v>
      </c>
      <c r="N44" s="22">
        <f t="shared" si="3"/>
        <v>0</v>
      </c>
      <c r="O44" s="22">
        <f t="shared" si="4"/>
        <v>2</v>
      </c>
      <c r="P44" s="35">
        <f>'Data Entry'!I44</f>
        <v>0</v>
      </c>
      <c r="Q44" s="35">
        <f>'Data Entry'!J44</f>
        <v>0</v>
      </c>
      <c r="R44" s="35">
        <f>'Data Entry'!K44</f>
        <v>0</v>
      </c>
      <c r="S44" s="35">
        <f>'Data Entry'!L44</f>
        <v>0</v>
      </c>
      <c r="T44" s="35">
        <f t="shared" si="5"/>
        <v>0</v>
      </c>
      <c r="U44" s="35">
        <f t="shared" si="6"/>
        <v>0</v>
      </c>
      <c r="V44" s="35" t="e">
        <f t="shared" si="14"/>
        <v>#DIV/0!</v>
      </c>
      <c r="W44" s="35" t="e">
        <f t="shared" si="15"/>
        <v>#DIV/0!</v>
      </c>
      <c r="X44" s="35">
        <f t="shared" si="16"/>
        <v>0</v>
      </c>
      <c r="Y44" s="35">
        <f t="shared" si="7"/>
        <v>0</v>
      </c>
      <c r="Z44" s="35">
        <f t="shared" si="8"/>
        <v>0</v>
      </c>
      <c r="AA44" s="35">
        <f t="shared" si="9"/>
        <v>0</v>
      </c>
      <c r="AB44" s="21">
        <f>'Data Entry'!S44</f>
        <v>0</v>
      </c>
      <c r="AC44" s="21">
        <f>'Data Entry'!T44</f>
        <v>0</v>
      </c>
      <c r="AD44" s="21">
        <f>'Data Entry'!U44</f>
        <v>0</v>
      </c>
      <c r="AE44" s="21">
        <f t="shared" si="10"/>
        <v>0</v>
      </c>
      <c r="AF44" s="13">
        <f>'Data Entry'!V44</f>
        <v>4</v>
      </c>
      <c r="AG44" s="13">
        <f t="shared" si="11"/>
        <v>1.33333333333333</v>
      </c>
      <c r="AH44" s="13">
        <f>'Data Entry'!W44</f>
        <v>0</v>
      </c>
      <c r="AI44" s="13">
        <f>'Data Entry'!X44</f>
        <v>0</v>
      </c>
      <c r="AJ44" s="13">
        <f>'Data Entry'!Y44</f>
        <v>0</v>
      </c>
      <c r="AK44" s="13">
        <f>'Data Entry'!Z44</f>
        <v>0</v>
      </c>
    </row>
    <row r="45" spans="1:37">
      <c r="A45" s="34">
        <f>'Data Entry'!A45</f>
        <v>8089</v>
      </c>
      <c r="B45" s="34">
        <f>'Data Entry'!B45</f>
        <v>6</v>
      </c>
      <c r="C45" s="20">
        <f>IF('Data Entry'!C45="red",1,IF('Data Entry'!C45="blue",2,0))</f>
        <v>2</v>
      </c>
      <c r="D45" s="22">
        <f>'Data Entry'!D45</f>
        <v>1</v>
      </c>
      <c r="E45" s="22">
        <f>'Data Entry'!E45</f>
        <v>0</v>
      </c>
      <c r="F45" s="22">
        <f>'Data Entry'!F45</f>
        <v>0</v>
      </c>
      <c r="G45" s="22">
        <f>'Data Entry'!G45</f>
        <v>1</v>
      </c>
      <c r="H45" s="22">
        <f>'Data Entry'!H45</f>
        <v>0</v>
      </c>
      <c r="I45" s="22">
        <f t="shared" si="12"/>
        <v>0</v>
      </c>
      <c r="J45" s="22">
        <f t="shared" si="13"/>
        <v>1</v>
      </c>
      <c r="K45" s="22">
        <f t="shared" si="0"/>
        <v>2</v>
      </c>
      <c r="L45" s="22">
        <f t="shared" si="1"/>
        <v>0</v>
      </c>
      <c r="M45" s="22">
        <f t="shared" si="2"/>
        <v>4</v>
      </c>
      <c r="N45" s="22">
        <f t="shared" si="3"/>
        <v>1</v>
      </c>
      <c r="O45" s="22">
        <f t="shared" si="4"/>
        <v>6</v>
      </c>
      <c r="P45" s="35">
        <f>'Data Entry'!I45</f>
        <v>0</v>
      </c>
      <c r="Q45" s="35">
        <f>'Data Entry'!J45</f>
        <v>0</v>
      </c>
      <c r="R45" s="35">
        <f>'Data Entry'!K45</f>
        <v>2</v>
      </c>
      <c r="S45" s="35">
        <f>'Data Entry'!L45</f>
        <v>3</v>
      </c>
      <c r="T45" s="35">
        <f t="shared" si="5"/>
        <v>0</v>
      </c>
      <c r="U45" s="35">
        <f t="shared" si="6"/>
        <v>5</v>
      </c>
      <c r="V45" s="35" t="e">
        <f t="shared" si="14"/>
        <v>#DIV/0!</v>
      </c>
      <c r="W45" s="35">
        <f t="shared" si="15"/>
        <v>0.4</v>
      </c>
      <c r="X45" s="35">
        <f t="shared" si="16"/>
        <v>2.5</v>
      </c>
      <c r="Y45" s="35">
        <f t="shared" si="7"/>
        <v>0</v>
      </c>
      <c r="Z45" s="35">
        <f t="shared" si="8"/>
        <v>4</v>
      </c>
      <c r="AA45" s="35">
        <f t="shared" si="9"/>
        <v>4</v>
      </c>
      <c r="AB45" s="21">
        <f>'Data Entry'!S45</f>
        <v>0</v>
      </c>
      <c r="AC45" s="21">
        <f>'Data Entry'!T45</f>
        <v>2</v>
      </c>
      <c r="AD45" s="21">
        <f>'Data Entry'!U45</f>
        <v>0</v>
      </c>
      <c r="AE45" s="21">
        <f t="shared" si="10"/>
        <v>6</v>
      </c>
      <c r="AF45" s="13">
        <f>'Data Entry'!V45</f>
        <v>4</v>
      </c>
      <c r="AG45" s="13">
        <f t="shared" si="11"/>
        <v>1.33333333333333</v>
      </c>
      <c r="AH45" s="13">
        <f>'Data Entry'!W45</f>
        <v>0</v>
      </c>
      <c r="AI45" s="13">
        <f>'Data Entry'!X45</f>
        <v>0</v>
      </c>
      <c r="AJ45" s="13">
        <f>'Data Entry'!Y45</f>
        <v>1</v>
      </c>
      <c r="AK45" s="13">
        <f>'Data Entry'!Z45</f>
        <v>1</v>
      </c>
    </row>
    <row r="46" spans="1:37">
      <c r="A46" s="34">
        <f>'Data Entry'!A46</f>
        <v>2386</v>
      </c>
      <c r="B46" s="34">
        <f>'Data Entry'!B46</f>
        <v>6</v>
      </c>
      <c r="C46" s="20">
        <f>IF('Data Entry'!C46="red",1,IF('Data Entry'!C46="blue",2,0))</f>
        <v>1</v>
      </c>
      <c r="D46" s="22">
        <f>'Data Entry'!D46</f>
        <v>1</v>
      </c>
      <c r="E46" s="22">
        <f>'Data Entry'!E46</f>
        <v>0</v>
      </c>
      <c r="F46" s="22">
        <f>'Data Entry'!F46</f>
        <v>0</v>
      </c>
      <c r="G46" s="22">
        <f>'Data Entry'!G46</f>
        <v>1</v>
      </c>
      <c r="H46" s="22">
        <f>'Data Entry'!H46</f>
        <v>0</v>
      </c>
      <c r="I46" s="22">
        <f t="shared" si="12"/>
        <v>0</v>
      </c>
      <c r="J46" s="22">
        <f t="shared" si="13"/>
        <v>1</v>
      </c>
      <c r="K46" s="22">
        <f t="shared" si="0"/>
        <v>2</v>
      </c>
      <c r="L46" s="22">
        <f t="shared" si="1"/>
        <v>0</v>
      </c>
      <c r="M46" s="22">
        <f t="shared" si="2"/>
        <v>4</v>
      </c>
      <c r="N46" s="22">
        <f t="shared" si="3"/>
        <v>1</v>
      </c>
      <c r="O46" s="22">
        <f t="shared" si="4"/>
        <v>6</v>
      </c>
      <c r="P46" s="35">
        <f>'Data Entry'!I46</f>
        <v>0</v>
      </c>
      <c r="Q46" s="35">
        <f>'Data Entry'!J46</f>
        <v>1</v>
      </c>
      <c r="R46" s="35">
        <f>'Data Entry'!K46</f>
        <v>1</v>
      </c>
      <c r="S46" s="35">
        <f>'Data Entry'!L46</f>
        <v>1</v>
      </c>
      <c r="T46" s="35">
        <f t="shared" si="5"/>
        <v>1</v>
      </c>
      <c r="U46" s="35">
        <f t="shared" si="6"/>
        <v>2</v>
      </c>
      <c r="V46" s="35">
        <f t="shared" si="14"/>
        <v>0</v>
      </c>
      <c r="W46" s="35">
        <f t="shared" si="15"/>
        <v>0.5</v>
      </c>
      <c r="X46" s="35">
        <f t="shared" si="16"/>
        <v>1.5</v>
      </c>
      <c r="Y46" s="35">
        <f t="shared" si="7"/>
        <v>0</v>
      </c>
      <c r="Z46" s="35">
        <f t="shared" si="8"/>
        <v>2</v>
      </c>
      <c r="AA46" s="35">
        <f t="shared" si="9"/>
        <v>2</v>
      </c>
      <c r="AB46" s="21">
        <f>'Data Entry'!S46</f>
        <v>0</v>
      </c>
      <c r="AC46" s="21">
        <f>'Data Entry'!T46</f>
        <v>2</v>
      </c>
      <c r="AD46" s="21">
        <f>'Data Entry'!U46</f>
        <v>0</v>
      </c>
      <c r="AE46" s="21">
        <f t="shared" si="10"/>
        <v>6</v>
      </c>
      <c r="AF46" s="13">
        <f>'Data Entry'!V46</f>
        <v>8</v>
      </c>
      <c r="AG46" s="13">
        <f t="shared" si="11"/>
        <v>2.66666666666667</v>
      </c>
      <c r="AH46" s="13">
        <f>'Data Entry'!W46</f>
        <v>0</v>
      </c>
      <c r="AI46" s="13">
        <f>'Data Entry'!X46</f>
        <v>0</v>
      </c>
      <c r="AJ46" s="13">
        <f>'Data Entry'!Y46</f>
        <v>0</v>
      </c>
      <c r="AK46" s="13">
        <f>'Data Entry'!Z46</f>
        <v>0</v>
      </c>
    </row>
    <row r="47" spans="1:37">
      <c r="A47" s="34">
        <f>'Data Entry'!A47</f>
        <v>7480</v>
      </c>
      <c r="B47" s="34">
        <f>'Data Entry'!B47</f>
        <v>7</v>
      </c>
      <c r="C47" s="20">
        <f>IF('Data Entry'!C47="red",1,IF('Data Entry'!C47="blue",2,0))</f>
        <v>2</v>
      </c>
      <c r="D47" s="22">
        <f>'Data Entry'!D47</f>
        <v>1</v>
      </c>
      <c r="E47" s="22">
        <f>'Data Entry'!E47</f>
        <v>0</v>
      </c>
      <c r="F47" s="22">
        <f>'Data Entry'!F47</f>
        <v>0</v>
      </c>
      <c r="G47" s="22">
        <f>'Data Entry'!G47</f>
        <v>2</v>
      </c>
      <c r="H47" s="22">
        <f>'Data Entry'!H47</f>
        <v>0</v>
      </c>
      <c r="I47" s="22">
        <f t="shared" si="12"/>
        <v>0</v>
      </c>
      <c r="J47" s="22">
        <f t="shared" si="13"/>
        <v>2</v>
      </c>
      <c r="K47" s="22">
        <f t="shared" si="0"/>
        <v>2</v>
      </c>
      <c r="L47" s="22">
        <f t="shared" si="1"/>
        <v>0</v>
      </c>
      <c r="M47" s="22">
        <f t="shared" si="2"/>
        <v>8</v>
      </c>
      <c r="N47" s="22">
        <f t="shared" si="3"/>
        <v>2</v>
      </c>
      <c r="O47" s="22">
        <f t="shared" si="4"/>
        <v>10</v>
      </c>
      <c r="P47" s="35">
        <f>'Data Entry'!I47</f>
        <v>0</v>
      </c>
      <c r="Q47" s="35">
        <f>'Data Entry'!J47</f>
        <v>0</v>
      </c>
      <c r="R47" s="35">
        <f>'Data Entry'!K47</f>
        <v>2</v>
      </c>
      <c r="S47" s="35">
        <f>'Data Entry'!L47</f>
        <v>4</v>
      </c>
      <c r="T47" s="35">
        <f t="shared" si="5"/>
        <v>0</v>
      </c>
      <c r="U47" s="35">
        <f t="shared" si="6"/>
        <v>6</v>
      </c>
      <c r="V47" s="35" t="e">
        <f t="shared" si="14"/>
        <v>#DIV/0!</v>
      </c>
      <c r="W47" s="35">
        <f t="shared" si="15"/>
        <v>0.333333333333333</v>
      </c>
      <c r="X47" s="35">
        <f t="shared" si="16"/>
        <v>3</v>
      </c>
      <c r="Y47" s="35">
        <f t="shared" si="7"/>
        <v>0</v>
      </c>
      <c r="Z47" s="35">
        <f t="shared" si="8"/>
        <v>4</v>
      </c>
      <c r="AA47" s="35">
        <f t="shared" si="9"/>
        <v>4</v>
      </c>
      <c r="AB47" s="21">
        <f>'Data Entry'!S47</f>
        <v>0</v>
      </c>
      <c r="AC47" s="21">
        <f>'Data Entry'!T47</f>
        <v>1</v>
      </c>
      <c r="AD47" s="21">
        <f>'Data Entry'!U47</f>
        <v>0</v>
      </c>
      <c r="AE47" s="21">
        <f t="shared" si="10"/>
        <v>4</v>
      </c>
      <c r="AF47" s="13">
        <f>'Data Entry'!V47</f>
        <v>4</v>
      </c>
      <c r="AG47" s="13">
        <f t="shared" si="11"/>
        <v>1.33333333333333</v>
      </c>
      <c r="AH47" s="13">
        <f>'Data Entry'!W47</f>
        <v>0</v>
      </c>
      <c r="AI47" s="13">
        <f>'Data Entry'!X47</f>
        <v>0</v>
      </c>
      <c r="AJ47" s="13">
        <f>'Data Entry'!Y47</f>
        <v>0</v>
      </c>
      <c r="AK47" s="13">
        <f>'Data Entry'!Z47</f>
        <v>0</v>
      </c>
    </row>
    <row r="48" spans="1:37">
      <c r="A48" s="34">
        <f>'Data Entry'!A48</f>
        <v>6875</v>
      </c>
      <c r="B48" s="34">
        <f>'Data Entry'!B48</f>
        <v>7</v>
      </c>
      <c r="C48" s="20">
        <f>IF('Data Entry'!C48="red",1,IF('Data Entry'!C48="blue",2,0))</f>
        <v>1</v>
      </c>
      <c r="D48" s="22">
        <f>'Data Entry'!D48</f>
        <v>1</v>
      </c>
      <c r="E48" s="22">
        <f>'Data Entry'!E48</f>
        <v>2</v>
      </c>
      <c r="F48" s="22">
        <f>'Data Entry'!F48</f>
        <v>0</v>
      </c>
      <c r="G48" s="22">
        <f>'Data Entry'!G48</f>
        <v>0</v>
      </c>
      <c r="H48" s="22">
        <f>'Data Entry'!H48</f>
        <v>0</v>
      </c>
      <c r="I48" s="22">
        <f t="shared" si="12"/>
        <v>2</v>
      </c>
      <c r="J48" s="22">
        <f t="shared" si="13"/>
        <v>0</v>
      </c>
      <c r="K48" s="22">
        <f t="shared" si="0"/>
        <v>2</v>
      </c>
      <c r="L48" s="22">
        <f t="shared" si="1"/>
        <v>4</v>
      </c>
      <c r="M48" s="22">
        <f t="shared" si="2"/>
        <v>0</v>
      </c>
      <c r="N48" s="22">
        <f t="shared" si="3"/>
        <v>2</v>
      </c>
      <c r="O48" s="22">
        <f t="shared" si="4"/>
        <v>6</v>
      </c>
      <c r="P48" s="35">
        <f>'Data Entry'!I48</f>
        <v>12</v>
      </c>
      <c r="Q48" s="35">
        <f>'Data Entry'!J48</f>
        <v>0</v>
      </c>
      <c r="R48" s="35">
        <f>'Data Entry'!K48</f>
        <v>0</v>
      </c>
      <c r="S48" s="35">
        <f>'Data Entry'!L48</f>
        <v>0</v>
      </c>
      <c r="T48" s="35">
        <f t="shared" si="5"/>
        <v>12</v>
      </c>
      <c r="U48" s="35">
        <f t="shared" si="6"/>
        <v>0</v>
      </c>
      <c r="V48" s="35">
        <f t="shared" si="14"/>
        <v>1</v>
      </c>
      <c r="W48" s="35" t="e">
        <f t="shared" si="15"/>
        <v>#DIV/0!</v>
      </c>
      <c r="X48" s="35">
        <f t="shared" si="16"/>
        <v>6</v>
      </c>
      <c r="Y48" s="35">
        <f t="shared" si="7"/>
        <v>12</v>
      </c>
      <c r="Z48" s="35">
        <f t="shared" si="8"/>
        <v>0</v>
      </c>
      <c r="AA48" s="35">
        <f t="shared" si="9"/>
        <v>12</v>
      </c>
      <c r="AB48" s="21">
        <f>'Data Entry'!S48</f>
        <v>0</v>
      </c>
      <c r="AC48" s="21">
        <f>'Data Entry'!T48</f>
        <v>2</v>
      </c>
      <c r="AD48" s="21">
        <f>'Data Entry'!U48</f>
        <v>0</v>
      </c>
      <c r="AE48" s="21">
        <f t="shared" si="10"/>
        <v>6</v>
      </c>
      <c r="AF48" s="13">
        <f>'Data Entry'!V48</f>
        <v>4</v>
      </c>
      <c r="AG48" s="13">
        <f t="shared" si="11"/>
        <v>1.33333333333333</v>
      </c>
      <c r="AH48" s="13">
        <f>'Data Entry'!W48</f>
        <v>0</v>
      </c>
      <c r="AI48" s="13">
        <f>'Data Entry'!X48</f>
        <v>0</v>
      </c>
      <c r="AJ48" s="13">
        <f>'Data Entry'!Y48</f>
        <v>0</v>
      </c>
      <c r="AK48" s="13">
        <f>'Data Entry'!Z48</f>
        <v>0</v>
      </c>
    </row>
    <row r="49" spans="1:37">
      <c r="A49" s="34">
        <f>'Data Entry'!A49</f>
        <v>8735</v>
      </c>
      <c r="B49" s="34">
        <f>'Data Entry'!B49</f>
        <v>7</v>
      </c>
      <c r="C49" s="20">
        <f>IF('Data Entry'!C49="red",1,IF('Data Entry'!C49="blue",2,0))</f>
        <v>1</v>
      </c>
      <c r="D49" s="22">
        <f>'Data Entry'!D49</f>
        <v>0</v>
      </c>
      <c r="E49" s="22">
        <f>'Data Entry'!E49</f>
        <v>0</v>
      </c>
      <c r="F49" s="22">
        <f>'Data Entry'!F49</f>
        <v>0</v>
      </c>
      <c r="G49" s="22">
        <f>'Data Entry'!G49</f>
        <v>0</v>
      </c>
      <c r="H49" s="22">
        <f>'Data Entry'!H49</f>
        <v>0</v>
      </c>
      <c r="I49" s="22">
        <f t="shared" si="12"/>
        <v>0</v>
      </c>
      <c r="J49" s="22">
        <f t="shared" si="13"/>
        <v>0</v>
      </c>
      <c r="K49" s="22">
        <f t="shared" si="0"/>
        <v>0</v>
      </c>
      <c r="L49" s="22">
        <f t="shared" si="1"/>
        <v>0</v>
      </c>
      <c r="M49" s="22">
        <f t="shared" si="2"/>
        <v>0</v>
      </c>
      <c r="N49" s="22">
        <f t="shared" si="3"/>
        <v>0</v>
      </c>
      <c r="O49" s="22">
        <f t="shared" si="4"/>
        <v>0</v>
      </c>
      <c r="P49" s="35">
        <f>'Data Entry'!I49</f>
        <v>0</v>
      </c>
      <c r="Q49" s="35">
        <f>'Data Entry'!J49</f>
        <v>0</v>
      </c>
      <c r="R49" s="35">
        <f>'Data Entry'!K49</f>
        <v>0</v>
      </c>
      <c r="S49" s="35">
        <f>'Data Entry'!L49</f>
        <v>0</v>
      </c>
      <c r="T49" s="35">
        <f t="shared" si="5"/>
        <v>0</v>
      </c>
      <c r="U49" s="35">
        <f t="shared" si="6"/>
        <v>0</v>
      </c>
      <c r="V49" s="35" t="e">
        <f t="shared" si="14"/>
        <v>#DIV/0!</v>
      </c>
      <c r="W49" s="35" t="e">
        <f t="shared" si="15"/>
        <v>#DIV/0!</v>
      </c>
      <c r="X49" s="35">
        <f t="shared" si="16"/>
        <v>0</v>
      </c>
      <c r="Y49" s="35">
        <f t="shared" si="7"/>
        <v>0</v>
      </c>
      <c r="Z49" s="35">
        <f t="shared" si="8"/>
        <v>0</v>
      </c>
      <c r="AA49" s="35">
        <f t="shared" si="9"/>
        <v>0</v>
      </c>
      <c r="AB49" s="21">
        <f>'Data Entry'!S49</f>
        <v>0</v>
      </c>
      <c r="AC49" s="21">
        <f>'Data Entry'!T49</f>
        <v>0</v>
      </c>
      <c r="AD49" s="21">
        <f>'Data Entry'!U49</f>
        <v>0</v>
      </c>
      <c r="AE49" s="21">
        <f t="shared" si="10"/>
        <v>0</v>
      </c>
      <c r="AF49" s="13">
        <f>'Data Entry'!V49</f>
        <v>0</v>
      </c>
      <c r="AG49" s="13">
        <f t="shared" si="11"/>
        <v>0</v>
      </c>
      <c r="AH49" s="13">
        <f>'Data Entry'!W49</f>
        <v>0</v>
      </c>
      <c r="AI49" s="13">
        <f>'Data Entry'!X49</f>
        <v>0</v>
      </c>
      <c r="AJ49" s="13">
        <f>'Data Entry'!Y49</f>
        <v>1</v>
      </c>
      <c r="AK49" s="13">
        <f>'Data Entry'!Z49</f>
        <v>0</v>
      </c>
    </row>
    <row r="50" spans="1:37">
      <c r="A50" s="34">
        <f>'Data Entry'!A50</f>
        <v>1365</v>
      </c>
      <c r="B50" s="34">
        <f>'Data Entry'!B50</f>
        <v>7</v>
      </c>
      <c r="C50" s="20">
        <f>IF('Data Entry'!C50="red",1,IF('Data Entry'!C50="blue",2,0))</f>
        <v>1</v>
      </c>
      <c r="D50" s="22">
        <f>'Data Entry'!D50</f>
        <v>1</v>
      </c>
      <c r="E50" s="22">
        <f>'Data Entry'!E50</f>
        <v>2</v>
      </c>
      <c r="F50" s="22">
        <f>'Data Entry'!F50</f>
        <v>0</v>
      </c>
      <c r="G50" s="22">
        <f>'Data Entry'!G50</f>
        <v>0</v>
      </c>
      <c r="H50" s="22">
        <f>'Data Entry'!H50</f>
        <v>0</v>
      </c>
      <c r="I50" s="22">
        <f t="shared" si="12"/>
        <v>2</v>
      </c>
      <c r="J50" s="22">
        <f t="shared" si="13"/>
        <v>0</v>
      </c>
      <c r="K50" s="22">
        <f t="shared" si="0"/>
        <v>2</v>
      </c>
      <c r="L50" s="22">
        <f t="shared" si="1"/>
        <v>4</v>
      </c>
      <c r="M50" s="22">
        <f t="shared" si="2"/>
        <v>0</v>
      </c>
      <c r="N50" s="22">
        <f t="shared" si="3"/>
        <v>2</v>
      </c>
      <c r="O50" s="22">
        <f t="shared" si="4"/>
        <v>6</v>
      </c>
      <c r="P50" s="35">
        <f>'Data Entry'!I50</f>
        <v>1</v>
      </c>
      <c r="Q50" s="35">
        <f>'Data Entry'!J50</f>
        <v>0</v>
      </c>
      <c r="R50" s="35">
        <f>'Data Entry'!K50</f>
        <v>0</v>
      </c>
      <c r="S50" s="35">
        <f>'Data Entry'!L50</f>
        <v>0</v>
      </c>
      <c r="T50" s="35">
        <f t="shared" si="5"/>
        <v>1</v>
      </c>
      <c r="U50" s="35">
        <f t="shared" si="6"/>
        <v>0</v>
      </c>
      <c r="V50" s="35">
        <f t="shared" si="14"/>
        <v>1</v>
      </c>
      <c r="W50" s="35" t="e">
        <f t="shared" si="15"/>
        <v>#DIV/0!</v>
      </c>
      <c r="X50" s="35">
        <f t="shared" si="16"/>
        <v>0.5</v>
      </c>
      <c r="Y50" s="35">
        <f t="shared" si="7"/>
        <v>1</v>
      </c>
      <c r="Z50" s="35">
        <f t="shared" si="8"/>
        <v>0</v>
      </c>
      <c r="AA50" s="35">
        <f t="shared" si="9"/>
        <v>1</v>
      </c>
      <c r="AB50" s="21">
        <f>'Data Entry'!S50</f>
        <v>0</v>
      </c>
      <c r="AC50" s="21">
        <f>'Data Entry'!T50</f>
        <v>2</v>
      </c>
      <c r="AD50" s="21">
        <f>'Data Entry'!U50</f>
        <v>0</v>
      </c>
      <c r="AE50" s="21">
        <f t="shared" si="10"/>
        <v>6</v>
      </c>
      <c r="AF50" s="13">
        <f>'Data Entry'!V50</f>
        <v>4</v>
      </c>
      <c r="AG50" s="13">
        <f t="shared" si="11"/>
        <v>1.33333333333333</v>
      </c>
      <c r="AH50" s="13">
        <f>'Data Entry'!W50</f>
        <v>0</v>
      </c>
      <c r="AI50" s="13">
        <f>'Data Entry'!X50</f>
        <v>0</v>
      </c>
      <c r="AJ50" s="13">
        <f>'Data Entry'!Y50</f>
        <v>0</v>
      </c>
      <c r="AK50" s="13">
        <f>'Data Entry'!Z50</f>
        <v>0</v>
      </c>
    </row>
    <row r="51" spans="1:37">
      <c r="A51" s="34">
        <f>'Data Entry'!A51</f>
        <v>4476</v>
      </c>
      <c r="B51" s="34">
        <f>'Data Entry'!B51</f>
        <v>7</v>
      </c>
      <c r="C51" s="20">
        <f>IF('Data Entry'!C51="red",1,IF('Data Entry'!C51="blue",2,0))</f>
        <v>2</v>
      </c>
      <c r="D51" s="22">
        <f>'Data Entry'!D51</f>
        <v>1</v>
      </c>
      <c r="E51" s="22">
        <f>'Data Entry'!E51</f>
        <v>0</v>
      </c>
      <c r="F51" s="22">
        <f>'Data Entry'!F51</f>
        <v>0</v>
      </c>
      <c r="G51" s="22">
        <f>'Data Entry'!G51</f>
        <v>3</v>
      </c>
      <c r="H51" s="22">
        <f>'Data Entry'!H51</f>
        <v>1</v>
      </c>
      <c r="I51" s="22">
        <f t="shared" si="12"/>
        <v>0</v>
      </c>
      <c r="J51" s="22">
        <f t="shared" si="13"/>
        <v>4</v>
      </c>
      <c r="K51" s="22">
        <f t="shared" si="0"/>
        <v>2</v>
      </c>
      <c r="L51" s="22">
        <f t="shared" si="1"/>
        <v>0</v>
      </c>
      <c r="M51" s="22">
        <f t="shared" si="2"/>
        <v>12</v>
      </c>
      <c r="N51" s="22">
        <f t="shared" si="3"/>
        <v>4</v>
      </c>
      <c r="O51" s="22">
        <f t="shared" si="4"/>
        <v>14</v>
      </c>
      <c r="P51" s="35">
        <f>'Data Entry'!I51</f>
        <v>0</v>
      </c>
      <c r="Q51" s="35">
        <f>'Data Entry'!J51</f>
        <v>0</v>
      </c>
      <c r="R51" s="35">
        <f>'Data Entry'!K51</f>
        <v>14</v>
      </c>
      <c r="S51" s="35">
        <f>'Data Entry'!L51</f>
        <v>4</v>
      </c>
      <c r="T51" s="35">
        <f t="shared" si="5"/>
        <v>0</v>
      </c>
      <c r="U51" s="35">
        <f t="shared" si="6"/>
        <v>18</v>
      </c>
      <c r="V51" s="35" t="e">
        <f t="shared" si="14"/>
        <v>#DIV/0!</v>
      </c>
      <c r="W51" s="35">
        <f t="shared" si="15"/>
        <v>0.777777777777778</v>
      </c>
      <c r="X51" s="35">
        <f t="shared" si="16"/>
        <v>9</v>
      </c>
      <c r="Y51" s="35">
        <f t="shared" si="7"/>
        <v>0</v>
      </c>
      <c r="Z51" s="35">
        <f t="shared" si="8"/>
        <v>28</v>
      </c>
      <c r="AA51" s="35">
        <f t="shared" si="9"/>
        <v>28</v>
      </c>
      <c r="AB51" s="21">
        <f>'Data Entry'!S51</f>
        <v>0</v>
      </c>
      <c r="AC51" s="21">
        <f>'Data Entry'!T51</f>
        <v>0</v>
      </c>
      <c r="AD51" s="21">
        <f>'Data Entry'!U51</f>
        <v>0</v>
      </c>
      <c r="AE51" s="21">
        <f t="shared" si="10"/>
        <v>0</v>
      </c>
      <c r="AF51" s="13">
        <f>'Data Entry'!V51</f>
        <v>8</v>
      </c>
      <c r="AG51" s="13">
        <f t="shared" si="11"/>
        <v>2.66666666666667</v>
      </c>
      <c r="AH51" s="13">
        <f>'Data Entry'!W51</f>
        <v>0</v>
      </c>
      <c r="AI51" s="13">
        <f>'Data Entry'!X51</f>
        <v>0</v>
      </c>
      <c r="AJ51" s="13">
        <f>'Data Entry'!Y51</f>
        <v>0</v>
      </c>
      <c r="AK51" s="13">
        <f>'Data Entry'!Z51</f>
        <v>0</v>
      </c>
    </row>
    <row r="52" spans="1:37">
      <c r="A52" s="34">
        <f>'Data Entry'!A52</f>
        <v>1305</v>
      </c>
      <c r="B52" s="34">
        <f>'Data Entry'!B52</f>
        <v>7</v>
      </c>
      <c r="C52" s="20">
        <f>IF('Data Entry'!C52="red",1,IF('Data Entry'!C52="blue",2,0))</f>
        <v>2</v>
      </c>
      <c r="D52" s="22">
        <f>'Data Entry'!D52</f>
        <v>1</v>
      </c>
      <c r="E52" s="22">
        <f>'Data Entry'!E52</f>
        <v>0</v>
      </c>
      <c r="F52" s="22">
        <f>'Data Entry'!F52</f>
        <v>0</v>
      </c>
      <c r="G52" s="22">
        <f>'Data Entry'!G52</f>
        <v>2</v>
      </c>
      <c r="H52" s="22">
        <f>'Data Entry'!H52</f>
        <v>0</v>
      </c>
      <c r="I52" s="22">
        <f t="shared" si="12"/>
        <v>0</v>
      </c>
      <c r="J52" s="22">
        <f t="shared" si="13"/>
        <v>2</v>
      </c>
      <c r="K52" s="22">
        <f t="shared" si="0"/>
        <v>2</v>
      </c>
      <c r="L52" s="22">
        <f t="shared" si="1"/>
        <v>0</v>
      </c>
      <c r="M52" s="22">
        <f t="shared" si="2"/>
        <v>8</v>
      </c>
      <c r="N52" s="22">
        <f t="shared" si="3"/>
        <v>2</v>
      </c>
      <c r="O52" s="22">
        <f t="shared" si="4"/>
        <v>10</v>
      </c>
      <c r="P52" s="35">
        <f>'Data Entry'!I52</f>
        <v>0</v>
      </c>
      <c r="Q52" s="35">
        <f>'Data Entry'!J52</f>
        <v>0</v>
      </c>
      <c r="R52" s="35">
        <f>'Data Entry'!K52</f>
        <v>6</v>
      </c>
      <c r="S52" s="35">
        <f>'Data Entry'!L52</f>
        <v>1</v>
      </c>
      <c r="T52" s="35">
        <f t="shared" si="5"/>
        <v>0</v>
      </c>
      <c r="U52" s="35">
        <f t="shared" si="6"/>
        <v>7</v>
      </c>
      <c r="V52" s="35" t="e">
        <f t="shared" si="14"/>
        <v>#DIV/0!</v>
      </c>
      <c r="W52" s="35">
        <f t="shared" si="15"/>
        <v>0.857142857142857</v>
      </c>
      <c r="X52" s="35">
        <f t="shared" si="16"/>
        <v>3.5</v>
      </c>
      <c r="Y52" s="35">
        <f t="shared" si="7"/>
        <v>0</v>
      </c>
      <c r="Z52" s="35">
        <f t="shared" si="8"/>
        <v>12</v>
      </c>
      <c r="AA52" s="35">
        <f t="shared" si="9"/>
        <v>12</v>
      </c>
      <c r="AB52" s="21">
        <f>'Data Entry'!S52</f>
        <v>0</v>
      </c>
      <c r="AC52" s="21">
        <f>'Data Entry'!T52</f>
        <v>2</v>
      </c>
      <c r="AD52" s="21">
        <f>'Data Entry'!U52</f>
        <v>1</v>
      </c>
      <c r="AE52" s="21">
        <f t="shared" si="10"/>
        <v>6</v>
      </c>
      <c r="AF52" s="13">
        <f>'Data Entry'!V52</f>
        <v>8</v>
      </c>
      <c r="AG52" s="13">
        <f t="shared" si="11"/>
        <v>2.66666666666667</v>
      </c>
      <c r="AH52" s="13">
        <f>'Data Entry'!W52</f>
        <v>0</v>
      </c>
      <c r="AI52" s="13">
        <f>'Data Entry'!X52</f>
        <v>0</v>
      </c>
      <c r="AJ52" s="13">
        <f>'Data Entry'!Y52</f>
        <v>0</v>
      </c>
      <c r="AK52" s="13">
        <f>'Data Entry'!Z52</f>
        <v>0</v>
      </c>
    </row>
    <row r="53" spans="1:37">
      <c r="A53" s="34">
        <f>'Data Entry'!A53</f>
        <v>8574</v>
      </c>
      <c r="B53" s="34">
        <f>'Data Entry'!B53</f>
        <v>8</v>
      </c>
      <c r="C53" s="20">
        <f>IF('Data Entry'!C53="red",1,IF('Data Entry'!C53="blue",2,0))</f>
        <v>2</v>
      </c>
      <c r="D53" s="22">
        <f>'Data Entry'!D53</f>
        <v>1</v>
      </c>
      <c r="E53" s="22">
        <f>'Data Entry'!E53</f>
        <v>1</v>
      </c>
      <c r="F53" s="22">
        <f>'Data Entry'!F53</f>
        <v>0</v>
      </c>
      <c r="G53" s="22">
        <f>'Data Entry'!G53</f>
        <v>0</v>
      </c>
      <c r="H53" s="22">
        <f>'Data Entry'!H53</f>
        <v>0</v>
      </c>
      <c r="I53" s="22">
        <f t="shared" si="12"/>
        <v>1</v>
      </c>
      <c r="J53" s="22">
        <f t="shared" si="13"/>
        <v>0</v>
      </c>
      <c r="K53" s="22">
        <f t="shared" si="0"/>
        <v>2</v>
      </c>
      <c r="L53" s="22">
        <f t="shared" si="1"/>
        <v>2</v>
      </c>
      <c r="M53" s="22">
        <f t="shared" si="2"/>
        <v>0</v>
      </c>
      <c r="N53" s="22">
        <f t="shared" si="3"/>
        <v>1</v>
      </c>
      <c r="O53" s="22">
        <f t="shared" si="4"/>
        <v>4</v>
      </c>
      <c r="P53" s="35">
        <f>'Data Entry'!I53</f>
        <v>0</v>
      </c>
      <c r="Q53" s="35">
        <f>'Data Entry'!J53</f>
        <v>0</v>
      </c>
      <c r="R53" s="35">
        <f>'Data Entry'!K53</f>
        <v>0</v>
      </c>
      <c r="S53" s="35">
        <f>'Data Entry'!L53</f>
        <v>0</v>
      </c>
      <c r="T53" s="35">
        <f t="shared" si="5"/>
        <v>0</v>
      </c>
      <c r="U53" s="35">
        <f t="shared" si="6"/>
        <v>0</v>
      </c>
      <c r="V53" s="35" t="e">
        <f t="shared" si="14"/>
        <v>#DIV/0!</v>
      </c>
      <c r="W53" s="35" t="e">
        <f t="shared" si="15"/>
        <v>#DIV/0!</v>
      </c>
      <c r="X53" s="35">
        <f t="shared" si="16"/>
        <v>0</v>
      </c>
      <c r="Y53" s="35">
        <f t="shared" si="7"/>
        <v>0</v>
      </c>
      <c r="Z53" s="35">
        <f t="shared" si="8"/>
        <v>0</v>
      </c>
      <c r="AA53" s="35">
        <f t="shared" si="9"/>
        <v>0</v>
      </c>
      <c r="AB53" s="21">
        <f>'Data Entry'!S53</f>
        <v>0</v>
      </c>
      <c r="AC53" s="21">
        <f>'Data Entry'!T53</f>
        <v>0</v>
      </c>
      <c r="AD53" s="21">
        <f>'Data Entry'!U53</f>
        <v>0</v>
      </c>
      <c r="AE53" s="21">
        <f t="shared" si="10"/>
        <v>0</v>
      </c>
      <c r="AF53" s="13">
        <f>'Data Entry'!V53</f>
        <v>0</v>
      </c>
      <c r="AG53" s="13">
        <f t="shared" si="11"/>
        <v>0</v>
      </c>
      <c r="AH53" s="13">
        <f>'Data Entry'!W53</f>
        <v>0</v>
      </c>
      <c r="AI53" s="13">
        <f>'Data Entry'!X53</f>
        <v>0</v>
      </c>
      <c r="AJ53" s="13">
        <f>'Data Entry'!Y53</f>
        <v>0</v>
      </c>
      <c r="AK53" s="13">
        <f>'Data Entry'!Z53</f>
        <v>0</v>
      </c>
    </row>
    <row r="54" spans="1:37">
      <c r="A54" s="34">
        <f>'Data Entry'!A54</f>
        <v>6978</v>
      </c>
      <c r="B54" s="34">
        <f>'Data Entry'!B54</f>
        <v>8</v>
      </c>
      <c r="C54" s="20">
        <f>IF('Data Entry'!C54="red",1,IF('Data Entry'!C54="blue",2,0))</f>
        <v>1</v>
      </c>
      <c r="D54" s="22">
        <f>'Data Entry'!D54</f>
        <v>1</v>
      </c>
      <c r="E54" s="22">
        <f>'Data Entry'!E54</f>
        <v>0</v>
      </c>
      <c r="F54" s="22">
        <f>'Data Entry'!F54</f>
        <v>0</v>
      </c>
      <c r="G54" s="22">
        <f>'Data Entry'!G54</f>
        <v>0</v>
      </c>
      <c r="H54" s="22">
        <f>'Data Entry'!H54</f>
        <v>1</v>
      </c>
      <c r="I54" s="22">
        <f t="shared" si="12"/>
        <v>0</v>
      </c>
      <c r="J54" s="22">
        <f t="shared" si="13"/>
        <v>1</v>
      </c>
      <c r="K54" s="22">
        <f t="shared" si="0"/>
        <v>2</v>
      </c>
      <c r="L54" s="22">
        <f t="shared" si="1"/>
        <v>0</v>
      </c>
      <c r="M54" s="22">
        <f t="shared" si="2"/>
        <v>0</v>
      </c>
      <c r="N54" s="22">
        <f t="shared" si="3"/>
        <v>1</v>
      </c>
      <c r="O54" s="22">
        <f t="shared" si="4"/>
        <v>2</v>
      </c>
      <c r="P54" s="35">
        <f>'Data Entry'!I54</f>
        <v>0</v>
      </c>
      <c r="Q54" s="35">
        <f>'Data Entry'!J54</f>
        <v>0</v>
      </c>
      <c r="R54" s="35">
        <f>'Data Entry'!K54</f>
        <v>1</v>
      </c>
      <c r="S54" s="35">
        <f>'Data Entry'!L54</f>
        <v>3</v>
      </c>
      <c r="T54" s="35">
        <f t="shared" si="5"/>
        <v>0</v>
      </c>
      <c r="U54" s="35">
        <f t="shared" si="6"/>
        <v>4</v>
      </c>
      <c r="V54" s="35" t="e">
        <f t="shared" si="14"/>
        <v>#DIV/0!</v>
      </c>
      <c r="W54" s="35">
        <f t="shared" si="15"/>
        <v>0.25</v>
      </c>
      <c r="X54" s="35">
        <f t="shared" si="16"/>
        <v>2</v>
      </c>
      <c r="Y54" s="35">
        <f t="shared" si="7"/>
        <v>0</v>
      </c>
      <c r="Z54" s="35">
        <f t="shared" si="8"/>
        <v>2</v>
      </c>
      <c r="AA54" s="35">
        <f t="shared" si="9"/>
        <v>2</v>
      </c>
      <c r="AB54" s="21">
        <f>'Data Entry'!S54</f>
        <v>0</v>
      </c>
      <c r="AC54" s="21">
        <f>'Data Entry'!T54</f>
        <v>2</v>
      </c>
      <c r="AD54" s="21">
        <f>'Data Entry'!U54</f>
        <v>0</v>
      </c>
      <c r="AE54" s="21">
        <f t="shared" si="10"/>
        <v>6</v>
      </c>
      <c r="AF54" s="13">
        <f>'Data Entry'!V54</f>
        <v>0</v>
      </c>
      <c r="AG54" s="13">
        <f t="shared" si="11"/>
        <v>0</v>
      </c>
      <c r="AH54" s="13">
        <f>'Data Entry'!W54</f>
        <v>0</v>
      </c>
      <c r="AI54" s="13">
        <f>'Data Entry'!X54</f>
        <v>0</v>
      </c>
      <c r="AJ54" s="13">
        <f>'Data Entry'!Y54</f>
        <v>0</v>
      </c>
      <c r="AK54" s="13">
        <f>'Data Entry'!Z54</f>
        <v>0</v>
      </c>
    </row>
    <row r="55" spans="1:37">
      <c r="A55" s="34">
        <f>'Data Entry'!A55</f>
        <v>4951</v>
      </c>
      <c r="B55" s="34">
        <f>'Data Entry'!B55</f>
        <v>8</v>
      </c>
      <c r="C55" s="20">
        <f>IF('Data Entry'!C55="red",1,IF('Data Entry'!C55="blue",2,0))</f>
        <v>2</v>
      </c>
      <c r="D55" s="22">
        <f>'Data Entry'!D55</f>
        <v>1</v>
      </c>
      <c r="E55" s="22">
        <f>'Data Entry'!E55</f>
        <v>0</v>
      </c>
      <c r="F55" s="22">
        <f>'Data Entry'!F55</f>
        <v>0</v>
      </c>
      <c r="G55" s="22">
        <f>'Data Entry'!G55</f>
        <v>1</v>
      </c>
      <c r="H55" s="22">
        <f>'Data Entry'!H55</f>
        <v>0</v>
      </c>
      <c r="I55" s="22">
        <f t="shared" si="12"/>
        <v>0</v>
      </c>
      <c r="J55" s="22">
        <f t="shared" si="13"/>
        <v>1</v>
      </c>
      <c r="K55" s="22">
        <f t="shared" si="0"/>
        <v>2</v>
      </c>
      <c r="L55" s="22">
        <f t="shared" si="1"/>
        <v>0</v>
      </c>
      <c r="M55" s="22">
        <f t="shared" si="2"/>
        <v>4</v>
      </c>
      <c r="N55" s="22">
        <f t="shared" si="3"/>
        <v>1</v>
      </c>
      <c r="O55" s="22">
        <f t="shared" si="4"/>
        <v>6</v>
      </c>
      <c r="P55" s="35">
        <f>'Data Entry'!I55</f>
        <v>0</v>
      </c>
      <c r="Q55" s="35">
        <f>'Data Entry'!J55</f>
        <v>0</v>
      </c>
      <c r="R55" s="35">
        <f>'Data Entry'!K55</f>
        <v>0</v>
      </c>
      <c r="S55" s="35">
        <f>'Data Entry'!L55</f>
        <v>1</v>
      </c>
      <c r="T55" s="35">
        <f t="shared" si="5"/>
        <v>0</v>
      </c>
      <c r="U55" s="35">
        <f t="shared" si="6"/>
        <v>1</v>
      </c>
      <c r="V55" s="35" t="e">
        <f t="shared" si="14"/>
        <v>#DIV/0!</v>
      </c>
      <c r="W55" s="35">
        <f t="shared" si="15"/>
        <v>0</v>
      </c>
      <c r="X55" s="35">
        <f t="shared" si="16"/>
        <v>0.5</v>
      </c>
      <c r="Y55" s="35">
        <f t="shared" si="7"/>
        <v>0</v>
      </c>
      <c r="Z55" s="35">
        <f t="shared" si="8"/>
        <v>0</v>
      </c>
      <c r="AA55" s="35">
        <f t="shared" si="9"/>
        <v>0</v>
      </c>
      <c r="AB55" s="21">
        <f>'Data Entry'!S55</f>
        <v>0</v>
      </c>
      <c r="AC55" s="21">
        <f>'Data Entry'!T55</f>
        <v>2</v>
      </c>
      <c r="AD55" s="21">
        <f>'Data Entry'!U55</f>
        <v>0</v>
      </c>
      <c r="AE55" s="21">
        <f t="shared" si="10"/>
        <v>6</v>
      </c>
      <c r="AF55" s="13">
        <f>'Data Entry'!V55</f>
        <v>0</v>
      </c>
      <c r="AG55" s="13">
        <f t="shared" si="11"/>
        <v>0</v>
      </c>
      <c r="AH55" s="13">
        <f>'Data Entry'!W55</f>
        <v>0</v>
      </c>
      <c r="AI55" s="13">
        <f>'Data Entry'!X55</f>
        <v>0</v>
      </c>
      <c r="AJ55" s="13">
        <f>'Data Entry'!Y55</f>
        <v>0</v>
      </c>
      <c r="AK55" s="13">
        <f>'Data Entry'!Z55</f>
        <v>0</v>
      </c>
    </row>
    <row r="56" spans="1:37">
      <c r="A56" s="34">
        <f>'Data Entry'!A56</f>
        <v>1241</v>
      </c>
      <c r="B56" s="34">
        <f>'Data Entry'!B56</f>
        <v>8</v>
      </c>
      <c r="C56" s="20">
        <f>IF('Data Entry'!C56="red",1,IF('Data Entry'!C56="blue",2,0))</f>
        <v>1</v>
      </c>
      <c r="D56" s="22">
        <f>'Data Entry'!D56</f>
        <v>1</v>
      </c>
      <c r="E56" s="22">
        <f>'Data Entry'!E56</f>
        <v>0</v>
      </c>
      <c r="F56" s="22">
        <f>'Data Entry'!F56</f>
        <v>0</v>
      </c>
      <c r="G56" s="22">
        <f>'Data Entry'!G56</f>
        <v>3</v>
      </c>
      <c r="H56" s="22">
        <f>'Data Entry'!H56</f>
        <v>0</v>
      </c>
      <c r="I56" s="22">
        <f t="shared" si="12"/>
        <v>0</v>
      </c>
      <c r="J56" s="22">
        <f t="shared" si="13"/>
        <v>3</v>
      </c>
      <c r="K56" s="22">
        <f t="shared" si="0"/>
        <v>2</v>
      </c>
      <c r="L56" s="22">
        <f t="shared" si="1"/>
        <v>0</v>
      </c>
      <c r="M56" s="22">
        <f t="shared" si="2"/>
        <v>12</v>
      </c>
      <c r="N56" s="22">
        <f t="shared" si="3"/>
        <v>3</v>
      </c>
      <c r="O56" s="22">
        <f t="shared" si="4"/>
        <v>14</v>
      </c>
      <c r="P56" s="35">
        <f>'Data Entry'!I56</f>
        <v>0</v>
      </c>
      <c r="Q56" s="35">
        <f>'Data Entry'!J56</f>
        <v>0</v>
      </c>
      <c r="R56" s="35">
        <f>'Data Entry'!K56</f>
        <v>7</v>
      </c>
      <c r="S56" s="35">
        <f>'Data Entry'!L56</f>
        <v>2</v>
      </c>
      <c r="T56" s="35">
        <f t="shared" si="5"/>
        <v>0</v>
      </c>
      <c r="U56" s="35">
        <f t="shared" si="6"/>
        <v>9</v>
      </c>
      <c r="V56" s="35" t="e">
        <f t="shared" si="14"/>
        <v>#DIV/0!</v>
      </c>
      <c r="W56" s="35">
        <f t="shared" si="15"/>
        <v>0.777777777777778</v>
      </c>
      <c r="X56" s="35">
        <f t="shared" si="16"/>
        <v>4.5</v>
      </c>
      <c r="Y56" s="35">
        <f t="shared" si="7"/>
        <v>0</v>
      </c>
      <c r="Z56" s="35">
        <f t="shared" si="8"/>
        <v>14</v>
      </c>
      <c r="AA56" s="35">
        <f t="shared" si="9"/>
        <v>14</v>
      </c>
      <c r="AB56" s="21">
        <f>'Data Entry'!S56</f>
        <v>0</v>
      </c>
      <c r="AC56" s="21">
        <f>'Data Entry'!T56</f>
        <v>0</v>
      </c>
      <c r="AD56" s="21">
        <f>'Data Entry'!U56</f>
        <v>0</v>
      </c>
      <c r="AE56" s="21">
        <f t="shared" si="10"/>
        <v>0</v>
      </c>
      <c r="AF56" s="13">
        <f>'Data Entry'!V56</f>
        <v>0</v>
      </c>
      <c r="AG56" s="13">
        <f t="shared" si="11"/>
        <v>0</v>
      </c>
      <c r="AH56" s="13">
        <f>'Data Entry'!W56</f>
        <v>0</v>
      </c>
      <c r="AI56" s="13">
        <f>'Data Entry'!X56</f>
        <v>0</v>
      </c>
      <c r="AJ56" s="13">
        <f>'Data Entry'!Y56</f>
        <v>1</v>
      </c>
      <c r="AK56" s="13">
        <f>'Data Entry'!Z56</f>
        <v>0</v>
      </c>
    </row>
    <row r="57" spans="1:37">
      <c r="A57" s="34">
        <f>'Data Entry'!A57</f>
        <v>2056</v>
      </c>
      <c r="B57" s="34">
        <f>'Data Entry'!B57</f>
        <v>8</v>
      </c>
      <c r="C57" s="20">
        <f>IF('Data Entry'!C57="red",1,IF('Data Entry'!C57="blue",2,0))</f>
        <v>2</v>
      </c>
      <c r="D57" s="22">
        <f>'Data Entry'!D57</f>
        <v>1</v>
      </c>
      <c r="E57" s="22">
        <f>'Data Entry'!E57</f>
        <v>0</v>
      </c>
      <c r="F57" s="22">
        <f>'Data Entry'!F57</f>
        <v>0</v>
      </c>
      <c r="G57" s="22">
        <f>'Data Entry'!G57</f>
        <v>2</v>
      </c>
      <c r="H57" s="22">
        <f>'Data Entry'!H57</f>
        <v>0</v>
      </c>
      <c r="I57" s="22">
        <f t="shared" si="12"/>
        <v>0</v>
      </c>
      <c r="J57" s="22">
        <f t="shared" si="13"/>
        <v>2</v>
      </c>
      <c r="K57" s="22">
        <f t="shared" si="0"/>
        <v>2</v>
      </c>
      <c r="L57" s="22">
        <f t="shared" si="1"/>
        <v>0</v>
      </c>
      <c r="M57" s="22">
        <f t="shared" si="2"/>
        <v>8</v>
      </c>
      <c r="N57" s="22">
        <f t="shared" si="3"/>
        <v>2</v>
      </c>
      <c r="O57" s="22">
        <f t="shared" si="4"/>
        <v>10</v>
      </c>
      <c r="P57" s="35">
        <f>'Data Entry'!I57</f>
        <v>0</v>
      </c>
      <c r="Q57" s="35">
        <f>'Data Entry'!J57</f>
        <v>0</v>
      </c>
      <c r="R57" s="35">
        <f>'Data Entry'!K57</f>
        <v>15</v>
      </c>
      <c r="S57" s="35">
        <f>'Data Entry'!L57</f>
        <v>0</v>
      </c>
      <c r="T57" s="35">
        <f t="shared" si="5"/>
        <v>0</v>
      </c>
      <c r="U57" s="35">
        <f t="shared" si="6"/>
        <v>15</v>
      </c>
      <c r="V57" s="35" t="e">
        <f t="shared" si="14"/>
        <v>#DIV/0!</v>
      </c>
      <c r="W57" s="35">
        <f t="shared" si="15"/>
        <v>1</v>
      </c>
      <c r="X57" s="35">
        <f t="shared" si="16"/>
        <v>7.5</v>
      </c>
      <c r="Y57" s="35">
        <f t="shared" si="7"/>
        <v>0</v>
      </c>
      <c r="Z57" s="35">
        <f t="shared" si="8"/>
        <v>30</v>
      </c>
      <c r="AA57" s="35">
        <f t="shared" si="9"/>
        <v>30</v>
      </c>
      <c r="AB57" s="21">
        <f>'Data Entry'!S57</f>
        <v>0</v>
      </c>
      <c r="AC57" s="21">
        <f>'Data Entry'!T57</f>
        <v>4</v>
      </c>
      <c r="AD57" s="21">
        <f>'Data Entry'!U57</f>
        <v>0</v>
      </c>
      <c r="AE57" s="21">
        <f t="shared" si="10"/>
        <v>15</v>
      </c>
      <c r="AF57" s="13">
        <f>'Data Entry'!V57</f>
        <v>0</v>
      </c>
      <c r="AG57" s="13">
        <f t="shared" si="11"/>
        <v>0</v>
      </c>
      <c r="AH57" s="13">
        <f>'Data Entry'!W57</f>
        <v>0</v>
      </c>
      <c r="AI57" s="13">
        <f>'Data Entry'!X57</f>
        <v>0</v>
      </c>
      <c r="AJ57" s="13">
        <f>'Data Entry'!Y57</f>
        <v>0</v>
      </c>
      <c r="AK57" s="13">
        <f>'Data Entry'!Z57</f>
        <v>0</v>
      </c>
    </row>
    <row r="58" spans="1:37">
      <c r="A58" s="34">
        <f>'Data Entry'!A58</f>
        <v>7757</v>
      </c>
      <c r="B58" s="34">
        <f>'Data Entry'!B58</f>
        <v>8</v>
      </c>
      <c r="C58" s="20">
        <f>IF('Data Entry'!C58="red",1,IF('Data Entry'!C58="blue",2,0))</f>
        <v>1</v>
      </c>
      <c r="D58" s="22">
        <f>'Data Entry'!D58</f>
        <v>1</v>
      </c>
      <c r="E58" s="22">
        <f>'Data Entry'!E58</f>
        <v>0</v>
      </c>
      <c r="F58" s="22">
        <f>'Data Entry'!F58</f>
        <v>0</v>
      </c>
      <c r="G58" s="22">
        <f>'Data Entry'!G58</f>
        <v>0</v>
      </c>
      <c r="H58" s="22">
        <f>'Data Entry'!H58</f>
        <v>1</v>
      </c>
      <c r="I58" s="22">
        <f t="shared" si="12"/>
        <v>0</v>
      </c>
      <c r="J58" s="22">
        <f t="shared" si="13"/>
        <v>1</v>
      </c>
      <c r="K58" s="22">
        <f t="shared" si="0"/>
        <v>2</v>
      </c>
      <c r="L58" s="22">
        <f t="shared" si="1"/>
        <v>0</v>
      </c>
      <c r="M58" s="22">
        <f t="shared" si="2"/>
        <v>0</v>
      </c>
      <c r="N58" s="22">
        <f t="shared" si="3"/>
        <v>1</v>
      </c>
      <c r="O58" s="22">
        <f t="shared" si="4"/>
        <v>2</v>
      </c>
      <c r="P58" s="35">
        <f>'Data Entry'!I58</f>
        <v>0</v>
      </c>
      <c r="Q58" s="35">
        <f>'Data Entry'!J58</f>
        <v>2</v>
      </c>
      <c r="R58" s="35">
        <f>'Data Entry'!K58</f>
        <v>0</v>
      </c>
      <c r="S58" s="35">
        <f>'Data Entry'!L58</f>
        <v>1</v>
      </c>
      <c r="T58" s="35">
        <f t="shared" si="5"/>
        <v>2</v>
      </c>
      <c r="U58" s="35">
        <f t="shared" si="6"/>
        <v>1</v>
      </c>
      <c r="V58" s="35">
        <f t="shared" si="14"/>
        <v>0</v>
      </c>
      <c r="W58" s="35">
        <f t="shared" si="15"/>
        <v>0</v>
      </c>
      <c r="X58" s="35">
        <f t="shared" si="16"/>
        <v>1.5</v>
      </c>
      <c r="Y58" s="35">
        <f t="shared" si="7"/>
        <v>0</v>
      </c>
      <c r="Z58" s="35">
        <f t="shared" si="8"/>
        <v>0</v>
      </c>
      <c r="AA58" s="35">
        <f t="shared" si="9"/>
        <v>0</v>
      </c>
      <c r="AB58" s="21">
        <f>'Data Entry'!S58</f>
        <v>0</v>
      </c>
      <c r="AC58" s="21">
        <f>'Data Entry'!T58</f>
        <v>0</v>
      </c>
      <c r="AD58" s="21">
        <f>'Data Entry'!U58</f>
        <v>0</v>
      </c>
      <c r="AE58" s="21">
        <f t="shared" si="10"/>
        <v>0</v>
      </c>
      <c r="AF58" s="13">
        <f>'Data Entry'!V58</f>
        <v>0</v>
      </c>
      <c r="AG58" s="13">
        <f t="shared" si="11"/>
        <v>0</v>
      </c>
      <c r="AH58" s="13">
        <f>'Data Entry'!W58</f>
        <v>0</v>
      </c>
      <c r="AI58" s="13">
        <f>'Data Entry'!X58</f>
        <v>0</v>
      </c>
      <c r="AJ58" s="13">
        <f>'Data Entry'!Y58</f>
        <v>0</v>
      </c>
      <c r="AK58" s="13">
        <f>'Data Entry'!Z58</f>
        <v>0</v>
      </c>
    </row>
    <row r="59" spans="1:37">
      <c r="A59" s="34">
        <f>'Data Entry'!A59</f>
        <v>3560</v>
      </c>
      <c r="B59" s="34">
        <f>'Data Entry'!B59</f>
        <v>10</v>
      </c>
      <c r="C59" s="20">
        <f>IF('Data Entry'!C59="red",1,IF('Data Entry'!C59="blue",2,0))</f>
        <v>1</v>
      </c>
      <c r="D59" s="22">
        <f>'Data Entry'!D59</f>
        <v>1</v>
      </c>
      <c r="E59" s="22">
        <f>'Data Entry'!E59</f>
        <v>0</v>
      </c>
      <c r="F59" s="22">
        <f>'Data Entry'!F59</f>
        <v>0</v>
      </c>
      <c r="G59" s="22">
        <f>'Data Entry'!G59</f>
        <v>1</v>
      </c>
      <c r="H59" s="22">
        <f>'Data Entry'!H59</f>
        <v>0</v>
      </c>
      <c r="I59" s="22">
        <f t="shared" si="12"/>
        <v>0</v>
      </c>
      <c r="J59" s="22">
        <f t="shared" si="13"/>
        <v>1</v>
      </c>
      <c r="K59" s="22">
        <f t="shared" si="0"/>
        <v>2</v>
      </c>
      <c r="L59" s="22">
        <f t="shared" si="1"/>
        <v>0</v>
      </c>
      <c r="M59" s="22">
        <f t="shared" si="2"/>
        <v>4</v>
      </c>
      <c r="N59" s="22">
        <f t="shared" si="3"/>
        <v>1</v>
      </c>
      <c r="O59" s="22">
        <f t="shared" si="4"/>
        <v>6</v>
      </c>
      <c r="P59" s="35">
        <f>'Data Entry'!I59</f>
        <v>0</v>
      </c>
      <c r="Q59" s="35">
        <f>'Data Entry'!J59</f>
        <v>0</v>
      </c>
      <c r="R59" s="35">
        <f>'Data Entry'!K59</f>
        <v>5</v>
      </c>
      <c r="S59" s="35">
        <f>'Data Entry'!L59</f>
        <v>2</v>
      </c>
      <c r="T59" s="35">
        <f t="shared" si="5"/>
        <v>0</v>
      </c>
      <c r="U59" s="35">
        <f t="shared" si="6"/>
        <v>7</v>
      </c>
      <c r="V59" s="35" t="e">
        <f t="shared" si="14"/>
        <v>#DIV/0!</v>
      </c>
      <c r="W59" s="35">
        <f t="shared" si="15"/>
        <v>0.714285714285714</v>
      </c>
      <c r="X59" s="35">
        <f t="shared" si="16"/>
        <v>3.5</v>
      </c>
      <c r="Y59" s="35">
        <f t="shared" si="7"/>
        <v>0</v>
      </c>
      <c r="Z59" s="35">
        <f t="shared" si="8"/>
        <v>10</v>
      </c>
      <c r="AA59" s="35">
        <f t="shared" si="9"/>
        <v>10</v>
      </c>
      <c r="AB59" s="21">
        <f>'Data Entry'!S59</f>
        <v>0</v>
      </c>
      <c r="AC59" s="21">
        <f>'Data Entry'!T59</f>
        <v>0</v>
      </c>
      <c r="AD59" s="21">
        <f>'Data Entry'!U59</f>
        <v>0</v>
      </c>
      <c r="AE59" s="21">
        <f t="shared" si="10"/>
        <v>0</v>
      </c>
      <c r="AF59" s="13">
        <f>'Data Entry'!V59</f>
        <v>4</v>
      </c>
      <c r="AG59" s="13">
        <f t="shared" si="11"/>
        <v>1.33333333333333</v>
      </c>
      <c r="AH59" s="13">
        <f>'Data Entry'!W59</f>
        <v>0</v>
      </c>
      <c r="AI59" s="13">
        <f>'Data Entry'!X59</f>
        <v>0</v>
      </c>
      <c r="AJ59" s="13">
        <f>'Data Entry'!Y59</f>
        <v>1</v>
      </c>
      <c r="AK59" s="13">
        <f>'Data Entry'!Z59</f>
        <v>0</v>
      </c>
    </row>
    <row r="60" spans="1:37">
      <c r="A60" s="34">
        <f>'Data Entry'!A60</f>
        <v>3739</v>
      </c>
      <c r="B60" s="34">
        <f>'Data Entry'!B60</f>
        <v>10</v>
      </c>
      <c r="C60" s="20">
        <f>IF('Data Entry'!C60="red",1,IF('Data Entry'!C60="blue",2,0))</f>
        <v>1</v>
      </c>
      <c r="D60" s="22">
        <f>'Data Entry'!D60</f>
        <v>1</v>
      </c>
      <c r="E60" s="22">
        <f>'Data Entry'!E60</f>
        <v>1</v>
      </c>
      <c r="F60" s="22">
        <f>'Data Entry'!F60</f>
        <v>0</v>
      </c>
      <c r="G60" s="22">
        <f>'Data Entry'!G60</f>
        <v>0</v>
      </c>
      <c r="H60" s="22">
        <f>'Data Entry'!H60</f>
        <v>1</v>
      </c>
      <c r="I60" s="22">
        <f t="shared" si="12"/>
        <v>1</v>
      </c>
      <c r="J60" s="22">
        <f t="shared" si="13"/>
        <v>1</v>
      </c>
      <c r="K60" s="22">
        <f t="shared" si="0"/>
        <v>2</v>
      </c>
      <c r="L60" s="22">
        <f t="shared" si="1"/>
        <v>2</v>
      </c>
      <c r="M60" s="22">
        <f t="shared" si="2"/>
        <v>0</v>
      </c>
      <c r="N60" s="22">
        <f t="shared" si="3"/>
        <v>2</v>
      </c>
      <c r="O60" s="22">
        <f t="shared" si="4"/>
        <v>4</v>
      </c>
      <c r="P60" s="35">
        <f>'Data Entry'!I60</f>
        <v>0</v>
      </c>
      <c r="Q60" s="35">
        <f>'Data Entry'!J60</f>
        <v>1</v>
      </c>
      <c r="R60" s="35">
        <f>'Data Entry'!K60</f>
        <v>0</v>
      </c>
      <c r="S60" s="35">
        <f>'Data Entry'!L60</f>
        <v>0</v>
      </c>
      <c r="T60" s="35">
        <f t="shared" si="5"/>
        <v>1</v>
      </c>
      <c r="U60" s="35">
        <f t="shared" si="6"/>
        <v>0</v>
      </c>
      <c r="V60" s="35">
        <f t="shared" si="14"/>
        <v>0</v>
      </c>
      <c r="W60" s="35" t="e">
        <f t="shared" si="15"/>
        <v>#DIV/0!</v>
      </c>
      <c r="X60" s="35">
        <f t="shared" si="16"/>
        <v>0.5</v>
      </c>
      <c r="Y60" s="35">
        <f t="shared" si="7"/>
        <v>0</v>
      </c>
      <c r="Z60" s="35">
        <f t="shared" si="8"/>
        <v>0</v>
      </c>
      <c r="AA60" s="35">
        <f t="shared" si="9"/>
        <v>0</v>
      </c>
      <c r="AB60" s="21">
        <f>'Data Entry'!S60</f>
        <v>0</v>
      </c>
      <c r="AC60" s="21">
        <f>'Data Entry'!T60</f>
        <v>0</v>
      </c>
      <c r="AD60" s="21">
        <f>'Data Entry'!U60</f>
        <v>0</v>
      </c>
      <c r="AE60" s="21">
        <f t="shared" si="10"/>
        <v>0</v>
      </c>
      <c r="AF60" s="13">
        <f>'Data Entry'!V60</f>
        <v>0</v>
      </c>
      <c r="AG60" s="13">
        <f t="shared" si="11"/>
        <v>0</v>
      </c>
      <c r="AH60" s="13">
        <f>'Data Entry'!W60</f>
        <v>0</v>
      </c>
      <c r="AI60" s="13">
        <f>'Data Entry'!X60</f>
        <v>0</v>
      </c>
      <c r="AJ60" s="13">
        <f>'Data Entry'!Y60</f>
        <v>1</v>
      </c>
      <c r="AK60" s="13">
        <f>'Data Entry'!Z60</f>
        <v>0</v>
      </c>
    </row>
    <row r="61" spans="1:37">
      <c r="A61" s="34">
        <f>'Data Entry'!A61</f>
        <v>4946</v>
      </c>
      <c r="B61" s="34">
        <f>'Data Entry'!B61</f>
        <v>10</v>
      </c>
      <c r="C61" s="20">
        <f>IF('Data Entry'!C61="red",1,IF('Data Entry'!C61="blue",2,0))</f>
        <v>2</v>
      </c>
      <c r="D61" s="22">
        <f>'Data Entry'!D61</f>
        <v>1</v>
      </c>
      <c r="E61" s="22">
        <f>'Data Entry'!E61</f>
        <v>0</v>
      </c>
      <c r="F61" s="22">
        <f>'Data Entry'!F61</f>
        <v>0</v>
      </c>
      <c r="G61" s="22">
        <f>'Data Entry'!G61</f>
        <v>1</v>
      </c>
      <c r="H61" s="22">
        <f>'Data Entry'!H61</f>
        <v>1</v>
      </c>
      <c r="I61" s="22">
        <f t="shared" si="12"/>
        <v>0</v>
      </c>
      <c r="J61" s="22">
        <f t="shared" si="13"/>
        <v>2</v>
      </c>
      <c r="K61" s="22">
        <f t="shared" si="0"/>
        <v>2</v>
      </c>
      <c r="L61" s="22">
        <f t="shared" si="1"/>
        <v>0</v>
      </c>
      <c r="M61" s="22">
        <f t="shared" si="2"/>
        <v>4</v>
      </c>
      <c r="N61" s="22">
        <f t="shared" si="3"/>
        <v>2</v>
      </c>
      <c r="O61" s="22">
        <f t="shared" si="4"/>
        <v>6</v>
      </c>
      <c r="P61" s="35">
        <f>'Data Entry'!I61</f>
        <v>0</v>
      </c>
      <c r="Q61" s="35">
        <f>'Data Entry'!J61</f>
        <v>0</v>
      </c>
      <c r="R61" s="35">
        <f>'Data Entry'!K61</f>
        <v>6</v>
      </c>
      <c r="S61" s="35">
        <f>'Data Entry'!L61</f>
        <v>4</v>
      </c>
      <c r="T61" s="35">
        <f t="shared" si="5"/>
        <v>0</v>
      </c>
      <c r="U61" s="35">
        <f t="shared" si="6"/>
        <v>10</v>
      </c>
      <c r="V61" s="35" t="e">
        <f t="shared" si="14"/>
        <v>#DIV/0!</v>
      </c>
      <c r="W61" s="35">
        <f t="shared" si="15"/>
        <v>0.6</v>
      </c>
      <c r="X61" s="35">
        <f t="shared" si="16"/>
        <v>5</v>
      </c>
      <c r="Y61" s="35">
        <f t="shared" si="7"/>
        <v>0</v>
      </c>
      <c r="Z61" s="35">
        <f t="shared" si="8"/>
        <v>12</v>
      </c>
      <c r="AA61" s="35">
        <f t="shared" si="9"/>
        <v>12</v>
      </c>
      <c r="AB61" s="21">
        <f>'Data Entry'!S61</f>
        <v>0</v>
      </c>
      <c r="AC61" s="21">
        <f>'Data Entry'!T61</f>
        <v>4</v>
      </c>
      <c r="AD61" s="21">
        <f>'Data Entry'!U61</f>
        <v>0</v>
      </c>
      <c r="AE61" s="21">
        <f t="shared" si="10"/>
        <v>15</v>
      </c>
      <c r="AF61" s="13">
        <f>'Data Entry'!V61</f>
        <v>0</v>
      </c>
      <c r="AG61" s="13">
        <f t="shared" si="11"/>
        <v>0</v>
      </c>
      <c r="AH61" s="13">
        <f>'Data Entry'!W61</f>
        <v>0</v>
      </c>
      <c r="AI61" s="13">
        <f>'Data Entry'!X61</f>
        <v>0</v>
      </c>
      <c r="AJ61" s="13">
        <f>'Data Entry'!Y61</f>
        <v>0</v>
      </c>
      <c r="AK61" s="13">
        <f>'Data Entry'!Z61</f>
        <v>0</v>
      </c>
    </row>
    <row r="62" spans="1:37">
      <c r="A62" s="34">
        <f>'Data Entry'!A62</f>
        <v>6865</v>
      </c>
      <c r="B62" s="34">
        <f>'Data Entry'!B62</f>
        <v>10</v>
      </c>
      <c r="C62" s="20">
        <f>IF('Data Entry'!C62="red",1,IF('Data Entry'!C62="blue",2,0))</f>
        <v>2</v>
      </c>
      <c r="D62" s="22">
        <f>'Data Entry'!D62</f>
        <v>1</v>
      </c>
      <c r="E62" s="22">
        <f>'Data Entry'!E62</f>
        <v>1</v>
      </c>
      <c r="F62" s="22">
        <f>'Data Entry'!F62</f>
        <v>0</v>
      </c>
      <c r="G62" s="22">
        <f>'Data Entry'!G62</f>
        <v>0</v>
      </c>
      <c r="H62" s="22">
        <f>'Data Entry'!H62</f>
        <v>0</v>
      </c>
      <c r="I62" s="22">
        <f t="shared" si="12"/>
        <v>1</v>
      </c>
      <c r="J62" s="22">
        <f t="shared" si="13"/>
        <v>0</v>
      </c>
      <c r="K62" s="22">
        <f t="shared" si="0"/>
        <v>2</v>
      </c>
      <c r="L62" s="22">
        <f t="shared" si="1"/>
        <v>2</v>
      </c>
      <c r="M62" s="22">
        <f t="shared" si="2"/>
        <v>0</v>
      </c>
      <c r="N62" s="22">
        <f t="shared" si="3"/>
        <v>1</v>
      </c>
      <c r="O62" s="22">
        <f t="shared" si="4"/>
        <v>4</v>
      </c>
      <c r="P62" s="35">
        <f>'Data Entry'!I62</f>
        <v>6</v>
      </c>
      <c r="Q62" s="35">
        <f>'Data Entry'!J62</f>
        <v>0</v>
      </c>
      <c r="R62" s="35">
        <f>'Data Entry'!K62</f>
        <v>0</v>
      </c>
      <c r="S62" s="35">
        <f>'Data Entry'!L62</f>
        <v>0</v>
      </c>
      <c r="T62" s="35">
        <f t="shared" si="5"/>
        <v>6</v>
      </c>
      <c r="U62" s="35">
        <f t="shared" si="6"/>
        <v>0</v>
      </c>
      <c r="V62" s="35">
        <f t="shared" si="14"/>
        <v>1</v>
      </c>
      <c r="W62" s="35" t="e">
        <f t="shared" si="15"/>
        <v>#DIV/0!</v>
      </c>
      <c r="X62" s="35">
        <f t="shared" si="16"/>
        <v>3</v>
      </c>
      <c r="Y62" s="35">
        <f t="shared" si="7"/>
        <v>6</v>
      </c>
      <c r="Z62" s="35">
        <f t="shared" si="8"/>
        <v>0</v>
      </c>
      <c r="AA62" s="35">
        <f t="shared" si="9"/>
        <v>6</v>
      </c>
      <c r="AB62" s="21">
        <f>'Data Entry'!S62</f>
        <v>0</v>
      </c>
      <c r="AC62" s="21">
        <f>'Data Entry'!T62</f>
        <v>0</v>
      </c>
      <c r="AD62" s="21">
        <f>'Data Entry'!U62</f>
        <v>0</v>
      </c>
      <c r="AE62" s="21">
        <f t="shared" si="10"/>
        <v>0</v>
      </c>
      <c r="AF62" s="13">
        <f>'Data Entry'!V62</f>
        <v>8</v>
      </c>
      <c r="AG62" s="13">
        <f t="shared" si="11"/>
        <v>2.66666666666667</v>
      </c>
      <c r="AH62" s="13">
        <f>'Data Entry'!W62</f>
        <v>0</v>
      </c>
      <c r="AI62" s="13">
        <f>'Data Entry'!X62</f>
        <v>0</v>
      </c>
      <c r="AJ62" s="13">
        <f>'Data Entry'!Y62</f>
        <v>1</v>
      </c>
      <c r="AK62" s="13">
        <f>'Data Entry'!Z62</f>
        <v>0</v>
      </c>
    </row>
    <row r="63" spans="1:37">
      <c r="A63" s="34">
        <f>'Data Entry'!A63</f>
        <v>6864</v>
      </c>
      <c r="B63" s="34">
        <f>'Data Entry'!B63</f>
        <v>10</v>
      </c>
      <c r="C63" s="20">
        <f>IF('Data Entry'!C63="red",1,IF('Data Entry'!C63="blue",2,0))</f>
        <v>2</v>
      </c>
      <c r="D63" s="22">
        <f>'Data Entry'!D63</f>
        <v>1</v>
      </c>
      <c r="E63" s="22">
        <f>'Data Entry'!E63</f>
        <v>0</v>
      </c>
      <c r="F63" s="22">
        <f>'Data Entry'!F63</f>
        <v>0</v>
      </c>
      <c r="G63" s="22">
        <f>'Data Entry'!G63</f>
        <v>0</v>
      </c>
      <c r="H63" s="22">
        <f>'Data Entry'!H63</f>
        <v>0</v>
      </c>
      <c r="I63" s="22">
        <f t="shared" si="12"/>
        <v>0</v>
      </c>
      <c r="J63" s="22">
        <f t="shared" si="13"/>
        <v>0</v>
      </c>
      <c r="K63" s="22">
        <f t="shared" si="0"/>
        <v>2</v>
      </c>
      <c r="L63" s="22">
        <f t="shared" si="1"/>
        <v>0</v>
      </c>
      <c r="M63" s="22">
        <f t="shared" si="2"/>
        <v>0</v>
      </c>
      <c r="N63" s="22">
        <f t="shared" si="3"/>
        <v>0</v>
      </c>
      <c r="O63" s="22">
        <f t="shared" si="4"/>
        <v>2</v>
      </c>
      <c r="P63" s="35">
        <f>'Data Entry'!I63</f>
        <v>0</v>
      </c>
      <c r="Q63" s="35">
        <f>'Data Entry'!J63</f>
        <v>0</v>
      </c>
      <c r="R63" s="35">
        <f>'Data Entry'!K63</f>
        <v>3</v>
      </c>
      <c r="S63" s="35">
        <f>'Data Entry'!L63</f>
        <v>5</v>
      </c>
      <c r="T63" s="35">
        <f t="shared" si="5"/>
        <v>0</v>
      </c>
      <c r="U63" s="35">
        <f t="shared" si="6"/>
        <v>8</v>
      </c>
      <c r="V63" s="35" t="e">
        <f t="shared" si="14"/>
        <v>#DIV/0!</v>
      </c>
      <c r="W63" s="35">
        <f t="shared" si="15"/>
        <v>0.375</v>
      </c>
      <c r="X63" s="35">
        <f t="shared" si="16"/>
        <v>4</v>
      </c>
      <c r="Y63" s="35">
        <f t="shared" si="7"/>
        <v>0</v>
      </c>
      <c r="Z63" s="35">
        <f t="shared" si="8"/>
        <v>6</v>
      </c>
      <c r="AA63" s="35">
        <f t="shared" si="9"/>
        <v>6</v>
      </c>
      <c r="AB63" s="21">
        <f>'Data Entry'!S63</f>
        <v>0</v>
      </c>
      <c r="AC63" s="21">
        <f>'Data Entry'!T63</f>
        <v>2</v>
      </c>
      <c r="AD63" s="21">
        <f>'Data Entry'!U63</f>
        <v>0</v>
      </c>
      <c r="AE63" s="21">
        <f t="shared" si="10"/>
        <v>6</v>
      </c>
      <c r="AF63" s="13">
        <f>'Data Entry'!V63</f>
        <v>8</v>
      </c>
      <c r="AG63" s="13">
        <f t="shared" si="11"/>
        <v>2.66666666666667</v>
      </c>
      <c r="AH63" s="13">
        <f>'Data Entry'!W63</f>
        <v>0</v>
      </c>
      <c r="AI63" s="13">
        <f>'Data Entry'!X63</f>
        <v>0</v>
      </c>
      <c r="AJ63" s="13">
        <f>'Data Entry'!Y63</f>
        <v>0</v>
      </c>
      <c r="AK63" s="13">
        <f>'Data Entry'!Z63</f>
        <v>0</v>
      </c>
    </row>
    <row r="64" spans="1:37">
      <c r="A64" s="34">
        <f>'Data Entry'!A64</f>
        <v>8765</v>
      </c>
      <c r="B64" s="34">
        <f>'Data Entry'!B64</f>
        <v>10</v>
      </c>
      <c r="C64" s="20">
        <f>IF('Data Entry'!C64="red",1,IF('Data Entry'!C64="blue",2,0))</f>
        <v>1</v>
      </c>
      <c r="D64" s="22">
        <f>'Data Entry'!D64</f>
        <v>1</v>
      </c>
      <c r="E64" s="22">
        <f>'Data Entry'!E64</f>
        <v>0</v>
      </c>
      <c r="F64" s="22">
        <f>'Data Entry'!F64</f>
        <v>0</v>
      </c>
      <c r="G64" s="22">
        <f>'Data Entry'!G64</f>
        <v>0</v>
      </c>
      <c r="H64" s="22">
        <f>'Data Entry'!H64</f>
        <v>0</v>
      </c>
      <c r="I64" s="22">
        <f t="shared" si="12"/>
        <v>0</v>
      </c>
      <c r="J64" s="22">
        <f t="shared" si="13"/>
        <v>0</v>
      </c>
      <c r="K64" s="22">
        <f t="shared" si="0"/>
        <v>2</v>
      </c>
      <c r="L64" s="22">
        <f t="shared" si="1"/>
        <v>0</v>
      </c>
      <c r="M64" s="22">
        <f t="shared" si="2"/>
        <v>0</v>
      </c>
      <c r="N64" s="22">
        <f t="shared" si="3"/>
        <v>0</v>
      </c>
      <c r="O64" s="22">
        <f t="shared" si="4"/>
        <v>2</v>
      </c>
      <c r="P64" s="35">
        <f>'Data Entry'!I64</f>
        <v>0</v>
      </c>
      <c r="Q64" s="35">
        <f>'Data Entry'!J64</f>
        <v>0</v>
      </c>
      <c r="R64" s="35">
        <f>'Data Entry'!K64</f>
        <v>0</v>
      </c>
      <c r="S64" s="35">
        <f>'Data Entry'!L64</f>
        <v>0</v>
      </c>
      <c r="T64" s="35">
        <f t="shared" si="5"/>
        <v>0</v>
      </c>
      <c r="U64" s="35">
        <f t="shared" si="6"/>
        <v>0</v>
      </c>
      <c r="V64" s="35" t="e">
        <f t="shared" si="14"/>
        <v>#DIV/0!</v>
      </c>
      <c r="W64" s="35" t="e">
        <f t="shared" si="15"/>
        <v>#DIV/0!</v>
      </c>
      <c r="X64" s="35">
        <f t="shared" si="16"/>
        <v>0</v>
      </c>
      <c r="Y64" s="35">
        <f t="shared" si="7"/>
        <v>0</v>
      </c>
      <c r="Z64" s="35">
        <f t="shared" si="8"/>
        <v>0</v>
      </c>
      <c r="AA64" s="35">
        <f t="shared" si="9"/>
        <v>0</v>
      </c>
      <c r="AB64" s="21">
        <f>'Data Entry'!S64</f>
        <v>0</v>
      </c>
      <c r="AC64" s="21">
        <f>'Data Entry'!T64</f>
        <v>0</v>
      </c>
      <c r="AD64" s="21">
        <f>'Data Entry'!U64</f>
        <v>0</v>
      </c>
      <c r="AE64" s="21">
        <f t="shared" si="10"/>
        <v>0</v>
      </c>
      <c r="AF64" s="13">
        <f>'Data Entry'!V64</f>
        <v>4</v>
      </c>
      <c r="AG64" s="13">
        <f t="shared" si="11"/>
        <v>1.33333333333333</v>
      </c>
      <c r="AH64" s="13">
        <f>'Data Entry'!W64</f>
        <v>0</v>
      </c>
      <c r="AI64" s="13">
        <f>'Data Entry'!X64</f>
        <v>0</v>
      </c>
      <c r="AJ64" s="13">
        <f>'Data Entry'!Y64</f>
        <v>0</v>
      </c>
      <c r="AK64" s="13">
        <f>'Data Entry'!Z64</f>
        <v>0</v>
      </c>
    </row>
    <row r="65" spans="1:37">
      <c r="A65" s="34">
        <f>'Data Entry'!A65</f>
        <v>3739</v>
      </c>
      <c r="B65" s="34">
        <f>'Data Entry'!B65</f>
        <v>10</v>
      </c>
      <c r="C65" s="20">
        <f>IF('Data Entry'!C65="red",1,IF('Data Entry'!C65="blue",2,0))</f>
        <v>1</v>
      </c>
      <c r="D65" s="22">
        <f>'Data Entry'!D65</f>
        <v>1</v>
      </c>
      <c r="E65" s="22">
        <f>'Data Entry'!E65</f>
        <v>1</v>
      </c>
      <c r="F65" s="22">
        <f>'Data Entry'!F65</f>
        <v>0</v>
      </c>
      <c r="G65" s="22">
        <f>'Data Entry'!G65</f>
        <v>0</v>
      </c>
      <c r="H65" s="22">
        <f>'Data Entry'!H65</f>
        <v>1</v>
      </c>
      <c r="I65" s="22">
        <f t="shared" si="12"/>
        <v>1</v>
      </c>
      <c r="J65" s="22">
        <f t="shared" si="13"/>
        <v>1</v>
      </c>
      <c r="K65" s="22">
        <f t="shared" si="0"/>
        <v>2</v>
      </c>
      <c r="L65" s="22">
        <f t="shared" si="1"/>
        <v>2</v>
      </c>
      <c r="M65" s="22">
        <f t="shared" si="2"/>
        <v>0</v>
      </c>
      <c r="N65" s="22">
        <f t="shared" si="3"/>
        <v>2</v>
      </c>
      <c r="O65" s="22">
        <f t="shared" si="4"/>
        <v>4</v>
      </c>
      <c r="P65" s="35">
        <f>'Data Entry'!I65</f>
        <v>0</v>
      </c>
      <c r="Q65" s="35">
        <f>'Data Entry'!J65</f>
        <v>1</v>
      </c>
      <c r="R65" s="35">
        <f>'Data Entry'!K65</f>
        <v>0</v>
      </c>
      <c r="S65" s="35">
        <f>'Data Entry'!L65</f>
        <v>2</v>
      </c>
      <c r="T65" s="35">
        <f t="shared" si="5"/>
        <v>1</v>
      </c>
      <c r="U65" s="35">
        <f t="shared" si="6"/>
        <v>2</v>
      </c>
      <c r="V65" s="35">
        <f t="shared" si="14"/>
        <v>0</v>
      </c>
      <c r="W65" s="35">
        <f t="shared" si="15"/>
        <v>0</v>
      </c>
      <c r="X65" s="35">
        <f t="shared" si="16"/>
        <v>1.5</v>
      </c>
      <c r="Y65" s="35">
        <f t="shared" si="7"/>
        <v>0</v>
      </c>
      <c r="Z65" s="35">
        <f t="shared" si="8"/>
        <v>0</v>
      </c>
      <c r="AA65" s="35">
        <f t="shared" si="9"/>
        <v>0</v>
      </c>
      <c r="AB65" s="21">
        <f>'Data Entry'!S65</f>
        <v>0</v>
      </c>
      <c r="AC65" s="21">
        <f>'Data Entry'!T65</f>
        <v>0</v>
      </c>
      <c r="AD65" s="21">
        <f>'Data Entry'!U65</f>
        <v>0</v>
      </c>
      <c r="AE65" s="21">
        <f t="shared" si="10"/>
        <v>0</v>
      </c>
      <c r="AF65" s="13">
        <f>'Data Entry'!V65</f>
        <v>4</v>
      </c>
      <c r="AG65" s="13">
        <f t="shared" si="11"/>
        <v>1.33333333333333</v>
      </c>
      <c r="AH65" s="13">
        <f>'Data Entry'!W65</f>
        <v>0</v>
      </c>
      <c r="AI65" s="13">
        <f>'Data Entry'!X65</f>
        <v>0</v>
      </c>
      <c r="AJ65" s="13">
        <f>'Data Entry'!Y65</f>
        <v>1</v>
      </c>
      <c r="AK65" s="13">
        <f>'Data Entry'!Z65</f>
        <v>0</v>
      </c>
    </row>
    <row r="66" spans="1:37">
      <c r="A66" s="34">
        <f>'Data Entry'!A66</f>
        <v>4946</v>
      </c>
      <c r="B66" s="34">
        <f>'Data Entry'!B66</f>
        <v>10</v>
      </c>
      <c r="C66" s="20">
        <f>IF('Data Entry'!C66="red",1,IF('Data Entry'!C66="blue",2,0))</f>
        <v>2</v>
      </c>
      <c r="D66" s="22">
        <f>'Data Entry'!D66</f>
        <v>1</v>
      </c>
      <c r="E66" s="22">
        <f>'Data Entry'!E66</f>
        <v>0</v>
      </c>
      <c r="F66" s="22">
        <f>'Data Entry'!F66</f>
        <v>0</v>
      </c>
      <c r="G66" s="22">
        <f>'Data Entry'!G66</f>
        <v>1</v>
      </c>
      <c r="H66" s="22">
        <f>'Data Entry'!H66</f>
        <v>1</v>
      </c>
      <c r="I66" s="22">
        <f t="shared" si="12"/>
        <v>0</v>
      </c>
      <c r="J66" s="22">
        <f t="shared" si="13"/>
        <v>2</v>
      </c>
      <c r="K66" s="22">
        <f t="shared" si="0"/>
        <v>2</v>
      </c>
      <c r="L66" s="22">
        <f t="shared" si="1"/>
        <v>0</v>
      </c>
      <c r="M66" s="22">
        <f t="shared" si="2"/>
        <v>4</v>
      </c>
      <c r="N66" s="22">
        <f t="shared" si="3"/>
        <v>2</v>
      </c>
      <c r="O66" s="22">
        <f t="shared" si="4"/>
        <v>6</v>
      </c>
      <c r="P66" s="35">
        <f>'Data Entry'!I66</f>
        <v>0</v>
      </c>
      <c r="Q66" s="35">
        <f>'Data Entry'!J66</f>
        <v>0</v>
      </c>
      <c r="R66" s="35">
        <f>'Data Entry'!K66</f>
        <v>6</v>
      </c>
      <c r="S66" s="35">
        <f>'Data Entry'!L66</f>
        <v>0</v>
      </c>
      <c r="T66" s="35">
        <f t="shared" si="5"/>
        <v>0</v>
      </c>
      <c r="U66" s="35">
        <f t="shared" si="6"/>
        <v>6</v>
      </c>
      <c r="V66" s="35" t="e">
        <f t="shared" si="14"/>
        <v>#DIV/0!</v>
      </c>
      <c r="W66" s="35">
        <f t="shared" si="15"/>
        <v>1</v>
      </c>
      <c r="X66" s="35">
        <f t="shared" si="16"/>
        <v>3</v>
      </c>
      <c r="Y66" s="35">
        <f t="shared" si="7"/>
        <v>0</v>
      </c>
      <c r="Z66" s="35">
        <f t="shared" si="8"/>
        <v>12</v>
      </c>
      <c r="AA66" s="35">
        <f t="shared" si="9"/>
        <v>12</v>
      </c>
      <c r="AB66" s="21">
        <f>'Data Entry'!S66</f>
        <v>0</v>
      </c>
      <c r="AC66" s="21">
        <f>'Data Entry'!T66</f>
        <v>0</v>
      </c>
      <c r="AD66" s="21">
        <f>'Data Entry'!U66</f>
        <v>0</v>
      </c>
      <c r="AE66" s="21">
        <f t="shared" si="10"/>
        <v>0</v>
      </c>
      <c r="AF66" s="13">
        <f>'Data Entry'!V66</f>
        <v>0</v>
      </c>
      <c r="AG66" s="13">
        <f t="shared" si="11"/>
        <v>0</v>
      </c>
      <c r="AH66" s="13">
        <f>'Data Entry'!W66</f>
        <v>0</v>
      </c>
      <c r="AI66" s="13">
        <f>'Data Entry'!X66</f>
        <v>0</v>
      </c>
      <c r="AJ66" s="13">
        <f>'Data Entry'!Y66</f>
        <v>1</v>
      </c>
      <c r="AK66" s="13">
        <f>'Data Entry'!Z66</f>
        <v>0</v>
      </c>
    </row>
    <row r="67" spans="1:37">
      <c r="A67" s="34">
        <f>'Data Entry'!A67</f>
        <v>0</v>
      </c>
      <c r="B67" s="34">
        <f>'Data Entry'!B67</f>
        <v>0</v>
      </c>
      <c r="C67" s="20">
        <f>IF('Data Entry'!C67="red",1,IF('Data Entry'!C67="blue",2,0))</f>
        <v>0</v>
      </c>
      <c r="D67" s="22">
        <f>'Data Entry'!D67</f>
        <v>0</v>
      </c>
      <c r="E67" s="22">
        <f>'Data Entry'!E67</f>
        <v>0</v>
      </c>
      <c r="F67" s="22">
        <f>'Data Entry'!F67</f>
        <v>0</v>
      </c>
      <c r="G67" s="22">
        <f>'Data Entry'!G67</f>
        <v>0</v>
      </c>
      <c r="H67" s="22">
        <f>'Data Entry'!H67</f>
        <v>0</v>
      </c>
      <c r="I67" s="22">
        <f t="shared" si="12"/>
        <v>0</v>
      </c>
      <c r="J67" s="22">
        <f t="shared" si="13"/>
        <v>0</v>
      </c>
      <c r="K67" s="22">
        <f t="shared" ref="K67:K130" si="17">IF(D67=1,2,0)</f>
        <v>0</v>
      </c>
      <c r="L67" s="22">
        <f t="shared" ref="L67:L130" si="18">E67*2</f>
        <v>0</v>
      </c>
      <c r="M67" s="22">
        <f t="shared" ref="M67:M130" si="19">G67*4</f>
        <v>0</v>
      </c>
      <c r="N67" s="22">
        <f t="shared" ref="N67:N130" si="20">I67+J67</f>
        <v>0</v>
      </c>
      <c r="O67" s="22">
        <f t="shared" ref="O67:O130" si="21">SUM(K67:M67)</f>
        <v>0</v>
      </c>
      <c r="P67" s="35">
        <f>'Data Entry'!I67</f>
        <v>0</v>
      </c>
      <c r="Q67" s="35">
        <f>'Data Entry'!J67</f>
        <v>0</v>
      </c>
      <c r="R67" s="35">
        <f>'Data Entry'!K67</f>
        <v>0</v>
      </c>
      <c r="S67" s="35">
        <f>'Data Entry'!L67</f>
        <v>0</v>
      </c>
      <c r="T67" s="35">
        <f t="shared" ref="T67:T130" si="22">P67+Q67</f>
        <v>0</v>
      </c>
      <c r="U67" s="35">
        <f t="shared" ref="U67:U130" si="23">R67+S67</f>
        <v>0</v>
      </c>
      <c r="V67" s="35" t="e">
        <f t="shared" si="14"/>
        <v>#DIV/0!</v>
      </c>
      <c r="W67" s="35" t="e">
        <f t="shared" si="15"/>
        <v>#DIV/0!</v>
      </c>
      <c r="X67" s="35">
        <f t="shared" si="16"/>
        <v>0</v>
      </c>
      <c r="Y67" s="35">
        <f t="shared" ref="Y67:Y130" si="24">P67</f>
        <v>0</v>
      </c>
      <c r="Z67" s="35">
        <f t="shared" ref="Z67:Z130" si="25">R67*2</f>
        <v>0</v>
      </c>
      <c r="AA67" s="35">
        <f t="shared" ref="AA67:AA130" si="26">Y67+Z67</f>
        <v>0</v>
      </c>
      <c r="AB67" s="21">
        <f>'Data Entry'!S67</f>
        <v>0</v>
      </c>
      <c r="AC67" s="21">
        <f>'Data Entry'!T67</f>
        <v>0</v>
      </c>
      <c r="AD67" s="21">
        <f>'Data Entry'!U67</f>
        <v>0</v>
      </c>
      <c r="AE67" s="21">
        <f t="shared" ref="AE67:AE130" si="27">IF(AC67=4,15,IF(AC67=3,10,IF(AC67=2,6,IF(AC67=1,4,0))))</f>
        <v>0</v>
      </c>
      <c r="AF67" s="13">
        <f>'Data Entry'!V67</f>
        <v>0</v>
      </c>
      <c r="AG67" s="13">
        <f t="shared" ref="AG67:AG130" si="28">AF67/3</f>
        <v>0</v>
      </c>
      <c r="AH67" s="13">
        <f>'Data Entry'!W67</f>
        <v>0</v>
      </c>
      <c r="AI67" s="13">
        <f>'Data Entry'!X67</f>
        <v>0</v>
      </c>
      <c r="AJ67" s="13">
        <f>'Data Entry'!Y67</f>
        <v>0</v>
      </c>
      <c r="AK67" s="13">
        <f>'Data Entry'!Z67</f>
        <v>0</v>
      </c>
    </row>
    <row r="68" spans="1:37">
      <c r="A68" s="34">
        <f>'Data Entry'!A68</f>
        <v>0</v>
      </c>
      <c r="B68" s="34">
        <f>'Data Entry'!B68</f>
        <v>0</v>
      </c>
      <c r="C68" s="20">
        <f>IF('Data Entry'!C68="red",1,IF('Data Entry'!C68="blue",2,0))</f>
        <v>0</v>
      </c>
      <c r="D68" s="22">
        <f>'Data Entry'!D68</f>
        <v>0</v>
      </c>
      <c r="E68" s="22">
        <f>'Data Entry'!E68</f>
        <v>0</v>
      </c>
      <c r="F68" s="22">
        <f>'Data Entry'!F68</f>
        <v>0</v>
      </c>
      <c r="G68" s="22">
        <f>'Data Entry'!G68</f>
        <v>0</v>
      </c>
      <c r="H68" s="22">
        <f>'Data Entry'!H68</f>
        <v>0</v>
      </c>
      <c r="I68" s="22">
        <f t="shared" ref="I68:I131" si="29">E68+F68</f>
        <v>0</v>
      </c>
      <c r="J68" s="22">
        <f t="shared" ref="J68:J131" si="30">G68+H68</f>
        <v>0</v>
      </c>
      <c r="K68" s="22">
        <f t="shared" si="17"/>
        <v>0</v>
      </c>
      <c r="L68" s="22">
        <f t="shared" si="18"/>
        <v>0</v>
      </c>
      <c r="M68" s="22">
        <f t="shared" si="19"/>
        <v>0</v>
      </c>
      <c r="N68" s="22">
        <f t="shared" si="20"/>
        <v>0</v>
      </c>
      <c r="O68" s="22">
        <f t="shared" si="21"/>
        <v>0</v>
      </c>
      <c r="P68" s="35">
        <f>'Data Entry'!I68</f>
        <v>0</v>
      </c>
      <c r="Q68" s="35">
        <f>'Data Entry'!J68</f>
        <v>0</v>
      </c>
      <c r="R68" s="35">
        <f>'Data Entry'!K68</f>
        <v>0</v>
      </c>
      <c r="S68" s="35">
        <f>'Data Entry'!L68</f>
        <v>0</v>
      </c>
      <c r="T68" s="35">
        <f t="shared" si="22"/>
        <v>0</v>
      </c>
      <c r="U68" s="35">
        <f t="shared" si="23"/>
        <v>0</v>
      </c>
      <c r="V68" s="35" t="e">
        <f t="shared" ref="V68:V131" si="31">P68/T68</f>
        <v>#DIV/0!</v>
      </c>
      <c r="W68" s="35" t="e">
        <f t="shared" ref="W68:W131" si="32">R68/U68</f>
        <v>#DIV/0!</v>
      </c>
      <c r="X68" s="35">
        <f t="shared" ref="X68:X131" si="33">(T68+U68)/2</f>
        <v>0</v>
      </c>
      <c r="Y68" s="35">
        <f t="shared" si="24"/>
        <v>0</v>
      </c>
      <c r="Z68" s="35">
        <f t="shared" si="25"/>
        <v>0</v>
      </c>
      <c r="AA68" s="35">
        <f t="shared" si="26"/>
        <v>0</v>
      </c>
      <c r="AB68" s="21">
        <f>'Data Entry'!S68</f>
        <v>0</v>
      </c>
      <c r="AC68" s="21">
        <f>'Data Entry'!T68</f>
        <v>0</v>
      </c>
      <c r="AD68" s="21">
        <f>'Data Entry'!U68</f>
        <v>0</v>
      </c>
      <c r="AE68" s="21">
        <f t="shared" si="27"/>
        <v>0</v>
      </c>
      <c r="AF68" s="13">
        <f>'Data Entry'!V68</f>
        <v>0</v>
      </c>
      <c r="AG68" s="13">
        <f t="shared" si="28"/>
        <v>0</v>
      </c>
      <c r="AH68" s="13">
        <f>'Data Entry'!W68</f>
        <v>0</v>
      </c>
      <c r="AI68" s="13">
        <f>'Data Entry'!X68</f>
        <v>0</v>
      </c>
      <c r="AJ68" s="13">
        <f>'Data Entry'!Y68</f>
        <v>0</v>
      </c>
      <c r="AK68" s="13">
        <f>'Data Entry'!Z68</f>
        <v>0</v>
      </c>
    </row>
    <row r="69" spans="1:37">
      <c r="A69" s="34">
        <f>'Data Entry'!A69</f>
        <v>0</v>
      </c>
      <c r="B69" s="34">
        <f>'Data Entry'!B69</f>
        <v>0</v>
      </c>
      <c r="C69" s="20">
        <f>IF('Data Entry'!C69="red",1,IF('Data Entry'!C69="blue",2,0))</f>
        <v>0</v>
      </c>
      <c r="D69" s="22">
        <f>'Data Entry'!D69</f>
        <v>0</v>
      </c>
      <c r="E69" s="22">
        <f>'Data Entry'!E69</f>
        <v>0</v>
      </c>
      <c r="F69" s="22">
        <f>'Data Entry'!F69</f>
        <v>0</v>
      </c>
      <c r="G69" s="22">
        <f>'Data Entry'!G69</f>
        <v>0</v>
      </c>
      <c r="H69" s="22">
        <f>'Data Entry'!H69</f>
        <v>0</v>
      </c>
      <c r="I69" s="22">
        <f t="shared" si="29"/>
        <v>0</v>
      </c>
      <c r="J69" s="22">
        <f t="shared" si="30"/>
        <v>0</v>
      </c>
      <c r="K69" s="22">
        <f t="shared" si="17"/>
        <v>0</v>
      </c>
      <c r="L69" s="22">
        <f t="shared" si="18"/>
        <v>0</v>
      </c>
      <c r="M69" s="22">
        <f t="shared" si="19"/>
        <v>0</v>
      </c>
      <c r="N69" s="22">
        <f t="shared" si="20"/>
        <v>0</v>
      </c>
      <c r="O69" s="22">
        <f t="shared" si="21"/>
        <v>0</v>
      </c>
      <c r="P69" s="35">
        <f>'Data Entry'!I69</f>
        <v>0</v>
      </c>
      <c r="Q69" s="35">
        <f>'Data Entry'!J69</f>
        <v>0</v>
      </c>
      <c r="R69" s="35">
        <f>'Data Entry'!K69</f>
        <v>0</v>
      </c>
      <c r="S69" s="35">
        <f>'Data Entry'!L69</f>
        <v>0</v>
      </c>
      <c r="T69" s="35">
        <f t="shared" si="22"/>
        <v>0</v>
      </c>
      <c r="U69" s="35">
        <f t="shared" si="23"/>
        <v>0</v>
      </c>
      <c r="V69" s="35" t="e">
        <f t="shared" si="31"/>
        <v>#DIV/0!</v>
      </c>
      <c r="W69" s="35" t="e">
        <f t="shared" si="32"/>
        <v>#DIV/0!</v>
      </c>
      <c r="X69" s="35">
        <f t="shared" si="33"/>
        <v>0</v>
      </c>
      <c r="Y69" s="35">
        <f t="shared" si="24"/>
        <v>0</v>
      </c>
      <c r="Z69" s="35">
        <f t="shared" si="25"/>
        <v>0</v>
      </c>
      <c r="AA69" s="35">
        <f t="shared" si="26"/>
        <v>0</v>
      </c>
      <c r="AB69" s="21">
        <f>'Data Entry'!S69</f>
        <v>0</v>
      </c>
      <c r="AC69" s="21">
        <f>'Data Entry'!T69</f>
        <v>0</v>
      </c>
      <c r="AD69" s="21">
        <f>'Data Entry'!U69</f>
        <v>0</v>
      </c>
      <c r="AE69" s="21">
        <f t="shared" si="27"/>
        <v>0</v>
      </c>
      <c r="AF69" s="13">
        <f>'Data Entry'!V69</f>
        <v>0</v>
      </c>
      <c r="AG69" s="13">
        <f t="shared" si="28"/>
        <v>0</v>
      </c>
      <c r="AH69" s="13">
        <f>'Data Entry'!W69</f>
        <v>0</v>
      </c>
      <c r="AI69" s="13">
        <f>'Data Entry'!X69</f>
        <v>0</v>
      </c>
      <c r="AJ69" s="13">
        <f>'Data Entry'!Y69</f>
        <v>0</v>
      </c>
      <c r="AK69" s="13">
        <f>'Data Entry'!Z69</f>
        <v>0</v>
      </c>
    </row>
    <row r="70" spans="1:37">
      <c r="A70" s="34">
        <f>'Data Entry'!A70</f>
        <v>1305</v>
      </c>
      <c r="B70" s="34">
        <f>'Data Entry'!B70</f>
        <v>15</v>
      </c>
      <c r="C70" s="20">
        <f>IF('Data Entry'!C70="red",1,IF('Data Entry'!C70="blue",2,0))</f>
        <v>2</v>
      </c>
      <c r="D70" s="22">
        <f>'Data Entry'!D70</f>
        <v>1</v>
      </c>
      <c r="E70" s="22">
        <f>'Data Entry'!E70</f>
        <v>0</v>
      </c>
      <c r="F70" s="22">
        <f>'Data Entry'!F70</f>
        <v>0</v>
      </c>
      <c r="G70" s="22">
        <f>'Data Entry'!G70</f>
        <v>2</v>
      </c>
      <c r="H70" s="22">
        <f>'Data Entry'!H70</f>
        <v>1</v>
      </c>
      <c r="I70" s="22">
        <f t="shared" si="29"/>
        <v>0</v>
      </c>
      <c r="J70" s="22">
        <f t="shared" si="30"/>
        <v>3</v>
      </c>
      <c r="K70" s="22">
        <f t="shared" si="17"/>
        <v>2</v>
      </c>
      <c r="L70" s="22">
        <f t="shared" si="18"/>
        <v>0</v>
      </c>
      <c r="M70" s="22">
        <f t="shared" si="19"/>
        <v>8</v>
      </c>
      <c r="N70" s="22">
        <f t="shared" si="20"/>
        <v>3</v>
      </c>
      <c r="O70" s="22">
        <f t="shared" si="21"/>
        <v>10</v>
      </c>
      <c r="P70" s="35">
        <f>'Data Entry'!I70</f>
        <v>0</v>
      </c>
      <c r="Q70" s="35">
        <f>'Data Entry'!J70</f>
        <v>0</v>
      </c>
      <c r="R70" s="35">
        <f>'Data Entry'!K70</f>
        <v>4</v>
      </c>
      <c r="S70" s="35">
        <f>'Data Entry'!L70</f>
        <v>0</v>
      </c>
      <c r="T70" s="35">
        <f t="shared" si="22"/>
        <v>0</v>
      </c>
      <c r="U70" s="35">
        <f t="shared" si="23"/>
        <v>4</v>
      </c>
      <c r="V70" s="35" t="e">
        <f t="shared" si="31"/>
        <v>#DIV/0!</v>
      </c>
      <c r="W70" s="35">
        <f t="shared" si="32"/>
        <v>1</v>
      </c>
      <c r="X70" s="35">
        <f t="shared" si="33"/>
        <v>2</v>
      </c>
      <c r="Y70" s="35">
        <f t="shared" si="24"/>
        <v>0</v>
      </c>
      <c r="Z70" s="35">
        <f t="shared" si="25"/>
        <v>8</v>
      </c>
      <c r="AA70" s="35">
        <f t="shared" si="26"/>
        <v>8</v>
      </c>
      <c r="AB70" s="21">
        <f>'Data Entry'!S70</f>
        <v>0</v>
      </c>
      <c r="AC70" s="21">
        <f>'Data Entry'!T70</f>
        <v>0</v>
      </c>
      <c r="AD70" s="21">
        <f>'Data Entry'!U70</f>
        <v>0</v>
      </c>
      <c r="AE70" s="21">
        <f t="shared" si="27"/>
        <v>0</v>
      </c>
      <c r="AF70" s="13">
        <f>'Data Entry'!V70</f>
        <v>4</v>
      </c>
      <c r="AG70" s="13">
        <f t="shared" si="28"/>
        <v>1.33333333333333</v>
      </c>
      <c r="AH70" s="13">
        <f>'Data Entry'!W70</f>
        <v>0</v>
      </c>
      <c r="AI70" s="13">
        <f>'Data Entry'!X70</f>
        <v>0</v>
      </c>
      <c r="AJ70" s="13">
        <f>'Data Entry'!Y70</f>
        <v>0</v>
      </c>
      <c r="AK70" s="13">
        <f>'Data Entry'!Z70</f>
        <v>0</v>
      </c>
    </row>
    <row r="71" spans="1:37">
      <c r="A71" s="34">
        <f>'Data Entry'!A71</f>
        <v>1374</v>
      </c>
      <c r="B71" s="34">
        <f>'Data Entry'!B71</f>
        <v>15</v>
      </c>
      <c r="C71" s="20">
        <f>IF('Data Entry'!C71="red",1,IF('Data Entry'!C71="blue",2,0))</f>
        <v>2</v>
      </c>
      <c r="D71" s="22">
        <f>'Data Entry'!D71</f>
        <v>0</v>
      </c>
      <c r="E71" s="22">
        <f>'Data Entry'!E71</f>
        <v>1</v>
      </c>
      <c r="F71" s="22">
        <f>'Data Entry'!F71</f>
        <v>0</v>
      </c>
      <c r="G71" s="22">
        <f>'Data Entry'!G71</f>
        <v>0</v>
      </c>
      <c r="H71" s="22">
        <f>'Data Entry'!H71</f>
        <v>0</v>
      </c>
      <c r="I71" s="22">
        <f t="shared" si="29"/>
        <v>1</v>
      </c>
      <c r="J71" s="22">
        <f t="shared" si="30"/>
        <v>0</v>
      </c>
      <c r="K71" s="22">
        <f t="shared" si="17"/>
        <v>0</v>
      </c>
      <c r="L71" s="22">
        <f t="shared" si="18"/>
        <v>2</v>
      </c>
      <c r="M71" s="22">
        <f t="shared" si="19"/>
        <v>0</v>
      </c>
      <c r="N71" s="22">
        <f t="shared" si="20"/>
        <v>1</v>
      </c>
      <c r="O71" s="22">
        <f t="shared" si="21"/>
        <v>2</v>
      </c>
      <c r="P71" s="35">
        <f>'Data Entry'!I71</f>
        <v>0</v>
      </c>
      <c r="Q71" s="35">
        <f>'Data Entry'!J71</f>
        <v>0</v>
      </c>
      <c r="R71" s="35">
        <f>'Data Entry'!K71</f>
        <v>0</v>
      </c>
      <c r="S71" s="35">
        <f>'Data Entry'!L71</f>
        <v>0</v>
      </c>
      <c r="T71" s="35">
        <f t="shared" si="22"/>
        <v>0</v>
      </c>
      <c r="U71" s="35">
        <f t="shared" si="23"/>
        <v>0</v>
      </c>
      <c r="V71" s="35" t="e">
        <f t="shared" si="31"/>
        <v>#DIV/0!</v>
      </c>
      <c r="W71" s="35" t="e">
        <f t="shared" si="32"/>
        <v>#DIV/0!</v>
      </c>
      <c r="X71" s="35">
        <f t="shared" si="33"/>
        <v>0</v>
      </c>
      <c r="Y71" s="35">
        <f t="shared" si="24"/>
        <v>0</v>
      </c>
      <c r="Z71" s="35">
        <f t="shared" si="25"/>
        <v>0</v>
      </c>
      <c r="AA71" s="35">
        <f t="shared" si="26"/>
        <v>0</v>
      </c>
      <c r="AB71" s="21">
        <f>'Data Entry'!S71</f>
        <v>0</v>
      </c>
      <c r="AC71" s="21">
        <f>'Data Entry'!T71</f>
        <v>0</v>
      </c>
      <c r="AD71" s="21">
        <f>'Data Entry'!U71</f>
        <v>0</v>
      </c>
      <c r="AE71" s="21">
        <f t="shared" si="27"/>
        <v>0</v>
      </c>
      <c r="AF71" s="13">
        <f>'Data Entry'!V71</f>
        <v>0</v>
      </c>
      <c r="AG71" s="13">
        <f t="shared" si="28"/>
        <v>0</v>
      </c>
      <c r="AH71" s="13">
        <f>'Data Entry'!W71</f>
        <v>0</v>
      </c>
      <c r="AI71" s="13">
        <f>'Data Entry'!X71</f>
        <v>0</v>
      </c>
      <c r="AJ71" s="13">
        <f>'Data Entry'!Y71</f>
        <v>1</v>
      </c>
      <c r="AK71" s="13">
        <f>'Data Entry'!Z71</f>
        <v>1</v>
      </c>
    </row>
    <row r="72" spans="1:37">
      <c r="A72" s="34">
        <f>'Data Entry'!A72</f>
        <v>772</v>
      </c>
      <c r="B72" s="34">
        <f>'Data Entry'!B72</f>
        <v>15</v>
      </c>
      <c r="C72" s="20">
        <f>IF('Data Entry'!C72="red",1,IF('Data Entry'!C72="blue",2,0))</f>
        <v>1</v>
      </c>
      <c r="D72" s="22">
        <f>'Data Entry'!D72</f>
        <v>1</v>
      </c>
      <c r="E72" s="22">
        <f>'Data Entry'!E72</f>
        <v>0</v>
      </c>
      <c r="F72" s="22">
        <f>'Data Entry'!F72</f>
        <v>0</v>
      </c>
      <c r="G72" s="22">
        <f>'Data Entry'!G72</f>
        <v>0</v>
      </c>
      <c r="H72" s="22">
        <f>'Data Entry'!H72</f>
        <v>1</v>
      </c>
      <c r="I72" s="22">
        <f t="shared" si="29"/>
        <v>0</v>
      </c>
      <c r="J72" s="22">
        <f t="shared" si="30"/>
        <v>1</v>
      </c>
      <c r="K72" s="22">
        <f t="shared" si="17"/>
        <v>2</v>
      </c>
      <c r="L72" s="22">
        <f t="shared" si="18"/>
        <v>0</v>
      </c>
      <c r="M72" s="22">
        <f t="shared" si="19"/>
        <v>0</v>
      </c>
      <c r="N72" s="22">
        <f t="shared" si="20"/>
        <v>1</v>
      </c>
      <c r="O72" s="22">
        <f t="shared" si="21"/>
        <v>2</v>
      </c>
      <c r="P72" s="35">
        <f>'Data Entry'!I72</f>
        <v>0</v>
      </c>
      <c r="Q72" s="35">
        <f>'Data Entry'!J72</f>
        <v>0</v>
      </c>
      <c r="R72" s="35">
        <f>'Data Entry'!K72</f>
        <v>2</v>
      </c>
      <c r="S72" s="35">
        <f>'Data Entry'!L72</f>
        <v>0</v>
      </c>
      <c r="T72" s="35">
        <f t="shared" si="22"/>
        <v>0</v>
      </c>
      <c r="U72" s="35">
        <f t="shared" si="23"/>
        <v>2</v>
      </c>
      <c r="V72" s="35" t="e">
        <f t="shared" si="31"/>
        <v>#DIV/0!</v>
      </c>
      <c r="W72" s="35">
        <f t="shared" si="32"/>
        <v>1</v>
      </c>
      <c r="X72" s="35">
        <f t="shared" si="33"/>
        <v>1</v>
      </c>
      <c r="Y72" s="35">
        <f t="shared" si="24"/>
        <v>0</v>
      </c>
      <c r="Z72" s="35">
        <f t="shared" si="25"/>
        <v>4</v>
      </c>
      <c r="AA72" s="35">
        <f t="shared" si="26"/>
        <v>4</v>
      </c>
      <c r="AB72" s="21">
        <f>'Data Entry'!S72</f>
        <v>0</v>
      </c>
      <c r="AC72" s="21">
        <f>'Data Entry'!T72</f>
        <v>0</v>
      </c>
      <c r="AD72" s="21">
        <f>'Data Entry'!U72</f>
        <v>0</v>
      </c>
      <c r="AE72" s="21">
        <f t="shared" si="27"/>
        <v>0</v>
      </c>
      <c r="AF72" s="13">
        <f>'Data Entry'!V72</f>
        <v>8</v>
      </c>
      <c r="AG72" s="13">
        <f t="shared" si="28"/>
        <v>2.66666666666667</v>
      </c>
      <c r="AH72" s="13">
        <f>'Data Entry'!W72</f>
        <v>0</v>
      </c>
      <c r="AI72" s="13">
        <f>'Data Entry'!X72</f>
        <v>0</v>
      </c>
      <c r="AJ72" s="13">
        <f>'Data Entry'!Y72</f>
        <v>0</v>
      </c>
      <c r="AK72" s="13">
        <f>'Data Entry'!Z72</f>
        <v>0</v>
      </c>
    </row>
    <row r="73" spans="1:37">
      <c r="A73" s="34">
        <f>'Data Entry'!A73</f>
        <v>8731</v>
      </c>
      <c r="B73" s="34">
        <f>'Data Entry'!B73</f>
        <v>15</v>
      </c>
      <c r="C73" s="20">
        <f>IF('Data Entry'!C73="red",1,IF('Data Entry'!C73="blue",2,0))</f>
        <v>1</v>
      </c>
      <c r="D73" s="22">
        <f>'Data Entry'!D73</f>
        <v>0</v>
      </c>
      <c r="E73" s="22">
        <f>'Data Entry'!E73</f>
        <v>1</v>
      </c>
      <c r="F73" s="22">
        <f>'Data Entry'!F73</f>
        <v>0</v>
      </c>
      <c r="G73" s="22">
        <f>'Data Entry'!G73</f>
        <v>0</v>
      </c>
      <c r="H73" s="22">
        <f>'Data Entry'!H73</f>
        <v>0</v>
      </c>
      <c r="I73" s="22">
        <f t="shared" si="29"/>
        <v>1</v>
      </c>
      <c r="J73" s="22">
        <f t="shared" si="30"/>
        <v>0</v>
      </c>
      <c r="K73" s="22">
        <f t="shared" si="17"/>
        <v>0</v>
      </c>
      <c r="L73" s="22">
        <f t="shared" si="18"/>
        <v>2</v>
      </c>
      <c r="M73" s="22">
        <f t="shared" si="19"/>
        <v>0</v>
      </c>
      <c r="N73" s="22">
        <f t="shared" si="20"/>
        <v>1</v>
      </c>
      <c r="O73" s="22">
        <f t="shared" si="21"/>
        <v>2</v>
      </c>
      <c r="P73" s="35">
        <f>'Data Entry'!I73</f>
        <v>6</v>
      </c>
      <c r="Q73" s="35">
        <f>'Data Entry'!J73</f>
        <v>0</v>
      </c>
      <c r="R73" s="35">
        <f>'Data Entry'!K73</f>
        <v>0</v>
      </c>
      <c r="S73" s="35">
        <f>'Data Entry'!L73</f>
        <v>0</v>
      </c>
      <c r="T73" s="35">
        <f t="shared" si="22"/>
        <v>6</v>
      </c>
      <c r="U73" s="35">
        <f t="shared" si="23"/>
        <v>0</v>
      </c>
      <c r="V73" s="35">
        <f t="shared" si="31"/>
        <v>1</v>
      </c>
      <c r="W73" s="35" t="e">
        <f t="shared" si="32"/>
        <v>#DIV/0!</v>
      </c>
      <c r="X73" s="35">
        <f t="shared" si="33"/>
        <v>3</v>
      </c>
      <c r="Y73" s="35">
        <f t="shared" si="24"/>
        <v>6</v>
      </c>
      <c r="Z73" s="35">
        <f t="shared" si="25"/>
        <v>0</v>
      </c>
      <c r="AA73" s="35">
        <f t="shared" si="26"/>
        <v>6</v>
      </c>
      <c r="AB73" s="21">
        <f>'Data Entry'!S73</f>
        <v>0</v>
      </c>
      <c r="AC73" s="21">
        <f>'Data Entry'!T73</f>
        <v>0</v>
      </c>
      <c r="AD73" s="21">
        <f>'Data Entry'!U73</f>
        <v>0</v>
      </c>
      <c r="AE73" s="21">
        <f t="shared" si="27"/>
        <v>0</v>
      </c>
      <c r="AF73" s="13">
        <f>'Data Entry'!V73</f>
        <v>8</v>
      </c>
      <c r="AG73" s="13">
        <f t="shared" si="28"/>
        <v>2.66666666666667</v>
      </c>
      <c r="AH73" s="13">
        <f>'Data Entry'!W73</f>
        <v>0</v>
      </c>
      <c r="AI73" s="13">
        <f>'Data Entry'!X73</f>
        <v>0</v>
      </c>
      <c r="AJ73" s="13">
        <f>'Data Entry'!Y73</f>
        <v>0</v>
      </c>
      <c r="AK73" s="13">
        <f>'Data Entry'!Z73</f>
        <v>0</v>
      </c>
    </row>
    <row r="74" spans="1:37">
      <c r="A74" s="34">
        <f>'Data Entry'!A74</f>
        <v>8731</v>
      </c>
      <c r="B74" s="34">
        <f>'Data Entry'!B74</f>
        <v>15</v>
      </c>
      <c r="C74" s="20">
        <f>IF('Data Entry'!C74="red",1,IF('Data Entry'!C74="blue",2,0))</f>
        <v>1</v>
      </c>
      <c r="D74" s="22">
        <f>'Data Entry'!D74</f>
        <v>0</v>
      </c>
      <c r="E74" s="22">
        <f>'Data Entry'!E74</f>
        <v>1</v>
      </c>
      <c r="F74" s="22">
        <f>'Data Entry'!F74</f>
        <v>0</v>
      </c>
      <c r="G74" s="22">
        <f>'Data Entry'!G74</f>
        <v>0</v>
      </c>
      <c r="H74" s="22">
        <f>'Data Entry'!H74</f>
        <v>0</v>
      </c>
      <c r="I74" s="22">
        <f t="shared" si="29"/>
        <v>1</v>
      </c>
      <c r="J74" s="22">
        <f t="shared" si="30"/>
        <v>0</v>
      </c>
      <c r="K74" s="22">
        <f t="shared" si="17"/>
        <v>0</v>
      </c>
      <c r="L74" s="22">
        <f t="shared" si="18"/>
        <v>2</v>
      </c>
      <c r="M74" s="22">
        <f t="shared" si="19"/>
        <v>0</v>
      </c>
      <c r="N74" s="22">
        <f t="shared" si="20"/>
        <v>1</v>
      </c>
      <c r="O74" s="22">
        <f t="shared" si="21"/>
        <v>2</v>
      </c>
      <c r="P74" s="35">
        <f>'Data Entry'!I74</f>
        <v>6</v>
      </c>
      <c r="Q74" s="35">
        <f>'Data Entry'!J74</f>
        <v>0</v>
      </c>
      <c r="R74" s="35">
        <f>'Data Entry'!K74</f>
        <v>0</v>
      </c>
      <c r="S74" s="35">
        <f>'Data Entry'!L74</f>
        <v>0</v>
      </c>
      <c r="T74" s="35">
        <f t="shared" si="22"/>
        <v>6</v>
      </c>
      <c r="U74" s="35">
        <f t="shared" si="23"/>
        <v>0</v>
      </c>
      <c r="V74" s="35">
        <f t="shared" si="31"/>
        <v>1</v>
      </c>
      <c r="W74" s="35" t="e">
        <f t="shared" si="32"/>
        <v>#DIV/0!</v>
      </c>
      <c r="X74" s="35">
        <f t="shared" si="33"/>
        <v>3</v>
      </c>
      <c r="Y74" s="35">
        <f t="shared" si="24"/>
        <v>6</v>
      </c>
      <c r="Z74" s="35">
        <f t="shared" si="25"/>
        <v>0</v>
      </c>
      <c r="AA74" s="35">
        <f t="shared" si="26"/>
        <v>6</v>
      </c>
      <c r="AB74" s="21">
        <f>'Data Entry'!S74</f>
        <v>0</v>
      </c>
      <c r="AC74" s="21">
        <f>'Data Entry'!T74</f>
        <v>0</v>
      </c>
      <c r="AD74" s="21">
        <f>'Data Entry'!U74</f>
        <v>0</v>
      </c>
      <c r="AE74" s="21">
        <f t="shared" si="27"/>
        <v>0</v>
      </c>
      <c r="AF74" s="13">
        <f>'Data Entry'!V74</f>
        <v>8</v>
      </c>
      <c r="AG74" s="13">
        <f t="shared" si="28"/>
        <v>2.66666666666667</v>
      </c>
      <c r="AH74" s="13">
        <f>'Data Entry'!W74</f>
        <v>0</v>
      </c>
      <c r="AI74" s="13">
        <f>'Data Entry'!X74</f>
        <v>0</v>
      </c>
      <c r="AJ74" s="13">
        <f>'Data Entry'!Y74</f>
        <v>0</v>
      </c>
      <c r="AK74" s="13">
        <f>'Data Entry'!Z74</f>
        <v>0</v>
      </c>
    </row>
    <row r="75" spans="1:37">
      <c r="A75" s="34">
        <f>'Data Entry'!A75</f>
        <v>2013</v>
      </c>
      <c r="B75" s="34">
        <f>'Data Entry'!B75</f>
        <v>15</v>
      </c>
      <c r="C75" s="20">
        <f>IF('Data Entry'!C75="red",1,IF('Data Entry'!C75="blue",2,0))</f>
        <v>2</v>
      </c>
      <c r="D75" s="22">
        <f>'Data Entry'!D75</f>
        <v>0</v>
      </c>
      <c r="E75" s="22">
        <f>'Data Entry'!E75</f>
        <v>0</v>
      </c>
      <c r="F75" s="22">
        <f>'Data Entry'!F75</f>
        <v>0</v>
      </c>
      <c r="G75" s="22">
        <f>'Data Entry'!G75</f>
        <v>0</v>
      </c>
      <c r="H75" s="22">
        <f>'Data Entry'!H75</f>
        <v>0</v>
      </c>
      <c r="I75" s="22">
        <f t="shared" si="29"/>
        <v>0</v>
      </c>
      <c r="J75" s="22">
        <f t="shared" si="30"/>
        <v>0</v>
      </c>
      <c r="K75" s="22">
        <f t="shared" si="17"/>
        <v>0</v>
      </c>
      <c r="L75" s="22">
        <f t="shared" si="18"/>
        <v>0</v>
      </c>
      <c r="M75" s="22">
        <f t="shared" si="19"/>
        <v>0</v>
      </c>
      <c r="N75" s="22">
        <f t="shared" si="20"/>
        <v>0</v>
      </c>
      <c r="O75" s="22">
        <f t="shared" si="21"/>
        <v>0</v>
      </c>
      <c r="P75" s="35">
        <f>'Data Entry'!I75</f>
        <v>2</v>
      </c>
      <c r="Q75" s="35">
        <f>'Data Entry'!J75</f>
        <v>1</v>
      </c>
      <c r="R75" s="35">
        <f>'Data Entry'!K75</f>
        <v>0</v>
      </c>
      <c r="S75" s="35">
        <f>'Data Entry'!L75</f>
        <v>0</v>
      </c>
      <c r="T75" s="35">
        <f t="shared" si="22"/>
        <v>3</v>
      </c>
      <c r="U75" s="35">
        <f t="shared" si="23"/>
        <v>0</v>
      </c>
      <c r="V75" s="35">
        <f t="shared" si="31"/>
        <v>0.666666666666667</v>
      </c>
      <c r="W75" s="35" t="e">
        <f t="shared" si="32"/>
        <v>#DIV/0!</v>
      </c>
      <c r="X75" s="35">
        <f t="shared" si="33"/>
        <v>1.5</v>
      </c>
      <c r="Y75" s="35">
        <f t="shared" si="24"/>
        <v>2</v>
      </c>
      <c r="Z75" s="35">
        <f t="shared" si="25"/>
        <v>0</v>
      </c>
      <c r="AA75" s="35">
        <f t="shared" si="26"/>
        <v>2</v>
      </c>
      <c r="AB75" s="21">
        <f>'Data Entry'!S75</f>
        <v>0</v>
      </c>
      <c r="AC75" s="21">
        <f>'Data Entry'!T75</f>
        <v>2</v>
      </c>
      <c r="AD75" s="21">
        <f>'Data Entry'!U75</f>
        <v>0</v>
      </c>
      <c r="AE75" s="21">
        <f t="shared" si="27"/>
        <v>6</v>
      </c>
      <c r="AF75" s="13">
        <f>'Data Entry'!V75</f>
        <v>0</v>
      </c>
      <c r="AG75" s="13">
        <f t="shared" si="28"/>
        <v>0</v>
      </c>
      <c r="AH75" s="13">
        <f>'Data Entry'!W75</f>
        <v>0</v>
      </c>
      <c r="AI75" s="13">
        <f>'Data Entry'!X75</f>
        <v>0</v>
      </c>
      <c r="AJ75" s="13">
        <f>'Data Entry'!Y75</f>
        <v>0</v>
      </c>
      <c r="AK75" s="13">
        <f>'Data Entry'!Z75</f>
        <v>0</v>
      </c>
    </row>
    <row r="76" spans="1:37">
      <c r="A76" s="34">
        <f>'Data Entry'!A76</f>
        <v>7757</v>
      </c>
      <c r="B76" s="34">
        <f>'Data Entry'!B76</f>
        <v>15</v>
      </c>
      <c r="C76" s="20">
        <f>IF('Data Entry'!C76="red",1,IF('Data Entry'!C76="blue",2,0))</f>
        <v>1</v>
      </c>
      <c r="D76" s="22">
        <f>'Data Entry'!D76</f>
        <v>0</v>
      </c>
      <c r="E76" s="22">
        <f>'Data Entry'!E76</f>
        <v>0</v>
      </c>
      <c r="F76" s="22">
        <f>'Data Entry'!F76</f>
        <v>0</v>
      </c>
      <c r="G76" s="22">
        <f>'Data Entry'!G76</f>
        <v>0</v>
      </c>
      <c r="H76" s="22">
        <f>'Data Entry'!H76</f>
        <v>1</v>
      </c>
      <c r="I76" s="22">
        <f t="shared" si="29"/>
        <v>0</v>
      </c>
      <c r="J76" s="22">
        <f t="shared" si="30"/>
        <v>1</v>
      </c>
      <c r="K76" s="22">
        <f t="shared" si="17"/>
        <v>0</v>
      </c>
      <c r="L76" s="22">
        <f t="shared" si="18"/>
        <v>0</v>
      </c>
      <c r="M76" s="22">
        <f t="shared" si="19"/>
        <v>0</v>
      </c>
      <c r="N76" s="22">
        <f t="shared" si="20"/>
        <v>1</v>
      </c>
      <c r="O76" s="22">
        <f t="shared" si="21"/>
        <v>0</v>
      </c>
      <c r="P76" s="35">
        <f>'Data Entry'!I76</f>
        <v>0</v>
      </c>
      <c r="Q76" s="35">
        <f>'Data Entry'!J76</f>
        <v>0</v>
      </c>
      <c r="R76" s="35">
        <f>'Data Entry'!K76</f>
        <v>0</v>
      </c>
      <c r="S76" s="35">
        <f>'Data Entry'!L76</f>
        <v>0</v>
      </c>
      <c r="T76" s="35">
        <f t="shared" si="22"/>
        <v>0</v>
      </c>
      <c r="U76" s="35">
        <f t="shared" si="23"/>
        <v>0</v>
      </c>
      <c r="V76" s="35" t="e">
        <f t="shared" si="31"/>
        <v>#DIV/0!</v>
      </c>
      <c r="W76" s="35" t="e">
        <f t="shared" si="32"/>
        <v>#DIV/0!</v>
      </c>
      <c r="X76" s="35">
        <f t="shared" si="33"/>
        <v>0</v>
      </c>
      <c r="Y76" s="35">
        <f t="shared" si="24"/>
        <v>0</v>
      </c>
      <c r="Z76" s="35">
        <f t="shared" si="25"/>
        <v>0</v>
      </c>
      <c r="AA76" s="35">
        <f t="shared" si="26"/>
        <v>0</v>
      </c>
      <c r="AB76" s="21">
        <f>'Data Entry'!S76</f>
        <v>0</v>
      </c>
      <c r="AC76" s="21">
        <f>'Data Entry'!T76</f>
        <v>2</v>
      </c>
      <c r="AD76" s="21">
        <f>'Data Entry'!U76</f>
        <v>0</v>
      </c>
      <c r="AE76" s="21">
        <f t="shared" si="27"/>
        <v>6</v>
      </c>
      <c r="AF76" s="13">
        <f>'Data Entry'!V76</f>
        <v>8</v>
      </c>
      <c r="AG76" s="13">
        <f t="shared" si="28"/>
        <v>2.66666666666667</v>
      </c>
      <c r="AH76" s="13">
        <f>'Data Entry'!W76</f>
        <v>0</v>
      </c>
      <c r="AI76" s="13">
        <f>'Data Entry'!X76</f>
        <v>0</v>
      </c>
      <c r="AJ76" s="13">
        <f>'Data Entry'!Y76</f>
        <v>0</v>
      </c>
      <c r="AK76" s="13">
        <f>'Data Entry'!Z76</f>
        <v>0</v>
      </c>
    </row>
    <row r="77" spans="1:37">
      <c r="A77" s="34">
        <f>'Data Entry'!A77</f>
        <v>2706</v>
      </c>
      <c r="B77" s="34">
        <f>'Data Entry'!B77</f>
        <v>16</v>
      </c>
      <c r="C77" s="20">
        <f>IF('Data Entry'!C77="red",1,IF('Data Entry'!C77="blue",2,0))</f>
        <v>1</v>
      </c>
      <c r="D77" s="22">
        <f>'Data Entry'!D77</f>
        <v>1</v>
      </c>
      <c r="E77" s="22">
        <f>'Data Entry'!E77</f>
        <v>0</v>
      </c>
      <c r="F77" s="22">
        <f>'Data Entry'!F77</f>
        <v>0</v>
      </c>
      <c r="G77" s="22">
        <f>'Data Entry'!G77</f>
        <v>0</v>
      </c>
      <c r="H77" s="22">
        <f>'Data Entry'!H77</f>
        <v>3</v>
      </c>
      <c r="I77" s="22">
        <f t="shared" si="29"/>
        <v>0</v>
      </c>
      <c r="J77" s="22">
        <f t="shared" si="30"/>
        <v>3</v>
      </c>
      <c r="K77" s="22">
        <f t="shared" si="17"/>
        <v>2</v>
      </c>
      <c r="L77" s="22">
        <f t="shared" si="18"/>
        <v>0</v>
      </c>
      <c r="M77" s="22">
        <f t="shared" si="19"/>
        <v>0</v>
      </c>
      <c r="N77" s="22">
        <f t="shared" si="20"/>
        <v>3</v>
      </c>
      <c r="O77" s="22">
        <f t="shared" si="21"/>
        <v>2</v>
      </c>
      <c r="P77" s="35">
        <f>'Data Entry'!I77</f>
        <v>0</v>
      </c>
      <c r="Q77" s="35">
        <f>'Data Entry'!J77</f>
        <v>0</v>
      </c>
      <c r="R77" s="35">
        <f>'Data Entry'!K77</f>
        <v>3</v>
      </c>
      <c r="S77" s="35">
        <f>'Data Entry'!L77</f>
        <v>2</v>
      </c>
      <c r="T77" s="35">
        <f t="shared" si="22"/>
        <v>0</v>
      </c>
      <c r="U77" s="35">
        <f t="shared" si="23"/>
        <v>5</v>
      </c>
      <c r="V77" s="35" t="e">
        <f t="shared" si="31"/>
        <v>#DIV/0!</v>
      </c>
      <c r="W77" s="35">
        <f t="shared" si="32"/>
        <v>0.6</v>
      </c>
      <c r="X77" s="35">
        <f t="shared" si="33"/>
        <v>2.5</v>
      </c>
      <c r="Y77" s="35">
        <f t="shared" si="24"/>
        <v>0</v>
      </c>
      <c r="Z77" s="35">
        <f t="shared" si="25"/>
        <v>6</v>
      </c>
      <c r="AA77" s="35">
        <f t="shared" si="26"/>
        <v>6</v>
      </c>
      <c r="AB77" s="21">
        <f>'Data Entry'!S77</f>
        <v>0</v>
      </c>
      <c r="AC77" s="21">
        <f>'Data Entry'!T77</f>
        <v>2</v>
      </c>
      <c r="AD77" s="21">
        <f>'Data Entry'!U77</f>
        <v>0</v>
      </c>
      <c r="AE77" s="21">
        <f t="shared" si="27"/>
        <v>6</v>
      </c>
      <c r="AF77" s="13">
        <f>'Data Entry'!V77</f>
        <v>8</v>
      </c>
      <c r="AG77" s="13">
        <f t="shared" si="28"/>
        <v>2.66666666666667</v>
      </c>
      <c r="AH77" s="13">
        <f>'Data Entry'!W77</f>
        <v>0</v>
      </c>
      <c r="AI77" s="13">
        <f>'Data Entry'!X77</f>
        <v>0</v>
      </c>
      <c r="AJ77" s="13">
        <f>'Data Entry'!Y77</f>
        <v>0</v>
      </c>
      <c r="AK77" s="13">
        <f>'Data Entry'!Z77</f>
        <v>0</v>
      </c>
    </row>
    <row r="78" spans="1:37">
      <c r="A78" s="34">
        <f>'Data Entry'!A78</f>
        <v>4015</v>
      </c>
      <c r="B78" s="34">
        <f>'Data Entry'!B78</f>
        <v>16</v>
      </c>
      <c r="C78" s="20">
        <f>IF('Data Entry'!C78="red",1,IF('Data Entry'!C78="blue",2,0))</f>
        <v>1</v>
      </c>
      <c r="D78" s="22">
        <f>'Data Entry'!D78</f>
        <v>1</v>
      </c>
      <c r="E78" s="22">
        <f>'Data Entry'!E78</f>
        <v>0</v>
      </c>
      <c r="F78" s="22">
        <f>'Data Entry'!F78</f>
        <v>0</v>
      </c>
      <c r="G78" s="22">
        <f>'Data Entry'!G78</f>
        <v>2</v>
      </c>
      <c r="H78" s="22">
        <f>'Data Entry'!H78</f>
        <v>0</v>
      </c>
      <c r="I78" s="22">
        <f t="shared" si="29"/>
        <v>0</v>
      </c>
      <c r="J78" s="22">
        <f t="shared" si="30"/>
        <v>2</v>
      </c>
      <c r="K78" s="22">
        <f t="shared" si="17"/>
        <v>2</v>
      </c>
      <c r="L78" s="22">
        <f t="shared" si="18"/>
        <v>0</v>
      </c>
      <c r="M78" s="22">
        <f t="shared" si="19"/>
        <v>8</v>
      </c>
      <c r="N78" s="22">
        <f t="shared" si="20"/>
        <v>2</v>
      </c>
      <c r="O78" s="22">
        <f t="shared" si="21"/>
        <v>10</v>
      </c>
      <c r="P78" s="35">
        <f>'Data Entry'!I78</f>
        <v>0</v>
      </c>
      <c r="Q78" s="35">
        <f>'Data Entry'!J78</f>
        <v>0</v>
      </c>
      <c r="R78" s="35">
        <f>'Data Entry'!K78</f>
        <v>3</v>
      </c>
      <c r="S78" s="35">
        <f>'Data Entry'!L78</f>
        <v>1</v>
      </c>
      <c r="T78" s="35">
        <f t="shared" si="22"/>
        <v>0</v>
      </c>
      <c r="U78" s="35">
        <f t="shared" si="23"/>
        <v>4</v>
      </c>
      <c r="V78" s="35" t="e">
        <f t="shared" si="31"/>
        <v>#DIV/0!</v>
      </c>
      <c r="W78" s="35">
        <f t="shared" si="32"/>
        <v>0.75</v>
      </c>
      <c r="X78" s="35">
        <f t="shared" si="33"/>
        <v>2</v>
      </c>
      <c r="Y78" s="35">
        <f t="shared" si="24"/>
        <v>0</v>
      </c>
      <c r="Z78" s="35">
        <f t="shared" si="25"/>
        <v>6</v>
      </c>
      <c r="AA78" s="35">
        <f t="shared" si="26"/>
        <v>6</v>
      </c>
      <c r="AB78" s="21">
        <f>'Data Entry'!S78</f>
        <v>0</v>
      </c>
      <c r="AC78" s="21">
        <f>'Data Entry'!T78</f>
        <v>1</v>
      </c>
      <c r="AD78" s="21">
        <f>'Data Entry'!U78</f>
        <v>0</v>
      </c>
      <c r="AE78" s="21">
        <f t="shared" si="27"/>
        <v>4</v>
      </c>
      <c r="AF78" s="13">
        <f>'Data Entry'!V78</f>
        <v>8</v>
      </c>
      <c r="AG78" s="13">
        <f t="shared" si="28"/>
        <v>2.66666666666667</v>
      </c>
      <c r="AH78" s="13">
        <f>'Data Entry'!W78</f>
        <v>0</v>
      </c>
      <c r="AI78" s="13">
        <f>'Data Entry'!X78</f>
        <v>0</v>
      </c>
      <c r="AJ78" s="13">
        <f>'Data Entry'!Y78</f>
        <v>0</v>
      </c>
      <c r="AK78" s="13">
        <f>'Data Entry'!Z78</f>
        <v>0</v>
      </c>
    </row>
    <row r="79" spans="1:37">
      <c r="A79" s="34">
        <f>'Data Entry'!A79</f>
        <v>4343</v>
      </c>
      <c r="B79" s="34">
        <f>'Data Entry'!B79</f>
        <v>16</v>
      </c>
      <c r="C79" s="20">
        <f>IF('Data Entry'!C79="red",1,IF('Data Entry'!C79="blue",2,0))</f>
        <v>1</v>
      </c>
      <c r="D79" s="22">
        <f>'Data Entry'!D79</f>
        <v>1</v>
      </c>
      <c r="E79" s="22">
        <f>'Data Entry'!E79</f>
        <v>0</v>
      </c>
      <c r="F79" s="22">
        <f>'Data Entry'!F79</f>
        <v>0</v>
      </c>
      <c r="G79" s="22">
        <f>'Data Entry'!G79</f>
        <v>1</v>
      </c>
      <c r="H79" s="22">
        <f>'Data Entry'!H79</f>
        <v>0</v>
      </c>
      <c r="I79" s="22">
        <f t="shared" si="29"/>
        <v>0</v>
      </c>
      <c r="J79" s="22">
        <f t="shared" si="30"/>
        <v>1</v>
      </c>
      <c r="K79" s="22">
        <f t="shared" si="17"/>
        <v>2</v>
      </c>
      <c r="L79" s="22">
        <f t="shared" si="18"/>
        <v>0</v>
      </c>
      <c r="M79" s="22">
        <f t="shared" si="19"/>
        <v>4</v>
      </c>
      <c r="N79" s="22">
        <f t="shared" si="20"/>
        <v>1</v>
      </c>
      <c r="O79" s="22">
        <f t="shared" si="21"/>
        <v>6</v>
      </c>
      <c r="P79" s="35">
        <f>'Data Entry'!I79</f>
        <v>0</v>
      </c>
      <c r="Q79" s="35">
        <f>'Data Entry'!J79</f>
        <v>0</v>
      </c>
      <c r="R79" s="35">
        <f>'Data Entry'!K79</f>
        <v>9</v>
      </c>
      <c r="S79" s="35">
        <f>'Data Entry'!L79</f>
        <v>1</v>
      </c>
      <c r="T79" s="35">
        <f t="shared" si="22"/>
        <v>0</v>
      </c>
      <c r="U79" s="35">
        <f t="shared" si="23"/>
        <v>10</v>
      </c>
      <c r="V79" s="35" t="e">
        <f t="shared" si="31"/>
        <v>#DIV/0!</v>
      </c>
      <c r="W79" s="35">
        <f t="shared" si="32"/>
        <v>0.9</v>
      </c>
      <c r="X79" s="35">
        <f t="shared" si="33"/>
        <v>5</v>
      </c>
      <c r="Y79" s="35">
        <f t="shared" si="24"/>
        <v>0</v>
      </c>
      <c r="Z79" s="35">
        <f t="shared" si="25"/>
        <v>18</v>
      </c>
      <c r="AA79" s="35">
        <f t="shared" si="26"/>
        <v>18</v>
      </c>
      <c r="AB79" s="21">
        <f>'Data Entry'!S79</f>
        <v>0</v>
      </c>
      <c r="AC79" s="21">
        <f>'Data Entry'!T79</f>
        <v>2</v>
      </c>
      <c r="AD79" s="21">
        <f>'Data Entry'!U79</f>
        <v>0</v>
      </c>
      <c r="AE79" s="21">
        <f t="shared" si="27"/>
        <v>6</v>
      </c>
      <c r="AF79" s="13">
        <f>'Data Entry'!V79</f>
        <v>8</v>
      </c>
      <c r="AG79" s="13">
        <f t="shared" si="28"/>
        <v>2.66666666666667</v>
      </c>
      <c r="AH79" s="13">
        <f>'Data Entry'!W79</f>
        <v>0</v>
      </c>
      <c r="AI79" s="13">
        <f>'Data Entry'!X79</f>
        <v>0</v>
      </c>
      <c r="AJ79" s="13">
        <f>'Data Entry'!Y79</f>
        <v>0</v>
      </c>
      <c r="AK79" s="13">
        <f>'Data Entry'!Z79</f>
        <v>0</v>
      </c>
    </row>
    <row r="80" spans="1:37">
      <c r="A80" s="34">
        <f>'Data Entry'!A80</f>
        <v>4951</v>
      </c>
      <c r="B80" s="34">
        <f>'Data Entry'!B80</f>
        <v>16</v>
      </c>
      <c r="C80" s="20">
        <f>IF('Data Entry'!C80="red",1,IF('Data Entry'!C80="blue",2,0))</f>
        <v>2</v>
      </c>
      <c r="D80" s="22">
        <f>'Data Entry'!D80</f>
        <v>1</v>
      </c>
      <c r="E80" s="22">
        <f>'Data Entry'!E80</f>
        <v>0</v>
      </c>
      <c r="F80" s="22">
        <f>'Data Entry'!F80</f>
        <v>0</v>
      </c>
      <c r="G80" s="22">
        <f>'Data Entry'!G80</f>
        <v>0</v>
      </c>
      <c r="H80" s="22">
        <f>'Data Entry'!H80</f>
        <v>1</v>
      </c>
      <c r="I80" s="22">
        <f t="shared" si="29"/>
        <v>0</v>
      </c>
      <c r="J80" s="22">
        <f t="shared" si="30"/>
        <v>1</v>
      </c>
      <c r="K80" s="22">
        <f t="shared" si="17"/>
        <v>2</v>
      </c>
      <c r="L80" s="22">
        <f t="shared" si="18"/>
        <v>0</v>
      </c>
      <c r="M80" s="22">
        <f t="shared" si="19"/>
        <v>0</v>
      </c>
      <c r="N80" s="22">
        <f t="shared" si="20"/>
        <v>1</v>
      </c>
      <c r="O80" s="22">
        <f t="shared" si="21"/>
        <v>2</v>
      </c>
      <c r="P80" s="35">
        <f>'Data Entry'!I80</f>
        <v>0</v>
      </c>
      <c r="Q80" s="35">
        <f>'Data Entry'!J80</f>
        <v>0</v>
      </c>
      <c r="R80" s="35">
        <f>'Data Entry'!K80</f>
        <v>1</v>
      </c>
      <c r="S80" s="35">
        <f>'Data Entry'!L80</f>
        <v>3</v>
      </c>
      <c r="T80" s="35">
        <f t="shared" si="22"/>
        <v>0</v>
      </c>
      <c r="U80" s="35">
        <f t="shared" si="23"/>
        <v>4</v>
      </c>
      <c r="V80" s="35" t="e">
        <f t="shared" si="31"/>
        <v>#DIV/0!</v>
      </c>
      <c r="W80" s="35">
        <f t="shared" si="32"/>
        <v>0.25</v>
      </c>
      <c r="X80" s="35">
        <f t="shared" si="33"/>
        <v>2</v>
      </c>
      <c r="Y80" s="35">
        <f t="shared" si="24"/>
        <v>0</v>
      </c>
      <c r="Z80" s="35">
        <f t="shared" si="25"/>
        <v>2</v>
      </c>
      <c r="AA80" s="35">
        <f t="shared" si="26"/>
        <v>2</v>
      </c>
      <c r="AB80" s="21">
        <f>'Data Entry'!S80</f>
        <v>0</v>
      </c>
      <c r="AC80" s="21">
        <f>'Data Entry'!T80</f>
        <v>2</v>
      </c>
      <c r="AD80" s="21">
        <f>'Data Entry'!U80</f>
        <v>0</v>
      </c>
      <c r="AE80" s="21">
        <f t="shared" si="27"/>
        <v>6</v>
      </c>
      <c r="AF80" s="13">
        <f>'Data Entry'!V80</f>
        <v>4</v>
      </c>
      <c r="AG80" s="13">
        <f t="shared" si="28"/>
        <v>1.33333333333333</v>
      </c>
      <c r="AH80" s="13">
        <f>'Data Entry'!W80</f>
        <v>0</v>
      </c>
      <c r="AI80" s="13">
        <f>'Data Entry'!X80</f>
        <v>0</v>
      </c>
      <c r="AJ80" s="13">
        <f>'Data Entry'!Y80</f>
        <v>0</v>
      </c>
      <c r="AK80" s="13">
        <f>'Data Entry'!Z80</f>
        <v>0</v>
      </c>
    </row>
    <row r="81" spans="1:37">
      <c r="A81" s="34">
        <f>'Data Entry'!A81</f>
        <v>610</v>
      </c>
      <c r="B81" s="34">
        <f>'Data Entry'!B81</f>
        <v>16</v>
      </c>
      <c r="C81" s="20">
        <f>IF('Data Entry'!C81="red",1,IF('Data Entry'!C81="blue",2,0))</f>
        <v>2</v>
      </c>
      <c r="D81" s="22">
        <f>'Data Entry'!D81</f>
        <v>1</v>
      </c>
      <c r="E81" s="22">
        <f>'Data Entry'!E81</f>
        <v>0</v>
      </c>
      <c r="F81" s="22">
        <f>'Data Entry'!F81</f>
        <v>0</v>
      </c>
      <c r="G81" s="22">
        <f>'Data Entry'!G81</f>
        <v>1</v>
      </c>
      <c r="H81" s="22">
        <f>'Data Entry'!H81</f>
        <v>0</v>
      </c>
      <c r="I81" s="22">
        <f t="shared" si="29"/>
        <v>0</v>
      </c>
      <c r="J81" s="22">
        <f t="shared" si="30"/>
        <v>1</v>
      </c>
      <c r="K81" s="22">
        <f t="shared" si="17"/>
        <v>2</v>
      </c>
      <c r="L81" s="22">
        <f t="shared" si="18"/>
        <v>0</v>
      </c>
      <c r="M81" s="22">
        <f t="shared" si="19"/>
        <v>4</v>
      </c>
      <c r="N81" s="22">
        <f t="shared" si="20"/>
        <v>1</v>
      </c>
      <c r="O81" s="22">
        <f t="shared" si="21"/>
        <v>6</v>
      </c>
      <c r="P81" s="35">
        <f>'Data Entry'!I81</f>
        <v>1</v>
      </c>
      <c r="Q81" s="35">
        <f>'Data Entry'!J81</f>
        <v>0</v>
      </c>
      <c r="R81" s="35">
        <f>'Data Entry'!K81</f>
        <v>4</v>
      </c>
      <c r="S81" s="35">
        <f>'Data Entry'!L81</f>
        <v>2</v>
      </c>
      <c r="T81" s="35">
        <f t="shared" si="22"/>
        <v>1</v>
      </c>
      <c r="U81" s="35">
        <f t="shared" si="23"/>
        <v>6</v>
      </c>
      <c r="V81" s="35">
        <f t="shared" si="31"/>
        <v>1</v>
      </c>
      <c r="W81" s="35">
        <f t="shared" si="32"/>
        <v>0.666666666666667</v>
      </c>
      <c r="X81" s="35">
        <f t="shared" si="33"/>
        <v>3.5</v>
      </c>
      <c r="Y81" s="35">
        <f t="shared" si="24"/>
        <v>1</v>
      </c>
      <c r="Z81" s="35">
        <f t="shared" si="25"/>
        <v>8</v>
      </c>
      <c r="AA81" s="35">
        <f t="shared" si="26"/>
        <v>9</v>
      </c>
      <c r="AB81" s="21">
        <f>'Data Entry'!S81</f>
        <v>0</v>
      </c>
      <c r="AC81" s="21">
        <f>'Data Entry'!T81</f>
        <v>1</v>
      </c>
      <c r="AD81" s="21">
        <f>'Data Entry'!U81</f>
        <v>0</v>
      </c>
      <c r="AE81" s="21">
        <f t="shared" si="27"/>
        <v>4</v>
      </c>
      <c r="AF81" s="13">
        <f>'Data Entry'!V81</f>
        <v>4</v>
      </c>
      <c r="AG81" s="13">
        <f t="shared" si="28"/>
        <v>1.33333333333333</v>
      </c>
      <c r="AH81" s="13">
        <f>'Data Entry'!W81</f>
        <v>0</v>
      </c>
      <c r="AI81" s="13">
        <f>'Data Entry'!X81</f>
        <v>0</v>
      </c>
      <c r="AJ81" s="13">
        <f>'Data Entry'!Y81</f>
        <v>0</v>
      </c>
      <c r="AK81" s="13">
        <f>'Data Entry'!Z81</f>
        <v>0</v>
      </c>
    </row>
    <row r="82" spans="1:37">
      <c r="A82" s="34">
        <f>'Data Entry'!A82</f>
        <v>3161</v>
      </c>
      <c r="B82" s="34">
        <f>'Data Entry'!B82</f>
        <v>16</v>
      </c>
      <c r="C82" s="20">
        <f>IF('Data Entry'!C82="red",1,IF('Data Entry'!C82="blue",2,0))</f>
        <v>2</v>
      </c>
      <c r="D82" s="22">
        <f>'Data Entry'!D82</f>
        <v>1</v>
      </c>
      <c r="E82" s="22">
        <f>'Data Entry'!E82</f>
        <v>0</v>
      </c>
      <c r="F82" s="22">
        <f>'Data Entry'!F82</f>
        <v>0</v>
      </c>
      <c r="G82" s="22">
        <f>'Data Entry'!G82</f>
        <v>1</v>
      </c>
      <c r="H82" s="22">
        <f>'Data Entry'!H82</f>
        <v>1</v>
      </c>
      <c r="I82" s="22">
        <f t="shared" si="29"/>
        <v>0</v>
      </c>
      <c r="J82" s="22">
        <f t="shared" si="30"/>
        <v>2</v>
      </c>
      <c r="K82" s="22">
        <f t="shared" si="17"/>
        <v>2</v>
      </c>
      <c r="L82" s="22">
        <f t="shared" si="18"/>
        <v>0</v>
      </c>
      <c r="M82" s="22">
        <f t="shared" si="19"/>
        <v>4</v>
      </c>
      <c r="N82" s="22">
        <f t="shared" si="20"/>
        <v>2</v>
      </c>
      <c r="O82" s="22">
        <f t="shared" si="21"/>
        <v>6</v>
      </c>
      <c r="P82" s="35">
        <f>'Data Entry'!I82</f>
        <v>0</v>
      </c>
      <c r="Q82" s="35">
        <f>'Data Entry'!J82</f>
        <v>0</v>
      </c>
      <c r="R82" s="35">
        <f>'Data Entry'!K82</f>
        <v>2</v>
      </c>
      <c r="S82" s="35">
        <f>'Data Entry'!L82</f>
        <v>2</v>
      </c>
      <c r="T82" s="35">
        <f t="shared" si="22"/>
        <v>0</v>
      </c>
      <c r="U82" s="35">
        <f t="shared" si="23"/>
        <v>4</v>
      </c>
      <c r="V82" s="35" t="e">
        <f t="shared" si="31"/>
        <v>#DIV/0!</v>
      </c>
      <c r="W82" s="35">
        <f t="shared" si="32"/>
        <v>0.5</v>
      </c>
      <c r="X82" s="35">
        <f t="shared" si="33"/>
        <v>2</v>
      </c>
      <c r="Y82" s="35">
        <f t="shared" si="24"/>
        <v>0</v>
      </c>
      <c r="Z82" s="35">
        <f t="shared" si="25"/>
        <v>4</v>
      </c>
      <c r="AA82" s="35">
        <f t="shared" si="26"/>
        <v>4</v>
      </c>
      <c r="AB82" s="21">
        <f>'Data Entry'!S82</f>
        <v>0</v>
      </c>
      <c r="AC82" s="21">
        <f>'Data Entry'!T82</f>
        <v>4</v>
      </c>
      <c r="AD82" s="21">
        <f>'Data Entry'!U82</f>
        <v>0</v>
      </c>
      <c r="AE82" s="21">
        <f t="shared" si="27"/>
        <v>15</v>
      </c>
      <c r="AF82" s="13">
        <f>'Data Entry'!V82</f>
        <v>4</v>
      </c>
      <c r="AG82" s="13">
        <f t="shared" si="28"/>
        <v>1.33333333333333</v>
      </c>
      <c r="AH82" s="13">
        <f>'Data Entry'!W82</f>
        <v>0</v>
      </c>
      <c r="AI82" s="13">
        <f>'Data Entry'!X82</f>
        <v>0</v>
      </c>
      <c r="AJ82" s="13">
        <f>'Data Entry'!Y82</f>
        <v>0</v>
      </c>
      <c r="AK82" s="13">
        <f>'Data Entry'!Z82</f>
        <v>0</v>
      </c>
    </row>
    <row r="83" spans="1:37">
      <c r="A83" s="34">
        <f>'Data Entry'!A83</f>
        <v>2609</v>
      </c>
      <c r="B83" s="34">
        <f>'Data Entry'!B83</f>
        <v>17</v>
      </c>
      <c r="C83" s="20">
        <f>IF('Data Entry'!C83="red",1,IF('Data Entry'!C83="blue",2,0))</f>
        <v>2</v>
      </c>
      <c r="D83" s="22">
        <f>'Data Entry'!D83</f>
        <v>1</v>
      </c>
      <c r="E83" s="22">
        <f>'Data Entry'!E83</f>
        <v>0</v>
      </c>
      <c r="F83" s="22">
        <f>'Data Entry'!F83</f>
        <v>0</v>
      </c>
      <c r="G83" s="22">
        <f>'Data Entry'!G83</f>
        <v>2</v>
      </c>
      <c r="H83" s="22">
        <f>'Data Entry'!H83</f>
        <v>0</v>
      </c>
      <c r="I83" s="22">
        <f t="shared" si="29"/>
        <v>0</v>
      </c>
      <c r="J83" s="22">
        <f t="shared" si="30"/>
        <v>2</v>
      </c>
      <c r="K83" s="22">
        <f t="shared" si="17"/>
        <v>2</v>
      </c>
      <c r="L83" s="22">
        <f t="shared" si="18"/>
        <v>0</v>
      </c>
      <c r="M83" s="22">
        <f t="shared" si="19"/>
        <v>8</v>
      </c>
      <c r="N83" s="22">
        <f t="shared" si="20"/>
        <v>2</v>
      </c>
      <c r="O83" s="22">
        <f t="shared" si="21"/>
        <v>10</v>
      </c>
      <c r="P83" s="35">
        <f>'Data Entry'!I83</f>
        <v>0</v>
      </c>
      <c r="Q83" s="35">
        <f>'Data Entry'!J83</f>
        <v>0</v>
      </c>
      <c r="R83" s="35">
        <f>'Data Entry'!K83</f>
        <v>7</v>
      </c>
      <c r="S83" s="35">
        <f>'Data Entry'!L83</f>
        <v>0</v>
      </c>
      <c r="T83" s="35">
        <f t="shared" si="22"/>
        <v>0</v>
      </c>
      <c r="U83" s="35">
        <f t="shared" si="23"/>
        <v>7</v>
      </c>
      <c r="V83" s="35" t="e">
        <f t="shared" si="31"/>
        <v>#DIV/0!</v>
      </c>
      <c r="W83" s="35">
        <f t="shared" si="32"/>
        <v>1</v>
      </c>
      <c r="X83" s="35">
        <f t="shared" si="33"/>
        <v>3.5</v>
      </c>
      <c r="Y83" s="35">
        <f t="shared" si="24"/>
        <v>0</v>
      </c>
      <c r="Z83" s="35">
        <f t="shared" si="25"/>
        <v>14</v>
      </c>
      <c r="AA83" s="35">
        <f t="shared" si="26"/>
        <v>14</v>
      </c>
      <c r="AB83" s="21">
        <f>'Data Entry'!S83</f>
        <v>0</v>
      </c>
      <c r="AC83" s="21">
        <f>'Data Entry'!T83</f>
        <v>4</v>
      </c>
      <c r="AD83" s="21">
        <f>'Data Entry'!U83</f>
        <v>0</v>
      </c>
      <c r="AE83" s="21">
        <f t="shared" si="27"/>
        <v>15</v>
      </c>
      <c r="AF83" s="13">
        <f>'Data Entry'!V83</f>
        <v>0</v>
      </c>
      <c r="AG83" s="13">
        <f t="shared" si="28"/>
        <v>0</v>
      </c>
      <c r="AH83" s="13">
        <f>'Data Entry'!W83</f>
        <v>0</v>
      </c>
      <c r="AI83" s="13">
        <f>'Data Entry'!X83</f>
        <v>0</v>
      </c>
      <c r="AJ83" s="13">
        <f>'Data Entry'!Y83</f>
        <v>0</v>
      </c>
      <c r="AK83" s="13">
        <f>'Data Entry'!Z83</f>
        <v>0</v>
      </c>
    </row>
    <row r="84" spans="1:37">
      <c r="A84" s="34">
        <f>'Data Entry'!A84</f>
        <v>6865</v>
      </c>
      <c r="B84" s="34">
        <f>'Data Entry'!B84</f>
        <v>17</v>
      </c>
      <c r="C84" s="20">
        <f>IF('Data Entry'!C84="red",1,IF('Data Entry'!C84="blue",2,0))</f>
        <v>2</v>
      </c>
      <c r="D84" s="22">
        <f>'Data Entry'!D84</f>
        <v>1</v>
      </c>
      <c r="E84" s="22">
        <f>'Data Entry'!E84</f>
        <v>1</v>
      </c>
      <c r="F84" s="22">
        <f>'Data Entry'!F84</f>
        <v>0</v>
      </c>
      <c r="G84" s="22">
        <f>'Data Entry'!G84</f>
        <v>0</v>
      </c>
      <c r="H84" s="22">
        <f>'Data Entry'!H84</f>
        <v>0</v>
      </c>
      <c r="I84" s="22">
        <f t="shared" si="29"/>
        <v>1</v>
      </c>
      <c r="J84" s="22">
        <f t="shared" si="30"/>
        <v>0</v>
      </c>
      <c r="K84" s="22">
        <f t="shared" si="17"/>
        <v>2</v>
      </c>
      <c r="L84" s="22">
        <f t="shared" si="18"/>
        <v>2</v>
      </c>
      <c r="M84" s="22">
        <f t="shared" si="19"/>
        <v>0</v>
      </c>
      <c r="N84" s="22">
        <f t="shared" si="20"/>
        <v>1</v>
      </c>
      <c r="O84" s="22">
        <f t="shared" si="21"/>
        <v>4</v>
      </c>
      <c r="P84" s="35">
        <f>'Data Entry'!I84</f>
        <v>0</v>
      </c>
      <c r="Q84" s="35">
        <f>'Data Entry'!J84</f>
        <v>0</v>
      </c>
      <c r="R84" s="35">
        <f>'Data Entry'!K84</f>
        <v>0</v>
      </c>
      <c r="S84" s="35">
        <f>'Data Entry'!L84</f>
        <v>0</v>
      </c>
      <c r="T84" s="35">
        <f t="shared" si="22"/>
        <v>0</v>
      </c>
      <c r="U84" s="35">
        <f t="shared" si="23"/>
        <v>0</v>
      </c>
      <c r="V84" s="35" t="e">
        <f t="shared" si="31"/>
        <v>#DIV/0!</v>
      </c>
      <c r="W84" s="35" t="e">
        <f t="shared" si="32"/>
        <v>#DIV/0!</v>
      </c>
      <c r="X84" s="35">
        <f t="shared" si="33"/>
        <v>0</v>
      </c>
      <c r="Y84" s="35">
        <f t="shared" si="24"/>
        <v>0</v>
      </c>
      <c r="Z84" s="35">
        <f t="shared" si="25"/>
        <v>0</v>
      </c>
      <c r="AA84" s="35">
        <f t="shared" si="26"/>
        <v>0</v>
      </c>
      <c r="AB84" s="21">
        <f>'Data Entry'!S84</f>
        <v>0</v>
      </c>
      <c r="AC84" s="21">
        <f>'Data Entry'!T84</f>
        <v>2</v>
      </c>
      <c r="AD84" s="21">
        <f>'Data Entry'!U84</f>
        <v>0</v>
      </c>
      <c r="AE84" s="21">
        <f t="shared" si="27"/>
        <v>6</v>
      </c>
      <c r="AF84" s="13">
        <f>'Data Entry'!V84</f>
        <v>0</v>
      </c>
      <c r="AG84" s="13">
        <f t="shared" si="28"/>
        <v>0</v>
      </c>
      <c r="AH84" s="13">
        <f>'Data Entry'!W84</f>
        <v>0</v>
      </c>
      <c r="AI84" s="13">
        <f>'Data Entry'!X84</f>
        <v>0</v>
      </c>
      <c r="AJ84" s="13">
        <f>'Data Entry'!Y84</f>
        <v>1</v>
      </c>
      <c r="AK84" s="13">
        <f>'Data Entry'!Z84</f>
        <v>1</v>
      </c>
    </row>
    <row r="85" spans="1:37">
      <c r="A85" s="34">
        <f>'Data Entry'!A85</f>
        <v>7480</v>
      </c>
      <c r="B85" s="34">
        <f>'Data Entry'!B85</f>
        <v>17</v>
      </c>
      <c r="C85" s="20">
        <f>IF('Data Entry'!C85="red",1,IF('Data Entry'!C85="blue",2,0))</f>
        <v>1</v>
      </c>
      <c r="D85" s="22">
        <f>'Data Entry'!D85</f>
        <v>0</v>
      </c>
      <c r="E85" s="22">
        <f>'Data Entry'!E85</f>
        <v>0</v>
      </c>
      <c r="F85" s="22">
        <f>'Data Entry'!F85</f>
        <v>0</v>
      </c>
      <c r="G85" s="22">
        <f>'Data Entry'!G85</f>
        <v>2</v>
      </c>
      <c r="H85" s="22">
        <f>'Data Entry'!H85</f>
        <v>0</v>
      </c>
      <c r="I85" s="22">
        <f t="shared" si="29"/>
        <v>0</v>
      </c>
      <c r="J85" s="22">
        <f t="shared" si="30"/>
        <v>2</v>
      </c>
      <c r="K85" s="22">
        <f t="shared" si="17"/>
        <v>0</v>
      </c>
      <c r="L85" s="22">
        <f t="shared" si="18"/>
        <v>0</v>
      </c>
      <c r="M85" s="22">
        <f t="shared" si="19"/>
        <v>8</v>
      </c>
      <c r="N85" s="22">
        <f t="shared" si="20"/>
        <v>2</v>
      </c>
      <c r="O85" s="22">
        <f t="shared" si="21"/>
        <v>8</v>
      </c>
      <c r="P85" s="35">
        <f>'Data Entry'!I85</f>
        <v>0</v>
      </c>
      <c r="Q85" s="35">
        <f>'Data Entry'!J85</f>
        <v>0</v>
      </c>
      <c r="R85" s="35">
        <f>'Data Entry'!K85</f>
        <v>5</v>
      </c>
      <c r="S85" s="35">
        <f>'Data Entry'!L85</f>
        <v>0</v>
      </c>
      <c r="T85" s="35">
        <f t="shared" si="22"/>
        <v>0</v>
      </c>
      <c r="U85" s="35">
        <f t="shared" si="23"/>
        <v>5</v>
      </c>
      <c r="V85" s="35" t="e">
        <f t="shared" si="31"/>
        <v>#DIV/0!</v>
      </c>
      <c r="W85" s="35">
        <f t="shared" si="32"/>
        <v>1</v>
      </c>
      <c r="X85" s="35">
        <f t="shared" si="33"/>
        <v>2.5</v>
      </c>
      <c r="Y85" s="35">
        <f t="shared" si="24"/>
        <v>0</v>
      </c>
      <c r="Z85" s="35">
        <f t="shared" si="25"/>
        <v>10</v>
      </c>
      <c r="AA85" s="35">
        <f t="shared" si="26"/>
        <v>10</v>
      </c>
      <c r="AB85" s="21">
        <f>'Data Entry'!S85</f>
        <v>0</v>
      </c>
      <c r="AC85" s="21">
        <f>'Data Entry'!T85</f>
        <v>2</v>
      </c>
      <c r="AD85" s="21">
        <f>'Data Entry'!U85</f>
        <v>0</v>
      </c>
      <c r="AE85" s="21">
        <f t="shared" si="27"/>
        <v>6</v>
      </c>
      <c r="AF85" s="13">
        <f>'Data Entry'!V85</f>
        <v>4</v>
      </c>
      <c r="AG85" s="13">
        <f t="shared" si="28"/>
        <v>1.33333333333333</v>
      </c>
      <c r="AH85" s="13">
        <f>'Data Entry'!W85</f>
        <v>0</v>
      </c>
      <c r="AI85" s="13">
        <f>'Data Entry'!X85</f>
        <v>0</v>
      </c>
      <c r="AJ85" s="13">
        <f>'Data Entry'!Y85</f>
        <v>0</v>
      </c>
      <c r="AK85" s="13">
        <f>'Data Entry'!Z85</f>
        <v>0</v>
      </c>
    </row>
    <row r="86" spans="1:37">
      <c r="A86" s="34">
        <f>'Data Entry'!A86</f>
        <v>2200</v>
      </c>
      <c r="B86" s="34">
        <f>'Data Entry'!B86</f>
        <v>17</v>
      </c>
      <c r="C86" s="20">
        <f>IF('Data Entry'!C86="red",1,IF('Data Entry'!C86="blue",2,0))</f>
        <v>2</v>
      </c>
      <c r="D86" s="22">
        <f>'Data Entry'!D86</f>
        <v>1</v>
      </c>
      <c r="E86" s="22">
        <f>'Data Entry'!E86</f>
        <v>0</v>
      </c>
      <c r="F86" s="22">
        <f>'Data Entry'!F86</f>
        <v>0</v>
      </c>
      <c r="G86" s="22">
        <f>'Data Entry'!G86</f>
        <v>3</v>
      </c>
      <c r="H86" s="22">
        <f>'Data Entry'!H86</f>
        <v>0</v>
      </c>
      <c r="I86" s="22">
        <f t="shared" si="29"/>
        <v>0</v>
      </c>
      <c r="J86" s="22">
        <f t="shared" si="30"/>
        <v>3</v>
      </c>
      <c r="K86" s="22">
        <f t="shared" si="17"/>
        <v>2</v>
      </c>
      <c r="L86" s="22">
        <f t="shared" si="18"/>
        <v>0</v>
      </c>
      <c r="M86" s="22">
        <f t="shared" si="19"/>
        <v>12</v>
      </c>
      <c r="N86" s="22">
        <f t="shared" si="20"/>
        <v>3</v>
      </c>
      <c r="O86" s="22">
        <f t="shared" si="21"/>
        <v>14</v>
      </c>
      <c r="P86" s="35">
        <f>'Data Entry'!I86</f>
        <v>0</v>
      </c>
      <c r="Q86" s="35">
        <f>'Data Entry'!J86</f>
        <v>0</v>
      </c>
      <c r="R86" s="35">
        <f>'Data Entry'!K86</f>
        <v>10</v>
      </c>
      <c r="S86" s="35">
        <f>'Data Entry'!L86</f>
        <v>1</v>
      </c>
      <c r="T86" s="35">
        <f t="shared" si="22"/>
        <v>0</v>
      </c>
      <c r="U86" s="35">
        <f t="shared" si="23"/>
        <v>11</v>
      </c>
      <c r="V86" s="35" t="e">
        <f t="shared" si="31"/>
        <v>#DIV/0!</v>
      </c>
      <c r="W86" s="35">
        <f t="shared" si="32"/>
        <v>0.909090909090909</v>
      </c>
      <c r="X86" s="35">
        <f t="shared" si="33"/>
        <v>5.5</v>
      </c>
      <c r="Y86" s="35">
        <f t="shared" si="24"/>
        <v>0</v>
      </c>
      <c r="Z86" s="35">
        <f t="shared" si="25"/>
        <v>20</v>
      </c>
      <c r="AA86" s="35">
        <f t="shared" si="26"/>
        <v>20</v>
      </c>
      <c r="AB86" s="21">
        <f>'Data Entry'!S86</f>
        <v>0</v>
      </c>
      <c r="AC86" s="21">
        <f>'Data Entry'!T86</f>
        <v>4</v>
      </c>
      <c r="AD86" s="21">
        <f>'Data Entry'!U86</f>
        <v>0</v>
      </c>
      <c r="AE86" s="21">
        <f t="shared" si="27"/>
        <v>15</v>
      </c>
      <c r="AF86" s="13">
        <f>'Data Entry'!V86</f>
        <v>0</v>
      </c>
      <c r="AG86" s="13">
        <f t="shared" si="28"/>
        <v>0</v>
      </c>
      <c r="AH86" s="13">
        <f>'Data Entry'!W86</f>
        <v>0</v>
      </c>
      <c r="AI86" s="13">
        <f>'Data Entry'!X86</f>
        <v>0</v>
      </c>
      <c r="AJ86" s="13">
        <f>'Data Entry'!Y86</f>
        <v>0</v>
      </c>
      <c r="AK86" s="13">
        <f>'Data Entry'!Z86</f>
        <v>0</v>
      </c>
    </row>
    <row r="87" spans="1:37">
      <c r="A87" s="34">
        <f>'Data Entry'!A87</f>
        <v>4152</v>
      </c>
      <c r="B87" s="34">
        <f>'Data Entry'!B87</f>
        <v>11</v>
      </c>
      <c r="C87" s="20">
        <f>IF('Data Entry'!C87="red",1,IF('Data Entry'!C87="blue",2,0))</f>
        <v>2</v>
      </c>
      <c r="D87" s="22">
        <f>'Data Entry'!D87</f>
        <v>1</v>
      </c>
      <c r="E87" s="22">
        <f>'Data Entry'!E87</f>
        <v>0</v>
      </c>
      <c r="F87" s="22">
        <f>'Data Entry'!F87</f>
        <v>0</v>
      </c>
      <c r="G87" s="22">
        <f>'Data Entry'!G87</f>
        <v>2</v>
      </c>
      <c r="H87" s="22">
        <f>'Data Entry'!H87</f>
        <v>0</v>
      </c>
      <c r="I87" s="22">
        <f t="shared" si="29"/>
        <v>0</v>
      </c>
      <c r="J87" s="22">
        <f t="shared" si="30"/>
        <v>2</v>
      </c>
      <c r="K87" s="22">
        <f t="shared" si="17"/>
        <v>2</v>
      </c>
      <c r="L87" s="22">
        <f t="shared" si="18"/>
        <v>0</v>
      </c>
      <c r="M87" s="22">
        <f t="shared" si="19"/>
        <v>8</v>
      </c>
      <c r="N87" s="22">
        <f t="shared" si="20"/>
        <v>2</v>
      </c>
      <c r="O87" s="22">
        <f t="shared" si="21"/>
        <v>10</v>
      </c>
      <c r="P87" s="35">
        <f>'Data Entry'!I87</f>
        <v>1</v>
      </c>
      <c r="Q87" s="35">
        <f>'Data Entry'!J87</f>
        <v>0</v>
      </c>
      <c r="R87" s="35">
        <f>'Data Entry'!K87</f>
        <v>5</v>
      </c>
      <c r="S87" s="35">
        <f>'Data Entry'!L87</f>
        <v>2</v>
      </c>
      <c r="T87" s="35">
        <f t="shared" si="22"/>
        <v>1</v>
      </c>
      <c r="U87" s="35">
        <f t="shared" si="23"/>
        <v>7</v>
      </c>
      <c r="V87" s="35">
        <f t="shared" si="31"/>
        <v>1</v>
      </c>
      <c r="W87" s="35">
        <f t="shared" si="32"/>
        <v>0.714285714285714</v>
      </c>
      <c r="X87" s="35">
        <f t="shared" si="33"/>
        <v>4</v>
      </c>
      <c r="Y87" s="35">
        <f t="shared" si="24"/>
        <v>1</v>
      </c>
      <c r="Z87" s="35">
        <f t="shared" si="25"/>
        <v>10</v>
      </c>
      <c r="AA87" s="35">
        <f t="shared" si="26"/>
        <v>11</v>
      </c>
      <c r="AB87" s="21">
        <f>'Data Entry'!S87</f>
        <v>0</v>
      </c>
      <c r="AC87" s="21">
        <f>'Data Entry'!T87</f>
        <v>4</v>
      </c>
      <c r="AD87" s="21">
        <f>'Data Entry'!U87</f>
        <v>0</v>
      </c>
      <c r="AE87" s="21">
        <f t="shared" si="27"/>
        <v>15</v>
      </c>
      <c r="AF87" s="13">
        <f>'Data Entry'!V87</f>
        <v>0</v>
      </c>
      <c r="AG87" s="13">
        <f t="shared" si="28"/>
        <v>0</v>
      </c>
      <c r="AH87" s="13">
        <f>'Data Entry'!W87</f>
        <v>0</v>
      </c>
      <c r="AI87" s="13">
        <f>'Data Entry'!X87</f>
        <v>0</v>
      </c>
      <c r="AJ87" s="13">
        <f>'Data Entry'!Y87</f>
        <v>0</v>
      </c>
      <c r="AK87" s="13">
        <f>'Data Entry'!Z87</f>
        <v>0</v>
      </c>
    </row>
    <row r="88" spans="1:37">
      <c r="A88" s="34">
        <f>'Data Entry'!A88</f>
        <v>8884</v>
      </c>
      <c r="B88" s="34">
        <f>'Data Entry'!B88</f>
        <v>11</v>
      </c>
      <c r="C88" s="20">
        <f>IF('Data Entry'!C88="red",1,IF('Data Entry'!C88="blue",2,0))</f>
        <v>1</v>
      </c>
      <c r="D88" s="22">
        <f>'Data Entry'!D88</f>
        <v>1</v>
      </c>
      <c r="E88" s="22">
        <f>'Data Entry'!E88</f>
        <v>0</v>
      </c>
      <c r="F88" s="22">
        <f>'Data Entry'!F88</f>
        <v>0</v>
      </c>
      <c r="G88" s="22">
        <f>'Data Entry'!G88</f>
        <v>0</v>
      </c>
      <c r="H88" s="22">
        <f>'Data Entry'!H88</f>
        <v>0</v>
      </c>
      <c r="I88" s="22">
        <f t="shared" si="29"/>
        <v>0</v>
      </c>
      <c r="J88" s="22">
        <f t="shared" si="30"/>
        <v>0</v>
      </c>
      <c r="K88" s="22">
        <f t="shared" si="17"/>
        <v>2</v>
      </c>
      <c r="L88" s="22">
        <f t="shared" si="18"/>
        <v>0</v>
      </c>
      <c r="M88" s="22">
        <f t="shared" si="19"/>
        <v>0</v>
      </c>
      <c r="N88" s="22">
        <f t="shared" si="20"/>
        <v>0</v>
      </c>
      <c r="O88" s="22">
        <f t="shared" si="21"/>
        <v>2</v>
      </c>
      <c r="P88" s="35">
        <f>'Data Entry'!I88</f>
        <v>3</v>
      </c>
      <c r="Q88" s="35">
        <f>'Data Entry'!J88</f>
        <v>2</v>
      </c>
      <c r="R88" s="35">
        <f>'Data Entry'!K88</f>
        <v>0</v>
      </c>
      <c r="S88" s="35">
        <f>'Data Entry'!L88</f>
        <v>0</v>
      </c>
      <c r="T88" s="35">
        <f t="shared" si="22"/>
        <v>5</v>
      </c>
      <c r="U88" s="35">
        <f t="shared" si="23"/>
        <v>0</v>
      </c>
      <c r="V88" s="35">
        <f t="shared" si="31"/>
        <v>0.6</v>
      </c>
      <c r="W88" s="35" t="e">
        <f t="shared" si="32"/>
        <v>#DIV/0!</v>
      </c>
      <c r="X88" s="35">
        <f t="shared" si="33"/>
        <v>2.5</v>
      </c>
      <c r="Y88" s="35">
        <f t="shared" si="24"/>
        <v>3</v>
      </c>
      <c r="Z88" s="35">
        <f t="shared" si="25"/>
        <v>0</v>
      </c>
      <c r="AA88" s="35">
        <f t="shared" si="26"/>
        <v>3</v>
      </c>
      <c r="AB88" s="21">
        <f>'Data Entry'!S88</f>
        <v>0</v>
      </c>
      <c r="AC88" s="21">
        <f>'Data Entry'!T88</f>
        <v>0</v>
      </c>
      <c r="AD88" s="21">
        <f>'Data Entry'!U88</f>
        <v>0</v>
      </c>
      <c r="AE88" s="21">
        <f t="shared" si="27"/>
        <v>0</v>
      </c>
      <c r="AF88" s="13">
        <f>'Data Entry'!V88</f>
        <v>0</v>
      </c>
      <c r="AG88" s="13">
        <f t="shared" si="28"/>
        <v>0</v>
      </c>
      <c r="AH88" s="13">
        <f>'Data Entry'!W88</f>
        <v>0</v>
      </c>
      <c r="AI88" s="13">
        <f>'Data Entry'!X88</f>
        <v>0</v>
      </c>
      <c r="AJ88" s="13">
        <f>'Data Entry'!Y88</f>
        <v>0</v>
      </c>
      <c r="AK88" s="13">
        <f>'Data Entry'!Z88</f>
        <v>0</v>
      </c>
    </row>
    <row r="89" spans="1:37">
      <c r="A89" s="34">
        <f>'Data Entry'!A89</f>
        <v>7520</v>
      </c>
      <c r="B89" s="34">
        <f>'Data Entry'!B89</f>
        <v>11</v>
      </c>
      <c r="C89" s="20">
        <f>IF('Data Entry'!C89="red",1,IF('Data Entry'!C89="blue",2,0))</f>
        <v>2</v>
      </c>
      <c r="D89" s="22">
        <f>'Data Entry'!D89</f>
        <v>1</v>
      </c>
      <c r="E89" s="22">
        <f>'Data Entry'!E89</f>
        <v>0</v>
      </c>
      <c r="F89" s="22">
        <f>'Data Entry'!F89</f>
        <v>0</v>
      </c>
      <c r="G89" s="22">
        <f>'Data Entry'!G89</f>
        <v>1</v>
      </c>
      <c r="H89" s="22">
        <f>'Data Entry'!H89</f>
        <v>0</v>
      </c>
      <c r="I89" s="22">
        <f t="shared" si="29"/>
        <v>0</v>
      </c>
      <c r="J89" s="22">
        <f t="shared" si="30"/>
        <v>1</v>
      </c>
      <c r="K89" s="22">
        <f t="shared" si="17"/>
        <v>2</v>
      </c>
      <c r="L89" s="22">
        <f t="shared" si="18"/>
        <v>0</v>
      </c>
      <c r="M89" s="22">
        <f t="shared" si="19"/>
        <v>4</v>
      </c>
      <c r="N89" s="22">
        <f t="shared" si="20"/>
        <v>1</v>
      </c>
      <c r="O89" s="22">
        <f t="shared" si="21"/>
        <v>6</v>
      </c>
      <c r="P89" s="35">
        <f>'Data Entry'!I89</f>
        <v>0</v>
      </c>
      <c r="Q89" s="35">
        <f>'Data Entry'!J89</f>
        <v>0</v>
      </c>
      <c r="R89" s="35">
        <f>'Data Entry'!K89</f>
        <v>1</v>
      </c>
      <c r="S89" s="35">
        <f>'Data Entry'!L89</f>
        <v>0</v>
      </c>
      <c r="T89" s="35">
        <f t="shared" si="22"/>
        <v>0</v>
      </c>
      <c r="U89" s="35">
        <f t="shared" si="23"/>
        <v>1</v>
      </c>
      <c r="V89" s="35" t="e">
        <f t="shared" si="31"/>
        <v>#DIV/0!</v>
      </c>
      <c r="W89" s="35">
        <f t="shared" si="32"/>
        <v>1</v>
      </c>
      <c r="X89" s="35">
        <f t="shared" si="33"/>
        <v>0.5</v>
      </c>
      <c r="Y89" s="35">
        <f t="shared" si="24"/>
        <v>0</v>
      </c>
      <c r="Z89" s="35">
        <f t="shared" si="25"/>
        <v>2</v>
      </c>
      <c r="AA89" s="35">
        <f t="shared" si="26"/>
        <v>2</v>
      </c>
      <c r="AB89" s="21">
        <f>'Data Entry'!S89</f>
        <v>0</v>
      </c>
      <c r="AC89" s="21">
        <f>'Data Entry'!T89</f>
        <v>0</v>
      </c>
      <c r="AD89" s="21">
        <f>'Data Entry'!U89</f>
        <v>0</v>
      </c>
      <c r="AE89" s="21">
        <f t="shared" si="27"/>
        <v>0</v>
      </c>
      <c r="AF89" s="13">
        <f>'Data Entry'!V89</f>
        <v>0</v>
      </c>
      <c r="AG89" s="13">
        <f t="shared" si="28"/>
        <v>0</v>
      </c>
      <c r="AH89" s="13">
        <f>'Data Entry'!W89</f>
        <v>0</v>
      </c>
      <c r="AI89" s="13">
        <f>'Data Entry'!X89</f>
        <v>0</v>
      </c>
      <c r="AJ89" s="13">
        <f>'Data Entry'!Y89</f>
        <v>1</v>
      </c>
      <c r="AK89" s="13">
        <f>'Data Entry'!Z89</f>
        <v>0</v>
      </c>
    </row>
    <row r="90" spans="1:37">
      <c r="A90" s="34">
        <f>'Data Entry'!A90</f>
        <v>4678</v>
      </c>
      <c r="B90" s="34">
        <f>'Data Entry'!B90</f>
        <v>11</v>
      </c>
      <c r="C90" s="20">
        <f>IF('Data Entry'!C90="red",1,IF('Data Entry'!C90="blue",2,0))</f>
        <v>2</v>
      </c>
      <c r="D90" s="22">
        <f>'Data Entry'!D90</f>
        <v>1</v>
      </c>
      <c r="E90" s="22">
        <f>'Data Entry'!E90</f>
        <v>0</v>
      </c>
      <c r="F90" s="22">
        <f>'Data Entry'!F90</f>
        <v>0</v>
      </c>
      <c r="G90" s="22">
        <f>'Data Entry'!G90</f>
        <v>2</v>
      </c>
      <c r="H90" s="22">
        <f>'Data Entry'!H90</f>
        <v>0</v>
      </c>
      <c r="I90" s="22">
        <f t="shared" si="29"/>
        <v>0</v>
      </c>
      <c r="J90" s="22">
        <f t="shared" si="30"/>
        <v>2</v>
      </c>
      <c r="K90" s="22">
        <f t="shared" si="17"/>
        <v>2</v>
      </c>
      <c r="L90" s="22">
        <f t="shared" si="18"/>
        <v>0</v>
      </c>
      <c r="M90" s="22">
        <f t="shared" si="19"/>
        <v>8</v>
      </c>
      <c r="N90" s="22">
        <f t="shared" si="20"/>
        <v>2</v>
      </c>
      <c r="O90" s="22">
        <f t="shared" si="21"/>
        <v>10</v>
      </c>
      <c r="P90" s="35">
        <f>'Data Entry'!I90</f>
        <v>0</v>
      </c>
      <c r="Q90" s="35">
        <f>'Data Entry'!J90</f>
        <v>0</v>
      </c>
      <c r="R90" s="35">
        <f>'Data Entry'!K90</f>
        <v>13</v>
      </c>
      <c r="S90" s="35">
        <f>'Data Entry'!L90</f>
        <v>5</v>
      </c>
      <c r="T90" s="35">
        <f t="shared" si="22"/>
        <v>0</v>
      </c>
      <c r="U90" s="35">
        <f t="shared" si="23"/>
        <v>18</v>
      </c>
      <c r="V90" s="35" t="e">
        <f t="shared" si="31"/>
        <v>#DIV/0!</v>
      </c>
      <c r="W90" s="35">
        <f t="shared" si="32"/>
        <v>0.722222222222222</v>
      </c>
      <c r="X90" s="35">
        <f t="shared" si="33"/>
        <v>9</v>
      </c>
      <c r="Y90" s="35">
        <f t="shared" si="24"/>
        <v>0</v>
      </c>
      <c r="Z90" s="35">
        <f t="shared" si="25"/>
        <v>26</v>
      </c>
      <c r="AA90" s="35">
        <f t="shared" si="26"/>
        <v>26</v>
      </c>
      <c r="AB90" s="21">
        <f>'Data Entry'!S90</f>
        <v>0</v>
      </c>
      <c r="AC90" s="21">
        <f>'Data Entry'!T90</f>
        <v>2</v>
      </c>
      <c r="AD90" s="21">
        <f>'Data Entry'!U90</f>
        <v>0</v>
      </c>
      <c r="AE90" s="21">
        <f t="shared" si="27"/>
        <v>6</v>
      </c>
      <c r="AF90" s="13">
        <f>'Data Entry'!V90</f>
        <v>0</v>
      </c>
      <c r="AG90" s="13">
        <f t="shared" si="28"/>
        <v>0</v>
      </c>
      <c r="AH90" s="13">
        <f>'Data Entry'!W90</f>
        <v>0</v>
      </c>
      <c r="AI90" s="13">
        <f>'Data Entry'!X90</f>
        <v>0</v>
      </c>
      <c r="AJ90" s="13">
        <f>'Data Entry'!Y90</f>
        <v>0</v>
      </c>
      <c r="AK90" s="13">
        <f>'Data Entry'!Z90</f>
        <v>0</v>
      </c>
    </row>
    <row r="91" spans="1:37">
      <c r="A91" s="34">
        <f>'Data Entry'!A91</f>
        <v>865</v>
      </c>
      <c r="B91" s="34">
        <f>'Data Entry'!B91</f>
        <v>11</v>
      </c>
      <c r="C91" s="20">
        <f>IF('Data Entry'!C91="red",1,IF('Data Entry'!C91="blue",2,0))</f>
        <v>1</v>
      </c>
      <c r="D91" s="22">
        <f>'Data Entry'!D91</f>
        <v>0</v>
      </c>
      <c r="E91" s="22">
        <f>'Data Entry'!E91</f>
        <v>0</v>
      </c>
      <c r="F91" s="22">
        <f>'Data Entry'!F91</f>
        <v>0</v>
      </c>
      <c r="G91" s="22">
        <f>'Data Entry'!G91</f>
        <v>2</v>
      </c>
      <c r="H91" s="22">
        <f>'Data Entry'!H91</f>
        <v>1</v>
      </c>
      <c r="I91" s="22">
        <f t="shared" si="29"/>
        <v>0</v>
      </c>
      <c r="J91" s="22">
        <f t="shared" si="30"/>
        <v>3</v>
      </c>
      <c r="K91" s="22">
        <f t="shared" si="17"/>
        <v>0</v>
      </c>
      <c r="L91" s="22">
        <f t="shared" si="18"/>
        <v>0</v>
      </c>
      <c r="M91" s="22">
        <f t="shared" si="19"/>
        <v>8</v>
      </c>
      <c r="N91" s="22">
        <f t="shared" si="20"/>
        <v>3</v>
      </c>
      <c r="O91" s="22">
        <f t="shared" si="21"/>
        <v>8</v>
      </c>
      <c r="P91" s="35">
        <f>'Data Entry'!I91</f>
        <v>0</v>
      </c>
      <c r="Q91" s="35">
        <f>'Data Entry'!J91</f>
        <v>0</v>
      </c>
      <c r="R91" s="35">
        <f>'Data Entry'!K91</f>
        <v>1</v>
      </c>
      <c r="S91" s="35">
        <f>'Data Entry'!L91</f>
        <v>1</v>
      </c>
      <c r="T91" s="35">
        <f t="shared" si="22"/>
        <v>0</v>
      </c>
      <c r="U91" s="35">
        <f t="shared" si="23"/>
        <v>2</v>
      </c>
      <c r="V91" s="35" t="e">
        <f t="shared" si="31"/>
        <v>#DIV/0!</v>
      </c>
      <c r="W91" s="35">
        <f t="shared" si="32"/>
        <v>0.5</v>
      </c>
      <c r="X91" s="35">
        <f t="shared" si="33"/>
        <v>1</v>
      </c>
      <c r="Y91" s="35">
        <f t="shared" si="24"/>
        <v>0</v>
      </c>
      <c r="Z91" s="35">
        <f t="shared" si="25"/>
        <v>2</v>
      </c>
      <c r="AA91" s="35">
        <f t="shared" si="26"/>
        <v>2</v>
      </c>
      <c r="AB91" s="21">
        <f>'Data Entry'!S91</f>
        <v>0</v>
      </c>
      <c r="AC91" s="21">
        <f>'Data Entry'!T91</f>
        <v>4</v>
      </c>
      <c r="AD91" s="21">
        <f>'Data Entry'!U91</f>
        <v>0</v>
      </c>
      <c r="AE91" s="21">
        <f t="shared" si="27"/>
        <v>15</v>
      </c>
      <c r="AF91" s="13">
        <f>'Data Entry'!V91</f>
        <v>2</v>
      </c>
      <c r="AG91" s="13">
        <f t="shared" si="28"/>
        <v>0.666666666666667</v>
      </c>
      <c r="AH91" s="13">
        <f>'Data Entry'!W91</f>
        <v>0</v>
      </c>
      <c r="AI91" s="13">
        <f>'Data Entry'!X91</f>
        <v>0</v>
      </c>
      <c r="AJ91" s="13">
        <f>'Data Entry'!Y91</f>
        <v>0</v>
      </c>
      <c r="AK91" s="13">
        <f>'Data Entry'!Z91</f>
        <v>0</v>
      </c>
    </row>
    <row r="92" spans="1:37">
      <c r="A92" s="34">
        <f>'Data Entry'!A92</f>
        <v>4903</v>
      </c>
      <c r="B92" s="34">
        <f>'Data Entry'!B92</f>
        <v>11</v>
      </c>
      <c r="C92" s="20">
        <f>IF('Data Entry'!C92="red",1,IF('Data Entry'!C92="blue",2,0))</f>
        <v>1</v>
      </c>
      <c r="D92" s="22">
        <f>'Data Entry'!D92</f>
        <v>1</v>
      </c>
      <c r="E92" s="22">
        <f>'Data Entry'!E92</f>
        <v>2</v>
      </c>
      <c r="F92" s="22">
        <f>'Data Entry'!F92</f>
        <v>0</v>
      </c>
      <c r="G92" s="22">
        <f>'Data Entry'!G92</f>
        <v>0</v>
      </c>
      <c r="H92" s="22">
        <f>'Data Entry'!H92</f>
        <v>0</v>
      </c>
      <c r="I92" s="22">
        <f t="shared" si="29"/>
        <v>2</v>
      </c>
      <c r="J92" s="22">
        <f t="shared" si="30"/>
        <v>0</v>
      </c>
      <c r="K92" s="22">
        <f t="shared" si="17"/>
        <v>2</v>
      </c>
      <c r="L92" s="22">
        <f t="shared" si="18"/>
        <v>4</v>
      </c>
      <c r="M92" s="22">
        <f t="shared" si="19"/>
        <v>0</v>
      </c>
      <c r="N92" s="22">
        <f t="shared" si="20"/>
        <v>2</v>
      </c>
      <c r="O92" s="22">
        <f t="shared" si="21"/>
        <v>6</v>
      </c>
      <c r="P92" s="35">
        <f>'Data Entry'!I92</f>
        <v>2</v>
      </c>
      <c r="Q92" s="35">
        <f>'Data Entry'!J92</f>
        <v>0</v>
      </c>
      <c r="R92" s="35">
        <f>'Data Entry'!K92</f>
        <v>0</v>
      </c>
      <c r="S92" s="35">
        <f>'Data Entry'!L92</f>
        <v>0</v>
      </c>
      <c r="T92" s="35">
        <f t="shared" si="22"/>
        <v>2</v>
      </c>
      <c r="U92" s="35">
        <f t="shared" si="23"/>
        <v>0</v>
      </c>
      <c r="V92" s="35">
        <f t="shared" si="31"/>
        <v>1</v>
      </c>
      <c r="W92" s="35" t="e">
        <f t="shared" si="32"/>
        <v>#DIV/0!</v>
      </c>
      <c r="X92" s="35">
        <f t="shared" si="33"/>
        <v>1</v>
      </c>
      <c r="Y92" s="35">
        <f t="shared" si="24"/>
        <v>2</v>
      </c>
      <c r="Z92" s="35">
        <f t="shared" si="25"/>
        <v>0</v>
      </c>
      <c r="AA92" s="35">
        <f t="shared" si="26"/>
        <v>2</v>
      </c>
      <c r="AB92" s="21">
        <f>'Data Entry'!S92</f>
        <v>0</v>
      </c>
      <c r="AC92" s="21">
        <f>'Data Entry'!T92</f>
        <v>4</v>
      </c>
      <c r="AD92" s="21">
        <f>'Data Entry'!U92</f>
        <v>0</v>
      </c>
      <c r="AE92" s="21">
        <f t="shared" si="27"/>
        <v>15</v>
      </c>
      <c r="AF92" s="13">
        <f>'Data Entry'!V92</f>
        <v>4</v>
      </c>
      <c r="AG92" s="13">
        <f t="shared" si="28"/>
        <v>1.33333333333333</v>
      </c>
      <c r="AH92" s="13">
        <f>'Data Entry'!W92</f>
        <v>0</v>
      </c>
      <c r="AI92" s="13">
        <f>'Data Entry'!X92</f>
        <v>0</v>
      </c>
      <c r="AJ92" s="13">
        <f>'Data Entry'!Y92</f>
        <v>0</v>
      </c>
      <c r="AK92" s="13">
        <f>'Data Entry'!Z92</f>
        <v>0</v>
      </c>
    </row>
    <row r="93" spans="1:37">
      <c r="A93" s="34">
        <f>'Data Entry'!A93</f>
        <v>4152</v>
      </c>
      <c r="B93" s="34">
        <f>'Data Entry'!B93</f>
        <v>11</v>
      </c>
      <c r="C93" s="20">
        <f>IF('Data Entry'!C93="red",1,IF('Data Entry'!C93="blue",2,0))</f>
        <v>2</v>
      </c>
      <c r="D93" s="22">
        <f>'Data Entry'!D93</f>
        <v>1</v>
      </c>
      <c r="E93" s="22">
        <f>'Data Entry'!E93</f>
        <v>0</v>
      </c>
      <c r="F93" s="22">
        <f>'Data Entry'!F93</f>
        <v>0</v>
      </c>
      <c r="G93" s="22">
        <f>'Data Entry'!G93</f>
        <v>2</v>
      </c>
      <c r="H93" s="22">
        <f>'Data Entry'!H93</f>
        <v>0</v>
      </c>
      <c r="I93" s="22">
        <f t="shared" si="29"/>
        <v>0</v>
      </c>
      <c r="J93" s="22">
        <f t="shared" si="30"/>
        <v>2</v>
      </c>
      <c r="K93" s="22">
        <f t="shared" si="17"/>
        <v>2</v>
      </c>
      <c r="L93" s="22">
        <f t="shared" si="18"/>
        <v>0</v>
      </c>
      <c r="M93" s="22">
        <f t="shared" si="19"/>
        <v>8</v>
      </c>
      <c r="N93" s="22">
        <f t="shared" si="20"/>
        <v>2</v>
      </c>
      <c r="O93" s="22">
        <f t="shared" si="21"/>
        <v>10</v>
      </c>
      <c r="P93" s="35">
        <f>'Data Entry'!I93</f>
        <v>1</v>
      </c>
      <c r="Q93" s="35">
        <f>'Data Entry'!J93</f>
        <v>0</v>
      </c>
      <c r="R93" s="35">
        <f>'Data Entry'!K93</f>
        <v>5</v>
      </c>
      <c r="S93" s="35">
        <f>'Data Entry'!L93</f>
        <v>2</v>
      </c>
      <c r="T93" s="35">
        <f t="shared" si="22"/>
        <v>1</v>
      </c>
      <c r="U93" s="35">
        <f t="shared" si="23"/>
        <v>7</v>
      </c>
      <c r="V93" s="35">
        <f t="shared" si="31"/>
        <v>1</v>
      </c>
      <c r="W93" s="35">
        <f t="shared" si="32"/>
        <v>0.714285714285714</v>
      </c>
      <c r="X93" s="35">
        <f t="shared" si="33"/>
        <v>4</v>
      </c>
      <c r="Y93" s="35">
        <f t="shared" si="24"/>
        <v>1</v>
      </c>
      <c r="Z93" s="35">
        <f t="shared" si="25"/>
        <v>10</v>
      </c>
      <c r="AA93" s="35">
        <f t="shared" si="26"/>
        <v>11</v>
      </c>
      <c r="AB93" s="21">
        <f>'Data Entry'!S93</f>
        <v>0</v>
      </c>
      <c r="AC93" s="21">
        <f>'Data Entry'!T93</f>
        <v>4</v>
      </c>
      <c r="AD93" s="21">
        <f>'Data Entry'!U93</f>
        <v>0</v>
      </c>
      <c r="AE93" s="21">
        <f t="shared" si="27"/>
        <v>15</v>
      </c>
      <c r="AF93" s="13">
        <f>'Data Entry'!V93</f>
        <v>0</v>
      </c>
      <c r="AG93" s="13">
        <f t="shared" si="28"/>
        <v>0</v>
      </c>
      <c r="AH93" s="13">
        <f>'Data Entry'!W93</f>
        <v>0</v>
      </c>
      <c r="AI93" s="13">
        <f>'Data Entry'!X93</f>
        <v>0</v>
      </c>
      <c r="AJ93" s="13">
        <f>'Data Entry'!Y93</f>
        <v>0</v>
      </c>
      <c r="AK93" s="13">
        <f>'Data Entry'!Z93</f>
        <v>0</v>
      </c>
    </row>
    <row r="94" spans="1:37">
      <c r="A94" s="34">
        <f>'Data Entry'!A94</f>
        <v>8884</v>
      </c>
      <c r="B94" s="34">
        <f>'Data Entry'!B94</f>
        <v>11</v>
      </c>
      <c r="C94" s="20">
        <f>IF('Data Entry'!C94="red",1,IF('Data Entry'!C94="blue",2,0))</f>
        <v>1</v>
      </c>
      <c r="D94" s="22">
        <f>'Data Entry'!D94</f>
        <v>1</v>
      </c>
      <c r="E94" s="22">
        <f>'Data Entry'!E94</f>
        <v>0</v>
      </c>
      <c r="F94" s="22">
        <f>'Data Entry'!F94</f>
        <v>0</v>
      </c>
      <c r="G94" s="22">
        <f>'Data Entry'!G94</f>
        <v>0</v>
      </c>
      <c r="H94" s="22">
        <f>'Data Entry'!H94</f>
        <v>0</v>
      </c>
      <c r="I94" s="22">
        <f t="shared" si="29"/>
        <v>0</v>
      </c>
      <c r="J94" s="22">
        <f t="shared" si="30"/>
        <v>0</v>
      </c>
      <c r="K94" s="22">
        <f t="shared" si="17"/>
        <v>2</v>
      </c>
      <c r="L94" s="22">
        <f t="shared" si="18"/>
        <v>0</v>
      </c>
      <c r="M94" s="22">
        <f t="shared" si="19"/>
        <v>0</v>
      </c>
      <c r="N94" s="22">
        <f t="shared" si="20"/>
        <v>0</v>
      </c>
      <c r="O94" s="22">
        <f t="shared" si="21"/>
        <v>2</v>
      </c>
      <c r="P94" s="35">
        <f>'Data Entry'!I94</f>
        <v>3</v>
      </c>
      <c r="Q94" s="35">
        <f>'Data Entry'!J94</f>
        <v>2</v>
      </c>
      <c r="R94" s="35">
        <f>'Data Entry'!K94</f>
        <v>0</v>
      </c>
      <c r="S94" s="35">
        <f>'Data Entry'!L94</f>
        <v>0</v>
      </c>
      <c r="T94" s="35">
        <f t="shared" si="22"/>
        <v>5</v>
      </c>
      <c r="U94" s="35">
        <f t="shared" si="23"/>
        <v>0</v>
      </c>
      <c r="V94" s="35">
        <f t="shared" si="31"/>
        <v>0.6</v>
      </c>
      <c r="W94" s="35" t="e">
        <f t="shared" si="32"/>
        <v>#DIV/0!</v>
      </c>
      <c r="X94" s="35">
        <f t="shared" si="33"/>
        <v>2.5</v>
      </c>
      <c r="Y94" s="35">
        <f t="shared" si="24"/>
        <v>3</v>
      </c>
      <c r="Z94" s="35">
        <f t="shared" si="25"/>
        <v>0</v>
      </c>
      <c r="AA94" s="35">
        <f t="shared" si="26"/>
        <v>3</v>
      </c>
      <c r="AB94" s="21">
        <f>'Data Entry'!S94</f>
        <v>0</v>
      </c>
      <c r="AC94" s="21">
        <f>'Data Entry'!T94</f>
        <v>0</v>
      </c>
      <c r="AD94" s="21">
        <f>'Data Entry'!U94</f>
        <v>0</v>
      </c>
      <c r="AE94" s="21">
        <f t="shared" si="27"/>
        <v>0</v>
      </c>
      <c r="AF94" s="13">
        <f>'Data Entry'!V94</f>
        <v>0</v>
      </c>
      <c r="AG94" s="13">
        <f t="shared" si="28"/>
        <v>0</v>
      </c>
      <c r="AH94" s="13">
        <f>'Data Entry'!W94</f>
        <v>0</v>
      </c>
      <c r="AI94" s="13">
        <f>'Data Entry'!X94</f>
        <v>0</v>
      </c>
      <c r="AJ94" s="13">
        <f>'Data Entry'!Y94</f>
        <v>0</v>
      </c>
      <c r="AK94" s="13">
        <f>'Data Entry'!Z94</f>
        <v>0</v>
      </c>
    </row>
    <row r="95" spans="1:37">
      <c r="A95" s="34">
        <f>'Data Entry'!A95</f>
        <v>7520</v>
      </c>
      <c r="B95" s="34">
        <f>'Data Entry'!B95</f>
        <v>11</v>
      </c>
      <c r="C95" s="20">
        <f>IF('Data Entry'!C95="red",1,IF('Data Entry'!C95="blue",2,0))</f>
        <v>2</v>
      </c>
      <c r="D95" s="22">
        <f>'Data Entry'!D95</f>
        <v>1</v>
      </c>
      <c r="E95" s="22">
        <f>'Data Entry'!E95</f>
        <v>0</v>
      </c>
      <c r="F95" s="22">
        <f>'Data Entry'!F95</f>
        <v>0</v>
      </c>
      <c r="G95" s="22">
        <f>'Data Entry'!G95</f>
        <v>1</v>
      </c>
      <c r="H95" s="22">
        <f>'Data Entry'!H95</f>
        <v>0</v>
      </c>
      <c r="I95" s="22">
        <f t="shared" si="29"/>
        <v>0</v>
      </c>
      <c r="J95" s="22">
        <f t="shared" si="30"/>
        <v>1</v>
      </c>
      <c r="K95" s="22">
        <f t="shared" si="17"/>
        <v>2</v>
      </c>
      <c r="L95" s="22">
        <f t="shared" si="18"/>
        <v>0</v>
      </c>
      <c r="M95" s="22">
        <f t="shared" si="19"/>
        <v>4</v>
      </c>
      <c r="N95" s="22">
        <f t="shared" si="20"/>
        <v>1</v>
      </c>
      <c r="O95" s="22">
        <f t="shared" si="21"/>
        <v>6</v>
      </c>
      <c r="P95" s="35">
        <f>'Data Entry'!I95</f>
        <v>0</v>
      </c>
      <c r="Q95" s="35">
        <f>'Data Entry'!J95</f>
        <v>0</v>
      </c>
      <c r="R95" s="35">
        <f>'Data Entry'!K95</f>
        <v>1</v>
      </c>
      <c r="S95" s="35">
        <f>'Data Entry'!L95</f>
        <v>0</v>
      </c>
      <c r="T95" s="35">
        <f t="shared" si="22"/>
        <v>0</v>
      </c>
      <c r="U95" s="35">
        <f t="shared" si="23"/>
        <v>1</v>
      </c>
      <c r="V95" s="35" t="e">
        <f t="shared" si="31"/>
        <v>#DIV/0!</v>
      </c>
      <c r="W95" s="35">
        <f t="shared" si="32"/>
        <v>1</v>
      </c>
      <c r="X95" s="35">
        <f t="shared" si="33"/>
        <v>0.5</v>
      </c>
      <c r="Y95" s="35">
        <f t="shared" si="24"/>
        <v>0</v>
      </c>
      <c r="Z95" s="35">
        <f t="shared" si="25"/>
        <v>2</v>
      </c>
      <c r="AA95" s="35">
        <f t="shared" si="26"/>
        <v>2</v>
      </c>
      <c r="AB95" s="21">
        <f>'Data Entry'!S95</f>
        <v>0</v>
      </c>
      <c r="AC95" s="21">
        <f>'Data Entry'!T95</f>
        <v>0</v>
      </c>
      <c r="AD95" s="21">
        <f>'Data Entry'!U95</f>
        <v>0</v>
      </c>
      <c r="AE95" s="21">
        <f t="shared" si="27"/>
        <v>0</v>
      </c>
      <c r="AF95" s="13">
        <f>'Data Entry'!V95</f>
        <v>0</v>
      </c>
      <c r="AG95" s="13">
        <f t="shared" si="28"/>
        <v>0</v>
      </c>
      <c r="AH95" s="13">
        <f>'Data Entry'!W95</f>
        <v>0</v>
      </c>
      <c r="AI95" s="13">
        <f>'Data Entry'!X95</f>
        <v>0</v>
      </c>
      <c r="AJ95" s="13">
        <f>'Data Entry'!Y95</f>
        <v>1</v>
      </c>
      <c r="AK95" s="13">
        <f>'Data Entry'!Z95</f>
        <v>0</v>
      </c>
    </row>
    <row r="96" spans="1:37">
      <c r="A96" s="34">
        <f>'Data Entry'!A96</f>
        <v>4678</v>
      </c>
      <c r="B96" s="34">
        <f>'Data Entry'!B96</f>
        <v>11</v>
      </c>
      <c r="C96" s="20">
        <f>IF('Data Entry'!C96="red",1,IF('Data Entry'!C96="blue",2,0))</f>
        <v>2</v>
      </c>
      <c r="D96" s="22">
        <f>'Data Entry'!D96</f>
        <v>1</v>
      </c>
      <c r="E96" s="22">
        <f>'Data Entry'!E96</f>
        <v>0</v>
      </c>
      <c r="F96" s="22">
        <f>'Data Entry'!F96</f>
        <v>0</v>
      </c>
      <c r="G96" s="22">
        <f>'Data Entry'!G96</f>
        <v>2</v>
      </c>
      <c r="H96" s="22">
        <f>'Data Entry'!H96</f>
        <v>0</v>
      </c>
      <c r="I96" s="22">
        <f t="shared" si="29"/>
        <v>0</v>
      </c>
      <c r="J96" s="22">
        <f t="shared" si="30"/>
        <v>2</v>
      </c>
      <c r="K96" s="22">
        <f t="shared" si="17"/>
        <v>2</v>
      </c>
      <c r="L96" s="22">
        <f t="shared" si="18"/>
        <v>0</v>
      </c>
      <c r="M96" s="22">
        <f t="shared" si="19"/>
        <v>8</v>
      </c>
      <c r="N96" s="22">
        <f t="shared" si="20"/>
        <v>2</v>
      </c>
      <c r="O96" s="22">
        <f t="shared" si="21"/>
        <v>10</v>
      </c>
      <c r="P96" s="35">
        <f>'Data Entry'!I96</f>
        <v>0</v>
      </c>
      <c r="Q96" s="35">
        <f>'Data Entry'!J96</f>
        <v>0</v>
      </c>
      <c r="R96" s="35">
        <f>'Data Entry'!K96</f>
        <v>13</v>
      </c>
      <c r="S96" s="35">
        <f>'Data Entry'!L96</f>
        <v>5</v>
      </c>
      <c r="T96" s="35">
        <f t="shared" si="22"/>
        <v>0</v>
      </c>
      <c r="U96" s="35">
        <f t="shared" si="23"/>
        <v>18</v>
      </c>
      <c r="V96" s="35" t="e">
        <f t="shared" si="31"/>
        <v>#DIV/0!</v>
      </c>
      <c r="W96" s="35">
        <f t="shared" si="32"/>
        <v>0.722222222222222</v>
      </c>
      <c r="X96" s="35">
        <f t="shared" si="33"/>
        <v>9</v>
      </c>
      <c r="Y96" s="35">
        <f t="shared" si="24"/>
        <v>0</v>
      </c>
      <c r="Z96" s="35">
        <f t="shared" si="25"/>
        <v>26</v>
      </c>
      <c r="AA96" s="35">
        <f t="shared" si="26"/>
        <v>26</v>
      </c>
      <c r="AB96" s="21">
        <f>'Data Entry'!S96</f>
        <v>0</v>
      </c>
      <c r="AC96" s="21">
        <f>'Data Entry'!T96</f>
        <v>2</v>
      </c>
      <c r="AD96" s="21">
        <f>'Data Entry'!U96</f>
        <v>0</v>
      </c>
      <c r="AE96" s="21">
        <f t="shared" si="27"/>
        <v>6</v>
      </c>
      <c r="AF96" s="13">
        <f>'Data Entry'!V96</f>
        <v>0</v>
      </c>
      <c r="AG96" s="13">
        <f t="shared" si="28"/>
        <v>0</v>
      </c>
      <c r="AH96" s="13">
        <f>'Data Entry'!W96</f>
        <v>0</v>
      </c>
      <c r="AI96" s="13">
        <f>'Data Entry'!X96</f>
        <v>0</v>
      </c>
      <c r="AJ96" s="13">
        <f>'Data Entry'!Y96</f>
        <v>0</v>
      </c>
      <c r="AK96" s="13">
        <f>'Data Entry'!Z96</f>
        <v>0</v>
      </c>
    </row>
    <row r="97" spans="1:37">
      <c r="A97" s="34">
        <f>'Data Entry'!A97</f>
        <v>865</v>
      </c>
      <c r="B97" s="34">
        <f>'Data Entry'!B97</f>
        <v>11</v>
      </c>
      <c r="C97" s="20">
        <f>IF('Data Entry'!C97="red",1,IF('Data Entry'!C97="blue",2,0))</f>
        <v>1</v>
      </c>
      <c r="D97" s="22">
        <f>'Data Entry'!D97</f>
        <v>0</v>
      </c>
      <c r="E97" s="22">
        <f>'Data Entry'!E97</f>
        <v>0</v>
      </c>
      <c r="F97" s="22">
        <f>'Data Entry'!F97</f>
        <v>0</v>
      </c>
      <c r="G97" s="22">
        <f>'Data Entry'!G97</f>
        <v>2</v>
      </c>
      <c r="H97" s="22">
        <f>'Data Entry'!H97</f>
        <v>1</v>
      </c>
      <c r="I97" s="22">
        <f t="shared" si="29"/>
        <v>0</v>
      </c>
      <c r="J97" s="22">
        <f t="shared" si="30"/>
        <v>3</v>
      </c>
      <c r="K97" s="22">
        <f t="shared" si="17"/>
        <v>0</v>
      </c>
      <c r="L97" s="22">
        <f t="shared" si="18"/>
        <v>0</v>
      </c>
      <c r="M97" s="22">
        <f t="shared" si="19"/>
        <v>8</v>
      </c>
      <c r="N97" s="22">
        <f t="shared" si="20"/>
        <v>3</v>
      </c>
      <c r="O97" s="22">
        <f t="shared" si="21"/>
        <v>8</v>
      </c>
      <c r="P97" s="35">
        <f>'Data Entry'!I97</f>
        <v>0</v>
      </c>
      <c r="Q97" s="35">
        <f>'Data Entry'!J97</f>
        <v>0</v>
      </c>
      <c r="R97" s="35">
        <f>'Data Entry'!K97</f>
        <v>1</v>
      </c>
      <c r="S97" s="35">
        <f>'Data Entry'!L97</f>
        <v>1</v>
      </c>
      <c r="T97" s="35">
        <f t="shared" si="22"/>
        <v>0</v>
      </c>
      <c r="U97" s="35">
        <f t="shared" si="23"/>
        <v>2</v>
      </c>
      <c r="V97" s="35" t="e">
        <f t="shared" si="31"/>
        <v>#DIV/0!</v>
      </c>
      <c r="W97" s="35">
        <f t="shared" si="32"/>
        <v>0.5</v>
      </c>
      <c r="X97" s="35">
        <f t="shared" si="33"/>
        <v>1</v>
      </c>
      <c r="Y97" s="35">
        <f t="shared" si="24"/>
        <v>0</v>
      </c>
      <c r="Z97" s="35">
        <f t="shared" si="25"/>
        <v>2</v>
      </c>
      <c r="AA97" s="35">
        <f t="shared" si="26"/>
        <v>2</v>
      </c>
      <c r="AB97" s="21">
        <f>'Data Entry'!S97</f>
        <v>0</v>
      </c>
      <c r="AC97" s="21">
        <f>'Data Entry'!T97</f>
        <v>4</v>
      </c>
      <c r="AD97" s="21">
        <f>'Data Entry'!U97</f>
        <v>0</v>
      </c>
      <c r="AE97" s="21">
        <f t="shared" si="27"/>
        <v>15</v>
      </c>
      <c r="AF97" s="13">
        <f>'Data Entry'!V97</f>
        <v>2</v>
      </c>
      <c r="AG97" s="13">
        <f t="shared" si="28"/>
        <v>0.666666666666667</v>
      </c>
      <c r="AH97" s="13">
        <f>'Data Entry'!W97</f>
        <v>0</v>
      </c>
      <c r="AI97" s="13">
        <f>'Data Entry'!X97</f>
        <v>0</v>
      </c>
      <c r="AJ97" s="13">
        <f>'Data Entry'!Y97</f>
        <v>0</v>
      </c>
      <c r="AK97" s="13">
        <f>'Data Entry'!Z97</f>
        <v>0</v>
      </c>
    </row>
    <row r="98" spans="1:37">
      <c r="A98" s="34">
        <f>'Data Entry'!A98</f>
        <v>4903</v>
      </c>
      <c r="B98" s="34">
        <f>'Data Entry'!B98</f>
        <v>11</v>
      </c>
      <c r="C98" s="20">
        <f>IF('Data Entry'!C98="red",1,IF('Data Entry'!C98="blue",2,0))</f>
        <v>1</v>
      </c>
      <c r="D98" s="22">
        <f>'Data Entry'!D98</f>
        <v>1</v>
      </c>
      <c r="E98" s="22">
        <f>'Data Entry'!E98</f>
        <v>2</v>
      </c>
      <c r="F98" s="22">
        <f>'Data Entry'!F98</f>
        <v>0</v>
      </c>
      <c r="G98" s="22">
        <f>'Data Entry'!G98</f>
        <v>0</v>
      </c>
      <c r="H98" s="22">
        <f>'Data Entry'!H98</f>
        <v>0</v>
      </c>
      <c r="I98" s="22">
        <f t="shared" si="29"/>
        <v>2</v>
      </c>
      <c r="J98" s="22">
        <f t="shared" si="30"/>
        <v>0</v>
      </c>
      <c r="K98" s="22">
        <f t="shared" si="17"/>
        <v>2</v>
      </c>
      <c r="L98" s="22">
        <f t="shared" si="18"/>
        <v>4</v>
      </c>
      <c r="M98" s="22">
        <f t="shared" si="19"/>
        <v>0</v>
      </c>
      <c r="N98" s="22">
        <f t="shared" si="20"/>
        <v>2</v>
      </c>
      <c r="O98" s="22">
        <f t="shared" si="21"/>
        <v>6</v>
      </c>
      <c r="P98" s="35">
        <f>'Data Entry'!I98</f>
        <v>2</v>
      </c>
      <c r="Q98" s="35">
        <f>'Data Entry'!J98</f>
        <v>0</v>
      </c>
      <c r="R98" s="35">
        <f>'Data Entry'!K98</f>
        <v>0</v>
      </c>
      <c r="S98" s="35">
        <f>'Data Entry'!L98</f>
        <v>0</v>
      </c>
      <c r="T98" s="35">
        <f t="shared" si="22"/>
        <v>2</v>
      </c>
      <c r="U98" s="35">
        <f t="shared" si="23"/>
        <v>0</v>
      </c>
      <c r="V98" s="35">
        <f t="shared" si="31"/>
        <v>1</v>
      </c>
      <c r="W98" s="35" t="e">
        <f t="shared" si="32"/>
        <v>#DIV/0!</v>
      </c>
      <c r="X98" s="35">
        <f t="shared" si="33"/>
        <v>1</v>
      </c>
      <c r="Y98" s="35">
        <f t="shared" si="24"/>
        <v>2</v>
      </c>
      <c r="Z98" s="35">
        <f t="shared" si="25"/>
        <v>0</v>
      </c>
      <c r="AA98" s="35">
        <f t="shared" si="26"/>
        <v>2</v>
      </c>
      <c r="AB98" s="21">
        <f>'Data Entry'!S98</f>
        <v>0</v>
      </c>
      <c r="AC98" s="21">
        <f>'Data Entry'!T98</f>
        <v>4</v>
      </c>
      <c r="AD98" s="21">
        <f>'Data Entry'!U98</f>
        <v>0</v>
      </c>
      <c r="AE98" s="21">
        <f t="shared" si="27"/>
        <v>15</v>
      </c>
      <c r="AF98" s="13">
        <f>'Data Entry'!V98</f>
        <v>4</v>
      </c>
      <c r="AG98" s="13">
        <f t="shared" si="28"/>
        <v>1.33333333333333</v>
      </c>
      <c r="AH98" s="13">
        <f>'Data Entry'!W98</f>
        <v>0</v>
      </c>
      <c r="AI98" s="13">
        <f>'Data Entry'!X98</f>
        <v>0</v>
      </c>
      <c r="AJ98" s="13">
        <f>'Data Entry'!Y98</f>
        <v>0</v>
      </c>
      <c r="AK98" s="13">
        <f>'Data Entry'!Z98</f>
        <v>0</v>
      </c>
    </row>
    <row r="99" spans="1:37">
      <c r="A99" s="34">
        <f>'Data Entry'!A99</f>
        <v>1305</v>
      </c>
      <c r="B99" s="34">
        <f>'Data Entry'!B99</f>
        <v>15</v>
      </c>
      <c r="C99" s="20">
        <f>IF('Data Entry'!C99="red",1,IF('Data Entry'!C99="blue",2,0))</f>
        <v>2</v>
      </c>
      <c r="D99" s="22">
        <f>'Data Entry'!D99</f>
        <v>1</v>
      </c>
      <c r="E99" s="22">
        <f>'Data Entry'!E99</f>
        <v>0</v>
      </c>
      <c r="F99" s="22">
        <f>'Data Entry'!F99</f>
        <v>0</v>
      </c>
      <c r="G99" s="22">
        <f>'Data Entry'!G99</f>
        <v>2</v>
      </c>
      <c r="H99" s="22">
        <f>'Data Entry'!H99</f>
        <v>1</v>
      </c>
      <c r="I99" s="22">
        <f t="shared" si="29"/>
        <v>0</v>
      </c>
      <c r="J99" s="22">
        <f t="shared" si="30"/>
        <v>3</v>
      </c>
      <c r="K99" s="22">
        <f t="shared" si="17"/>
        <v>2</v>
      </c>
      <c r="L99" s="22">
        <f t="shared" si="18"/>
        <v>0</v>
      </c>
      <c r="M99" s="22">
        <f t="shared" si="19"/>
        <v>8</v>
      </c>
      <c r="N99" s="22">
        <f t="shared" si="20"/>
        <v>3</v>
      </c>
      <c r="O99" s="22">
        <f t="shared" si="21"/>
        <v>10</v>
      </c>
      <c r="P99" s="35">
        <f>'Data Entry'!I99</f>
        <v>0</v>
      </c>
      <c r="Q99" s="35">
        <f>'Data Entry'!J99</f>
        <v>0</v>
      </c>
      <c r="R99" s="35">
        <f>'Data Entry'!K99</f>
        <v>4</v>
      </c>
      <c r="S99" s="35">
        <f>'Data Entry'!L99</f>
        <v>0</v>
      </c>
      <c r="T99" s="35">
        <f t="shared" si="22"/>
        <v>0</v>
      </c>
      <c r="U99" s="35">
        <f t="shared" si="23"/>
        <v>4</v>
      </c>
      <c r="V99" s="35" t="e">
        <f t="shared" si="31"/>
        <v>#DIV/0!</v>
      </c>
      <c r="W99" s="35">
        <f t="shared" si="32"/>
        <v>1</v>
      </c>
      <c r="X99" s="35">
        <f t="shared" si="33"/>
        <v>2</v>
      </c>
      <c r="Y99" s="35">
        <f t="shared" si="24"/>
        <v>0</v>
      </c>
      <c r="Z99" s="35">
        <f t="shared" si="25"/>
        <v>8</v>
      </c>
      <c r="AA99" s="35">
        <f t="shared" si="26"/>
        <v>8</v>
      </c>
      <c r="AB99" s="21">
        <f>'Data Entry'!S99</f>
        <v>0</v>
      </c>
      <c r="AC99" s="21">
        <f>'Data Entry'!T99</f>
        <v>3</v>
      </c>
      <c r="AD99" s="21">
        <f>'Data Entry'!U99</f>
        <v>0</v>
      </c>
      <c r="AE99" s="21">
        <f t="shared" si="27"/>
        <v>10</v>
      </c>
      <c r="AF99" s="13">
        <f>'Data Entry'!V99</f>
        <v>0</v>
      </c>
      <c r="AG99" s="13">
        <f t="shared" si="28"/>
        <v>0</v>
      </c>
      <c r="AH99" s="13">
        <f>'Data Entry'!W99</f>
        <v>0</v>
      </c>
      <c r="AI99" s="13">
        <f>'Data Entry'!X99</f>
        <v>0</v>
      </c>
      <c r="AJ99" s="13">
        <f>'Data Entry'!Y99</f>
        <v>0</v>
      </c>
      <c r="AK99" s="13">
        <f>'Data Entry'!Z99</f>
        <v>0</v>
      </c>
    </row>
    <row r="100" spans="1:37">
      <c r="A100" s="34">
        <f>'Data Entry'!A100</f>
        <v>1374</v>
      </c>
      <c r="B100" s="34">
        <f>'Data Entry'!B100</f>
        <v>15</v>
      </c>
      <c r="C100" s="20">
        <f>IF('Data Entry'!C100="red",1,IF('Data Entry'!C100="blue",2,0))</f>
        <v>2</v>
      </c>
      <c r="D100" s="22">
        <f>'Data Entry'!D100</f>
        <v>0</v>
      </c>
      <c r="E100" s="22">
        <f>'Data Entry'!E100</f>
        <v>1</v>
      </c>
      <c r="F100" s="22">
        <f>'Data Entry'!F100</f>
        <v>0</v>
      </c>
      <c r="G100" s="22">
        <f>'Data Entry'!G100</f>
        <v>0</v>
      </c>
      <c r="H100" s="22">
        <f>'Data Entry'!H100</f>
        <v>0</v>
      </c>
      <c r="I100" s="22">
        <f t="shared" si="29"/>
        <v>1</v>
      </c>
      <c r="J100" s="22">
        <f t="shared" si="30"/>
        <v>0</v>
      </c>
      <c r="K100" s="22">
        <f t="shared" si="17"/>
        <v>0</v>
      </c>
      <c r="L100" s="22">
        <f t="shared" si="18"/>
        <v>2</v>
      </c>
      <c r="M100" s="22">
        <f t="shared" si="19"/>
        <v>0</v>
      </c>
      <c r="N100" s="22">
        <f t="shared" si="20"/>
        <v>1</v>
      </c>
      <c r="O100" s="22">
        <f t="shared" si="21"/>
        <v>2</v>
      </c>
      <c r="P100" s="35">
        <f>'Data Entry'!I100</f>
        <v>0</v>
      </c>
      <c r="Q100" s="35">
        <f>'Data Entry'!J100</f>
        <v>0</v>
      </c>
      <c r="R100" s="35">
        <f>'Data Entry'!K100</f>
        <v>0</v>
      </c>
      <c r="S100" s="35">
        <f>'Data Entry'!L100</f>
        <v>0</v>
      </c>
      <c r="T100" s="35">
        <f t="shared" si="22"/>
        <v>0</v>
      </c>
      <c r="U100" s="35">
        <f t="shared" si="23"/>
        <v>0</v>
      </c>
      <c r="V100" s="35" t="e">
        <f t="shared" si="31"/>
        <v>#DIV/0!</v>
      </c>
      <c r="W100" s="35" t="e">
        <f t="shared" si="32"/>
        <v>#DIV/0!</v>
      </c>
      <c r="X100" s="35">
        <f t="shared" si="33"/>
        <v>0</v>
      </c>
      <c r="Y100" s="35">
        <f t="shared" si="24"/>
        <v>0</v>
      </c>
      <c r="Z100" s="35">
        <f t="shared" si="25"/>
        <v>0</v>
      </c>
      <c r="AA100" s="35">
        <f t="shared" si="26"/>
        <v>0</v>
      </c>
      <c r="AB100" s="21">
        <f>'Data Entry'!S100</f>
        <v>0</v>
      </c>
      <c r="AC100" s="21">
        <f>'Data Entry'!T100</f>
        <v>0</v>
      </c>
      <c r="AD100" s="21">
        <f>'Data Entry'!U100</f>
        <v>0</v>
      </c>
      <c r="AE100" s="21">
        <f t="shared" si="27"/>
        <v>0</v>
      </c>
      <c r="AF100" s="13">
        <f>'Data Entry'!V100</f>
        <v>0</v>
      </c>
      <c r="AG100" s="13">
        <f t="shared" si="28"/>
        <v>0</v>
      </c>
      <c r="AH100" s="13">
        <f>'Data Entry'!W100</f>
        <v>0</v>
      </c>
      <c r="AI100" s="13">
        <f>'Data Entry'!X100</f>
        <v>0</v>
      </c>
      <c r="AJ100" s="13">
        <f>'Data Entry'!Y100</f>
        <v>1</v>
      </c>
      <c r="AK100" s="13">
        <f>'Data Entry'!Z100</f>
        <v>1</v>
      </c>
    </row>
    <row r="101" spans="1:37">
      <c r="A101" s="34">
        <f>'Data Entry'!A101</f>
        <v>772</v>
      </c>
      <c r="B101" s="34">
        <f>'Data Entry'!B101</f>
        <v>15</v>
      </c>
      <c r="C101" s="20">
        <f>IF('Data Entry'!C101="red",1,IF('Data Entry'!C101="blue",2,0))</f>
        <v>1</v>
      </c>
      <c r="D101" s="22">
        <f>'Data Entry'!D101</f>
        <v>1</v>
      </c>
      <c r="E101" s="22">
        <f>'Data Entry'!E101</f>
        <v>0</v>
      </c>
      <c r="F101" s="22">
        <f>'Data Entry'!F101</f>
        <v>0</v>
      </c>
      <c r="G101" s="22">
        <f>'Data Entry'!G101</f>
        <v>0</v>
      </c>
      <c r="H101" s="22">
        <f>'Data Entry'!H101</f>
        <v>1</v>
      </c>
      <c r="I101" s="22">
        <f t="shared" si="29"/>
        <v>0</v>
      </c>
      <c r="J101" s="22">
        <f t="shared" si="30"/>
        <v>1</v>
      </c>
      <c r="K101" s="22">
        <f t="shared" si="17"/>
        <v>2</v>
      </c>
      <c r="L101" s="22">
        <f t="shared" si="18"/>
        <v>0</v>
      </c>
      <c r="M101" s="22">
        <f t="shared" si="19"/>
        <v>0</v>
      </c>
      <c r="N101" s="22">
        <f t="shared" si="20"/>
        <v>1</v>
      </c>
      <c r="O101" s="22">
        <f t="shared" si="21"/>
        <v>2</v>
      </c>
      <c r="P101" s="35">
        <f>'Data Entry'!I101</f>
        <v>0</v>
      </c>
      <c r="Q101" s="35">
        <f>'Data Entry'!J101</f>
        <v>0</v>
      </c>
      <c r="R101" s="35">
        <f>'Data Entry'!K101</f>
        <v>2</v>
      </c>
      <c r="S101" s="35">
        <f>'Data Entry'!L101</f>
        <v>0</v>
      </c>
      <c r="T101" s="35">
        <f t="shared" si="22"/>
        <v>0</v>
      </c>
      <c r="U101" s="35">
        <f t="shared" si="23"/>
        <v>2</v>
      </c>
      <c r="V101" s="35" t="e">
        <f t="shared" si="31"/>
        <v>#DIV/0!</v>
      </c>
      <c r="W101" s="35">
        <f t="shared" si="32"/>
        <v>1</v>
      </c>
      <c r="X101" s="35">
        <f t="shared" si="33"/>
        <v>1</v>
      </c>
      <c r="Y101" s="35">
        <f t="shared" si="24"/>
        <v>0</v>
      </c>
      <c r="Z101" s="35">
        <f t="shared" si="25"/>
        <v>4</v>
      </c>
      <c r="AA101" s="35">
        <f t="shared" si="26"/>
        <v>4</v>
      </c>
      <c r="AB101" s="21">
        <f>'Data Entry'!S101</f>
        <v>0</v>
      </c>
      <c r="AC101" s="21">
        <f>'Data Entry'!T101</f>
        <v>0</v>
      </c>
      <c r="AD101" s="21">
        <f>'Data Entry'!U101</f>
        <v>0</v>
      </c>
      <c r="AE101" s="21">
        <f t="shared" si="27"/>
        <v>0</v>
      </c>
      <c r="AF101" s="13">
        <f>'Data Entry'!V101</f>
        <v>8</v>
      </c>
      <c r="AG101" s="13">
        <f t="shared" si="28"/>
        <v>2.66666666666667</v>
      </c>
      <c r="AH101" s="13">
        <f>'Data Entry'!W101</f>
        <v>0</v>
      </c>
      <c r="AI101" s="13">
        <f>'Data Entry'!X101</f>
        <v>0</v>
      </c>
      <c r="AJ101" s="13">
        <f>'Data Entry'!Y101</f>
        <v>0</v>
      </c>
      <c r="AK101" s="13">
        <f>'Data Entry'!Z101</f>
        <v>0</v>
      </c>
    </row>
    <row r="102" spans="1:37">
      <c r="A102" s="34">
        <f>'Data Entry'!A102</f>
        <v>8731</v>
      </c>
      <c r="B102" s="34">
        <f>'Data Entry'!B102</f>
        <v>15</v>
      </c>
      <c r="C102" s="20">
        <f>IF('Data Entry'!C102="red",1,IF('Data Entry'!C102="blue",2,0))</f>
        <v>1</v>
      </c>
      <c r="D102" s="22">
        <f>'Data Entry'!D102</f>
        <v>0</v>
      </c>
      <c r="E102" s="22">
        <f>'Data Entry'!E102</f>
        <v>1</v>
      </c>
      <c r="F102" s="22">
        <f>'Data Entry'!F102</f>
        <v>0</v>
      </c>
      <c r="G102" s="22">
        <f>'Data Entry'!G102</f>
        <v>0</v>
      </c>
      <c r="H102" s="22">
        <f>'Data Entry'!H102</f>
        <v>0</v>
      </c>
      <c r="I102" s="22">
        <f t="shared" si="29"/>
        <v>1</v>
      </c>
      <c r="J102" s="22">
        <f t="shared" si="30"/>
        <v>0</v>
      </c>
      <c r="K102" s="22">
        <f t="shared" si="17"/>
        <v>0</v>
      </c>
      <c r="L102" s="22">
        <f t="shared" si="18"/>
        <v>2</v>
      </c>
      <c r="M102" s="22">
        <f t="shared" si="19"/>
        <v>0</v>
      </c>
      <c r="N102" s="22">
        <f t="shared" si="20"/>
        <v>1</v>
      </c>
      <c r="O102" s="22">
        <f t="shared" si="21"/>
        <v>2</v>
      </c>
      <c r="P102" s="35">
        <f>'Data Entry'!I102</f>
        <v>6</v>
      </c>
      <c r="Q102" s="35">
        <f>'Data Entry'!J102</f>
        <v>0</v>
      </c>
      <c r="R102" s="35">
        <f>'Data Entry'!K102</f>
        <v>0</v>
      </c>
      <c r="S102" s="35">
        <f>'Data Entry'!L102</f>
        <v>0</v>
      </c>
      <c r="T102" s="35">
        <f t="shared" si="22"/>
        <v>6</v>
      </c>
      <c r="U102" s="35">
        <f t="shared" si="23"/>
        <v>0</v>
      </c>
      <c r="V102" s="35">
        <f t="shared" si="31"/>
        <v>1</v>
      </c>
      <c r="W102" s="35" t="e">
        <f t="shared" si="32"/>
        <v>#DIV/0!</v>
      </c>
      <c r="X102" s="35">
        <f t="shared" si="33"/>
        <v>3</v>
      </c>
      <c r="Y102" s="35">
        <f t="shared" si="24"/>
        <v>6</v>
      </c>
      <c r="Z102" s="35">
        <f t="shared" si="25"/>
        <v>0</v>
      </c>
      <c r="AA102" s="35">
        <f t="shared" si="26"/>
        <v>6</v>
      </c>
      <c r="AB102" s="21">
        <f>'Data Entry'!S102</f>
        <v>0</v>
      </c>
      <c r="AC102" s="21">
        <f>'Data Entry'!T102</f>
        <v>0</v>
      </c>
      <c r="AD102" s="21">
        <f>'Data Entry'!U102</f>
        <v>0</v>
      </c>
      <c r="AE102" s="21">
        <f t="shared" si="27"/>
        <v>0</v>
      </c>
      <c r="AF102" s="13">
        <f>'Data Entry'!V102</f>
        <v>8</v>
      </c>
      <c r="AG102" s="13">
        <f t="shared" si="28"/>
        <v>2.66666666666667</v>
      </c>
      <c r="AH102" s="13">
        <f>'Data Entry'!W102</f>
        <v>0</v>
      </c>
      <c r="AI102" s="13">
        <f>'Data Entry'!X102</f>
        <v>0</v>
      </c>
      <c r="AJ102" s="13">
        <f>'Data Entry'!Y102</f>
        <v>0</v>
      </c>
      <c r="AK102" s="13">
        <f>'Data Entry'!Z102</f>
        <v>0</v>
      </c>
    </row>
    <row r="103" spans="1:37">
      <c r="A103" s="34">
        <f>'Data Entry'!A103</f>
        <v>8731</v>
      </c>
      <c r="B103" s="34">
        <f>'Data Entry'!B103</f>
        <v>15</v>
      </c>
      <c r="C103" s="20">
        <f>IF('Data Entry'!C103="red",1,IF('Data Entry'!C103="blue",2,0))</f>
        <v>1</v>
      </c>
      <c r="D103" s="22">
        <f>'Data Entry'!D103</f>
        <v>0</v>
      </c>
      <c r="E103" s="22">
        <f>'Data Entry'!E103</f>
        <v>1</v>
      </c>
      <c r="F103" s="22">
        <f>'Data Entry'!F103</f>
        <v>0</v>
      </c>
      <c r="G103" s="22">
        <f>'Data Entry'!G103</f>
        <v>0</v>
      </c>
      <c r="H103" s="22">
        <f>'Data Entry'!H103</f>
        <v>0</v>
      </c>
      <c r="I103" s="22">
        <f t="shared" si="29"/>
        <v>1</v>
      </c>
      <c r="J103" s="22">
        <f t="shared" si="30"/>
        <v>0</v>
      </c>
      <c r="K103" s="22">
        <f t="shared" si="17"/>
        <v>0</v>
      </c>
      <c r="L103" s="22">
        <f t="shared" si="18"/>
        <v>2</v>
      </c>
      <c r="M103" s="22">
        <f t="shared" si="19"/>
        <v>0</v>
      </c>
      <c r="N103" s="22">
        <f t="shared" si="20"/>
        <v>1</v>
      </c>
      <c r="O103" s="22">
        <f t="shared" si="21"/>
        <v>2</v>
      </c>
      <c r="P103" s="35">
        <f>'Data Entry'!I103</f>
        <v>6</v>
      </c>
      <c r="Q103" s="35">
        <f>'Data Entry'!J103</f>
        <v>0</v>
      </c>
      <c r="R103" s="35">
        <f>'Data Entry'!K103</f>
        <v>0</v>
      </c>
      <c r="S103" s="35">
        <f>'Data Entry'!L103</f>
        <v>0</v>
      </c>
      <c r="T103" s="35">
        <f t="shared" si="22"/>
        <v>6</v>
      </c>
      <c r="U103" s="35">
        <f t="shared" si="23"/>
        <v>0</v>
      </c>
      <c r="V103" s="35">
        <f t="shared" si="31"/>
        <v>1</v>
      </c>
      <c r="W103" s="35" t="e">
        <f t="shared" si="32"/>
        <v>#DIV/0!</v>
      </c>
      <c r="X103" s="35">
        <f t="shared" si="33"/>
        <v>3</v>
      </c>
      <c r="Y103" s="35">
        <f t="shared" si="24"/>
        <v>6</v>
      </c>
      <c r="Z103" s="35">
        <f t="shared" si="25"/>
        <v>0</v>
      </c>
      <c r="AA103" s="35">
        <f t="shared" si="26"/>
        <v>6</v>
      </c>
      <c r="AB103" s="21">
        <f>'Data Entry'!S103</f>
        <v>0</v>
      </c>
      <c r="AC103" s="21">
        <f>'Data Entry'!T103</f>
        <v>0</v>
      </c>
      <c r="AD103" s="21">
        <f>'Data Entry'!U103</f>
        <v>0</v>
      </c>
      <c r="AE103" s="21">
        <f t="shared" si="27"/>
        <v>0</v>
      </c>
      <c r="AF103" s="13">
        <f>'Data Entry'!V103</f>
        <v>8</v>
      </c>
      <c r="AG103" s="13">
        <f t="shared" si="28"/>
        <v>2.66666666666667</v>
      </c>
      <c r="AH103" s="13">
        <f>'Data Entry'!W103</f>
        <v>0</v>
      </c>
      <c r="AI103" s="13">
        <f>'Data Entry'!X103</f>
        <v>0</v>
      </c>
      <c r="AJ103" s="13">
        <f>'Data Entry'!Y103</f>
        <v>0</v>
      </c>
      <c r="AK103" s="13">
        <f>'Data Entry'!Z103</f>
        <v>0</v>
      </c>
    </row>
    <row r="104" spans="1:37">
      <c r="A104" s="34">
        <f>'Data Entry'!A104</f>
        <v>2013</v>
      </c>
      <c r="B104" s="34">
        <f>'Data Entry'!B104</f>
        <v>15</v>
      </c>
      <c r="C104" s="20">
        <f>IF('Data Entry'!C104="red",1,IF('Data Entry'!C104="blue",2,0))</f>
        <v>2</v>
      </c>
      <c r="D104" s="22">
        <f>'Data Entry'!D104</f>
        <v>0</v>
      </c>
      <c r="E104" s="22">
        <f>'Data Entry'!E104</f>
        <v>0</v>
      </c>
      <c r="F104" s="22">
        <f>'Data Entry'!F104</f>
        <v>0</v>
      </c>
      <c r="G104" s="22">
        <f>'Data Entry'!G104</f>
        <v>0</v>
      </c>
      <c r="H104" s="22">
        <f>'Data Entry'!H104</f>
        <v>0</v>
      </c>
      <c r="I104" s="22">
        <f t="shared" si="29"/>
        <v>0</v>
      </c>
      <c r="J104" s="22">
        <f t="shared" si="30"/>
        <v>0</v>
      </c>
      <c r="K104" s="22">
        <f t="shared" si="17"/>
        <v>0</v>
      </c>
      <c r="L104" s="22">
        <f t="shared" si="18"/>
        <v>0</v>
      </c>
      <c r="M104" s="22">
        <f t="shared" si="19"/>
        <v>0</v>
      </c>
      <c r="N104" s="22">
        <f t="shared" si="20"/>
        <v>0</v>
      </c>
      <c r="O104" s="22">
        <f t="shared" si="21"/>
        <v>0</v>
      </c>
      <c r="P104" s="35">
        <f>'Data Entry'!I104</f>
        <v>2</v>
      </c>
      <c r="Q104" s="35">
        <f>'Data Entry'!J104</f>
        <v>1</v>
      </c>
      <c r="R104" s="35">
        <f>'Data Entry'!K104</f>
        <v>0</v>
      </c>
      <c r="S104" s="35">
        <f>'Data Entry'!L104</f>
        <v>0</v>
      </c>
      <c r="T104" s="35">
        <f t="shared" si="22"/>
        <v>3</v>
      </c>
      <c r="U104" s="35">
        <f t="shared" si="23"/>
        <v>0</v>
      </c>
      <c r="V104" s="35">
        <f t="shared" si="31"/>
        <v>0.666666666666667</v>
      </c>
      <c r="W104" s="35" t="e">
        <f t="shared" si="32"/>
        <v>#DIV/0!</v>
      </c>
      <c r="X104" s="35">
        <f t="shared" si="33"/>
        <v>1.5</v>
      </c>
      <c r="Y104" s="35">
        <f t="shared" si="24"/>
        <v>2</v>
      </c>
      <c r="Z104" s="35">
        <f t="shared" si="25"/>
        <v>0</v>
      </c>
      <c r="AA104" s="35">
        <f t="shared" si="26"/>
        <v>2</v>
      </c>
      <c r="AB104" s="21">
        <f>'Data Entry'!S104</f>
        <v>0</v>
      </c>
      <c r="AC104" s="21">
        <f>'Data Entry'!T104</f>
        <v>2</v>
      </c>
      <c r="AD104" s="21">
        <f>'Data Entry'!U104</f>
        <v>0</v>
      </c>
      <c r="AE104" s="21">
        <f t="shared" si="27"/>
        <v>6</v>
      </c>
      <c r="AF104" s="13">
        <f>'Data Entry'!V104</f>
        <v>0</v>
      </c>
      <c r="AG104" s="13">
        <f t="shared" si="28"/>
        <v>0</v>
      </c>
      <c r="AH104" s="13">
        <f>'Data Entry'!W104</f>
        <v>0</v>
      </c>
      <c r="AI104" s="13">
        <f>'Data Entry'!X104</f>
        <v>0</v>
      </c>
      <c r="AJ104" s="13">
        <f>'Data Entry'!Y104</f>
        <v>0</v>
      </c>
      <c r="AK104" s="13">
        <f>'Data Entry'!Z104</f>
        <v>0</v>
      </c>
    </row>
    <row r="105" spans="1:37">
      <c r="A105" s="34">
        <f>'Data Entry'!A105</f>
        <v>7757</v>
      </c>
      <c r="B105" s="34">
        <f>'Data Entry'!B105</f>
        <v>15</v>
      </c>
      <c r="C105" s="20">
        <f>IF('Data Entry'!C105="red",1,IF('Data Entry'!C105="blue",2,0))</f>
        <v>1</v>
      </c>
      <c r="D105" s="22">
        <f>'Data Entry'!D105</f>
        <v>0</v>
      </c>
      <c r="E105" s="22">
        <f>'Data Entry'!E105</f>
        <v>0</v>
      </c>
      <c r="F105" s="22">
        <f>'Data Entry'!F105</f>
        <v>0</v>
      </c>
      <c r="G105" s="22">
        <f>'Data Entry'!G105</f>
        <v>0</v>
      </c>
      <c r="H105" s="22">
        <f>'Data Entry'!H105</f>
        <v>1</v>
      </c>
      <c r="I105" s="22">
        <f t="shared" si="29"/>
        <v>0</v>
      </c>
      <c r="J105" s="22">
        <f t="shared" si="30"/>
        <v>1</v>
      </c>
      <c r="K105" s="22">
        <f t="shared" si="17"/>
        <v>0</v>
      </c>
      <c r="L105" s="22">
        <f t="shared" si="18"/>
        <v>0</v>
      </c>
      <c r="M105" s="22">
        <f t="shared" si="19"/>
        <v>0</v>
      </c>
      <c r="N105" s="22">
        <f t="shared" si="20"/>
        <v>1</v>
      </c>
      <c r="O105" s="22">
        <f t="shared" si="21"/>
        <v>0</v>
      </c>
      <c r="P105" s="35">
        <f>'Data Entry'!I105</f>
        <v>0</v>
      </c>
      <c r="Q105" s="35">
        <f>'Data Entry'!J105</f>
        <v>0</v>
      </c>
      <c r="R105" s="35">
        <f>'Data Entry'!K105</f>
        <v>0</v>
      </c>
      <c r="S105" s="35">
        <f>'Data Entry'!L105</f>
        <v>0</v>
      </c>
      <c r="T105" s="35">
        <f t="shared" si="22"/>
        <v>0</v>
      </c>
      <c r="U105" s="35">
        <f t="shared" si="23"/>
        <v>0</v>
      </c>
      <c r="V105" s="35" t="e">
        <f t="shared" si="31"/>
        <v>#DIV/0!</v>
      </c>
      <c r="W105" s="35" t="e">
        <f t="shared" si="32"/>
        <v>#DIV/0!</v>
      </c>
      <c r="X105" s="35">
        <f t="shared" si="33"/>
        <v>0</v>
      </c>
      <c r="Y105" s="35">
        <f t="shared" si="24"/>
        <v>0</v>
      </c>
      <c r="Z105" s="35">
        <f t="shared" si="25"/>
        <v>0</v>
      </c>
      <c r="AA105" s="35">
        <f t="shared" si="26"/>
        <v>0</v>
      </c>
      <c r="AB105" s="21">
        <f>'Data Entry'!S105</f>
        <v>0</v>
      </c>
      <c r="AC105" s="21">
        <f>'Data Entry'!T105</f>
        <v>2</v>
      </c>
      <c r="AD105" s="21">
        <f>'Data Entry'!U105</f>
        <v>0</v>
      </c>
      <c r="AE105" s="21">
        <f t="shared" si="27"/>
        <v>6</v>
      </c>
      <c r="AF105" s="13">
        <f>'Data Entry'!V105</f>
        <v>8</v>
      </c>
      <c r="AG105" s="13">
        <f t="shared" si="28"/>
        <v>2.66666666666667</v>
      </c>
      <c r="AH105" s="13">
        <f>'Data Entry'!W105</f>
        <v>0</v>
      </c>
      <c r="AI105" s="13">
        <f>'Data Entry'!X105</f>
        <v>0</v>
      </c>
      <c r="AJ105" s="13">
        <f>'Data Entry'!Y105</f>
        <v>0</v>
      </c>
      <c r="AK105" s="13">
        <f>'Data Entry'!Z105</f>
        <v>0</v>
      </c>
    </row>
    <row r="106" spans="1:37">
      <c r="A106" s="34">
        <f>'Data Entry'!A106</f>
        <v>2706</v>
      </c>
      <c r="B106" s="34">
        <f>'Data Entry'!B106</f>
        <v>16</v>
      </c>
      <c r="C106" s="20">
        <f>IF('Data Entry'!C106="red",1,IF('Data Entry'!C106="blue",2,0))</f>
        <v>1</v>
      </c>
      <c r="D106" s="22">
        <f>'Data Entry'!D106</f>
        <v>1</v>
      </c>
      <c r="E106" s="22">
        <f>'Data Entry'!E106</f>
        <v>0</v>
      </c>
      <c r="F106" s="22">
        <f>'Data Entry'!F106</f>
        <v>0</v>
      </c>
      <c r="G106" s="22">
        <f>'Data Entry'!G106</f>
        <v>0</v>
      </c>
      <c r="H106" s="22">
        <f>'Data Entry'!H106</f>
        <v>3</v>
      </c>
      <c r="I106" s="22">
        <f t="shared" si="29"/>
        <v>0</v>
      </c>
      <c r="J106" s="22">
        <f t="shared" si="30"/>
        <v>3</v>
      </c>
      <c r="K106" s="22">
        <f t="shared" si="17"/>
        <v>2</v>
      </c>
      <c r="L106" s="22">
        <f t="shared" si="18"/>
        <v>0</v>
      </c>
      <c r="M106" s="22">
        <f t="shared" si="19"/>
        <v>0</v>
      </c>
      <c r="N106" s="22">
        <f t="shared" si="20"/>
        <v>3</v>
      </c>
      <c r="O106" s="22">
        <f t="shared" si="21"/>
        <v>2</v>
      </c>
      <c r="P106" s="35">
        <f>'Data Entry'!I106</f>
        <v>0</v>
      </c>
      <c r="Q106" s="35">
        <f>'Data Entry'!J106</f>
        <v>0</v>
      </c>
      <c r="R106" s="35">
        <f>'Data Entry'!K106</f>
        <v>3</v>
      </c>
      <c r="S106" s="35">
        <f>'Data Entry'!L106</f>
        <v>2</v>
      </c>
      <c r="T106" s="35">
        <f t="shared" si="22"/>
        <v>0</v>
      </c>
      <c r="U106" s="35">
        <f t="shared" si="23"/>
        <v>5</v>
      </c>
      <c r="V106" s="35" t="e">
        <f t="shared" si="31"/>
        <v>#DIV/0!</v>
      </c>
      <c r="W106" s="35">
        <f t="shared" si="32"/>
        <v>0.6</v>
      </c>
      <c r="X106" s="35">
        <f t="shared" si="33"/>
        <v>2.5</v>
      </c>
      <c r="Y106" s="35">
        <f t="shared" si="24"/>
        <v>0</v>
      </c>
      <c r="Z106" s="35">
        <f t="shared" si="25"/>
        <v>6</v>
      </c>
      <c r="AA106" s="35">
        <f t="shared" si="26"/>
        <v>6</v>
      </c>
      <c r="AB106" s="21">
        <f>'Data Entry'!S106</f>
        <v>0</v>
      </c>
      <c r="AC106" s="21">
        <f>'Data Entry'!T106</f>
        <v>2</v>
      </c>
      <c r="AD106" s="21">
        <f>'Data Entry'!U106</f>
        <v>0</v>
      </c>
      <c r="AE106" s="21">
        <f t="shared" si="27"/>
        <v>6</v>
      </c>
      <c r="AF106" s="13">
        <f>'Data Entry'!V106</f>
        <v>8</v>
      </c>
      <c r="AG106" s="13">
        <f t="shared" si="28"/>
        <v>2.66666666666667</v>
      </c>
      <c r="AH106" s="13">
        <f>'Data Entry'!W106</f>
        <v>0</v>
      </c>
      <c r="AI106" s="13">
        <f>'Data Entry'!X106</f>
        <v>0</v>
      </c>
      <c r="AJ106" s="13">
        <f>'Data Entry'!Y106</f>
        <v>0</v>
      </c>
      <c r="AK106" s="13">
        <f>'Data Entry'!Z106</f>
        <v>0</v>
      </c>
    </row>
    <row r="107" spans="1:37">
      <c r="A107" s="34">
        <f>'Data Entry'!A107</f>
        <v>4015</v>
      </c>
      <c r="B107" s="34">
        <f>'Data Entry'!B107</f>
        <v>16</v>
      </c>
      <c r="C107" s="20">
        <f>IF('Data Entry'!C107="red",1,IF('Data Entry'!C107="blue",2,0))</f>
        <v>1</v>
      </c>
      <c r="D107" s="22">
        <f>'Data Entry'!D107</f>
        <v>1</v>
      </c>
      <c r="E107" s="22">
        <f>'Data Entry'!E107</f>
        <v>0</v>
      </c>
      <c r="F107" s="22">
        <f>'Data Entry'!F107</f>
        <v>0</v>
      </c>
      <c r="G107" s="22">
        <f>'Data Entry'!G107</f>
        <v>2</v>
      </c>
      <c r="H107" s="22">
        <f>'Data Entry'!H107</f>
        <v>0</v>
      </c>
      <c r="I107" s="22">
        <f t="shared" si="29"/>
        <v>0</v>
      </c>
      <c r="J107" s="22">
        <f t="shared" si="30"/>
        <v>2</v>
      </c>
      <c r="K107" s="22">
        <f t="shared" si="17"/>
        <v>2</v>
      </c>
      <c r="L107" s="22">
        <f t="shared" si="18"/>
        <v>0</v>
      </c>
      <c r="M107" s="22">
        <f t="shared" si="19"/>
        <v>8</v>
      </c>
      <c r="N107" s="22">
        <f t="shared" si="20"/>
        <v>2</v>
      </c>
      <c r="O107" s="22">
        <f t="shared" si="21"/>
        <v>10</v>
      </c>
      <c r="P107" s="35">
        <f>'Data Entry'!I107</f>
        <v>0</v>
      </c>
      <c r="Q107" s="35">
        <f>'Data Entry'!J107</f>
        <v>0</v>
      </c>
      <c r="R107" s="35">
        <f>'Data Entry'!K107</f>
        <v>3</v>
      </c>
      <c r="S107" s="35">
        <f>'Data Entry'!L107</f>
        <v>1</v>
      </c>
      <c r="T107" s="35">
        <f t="shared" si="22"/>
        <v>0</v>
      </c>
      <c r="U107" s="35">
        <f t="shared" si="23"/>
        <v>4</v>
      </c>
      <c r="V107" s="35" t="e">
        <f t="shared" si="31"/>
        <v>#DIV/0!</v>
      </c>
      <c r="W107" s="35">
        <f t="shared" si="32"/>
        <v>0.75</v>
      </c>
      <c r="X107" s="35">
        <f t="shared" si="33"/>
        <v>2</v>
      </c>
      <c r="Y107" s="35">
        <f t="shared" si="24"/>
        <v>0</v>
      </c>
      <c r="Z107" s="35">
        <f t="shared" si="25"/>
        <v>6</v>
      </c>
      <c r="AA107" s="35">
        <f t="shared" si="26"/>
        <v>6</v>
      </c>
      <c r="AB107" s="21">
        <f>'Data Entry'!S107</f>
        <v>0</v>
      </c>
      <c r="AC107" s="21">
        <f>'Data Entry'!T107</f>
        <v>1</v>
      </c>
      <c r="AD107" s="21">
        <f>'Data Entry'!U107</f>
        <v>0</v>
      </c>
      <c r="AE107" s="21">
        <f t="shared" si="27"/>
        <v>4</v>
      </c>
      <c r="AF107" s="13">
        <f>'Data Entry'!V107</f>
        <v>8</v>
      </c>
      <c r="AG107" s="13">
        <f t="shared" si="28"/>
        <v>2.66666666666667</v>
      </c>
      <c r="AH107" s="13">
        <f>'Data Entry'!W107</f>
        <v>0</v>
      </c>
      <c r="AI107" s="13">
        <f>'Data Entry'!X107</f>
        <v>0</v>
      </c>
      <c r="AJ107" s="13">
        <f>'Data Entry'!Y107</f>
        <v>0</v>
      </c>
      <c r="AK107" s="13">
        <f>'Data Entry'!Z107</f>
        <v>0</v>
      </c>
    </row>
    <row r="108" spans="1:37">
      <c r="A108" s="34">
        <f>'Data Entry'!A108</f>
        <v>4343</v>
      </c>
      <c r="B108" s="34">
        <f>'Data Entry'!B108</f>
        <v>16</v>
      </c>
      <c r="C108" s="20">
        <f>IF('Data Entry'!C108="red",1,IF('Data Entry'!C108="blue",2,0))</f>
        <v>1</v>
      </c>
      <c r="D108" s="22">
        <f>'Data Entry'!D108</f>
        <v>1</v>
      </c>
      <c r="E108" s="22">
        <f>'Data Entry'!E108</f>
        <v>0</v>
      </c>
      <c r="F108" s="22">
        <f>'Data Entry'!F108</f>
        <v>0</v>
      </c>
      <c r="G108" s="22">
        <f>'Data Entry'!G108</f>
        <v>1</v>
      </c>
      <c r="H108" s="22">
        <f>'Data Entry'!H108</f>
        <v>0</v>
      </c>
      <c r="I108" s="22">
        <f t="shared" si="29"/>
        <v>0</v>
      </c>
      <c r="J108" s="22">
        <f t="shared" si="30"/>
        <v>1</v>
      </c>
      <c r="K108" s="22">
        <f t="shared" si="17"/>
        <v>2</v>
      </c>
      <c r="L108" s="22">
        <f t="shared" si="18"/>
        <v>0</v>
      </c>
      <c r="M108" s="22">
        <f t="shared" si="19"/>
        <v>4</v>
      </c>
      <c r="N108" s="22">
        <f t="shared" si="20"/>
        <v>1</v>
      </c>
      <c r="O108" s="22">
        <f t="shared" si="21"/>
        <v>6</v>
      </c>
      <c r="P108" s="35">
        <f>'Data Entry'!I108</f>
        <v>0</v>
      </c>
      <c r="Q108" s="35">
        <f>'Data Entry'!J108</f>
        <v>0</v>
      </c>
      <c r="R108" s="35">
        <f>'Data Entry'!K108</f>
        <v>9</v>
      </c>
      <c r="S108" s="35">
        <f>'Data Entry'!L108</f>
        <v>1</v>
      </c>
      <c r="T108" s="35">
        <f t="shared" si="22"/>
        <v>0</v>
      </c>
      <c r="U108" s="35">
        <f t="shared" si="23"/>
        <v>10</v>
      </c>
      <c r="V108" s="35" t="e">
        <f t="shared" si="31"/>
        <v>#DIV/0!</v>
      </c>
      <c r="W108" s="35">
        <f t="shared" si="32"/>
        <v>0.9</v>
      </c>
      <c r="X108" s="35">
        <f t="shared" si="33"/>
        <v>5</v>
      </c>
      <c r="Y108" s="35">
        <f t="shared" si="24"/>
        <v>0</v>
      </c>
      <c r="Z108" s="35">
        <f t="shared" si="25"/>
        <v>18</v>
      </c>
      <c r="AA108" s="35">
        <f t="shared" si="26"/>
        <v>18</v>
      </c>
      <c r="AB108" s="21">
        <f>'Data Entry'!S108</f>
        <v>0</v>
      </c>
      <c r="AC108" s="21">
        <f>'Data Entry'!T108</f>
        <v>2</v>
      </c>
      <c r="AD108" s="21">
        <f>'Data Entry'!U108</f>
        <v>0</v>
      </c>
      <c r="AE108" s="21">
        <f t="shared" si="27"/>
        <v>6</v>
      </c>
      <c r="AF108" s="13">
        <f>'Data Entry'!V108</f>
        <v>8</v>
      </c>
      <c r="AG108" s="13">
        <f t="shared" si="28"/>
        <v>2.66666666666667</v>
      </c>
      <c r="AH108" s="13">
        <f>'Data Entry'!W108</f>
        <v>0</v>
      </c>
      <c r="AI108" s="13">
        <f>'Data Entry'!X108</f>
        <v>0</v>
      </c>
      <c r="AJ108" s="13">
        <f>'Data Entry'!Y108</f>
        <v>0</v>
      </c>
      <c r="AK108" s="13">
        <f>'Data Entry'!Z108</f>
        <v>0</v>
      </c>
    </row>
    <row r="109" spans="1:37">
      <c r="A109" s="34">
        <f>'Data Entry'!A109</f>
        <v>4951</v>
      </c>
      <c r="B109" s="34">
        <f>'Data Entry'!B109</f>
        <v>16</v>
      </c>
      <c r="C109" s="20">
        <f>IF('Data Entry'!C109="red",1,IF('Data Entry'!C109="blue",2,0))</f>
        <v>2</v>
      </c>
      <c r="D109" s="22">
        <f>'Data Entry'!D109</f>
        <v>1</v>
      </c>
      <c r="E109" s="22">
        <f>'Data Entry'!E109</f>
        <v>0</v>
      </c>
      <c r="F109" s="22">
        <f>'Data Entry'!F109</f>
        <v>0</v>
      </c>
      <c r="G109" s="22">
        <f>'Data Entry'!G109</f>
        <v>0</v>
      </c>
      <c r="H109" s="22">
        <f>'Data Entry'!H109</f>
        <v>1</v>
      </c>
      <c r="I109" s="22">
        <f t="shared" si="29"/>
        <v>0</v>
      </c>
      <c r="J109" s="22">
        <f t="shared" si="30"/>
        <v>1</v>
      </c>
      <c r="K109" s="22">
        <f t="shared" si="17"/>
        <v>2</v>
      </c>
      <c r="L109" s="22">
        <f t="shared" si="18"/>
        <v>0</v>
      </c>
      <c r="M109" s="22">
        <f t="shared" si="19"/>
        <v>0</v>
      </c>
      <c r="N109" s="22">
        <f t="shared" si="20"/>
        <v>1</v>
      </c>
      <c r="O109" s="22">
        <f t="shared" si="21"/>
        <v>2</v>
      </c>
      <c r="P109" s="35">
        <f>'Data Entry'!I109</f>
        <v>0</v>
      </c>
      <c r="Q109" s="35">
        <f>'Data Entry'!J109</f>
        <v>0</v>
      </c>
      <c r="R109" s="35">
        <f>'Data Entry'!K109</f>
        <v>1</v>
      </c>
      <c r="S109" s="35">
        <f>'Data Entry'!L109</f>
        <v>3</v>
      </c>
      <c r="T109" s="35">
        <f t="shared" si="22"/>
        <v>0</v>
      </c>
      <c r="U109" s="35">
        <f t="shared" si="23"/>
        <v>4</v>
      </c>
      <c r="V109" s="35" t="e">
        <f t="shared" si="31"/>
        <v>#DIV/0!</v>
      </c>
      <c r="W109" s="35">
        <f t="shared" si="32"/>
        <v>0.25</v>
      </c>
      <c r="X109" s="35">
        <f t="shared" si="33"/>
        <v>2</v>
      </c>
      <c r="Y109" s="35">
        <f t="shared" si="24"/>
        <v>0</v>
      </c>
      <c r="Z109" s="35">
        <f t="shared" si="25"/>
        <v>2</v>
      </c>
      <c r="AA109" s="35">
        <f t="shared" si="26"/>
        <v>2</v>
      </c>
      <c r="AB109" s="21">
        <f>'Data Entry'!S109</f>
        <v>0</v>
      </c>
      <c r="AC109" s="21">
        <f>'Data Entry'!T109</f>
        <v>2</v>
      </c>
      <c r="AD109" s="21">
        <f>'Data Entry'!U109</f>
        <v>0</v>
      </c>
      <c r="AE109" s="21">
        <f t="shared" si="27"/>
        <v>6</v>
      </c>
      <c r="AF109" s="13">
        <f>'Data Entry'!V109</f>
        <v>4</v>
      </c>
      <c r="AG109" s="13">
        <f t="shared" si="28"/>
        <v>1.33333333333333</v>
      </c>
      <c r="AH109" s="13">
        <f>'Data Entry'!W109</f>
        <v>0</v>
      </c>
      <c r="AI109" s="13">
        <f>'Data Entry'!X109</f>
        <v>0</v>
      </c>
      <c r="AJ109" s="13">
        <f>'Data Entry'!Y109</f>
        <v>0</v>
      </c>
      <c r="AK109" s="13">
        <f>'Data Entry'!Z109</f>
        <v>0</v>
      </c>
    </row>
    <row r="110" spans="1:37">
      <c r="A110" s="34">
        <f>'Data Entry'!A110</f>
        <v>610</v>
      </c>
      <c r="B110" s="34">
        <f>'Data Entry'!B110</f>
        <v>16</v>
      </c>
      <c r="C110" s="20">
        <f>IF('Data Entry'!C110="red",1,IF('Data Entry'!C110="blue",2,0))</f>
        <v>2</v>
      </c>
      <c r="D110" s="22">
        <f>'Data Entry'!D110</f>
        <v>1</v>
      </c>
      <c r="E110" s="22">
        <f>'Data Entry'!E110</f>
        <v>0</v>
      </c>
      <c r="F110" s="22">
        <f>'Data Entry'!F110</f>
        <v>0</v>
      </c>
      <c r="G110" s="22">
        <f>'Data Entry'!G110</f>
        <v>1</v>
      </c>
      <c r="H110" s="22">
        <f>'Data Entry'!H110</f>
        <v>0</v>
      </c>
      <c r="I110" s="22">
        <f t="shared" si="29"/>
        <v>0</v>
      </c>
      <c r="J110" s="22">
        <f t="shared" si="30"/>
        <v>1</v>
      </c>
      <c r="K110" s="22">
        <f t="shared" si="17"/>
        <v>2</v>
      </c>
      <c r="L110" s="22">
        <f t="shared" si="18"/>
        <v>0</v>
      </c>
      <c r="M110" s="22">
        <f t="shared" si="19"/>
        <v>4</v>
      </c>
      <c r="N110" s="22">
        <f t="shared" si="20"/>
        <v>1</v>
      </c>
      <c r="O110" s="22">
        <f t="shared" si="21"/>
        <v>6</v>
      </c>
      <c r="P110" s="35">
        <f>'Data Entry'!I110</f>
        <v>1</v>
      </c>
      <c r="Q110" s="35">
        <f>'Data Entry'!J110</f>
        <v>0</v>
      </c>
      <c r="R110" s="35">
        <f>'Data Entry'!K110</f>
        <v>4</v>
      </c>
      <c r="S110" s="35">
        <f>'Data Entry'!L110</f>
        <v>2</v>
      </c>
      <c r="T110" s="35">
        <f t="shared" si="22"/>
        <v>1</v>
      </c>
      <c r="U110" s="35">
        <f t="shared" si="23"/>
        <v>6</v>
      </c>
      <c r="V110" s="35">
        <f t="shared" si="31"/>
        <v>1</v>
      </c>
      <c r="W110" s="35">
        <f t="shared" si="32"/>
        <v>0.666666666666667</v>
      </c>
      <c r="X110" s="35">
        <f t="shared" si="33"/>
        <v>3.5</v>
      </c>
      <c r="Y110" s="35">
        <f t="shared" si="24"/>
        <v>1</v>
      </c>
      <c r="Z110" s="35">
        <f t="shared" si="25"/>
        <v>8</v>
      </c>
      <c r="AA110" s="35">
        <f t="shared" si="26"/>
        <v>9</v>
      </c>
      <c r="AB110" s="21">
        <f>'Data Entry'!S110</f>
        <v>0</v>
      </c>
      <c r="AC110" s="21">
        <f>'Data Entry'!T110</f>
        <v>1</v>
      </c>
      <c r="AD110" s="21">
        <f>'Data Entry'!U110</f>
        <v>0</v>
      </c>
      <c r="AE110" s="21">
        <f t="shared" si="27"/>
        <v>4</v>
      </c>
      <c r="AF110" s="13">
        <f>'Data Entry'!V110</f>
        <v>4</v>
      </c>
      <c r="AG110" s="13">
        <f t="shared" si="28"/>
        <v>1.33333333333333</v>
      </c>
      <c r="AH110" s="13">
        <f>'Data Entry'!W110</f>
        <v>0</v>
      </c>
      <c r="AI110" s="13">
        <f>'Data Entry'!X110</f>
        <v>0</v>
      </c>
      <c r="AJ110" s="13">
        <f>'Data Entry'!Y110</f>
        <v>0</v>
      </c>
      <c r="AK110" s="13">
        <f>'Data Entry'!Z110</f>
        <v>0</v>
      </c>
    </row>
    <row r="111" spans="1:37">
      <c r="A111" s="34">
        <f>'Data Entry'!A111</f>
        <v>3161</v>
      </c>
      <c r="B111" s="34">
        <f>'Data Entry'!B111</f>
        <v>16</v>
      </c>
      <c r="C111" s="20">
        <f>IF('Data Entry'!C111="red",1,IF('Data Entry'!C111="blue",2,0))</f>
        <v>2</v>
      </c>
      <c r="D111" s="22">
        <f>'Data Entry'!D111</f>
        <v>1</v>
      </c>
      <c r="E111" s="22">
        <f>'Data Entry'!E111</f>
        <v>0</v>
      </c>
      <c r="F111" s="22">
        <f>'Data Entry'!F111</f>
        <v>0</v>
      </c>
      <c r="G111" s="22">
        <f>'Data Entry'!G111</f>
        <v>1</v>
      </c>
      <c r="H111" s="22">
        <f>'Data Entry'!H111</f>
        <v>1</v>
      </c>
      <c r="I111" s="22">
        <f t="shared" si="29"/>
        <v>0</v>
      </c>
      <c r="J111" s="22">
        <f t="shared" si="30"/>
        <v>2</v>
      </c>
      <c r="K111" s="22">
        <f t="shared" si="17"/>
        <v>2</v>
      </c>
      <c r="L111" s="22">
        <f t="shared" si="18"/>
        <v>0</v>
      </c>
      <c r="M111" s="22">
        <f t="shared" si="19"/>
        <v>4</v>
      </c>
      <c r="N111" s="22">
        <f t="shared" si="20"/>
        <v>2</v>
      </c>
      <c r="O111" s="22">
        <f t="shared" si="21"/>
        <v>6</v>
      </c>
      <c r="P111" s="35">
        <f>'Data Entry'!I111</f>
        <v>0</v>
      </c>
      <c r="Q111" s="35">
        <f>'Data Entry'!J111</f>
        <v>0</v>
      </c>
      <c r="R111" s="35">
        <f>'Data Entry'!K111</f>
        <v>2</v>
      </c>
      <c r="S111" s="35">
        <f>'Data Entry'!L111</f>
        <v>2</v>
      </c>
      <c r="T111" s="35">
        <f t="shared" si="22"/>
        <v>0</v>
      </c>
      <c r="U111" s="35">
        <f t="shared" si="23"/>
        <v>4</v>
      </c>
      <c r="V111" s="35" t="e">
        <f t="shared" si="31"/>
        <v>#DIV/0!</v>
      </c>
      <c r="W111" s="35">
        <f t="shared" si="32"/>
        <v>0.5</v>
      </c>
      <c r="X111" s="35">
        <f t="shared" si="33"/>
        <v>2</v>
      </c>
      <c r="Y111" s="35">
        <f t="shared" si="24"/>
        <v>0</v>
      </c>
      <c r="Z111" s="35">
        <f t="shared" si="25"/>
        <v>4</v>
      </c>
      <c r="AA111" s="35">
        <f t="shared" si="26"/>
        <v>4</v>
      </c>
      <c r="AB111" s="21">
        <f>'Data Entry'!S111</f>
        <v>0</v>
      </c>
      <c r="AC111" s="21">
        <f>'Data Entry'!T111</f>
        <v>4</v>
      </c>
      <c r="AD111" s="21">
        <f>'Data Entry'!U111</f>
        <v>0</v>
      </c>
      <c r="AE111" s="21">
        <f t="shared" si="27"/>
        <v>15</v>
      </c>
      <c r="AF111" s="13">
        <f>'Data Entry'!V111</f>
        <v>4</v>
      </c>
      <c r="AG111" s="13">
        <f t="shared" si="28"/>
        <v>1.33333333333333</v>
      </c>
      <c r="AH111" s="13">
        <f>'Data Entry'!W111</f>
        <v>0</v>
      </c>
      <c r="AI111" s="13">
        <f>'Data Entry'!X111</f>
        <v>0</v>
      </c>
      <c r="AJ111" s="13">
        <f>'Data Entry'!Y111</f>
        <v>0</v>
      </c>
      <c r="AK111" s="13">
        <f>'Data Entry'!Z111</f>
        <v>0</v>
      </c>
    </row>
    <row r="112" spans="1:37">
      <c r="A112" s="34">
        <f>'Data Entry'!A112</f>
        <v>2609</v>
      </c>
      <c r="B112" s="34">
        <f>'Data Entry'!B112</f>
        <v>17</v>
      </c>
      <c r="C112" s="20">
        <f>IF('Data Entry'!C112="red",1,IF('Data Entry'!C112="blue",2,0))</f>
        <v>2</v>
      </c>
      <c r="D112" s="22">
        <f>'Data Entry'!D112</f>
        <v>1</v>
      </c>
      <c r="E112" s="22">
        <f>'Data Entry'!E112</f>
        <v>0</v>
      </c>
      <c r="F112" s="22">
        <f>'Data Entry'!F112</f>
        <v>0</v>
      </c>
      <c r="G112" s="22">
        <f>'Data Entry'!G112</f>
        <v>2</v>
      </c>
      <c r="H112" s="22">
        <f>'Data Entry'!H112</f>
        <v>0</v>
      </c>
      <c r="I112" s="22">
        <f t="shared" si="29"/>
        <v>0</v>
      </c>
      <c r="J112" s="22">
        <f t="shared" si="30"/>
        <v>2</v>
      </c>
      <c r="K112" s="22">
        <f t="shared" si="17"/>
        <v>2</v>
      </c>
      <c r="L112" s="22">
        <f t="shared" si="18"/>
        <v>0</v>
      </c>
      <c r="M112" s="22">
        <f t="shared" si="19"/>
        <v>8</v>
      </c>
      <c r="N112" s="22">
        <f t="shared" si="20"/>
        <v>2</v>
      </c>
      <c r="O112" s="22">
        <f t="shared" si="21"/>
        <v>10</v>
      </c>
      <c r="P112" s="35">
        <f>'Data Entry'!I112</f>
        <v>0</v>
      </c>
      <c r="Q112" s="35">
        <f>'Data Entry'!J112</f>
        <v>0</v>
      </c>
      <c r="R112" s="35">
        <f>'Data Entry'!K112</f>
        <v>7</v>
      </c>
      <c r="S112" s="35">
        <f>'Data Entry'!L112</f>
        <v>0</v>
      </c>
      <c r="T112" s="35">
        <f t="shared" si="22"/>
        <v>0</v>
      </c>
      <c r="U112" s="35">
        <f t="shared" si="23"/>
        <v>7</v>
      </c>
      <c r="V112" s="35" t="e">
        <f t="shared" si="31"/>
        <v>#DIV/0!</v>
      </c>
      <c r="W112" s="35">
        <f t="shared" si="32"/>
        <v>1</v>
      </c>
      <c r="X112" s="35">
        <f t="shared" si="33"/>
        <v>3.5</v>
      </c>
      <c r="Y112" s="35">
        <f t="shared" si="24"/>
        <v>0</v>
      </c>
      <c r="Z112" s="35">
        <f t="shared" si="25"/>
        <v>14</v>
      </c>
      <c r="AA112" s="35">
        <f t="shared" si="26"/>
        <v>14</v>
      </c>
      <c r="AB112" s="21">
        <f>'Data Entry'!S112</f>
        <v>0</v>
      </c>
      <c r="AC112" s="21">
        <f>'Data Entry'!T112</f>
        <v>4</v>
      </c>
      <c r="AD112" s="21">
        <f>'Data Entry'!U112</f>
        <v>0</v>
      </c>
      <c r="AE112" s="21">
        <f t="shared" si="27"/>
        <v>15</v>
      </c>
      <c r="AF112" s="13">
        <f>'Data Entry'!V112</f>
        <v>0</v>
      </c>
      <c r="AG112" s="13">
        <f t="shared" si="28"/>
        <v>0</v>
      </c>
      <c r="AH112" s="13">
        <f>'Data Entry'!W112</f>
        <v>0</v>
      </c>
      <c r="AI112" s="13">
        <f>'Data Entry'!X112</f>
        <v>0</v>
      </c>
      <c r="AJ112" s="13">
        <f>'Data Entry'!Y112</f>
        <v>0</v>
      </c>
      <c r="AK112" s="13">
        <f>'Data Entry'!Z112</f>
        <v>0</v>
      </c>
    </row>
    <row r="113" spans="1:37">
      <c r="A113" s="34">
        <f>'Data Entry'!A113</f>
        <v>6865</v>
      </c>
      <c r="B113" s="34">
        <f>'Data Entry'!B113</f>
        <v>17</v>
      </c>
      <c r="C113" s="20">
        <f>IF('Data Entry'!C113="red",1,IF('Data Entry'!C113="blue",2,0))</f>
        <v>2</v>
      </c>
      <c r="D113" s="22">
        <f>'Data Entry'!D113</f>
        <v>1</v>
      </c>
      <c r="E113" s="22">
        <f>'Data Entry'!E113</f>
        <v>1</v>
      </c>
      <c r="F113" s="22">
        <f>'Data Entry'!F113</f>
        <v>0</v>
      </c>
      <c r="G113" s="22">
        <f>'Data Entry'!G113</f>
        <v>0</v>
      </c>
      <c r="H113" s="22">
        <f>'Data Entry'!H113</f>
        <v>0</v>
      </c>
      <c r="I113" s="22">
        <f t="shared" si="29"/>
        <v>1</v>
      </c>
      <c r="J113" s="22">
        <f t="shared" si="30"/>
        <v>0</v>
      </c>
      <c r="K113" s="22">
        <f t="shared" si="17"/>
        <v>2</v>
      </c>
      <c r="L113" s="22">
        <f t="shared" si="18"/>
        <v>2</v>
      </c>
      <c r="M113" s="22">
        <f t="shared" si="19"/>
        <v>0</v>
      </c>
      <c r="N113" s="22">
        <f t="shared" si="20"/>
        <v>1</v>
      </c>
      <c r="O113" s="22">
        <f t="shared" si="21"/>
        <v>4</v>
      </c>
      <c r="P113" s="35">
        <f>'Data Entry'!I113</f>
        <v>0</v>
      </c>
      <c r="Q113" s="35">
        <f>'Data Entry'!J113</f>
        <v>0</v>
      </c>
      <c r="R113" s="35">
        <f>'Data Entry'!K113</f>
        <v>0</v>
      </c>
      <c r="S113" s="35">
        <f>'Data Entry'!L113</f>
        <v>0</v>
      </c>
      <c r="T113" s="35">
        <f t="shared" si="22"/>
        <v>0</v>
      </c>
      <c r="U113" s="35">
        <f t="shared" si="23"/>
        <v>0</v>
      </c>
      <c r="V113" s="35" t="e">
        <f t="shared" si="31"/>
        <v>#DIV/0!</v>
      </c>
      <c r="W113" s="35" t="e">
        <f t="shared" si="32"/>
        <v>#DIV/0!</v>
      </c>
      <c r="X113" s="35">
        <f t="shared" si="33"/>
        <v>0</v>
      </c>
      <c r="Y113" s="35">
        <f t="shared" si="24"/>
        <v>0</v>
      </c>
      <c r="Z113" s="35">
        <f t="shared" si="25"/>
        <v>0</v>
      </c>
      <c r="AA113" s="35">
        <f t="shared" si="26"/>
        <v>0</v>
      </c>
      <c r="AB113" s="21">
        <f>'Data Entry'!S113</f>
        <v>0</v>
      </c>
      <c r="AC113" s="21">
        <f>'Data Entry'!T113</f>
        <v>2</v>
      </c>
      <c r="AD113" s="21">
        <f>'Data Entry'!U113</f>
        <v>0</v>
      </c>
      <c r="AE113" s="21">
        <f t="shared" si="27"/>
        <v>6</v>
      </c>
      <c r="AF113" s="13">
        <f>'Data Entry'!V113</f>
        <v>0</v>
      </c>
      <c r="AG113" s="13">
        <f t="shared" si="28"/>
        <v>0</v>
      </c>
      <c r="AH113" s="13">
        <f>'Data Entry'!W113</f>
        <v>0</v>
      </c>
      <c r="AI113" s="13">
        <f>'Data Entry'!X113</f>
        <v>0</v>
      </c>
      <c r="AJ113" s="13">
        <f>'Data Entry'!Y113</f>
        <v>1</v>
      </c>
      <c r="AK113" s="13">
        <f>'Data Entry'!Z113</f>
        <v>1</v>
      </c>
    </row>
    <row r="114" spans="1:37">
      <c r="A114" s="34">
        <f>'Data Entry'!A114</f>
        <v>7480</v>
      </c>
      <c r="B114" s="34">
        <f>'Data Entry'!B114</f>
        <v>17</v>
      </c>
      <c r="C114" s="20">
        <f>IF('Data Entry'!C114="red",1,IF('Data Entry'!C114="blue",2,0))</f>
        <v>1</v>
      </c>
      <c r="D114" s="22">
        <f>'Data Entry'!D114</f>
        <v>0</v>
      </c>
      <c r="E114" s="22">
        <f>'Data Entry'!E114</f>
        <v>0</v>
      </c>
      <c r="F114" s="22">
        <f>'Data Entry'!F114</f>
        <v>0</v>
      </c>
      <c r="G114" s="22">
        <f>'Data Entry'!G114</f>
        <v>2</v>
      </c>
      <c r="H114" s="22">
        <f>'Data Entry'!H114</f>
        <v>0</v>
      </c>
      <c r="I114" s="22">
        <f t="shared" si="29"/>
        <v>0</v>
      </c>
      <c r="J114" s="22">
        <f t="shared" si="30"/>
        <v>2</v>
      </c>
      <c r="K114" s="22">
        <f t="shared" si="17"/>
        <v>0</v>
      </c>
      <c r="L114" s="22">
        <f t="shared" si="18"/>
        <v>0</v>
      </c>
      <c r="M114" s="22">
        <f t="shared" si="19"/>
        <v>8</v>
      </c>
      <c r="N114" s="22">
        <f t="shared" si="20"/>
        <v>2</v>
      </c>
      <c r="O114" s="22">
        <f t="shared" si="21"/>
        <v>8</v>
      </c>
      <c r="P114" s="35">
        <f>'Data Entry'!I114</f>
        <v>0</v>
      </c>
      <c r="Q114" s="35">
        <f>'Data Entry'!J114</f>
        <v>0</v>
      </c>
      <c r="R114" s="35">
        <f>'Data Entry'!K114</f>
        <v>5</v>
      </c>
      <c r="S114" s="35">
        <f>'Data Entry'!L114</f>
        <v>0</v>
      </c>
      <c r="T114" s="35">
        <f t="shared" si="22"/>
        <v>0</v>
      </c>
      <c r="U114" s="35">
        <f t="shared" si="23"/>
        <v>5</v>
      </c>
      <c r="V114" s="35" t="e">
        <f t="shared" si="31"/>
        <v>#DIV/0!</v>
      </c>
      <c r="W114" s="35">
        <f t="shared" si="32"/>
        <v>1</v>
      </c>
      <c r="X114" s="35">
        <f t="shared" si="33"/>
        <v>2.5</v>
      </c>
      <c r="Y114" s="35">
        <f t="shared" si="24"/>
        <v>0</v>
      </c>
      <c r="Z114" s="35">
        <f t="shared" si="25"/>
        <v>10</v>
      </c>
      <c r="AA114" s="35">
        <f t="shared" si="26"/>
        <v>10</v>
      </c>
      <c r="AB114" s="21">
        <f>'Data Entry'!S114</f>
        <v>0</v>
      </c>
      <c r="AC114" s="21">
        <f>'Data Entry'!T114</f>
        <v>2</v>
      </c>
      <c r="AD114" s="21">
        <f>'Data Entry'!U114</f>
        <v>0</v>
      </c>
      <c r="AE114" s="21">
        <f t="shared" si="27"/>
        <v>6</v>
      </c>
      <c r="AF114" s="13">
        <f>'Data Entry'!V114</f>
        <v>4</v>
      </c>
      <c r="AG114" s="13">
        <f t="shared" si="28"/>
        <v>1.33333333333333</v>
      </c>
      <c r="AH114" s="13">
        <f>'Data Entry'!W114</f>
        <v>0</v>
      </c>
      <c r="AI114" s="13">
        <f>'Data Entry'!X114</f>
        <v>0</v>
      </c>
      <c r="AJ114" s="13">
        <f>'Data Entry'!Y114</f>
        <v>0</v>
      </c>
      <c r="AK114" s="13">
        <f>'Data Entry'!Z114</f>
        <v>0</v>
      </c>
    </row>
    <row r="115" spans="1:37">
      <c r="A115" s="34">
        <f>'Data Entry'!A115</f>
        <v>2200</v>
      </c>
      <c r="B115" s="34">
        <f>'Data Entry'!B115</f>
        <v>17</v>
      </c>
      <c r="C115" s="20">
        <f>IF('Data Entry'!C115="red",1,IF('Data Entry'!C115="blue",2,0))</f>
        <v>2</v>
      </c>
      <c r="D115" s="22">
        <f>'Data Entry'!D115</f>
        <v>1</v>
      </c>
      <c r="E115" s="22">
        <f>'Data Entry'!E115</f>
        <v>0</v>
      </c>
      <c r="F115" s="22">
        <f>'Data Entry'!F115</f>
        <v>0</v>
      </c>
      <c r="G115" s="22">
        <f>'Data Entry'!G115</f>
        <v>3</v>
      </c>
      <c r="H115" s="22">
        <f>'Data Entry'!H115</f>
        <v>0</v>
      </c>
      <c r="I115" s="22">
        <f t="shared" si="29"/>
        <v>0</v>
      </c>
      <c r="J115" s="22">
        <f t="shared" si="30"/>
        <v>3</v>
      </c>
      <c r="K115" s="22">
        <f t="shared" si="17"/>
        <v>2</v>
      </c>
      <c r="L115" s="22">
        <f t="shared" si="18"/>
        <v>0</v>
      </c>
      <c r="M115" s="22">
        <f t="shared" si="19"/>
        <v>12</v>
      </c>
      <c r="N115" s="22">
        <f t="shared" si="20"/>
        <v>3</v>
      </c>
      <c r="O115" s="22">
        <f t="shared" si="21"/>
        <v>14</v>
      </c>
      <c r="P115" s="35">
        <f>'Data Entry'!I115</f>
        <v>0</v>
      </c>
      <c r="Q115" s="35">
        <f>'Data Entry'!J115</f>
        <v>0</v>
      </c>
      <c r="R115" s="35">
        <f>'Data Entry'!K115</f>
        <v>10</v>
      </c>
      <c r="S115" s="35">
        <f>'Data Entry'!L115</f>
        <v>1</v>
      </c>
      <c r="T115" s="35">
        <f t="shared" si="22"/>
        <v>0</v>
      </c>
      <c r="U115" s="35">
        <f t="shared" si="23"/>
        <v>11</v>
      </c>
      <c r="V115" s="35" t="e">
        <f t="shared" si="31"/>
        <v>#DIV/0!</v>
      </c>
      <c r="W115" s="35">
        <f t="shared" si="32"/>
        <v>0.909090909090909</v>
      </c>
      <c r="X115" s="35">
        <f t="shared" si="33"/>
        <v>5.5</v>
      </c>
      <c r="Y115" s="35">
        <f t="shared" si="24"/>
        <v>0</v>
      </c>
      <c r="Z115" s="35">
        <f t="shared" si="25"/>
        <v>20</v>
      </c>
      <c r="AA115" s="35">
        <f t="shared" si="26"/>
        <v>20</v>
      </c>
      <c r="AB115" s="21">
        <f>'Data Entry'!S115</f>
        <v>0</v>
      </c>
      <c r="AC115" s="21">
        <f>'Data Entry'!T115</f>
        <v>4</v>
      </c>
      <c r="AD115" s="21">
        <f>'Data Entry'!U115</f>
        <v>0</v>
      </c>
      <c r="AE115" s="21">
        <f t="shared" si="27"/>
        <v>15</v>
      </c>
      <c r="AF115" s="13">
        <f>'Data Entry'!V115</f>
        <v>0</v>
      </c>
      <c r="AG115" s="13">
        <f t="shared" si="28"/>
        <v>0</v>
      </c>
      <c r="AH115" s="13">
        <f>'Data Entry'!W115</f>
        <v>0</v>
      </c>
      <c r="AI115" s="13">
        <f>'Data Entry'!X115</f>
        <v>0</v>
      </c>
      <c r="AJ115" s="13">
        <f>'Data Entry'!Y115</f>
        <v>0</v>
      </c>
      <c r="AK115" s="13">
        <f>'Data Entry'!Z115</f>
        <v>0</v>
      </c>
    </row>
    <row r="116" spans="1:37">
      <c r="A116" s="34">
        <f>'Data Entry'!A116</f>
        <v>4617</v>
      </c>
      <c r="B116" s="34">
        <f>'Data Entry'!B116</f>
        <v>19</v>
      </c>
      <c r="C116" s="20">
        <f>IF('Data Entry'!C116="red",1,IF('Data Entry'!C116="blue",2,0))</f>
        <v>2</v>
      </c>
      <c r="D116" s="22">
        <f>'Data Entry'!D116</f>
        <v>1</v>
      </c>
      <c r="E116" s="22">
        <f>'Data Entry'!E116</f>
        <v>0</v>
      </c>
      <c r="F116" s="22">
        <f>'Data Entry'!F116</f>
        <v>0</v>
      </c>
      <c r="G116" s="22">
        <f>'Data Entry'!G116</f>
        <v>1</v>
      </c>
      <c r="H116" s="22">
        <f>'Data Entry'!H116</f>
        <v>0</v>
      </c>
      <c r="I116" s="22">
        <f t="shared" si="29"/>
        <v>0</v>
      </c>
      <c r="J116" s="22">
        <f t="shared" si="30"/>
        <v>1</v>
      </c>
      <c r="K116" s="22">
        <f t="shared" si="17"/>
        <v>2</v>
      </c>
      <c r="L116" s="22">
        <f t="shared" si="18"/>
        <v>0</v>
      </c>
      <c r="M116" s="22">
        <f t="shared" si="19"/>
        <v>4</v>
      </c>
      <c r="N116" s="22">
        <f t="shared" si="20"/>
        <v>1</v>
      </c>
      <c r="O116" s="22">
        <f t="shared" si="21"/>
        <v>6</v>
      </c>
      <c r="P116" s="35">
        <f>'Data Entry'!I116</f>
        <v>0</v>
      </c>
      <c r="Q116" s="35">
        <f>'Data Entry'!J116</f>
        <v>0</v>
      </c>
      <c r="R116" s="35">
        <f>'Data Entry'!K116</f>
        <v>0</v>
      </c>
      <c r="S116" s="35">
        <f>'Data Entry'!L116</f>
        <v>0</v>
      </c>
      <c r="T116" s="35">
        <f t="shared" si="22"/>
        <v>0</v>
      </c>
      <c r="U116" s="35">
        <f t="shared" si="23"/>
        <v>0</v>
      </c>
      <c r="V116" s="35" t="e">
        <f t="shared" si="31"/>
        <v>#DIV/0!</v>
      </c>
      <c r="W116" s="35" t="e">
        <f t="shared" si="32"/>
        <v>#DIV/0!</v>
      </c>
      <c r="X116" s="35">
        <f t="shared" si="33"/>
        <v>0</v>
      </c>
      <c r="Y116" s="35">
        <f t="shared" si="24"/>
        <v>0</v>
      </c>
      <c r="Z116" s="35">
        <f t="shared" si="25"/>
        <v>0</v>
      </c>
      <c r="AA116" s="35">
        <f t="shared" si="26"/>
        <v>0</v>
      </c>
      <c r="AB116" s="21">
        <f>'Data Entry'!S116</f>
        <v>0</v>
      </c>
      <c r="AC116" s="21">
        <f>'Data Entry'!T116</f>
        <v>0</v>
      </c>
      <c r="AD116" s="21">
        <f>'Data Entry'!U116</f>
        <v>0</v>
      </c>
      <c r="AE116" s="21">
        <f t="shared" si="27"/>
        <v>0</v>
      </c>
      <c r="AF116" s="13">
        <f>'Data Entry'!V116</f>
        <v>4</v>
      </c>
      <c r="AG116" s="13">
        <f t="shared" si="28"/>
        <v>1.33333333333333</v>
      </c>
      <c r="AH116" s="13">
        <f>'Data Entry'!W116</f>
        <v>0</v>
      </c>
      <c r="AI116" s="13">
        <f>'Data Entry'!X116</f>
        <v>0</v>
      </c>
      <c r="AJ116" s="13">
        <f>'Data Entry'!Y116</f>
        <v>1</v>
      </c>
      <c r="AK116" s="13">
        <f>'Data Entry'!Z116</f>
        <v>1</v>
      </c>
    </row>
    <row r="117" spans="1:37">
      <c r="A117" s="34">
        <f>'Data Entry'!A117</f>
        <v>771</v>
      </c>
      <c r="B117" s="34">
        <f>'Data Entry'!B117</f>
        <v>19</v>
      </c>
      <c r="C117" s="20">
        <f>IF('Data Entry'!C117="red",1,IF('Data Entry'!C117="blue",2,0))</f>
        <v>1</v>
      </c>
      <c r="D117" s="22">
        <f>'Data Entry'!D117</f>
        <v>1</v>
      </c>
      <c r="E117" s="22">
        <f>'Data Entry'!E117</f>
        <v>0</v>
      </c>
      <c r="F117" s="22">
        <f>'Data Entry'!F117</f>
        <v>0</v>
      </c>
      <c r="G117" s="22">
        <f>'Data Entry'!G117</f>
        <v>0</v>
      </c>
      <c r="H117" s="22">
        <f>'Data Entry'!H117</f>
        <v>0</v>
      </c>
      <c r="I117" s="22">
        <f t="shared" si="29"/>
        <v>0</v>
      </c>
      <c r="J117" s="22">
        <f t="shared" si="30"/>
        <v>0</v>
      </c>
      <c r="K117" s="22">
        <f t="shared" si="17"/>
        <v>2</v>
      </c>
      <c r="L117" s="22">
        <f t="shared" si="18"/>
        <v>0</v>
      </c>
      <c r="M117" s="22">
        <f t="shared" si="19"/>
        <v>0</v>
      </c>
      <c r="N117" s="22">
        <f t="shared" si="20"/>
        <v>0</v>
      </c>
      <c r="O117" s="22">
        <f t="shared" si="21"/>
        <v>2</v>
      </c>
      <c r="P117" s="35">
        <f>'Data Entry'!I117</f>
        <v>0</v>
      </c>
      <c r="Q117" s="35">
        <f>'Data Entry'!J117</f>
        <v>0</v>
      </c>
      <c r="R117" s="35">
        <f>'Data Entry'!K117</f>
        <v>0</v>
      </c>
      <c r="S117" s="35">
        <f>'Data Entry'!L117</f>
        <v>0</v>
      </c>
      <c r="T117" s="35">
        <f t="shared" si="22"/>
        <v>0</v>
      </c>
      <c r="U117" s="35">
        <f t="shared" si="23"/>
        <v>0</v>
      </c>
      <c r="V117" s="35" t="e">
        <f t="shared" si="31"/>
        <v>#DIV/0!</v>
      </c>
      <c r="W117" s="35" t="e">
        <f t="shared" si="32"/>
        <v>#DIV/0!</v>
      </c>
      <c r="X117" s="35">
        <f t="shared" si="33"/>
        <v>0</v>
      </c>
      <c r="Y117" s="35">
        <f t="shared" si="24"/>
        <v>0</v>
      </c>
      <c r="Z117" s="35">
        <f t="shared" si="25"/>
        <v>0</v>
      </c>
      <c r="AA117" s="35">
        <f t="shared" si="26"/>
        <v>0</v>
      </c>
      <c r="AB117" s="21">
        <f>'Data Entry'!S117</f>
        <v>0</v>
      </c>
      <c r="AC117" s="21">
        <f>'Data Entry'!T117</f>
        <v>0</v>
      </c>
      <c r="AD117" s="21">
        <f>'Data Entry'!U117</f>
        <v>0</v>
      </c>
      <c r="AE117" s="21">
        <f t="shared" si="27"/>
        <v>0</v>
      </c>
      <c r="AF117" s="13">
        <f>'Data Entry'!V117</f>
        <v>0</v>
      </c>
      <c r="AG117" s="13">
        <f t="shared" si="28"/>
        <v>0</v>
      </c>
      <c r="AH117" s="13">
        <f>'Data Entry'!W117</f>
        <v>0</v>
      </c>
      <c r="AI117" s="13">
        <f>'Data Entry'!X117</f>
        <v>0</v>
      </c>
      <c r="AJ117" s="13">
        <f>'Data Entry'!Y117</f>
        <v>0</v>
      </c>
      <c r="AK117" s="13">
        <f>'Data Entry'!Z117</f>
        <v>0</v>
      </c>
    </row>
    <row r="118" spans="1:37">
      <c r="A118" s="34">
        <f>'Data Entry'!A118</f>
        <v>6135</v>
      </c>
      <c r="B118" s="34">
        <f>'Data Entry'!B118</f>
        <v>19</v>
      </c>
      <c r="C118" s="20">
        <f>IF('Data Entry'!C118="red",1,IF('Data Entry'!C118="blue",2,0))</f>
        <v>2</v>
      </c>
      <c r="D118" s="22">
        <f>'Data Entry'!D118</f>
        <v>1</v>
      </c>
      <c r="E118" s="22">
        <f>'Data Entry'!E118</f>
        <v>0</v>
      </c>
      <c r="F118" s="22">
        <f>'Data Entry'!F118</f>
        <v>0</v>
      </c>
      <c r="G118" s="22">
        <f>'Data Entry'!G118</f>
        <v>1</v>
      </c>
      <c r="H118" s="22">
        <f>'Data Entry'!H118</f>
        <v>0</v>
      </c>
      <c r="I118" s="22">
        <f t="shared" si="29"/>
        <v>0</v>
      </c>
      <c r="J118" s="22">
        <f t="shared" si="30"/>
        <v>1</v>
      </c>
      <c r="K118" s="22">
        <f t="shared" si="17"/>
        <v>2</v>
      </c>
      <c r="L118" s="22">
        <f t="shared" si="18"/>
        <v>0</v>
      </c>
      <c r="M118" s="22">
        <f t="shared" si="19"/>
        <v>4</v>
      </c>
      <c r="N118" s="22">
        <f t="shared" si="20"/>
        <v>1</v>
      </c>
      <c r="O118" s="22">
        <f t="shared" si="21"/>
        <v>6</v>
      </c>
      <c r="P118" s="35">
        <f>'Data Entry'!I118</f>
        <v>0</v>
      </c>
      <c r="Q118" s="35">
        <f>'Data Entry'!J118</f>
        <v>0</v>
      </c>
      <c r="R118" s="35">
        <f>'Data Entry'!K118</f>
        <v>7</v>
      </c>
      <c r="S118" s="35">
        <f>'Data Entry'!L118</f>
        <v>7</v>
      </c>
      <c r="T118" s="35">
        <f t="shared" si="22"/>
        <v>0</v>
      </c>
      <c r="U118" s="35">
        <f t="shared" si="23"/>
        <v>14</v>
      </c>
      <c r="V118" s="35" t="e">
        <f t="shared" si="31"/>
        <v>#DIV/0!</v>
      </c>
      <c r="W118" s="35">
        <f t="shared" si="32"/>
        <v>0.5</v>
      </c>
      <c r="X118" s="35">
        <f t="shared" si="33"/>
        <v>7</v>
      </c>
      <c r="Y118" s="35">
        <f t="shared" si="24"/>
        <v>0</v>
      </c>
      <c r="Z118" s="35">
        <f t="shared" si="25"/>
        <v>14</v>
      </c>
      <c r="AA118" s="35">
        <f t="shared" si="26"/>
        <v>14</v>
      </c>
      <c r="AB118" s="21">
        <f>'Data Entry'!S118</f>
        <v>0</v>
      </c>
      <c r="AC118" s="21">
        <f>'Data Entry'!T118</f>
        <v>0</v>
      </c>
      <c r="AD118" s="21">
        <f>'Data Entry'!U118</f>
        <v>0</v>
      </c>
      <c r="AE118" s="21">
        <f t="shared" si="27"/>
        <v>0</v>
      </c>
      <c r="AF118" s="13">
        <f>'Data Entry'!V118</f>
        <v>0</v>
      </c>
      <c r="AG118" s="13">
        <f t="shared" si="28"/>
        <v>0</v>
      </c>
      <c r="AH118" s="13">
        <f>'Data Entry'!W118</f>
        <v>0</v>
      </c>
      <c r="AI118" s="13">
        <f>'Data Entry'!X118</f>
        <v>0</v>
      </c>
      <c r="AJ118" s="13">
        <f>'Data Entry'!Y118</f>
        <v>0</v>
      </c>
      <c r="AK118" s="13">
        <f>'Data Entry'!Z118</f>
        <v>0</v>
      </c>
    </row>
    <row r="119" spans="1:37">
      <c r="A119" s="34">
        <f>'Data Entry'!A119</f>
        <v>8884</v>
      </c>
      <c r="B119" s="34">
        <f>'Data Entry'!B119</f>
        <v>19</v>
      </c>
      <c r="C119" s="20">
        <f>IF('Data Entry'!C119="red",1,IF('Data Entry'!C119="blue",2,0))</f>
        <v>2</v>
      </c>
      <c r="D119" s="22">
        <f>'Data Entry'!D119</f>
        <v>1</v>
      </c>
      <c r="E119" s="22">
        <f>'Data Entry'!E119</f>
        <v>1</v>
      </c>
      <c r="F119" s="22">
        <f>'Data Entry'!F119</f>
        <v>0</v>
      </c>
      <c r="G119" s="22">
        <f>'Data Entry'!G119</f>
        <v>0</v>
      </c>
      <c r="H119" s="22">
        <f>'Data Entry'!H119</f>
        <v>0</v>
      </c>
      <c r="I119" s="22">
        <f t="shared" si="29"/>
        <v>1</v>
      </c>
      <c r="J119" s="22">
        <f t="shared" si="30"/>
        <v>0</v>
      </c>
      <c r="K119" s="22">
        <f t="shared" si="17"/>
        <v>2</v>
      </c>
      <c r="L119" s="22">
        <f t="shared" si="18"/>
        <v>2</v>
      </c>
      <c r="M119" s="22">
        <f t="shared" si="19"/>
        <v>0</v>
      </c>
      <c r="N119" s="22">
        <f t="shared" si="20"/>
        <v>1</v>
      </c>
      <c r="O119" s="22">
        <f t="shared" si="21"/>
        <v>4</v>
      </c>
      <c r="P119" s="35">
        <f>'Data Entry'!I119</f>
        <v>1</v>
      </c>
      <c r="Q119" s="35">
        <f>'Data Entry'!J119</f>
        <v>1</v>
      </c>
      <c r="R119" s="35">
        <f>'Data Entry'!K119</f>
        <v>0</v>
      </c>
      <c r="S119" s="35">
        <f>'Data Entry'!L119</f>
        <v>0</v>
      </c>
      <c r="T119" s="35">
        <f t="shared" si="22"/>
        <v>2</v>
      </c>
      <c r="U119" s="35">
        <f t="shared" si="23"/>
        <v>0</v>
      </c>
      <c r="V119" s="35">
        <f t="shared" si="31"/>
        <v>0.5</v>
      </c>
      <c r="W119" s="35" t="e">
        <f t="shared" si="32"/>
        <v>#DIV/0!</v>
      </c>
      <c r="X119" s="35">
        <f t="shared" si="33"/>
        <v>1</v>
      </c>
      <c r="Y119" s="35">
        <f t="shared" si="24"/>
        <v>1</v>
      </c>
      <c r="Z119" s="35">
        <f t="shared" si="25"/>
        <v>0</v>
      </c>
      <c r="AA119" s="35">
        <f t="shared" si="26"/>
        <v>1</v>
      </c>
      <c r="AB119" s="21">
        <f>'Data Entry'!S119</f>
        <v>0</v>
      </c>
      <c r="AC119" s="21">
        <f>'Data Entry'!T119</f>
        <v>2</v>
      </c>
      <c r="AD119" s="21">
        <f>'Data Entry'!U119</f>
        <v>0</v>
      </c>
      <c r="AE119" s="21">
        <f t="shared" si="27"/>
        <v>6</v>
      </c>
      <c r="AF119" s="13">
        <f>'Data Entry'!V119</f>
        <v>4</v>
      </c>
      <c r="AG119" s="13">
        <f t="shared" si="28"/>
        <v>1.33333333333333</v>
      </c>
      <c r="AH119" s="13">
        <f>'Data Entry'!W119</f>
        <v>0</v>
      </c>
      <c r="AI119" s="13">
        <f>'Data Entry'!X119</f>
        <v>0</v>
      </c>
      <c r="AJ119" s="13">
        <f>'Data Entry'!Y119</f>
        <v>0</v>
      </c>
      <c r="AK119" s="13">
        <f>'Data Entry'!Z119</f>
        <v>0</v>
      </c>
    </row>
    <row r="120" spans="1:37">
      <c r="A120" s="34">
        <f>'Data Entry'!A120</f>
        <v>865</v>
      </c>
      <c r="B120" s="34">
        <f>'Data Entry'!B120</f>
        <v>19</v>
      </c>
      <c r="C120" s="20">
        <f>IF('Data Entry'!C120="red",1,IF('Data Entry'!C120="blue",2,0))</f>
        <v>1</v>
      </c>
      <c r="D120" s="22">
        <f>'Data Entry'!D120</f>
        <v>1</v>
      </c>
      <c r="E120" s="22">
        <f>'Data Entry'!E120</f>
        <v>0</v>
      </c>
      <c r="F120" s="22">
        <f>'Data Entry'!F120</f>
        <v>0</v>
      </c>
      <c r="G120" s="22">
        <f>'Data Entry'!G120</f>
        <v>2</v>
      </c>
      <c r="H120" s="22">
        <f>'Data Entry'!H120</f>
        <v>0</v>
      </c>
      <c r="I120" s="22">
        <f t="shared" si="29"/>
        <v>0</v>
      </c>
      <c r="J120" s="22">
        <f t="shared" si="30"/>
        <v>2</v>
      </c>
      <c r="K120" s="22">
        <f t="shared" si="17"/>
        <v>2</v>
      </c>
      <c r="L120" s="22">
        <f t="shared" si="18"/>
        <v>0</v>
      </c>
      <c r="M120" s="22">
        <f t="shared" si="19"/>
        <v>8</v>
      </c>
      <c r="N120" s="22">
        <f t="shared" si="20"/>
        <v>2</v>
      </c>
      <c r="O120" s="22">
        <f t="shared" si="21"/>
        <v>10</v>
      </c>
      <c r="P120" s="35">
        <f>'Data Entry'!I120</f>
        <v>0</v>
      </c>
      <c r="Q120" s="35">
        <f>'Data Entry'!J120</f>
        <v>0</v>
      </c>
      <c r="R120" s="35">
        <f>'Data Entry'!K120</f>
        <v>4</v>
      </c>
      <c r="S120" s="35">
        <f>'Data Entry'!L120</f>
        <v>2</v>
      </c>
      <c r="T120" s="35">
        <f t="shared" si="22"/>
        <v>0</v>
      </c>
      <c r="U120" s="35">
        <f t="shared" si="23"/>
        <v>6</v>
      </c>
      <c r="V120" s="35" t="e">
        <f t="shared" si="31"/>
        <v>#DIV/0!</v>
      </c>
      <c r="W120" s="35">
        <f t="shared" si="32"/>
        <v>0.666666666666667</v>
      </c>
      <c r="X120" s="35">
        <f t="shared" si="33"/>
        <v>3</v>
      </c>
      <c r="Y120" s="35">
        <f t="shared" si="24"/>
        <v>0</v>
      </c>
      <c r="Z120" s="35">
        <f t="shared" si="25"/>
        <v>8</v>
      </c>
      <c r="AA120" s="35">
        <f t="shared" si="26"/>
        <v>8</v>
      </c>
      <c r="AB120" s="21">
        <f>'Data Entry'!S120</f>
        <v>0</v>
      </c>
      <c r="AC120" s="21">
        <f>'Data Entry'!T120</f>
        <v>4</v>
      </c>
      <c r="AD120" s="21">
        <f>'Data Entry'!U120</f>
        <v>0</v>
      </c>
      <c r="AE120" s="21">
        <f t="shared" si="27"/>
        <v>15</v>
      </c>
      <c r="AF120" s="13">
        <f>'Data Entry'!V120</f>
        <v>12</v>
      </c>
      <c r="AG120" s="13">
        <f t="shared" si="28"/>
        <v>4</v>
      </c>
      <c r="AH120" s="13">
        <f>'Data Entry'!W120</f>
        <v>0</v>
      </c>
      <c r="AI120" s="13">
        <f>'Data Entry'!X120</f>
        <v>0</v>
      </c>
      <c r="AJ120" s="13">
        <f>'Data Entry'!Y120</f>
        <v>0</v>
      </c>
      <c r="AK120" s="13">
        <f>'Data Entry'!Z120</f>
        <v>0</v>
      </c>
    </row>
    <row r="121" spans="1:37">
      <c r="A121" s="34">
        <f>'Data Entry'!A121</f>
        <v>7659</v>
      </c>
      <c r="B121" s="34">
        <f>'Data Entry'!B121</f>
        <v>20</v>
      </c>
      <c r="C121" s="20">
        <f>IF('Data Entry'!C121="red",1,IF('Data Entry'!C121="blue",2,0))</f>
        <v>2</v>
      </c>
      <c r="D121" s="22">
        <f>'Data Entry'!D121</f>
        <v>1</v>
      </c>
      <c r="E121" s="22">
        <f>'Data Entry'!E121</f>
        <v>0</v>
      </c>
      <c r="F121" s="22">
        <f>'Data Entry'!F121</f>
        <v>0</v>
      </c>
      <c r="G121" s="22">
        <f>'Data Entry'!G121</f>
        <v>1</v>
      </c>
      <c r="H121" s="22">
        <f>'Data Entry'!H121</f>
        <v>0</v>
      </c>
      <c r="I121" s="22">
        <f t="shared" si="29"/>
        <v>0</v>
      </c>
      <c r="J121" s="22">
        <f t="shared" si="30"/>
        <v>1</v>
      </c>
      <c r="K121" s="22">
        <f t="shared" si="17"/>
        <v>2</v>
      </c>
      <c r="L121" s="22">
        <f t="shared" si="18"/>
        <v>0</v>
      </c>
      <c r="M121" s="22">
        <f t="shared" si="19"/>
        <v>4</v>
      </c>
      <c r="N121" s="22">
        <f t="shared" si="20"/>
        <v>1</v>
      </c>
      <c r="O121" s="22">
        <f t="shared" si="21"/>
        <v>6</v>
      </c>
      <c r="P121" s="35">
        <f>'Data Entry'!I121</f>
        <v>2</v>
      </c>
      <c r="Q121" s="35">
        <f>'Data Entry'!J121</f>
        <v>0</v>
      </c>
      <c r="R121" s="35">
        <f>'Data Entry'!K121</f>
        <v>0</v>
      </c>
      <c r="S121" s="35">
        <f>'Data Entry'!L121</f>
        <v>0</v>
      </c>
      <c r="T121" s="35">
        <f t="shared" si="22"/>
        <v>2</v>
      </c>
      <c r="U121" s="35">
        <f t="shared" si="23"/>
        <v>0</v>
      </c>
      <c r="V121" s="35">
        <f t="shared" si="31"/>
        <v>1</v>
      </c>
      <c r="W121" s="35" t="e">
        <f t="shared" si="32"/>
        <v>#DIV/0!</v>
      </c>
      <c r="X121" s="35">
        <f t="shared" si="33"/>
        <v>1</v>
      </c>
      <c r="Y121" s="35">
        <f t="shared" si="24"/>
        <v>2</v>
      </c>
      <c r="Z121" s="35">
        <f t="shared" si="25"/>
        <v>0</v>
      </c>
      <c r="AA121" s="35">
        <f t="shared" si="26"/>
        <v>2</v>
      </c>
      <c r="AB121" s="21">
        <f>'Data Entry'!S121</f>
        <v>0</v>
      </c>
      <c r="AC121" s="21">
        <f>'Data Entry'!T121</f>
        <v>0</v>
      </c>
      <c r="AD121" s="21">
        <f>'Data Entry'!U121</f>
        <v>0</v>
      </c>
      <c r="AE121" s="21">
        <f t="shared" si="27"/>
        <v>0</v>
      </c>
      <c r="AF121" s="13">
        <f>'Data Entry'!V121</f>
        <v>8</v>
      </c>
      <c r="AG121" s="13">
        <f t="shared" si="28"/>
        <v>2.66666666666667</v>
      </c>
      <c r="AH121" s="13">
        <f>'Data Entry'!W121</f>
        <v>0</v>
      </c>
      <c r="AI121" s="13">
        <f>'Data Entry'!X121</f>
        <v>0</v>
      </c>
      <c r="AJ121" s="13">
        <f>'Data Entry'!Y121</f>
        <v>0</v>
      </c>
      <c r="AK121" s="13">
        <f>'Data Entry'!Z121</f>
        <v>0</v>
      </c>
    </row>
    <row r="122" spans="1:37">
      <c r="A122" s="34">
        <f>'Data Entry'!A122</f>
        <v>1325</v>
      </c>
      <c r="B122" s="34">
        <f>'Data Entry'!B122</f>
        <v>20</v>
      </c>
      <c r="C122" s="20">
        <f>IF('Data Entry'!C122="red",1,IF('Data Entry'!C122="blue",2,0))</f>
        <v>2</v>
      </c>
      <c r="D122" s="22">
        <f>'Data Entry'!D122</f>
        <v>1</v>
      </c>
      <c r="E122" s="22">
        <f>'Data Entry'!E122</f>
        <v>0</v>
      </c>
      <c r="F122" s="22">
        <f>'Data Entry'!F122</f>
        <v>0</v>
      </c>
      <c r="G122" s="22">
        <f>'Data Entry'!G122</f>
        <v>1</v>
      </c>
      <c r="H122" s="22">
        <f>'Data Entry'!H122</f>
        <v>0</v>
      </c>
      <c r="I122" s="22">
        <f t="shared" si="29"/>
        <v>0</v>
      </c>
      <c r="J122" s="22">
        <f t="shared" si="30"/>
        <v>1</v>
      </c>
      <c r="K122" s="22">
        <f t="shared" si="17"/>
        <v>2</v>
      </c>
      <c r="L122" s="22">
        <f t="shared" si="18"/>
        <v>0</v>
      </c>
      <c r="M122" s="22">
        <f t="shared" si="19"/>
        <v>4</v>
      </c>
      <c r="N122" s="22">
        <f t="shared" si="20"/>
        <v>1</v>
      </c>
      <c r="O122" s="22">
        <f t="shared" si="21"/>
        <v>6</v>
      </c>
      <c r="P122" s="35">
        <f>'Data Entry'!I122</f>
        <v>0</v>
      </c>
      <c r="Q122" s="35">
        <f>'Data Entry'!J122</f>
        <v>0</v>
      </c>
      <c r="R122" s="35">
        <f>'Data Entry'!K122</f>
        <v>14</v>
      </c>
      <c r="S122" s="35">
        <f>'Data Entry'!L122</f>
        <v>3</v>
      </c>
      <c r="T122" s="35">
        <f t="shared" si="22"/>
        <v>0</v>
      </c>
      <c r="U122" s="35">
        <f t="shared" si="23"/>
        <v>17</v>
      </c>
      <c r="V122" s="35" t="e">
        <f t="shared" si="31"/>
        <v>#DIV/0!</v>
      </c>
      <c r="W122" s="35">
        <f t="shared" si="32"/>
        <v>0.823529411764706</v>
      </c>
      <c r="X122" s="35">
        <f t="shared" si="33"/>
        <v>8.5</v>
      </c>
      <c r="Y122" s="35">
        <f t="shared" si="24"/>
        <v>0</v>
      </c>
      <c r="Z122" s="35">
        <f t="shared" si="25"/>
        <v>28</v>
      </c>
      <c r="AA122" s="35">
        <f t="shared" si="26"/>
        <v>28</v>
      </c>
      <c r="AB122" s="21">
        <f>'Data Entry'!S122</f>
        <v>0</v>
      </c>
      <c r="AC122" s="21">
        <f>'Data Entry'!T122</f>
        <v>3</v>
      </c>
      <c r="AD122" s="21">
        <f>'Data Entry'!U122</f>
        <v>0</v>
      </c>
      <c r="AE122" s="21">
        <f t="shared" si="27"/>
        <v>10</v>
      </c>
      <c r="AF122" s="13">
        <f>'Data Entry'!V122</f>
        <v>8</v>
      </c>
      <c r="AG122" s="13">
        <f t="shared" si="28"/>
        <v>2.66666666666667</v>
      </c>
      <c r="AH122" s="13">
        <f>'Data Entry'!W122</f>
        <v>0</v>
      </c>
      <c r="AI122" s="13">
        <f>'Data Entry'!X122</f>
        <v>0</v>
      </c>
      <c r="AJ122" s="13">
        <f>'Data Entry'!Y122</f>
        <v>0</v>
      </c>
      <c r="AK122" s="13">
        <f>'Data Entry'!Z122</f>
        <v>0</v>
      </c>
    </row>
    <row r="123" spans="1:37">
      <c r="A123" s="34">
        <f>'Data Entry'!A123</f>
        <v>8574</v>
      </c>
      <c r="B123" s="34">
        <f>'Data Entry'!B123</f>
        <v>20</v>
      </c>
      <c r="C123" s="20">
        <f>IF('Data Entry'!C123="red",1,IF('Data Entry'!C123="blue",2,0))</f>
        <v>1</v>
      </c>
      <c r="D123" s="22">
        <f>'Data Entry'!D123</f>
        <v>1</v>
      </c>
      <c r="E123" s="22">
        <f>'Data Entry'!E123</f>
        <v>1</v>
      </c>
      <c r="F123" s="22">
        <f>'Data Entry'!F123</f>
        <v>0</v>
      </c>
      <c r="G123" s="22">
        <f>'Data Entry'!G123</f>
        <v>0</v>
      </c>
      <c r="H123" s="22">
        <f>'Data Entry'!H123</f>
        <v>0</v>
      </c>
      <c r="I123" s="22">
        <f t="shared" si="29"/>
        <v>1</v>
      </c>
      <c r="J123" s="22">
        <f t="shared" si="30"/>
        <v>0</v>
      </c>
      <c r="K123" s="22">
        <f t="shared" si="17"/>
        <v>2</v>
      </c>
      <c r="L123" s="22">
        <f t="shared" si="18"/>
        <v>2</v>
      </c>
      <c r="M123" s="22">
        <f t="shared" si="19"/>
        <v>0</v>
      </c>
      <c r="N123" s="22">
        <f t="shared" si="20"/>
        <v>1</v>
      </c>
      <c r="O123" s="22">
        <f t="shared" si="21"/>
        <v>4</v>
      </c>
      <c r="P123" s="35">
        <f>'Data Entry'!I123</f>
        <v>0</v>
      </c>
      <c r="Q123" s="35">
        <f>'Data Entry'!J123</f>
        <v>0</v>
      </c>
      <c r="R123" s="35">
        <f>'Data Entry'!K123</f>
        <v>0</v>
      </c>
      <c r="S123" s="35">
        <f>'Data Entry'!L123</f>
        <v>0</v>
      </c>
      <c r="T123" s="35">
        <f t="shared" si="22"/>
        <v>0</v>
      </c>
      <c r="U123" s="35">
        <f t="shared" si="23"/>
        <v>0</v>
      </c>
      <c r="V123" s="35" t="e">
        <f t="shared" si="31"/>
        <v>#DIV/0!</v>
      </c>
      <c r="W123" s="35" t="e">
        <f t="shared" si="32"/>
        <v>#DIV/0!</v>
      </c>
      <c r="X123" s="35">
        <f t="shared" si="33"/>
        <v>0</v>
      </c>
      <c r="Y123" s="35">
        <f t="shared" si="24"/>
        <v>0</v>
      </c>
      <c r="Z123" s="35">
        <f t="shared" si="25"/>
        <v>0</v>
      </c>
      <c r="AA123" s="35">
        <f t="shared" si="26"/>
        <v>0</v>
      </c>
      <c r="AB123" s="21">
        <f>'Data Entry'!S123</f>
        <v>0</v>
      </c>
      <c r="AC123" s="21">
        <f>'Data Entry'!T123</f>
        <v>0</v>
      </c>
      <c r="AD123" s="21">
        <f>'Data Entry'!U123</f>
        <v>0</v>
      </c>
      <c r="AE123" s="21">
        <f t="shared" si="27"/>
        <v>0</v>
      </c>
      <c r="AF123" s="13">
        <f>'Data Entry'!V123</f>
        <v>8</v>
      </c>
      <c r="AG123" s="13">
        <f t="shared" si="28"/>
        <v>2.66666666666667</v>
      </c>
      <c r="AH123" s="13">
        <f>'Data Entry'!W123</f>
        <v>0</v>
      </c>
      <c r="AI123" s="13">
        <f>'Data Entry'!X123</f>
        <v>0</v>
      </c>
      <c r="AJ123" s="13">
        <f>'Data Entry'!Y123</f>
        <v>0</v>
      </c>
      <c r="AK123" s="13">
        <f>'Data Entry'!Z123</f>
        <v>0</v>
      </c>
    </row>
    <row r="124" spans="1:37">
      <c r="A124" s="34">
        <f>'Data Entry'!A124</f>
        <v>3739</v>
      </c>
      <c r="B124" s="34">
        <f>'Data Entry'!B124</f>
        <v>20</v>
      </c>
      <c r="C124" s="20">
        <f>IF('Data Entry'!C124="red",1,IF('Data Entry'!C124="blue",2,0))</f>
        <v>2</v>
      </c>
      <c r="D124" s="22">
        <f>'Data Entry'!D124</f>
        <v>1</v>
      </c>
      <c r="E124" s="22">
        <f>'Data Entry'!E124</f>
        <v>0</v>
      </c>
      <c r="F124" s="22">
        <f>'Data Entry'!F124</f>
        <v>1</v>
      </c>
      <c r="G124" s="22">
        <f>'Data Entry'!G124</f>
        <v>0</v>
      </c>
      <c r="H124" s="22">
        <f>'Data Entry'!H124</f>
        <v>0</v>
      </c>
      <c r="I124" s="22">
        <f t="shared" si="29"/>
        <v>1</v>
      </c>
      <c r="J124" s="22">
        <f t="shared" si="30"/>
        <v>0</v>
      </c>
      <c r="K124" s="22">
        <f t="shared" si="17"/>
        <v>2</v>
      </c>
      <c r="L124" s="22">
        <f t="shared" si="18"/>
        <v>0</v>
      </c>
      <c r="M124" s="22">
        <f t="shared" si="19"/>
        <v>0</v>
      </c>
      <c r="N124" s="22">
        <f t="shared" si="20"/>
        <v>1</v>
      </c>
      <c r="O124" s="22">
        <f t="shared" si="21"/>
        <v>2</v>
      </c>
      <c r="P124" s="35">
        <f>'Data Entry'!I124</f>
        <v>0</v>
      </c>
      <c r="Q124" s="35">
        <f>'Data Entry'!J124</f>
        <v>0</v>
      </c>
      <c r="R124" s="35">
        <f>'Data Entry'!K124</f>
        <v>0</v>
      </c>
      <c r="S124" s="35">
        <f>'Data Entry'!L124</f>
        <v>0</v>
      </c>
      <c r="T124" s="35">
        <f t="shared" si="22"/>
        <v>0</v>
      </c>
      <c r="U124" s="35">
        <f t="shared" si="23"/>
        <v>0</v>
      </c>
      <c r="V124" s="35" t="e">
        <f t="shared" si="31"/>
        <v>#DIV/0!</v>
      </c>
      <c r="W124" s="35" t="e">
        <f t="shared" si="32"/>
        <v>#DIV/0!</v>
      </c>
      <c r="X124" s="35">
        <f t="shared" si="33"/>
        <v>0</v>
      </c>
      <c r="Y124" s="35">
        <f t="shared" si="24"/>
        <v>0</v>
      </c>
      <c r="Z124" s="35">
        <f t="shared" si="25"/>
        <v>0</v>
      </c>
      <c r="AA124" s="35">
        <f t="shared" si="26"/>
        <v>0</v>
      </c>
      <c r="AB124" s="21">
        <f>'Data Entry'!S124</f>
        <v>0</v>
      </c>
      <c r="AC124" s="21">
        <f>'Data Entry'!T124</f>
        <v>2</v>
      </c>
      <c r="AD124" s="21">
        <f>'Data Entry'!U124</f>
        <v>0</v>
      </c>
      <c r="AE124" s="21">
        <f t="shared" si="27"/>
        <v>6</v>
      </c>
      <c r="AF124" s="13">
        <f>'Data Entry'!V124</f>
        <v>8</v>
      </c>
      <c r="AG124" s="13">
        <f t="shared" si="28"/>
        <v>2.66666666666667</v>
      </c>
      <c r="AH124" s="13">
        <f>'Data Entry'!W124</f>
        <v>0</v>
      </c>
      <c r="AI124" s="13">
        <f>'Data Entry'!X124</f>
        <v>0</v>
      </c>
      <c r="AJ124" s="13">
        <f>'Data Entry'!Y124</f>
        <v>0</v>
      </c>
      <c r="AK124" s="13">
        <f>'Data Entry'!Z124</f>
        <v>0</v>
      </c>
    </row>
    <row r="125" spans="1:37">
      <c r="A125" s="34">
        <f>'Data Entry'!A125</f>
        <v>6978</v>
      </c>
      <c r="B125" s="34">
        <f>'Data Entry'!B125</f>
        <v>21</v>
      </c>
      <c r="C125" s="20">
        <f>IF('Data Entry'!C125="red",1,IF('Data Entry'!C125="blue",2,0))</f>
        <v>2</v>
      </c>
      <c r="D125" s="22">
        <f>'Data Entry'!D125</f>
        <v>1</v>
      </c>
      <c r="E125" s="22">
        <f>'Data Entry'!E125</f>
        <v>0</v>
      </c>
      <c r="F125" s="22">
        <f>'Data Entry'!F125</f>
        <v>0</v>
      </c>
      <c r="G125" s="22">
        <f>'Data Entry'!G125</f>
        <v>2</v>
      </c>
      <c r="H125" s="22">
        <f>'Data Entry'!H125</f>
        <v>0</v>
      </c>
      <c r="I125" s="22">
        <f t="shared" si="29"/>
        <v>0</v>
      </c>
      <c r="J125" s="22">
        <f t="shared" si="30"/>
        <v>2</v>
      </c>
      <c r="K125" s="22">
        <f t="shared" si="17"/>
        <v>2</v>
      </c>
      <c r="L125" s="22">
        <f t="shared" si="18"/>
        <v>0</v>
      </c>
      <c r="M125" s="22">
        <f t="shared" si="19"/>
        <v>8</v>
      </c>
      <c r="N125" s="22">
        <f t="shared" si="20"/>
        <v>2</v>
      </c>
      <c r="O125" s="22">
        <f t="shared" si="21"/>
        <v>10</v>
      </c>
      <c r="P125" s="35">
        <f>'Data Entry'!I125</f>
        <v>4</v>
      </c>
      <c r="Q125" s="35">
        <f>'Data Entry'!J125</f>
        <v>2</v>
      </c>
      <c r="R125" s="35">
        <f>'Data Entry'!K125</f>
        <v>0</v>
      </c>
      <c r="S125" s="35">
        <f>'Data Entry'!L125</f>
        <v>0</v>
      </c>
      <c r="T125" s="35">
        <f t="shared" si="22"/>
        <v>6</v>
      </c>
      <c r="U125" s="35">
        <f t="shared" si="23"/>
        <v>0</v>
      </c>
      <c r="V125" s="35">
        <f t="shared" si="31"/>
        <v>0.666666666666667</v>
      </c>
      <c r="W125" s="35" t="e">
        <f t="shared" si="32"/>
        <v>#DIV/0!</v>
      </c>
      <c r="X125" s="35">
        <f t="shared" si="33"/>
        <v>3</v>
      </c>
      <c r="Y125" s="35">
        <f t="shared" si="24"/>
        <v>4</v>
      </c>
      <c r="Z125" s="35">
        <f t="shared" si="25"/>
        <v>0</v>
      </c>
      <c r="AA125" s="35">
        <f t="shared" si="26"/>
        <v>4</v>
      </c>
      <c r="AB125" s="21">
        <f>'Data Entry'!S125</f>
        <v>0</v>
      </c>
      <c r="AC125" s="21">
        <f>'Data Entry'!T125</f>
        <v>2</v>
      </c>
      <c r="AD125" s="21">
        <f>'Data Entry'!U125</f>
        <v>0</v>
      </c>
      <c r="AE125" s="21">
        <f t="shared" si="27"/>
        <v>6</v>
      </c>
      <c r="AF125" s="13">
        <f>'Data Entry'!V125</f>
        <v>4</v>
      </c>
      <c r="AG125" s="13">
        <f t="shared" si="28"/>
        <v>1.33333333333333</v>
      </c>
      <c r="AH125" s="13">
        <f>'Data Entry'!W125</f>
        <v>0</v>
      </c>
      <c r="AI125" s="13">
        <f>'Data Entry'!X125</f>
        <v>0</v>
      </c>
      <c r="AJ125" s="13">
        <f>'Data Entry'!Y125</f>
        <v>0</v>
      </c>
      <c r="AK125" s="13">
        <f>'Data Entry'!Z125</f>
        <v>0</v>
      </c>
    </row>
    <row r="126" spans="1:37">
      <c r="A126" s="34">
        <f>'Data Entry'!A126</f>
        <v>5409</v>
      </c>
      <c r="B126" s="34">
        <f>'Data Entry'!B126</f>
        <v>20</v>
      </c>
      <c r="C126" s="20">
        <f>IF('Data Entry'!C126="red",1,IF('Data Entry'!C126="blue",2,0))</f>
        <v>1</v>
      </c>
      <c r="D126" s="22">
        <f>'Data Entry'!D126</f>
        <v>1</v>
      </c>
      <c r="E126" s="22">
        <f>'Data Entry'!E126</f>
        <v>0</v>
      </c>
      <c r="F126" s="22">
        <f>'Data Entry'!F126</f>
        <v>0</v>
      </c>
      <c r="G126" s="22">
        <f>'Data Entry'!G126</f>
        <v>2</v>
      </c>
      <c r="H126" s="22">
        <f>'Data Entry'!H126</f>
        <v>1</v>
      </c>
      <c r="I126" s="22">
        <f t="shared" si="29"/>
        <v>0</v>
      </c>
      <c r="J126" s="22">
        <f t="shared" si="30"/>
        <v>3</v>
      </c>
      <c r="K126" s="22">
        <f t="shared" si="17"/>
        <v>2</v>
      </c>
      <c r="L126" s="22">
        <f t="shared" si="18"/>
        <v>0</v>
      </c>
      <c r="M126" s="22">
        <f t="shared" si="19"/>
        <v>8</v>
      </c>
      <c r="N126" s="22">
        <f t="shared" si="20"/>
        <v>3</v>
      </c>
      <c r="O126" s="22">
        <f t="shared" si="21"/>
        <v>10</v>
      </c>
      <c r="P126" s="35">
        <f>'Data Entry'!I126</f>
        <v>0</v>
      </c>
      <c r="Q126" s="35">
        <f>'Data Entry'!J126</f>
        <v>0</v>
      </c>
      <c r="R126" s="35">
        <f>'Data Entry'!K126</f>
        <v>12</v>
      </c>
      <c r="S126" s="35">
        <f>'Data Entry'!L126</f>
        <v>3</v>
      </c>
      <c r="T126" s="35">
        <f t="shared" si="22"/>
        <v>0</v>
      </c>
      <c r="U126" s="35">
        <f t="shared" si="23"/>
        <v>15</v>
      </c>
      <c r="V126" s="35" t="e">
        <f t="shared" si="31"/>
        <v>#DIV/0!</v>
      </c>
      <c r="W126" s="35">
        <f t="shared" si="32"/>
        <v>0.8</v>
      </c>
      <c r="X126" s="35">
        <f t="shared" si="33"/>
        <v>7.5</v>
      </c>
      <c r="Y126" s="35">
        <f t="shared" si="24"/>
        <v>0</v>
      </c>
      <c r="Z126" s="35">
        <f t="shared" si="25"/>
        <v>24</v>
      </c>
      <c r="AA126" s="35">
        <f t="shared" si="26"/>
        <v>24</v>
      </c>
      <c r="AB126" s="21">
        <f>'Data Entry'!S126</f>
        <v>0</v>
      </c>
      <c r="AC126" s="21">
        <f>'Data Entry'!T126</f>
        <v>1</v>
      </c>
      <c r="AD126" s="21">
        <f>'Data Entry'!U126</f>
        <v>0</v>
      </c>
      <c r="AE126" s="21">
        <f t="shared" si="27"/>
        <v>4</v>
      </c>
      <c r="AF126" s="13">
        <f>'Data Entry'!V126</f>
        <v>8</v>
      </c>
      <c r="AG126" s="13">
        <f t="shared" si="28"/>
        <v>2.66666666666667</v>
      </c>
      <c r="AH126" s="13">
        <f>'Data Entry'!W126</f>
        <v>0</v>
      </c>
      <c r="AI126" s="13">
        <f>'Data Entry'!X126</f>
        <v>0</v>
      </c>
      <c r="AJ126" s="13">
        <f>'Data Entry'!Y126</f>
        <v>0</v>
      </c>
      <c r="AK126" s="13">
        <f>'Data Entry'!Z126</f>
        <v>0</v>
      </c>
    </row>
    <row r="127" spans="1:37">
      <c r="A127" s="34">
        <f>'Data Entry'!A127</f>
        <v>4152</v>
      </c>
      <c r="B127" s="34">
        <f>'Data Entry'!B127</f>
        <v>20</v>
      </c>
      <c r="C127" s="20">
        <f>IF('Data Entry'!C127="red",1,IF('Data Entry'!C127="blue",2,0))</f>
        <v>1</v>
      </c>
      <c r="D127" s="22">
        <f>'Data Entry'!D127</f>
        <v>1</v>
      </c>
      <c r="E127" s="22">
        <f>'Data Entry'!E127</f>
        <v>0</v>
      </c>
      <c r="F127" s="22">
        <f>'Data Entry'!F127</f>
        <v>0</v>
      </c>
      <c r="G127" s="22">
        <f>'Data Entry'!G127</f>
        <v>0</v>
      </c>
      <c r="H127" s="22">
        <f>'Data Entry'!H127</f>
        <v>2</v>
      </c>
      <c r="I127" s="22">
        <f t="shared" si="29"/>
        <v>0</v>
      </c>
      <c r="J127" s="22">
        <f t="shared" si="30"/>
        <v>2</v>
      </c>
      <c r="K127" s="22">
        <f t="shared" si="17"/>
        <v>2</v>
      </c>
      <c r="L127" s="22">
        <f t="shared" si="18"/>
        <v>0</v>
      </c>
      <c r="M127" s="22">
        <f t="shared" si="19"/>
        <v>0</v>
      </c>
      <c r="N127" s="22">
        <f t="shared" si="20"/>
        <v>2</v>
      </c>
      <c r="O127" s="22">
        <f t="shared" si="21"/>
        <v>2</v>
      </c>
      <c r="P127" s="35">
        <f>'Data Entry'!I127</f>
        <v>0</v>
      </c>
      <c r="Q127" s="35">
        <f>'Data Entry'!J127</f>
        <v>0</v>
      </c>
      <c r="R127" s="35">
        <f>'Data Entry'!K127</f>
        <v>6</v>
      </c>
      <c r="S127" s="35">
        <f>'Data Entry'!L127</f>
        <v>3</v>
      </c>
      <c r="T127" s="35">
        <f t="shared" si="22"/>
        <v>0</v>
      </c>
      <c r="U127" s="35">
        <f t="shared" si="23"/>
        <v>9</v>
      </c>
      <c r="V127" s="35" t="e">
        <f t="shared" si="31"/>
        <v>#DIV/0!</v>
      </c>
      <c r="W127" s="35">
        <f t="shared" si="32"/>
        <v>0.666666666666667</v>
      </c>
      <c r="X127" s="35">
        <f t="shared" si="33"/>
        <v>4.5</v>
      </c>
      <c r="Y127" s="35">
        <f t="shared" si="24"/>
        <v>0</v>
      </c>
      <c r="Z127" s="35">
        <f t="shared" si="25"/>
        <v>12</v>
      </c>
      <c r="AA127" s="35">
        <f t="shared" si="26"/>
        <v>12</v>
      </c>
      <c r="AB127" s="21">
        <f>'Data Entry'!S127</f>
        <v>0</v>
      </c>
      <c r="AC127" s="21">
        <f>'Data Entry'!T127</f>
        <v>4</v>
      </c>
      <c r="AD127" s="21">
        <f>'Data Entry'!U127</f>
        <v>0</v>
      </c>
      <c r="AE127" s="21">
        <f t="shared" si="27"/>
        <v>15</v>
      </c>
      <c r="AF127" s="13">
        <f>'Data Entry'!V127</f>
        <v>8</v>
      </c>
      <c r="AG127" s="13">
        <f t="shared" si="28"/>
        <v>2.66666666666667</v>
      </c>
      <c r="AH127" s="13">
        <f>'Data Entry'!W127</f>
        <v>0</v>
      </c>
      <c r="AI127" s="13">
        <f>'Data Entry'!X127</f>
        <v>0</v>
      </c>
      <c r="AJ127" s="13">
        <f>'Data Entry'!Y127</f>
        <v>0</v>
      </c>
      <c r="AK127" s="13">
        <f>'Data Entry'!Z127</f>
        <v>0</v>
      </c>
    </row>
    <row r="128" spans="1:37">
      <c r="A128" s="34">
        <f>'Data Entry'!A128</f>
        <v>781</v>
      </c>
      <c r="B128" s="34">
        <f>'Data Entry'!B128</f>
        <v>21</v>
      </c>
      <c r="C128" s="20">
        <f>IF('Data Entry'!C128="red",1,IF('Data Entry'!C128="blue",2,0))</f>
        <v>2</v>
      </c>
      <c r="D128" s="22">
        <f>'Data Entry'!D128</f>
        <v>1</v>
      </c>
      <c r="E128" s="22">
        <f>'Data Entry'!E128</f>
        <v>0</v>
      </c>
      <c r="F128" s="22">
        <f>'Data Entry'!F128</f>
        <v>0</v>
      </c>
      <c r="G128" s="22">
        <f>'Data Entry'!G128</f>
        <v>0</v>
      </c>
      <c r="H128" s="22">
        <f>'Data Entry'!H128</f>
        <v>1</v>
      </c>
      <c r="I128" s="22">
        <f t="shared" si="29"/>
        <v>0</v>
      </c>
      <c r="J128" s="22">
        <f t="shared" si="30"/>
        <v>1</v>
      </c>
      <c r="K128" s="22">
        <f t="shared" si="17"/>
        <v>2</v>
      </c>
      <c r="L128" s="22">
        <f t="shared" si="18"/>
        <v>0</v>
      </c>
      <c r="M128" s="22">
        <f t="shared" si="19"/>
        <v>0</v>
      </c>
      <c r="N128" s="22">
        <f t="shared" si="20"/>
        <v>1</v>
      </c>
      <c r="O128" s="22">
        <f t="shared" si="21"/>
        <v>2</v>
      </c>
      <c r="P128" s="35">
        <f>'Data Entry'!I128</f>
        <v>4</v>
      </c>
      <c r="Q128" s="35">
        <f>'Data Entry'!J128</f>
        <v>1</v>
      </c>
      <c r="R128" s="35">
        <f>'Data Entry'!K128</f>
        <v>0</v>
      </c>
      <c r="S128" s="35">
        <f>'Data Entry'!L128</f>
        <v>0</v>
      </c>
      <c r="T128" s="35">
        <f t="shared" si="22"/>
        <v>5</v>
      </c>
      <c r="U128" s="35">
        <f t="shared" si="23"/>
        <v>0</v>
      </c>
      <c r="V128" s="35">
        <f t="shared" si="31"/>
        <v>0.8</v>
      </c>
      <c r="W128" s="35" t="e">
        <f t="shared" si="32"/>
        <v>#DIV/0!</v>
      </c>
      <c r="X128" s="35">
        <f t="shared" si="33"/>
        <v>2.5</v>
      </c>
      <c r="Y128" s="35">
        <f t="shared" si="24"/>
        <v>4</v>
      </c>
      <c r="Z128" s="35">
        <f t="shared" si="25"/>
        <v>0</v>
      </c>
      <c r="AA128" s="35">
        <f t="shared" si="26"/>
        <v>4</v>
      </c>
      <c r="AB128" s="21">
        <f>'Data Entry'!S128</f>
        <v>0</v>
      </c>
      <c r="AC128" s="21">
        <f>'Data Entry'!T128</f>
        <v>2</v>
      </c>
      <c r="AD128" s="21">
        <f>'Data Entry'!U128</f>
        <v>0</v>
      </c>
      <c r="AE128" s="21">
        <f t="shared" si="27"/>
        <v>6</v>
      </c>
      <c r="AF128" s="13">
        <f>'Data Entry'!V128</f>
        <v>4</v>
      </c>
      <c r="AG128" s="13">
        <f t="shared" si="28"/>
        <v>1.33333333333333</v>
      </c>
      <c r="AH128" s="13">
        <f>'Data Entry'!W128</f>
        <v>0</v>
      </c>
      <c r="AI128" s="13">
        <f>'Data Entry'!X128</f>
        <v>0</v>
      </c>
      <c r="AJ128" s="13">
        <f>'Data Entry'!Y128</f>
        <v>0</v>
      </c>
      <c r="AK128" s="13">
        <f>'Data Entry'!Z128</f>
        <v>0</v>
      </c>
    </row>
    <row r="129" spans="1:37">
      <c r="A129" s="34">
        <f>'Data Entry'!A129</f>
        <v>8089</v>
      </c>
      <c r="B129" s="34">
        <f>'Data Entry'!B129</f>
        <v>21</v>
      </c>
      <c r="C129" s="20">
        <f>IF('Data Entry'!C129="red",1,IF('Data Entry'!C129="blue",2,0))</f>
        <v>1</v>
      </c>
      <c r="D129" s="22">
        <f>'Data Entry'!D129</f>
        <v>1</v>
      </c>
      <c r="E129" s="22">
        <f>'Data Entry'!E129</f>
        <v>0</v>
      </c>
      <c r="F129" s="22">
        <f>'Data Entry'!F129</f>
        <v>0</v>
      </c>
      <c r="G129" s="22">
        <f>'Data Entry'!G129</f>
        <v>2</v>
      </c>
      <c r="H129" s="22">
        <f>'Data Entry'!H129</f>
        <v>0</v>
      </c>
      <c r="I129" s="22">
        <f t="shared" si="29"/>
        <v>0</v>
      </c>
      <c r="J129" s="22">
        <f t="shared" si="30"/>
        <v>2</v>
      </c>
      <c r="K129" s="22">
        <f t="shared" si="17"/>
        <v>2</v>
      </c>
      <c r="L129" s="22">
        <f t="shared" si="18"/>
        <v>0</v>
      </c>
      <c r="M129" s="22">
        <f t="shared" si="19"/>
        <v>8</v>
      </c>
      <c r="N129" s="22">
        <f t="shared" si="20"/>
        <v>2</v>
      </c>
      <c r="O129" s="22">
        <f t="shared" si="21"/>
        <v>10</v>
      </c>
      <c r="P129" s="35">
        <f>'Data Entry'!I129</f>
        <v>0</v>
      </c>
      <c r="Q129" s="35">
        <f>'Data Entry'!J129</f>
        <v>0</v>
      </c>
      <c r="R129" s="35">
        <f>'Data Entry'!K129</f>
        <v>2</v>
      </c>
      <c r="S129" s="35">
        <f>'Data Entry'!L129</f>
        <v>3</v>
      </c>
      <c r="T129" s="35">
        <f t="shared" si="22"/>
        <v>0</v>
      </c>
      <c r="U129" s="35">
        <f t="shared" si="23"/>
        <v>5</v>
      </c>
      <c r="V129" s="35" t="e">
        <f t="shared" si="31"/>
        <v>#DIV/0!</v>
      </c>
      <c r="W129" s="35">
        <f t="shared" si="32"/>
        <v>0.4</v>
      </c>
      <c r="X129" s="35">
        <f t="shared" si="33"/>
        <v>2.5</v>
      </c>
      <c r="Y129" s="35">
        <f t="shared" si="24"/>
        <v>0</v>
      </c>
      <c r="Z129" s="35">
        <f t="shared" si="25"/>
        <v>4</v>
      </c>
      <c r="AA129" s="35">
        <f t="shared" si="26"/>
        <v>4</v>
      </c>
      <c r="AB129" s="21">
        <f>'Data Entry'!S129</f>
        <v>0</v>
      </c>
      <c r="AC129" s="21">
        <f>'Data Entry'!T129</f>
        <v>2</v>
      </c>
      <c r="AD129" s="21">
        <f>'Data Entry'!U129</f>
        <v>0</v>
      </c>
      <c r="AE129" s="21">
        <f t="shared" si="27"/>
        <v>6</v>
      </c>
      <c r="AF129" s="13">
        <f>'Data Entry'!V129</f>
        <v>0</v>
      </c>
      <c r="AG129" s="13">
        <f t="shared" si="28"/>
        <v>0</v>
      </c>
      <c r="AH129" s="13">
        <f>'Data Entry'!W129</f>
        <v>0</v>
      </c>
      <c r="AI129" s="13">
        <f>'Data Entry'!X129</f>
        <v>0</v>
      </c>
      <c r="AJ129" s="13">
        <f>'Data Entry'!Y129</f>
        <v>0</v>
      </c>
      <c r="AK129" s="13">
        <f>'Data Entry'!Z129</f>
        <v>0</v>
      </c>
    </row>
    <row r="130" spans="1:37">
      <c r="A130" s="34">
        <f>'Data Entry'!A130</f>
        <v>4476</v>
      </c>
      <c r="B130" s="34">
        <f>'Data Entry'!B130</f>
        <v>21</v>
      </c>
      <c r="C130" s="20">
        <f>IF('Data Entry'!C130="red",1,IF('Data Entry'!C130="blue",2,0))</f>
        <v>1</v>
      </c>
      <c r="D130" s="22">
        <f>'Data Entry'!D130</f>
        <v>1</v>
      </c>
      <c r="E130" s="22">
        <f>'Data Entry'!E130</f>
        <v>0</v>
      </c>
      <c r="F130" s="22">
        <f>'Data Entry'!F130</f>
        <v>0</v>
      </c>
      <c r="G130" s="22">
        <f>'Data Entry'!G130</f>
        <v>0</v>
      </c>
      <c r="H130" s="22">
        <f>'Data Entry'!H130</f>
        <v>3</v>
      </c>
      <c r="I130" s="22">
        <f t="shared" si="29"/>
        <v>0</v>
      </c>
      <c r="J130" s="22">
        <f t="shared" si="30"/>
        <v>3</v>
      </c>
      <c r="K130" s="22">
        <f t="shared" si="17"/>
        <v>2</v>
      </c>
      <c r="L130" s="22">
        <f t="shared" si="18"/>
        <v>0</v>
      </c>
      <c r="M130" s="22">
        <f t="shared" si="19"/>
        <v>0</v>
      </c>
      <c r="N130" s="22">
        <f t="shared" si="20"/>
        <v>3</v>
      </c>
      <c r="O130" s="22">
        <f t="shared" si="21"/>
        <v>2</v>
      </c>
      <c r="P130" s="35">
        <f>'Data Entry'!I130</f>
        <v>0</v>
      </c>
      <c r="Q130" s="35">
        <f>'Data Entry'!J130</f>
        <v>0</v>
      </c>
      <c r="R130" s="35">
        <f>'Data Entry'!K130</f>
        <v>14</v>
      </c>
      <c r="S130" s="35">
        <f>'Data Entry'!L130</f>
        <v>4</v>
      </c>
      <c r="T130" s="35">
        <f t="shared" si="22"/>
        <v>0</v>
      </c>
      <c r="U130" s="35">
        <f t="shared" si="23"/>
        <v>18</v>
      </c>
      <c r="V130" s="35" t="e">
        <f t="shared" si="31"/>
        <v>#DIV/0!</v>
      </c>
      <c r="W130" s="35">
        <f t="shared" si="32"/>
        <v>0.777777777777778</v>
      </c>
      <c r="X130" s="35">
        <f t="shared" si="33"/>
        <v>9</v>
      </c>
      <c r="Y130" s="35">
        <f t="shared" si="24"/>
        <v>0</v>
      </c>
      <c r="Z130" s="35">
        <f t="shared" si="25"/>
        <v>28</v>
      </c>
      <c r="AA130" s="35">
        <f t="shared" si="26"/>
        <v>28</v>
      </c>
      <c r="AB130" s="21">
        <f>'Data Entry'!S130</f>
        <v>0</v>
      </c>
      <c r="AC130" s="21">
        <f>'Data Entry'!T130</f>
        <v>1</v>
      </c>
      <c r="AD130" s="21">
        <f>'Data Entry'!U130</f>
        <v>0</v>
      </c>
      <c r="AE130" s="21">
        <f t="shared" si="27"/>
        <v>4</v>
      </c>
      <c r="AF130" s="13">
        <f>'Data Entry'!V130</f>
        <v>0</v>
      </c>
      <c r="AG130" s="13">
        <f t="shared" si="28"/>
        <v>0</v>
      </c>
      <c r="AH130" s="13">
        <f>'Data Entry'!W130</f>
        <v>0</v>
      </c>
      <c r="AI130" s="13">
        <f>'Data Entry'!X130</f>
        <v>0</v>
      </c>
      <c r="AJ130" s="13">
        <f>'Data Entry'!Y130</f>
        <v>0</v>
      </c>
      <c r="AK130" s="13">
        <f>'Data Entry'!Z130</f>
        <v>0</v>
      </c>
    </row>
    <row r="131" spans="1:37">
      <c r="A131" s="34">
        <f>'Data Entry'!A131</f>
        <v>3560</v>
      </c>
      <c r="B131" s="34">
        <f>'Data Entry'!B131</f>
        <v>21</v>
      </c>
      <c r="C131" s="20">
        <f>IF('Data Entry'!C131="red",1,IF('Data Entry'!C131="blue",2,0))</f>
        <v>2</v>
      </c>
      <c r="D131" s="22">
        <f>'Data Entry'!D131</f>
        <v>1</v>
      </c>
      <c r="E131" s="22">
        <f>'Data Entry'!E131</f>
        <v>0</v>
      </c>
      <c r="F131" s="22">
        <f>'Data Entry'!F131</f>
        <v>0</v>
      </c>
      <c r="G131" s="22">
        <f>'Data Entry'!G131</f>
        <v>1</v>
      </c>
      <c r="H131" s="22">
        <f>'Data Entry'!H131</f>
        <v>0</v>
      </c>
      <c r="I131" s="22">
        <f t="shared" si="29"/>
        <v>0</v>
      </c>
      <c r="J131" s="22">
        <f t="shared" si="30"/>
        <v>1</v>
      </c>
      <c r="K131" s="22">
        <f t="shared" ref="K131:K194" si="34">IF(D131=1,2,0)</f>
        <v>2</v>
      </c>
      <c r="L131" s="22">
        <f t="shared" ref="L131:L194" si="35">E131*2</f>
        <v>0</v>
      </c>
      <c r="M131" s="22">
        <f t="shared" ref="M131:M194" si="36">G131*4</f>
        <v>4</v>
      </c>
      <c r="N131" s="22">
        <f t="shared" ref="N131:N194" si="37">I131+J131</f>
        <v>1</v>
      </c>
      <c r="O131" s="22">
        <f t="shared" ref="O131:O194" si="38">SUM(K131:M131)</f>
        <v>6</v>
      </c>
      <c r="P131" s="35">
        <f>'Data Entry'!I131</f>
        <v>1</v>
      </c>
      <c r="Q131" s="35">
        <f>'Data Entry'!J131</f>
        <v>0</v>
      </c>
      <c r="R131" s="35">
        <f>'Data Entry'!K131</f>
        <v>5</v>
      </c>
      <c r="S131" s="35">
        <f>'Data Entry'!L131</f>
        <v>2</v>
      </c>
      <c r="T131" s="35">
        <f t="shared" ref="T131:T194" si="39">P131+Q131</f>
        <v>1</v>
      </c>
      <c r="U131" s="35">
        <f t="shared" ref="U131:U194" si="40">R131+S131</f>
        <v>7</v>
      </c>
      <c r="V131" s="35">
        <f t="shared" si="31"/>
        <v>1</v>
      </c>
      <c r="W131" s="35">
        <f t="shared" si="32"/>
        <v>0.714285714285714</v>
      </c>
      <c r="X131" s="35">
        <f t="shared" si="33"/>
        <v>4</v>
      </c>
      <c r="Y131" s="35">
        <f t="shared" ref="Y131:Y194" si="41">P131</f>
        <v>1</v>
      </c>
      <c r="Z131" s="35">
        <f t="shared" ref="Z131:Z194" si="42">R131*2</f>
        <v>10</v>
      </c>
      <c r="AA131" s="35">
        <f t="shared" ref="AA131:AA194" si="43">Y131+Z131</f>
        <v>11</v>
      </c>
      <c r="AB131" s="21">
        <f>'Data Entry'!S131</f>
        <v>0</v>
      </c>
      <c r="AC131" s="21">
        <f>'Data Entry'!T131</f>
        <v>2</v>
      </c>
      <c r="AD131" s="21">
        <f>'Data Entry'!U131</f>
        <v>0</v>
      </c>
      <c r="AE131" s="21">
        <f t="shared" ref="AE131:AE194" si="44">IF(AC131=4,15,IF(AC131=3,10,IF(AC131=2,6,IF(AC131=1,4,0))))</f>
        <v>6</v>
      </c>
      <c r="AF131" s="13">
        <f>'Data Entry'!V131</f>
        <v>4</v>
      </c>
      <c r="AG131" s="13">
        <f t="shared" ref="AG131:AG194" si="45">AF131/3</f>
        <v>1.33333333333333</v>
      </c>
      <c r="AH131" s="13">
        <f>'Data Entry'!W131</f>
        <v>0</v>
      </c>
      <c r="AI131" s="13">
        <f>'Data Entry'!X131</f>
        <v>0</v>
      </c>
      <c r="AJ131" s="13">
        <f>'Data Entry'!Y131</f>
        <v>0</v>
      </c>
      <c r="AK131" s="13">
        <f>'Data Entry'!Z131</f>
        <v>0</v>
      </c>
    </row>
    <row r="132" spans="1:37">
      <c r="A132" s="34">
        <f>'Data Entry'!A132</f>
        <v>1241</v>
      </c>
      <c r="B132" s="34">
        <f>'Data Entry'!B132</f>
        <v>22</v>
      </c>
      <c r="C132" s="20">
        <f>IF('Data Entry'!C132="red",1,IF('Data Entry'!C132="blue",2,0))</f>
        <v>2</v>
      </c>
      <c r="D132" s="22">
        <f>'Data Entry'!D132</f>
        <v>1</v>
      </c>
      <c r="E132" s="22">
        <f>'Data Entry'!E132</f>
        <v>0</v>
      </c>
      <c r="F132" s="22">
        <f>'Data Entry'!F132</f>
        <v>0</v>
      </c>
      <c r="G132" s="22">
        <f>'Data Entry'!G132</f>
        <v>2</v>
      </c>
      <c r="H132" s="22">
        <f>'Data Entry'!H132</f>
        <v>3</v>
      </c>
      <c r="I132" s="22">
        <f t="shared" ref="I132:I195" si="46">E132+F132</f>
        <v>0</v>
      </c>
      <c r="J132" s="22">
        <f t="shared" ref="J132:J195" si="47">G132+H132</f>
        <v>5</v>
      </c>
      <c r="K132" s="22">
        <f t="shared" si="34"/>
        <v>2</v>
      </c>
      <c r="L132" s="22">
        <f t="shared" si="35"/>
        <v>0</v>
      </c>
      <c r="M132" s="22">
        <f t="shared" si="36"/>
        <v>8</v>
      </c>
      <c r="N132" s="22">
        <f t="shared" si="37"/>
        <v>5</v>
      </c>
      <c r="O132" s="22">
        <f t="shared" si="38"/>
        <v>10</v>
      </c>
      <c r="P132" s="35">
        <f>'Data Entry'!I132</f>
        <v>0</v>
      </c>
      <c r="Q132" s="35">
        <f>'Data Entry'!J132</f>
        <v>0</v>
      </c>
      <c r="R132" s="35">
        <f>'Data Entry'!K132</f>
        <v>15</v>
      </c>
      <c r="S132" s="35">
        <f>'Data Entry'!L132</f>
        <v>5</v>
      </c>
      <c r="T132" s="35">
        <f t="shared" si="39"/>
        <v>0</v>
      </c>
      <c r="U132" s="35">
        <f t="shared" si="40"/>
        <v>20</v>
      </c>
      <c r="V132" s="35" t="e">
        <f t="shared" ref="V132:V195" si="48">P132/T132</f>
        <v>#DIV/0!</v>
      </c>
      <c r="W132" s="35">
        <f t="shared" ref="W132:W195" si="49">R132/U132</f>
        <v>0.75</v>
      </c>
      <c r="X132" s="35">
        <f t="shared" ref="X132:X195" si="50">(T132+U132)/2</f>
        <v>10</v>
      </c>
      <c r="Y132" s="35">
        <f t="shared" si="41"/>
        <v>0</v>
      </c>
      <c r="Z132" s="35">
        <f t="shared" si="42"/>
        <v>30</v>
      </c>
      <c r="AA132" s="35">
        <f t="shared" si="43"/>
        <v>30</v>
      </c>
      <c r="AB132" s="21">
        <f>'Data Entry'!S132</f>
        <v>0</v>
      </c>
      <c r="AC132" s="21">
        <f>'Data Entry'!T132</f>
        <v>2</v>
      </c>
      <c r="AD132" s="21">
        <f>'Data Entry'!U132</f>
        <v>0</v>
      </c>
      <c r="AE132" s="21">
        <f t="shared" si="44"/>
        <v>6</v>
      </c>
      <c r="AF132" s="13">
        <f>'Data Entry'!V132</f>
        <v>8</v>
      </c>
      <c r="AG132" s="13">
        <f t="shared" si="45"/>
        <v>2.66666666666667</v>
      </c>
      <c r="AH132" s="13">
        <f>'Data Entry'!W132</f>
        <v>0</v>
      </c>
      <c r="AI132" s="13">
        <f>'Data Entry'!X132</f>
        <v>0</v>
      </c>
      <c r="AJ132" s="13">
        <f>'Data Entry'!Y132</f>
        <v>0</v>
      </c>
      <c r="AK132" s="13">
        <f>'Data Entry'!Z132</f>
        <v>0</v>
      </c>
    </row>
    <row r="133" spans="1:37">
      <c r="A133" s="34">
        <f>'Data Entry'!A133</f>
        <v>4946</v>
      </c>
      <c r="B133" s="34">
        <f>'Data Entry'!B133</f>
        <v>22</v>
      </c>
      <c r="C133" s="20">
        <f>IF('Data Entry'!C133="red",1,IF('Data Entry'!C133="blue",2,0))</f>
        <v>2</v>
      </c>
      <c r="D133" s="22">
        <f>'Data Entry'!D133</f>
        <v>1</v>
      </c>
      <c r="E133" s="22">
        <f>'Data Entry'!E133</f>
        <v>0</v>
      </c>
      <c r="F133" s="22">
        <f>'Data Entry'!F133</f>
        <v>0</v>
      </c>
      <c r="G133" s="22">
        <f>'Data Entry'!G133</f>
        <v>1</v>
      </c>
      <c r="H133" s="22">
        <f>'Data Entry'!H133</f>
        <v>0</v>
      </c>
      <c r="I133" s="22">
        <f t="shared" si="46"/>
        <v>0</v>
      </c>
      <c r="J133" s="22">
        <f t="shared" si="47"/>
        <v>1</v>
      </c>
      <c r="K133" s="22">
        <f t="shared" si="34"/>
        <v>2</v>
      </c>
      <c r="L133" s="22">
        <f t="shared" si="35"/>
        <v>0</v>
      </c>
      <c r="M133" s="22">
        <f t="shared" si="36"/>
        <v>4</v>
      </c>
      <c r="N133" s="22">
        <f t="shared" si="37"/>
        <v>1</v>
      </c>
      <c r="O133" s="22">
        <f t="shared" si="38"/>
        <v>6</v>
      </c>
      <c r="P133" s="35">
        <f>'Data Entry'!I133</f>
        <v>0</v>
      </c>
      <c r="Q133" s="35">
        <f>'Data Entry'!J133</f>
        <v>0</v>
      </c>
      <c r="R133" s="35">
        <f>'Data Entry'!K133</f>
        <v>9</v>
      </c>
      <c r="S133" s="35">
        <f>'Data Entry'!L133</f>
        <v>3</v>
      </c>
      <c r="T133" s="35">
        <f t="shared" si="39"/>
        <v>0</v>
      </c>
      <c r="U133" s="35">
        <f t="shared" si="40"/>
        <v>12</v>
      </c>
      <c r="V133" s="35" t="e">
        <f t="shared" si="48"/>
        <v>#DIV/0!</v>
      </c>
      <c r="W133" s="35">
        <f t="shared" si="49"/>
        <v>0.75</v>
      </c>
      <c r="X133" s="35">
        <f t="shared" si="50"/>
        <v>6</v>
      </c>
      <c r="Y133" s="35">
        <f t="shared" si="41"/>
        <v>0</v>
      </c>
      <c r="Z133" s="35">
        <f t="shared" si="42"/>
        <v>18</v>
      </c>
      <c r="AA133" s="35">
        <f t="shared" si="43"/>
        <v>18</v>
      </c>
      <c r="AB133" s="21">
        <f>'Data Entry'!S133</f>
        <v>0</v>
      </c>
      <c r="AC133" s="21">
        <f>'Data Entry'!T133</f>
        <v>4</v>
      </c>
      <c r="AD133" s="21">
        <f>'Data Entry'!U133</f>
        <v>0</v>
      </c>
      <c r="AE133" s="21">
        <f t="shared" si="44"/>
        <v>15</v>
      </c>
      <c r="AF133" s="13">
        <f>'Data Entry'!V133</f>
        <v>0</v>
      </c>
      <c r="AG133" s="13">
        <f t="shared" si="45"/>
        <v>0</v>
      </c>
      <c r="AH133" s="13">
        <f>'Data Entry'!W133</f>
        <v>0</v>
      </c>
      <c r="AI133" s="13">
        <f>'Data Entry'!X133</f>
        <v>0</v>
      </c>
      <c r="AJ133" s="13">
        <f>'Data Entry'!Y133</f>
        <v>0</v>
      </c>
      <c r="AK133" s="13">
        <f>'Data Entry'!Z133</f>
        <v>0</v>
      </c>
    </row>
    <row r="134" spans="1:37">
      <c r="A134" s="34">
        <f>'Data Entry'!A134</f>
        <v>8729</v>
      </c>
      <c r="B134" s="34">
        <f>'Data Entry'!B134</f>
        <v>22</v>
      </c>
      <c r="C134" s="20">
        <f>IF('Data Entry'!C134="red",1,IF('Data Entry'!C134="blue",2,0))</f>
        <v>1</v>
      </c>
      <c r="D134" s="22">
        <f>'Data Entry'!D134</f>
        <v>1</v>
      </c>
      <c r="E134" s="22">
        <f>'Data Entry'!E134</f>
        <v>0</v>
      </c>
      <c r="F134" s="22">
        <f>'Data Entry'!F134</f>
        <v>0</v>
      </c>
      <c r="G134" s="22">
        <f>'Data Entry'!G134</f>
        <v>2</v>
      </c>
      <c r="H134" s="22">
        <f>'Data Entry'!H134</f>
        <v>0</v>
      </c>
      <c r="I134" s="22">
        <f t="shared" si="46"/>
        <v>0</v>
      </c>
      <c r="J134" s="22">
        <f t="shared" si="47"/>
        <v>2</v>
      </c>
      <c r="K134" s="22">
        <f t="shared" si="34"/>
        <v>2</v>
      </c>
      <c r="L134" s="22">
        <f t="shared" si="35"/>
        <v>0</v>
      </c>
      <c r="M134" s="22">
        <f t="shared" si="36"/>
        <v>8</v>
      </c>
      <c r="N134" s="22">
        <f t="shared" si="37"/>
        <v>2</v>
      </c>
      <c r="O134" s="22">
        <f t="shared" si="38"/>
        <v>10</v>
      </c>
      <c r="P134" s="35">
        <f>'Data Entry'!I134</f>
        <v>0</v>
      </c>
      <c r="Q134" s="35">
        <f>'Data Entry'!J134</f>
        <v>0</v>
      </c>
      <c r="R134" s="35">
        <f>'Data Entry'!K134</f>
        <v>0</v>
      </c>
      <c r="S134" s="35">
        <f>'Data Entry'!L134</f>
        <v>0</v>
      </c>
      <c r="T134" s="35">
        <f t="shared" si="39"/>
        <v>0</v>
      </c>
      <c r="U134" s="35">
        <f t="shared" si="40"/>
        <v>0</v>
      </c>
      <c r="V134" s="35" t="e">
        <f t="shared" si="48"/>
        <v>#DIV/0!</v>
      </c>
      <c r="W134" s="35" t="e">
        <f t="shared" si="49"/>
        <v>#DIV/0!</v>
      </c>
      <c r="X134" s="35">
        <f t="shared" si="50"/>
        <v>0</v>
      </c>
      <c r="Y134" s="35">
        <f t="shared" si="41"/>
        <v>0</v>
      </c>
      <c r="Z134" s="35">
        <f t="shared" si="42"/>
        <v>0</v>
      </c>
      <c r="AA134" s="35">
        <f t="shared" si="43"/>
        <v>0</v>
      </c>
      <c r="AB134" s="21">
        <f>'Data Entry'!S134</f>
        <v>0</v>
      </c>
      <c r="AC134" s="21">
        <f>'Data Entry'!T134</f>
        <v>0</v>
      </c>
      <c r="AD134" s="21">
        <f>'Data Entry'!U134</f>
        <v>0</v>
      </c>
      <c r="AE134" s="21">
        <f t="shared" si="44"/>
        <v>0</v>
      </c>
      <c r="AF134" s="13">
        <f>'Data Entry'!V134</f>
        <v>0</v>
      </c>
      <c r="AG134" s="13">
        <f t="shared" si="45"/>
        <v>0</v>
      </c>
      <c r="AH134" s="13">
        <f>'Data Entry'!W134</f>
        <v>0</v>
      </c>
      <c r="AI134" s="13">
        <f>'Data Entry'!X134</f>
        <v>0</v>
      </c>
      <c r="AJ134" s="13">
        <f>'Data Entry'!Y134</f>
        <v>1</v>
      </c>
      <c r="AK134" s="13">
        <f>'Data Entry'!Z134</f>
        <v>0</v>
      </c>
    </row>
    <row r="135" spans="1:37">
      <c r="A135" s="34">
        <f>'Data Entry'!A135</f>
        <v>4678</v>
      </c>
      <c r="B135" s="34">
        <f>'Data Entry'!B135</f>
        <v>22</v>
      </c>
      <c r="C135" s="20">
        <f>IF('Data Entry'!C135="red",1,IF('Data Entry'!C135="blue",2,0))</f>
        <v>2</v>
      </c>
      <c r="D135" s="22">
        <f>'Data Entry'!D135</f>
        <v>1</v>
      </c>
      <c r="E135" s="22">
        <f>'Data Entry'!E135</f>
        <v>0</v>
      </c>
      <c r="F135" s="22">
        <f>'Data Entry'!F135</f>
        <v>0</v>
      </c>
      <c r="G135" s="22">
        <f>'Data Entry'!G135</f>
        <v>2</v>
      </c>
      <c r="H135" s="22">
        <f>'Data Entry'!H135</f>
        <v>0</v>
      </c>
      <c r="I135" s="22">
        <f t="shared" si="46"/>
        <v>0</v>
      </c>
      <c r="J135" s="22">
        <f t="shared" si="47"/>
        <v>2</v>
      </c>
      <c r="K135" s="22">
        <f t="shared" si="34"/>
        <v>2</v>
      </c>
      <c r="L135" s="22">
        <f t="shared" si="35"/>
        <v>0</v>
      </c>
      <c r="M135" s="22">
        <f t="shared" si="36"/>
        <v>8</v>
      </c>
      <c r="N135" s="22">
        <f t="shared" si="37"/>
        <v>2</v>
      </c>
      <c r="O135" s="22">
        <f t="shared" si="38"/>
        <v>10</v>
      </c>
      <c r="P135" s="35">
        <f>'Data Entry'!I135</f>
        <v>0</v>
      </c>
      <c r="Q135" s="35">
        <f>'Data Entry'!J135</f>
        <v>0</v>
      </c>
      <c r="R135" s="35">
        <f>'Data Entry'!K135</f>
        <v>9</v>
      </c>
      <c r="S135" s="35">
        <f>'Data Entry'!L135</f>
        <v>1</v>
      </c>
      <c r="T135" s="35">
        <f t="shared" si="39"/>
        <v>0</v>
      </c>
      <c r="U135" s="35">
        <f t="shared" si="40"/>
        <v>10</v>
      </c>
      <c r="V135" s="35" t="e">
        <f t="shared" si="48"/>
        <v>#DIV/0!</v>
      </c>
      <c r="W135" s="35">
        <f t="shared" si="49"/>
        <v>0.9</v>
      </c>
      <c r="X135" s="35">
        <f t="shared" si="50"/>
        <v>5</v>
      </c>
      <c r="Y135" s="35">
        <f t="shared" si="41"/>
        <v>0</v>
      </c>
      <c r="Z135" s="35">
        <f t="shared" si="42"/>
        <v>18</v>
      </c>
      <c r="AA135" s="35">
        <f t="shared" si="43"/>
        <v>18</v>
      </c>
      <c r="AB135" s="21">
        <f>'Data Entry'!S135</f>
        <v>0</v>
      </c>
      <c r="AC135" s="21">
        <f>'Data Entry'!T135</f>
        <v>4</v>
      </c>
      <c r="AD135" s="21">
        <f>'Data Entry'!U135</f>
        <v>0</v>
      </c>
      <c r="AE135" s="21">
        <f t="shared" si="44"/>
        <v>15</v>
      </c>
      <c r="AF135" s="13">
        <f>'Data Entry'!V135</f>
        <v>8</v>
      </c>
      <c r="AG135" s="13">
        <f t="shared" si="45"/>
        <v>2.66666666666667</v>
      </c>
      <c r="AH135" s="13">
        <f>'Data Entry'!W135</f>
        <v>0</v>
      </c>
      <c r="AI135" s="13">
        <f>'Data Entry'!X135</f>
        <v>0</v>
      </c>
      <c r="AJ135" s="13">
        <f>'Data Entry'!Y135</f>
        <v>0</v>
      </c>
      <c r="AK135" s="13">
        <f>'Data Entry'!Z135</f>
        <v>0</v>
      </c>
    </row>
    <row r="136" spans="1:37">
      <c r="A136" s="34">
        <f>'Data Entry'!A136</f>
        <v>5036</v>
      </c>
      <c r="B136" s="34">
        <f>'Data Entry'!B136</f>
        <v>22</v>
      </c>
      <c r="C136" s="20">
        <f>IF('Data Entry'!C136="red",1,IF('Data Entry'!C136="blue",2,0))</f>
        <v>1</v>
      </c>
      <c r="D136" s="22">
        <f>'Data Entry'!D136</f>
        <v>1</v>
      </c>
      <c r="E136" s="22">
        <f>'Data Entry'!E136</f>
        <v>2</v>
      </c>
      <c r="F136" s="22">
        <f>'Data Entry'!F136</f>
        <v>0</v>
      </c>
      <c r="G136" s="22">
        <f>'Data Entry'!G136</f>
        <v>0</v>
      </c>
      <c r="H136" s="22">
        <f>'Data Entry'!H136</f>
        <v>0</v>
      </c>
      <c r="I136" s="22">
        <f t="shared" si="46"/>
        <v>2</v>
      </c>
      <c r="J136" s="22">
        <f t="shared" si="47"/>
        <v>0</v>
      </c>
      <c r="K136" s="22">
        <f t="shared" si="34"/>
        <v>2</v>
      </c>
      <c r="L136" s="22">
        <f t="shared" si="35"/>
        <v>4</v>
      </c>
      <c r="M136" s="22">
        <f t="shared" si="36"/>
        <v>0</v>
      </c>
      <c r="N136" s="22">
        <f t="shared" si="37"/>
        <v>2</v>
      </c>
      <c r="O136" s="22">
        <f t="shared" si="38"/>
        <v>6</v>
      </c>
      <c r="P136" s="35">
        <f>'Data Entry'!I136</f>
        <v>11</v>
      </c>
      <c r="Q136" s="35">
        <f>'Data Entry'!J136</f>
        <v>0</v>
      </c>
      <c r="R136" s="35">
        <f>'Data Entry'!K136</f>
        <v>0</v>
      </c>
      <c r="S136" s="35">
        <f>'Data Entry'!L136</f>
        <v>0</v>
      </c>
      <c r="T136" s="35">
        <f t="shared" si="39"/>
        <v>11</v>
      </c>
      <c r="U136" s="35">
        <f t="shared" si="40"/>
        <v>0</v>
      </c>
      <c r="V136" s="35">
        <f t="shared" si="48"/>
        <v>1</v>
      </c>
      <c r="W136" s="35" t="e">
        <f t="shared" si="49"/>
        <v>#DIV/0!</v>
      </c>
      <c r="X136" s="35">
        <f t="shared" si="50"/>
        <v>5.5</v>
      </c>
      <c r="Y136" s="35">
        <f t="shared" si="41"/>
        <v>11</v>
      </c>
      <c r="Z136" s="35">
        <f t="shared" si="42"/>
        <v>0</v>
      </c>
      <c r="AA136" s="35">
        <f t="shared" si="43"/>
        <v>11</v>
      </c>
      <c r="AB136" s="21">
        <f>'Data Entry'!S136</f>
        <v>0</v>
      </c>
      <c r="AC136" s="21">
        <f>'Data Entry'!T136</f>
        <v>2</v>
      </c>
      <c r="AD136" s="21">
        <f>'Data Entry'!U136</f>
        <v>0</v>
      </c>
      <c r="AE136" s="21">
        <f t="shared" si="44"/>
        <v>6</v>
      </c>
      <c r="AF136" s="13">
        <f>'Data Entry'!V136</f>
        <v>0</v>
      </c>
      <c r="AG136" s="13">
        <f t="shared" si="45"/>
        <v>0</v>
      </c>
      <c r="AH136" s="13">
        <f>'Data Entry'!W136</f>
        <v>0</v>
      </c>
      <c r="AI136" s="13">
        <f>'Data Entry'!X136</f>
        <v>0</v>
      </c>
      <c r="AJ136" s="13">
        <f>'Data Entry'!Y136</f>
        <v>0</v>
      </c>
      <c r="AK136" s="13">
        <f>'Data Entry'!Z136</f>
        <v>0</v>
      </c>
    </row>
    <row r="137" spans="1:37">
      <c r="A137" s="34">
        <f>'Data Entry'!A137</f>
        <v>5672</v>
      </c>
      <c r="B137" s="34">
        <f>'Data Entry'!B137</f>
        <v>23</v>
      </c>
      <c r="C137" s="20">
        <f>IF('Data Entry'!C137="red",1,IF('Data Entry'!C137="blue",2,0))</f>
        <v>2</v>
      </c>
      <c r="D137" s="22">
        <f>'Data Entry'!D137</f>
        <v>1</v>
      </c>
      <c r="E137" s="22">
        <f>'Data Entry'!E137</f>
        <v>0</v>
      </c>
      <c r="F137" s="22">
        <f>'Data Entry'!F137</f>
        <v>0</v>
      </c>
      <c r="G137" s="22">
        <f>'Data Entry'!G137</f>
        <v>0</v>
      </c>
      <c r="H137" s="22">
        <f>'Data Entry'!H137</f>
        <v>0</v>
      </c>
      <c r="I137" s="22">
        <f t="shared" si="46"/>
        <v>0</v>
      </c>
      <c r="J137" s="22">
        <f t="shared" si="47"/>
        <v>0</v>
      </c>
      <c r="K137" s="22">
        <f t="shared" si="34"/>
        <v>2</v>
      </c>
      <c r="L137" s="22">
        <f t="shared" si="35"/>
        <v>0</v>
      </c>
      <c r="M137" s="22">
        <f t="shared" si="36"/>
        <v>0</v>
      </c>
      <c r="N137" s="22">
        <f t="shared" si="37"/>
        <v>0</v>
      </c>
      <c r="O137" s="22">
        <f t="shared" si="38"/>
        <v>2</v>
      </c>
      <c r="P137" s="35">
        <f>'Data Entry'!I137</f>
        <v>0</v>
      </c>
      <c r="Q137" s="35">
        <f>'Data Entry'!J137</f>
        <v>0</v>
      </c>
      <c r="R137" s="35">
        <f>'Data Entry'!K137</f>
        <v>0</v>
      </c>
      <c r="S137" s="35">
        <f>'Data Entry'!L137</f>
        <v>0</v>
      </c>
      <c r="T137" s="35">
        <f t="shared" si="39"/>
        <v>0</v>
      </c>
      <c r="U137" s="35">
        <f t="shared" si="40"/>
        <v>0</v>
      </c>
      <c r="V137" s="35" t="e">
        <f t="shared" si="48"/>
        <v>#DIV/0!</v>
      </c>
      <c r="W137" s="35" t="e">
        <f t="shared" si="49"/>
        <v>#DIV/0!</v>
      </c>
      <c r="X137" s="35">
        <f t="shared" si="50"/>
        <v>0</v>
      </c>
      <c r="Y137" s="35">
        <f t="shared" si="41"/>
        <v>0</v>
      </c>
      <c r="Z137" s="35">
        <f t="shared" si="42"/>
        <v>0</v>
      </c>
      <c r="AA137" s="35">
        <f t="shared" si="43"/>
        <v>0</v>
      </c>
      <c r="AB137" s="21">
        <f>'Data Entry'!S137</f>
        <v>0</v>
      </c>
      <c r="AC137" s="21">
        <f>'Data Entry'!T137</f>
        <v>0</v>
      </c>
      <c r="AD137" s="21">
        <f>'Data Entry'!U137</f>
        <v>0</v>
      </c>
      <c r="AE137" s="21">
        <f t="shared" si="44"/>
        <v>0</v>
      </c>
      <c r="AF137" s="13">
        <f>'Data Entry'!V137</f>
        <v>0</v>
      </c>
      <c r="AG137" s="13">
        <f t="shared" si="45"/>
        <v>0</v>
      </c>
      <c r="AH137" s="13">
        <f>'Data Entry'!W137</f>
        <v>0</v>
      </c>
      <c r="AI137" s="13">
        <f>'Data Entry'!X137</f>
        <v>0</v>
      </c>
      <c r="AJ137" s="13">
        <f>'Data Entry'!Y137</f>
        <v>0</v>
      </c>
      <c r="AK137" s="13">
        <f>'Data Entry'!Z137</f>
        <v>0</v>
      </c>
    </row>
    <row r="138" spans="1:37">
      <c r="A138" s="34">
        <f>'Data Entry'!A138</f>
        <v>4903</v>
      </c>
      <c r="B138" s="34">
        <f>'Data Entry'!B138</f>
        <v>23</v>
      </c>
      <c r="C138" s="20">
        <f>IF('Data Entry'!C138="red",1,IF('Data Entry'!C138="blue",2,0))</f>
        <v>2</v>
      </c>
      <c r="D138" s="22">
        <f>'Data Entry'!D138</f>
        <v>1</v>
      </c>
      <c r="E138" s="22">
        <f>'Data Entry'!E138</f>
        <v>2</v>
      </c>
      <c r="F138" s="22">
        <f>'Data Entry'!F138</f>
        <v>0</v>
      </c>
      <c r="G138" s="22">
        <f>'Data Entry'!G138</f>
        <v>0</v>
      </c>
      <c r="H138" s="22">
        <f>'Data Entry'!H138</f>
        <v>0</v>
      </c>
      <c r="I138" s="22">
        <f t="shared" si="46"/>
        <v>2</v>
      </c>
      <c r="J138" s="22">
        <f t="shared" si="47"/>
        <v>0</v>
      </c>
      <c r="K138" s="22">
        <f t="shared" si="34"/>
        <v>2</v>
      </c>
      <c r="L138" s="22">
        <f t="shared" si="35"/>
        <v>4</v>
      </c>
      <c r="M138" s="22">
        <f t="shared" si="36"/>
        <v>0</v>
      </c>
      <c r="N138" s="22">
        <f t="shared" si="37"/>
        <v>2</v>
      </c>
      <c r="O138" s="22">
        <f t="shared" si="38"/>
        <v>6</v>
      </c>
      <c r="P138" s="35">
        <f>'Data Entry'!I138</f>
        <v>4</v>
      </c>
      <c r="Q138" s="35">
        <f>'Data Entry'!J138</f>
        <v>0</v>
      </c>
      <c r="R138" s="35">
        <f>'Data Entry'!K138</f>
        <v>0</v>
      </c>
      <c r="S138" s="35">
        <f>'Data Entry'!L138</f>
        <v>0</v>
      </c>
      <c r="T138" s="35">
        <f t="shared" si="39"/>
        <v>4</v>
      </c>
      <c r="U138" s="35">
        <f t="shared" si="40"/>
        <v>0</v>
      </c>
      <c r="V138" s="35">
        <f t="shared" si="48"/>
        <v>1</v>
      </c>
      <c r="W138" s="35" t="e">
        <f t="shared" si="49"/>
        <v>#DIV/0!</v>
      </c>
      <c r="X138" s="35">
        <f t="shared" si="50"/>
        <v>2</v>
      </c>
      <c r="Y138" s="35">
        <f t="shared" si="41"/>
        <v>4</v>
      </c>
      <c r="Z138" s="35">
        <f t="shared" si="42"/>
        <v>0</v>
      </c>
      <c r="AA138" s="35">
        <f t="shared" si="43"/>
        <v>4</v>
      </c>
      <c r="AB138" s="21">
        <f>'Data Entry'!S138</f>
        <v>0</v>
      </c>
      <c r="AC138" s="21">
        <f>'Data Entry'!T138</f>
        <v>4</v>
      </c>
      <c r="AD138" s="21">
        <f>'Data Entry'!U138</f>
        <v>0</v>
      </c>
      <c r="AE138" s="21">
        <f t="shared" si="44"/>
        <v>15</v>
      </c>
      <c r="AF138" s="13">
        <f>'Data Entry'!V138</f>
        <v>0</v>
      </c>
      <c r="AG138" s="13">
        <f t="shared" si="45"/>
        <v>0</v>
      </c>
      <c r="AH138" s="13">
        <f>'Data Entry'!W138</f>
        <v>0</v>
      </c>
      <c r="AI138" s="13">
        <f>'Data Entry'!X138</f>
        <v>0</v>
      </c>
      <c r="AJ138" s="13">
        <f>'Data Entry'!Y138</f>
        <v>0</v>
      </c>
      <c r="AK138" s="13">
        <f>'Data Entry'!Z138</f>
        <v>0</v>
      </c>
    </row>
    <row r="139" spans="1:37">
      <c r="A139" s="34">
        <f>'Data Entry'!A139</f>
        <v>8764</v>
      </c>
      <c r="B139" s="34">
        <f>'Data Entry'!B139</f>
        <v>23</v>
      </c>
      <c r="C139" s="20">
        <f>IF('Data Entry'!C139="red",1,IF('Data Entry'!C139="blue",2,0))</f>
        <v>1</v>
      </c>
      <c r="D139" s="22">
        <f>'Data Entry'!D139</f>
        <v>0</v>
      </c>
      <c r="E139" s="22">
        <f>'Data Entry'!E139</f>
        <v>1</v>
      </c>
      <c r="F139" s="22">
        <f>'Data Entry'!F139</f>
        <v>0</v>
      </c>
      <c r="G139" s="22">
        <f>'Data Entry'!G139</f>
        <v>0</v>
      </c>
      <c r="H139" s="22">
        <f>'Data Entry'!H139</f>
        <v>0</v>
      </c>
      <c r="I139" s="22">
        <f t="shared" si="46"/>
        <v>1</v>
      </c>
      <c r="J139" s="22">
        <f t="shared" si="47"/>
        <v>0</v>
      </c>
      <c r="K139" s="22">
        <f t="shared" si="34"/>
        <v>0</v>
      </c>
      <c r="L139" s="22">
        <f t="shared" si="35"/>
        <v>2</v>
      </c>
      <c r="M139" s="22">
        <f t="shared" si="36"/>
        <v>0</v>
      </c>
      <c r="N139" s="22">
        <f t="shared" si="37"/>
        <v>1</v>
      </c>
      <c r="O139" s="22">
        <f t="shared" si="38"/>
        <v>2</v>
      </c>
      <c r="P139" s="35">
        <f>'Data Entry'!I139</f>
        <v>3</v>
      </c>
      <c r="Q139" s="35">
        <f>'Data Entry'!J139</f>
        <v>4</v>
      </c>
      <c r="R139" s="35">
        <f>'Data Entry'!K139</f>
        <v>0</v>
      </c>
      <c r="S139" s="35">
        <f>'Data Entry'!L139</f>
        <v>0</v>
      </c>
      <c r="T139" s="35">
        <f t="shared" si="39"/>
        <v>7</v>
      </c>
      <c r="U139" s="35">
        <f t="shared" si="40"/>
        <v>0</v>
      </c>
      <c r="V139" s="35">
        <f t="shared" si="48"/>
        <v>0.428571428571429</v>
      </c>
      <c r="W139" s="35" t="e">
        <f t="shared" si="49"/>
        <v>#DIV/0!</v>
      </c>
      <c r="X139" s="35">
        <f t="shared" si="50"/>
        <v>3.5</v>
      </c>
      <c r="Y139" s="35">
        <f t="shared" si="41"/>
        <v>3</v>
      </c>
      <c r="Z139" s="35">
        <f t="shared" si="42"/>
        <v>0</v>
      </c>
      <c r="AA139" s="35">
        <f t="shared" si="43"/>
        <v>3</v>
      </c>
      <c r="AB139" s="21">
        <f>'Data Entry'!S139</f>
        <v>0</v>
      </c>
      <c r="AC139" s="21">
        <f>'Data Entry'!T139</f>
        <v>2</v>
      </c>
      <c r="AD139" s="21">
        <f>'Data Entry'!U139</f>
        <v>0</v>
      </c>
      <c r="AE139" s="21">
        <f t="shared" si="44"/>
        <v>6</v>
      </c>
      <c r="AF139" s="13">
        <f>'Data Entry'!V139</f>
        <v>0</v>
      </c>
      <c r="AG139" s="13">
        <f t="shared" si="45"/>
        <v>0</v>
      </c>
      <c r="AH139" s="13">
        <f>'Data Entry'!W139</f>
        <v>0</v>
      </c>
      <c r="AI139" s="13">
        <f>'Data Entry'!X139</f>
        <v>0</v>
      </c>
      <c r="AJ139" s="13">
        <f>'Data Entry'!Y139</f>
        <v>0</v>
      </c>
      <c r="AK139" s="13">
        <f>'Data Entry'!Z139</f>
        <v>0</v>
      </c>
    </row>
    <row r="140" spans="1:37">
      <c r="A140" s="34">
        <f>'Data Entry'!A140</f>
        <v>610</v>
      </c>
      <c r="B140" s="34">
        <f>'Data Entry'!B140</f>
        <v>23</v>
      </c>
      <c r="C140" s="20">
        <f>IF('Data Entry'!C140="red",1,IF('Data Entry'!C140="blue",2,0))</f>
        <v>1</v>
      </c>
      <c r="D140" s="22">
        <f>'Data Entry'!D140</f>
        <v>1</v>
      </c>
      <c r="E140" s="22">
        <f>'Data Entry'!E140</f>
        <v>0</v>
      </c>
      <c r="F140" s="22">
        <f>'Data Entry'!F140</f>
        <v>0</v>
      </c>
      <c r="G140" s="22">
        <f>'Data Entry'!G140</f>
        <v>1</v>
      </c>
      <c r="H140" s="22">
        <f>'Data Entry'!H140</f>
        <v>1</v>
      </c>
      <c r="I140" s="22">
        <f t="shared" si="46"/>
        <v>0</v>
      </c>
      <c r="J140" s="22">
        <f t="shared" si="47"/>
        <v>2</v>
      </c>
      <c r="K140" s="22">
        <f t="shared" si="34"/>
        <v>2</v>
      </c>
      <c r="L140" s="22">
        <f t="shared" si="35"/>
        <v>0</v>
      </c>
      <c r="M140" s="22">
        <f t="shared" si="36"/>
        <v>4</v>
      </c>
      <c r="N140" s="22">
        <f t="shared" si="37"/>
        <v>2</v>
      </c>
      <c r="O140" s="22">
        <f t="shared" si="38"/>
        <v>6</v>
      </c>
      <c r="P140" s="35">
        <f>'Data Entry'!I140</f>
        <v>2</v>
      </c>
      <c r="Q140" s="35">
        <f>'Data Entry'!J140</f>
        <v>1</v>
      </c>
      <c r="R140" s="35">
        <f>'Data Entry'!K140</f>
        <v>4</v>
      </c>
      <c r="S140" s="35">
        <f>'Data Entry'!L140</f>
        <v>3</v>
      </c>
      <c r="T140" s="35">
        <f t="shared" si="39"/>
        <v>3</v>
      </c>
      <c r="U140" s="35">
        <f t="shared" si="40"/>
        <v>7</v>
      </c>
      <c r="V140" s="35">
        <f t="shared" si="48"/>
        <v>0.666666666666667</v>
      </c>
      <c r="W140" s="35">
        <f t="shared" si="49"/>
        <v>0.571428571428571</v>
      </c>
      <c r="X140" s="35">
        <f t="shared" si="50"/>
        <v>5</v>
      </c>
      <c r="Y140" s="35">
        <f t="shared" si="41"/>
        <v>2</v>
      </c>
      <c r="Z140" s="35">
        <f t="shared" si="42"/>
        <v>8</v>
      </c>
      <c r="AA140" s="35">
        <f t="shared" si="43"/>
        <v>10</v>
      </c>
      <c r="AB140" s="21">
        <f>'Data Entry'!S140</f>
        <v>0</v>
      </c>
      <c r="AC140" s="21">
        <f>'Data Entry'!T140</f>
        <v>1</v>
      </c>
      <c r="AD140" s="21">
        <f>'Data Entry'!U140</f>
        <v>0</v>
      </c>
      <c r="AE140" s="21">
        <f t="shared" si="44"/>
        <v>4</v>
      </c>
      <c r="AF140" s="13">
        <f>'Data Entry'!V140</f>
        <v>0</v>
      </c>
      <c r="AG140" s="13">
        <f t="shared" si="45"/>
        <v>0</v>
      </c>
      <c r="AH140" s="13">
        <f>'Data Entry'!W140</f>
        <v>0</v>
      </c>
      <c r="AI140" s="13">
        <f>'Data Entry'!X140</f>
        <v>0</v>
      </c>
      <c r="AJ140" s="13">
        <f>'Data Entry'!Y140</f>
        <v>0</v>
      </c>
      <c r="AK140" s="13">
        <f>'Data Entry'!Z140</f>
        <v>0</v>
      </c>
    </row>
    <row r="141" spans="1:37">
      <c r="A141" s="34">
        <f>'Data Entry'!A141</f>
        <v>3161</v>
      </c>
      <c r="B141" s="34">
        <f>'Data Entry'!B141</f>
        <v>23</v>
      </c>
      <c r="C141" s="20">
        <f>IF('Data Entry'!C141="red",1,IF('Data Entry'!C141="blue",2,0))</f>
        <v>2</v>
      </c>
      <c r="D141" s="22">
        <f>'Data Entry'!D141</f>
        <v>1</v>
      </c>
      <c r="E141" s="22">
        <f>'Data Entry'!E141</f>
        <v>0</v>
      </c>
      <c r="F141" s="22">
        <f>'Data Entry'!F141</f>
        <v>0</v>
      </c>
      <c r="G141" s="22">
        <f>'Data Entry'!G141</f>
        <v>0</v>
      </c>
      <c r="H141" s="22">
        <f>'Data Entry'!H141</f>
        <v>1</v>
      </c>
      <c r="I141" s="22">
        <f t="shared" si="46"/>
        <v>0</v>
      </c>
      <c r="J141" s="22">
        <f t="shared" si="47"/>
        <v>1</v>
      </c>
      <c r="K141" s="22">
        <f t="shared" si="34"/>
        <v>2</v>
      </c>
      <c r="L141" s="22">
        <f t="shared" si="35"/>
        <v>0</v>
      </c>
      <c r="M141" s="22">
        <f t="shared" si="36"/>
        <v>0</v>
      </c>
      <c r="N141" s="22">
        <f t="shared" si="37"/>
        <v>1</v>
      </c>
      <c r="O141" s="22">
        <f t="shared" si="38"/>
        <v>2</v>
      </c>
      <c r="P141" s="35">
        <f>'Data Entry'!I141</f>
        <v>3</v>
      </c>
      <c r="Q141" s="35">
        <f>'Data Entry'!J141</f>
        <v>0</v>
      </c>
      <c r="R141" s="35">
        <f>'Data Entry'!K141</f>
        <v>0</v>
      </c>
      <c r="S141" s="35">
        <f>'Data Entry'!L141</f>
        <v>1</v>
      </c>
      <c r="T141" s="35">
        <f t="shared" si="39"/>
        <v>3</v>
      </c>
      <c r="U141" s="35">
        <f t="shared" si="40"/>
        <v>1</v>
      </c>
      <c r="V141" s="35">
        <f t="shared" si="48"/>
        <v>1</v>
      </c>
      <c r="W141" s="35">
        <f t="shared" si="49"/>
        <v>0</v>
      </c>
      <c r="X141" s="35">
        <f t="shared" si="50"/>
        <v>2</v>
      </c>
      <c r="Y141" s="35">
        <f t="shared" si="41"/>
        <v>3</v>
      </c>
      <c r="Z141" s="35">
        <f t="shared" si="42"/>
        <v>0</v>
      </c>
      <c r="AA141" s="35">
        <f t="shared" si="43"/>
        <v>3</v>
      </c>
      <c r="AB141" s="21">
        <f>'Data Entry'!S141</f>
        <v>0</v>
      </c>
      <c r="AC141" s="21">
        <f>'Data Entry'!T141</f>
        <v>4</v>
      </c>
      <c r="AD141" s="21">
        <f>'Data Entry'!U141</f>
        <v>0</v>
      </c>
      <c r="AE141" s="21">
        <f t="shared" si="44"/>
        <v>15</v>
      </c>
      <c r="AF141" s="13">
        <f>'Data Entry'!V141</f>
        <v>0</v>
      </c>
      <c r="AG141" s="13">
        <f t="shared" si="45"/>
        <v>0</v>
      </c>
      <c r="AH141" s="13">
        <f>'Data Entry'!W141</f>
        <v>0</v>
      </c>
      <c r="AI141" s="13">
        <f>'Data Entry'!X141</f>
        <v>0</v>
      </c>
      <c r="AJ141" s="13">
        <f>'Data Entry'!Y141</f>
        <v>0</v>
      </c>
      <c r="AK141" s="13">
        <f>'Data Entry'!Z141</f>
        <v>0</v>
      </c>
    </row>
    <row r="142" spans="1:37">
      <c r="A142" s="34">
        <f>'Data Entry'!A142</f>
        <v>5031</v>
      </c>
      <c r="B142" s="34">
        <f>'Data Entry'!B142</f>
        <v>23</v>
      </c>
      <c r="C142" s="20">
        <f>IF('Data Entry'!C142="red",1,IF('Data Entry'!C142="blue",2,0))</f>
        <v>1</v>
      </c>
      <c r="D142" s="22">
        <f>'Data Entry'!D142</f>
        <v>1</v>
      </c>
      <c r="E142" s="22">
        <f>'Data Entry'!E142</f>
        <v>0</v>
      </c>
      <c r="F142" s="22">
        <f>'Data Entry'!F142</f>
        <v>0</v>
      </c>
      <c r="G142" s="22">
        <f>'Data Entry'!G142</f>
        <v>1</v>
      </c>
      <c r="H142" s="22">
        <f>'Data Entry'!H142</f>
        <v>0</v>
      </c>
      <c r="I142" s="22">
        <f t="shared" si="46"/>
        <v>0</v>
      </c>
      <c r="J142" s="22">
        <f t="shared" si="47"/>
        <v>1</v>
      </c>
      <c r="K142" s="22">
        <f t="shared" si="34"/>
        <v>2</v>
      </c>
      <c r="L142" s="22">
        <f t="shared" si="35"/>
        <v>0</v>
      </c>
      <c r="M142" s="22">
        <f t="shared" si="36"/>
        <v>4</v>
      </c>
      <c r="N142" s="22">
        <f t="shared" si="37"/>
        <v>1</v>
      </c>
      <c r="O142" s="22">
        <f t="shared" si="38"/>
        <v>6</v>
      </c>
      <c r="P142" s="35">
        <f>'Data Entry'!I142</f>
        <v>1</v>
      </c>
      <c r="Q142" s="35">
        <f>'Data Entry'!J142</f>
        <v>0</v>
      </c>
      <c r="R142" s="35">
        <f>'Data Entry'!K142</f>
        <v>1</v>
      </c>
      <c r="S142" s="35">
        <f>'Data Entry'!L142</f>
        <v>0</v>
      </c>
      <c r="T142" s="35">
        <f t="shared" si="39"/>
        <v>1</v>
      </c>
      <c r="U142" s="35">
        <f t="shared" si="40"/>
        <v>1</v>
      </c>
      <c r="V142" s="35">
        <f t="shared" si="48"/>
        <v>1</v>
      </c>
      <c r="W142" s="35">
        <f t="shared" si="49"/>
        <v>1</v>
      </c>
      <c r="X142" s="35">
        <f t="shared" si="50"/>
        <v>1</v>
      </c>
      <c r="Y142" s="35">
        <f t="shared" si="41"/>
        <v>1</v>
      </c>
      <c r="Z142" s="35">
        <f t="shared" si="42"/>
        <v>2</v>
      </c>
      <c r="AA142" s="35">
        <f t="shared" si="43"/>
        <v>3</v>
      </c>
      <c r="AB142" s="21">
        <f>'Data Entry'!S142</f>
        <v>0</v>
      </c>
      <c r="AC142" s="21">
        <f>'Data Entry'!T142</f>
        <v>2</v>
      </c>
      <c r="AD142" s="21">
        <f>'Data Entry'!U142</f>
        <v>0</v>
      </c>
      <c r="AE142" s="21">
        <f t="shared" si="44"/>
        <v>6</v>
      </c>
      <c r="AF142" s="13">
        <f>'Data Entry'!V142</f>
        <v>0</v>
      </c>
      <c r="AG142" s="13">
        <f t="shared" si="45"/>
        <v>0</v>
      </c>
      <c r="AH142" s="13">
        <f>'Data Entry'!W142</f>
        <v>0</v>
      </c>
      <c r="AI142" s="13">
        <f>'Data Entry'!X142</f>
        <v>0</v>
      </c>
      <c r="AJ142" s="13">
        <f>'Data Entry'!Y142</f>
        <v>0</v>
      </c>
      <c r="AK142" s="13">
        <f>'Data Entry'!Z142</f>
        <v>0</v>
      </c>
    </row>
    <row r="143" spans="1:37">
      <c r="A143" s="34">
        <f>'Data Entry'!A143</f>
        <v>8731</v>
      </c>
      <c r="B143" s="34">
        <f>'Data Entry'!B143</f>
        <v>24</v>
      </c>
      <c r="C143" s="20">
        <f>IF('Data Entry'!C143="red",1,IF('Data Entry'!C143="blue",2,0))</f>
        <v>0</v>
      </c>
      <c r="D143" s="22">
        <f>'Data Entry'!D143</f>
        <v>1</v>
      </c>
      <c r="E143" s="22">
        <f>'Data Entry'!E143</f>
        <v>0</v>
      </c>
      <c r="F143" s="22">
        <f>'Data Entry'!F143</f>
        <v>0</v>
      </c>
      <c r="G143" s="22">
        <f>'Data Entry'!G143</f>
        <v>0</v>
      </c>
      <c r="H143" s="22">
        <f>'Data Entry'!H143</f>
        <v>0</v>
      </c>
      <c r="I143" s="22">
        <f t="shared" si="46"/>
        <v>0</v>
      </c>
      <c r="J143" s="22">
        <f t="shared" si="47"/>
        <v>0</v>
      </c>
      <c r="K143" s="22">
        <f t="shared" si="34"/>
        <v>2</v>
      </c>
      <c r="L143" s="22">
        <f t="shared" si="35"/>
        <v>0</v>
      </c>
      <c r="M143" s="22">
        <f t="shared" si="36"/>
        <v>0</v>
      </c>
      <c r="N143" s="22">
        <f t="shared" si="37"/>
        <v>0</v>
      </c>
      <c r="O143" s="22">
        <f t="shared" si="38"/>
        <v>2</v>
      </c>
      <c r="P143" s="35">
        <f>'Data Entry'!I143</f>
        <v>6</v>
      </c>
      <c r="Q143" s="35">
        <f>'Data Entry'!J143</f>
        <v>0</v>
      </c>
      <c r="R143" s="35">
        <f>'Data Entry'!K143</f>
        <v>0</v>
      </c>
      <c r="S143" s="35">
        <f>'Data Entry'!L143</f>
        <v>0</v>
      </c>
      <c r="T143" s="35">
        <f t="shared" si="39"/>
        <v>6</v>
      </c>
      <c r="U143" s="35">
        <f t="shared" si="40"/>
        <v>0</v>
      </c>
      <c r="V143" s="35">
        <f t="shared" si="48"/>
        <v>1</v>
      </c>
      <c r="W143" s="35" t="e">
        <f t="shared" si="49"/>
        <v>#DIV/0!</v>
      </c>
      <c r="X143" s="35">
        <f t="shared" si="50"/>
        <v>3</v>
      </c>
      <c r="Y143" s="35">
        <f t="shared" si="41"/>
        <v>6</v>
      </c>
      <c r="Z143" s="35">
        <f t="shared" si="42"/>
        <v>0</v>
      </c>
      <c r="AA143" s="35">
        <f t="shared" si="43"/>
        <v>6</v>
      </c>
      <c r="AB143" s="21">
        <f>'Data Entry'!S143</f>
        <v>0</v>
      </c>
      <c r="AC143" s="21">
        <f>'Data Entry'!T143</f>
        <v>0</v>
      </c>
      <c r="AD143" s="21">
        <f>'Data Entry'!U143</f>
        <v>0</v>
      </c>
      <c r="AE143" s="21">
        <f t="shared" si="44"/>
        <v>0</v>
      </c>
      <c r="AF143" s="13">
        <f>'Data Entry'!V143</f>
        <v>8</v>
      </c>
      <c r="AG143" s="13">
        <f t="shared" si="45"/>
        <v>2.66666666666667</v>
      </c>
      <c r="AH143" s="13">
        <f>'Data Entry'!W143</f>
        <v>0</v>
      </c>
      <c r="AI143" s="13">
        <f>'Data Entry'!X143</f>
        <v>0</v>
      </c>
      <c r="AJ143" s="13">
        <f>'Data Entry'!Y143</f>
        <v>0</v>
      </c>
      <c r="AK143" s="13">
        <f>'Data Entry'!Z143</f>
        <v>0</v>
      </c>
    </row>
    <row r="144" spans="1:37">
      <c r="A144" s="34">
        <f>'Data Entry'!A144</f>
        <v>3683</v>
      </c>
      <c r="B144" s="34">
        <f>'Data Entry'!B144</f>
        <v>24</v>
      </c>
      <c r="C144" s="20">
        <f>IF('Data Entry'!C144="red",1,IF('Data Entry'!C144="blue",2,0))</f>
        <v>2</v>
      </c>
      <c r="D144" s="22">
        <f>'Data Entry'!D144</f>
        <v>1</v>
      </c>
      <c r="E144" s="22">
        <f>'Data Entry'!E144</f>
        <v>0</v>
      </c>
      <c r="F144" s="22">
        <f>'Data Entry'!F144</f>
        <v>0</v>
      </c>
      <c r="G144" s="22">
        <f>'Data Entry'!G144</f>
        <v>0</v>
      </c>
      <c r="H144" s="22">
        <f>'Data Entry'!H144</f>
        <v>2</v>
      </c>
      <c r="I144" s="22">
        <f t="shared" si="46"/>
        <v>0</v>
      </c>
      <c r="J144" s="22">
        <f t="shared" si="47"/>
        <v>2</v>
      </c>
      <c r="K144" s="22">
        <f t="shared" si="34"/>
        <v>2</v>
      </c>
      <c r="L144" s="22">
        <f t="shared" si="35"/>
        <v>0</v>
      </c>
      <c r="M144" s="22">
        <f t="shared" si="36"/>
        <v>0</v>
      </c>
      <c r="N144" s="22">
        <f t="shared" si="37"/>
        <v>2</v>
      </c>
      <c r="O144" s="22">
        <f t="shared" si="38"/>
        <v>2</v>
      </c>
      <c r="P144" s="35">
        <f>'Data Entry'!I144</f>
        <v>0</v>
      </c>
      <c r="Q144" s="35">
        <f>'Data Entry'!J144</f>
        <v>0</v>
      </c>
      <c r="R144" s="35">
        <f>'Data Entry'!K144</f>
        <v>9</v>
      </c>
      <c r="S144" s="35">
        <f>'Data Entry'!L144</f>
        <v>1</v>
      </c>
      <c r="T144" s="35">
        <f t="shared" si="39"/>
        <v>0</v>
      </c>
      <c r="U144" s="35">
        <f t="shared" si="40"/>
        <v>10</v>
      </c>
      <c r="V144" s="35" t="e">
        <f t="shared" si="48"/>
        <v>#DIV/0!</v>
      </c>
      <c r="W144" s="35">
        <f t="shared" si="49"/>
        <v>0.9</v>
      </c>
      <c r="X144" s="35">
        <f t="shared" si="50"/>
        <v>5</v>
      </c>
      <c r="Y144" s="35">
        <f t="shared" si="41"/>
        <v>0</v>
      </c>
      <c r="Z144" s="35">
        <f t="shared" si="42"/>
        <v>18</v>
      </c>
      <c r="AA144" s="35">
        <f t="shared" si="43"/>
        <v>18</v>
      </c>
      <c r="AB144" s="21">
        <f>'Data Entry'!S144</f>
        <v>0</v>
      </c>
      <c r="AC144" s="21">
        <f>'Data Entry'!T144</f>
        <v>3</v>
      </c>
      <c r="AD144" s="21">
        <f>'Data Entry'!U144</f>
        <v>0</v>
      </c>
      <c r="AE144" s="21">
        <f t="shared" si="44"/>
        <v>10</v>
      </c>
      <c r="AF144" s="13">
        <f>'Data Entry'!V144</f>
        <v>8</v>
      </c>
      <c r="AG144" s="13">
        <f t="shared" si="45"/>
        <v>2.66666666666667</v>
      </c>
      <c r="AH144" s="13">
        <f>'Data Entry'!W144</f>
        <v>0</v>
      </c>
      <c r="AI144" s="13">
        <f>'Data Entry'!X144</f>
        <v>0</v>
      </c>
      <c r="AJ144" s="13">
        <f>'Data Entry'!Y144</f>
        <v>0</v>
      </c>
      <c r="AK144" s="13">
        <f>'Data Entry'!Z144</f>
        <v>0</v>
      </c>
    </row>
    <row r="145" spans="1:37">
      <c r="A145" s="34">
        <f>'Data Entry'!A145</f>
        <v>2386</v>
      </c>
      <c r="B145" s="34">
        <f>'Data Entry'!B145</f>
        <v>24</v>
      </c>
      <c r="C145" s="20">
        <f>IF('Data Entry'!C145="red",1,IF('Data Entry'!C145="blue",2,0))</f>
        <v>1</v>
      </c>
      <c r="D145" s="22">
        <f>'Data Entry'!D145</f>
        <v>1</v>
      </c>
      <c r="E145" s="22">
        <f>'Data Entry'!E145</f>
        <v>0</v>
      </c>
      <c r="F145" s="22">
        <f>'Data Entry'!F145</f>
        <v>0</v>
      </c>
      <c r="G145" s="22">
        <f>'Data Entry'!G145</f>
        <v>0</v>
      </c>
      <c r="H145" s="22">
        <f>'Data Entry'!H145</f>
        <v>1</v>
      </c>
      <c r="I145" s="22">
        <f t="shared" si="46"/>
        <v>0</v>
      </c>
      <c r="J145" s="22">
        <f t="shared" si="47"/>
        <v>1</v>
      </c>
      <c r="K145" s="22">
        <f t="shared" si="34"/>
        <v>2</v>
      </c>
      <c r="L145" s="22">
        <f t="shared" si="35"/>
        <v>0</v>
      </c>
      <c r="M145" s="22">
        <f t="shared" si="36"/>
        <v>0</v>
      </c>
      <c r="N145" s="22">
        <f t="shared" si="37"/>
        <v>1</v>
      </c>
      <c r="O145" s="22">
        <f t="shared" si="38"/>
        <v>2</v>
      </c>
      <c r="P145" s="35">
        <f>'Data Entry'!I145</f>
        <v>0</v>
      </c>
      <c r="Q145" s="35">
        <f>'Data Entry'!J145</f>
        <v>0</v>
      </c>
      <c r="R145" s="35">
        <f>'Data Entry'!K145</f>
        <v>0</v>
      </c>
      <c r="S145" s="35">
        <f>'Data Entry'!L145</f>
        <v>0</v>
      </c>
      <c r="T145" s="35">
        <f t="shared" si="39"/>
        <v>0</v>
      </c>
      <c r="U145" s="35">
        <f t="shared" si="40"/>
        <v>0</v>
      </c>
      <c r="V145" s="35" t="e">
        <f t="shared" si="48"/>
        <v>#DIV/0!</v>
      </c>
      <c r="W145" s="35" t="e">
        <f t="shared" si="49"/>
        <v>#DIV/0!</v>
      </c>
      <c r="X145" s="35">
        <f t="shared" si="50"/>
        <v>0</v>
      </c>
      <c r="Y145" s="35">
        <f t="shared" si="41"/>
        <v>0</v>
      </c>
      <c r="Z145" s="35">
        <f t="shared" si="42"/>
        <v>0</v>
      </c>
      <c r="AA145" s="35">
        <f t="shared" si="43"/>
        <v>0</v>
      </c>
      <c r="AB145" s="21">
        <f>'Data Entry'!S145</f>
        <v>0</v>
      </c>
      <c r="AC145" s="21">
        <f>'Data Entry'!T145</f>
        <v>2</v>
      </c>
      <c r="AD145" s="21">
        <f>'Data Entry'!U145</f>
        <v>1</v>
      </c>
      <c r="AE145" s="21">
        <f t="shared" si="44"/>
        <v>6</v>
      </c>
      <c r="AF145" s="13">
        <f>'Data Entry'!V145</f>
        <v>8</v>
      </c>
      <c r="AG145" s="13">
        <f t="shared" si="45"/>
        <v>2.66666666666667</v>
      </c>
      <c r="AH145" s="13">
        <f>'Data Entry'!W145</f>
        <v>0</v>
      </c>
      <c r="AI145" s="13">
        <f>'Data Entry'!X145</f>
        <v>0</v>
      </c>
      <c r="AJ145" s="13">
        <f>'Data Entry'!Y145</f>
        <v>0</v>
      </c>
      <c r="AK145" s="13">
        <f>'Data Entry'!Z145</f>
        <v>0</v>
      </c>
    </row>
    <row r="146" spans="1:37">
      <c r="A146" s="34">
        <f>'Data Entry'!A146</f>
        <v>7480</v>
      </c>
      <c r="B146" s="34">
        <f>'Data Entry'!B146</f>
        <v>24</v>
      </c>
      <c r="C146" s="20">
        <f>IF('Data Entry'!C146="red",1,IF('Data Entry'!C146="blue",2,0))</f>
        <v>2</v>
      </c>
      <c r="D146" s="22">
        <f>'Data Entry'!D146</f>
        <v>1</v>
      </c>
      <c r="E146" s="22">
        <f>'Data Entry'!E146</f>
        <v>0</v>
      </c>
      <c r="F146" s="22">
        <f>'Data Entry'!F146</f>
        <v>0</v>
      </c>
      <c r="G146" s="22">
        <f>'Data Entry'!G146</f>
        <v>2</v>
      </c>
      <c r="H146" s="22">
        <f>'Data Entry'!H146</f>
        <v>2</v>
      </c>
      <c r="I146" s="22">
        <f t="shared" si="46"/>
        <v>0</v>
      </c>
      <c r="J146" s="22">
        <f t="shared" si="47"/>
        <v>4</v>
      </c>
      <c r="K146" s="22">
        <f t="shared" si="34"/>
        <v>2</v>
      </c>
      <c r="L146" s="22">
        <f t="shared" si="35"/>
        <v>0</v>
      </c>
      <c r="M146" s="22">
        <f t="shared" si="36"/>
        <v>8</v>
      </c>
      <c r="N146" s="22">
        <f t="shared" si="37"/>
        <v>4</v>
      </c>
      <c r="O146" s="22">
        <f t="shared" si="38"/>
        <v>10</v>
      </c>
      <c r="P146" s="35">
        <f>'Data Entry'!I146</f>
        <v>0</v>
      </c>
      <c r="Q146" s="35">
        <f>'Data Entry'!J146</f>
        <v>0</v>
      </c>
      <c r="R146" s="35">
        <f>'Data Entry'!K146</f>
        <v>2</v>
      </c>
      <c r="S146" s="35">
        <f>'Data Entry'!L146</f>
        <v>3</v>
      </c>
      <c r="T146" s="35">
        <f t="shared" si="39"/>
        <v>0</v>
      </c>
      <c r="U146" s="35">
        <f t="shared" si="40"/>
        <v>5</v>
      </c>
      <c r="V146" s="35" t="e">
        <f t="shared" si="48"/>
        <v>#DIV/0!</v>
      </c>
      <c r="W146" s="35">
        <f t="shared" si="49"/>
        <v>0.4</v>
      </c>
      <c r="X146" s="35">
        <f t="shared" si="50"/>
        <v>2.5</v>
      </c>
      <c r="Y146" s="35">
        <f t="shared" si="41"/>
        <v>0</v>
      </c>
      <c r="Z146" s="35">
        <f t="shared" si="42"/>
        <v>4</v>
      </c>
      <c r="AA146" s="35">
        <f t="shared" si="43"/>
        <v>4</v>
      </c>
      <c r="AB146" s="21">
        <f>'Data Entry'!S146</f>
        <v>0</v>
      </c>
      <c r="AC146" s="21">
        <f>'Data Entry'!T146</f>
        <v>2</v>
      </c>
      <c r="AD146" s="21">
        <f>'Data Entry'!U146</f>
        <v>0</v>
      </c>
      <c r="AE146" s="21">
        <f t="shared" si="44"/>
        <v>6</v>
      </c>
      <c r="AF146" s="13">
        <f>'Data Entry'!V146</f>
        <v>8</v>
      </c>
      <c r="AG146" s="13">
        <f t="shared" si="45"/>
        <v>2.66666666666667</v>
      </c>
      <c r="AH146" s="13">
        <f>'Data Entry'!W146</f>
        <v>0</v>
      </c>
      <c r="AI146" s="13">
        <f>'Data Entry'!X146</f>
        <v>0</v>
      </c>
      <c r="AJ146" s="13">
        <f>'Data Entry'!Y146</f>
        <v>0</v>
      </c>
      <c r="AK146" s="13">
        <f>'Data Entry'!Z146</f>
        <v>0</v>
      </c>
    </row>
    <row r="147" spans="1:37">
      <c r="A147" s="34">
        <f>'Data Entry'!A147</f>
        <v>3543</v>
      </c>
      <c r="B147" s="34">
        <f>'Data Entry'!B147</f>
        <v>24</v>
      </c>
      <c r="C147" s="20">
        <f>IF('Data Entry'!C147="red",1,IF('Data Entry'!C147="blue",2,0))</f>
        <v>1</v>
      </c>
      <c r="D147" s="22">
        <f>'Data Entry'!D147</f>
        <v>0</v>
      </c>
      <c r="E147" s="22">
        <f>'Data Entry'!E147</f>
        <v>0</v>
      </c>
      <c r="F147" s="22">
        <f>'Data Entry'!F147</f>
        <v>1</v>
      </c>
      <c r="G147" s="22">
        <f>'Data Entry'!G147</f>
        <v>0</v>
      </c>
      <c r="H147" s="22">
        <f>'Data Entry'!H147</f>
        <v>0</v>
      </c>
      <c r="I147" s="22">
        <f t="shared" si="46"/>
        <v>1</v>
      </c>
      <c r="J147" s="22">
        <f t="shared" si="47"/>
        <v>0</v>
      </c>
      <c r="K147" s="22">
        <f t="shared" si="34"/>
        <v>0</v>
      </c>
      <c r="L147" s="22">
        <f t="shared" si="35"/>
        <v>0</v>
      </c>
      <c r="M147" s="22">
        <f t="shared" si="36"/>
        <v>0</v>
      </c>
      <c r="N147" s="22">
        <f t="shared" si="37"/>
        <v>1</v>
      </c>
      <c r="O147" s="22">
        <f t="shared" si="38"/>
        <v>0</v>
      </c>
      <c r="P147" s="35">
        <f>'Data Entry'!I147</f>
        <v>5</v>
      </c>
      <c r="Q147" s="35">
        <f>'Data Entry'!J147</f>
        <v>1</v>
      </c>
      <c r="R147" s="35">
        <f>'Data Entry'!K147</f>
        <v>0</v>
      </c>
      <c r="S147" s="35">
        <f>'Data Entry'!L147</f>
        <v>0</v>
      </c>
      <c r="T147" s="35">
        <f t="shared" si="39"/>
        <v>6</v>
      </c>
      <c r="U147" s="35">
        <f t="shared" si="40"/>
        <v>0</v>
      </c>
      <c r="V147" s="35">
        <f t="shared" si="48"/>
        <v>0.833333333333333</v>
      </c>
      <c r="W147" s="35" t="e">
        <f t="shared" si="49"/>
        <v>#DIV/0!</v>
      </c>
      <c r="X147" s="35">
        <f t="shared" si="50"/>
        <v>3</v>
      </c>
      <c r="Y147" s="35">
        <f t="shared" si="41"/>
        <v>5</v>
      </c>
      <c r="Z147" s="35">
        <f t="shared" si="42"/>
        <v>0</v>
      </c>
      <c r="AA147" s="35">
        <f t="shared" si="43"/>
        <v>5</v>
      </c>
      <c r="AB147" s="21">
        <f>'Data Entry'!S147</f>
        <v>0</v>
      </c>
      <c r="AC147" s="21">
        <f>'Data Entry'!T147</f>
        <v>0</v>
      </c>
      <c r="AD147" s="21">
        <f>'Data Entry'!U147</f>
        <v>0</v>
      </c>
      <c r="AE147" s="21">
        <f t="shared" si="44"/>
        <v>0</v>
      </c>
      <c r="AF147" s="13">
        <f>'Data Entry'!V147</f>
        <v>8</v>
      </c>
      <c r="AG147" s="13">
        <f t="shared" si="45"/>
        <v>2.66666666666667</v>
      </c>
      <c r="AH147" s="13">
        <f>'Data Entry'!W147</f>
        <v>0</v>
      </c>
      <c r="AI147" s="13">
        <f>'Data Entry'!X147</f>
        <v>0</v>
      </c>
      <c r="AJ147" s="13">
        <f>'Data Entry'!Y147</f>
        <v>0</v>
      </c>
      <c r="AK147" s="13">
        <f>'Data Entry'!Z147</f>
        <v>0</v>
      </c>
    </row>
    <row r="148" spans="1:37">
      <c r="A148" s="34">
        <f>'Data Entry'!A148</f>
        <v>2056</v>
      </c>
      <c r="B148" s="34">
        <f>'Data Entry'!B148</f>
        <v>24</v>
      </c>
      <c r="C148" s="20">
        <f>IF('Data Entry'!C148="red",1,IF('Data Entry'!C148="blue",2,0))</f>
        <v>1</v>
      </c>
      <c r="D148" s="22">
        <f>'Data Entry'!D148</f>
        <v>1</v>
      </c>
      <c r="E148" s="22">
        <f>'Data Entry'!E148</f>
        <v>0</v>
      </c>
      <c r="F148" s="22">
        <f>'Data Entry'!F148</f>
        <v>0</v>
      </c>
      <c r="G148" s="22">
        <f>'Data Entry'!G148</f>
        <v>4</v>
      </c>
      <c r="H148" s="22">
        <f>'Data Entry'!H148</f>
        <v>1</v>
      </c>
      <c r="I148" s="22">
        <f t="shared" si="46"/>
        <v>0</v>
      </c>
      <c r="J148" s="22">
        <f t="shared" si="47"/>
        <v>5</v>
      </c>
      <c r="K148" s="22">
        <f t="shared" si="34"/>
        <v>2</v>
      </c>
      <c r="L148" s="22">
        <f t="shared" si="35"/>
        <v>0</v>
      </c>
      <c r="M148" s="22">
        <f t="shared" si="36"/>
        <v>16</v>
      </c>
      <c r="N148" s="22">
        <f t="shared" si="37"/>
        <v>5</v>
      </c>
      <c r="O148" s="22">
        <f t="shared" si="38"/>
        <v>18</v>
      </c>
      <c r="P148" s="35">
        <f>'Data Entry'!I148</f>
        <v>0</v>
      </c>
      <c r="Q148" s="35">
        <f>'Data Entry'!J148</f>
        <v>0</v>
      </c>
      <c r="R148" s="35">
        <f>'Data Entry'!K148</f>
        <v>12</v>
      </c>
      <c r="S148" s="35">
        <f>'Data Entry'!L148</f>
        <v>0</v>
      </c>
      <c r="T148" s="35">
        <f t="shared" si="39"/>
        <v>0</v>
      </c>
      <c r="U148" s="35">
        <f t="shared" si="40"/>
        <v>12</v>
      </c>
      <c r="V148" s="35" t="e">
        <f t="shared" si="48"/>
        <v>#DIV/0!</v>
      </c>
      <c r="W148" s="35">
        <f t="shared" si="49"/>
        <v>1</v>
      </c>
      <c r="X148" s="35">
        <f t="shared" si="50"/>
        <v>6</v>
      </c>
      <c r="Y148" s="35">
        <f t="shared" si="41"/>
        <v>0</v>
      </c>
      <c r="Z148" s="35">
        <f t="shared" si="42"/>
        <v>24</v>
      </c>
      <c r="AA148" s="35">
        <f t="shared" si="43"/>
        <v>24</v>
      </c>
      <c r="AB148" s="21">
        <f>'Data Entry'!S148</f>
        <v>0</v>
      </c>
      <c r="AC148" s="21">
        <f>'Data Entry'!T148</f>
        <v>3</v>
      </c>
      <c r="AD148" s="21">
        <f>'Data Entry'!U148</f>
        <v>0</v>
      </c>
      <c r="AE148" s="21">
        <f t="shared" si="44"/>
        <v>10</v>
      </c>
      <c r="AF148" s="13">
        <f>'Data Entry'!V148</f>
        <v>8</v>
      </c>
      <c r="AG148" s="13">
        <f t="shared" si="45"/>
        <v>2.66666666666667</v>
      </c>
      <c r="AH148" s="13">
        <f>'Data Entry'!W148</f>
        <v>0</v>
      </c>
      <c r="AI148" s="13">
        <f>'Data Entry'!X148</f>
        <v>0</v>
      </c>
      <c r="AJ148" s="13">
        <f>'Data Entry'!Y148</f>
        <v>0</v>
      </c>
      <c r="AK148" s="13">
        <f>'Data Entry'!Z148</f>
        <v>0</v>
      </c>
    </row>
    <row r="149" spans="1:37">
      <c r="A149" s="34">
        <f>'Data Entry'!A149</f>
        <v>1374</v>
      </c>
      <c r="B149" s="34">
        <f>'Data Entry'!B149</f>
        <v>25</v>
      </c>
      <c r="C149" s="20">
        <f>IF('Data Entry'!C149="red",1,IF('Data Entry'!C149="blue",2,0))</f>
        <v>1</v>
      </c>
      <c r="D149" s="22">
        <f>'Data Entry'!D149</f>
        <v>0</v>
      </c>
      <c r="E149" s="22">
        <f>'Data Entry'!E149</f>
        <v>0</v>
      </c>
      <c r="F149" s="22">
        <f>'Data Entry'!F149</f>
        <v>0</v>
      </c>
      <c r="G149" s="22">
        <f>'Data Entry'!G149</f>
        <v>0</v>
      </c>
      <c r="H149" s="22">
        <f>'Data Entry'!H149</f>
        <v>0</v>
      </c>
      <c r="I149" s="22">
        <f t="shared" si="46"/>
        <v>0</v>
      </c>
      <c r="J149" s="22">
        <f t="shared" si="47"/>
        <v>0</v>
      </c>
      <c r="K149" s="22">
        <f t="shared" si="34"/>
        <v>0</v>
      </c>
      <c r="L149" s="22">
        <f t="shared" si="35"/>
        <v>0</v>
      </c>
      <c r="M149" s="22">
        <f t="shared" si="36"/>
        <v>0</v>
      </c>
      <c r="N149" s="22">
        <f t="shared" si="37"/>
        <v>0</v>
      </c>
      <c r="O149" s="22">
        <f t="shared" si="38"/>
        <v>0</v>
      </c>
      <c r="P149" s="35">
        <f>'Data Entry'!I149</f>
        <v>0</v>
      </c>
      <c r="Q149" s="35">
        <f>'Data Entry'!J149</f>
        <v>0</v>
      </c>
      <c r="R149" s="35">
        <f>'Data Entry'!K149</f>
        <v>1</v>
      </c>
      <c r="S149" s="35">
        <f>'Data Entry'!L149</f>
        <v>1</v>
      </c>
      <c r="T149" s="35">
        <f t="shared" si="39"/>
        <v>0</v>
      </c>
      <c r="U149" s="35">
        <f t="shared" si="40"/>
        <v>2</v>
      </c>
      <c r="V149" s="35" t="e">
        <f t="shared" si="48"/>
        <v>#DIV/0!</v>
      </c>
      <c r="W149" s="35">
        <f t="shared" si="49"/>
        <v>0.5</v>
      </c>
      <c r="X149" s="35">
        <f t="shared" si="50"/>
        <v>1</v>
      </c>
      <c r="Y149" s="35">
        <f t="shared" si="41"/>
        <v>0</v>
      </c>
      <c r="Z149" s="35">
        <f t="shared" si="42"/>
        <v>2</v>
      </c>
      <c r="AA149" s="35">
        <f t="shared" si="43"/>
        <v>2</v>
      </c>
      <c r="AB149" s="21">
        <f>'Data Entry'!S149</f>
        <v>0</v>
      </c>
      <c r="AC149" s="21">
        <f>'Data Entry'!T149</f>
        <v>0</v>
      </c>
      <c r="AD149" s="21">
        <f>'Data Entry'!U149</f>
        <v>0</v>
      </c>
      <c r="AE149" s="21">
        <f t="shared" si="44"/>
        <v>0</v>
      </c>
      <c r="AF149" s="13">
        <f>'Data Entry'!V149</f>
        <v>0</v>
      </c>
      <c r="AG149" s="13">
        <f t="shared" si="45"/>
        <v>0</v>
      </c>
      <c r="AH149" s="13">
        <f>'Data Entry'!W149</f>
        <v>0</v>
      </c>
      <c r="AI149" s="13">
        <f>'Data Entry'!X149</f>
        <v>0</v>
      </c>
      <c r="AJ149" s="13">
        <f>'Data Entry'!Y149</f>
        <v>1</v>
      </c>
      <c r="AK149" s="13">
        <f>'Data Entry'!Z149</f>
        <v>0</v>
      </c>
    </row>
    <row r="150" spans="1:37">
      <c r="A150" s="34">
        <f>'Data Entry'!A150</f>
        <v>1334</v>
      </c>
      <c r="B150" s="34">
        <f>'Data Entry'!B150</f>
        <v>25</v>
      </c>
      <c r="C150" s="20">
        <f>IF('Data Entry'!C150="red",1,IF('Data Entry'!C150="blue",2,0))</f>
        <v>1</v>
      </c>
      <c r="D150" s="22">
        <f>'Data Entry'!D150</f>
        <v>1</v>
      </c>
      <c r="E150" s="22">
        <f>'Data Entry'!E150</f>
        <v>1</v>
      </c>
      <c r="F150" s="22">
        <f>'Data Entry'!F150</f>
        <v>0</v>
      </c>
      <c r="G150" s="22">
        <f>'Data Entry'!G150</f>
        <v>0</v>
      </c>
      <c r="H150" s="22">
        <f>'Data Entry'!H150</f>
        <v>0</v>
      </c>
      <c r="I150" s="22">
        <f t="shared" si="46"/>
        <v>1</v>
      </c>
      <c r="J150" s="22">
        <f t="shared" si="47"/>
        <v>0</v>
      </c>
      <c r="K150" s="22">
        <f t="shared" si="34"/>
        <v>2</v>
      </c>
      <c r="L150" s="22">
        <f t="shared" si="35"/>
        <v>2</v>
      </c>
      <c r="M150" s="22">
        <f t="shared" si="36"/>
        <v>0</v>
      </c>
      <c r="N150" s="22">
        <f t="shared" si="37"/>
        <v>1</v>
      </c>
      <c r="O150" s="22">
        <f t="shared" si="38"/>
        <v>4</v>
      </c>
      <c r="P150" s="35">
        <f>'Data Entry'!I150</f>
        <v>0</v>
      </c>
      <c r="Q150" s="35">
        <f>'Data Entry'!J150</f>
        <v>1</v>
      </c>
      <c r="R150" s="35">
        <f>'Data Entry'!K150</f>
        <v>0</v>
      </c>
      <c r="S150" s="35">
        <f>'Data Entry'!L150</f>
        <v>0</v>
      </c>
      <c r="T150" s="35">
        <f t="shared" si="39"/>
        <v>1</v>
      </c>
      <c r="U150" s="35">
        <f t="shared" si="40"/>
        <v>0</v>
      </c>
      <c r="V150" s="35">
        <f t="shared" si="48"/>
        <v>0</v>
      </c>
      <c r="W150" s="35" t="e">
        <f t="shared" si="49"/>
        <v>#DIV/0!</v>
      </c>
      <c r="X150" s="35">
        <f t="shared" si="50"/>
        <v>0.5</v>
      </c>
      <c r="Y150" s="35">
        <f t="shared" si="41"/>
        <v>0</v>
      </c>
      <c r="Z150" s="35">
        <f t="shared" si="42"/>
        <v>0</v>
      </c>
      <c r="AA150" s="35">
        <f t="shared" si="43"/>
        <v>0</v>
      </c>
      <c r="AB150" s="21">
        <f>'Data Entry'!S150</f>
        <v>0</v>
      </c>
      <c r="AC150" s="21">
        <f>'Data Entry'!T150</f>
        <v>0</v>
      </c>
      <c r="AD150" s="21">
        <f>'Data Entry'!U150</f>
        <v>0</v>
      </c>
      <c r="AE150" s="21">
        <f t="shared" si="44"/>
        <v>0</v>
      </c>
      <c r="AF150" s="13">
        <f>'Data Entry'!V150</f>
        <v>0</v>
      </c>
      <c r="AG150" s="13">
        <f t="shared" si="45"/>
        <v>0</v>
      </c>
      <c r="AH150" s="13">
        <f>'Data Entry'!W150</f>
        <v>0</v>
      </c>
      <c r="AI150" s="13">
        <f>'Data Entry'!X150</f>
        <v>0</v>
      </c>
      <c r="AJ150" s="13">
        <f>'Data Entry'!Y150</f>
        <v>1</v>
      </c>
      <c r="AK150" s="13">
        <f>'Data Entry'!Z150</f>
        <v>1</v>
      </c>
    </row>
    <row r="151" spans="1:37">
      <c r="A151" s="34">
        <f>'Data Entry'!A151</f>
        <v>4039</v>
      </c>
      <c r="B151" s="34">
        <f>'Data Entry'!B151</f>
        <v>25</v>
      </c>
      <c r="C151" s="20">
        <f>IF('Data Entry'!C151="red",1,IF('Data Entry'!C151="blue",2,0))</f>
        <v>2</v>
      </c>
      <c r="D151" s="22">
        <f>'Data Entry'!D151</f>
        <v>1</v>
      </c>
      <c r="E151" s="22">
        <f>'Data Entry'!E151</f>
        <v>0</v>
      </c>
      <c r="F151" s="22">
        <f>'Data Entry'!F151</f>
        <v>0</v>
      </c>
      <c r="G151" s="22">
        <f>'Data Entry'!G151</f>
        <v>2</v>
      </c>
      <c r="H151" s="22">
        <f>'Data Entry'!H151</f>
        <v>1</v>
      </c>
      <c r="I151" s="22">
        <f t="shared" si="46"/>
        <v>0</v>
      </c>
      <c r="J151" s="22">
        <f t="shared" si="47"/>
        <v>3</v>
      </c>
      <c r="K151" s="22">
        <f t="shared" si="34"/>
        <v>2</v>
      </c>
      <c r="L151" s="22">
        <f t="shared" si="35"/>
        <v>0</v>
      </c>
      <c r="M151" s="22">
        <f t="shared" si="36"/>
        <v>8</v>
      </c>
      <c r="N151" s="22">
        <f t="shared" si="37"/>
        <v>3</v>
      </c>
      <c r="O151" s="22">
        <f t="shared" si="38"/>
        <v>10</v>
      </c>
      <c r="P151" s="35">
        <f>'Data Entry'!I151</f>
        <v>0</v>
      </c>
      <c r="Q151" s="35">
        <f>'Data Entry'!J151</f>
        <v>0</v>
      </c>
      <c r="R151" s="35">
        <f>'Data Entry'!K151</f>
        <v>10</v>
      </c>
      <c r="S151" s="35">
        <f>'Data Entry'!L151</f>
        <v>4</v>
      </c>
      <c r="T151" s="35">
        <f t="shared" si="39"/>
        <v>0</v>
      </c>
      <c r="U151" s="35">
        <f t="shared" si="40"/>
        <v>14</v>
      </c>
      <c r="V151" s="35" t="e">
        <f t="shared" si="48"/>
        <v>#DIV/0!</v>
      </c>
      <c r="W151" s="35">
        <f t="shared" si="49"/>
        <v>0.714285714285714</v>
      </c>
      <c r="X151" s="35">
        <f t="shared" si="50"/>
        <v>7</v>
      </c>
      <c r="Y151" s="35">
        <f t="shared" si="41"/>
        <v>0</v>
      </c>
      <c r="Z151" s="35">
        <f t="shared" si="42"/>
        <v>20</v>
      </c>
      <c r="AA151" s="35">
        <f t="shared" si="43"/>
        <v>20</v>
      </c>
      <c r="AB151" s="21">
        <f>'Data Entry'!S151</f>
        <v>0</v>
      </c>
      <c r="AC151" s="21">
        <f>'Data Entry'!T151</f>
        <v>3</v>
      </c>
      <c r="AD151" s="21">
        <f>'Data Entry'!U151</f>
        <v>0</v>
      </c>
      <c r="AE151" s="21">
        <f t="shared" si="44"/>
        <v>10</v>
      </c>
      <c r="AF151" s="13">
        <f>'Data Entry'!V151</f>
        <v>0</v>
      </c>
      <c r="AG151" s="13">
        <f t="shared" si="45"/>
        <v>0</v>
      </c>
      <c r="AH151" s="13">
        <f>'Data Entry'!W151</f>
        <v>0</v>
      </c>
      <c r="AI151" s="13">
        <f>'Data Entry'!X151</f>
        <v>0</v>
      </c>
      <c r="AJ151" s="13">
        <f>'Data Entry'!Y151</f>
        <v>0</v>
      </c>
      <c r="AK151" s="13">
        <f>'Data Entry'!Z151</f>
        <v>0</v>
      </c>
    </row>
    <row r="152" spans="1:37">
      <c r="A152" s="34">
        <f>'Data Entry'!A152</f>
        <v>914</v>
      </c>
      <c r="B152" s="34">
        <f>'Data Entry'!B152</f>
        <v>25</v>
      </c>
      <c r="C152" s="20">
        <f>IF('Data Entry'!C152="red",1,IF('Data Entry'!C152="blue",2,0))</f>
        <v>1</v>
      </c>
      <c r="D152" s="22">
        <f>'Data Entry'!D152</f>
        <v>1</v>
      </c>
      <c r="E152" s="22">
        <f>'Data Entry'!E152</f>
        <v>1</v>
      </c>
      <c r="F152" s="22">
        <f>'Data Entry'!F152</f>
        <v>0</v>
      </c>
      <c r="G152" s="22">
        <f>'Data Entry'!G152</f>
        <v>0</v>
      </c>
      <c r="H152" s="22">
        <f>'Data Entry'!H152</f>
        <v>0</v>
      </c>
      <c r="I152" s="22">
        <f t="shared" si="46"/>
        <v>1</v>
      </c>
      <c r="J152" s="22">
        <f t="shared" si="47"/>
        <v>0</v>
      </c>
      <c r="K152" s="22">
        <f t="shared" si="34"/>
        <v>2</v>
      </c>
      <c r="L152" s="22">
        <f t="shared" si="35"/>
        <v>2</v>
      </c>
      <c r="M152" s="22">
        <f t="shared" si="36"/>
        <v>0</v>
      </c>
      <c r="N152" s="22">
        <f t="shared" si="37"/>
        <v>1</v>
      </c>
      <c r="O152" s="22">
        <f t="shared" si="38"/>
        <v>4</v>
      </c>
      <c r="P152" s="35">
        <f>'Data Entry'!I152</f>
        <v>0</v>
      </c>
      <c r="Q152" s="35">
        <f>'Data Entry'!J152</f>
        <v>0</v>
      </c>
      <c r="R152" s="35">
        <f>'Data Entry'!K152</f>
        <v>3</v>
      </c>
      <c r="S152" s="35">
        <f>'Data Entry'!L152</f>
        <v>3</v>
      </c>
      <c r="T152" s="35">
        <f t="shared" si="39"/>
        <v>0</v>
      </c>
      <c r="U152" s="35">
        <f t="shared" si="40"/>
        <v>6</v>
      </c>
      <c r="V152" s="35" t="e">
        <f t="shared" si="48"/>
        <v>#DIV/0!</v>
      </c>
      <c r="W152" s="35">
        <f t="shared" si="49"/>
        <v>0.5</v>
      </c>
      <c r="X152" s="35">
        <f t="shared" si="50"/>
        <v>3</v>
      </c>
      <c r="Y152" s="35">
        <f t="shared" si="41"/>
        <v>0</v>
      </c>
      <c r="Z152" s="35">
        <f t="shared" si="42"/>
        <v>6</v>
      </c>
      <c r="AA152" s="35">
        <f t="shared" si="43"/>
        <v>6</v>
      </c>
      <c r="AB152" s="21">
        <f>'Data Entry'!S152</f>
        <v>0</v>
      </c>
      <c r="AC152" s="21">
        <f>'Data Entry'!T152</f>
        <v>2</v>
      </c>
      <c r="AD152" s="21">
        <f>'Data Entry'!U152</f>
        <v>0</v>
      </c>
      <c r="AE152" s="21">
        <f t="shared" si="44"/>
        <v>6</v>
      </c>
      <c r="AF152" s="13">
        <f>'Data Entry'!V152</f>
        <v>0</v>
      </c>
      <c r="AG152" s="13">
        <f t="shared" si="45"/>
        <v>0</v>
      </c>
      <c r="AH152" s="13">
        <f>'Data Entry'!W152</f>
        <v>0</v>
      </c>
      <c r="AI152" s="13">
        <f>'Data Entry'!X152</f>
        <v>0</v>
      </c>
      <c r="AJ152" s="13">
        <f>'Data Entry'!Y152</f>
        <v>0</v>
      </c>
      <c r="AK152" s="13">
        <f>'Data Entry'!Z152</f>
        <v>0</v>
      </c>
    </row>
    <row r="153" spans="1:37">
      <c r="A153" s="34">
        <f>'Data Entry'!A153</f>
        <v>2013</v>
      </c>
      <c r="B153" s="34">
        <f>'Data Entry'!B153</f>
        <v>25</v>
      </c>
      <c r="C153" s="20">
        <f>IF('Data Entry'!C153="red",1,IF('Data Entry'!C153="blue",2,0))</f>
        <v>2</v>
      </c>
      <c r="D153" s="22">
        <f>'Data Entry'!D153</f>
        <v>1</v>
      </c>
      <c r="E153" s="22">
        <f>'Data Entry'!E153</f>
        <v>0</v>
      </c>
      <c r="F153" s="22">
        <f>'Data Entry'!F153</f>
        <v>0</v>
      </c>
      <c r="G153" s="22">
        <f>'Data Entry'!G153</f>
        <v>1</v>
      </c>
      <c r="H153" s="22">
        <f>'Data Entry'!H153</f>
        <v>0</v>
      </c>
      <c r="I153" s="22">
        <f t="shared" si="46"/>
        <v>0</v>
      </c>
      <c r="J153" s="22">
        <f t="shared" si="47"/>
        <v>1</v>
      </c>
      <c r="K153" s="22">
        <f t="shared" si="34"/>
        <v>2</v>
      </c>
      <c r="L153" s="22">
        <f t="shared" si="35"/>
        <v>0</v>
      </c>
      <c r="M153" s="22">
        <f t="shared" si="36"/>
        <v>4</v>
      </c>
      <c r="N153" s="22">
        <f t="shared" si="37"/>
        <v>1</v>
      </c>
      <c r="O153" s="22">
        <f t="shared" si="38"/>
        <v>6</v>
      </c>
      <c r="P153" s="35">
        <f>'Data Entry'!I153</f>
        <v>3</v>
      </c>
      <c r="Q153" s="35">
        <f>'Data Entry'!J153</f>
        <v>0</v>
      </c>
      <c r="R153" s="35">
        <f>'Data Entry'!K153</f>
        <v>0</v>
      </c>
      <c r="S153" s="35">
        <f>'Data Entry'!L153</f>
        <v>0</v>
      </c>
      <c r="T153" s="35">
        <f t="shared" si="39"/>
        <v>3</v>
      </c>
      <c r="U153" s="35">
        <f t="shared" si="40"/>
        <v>0</v>
      </c>
      <c r="V153" s="35">
        <f t="shared" si="48"/>
        <v>1</v>
      </c>
      <c r="W153" s="35" t="e">
        <f t="shared" si="49"/>
        <v>#DIV/0!</v>
      </c>
      <c r="X153" s="35">
        <f t="shared" si="50"/>
        <v>1.5</v>
      </c>
      <c r="Y153" s="35">
        <f t="shared" si="41"/>
        <v>3</v>
      </c>
      <c r="Z153" s="35">
        <f t="shared" si="42"/>
        <v>0</v>
      </c>
      <c r="AA153" s="35">
        <f t="shared" si="43"/>
        <v>3</v>
      </c>
      <c r="AB153" s="21">
        <f>'Data Entry'!S153</f>
        <v>0</v>
      </c>
      <c r="AC153" s="21">
        <f>'Data Entry'!T153</f>
        <v>3</v>
      </c>
      <c r="AD153" s="21">
        <f>'Data Entry'!U153</f>
        <v>0</v>
      </c>
      <c r="AE153" s="21">
        <f t="shared" si="44"/>
        <v>10</v>
      </c>
      <c r="AF153" s="13">
        <f>'Data Entry'!V153</f>
        <v>0</v>
      </c>
      <c r="AG153" s="13">
        <f t="shared" si="45"/>
        <v>0</v>
      </c>
      <c r="AH153" s="13">
        <f>'Data Entry'!W153</f>
        <v>0</v>
      </c>
      <c r="AI153" s="13">
        <f>'Data Entry'!X153</f>
        <v>0</v>
      </c>
      <c r="AJ153" s="13">
        <f>'Data Entry'!Y153</f>
        <v>0</v>
      </c>
      <c r="AK153" s="13">
        <f>'Data Entry'!Z153</f>
        <v>0</v>
      </c>
    </row>
    <row r="154" spans="1:37">
      <c r="A154" s="34">
        <f>'Data Entry'!A154</f>
        <v>2706</v>
      </c>
      <c r="B154" s="34">
        <f>'Data Entry'!B154</f>
        <v>25</v>
      </c>
      <c r="C154" s="20">
        <f>IF('Data Entry'!C154="red",1,IF('Data Entry'!C154="blue",2,0))</f>
        <v>2</v>
      </c>
      <c r="D154" s="22">
        <f>'Data Entry'!D154</f>
        <v>1</v>
      </c>
      <c r="E154" s="22">
        <f>'Data Entry'!E154</f>
        <v>0</v>
      </c>
      <c r="F154" s="22">
        <f>'Data Entry'!F154</f>
        <v>0</v>
      </c>
      <c r="G154" s="22">
        <f>'Data Entry'!G154</f>
        <v>1</v>
      </c>
      <c r="H154" s="22">
        <f>'Data Entry'!H154</f>
        <v>1</v>
      </c>
      <c r="I154" s="22">
        <f t="shared" si="46"/>
        <v>0</v>
      </c>
      <c r="J154" s="22">
        <f t="shared" si="47"/>
        <v>2</v>
      </c>
      <c r="K154" s="22">
        <f t="shared" si="34"/>
        <v>2</v>
      </c>
      <c r="L154" s="22">
        <f t="shared" si="35"/>
        <v>0</v>
      </c>
      <c r="M154" s="22">
        <f t="shared" si="36"/>
        <v>4</v>
      </c>
      <c r="N154" s="22">
        <f t="shared" si="37"/>
        <v>2</v>
      </c>
      <c r="O154" s="22">
        <f t="shared" si="38"/>
        <v>6</v>
      </c>
      <c r="P154" s="35">
        <f>'Data Entry'!I154</f>
        <v>1</v>
      </c>
      <c r="Q154" s="35">
        <f>'Data Entry'!J154</f>
        <v>0</v>
      </c>
      <c r="R154" s="35">
        <f>'Data Entry'!K154</f>
        <v>6</v>
      </c>
      <c r="S154" s="35">
        <f>'Data Entry'!L154</f>
        <v>1</v>
      </c>
      <c r="T154" s="35">
        <f t="shared" si="39"/>
        <v>1</v>
      </c>
      <c r="U154" s="35">
        <f t="shared" si="40"/>
        <v>7</v>
      </c>
      <c r="V154" s="35">
        <f t="shared" si="48"/>
        <v>1</v>
      </c>
      <c r="W154" s="35">
        <f t="shared" si="49"/>
        <v>0.857142857142857</v>
      </c>
      <c r="X154" s="35">
        <f t="shared" si="50"/>
        <v>4</v>
      </c>
      <c r="Y154" s="35">
        <f t="shared" si="41"/>
        <v>1</v>
      </c>
      <c r="Z154" s="35">
        <f t="shared" si="42"/>
        <v>12</v>
      </c>
      <c r="AA154" s="35">
        <f t="shared" si="43"/>
        <v>13</v>
      </c>
      <c r="AB154" s="21">
        <f>'Data Entry'!S154</f>
        <v>0</v>
      </c>
      <c r="AC154" s="21">
        <f>'Data Entry'!T154</f>
        <v>0</v>
      </c>
      <c r="AD154" s="21">
        <f>'Data Entry'!U154</f>
        <v>0</v>
      </c>
      <c r="AE154" s="21">
        <f t="shared" si="44"/>
        <v>0</v>
      </c>
      <c r="AF154" s="13">
        <f>'Data Entry'!V154</f>
        <v>0</v>
      </c>
      <c r="AG154" s="13">
        <f t="shared" si="45"/>
        <v>0</v>
      </c>
      <c r="AH154" s="13">
        <f>'Data Entry'!W154</f>
        <v>0</v>
      </c>
      <c r="AI154" s="13">
        <f>'Data Entry'!X154</f>
        <v>0</v>
      </c>
      <c r="AJ154" s="13">
        <f>'Data Entry'!Y154</f>
        <v>0</v>
      </c>
      <c r="AK154" s="13">
        <f>'Data Entry'!Z154</f>
        <v>0</v>
      </c>
    </row>
    <row r="155" spans="1:37">
      <c r="A155" s="34">
        <f>'Data Entry'!A155</f>
        <v>7757</v>
      </c>
      <c r="B155" s="34">
        <f>'Data Entry'!B155</f>
        <v>26</v>
      </c>
      <c r="C155" s="20">
        <f>IF('Data Entry'!C155="red",1,IF('Data Entry'!C155="blue",2,0))</f>
        <v>1</v>
      </c>
      <c r="D155" s="22">
        <f>'Data Entry'!D155</f>
        <v>1</v>
      </c>
      <c r="E155" s="22">
        <f>'Data Entry'!E155</f>
        <v>0</v>
      </c>
      <c r="F155" s="22">
        <f>'Data Entry'!F155</f>
        <v>0</v>
      </c>
      <c r="G155" s="22">
        <f>'Data Entry'!G155</f>
        <v>1</v>
      </c>
      <c r="H155" s="22">
        <f>'Data Entry'!H155</f>
        <v>0</v>
      </c>
      <c r="I155" s="22">
        <f t="shared" si="46"/>
        <v>0</v>
      </c>
      <c r="J155" s="22">
        <f t="shared" si="47"/>
        <v>1</v>
      </c>
      <c r="K155" s="22">
        <f t="shared" si="34"/>
        <v>2</v>
      </c>
      <c r="L155" s="22">
        <f t="shared" si="35"/>
        <v>0</v>
      </c>
      <c r="M155" s="22">
        <f t="shared" si="36"/>
        <v>4</v>
      </c>
      <c r="N155" s="22">
        <f t="shared" si="37"/>
        <v>1</v>
      </c>
      <c r="O155" s="22">
        <f t="shared" si="38"/>
        <v>6</v>
      </c>
      <c r="P155" s="35">
        <f>'Data Entry'!I155</f>
        <v>0</v>
      </c>
      <c r="Q155" s="35">
        <f>'Data Entry'!J155</f>
        <v>0</v>
      </c>
      <c r="R155" s="35">
        <f>'Data Entry'!K155</f>
        <v>0</v>
      </c>
      <c r="S155" s="35">
        <f>'Data Entry'!L155</f>
        <v>1</v>
      </c>
      <c r="T155" s="35">
        <f t="shared" si="39"/>
        <v>0</v>
      </c>
      <c r="U155" s="35">
        <f t="shared" si="40"/>
        <v>1</v>
      </c>
      <c r="V155" s="35" t="e">
        <f t="shared" si="48"/>
        <v>#DIV/0!</v>
      </c>
      <c r="W155" s="35">
        <f t="shared" si="49"/>
        <v>0</v>
      </c>
      <c r="X155" s="35">
        <f t="shared" si="50"/>
        <v>0.5</v>
      </c>
      <c r="Y155" s="35">
        <f t="shared" si="41"/>
        <v>0</v>
      </c>
      <c r="Z155" s="35">
        <f t="shared" si="42"/>
        <v>0</v>
      </c>
      <c r="AA155" s="35">
        <f t="shared" si="43"/>
        <v>0</v>
      </c>
      <c r="AB155" s="21">
        <f>'Data Entry'!S155</f>
        <v>0</v>
      </c>
      <c r="AC155" s="21">
        <f>'Data Entry'!T155</f>
        <v>2</v>
      </c>
      <c r="AD155" s="21">
        <f>'Data Entry'!U155</f>
        <v>0</v>
      </c>
      <c r="AE155" s="21">
        <f t="shared" si="44"/>
        <v>6</v>
      </c>
      <c r="AF155" s="13">
        <f>'Data Entry'!V155</f>
        <v>8</v>
      </c>
      <c r="AG155" s="13">
        <f t="shared" si="45"/>
        <v>2.66666666666667</v>
      </c>
      <c r="AH155" s="13">
        <f>'Data Entry'!W155</f>
        <v>0</v>
      </c>
      <c r="AI155" s="13">
        <f>'Data Entry'!X155</f>
        <v>0</v>
      </c>
      <c r="AJ155" s="13">
        <f>'Data Entry'!Y155</f>
        <v>0</v>
      </c>
      <c r="AK155" s="13">
        <f>'Data Entry'!Z155</f>
        <v>0</v>
      </c>
    </row>
    <row r="156" spans="1:37">
      <c r="A156" s="34">
        <f>'Data Entry'!A156</f>
        <v>5406</v>
      </c>
      <c r="B156" s="34">
        <f>'Data Entry'!B156</f>
        <v>26</v>
      </c>
      <c r="C156" s="20">
        <f>IF('Data Entry'!C156="red",1,IF('Data Entry'!C156="blue",2,0))</f>
        <v>1</v>
      </c>
      <c r="D156" s="22">
        <f>'Data Entry'!D156</f>
        <v>1</v>
      </c>
      <c r="E156" s="22">
        <f>'Data Entry'!E156</f>
        <v>0</v>
      </c>
      <c r="F156" s="22">
        <f>'Data Entry'!F156</f>
        <v>0</v>
      </c>
      <c r="G156" s="22">
        <f>'Data Entry'!G156</f>
        <v>2</v>
      </c>
      <c r="H156" s="22">
        <f>'Data Entry'!H156</f>
        <v>0</v>
      </c>
      <c r="I156" s="22">
        <f t="shared" si="46"/>
        <v>0</v>
      </c>
      <c r="J156" s="22">
        <f t="shared" si="47"/>
        <v>2</v>
      </c>
      <c r="K156" s="22">
        <f t="shared" si="34"/>
        <v>2</v>
      </c>
      <c r="L156" s="22">
        <f t="shared" si="35"/>
        <v>0</v>
      </c>
      <c r="M156" s="22">
        <f t="shared" si="36"/>
        <v>8</v>
      </c>
      <c r="N156" s="22">
        <f t="shared" si="37"/>
        <v>2</v>
      </c>
      <c r="O156" s="22">
        <f t="shared" si="38"/>
        <v>10</v>
      </c>
      <c r="P156" s="35">
        <f>'Data Entry'!I156</f>
        <v>0</v>
      </c>
      <c r="Q156" s="35">
        <f>'Data Entry'!J156</f>
        <v>0</v>
      </c>
      <c r="R156" s="35">
        <f>'Data Entry'!K156</f>
        <v>11</v>
      </c>
      <c r="S156" s="35">
        <f>'Data Entry'!L156</f>
        <v>6</v>
      </c>
      <c r="T156" s="35">
        <f t="shared" si="39"/>
        <v>0</v>
      </c>
      <c r="U156" s="35">
        <f t="shared" si="40"/>
        <v>17</v>
      </c>
      <c r="V156" s="35" t="e">
        <f t="shared" si="48"/>
        <v>#DIV/0!</v>
      </c>
      <c r="W156" s="35">
        <f t="shared" si="49"/>
        <v>0.647058823529412</v>
      </c>
      <c r="X156" s="35">
        <f t="shared" si="50"/>
        <v>8.5</v>
      </c>
      <c r="Y156" s="35">
        <f t="shared" si="41"/>
        <v>0</v>
      </c>
      <c r="Z156" s="35">
        <f t="shared" si="42"/>
        <v>22</v>
      </c>
      <c r="AA156" s="35">
        <f t="shared" si="43"/>
        <v>22</v>
      </c>
      <c r="AB156" s="21">
        <f>'Data Entry'!S156</f>
        <v>0</v>
      </c>
      <c r="AC156" s="21">
        <f>'Data Entry'!T156</f>
        <v>4</v>
      </c>
      <c r="AD156" s="21">
        <f>'Data Entry'!U156</f>
        <v>0</v>
      </c>
      <c r="AE156" s="21">
        <f t="shared" si="44"/>
        <v>15</v>
      </c>
      <c r="AF156" s="13">
        <f>'Data Entry'!V156</f>
        <v>0</v>
      </c>
      <c r="AG156" s="13">
        <f t="shared" si="45"/>
        <v>0</v>
      </c>
      <c r="AH156" s="13">
        <f>'Data Entry'!W156</f>
        <v>0</v>
      </c>
      <c r="AI156" s="13">
        <f>'Data Entry'!X156</f>
        <v>0</v>
      </c>
      <c r="AJ156" s="13">
        <f>'Data Entry'!Y156</f>
        <v>0</v>
      </c>
      <c r="AK156" s="13">
        <f>'Data Entry'!Z156</f>
        <v>0</v>
      </c>
    </row>
    <row r="157" spans="1:37">
      <c r="A157" s="34">
        <f>'Data Entry'!A157</f>
        <v>6875</v>
      </c>
      <c r="B157" s="34">
        <f>'Data Entry'!B157</f>
        <v>26</v>
      </c>
      <c r="C157" s="20">
        <f>IF('Data Entry'!C157="red",1,IF('Data Entry'!C157="blue",2,0))</f>
        <v>2</v>
      </c>
      <c r="D157" s="22">
        <f>'Data Entry'!D157</f>
        <v>1</v>
      </c>
      <c r="E157" s="22">
        <f>'Data Entry'!E157</f>
        <v>0</v>
      </c>
      <c r="F157" s="22">
        <f>'Data Entry'!F157</f>
        <v>0</v>
      </c>
      <c r="G157" s="22">
        <f>'Data Entry'!G157</f>
        <v>0</v>
      </c>
      <c r="H157" s="22">
        <f>'Data Entry'!H157</f>
        <v>0</v>
      </c>
      <c r="I157" s="22">
        <f t="shared" si="46"/>
        <v>0</v>
      </c>
      <c r="J157" s="22">
        <f t="shared" si="47"/>
        <v>0</v>
      </c>
      <c r="K157" s="22">
        <f t="shared" si="34"/>
        <v>2</v>
      </c>
      <c r="L157" s="22">
        <f t="shared" si="35"/>
        <v>0</v>
      </c>
      <c r="M157" s="22">
        <f t="shared" si="36"/>
        <v>0</v>
      </c>
      <c r="N157" s="22">
        <f t="shared" si="37"/>
        <v>0</v>
      </c>
      <c r="O157" s="22">
        <f t="shared" si="38"/>
        <v>2</v>
      </c>
      <c r="P157" s="35">
        <f>'Data Entry'!I157</f>
        <v>0</v>
      </c>
      <c r="Q157" s="35">
        <f>'Data Entry'!J157</f>
        <v>0</v>
      </c>
      <c r="R157" s="35">
        <f>'Data Entry'!K157</f>
        <v>0</v>
      </c>
      <c r="S157" s="35">
        <f>'Data Entry'!L157</f>
        <v>0</v>
      </c>
      <c r="T157" s="35">
        <f t="shared" si="39"/>
        <v>0</v>
      </c>
      <c r="U157" s="35">
        <f t="shared" si="40"/>
        <v>0</v>
      </c>
      <c r="V157" s="35" t="e">
        <f t="shared" si="48"/>
        <v>#DIV/0!</v>
      </c>
      <c r="W157" s="35" t="e">
        <f t="shared" si="49"/>
        <v>#DIV/0!</v>
      </c>
      <c r="X157" s="35">
        <f t="shared" si="50"/>
        <v>0</v>
      </c>
      <c r="Y157" s="35">
        <f t="shared" si="41"/>
        <v>0</v>
      </c>
      <c r="Z157" s="35">
        <f t="shared" si="42"/>
        <v>0</v>
      </c>
      <c r="AA157" s="35">
        <f t="shared" si="43"/>
        <v>0</v>
      </c>
      <c r="AB157" s="21">
        <f>'Data Entry'!S157</f>
        <v>0</v>
      </c>
      <c r="AC157" s="21">
        <f>'Data Entry'!T157</f>
        <v>2</v>
      </c>
      <c r="AD157" s="21">
        <f>'Data Entry'!U157</f>
        <v>0</v>
      </c>
      <c r="AE157" s="21">
        <f t="shared" si="44"/>
        <v>6</v>
      </c>
      <c r="AF157" s="13">
        <f>'Data Entry'!V157</f>
        <v>8</v>
      </c>
      <c r="AG157" s="13">
        <f t="shared" si="45"/>
        <v>2.66666666666667</v>
      </c>
      <c r="AH157" s="13">
        <f>'Data Entry'!W157</f>
        <v>0</v>
      </c>
      <c r="AI157" s="13">
        <f>'Data Entry'!X157</f>
        <v>0</v>
      </c>
      <c r="AJ157" s="13">
        <f>'Data Entry'!Y157</f>
        <v>0</v>
      </c>
      <c r="AK157" s="13">
        <f>'Data Entry'!Z157</f>
        <v>0</v>
      </c>
    </row>
    <row r="158" spans="1:37">
      <c r="A158" s="34">
        <f>'Data Entry'!A158</f>
        <v>4976</v>
      </c>
      <c r="B158" s="34">
        <f>'Data Entry'!B158</f>
        <v>26</v>
      </c>
      <c r="C158" s="20">
        <f>IF('Data Entry'!C158="red",1,IF('Data Entry'!C158="blue",2,0))</f>
        <v>2</v>
      </c>
      <c r="D158" s="22">
        <f>'Data Entry'!D158</f>
        <v>1</v>
      </c>
      <c r="E158" s="22">
        <f>'Data Entry'!E158</f>
        <v>0</v>
      </c>
      <c r="F158" s="22">
        <f>'Data Entry'!F158</f>
        <v>0</v>
      </c>
      <c r="G158" s="22">
        <f>'Data Entry'!G158</f>
        <v>2</v>
      </c>
      <c r="H158" s="22">
        <f>'Data Entry'!H158</f>
        <v>1</v>
      </c>
      <c r="I158" s="22">
        <f t="shared" si="46"/>
        <v>0</v>
      </c>
      <c r="J158" s="22">
        <f t="shared" si="47"/>
        <v>3</v>
      </c>
      <c r="K158" s="22">
        <f t="shared" si="34"/>
        <v>2</v>
      </c>
      <c r="L158" s="22">
        <f t="shared" si="35"/>
        <v>0</v>
      </c>
      <c r="M158" s="22">
        <f t="shared" si="36"/>
        <v>8</v>
      </c>
      <c r="N158" s="22">
        <f t="shared" si="37"/>
        <v>3</v>
      </c>
      <c r="O158" s="22">
        <f t="shared" si="38"/>
        <v>10</v>
      </c>
      <c r="P158" s="35">
        <f>'Data Entry'!I158</f>
        <v>0</v>
      </c>
      <c r="Q158" s="35">
        <f>'Data Entry'!J158</f>
        <v>0</v>
      </c>
      <c r="R158" s="35">
        <f>'Data Entry'!K158</f>
        <v>0</v>
      </c>
      <c r="S158" s="35">
        <f>'Data Entry'!L158</f>
        <v>0</v>
      </c>
      <c r="T158" s="35">
        <f t="shared" si="39"/>
        <v>0</v>
      </c>
      <c r="U158" s="35">
        <f t="shared" si="40"/>
        <v>0</v>
      </c>
      <c r="V158" s="35" t="e">
        <f t="shared" si="48"/>
        <v>#DIV/0!</v>
      </c>
      <c r="W158" s="35" t="e">
        <f t="shared" si="49"/>
        <v>#DIV/0!</v>
      </c>
      <c r="X158" s="35">
        <f t="shared" si="50"/>
        <v>0</v>
      </c>
      <c r="Y158" s="35">
        <f t="shared" si="41"/>
        <v>0</v>
      </c>
      <c r="Z158" s="35">
        <f t="shared" si="42"/>
        <v>0</v>
      </c>
      <c r="AA158" s="35">
        <f t="shared" si="43"/>
        <v>0</v>
      </c>
      <c r="AB158" s="21">
        <f>'Data Entry'!S158</f>
        <v>0</v>
      </c>
      <c r="AC158" s="21">
        <f>'Data Entry'!T158</f>
        <v>0</v>
      </c>
      <c r="AD158" s="21">
        <f>'Data Entry'!U158</f>
        <v>1</v>
      </c>
      <c r="AE158" s="21">
        <f t="shared" si="44"/>
        <v>0</v>
      </c>
      <c r="AF158" s="13">
        <f>'Data Entry'!V158</f>
        <v>0</v>
      </c>
      <c r="AG158" s="13">
        <f t="shared" si="45"/>
        <v>0</v>
      </c>
      <c r="AH158" s="13">
        <f>'Data Entry'!W158</f>
        <v>0</v>
      </c>
      <c r="AI158" s="13">
        <f>'Data Entry'!X158</f>
        <v>0</v>
      </c>
      <c r="AJ158" s="13">
        <f>'Data Entry'!Y158</f>
        <v>0</v>
      </c>
      <c r="AK158" s="13">
        <f>'Data Entry'!Z158</f>
        <v>0</v>
      </c>
    </row>
    <row r="159" spans="1:37">
      <c r="A159" s="34">
        <f>'Data Entry'!A159</f>
        <v>865</v>
      </c>
      <c r="B159" s="34">
        <f>'Data Entry'!B159</f>
        <v>26</v>
      </c>
      <c r="C159" s="20">
        <f>IF('Data Entry'!C159="red",1,IF('Data Entry'!C159="blue",2,0))</f>
        <v>1</v>
      </c>
      <c r="D159" s="22">
        <f>'Data Entry'!D159</f>
        <v>1</v>
      </c>
      <c r="E159" s="22">
        <f>'Data Entry'!E159</f>
        <v>0</v>
      </c>
      <c r="F159" s="22">
        <f>'Data Entry'!F159</f>
        <v>0</v>
      </c>
      <c r="G159" s="22">
        <f>'Data Entry'!G159</f>
        <v>1</v>
      </c>
      <c r="H159" s="22">
        <f>'Data Entry'!H159</f>
        <v>1</v>
      </c>
      <c r="I159" s="22">
        <f t="shared" si="46"/>
        <v>0</v>
      </c>
      <c r="J159" s="22">
        <f t="shared" si="47"/>
        <v>2</v>
      </c>
      <c r="K159" s="22">
        <f t="shared" si="34"/>
        <v>2</v>
      </c>
      <c r="L159" s="22">
        <f t="shared" si="35"/>
        <v>0</v>
      </c>
      <c r="M159" s="22">
        <f t="shared" si="36"/>
        <v>4</v>
      </c>
      <c r="N159" s="22">
        <f t="shared" si="37"/>
        <v>2</v>
      </c>
      <c r="O159" s="22">
        <f t="shared" si="38"/>
        <v>6</v>
      </c>
      <c r="P159" s="35">
        <f>'Data Entry'!I159</f>
        <v>0</v>
      </c>
      <c r="Q159" s="35">
        <f>'Data Entry'!J159</f>
        <v>0</v>
      </c>
      <c r="R159" s="35">
        <f>'Data Entry'!K159</f>
        <v>5</v>
      </c>
      <c r="S159" s="35">
        <f>'Data Entry'!L159</f>
        <v>0</v>
      </c>
      <c r="T159" s="35">
        <f t="shared" si="39"/>
        <v>0</v>
      </c>
      <c r="U159" s="35">
        <f t="shared" si="40"/>
        <v>5</v>
      </c>
      <c r="V159" s="35" t="e">
        <f t="shared" si="48"/>
        <v>#DIV/0!</v>
      </c>
      <c r="W159" s="35">
        <f t="shared" si="49"/>
        <v>1</v>
      </c>
      <c r="X159" s="35">
        <f t="shared" si="50"/>
        <v>2.5</v>
      </c>
      <c r="Y159" s="35">
        <f t="shared" si="41"/>
        <v>0</v>
      </c>
      <c r="Z159" s="35">
        <f t="shared" si="42"/>
        <v>10</v>
      </c>
      <c r="AA159" s="35">
        <f t="shared" si="43"/>
        <v>10</v>
      </c>
      <c r="AB159" s="21">
        <f>'Data Entry'!S159</f>
        <v>0</v>
      </c>
      <c r="AC159" s="21">
        <f>'Data Entry'!T159</f>
        <v>4</v>
      </c>
      <c r="AD159" s="21">
        <f>'Data Entry'!U159</f>
        <v>0</v>
      </c>
      <c r="AE159" s="21">
        <f t="shared" si="44"/>
        <v>15</v>
      </c>
      <c r="AF159" s="13">
        <f>'Data Entry'!V159</f>
        <v>0</v>
      </c>
      <c r="AG159" s="13">
        <f t="shared" si="45"/>
        <v>0</v>
      </c>
      <c r="AH159" s="13">
        <f>'Data Entry'!W159</f>
        <v>0</v>
      </c>
      <c r="AI159" s="13">
        <f>'Data Entry'!X159</f>
        <v>0</v>
      </c>
      <c r="AJ159" s="13">
        <f>'Data Entry'!Y159</f>
        <v>0</v>
      </c>
      <c r="AK159" s="13">
        <f>'Data Entry'!Z159</f>
        <v>0</v>
      </c>
    </row>
    <row r="160" spans="1:37">
      <c r="A160" s="34">
        <f>'Data Entry'!A160</f>
        <v>4343</v>
      </c>
      <c r="B160" s="34">
        <f>'Data Entry'!B160</f>
        <v>26</v>
      </c>
      <c r="C160" s="20">
        <f>IF('Data Entry'!C160="red",1,IF('Data Entry'!C160="blue",2,0))</f>
        <v>2</v>
      </c>
      <c r="D160" s="22">
        <f>'Data Entry'!D160</f>
        <v>1</v>
      </c>
      <c r="E160" s="22">
        <f>'Data Entry'!E160</f>
        <v>0</v>
      </c>
      <c r="F160" s="22">
        <f>'Data Entry'!F160</f>
        <v>0</v>
      </c>
      <c r="G160" s="22">
        <f>'Data Entry'!G160</f>
        <v>0</v>
      </c>
      <c r="H160" s="22">
        <f>'Data Entry'!H160</f>
        <v>1</v>
      </c>
      <c r="I160" s="22">
        <f t="shared" si="46"/>
        <v>0</v>
      </c>
      <c r="J160" s="22">
        <f t="shared" si="47"/>
        <v>1</v>
      </c>
      <c r="K160" s="22">
        <f t="shared" si="34"/>
        <v>2</v>
      </c>
      <c r="L160" s="22">
        <f t="shared" si="35"/>
        <v>0</v>
      </c>
      <c r="M160" s="22">
        <f t="shared" si="36"/>
        <v>0</v>
      </c>
      <c r="N160" s="22">
        <f t="shared" si="37"/>
        <v>1</v>
      </c>
      <c r="O160" s="22">
        <f t="shared" si="38"/>
        <v>2</v>
      </c>
      <c r="P160" s="35">
        <f>'Data Entry'!I160</f>
        <v>0</v>
      </c>
      <c r="Q160" s="35">
        <f>'Data Entry'!J160</f>
        <v>0</v>
      </c>
      <c r="R160" s="35">
        <f>'Data Entry'!K160</f>
        <v>8</v>
      </c>
      <c r="S160" s="35">
        <f>'Data Entry'!L160</f>
        <v>4</v>
      </c>
      <c r="T160" s="35">
        <f t="shared" si="39"/>
        <v>0</v>
      </c>
      <c r="U160" s="35">
        <f t="shared" si="40"/>
        <v>12</v>
      </c>
      <c r="V160" s="35" t="e">
        <f t="shared" si="48"/>
        <v>#DIV/0!</v>
      </c>
      <c r="W160" s="35">
        <f t="shared" si="49"/>
        <v>0.666666666666667</v>
      </c>
      <c r="X160" s="35">
        <f t="shared" si="50"/>
        <v>6</v>
      </c>
      <c r="Y160" s="35">
        <f t="shared" si="41"/>
        <v>0</v>
      </c>
      <c r="Z160" s="35">
        <f t="shared" si="42"/>
        <v>16</v>
      </c>
      <c r="AA160" s="35">
        <f t="shared" si="43"/>
        <v>16</v>
      </c>
      <c r="AB160" s="21">
        <f>'Data Entry'!S160</f>
        <v>0</v>
      </c>
      <c r="AC160" s="21">
        <f>'Data Entry'!T160</f>
        <v>1</v>
      </c>
      <c r="AD160" s="21">
        <f>'Data Entry'!U160</f>
        <v>0</v>
      </c>
      <c r="AE160" s="21">
        <f t="shared" si="44"/>
        <v>4</v>
      </c>
      <c r="AF160" s="13">
        <f>'Data Entry'!V160</f>
        <v>0</v>
      </c>
      <c r="AG160" s="13">
        <f t="shared" si="45"/>
        <v>0</v>
      </c>
      <c r="AH160" s="13">
        <f>'Data Entry'!W160</f>
        <v>0</v>
      </c>
      <c r="AI160" s="13">
        <f>'Data Entry'!X160</f>
        <v>0</v>
      </c>
      <c r="AJ160" s="13">
        <f>'Data Entry'!Y160</f>
        <v>0</v>
      </c>
      <c r="AK160" s="13">
        <f>'Data Entry'!Z160</f>
        <v>0</v>
      </c>
    </row>
    <row r="161" spans="1:37">
      <c r="A161" s="34">
        <f>'Data Entry'!A161</f>
        <v>8765</v>
      </c>
      <c r="B161" s="34">
        <f>'Data Entry'!B161</f>
        <v>27</v>
      </c>
      <c r="C161" s="20">
        <f>IF('Data Entry'!C161="red",1,IF('Data Entry'!C161="blue",2,0))</f>
        <v>2</v>
      </c>
      <c r="D161" s="22">
        <f>'Data Entry'!D161</f>
        <v>1</v>
      </c>
      <c r="E161" s="22">
        <f>'Data Entry'!E161</f>
        <v>0</v>
      </c>
      <c r="F161" s="22">
        <f>'Data Entry'!F161</f>
        <v>0</v>
      </c>
      <c r="G161" s="22">
        <f>'Data Entry'!G161</f>
        <v>0</v>
      </c>
      <c r="H161" s="22">
        <f>'Data Entry'!H161</f>
        <v>0</v>
      </c>
      <c r="I161" s="22">
        <f t="shared" si="46"/>
        <v>0</v>
      </c>
      <c r="J161" s="22">
        <f t="shared" si="47"/>
        <v>0</v>
      </c>
      <c r="K161" s="22">
        <f t="shared" si="34"/>
        <v>2</v>
      </c>
      <c r="L161" s="22">
        <f t="shared" si="35"/>
        <v>0</v>
      </c>
      <c r="M161" s="22">
        <f t="shared" si="36"/>
        <v>0</v>
      </c>
      <c r="N161" s="22">
        <f t="shared" si="37"/>
        <v>0</v>
      </c>
      <c r="O161" s="22">
        <f t="shared" si="38"/>
        <v>2</v>
      </c>
      <c r="P161" s="35">
        <f>'Data Entry'!I161</f>
        <v>0</v>
      </c>
      <c r="Q161" s="35">
        <f>'Data Entry'!J161</f>
        <v>0</v>
      </c>
      <c r="R161" s="35">
        <f>'Data Entry'!K161</f>
        <v>0</v>
      </c>
      <c r="S161" s="35">
        <f>'Data Entry'!L161</f>
        <v>0</v>
      </c>
      <c r="T161" s="35">
        <f t="shared" si="39"/>
        <v>0</v>
      </c>
      <c r="U161" s="35">
        <f t="shared" si="40"/>
        <v>0</v>
      </c>
      <c r="V161" s="35" t="e">
        <f t="shared" si="48"/>
        <v>#DIV/0!</v>
      </c>
      <c r="W161" s="35" t="e">
        <f t="shared" si="49"/>
        <v>#DIV/0!</v>
      </c>
      <c r="X161" s="35">
        <f t="shared" si="50"/>
        <v>0</v>
      </c>
      <c r="Y161" s="35">
        <f t="shared" si="41"/>
        <v>0</v>
      </c>
      <c r="Z161" s="35">
        <f t="shared" si="42"/>
        <v>0</v>
      </c>
      <c r="AA161" s="35">
        <f t="shared" si="43"/>
        <v>0</v>
      </c>
      <c r="AB161" s="21">
        <f>'Data Entry'!S161</f>
        <v>0</v>
      </c>
      <c r="AC161" s="21">
        <f>'Data Entry'!T161</f>
        <v>0</v>
      </c>
      <c r="AD161" s="21">
        <f>'Data Entry'!U161</f>
        <v>0</v>
      </c>
      <c r="AE161" s="21">
        <f t="shared" si="44"/>
        <v>0</v>
      </c>
      <c r="AF161" s="13">
        <f>'Data Entry'!V161</f>
        <v>0</v>
      </c>
      <c r="AG161" s="13">
        <f t="shared" si="45"/>
        <v>0</v>
      </c>
      <c r="AH161" s="13">
        <f>'Data Entry'!W161</f>
        <v>0</v>
      </c>
      <c r="AI161" s="13">
        <f>'Data Entry'!X161</f>
        <v>0</v>
      </c>
      <c r="AJ161" s="13">
        <f>'Data Entry'!Y161</f>
        <v>0</v>
      </c>
      <c r="AK161" s="13">
        <f>'Data Entry'!Z161</f>
        <v>0</v>
      </c>
    </row>
    <row r="162" spans="1:37">
      <c r="A162" s="34">
        <f>'Data Entry'!A162</f>
        <v>4617</v>
      </c>
      <c r="B162" s="34">
        <f>'Data Entry'!B162</f>
        <v>27</v>
      </c>
      <c r="C162" s="20">
        <f>IF('Data Entry'!C162="red",1,IF('Data Entry'!C162="blue",2,0))</f>
        <v>2</v>
      </c>
      <c r="D162" s="22">
        <f>'Data Entry'!D162</f>
        <v>1</v>
      </c>
      <c r="E162" s="22">
        <f>'Data Entry'!E162</f>
        <v>0</v>
      </c>
      <c r="F162" s="22">
        <f>'Data Entry'!F162</f>
        <v>1</v>
      </c>
      <c r="G162" s="22">
        <f>'Data Entry'!G162</f>
        <v>0</v>
      </c>
      <c r="H162" s="22">
        <f>'Data Entry'!H162</f>
        <v>0</v>
      </c>
      <c r="I162" s="22">
        <f t="shared" si="46"/>
        <v>1</v>
      </c>
      <c r="J162" s="22">
        <f t="shared" si="47"/>
        <v>0</v>
      </c>
      <c r="K162" s="22">
        <f t="shared" si="34"/>
        <v>2</v>
      </c>
      <c r="L162" s="22">
        <f t="shared" si="35"/>
        <v>0</v>
      </c>
      <c r="M162" s="22">
        <f t="shared" si="36"/>
        <v>0</v>
      </c>
      <c r="N162" s="22">
        <f t="shared" si="37"/>
        <v>1</v>
      </c>
      <c r="O162" s="22">
        <f t="shared" si="38"/>
        <v>2</v>
      </c>
      <c r="P162" s="35">
        <f>'Data Entry'!I162</f>
        <v>0</v>
      </c>
      <c r="Q162" s="35">
        <f>'Data Entry'!J162</f>
        <v>0</v>
      </c>
      <c r="R162" s="35">
        <f>'Data Entry'!K162</f>
        <v>0</v>
      </c>
      <c r="S162" s="35">
        <f>'Data Entry'!L162</f>
        <v>0</v>
      </c>
      <c r="T162" s="35">
        <f t="shared" si="39"/>
        <v>0</v>
      </c>
      <c r="U162" s="35">
        <f t="shared" si="40"/>
        <v>0</v>
      </c>
      <c r="V162" s="35" t="e">
        <f t="shared" si="48"/>
        <v>#DIV/0!</v>
      </c>
      <c r="W162" s="35" t="e">
        <f t="shared" si="49"/>
        <v>#DIV/0!</v>
      </c>
      <c r="X162" s="35">
        <f t="shared" si="50"/>
        <v>0</v>
      </c>
      <c r="Y162" s="35">
        <f t="shared" si="41"/>
        <v>0</v>
      </c>
      <c r="Z162" s="35">
        <f t="shared" si="42"/>
        <v>0</v>
      </c>
      <c r="AA162" s="35">
        <f t="shared" si="43"/>
        <v>0</v>
      </c>
      <c r="AB162" s="21">
        <f>'Data Entry'!S162</f>
        <v>0</v>
      </c>
      <c r="AC162" s="21">
        <f>'Data Entry'!T162</f>
        <v>0</v>
      </c>
      <c r="AD162" s="21">
        <f>'Data Entry'!U162</f>
        <v>0</v>
      </c>
      <c r="AE162" s="21">
        <f t="shared" si="44"/>
        <v>0</v>
      </c>
      <c r="AF162" s="13">
        <f>'Data Entry'!V162</f>
        <v>0</v>
      </c>
      <c r="AG162" s="13">
        <f t="shared" si="45"/>
        <v>0</v>
      </c>
      <c r="AH162" s="13">
        <f>'Data Entry'!W162</f>
        <v>0</v>
      </c>
      <c r="AI162" s="13">
        <f>'Data Entry'!X162</f>
        <v>0</v>
      </c>
      <c r="AJ162" s="13">
        <f>'Data Entry'!Y162</f>
        <v>1</v>
      </c>
      <c r="AK162" s="13">
        <f>'Data Entry'!Z162</f>
        <v>0</v>
      </c>
    </row>
    <row r="163" spans="1:37">
      <c r="A163" s="34">
        <f>'Data Entry'!A163</f>
        <v>1305</v>
      </c>
      <c r="B163" s="34">
        <f>'Data Entry'!B163</f>
        <v>27</v>
      </c>
      <c r="C163" s="20">
        <f>IF('Data Entry'!C163="red",1,IF('Data Entry'!C163="blue",2,0))</f>
        <v>2</v>
      </c>
      <c r="D163" s="22">
        <f>'Data Entry'!D163</f>
        <v>1</v>
      </c>
      <c r="E163" s="22">
        <f>'Data Entry'!E163</f>
        <v>0</v>
      </c>
      <c r="F163" s="22">
        <f>'Data Entry'!F163</f>
        <v>0</v>
      </c>
      <c r="G163" s="22">
        <f>'Data Entry'!G163</f>
        <v>2</v>
      </c>
      <c r="H163" s="22">
        <f>'Data Entry'!H163</f>
        <v>0</v>
      </c>
      <c r="I163" s="22">
        <f t="shared" si="46"/>
        <v>0</v>
      </c>
      <c r="J163" s="22">
        <f t="shared" si="47"/>
        <v>2</v>
      </c>
      <c r="K163" s="22">
        <f t="shared" si="34"/>
        <v>2</v>
      </c>
      <c r="L163" s="22">
        <f t="shared" si="35"/>
        <v>0</v>
      </c>
      <c r="M163" s="22">
        <f t="shared" si="36"/>
        <v>8</v>
      </c>
      <c r="N163" s="22">
        <f t="shared" si="37"/>
        <v>2</v>
      </c>
      <c r="O163" s="22">
        <f t="shared" si="38"/>
        <v>10</v>
      </c>
      <c r="P163" s="35">
        <f>'Data Entry'!I163</f>
        <v>0</v>
      </c>
      <c r="Q163" s="35">
        <f>'Data Entry'!J163</f>
        <v>0</v>
      </c>
      <c r="R163" s="35">
        <f>'Data Entry'!K163</f>
        <v>6</v>
      </c>
      <c r="S163" s="35">
        <f>'Data Entry'!L163</f>
        <v>3</v>
      </c>
      <c r="T163" s="35">
        <f t="shared" si="39"/>
        <v>0</v>
      </c>
      <c r="U163" s="35">
        <f t="shared" si="40"/>
        <v>9</v>
      </c>
      <c r="V163" s="35" t="e">
        <f t="shared" si="48"/>
        <v>#DIV/0!</v>
      </c>
      <c r="W163" s="35">
        <f t="shared" si="49"/>
        <v>0.666666666666667</v>
      </c>
      <c r="X163" s="35">
        <f t="shared" si="50"/>
        <v>4.5</v>
      </c>
      <c r="Y163" s="35">
        <f t="shared" si="41"/>
        <v>0</v>
      </c>
      <c r="Z163" s="35">
        <f t="shared" si="42"/>
        <v>12</v>
      </c>
      <c r="AA163" s="35">
        <f t="shared" si="43"/>
        <v>12</v>
      </c>
      <c r="AB163" s="21">
        <f>'Data Entry'!S163</f>
        <v>0</v>
      </c>
      <c r="AC163" s="21">
        <f>'Data Entry'!T163</f>
        <v>0</v>
      </c>
      <c r="AD163" s="21">
        <f>'Data Entry'!U163</f>
        <v>0</v>
      </c>
      <c r="AE163" s="21">
        <f t="shared" si="44"/>
        <v>0</v>
      </c>
      <c r="AF163" s="13">
        <f>'Data Entry'!V163</f>
        <v>0</v>
      </c>
      <c r="AG163" s="13">
        <f t="shared" si="45"/>
        <v>0</v>
      </c>
      <c r="AH163" s="13">
        <f>'Data Entry'!W163</f>
        <v>0</v>
      </c>
      <c r="AI163" s="13">
        <f>'Data Entry'!X163</f>
        <v>0</v>
      </c>
      <c r="AJ163" s="13">
        <f>'Data Entry'!Y163</f>
        <v>0</v>
      </c>
      <c r="AK163" s="13">
        <f>'Data Entry'!Z163</f>
        <v>0</v>
      </c>
    </row>
    <row r="164" spans="1:37">
      <c r="A164" s="34">
        <f>'Data Entry'!A164</f>
        <v>2200</v>
      </c>
      <c r="B164" s="34">
        <f>'Data Entry'!B164</f>
        <v>27</v>
      </c>
      <c r="C164" s="20">
        <f>IF('Data Entry'!C164="red",1,IF('Data Entry'!C164="blue",2,0))</f>
        <v>1</v>
      </c>
      <c r="D164" s="22">
        <f>'Data Entry'!D164</f>
        <v>0</v>
      </c>
      <c r="E164" s="22">
        <f>'Data Entry'!E164</f>
        <v>1</v>
      </c>
      <c r="F164" s="22">
        <f>'Data Entry'!F164</f>
        <v>1</v>
      </c>
      <c r="G164" s="22">
        <f>'Data Entry'!G164</f>
        <v>3</v>
      </c>
      <c r="H164" s="22">
        <f>'Data Entry'!H164</f>
        <v>1</v>
      </c>
      <c r="I164" s="22">
        <f t="shared" si="46"/>
        <v>2</v>
      </c>
      <c r="J164" s="22">
        <f t="shared" si="47"/>
        <v>4</v>
      </c>
      <c r="K164" s="22">
        <f t="shared" si="34"/>
        <v>0</v>
      </c>
      <c r="L164" s="22">
        <f t="shared" si="35"/>
        <v>2</v>
      </c>
      <c r="M164" s="22">
        <f t="shared" si="36"/>
        <v>12</v>
      </c>
      <c r="N164" s="22">
        <f t="shared" si="37"/>
        <v>6</v>
      </c>
      <c r="O164" s="22">
        <f t="shared" si="38"/>
        <v>14</v>
      </c>
      <c r="P164" s="35">
        <f>'Data Entry'!I164</f>
        <v>1</v>
      </c>
      <c r="Q164" s="35">
        <f>'Data Entry'!J164</f>
        <v>2</v>
      </c>
      <c r="R164" s="35">
        <f>'Data Entry'!K164</f>
        <v>2</v>
      </c>
      <c r="S164" s="35">
        <f>'Data Entry'!L164</f>
        <v>1</v>
      </c>
      <c r="T164" s="35">
        <f t="shared" si="39"/>
        <v>3</v>
      </c>
      <c r="U164" s="35">
        <f t="shared" si="40"/>
        <v>3</v>
      </c>
      <c r="V164" s="35">
        <f t="shared" si="48"/>
        <v>0.333333333333333</v>
      </c>
      <c r="W164" s="35">
        <f t="shared" si="49"/>
        <v>0.666666666666667</v>
      </c>
      <c r="X164" s="35">
        <f t="shared" si="50"/>
        <v>3</v>
      </c>
      <c r="Y164" s="35">
        <f t="shared" si="41"/>
        <v>1</v>
      </c>
      <c r="Z164" s="35">
        <f t="shared" si="42"/>
        <v>4</v>
      </c>
      <c r="AA164" s="35">
        <f t="shared" si="43"/>
        <v>5</v>
      </c>
      <c r="AB164" s="21">
        <f>'Data Entry'!S164</f>
        <v>0</v>
      </c>
      <c r="AC164" s="21">
        <f>'Data Entry'!T164</f>
        <v>4</v>
      </c>
      <c r="AD164" s="21">
        <f>'Data Entry'!U164</f>
        <v>0</v>
      </c>
      <c r="AE164" s="21">
        <f t="shared" si="44"/>
        <v>15</v>
      </c>
      <c r="AF164" s="13">
        <f>'Data Entry'!V164</f>
        <v>0</v>
      </c>
      <c r="AG164" s="13">
        <f t="shared" si="45"/>
        <v>0</v>
      </c>
      <c r="AH164" s="13">
        <f>'Data Entry'!W164</f>
        <v>0</v>
      </c>
      <c r="AI164" s="13">
        <f>'Data Entry'!X164</f>
        <v>0</v>
      </c>
      <c r="AJ164" s="13">
        <f>'Data Entry'!Y164</f>
        <v>0</v>
      </c>
      <c r="AK164" s="13">
        <f>'Data Entry'!Z164</f>
        <v>0</v>
      </c>
    </row>
    <row r="165" spans="1:37">
      <c r="A165" s="34">
        <f>'Data Entry'!A165</f>
        <v>7520</v>
      </c>
      <c r="B165" s="34">
        <f>'Data Entry'!B165</f>
        <v>27</v>
      </c>
      <c r="C165" s="20">
        <f>IF('Data Entry'!C165="red",1,IF('Data Entry'!C165="blue",2,0))</f>
        <v>1</v>
      </c>
      <c r="D165" s="22">
        <f>'Data Entry'!D165</f>
        <v>1</v>
      </c>
      <c r="E165" s="22">
        <f>'Data Entry'!E165</f>
        <v>0</v>
      </c>
      <c r="F165" s="22">
        <f>'Data Entry'!F165</f>
        <v>0</v>
      </c>
      <c r="G165" s="22">
        <f>'Data Entry'!G165</f>
        <v>0</v>
      </c>
      <c r="H165" s="22">
        <f>'Data Entry'!H165</f>
        <v>1</v>
      </c>
      <c r="I165" s="22">
        <f t="shared" si="46"/>
        <v>0</v>
      </c>
      <c r="J165" s="22">
        <f t="shared" si="47"/>
        <v>1</v>
      </c>
      <c r="K165" s="22">
        <f t="shared" si="34"/>
        <v>2</v>
      </c>
      <c r="L165" s="22">
        <f t="shared" si="35"/>
        <v>0</v>
      </c>
      <c r="M165" s="22">
        <f t="shared" si="36"/>
        <v>0</v>
      </c>
      <c r="N165" s="22">
        <f t="shared" si="37"/>
        <v>1</v>
      </c>
      <c r="O165" s="22">
        <f t="shared" si="38"/>
        <v>2</v>
      </c>
      <c r="P165" s="35">
        <f>'Data Entry'!I165</f>
        <v>2</v>
      </c>
      <c r="Q165" s="35">
        <f>'Data Entry'!J165</f>
        <v>0</v>
      </c>
      <c r="R165" s="35">
        <f>'Data Entry'!K165</f>
        <v>2</v>
      </c>
      <c r="S165" s="35">
        <f>'Data Entry'!L165</f>
        <v>0</v>
      </c>
      <c r="T165" s="35">
        <f t="shared" si="39"/>
        <v>2</v>
      </c>
      <c r="U165" s="35">
        <f t="shared" si="40"/>
        <v>2</v>
      </c>
      <c r="V165" s="35">
        <f t="shared" si="48"/>
        <v>1</v>
      </c>
      <c r="W165" s="35">
        <f t="shared" si="49"/>
        <v>1</v>
      </c>
      <c r="X165" s="35">
        <f t="shared" si="50"/>
        <v>2</v>
      </c>
      <c r="Y165" s="35">
        <f t="shared" si="41"/>
        <v>2</v>
      </c>
      <c r="Z165" s="35">
        <f t="shared" si="42"/>
        <v>4</v>
      </c>
      <c r="AA165" s="35">
        <f t="shared" si="43"/>
        <v>6</v>
      </c>
      <c r="AB165" s="21">
        <f>'Data Entry'!S165</f>
        <v>0</v>
      </c>
      <c r="AC165" s="21">
        <f>'Data Entry'!T165</f>
        <v>0</v>
      </c>
      <c r="AD165" s="21">
        <f>'Data Entry'!U165</f>
        <v>0</v>
      </c>
      <c r="AE165" s="21">
        <f t="shared" si="44"/>
        <v>0</v>
      </c>
      <c r="AF165" s="13">
        <f>'Data Entry'!V165</f>
        <v>0</v>
      </c>
      <c r="AG165" s="13">
        <f t="shared" si="45"/>
        <v>0</v>
      </c>
      <c r="AH165" s="13">
        <f>'Data Entry'!W165</f>
        <v>0</v>
      </c>
      <c r="AI165" s="13">
        <f>'Data Entry'!X165</f>
        <v>0</v>
      </c>
      <c r="AJ165" s="13">
        <f>'Data Entry'!Y165</f>
        <v>0</v>
      </c>
      <c r="AK165" s="13">
        <f>'Data Entry'!Z165</f>
        <v>0</v>
      </c>
    </row>
    <row r="166" spans="1:37">
      <c r="A166" s="34">
        <f>'Data Entry'!A166</f>
        <v>5409</v>
      </c>
      <c r="B166" s="34">
        <f>'Data Entry'!B166</f>
        <v>27</v>
      </c>
      <c r="C166" s="20">
        <f>IF('Data Entry'!C166="red",1,IF('Data Entry'!C166="blue",2,0))</f>
        <v>1</v>
      </c>
      <c r="D166" s="22">
        <f>'Data Entry'!D166</f>
        <v>1</v>
      </c>
      <c r="E166" s="22">
        <f>'Data Entry'!E166</f>
        <v>0</v>
      </c>
      <c r="F166" s="22">
        <f>'Data Entry'!F166</f>
        <v>0</v>
      </c>
      <c r="G166" s="22">
        <f>'Data Entry'!G166</f>
        <v>3</v>
      </c>
      <c r="H166" s="22">
        <f>'Data Entry'!H166</f>
        <v>1</v>
      </c>
      <c r="I166" s="22">
        <f t="shared" si="46"/>
        <v>0</v>
      </c>
      <c r="J166" s="22">
        <f t="shared" si="47"/>
        <v>4</v>
      </c>
      <c r="K166" s="22">
        <f t="shared" si="34"/>
        <v>2</v>
      </c>
      <c r="L166" s="22">
        <f t="shared" si="35"/>
        <v>0</v>
      </c>
      <c r="M166" s="22">
        <f t="shared" si="36"/>
        <v>12</v>
      </c>
      <c r="N166" s="22">
        <f t="shared" si="37"/>
        <v>4</v>
      </c>
      <c r="O166" s="22">
        <f t="shared" si="38"/>
        <v>14</v>
      </c>
      <c r="P166" s="35">
        <f>'Data Entry'!I166</f>
        <v>0</v>
      </c>
      <c r="Q166" s="35">
        <f>'Data Entry'!J166</f>
        <v>1</v>
      </c>
      <c r="R166" s="35">
        <f>'Data Entry'!K166</f>
        <v>8</v>
      </c>
      <c r="S166" s="35">
        <f>'Data Entry'!L166</f>
        <v>4</v>
      </c>
      <c r="T166" s="35">
        <f t="shared" si="39"/>
        <v>1</v>
      </c>
      <c r="U166" s="35">
        <f t="shared" si="40"/>
        <v>12</v>
      </c>
      <c r="V166" s="35">
        <f t="shared" si="48"/>
        <v>0</v>
      </c>
      <c r="W166" s="35">
        <f t="shared" si="49"/>
        <v>0.666666666666667</v>
      </c>
      <c r="X166" s="35">
        <f t="shared" si="50"/>
        <v>6.5</v>
      </c>
      <c r="Y166" s="35">
        <f t="shared" si="41"/>
        <v>0</v>
      </c>
      <c r="Z166" s="35">
        <f t="shared" si="42"/>
        <v>16</v>
      </c>
      <c r="AA166" s="35">
        <f t="shared" si="43"/>
        <v>16</v>
      </c>
      <c r="AB166" s="21">
        <f>'Data Entry'!S166</f>
        <v>0</v>
      </c>
      <c r="AC166" s="21">
        <f>'Data Entry'!T166</f>
        <v>0</v>
      </c>
      <c r="AD166" s="21">
        <f>'Data Entry'!U166</f>
        <v>0</v>
      </c>
      <c r="AE166" s="21">
        <f t="shared" si="44"/>
        <v>0</v>
      </c>
      <c r="AF166" s="13">
        <f>'Data Entry'!V166</f>
        <v>0</v>
      </c>
      <c r="AG166" s="13">
        <f t="shared" si="45"/>
        <v>0</v>
      </c>
      <c r="AH166" s="13">
        <f>'Data Entry'!W166</f>
        <v>0</v>
      </c>
      <c r="AI166" s="13">
        <f>'Data Entry'!X166</f>
        <v>0</v>
      </c>
      <c r="AJ166" s="13">
        <f>'Data Entry'!Y166</f>
        <v>0</v>
      </c>
      <c r="AK166" s="13">
        <f>'Data Entry'!Z166</f>
        <v>0</v>
      </c>
    </row>
    <row r="167" spans="1:37">
      <c r="A167" s="34">
        <f>'Data Entry'!A167</f>
        <v>6864</v>
      </c>
      <c r="B167" s="34">
        <f>'Data Entry'!B167</f>
        <v>28</v>
      </c>
      <c r="C167" s="20">
        <f>IF('Data Entry'!C167="red",1,IF('Data Entry'!C167="blue",2,0))</f>
        <v>2</v>
      </c>
      <c r="D167" s="22">
        <f>'Data Entry'!D167</f>
        <v>0</v>
      </c>
      <c r="E167" s="22">
        <f>'Data Entry'!E167</f>
        <v>1</v>
      </c>
      <c r="F167" s="22">
        <f>'Data Entry'!F167</f>
        <v>0</v>
      </c>
      <c r="G167" s="22">
        <f>'Data Entry'!G167</f>
        <v>0</v>
      </c>
      <c r="H167" s="22">
        <f>'Data Entry'!H167</f>
        <v>0</v>
      </c>
      <c r="I167" s="22">
        <f t="shared" si="46"/>
        <v>1</v>
      </c>
      <c r="J167" s="22">
        <f t="shared" si="47"/>
        <v>0</v>
      </c>
      <c r="K167" s="22">
        <f t="shared" si="34"/>
        <v>0</v>
      </c>
      <c r="L167" s="22">
        <f t="shared" si="35"/>
        <v>2</v>
      </c>
      <c r="M167" s="22">
        <f t="shared" si="36"/>
        <v>0</v>
      </c>
      <c r="N167" s="22">
        <f t="shared" si="37"/>
        <v>1</v>
      </c>
      <c r="O167" s="22">
        <f t="shared" si="38"/>
        <v>2</v>
      </c>
      <c r="P167" s="35">
        <f>'Data Entry'!I167</f>
        <v>4</v>
      </c>
      <c r="Q167" s="35">
        <f>'Data Entry'!J167</f>
        <v>1</v>
      </c>
      <c r="R167" s="35">
        <f>'Data Entry'!K167</f>
        <v>1</v>
      </c>
      <c r="S167" s="35">
        <f>'Data Entry'!L167</f>
        <v>1</v>
      </c>
      <c r="T167" s="35">
        <f t="shared" si="39"/>
        <v>5</v>
      </c>
      <c r="U167" s="35">
        <f t="shared" si="40"/>
        <v>2</v>
      </c>
      <c r="V167" s="35">
        <f t="shared" si="48"/>
        <v>0.8</v>
      </c>
      <c r="W167" s="35">
        <f t="shared" si="49"/>
        <v>0.5</v>
      </c>
      <c r="X167" s="35">
        <f t="shared" si="50"/>
        <v>3.5</v>
      </c>
      <c r="Y167" s="35">
        <f t="shared" si="41"/>
        <v>4</v>
      </c>
      <c r="Z167" s="35">
        <f t="shared" si="42"/>
        <v>2</v>
      </c>
      <c r="AA167" s="35">
        <f t="shared" si="43"/>
        <v>6</v>
      </c>
      <c r="AB167" s="21">
        <f>'Data Entry'!S167</f>
        <v>0</v>
      </c>
      <c r="AC167" s="21">
        <f>'Data Entry'!T167</f>
        <v>3</v>
      </c>
      <c r="AD167" s="21">
        <f>'Data Entry'!U167</f>
        <v>0</v>
      </c>
      <c r="AE167" s="21">
        <f t="shared" si="44"/>
        <v>10</v>
      </c>
      <c r="AF167" s="13">
        <f>'Data Entry'!V167</f>
        <v>0</v>
      </c>
      <c r="AG167" s="13">
        <f t="shared" si="45"/>
        <v>0</v>
      </c>
      <c r="AH167" s="13">
        <f>'Data Entry'!W167</f>
        <v>0</v>
      </c>
      <c r="AI167" s="13">
        <f>'Data Entry'!X167</f>
        <v>0</v>
      </c>
      <c r="AJ167" s="13">
        <f>'Data Entry'!Y167</f>
        <v>0</v>
      </c>
      <c r="AK167" s="13">
        <f>'Data Entry'!Z167</f>
        <v>0</v>
      </c>
    </row>
    <row r="168" spans="1:37">
      <c r="A168" s="34">
        <f>'Data Entry'!A168</f>
        <v>2198</v>
      </c>
      <c r="B168" s="34">
        <f>'Data Entry'!B168</f>
        <v>28</v>
      </c>
      <c r="C168" s="20">
        <f>IF('Data Entry'!C168="red",1,IF('Data Entry'!C168="blue",2,0))</f>
        <v>1</v>
      </c>
      <c r="D168" s="22">
        <f>'Data Entry'!D168</f>
        <v>0</v>
      </c>
      <c r="E168" s="22">
        <f>'Data Entry'!E168</f>
        <v>0</v>
      </c>
      <c r="F168" s="22">
        <f>'Data Entry'!F168</f>
        <v>0</v>
      </c>
      <c r="G168" s="22">
        <f>'Data Entry'!G168</f>
        <v>0</v>
      </c>
      <c r="H168" s="22">
        <f>'Data Entry'!H168</f>
        <v>0</v>
      </c>
      <c r="I168" s="22">
        <f t="shared" si="46"/>
        <v>0</v>
      </c>
      <c r="J168" s="22">
        <f t="shared" si="47"/>
        <v>0</v>
      </c>
      <c r="K168" s="22">
        <f t="shared" si="34"/>
        <v>0</v>
      </c>
      <c r="L168" s="22">
        <f t="shared" si="35"/>
        <v>0</v>
      </c>
      <c r="M168" s="22">
        <f t="shared" si="36"/>
        <v>0</v>
      </c>
      <c r="N168" s="22">
        <f t="shared" si="37"/>
        <v>0</v>
      </c>
      <c r="O168" s="22">
        <f t="shared" si="38"/>
        <v>0</v>
      </c>
      <c r="P168" s="35">
        <f>'Data Entry'!I168</f>
        <v>0</v>
      </c>
      <c r="Q168" s="35">
        <f>'Data Entry'!J168</f>
        <v>0</v>
      </c>
      <c r="R168" s="35">
        <f>'Data Entry'!K168</f>
        <v>1</v>
      </c>
      <c r="S168" s="35">
        <f>'Data Entry'!L168</f>
        <v>2</v>
      </c>
      <c r="T168" s="35">
        <f t="shared" si="39"/>
        <v>0</v>
      </c>
      <c r="U168" s="35">
        <f t="shared" si="40"/>
        <v>3</v>
      </c>
      <c r="V168" s="35" t="e">
        <f t="shared" si="48"/>
        <v>#DIV/0!</v>
      </c>
      <c r="W168" s="35">
        <f t="shared" si="49"/>
        <v>0.333333333333333</v>
      </c>
      <c r="X168" s="35">
        <f t="shared" si="50"/>
        <v>1.5</v>
      </c>
      <c r="Y168" s="35">
        <f t="shared" si="41"/>
        <v>0</v>
      </c>
      <c r="Z168" s="35">
        <f t="shared" si="42"/>
        <v>2</v>
      </c>
      <c r="AA168" s="35">
        <f t="shared" si="43"/>
        <v>2</v>
      </c>
      <c r="AB168" s="21">
        <f>'Data Entry'!S168</f>
        <v>0</v>
      </c>
      <c r="AC168" s="21">
        <f>'Data Entry'!T168</f>
        <v>2</v>
      </c>
      <c r="AD168" s="21">
        <f>'Data Entry'!U168</f>
        <v>0</v>
      </c>
      <c r="AE168" s="21">
        <f t="shared" si="44"/>
        <v>6</v>
      </c>
      <c r="AF168" s="13">
        <f>'Data Entry'!V168</f>
        <v>0</v>
      </c>
      <c r="AG168" s="13">
        <f t="shared" si="45"/>
        <v>0</v>
      </c>
      <c r="AH168" s="13">
        <f>'Data Entry'!W168</f>
        <v>0</v>
      </c>
      <c r="AI168" s="13">
        <f>'Data Entry'!X168</f>
        <v>0</v>
      </c>
      <c r="AJ168" s="13">
        <f>'Data Entry'!Y168</f>
        <v>0</v>
      </c>
      <c r="AK168" s="13">
        <f>'Data Entry'!Z168</f>
        <v>0</v>
      </c>
    </row>
    <row r="169" spans="1:37">
      <c r="A169" s="34">
        <f>'Data Entry'!A169</f>
        <v>6978</v>
      </c>
      <c r="B169" s="34">
        <f>'Data Entry'!B169</f>
        <v>28</v>
      </c>
      <c r="C169" s="20">
        <f>IF('Data Entry'!C169="red",1,IF('Data Entry'!C169="blue",2,0))</f>
        <v>2</v>
      </c>
      <c r="D169" s="22">
        <f>'Data Entry'!D169</f>
        <v>1</v>
      </c>
      <c r="E169" s="22">
        <f>'Data Entry'!E169</f>
        <v>0</v>
      </c>
      <c r="F169" s="22">
        <f>'Data Entry'!F169</f>
        <v>0</v>
      </c>
      <c r="G169" s="22">
        <f>'Data Entry'!G169</f>
        <v>0</v>
      </c>
      <c r="H169" s="22">
        <f>'Data Entry'!H169</f>
        <v>1</v>
      </c>
      <c r="I169" s="22">
        <f t="shared" si="46"/>
        <v>0</v>
      </c>
      <c r="J169" s="22">
        <f t="shared" si="47"/>
        <v>1</v>
      </c>
      <c r="K169" s="22">
        <f t="shared" si="34"/>
        <v>2</v>
      </c>
      <c r="L169" s="22">
        <f t="shared" si="35"/>
        <v>0</v>
      </c>
      <c r="M169" s="22">
        <f t="shared" si="36"/>
        <v>0</v>
      </c>
      <c r="N169" s="22">
        <f t="shared" si="37"/>
        <v>1</v>
      </c>
      <c r="O169" s="22">
        <f t="shared" si="38"/>
        <v>2</v>
      </c>
      <c r="P169" s="35">
        <f>'Data Entry'!I169</f>
        <v>1</v>
      </c>
      <c r="Q169" s="35">
        <f>'Data Entry'!J169</f>
        <v>0</v>
      </c>
      <c r="R169" s="35">
        <f>'Data Entry'!K169</f>
        <v>7</v>
      </c>
      <c r="S169" s="35">
        <f>'Data Entry'!L169</f>
        <v>4</v>
      </c>
      <c r="T169" s="35">
        <f t="shared" si="39"/>
        <v>1</v>
      </c>
      <c r="U169" s="35">
        <f t="shared" si="40"/>
        <v>11</v>
      </c>
      <c r="V169" s="35">
        <f t="shared" si="48"/>
        <v>1</v>
      </c>
      <c r="W169" s="35">
        <f t="shared" si="49"/>
        <v>0.636363636363636</v>
      </c>
      <c r="X169" s="35">
        <f t="shared" si="50"/>
        <v>6</v>
      </c>
      <c r="Y169" s="35">
        <f t="shared" si="41"/>
        <v>1</v>
      </c>
      <c r="Z169" s="35">
        <f t="shared" si="42"/>
        <v>14</v>
      </c>
      <c r="AA169" s="35">
        <f t="shared" si="43"/>
        <v>15</v>
      </c>
      <c r="AB169" s="21">
        <f>'Data Entry'!S169</f>
        <v>0</v>
      </c>
      <c r="AC169" s="21">
        <f>'Data Entry'!T169</f>
        <v>0</v>
      </c>
      <c r="AD169" s="21">
        <f>'Data Entry'!U169</f>
        <v>0</v>
      </c>
      <c r="AE169" s="21">
        <f t="shared" si="44"/>
        <v>0</v>
      </c>
      <c r="AF169" s="13">
        <f>'Data Entry'!V169</f>
        <v>4</v>
      </c>
      <c r="AG169" s="13">
        <f t="shared" si="45"/>
        <v>1.33333333333333</v>
      </c>
      <c r="AH169" s="13">
        <f>'Data Entry'!W169</f>
        <v>0</v>
      </c>
      <c r="AI169" s="13">
        <f>'Data Entry'!X169</f>
        <v>0</v>
      </c>
      <c r="AJ169" s="13">
        <f>'Data Entry'!Y169</f>
        <v>0</v>
      </c>
      <c r="AK169" s="13">
        <f>'Data Entry'!Z169</f>
        <v>0</v>
      </c>
    </row>
    <row r="170" spans="1:37">
      <c r="A170" s="34">
        <f>'Data Entry'!A170</f>
        <v>8850</v>
      </c>
      <c r="B170" s="34">
        <f>'Data Entry'!B170</f>
        <v>28</v>
      </c>
      <c r="C170" s="20">
        <f>IF('Data Entry'!C170="red",1,IF('Data Entry'!C170="blue",2,0))</f>
        <v>2</v>
      </c>
      <c r="D170" s="22">
        <f>'Data Entry'!D170</f>
        <v>1</v>
      </c>
      <c r="E170" s="22">
        <f>'Data Entry'!E170</f>
        <v>0</v>
      </c>
      <c r="F170" s="22">
        <f>'Data Entry'!F170</f>
        <v>0</v>
      </c>
      <c r="G170" s="22">
        <f>'Data Entry'!G170</f>
        <v>0</v>
      </c>
      <c r="H170" s="22">
        <f>'Data Entry'!H170</f>
        <v>0</v>
      </c>
      <c r="I170" s="22">
        <f t="shared" si="46"/>
        <v>0</v>
      </c>
      <c r="J170" s="22">
        <f t="shared" si="47"/>
        <v>0</v>
      </c>
      <c r="K170" s="22">
        <f t="shared" si="34"/>
        <v>2</v>
      </c>
      <c r="L170" s="22">
        <f t="shared" si="35"/>
        <v>0</v>
      </c>
      <c r="M170" s="22">
        <f t="shared" si="36"/>
        <v>0</v>
      </c>
      <c r="N170" s="22">
        <f t="shared" si="37"/>
        <v>0</v>
      </c>
      <c r="O170" s="22">
        <f t="shared" si="38"/>
        <v>2</v>
      </c>
      <c r="P170" s="35">
        <f>'Data Entry'!I170</f>
        <v>0</v>
      </c>
      <c r="Q170" s="35">
        <f>'Data Entry'!J170</f>
        <v>0</v>
      </c>
      <c r="R170" s="35">
        <f>'Data Entry'!K170</f>
        <v>0</v>
      </c>
      <c r="S170" s="35">
        <f>'Data Entry'!L170</f>
        <v>0</v>
      </c>
      <c r="T170" s="35">
        <f t="shared" si="39"/>
        <v>0</v>
      </c>
      <c r="U170" s="35">
        <f t="shared" si="40"/>
        <v>0</v>
      </c>
      <c r="V170" s="35" t="e">
        <f t="shared" si="48"/>
        <v>#DIV/0!</v>
      </c>
      <c r="W170" s="35" t="e">
        <f t="shared" si="49"/>
        <v>#DIV/0!</v>
      </c>
      <c r="X170" s="35">
        <f t="shared" si="50"/>
        <v>0</v>
      </c>
      <c r="Y170" s="35">
        <f t="shared" si="41"/>
        <v>0</v>
      </c>
      <c r="Z170" s="35">
        <f t="shared" si="42"/>
        <v>0</v>
      </c>
      <c r="AA170" s="35">
        <f t="shared" si="43"/>
        <v>0</v>
      </c>
      <c r="AB170" s="21">
        <f>'Data Entry'!S170</f>
        <v>0</v>
      </c>
      <c r="AC170" s="21">
        <f>'Data Entry'!T170</f>
        <v>0</v>
      </c>
      <c r="AD170" s="21">
        <f>'Data Entry'!U170</f>
        <v>0</v>
      </c>
      <c r="AE170" s="21">
        <f t="shared" si="44"/>
        <v>0</v>
      </c>
      <c r="AF170" s="13">
        <f>'Data Entry'!V170</f>
        <v>0</v>
      </c>
      <c r="AG170" s="13">
        <f t="shared" si="45"/>
        <v>0</v>
      </c>
      <c r="AH170" s="13">
        <f>'Data Entry'!W170</f>
        <v>0</v>
      </c>
      <c r="AI170" s="13">
        <f>'Data Entry'!X170</f>
        <v>0</v>
      </c>
      <c r="AJ170" s="13">
        <f>'Data Entry'!Y170</f>
        <v>0</v>
      </c>
      <c r="AK170" s="13">
        <f>'Data Entry'!Z170</f>
        <v>0</v>
      </c>
    </row>
    <row r="171" spans="1:37">
      <c r="A171" s="34">
        <f>'Data Entry'!A171</f>
        <v>3560</v>
      </c>
      <c r="B171" s="34">
        <f>'Data Entry'!B171</f>
        <v>28</v>
      </c>
      <c r="C171" s="20">
        <f>IF('Data Entry'!C171="red",1,IF('Data Entry'!C171="blue",2,0))</f>
        <v>1</v>
      </c>
      <c r="D171" s="22">
        <f>'Data Entry'!D171</f>
        <v>1</v>
      </c>
      <c r="E171" s="22">
        <f>'Data Entry'!E171</f>
        <v>0</v>
      </c>
      <c r="F171" s="22">
        <f>'Data Entry'!F171</f>
        <v>0</v>
      </c>
      <c r="G171" s="22">
        <f>'Data Entry'!G171</f>
        <v>0</v>
      </c>
      <c r="H171" s="22">
        <f>'Data Entry'!H171</f>
        <v>1</v>
      </c>
      <c r="I171" s="22">
        <f t="shared" si="46"/>
        <v>0</v>
      </c>
      <c r="J171" s="22">
        <f t="shared" si="47"/>
        <v>1</v>
      </c>
      <c r="K171" s="22">
        <f t="shared" si="34"/>
        <v>2</v>
      </c>
      <c r="L171" s="22">
        <f t="shared" si="35"/>
        <v>0</v>
      </c>
      <c r="M171" s="22">
        <f t="shared" si="36"/>
        <v>0</v>
      </c>
      <c r="N171" s="22">
        <f t="shared" si="37"/>
        <v>1</v>
      </c>
      <c r="O171" s="22">
        <f t="shared" si="38"/>
        <v>2</v>
      </c>
      <c r="P171" s="35">
        <f>'Data Entry'!I171</f>
        <v>0</v>
      </c>
      <c r="Q171" s="35">
        <f>'Data Entry'!J171</f>
        <v>0</v>
      </c>
      <c r="R171" s="35">
        <f>'Data Entry'!K171</f>
        <v>6</v>
      </c>
      <c r="S171" s="35">
        <f>'Data Entry'!L171</f>
        <v>3</v>
      </c>
      <c r="T171" s="35">
        <f t="shared" si="39"/>
        <v>0</v>
      </c>
      <c r="U171" s="35">
        <f t="shared" si="40"/>
        <v>9</v>
      </c>
      <c r="V171" s="35" t="e">
        <f t="shared" si="48"/>
        <v>#DIV/0!</v>
      </c>
      <c r="W171" s="35">
        <f t="shared" si="49"/>
        <v>0.666666666666667</v>
      </c>
      <c r="X171" s="35">
        <f t="shared" si="50"/>
        <v>4.5</v>
      </c>
      <c r="Y171" s="35">
        <f t="shared" si="41"/>
        <v>0</v>
      </c>
      <c r="Z171" s="35">
        <f t="shared" si="42"/>
        <v>12</v>
      </c>
      <c r="AA171" s="35">
        <f t="shared" si="43"/>
        <v>12</v>
      </c>
      <c r="AB171" s="21">
        <f>'Data Entry'!S171</f>
        <v>0</v>
      </c>
      <c r="AC171" s="21">
        <f>'Data Entry'!T171</f>
        <v>0</v>
      </c>
      <c r="AD171" s="21">
        <f>'Data Entry'!U171</f>
        <v>0</v>
      </c>
      <c r="AE171" s="21">
        <f t="shared" si="44"/>
        <v>0</v>
      </c>
      <c r="AF171" s="13">
        <f>'Data Entry'!V171</f>
        <v>4</v>
      </c>
      <c r="AG171" s="13">
        <f t="shared" si="45"/>
        <v>1.33333333333333</v>
      </c>
      <c r="AH171" s="13">
        <f>'Data Entry'!W171</f>
        <v>0</v>
      </c>
      <c r="AI171" s="13">
        <f>'Data Entry'!X171</f>
        <v>0</v>
      </c>
      <c r="AJ171" s="13">
        <f>'Data Entry'!Y171</f>
        <v>0</v>
      </c>
      <c r="AK171" s="13">
        <f>'Data Entry'!Z171</f>
        <v>0</v>
      </c>
    </row>
    <row r="172" spans="1:37">
      <c r="A172" s="34">
        <f>'Data Entry'!A172</f>
        <v>1325</v>
      </c>
      <c r="B172" s="34">
        <f>'Data Entry'!B172</f>
        <v>28</v>
      </c>
      <c r="C172" s="20">
        <f>IF('Data Entry'!C172="red",1,IF('Data Entry'!C172="blue",2,0))</f>
        <v>1</v>
      </c>
      <c r="D172" s="22">
        <f>'Data Entry'!D172</f>
        <v>1</v>
      </c>
      <c r="E172" s="22">
        <f>'Data Entry'!E172</f>
        <v>0</v>
      </c>
      <c r="F172" s="22">
        <f>'Data Entry'!F172</f>
        <v>0</v>
      </c>
      <c r="G172" s="22">
        <f>'Data Entry'!G172</f>
        <v>3</v>
      </c>
      <c r="H172" s="22">
        <f>'Data Entry'!H172</f>
        <v>2</v>
      </c>
      <c r="I172" s="22">
        <f t="shared" si="46"/>
        <v>0</v>
      </c>
      <c r="J172" s="22">
        <f t="shared" si="47"/>
        <v>5</v>
      </c>
      <c r="K172" s="22">
        <f t="shared" si="34"/>
        <v>2</v>
      </c>
      <c r="L172" s="22">
        <f t="shared" si="35"/>
        <v>0</v>
      </c>
      <c r="M172" s="22">
        <f t="shared" si="36"/>
        <v>12</v>
      </c>
      <c r="N172" s="22">
        <f t="shared" si="37"/>
        <v>5</v>
      </c>
      <c r="O172" s="22">
        <f t="shared" si="38"/>
        <v>14</v>
      </c>
      <c r="P172" s="35">
        <f>'Data Entry'!I172</f>
        <v>0</v>
      </c>
      <c r="Q172" s="35">
        <f>'Data Entry'!J172</f>
        <v>0</v>
      </c>
      <c r="R172" s="35">
        <f>'Data Entry'!K172</f>
        <v>11</v>
      </c>
      <c r="S172" s="35">
        <f>'Data Entry'!L172</f>
        <v>5</v>
      </c>
      <c r="T172" s="35">
        <f t="shared" si="39"/>
        <v>0</v>
      </c>
      <c r="U172" s="35">
        <f t="shared" si="40"/>
        <v>16</v>
      </c>
      <c r="V172" s="35" t="e">
        <f t="shared" si="48"/>
        <v>#DIV/0!</v>
      </c>
      <c r="W172" s="35">
        <f t="shared" si="49"/>
        <v>0.6875</v>
      </c>
      <c r="X172" s="35">
        <f t="shared" si="50"/>
        <v>8</v>
      </c>
      <c r="Y172" s="35">
        <f t="shared" si="41"/>
        <v>0</v>
      </c>
      <c r="Z172" s="35">
        <f t="shared" si="42"/>
        <v>22</v>
      </c>
      <c r="AA172" s="35">
        <f t="shared" si="43"/>
        <v>22</v>
      </c>
      <c r="AB172" s="21">
        <f>'Data Entry'!S172</f>
        <v>0</v>
      </c>
      <c r="AC172" s="21">
        <f>'Data Entry'!T172</f>
        <v>4</v>
      </c>
      <c r="AD172" s="21">
        <f>'Data Entry'!U172</f>
        <v>0</v>
      </c>
      <c r="AE172" s="21">
        <f t="shared" si="44"/>
        <v>15</v>
      </c>
      <c r="AF172" s="13">
        <f>'Data Entry'!V172</f>
        <v>0</v>
      </c>
      <c r="AG172" s="13">
        <f t="shared" si="45"/>
        <v>0</v>
      </c>
      <c r="AH172" s="13">
        <f>'Data Entry'!W172</f>
        <v>0</v>
      </c>
      <c r="AI172" s="13">
        <f>'Data Entry'!X172</f>
        <v>0</v>
      </c>
      <c r="AJ172" s="13">
        <f>'Data Entry'!Y172</f>
        <v>0</v>
      </c>
      <c r="AK172" s="13">
        <f>'Data Entry'!Z172</f>
        <v>0</v>
      </c>
    </row>
    <row r="173" spans="1:37">
      <c r="A173" s="34">
        <f>'Data Entry'!A173</f>
        <v>8729</v>
      </c>
      <c r="B173" s="34">
        <f>'Data Entry'!B173</f>
        <v>29</v>
      </c>
      <c r="C173" s="20">
        <f>IF('Data Entry'!C173="red",1,IF('Data Entry'!C173="blue",2,0))</f>
        <v>2</v>
      </c>
      <c r="D173" s="22">
        <f>'Data Entry'!D173</f>
        <v>1</v>
      </c>
      <c r="E173" s="22">
        <f>'Data Entry'!E173</f>
        <v>0</v>
      </c>
      <c r="F173" s="22">
        <f>'Data Entry'!F173</f>
        <v>0</v>
      </c>
      <c r="G173" s="22">
        <f>'Data Entry'!G173</f>
        <v>1</v>
      </c>
      <c r="H173" s="22">
        <f>'Data Entry'!H173</f>
        <v>0</v>
      </c>
      <c r="I173" s="22">
        <f t="shared" si="46"/>
        <v>0</v>
      </c>
      <c r="J173" s="22">
        <f t="shared" si="47"/>
        <v>1</v>
      </c>
      <c r="K173" s="22">
        <f t="shared" si="34"/>
        <v>2</v>
      </c>
      <c r="L173" s="22">
        <f t="shared" si="35"/>
        <v>0</v>
      </c>
      <c r="M173" s="22">
        <f t="shared" si="36"/>
        <v>4</v>
      </c>
      <c r="N173" s="22">
        <f t="shared" si="37"/>
        <v>1</v>
      </c>
      <c r="O173" s="22">
        <f t="shared" si="38"/>
        <v>6</v>
      </c>
      <c r="P173" s="35">
        <f>'Data Entry'!I173</f>
        <v>0</v>
      </c>
      <c r="Q173" s="35">
        <f>'Data Entry'!J173</f>
        <v>0</v>
      </c>
      <c r="R173" s="35">
        <f>'Data Entry'!K173</f>
        <v>4</v>
      </c>
      <c r="S173" s="35">
        <f>'Data Entry'!L173</f>
        <v>3</v>
      </c>
      <c r="T173" s="35">
        <f t="shared" si="39"/>
        <v>0</v>
      </c>
      <c r="U173" s="35">
        <f t="shared" si="40"/>
        <v>7</v>
      </c>
      <c r="V173" s="35" t="e">
        <f t="shared" si="48"/>
        <v>#DIV/0!</v>
      </c>
      <c r="W173" s="35">
        <f t="shared" si="49"/>
        <v>0.571428571428571</v>
      </c>
      <c r="X173" s="35">
        <f t="shared" si="50"/>
        <v>3.5</v>
      </c>
      <c r="Y173" s="35">
        <f t="shared" si="41"/>
        <v>0</v>
      </c>
      <c r="Z173" s="35">
        <f t="shared" si="42"/>
        <v>8</v>
      </c>
      <c r="AA173" s="35">
        <f t="shared" si="43"/>
        <v>8</v>
      </c>
      <c r="AB173" s="21">
        <f>'Data Entry'!S173</f>
        <v>0</v>
      </c>
      <c r="AC173" s="21">
        <f>'Data Entry'!T173</f>
        <v>0</v>
      </c>
      <c r="AD173" s="21">
        <f>'Data Entry'!U173</f>
        <v>0</v>
      </c>
      <c r="AE173" s="21">
        <f t="shared" si="44"/>
        <v>0</v>
      </c>
      <c r="AF173" s="13">
        <f>'Data Entry'!V173</f>
        <v>8</v>
      </c>
      <c r="AG173" s="13">
        <f t="shared" si="45"/>
        <v>2.66666666666667</v>
      </c>
      <c r="AH173" s="13">
        <f>'Data Entry'!W173</f>
        <v>0</v>
      </c>
      <c r="AI173" s="13">
        <f>'Data Entry'!X173</f>
        <v>0</v>
      </c>
      <c r="AJ173" s="13">
        <f>'Data Entry'!Y173</f>
        <v>0</v>
      </c>
      <c r="AK173" s="13">
        <f>'Data Entry'!Z173</f>
        <v>0</v>
      </c>
    </row>
    <row r="174" spans="1:37">
      <c r="A174" s="34">
        <f>'Data Entry'!A174</f>
        <v>8574</v>
      </c>
      <c r="B174" s="34">
        <f>'Data Entry'!B174</f>
        <v>29</v>
      </c>
      <c r="C174" s="20">
        <f>IF('Data Entry'!C174="red",1,IF('Data Entry'!C174="blue",2,0))</f>
        <v>1</v>
      </c>
      <c r="D174" s="22">
        <f>'Data Entry'!D174</f>
        <v>0</v>
      </c>
      <c r="E174" s="22">
        <f>'Data Entry'!E174</f>
        <v>0</v>
      </c>
      <c r="F174" s="22">
        <f>'Data Entry'!F174</f>
        <v>0</v>
      </c>
      <c r="G174" s="22">
        <f>'Data Entry'!G174</f>
        <v>0</v>
      </c>
      <c r="H174" s="22">
        <f>'Data Entry'!H174</f>
        <v>0</v>
      </c>
      <c r="I174" s="22">
        <f t="shared" si="46"/>
        <v>0</v>
      </c>
      <c r="J174" s="22">
        <f t="shared" si="47"/>
        <v>0</v>
      </c>
      <c r="K174" s="22">
        <f t="shared" si="34"/>
        <v>0</v>
      </c>
      <c r="L174" s="22">
        <f t="shared" si="35"/>
        <v>0</v>
      </c>
      <c r="M174" s="22">
        <f t="shared" si="36"/>
        <v>0</v>
      </c>
      <c r="N174" s="22">
        <f t="shared" si="37"/>
        <v>0</v>
      </c>
      <c r="O174" s="22">
        <f t="shared" si="38"/>
        <v>0</v>
      </c>
      <c r="P174" s="35">
        <f>'Data Entry'!I174</f>
        <v>0</v>
      </c>
      <c r="Q174" s="35">
        <f>'Data Entry'!J174</f>
        <v>1</v>
      </c>
      <c r="R174" s="35">
        <f>'Data Entry'!K174</f>
        <v>0</v>
      </c>
      <c r="S174" s="35">
        <f>'Data Entry'!L174</f>
        <v>0</v>
      </c>
      <c r="T174" s="35">
        <f t="shared" si="39"/>
        <v>1</v>
      </c>
      <c r="U174" s="35">
        <f t="shared" si="40"/>
        <v>0</v>
      </c>
      <c r="V174" s="35">
        <f t="shared" si="48"/>
        <v>0</v>
      </c>
      <c r="W174" s="35" t="e">
        <f t="shared" si="49"/>
        <v>#DIV/0!</v>
      </c>
      <c r="X174" s="35">
        <f t="shared" si="50"/>
        <v>0.5</v>
      </c>
      <c r="Y174" s="35">
        <f t="shared" si="41"/>
        <v>0</v>
      </c>
      <c r="Z174" s="35">
        <f t="shared" si="42"/>
        <v>0</v>
      </c>
      <c r="AA174" s="35">
        <f t="shared" si="43"/>
        <v>0</v>
      </c>
      <c r="AB174" s="21">
        <f>'Data Entry'!S174</f>
        <v>0</v>
      </c>
      <c r="AC174" s="21">
        <f>'Data Entry'!T174</f>
        <v>0</v>
      </c>
      <c r="AD174" s="21">
        <f>'Data Entry'!U174</f>
        <v>0</v>
      </c>
      <c r="AE174" s="21">
        <f t="shared" si="44"/>
        <v>0</v>
      </c>
      <c r="AF174" s="13">
        <f>'Data Entry'!V174</f>
        <v>0</v>
      </c>
      <c r="AG174" s="13">
        <f t="shared" si="45"/>
        <v>0</v>
      </c>
      <c r="AH174" s="13">
        <f>'Data Entry'!W174</f>
        <v>0</v>
      </c>
      <c r="AI174" s="13">
        <f>'Data Entry'!X174</f>
        <v>0</v>
      </c>
      <c r="AJ174" s="13">
        <f>'Data Entry'!Y174</f>
        <v>1</v>
      </c>
      <c r="AK174" s="13">
        <f>'Data Entry'!Z174</f>
        <v>0</v>
      </c>
    </row>
    <row r="175" spans="1:37">
      <c r="A175" s="34">
        <f>'Data Entry'!A175</f>
        <v>6397</v>
      </c>
      <c r="B175" s="34">
        <f>'Data Entry'!B175</f>
        <v>29</v>
      </c>
      <c r="C175" s="20">
        <f>IF('Data Entry'!C175="red",1,IF('Data Entry'!C175="blue",2,0))</f>
        <v>2</v>
      </c>
      <c r="D175" s="22">
        <f>'Data Entry'!D175</f>
        <v>1</v>
      </c>
      <c r="E175" s="22">
        <f>'Data Entry'!E175</f>
        <v>0</v>
      </c>
      <c r="F175" s="22">
        <f>'Data Entry'!F175</f>
        <v>0</v>
      </c>
      <c r="G175" s="22">
        <f>'Data Entry'!G175</f>
        <v>0</v>
      </c>
      <c r="H175" s="22">
        <f>'Data Entry'!H175</f>
        <v>0</v>
      </c>
      <c r="I175" s="22">
        <f t="shared" si="46"/>
        <v>0</v>
      </c>
      <c r="J175" s="22">
        <f t="shared" si="47"/>
        <v>0</v>
      </c>
      <c r="K175" s="22">
        <f t="shared" si="34"/>
        <v>2</v>
      </c>
      <c r="L175" s="22">
        <f t="shared" si="35"/>
        <v>0</v>
      </c>
      <c r="M175" s="22">
        <f t="shared" si="36"/>
        <v>0</v>
      </c>
      <c r="N175" s="22">
        <f t="shared" si="37"/>
        <v>0</v>
      </c>
      <c r="O175" s="22">
        <f t="shared" si="38"/>
        <v>2</v>
      </c>
      <c r="P175" s="35">
        <f>'Data Entry'!I175</f>
        <v>3</v>
      </c>
      <c r="Q175" s="35">
        <f>'Data Entry'!J175</f>
        <v>4</v>
      </c>
      <c r="R175" s="35">
        <f>'Data Entry'!K175</f>
        <v>0</v>
      </c>
      <c r="S175" s="35">
        <f>'Data Entry'!L175</f>
        <v>0</v>
      </c>
      <c r="T175" s="35">
        <f t="shared" si="39"/>
        <v>7</v>
      </c>
      <c r="U175" s="35">
        <f t="shared" si="40"/>
        <v>0</v>
      </c>
      <c r="V175" s="35">
        <f t="shared" si="48"/>
        <v>0.428571428571429</v>
      </c>
      <c r="W175" s="35" t="e">
        <f t="shared" si="49"/>
        <v>#DIV/0!</v>
      </c>
      <c r="X175" s="35">
        <f t="shared" si="50"/>
        <v>3.5</v>
      </c>
      <c r="Y175" s="35">
        <f t="shared" si="41"/>
        <v>3</v>
      </c>
      <c r="Z175" s="35">
        <f t="shared" si="42"/>
        <v>0</v>
      </c>
      <c r="AA175" s="35">
        <f t="shared" si="43"/>
        <v>3</v>
      </c>
      <c r="AB175" s="21">
        <f>'Data Entry'!S175</f>
        <v>0</v>
      </c>
      <c r="AC175" s="21">
        <f>'Data Entry'!T175</f>
        <v>0</v>
      </c>
      <c r="AD175" s="21">
        <f>'Data Entry'!U175</f>
        <v>0</v>
      </c>
      <c r="AE175" s="21">
        <f t="shared" si="44"/>
        <v>0</v>
      </c>
      <c r="AF175" s="13">
        <f>'Data Entry'!V175</f>
        <v>8</v>
      </c>
      <c r="AG175" s="13">
        <f t="shared" si="45"/>
        <v>2.66666666666667</v>
      </c>
      <c r="AH175" s="13">
        <f>'Data Entry'!W175</f>
        <v>0</v>
      </c>
      <c r="AI175" s="13">
        <f>'Data Entry'!X175</f>
        <v>0</v>
      </c>
      <c r="AJ175" s="13">
        <f>'Data Entry'!Y175</f>
        <v>0</v>
      </c>
      <c r="AK175" s="13">
        <f>'Data Entry'!Z175</f>
        <v>0</v>
      </c>
    </row>
    <row r="176" spans="1:37">
      <c r="A176" s="34">
        <f>'Data Entry'!A176</f>
        <v>4917</v>
      </c>
      <c r="B176" s="34">
        <f>'Data Entry'!B176</f>
        <v>29</v>
      </c>
      <c r="C176" s="20">
        <f>IF('Data Entry'!C176="red",1,IF('Data Entry'!C176="blue",2,0))</f>
        <v>1</v>
      </c>
      <c r="D176" s="22">
        <f>'Data Entry'!D176</f>
        <v>1</v>
      </c>
      <c r="E176" s="22">
        <f>'Data Entry'!E176</f>
        <v>0</v>
      </c>
      <c r="F176" s="22">
        <f>'Data Entry'!F176</f>
        <v>0</v>
      </c>
      <c r="G176" s="22">
        <f>'Data Entry'!G176</f>
        <v>2</v>
      </c>
      <c r="H176" s="22">
        <f>'Data Entry'!H176</f>
        <v>0</v>
      </c>
      <c r="I176" s="22">
        <f t="shared" si="46"/>
        <v>0</v>
      </c>
      <c r="J176" s="22">
        <f t="shared" si="47"/>
        <v>2</v>
      </c>
      <c r="K176" s="22">
        <f t="shared" si="34"/>
        <v>2</v>
      </c>
      <c r="L176" s="22">
        <f t="shared" si="35"/>
        <v>0</v>
      </c>
      <c r="M176" s="22">
        <f t="shared" si="36"/>
        <v>8</v>
      </c>
      <c r="N176" s="22">
        <f t="shared" si="37"/>
        <v>2</v>
      </c>
      <c r="O176" s="22">
        <f t="shared" si="38"/>
        <v>10</v>
      </c>
      <c r="P176" s="35">
        <f>'Data Entry'!I176</f>
        <v>0</v>
      </c>
      <c r="Q176" s="35">
        <f>'Data Entry'!J176</f>
        <v>0</v>
      </c>
      <c r="R176" s="35">
        <f>'Data Entry'!K176</f>
        <v>8</v>
      </c>
      <c r="S176" s="35">
        <f>'Data Entry'!L176</f>
        <v>4</v>
      </c>
      <c r="T176" s="35">
        <f t="shared" si="39"/>
        <v>0</v>
      </c>
      <c r="U176" s="35">
        <f t="shared" si="40"/>
        <v>12</v>
      </c>
      <c r="V176" s="35" t="e">
        <f t="shared" si="48"/>
        <v>#DIV/0!</v>
      </c>
      <c r="W176" s="35">
        <f t="shared" si="49"/>
        <v>0.666666666666667</v>
      </c>
      <c r="X176" s="35">
        <f t="shared" si="50"/>
        <v>6</v>
      </c>
      <c r="Y176" s="35">
        <f t="shared" si="41"/>
        <v>0</v>
      </c>
      <c r="Z176" s="35">
        <f t="shared" si="42"/>
        <v>16</v>
      </c>
      <c r="AA176" s="35">
        <f t="shared" si="43"/>
        <v>16</v>
      </c>
      <c r="AB176" s="21">
        <f>'Data Entry'!S176</f>
        <v>0</v>
      </c>
      <c r="AC176" s="21">
        <f>'Data Entry'!T176</f>
        <v>4</v>
      </c>
      <c r="AD176" s="21">
        <f>'Data Entry'!U176</f>
        <v>0</v>
      </c>
      <c r="AE176" s="21">
        <f t="shared" si="44"/>
        <v>15</v>
      </c>
      <c r="AF176" s="13">
        <f>'Data Entry'!V176</f>
        <v>0</v>
      </c>
      <c r="AG176" s="13">
        <f t="shared" si="45"/>
        <v>0</v>
      </c>
      <c r="AH176" s="13">
        <f>'Data Entry'!W176</f>
        <v>0</v>
      </c>
      <c r="AI176" s="13">
        <f>'Data Entry'!X176</f>
        <v>0</v>
      </c>
      <c r="AJ176" s="13">
        <f>'Data Entry'!Y176</f>
        <v>0</v>
      </c>
      <c r="AK176" s="13">
        <f>'Data Entry'!Z176</f>
        <v>0</v>
      </c>
    </row>
    <row r="177" spans="1:37">
      <c r="A177" s="34">
        <f>'Data Entry'!A177</f>
        <v>4917</v>
      </c>
      <c r="B177" s="34">
        <f>'Data Entry'!B177</f>
        <v>29</v>
      </c>
      <c r="C177" s="20">
        <f>IF('Data Entry'!C177="red",1,IF('Data Entry'!C177="blue",2,0))</f>
        <v>1</v>
      </c>
      <c r="D177" s="22">
        <f>'Data Entry'!D177</f>
        <v>1</v>
      </c>
      <c r="E177" s="22">
        <f>'Data Entry'!E177</f>
        <v>0</v>
      </c>
      <c r="F177" s="22">
        <f>'Data Entry'!F177</f>
        <v>0</v>
      </c>
      <c r="G177" s="22">
        <f>'Data Entry'!G177</f>
        <v>2</v>
      </c>
      <c r="H177" s="22">
        <f>'Data Entry'!H177</f>
        <v>0</v>
      </c>
      <c r="I177" s="22">
        <f t="shared" si="46"/>
        <v>0</v>
      </c>
      <c r="J177" s="22">
        <f t="shared" si="47"/>
        <v>2</v>
      </c>
      <c r="K177" s="22">
        <f t="shared" si="34"/>
        <v>2</v>
      </c>
      <c r="L177" s="22">
        <f t="shared" si="35"/>
        <v>0</v>
      </c>
      <c r="M177" s="22">
        <f t="shared" si="36"/>
        <v>8</v>
      </c>
      <c r="N177" s="22">
        <f t="shared" si="37"/>
        <v>2</v>
      </c>
      <c r="O177" s="22">
        <f t="shared" si="38"/>
        <v>10</v>
      </c>
      <c r="P177" s="35">
        <f>'Data Entry'!I177</f>
        <v>0</v>
      </c>
      <c r="Q177" s="35">
        <f>'Data Entry'!J177</f>
        <v>0</v>
      </c>
      <c r="R177" s="35">
        <f>'Data Entry'!K177</f>
        <v>10</v>
      </c>
      <c r="S177" s="35">
        <f>'Data Entry'!L177</f>
        <v>3</v>
      </c>
      <c r="T177" s="35">
        <f t="shared" si="39"/>
        <v>0</v>
      </c>
      <c r="U177" s="35">
        <f t="shared" si="40"/>
        <v>13</v>
      </c>
      <c r="V177" s="35" t="e">
        <f t="shared" si="48"/>
        <v>#DIV/0!</v>
      </c>
      <c r="W177" s="35">
        <f t="shared" si="49"/>
        <v>0.769230769230769</v>
      </c>
      <c r="X177" s="35">
        <f t="shared" si="50"/>
        <v>6.5</v>
      </c>
      <c r="Y177" s="35">
        <f t="shared" si="41"/>
        <v>0</v>
      </c>
      <c r="Z177" s="35">
        <f t="shared" si="42"/>
        <v>20</v>
      </c>
      <c r="AA177" s="35">
        <f t="shared" si="43"/>
        <v>20</v>
      </c>
      <c r="AB177" s="21">
        <f>'Data Entry'!S177</f>
        <v>0</v>
      </c>
      <c r="AC177" s="21">
        <f>'Data Entry'!T177</f>
        <v>4</v>
      </c>
      <c r="AD177" s="21">
        <f>'Data Entry'!U177</f>
        <v>0</v>
      </c>
      <c r="AE177" s="21">
        <f t="shared" si="44"/>
        <v>15</v>
      </c>
      <c r="AF177" s="13">
        <f>'Data Entry'!V177</f>
        <v>0</v>
      </c>
      <c r="AG177" s="13">
        <f t="shared" si="45"/>
        <v>0</v>
      </c>
      <c r="AH177" s="13">
        <f>'Data Entry'!W177</f>
        <v>0</v>
      </c>
      <c r="AI177" s="13">
        <f>'Data Entry'!X177</f>
        <v>0</v>
      </c>
      <c r="AJ177" s="13">
        <f>'Data Entry'!Y177</f>
        <v>0</v>
      </c>
      <c r="AK177" s="13">
        <f>'Data Entry'!Z177</f>
        <v>0</v>
      </c>
    </row>
    <row r="178" spans="1:37">
      <c r="A178" s="34">
        <f>'Data Entry'!A178</f>
        <v>1360</v>
      </c>
      <c r="B178" s="34">
        <f>'Data Entry'!B178</f>
        <v>29</v>
      </c>
      <c r="C178" s="20">
        <f>IF('Data Entry'!C178="red",1,IF('Data Entry'!C178="blue",2,0))</f>
        <v>2</v>
      </c>
      <c r="D178" s="22">
        <f>'Data Entry'!D178</f>
        <v>1</v>
      </c>
      <c r="E178" s="22">
        <f>'Data Entry'!E178</f>
        <v>0</v>
      </c>
      <c r="F178" s="22">
        <f>'Data Entry'!F178</f>
        <v>0</v>
      </c>
      <c r="G178" s="22">
        <f>'Data Entry'!G178</f>
        <v>0</v>
      </c>
      <c r="H178" s="22">
        <f>'Data Entry'!H178</f>
        <v>1</v>
      </c>
      <c r="I178" s="22">
        <f t="shared" si="46"/>
        <v>0</v>
      </c>
      <c r="J178" s="22">
        <f t="shared" si="47"/>
        <v>1</v>
      </c>
      <c r="K178" s="22">
        <f t="shared" si="34"/>
        <v>2</v>
      </c>
      <c r="L178" s="22">
        <f t="shared" si="35"/>
        <v>0</v>
      </c>
      <c r="M178" s="22">
        <f t="shared" si="36"/>
        <v>0</v>
      </c>
      <c r="N178" s="22">
        <f t="shared" si="37"/>
        <v>1</v>
      </c>
      <c r="O178" s="22">
        <f t="shared" si="38"/>
        <v>2</v>
      </c>
      <c r="P178" s="35">
        <f>'Data Entry'!I178</f>
        <v>0</v>
      </c>
      <c r="Q178" s="35">
        <f>'Data Entry'!J178</f>
        <v>0</v>
      </c>
      <c r="R178" s="35">
        <f>'Data Entry'!K178</f>
        <v>5</v>
      </c>
      <c r="S178" s="35">
        <f>'Data Entry'!L178</f>
        <v>3</v>
      </c>
      <c r="T178" s="35">
        <f t="shared" si="39"/>
        <v>0</v>
      </c>
      <c r="U178" s="35">
        <f t="shared" si="40"/>
        <v>8</v>
      </c>
      <c r="V178" s="35" t="e">
        <f t="shared" si="48"/>
        <v>#DIV/0!</v>
      </c>
      <c r="W178" s="35">
        <f t="shared" si="49"/>
        <v>0.625</v>
      </c>
      <c r="X178" s="35">
        <f t="shared" si="50"/>
        <v>4</v>
      </c>
      <c r="Y178" s="35">
        <f t="shared" si="41"/>
        <v>0</v>
      </c>
      <c r="Z178" s="35">
        <f t="shared" si="42"/>
        <v>10</v>
      </c>
      <c r="AA178" s="35">
        <f t="shared" si="43"/>
        <v>10</v>
      </c>
      <c r="AB178" s="21">
        <f>'Data Entry'!S178</f>
        <v>0</v>
      </c>
      <c r="AC178" s="21">
        <f>'Data Entry'!T178</f>
        <v>2</v>
      </c>
      <c r="AD178" s="21">
        <f>'Data Entry'!U178</f>
        <v>0</v>
      </c>
      <c r="AE178" s="21">
        <f t="shared" si="44"/>
        <v>6</v>
      </c>
      <c r="AF178" s="13">
        <f>'Data Entry'!V178</f>
        <v>0</v>
      </c>
      <c r="AG178" s="13">
        <f t="shared" si="45"/>
        <v>0</v>
      </c>
      <c r="AH178" s="13">
        <f>'Data Entry'!W178</f>
        <v>0</v>
      </c>
      <c r="AI178" s="13">
        <f>'Data Entry'!X178</f>
        <v>0</v>
      </c>
      <c r="AJ178" s="13">
        <f>'Data Entry'!Y178</f>
        <v>0</v>
      </c>
      <c r="AK178" s="13">
        <f>'Data Entry'!Z178</f>
        <v>0</v>
      </c>
    </row>
    <row r="179" spans="1:37">
      <c r="A179" s="34">
        <f>'Data Entry'!A179</f>
        <v>5032</v>
      </c>
      <c r="B179" s="34">
        <f>'Data Entry'!B179</f>
        <v>30</v>
      </c>
      <c r="C179" s="20">
        <f>IF('Data Entry'!C179="red",1,IF('Data Entry'!C179="blue",2,0))</f>
        <v>2</v>
      </c>
      <c r="D179" s="22">
        <f>'Data Entry'!D179</f>
        <v>1</v>
      </c>
      <c r="E179" s="22">
        <f>'Data Entry'!E179</f>
        <v>0</v>
      </c>
      <c r="F179" s="22">
        <f>'Data Entry'!F179</f>
        <v>0</v>
      </c>
      <c r="G179" s="22">
        <f>'Data Entry'!G179</f>
        <v>0</v>
      </c>
      <c r="H179" s="22">
        <f>'Data Entry'!H179</f>
        <v>0</v>
      </c>
      <c r="I179" s="22">
        <f t="shared" si="46"/>
        <v>0</v>
      </c>
      <c r="J179" s="22">
        <f t="shared" si="47"/>
        <v>0</v>
      </c>
      <c r="K179" s="22">
        <f t="shared" si="34"/>
        <v>2</v>
      </c>
      <c r="L179" s="22">
        <f t="shared" si="35"/>
        <v>0</v>
      </c>
      <c r="M179" s="22">
        <f t="shared" si="36"/>
        <v>0</v>
      </c>
      <c r="N179" s="22">
        <f t="shared" si="37"/>
        <v>0</v>
      </c>
      <c r="O179" s="22">
        <f t="shared" si="38"/>
        <v>2</v>
      </c>
      <c r="P179" s="35">
        <f>'Data Entry'!I179</f>
        <v>0</v>
      </c>
      <c r="Q179" s="35">
        <f>'Data Entry'!J179</f>
        <v>0</v>
      </c>
      <c r="R179" s="35">
        <f>'Data Entry'!K179</f>
        <v>0</v>
      </c>
      <c r="S179" s="35">
        <f>'Data Entry'!L179</f>
        <v>0</v>
      </c>
      <c r="T179" s="35">
        <f t="shared" si="39"/>
        <v>0</v>
      </c>
      <c r="U179" s="35">
        <f t="shared" si="40"/>
        <v>0</v>
      </c>
      <c r="V179" s="35" t="e">
        <f t="shared" si="48"/>
        <v>#DIV/0!</v>
      </c>
      <c r="W179" s="35" t="e">
        <f t="shared" si="49"/>
        <v>#DIV/0!</v>
      </c>
      <c r="X179" s="35">
        <f t="shared" si="50"/>
        <v>0</v>
      </c>
      <c r="Y179" s="35">
        <f t="shared" si="41"/>
        <v>0</v>
      </c>
      <c r="Z179" s="35">
        <f t="shared" si="42"/>
        <v>0</v>
      </c>
      <c r="AA179" s="35">
        <f t="shared" si="43"/>
        <v>0</v>
      </c>
      <c r="AB179" s="21">
        <f>'Data Entry'!S179</f>
        <v>0</v>
      </c>
      <c r="AC179" s="21">
        <f>'Data Entry'!T179</f>
        <v>2</v>
      </c>
      <c r="AD179" s="21">
        <f>'Data Entry'!U179</f>
        <v>0</v>
      </c>
      <c r="AE179" s="21">
        <f t="shared" si="44"/>
        <v>6</v>
      </c>
      <c r="AF179" s="13">
        <f>'Data Entry'!V179</f>
        <v>4</v>
      </c>
      <c r="AG179" s="13">
        <f t="shared" si="45"/>
        <v>1.33333333333333</v>
      </c>
      <c r="AH179" s="13">
        <f>'Data Entry'!W179</f>
        <v>0</v>
      </c>
      <c r="AI179" s="13">
        <f>'Data Entry'!X179</f>
        <v>0</v>
      </c>
      <c r="AJ179" s="13">
        <f>'Data Entry'!Y179</f>
        <v>0</v>
      </c>
      <c r="AK179" s="13">
        <f>'Data Entry'!Z179</f>
        <v>0</v>
      </c>
    </row>
    <row r="180" spans="1:37">
      <c r="A180" s="34">
        <f>'Data Entry'!A180</f>
        <v>3739</v>
      </c>
      <c r="B180" s="34">
        <f>'Data Entry'!B180</f>
        <v>30</v>
      </c>
      <c r="C180" s="20">
        <f>IF('Data Entry'!C180="red",1,IF('Data Entry'!C180="blue",2,0))</f>
        <v>0</v>
      </c>
      <c r="D180" s="22">
        <f>'Data Entry'!D180</f>
        <v>1</v>
      </c>
      <c r="E180" s="22">
        <f>'Data Entry'!E180</f>
        <v>0</v>
      </c>
      <c r="F180" s="22">
        <f>'Data Entry'!F180</f>
        <v>0</v>
      </c>
      <c r="G180" s="22">
        <f>'Data Entry'!G180</f>
        <v>0</v>
      </c>
      <c r="H180" s="22">
        <f>'Data Entry'!H180</f>
        <v>1</v>
      </c>
      <c r="I180" s="22">
        <f t="shared" si="46"/>
        <v>0</v>
      </c>
      <c r="J180" s="22">
        <f t="shared" si="47"/>
        <v>1</v>
      </c>
      <c r="K180" s="22">
        <f t="shared" si="34"/>
        <v>2</v>
      </c>
      <c r="L180" s="22">
        <f t="shared" si="35"/>
        <v>0</v>
      </c>
      <c r="M180" s="22">
        <f t="shared" si="36"/>
        <v>0</v>
      </c>
      <c r="N180" s="22">
        <f t="shared" si="37"/>
        <v>1</v>
      </c>
      <c r="O180" s="22">
        <f t="shared" si="38"/>
        <v>2</v>
      </c>
      <c r="P180" s="35">
        <f>'Data Entry'!I180</f>
        <v>5</v>
      </c>
      <c r="Q180" s="35">
        <f>'Data Entry'!J180</f>
        <v>0</v>
      </c>
      <c r="R180" s="35">
        <f>'Data Entry'!K180</f>
        <v>0</v>
      </c>
      <c r="S180" s="35">
        <f>'Data Entry'!L180</f>
        <v>0</v>
      </c>
      <c r="T180" s="35">
        <f t="shared" si="39"/>
        <v>5</v>
      </c>
      <c r="U180" s="35">
        <f t="shared" si="40"/>
        <v>0</v>
      </c>
      <c r="V180" s="35">
        <f t="shared" si="48"/>
        <v>1</v>
      </c>
      <c r="W180" s="35" t="e">
        <f t="shared" si="49"/>
        <v>#DIV/0!</v>
      </c>
      <c r="X180" s="35">
        <f t="shared" si="50"/>
        <v>2.5</v>
      </c>
      <c r="Y180" s="35">
        <f t="shared" si="41"/>
        <v>5</v>
      </c>
      <c r="Z180" s="35">
        <f t="shared" si="42"/>
        <v>0</v>
      </c>
      <c r="AA180" s="35">
        <f t="shared" si="43"/>
        <v>5</v>
      </c>
      <c r="AB180" s="21">
        <f>'Data Entry'!S180</f>
        <v>0</v>
      </c>
      <c r="AC180" s="21">
        <f>'Data Entry'!T180</f>
        <v>0</v>
      </c>
      <c r="AD180" s="21">
        <f>'Data Entry'!U180</f>
        <v>0</v>
      </c>
      <c r="AE180" s="21">
        <f t="shared" si="44"/>
        <v>0</v>
      </c>
      <c r="AF180" s="13">
        <f>'Data Entry'!V180</f>
        <v>4</v>
      </c>
      <c r="AG180" s="13">
        <f t="shared" si="45"/>
        <v>1.33333333333333</v>
      </c>
      <c r="AH180" s="13">
        <f>'Data Entry'!W180</f>
        <v>0</v>
      </c>
      <c r="AI180" s="13">
        <f>'Data Entry'!X180</f>
        <v>0</v>
      </c>
      <c r="AJ180" s="13">
        <f>'Data Entry'!Y180</f>
        <v>0</v>
      </c>
      <c r="AK180" s="13">
        <f>'Data Entry'!Z180</f>
        <v>0</v>
      </c>
    </row>
    <row r="181" spans="1:37">
      <c r="A181" s="34">
        <f>'Data Entry'!A181</f>
        <v>2609</v>
      </c>
      <c r="B181" s="34">
        <f>'Data Entry'!B181</f>
        <v>30</v>
      </c>
      <c r="C181" s="20">
        <f>IF('Data Entry'!C181="red",1,IF('Data Entry'!C181="blue",2,0))</f>
        <v>2</v>
      </c>
      <c r="D181" s="22">
        <f>'Data Entry'!D181</f>
        <v>1</v>
      </c>
      <c r="E181" s="22">
        <f>'Data Entry'!E181</f>
        <v>0</v>
      </c>
      <c r="F181" s="22">
        <f>'Data Entry'!F181</f>
        <v>0</v>
      </c>
      <c r="G181" s="22">
        <f>'Data Entry'!G181</f>
        <v>2</v>
      </c>
      <c r="H181" s="22">
        <f>'Data Entry'!H181</f>
        <v>0</v>
      </c>
      <c r="I181" s="22">
        <f t="shared" si="46"/>
        <v>0</v>
      </c>
      <c r="J181" s="22">
        <f t="shared" si="47"/>
        <v>2</v>
      </c>
      <c r="K181" s="22">
        <f t="shared" si="34"/>
        <v>2</v>
      </c>
      <c r="L181" s="22">
        <f t="shared" si="35"/>
        <v>0</v>
      </c>
      <c r="M181" s="22">
        <f t="shared" si="36"/>
        <v>8</v>
      </c>
      <c r="N181" s="22">
        <f t="shared" si="37"/>
        <v>2</v>
      </c>
      <c r="O181" s="22">
        <f t="shared" si="38"/>
        <v>10</v>
      </c>
      <c r="P181" s="35">
        <f>'Data Entry'!I181</f>
        <v>0</v>
      </c>
      <c r="Q181" s="35">
        <f>'Data Entry'!J181</f>
        <v>0</v>
      </c>
      <c r="R181" s="35">
        <f>'Data Entry'!K181</f>
        <v>0</v>
      </c>
      <c r="S181" s="35">
        <f>'Data Entry'!L181</f>
        <v>1</v>
      </c>
      <c r="T181" s="35">
        <f t="shared" si="39"/>
        <v>0</v>
      </c>
      <c r="U181" s="35">
        <f t="shared" si="40"/>
        <v>1</v>
      </c>
      <c r="V181" s="35" t="e">
        <f t="shared" si="48"/>
        <v>#DIV/0!</v>
      </c>
      <c r="W181" s="35">
        <f t="shared" si="49"/>
        <v>0</v>
      </c>
      <c r="X181" s="35">
        <f t="shared" si="50"/>
        <v>0.5</v>
      </c>
      <c r="Y181" s="35">
        <f t="shared" si="41"/>
        <v>0</v>
      </c>
      <c r="Z181" s="35">
        <f t="shared" si="42"/>
        <v>0</v>
      </c>
      <c r="AA181" s="35">
        <f t="shared" si="43"/>
        <v>0</v>
      </c>
      <c r="AB181" s="21">
        <f>'Data Entry'!S181</f>
        <v>0</v>
      </c>
      <c r="AC181" s="21">
        <f>'Data Entry'!T181</f>
        <v>4</v>
      </c>
      <c r="AD181" s="21">
        <f>'Data Entry'!U181</f>
        <v>0</v>
      </c>
      <c r="AE181" s="21">
        <f t="shared" si="44"/>
        <v>15</v>
      </c>
      <c r="AF181" s="13">
        <f>'Data Entry'!V181</f>
        <v>4</v>
      </c>
      <c r="AG181" s="13">
        <f t="shared" si="45"/>
        <v>1.33333333333333</v>
      </c>
      <c r="AH181" s="13">
        <f>'Data Entry'!W181</f>
        <v>0</v>
      </c>
      <c r="AI181" s="13">
        <f>'Data Entry'!X181</f>
        <v>0</v>
      </c>
      <c r="AJ181" s="13">
        <f>'Data Entry'!Y181</f>
        <v>0</v>
      </c>
      <c r="AK181" s="13">
        <f>'Data Entry'!Z181</f>
        <v>0</v>
      </c>
    </row>
    <row r="182" spans="1:37">
      <c r="A182" s="34">
        <f>'Data Entry'!A182</f>
        <v>7902</v>
      </c>
      <c r="B182" s="34">
        <f>'Data Entry'!B182</f>
        <v>30</v>
      </c>
      <c r="C182" s="20">
        <f>IF('Data Entry'!C182="red",1,IF('Data Entry'!C182="blue",2,0))</f>
        <v>1</v>
      </c>
      <c r="D182" s="22">
        <f>'Data Entry'!D182</f>
        <v>1</v>
      </c>
      <c r="E182" s="22">
        <f>'Data Entry'!E182</f>
        <v>0</v>
      </c>
      <c r="F182" s="22">
        <f>'Data Entry'!F182</f>
        <v>0</v>
      </c>
      <c r="G182" s="22">
        <f>'Data Entry'!G182</f>
        <v>3</v>
      </c>
      <c r="H182" s="22">
        <f>'Data Entry'!H182</f>
        <v>0</v>
      </c>
      <c r="I182" s="22">
        <f t="shared" si="46"/>
        <v>0</v>
      </c>
      <c r="J182" s="22">
        <f t="shared" si="47"/>
        <v>3</v>
      </c>
      <c r="K182" s="22">
        <f t="shared" si="34"/>
        <v>2</v>
      </c>
      <c r="L182" s="22">
        <f t="shared" si="35"/>
        <v>0</v>
      </c>
      <c r="M182" s="22">
        <f t="shared" si="36"/>
        <v>12</v>
      </c>
      <c r="N182" s="22">
        <f t="shared" si="37"/>
        <v>3</v>
      </c>
      <c r="O182" s="22">
        <f t="shared" si="38"/>
        <v>14</v>
      </c>
      <c r="P182" s="35">
        <f>'Data Entry'!I182</f>
        <v>0</v>
      </c>
      <c r="Q182" s="35">
        <f>'Data Entry'!J182</f>
        <v>0</v>
      </c>
      <c r="R182" s="35">
        <f>'Data Entry'!K182</f>
        <v>7</v>
      </c>
      <c r="S182" s="35">
        <f>'Data Entry'!L182</f>
        <v>4</v>
      </c>
      <c r="T182" s="35">
        <f t="shared" si="39"/>
        <v>0</v>
      </c>
      <c r="U182" s="35">
        <f t="shared" si="40"/>
        <v>11</v>
      </c>
      <c r="V182" s="35" t="e">
        <f t="shared" si="48"/>
        <v>#DIV/0!</v>
      </c>
      <c r="W182" s="35">
        <f t="shared" si="49"/>
        <v>0.636363636363636</v>
      </c>
      <c r="X182" s="35">
        <f t="shared" si="50"/>
        <v>5.5</v>
      </c>
      <c r="Y182" s="35">
        <f t="shared" si="41"/>
        <v>0</v>
      </c>
      <c r="Z182" s="35">
        <f t="shared" si="42"/>
        <v>14</v>
      </c>
      <c r="AA182" s="35">
        <f t="shared" si="43"/>
        <v>14</v>
      </c>
      <c r="AB182" s="21">
        <f>'Data Entry'!S182</f>
        <v>0</v>
      </c>
      <c r="AC182" s="21">
        <f>'Data Entry'!T182</f>
        <v>0</v>
      </c>
      <c r="AD182" s="21">
        <f>'Data Entry'!U182</f>
        <v>0</v>
      </c>
      <c r="AE182" s="21">
        <f t="shared" si="44"/>
        <v>0</v>
      </c>
      <c r="AF182" s="13">
        <f>'Data Entry'!V182</f>
        <v>4</v>
      </c>
      <c r="AG182" s="13">
        <f t="shared" si="45"/>
        <v>1.33333333333333</v>
      </c>
      <c r="AH182" s="13">
        <f>'Data Entry'!W182</f>
        <v>0</v>
      </c>
      <c r="AI182" s="13">
        <f>'Data Entry'!X182</f>
        <v>0</v>
      </c>
      <c r="AJ182" s="13">
        <f>'Data Entry'!Y182</f>
        <v>0</v>
      </c>
      <c r="AK182" s="13">
        <f>'Data Entry'!Z182</f>
        <v>0</v>
      </c>
    </row>
    <row r="183" spans="1:37">
      <c r="A183" s="34">
        <f>'Data Entry'!A183</f>
        <v>8089</v>
      </c>
      <c r="B183" s="34">
        <f>'Data Entry'!B183</f>
        <v>30</v>
      </c>
      <c r="C183" s="20">
        <f>IF('Data Entry'!C183="red",1,IF('Data Entry'!C183="blue",2,0))</f>
        <v>1</v>
      </c>
      <c r="D183" s="22">
        <f>'Data Entry'!D183</f>
        <v>0</v>
      </c>
      <c r="E183" s="22">
        <f>'Data Entry'!E183</f>
        <v>0</v>
      </c>
      <c r="F183" s="22">
        <f>'Data Entry'!F183</f>
        <v>0</v>
      </c>
      <c r="G183" s="22">
        <f>'Data Entry'!G183</f>
        <v>1</v>
      </c>
      <c r="H183" s="22">
        <f>'Data Entry'!H183</f>
        <v>1</v>
      </c>
      <c r="I183" s="22">
        <f t="shared" si="46"/>
        <v>0</v>
      </c>
      <c r="J183" s="22">
        <f t="shared" si="47"/>
        <v>2</v>
      </c>
      <c r="K183" s="22">
        <f t="shared" si="34"/>
        <v>0</v>
      </c>
      <c r="L183" s="22">
        <f t="shared" si="35"/>
        <v>0</v>
      </c>
      <c r="M183" s="22">
        <f t="shared" si="36"/>
        <v>4</v>
      </c>
      <c r="N183" s="22">
        <f t="shared" si="37"/>
        <v>2</v>
      </c>
      <c r="O183" s="22">
        <f t="shared" si="38"/>
        <v>4</v>
      </c>
      <c r="P183" s="35">
        <f>'Data Entry'!I183</f>
        <v>0</v>
      </c>
      <c r="Q183" s="35">
        <f>'Data Entry'!J183</f>
        <v>0</v>
      </c>
      <c r="R183" s="35">
        <f>'Data Entry'!K183</f>
        <v>4</v>
      </c>
      <c r="S183" s="35">
        <f>'Data Entry'!L183</f>
        <v>0</v>
      </c>
      <c r="T183" s="35">
        <f t="shared" si="39"/>
        <v>0</v>
      </c>
      <c r="U183" s="35">
        <f t="shared" si="40"/>
        <v>4</v>
      </c>
      <c r="V183" s="35" t="e">
        <f t="shared" si="48"/>
        <v>#DIV/0!</v>
      </c>
      <c r="W183" s="35">
        <f t="shared" si="49"/>
        <v>1</v>
      </c>
      <c r="X183" s="35">
        <f t="shared" si="50"/>
        <v>2</v>
      </c>
      <c r="Y183" s="35">
        <f t="shared" si="41"/>
        <v>0</v>
      </c>
      <c r="Z183" s="35">
        <f t="shared" si="42"/>
        <v>8</v>
      </c>
      <c r="AA183" s="35">
        <f t="shared" si="43"/>
        <v>8</v>
      </c>
      <c r="AB183" s="21">
        <f>'Data Entry'!S183</f>
        <v>0</v>
      </c>
      <c r="AC183" s="21">
        <f>'Data Entry'!T183</f>
        <v>0</v>
      </c>
      <c r="AD183" s="21">
        <f>'Data Entry'!U183</f>
        <v>0</v>
      </c>
      <c r="AE183" s="21">
        <f t="shared" si="44"/>
        <v>0</v>
      </c>
      <c r="AF183" s="13">
        <f>'Data Entry'!V183</f>
        <v>4</v>
      </c>
      <c r="AG183" s="13">
        <f t="shared" si="45"/>
        <v>1.33333333333333</v>
      </c>
      <c r="AH183" s="13">
        <f>'Data Entry'!W183</f>
        <v>0</v>
      </c>
      <c r="AI183" s="13">
        <f>'Data Entry'!X183</f>
        <v>0</v>
      </c>
      <c r="AJ183" s="13">
        <f>'Data Entry'!Y183</f>
        <v>0</v>
      </c>
      <c r="AK183" s="13">
        <f>'Data Entry'!Z183</f>
        <v>0</v>
      </c>
    </row>
    <row r="184" spans="1:37">
      <c r="A184" s="34">
        <f>'Data Entry'!A184</f>
        <v>4678</v>
      </c>
      <c r="B184" s="34">
        <f>'Data Entry'!B184</f>
        <v>30</v>
      </c>
      <c r="C184" s="20">
        <f>IF('Data Entry'!C184="red",1,IF('Data Entry'!C184="blue",2,0))</f>
        <v>1</v>
      </c>
      <c r="D184" s="22">
        <f>'Data Entry'!D184</f>
        <v>0</v>
      </c>
      <c r="E184" s="22">
        <f>'Data Entry'!E184</f>
        <v>0</v>
      </c>
      <c r="F184" s="22">
        <f>'Data Entry'!F184</f>
        <v>0</v>
      </c>
      <c r="G184" s="22">
        <f>'Data Entry'!G184</f>
        <v>2</v>
      </c>
      <c r="H184" s="22">
        <f>'Data Entry'!H184</f>
        <v>0</v>
      </c>
      <c r="I184" s="22">
        <f t="shared" si="46"/>
        <v>0</v>
      </c>
      <c r="J184" s="22">
        <f t="shared" si="47"/>
        <v>2</v>
      </c>
      <c r="K184" s="22">
        <f t="shared" si="34"/>
        <v>0</v>
      </c>
      <c r="L184" s="22">
        <f t="shared" si="35"/>
        <v>0</v>
      </c>
      <c r="M184" s="22">
        <f t="shared" si="36"/>
        <v>8</v>
      </c>
      <c r="N184" s="22">
        <f t="shared" si="37"/>
        <v>2</v>
      </c>
      <c r="O184" s="22">
        <f t="shared" si="38"/>
        <v>8</v>
      </c>
      <c r="P184" s="35">
        <f>'Data Entry'!I184</f>
        <v>2</v>
      </c>
      <c r="Q184" s="35">
        <f>'Data Entry'!J184</f>
        <v>0</v>
      </c>
      <c r="R184" s="35">
        <f>'Data Entry'!K184</f>
        <v>6</v>
      </c>
      <c r="S184" s="35">
        <f>'Data Entry'!L184</f>
        <v>0</v>
      </c>
      <c r="T184" s="35">
        <f t="shared" si="39"/>
        <v>2</v>
      </c>
      <c r="U184" s="35">
        <f t="shared" si="40"/>
        <v>6</v>
      </c>
      <c r="V184" s="35">
        <f t="shared" si="48"/>
        <v>1</v>
      </c>
      <c r="W184" s="35">
        <f t="shared" si="49"/>
        <v>1</v>
      </c>
      <c r="X184" s="35">
        <f t="shared" si="50"/>
        <v>4</v>
      </c>
      <c r="Y184" s="35">
        <f t="shared" si="41"/>
        <v>2</v>
      </c>
      <c r="Z184" s="35">
        <f t="shared" si="42"/>
        <v>12</v>
      </c>
      <c r="AA184" s="35">
        <f t="shared" si="43"/>
        <v>14</v>
      </c>
      <c r="AB184" s="21">
        <f>'Data Entry'!S184</f>
        <v>0</v>
      </c>
      <c r="AC184" s="21">
        <f>'Data Entry'!T184</f>
        <v>4</v>
      </c>
      <c r="AD184" s="21">
        <f>'Data Entry'!U184</f>
        <v>0</v>
      </c>
      <c r="AE184" s="21">
        <f t="shared" si="44"/>
        <v>15</v>
      </c>
      <c r="AF184" s="13">
        <f>'Data Entry'!V184</f>
        <v>4</v>
      </c>
      <c r="AG184" s="13">
        <f t="shared" si="45"/>
        <v>1.33333333333333</v>
      </c>
      <c r="AH184" s="13">
        <f>'Data Entry'!W184</f>
        <v>0</v>
      </c>
      <c r="AI184" s="13">
        <f>'Data Entry'!X184</f>
        <v>0</v>
      </c>
      <c r="AJ184" s="13">
        <f>'Data Entry'!Y184</f>
        <v>0</v>
      </c>
      <c r="AK184" s="13">
        <f>'Data Entry'!Z184</f>
        <v>0</v>
      </c>
    </row>
    <row r="185" spans="1:37">
      <c r="A185" s="34">
        <f>'Data Entry'!A185</f>
        <v>4903</v>
      </c>
      <c r="B185" s="34">
        <f>'Data Entry'!B185</f>
        <v>31</v>
      </c>
      <c r="C185" s="20">
        <f>IF('Data Entry'!C185="red",1,IF('Data Entry'!C185="blue",2,0))</f>
        <v>2</v>
      </c>
      <c r="D185" s="22">
        <f>'Data Entry'!D185</f>
        <v>1</v>
      </c>
      <c r="E185" s="22">
        <f>'Data Entry'!E185</f>
        <v>2</v>
      </c>
      <c r="F185" s="22">
        <f>'Data Entry'!F185</f>
        <v>0</v>
      </c>
      <c r="G185" s="22">
        <f>'Data Entry'!G185</f>
        <v>0</v>
      </c>
      <c r="H185" s="22">
        <f>'Data Entry'!H185</f>
        <v>0</v>
      </c>
      <c r="I185" s="22">
        <f t="shared" si="46"/>
        <v>2</v>
      </c>
      <c r="J185" s="22">
        <f t="shared" si="47"/>
        <v>0</v>
      </c>
      <c r="K185" s="22">
        <f t="shared" si="34"/>
        <v>2</v>
      </c>
      <c r="L185" s="22">
        <f t="shared" si="35"/>
        <v>4</v>
      </c>
      <c r="M185" s="22">
        <f t="shared" si="36"/>
        <v>0</v>
      </c>
      <c r="N185" s="22">
        <f t="shared" si="37"/>
        <v>2</v>
      </c>
      <c r="O185" s="22">
        <f t="shared" si="38"/>
        <v>6</v>
      </c>
      <c r="P185" s="35">
        <f>'Data Entry'!I185</f>
        <v>5</v>
      </c>
      <c r="Q185" s="35">
        <f>'Data Entry'!J185</f>
        <v>1</v>
      </c>
      <c r="R185" s="35">
        <f>'Data Entry'!K185</f>
        <v>0</v>
      </c>
      <c r="S185" s="35">
        <f>'Data Entry'!L185</f>
        <v>0</v>
      </c>
      <c r="T185" s="35">
        <f t="shared" si="39"/>
        <v>6</v>
      </c>
      <c r="U185" s="35">
        <f t="shared" si="40"/>
        <v>0</v>
      </c>
      <c r="V185" s="35">
        <f t="shared" si="48"/>
        <v>0.833333333333333</v>
      </c>
      <c r="W185" s="35" t="e">
        <f t="shared" si="49"/>
        <v>#DIV/0!</v>
      </c>
      <c r="X185" s="35">
        <f t="shared" si="50"/>
        <v>3</v>
      </c>
      <c r="Y185" s="35">
        <f t="shared" si="41"/>
        <v>5</v>
      </c>
      <c r="Z185" s="35">
        <f t="shared" si="42"/>
        <v>0</v>
      </c>
      <c r="AA185" s="35">
        <f t="shared" si="43"/>
        <v>5</v>
      </c>
      <c r="AB185" s="21">
        <f>'Data Entry'!S185</f>
        <v>0</v>
      </c>
      <c r="AC185" s="21">
        <f>'Data Entry'!T185</f>
        <v>4</v>
      </c>
      <c r="AD185" s="21">
        <f>'Data Entry'!U185</f>
        <v>0</v>
      </c>
      <c r="AE185" s="21">
        <f t="shared" si="44"/>
        <v>15</v>
      </c>
      <c r="AF185" s="13">
        <f>'Data Entry'!V185</f>
        <v>0</v>
      </c>
      <c r="AG185" s="13">
        <f t="shared" si="45"/>
        <v>0</v>
      </c>
      <c r="AH185" s="13">
        <f>'Data Entry'!W185</f>
        <v>0</v>
      </c>
      <c r="AI185" s="13">
        <f>'Data Entry'!X185</f>
        <v>0</v>
      </c>
      <c r="AJ185" s="13">
        <f>'Data Entry'!Y185</f>
        <v>0</v>
      </c>
      <c r="AK185" s="13">
        <f>'Data Entry'!Z185</f>
        <v>0</v>
      </c>
    </row>
    <row r="186" spans="1:37">
      <c r="A186" s="34">
        <f>'Data Entry'!A186</f>
        <v>4946</v>
      </c>
      <c r="B186" s="34">
        <f>'Data Entry'!B186</f>
        <v>31</v>
      </c>
      <c r="C186" s="20">
        <f>IF('Data Entry'!C186="red",1,IF('Data Entry'!C186="blue",2,0))</f>
        <v>1</v>
      </c>
      <c r="D186" s="22">
        <f>'Data Entry'!D186</f>
        <v>1</v>
      </c>
      <c r="E186" s="22">
        <f>'Data Entry'!E186</f>
        <v>0</v>
      </c>
      <c r="F186" s="22">
        <f>'Data Entry'!F186</f>
        <v>0</v>
      </c>
      <c r="G186" s="22">
        <f>'Data Entry'!G186</f>
        <v>1</v>
      </c>
      <c r="H186" s="22">
        <f>'Data Entry'!H186</f>
        <v>1</v>
      </c>
      <c r="I186" s="22">
        <f t="shared" si="46"/>
        <v>0</v>
      </c>
      <c r="J186" s="22">
        <f t="shared" si="47"/>
        <v>2</v>
      </c>
      <c r="K186" s="22">
        <f t="shared" si="34"/>
        <v>2</v>
      </c>
      <c r="L186" s="22">
        <f t="shared" si="35"/>
        <v>0</v>
      </c>
      <c r="M186" s="22">
        <f t="shared" si="36"/>
        <v>4</v>
      </c>
      <c r="N186" s="22">
        <f t="shared" si="37"/>
        <v>2</v>
      </c>
      <c r="O186" s="22">
        <f t="shared" si="38"/>
        <v>6</v>
      </c>
      <c r="P186" s="35">
        <f>'Data Entry'!I186</f>
        <v>0</v>
      </c>
      <c r="Q186" s="35">
        <f>'Data Entry'!J186</f>
        <v>0</v>
      </c>
      <c r="R186" s="35">
        <f>'Data Entry'!K186</f>
        <v>6</v>
      </c>
      <c r="S186" s="35">
        <f>'Data Entry'!L186</f>
        <v>2</v>
      </c>
      <c r="T186" s="35">
        <f t="shared" si="39"/>
        <v>0</v>
      </c>
      <c r="U186" s="35">
        <f t="shared" si="40"/>
        <v>8</v>
      </c>
      <c r="V186" s="35" t="e">
        <f t="shared" si="48"/>
        <v>#DIV/0!</v>
      </c>
      <c r="W186" s="35">
        <f t="shared" si="49"/>
        <v>0.75</v>
      </c>
      <c r="X186" s="35">
        <f t="shared" si="50"/>
        <v>4</v>
      </c>
      <c r="Y186" s="35">
        <f t="shared" si="41"/>
        <v>0</v>
      </c>
      <c r="Z186" s="35">
        <f t="shared" si="42"/>
        <v>12</v>
      </c>
      <c r="AA186" s="35">
        <f t="shared" si="43"/>
        <v>12</v>
      </c>
      <c r="AB186" s="21">
        <f>'Data Entry'!S186</f>
        <v>0</v>
      </c>
      <c r="AC186" s="21">
        <f>'Data Entry'!T186</f>
        <v>4</v>
      </c>
      <c r="AD186" s="21">
        <f>'Data Entry'!U186</f>
        <v>0</v>
      </c>
      <c r="AE186" s="21">
        <f t="shared" si="44"/>
        <v>15</v>
      </c>
      <c r="AF186" s="13">
        <f>'Data Entry'!V186</f>
        <v>0</v>
      </c>
      <c r="AG186" s="13">
        <f t="shared" si="45"/>
        <v>0</v>
      </c>
      <c r="AH186" s="13">
        <f>'Data Entry'!W186</f>
        <v>0</v>
      </c>
      <c r="AI186" s="13">
        <f>'Data Entry'!X186</f>
        <v>0</v>
      </c>
      <c r="AJ186" s="13">
        <f>'Data Entry'!Y186</f>
        <v>0</v>
      </c>
      <c r="AK186" s="13">
        <f>'Data Entry'!Z186</f>
        <v>0</v>
      </c>
    </row>
    <row r="187" spans="1:37">
      <c r="A187" s="34">
        <f>'Data Entry'!A187</f>
        <v>4015</v>
      </c>
      <c r="B187" s="34">
        <f>'Data Entry'!B187</f>
        <v>31</v>
      </c>
      <c r="C187" s="20">
        <f>IF('Data Entry'!C187="red",1,IF('Data Entry'!C187="blue",2,0))</f>
        <v>2</v>
      </c>
      <c r="D187" s="22">
        <f>'Data Entry'!D187</f>
        <v>1</v>
      </c>
      <c r="E187" s="22">
        <f>'Data Entry'!E187</f>
        <v>0</v>
      </c>
      <c r="F187" s="22">
        <f>'Data Entry'!F187</f>
        <v>0</v>
      </c>
      <c r="G187" s="22">
        <f>'Data Entry'!G187</f>
        <v>0</v>
      </c>
      <c r="H187" s="22">
        <f>'Data Entry'!H187</f>
        <v>1</v>
      </c>
      <c r="I187" s="22">
        <f t="shared" si="46"/>
        <v>0</v>
      </c>
      <c r="J187" s="22">
        <f t="shared" si="47"/>
        <v>1</v>
      </c>
      <c r="K187" s="22">
        <f t="shared" si="34"/>
        <v>2</v>
      </c>
      <c r="L187" s="22">
        <f t="shared" si="35"/>
        <v>0</v>
      </c>
      <c r="M187" s="22">
        <f t="shared" si="36"/>
        <v>0</v>
      </c>
      <c r="N187" s="22">
        <f t="shared" si="37"/>
        <v>1</v>
      </c>
      <c r="O187" s="22">
        <f t="shared" si="38"/>
        <v>2</v>
      </c>
      <c r="P187" s="35">
        <f>'Data Entry'!I187</f>
        <v>0</v>
      </c>
      <c r="Q187" s="35">
        <f>'Data Entry'!J187</f>
        <v>0</v>
      </c>
      <c r="R187" s="35">
        <f>'Data Entry'!K187</f>
        <v>4</v>
      </c>
      <c r="S187" s="35">
        <f>'Data Entry'!L187</f>
        <v>2</v>
      </c>
      <c r="T187" s="35">
        <f t="shared" si="39"/>
        <v>0</v>
      </c>
      <c r="U187" s="35">
        <f t="shared" si="40"/>
        <v>6</v>
      </c>
      <c r="V187" s="35" t="e">
        <f t="shared" si="48"/>
        <v>#DIV/0!</v>
      </c>
      <c r="W187" s="35">
        <f t="shared" si="49"/>
        <v>0.666666666666667</v>
      </c>
      <c r="X187" s="35">
        <f t="shared" si="50"/>
        <v>3</v>
      </c>
      <c r="Y187" s="35">
        <f t="shared" si="41"/>
        <v>0</v>
      </c>
      <c r="Z187" s="35">
        <f t="shared" si="42"/>
        <v>8</v>
      </c>
      <c r="AA187" s="35">
        <f t="shared" si="43"/>
        <v>8</v>
      </c>
      <c r="AB187" s="21">
        <f>'Data Entry'!S187</f>
        <v>0</v>
      </c>
      <c r="AC187" s="21">
        <f>'Data Entry'!T187</f>
        <v>0</v>
      </c>
      <c r="AD187" s="21">
        <f>'Data Entry'!U187</f>
        <v>0</v>
      </c>
      <c r="AE187" s="21">
        <f t="shared" si="44"/>
        <v>0</v>
      </c>
      <c r="AF187" s="13">
        <f>'Data Entry'!V187</f>
        <v>0</v>
      </c>
      <c r="AG187" s="13">
        <f t="shared" si="45"/>
        <v>0</v>
      </c>
      <c r="AH187" s="13">
        <f>'Data Entry'!W187</f>
        <v>0</v>
      </c>
      <c r="AI187" s="13">
        <f>'Data Entry'!X187</f>
        <v>0</v>
      </c>
      <c r="AJ187" s="13">
        <f>'Data Entry'!Y187</f>
        <v>0</v>
      </c>
      <c r="AK187" s="13">
        <f>'Data Entry'!Z187</f>
        <v>0</v>
      </c>
    </row>
    <row r="188" spans="1:37">
      <c r="A188" s="34">
        <f>'Data Entry'!A188</f>
        <v>5024</v>
      </c>
      <c r="B188" s="34">
        <f>'Data Entry'!B188</f>
        <v>31</v>
      </c>
      <c r="C188" s="20">
        <f>IF('Data Entry'!C188="red",1,IF('Data Entry'!C188="blue",2,0))</f>
        <v>1</v>
      </c>
      <c r="D188" s="22">
        <f>'Data Entry'!D188</f>
        <v>0</v>
      </c>
      <c r="E188" s="22">
        <f>'Data Entry'!E188</f>
        <v>0</v>
      </c>
      <c r="F188" s="22">
        <f>'Data Entry'!F188</f>
        <v>0</v>
      </c>
      <c r="G188" s="22">
        <f>'Data Entry'!G188</f>
        <v>0</v>
      </c>
      <c r="H188" s="22">
        <f>'Data Entry'!H188</f>
        <v>0</v>
      </c>
      <c r="I188" s="22">
        <f t="shared" si="46"/>
        <v>0</v>
      </c>
      <c r="J188" s="22">
        <f t="shared" si="47"/>
        <v>0</v>
      </c>
      <c r="K188" s="22">
        <f t="shared" si="34"/>
        <v>0</v>
      </c>
      <c r="L188" s="22">
        <f t="shared" si="35"/>
        <v>0</v>
      </c>
      <c r="M188" s="22">
        <f t="shared" si="36"/>
        <v>0</v>
      </c>
      <c r="N188" s="22">
        <f t="shared" si="37"/>
        <v>0</v>
      </c>
      <c r="O188" s="22">
        <f t="shared" si="38"/>
        <v>0</v>
      </c>
      <c r="P188" s="35">
        <f>'Data Entry'!I188</f>
        <v>2</v>
      </c>
      <c r="Q188" s="35">
        <f>'Data Entry'!J188</f>
        <v>0</v>
      </c>
      <c r="R188" s="35">
        <f>'Data Entry'!K188</f>
        <v>0</v>
      </c>
      <c r="S188" s="35">
        <f>'Data Entry'!L188</f>
        <v>3</v>
      </c>
      <c r="T188" s="35">
        <f t="shared" si="39"/>
        <v>2</v>
      </c>
      <c r="U188" s="35">
        <f t="shared" si="40"/>
        <v>3</v>
      </c>
      <c r="V188" s="35">
        <f t="shared" si="48"/>
        <v>1</v>
      </c>
      <c r="W188" s="35">
        <f t="shared" si="49"/>
        <v>0</v>
      </c>
      <c r="X188" s="35">
        <f t="shared" si="50"/>
        <v>2.5</v>
      </c>
      <c r="Y188" s="35">
        <f t="shared" si="41"/>
        <v>2</v>
      </c>
      <c r="Z188" s="35">
        <f t="shared" si="42"/>
        <v>0</v>
      </c>
      <c r="AA188" s="35">
        <f t="shared" si="43"/>
        <v>2</v>
      </c>
      <c r="AB188" s="21">
        <f>'Data Entry'!S188</f>
        <v>0</v>
      </c>
      <c r="AC188" s="21">
        <f>'Data Entry'!T188</f>
        <v>1</v>
      </c>
      <c r="AD188" s="21">
        <f>'Data Entry'!U188</f>
        <v>0</v>
      </c>
      <c r="AE188" s="21">
        <f t="shared" si="44"/>
        <v>4</v>
      </c>
      <c r="AF188" s="13">
        <f>'Data Entry'!V188</f>
        <v>0</v>
      </c>
      <c r="AG188" s="13">
        <f t="shared" si="45"/>
        <v>0</v>
      </c>
      <c r="AH188" s="13">
        <f>'Data Entry'!W188</f>
        <v>0</v>
      </c>
      <c r="AI188" s="13">
        <f>'Data Entry'!X188</f>
        <v>0</v>
      </c>
      <c r="AJ188" s="13">
        <f>'Data Entry'!Y188</f>
        <v>1</v>
      </c>
      <c r="AK188" s="13">
        <f>'Data Entry'!Z188</f>
        <v>1</v>
      </c>
    </row>
    <row r="189" spans="1:37">
      <c r="A189" s="34">
        <f>'Data Entry'!A189</f>
        <v>8764</v>
      </c>
      <c r="B189" s="34">
        <f>'Data Entry'!B189</f>
        <v>31</v>
      </c>
      <c r="C189" s="20">
        <f>IF('Data Entry'!C189="red",1,IF('Data Entry'!C189="blue",2,0))</f>
        <v>2</v>
      </c>
      <c r="D189" s="22">
        <f>'Data Entry'!D189</f>
        <v>1</v>
      </c>
      <c r="E189" s="22">
        <f>'Data Entry'!E189</f>
        <v>1</v>
      </c>
      <c r="F189" s="22">
        <f>'Data Entry'!F189</f>
        <v>0</v>
      </c>
      <c r="G189" s="22">
        <f>'Data Entry'!G189</f>
        <v>0</v>
      </c>
      <c r="H189" s="22">
        <f>'Data Entry'!H189</f>
        <v>0</v>
      </c>
      <c r="I189" s="22">
        <f t="shared" si="46"/>
        <v>1</v>
      </c>
      <c r="J189" s="22">
        <f t="shared" si="47"/>
        <v>0</v>
      </c>
      <c r="K189" s="22">
        <f t="shared" si="34"/>
        <v>2</v>
      </c>
      <c r="L189" s="22">
        <f t="shared" si="35"/>
        <v>2</v>
      </c>
      <c r="M189" s="22">
        <f t="shared" si="36"/>
        <v>0</v>
      </c>
      <c r="N189" s="22">
        <f t="shared" si="37"/>
        <v>1</v>
      </c>
      <c r="O189" s="22">
        <f t="shared" si="38"/>
        <v>4</v>
      </c>
      <c r="P189" s="35">
        <f>'Data Entry'!I189</f>
        <v>10</v>
      </c>
      <c r="Q189" s="35">
        <f>'Data Entry'!J189</f>
        <v>1</v>
      </c>
      <c r="R189" s="35">
        <f>'Data Entry'!K189</f>
        <v>0</v>
      </c>
      <c r="S189" s="35">
        <f>'Data Entry'!L189</f>
        <v>0</v>
      </c>
      <c r="T189" s="35">
        <f t="shared" si="39"/>
        <v>11</v>
      </c>
      <c r="U189" s="35">
        <f t="shared" si="40"/>
        <v>0</v>
      </c>
      <c r="V189" s="35">
        <f t="shared" si="48"/>
        <v>0.909090909090909</v>
      </c>
      <c r="W189" s="35" t="e">
        <f t="shared" si="49"/>
        <v>#DIV/0!</v>
      </c>
      <c r="X189" s="35">
        <f t="shared" si="50"/>
        <v>5.5</v>
      </c>
      <c r="Y189" s="35">
        <f t="shared" si="41"/>
        <v>10</v>
      </c>
      <c r="Z189" s="35">
        <f t="shared" si="42"/>
        <v>0</v>
      </c>
      <c r="AA189" s="35">
        <f t="shared" si="43"/>
        <v>10</v>
      </c>
      <c r="AB189" s="21">
        <f>'Data Entry'!S189</f>
        <v>0</v>
      </c>
      <c r="AC189" s="21">
        <f>'Data Entry'!T189</f>
        <v>0</v>
      </c>
      <c r="AD189" s="21">
        <f>'Data Entry'!U189</f>
        <v>1</v>
      </c>
      <c r="AE189" s="21">
        <f t="shared" si="44"/>
        <v>0</v>
      </c>
      <c r="AF189" s="13">
        <f>'Data Entry'!V189</f>
        <v>0</v>
      </c>
      <c r="AG189" s="13">
        <f t="shared" si="45"/>
        <v>0</v>
      </c>
      <c r="AH189" s="13">
        <f>'Data Entry'!W189</f>
        <v>0</v>
      </c>
      <c r="AI189" s="13">
        <f>'Data Entry'!X189</f>
        <v>0</v>
      </c>
      <c r="AJ189" s="13">
        <f>'Data Entry'!Y189</f>
        <v>0</v>
      </c>
      <c r="AK189" s="13">
        <f>'Data Entry'!Z189</f>
        <v>0</v>
      </c>
    </row>
    <row r="190" spans="1:37">
      <c r="A190" s="34">
        <f>'Data Entry'!A190</f>
        <v>4069</v>
      </c>
      <c r="B190" s="34">
        <f>'Data Entry'!B190</f>
        <v>31</v>
      </c>
      <c r="C190" s="20">
        <f>IF('Data Entry'!C190="red",1,IF('Data Entry'!C190="blue",2,0))</f>
        <v>1</v>
      </c>
      <c r="D190" s="22">
        <f>'Data Entry'!D190</f>
        <v>1</v>
      </c>
      <c r="E190" s="22">
        <f>'Data Entry'!E190</f>
        <v>1</v>
      </c>
      <c r="F190" s="22">
        <f>'Data Entry'!F190</f>
        <v>0</v>
      </c>
      <c r="G190" s="22">
        <f>'Data Entry'!G190</f>
        <v>0</v>
      </c>
      <c r="H190" s="22">
        <f>'Data Entry'!H190</f>
        <v>2</v>
      </c>
      <c r="I190" s="22">
        <f t="shared" si="46"/>
        <v>1</v>
      </c>
      <c r="J190" s="22">
        <f t="shared" si="47"/>
        <v>2</v>
      </c>
      <c r="K190" s="22">
        <f t="shared" si="34"/>
        <v>2</v>
      </c>
      <c r="L190" s="22">
        <f t="shared" si="35"/>
        <v>2</v>
      </c>
      <c r="M190" s="22">
        <f t="shared" si="36"/>
        <v>0</v>
      </c>
      <c r="N190" s="22">
        <f t="shared" si="37"/>
        <v>3</v>
      </c>
      <c r="O190" s="22">
        <f t="shared" si="38"/>
        <v>4</v>
      </c>
      <c r="P190" s="35">
        <f>'Data Entry'!I190</f>
        <v>0</v>
      </c>
      <c r="Q190" s="35">
        <f>'Data Entry'!J190</f>
        <v>0</v>
      </c>
      <c r="R190" s="35">
        <f>'Data Entry'!K190</f>
        <v>5</v>
      </c>
      <c r="S190" s="35">
        <f>'Data Entry'!L190</f>
        <v>1</v>
      </c>
      <c r="T190" s="35">
        <f t="shared" si="39"/>
        <v>0</v>
      </c>
      <c r="U190" s="35">
        <f t="shared" si="40"/>
        <v>6</v>
      </c>
      <c r="V190" s="35" t="e">
        <f t="shared" si="48"/>
        <v>#DIV/0!</v>
      </c>
      <c r="W190" s="35">
        <f t="shared" si="49"/>
        <v>0.833333333333333</v>
      </c>
      <c r="X190" s="35">
        <f t="shared" si="50"/>
        <v>3</v>
      </c>
      <c r="Y190" s="35">
        <f t="shared" si="41"/>
        <v>0</v>
      </c>
      <c r="Z190" s="35">
        <f t="shared" si="42"/>
        <v>10</v>
      </c>
      <c r="AA190" s="35">
        <f t="shared" si="43"/>
        <v>10</v>
      </c>
      <c r="AB190" s="21">
        <f>'Data Entry'!S190</f>
        <v>0</v>
      </c>
      <c r="AC190" s="21">
        <f>'Data Entry'!T190</f>
        <v>3</v>
      </c>
      <c r="AD190" s="21">
        <f>'Data Entry'!U190</f>
        <v>0</v>
      </c>
      <c r="AE190" s="21">
        <f t="shared" si="44"/>
        <v>10</v>
      </c>
      <c r="AF190" s="13">
        <f>'Data Entry'!V190</f>
        <v>0</v>
      </c>
      <c r="AG190" s="13">
        <f t="shared" si="45"/>
        <v>0</v>
      </c>
      <c r="AH190" s="13">
        <f>'Data Entry'!W190</f>
        <v>0</v>
      </c>
      <c r="AI190" s="13">
        <f>'Data Entry'!X190</f>
        <v>0</v>
      </c>
      <c r="AJ190" s="13">
        <f>'Data Entry'!Y190</f>
        <v>0</v>
      </c>
      <c r="AK190" s="13">
        <f>'Data Entry'!Z190</f>
        <v>0</v>
      </c>
    </row>
    <row r="191" spans="1:37">
      <c r="A191" s="34">
        <f>'Data Entry'!A191</f>
        <v>1114</v>
      </c>
      <c r="B191" s="34">
        <f>'Data Entry'!B191</f>
        <v>32</v>
      </c>
      <c r="C191" s="20">
        <f>IF('Data Entry'!C191="red",1,IF('Data Entry'!C191="blue",2,0))</f>
        <v>0</v>
      </c>
      <c r="D191" s="22">
        <f>'Data Entry'!D191</f>
        <v>1</v>
      </c>
      <c r="E191" s="22">
        <f>'Data Entry'!E191</f>
        <v>0</v>
      </c>
      <c r="F191" s="22">
        <f>'Data Entry'!F191</f>
        <v>0</v>
      </c>
      <c r="G191" s="22">
        <f>'Data Entry'!G191</f>
        <v>3</v>
      </c>
      <c r="H191" s="22">
        <f>'Data Entry'!H191</f>
        <v>0</v>
      </c>
      <c r="I191" s="22">
        <f t="shared" si="46"/>
        <v>0</v>
      </c>
      <c r="J191" s="22">
        <f t="shared" si="47"/>
        <v>3</v>
      </c>
      <c r="K191" s="22">
        <f t="shared" si="34"/>
        <v>2</v>
      </c>
      <c r="L191" s="22">
        <f t="shared" si="35"/>
        <v>0</v>
      </c>
      <c r="M191" s="22">
        <f t="shared" si="36"/>
        <v>12</v>
      </c>
      <c r="N191" s="22">
        <f t="shared" si="37"/>
        <v>3</v>
      </c>
      <c r="O191" s="22">
        <f t="shared" si="38"/>
        <v>14</v>
      </c>
      <c r="P191" s="35">
        <f>'Data Entry'!I191</f>
        <v>0</v>
      </c>
      <c r="Q191" s="35">
        <f>'Data Entry'!J191</f>
        <v>0</v>
      </c>
      <c r="R191" s="35">
        <f>'Data Entry'!K191</f>
        <v>12</v>
      </c>
      <c r="S191" s="35">
        <f>'Data Entry'!L191</f>
        <v>1</v>
      </c>
      <c r="T191" s="35">
        <f t="shared" si="39"/>
        <v>0</v>
      </c>
      <c r="U191" s="35">
        <f t="shared" si="40"/>
        <v>13</v>
      </c>
      <c r="V191" s="35" t="e">
        <f t="shared" si="48"/>
        <v>#DIV/0!</v>
      </c>
      <c r="W191" s="35">
        <f t="shared" si="49"/>
        <v>0.923076923076923</v>
      </c>
      <c r="X191" s="35">
        <f t="shared" si="50"/>
        <v>6.5</v>
      </c>
      <c r="Y191" s="35">
        <f t="shared" si="41"/>
        <v>0</v>
      </c>
      <c r="Z191" s="35">
        <f t="shared" si="42"/>
        <v>24</v>
      </c>
      <c r="AA191" s="35">
        <f t="shared" si="43"/>
        <v>24</v>
      </c>
      <c r="AB191" s="21">
        <f>'Data Entry'!S191</f>
        <v>0</v>
      </c>
      <c r="AC191" s="21">
        <f>'Data Entry'!T191</f>
        <v>3</v>
      </c>
      <c r="AD191" s="21">
        <f>'Data Entry'!U191</f>
        <v>0</v>
      </c>
      <c r="AE191" s="21">
        <f t="shared" si="44"/>
        <v>10</v>
      </c>
      <c r="AF191" s="13">
        <f>'Data Entry'!V191</f>
        <v>0</v>
      </c>
      <c r="AG191" s="13">
        <f t="shared" si="45"/>
        <v>0</v>
      </c>
      <c r="AH191" s="13">
        <f>'Data Entry'!W191</f>
        <v>0</v>
      </c>
      <c r="AI191" s="13">
        <f>'Data Entry'!X191</f>
        <v>0</v>
      </c>
      <c r="AJ191" s="13">
        <f>'Data Entry'!Y191</f>
        <v>0</v>
      </c>
      <c r="AK191" s="13">
        <f>'Data Entry'!Z191</f>
        <v>0</v>
      </c>
    </row>
    <row r="192" spans="1:37">
      <c r="A192" s="34">
        <f>'Data Entry'!A192</f>
        <v>781</v>
      </c>
      <c r="B192" s="34">
        <f>'Data Entry'!B192</f>
        <v>32</v>
      </c>
      <c r="C192" s="20">
        <f>IF('Data Entry'!C192="red",1,IF('Data Entry'!C192="blue",2,0))</f>
        <v>2</v>
      </c>
      <c r="D192" s="22">
        <f>'Data Entry'!D192</f>
        <v>1</v>
      </c>
      <c r="E192" s="22">
        <f>'Data Entry'!E192</f>
        <v>0</v>
      </c>
      <c r="F192" s="22">
        <f>'Data Entry'!F192</f>
        <v>0</v>
      </c>
      <c r="G192" s="22">
        <f>'Data Entry'!G192</f>
        <v>0</v>
      </c>
      <c r="H192" s="22">
        <f>'Data Entry'!H192</f>
        <v>2</v>
      </c>
      <c r="I192" s="22">
        <f t="shared" si="46"/>
        <v>0</v>
      </c>
      <c r="J192" s="22">
        <f t="shared" si="47"/>
        <v>2</v>
      </c>
      <c r="K192" s="22">
        <f t="shared" si="34"/>
        <v>2</v>
      </c>
      <c r="L192" s="22">
        <f t="shared" si="35"/>
        <v>0</v>
      </c>
      <c r="M192" s="22">
        <f t="shared" si="36"/>
        <v>0</v>
      </c>
      <c r="N192" s="22">
        <f t="shared" si="37"/>
        <v>2</v>
      </c>
      <c r="O192" s="22">
        <f t="shared" si="38"/>
        <v>2</v>
      </c>
      <c r="P192" s="35">
        <f>'Data Entry'!I192</f>
        <v>4</v>
      </c>
      <c r="Q192" s="35">
        <f>'Data Entry'!J192</f>
        <v>1</v>
      </c>
      <c r="R192" s="35">
        <f>'Data Entry'!K192</f>
        <v>0</v>
      </c>
      <c r="S192" s="35">
        <f>'Data Entry'!L192</f>
        <v>0</v>
      </c>
      <c r="T192" s="35">
        <f t="shared" si="39"/>
        <v>5</v>
      </c>
      <c r="U192" s="35">
        <f t="shared" si="40"/>
        <v>0</v>
      </c>
      <c r="V192" s="35">
        <f t="shared" si="48"/>
        <v>0.8</v>
      </c>
      <c r="W192" s="35" t="e">
        <f t="shared" si="49"/>
        <v>#DIV/0!</v>
      </c>
      <c r="X192" s="35">
        <f t="shared" si="50"/>
        <v>2.5</v>
      </c>
      <c r="Y192" s="35">
        <f t="shared" si="41"/>
        <v>4</v>
      </c>
      <c r="Z192" s="35">
        <f t="shared" si="42"/>
        <v>0</v>
      </c>
      <c r="AA192" s="35">
        <f t="shared" si="43"/>
        <v>4</v>
      </c>
      <c r="AB192" s="21">
        <f>'Data Entry'!S192</f>
        <v>0</v>
      </c>
      <c r="AC192" s="21">
        <f>'Data Entry'!T192</f>
        <v>2</v>
      </c>
      <c r="AD192" s="21">
        <f>'Data Entry'!U192</f>
        <v>0</v>
      </c>
      <c r="AE192" s="21">
        <f t="shared" si="44"/>
        <v>6</v>
      </c>
      <c r="AF192" s="13">
        <f>'Data Entry'!V192</f>
        <v>0</v>
      </c>
      <c r="AG192" s="13">
        <f t="shared" si="45"/>
        <v>0</v>
      </c>
      <c r="AH192" s="13">
        <f>'Data Entry'!W192</f>
        <v>0</v>
      </c>
      <c r="AI192" s="13">
        <f>'Data Entry'!X192</f>
        <v>0</v>
      </c>
      <c r="AJ192" s="13">
        <f>'Data Entry'!Y192</f>
        <v>0</v>
      </c>
      <c r="AK192" s="13">
        <f>'Data Entry'!Z192</f>
        <v>0</v>
      </c>
    </row>
    <row r="193" spans="1:37">
      <c r="A193" s="34">
        <f>'Data Entry'!A193</f>
        <v>771</v>
      </c>
      <c r="B193" s="34">
        <f>'Data Entry'!B193</f>
        <v>32</v>
      </c>
      <c r="C193" s="20">
        <f>IF('Data Entry'!C193="red",1,IF('Data Entry'!C193="blue",2,0))</f>
        <v>2</v>
      </c>
      <c r="D193" s="22">
        <f>'Data Entry'!D193</f>
        <v>1</v>
      </c>
      <c r="E193" s="22">
        <f>'Data Entry'!E193</f>
        <v>0</v>
      </c>
      <c r="F193" s="22">
        <f>'Data Entry'!F193</f>
        <v>0</v>
      </c>
      <c r="G193" s="22">
        <f>'Data Entry'!G193</f>
        <v>0</v>
      </c>
      <c r="H193" s="22">
        <f>'Data Entry'!H193</f>
        <v>0</v>
      </c>
      <c r="I193" s="22">
        <f t="shared" si="46"/>
        <v>0</v>
      </c>
      <c r="J193" s="22">
        <f t="shared" si="47"/>
        <v>0</v>
      </c>
      <c r="K193" s="22">
        <f t="shared" si="34"/>
        <v>2</v>
      </c>
      <c r="L193" s="22">
        <f t="shared" si="35"/>
        <v>0</v>
      </c>
      <c r="M193" s="22">
        <f t="shared" si="36"/>
        <v>0</v>
      </c>
      <c r="N193" s="22">
        <f t="shared" si="37"/>
        <v>0</v>
      </c>
      <c r="O193" s="22">
        <f t="shared" si="38"/>
        <v>2</v>
      </c>
      <c r="P193" s="35">
        <f>'Data Entry'!I193</f>
        <v>0</v>
      </c>
      <c r="Q193" s="35">
        <f>'Data Entry'!J193</f>
        <v>0</v>
      </c>
      <c r="R193" s="35">
        <f>'Data Entry'!K193</f>
        <v>0</v>
      </c>
      <c r="S193" s="35">
        <f>'Data Entry'!L193</f>
        <v>0</v>
      </c>
      <c r="T193" s="35">
        <f t="shared" si="39"/>
        <v>0</v>
      </c>
      <c r="U193" s="35">
        <f t="shared" si="40"/>
        <v>0</v>
      </c>
      <c r="V193" s="35" t="e">
        <f t="shared" si="48"/>
        <v>#DIV/0!</v>
      </c>
      <c r="W193" s="35" t="e">
        <f t="shared" si="49"/>
        <v>#DIV/0!</v>
      </c>
      <c r="X193" s="35">
        <f t="shared" si="50"/>
        <v>0</v>
      </c>
      <c r="Y193" s="35">
        <f t="shared" si="41"/>
        <v>0</v>
      </c>
      <c r="Z193" s="35">
        <f t="shared" si="42"/>
        <v>0</v>
      </c>
      <c r="AA193" s="35">
        <f t="shared" si="43"/>
        <v>0</v>
      </c>
      <c r="AB193" s="21">
        <f>'Data Entry'!S193</f>
        <v>0</v>
      </c>
      <c r="AC193" s="21">
        <f>'Data Entry'!T193</f>
        <v>0</v>
      </c>
      <c r="AD193" s="21">
        <f>'Data Entry'!U193</f>
        <v>0</v>
      </c>
      <c r="AE193" s="21">
        <f t="shared" si="44"/>
        <v>0</v>
      </c>
      <c r="AF193" s="13">
        <f>'Data Entry'!V193</f>
        <v>8</v>
      </c>
      <c r="AG193" s="13">
        <f t="shared" si="45"/>
        <v>2.66666666666667</v>
      </c>
      <c r="AH193" s="13">
        <f>'Data Entry'!W193</f>
        <v>0</v>
      </c>
      <c r="AI193" s="13">
        <f>'Data Entry'!X193</f>
        <v>0</v>
      </c>
      <c r="AJ193" s="13">
        <f>'Data Entry'!Y193</f>
        <v>0</v>
      </c>
      <c r="AK193" s="13">
        <f>'Data Entry'!Z193</f>
        <v>0</v>
      </c>
    </row>
    <row r="194" spans="1:37">
      <c r="A194" s="34">
        <f>'Data Entry'!A194</f>
        <v>5036</v>
      </c>
      <c r="B194" s="34">
        <f>'Data Entry'!B194</f>
        <v>32</v>
      </c>
      <c r="C194" s="20">
        <f>IF('Data Entry'!C194="red",1,IF('Data Entry'!C194="blue",2,0))</f>
        <v>1</v>
      </c>
      <c r="D194" s="22">
        <f>'Data Entry'!D194</f>
        <v>1</v>
      </c>
      <c r="E194" s="22">
        <f>'Data Entry'!E194</f>
        <v>2</v>
      </c>
      <c r="F194" s="22">
        <f>'Data Entry'!F194</f>
        <v>0</v>
      </c>
      <c r="G194" s="22">
        <f>'Data Entry'!G194</f>
        <v>0</v>
      </c>
      <c r="H194" s="22">
        <f>'Data Entry'!H194</f>
        <v>0</v>
      </c>
      <c r="I194" s="22">
        <f t="shared" si="46"/>
        <v>2</v>
      </c>
      <c r="J194" s="22">
        <f t="shared" si="47"/>
        <v>0</v>
      </c>
      <c r="K194" s="22">
        <f t="shared" si="34"/>
        <v>2</v>
      </c>
      <c r="L194" s="22">
        <f t="shared" si="35"/>
        <v>4</v>
      </c>
      <c r="M194" s="22">
        <f t="shared" si="36"/>
        <v>0</v>
      </c>
      <c r="N194" s="22">
        <f t="shared" si="37"/>
        <v>2</v>
      </c>
      <c r="O194" s="22">
        <f t="shared" si="38"/>
        <v>6</v>
      </c>
      <c r="P194" s="35">
        <f>'Data Entry'!I194</f>
        <v>15</v>
      </c>
      <c r="Q194" s="35">
        <f>'Data Entry'!J194</f>
        <v>0</v>
      </c>
      <c r="R194" s="35">
        <f>'Data Entry'!K194</f>
        <v>0</v>
      </c>
      <c r="S194" s="35">
        <f>'Data Entry'!L194</f>
        <v>0</v>
      </c>
      <c r="T194" s="35">
        <f t="shared" si="39"/>
        <v>15</v>
      </c>
      <c r="U194" s="35">
        <f t="shared" si="40"/>
        <v>0</v>
      </c>
      <c r="V194" s="35">
        <f t="shared" si="48"/>
        <v>1</v>
      </c>
      <c r="W194" s="35" t="e">
        <f t="shared" si="49"/>
        <v>#DIV/0!</v>
      </c>
      <c r="X194" s="35">
        <f t="shared" si="50"/>
        <v>7.5</v>
      </c>
      <c r="Y194" s="35">
        <f t="shared" si="41"/>
        <v>15</v>
      </c>
      <c r="Z194" s="35">
        <f t="shared" si="42"/>
        <v>0</v>
      </c>
      <c r="AA194" s="35">
        <f t="shared" si="43"/>
        <v>15</v>
      </c>
      <c r="AB194" s="21">
        <f>'Data Entry'!S194</f>
        <v>0</v>
      </c>
      <c r="AC194" s="21">
        <f>'Data Entry'!T194</f>
        <v>2</v>
      </c>
      <c r="AD194" s="21">
        <f>'Data Entry'!U194</f>
        <v>0</v>
      </c>
      <c r="AE194" s="21">
        <f t="shared" si="44"/>
        <v>6</v>
      </c>
      <c r="AF194" s="13">
        <f>'Data Entry'!V194</f>
        <v>8</v>
      </c>
      <c r="AG194" s="13">
        <f t="shared" si="45"/>
        <v>2.66666666666667</v>
      </c>
      <c r="AH194" s="13">
        <f>'Data Entry'!W194</f>
        <v>0</v>
      </c>
      <c r="AI194" s="13">
        <f>'Data Entry'!X194</f>
        <v>0</v>
      </c>
      <c r="AJ194" s="13">
        <f>'Data Entry'!Y194</f>
        <v>0</v>
      </c>
      <c r="AK194" s="13">
        <f>'Data Entry'!Z194</f>
        <v>0</v>
      </c>
    </row>
    <row r="195" spans="1:37">
      <c r="A195" s="34">
        <f>'Data Entry'!A195</f>
        <v>4951</v>
      </c>
      <c r="B195" s="34">
        <f>'Data Entry'!B195</f>
        <v>32</v>
      </c>
      <c r="C195" s="20">
        <f>IF('Data Entry'!C195="red",1,IF('Data Entry'!C195="blue",2,0))</f>
        <v>1</v>
      </c>
      <c r="D195" s="22">
        <f>'Data Entry'!D195</f>
        <v>1</v>
      </c>
      <c r="E195" s="22">
        <f>'Data Entry'!E195</f>
        <v>0</v>
      </c>
      <c r="F195" s="22">
        <f>'Data Entry'!F195</f>
        <v>0</v>
      </c>
      <c r="G195" s="22">
        <f>'Data Entry'!G195</f>
        <v>0</v>
      </c>
      <c r="H195" s="22">
        <f>'Data Entry'!H195</f>
        <v>1</v>
      </c>
      <c r="I195" s="22">
        <f t="shared" si="46"/>
        <v>0</v>
      </c>
      <c r="J195" s="22">
        <f t="shared" si="47"/>
        <v>1</v>
      </c>
      <c r="K195" s="22">
        <f t="shared" ref="K195:K258" si="51">IF(D195=1,2,0)</f>
        <v>2</v>
      </c>
      <c r="L195" s="22">
        <f t="shared" ref="L195:L258" si="52">E195*2</f>
        <v>0</v>
      </c>
      <c r="M195" s="22">
        <f t="shared" ref="M195:M258" si="53">G195*4</f>
        <v>0</v>
      </c>
      <c r="N195" s="22">
        <f t="shared" ref="N195:N258" si="54">I195+J195</f>
        <v>1</v>
      </c>
      <c r="O195" s="22">
        <f t="shared" ref="O195:O258" si="55">SUM(K195:M195)</f>
        <v>2</v>
      </c>
      <c r="P195" s="35">
        <f>'Data Entry'!I195</f>
        <v>0</v>
      </c>
      <c r="Q195" s="35">
        <f>'Data Entry'!J195</f>
        <v>0</v>
      </c>
      <c r="R195" s="35">
        <f>'Data Entry'!K195</f>
        <v>4</v>
      </c>
      <c r="S195" s="35">
        <f>'Data Entry'!L195</f>
        <v>1</v>
      </c>
      <c r="T195" s="35">
        <f t="shared" ref="T195:T258" si="56">P195+Q195</f>
        <v>0</v>
      </c>
      <c r="U195" s="35">
        <f t="shared" ref="U195:U258" si="57">R195+S195</f>
        <v>5</v>
      </c>
      <c r="V195" s="35" t="e">
        <f t="shared" si="48"/>
        <v>#DIV/0!</v>
      </c>
      <c r="W195" s="35">
        <f t="shared" si="49"/>
        <v>0.8</v>
      </c>
      <c r="X195" s="35">
        <f t="shared" si="50"/>
        <v>2.5</v>
      </c>
      <c r="Y195" s="35">
        <f t="shared" ref="Y195:Y258" si="58">P195</f>
        <v>0</v>
      </c>
      <c r="Z195" s="35">
        <f t="shared" ref="Z195:Z258" si="59">R195*2</f>
        <v>8</v>
      </c>
      <c r="AA195" s="35">
        <f t="shared" ref="AA195:AA258" si="60">Y195+Z195</f>
        <v>8</v>
      </c>
      <c r="AB195" s="21">
        <f>'Data Entry'!S195</f>
        <v>0</v>
      </c>
      <c r="AC195" s="21">
        <f>'Data Entry'!T195</f>
        <v>2</v>
      </c>
      <c r="AD195" s="21">
        <f>'Data Entry'!U195</f>
        <v>0</v>
      </c>
      <c r="AE195" s="21">
        <f t="shared" ref="AE195:AE258" si="61">IF(AC195=4,15,IF(AC195=3,10,IF(AC195=2,6,IF(AC195=1,4,0))))</f>
        <v>6</v>
      </c>
      <c r="AF195" s="13">
        <f>'Data Entry'!V195</f>
        <v>8</v>
      </c>
      <c r="AG195" s="13">
        <f t="shared" ref="AG195:AG258" si="62">AF195/3</f>
        <v>2.66666666666667</v>
      </c>
      <c r="AH195" s="13">
        <f>'Data Entry'!W195</f>
        <v>0</v>
      </c>
      <c r="AI195" s="13">
        <f>'Data Entry'!X195</f>
        <v>0</v>
      </c>
      <c r="AJ195" s="13">
        <f>'Data Entry'!Y195</f>
        <v>0</v>
      </c>
      <c r="AK195" s="13">
        <f>'Data Entry'!Z195</f>
        <v>0</v>
      </c>
    </row>
    <row r="196" spans="1:37">
      <c r="A196" s="34">
        <f>'Data Entry'!A196</f>
        <v>6865</v>
      </c>
      <c r="B196" s="34">
        <f>'Data Entry'!B196</f>
        <v>32</v>
      </c>
      <c r="C196" s="20">
        <f>IF('Data Entry'!C196="red",1,IF('Data Entry'!C196="blue",2,0))</f>
        <v>1</v>
      </c>
      <c r="D196" s="22">
        <f>'Data Entry'!D196</f>
        <v>1</v>
      </c>
      <c r="E196" s="22">
        <f>'Data Entry'!E196</f>
        <v>0</v>
      </c>
      <c r="F196" s="22">
        <f>'Data Entry'!F196</f>
        <v>1</v>
      </c>
      <c r="G196" s="22">
        <f>'Data Entry'!G196</f>
        <v>0</v>
      </c>
      <c r="H196" s="22">
        <f>'Data Entry'!H196</f>
        <v>0</v>
      </c>
      <c r="I196" s="22">
        <f t="shared" ref="I196:I259" si="63">E196+F196</f>
        <v>1</v>
      </c>
      <c r="J196" s="22">
        <f t="shared" ref="J196:J259" si="64">G196+H196</f>
        <v>0</v>
      </c>
      <c r="K196" s="22">
        <f t="shared" si="51"/>
        <v>2</v>
      </c>
      <c r="L196" s="22">
        <f t="shared" si="52"/>
        <v>0</v>
      </c>
      <c r="M196" s="22">
        <f t="shared" si="53"/>
        <v>0</v>
      </c>
      <c r="N196" s="22">
        <f t="shared" si="54"/>
        <v>1</v>
      </c>
      <c r="O196" s="22">
        <f t="shared" si="55"/>
        <v>2</v>
      </c>
      <c r="P196" s="35">
        <f>'Data Entry'!I196</f>
        <v>0</v>
      </c>
      <c r="Q196" s="35">
        <f>'Data Entry'!J196</f>
        <v>2</v>
      </c>
      <c r="R196" s="35">
        <f>'Data Entry'!K196</f>
        <v>0</v>
      </c>
      <c r="S196" s="35">
        <f>'Data Entry'!L196</f>
        <v>0</v>
      </c>
      <c r="T196" s="35">
        <f t="shared" si="56"/>
        <v>2</v>
      </c>
      <c r="U196" s="35">
        <f t="shared" si="57"/>
        <v>0</v>
      </c>
      <c r="V196" s="35">
        <f t="shared" ref="V196:V259" si="65">P196/T196</f>
        <v>0</v>
      </c>
      <c r="W196" s="35" t="e">
        <f t="shared" ref="W196:W259" si="66">R196/U196</f>
        <v>#DIV/0!</v>
      </c>
      <c r="X196" s="35">
        <f t="shared" ref="X196:X259" si="67">(T196+U196)/2</f>
        <v>1</v>
      </c>
      <c r="Y196" s="35">
        <f t="shared" si="58"/>
        <v>0</v>
      </c>
      <c r="Z196" s="35">
        <f t="shared" si="59"/>
        <v>0</v>
      </c>
      <c r="AA196" s="35">
        <f t="shared" si="60"/>
        <v>0</v>
      </c>
      <c r="AB196" s="21">
        <f>'Data Entry'!S196</f>
        <v>0</v>
      </c>
      <c r="AC196" s="21">
        <f>'Data Entry'!T196</f>
        <v>0</v>
      </c>
      <c r="AD196" s="21">
        <f>'Data Entry'!U196</f>
        <v>0</v>
      </c>
      <c r="AE196" s="21">
        <f t="shared" si="61"/>
        <v>0</v>
      </c>
      <c r="AF196" s="13">
        <f>'Data Entry'!V196</f>
        <v>8</v>
      </c>
      <c r="AG196" s="13">
        <f t="shared" si="62"/>
        <v>2.66666666666667</v>
      </c>
      <c r="AH196" s="13">
        <f>'Data Entry'!W196</f>
        <v>0</v>
      </c>
      <c r="AI196" s="13">
        <f>'Data Entry'!X196</f>
        <v>0</v>
      </c>
      <c r="AJ196" s="13">
        <f>'Data Entry'!Y196</f>
        <v>0</v>
      </c>
      <c r="AK196" s="13">
        <f>'Data Entry'!Z196</f>
        <v>0</v>
      </c>
    </row>
    <row r="197" spans="1:37">
      <c r="A197" s="34">
        <f>'Data Entry'!A197</f>
        <v>7659</v>
      </c>
      <c r="B197" s="34">
        <f>'Data Entry'!B197</f>
        <v>33</v>
      </c>
      <c r="C197" s="20">
        <f>IF('Data Entry'!C197="red",1,IF('Data Entry'!C197="blue",2,0))</f>
        <v>1</v>
      </c>
      <c r="D197" s="22">
        <f>'Data Entry'!D197</f>
        <v>1</v>
      </c>
      <c r="E197" s="22">
        <f>'Data Entry'!E197</f>
        <v>1</v>
      </c>
      <c r="F197" s="22">
        <f>'Data Entry'!F197</f>
        <v>0</v>
      </c>
      <c r="G197" s="22">
        <f>'Data Entry'!G197</f>
        <v>0</v>
      </c>
      <c r="H197" s="22">
        <f>'Data Entry'!H197</f>
        <v>0</v>
      </c>
      <c r="I197" s="22">
        <f t="shared" si="63"/>
        <v>1</v>
      </c>
      <c r="J197" s="22">
        <f t="shared" si="64"/>
        <v>0</v>
      </c>
      <c r="K197" s="22">
        <f t="shared" si="51"/>
        <v>2</v>
      </c>
      <c r="L197" s="22">
        <f t="shared" si="52"/>
        <v>2</v>
      </c>
      <c r="M197" s="22">
        <f t="shared" si="53"/>
        <v>0</v>
      </c>
      <c r="N197" s="22">
        <f t="shared" si="54"/>
        <v>1</v>
      </c>
      <c r="O197" s="22">
        <f t="shared" si="55"/>
        <v>4</v>
      </c>
      <c r="P197" s="35">
        <f>'Data Entry'!I197</f>
        <v>3</v>
      </c>
      <c r="Q197" s="35">
        <f>'Data Entry'!J197</f>
        <v>0</v>
      </c>
      <c r="R197" s="35">
        <f>'Data Entry'!K197</f>
        <v>0</v>
      </c>
      <c r="S197" s="35">
        <f>'Data Entry'!L197</f>
        <v>0</v>
      </c>
      <c r="T197" s="35">
        <f t="shared" si="56"/>
        <v>3</v>
      </c>
      <c r="U197" s="35">
        <f t="shared" si="57"/>
        <v>0</v>
      </c>
      <c r="V197" s="35">
        <f t="shared" si="65"/>
        <v>1</v>
      </c>
      <c r="W197" s="35" t="e">
        <f t="shared" si="66"/>
        <v>#DIV/0!</v>
      </c>
      <c r="X197" s="35">
        <f t="shared" si="67"/>
        <v>1.5</v>
      </c>
      <c r="Y197" s="35">
        <f t="shared" si="58"/>
        <v>3</v>
      </c>
      <c r="Z197" s="35">
        <f t="shared" si="59"/>
        <v>0</v>
      </c>
      <c r="AA197" s="35">
        <f t="shared" si="60"/>
        <v>3</v>
      </c>
      <c r="AB197" s="21">
        <f>'Data Entry'!S197</f>
        <v>0</v>
      </c>
      <c r="AC197" s="21">
        <f>'Data Entry'!T197</f>
        <v>2</v>
      </c>
      <c r="AD197" s="21">
        <f>'Data Entry'!U197</f>
        <v>0</v>
      </c>
      <c r="AE197" s="21">
        <f t="shared" si="61"/>
        <v>6</v>
      </c>
      <c r="AF197" s="13">
        <f>'Data Entry'!V197</f>
        <v>0</v>
      </c>
      <c r="AG197" s="13">
        <f t="shared" si="62"/>
        <v>0</v>
      </c>
      <c r="AH197" s="13">
        <f>'Data Entry'!W197</f>
        <v>0</v>
      </c>
      <c r="AI197" s="13">
        <f>'Data Entry'!X197</f>
        <v>0</v>
      </c>
      <c r="AJ197" s="13">
        <f>'Data Entry'!Y197</f>
        <v>0</v>
      </c>
      <c r="AK197" s="13">
        <f>'Data Entry'!Z197</f>
        <v>0</v>
      </c>
    </row>
    <row r="198" spans="1:37">
      <c r="A198" s="34">
        <f>'Data Entry'!A198</f>
        <v>772</v>
      </c>
      <c r="B198" s="34">
        <f>'Data Entry'!B198</f>
        <v>33</v>
      </c>
      <c r="C198" s="20">
        <f>IF('Data Entry'!C198="red",1,IF('Data Entry'!C198="blue",2,0))</f>
        <v>2</v>
      </c>
      <c r="D198" s="22">
        <f>'Data Entry'!D198</f>
        <v>1</v>
      </c>
      <c r="E198" s="22">
        <f>'Data Entry'!E198</f>
        <v>0</v>
      </c>
      <c r="F198" s="22">
        <f>'Data Entry'!F198</f>
        <v>0</v>
      </c>
      <c r="G198" s="22">
        <f>'Data Entry'!G198</f>
        <v>1</v>
      </c>
      <c r="H198" s="22">
        <f>'Data Entry'!H198</f>
        <v>0</v>
      </c>
      <c r="I198" s="22">
        <f t="shared" si="63"/>
        <v>0</v>
      </c>
      <c r="J198" s="22">
        <f t="shared" si="64"/>
        <v>1</v>
      </c>
      <c r="K198" s="22">
        <f t="shared" si="51"/>
        <v>2</v>
      </c>
      <c r="L198" s="22">
        <f t="shared" si="52"/>
        <v>0</v>
      </c>
      <c r="M198" s="22">
        <f t="shared" si="53"/>
        <v>4</v>
      </c>
      <c r="N198" s="22">
        <f t="shared" si="54"/>
        <v>1</v>
      </c>
      <c r="O198" s="22">
        <f t="shared" si="55"/>
        <v>6</v>
      </c>
      <c r="P198" s="35">
        <f>'Data Entry'!I198</f>
        <v>0</v>
      </c>
      <c r="Q198" s="35">
        <f>'Data Entry'!J198</f>
        <v>0</v>
      </c>
      <c r="R198" s="35">
        <f>'Data Entry'!K198</f>
        <v>6</v>
      </c>
      <c r="S198" s="35">
        <f>'Data Entry'!L198</f>
        <v>7</v>
      </c>
      <c r="T198" s="35">
        <f t="shared" si="56"/>
        <v>0</v>
      </c>
      <c r="U198" s="35">
        <f t="shared" si="57"/>
        <v>13</v>
      </c>
      <c r="V198" s="35" t="e">
        <f t="shared" si="65"/>
        <v>#DIV/0!</v>
      </c>
      <c r="W198" s="35">
        <f t="shared" si="66"/>
        <v>0.461538461538462</v>
      </c>
      <c r="X198" s="35">
        <f t="shared" si="67"/>
        <v>6.5</v>
      </c>
      <c r="Y198" s="35">
        <f t="shared" si="58"/>
        <v>0</v>
      </c>
      <c r="Z198" s="35">
        <f t="shared" si="59"/>
        <v>12</v>
      </c>
      <c r="AA198" s="35">
        <f t="shared" si="60"/>
        <v>12</v>
      </c>
      <c r="AB198" s="21">
        <f>'Data Entry'!S198</f>
        <v>0</v>
      </c>
      <c r="AC198" s="21">
        <f>'Data Entry'!T198</f>
        <v>0</v>
      </c>
      <c r="AD198" s="21">
        <f>'Data Entry'!U198</f>
        <v>0</v>
      </c>
      <c r="AE198" s="21">
        <f t="shared" si="61"/>
        <v>0</v>
      </c>
      <c r="AF198" s="13">
        <f>'Data Entry'!V198</f>
        <v>12</v>
      </c>
      <c r="AG198" s="13">
        <f t="shared" si="62"/>
        <v>4</v>
      </c>
      <c r="AH198" s="13">
        <f>'Data Entry'!W198</f>
        <v>0</v>
      </c>
      <c r="AI198" s="13">
        <f>'Data Entry'!X198</f>
        <v>0</v>
      </c>
      <c r="AJ198" s="13">
        <f>'Data Entry'!Y198</f>
        <v>0</v>
      </c>
      <c r="AK198" s="13">
        <f>'Data Entry'!Z198</f>
        <v>0</v>
      </c>
    </row>
    <row r="199" spans="1:37">
      <c r="A199" s="34">
        <f>'Data Entry'!A199</f>
        <v>8884</v>
      </c>
      <c r="B199" s="34">
        <f>'Data Entry'!B199</f>
        <v>33</v>
      </c>
      <c r="C199" s="20">
        <f>IF('Data Entry'!C199="red",1,IF('Data Entry'!C199="blue",2,0))</f>
        <v>2</v>
      </c>
      <c r="D199" s="22">
        <f>'Data Entry'!D199</f>
        <v>1</v>
      </c>
      <c r="E199" s="22">
        <f>'Data Entry'!E199</f>
        <v>1</v>
      </c>
      <c r="F199" s="22">
        <f>'Data Entry'!F199</f>
        <v>0</v>
      </c>
      <c r="G199" s="22">
        <f>'Data Entry'!G199</f>
        <v>0</v>
      </c>
      <c r="H199" s="22">
        <f>'Data Entry'!H199</f>
        <v>0</v>
      </c>
      <c r="I199" s="22">
        <f t="shared" si="63"/>
        <v>1</v>
      </c>
      <c r="J199" s="22">
        <f t="shared" si="64"/>
        <v>0</v>
      </c>
      <c r="K199" s="22">
        <f t="shared" si="51"/>
        <v>2</v>
      </c>
      <c r="L199" s="22">
        <f t="shared" si="52"/>
        <v>2</v>
      </c>
      <c r="M199" s="22">
        <f t="shared" si="53"/>
        <v>0</v>
      </c>
      <c r="N199" s="22">
        <f t="shared" si="54"/>
        <v>1</v>
      </c>
      <c r="O199" s="22">
        <f t="shared" si="55"/>
        <v>4</v>
      </c>
      <c r="P199" s="35">
        <f>'Data Entry'!I199</f>
        <v>0</v>
      </c>
      <c r="Q199" s="35">
        <f>'Data Entry'!J199</f>
        <v>0</v>
      </c>
      <c r="R199" s="35">
        <f>'Data Entry'!K199</f>
        <v>0</v>
      </c>
      <c r="S199" s="35">
        <f>'Data Entry'!L199</f>
        <v>0</v>
      </c>
      <c r="T199" s="35">
        <f t="shared" si="56"/>
        <v>0</v>
      </c>
      <c r="U199" s="35">
        <f t="shared" si="57"/>
        <v>0</v>
      </c>
      <c r="V199" s="35" t="e">
        <f t="shared" si="65"/>
        <v>#DIV/0!</v>
      </c>
      <c r="W199" s="35" t="e">
        <f t="shared" si="66"/>
        <v>#DIV/0!</v>
      </c>
      <c r="X199" s="35">
        <f t="shared" si="67"/>
        <v>0</v>
      </c>
      <c r="Y199" s="35">
        <f t="shared" si="58"/>
        <v>0</v>
      </c>
      <c r="Z199" s="35">
        <f t="shared" si="59"/>
        <v>0</v>
      </c>
      <c r="AA199" s="35">
        <f t="shared" si="60"/>
        <v>0</v>
      </c>
      <c r="AB199" s="21">
        <f>'Data Entry'!S199</f>
        <v>0</v>
      </c>
      <c r="AC199" s="21">
        <f>'Data Entry'!T199</f>
        <v>0</v>
      </c>
      <c r="AD199" s="21">
        <f>'Data Entry'!U199</f>
        <v>0</v>
      </c>
      <c r="AE199" s="21">
        <f t="shared" si="61"/>
        <v>0</v>
      </c>
      <c r="AF199" s="13">
        <f>'Data Entry'!V199</f>
        <v>12</v>
      </c>
      <c r="AG199" s="13">
        <f t="shared" si="62"/>
        <v>4</v>
      </c>
      <c r="AH199" s="13">
        <f>'Data Entry'!W199</f>
        <v>0</v>
      </c>
      <c r="AI199" s="13">
        <f>'Data Entry'!X199</f>
        <v>0</v>
      </c>
      <c r="AJ199" s="13">
        <f>'Data Entry'!Y199</f>
        <v>1</v>
      </c>
      <c r="AK199" s="13">
        <f>'Data Entry'!Z199</f>
        <v>0</v>
      </c>
    </row>
    <row r="200" spans="1:37">
      <c r="A200" s="34">
        <f>'Data Entry'!A200</f>
        <v>1241</v>
      </c>
      <c r="B200" s="34">
        <f>'Data Entry'!B200</f>
        <v>33</v>
      </c>
      <c r="C200" s="20">
        <f>IF('Data Entry'!C200="red",1,IF('Data Entry'!C200="blue",2,0))</f>
        <v>2</v>
      </c>
      <c r="D200" s="22">
        <f>'Data Entry'!D200</f>
        <v>1</v>
      </c>
      <c r="E200" s="22">
        <f>'Data Entry'!E200</f>
        <v>0</v>
      </c>
      <c r="F200" s="22">
        <f>'Data Entry'!F200</f>
        <v>0</v>
      </c>
      <c r="G200" s="22">
        <f>'Data Entry'!G200</f>
        <v>3</v>
      </c>
      <c r="H200" s="22">
        <f>'Data Entry'!H200</f>
        <v>1</v>
      </c>
      <c r="I200" s="22">
        <f t="shared" si="63"/>
        <v>0</v>
      </c>
      <c r="J200" s="22">
        <f t="shared" si="64"/>
        <v>4</v>
      </c>
      <c r="K200" s="22">
        <f t="shared" si="51"/>
        <v>2</v>
      </c>
      <c r="L200" s="22">
        <f t="shared" si="52"/>
        <v>0</v>
      </c>
      <c r="M200" s="22">
        <f t="shared" si="53"/>
        <v>12</v>
      </c>
      <c r="N200" s="22">
        <f t="shared" si="54"/>
        <v>4</v>
      </c>
      <c r="O200" s="22">
        <f t="shared" si="55"/>
        <v>14</v>
      </c>
      <c r="P200" s="35">
        <f>'Data Entry'!I200</f>
        <v>1</v>
      </c>
      <c r="Q200" s="35">
        <f>'Data Entry'!J200</f>
        <v>0</v>
      </c>
      <c r="R200" s="35">
        <f>'Data Entry'!K200</f>
        <v>15</v>
      </c>
      <c r="S200" s="35">
        <f>'Data Entry'!L200</f>
        <v>4</v>
      </c>
      <c r="T200" s="35">
        <f t="shared" si="56"/>
        <v>1</v>
      </c>
      <c r="U200" s="35">
        <f t="shared" si="57"/>
        <v>19</v>
      </c>
      <c r="V200" s="35">
        <f t="shared" si="65"/>
        <v>1</v>
      </c>
      <c r="W200" s="35">
        <f t="shared" si="66"/>
        <v>0.789473684210526</v>
      </c>
      <c r="X200" s="35">
        <f t="shared" si="67"/>
        <v>10</v>
      </c>
      <c r="Y200" s="35">
        <f t="shared" si="58"/>
        <v>1</v>
      </c>
      <c r="Z200" s="35">
        <f t="shared" si="59"/>
        <v>30</v>
      </c>
      <c r="AA200" s="35">
        <f t="shared" si="60"/>
        <v>31</v>
      </c>
      <c r="AB200" s="21">
        <f>'Data Entry'!S200</f>
        <v>0</v>
      </c>
      <c r="AC200" s="21">
        <f>'Data Entry'!T200</f>
        <v>2</v>
      </c>
      <c r="AD200" s="21">
        <f>'Data Entry'!U200</f>
        <v>0</v>
      </c>
      <c r="AE200" s="21">
        <f t="shared" si="61"/>
        <v>6</v>
      </c>
      <c r="AF200" s="13">
        <f>'Data Entry'!V200</f>
        <v>12</v>
      </c>
      <c r="AG200" s="13">
        <f t="shared" si="62"/>
        <v>4</v>
      </c>
      <c r="AH200" s="13">
        <f>'Data Entry'!W200</f>
        <v>0</v>
      </c>
      <c r="AI200" s="13">
        <f>'Data Entry'!X200</f>
        <v>0</v>
      </c>
      <c r="AJ200" s="13">
        <f>'Data Entry'!Y200</f>
        <v>0</v>
      </c>
      <c r="AK200" s="13">
        <f>'Data Entry'!Z200</f>
        <v>0</v>
      </c>
    </row>
    <row r="201" spans="1:37">
      <c r="A201" s="34">
        <f>'Data Entry'!A201</f>
        <v>4476</v>
      </c>
      <c r="B201" s="34">
        <f>'Data Entry'!B201</f>
        <v>33</v>
      </c>
      <c r="C201" s="20">
        <f>IF('Data Entry'!C201="red",1,IF('Data Entry'!C201="blue",2,0))</f>
        <v>0</v>
      </c>
      <c r="D201" s="22">
        <f>'Data Entry'!D201</f>
        <v>0</v>
      </c>
      <c r="E201" s="22">
        <f>'Data Entry'!E201</f>
        <v>0</v>
      </c>
      <c r="F201" s="22">
        <f>'Data Entry'!F201</f>
        <v>0</v>
      </c>
      <c r="G201" s="22">
        <f>'Data Entry'!G201</f>
        <v>3</v>
      </c>
      <c r="H201" s="22">
        <f>'Data Entry'!H201</f>
        <v>0</v>
      </c>
      <c r="I201" s="22">
        <f t="shared" si="63"/>
        <v>0</v>
      </c>
      <c r="J201" s="22">
        <f t="shared" si="64"/>
        <v>3</v>
      </c>
      <c r="K201" s="22">
        <f t="shared" si="51"/>
        <v>0</v>
      </c>
      <c r="L201" s="22">
        <f t="shared" si="52"/>
        <v>0</v>
      </c>
      <c r="M201" s="22">
        <f t="shared" si="53"/>
        <v>12</v>
      </c>
      <c r="N201" s="22">
        <f t="shared" si="54"/>
        <v>3</v>
      </c>
      <c r="O201" s="22">
        <f t="shared" si="55"/>
        <v>12</v>
      </c>
      <c r="P201" s="35">
        <f>'Data Entry'!I201</f>
        <v>0</v>
      </c>
      <c r="Q201" s="35">
        <f>'Data Entry'!J201</f>
        <v>0</v>
      </c>
      <c r="R201" s="35">
        <f>'Data Entry'!K201</f>
        <v>13</v>
      </c>
      <c r="S201" s="35">
        <f>'Data Entry'!L201</f>
        <v>0</v>
      </c>
      <c r="T201" s="35">
        <f t="shared" si="56"/>
        <v>0</v>
      </c>
      <c r="U201" s="35">
        <f t="shared" si="57"/>
        <v>13</v>
      </c>
      <c r="V201" s="35" t="e">
        <f t="shared" si="65"/>
        <v>#DIV/0!</v>
      </c>
      <c r="W201" s="35">
        <f t="shared" si="66"/>
        <v>1</v>
      </c>
      <c r="X201" s="35">
        <f t="shared" si="67"/>
        <v>6.5</v>
      </c>
      <c r="Y201" s="35">
        <f t="shared" si="58"/>
        <v>0</v>
      </c>
      <c r="Z201" s="35">
        <f t="shared" si="59"/>
        <v>26</v>
      </c>
      <c r="AA201" s="35">
        <f t="shared" si="60"/>
        <v>26</v>
      </c>
      <c r="AB201" s="21">
        <f>'Data Entry'!S201</f>
        <v>0</v>
      </c>
      <c r="AC201" s="21">
        <f>'Data Entry'!T201</f>
        <v>0</v>
      </c>
      <c r="AD201" s="21">
        <f>'Data Entry'!U201</f>
        <v>0</v>
      </c>
      <c r="AE201" s="21">
        <f t="shared" si="61"/>
        <v>0</v>
      </c>
      <c r="AF201" s="13">
        <f>'Data Entry'!V201</f>
        <v>0</v>
      </c>
      <c r="AG201" s="13">
        <f t="shared" si="62"/>
        <v>0</v>
      </c>
      <c r="AH201" s="13">
        <f>'Data Entry'!W201</f>
        <v>0</v>
      </c>
      <c r="AI201" s="13">
        <f>'Data Entry'!X201</f>
        <v>0</v>
      </c>
      <c r="AJ201" s="13">
        <f>'Data Entry'!Y201</f>
        <v>0</v>
      </c>
      <c r="AK201" s="13">
        <f>'Data Entry'!Z201</f>
        <v>0</v>
      </c>
    </row>
    <row r="202" spans="1:37">
      <c r="A202" s="34">
        <f>'Data Entry'!A202</f>
        <v>8789</v>
      </c>
      <c r="B202" s="34">
        <f>'Data Entry'!B202</f>
        <v>33</v>
      </c>
      <c r="C202" s="20">
        <f>IF('Data Entry'!C202="red",1,IF('Data Entry'!C202="blue",2,0))</f>
        <v>1</v>
      </c>
      <c r="D202" s="22">
        <f>'Data Entry'!D202</f>
        <v>1</v>
      </c>
      <c r="E202" s="22">
        <f>'Data Entry'!E202</f>
        <v>0</v>
      </c>
      <c r="F202" s="22">
        <f>'Data Entry'!F202</f>
        <v>0</v>
      </c>
      <c r="G202" s="22">
        <f>'Data Entry'!G202</f>
        <v>1</v>
      </c>
      <c r="H202" s="22">
        <f>'Data Entry'!H202</f>
        <v>0</v>
      </c>
      <c r="I202" s="22">
        <f t="shared" si="63"/>
        <v>0</v>
      </c>
      <c r="J202" s="22">
        <f t="shared" si="64"/>
        <v>1</v>
      </c>
      <c r="K202" s="22">
        <f t="shared" si="51"/>
        <v>2</v>
      </c>
      <c r="L202" s="22">
        <f t="shared" si="52"/>
        <v>0</v>
      </c>
      <c r="M202" s="22">
        <f t="shared" si="53"/>
        <v>4</v>
      </c>
      <c r="N202" s="22">
        <f t="shared" si="54"/>
        <v>1</v>
      </c>
      <c r="O202" s="22">
        <f t="shared" si="55"/>
        <v>6</v>
      </c>
      <c r="P202" s="35">
        <f>'Data Entry'!I202</f>
        <v>0</v>
      </c>
      <c r="Q202" s="35">
        <f>'Data Entry'!J202</f>
        <v>0</v>
      </c>
      <c r="R202" s="35">
        <f>'Data Entry'!K202</f>
        <v>0</v>
      </c>
      <c r="S202" s="35">
        <f>'Data Entry'!L202</f>
        <v>0</v>
      </c>
      <c r="T202" s="35">
        <f t="shared" si="56"/>
        <v>0</v>
      </c>
      <c r="U202" s="35">
        <f t="shared" si="57"/>
        <v>0</v>
      </c>
      <c r="V202" s="35" t="e">
        <f t="shared" si="65"/>
        <v>#DIV/0!</v>
      </c>
      <c r="W202" s="35" t="e">
        <f t="shared" si="66"/>
        <v>#DIV/0!</v>
      </c>
      <c r="X202" s="35">
        <f t="shared" si="67"/>
        <v>0</v>
      </c>
      <c r="Y202" s="35">
        <f t="shared" si="58"/>
        <v>0</v>
      </c>
      <c r="Z202" s="35">
        <f t="shared" si="59"/>
        <v>0</v>
      </c>
      <c r="AA202" s="35">
        <f t="shared" si="60"/>
        <v>0</v>
      </c>
      <c r="AB202" s="21">
        <f>'Data Entry'!S202</f>
        <v>0</v>
      </c>
      <c r="AC202" s="21">
        <f>'Data Entry'!T202</f>
        <v>0</v>
      </c>
      <c r="AD202" s="21">
        <f>'Data Entry'!U202</f>
        <v>0</v>
      </c>
      <c r="AE202" s="21">
        <f t="shared" si="61"/>
        <v>0</v>
      </c>
      <c r="AF202" s="13">
        <f>'Data Entry'!V202</f>
        <v>0</v>
      </c>
      <c r="AG202" s="13">
        <f t="shared" si="62"/>
        <v>0</v>
      </c>
      <c r="AH202" s="13">
        <f>'Data Entry'!W202</f>
        <v>0</v>
      </c>
      <c r="AI202" s="13">
        <f>'Data Entry'!X202</f>
        <v>0</v>
      </c>
      <c r="AJ202" s="13">
        <f>'Data Entry'!Y202</f>
        <v>1</v>
      </c>
      <c r="AK202" s="13">
        <f>'Data Entry'!Z202</f>
        <v>0</v>
      </c>
    </row>
    <row r="203" spans="1:37">
      <c r="A203" s="34">
        <f>'Data Entry'!A203</f>
        <v>4907</v>
      </c>
      <c r="B203" s="34">
        <f>'Data Entry'!B203</f>
        <v>34</v>
      </c>
      <c r="C203" s="20">
        <f>IF('Data Entry'!C203="red",1,IF('Data Entry'!C203="blue",2,0))</f>
        <v>1</v>
      </c>
      <c r="D203" s="22">
        <f>'Data Entry'!D203</f>
        <v>0</v>
      </c>
      <c r="E203" s="22">
        <f>'Data Entry'!E203</f>
        <v>0</v>
      </c>
      <c r="F203" s="22">
        <f>'Data Entry'!F203</f>
        <v>0</v>
      </c>
      <c r="G203" s="22">
        <f>'Data Entry'!G203</f>
        <v>0</v>
      </c>
      <c r="H203" s="22">
        <f>'Data Entry'!H203</f>
        <v>2</v>
      </c>
      <c r="I203" s="22">
        <f t="shared" si="63"/>
        <v>0</v>
      </c>
      <c r="J203" s="22">
        <f t="shared" si="64"/>
        <v>2</v>
      </c>
      <c r="K203" s="22">
        <f t="shared" si="51"/>
        <v>0</v>
      </c>
      <c r="L203" s="22">
        <f t="shared" si="52"/>
        <v>0</v>
      </c>
      <c r="M203" s="22">
        <f t="shared" si="53"/>
        <v>0</v>
      </c>
      <c r="N203" s="22">
        <f t="shared" si="54"/>
        <v>2</v>
      </c>
      <c r="O203" s="22">
        <f t="shared" si="55"/>
        <v>0</v>
      </c>
      <c r="P203" s="35">
        <f>'Data Entry'!I203</f>
        <v>0</v>
      </c>
      <c r="Q203" s="35">
        <f>'Data Entry'!J203</f>
        <v>0</v>
      </c>
      <c r="R203" s="35">
        <f>'Data Entry'!K203</f>
        <v>7</v>
      </c>
      <c r="S203" s="35">
        <f>'Data Entry'!L203</f>
        <v>7</v>
      </c>
      <c r="T203" s="35">
        <f t="shared" si="56"/>
        <v>0</v>
      </c>
      <c r="U203" s="35">
        <f t="shared" si="57"/>
        <v>14</v>
      </c>
      <c r="V203" s="35" t="e">
        <f t="shared" si="65"/>
        <v>#DIV/0!</v>
      </c>
      <c r="W203" s="35">
        <f t="shared" si="66"/>
        <v>0.5</v>
      </c>
      <c r="X203" s="35">
        <f t="shared" si="67"/>
        <v>7</v>
      </c>
      <c r="Y203" s="35">
        <f t="shared" si="58"/>
        <v>0</v>
      </c>
      <c r="Z203" s="35">
        <f t="shared" si="59"/>
        <v>14</v>
      </c>
      <c r="AA203" s="35">
        <f t="shared" si="60"/>
        <v>14</v>
      </c>
      <c r="AB203" s="21">
        <f>'Data Entry'!S203</f>
        <v>0</v>
      </c>
      <c r="AC203" s="21">
        <f>'Data Entry'!T203</f>
        <v>4</v>
      </c>
      <c r="AD203" s="21">
        <f>'Data Entry'!U203</f>
        <v>0</v>
      </c>
      <c r="AE203" s="21">
        <f t="shared" si="61"/>
        <v>15</v>
      </c>
      <c r="AF203" s="13">
        <f>'Data Entry'!V203</f>
        <v>0</v>
      </c>
      <c r="AG203" s="13">
        <f t="shared" si="62"/>
        <v>0</v>
      </c>
      <c r="AH203" s="13">
        <f>'Data Entry'!W203</f>
        <v>0</v>
      </c>
      <c r="AI203" s="13">
        <f>'Data Entry'!X203</f>
        <v>0</v>
      </c>
      <c r="AJ203" s="13">
        <f>'Data Entry'!Y203</f>
        <v>0</v>
      </c>
      <c r="AK203" s="13">
        <f>'Data Entry'!Z203</f>
        <v>0</v>
      </c>
    </row>
    <row r="204" spans="1:37">
      <c r="A204" s="34">
        <f>'Data Entry'!A204</f>
        <v>4343</v>
      </c>
      <c r="B204" s="34">
        <f>'Data Entry'!B204</f>
        <v>34</v>
      </c>
      <c r="C204" s="20">
        <f>IF('Data Entry'!C204="red",1,IF('Data Entry'!C204="blue",2,0))</f>
        <v>2</v>
      </c>
      <c r="D204" s="22">
        <f>'Data Entry'!D204</f>
        <v>1</v>
      </c>
      <c r="E204" s="22">
        <f>'Data Entry'!E204</f>
        <v>0</v>
      </c>
      <c r="F204" s="22">
        <f>'Data Entry'!F204</f>
        <v>0</v>
      </c>
      <c r="G204" s="22">
        <f>'Data Entry'!G204</f>
        <v>2</v>
      </c>
      <c r="H204" s="22">
        <f>'Data Entry'!H204</f>
        <v>0</v>
      </c>
      <c r="I204" s="22">
        <f t="shared" si="63"/>
        <v>0</v>
      </c>
      <c r="J204" s="22">
        <f t="shared" si="64"/>
        <v>2</v>
      </c>
      <c r="K204" s="22">
        <f t="shared" si="51"/>
        <v>2</v>
      </c>
      <c r="L204" s="22">
        <f t="shared" si="52"/>
        <v>0</v>
      </c>
      <c r="M204" s="22">
        <f t="shared" si="53"/>
        <v>8</v>
      </c>
      <c r="N204" s="22">
        <f t="shared" si="54"/>
        <v>2</v>
      </c>
      <c r="O204" s="22">
        <f t="shared" si="55"/>
        <v>10</v>
      </c>
      <c r="P204" s="35">
        <f>'Data Entry'!I204</f>
        <v>0</v>
      </c>
      <c r="Q204" s="35">
        <f>'Data Entry'!J204</f>
        <v>0</v>
      </c>
      <c r="R204" s="35">
        <f>'Data Entry'!K204</f>
        <v>6</v>
      </c>
      <c r="S204" s="35">
        <f>'Data Entry'!L204</f>
        <v>2</v>
      </c>
      <c r="T204" s="35">
        <f t="shared" si="56"/>
        <v>0</v>
      </c>
      <c r="U204" s="35">
        <f t="shared" si="57"/>
        <v>8</v>
      </c>
      <c r="V204" s="35" t="e">
        <f t="shared" si="65"/>
        <v>#DIV/0!</v>
      </c>
      <c r="W204" s="35">
        <f t="shared" si="66"/>
        <v>0.75</v>
      </c>
      <c r="X204" s="35">
        <f t="shared" si="67"/>
        <v>4</v>
      </c>
      <c r="Y204" s="35">
        <f t="shared" si="58"/>
        <v>0</v>
      </c>
      <c r="Z204" s="35">
        <f t="shared" si="59"/>
        <v>12</v>
      </c>
      <c r="AA204" s="35">
        <f t="shared" si="60"/>
        <v>12</v>
      </c>
      <c r="AB204" s="21">
        <f>'Data Entry'!S204</f>
        <v>0</v>
      </c>
      <c r="AC204" s="21">
        <f>'Data Entry'!T204</f>
        <v>0</v>
      </c>
      <c r="AD204" s="21">
        <f>'Data Entry'!U204</f>
        <v>0</v>
      </c>
      <c r="AE204" s="21">
        <f t="shared" si="61"/>
        <v>0</v>
      </c>
      <c r="AF204" s="13">
        <f>'Data Entry'!V204</f>
        <v>0</v>
      </c>
      <c r="AG204" s="13">
        <f t="shared" si="62"/>
        <v>0</v>
      </c>
      <c r="AH204" s="13">
        <f>'Data Entry'!W204</f>
        <v>0</v>
      </c>
      <c r="AI204" s="13">
        <f>'Data Entry'!X204</f>
        <v>0</v>
      </c>
      <c r="AJ204" s="13">
        <f>'Data Entry'!Y204</f>
        <v>0</v>
      </c>
      <c r="AK204" s="13">
        <f>'Data Entry'!Z204</f>
        <v>0</v>
      </c>
    </row>
    <row r="205" spans="1:37">
      <c r="A205" s="34">
        <f>'Data Entry'!A205</f>
        <v>4152</v>
      </c>
      <c r="B205" s="34">
        <f>'Data Entry'!B205</f>
        <v>34</v>
      </c>
      <c r="C205" s="20">
        <f>IF('Data Entry'!C205="red",1,IF('Data Entry'!C205="blue",2,0))</f>
        <v>2</v>
      </c>
      <c r="D205" s="22">
        <f>'Data Entry'!D205</f>
        <v>1</v>
      </c>
      <c r="E205" s="22">
        <f>'Data Entry'!E205</f>
        <v>1</v>
      </c>
      <c r="F205" s="22">
        <f>'Data Entry'!F205</f>
        <v>0</v>
      </c>
      <c r="G205" s="22">
        <f>'Data Entry'!G205</f>
        <v>1</v>
      </c>
      <c r="H205" s="22">
        <f>'Data Entry'!H205</f>
        <v>0</v>
      </c>
      <c r="I205" s="22">
        <f t="shared" si="63"/>
        <v>1</v>
      </c>
      <c r="J205" s="22">
        <f t="shared" si="64"/>
        <v>1</v>
      </c>
      <c r="K205" s="22">
        <f t="shared" si="51"/>
        <v>2</v>
      </c>
      <c r="L205" s="22">
        <f t="shared" si="52"/>
        <v>2</v>
      </c>
      <c r="M205" s="22">
        <f t="shared" si="53"/>
        <v>4</v>
      </c>
      <c r="N205" s="22">
        <f t="shared" si="54"/>
        <v>2</v>
      </c>
      <c r="O205" s="22">
        <f t="shared" si="55"/>
        <v>8</v>
      </c>
      <c r="P205" s="35">
        <f>'Data Entry'!I205</f>
        <v>0</v>
      </c>
      <c r="Q205" s="35">
        <f>'Data Entry'!J205</f>
        <v>0</v>
      </c>
      <c r="R205" s="35">
        <f>'Data Entry'!K205</f>
        <v>5</v>
      </c>
      <c r="S205" s="35">
        <f>'Data Entry'!L205</f>
        <v>3</v>
      </c>
      <c r="T205" s="35">
        <f t="shared" si="56"/>
        <v>0</v>
      </c>
      <c r="U205" s="35">
        <f t="shared" si="57"/>
        <v>8</v>
      </c>
      <c r="V205" s="35" t="e">
        <f t="shared" si="65"/>
        <v>#DIV/0!</v>
      </c>
      <c r="W205" s="35">
        <f t="shared" si="66"/>
        <v>0.625</v>
      </c>
      <c r="X205" s="35">
        <f t="shared" si="67"/>
        <v>4</v>
      </c>
      <c r="Y205" s="35">
        <f t="shared" si="58"/>
        <v>0</v>
      </c>
      <c r="Z205" s="35">
        <f t="shared" si="59"/>
        <v>10</v>
      </c>
      <c r="AA205" s="35">
        <f t="shared" si="60"/>
        <v>10</v>
      </c>
      <c r="AB205" s="21">
        <f>'Data Entry'!S205</f>
        <v>0</v>
      </c>
      <c r="AC205" s="21">
        <f>'Data Entry'!T205</f>
        <v>4</v>
      </c>
      <c r="AD205" s="21">
        <f>'Data Entry'!U205</f>
        <v>0</v>
      </c>
      <c r="AE205" s="21">
        <f t="shared" si="61"/>
        <v>15</v>
      </c>
      <c r="AF205" s="13">
        <f>'Data Entry'!V205</f>
        <v>0</v>
      </c>
      <c r="AG205" s="13">
        <f t="shared" si="62"/>
        <v>0</v>
      </c>
      <c r="AH205" s="13">
        <f>'Data Entry'!W205</f>
        <v>0</v>
      </c>
      <c r="AI205" s="13">
        <f>'Data Entry'!X205</f>
        <v>0</v>
      </c>
      <c r="AJ205" s="13">
        <f>'Data Entry'!Y205</f>
        <v>0</v>
      </c>
      <c r="AK205" s="13">
        <f>'Data Entry'!Z205</f>
        <v>0</v>
      </c>
    </row>
    <row r="206" spans="1:37">
      <c r="A206" s="34">
        <f>'Data Entry'!A206</f>
        <v>8765</v>
      </c>
      <c r="B206" s="34">
        <f>'Data Entry'!B206</f>
        <v>34</v>
      </c>
      <c r="C206" s="20">
        <f>IF('Data Entry'!C206="red",1,IF('Data Entry'!C206="blue",2,0))</f>
        <v>1</v>
      </c>
      <c r="D206" s="22">
        <f>'Data Entry'!D206</f>
        <v>1</v>
      </c>
      <c r="E206" s="22">
        <f>'Data Entry'!E206</f>
        <v>0</v>
      </c>
      <c r="F206" s="22">
        <f>'Data Entry'!F206</f>
        <v>0</v>
      </c>
      <c r="G206" s="22">
        <f>'Data Entry'!G206</f>
        <v>0</v>
      </c>
      <c r="H206" s="22">
        <f>'Data Entry'!H206</f>
        <v>0</v>
      </c>
      <c r="I206" s="22">
        <f t="shared" si="63"/>
        <v>0</v>
      </c>
      <c r="J206" s="22">
        <f t="shared" si="64"/>
        <v>0</v>
      </c>
      <c r="K206" s="22">
        <f t="shared" si="51"/>
        <v>2</v>
      </c>
      <c r="L206" s="22">
        <f t="shared" si="52"/>
        <v>0</v>
      </c>
      <c r="M206" s="22">
        <f t="shared" si="53"/>
        <v>0</v>
      </c>
      <c r="N206" s="22">
        <f t="shared" si="54"/>
        <v>0</v>
      </c>
      <c r="O206" s="22">
        <f t="shared" si="55"/>
        <v>2</v>
      </c>
      <c r="P206" s="35">
        <f>'Data Entry'!I206</f>
        <v>0</v>
      </c>
      <c r="Q206" s="35">
        <f>'Data Entry'!J206</f>
        <v>0</v>
      </c>
      <c r="R206" s="35">
        <f>'Data Entry'!K206</f>
        <v>0</v>
      </c>
      <c r="S206" s="35">
        <f>'Data Entry'!L206</f>
        <v>0</v>
      </c>
      <c r="T206" s="35">
        <f t="shared" si="56"/>
        <v>0</v>
      </c>
      <c r="U206" s="35">
        <f t="shared" si="57"/>
        <v>0</v>
      </c>
      <c r="V206" s="35" t="e">
        <f t="shared" si="65"/>
        <v>#DIV/0!</v>
      </c>
      <c r="W206" s="35" t="e">
        <f t="shared" si="66"/>
        <v>#DIV/0!</v>
      </c>
      <c r="X206" s="35">
        <f t="shared" si="67"/>
        <v>0</v>
      </c>
      <c r="Y206" s="35">
        <f t="shared" si="58"/>
        <v>0</v>
      </c>
      <c r="Z206" s="35">
        <f t="shared" si="59"/>
        <v>0</v>
      </c>
      <c r="AA206" s="35">
        <f t="shared" si="60"/>
        <v>0</v>
      </c>
      <c r="AB206" s="21">
        <f>'Data Entry'!S206</f>
        <v>0</v>
      </c>
      <c r="AC206" s="21">
        <f>'Data Entry'!T206</f>
        <v>0</v>
      </c>
      <c r="AD206" s="21">
        <f>'Data Entry'!U206</f>
        <v>0</v>
      </c>
      <c r="AE206" s="21">
        <f t="shared" si="61"/>
        <v>0</v>
      </c>
      <c r="AF206" s="13">
        <f>'Data Entry'!V206</f>
        <v>0</v>
      </c>
      <c r="AG206" s="13">
        <f t="shared" si="62"/>
        <v>0</v>
      </c>
      <c r="AH206" s="13">
        <f>'Data Entry'!W206</f>
        <v>0</v>
      </c>
      <c r="AI206" s="13">
        <f>'Data Entry'!X206</f>
        <v>0</v>
      </c>
      <c r="AJ206" s="13">
        <f>'Data Entry'!Y206</f>
        <v>0</v>
      </c>
      <c r="AK206" s="13">
        <f>'Data Entry'!Z206</f>
        <v>0</v>
      </c>
    </row>
    <row r="207" spans="1:37">
      <c r="A207" s="34">
        <f>'Data Entry'!A207</f>
        <v>1374</v>
      </c>
      <c r="B207" s="34">
        <f>'Data Entry'!B207</f>
        <v>34</v>
      </c>
      <c r="C207" s="20">
        <f>IF('Data Entry'!C207="red",1,IF('Data Entry'!C207="blue",2,0))</f>
        <v>2</v>
      </c>
      <c r="D207" s="22">
        <f>'Data Entry'!D207</f>
        <v>1</v>
      </c>
      <c r="E207" s="22">
        <f>'Data Entry'!E207</f>
        <v>0</v>
      </c>
      <c r="F207" s="22">
        <f>'Data Entry'!F207</f>
        <v>0</v>
      </c>
      <c r="G207" s="22">
        <f>'Data Entry'!G207</f>
        <v>1</v>
      </c>
      <c r="H207" s="22">
        <f>'Data Entry'!H207</f>
        <v>0</v>
      </c>
      <c r="I207" s="22">
        <f t="shared" si="63"/>
        <v>0</v>
      </c>
      <c r="J207" s="22">
        <f t="shared" si="64"/>
        <v>1</v>
      </c>
      <c r="K207" s="22">
        <f t="shared" si="51"/>
        <v>2</v>
      </c>
      <c r="L207" s="22">
        <f t="shared" si="52"/>
        <v>0</v>
      </c>
      <c r="M207" s="22">
        <f t="shared" si="53"/>
        <v>4</v>
      </c>
      <c r="N207" s="22">
        <f t="shared" si="54"/>
        <v>1</v>
      </c>
      <c r="O207" s="22">
        <f t="shared" si="55"/>
        <v>6</v>
      </c>
      <c r="P207" s="35">
        <f>'Data Entry'!I207</f>
        <v>0</v>
      </c>
      <c r="Q207" s="35">
        <f>'Data Entry'!J207</f>
        <v>0</v>
      </c>
      <c r="R207" s="35">
        <f>'Data Entry'!K207</f>
        <v>0</v>
      </c>
      <c r="S207" s="35">
        <f>'Data Entry'!L207</f>
        <v>0</v>
      </c>
      <c r="T207" s="35">
        <f t="shared" si="56"/>
        <v>0</v>
      </c>
      <c r="U207" s="35">
        <f t="shared" si="57"/>
        <v>0</v>
      </c>
      <c r="V207" s="35" t="e">
        <f t="shared" si="65"/>
        <v>#DIV/0!</v>
      </c>
      <c r="W207" s="35" t="e">
        <f t="shared" si="66"/>
        <v>#DIV/0!</v>
      </c>
      <c r="X207" s="35">
        <f t="shared" si="67"/>
        <v>0</v>
      </c>
      <c r="Y207" s="35">
        <f t="shared" si="58"/>
        <v>0</v>
      </c>
      <c r="Z207" s="35">
        <f t="shared" si="59"/>
        <v>0</v>
      </c>
      <c r="AA207" s="35">
        <f t="shared" si="60"/>
        <v>0</v>
      </c>
      <c r="AB207" s="21">
        <f>'Data Entry'!S207</f>
        <v>0</v>
      </c>
      <c r="AC207" s="21">
        <f>'Data Entry'!T207</f>
        <v>0</v>
      </c>
      <c r="AD207" s="21">
        <f>'Data Entry'!U207</f>
        <v>0</v>
      </c>
      <c r="AE207" s="21">
        <f t="shared" si="61"/>
        <v>0</v>
      </c>
      <c r="AF207" s="13">
        <f>'Data Entry'!V207</f>
        <v>0</v>
      </c>
      <c r="AG207" s="13">
        <f t="shared" si="62"/>
        <v>0</v>
      </c>
      <c r="AH207" s="13">
        <f>'Data Entry'!W207</f>
        <v>0</v>
      </c>
      <c r="AI207" s="13">
        <f>'Data Entry'!X207</f>
        <v>0</v>
      </c>
      <c r="AJ207" s="13">
        <f>'Data Entry'!Y207</f>
        <v>0</v>
      </c>
      <c r="AK207" s="13">
        <f>'Data Entry'!Z207</f>
        <v>0</v>
      </c>
    </row>
    <row r="208" spans="1:37">
      <c r="A208" s="34">
        <f>'Data Entry'!A208</f>
        <v>6135</v>
      </c>
      <c r="B208" s="34">
        <f>'Data Entry'!B208</f>
        <v>34</v>
      </c>
      <c r="C208" s="20">
        <f>IF('Data Entry'!C208="red",1,IF('Data Entry'!C208="blue",2,0))</f>
        <v>1</v>
      </c>
      <c r="D208" s="22">
        <f>'Data Entry'!D208</f>
        <v>1</v>
      </c>
      <c r="E208" s="22">
        <f>'Data Entry'!E208</f>
        <v>0</v>
      </c>
      <c r="F208" s="22">
        <f>'Data Entry'!F208</f>
        <v>0</v>
      </c>
      <c r="G208" s="22">
        <f>'Data Entry'!G208</f>
        <v>0</v>
      </c>
      <c r="H208" s="22">
        <f>'Data Entry'!H208</f>
        <v>1</v>
      </c>
      <c r="I208" s="22">
        <f t="shared" si="63"/>
        <v>0</v>
      </c>
      <c r="J208" s="22">
        <f t="shared" si="64"/>
        <v>1</v>
      </c>
      <c r="K208" s="22">
        <f t="shared" si="51"/>
        <v>2</v>
      </c>
      <c r="L208" s="22">
        <f t="shared" si="52"/>
        <v>0</v>
      </c>
      <c r="M208" s="22">
        <f t="shared" si="53"/>
        <v>0</v>
      </c>
      <c r="N208" s="22">
        <f t="shared" si="54"/>
        <v>1</v>
      </c>
      <c r="O208" s="22">
        <f t="shared" si="55"/>
        <v>2</v>
      </c>
      <c r="P208" s="35">
        <f>'Data Entry'!I208</f>
        <v>0</v>
      </c>
      <c r="Q208" s="35">
        <f>'Data Entry'!J208</f>
        <v>0</v>
      </c>
      <c r="R208" s="35">
        <f>'Data Entry'!K208</f>
        <v>0</v>
      </c>
      <c r="S208" s="35">
        <f>'Data Entry'!L208</f>
        <v>0</v>
      </c>
      <c r="T208" s="35">
        <f t="shared" si="56"/>
        <v>0</v>
      </c>
      <c r="U208" s="35">
        <f t="shared" si="57"/>
        <v>0</v>
      </c>
      <c r="V208" s="35" t="e">
        <f t="shared" si="65"/>
        <v>#DIV/0!</v>
      </c>
      <c r="W208" s="35" t="e">
        <f t="shared" si="66"/>
        <v>#DIV/0!</v>
      </c>
      <c r="X208" s="35">
        <f t="shared" si="67"/>
        <v>0</v>
      </c>
      <c r="Y208" s="35">
        <f t="shared" si="58"/>
        <v>0</v>
      </c>
      <c r="Z208" s="35">
        <f t="shared" si="59"/>
        <v>0</v>
      </c>
      <c r="AA208" s="35">
        <f t="shared" si="60"/>
        <v>0</v>
      </c>
      <c r="AB208" s="21">
        <f>'Data Entry'!S208</f>
        <v>0</v>
      </c>
      <c r="AC208" s="21">
        <f>'Data Entry'!T208</f>
        <v>0</v>
      </c>
      <c r="AD208" s="21">
        <f>'Data Entry'!U208</f>
        <v>0</v>
      </c>
      <c r="AE208" s="21">
        <f t="shared" si="61"/>
        <v>0</v>
      </c>
      <c r="AF208" s="13">
        <f>'Data Entry'!V208</f>
        <v>0</v>
      </c>
      <c r="AG208" s="13">
        <f t="shared" si="62"/>
        <v>0</v>
      </c>
      <c r="AH208" s="13">
        <f>'Data Entry'!W208</f>
        <v>0</v>
      </c>
      <c r="AI208" s="13">
        <f>'Data Entry'!X208</f>
        <v>0</v>
      </c>
      <c r="AJ208" s="13">
        <f>'Data Entry'!Y208</f>
        <v>1</v>
      </c>
      <c r="AK208" s="13">
        <f>'Data Entry'!Z208</f>
        <v>0</v>
      </c>
    </row>
    <row r="209" spans="1:37">
      <c r="A209" s="34">
        <f>'Data Entry'!A209</f>
        <v>5409</v>
      </c>
      <c r="B209" s="34">
        <f>'Data Entry'!B209</f>
        <v>35</v>
      </c>
      <c r="C209" s="20">
        <f>IF('Data Entry'!C209="red",1,IF('Data Entry'!C209="blue",2,0))</f>
        <v>1</v>
      </c>
      <c r="D209" s="22">
        <f>'Data Entry'!D209</f>
        <v>0</v>
      </c>
      <c r="E209" s="22">
        <f>'Data Entry'!E209</f>
        <v>0</v>
      </c>
      <c r="F209" s="22">
        <f>'Data Entry'!F209</f>
        <v>0</v>
      </c>
      <c r="G209" s="22">
        <f>'Data Entry'!G209</f>
        <v>1</v>
      </c>
      <c r="H209" s="22">
        <f>'Data Entry'!H209</f>
        <v>0</v>
      </c>
      <c r="I209" s="22">
        <f t="shared" si="63"/>
        <v>0</v>
      </c>
      <c r="J209" s="22">
        <f t="shared" si="64"/>
        <v>1</v>
      </c>
      <c r="K209" s="22">
        <f t="shared" si="51"/>
        <v>0</v>
      </c>
      <c r="L209" s="22">
        <f t="shared" si="52"/>
        <v>0</v>
      </c>
      <c r="M209" s="22">
        <f t="shared" si="53"/>
        <v>4</v>
      </c>
      <c r="N209" s="22">
        <f t="shared" si="54"/>
        <v>1</v>
      </c>
      <c r="O209" s="22">
        <f t="shared" si="55"/>
        <v>4</v>
      </c>
      <c r="P209" s="35">
        <f>'Data Entry'!I209</f>
        <v>0</v>
      </c>
      <c r="Q209" s="35">
        <f>'Data Entry'!J209</f>
        <v>0</v>
      </c>
      <c r="R209" s="35">
        <f>'Data Entry'!K209</f>
        <v>5</v>
      </c>
      <c r="S209" s="35">
        <f>'Data Entry'!L209</f>
        <v>4</v>
      </c>
      <c r="T209" s="35">
        <f t="shared" si="56"/>
        <v>0</v>
      </c>
      <c r="U209" s="35">
        <f t="shared" si="57"/>
        <v>9</v>
      </c>
      <c r="V209" s="35" t="e">
        <f t="shared" si="65"/>
        <v>#DIV/0!</v>
      </c>
      <c r="W209" s="35">
        <f t="shared" si="66"/>
        <v>0.555555555555556</v>
      </c>
      <c r="X209" s="35">
        <f t="shared" si="67"/>
        <v>4.5</v>
      </c>
      <c r="Y209" s="35">
        <f t="shared" si="58"/>
        <v>0</v>
      </c>
      <c r="Z209" s="35">
        <f t="shared" si="59"/>
        <v>10</v>
      </c>
      <c r="AA209" s="35">
        <f t="shared" si="60"/>
        <v>10</v>
      </c>
      <c r="AB209" s="21">
        <f>'Data Entry'!S209</f>
        <v>0</v>
      </c>
      <c r="AC209" s="21">
        <f>'Data Entry'!T209</f>
        <v>1</v>
      </c>
      <c r="AD209" s="21">
        <f>'Data Entry'!U209</f>
        <v>0</v>
      </c>
      <c r="AE209" s="21">
        <f t="shared" si="61"/>
        <v>4</v>
      </c>
      <c r="AF209" s="13">
        <f>'Data Entry'!V209</f>
        <v>4</v>
      </c>
      <c r="AG209" s="13">
        <f t="shared" si="62"/>
        <v>1.33333333333333</v>
      </c>
      <c r="AH209" s="13">
        <f>'Data Entry'!W209</f>
        <v>0</v>
      </c>
      <c r="AI209" s="13">
        <f>'Data Entry'!X209</f>
        <v>0</v>
      </c>
      <c r="AJ209" s="13">
        <f>'Data Entry'!Y209</f>
        <v>0</v>
      </c>
      <c r="AK209" s="13">
        <f>'Data Entry'!Z209</f>
        <v>0</v>
      </c>
    </row>
    <row r="210" spans="1:37">
      <c r="A210" s="34">
        <f>'Data Entry'!A210</f>
        <v>3543</v>
      </c>
      <c r="B210" s="34">
        <f>'Data Entry'!B210</f>
        <v>35</v>
      </c>
      <c r="C210" s="20">
        <f>IF('Data Entry'!C210="red",1,IF('Data Entry'!C210="blue",2,0))</f>
        <v>2</v>
      </c>
      <c r="D210" s="22">
        <f>'Data Entry'!D210</f>
        <v>1</v>
      </c>
      <c r="E210" s="22">
        <f>'Data Entry'!E210</f>
        <v>0</v>
      </c>
      <c r="F210" s="22">
        <f>'Data Entry'!F210</f>
        <v>1</v>
      </c>
      <c r="G210" s="22">
        <f>'Data Entry'!G210</f>
        <v>0</v>
      </c>
      <c r="H210" s="22">
        <f>'Data Entry'!H210</f>
        <v>0</v>
      </c>
      <c r="I210" s="22">
        <f t="shared" si="63"/>
        <v>1</v>
      </c>
      <c r="J210" s="22">
        <f t="shared" si="64"/>
        <v>0</v>
      </c>
      <c r="K210" s="22">
        <f t="shared" si="51"/>
        <v>2</v>
      </c>
      <c r="L210" s="22">
        <f t="shared" si="52"/>
        <v>0</v>
      </c>
      <c r="M210" s="22">
        <f t="shared" si="53"/>
        <v>0</v>
      </c>
      <c r="N210" s="22">
        <f t="shared" si="54"/>
        <v>1</v>
      </c>
      <c r="O210" s="22">
        <f t="shared" si="55"/>
        <v>2</v>
      </c>
      <c r="P210" s="35">
        <f>'Data Entry'!I210</f>
        <v>2</v>
      </c>
      <c r="Q210" s="35">
        <f>'Data Entry'!J210</f>
        <v>3</v>
      </c>
      <c r="R210" s="35">
        <f>'Data Entry'!K210</f>
        <v>0</v>
      </c>
      <c r="S210" s="35">
        <f>'Data Entry'!L210</f>
        <v>0</v>
      </c>
      <c r="T210" s="35">
        <f t="shared" si="56"/>
        <v>5</v>
      </c>
      <c r="U210" s="35">
        <f t="shared" si="57"/>
        <v>0</v>
      </c>
      <c r="V210" s="35">
        <f t="shared" si="65"/>
        <v>0.4</v>
      </c>
      <c r="W210" s="35" t="e">
        <f t="shared" si="66"/>
        <v>#DIV/0!</v>
      </c>
      <c r="X210" s="35">
        <f t="shared" si="67"/>
        <v>2.5</v>
      </c>
      <c r="Y210" s="35">
        <f t="shared" si="58"/>
        <v>2</v>
      </c>
      <c r="Z210" s="35">
        <f t="shared" si="59"/>
        <v>0</v>
      </c>
      <c r="AA210" s="35">
        <f t="shared" si="60"/>
        <v>2</v>
      </c>
      <c r="AB210" s="21">
        <f>'Data Entry'!S210</f>
        <v>0</v>
      </c>
      <c r="AC210" s="21">
        <f>'Data Entry'!T210</f>
        <v>0</v>
      </c>
      <c r="AD210" s="21">
        <f>'Data Entry'!U210</f>
        <v>0</v>
      </c>
      <c r="AE210" s="21">
        <f t="shared" si="61"/>
        <v>0</v>
      </c>
      <c r="AF210" s="13">
        <f>'Data Entry'!V210</f>
        <v>8</v>
      </c>
      <c r="AG210" s="13">
        <f t="shared" si="62"/>
        <v>2.66666666666667</v>
      </c>
      <c r="AH210" s="13">
        <f>'Data Entry'!W210</f>
        <v>0</v>
      </c>
      <c r="AI210" s="13">
        <f>'Data Entry'!X210</f>
        <v>0</v>
      </c>
      <c r="AJ210" s="13">
        <f>'Data Entry'!Y210</f>
        <v>0</v>
      </c>
      <c r="AK210" s="13">
        <f>'Data Entry'!Z210</f>
        <v>0</v>
      </c>
    </row>
    <row r="211" spans="1:37">
      <c r="A211" s="34">
        <f>'Data Entry'!A211</f>
        <v>6978</v>
      </c>
      <c r="B211" s="34">
        <f>'Data Entry'!B211</f>
        <v>35</v>
      </c>
      <c r="C211" s="20">
        <f>IF('Data Entry'!C211="red",1,IF('Data Entry'!C211="blue",2,0))</f>
        <v>1</v>
      </c>
      <c r="D211" s="22">
        <f>'Data Entry'!D211</f>
        <v>1</v>
      </c>
      <c r="E211" s="22">
        <f>'Data Entry'!E211</f>
        <v>0</v>
      </c>
      <c r="F211" s="22">
        <f>'Data Entry'!F211</f>
        <v>0</v>
      </c>
      <c r="G211" s="22">
        <f>'Data Entry'!G211</f>
        <v>2</v>
      </c>
      <c r="H211" s="22">
        <f>'Data Entry'!H211</f>
        <v>0</v>
      </c>
      <c r="I211" s="22">
        <f t="shared" si="63"/>
        <v>0</v>
      </c>
      <c r="J211" s="22">
        <f t="shared" si="64"/>
        <v>2</v>
      </c>
      <c r="K211" s="22">
        <f t="shared" si="51"/>
        <v>2</v>
      </c>
      <c r="L211" s="22">
        <f t="shared" si="52"/>
        <v>0</v>
      </c>
      <c r="M211" s="22">
        <f t="shared" si="53"/>
        <v>8</v>
      </c>
      <c r="N211" s="22">
        <f t="shared" si="54"/>
        <v>2</v>
      </c>
      <c r="O211" s="22">
        <f t="shared" si="55"/>
        <v>10</v>
      </c>
      <c r="P211" s="35">
        <f>'Data Entry'!I211</f>
        <v>0</v>
      </c>
      <c r="Q211" s="35">
        <f>'Data Entry'!J211</f>
        <v>0</v>
      </c>
      <c r="R211" s="35">
        <f>'Data Entry'!K211</f>
        <v>3</v>
      </c>
      <c r="S211" s="35">
        <f>'Data Entry'!L211</f>
        <v>6</v>
      </c>
      <c r="T211" s="35">
        <f t="shared" si="56"/>
        <v>0</v>
      </c>
      <c r="U211" s="35">
        <f t="shared" si="57"/>
        <v>9</v>
      </c>
      <c r="V211" s="35" t="e">
        <f t="shared" si="65"/>
        <v>#DIV/0!</v>
      </c>
      <c r="W211" s="35">
        <f t="shared" si="66"/>
        <v>0.333333333333333</v>
      </c>
      <c r="X211" s="35">
        <f t="shared" si="67"/>
        <v>4.5</v>
      </c>
      <c r="Y211" s="35">
        <f t="shared" si="58"/>
        <v>0</v>
      </c>
      <c r="Z211" s="35">
        <f t="shared" si="59"/>
        <v>6</v>
      </c>
      <c r="AA211" s="35">
        <f t="shared" si="60"/>
        <v>6</v>
      </c>
      <c r="AB211" s="21">
        <f>'Data Entry'!S211</f>
        <v>0</v>
      </c>
      <c r="AC211" s="21">
        <f>'Data Entry'!T211</f>
        <v>2</v>
      </c>
      <c r="AD211" s="21">
        <f>'Data Entry'!U211</f>
        <v>0</v>
      </c>
      <c r="AE211" s="21">
        <f t="shared" si="61"/>
        <v>6</v>
      </c>
      <c r="AF211" s="13">
        <f>'Data Entry'!V211</f>
        <v>4</v>
      </c>
      <c r="AG211" s="13">
        <f t="shared" si="62"/>
        <v>1.33333333333333</v>
      </c>
      <c r="AH211" s="13">
        <f>'Data Entry'!W211</f>
        <v>0</v>
      </c>
      <c r="AI211" s="13">
        <f>'Data Entry'!X211</f>
        <v>0</v>
      </c>
      <c r="AJ211" s="13">
        <f>'Data Entry'!Y211</f>
        <v>0</v>
      </c>
      <c r="AK211" s="13">
        <f>'Data Entry'!Z211</f>
        <v>0</v>
      </c>
    </row>
    <row r="212" spans="1:37">
      <c r="A212" s="34">
        <f>'Data Entry'!A212</f>
        <v>3161</v>
      </c>
      <c r="B212" s="34">
        <f>'Data Entry'!B212</f>
        <v>35</v>
      </c>
      <c r="C212" s="20">
        <f>IF('Data Entry'!C212="red",1,IF('Data Entry'!C212="blue",2,0))</f>
        <v>2</v>
      </c>
      <c r="D212" s="22">
        <f>'Data Entry'!D212</f>
        <v>1</v>
      </c>
      <c r="E212" s="22">
        <f>'Data Entry'!E212</f>
        <v>0</v>
      </c>
      <c r="F212" s="22">
        <f>'Data Entry'!F212</f>
        <v>0</v>
      </c>
      <c r="G212" s="22">
        <f>'Data Entry'!G212</f>
        <v>0</v>
      </c>
      <c r="H212" s="22">
        <f>'Data Entry'!H212</f>
        <v>0</v>
      </c>
      <c r="I212" s="22">
        <f t="shared" si="63"/>
        <v>0</v>
      </c>
      <c r="J212" s="22">
        <f t="shared" si="64"/>
        <v>0</v>
      </c>
      <c r="K212" s="22">
        <f t="shared" si="51"/>
        <v>2</v>
      </c>
      <c r="L212" s="22">
        <f t="shared" si="52"/>
        <v>0</v>
      </c>
      <c r="M212" s="22">
        <f t="shared" si="53"/>
        <v>0</v>
      </c>
      <c r="N212" s="22">
        <f t="shared" si="54"/>
        <v>0</v>
      </c>
      <c r="O212" s="22">
        <f t="shared" si="55"/>
        <v>2</v>
      </c>
      <c r="P212" s="35">
        <f>'Data Entry'!I212</f>
        <v>0</v>
      </c>
      <c r="Q212" s="35">
        <f>'Data Entry'!J212</f>
        <v>0</v>
      </c>
      <c r="R212" s="35">
        <f>'Data Entry'!K212</f>
        <v>0</v>
      </c>
      <c r="S212" s="35">
        <f>'Data Entry'!L212</f>
        <v>0</v>
      </c>
      <c r="T212" s="35">
        <f t="shared" si="56"/>
        <v>0</v>
      </c>
      <c r="U212" s="35">
        <f t="shared" si="57"/>
        <v>0</v>
      </c>
      <c r="V212" s="35" t="e">
        <f t="shared" si="65"/>
        <v>#DIV/0!</v>
      </c>
      <c r="W212" s="35" t="e">
        <f t="shared" si="66"/>
        <v>#DIV/0!</v>
      </c>
      <c r="X212" s="35">
        <f t="shared" si="67"/>
        <v>0</v>
      </c>
      <c r="Y212" s="35">
        <f t="shared" si="58"/>
        <v>0</v>
      </c>
      <c r="Z212" s="35">
        <f t="shared" si="59"/>
        <v>0</v>
      </c>
      <c r="AA212" s="35">
        <f t="shared" si="60"/>
        <v>0</v>
      </c>
      <c r="AB212" s="21">
        <f>'Data Entry'!S212</f>
        <v>0</v>
      </c>
      <c r="AC212" s="21">
        <f>'Data Entry'!T212</f>
        <v>0</v>
      </c>
      <c r="AD212" s="21">
        <f>'Data Entry'!U212</f>
        <v>0</v>
      </c>
      <c r="AE212" s="21">
        <f t="shared" si="61"/>
        <v>0</v>
      </c>
      <c r="AF212" s="13">
        <f>'Data Entry'!V212</f>
        <v>8</v>
      </c>
      <c r="AG212" s="13">
        <f t="shared" si="62"/>
        <v>2.66666666666667</v>
      </c>
      <c r="AH212" s="13">
        <f>'Data Entry'!W212</f>
        <v>0</v>
      </c>
      <c r="AI212" s="13">
        <f>'Data Entry'!X212</f>
        <v>0</v>
      </c>
      <c r="AJ212" s="13">
        <f>'Data Entry'!Y212</f>
        <v>1</v>
      </c>
      <c r="AK212" s="13">
        <f>'Data Entry'!Z212</f>
        <v>1</v>
      </c>
    </row>
    <row r="213" spans="1:37">
      <c r="A213" s="34">
        <f>'Data Entry'!A213</f>
        <v>4617</v>
      </c>
      <c r="B213" s="34">
        <f>'Data Entry'!B213</f>
        <v>35</v>
      </c>
      <c r="C213" s="20">
        <f>IF('Data Entry'!C213="red",1,IF('Data Entry'!C213="blue",2,0))</f>
        <v>1</v>
      </c>
      <c r="D213" s="22">
        <f>'Data Entry'!D213</f>
        <v>1</v>
      </c>
      <c r="E213" s="22">
        <f>'Data Entry'!E213</f>
        <v>0</v>
      </c>
      <c r="F213" s="22">
        <f>'Data Entry'!F213</f>
        <v>0</v>
      </c>
      <c r="G213" s="22">
        <f>'Data Entry'!G213</f>
        <v>0</v>
      </c>
      <c r="H213" s="22">
        <f>'Data Entry'!H213</f>
        <v>0</v>
      </c>
      <c r="I213" s="22">
        <f t="shared" si="63"/>
        <v>0</v>
      </c>
      <c r="J213" s="22">
        <f t="shared" si="64"/>
        <v>0</v>
      </c>
      <c r="K213" s="22">
        <f t="shared" si="51"/>
        <v>2</v>
      </c>
      <c r="L213" s="22">
        <f t="shared" si="52"/>
        <v>0</v>
      </c>
      <c r="M213" s="22">
        <f t="shared" si="53"/>
        <v>0</v>
      </c>
      <c r="N213" s="22">
        <f t="shared" si="54"/>
        <v>0</v>
      </c>
      <c r="O213" s="22">
        <f t="shared" si="55"/>
        <v>2</v>
      </c>
      <c r="P213" s="35">
        <f>'Data Entry'!I213</f>
        <v>0</v>
      </c>
      <c r="Q213" s="35">
        <f>'Data Entry'!J213</f>
        <v>0</v>
      </c>
      <c r="R213" s="35">
        <f>'Data Entry'!K213</f>
        <v>0</v>
      </c>
      <c r="S213" s="35">
        <f>'Data Entry'!L213</f>
        <v>0</v>
      </c>
      <c r="T213" s="35">
        <f t="shared" si="56"/>
        <v>0</v>
      </c>
      <c r="U213" s="35">
        <f t="shared" si="57"/>
        <v>0</v>
      </c>
      <c r="V213" s="35" t="e">
        <f t="shared" si="65"/>
        <v>#DIV/0!</v>
      </c>
      <c r="W213" s="35" t="e">
        <f t="shared" si="66"/>
        <v>#DIV/0!</v>
      </c>
      <c r="X213" s="35">
        <f t="shared" si="67"/>
        <v>0</v>
      </c>
      <c r="Y213" s="35">
        <f t="shared" si="58"/>
        <v>0</v>
      </c>
      <c r="Z213" s="35">
        <f t="shared" si="59"/>
        <v>0</v>
      </c>
      <c r="AA213" s="35">
        <f t="shared" si="60"/>
        <v>0</v>
      </c>
      <c r="AB213" s="21">
        <f>'Data Entry'!S213</f>
        <v>0</v>
      </c>
      <c r="AC213" s="21">
        <f>'Data Entry'!T213</f>
        <v>0</v>
      </c>
      <c r="AD213" s="21">
        <f>'Data Entry'!U213</f>
        <v>0</v>
      </c>
      <c r="AE213" s="21">
        <f t="shared" si="61"/>
        <v>0</v>
      </c>
      <c r="AF213" s="13">
        <f>'Data Entry'!V213</f>
        <v>4</v>
      </c>
      <c r="AG213" s="13">
        <f t="shared" si="62"/>
        <v>1.33333333333333</v>
      </c>
      <c r="AH213" s="13">
        <f>'Data Entry'!W213</f>
        <v>0</v>
      </c>
      <c r="AI213" s="13">
        <f>'Data Entry'!X213</f>
        <v>0</v>
      </c>
      <c r="AJ213" s="13">
        <f>'Data Entry'!Y213</f>
        <v>0</v>
      </c>
      <c r="AK213" s="13">
        <f>'Data Entry'!Z213</f>
        <v>0</v>
      </c>
    </row>
    <row r="214" spans="1:37">
      <c r="A214" s="34">
        <f>'Data Entry'!A214</f>
        <v>8731</v>
      </c>
      <c r="B214" s="34">
        <f>'Data Entry'!B214</f>
        <v>35</v>
      </c>
      <c r="C214" s="20">
        <f>IF('Data Entry'!C214="red",1,IF('Data Entry'!C214="blue",2,0))</f>
        <v>2</v>
      </c>
      <c r="D214" s="22">
        <f>'Data Entry'!D214</f>
        <v>0</v>
      </c>
      <c r="E214" s="22">
        <f>'Data Entry'!E214</f>
        <v>1</v>
      </c>
      <c r="F214" s="22">
        <f>'Data Entry'!F214</f>
        <v>0</v>
      </c>
      <c r="G214" s="22">
        <f>'Data Entry'!G214</f>
        <v>0</v>
      </c>
      <c r="H214" s="22">
        <f>'Data Entry'!H214</f>
        <v>0</v>
      </c>
      <c r="I214" s="22">
        <f t="shared" si="63"/>
        <v>1</v>
      </c>
      <c r="J214" s="22">
        <f t="shared" si="64"/>
        <v>0</v>
      </c>
      <c r="K214" s="22">
        <f t="shared" si="51"/>
        <v>0</v>
      </c>
      <c r="L214" s="22">
        <f t="shared" si="52"/>
        <v>2</v>
      </c>
      <c r="M214" s="22">
        <f t="shared" si="53"/>
        <v>0</v>
      </c>
      <c r="N214" s="22">
        <f t="shared" si="54"/>
        <v>1</v>
      </c>
      <c r="O214" s="22">
        <f t="shared" si="55"/>
        <v>2</v>
      </c>
      <c r="P214" s="35">
        <f>'Data Entry'!I214</f>
        <v>7</v>
      </c>
      <c r="Q214" s="35">
        <f>'Data Entry'!J214</f>
        <v>0</v>
      </c>
      <c r="R214" s="35">
        <f>'Data Entry'!K214</f>
        <v>0</v>
      </c>
      <c r="S214" s="35">
        <f>'Data Entry'!L214</f>
        <v>0</v>
      </c>
      <c r="T214" s="35">
        <f t="shared" si="56"/>
        <v>7</v>
      </c>
      <c r="U214" s="35">
        <f t="shared" si="57"/>
        <v>0</v>
      </c>
      <c r="V214" s="35">
        <f t="shared" si="65"/>
        <v>1</v>
      </c>
      <c r="W214" s="35" t="e">
        <f t="shared" si="66"/>
        <v>#DIV/0!</v>
      </c>
      <c r="X214" s="35">
        <f t="shared" si="67"/>
        <v>3.5</v>
      </c>
      <c r="Y214" s="35">
        <f t="shared" si="58"/>
        <v>7</v>
      </c>
      <c r="Z214" s="35">
        <f t="shared" si="59"/>
        <v>0</v>
      </c>
      <c r="AA214" s="35">
        <f t="shared" si="60"/>
        <v>7</v>
      </c>
      <c r="AB214" s="21">
        <f>'Data Entry'!S214</f>
        <v>0</v>
      </c>
      <c r="AC214" s="21">
        <f>'Data Entry'!T214</f>
        <v>0</v>
      </c>
      <c r="AD214" s="21">
        <f>'Data Entry'!U214</f>
        <v>0</v>
      </c>
      <c r="AE214" s="21">
        <f t="shared" si="61"/>
        <v>0</v>
      </c>
      <c r="AF214" s="13">
        <f>'Data Entry'!V214</f>
        <v>8</v>
      </c>
      <c r="AG214" s="13">
        <f t="shared" si="62"/>
        <v>2.66666666666667</v>
      </c>
      <c r="AH214" s="13">
        <f>'Data Entry'!W214</f>
        <v>0</v>
      </c>
      <c r="AI214" s="13">
        <f>'Data Entry'!X214</f>
        <v>0</v>
      </c>
      <c r="AJ214" s="13">
        <f>'Data Entry'!Y214</f>
        <v>0</v>
      </c>
      <c r="AK214" s="13">
        <f>'Data Entry'!Z214</f>
        <v>0</v>
      </c>
    </row>
    <row r="215" spans="1:37">
      <c r="A215" s="34">
        <f>'Data Entry'!A215</f>
        <v>5409</v>
      </c>
      <c r="B215" s="34">
        <f>'Data Entry'!B215</f>
        <v>35</v>
      </c>
      <c r="C215" s="20">
        <f>IF('Data Entry'!C215="red",1,IF('Data Entry'!C215="blue",2,0))</f>
        <v>1</v>
      </c>
      <c r="D215" s="22">
        <f>'Data Entry'!D215</f>
        <v>0</v>
      </c>
      <c r="E215" s="22">
        <f>'Data Entry'!E215</f>
        <v>0</v>
      </c>
      <c r="F215" s="22">
        <f>'Data Entry'!F215</f>
        <v>0</v>
      </c>
      <c r="G215" s="22">
        <f>'Data Entry'!G215</f>
        <v>1</v>
      </c>
      <c r="H215" s="22">
        <f>'Data Entry'!H215</f>
        <v>0</v>
      </c>
      <c r="I215" s="22">
        <f t="shared" si="63"/>
        <v>0</v>
      </c>
      <c r="J215" s="22">
        <f t="shared" si="64"/>
        <v>1</v>
      </c>
      <c r="K215" s="22">
        <f t="shared" si="51"/>
        <v>0</v>
      </c>
      <c r="L215" s="22">
        <f t="shared" si="52"/>
        <v>0</v>
      </c>
      <c r="M215" s="22">
        <f t="shared" si="53"/>
        <v>4</v>
      </c>
      <c r="N215" s="22">
        <f t="shared" si="54"/>
        <v>1</v>
      </c>
      <c r="O215" s="22">
        <f t="shared" si="55"/>
        <v>4</v>
      </c>
      <c r="P215" s="35">
        <f>'Data Entry'!I215</f>
        <v>0</v>
      </c>
      <c r="Q215" s="35">
        <f>'Data Entry'!J215</f>
        <v>0</v>
      </c>
      <c r="R215" s="35">
        <f>'Data Entry'!K215</f>
        <v>5</v>
      </c>
      <c r="S215" s="35">
        <f>'Data Entry'!L215</f>
        <v>4</v>
      </c>
      <c r="T215" s="35">
        <f t="shared" si="56"/>
        <v>0</v>
      </c>
      <c r="U215" s="35">
        <f t="shared" si="57"/>
        <v>9</v>
      </c>
      <c r="V215" s="35" t="e">
        <f t="shared" si="65"/>
        <v>#DIV/0!</v>
      </c>
      <c r="W215" s="35">
        <f t="shared" si="66"/>
        <v>0.555555555555556</v>
      </c>
      <c r="X215" s="35">
        <f t="shared" si="67"/>
        <v>4.5</v>
      </c>
      <c r="Y215" s="35">
        <f t="shared" si="58"/>
        <v>0</v>
      </c>
      <c r="Z215" s="35">
        <f t="shared" si="59"/>
        <v>10</v>
      </c>
      <c r="AA215" s="35">
        <f t="shared" si="60"/>
        <v>10</v>
      </c>
      <c r="AB215" s="21">
        <f>'Data Entry'!S215</f>
        <v>0</v>
      </c>
      <c r="AC215" s="21">
        <f>'Data Entry'!T215</f>
        <v>1</v>
      </c>
      <c r="AD215" s="21">
        <f>'Data Entry'!U215</f>
        <v>0</v>
      </c>
      <c r="AE215" s="21">
        <f t="shared" si="61"/>
        <v>4</v>
      </c>
      <c r="AF215" s="13">
        <f>'Data Entry'!V215</f>
        <v>4</v>
      </c>
      <c r="AG215" s="13">
        <f t="shared" si="62"/>
        <v>1.33333333333333</v>
      </c>
      <c r="AH215" s="13">
        <f>'Data Entry'!W215</f>
        <v>0</v>
      </c>
      <c r="AI215" s="13">
        <f>'Data Entry'!X215</f>
        <v>0</v>
      </c>
      <c r="AJ215" s="13">
        <f>'Data Entry'!Y215</f>
        <v>0</v>
      </c>
      <c r="AK215" s="13">
        <f>'Data Entry'!Z215</f>
        <v>0</v>
      </c>
    </row>
    <row r="216" spans="1:37">
      <c r="A216" s="34">
        <f>'Data Entry'!A216</f>
        <v>3543</v>
      </c>
      <c r="B216" s="34">
        <f>'Data Entry'!B216</f>
        <v>35</v>
      </c>
      <c r="C216" s="20">
        <f>IF('Data Entry'!C216="red",1,IF('Data Entry'!C216="blue",2,0))</f>
        <v>2</v>
      </c>
      <c r="D216" s="22">
        <f>'Data Entry'!D216</f>
        <v>1</v>
      </c>
      <c r="E216" s="22">
        <f>'Data Entry'!E216</f>
        <v>0</v>
      </c>
      <c r="F216" s="22">
        <f>'Data Entry'!F216</f>
        <v>1</v>
      </c>
      <c r="G216" s="22">
        <f>'Data Entry'!G216</f>
        <v>0</v>
      </c>
      <c r="H216" s="22">
        <f>'Data Entry'!H216</f>
        <v>0</v>
      </c>
      <c r="I216" s="22">
        <f t="shared" si="63"/>
        <v>1</v>
      </c>
      <c r="J216" s="22">
        <f t="shared" si="64"/>
        <v>0</v>
      </c>
      <c r="K216" s="22">
        <f t="shared" si="51"/>
        <v>2</v>
      </c>
      <c r="L216" s="22">
        <f t="shared" si="52"/>
        <v>0</v>
      </c>
      <c r="M216" s="22">
        <f t="shared" si="53"/>
        <v>0</v>
      </c>
      <c r="N216" s="22">
        <f t="shared" si="54"/>
        <v>1</v>
      </c>
      <c r="O216" s="22">
        <f t="shared" si="55"/>
        <v>2</v>
      </c>
      <c r="P216" s="35">
        <f>'Data Entry'!I216</f>
        <v>2</v>
      </c>
      <c r="Q216" s="35">
        <f>'Data Entry'!J216</f>
        <v>3</v>
      </c>
      <c r="R216" s="35">
        <f>'Data Entry'!K216</f>
        <v>0</v>
      </c>
      <c r="S216" s="35">
        <f>'Data Entry'!L216</f>
        <v>0</v>
      </c>
      <c r="T216" s="35">
        <f t="shared" si="56"/>
        <v>5</v>
      </c>
      <c r="U216" s="35">
        <f t="shared" si="57"/>
        <v>0</v>
      </c>
      <c r="V216" s="35">
        <f t="shared" si="65"/>
        <v>0.4</v>
      </c>
      <c r="W216" s="35" t="e">
        <f t="shared" si="66"/>
        <v>#DIV/0!</v>
      </c>
      <c r="X216" s="35">
        <f t="shared" si="67"/>
        <v>2.5</v>
      </c>
      <c r="Y216" s="35">
        <f t="shared" si="58"/>
        <v>2</v>
      </c>
      <c r="Z216" s="35">
        <f t="shared" si="59"/>
        <v>0</v>
      </c>
      <c r="AA216" s="35">
        <f t="shared" si="60"/>
        <v>2</v>
      </c>
      <c r="AB216" s="21">
        <f>'Data Entry'!S216</f>
        <v>0</v>
      </c>
      <c r="AC216" s="21">
        <f>'Data Entry'!T216</f>
        <v>0</v>
      </c>
      <c r="AD216" s="21">
        <f>'Data Entry'!U216</f>
        <v>0</v>
      </c>
      <c r="AE216" s="21">
        <f t="shared" si="61"/>
        <v>0</v>
      </c>
      <c r="AF216" s="13">
        <f>'Data Entry'!V216</f>
        <v>8</v>
      </c>
      <c r="AG216" s="13">
        <f t="shared" si="62"/>
        <v>2.66666666666667</v>
      </c>
      <c r="AH216" s="13">
        <f>'Data Entry'!W216</f>
        <v>0</v>
      </c>
      <c r="AI216" s="13">
        <f>'Data Entry'!X216</f>
        <v>0</v>
      </c>
      <c r="AJ216" s="13">
        <f>'Data Entry'!Y216</f>
        <v>0</v>
      </c>
      <c r="AK216" s="13">
        <f>'Data Entry'!Z216</f>
        <v>0</v>
      </c>
    </row>
    <row r="217" spans="1:37">
      <c r="A217" s="34">
        <f>'Data Entry'!A217</f>
        <v>6978</v>
      </c>
      <c r="B217" s="34">
        <f>'Data Entry'!B217</f>
        <v>35</v>
      </c>
      <c r="C217" s="20">
        <f>IF('Data Entry'!C217="red",1,IF('Data Entry'!C217="blue",2,0))</f>
        <v>1</v>
      </c>
      <c r="D217" s="22">
        <f>'Data Entry'!D217</f>
        <v>1</v>
      </c>
      <c r="E217" s="22">
        <f>'Data Entry'!E217</f>
        <v>0</v>
      </c>
      <c r="F217" s="22">
        <f>'Data Entry'!F217</f>
        <v>0</v>
      </c>
      <c r="G217" s="22">
        <f>'Data Entry'!G217</f>
        <v>2</v>
      </c>
      <c r="H217" s="22">
        <f>'Data Entry'!H217</f>
        <v>0</v>
      </c>
      <c r="I217" s="22">
        <f t="shared" si="63"/>
        <v>0</v>
      </c>
      <c r="J217" s="22">
        <f t="shared" si="64"/>
        <v>2</v>
      </c>
      <c r="K217" s="22">
        <f t="shared" si="51"/>
        <v>2</v>
      </c>
      <c r="L217" s="22">
        <f t="shared" si="52"/>
        <v>0</v>
      </c>
      <c r="M217" s="22">
        <f t="shared" si="53"/>
        <v>8</v>
      </c>
      <c r="N217" s="22">
        <f t="shared" si="54"/>
        <v>2</v>
      </c>
      <c r="O217" s="22">
        <f t="shared" si="55"/>
        <v>10</v>
      </c>
      <c r="P217" s="35">
        <f>'Data Entry'!I217</f>
        <v>0</v>
      </c>
      <c r="Q217" s="35">
        <f>'Data Entry'!J217</f>
        <v>0</v>
      </c>
      <c r="R217" s="35">
        <f>'Data Entry'!K217</f>
        <v>3</v>
      </c>
      <c r="S217" s="35">
        <f>'Data Entry'!L217</f>
        <v>6</v>
      </c>
      <c r="T217" s="35">
        <f t="shared" si="56"/>
        <v>0</v>
      </c>
      <c r="U217" s="35">
        <f t="shared" si="57"/>
        <v>9</v>
      </c>
      <c r="V217" s="35" t="e">
        <f t="shared" si="65"/>
        <v>#DIV/0!</v>
      </c>
      <c r="W217" s="35">
        <f t="shared" si="66"/>
        <v>0.333333333333333</v>
      </c>
      <c r="X217" s="35">
        <f t="shared" si="67"/>
        <v>4.5</v>
      </c>
      <c r="Y217" s="35">
        <f t="shared" si="58"/>
        <v>0</v>
      </c>
      <c r="Z217" s="35">
        <f t="shared" si="59"/>
        <v>6</v>
      </c>
      <c r="AA217" s="35">
        <f t="shared" si="60"/>
        <v>6</v>
      </c>
      <c r="AB217" s="21">
        <f>'Data Entry'!S217</f>
        <v>0</v>
      </c>
      <c r="AC217" s="21">
        <f>'Data Entry'!T217</f>
        <v>2</v>
      </c>
      <c r="AD217" s="21">
        <f>'Data Entry'!U217</f>
        <v>0</v>
      </c>
      <c r="AE217" s="21">
        <f t="shared" si="61"/>
        <v>6</v>
      </c>
      <c r="AF217" s="13">
        <f>'Data Entry'!V217</f>
        <v>4</v>
      </c>
      <c r="AG217" s="13">
        <f t="shared" si="62"/>
        <v>1.33333333333333</v>
      </c>
      <c r="AH217" s="13">
        <f>'Data Entry'!W217</f>
        <v>0</v>
      </c>
      <c r="AI217" s="13">
        <f>'Data Entry'!X217</f>
        <v>0</v>
      </c>
      <c r="AJ217" s="13">
        <f>'Data Entry'!Y217</f>
        <v>0</v>
      </c>
      <c r="AK217" s="13">
        <f>'Data Entry'!Z217</f>
        <v>0</v>
      </c>
    </row>
    <row r="218" spans="1:37">
      <c r="A218" s="34">
        <f>'Data Entry'!A218</f>
        <v>3161</v>
      </c>
      <c r="B218" s="34">
        <f>'Data Entry'!B218</f>
        <v>35</v>
      </c>
      <c r="C218" s="20">
        <f>IF('Data Entry'!C218="red",1,IF('Data Entry'!C218="blue",2,0))</f>
        <v>2</v>
      </c>
      <c r="D218" s="22">
        <f>'Data Entry'!D218</f>
        <v>1</v>
      </c>
      <c r="E218" s="22">
        <f>'Data Entry'!E218</f>
        <v>0</v>
      </c>
      <c r="F218" s="22">
        <f>'Data Entry'!F218</f>
        <v>0</v>
      </c>
      <c r="G218" s="22">
        <f>'Data Entry'!G218</f>
        <v>0</v>
      </c>
      <c r="H218" s="22">
        <f>'Data Entry'!H218</f>
        <v>0</v>
      </c>
      <c r="I218" s="22">
        <f t="shared" si="63"/>
        <v>0</v>
      </c>
      <c r="J218" s="22">
        <f t="shared" si="64"/>
        <v>0</v>
      </c>
      <c r="K218" s="22">
        <f t="shared" si="51"/>
        <v>2</v>
      </c>
      <c r="L218" s="22">
        <f t="shared" si="52"/>
        <v>0</v>
      </c>
      <c r="M218" s="22">
        <f t="shared" si="53"/>
        <v>0</v>
      </c>
      <c r="N218" s="22">
        <f t="shared" si="54"/>
        <v>0</v>
      </c>
      <c r="O218" s="22">
        <f t="shared" si="55"/>
        <v>2</v>
      </c>
      <c r="P218" s="35">
        <f>'Data Entry'!I218</f>
        <v>0</v>
      </c>
      <c r="Q218" s="35">
        <f>'Data Entry'!J218</f>
        <v>0</v>
      </c>
      <c r="R218" s="35">
        <f>'Data Entry'!K218</f>
        <v>0</v>
      </c>
      <c r="S218" s="35">
        <f>'Data Entry'!L218</f>
        <v>0</v>
      </c>
      <c r="T218" s="35">
        <f t="shared" si="56"/>
        <v>0</v>
      </c>
      <c r="U218" s="35">
        <f t="shared" si="57"/>
        <v>0</v>
      </c>
      <c r="V218" s="35" t="e">
        <f t="shared" si="65"/>
        <v>#DIV/0!</v>
      </c>
      <c r="W218" s="35" t="e">
        <f t="shared" si="66"/>
        <v>#DIV/0!</v>
      </c>
      <c r="X218" s="35">
        <f t="shared" si="67"/>
        <v>0</v>
      </c>
      <c r="Y218" s="35">
        <f t="shared" si="58"/>
        <v>0</v>
      </c>
      <c r="Z218" s="35">
        <f t="shared" si="59"/>
        <v>0</v>
      </c>
      <c r="AA218" s="35">
        <f t="shared" si="60"/>
        <v>0</v>
      </c>
      <c r="AB218" s="21">
        <f>'Data Entry'!S218</f>
        <v>0</v>
      </c>
      <c r="AC218" s="21">
        <f>'Data Entry'!T218</f>
        <v>0</v>
      </c>
      <c r="AD218" s="21">
        <f>'Data Entry'!U218</f>
        <v>0</v>
      </c>
      <c r="AE218" s="21">
        <f t="shared" si="61"/>
        <v>0</v>
      </c>
      <c r="AF218" s="13">
        <f>'Data Entry'!V218</f>
        <v>8</v>
      </c>
      <c r="AG218" s="13">
        <f t="shared" si="62"/>
        <v>2.66666666666667</v>
      </c>
      <c r="AH218" s="13">
        <f>'Data Entry'!W218</f>
        <v>0</v>
      </c>
      <c r="AI218" s="13">
        <f>'Data Entry'!X218</f>
        <v>0</v>
      </c>
      <c r="AJ218" s="13">
        <f>'Data Entry'!Y218</f>
        <v>1</v>
      </c>
      <c r="AK218" s="13">
        <f>'Data Entry'!Z218</f>
        <v>1</v>
      </c>
    </row>
    <row r="219" spans="1:37">
      <c r="A219" s="34">
        <f>'Data Entry'!A219</f>
        <v>4617</v>
      </c>
      <c r="B219" s="34">
        <f>'Data Entry'!B219</f>
        <v>35</v>
      </c>
      <c r="C219" s="20">
        <f>IF('Data Entry'!C219="red",1,IF('Data Entry'!C219="blue",2,0))</f>
        <v>1</v>
      </c>
      <c r="D219" s="22">
        <f>'Data Entry'!D219</f>
        <v>1</v>
      </c>
      <c r="E219" s="22">
        <f>'Data Entry'!E219</f>
        <v>0</v>
      </c>
      <c r="F219" s="22">
        <f>'Data Entry'!F219</f>
        <v>0</v>
      </c>
      <c r="G219" s="22">
        <f>'Data Entry'!G219</f>
        <v>0</v>
      </c>
      <c r="H219" s="22">
        <f>'Data Entry'!H219</f>
        <v>0</v>
      </c>
      <c r="I219" s="22">
        <f t="shared" si="63"/>
        <v>0</v>
      </c>
      <c r="J219" s="22">
        <f t="shared" si="64"/>
        <v>0</v>
      </c>
      <c r="K219" s="22">
        <f t="shared" si="51"/>
        <v>2</v>
      </c>
      <c r="L219" s="22">
        <f t="shared" si="52"/>
        <v>0</v>
      </c>
      <c r="M219" s="22">
        <f t="shared" si="53"/>
        <v>0</v>
      </c>
      <c r="N219" s="22">
        <f t="shared" si="54"/>
        <v>0</v>
      </c>
      <c r="O219" s="22">
        <f t="shared" si="55"/>
        <v>2</v>
      </c>
      <c r="P219" s="35">
        <f>'Data Entry'!I219</f>
        <v>0</v>
      </c>
      <c r="Q219" s="35">
        <f>'Data Entry'!J219</f>
        <v>0</v>
      </c>
      <c r="R219" s="35">
        <f>'Data Entry'!K219</f>
        <v>0</v>
      </c>
      <c r="S219" s="35">
        <f>'Data Entry'!L219</f>
        <v>0</v>
      </c>
      <c r="T219" s="35">
        <f t="shared" si="56"/>
        <v>0</v>
      </c>
      <c r="U219" s="35">
        <f t="shared" si="57"/>
        <v>0</v>
      </c>
      <c r="V219" s="35" t="e">
        <f t="shared" si="65"/>
        <v>#DIV/0!</v>
      </c>
      <c r="W219" s="35" t="e">
        <f t="shared" si="66"/>
        <v>#DIV/0!</v>
      </c>
      <c r="X219" s="35">
        <f t="shared" si="67"/>
        <v>0</v>
      </c>
      <c r="Y219" s="35">
        <f t="shared" si="58"/>
        <v>0</v>
      </c>
      <c r="Z219" s="35">
        <f t="shared" si="59"/>
        <v>0</v>
      </c>
      <c r="AA219" s="35">
        <f t="shared" si="60"/>
        <v>0</v>
      </c>
      <c r="AB219" s="21">
        <f>'Data Entry'!S219</f>
        <v>0</v>
      </c>
      <c r="AC219" s="21">
        <f>'Data Entry'!T219</f>
        <v>0</v>
      </c>
      <c r="AD219" s="21">
        <f>'Data Entry'!U219</f>
        <v>0</v>
      </c>
      <c r="AE219" s="21">
        <f t="shared" si="61"/>
        <v>0</v>
      </c>
      <c r="AF219" s="13">
        <f>'Data Entry'!V219</f>
        <v>4</v>
      </c>
      <c r="AG219" s="13">
        <f t="shared" si="62"/>
        <v>1.33333333333333</v>
      </c>
      <c r="AH219" s="13">
        <f>'Data Entry'!W219</f>
        <v>0</v>
      </c>
      <c r="AI219" s="13">
        <f>'Data Entry'!X219</f>
        <v>0</v>
      </c>
      <c r="AJ219" s="13">
        <f>'Data Entry'!Y219</f>
        <v>0</v>
      </c>
      <c r="AK219" s="13">
        <f>'Data Entry'!Z219</f>
        <v>0</v>
      </c>
    </row>
    <row r="220" spans="1:37">
      <c r="A220" s="34">
        <f>'Data Entry'!A220</f>
        <v>8731</v>
      </c>
      <c r="B220" s="34">
        <f>'Data Entry'!B220</f>
        <v>35</v>
      </c>
      <c r="C220" s="20">
        <f>IF('Data Entry'!C220="red",1,IF('Data Entry'!C220="blue",2,0))</f>
        <v>2</v>
      </c>
      <c r="D220" s="22">
        <f>'Data Entry'!D220</f>
        <v>0</v>
      </c>
      <c r="E220" s="22">
        <f>'Data Entry'!E220</f>
        <v>1</v>
      </c>
      <c r="F220" s="22">
        <f>'Data Entry'!F220</f>
        <v>0</v>
      </c>
      <c r="G220" s="22">
        <f>'Data Entry'!G220</f>
        <v>0</v>
      </c>
      <c r="H220" s="22">
        <f>'Data Entry'!H220</f>
        <v>0</v>
      </c>
      <c r="I220" s="22">
        <f t="shared" si="63"/>
        <v>1</v>
      </c>
      <c r="J220" s="22">
        <f t="shared" si="64"/>
        <v>0</v>
      </c>
      <c r="K220" s="22">
        <f t="shared" si="51"/>
        <v>0</v>
      </c>
      <c r="L220" s="22">
        <f t="shared" si="52"/>
        <v>2</v>
      </c>
      <c r="M220" s="22">
        <f t="shared" si="53"/>
        <v>0</v>
      </c>
      <c r="N220" s="22">
        <f t="shared" si="54"/>
        <v>1</v>
      </c>
      <c r="O220" s="22">
        <f t="shared" si="55"/>
        <v>2</v>
      </c>
      <c r="P220" s="35">
        <f>'Data Entry'!I220</f>
        <v>7</v>
      </c>
      <c r="Q220" s="35">
        <f>'Data Entry'!J220</f>
        <v>0</v>
      </c>
      <c r="R220" s="35">
        <f>'Data Entry'!K220</f>
        <v>0</v>
      </c>
      <c r="S220" s="35">
        <f>'Data Entry'!L220</f>
        <v>0</v>
      </c>
      <c r="T220" s="35">
        <f t="shared" si="56"/>
        <v>7</v>
      </c>
      <c r="U220" s="35">
        <f t="shared" si="57"/>
        <v>0</v>
      </c>
      <c r="V220" s="35">
        <f t="shared" si="65"/>
        <v>1</v>
      </c>
      <c r="W220" s="35" t="e">
        <f t="shared" si="66"/>
        <v>#DIV/0!</v>
      </c>
      <c r="X220" s="35">
        <f t="shared" si="67"/>
        <v>3.5</v>
      </c>
      <c r="Y220" s="35">
        <f t="shared" si="58"/>
        <v>7</v>
      </c>
      <c r="Z220" s="35">
        <f t="shared" si="59"/>
        <v>0</v>
      </c>
      <c r="AA220" s="35">
        <f t="shared" si="60"/>
        <v>7</v>
      </c>
      <c r="AB220" s="21">
        <f>'Data Entry'!S220</f>
        <v>0</v>
      </c>
      <c r="AC220" s="21">
        <f>'Data Entry'!T220</f>
        <v>0</v>
      </c>
      <c r="AD220" s="21">
        <f>'Data Entry'!U220</f>
        <v>0</v>
      </c>
      <c r="AE220" s="21">
        <f t="shared" si="61"/>
        <v>0</v>
      </c>
      <c r="AF220" s="13">
        <f>'Data Entry'!V220</f>
        <v>8</v>
      </c>
      <c r="AG220" s="13">
        <f t="shared" si="62"/>
        <v>2.66666666666667</v>
      </c>
      <c r="AH220" s="13">
        <f>'Data Entry'!W220</f>
        <v>0</v>
      </c>
      <c r="AI220" s="13">
        <f>'Data Entry'!X220</f>
        <v>0</v>
      </c>
      <c r="AJ220" s="13">
        <f>'Data Entry'!Y220</f>
        <v>0</v>
      </c>
      <c r="AK220" s="13">
        <f>'Data Entry'!Z220</f>
        <v>0</v>
      </c>
    </row>
    <row r="221" spans="1:37">
      <c r="A221" s="34">
        <f>'Data Entry'!A221</f>
        <v>8764</v>
      </c>
      <c r="B221" s="34">
        <f>'Data Entry'!B221</f>
        <v>38</v>
      </c>
      <c r="C221" s="20">
        <f>IF('Data Entry'!C221="red",1,IF('Data Entry'!C221="blue",2,0))</f>
        <v>0</v>
      </c>
      <c r="D221" s="22">
        <f>'Data Entry'!D221</f>
        <v>1</v>
      </c>
      <c r="E221" s="22">
        <f>'Data Entry'!E221</f>
        <v>2</v>
      </c>
      <c r="F221" s="22">
        <f>'Data Entry'!F221</f>
        <v>0</v>
      </c>
      <c r="G221" s="22">
        <f>'Data Entry'!G221</f>
        <v>0</v>
      </c>
      <c r="H221" s="22">
        <f>'Data Entry'!H221</f>
        <v>0</v>
      </c>
      <c r="I221" s="22">
        <f t="shared" si="63"/>
        <v>2</v>
      </c>
      <c r="J221" s="22">
        <f t="shared" si="64"/>
        <v>0</v>
      </c>
      <c r="K221" s="22">
        <f t="shared" si="51"/>
        <v>2</v>
      </c>
      <c r="L221" s="22">
        <f t="shared" si="52"/>
        <v>4</v>
      </c>
      <c r="M221" s="22">
        <f t="shared" si="53"/>
        <v>0</v>
      </c>
      <c r="N221" s="22">
        <f t="shared" si="54"/>
        <v>2</v>
      </c>
      <c r="O221" s="22">
        <f t="shared" si="55"/>
        <v>6</v>
      </c>
      <c r="P221" s="35">
        <f>'Data Entry'!I221</f>
        <v>7</v>
      </c>
      <c r="Q221" s="35">
        <f>'Data Entry'!J221</f>
        <v>0</v>
      </c>
      <c r="R221" s="35">
        <f>'Data Entry'!K221</f>
        <v>0</v>
      </c>
      <c r="S221" s="35">
        <f>'Data Entry'!L221</f>
        <v>0</v>
      </c>
      <c r="T221" s="35">
        <f t="shared" si="56"/>
        <v>7</v>
      </c>
      <c r="U221" s="35">
        <f t="shared" si="57"/>
        <v>0</v>
      </c>
      <c r="V221" s="35">
        <f t="shared" si="65"/>
        <v>1</v>
      </c>
      <c r="W221" s="35" t="e">
        <f t="shared" si="66"/>
        <v>#DIV/0!</v>
      </c>
      <c r="X221" s="35">
        <f t="shared" si="67"/>
        <v>3.5</v>
      </c>
      <c r="Y221" s="35">
        <f t="shared" si="58"/>
        <v>7</v>
      </c>
      <c r="Z221" s="35">
        <f t="shared" si="59"/>
        <v>0</v>
      </c>
      <c r="AA221" s="35">
        <f t="shared" si="60"/>
        <v>7</v>
      </c>
      <c r="AB221" s="21">
        <f>'Data Entry'!S221</f>
        <v>0</v>
      </c>
      <c r="AC221" s="21">
        <f>'Data Entry'!T221</f>
        <v>0</v>
      </c>
      <c r="AD221" s="21">
        <f>'Data Entry'!U221</f>
        <v>0</v>
      </c>
      <c r="AE221" s="21">
        <f t="shared" si="61"/>
        <v>0</v>
      </c>
      <c r="AF221" s="13">
        <f>'Data Entry'!V221</f>
        <v>0</v>
      </c>
      <c r="AG221" s="13">
        <f t="shared" si="62"/>
        <v>0</v>
      </c>
      <c r="AH221" s="13">
        <f>'Data Entry'!W221</f>
        <v>0</v>
      </c>
      <c r="AI221" s="13">
        <f>'Data Entry'!X221</f>
        <v>0</v>
      </c>
      <c r="AJ221" s="13">
        <f>'Data Entry'!Y221</f>
        <v>0</v>
      </c>
      <c r="AK221" s="13">
        <f>'Data Entry'!Z221</f>
        <v>0</v>
      </c>
    </row>
    <row r="222" spans="1:37">
      <c r="A222" s="34">
        <f>'Data Entry'!A222</f>
        <v>5406</v>
      </c>
      <c r="B222" s="34">
        <f>'Data Entry'!B222</f>
        <v>37</v>
      </c>
      <c r="C222" s="20">
        <f>IF('Data Entry'!C222="red",1,IF('Data Entry'!C222="blue",2,0))</f>
        <v>2</v>
      </c>
      <c r="D222" s="22">
        <f>'Data Entry'!D222</f>
        <v>1</v>
      </c>
      <c r="E222" s="22">
        <f>'Data Entry'!E222</f>
        <v>0</v>
      </c>
      <c r="F222" s="22">
        <f>'Data Entry'!F222</f>
        <v>0</v>
      </c>
      <c r="G222" s="22">
        <f>'Data Entry'!G222</f>
        <v>4</v>
      </c>
      <c r="H222" s="22">
        <f>'Data Entry'!H222</f>
        <v>0</v>
      </c>
      <c r="I222" s="22">
        <f t="shared" si="63"/>
        <v>0</v>
      </c>
      <c r="J222" s="22">
        <f t="shared" si="64"/>
        <v>4</v>
      </c>
      <c r="K222" s="22">
        <f t="shared" si="51"/>
        <v>2</v>
      </c>
      <c r="L222" s="22">
        <f t="shared" si="52"/>
        <v>0</v>
      </c>
      <c r="M222" s="22">
        <f t="shared" si="53"/>
        <v>16</v>
      </c>
      <c r="N222" s="22">
        <f t="shared" si="54"/>
        <v>4</v>
      </c>
      <c r="O222" s="22">
        <f t="shared" si="55"/>
        <v>18</v>
      </c>
      <c r="P222" s="35">
        <f>'Data Entry'!I222</f>
        <v>0</v>
      </c>
      <c r="Q222" s="35">
        <f>'Data Entry'!J222</f>
        <v>0</v>
      </c>
      <c r="R222" s="35">
        <f>'Data Entry'!K222</f>
        <v>9</v>
      </c>
      <c r="S222" s="35">
        <f>'Data Entry'!L222</f>
        <v>4</v>
      </c>
      <c r="T222" s="35">
        <f t="shared" si="56"/>
        <v>0</v>
      </c>
      <c r="U222" s="35">
        <f t="shared" si="57"/>
        <v>13</v>
      </c>
      <c r="V222" s="35" t="e">
        <f t="shared" si="65"/>
        <v>#DIV/0!</v>
      </c>
      <c r="W222" s="35">
        <f t="shared" si="66"/>
        <v>0.692307692307692</v>
      </c>
      <c r="X222" s="35">
        <f t="shared" si="67"/>
        <v>6.5</v>
      </c>
      <c r="Y222" s="35">
        <f t="shared" si="58"/>
        <v>0</v>
      </c>
      <c r="Z222" s="35">
        <f t="shared" si="59"/>
        <v>18</v>
      </c>
      <c r="AA222" s="35">
        <f t="shared" si="60"/>
        <v>18</v>
      </c>
      <c r="AB222" s="21">
        <f>'Data Entry'!S222</f>
        <v>0</v>
      </c>
      <c r="AC222" s="21">
        <f>'Data Entry'!T222</f>
        <v>4</v>
      </c>
      <c r="AD222" s="21">
        <f>'Data Entry'!U222</f>
        <v>0</v>
      </c>
      <c r="AE222" s="21">
        <f t="shared" si="61"/>
        <v>15</v>
      </c>
      <c r="AF222" s="13">
        <f>'Data Entry'!V222</f>
        <v>0</v>
      </c>
      <c r="AG222" s="13">
        <f t="shared" si="62"/>
        <v>0</v>
      </c>
      <c r="AH222" s="13">
        <f>'Data Entry'!W222</f>
        <v>0</v>
      </c>
      <c r="AI222" s="13">
        <f>'Data Entry'!X222</f>
        <v>0</v>
      </c>
      <c r="AJ222" s="13">
        <f>'Data Entry'!Y222</f>
        <v>0</v>
      </c>
      <c r="AK222" s="13">
        <f>'Data Entry'!Z222</f>
        <v>0</v>
      </c>
    </row>
    <row r="223" spans="1:37">
      <c r="A223" s="34">
        <f>'Data Entry'!A223</f>
        <v>610</v>
      </c>
      <c r="B223" s="34">
        <f>'Data Entry'!B223</f>
        <v>37</v>
      </c>
      <c r="C223" s="20">
        <f>IF('Data Entry'!C223="red",1,IF('Data Entry'!C223="blue",2,0))</f>
        <v>1</v>
      </c>
      <c r="D223" s="22">
        <f>'Data Entry'!D223</f>
        <v>0</v>
      </c>
      <c r="E223" s="22">
        <f>'Data Entry'!E223</f>
        <v>0</v>
      </c>
      <c r="F223" s="22">
        <f>'Data Entry'!F223</f>
        <v>0</v>
      </c>
      <c r="G223" s="22">
        <f>'Data Entry'!G223</f>
        <v>0</v>
      </c>
      <c r="H223" s="22">
        <f>'Data Entry'!H223</f>
        <v>0</v>
      </c>
      <c r="I223" s="22">
        <f t="shared" si="63"/>
        <v>0</v>
      </c>
      <c r="J223" s="22">
        <f t="shared" si="64"/>
        <v>0</v>
      </c>
      <c r="K223" s="22">
        <f t="shared" si="51"/>
        <v>0</v>
      </c>
      <c r="L223" s="22">
        <f t="shared" si="52"/>
        <v>0</v>
      </c>
      <c r="M223" s="22">
        <f t="shared" si="53"/>
        <v>0</v>
      </c>
      <c r="N223" s="22">
        <f t="shared" si="54"/>
        <v>0</v>
      </c>
      <c r="O223" s="22">
        <f t="shared" si="55"/>
        <v>0</v>
      </c>
      <c r="P223" s="35">
        <f>'Data Entry'!I223</f>
        <v>0</v>
      </c>
      <c r="Q223" s="35">
        <f>'Data Entry'!J223</f>
        <v>0</v>
      </c>
      <c r="R223" s="35">
        <f>'Data Entry'!K223</f>
        <v>0</v>
      </c>
      <c r="S223" s="35">
        <f>'Data Entry'!L223</f>
        <v>0</v>
      </c>
      <c r="T223" s="35">
        <f t="shared" si="56"/>
        <v>0</v>
      </c>
      <c r="U223" s="35">
        <f t="shared" si="57"/>
        <v>0</v>
      </c>
      <c r="V223" s="35" t="e">
        <f t="shared" si="65"/>
        <v>#DIV/0!</v>
      </c>
      <c r="W223" s="35" t="e">
        <f t="shared" si="66"/>
        <v>#DIV/0!</v>
      </c>
      <c r="X223" s="35">
        <f t="shared" si="67"/>
        <v>0</v>
      </c>
      <c r="Y223" s="35">
        <f t="shared" si="58"/>
        <v>0</v>
      </c>
      <c r="Z223" s="35">
        <f t="shared" si="59"/>
        <v>0</v>
      </c>
      <c r="AA223" s="35">
        <f t="shared" si="60"/>
        <v>0</v>
      </c>
      <c r="AB223" s="21">
        <f>'Data Entry'!S223</f>
        <v>0</v>
      </c>
      <c r="AC223" s="21">
        <f>'Data Entry'!T223</f>
        <v>0</v>
      </c>
      <c r="AD223" s="21">
        <f>'Data Entry'!U223</f>
        <v>0</v>
      </c>
      <c r="AE223" s="21">
        <f t="shared" si="61"/>
        <v>0</v>
      </c>
      <c r="AF223" s="13">
        <f>'Data Entry'!V223</f>
        <v>4</v>
      </c>
      <c r="AG223" s="13">
        <f t="shared" si="62"/>
        <v>1.33333333333333</v>
      </c>
      <c r="AH223" s="13">
        <f>'Data Entry'!W223</f>
        <v>0</v>
      </c>
      <c r="AI223" s="13">
        <f>'Data Entry'!X223</f>
        <v>0</v>
      </c>
      <c r="AJ223" s="13">
        <f>'Data Entry'!Y223</f>
        <v>1</v>
      </c>
      <c r="AK223" s="13">
        <f>'Data Entry'!Z223</f>
        <v>0</v>
      </c>
    </row>
    <row r="224" spans="1:37">
      <c r="A224" s="34">
        <f>'Data Entry'!A224</f>
        <v>8850</v>
      </c>
      <c r="B224" s="34">
        <f>'Data Entry'!B224</f>
        <v>37</v>
      </c>
      <c r="C224" s="20">
        <f>IF('Data Entry'!C224="red",1,IF('Data Entry'!C224="blue",2,0))</f>
        <v>2</v>
      </c>
      <c r="D224" s="22">
        <f>'Data Entry'!D224</f>
        <v>1</v>
      </c>
      <c r="E224" s="22">
        <f>'Data Entry'!E224</f>
        <v>0</v>
      </c>
      <c r="F224" s="22">
        <f>'Data Entry'!F224</f>
        <v>1</v>
      </c>
      <c r="G224" s="22">
        <f>'Data Entry'!G224</f>
        <v>0</v>
      </c>
      <c r="H224" s="22">
        <f>'Data Entry'!H224</f>
        <v>0</v>
      </c>
      <c r="I224" s="22">
        <f t="shared" si="63"/>
        <v>1</v>
      </c>
      <c r="J224" s="22">
        <f t="shared" si="64"/>
        <v>0</v>
      </c>
      <c r="K224" s="22">
        <f t="shared" si="51"/>
        <v>2</v>
      </c>
      <c r="L224" s="22">
        <f t="shared" si="52"/>
        <v>0</v>
      </c>
      <c r="M224" s="22">
        <f t="shared" si="53"/>
        <v>0</v>
      </c>
      <c r="N224" s="22">
        <f t="shared" si="54"/>
        <v>1</v>
      </c>
      <c r="O224" s="22">
        <f t="shared" si="55"/>
        <v>2</v>
      </c>
      <c r="P224" s="35">
        <f>'Data Entry'!I224</f>
        <v>0</v>
      </c>
      <c r="Q224" s="35">
        <f>'Data Entry'!J224</f>
        <v>4</v>
      </c>
      <c r="R224" s="35">
        <f>'Data Entry'!K224</f>
        <v>0</v>
      </c>
      <c r="S224" s="35">
        <f>'Data Entry'!L224</f>
        <v>0</v>
      </c>
      <c r="T224" s="35">
        <f t="shared" si="56"/>
        <v>4</v>
      </c>
      <c r="U224" s="35">
        <f t="shared" si="57"/>
        <v>0</v>
      </c>
      <c r="V224" s="35">
        <f t="shared" si="65"/>
        <v>0</v>
      </c>
      <c r="W224" s="35" t="e">
        <f t="shared" si="66"/>
        <v>#DIV/0!</v>
      </c>
      <c r="X224" s="35">
        <f t="shared" si="67"/>
        <v>2</v>
      </c>
      <c r="Y224" s="35">
        <f t="shared" si="58"/>
        <v>0</v>
      </c>
      <c r="Z224" s="35">
        <f t="shared" si="59"/>
        <v>0</v>
      </c>
      <c r="AA224" s="35">
        <f t="shared" si="60"/>
        <v>0</v>
      </c>
      <c r="AB224" s="21">
        <f>'Data Entry'!S224</f>
        <v>0</v>
      </c>
      <c r="AC224" s="21">
        <f>'Data Entry'!T224</f>
        <v>0</v>
      </c>
      <c r="AD224" s="21">
        <f>'Data Entry'!U224</f>
        <v>0</v>
      </c>
      <c r="AE224" s="21">
        <f t="shared" si="61"/>
        <v>0</v>
      </c>
      <c r="AF224" s="13">
        <f>'Data Entry'!V224</f>
        <v>0</v>
      </c>
      <c r="AG224" s="13">
        <f t="shared" si="62"/>
        <v>0</v>
      </c>
      <c r="AH224" s="13">
        <f>'Data Entry'!W224</f>
        <v>0</v>
      </c>
      <c r="AI224" s="13">
        <f>'Data Entry'!X224</f>
        <v>0</v>
      </c>
      <c r="AJ224" s="13">
        <f>'Data Entry'!Y224</f>
        <v>0</v>
      </c>
      <c r="AK224" s="13">
        <f>'Data Entry'!Z224</f>
        <v>0</v>
      </c>
    </row>
    <row r="225" spans="1:37">
      <c r="A225" s="34">
        <f>'Data Entry'!A225</f>
        <v>3683</v>
      </c>
      <c r="B225" s="34">
        <f>'Data Entry'!B225</f>
        <v>35</v>
      </c>
      <c r="C225" s="20">
        <f>IF('Data Entry'!C225="red",1,IF('Data Entry'!C225="blue",2,0))</f>
        <v>1</v>
      </c>
      <c r="D225" s="22">
        <f>'Data Entry'!D225</f>
        <v>1</v>
      </c>
      <c r="E225" s="22">
        <f>'Data Entry'!E225</f>
        <v>0</v>
      </c>
      <c r="F225" s="22">
        <f>'Data Entry'!F225</f>
        <v>0</v>
      </c>
      <c r="G225" s="22">
        <f>'Data Entry'!G225</f>
        <v>1</v>
      </c>
      <c r="H225" s="22">
        <f>'Data Entry'!H225</f>
        <v>1</v>
      </c>
      <c r="I225" s="22">
        <f t="shared" si="63"/>
        <v>0</v>
      </c>
      <c r="J225" s="22">
        <f t="shared" si="64"/>
        <v>2</v>
      </c>
      <c r="K225" s="22">
        <f t="shared" si="51"/>
        <v>2</v>
      </c>
      <c r="L225" s="22">
        <f t="shared" si="52"/>
        <v>0</v>
      </c>
      <c r="M225" s="22">
        <f t="shared" si="53"/>
        <v>4</v>
      </c>
      <c r="N225" s="22">
        <f t="shared" si="54"/>
        <v>2</v>
      </c>
      <c r="O225" s="22">
        <f t="shared" si="55"/>
        <v>6</v>
      </c>
      <c r="P225" s="35">
        <f>'Data Entry'!I225</f>
        <v>0</v>
      </c>
      <c r="Q225" s="35">
        <f>'Data Entry'!J225</f>
        <v>0</v>
      </c>
      <c r="R225" s="35">
        <f>'Data Entry'!K225</f>
        <v>6</v>
      </c>
      <c r="S225" s="35">
        <f>'Data Entry'!L225</f>
        <v>2</v>
      </c>
      <c r="T225" s="35">
        <f t="shared" si="56"/>
        <v>0</v>
      </c>
      <c r="U225" s="35">
        <f t="shared" si="57"/>
        <v>8</v>
      </c>
      <c r="V225" s="35" t="e">
        <f t="shared" si="65"/>
        <v>#DIV/0!</v>
      </c>
      <c r="W225" s="35">
        <f t="shared" si="66"/>
        <v>0.75</v>
      </c>
      <c r="X225" s="35">
        <f t="shared" si="67"/>
        <v>4</v>
      </c>
      <c r="Y225" s="35">
        <f t="shared" si="58"/>
        <v>0</v>
      </c>
      <c r="Z225" s="35">
        <f t="shared" si="59"/>
        <v>12</v>
      </c>
      <c r="AA225" s="35">
        <f t="shared" si="60"/>
        <v>12</v>
      </c>
      <c r="AB225" s="21">
        <f>'Data Entry'!S225</f>
        <v>0</v>
      </c>
      <c r="AC225" s="21">
        <f>'Data Entry'!T225</f>
        <v>0</v>
      </c>
      <c r="AD225" s="21">
        <f>'Data Entry'!U225</f>
        <v>0</v>
      </c>
      <c r="AE225" s="21">
        <f t="shared" si="61"/>
        <v>0</v>
      </c>
      <c r="AF225" s="13">
        <f>'Data Entry'!V225</f>
        <v>0</v>
      </c>
      <c r="AG225" s="13">
        <f t="shared" si="62"/>
        <v>0</v>
      </c>
      <c r="AH225" s="13">
        <f>'Data Entry'!W225</f>
        <v>0</v>
      </c>
      <c r="AI225" s="13">
        <f>'Data Entry'!X225</f>
        <v>0</v>
      </c>
      <c r="AJ225" s="13">
        <f>'Data Entry'!Y225</f>
        <v>1</v>
      </c>
      <c r="AK225" s="13">
        <f>'Data Entry'!Z225</f>
        <v>0</v>
      </c>
    </row>
    <row r="226" spans="1:37">
      <c r="A226" s="34">
        <f>'Data Entry'!A226</f>
        <v>7480</v>
      </c>
      <c r="B226" s="34">
        <f>'Data Entry'!B226</f>
        <v>37</v>
      </c>
      <c r="C226" s="20">
        <f>IF('Data Entry'!C226="red",1,IF('Data Entry'!C226="blue",2,0))</f>
        <v>2</v>
      </c>
      <c r="D226" s="22">
        <f>'Data Entry'!D226</f>
        <v>1</v>
      </c>
      <c r="E226" s="22">
        <f>'Data Entry'!E226</f>
        <v>0</v>
      </c>
      <c r="F226" s="22">
        <f>'Data Entry'!F226</f>
        <v>0</v>
      </c>
      <c r="G226" s="22">
        <f>'Data Entry'!G226</f>
        <v>1</v>
      </c>
      <c r="H226" s="22">
        <f>'Data Entry'!H226</f>
        <v>0</v>
      </c>
      <c r="I226" s="22">
        <f t="shared" si="63"/>
        <v>0</v>
      </c>
      <c r="J226" s="22">
        <f t="shared" si="64"/>
        <v>1</v>
      </c>
      <c r="K226" s="22">
        <f t="shared" si="51"/>
        <v>2</v>
      </c>
      <c r="L226" s="22">
        <f t="shared" si="52"/>
        <v>0</v>
      </c>
      <c r="M226" s="22">
        <f t="shared" si="53"/>
        <v>4</v>
      </c>
      <c r="N226" s="22">
        <f t="shared" si="54"/>
        <v>1</v>
      </c>
      <c r="O226" s="22">
        <f t="shared" si="55"/>
        <v>6</v>
      </c>
      <c r="P226" s="35">
        <f>'Data Entry'!I226</f>
        <v>0</v>
      </c>
      <c r="Q226" s="35">
        <f>'Data Entry'!J226</f>
        <v>0</v>
      </c>
      <c r="R226" s="35">
        <f>'Data Entry'!K226</f>
        <v>12</v>
      </c>
      <c r="S226" s="35">
        <f>'Data Entry'!L226</f>
        <v>4</v>
      </c>
      <c r="T226" s="35">
        <f t="shared" si="56"/>
        <v>0</v>
      </c>
      <c r="U226" s="35">
        <f t="shared" si="57"/>
        <v>16</v>
      </c>
      <c r="V226" s="35" t="e">
        <f t="shared" si="65"/>
        <v>#DIV/0!</v>
      </c>
      <c r="W226" s="35">
        <f t="shared" si="66"/>
        <v>0.75</v>
      </c>
      <c r="X226" s="35">
        <f t="shared" si="67"/>
        <v>8</v>
      </c>
      <c r="Y226" s="35">
        <f t="shared" si="58"/>
        <v>0</v>
      </c>
      <c r="Z226" s="35">
        <f t="shared" si="59"/>
        <v>24</v>
      </c>
      <c r="AA226" s="35">
        <f t="shared" si="60"/>
        <v>24</v>
      </c>
      <c r="AB226" s="21">
        <f>'Data Entry'!S226</f>
        <v>0</v>
      </c>
      <c r="AC226" s="21">
        <f>'Data Entry'!T226</f>
        <v>2</v>
      </c>
      <c r="AD226" s="21">
        <f>'Data Entry'!U226</f>
        <v>0</v>
      </c>
      <c r="AE226" s="21">
        <f t="shared" si="61"/>
        <v>6</v>
      </c>
      <c r="AF226" s="13">
        <f>'Data Entry'!V226</f>
        <v>0</v>
      </c>
      <c r="AG226" s="13">
        <f t="shared" si="62"/>
        <v>0</v>
      </c>
      <c r="AH226" s="13">
        <f>'Data Entry'!W226</f>
        <v>0</v>
      </c>
      <c r="AI226" s="13">
        <f>'Data Entry'!X226</f>
        <v>0</v>
      </c>
      <c r="AJ226" s="13">
        <f>'Data Entry'!Y226</f>
        <v>0</v>
      </c>
      <c r="AK226" s="13">
        <f>'Data Entry'!Z226</f>
        <v>0</v>
      </c>
    </row>
    <row r="227" spans="1:37">
      <c r="A227" s="34">
        <f>'Data Entry'!A227</f>
        <v>5032</v>
      </c>
      <c r="B227" s="34">
        <f>'Data Entry'!B227</f>
        <v>37</v>
      </c>
      <c r="C227" s="20">
        <f>IF('Data Entry'!C227="red",1,IF('Data Entry'!C227="blue",2,0))</f>
        <v>1</v>
      </c>
      <c r="D227" s="22">
        <f>'Data Entry'!D227</f>
        <v>1</v>
      </c>
      <c r="E227" s="22">
        <f>'Data Entry'!E227</f>
        <v>0</v>
      </c>
      <c r="F227" s="22">
        <f>'Data Entry'!F227</f>
        <v>0</v>
      </c>
      <c r="G227" s="22">
        <f>'Data Entry'!G227</f>
        <v>0</v>
      </c>
      <c r="H227" s="22">
        <f>'Data Entry'!H227</f>
        <v>0</v>
      </c>
      <c r="I227" s="22">
        <f t="shared" si="63"/>
        <v>0</v>
      </c>
      <c r="J227" s="22">
        <f t="shared" si="64"/>
        <v>0</v>
      </c>
      <c r="K227" s="22">
        <f t="shared" si="51"/>
        <v>2</v>
      </c>
      <c r="L227" s="22">
        <f t="shared" si="52"/>
        <v>0</v>
      </c>
      <c r="M227" s="22">
        <f t="shared" si="53"/>
        <v>0</v>
      </c>
      <c r="N227" s="22">
        <f t="shared" si="54"/>
        <v>0</v>
      </c>
      <c r="O227" s="22">
        <f t="shared" si="55"/>
        <v>2</v>
      </c>
      <c r="P227" s="35">
        <f>'Data Entry'!I227</f>
        <v>0</v>
      </c>
      <c r="Q227" s="35">
        <f>'Data Entry'!J227</f>
        <v>0</v>
      </c>
      <c r="R227" s="35">
        <f>'Data Entry'!K227</f>
        <v>8</v>
      </c>
      <c r="S227" s="35">
        <f>'Data Entry'!L227</f>
        <v>9</v>
      </c>
      <c r="T227" s="35">
        <f t="shared" si="56"/>
        <v>0</v>
      </c>
      <c r="U227" s="35">
        <f t="shared" si="57"/>
        <v>17</v>
      </c>
      <c r="V227" s="35" t="e">
        <f t="shared" si="65"/>
        <v>#DIV/0!</v>
      </c>
      <c r="W227" s="35">
        <f t="shared" si="66"/>
        <v>0.470588235294118</v>
      </c>
      <c r="X227" s="35">
        <f t="shared" si="67"/>
        <v>8.5</v>
      </c>
      <c r="Y227" s="35">
        <f t="shared" si="58"/>
        <v>0</v>
      </c>
      <c r="Z227" s="35">
        <f t="shared" si="59"/>
        <v>16</v>
      </c>
      <c r="AA227" s="35">
        <f t="shared" si="60"/>
        <v>16</v>
      </c>
      <c r="AB227" s="21">
        <f>'Data Entry'!S227</f>
        <v>0</v>
      </c>
      <c r="AC227" s="21">
        <f>'Data Entry'!T227</f>
        <v>0</v>
      </c>
      <c r="AD227" s="21">
        <f>'Data Entry'!U227</f>
        <v>0</v>
      </c>
      <c r="AE227" s="21">
        <f t="shared" si="61"/>
        <v>0</v>
      </c>
      <c r="AF227" s="13">
        <f>'Data Entry'!V227</f>
        <v>4</v>
      </c>
      <c r="AG227" s="13">
        <f t="shared" si="62"/>
        <v>1.33333333333333</v>
      </c>
      <c r="AH227" s="13">
        <f>'Data Entry'!W227</f>
        <v>0</v>
      </c>
      <c r="AI227" s="13">
        <f>'Data Entry'!X227</f>
        <v>0</v>
      </c>
      <c r="AJ227" s="13">
        <f>'Data Entry'!Y227</f>
        <v>0</v>
      </c>
      <c r="AK227" s="13">
        <f>'Data Entry'!Z227</f>
        <v>0</v>
      </c>
    </row>
    <row r="228" spans="1:37">
      <c r="A228" s="34">
        <f>'Data Entry'!A228</f>
        <v>1334</v>
      </c>
      <c r="B228" s="34">
        <f>'Data Entry'!B228</f>
        <v>38</v>
      </c>
      <c r="C228" s="20">
        <f>IF('Data Entry'!C228="red",1,IF('Data Entry'!C228="blue",2,0))</f>
        <v>1</v>
      </c>
      <c r="D228" s="22">
        <f>'Data Entry'!D228</f>
        <v>1</v>
      </c>
      <c r="E228" s="22">
        <f>'Data Entry'!E228</f>
        <v>0</v>
      </c>
      <c r="F228" s="22">
        <f>'Data Entry'!F228</f>
        <v>0</v>
      </c>
      <c r="G228" s="22">
        <f>'Data Entry'!G228</f>
        <v>2</v>
      </c>
      <c r="H228" s="22">
        <f>'Data Entry'!H228</f>
        <v>0</v>
      </c>
      <c r="I228" s="22">
        <f t="shared" si="63"/>
        <v>0</v>
      </c>
      <c r="J228" s="22">
        <f t="shared" si="64"/>
        <v>2</v>
      </c>
      <c r="K228" s="22">
        <f t="shared" si="51"/>
        <v>2</v>
      </c>
      <c r="L228" s="22">
        <f t="shared" si="52"/>
        <v>0</v>
      </c>
      <c r="M228" s="22">
        <f t="shared" si="53"/>
        <v>8</v>
      </c>
      <c r="N228" s="22">
        <f t="shared" si="54"/>
        <v>2</v>
      </c>
      <c r="O228" s="22">
        <f t="shared" si="55"/>
        <v>10</v>
      </c>
      <c r="P228" s="35">
        <f>'Data Entry'!I228</f>
        <v>0</v>
      </c>
      <c r="Q228" s="35">
        <f>'Data Entry'!J228</f>
        <v>0</v>
      </c>
      <c r="R228" s="35">
        <f>'Data Entry'!K228</f>
        <v>0</v>
      </c>
      <c r="S228" s="35">
        <f>'Data Entry'!L228</f>
        <v>1</v>
      </c>
      <c r="T228" s="35">
        <f t="shared" si="56"/>
        <v>0</v>
      </c>
      <c r="U228" s="35">
        <f t="shared" si="57"/>
        <v>1</v>
      </c>
      <c r="V228" s="35" t="e">
        <f t="shared" si="65"/>
        <v>#DIV/0!</v>
      </c>
      <c r="W228" s="35">
        <f t="shared" si="66"/>
        <v>0</v>
      </c>
      <c r="X228" s="35">
        <f t="shared" si="67"/>
        <v>0.5</v>
      </c>
      <c r="Y228" s="35">
        <f t="shared" si="58"/>
        <v>0</v>
      </c>
      <c r="Z228" s="35">
        <f t="shared" si="59"/>
        <v>0</v>
      </c>
      <c r="AA228" s="35">
        <f t="shared" si="60"/>
        <v>0</v>
      </c>
      <c r="AB228" s="21">
        <f>'Data Entry'!S228</f>
        <v>0</v>
      </c>
      <c r="AC228" s="21">
        <f>'Data Entry'!T228</f>
        <v>0</v>
      </c>
      <c r="AD228" s="21">
        <f>'Data Entry'!U228</f>
        <v>0</v>
      </c>
      <c r="AE228" s="21">
        <f t="shared" si="61"/>
        <v>0</v>
      </c>
      <c r="AF228" s="13">
        <f>'Data Entry'!V228</f>
        <v>0</v>
      </c>
      <c r="AG228" s="13">
        <f t="shared" si="62"/>
        <v>0</v>
      </c>
      <c r="AH228" s="13">
        <f>'Data Entry'!W228</f>
        <v>0</v>
      </c>
      <c r="AI228" s="13">
        <f>'Data Entry'!X228</f>
        <v>0</v>
      </c>
      <c r="AJ228" s="13">
        <f>'Data Entry'!Y228</f>
        <v>0</v>
      </c>
      <c r="AK228" s="13">
        <f>'Data Entry'!Z228</f>
        <v>0</v>
      </c>
    </row>
    <row r="229" spans="1:37">
      <c r="A229" s="34">
        <f>'Data Entry'!A229</f>
        <v>8082</v>
      </c>
      <c r="B229" s="34">
        <f>'Data Entry'!B229</f>
        <v>36</v>
      </c>
      <c r="C229" s="20">
        <f>IF('Data Entry'!C229="red",1,IF('Data Entry'!C229="blue",2,0))</f>
        <v>2</v>
      </c>
      <c r="D229" s="22">
        <f>'Data Entry'!D229</f>
        <v>1</v>
      </c>
      <c r="E229" s="22">
        <f>'Data Entry'!E229</f>
        <v>0</v>
      </c>
      <c r="F229" s="22">
        <f>'Data Entry'!F229</f>
        <v>0</v>
      </c>
      <c r="G229" s="22">
        <f>'Data Entry'!G229</f>
        <v>4</v>
      </c>
      <c r="H229" s="22">
        <f>'Data Entry'!H229</f>
        <v>2</v>
      </c>
      <c r="I229" s="22">
        <f t="shared" si="63"/>
        <v>0</v>
      </c>
      <c r="J229" s="22">
        <f t="shared" si="64"/>
        <v>6</v>
      </c>
      <c r="K229" s="22">
        <f t="shared" si="51"/>
        <v>2</v>
      </c>
      <c r="L229" s="22">
        <f t="shared" si="52"/>
        <v>0</v>
      </c>
      <c r="M229" s="22">
        <f t="shared" si="53"/>
        <v>16</v>
      </c>
      <c r="N229" s="22">
        <f t="shared" si="54"/>
        <v>6</v>
      </c>
      <c r="O229" s="22">
        <f t="shared" si="55"/>
        <v>18</v>
      </c>
      <c r="P229" s="35">
        <f>'Data Entry'!I229</f>
        <v>0</v>
      </c>
      <c r="Q229" s="35">
        <f>'Data Entry'!J229</f>
        <v>0</v>
      </c>
      <c r="R229" s="35">
        <f>'Data Entry'!K229</f>
        <v>0</v>
      </c>
      <c r="S229" s="35">
        <f>'Data Entry'!L229</f>
        <v>0</v>
      </c>
      <c r="T229" s="35">
        <f t="shared" si="56"/>
        <v>0</v>
      </c>
      <c r="U229" s="35">
        <f t="shared" si="57"/>
        <v>0</v>
      </c>
      <c r="V229" s="35" t="e">
        <f t="shared" si="65"/>
        <v>#DIV/0!</v>
      </c>
      <c r="W229" s="35" t="e">
        <f t="shared" si="66"/>
        <v>#DIV/0!</v>
      </c>
      <c r="X229" s="35">
        <f t="shared" si="67"/>
        <v>0</v>
      </c>
      <c r="Y229" s="35">
        <f t="shared" si="58"/>
        <v>0</v>
      </c>
      <c r="Z229" s="35">
        <f t="shared" si="59"/>
        <v>0</v>
      </c>
      <c r="AA229" s="35">
        <f t="shared" si="60"/>
        <v>0</v>
      </c>
      <c r="AB229" s="21">
        <f>'Data Entry'!S229</f>
        <v>0</v>
      </c>
      <c r="AC229" s="21">
        <f>'Data Entry'!T229</f>
        <v>0</v>
      </c>
      <c r="AD229" s="21">
        <f>'Data Entry'!U229</f>
        <v>0</v>
      </c>
      <c r="AE229" s="21">
        <f t="shared" si="61"/>
        <v>0</v>
      </c>
      <c r="AF229" s="13">
        <f>'Data Entry'!V229</f>
        <v>4</v>
      </c>
      <c r="AG229" s="13">
        <f t="shared" si="62"/>
        <v>1.33333333333333</v>
      </c>
      <c r="AH229" s="13">
        <f>'Data Entry'!W229</f>
        <v>0</v>
      </c>
      <c r="AI229" s="13">
        <f>'Data Entry'!X229</f>
        <v>0</v>
      </c>
      <c r="AJ229" s="13">
        <f>'Data Entry'!Y229</f>
        <v>0</v>
      </c>
      <c r="AK229" s="13">
        <f>'Data Entry'!Z229</f>
        <v>0</v>
      </c>
    </row>
    <row r="230" spans="1:37">
      <c r="A230" s="34">
        <f>'Data Entry'!A230</f>
        <v>8729</v>
      </c>
      <c r="B230" s="34">
        <f>'Data Entry'!B230</f>
        <v>38</v>
      </c>
      <c r="C230" s="20">
        <f>IF('Data Entry'!C230="red",1,IF('Data Entry'!C230="blue",2,0))</f>
        <v>2</v>
      </c>
      <c r="D230" s="22">
        <f>'Data Entry'!D230</f>
        <v>1</v>
      </c>
      <c r="E230" s="22">
        <f>'Data Entry'!E230</f>
        <v>0</v>
      </c>
      <c r="F230" s="22">
        <f>'Data Entry'!F230</f>
        <v>0</v>
      </c>
      <c r="G230" s="22">
        <f>'Data Entry'!G230</f>
        <v>1</v>
      </c>
      <c r="H230" s="22">
        <f>'Data Entry'!H230</f>
        <v>1</v>
      </c>
      <c r="I230" s="22">
        <f t="shared" si="63"/>
        <v>0</v>
      </c>
      <c r="J230" s="22">
        <f t="shared" si="64"/>
        <v>2</v>
      </c>
      <c r="K230" s="22">
        <f t="shared" si="51"/>
        <v>2</v>
      </c>
      <c r="L230" s="22">
        <f t="shared" si="52"/>
        <v>0</v>
      </c>
      <c r="M230" s="22">
        <f t="shared" si="53"/>
        <v>4</v>
      </c>
      <c r="N230" s="22">
        <f t="shared" si="54"/>
        <v>2</v>
      </c>
      <c r="O230" s="22">
        <f t="shared" si="55"/>
        <v>6</v>
      </c>
      <c r="P230" s="35">
        <f>'Data Entry'!I230</f>
        <v>0</v>
      </c>
      <c r="Q230" s="35">
        <f>'Data Entry'!J230</f>
        <v>0</v>
      </c>
      <c r="R230" s="35">
        <f>'Data Entry'!K230</f>
        <v>3</v>
      </c>
      <c r="S230" s="35">
        <f>'Data Entry'!L230</f>
        <v>6</v>
      </c>
      <c r="T230" s="35">
        <f t="shared" si="56"/>
        <v>0</v>
      </c>
      <c r="U230" s="35">
        <f t="shared" si="57"/>
        <v>9</v>
      </c>
      <c r="V230" s="35" t="e">
        <f t="shared" si="65"/>
        <v>#DIV/0!</v>
      </c>
      <c r="W230" s="35">
        <f t="shared" si="66"/>
        <v>0.333333333333333</v>
      </c>
      <c r="X230" s="35">
        <f t="shared" si="67"/>
        <v>4.5</v>
      </c>
      <c r="Y230" s="35">
        <f t="shared" si="58"/>
        <v>0</v>
      </c>
      <c r="Z230" s="35">
        <f t="shared" si="59"/>
        <v>6</v>
      </c>
      <c r="AA230" s="35">
        <f t="shared" si="60"/>
        <v>6</v>
      </c>
      <c r="AB230" s="21">
        <f>'Data Entry'!S230</f>
        <v>0</v>
      </c>
      <c r="AC230" s="21">
        <f>'Data Entry'!T230</f>
        <v>1</v>
      </c>
      <c r="AD230" s="21">
        <f>'Data Entry'!U230</f>
        <v>0</v>
      </c>
      <c r="AE230" s="21">
        <f t="shared" si="61"/>
        <v>4</v>
      </c>
      <c r="AF230" s="13">
        <f>'Data Entry'!V230</f>
        <v>4</v>
      </c>
      <c r="AG230" s="13">
        <f t="shared" si="62"/>
        <v>1.33333333333333</v>
      </c>
      <c r="AH230" s="13">
        <f>'Data Entry'!W230</f>
        <v>0</v>
      </c>
      <c r="AI230" s="13">
        <f>'Data Entry'!X230</f>
        <v>0</v>
      </c>
      <c r="AJ230" s="13">
        <f>'Data Entry'!Y230</f>
        <v>0</v>
      </c>
      <c r="AK230" s="13">
        <f>'Data Entry'!Z230</f>
        <v>0</v>
      </c>
    </row>
    <row r="231" spans="1:37">
      <c r="A231" s="34">
        <f>'Data Entry'!A231</f>
        <v>3739</v>
      </c>
      <c r="B231" s="34">
        <f>'Data Entry'!B231</f>
        <v>38</v>
      </c>
      <c r="C231" s="20">
        <f>IF('Data Entry'!C231="red",1,IF('Data Entry'!C231="blue",2,0))</f>
        <v>0</v>
      </c>
      <c r="D231" s="22">
        <f>'Data Entry'!D231</f>
        <v>1</v>
      </c>
      <c r="E231" s="22">
        <f>'Data Entry'!E231</f>
        <v>0</v>
      </c>
      <c r="F231" s="22">
        <f>'Data Entry'!F231</f>
        <v>0</v>
      </c>
      <c r="G231" s="22">
        <f>'Data Entry'!G231</f>
        <v>1</v>
      </c>
      <c r="H231" s="22">
        <f>'Data Entry'!H231</f>
        <v>0</v>
      </c>
      <c r="I231" s="22">
        <f t="shared" si="63"/>
        <v>0</v>
      </c>
      <c r="J231" s="22">
        <f t="shared" si="64"/>
        <v>1</v>
      </c>
      <c r="K231" s="22">
        <f t="shared" si="51"/>
        <v>2</v>
      </c>
      <c r="L231" s="22">
        <f t="shared" si="52"/>
        <v>0</v>
      </c>
      <c r="M231" s="22">
        <f t="shared" si="53"/>
        <v>4</v>
      </c>
      <c r="N231" s="22">
        <f t="shared" si="54"/>
        <v>1</v>
      </c>
      <c r="O231" s="22">
        <f t="shared" si="55"/>
        <v>6</v>
      </c>
      <c r="P231" s="35">
        <f>'Data Entry'!I231</f>
        <v>0</v>
      </c>
      <c r="Q231" s="35">
        <f>'Data Entry'!J231</f>
        <v>0</v>
      </c>
      <c r="R231" s="35">
        <f>'Data Entry'!K231</f>
        <v>1</v>
      </c>
      <c r="S231" s="35">
        <f>'Data Entry'!L231</f>
        <v>0</v>
      </c>
      <c r="T231" s="35">
        <f t="shared" si="56"/>
        <v>0</v>
      </c>
      <c r="U231" s="35">
        <f t="shared" si="57"/>
        <v>1</v>
      </c>
      <c r="V231" s="35" t="e">
        <f t="shared" si="65"/>
        <v>#DIV/0!</v>
      </c>
      <c r="W231" s="35">
        <f t="shared" si="66"/>
        <v>1</v>
      </c>
      <c r="X231" s="35">
        <f t="shared" si="67"/>
        <v>0.5</v>
      </c>
      <c r="Y231" s="35">
        <f t="shared" si="58"/>
        <v>0</v>
      </c>
      <c r="Z231" s="35">
        <f t="shared" si="59"/>
        <v>2</v>
      </c>
      <c r="AA231" s="35">
        <f t="shared" si="60"/>
        <v>2</v>
      </c>
      <c r="AB231" s="21">
        <f>'Data Entry'!S231</f>
        <v>0</v>
      </c>
      <c r="AC231" s="21">
        <f>'Data Entry'!T231</f>
        <v>3</v>
      </c>
      <c r="AD231" s="21">
        <f>'Data Entry'!U231</f>
        <v>0</v>
      </c>
      <c r="AE231" s="21">
        <f t="shared" si="61"/>
        <v>10</v>
      </c>
      <c r="AF231" s="13">
        <f>'Data Entry'!V231</f>
        <v>0</v>
      </c>
      <c r="AG231" s="13">
        <f t="shared" si="62"/>
        <v>0</v>
      </c>
      <c r="AH231" s="13">
        <f>'Data Entry'!W231</f>
        <v>0</v>
      </c>
      <c r="AI231" s="13">
        <f>'Data Entry'!X231</f>
        <v>0</v>
      </c>
      <c r="AJ231" s="13">
        <f>'Data Entry'!Y231</f>
        <v>0</v>
      </c>
      <c r="AK231" s="13">
        <f>'Data Entry'!Z231</f>
        <v>0</v>
      </c>
    </row>
    <row r="232" spans="1:37">
      <c r="A232" s="34">
        <f>'Data Entry'!A232</f>
        <v>4976</v>
      </c>
      <c r="B232" s="34">
        <f>'Data Entry'!B232</f>
        <v>39</v>
      </c>
      <c r="C232" s="20">
        <f>IF('Data Entry'!C232="red",1,IF('Data Entry'!C232="blue",2,0))</f>
        <v>1</v>
      </c>
      <c r="D232" s="22">
        <f>'Data Entry'!D232</f>
        <v>1</v>
      </c>
      <c r="E232" s="22">
        <f>'Data Entry'!E232</f>
        <v>0</v>
      </c>
      <c r="F232" s="22">
        <f>'Data Entry'!F232</f>
        <v>1</v>
      </c>
      <c r="G232" s="22">
        <f>'Data Entry'!G232</f>
        <v>2</v>
      </c>
      <c r="H232" s="22">
        <f>'Data Entry'!H232</f>
        <v>0</v>
      </c>
      <c r="I232" s="22">
        <f t="shared" si="63"/>
        <v>1</v>
      </c>
      <c r="J232" s="22">
        <f t="shared" si="64"/>
        <v>2</v>
      </c>
      <c r="K232" s="22">
        <f t="shared" si="51"/>
        <v>2</v>
      </c>
      <c r="L232" s="22">
        <f t="shared" si="52"/>
        <v>0</v>
      </c>
      <c r="M232" s="22">
        <f t="shared" si="53"/>
        <v>8</v>
      </c>
      <c r="N232" s="22">
        <f t="shared" si="54"/>
        <v>3</v>
      </c>
      <c r="O232" s="22">
        <f t="shared" si="55"/>
        <v>10</v>
      </c>
      <c r="P232" s="35">
        <f>'Data Entry'!I232</f>
        <v>0</v>
      </c>
      <c r="Q232" s="35">
        <f>'Data Entry'!J232</f>
        <v>0</v>
      </c>
      <c r="R232" s="35">
        <f>'Data Entry'!K232</f>
        <v>5</v>
      </c>
      <c r="S232" s="35">
        <f>'Data Entry'!L232</f>
        <v>8</v>
      </c>
      <c r="T232" s="35">
        <f t="shared" si="56"/>
        <v>0</v>
      </c>
      <c r="U232" s="35">
        <f t="shared" si="57"/>
        <v>13</v>
      </c>
      <c r="V232" s="35" t="e">
        <f t="shared" si="65"/>
        <v>#DIV/0!</v>
      </c>
      <c r="W232" s="35">
        <f t="shared" si="66"/>
        <v>0.384615384615385</v>
      </c>
      <c r="X232" s="35">
        <f t="shared" si="67"/>
        <v>6.5</v>
      </c>
      <c r="Y232" s="35">
        <f t="shared" si="58"/>
        <v>0</v>
      </c>
      <c r="Z232" s="35">
        <f t="shared" si="59"/>
        <v>10</v>
      </c>
      <c r="AA232" s="35">
        <f t="shared" si="60"/>
        <v>10</v>
      </c>
      <c r="AB232" s="21">
        <f>'Data Entry'!S232</f>
        <v>0</v>
      </c>
      <c r="AC232" s="21">
        <f>'Data Entry'!T232</f>
        <v>3</v>
      </c>
      <c r="AD232" s="21">
        <f>'Data Entry'!U232</f>
        <v>0</v>
      </c>
      <c r="AE232" s="21">
        <f t="shared" si="61"/>
        <v>10</v>
      </c>
      <c r="AF232" s="13">
        <f>'Data Entry'!V232</f>
        <v>0</v>
      </c>
      <c r="AG232" s="13">
        <f t="shared" si="62"/>
        <v>0</v>
      </c>
      <c r="AH232" s="13">
        <f>'Data Entry'!W232</f>
        <v>0</v>
      </c>
      <c r="AI232" s="13">
        <f>'Data Entry'!X232</f>
        <v>0</v>
      </c>
      <c r="AJ232" s="13">
        <f>'Data Entry'!Y232</f>
        <v>0</v>
      </c>
      <c r="AK232" s="13">
        <f>'Data Entry'!Z232</f>
        <v>0</v>
      </c>
    </row>
    <row r="233" spans="1:37">
      <c r="A233" s="34">
        <f>'Data Entry'!A233</f>
        <v>865</v>
      </c>
      <c r="B233" s="34">
        <f>'Data Entry'!B233</f>
        <v>39</v>
      </c>
      <c r="C233" s="20">
        <f>IF('Data Entry'!C233="red",1,IF('Data Entry'!C233="blue",2,0))</f>
        <v>2</v>
      </c>
      <c r="D233" s="22">
        <f>'Data Entry'!D233</f>
        <v>1</v>
      </c>
      <c r="E233" s="22">
        <f>'Data Entry'!E233</f>
        <v>0</v>
      </c>
      <c r="F233" s="22">
        <f>'Data Entry'!F233</f>
        <v>0</v>
      </c>
      <c r="G233" s="22">
        <f>'Data Entry'!G233</f>
        <v>1</v>
      </c>
      <c r="H233" s="22">
        <f>'Data Entry'!H233</f>
        <v>1</v>
      </c>
      <c r="I233" s="22">
        <f t="shared" si="63"/>
        <v>0</v>
      </c>
      <c r="J233" s="22">
        <f t="shared" si="64"/>
        <v>2</v>
      </c>
      <c r="K233" s="22">
        <f t="shared" si="51"/>
        <v>2</v>
      </c>
      <c r="L233" s="22">
        <f t="shared" si="52"/>
        <v>0</v>
      </c>
      <c r="M233" s="22">
        <f t="shared" si="53"/>
        <v>4</v>
      </c>
      <c r="N233" s="22">
        <f t="shared" si="54"/>
        <v>2</v>
      </c>
      <c r="O233" s="22">
        <f t="shared" si="55"/>
        <v>6</v>
      </c>
      <c r="P233" s="35">
        <f>'Data Entry'!I233</f>
        <v>0</v>
      </c>
      <c r="Q233" s="35">
        <f>'Data Entry'!J233</f>
        <v>0</v>
      </c>
      <c r="R233" s="35">
        <f>'Data Entry'!K233</f>
        <v>6</v>
      </c>
      <c r="S233" s="35">
        <f>'Data Entry'!L233</f>
        <v>1</v>
      </c>
      <c r="T233" s="35">
        <f t="shared" si="56"/>
        <v>0</v>
      </c>
      <c r="U233" s="35">
        <f t="shared" si="57"/>
        <v>7</v>
      </c>
      <c r="V233" s="35" t="e">
        <f t="shared" si="65"/>
        <v>#DIV/0!</v>
      </c>
      <c r="W233" s="35">
        <f t="shared" si="66"/>
        <v>0.857142857142857</v>
      </c>
      <c r="X233" s="35">
        <f t="shared" si="67"/>
        <v>3.5</v>
      </c>
      <c r="Y233" s="35">
        <f t="shared" si="58"/>
        <v>0</v>
      </c>
      <c r="Z233" s="35">
        <f t="shared" si="59"/>
        <v>12</v>
      </c>
      <c r="AA233" s="35">
        <f t="shared" si="60"/>
        <v>12</v>
      </c>
      <c r="AB233" s="21">
        <f>'Data Entry'!S233</f>
        <v>0</v>
      </c>
      <c r="AC233" s="21">
        <f>'Data Entry'!T233</f>
        <v>4</v>
      </c>
      <c r="AD233" s="21">
        <f>'Data Entry'!U233</f>
        <v>0</v>
      </c>
      <c r="AE233" s="21">
        <f t="shared" si="61"/>
        <v>15</v>
      </c>
      <c r="AF233" s="13">
        <f>'Data Entry'!V233</f>
        <v>0</v>
      </c>
      <c r="AG233" s="13">
        <f t="shared" si="62"/>
        <v>0</v>
      </c>
      <c r="AH233" s="13">
        <f>'Data Entry'!W233</f>
        <v>0</v>
      </c>
      <c r="AI233" s="13">
        <f>'Data Entry'!X233</f>
        <v>0</v>
      </c>
      <c r="AJ233" s="13">
        <f>'Data Entry'!Y233</f>
        <v>0</v>
      </c>
      <c r="AK233" s="13">
        <f>'Data Entry'!Z233</f>
        <v>0</v>
      </c>
    </row>
    <row r="234" spans="1:37">
      <c r="A234" s="34">
        <f>'Data Entry'!A234</f>
        <v>6865</v>
      </c>
      <c r="B234" s="34">
        <f>'Data Entry'!B234</f>
        <v>39</v>
      </c>
      <c r="C234" s="20">
        <f>IF('Data Entry'!C234="red",1,IF('Data Entry'!C234="blue",2,0))</f>
        <v>2</v>
      </c>
      <c r="D234" s="22">
        <f>'Data Entry'!D234</f>
        <v>0</v>
      </c>
      <c r="E234" s="22">
        <f>'Data Entry'!E234</f>
        <v>1</v>
      </c>
      <c r="F234" s="22">
        <f>'Data Entry'!F234</f>
        <v>0</v>
      </c>
      <c r="G234" s="22">
        <f>'Data Entry'!G234</f>
        <v>0</v>
      </c>
      <c r="H234" s="22">
        <f>'Data Entry'!H234</f>
        <v>0</v>
      </c>
      <c r="I234" s="22">
        <f t="shared" si="63"/>
        <v>1</v>
      </c>
      <c r="J234" s="22">
        <f t="shared" si="64"/>
        <v>0</v>
      </c>
      <c r="K234" s="22">
        <f t="shared" si="51"/>
        <v>0</v>
      </c>
      <c r="L234" s="22">
        <f t="shared" si="52"/>
        <v>2</v>
      </c>
      <c r="M234" s="22">
        <f t="shared" si="53"/>
        <v>0</v>
      </c>
      <c r="N234" s="22">
        <f t="shared" si="54"/>
        <v>1</v>
      </c>
      <c r="O234" s="22">
        <f t="shared" si="55"/>
        <v>2</v>
      </c>
      <c r="P234" s="35">
        <f>'Data Entry'!I234</f>
        <v>4</v>
      </c>
      <c r="Q234" s="35">
        <f>'Data Entry'!J234</f>
        <v>0</v>
      </c>
      <c r="R234" s="35">
        <f>'Data Entry'!K234</f>
        <v>0</v>
      </c>
      <c r="S234" s="35">
        <f>'Data Entry'!L234</f>
        <v>0</v>
      </c>
      <c r="T234" s="35">
        <f t="shared" si="56"/>
        <v>4</v>
      </c>
      <c r="U234" s="35">
        <f t="shared" si="57"/>
        <v>0</v>
      </c>
      <c r="V234" s="35">
        <f t="shared" si="65"/>
        <v>1</v>
      </c>
      <c r="W234" s="35" t="e">
        <f t="shared" si="66"/>
        <v>#DIV/0!</v>
      </c>
      <c r="X234" s="35">
        <f t="shared" si="67"/>
        <v>2</v>
      </c>
      <c r="Y234" s="35">
        <f t="shared" si="58"/>
        <v>4</v>
      </c>
      <c r="Z234" s="35">
        <f t="shared" si="59"/>
        <v>0</v>
      </c>
      <c r="AA234" s="35">
        <f t="shared" si="60"/>
        <v>4</v>
      </c>
      <c r="AB234" s="21">
        <f>'Data Entry'!S234</f>
        <v>0</v>
      </c>
      <c r="AC234" s="21">
        <f>'Data Entry'!T234</f>
        <v>2</v>
      </c>
      <c r="AD234" s="21">
        <f>'Data Entry'!U234</f>
        <v>0</v>
      </c>
      <c r="AE234" s="21">
        <f t="shared" si="61"/>
        <v>6</v>
      </c>
      <c r="AF234" s="13">
        <f>'Data Entry'!V234</f>
        <v>0</v>
      </c>
      <c r="AG234" s="13">
        <f t="shared" si="62"/>
        <v>0</v>
      </c>
      <c r="AH234" s="13">
        <f>'Data Entry'!W234</f>
        <v>0</v>
      </c>
      <c r="AI234" s="13">
        <f>'Data Entry'!X234</f>
        <v>0</v>
      </c>
      <c r="AJ234" s="13">
        <f>'Data Entry'!Y234</f>
        <v>0</v>
      </c>
      <c r="AK234" s="13">
        <f>'Data Entry'!Z234</f>
        <v>0</v>
      </c>
    </row>
    <row r="235" spans="1:37">
      <c r="A235" s="34">
        <f>'Data Entry'!A235</f>
        <v>6864</v>
      </c>
      <c r="B235" s="34">
        <f>'Data Entry'!B235</f>
        <v>39</v>
      </c>
      <c r="C235" s="20">
        <f>IF('Data Entry'!C235="red",1,IF('Data Entry'!C235="blue",2,0))</f>
        <v>1</v>
      </c>
      <c r="D235" s="22">
        <f>'Data Entry'!D235</f>
        <v>1</v>
      </c>
      <c r="E235" s="22">
        <f>'Data Entry'!E235</f>
        <v>0</v>
      </c>
      <c r="F235" s="22">
        <f>'Data Entry'!F235</f>
        <v>0</v>
      </c>
      <c r="G235" s="22">
        <f>'Data Entry'!G235</f>
        <v>0</v>
      </c>
      <c r="H235" s="22">
        <f>'Data Entry'!H235</f>
        <v>0</v>
      </c>
      <c r="I235" s="22">
        <f t="shared" si="63"/>
        <v>0</v>
      </c>
      <c r="J235" s="22">
        <f t="shared" si="64"/>
        <v>0</v>
      </c>
      <c r="K235" s="22">
        <f t="shared" si="51"/>
        <v>2</v>
      </c>
      <c r="L235" s="22">
        <f t="shared" si="52"/>
        <v>0</v>
      </c>
      <c r="M235" s="22">
        <f t="shared" si="53"/>
        <v>0</v>
      </c>
      <c r="N235" s="22">
        <f t="shared" si="54"/>
        <v>0</v>
      </c>
      <c r="O235" s="22">
        <f t="shared" si="55"/>
        <v>2</v>
      </c>
      <c r="P235" s="35">
        <f>'Data Entry'!I235</f>
        <v>1</v>
      </c>
      <c r="Q235" s="35">
        <f>'Data Entry'!J235</f>
        <v>0</v>
      </c>
      <c r="R235" s="35">
        <f>'Data Entry'!K235</f>
        <v>1</v>
      </c>
      <c r="S235" s="35">
        <f>'Data Entry'!L235</f>
        <v>1</v>
      </c>
      <c r="T235" s="35">
        <f t="shared" si="56"/>
        <v>1</v>
      </c>
      <c r="U235" s="35">
        <f t="shared" si="57"/>
        <v>2</v>
      </c>
      <c r="V235" s="35">
        <f t="shared" si="65"/>
        <v>1</v>
      </c>
      <c r="W235" s="35">
        <f t="shared" si="66"/>
        <v>0.5</v>
      </c>
      <c r="X235" s="35">
        <f t="shared" si="67"/>
        <v>1.5</v>
      </c>
      <c r="Y235" s="35">
        <f t="shared" si="58"/>
        <v>1</v>
      </c>
      <c r="Z235" s="35">
        <f t="shared" si="59"/>
        <v>2</v>
      </c>
      <c r="AA235" s="35">
        <f t="shared" si="60"/>
        <v>3</v>
      </c>
      <c r="AB235" s="21">
        <f>'Data Entry'!S235</f>
        <v>0</v>
      </c>
      <c r="AC235" s="21">
        <f>'Data Entry'!T235</f>
        <v>2</v>
      </c>
      <c r="AD235" s="21">
        <f>'Data Entry'!U235</f>
        <v>0</v>
      </c>
      <c r="AE235" s="21">
        <f t="shared" si="61"/>
        <v>6</v>
      </c>
      <c r="AF235" s="13">
        <f>'Data Entry'!V235</f>
        <v>0</v>
      </c>
      <c r="AG235" s="13">
        <f t="shared" si="62"/>
        <v>0</v>
      </c>
      <c r="AH235" s="13">
        <f>'Data Entry'!W235</f>
        <v>0</v>
      </c>
      <c r="AI235" s="13">
        <f>'Data Entry'!X235</f>
        <v>0</v>
      </c>
      <c r="AJ235" s="13">
        <f>'Data Entry'!Y235</f>
        <v>0</v>
      </c>
      <c r="AK235" s="13">
        <f>'Data Entry'!Z235</f>
        <v>0</v>
      </c>
    </row>
    <row r="236" spans="1:37">
      <c r="A236" s="34">
        <f>'Data Entry'!A236</f>
        <v>8574</v>
      </c>
      <c r="B236" s="34">
        <f>'Data Entry'!B236</f>
        <v>39</v>
      </c>
      <c r="C236" s="20">
        <f>IF('Data Entry'!C236="red",1,IF('Data Entry'!C236="blue",2,0))</f>
        <v>2</v>
      </c>
      <c r="D236" s="22">
        <f>'Data Entry'!D236</f>
        <v>1</v>
      </c>
      <c r="E236" s="22">
        <f>'Data Entry'!E236</f>
        <v>1</v>
      </c>
      <c r="F236" s="22">
        <f>'Data Entry'!F236</f>
        <v>0</v>
      </c>
      <c r="G236" s="22">
        <f>'Data Entry'!G236</f>
        <v>0</v>
      </c>
      <c r="H236" s="22">
        <f>'Data Entry'!H236</f>
        <v>0</v>
      </c>
      <c r="I236" s="22">
        <f t="shared" si="63"/>
        <v>1</v>
      </c>
      <c r="J236" s="22">
        <f t="shared" si="64"/>
        <v>0</v>
      </c>
      <c r="K236" s="22">
        <f t="shared" si="51"/>
        <v>2</v>
      </c>
      <c r="L236" s="22">
        <f t="shared" si="52"/>
        <v>2</v>
      </c>
      <c r="M236" s="22">
        <f t="shared" si="53"/>
        <v>0</v>
      </c>
      <c r="N236" s="22">
        <f t="shared" si="54"/>
        <v>1</v>
      </c>
      <c r="O236" s="22">
        <f t="shared" si="55"/>
        <v>4</v>
      </c>
      <c r="P236" s="35">
        <f>'Data Entry'!I236</f>
        <v>0</v>
      </c>
      <c r="Q236" s="35">
        <f>'Data Entry'!J236</f>
        <v>0</v>
      </c>
      <c r="R236" s="35">
        <f>'Data Entry'!K236</f>
        <v>0</v>
      </c>
      <c r="S236" s="35">
        <f>'Data Entry'!L236</f>
        <v>0</v>
      </c>
      <c r="T236" s="35">
        <f t="shared" si="56"/>
        <v>0</v>
      </c>
      <c r="U236" s="35">
        <f t="shared" si="57"/>
        <v>0</v>
      </c>
      <c r="V236" s="35" t="e">
        <f t="shared" si="65"/>
        <v>#DIV/0!</v>
      </c>
      <c r="W236" s="35" t="e">
        <f t="shared" si="66"/>
        <v>#DIV/0!</v>
      </c>
      <c r="X236" s="35">
        <f t="shared" si="67"/>
        <v>0</v>
      </c>
      <c r="Y236" s="35">
        <f t="shared" si="58"/>
        <v>0</v>
      </c>
      <c r="Z236" s="35">
        <f t="shared" si="59"/>
        <v>0</v>
      </c>
      <c r="AA236" s="35">
        <f t="shared" si="60"/>
        <v>0</v>
      </c>
      <c r="AB236" s="21">
        <f>'Data Entry'!S236</f>
        <v>0</v>
      </c>
      <c r="AC236" s="21">
        <f>'Data Entry'!T236</f>
        <v>0</v>
      </c>
      <c r="AD236" s="21">
        <f>'Data Entry'!U236</f>
        <v>0</v>
      </c>
      <c r="AE236" s="21">
        <f t="shared" si="61"/>
        <v>0</v>
      </c>
      <c r="AF236" s="13">
        <f>'Data Entry'!V236</f>
        <v>0</v>
      </c>
      <c r="AG236" s="13">
        <f t="shared" si="62"/>
        <v>0</v>
      </c>
      <c r="AH236" s="13">
        <f>'Data Entry'!W236</f>
        <v>0</v>
      </c>
      <c r="AI236" s="13">
        <f>'Data Entry'!X236</f>
        <v>0</v>
      </c>
      <c r="AJ236" s="13">
        <f>'Data Entry'!Y236</f>
        <v>0</v>
      </c>
      <c r="AK236" s="13">
        <f>'Data Entry'!Z236</f>
        <v>0</v>
      </c>
    </row>
    <row r="237" spans="1:37">
      <c r="A237" s="34">
        <f>'Data Entry'!A237</f>
        <v>914</v>
      </c>
      <c r="B237" s="34">
        <f>'Data Entry'!B237</f>
        <v>39</v>
      </c>
      <c r="C237" s="20">
        <f>IF('Data Entry'!C237="red",1,IF('Data Entry'!C237="blue",2,0))</f>
        <v>0</v>
      </c>
      <c r="D237" s="22">
        <f>'Data Entry'!D237</f>
        <v>0</v>
      </c>
      <c r="E237" s="22">
        <f>'Data Entry'!E237</f>
        <v>0</v>
      </c>
      <c r="F237" s="22">
        <f>'Data Entry'!F237</f>
        <v>0</v>
      </c>
      <c r="G237" s="22">
        <f>'Data Entry'!G237</f>
        <v>0</v>
      </c>
      <c r="H237" s="22">
        <f>'Data Entry'!H237</f>
        <v>0</v>
      </c>
      <c r="I237" s="22">
        <f t="shared" si="63"/>
        <v>0</v>
      </c>
      <c r="J237" s="22">
        <f t="shared" si="64"/>
        <v>0</v>
      </c>
      <c r="K237" s="22">
        <f t="shared" si="51"/>
        <v>0</v>
      </c>
      <c r="L237" s="22">
        <f t="shared" si="52"/>
        <v>0</v>
      </c>
      <c r="M237" s="22">
        <f t="shared" si="53"/>
        <v>0</v>
      </c>
      <c r="N237" s="22">
        <f t="shared" si="54"/>
        <v>0</v>
      </c>
      <c r="O237" s="22">
        <f t="shared" si="55"/>
        <v>0</v>
      </c>
      <c r="P237" s="35">
        <f>'Data Entry'!I237</f>
        <v>0</v>
      </c>
      <c r="Q237" s="35">
        <f>'Data Entry'!J237</f>
        <v>2</v>
      </c>
      <c r="R237" s="35">
        <f>'Data Entry'!K237</f>
        <v>1</v>
      </c>
      <c r="S237" s="35">
        <f>'Data Entry'!L237</f>
        <v>0</v>
      </c>
      <c r="T237" s="35">
        <f t="shared" si="56"/>
        <v>2</v>
      </c>
      <c r="U237" s="35">
        <f t="shared" si="57"/>
        <v>1</v>
      </c>
      <c r="V237" s="35">
        <f t="shared" si="65"/>
        <v>0</v>
      </c>
      <c r="W237" s="35">
        <f t="shared" si="66"/>
        <v>1</v>
      </c>
      <c r="X237" s="35">
        <f t="shared" si="67"/>
        <v>1.5</v>
      </c>
      <c r="Y237" s="35">
        <f t="shared" si="58"/>
        <v>0</v>
      </c>
      <c r="Z237" s="35">
        <f t="shared" si="59"/>
        <v>2</v>
      </c>
      <c r="AA237" s="35">
        <f t="shared" si="60"/>
        <v>2</v>
      </c>
      <c r="AB237" s="21">
        <f>'Data Entry'!S237</f>
        <v>0</v>
      </c>
      <c r="AC237" s="21">
        <f>'Data Entry'!T237</f>
        <v>2</v>
      </c>
      <c r="AD237" s="21">
        <f>'Data Entry'!U237</f>
        <v>0</v>
      </c>
      <c r="AE237" s="21">
        <f t="shared" si="61"/>
        <v>6</v>
      </c>
      <c r="AF237" s="13">
        <f>'Data Entry'!V237</f>
        <v>0</v>
      </c>
      <c r="AG237" s="13">
        <f t="shared" si="62"/>
        <v>0</v>
      </c>
      <c r="AH237" s="13">
        <f>'Data Entry'!W237</f>
        <v>0</v>
      </c>
      <c r="AI237" s="13">
        <f>'Data Entry'!X237</f>
        <v>0</v>
      </c>
      <c r="AJ237" s="13">
        <f>'Data Entry'!Y237</f>
        <v>0</v>
      </c>
      <c r="AK237" s="13">
        <f>'Data Entry'!Z237</f>
        <v>0</v>
      </c>
    </row>
    <row r="238" spans="1:37">
      <c r="A238" s="34">
        <f>'Data Entry'!A238</f>
        <v>5024</v>
      </c>
      <c r="B238" s="34">
        <f>'Data Entry'!B238</f>
        <v>39</v>
      </c>
      <c r="C238" s="20">
        <f>IF('Data Entry'!C238="red",1,IF('Data Entry'!C238="blue",2,0))</f>
        <v>1</v>
      </c>
      <c r="D238" s="22">
        <f>'Data Entry'!D238</f>
        <v>1</v>
      </c>
      <c r="E238" s="22">
        <f>'Data Entry'!E238</f>
        <v>1</v>
      </c>
      <c r="F238" s="22">
        <f>'Data Entry'!F238</f>
        <v>0</v>
      </c>
      <c r="G238" s="22">
        <f>'Data Entry'!G238</f>
        <v>0</v>
      </c>
      <c r="H238" s="22">
        <f>'Data Entry'!H238</f>
        <v>0</v>
      </c>
      <c r="I238" s="22">
        <f t="shared" si="63"/>
        <v>1</v>
      </c>
      <c r="J238" s="22">
        <f t="shared" si="64"/>
        <v>0</v>
      </c>
      <c r="K238" s="22">
        <f t="shared" si="51"/>
        <v>2</v>
      </c>
      <c r="L238" s="22">
        <f t="shared" si="52"/>
        <v>2</v>
      </c>
      <c r="M238" s="22">
        <f t="shared" si="53"/>
        <v>0</v>
      </c>
      <c r="N238" s="22">
        <f t="shared" si="54"/>
        <v>1</v>
      </c>
      <c r="O238" s="22">
        <f t="shared" si="55"/>
        <v>4</v>
      </c>
      <c r="P238" s="35">
        <f>'Data Entry'!I238</f>
        <v>0</v>
      </c>
      <c r="Q238" s="35">
        <f>'Data Entry'!J238</f>
        <v>0</v>
      </c>
      <c r="R238" s="35">
        <f>'Data Entry'!K238</f>
        <v>6</v>
      </c>
      <c r="S238" s="35">
        <f>'Data Entry'!L238</f>
        <v>1</v>
      </c>
      <c r="T238" s="35">
        <f t="shared" si="56"/>
        <v>0</v>
      </c>
      <c r="U238" s="35">
        <f t="shared" si="57"/>
        <v>7</v>
      </c>
      <c r="V238" s="35" t="e">
        <f t="shared" si="65"/>
        <v>#DIV/0!</v>
      </c>
      <c r="W238" s="35">
        <f t="shared" si="66"/>
        <v>0.857142857142857</v>
      </c>
      <c r="X238" s="35">
        <f t="shared" si="67"/>
        <v>3.5</v>
      </c>
      <c r="Y238" s="35">
        <f t="shared" si="58"/>
        <v>0</v>
      </c>
      <c r="Z238" s="35">
        <f t="shared" si="59"/>
        <v>12</v>
      </c>
      <c r="AA238" s="35">
        <f t="shared" si="60"/>
        <v>12</v>
      </c>
      <c r="AB238" s="21">
        <f>'Data Entry'!S238</f>
        <v>0</v>
      </c>
      <c r="AC238" s="21">
        <f>'Data Entry'!T238</f>
        <v>1</v>
      </c>
      <c r="AD238" s="21">
        <f>'Data Entry'!U238</f>
        <v>0</v>
      </c>
      <c r="AE238" s="21">
        <f t="shared" si="61"/>
        <v>4</v>
      </c>
      <c r="AF238" s="13">
        <f>'Data Entry'!V238</f>
        <v>0</v>
      </c>
      <c r="AG238" s="13">
        <f t="shared" si="62"/>
        <v>0</v>
      </c>
      <c r="AH238" s="13">
        <f>'Data Entry'!W238</f>
        <v>0</v>
      </c>
      <c r="AI238" s="13">
        <f>'Data Entry'!X238</f>
        <v>0</v>
      </c>
      <c r="AJ238" s="13">
        <f>'Data Entry'!Y238</f>
        <v>0</v>
      </c>
      <c r="AK238" s="13">
        <f>'Data Entry'!Z238</f>
        <v>0</v>
      </c>
    </row>
    <row r="239" spans="1:37">
      <c r="A239" s="34">
        <f>'Data Entry'!A239</f>
        <v>914</v>
      </c>
      <c r="B239" s="34">
        <f>'Data Entry'!B239</f>
        <v>39</v>
      </c>
      <c r="C239" s="20">
        <f>IF('Data Entry'!C239="red",1,IF('Data Entry'!C239="blue",2,0))</f>
        <v>0</v>
      </c>
      <c r="D239" s="22">
        <f>'Data Entry'!D239</f>
        <v>0</v>
      </c>
      <c r="E239" s="22">
        <f>'Data Entry'!E239</f>
        <v>0</v>
      </c>
      <c r="F239" s="22">
        <f>'Data Entry'!F239</f>
        <v>0</v>
      </c>
      <c r="G239" s="22">
        <f>'Data Entry'!G239</f>
        <v>0</v>
      </c>
      <c r="H239" s="22">
        <f>'Data Entry'!H239</f>
        <v>0</v>
      </c>
      <c r="I239" s="22">
        <f t="shared" si="63"/>
        <v>0</v>
      </c>
      <c r="J239" s="22">
        <f t="shared" si="64"/>
        <v>0</v>
      </c>
      <c r="K239" s="22">
        <f t="shared" si="51"/>
        <v>0</v>
      </c>
      <c r="L239" s="22">
        <f t="shared" si="52"/>
        <v>0</v>
      </c>
      <c r="M239" s="22">
        <f t="shared" si="53"/>
        <v>0</v>
      </c>
      <c r="N239" s="22">
        <f t="shared" si="54"/>
        <v>0</v>
      </c>
      <c r="O239" s="22">
        <f t="shared" si="55"/>
        <v>0</v>
      </c>
      <c r="P239" s="35">
        <f>'Data Entry'!I239</f>
        <v>0</v>
      </c>
      <c r="Q239" s="35">
        <f>'Data Entry'!J239</f>
        <v>2</v>
      </c>
      <c r="R239" s="35">
        <f>'Data Entry'!K239</f>
        <v>1</v>
      </c>
      <c r="S239" s="35">
        <f>'Data Entry'!L239</f>
        <v>0</v>
      </c>
      <c r="T239" s="35">
        <f t="shared" si="56"/>
        <v>2</v>
      </c>
      <c r="U239" s="35">
        <f t="shared" si="57"/>
        <v>1</v>
      </c>
      <c r="V239" s="35">
        <f t="shared" si="65"/>
        <v>0</v>
      </c>
      <c r="W239" s="35">
        <f t="shared" si="66"/>
        <v>1</v>
      </c>
      <c r="X239" s="35">
        <f t="shared" si="67"/>
        <v>1.5</v>
      </c>
      <c r="Y239" s="35">
        <f t="shared" si="58"/>
        <v>0</v>
      </c>
      <c r="Z239" s="35">
        <f t="shared" si="59"/>
        <v>2</v>
      </c>
      <c r="AA239" s="35">
        <f t="shared" si="60"/>
        <v>2</v>
      </c>
      <c r="AB239" s="21">
        <f>'Data Entry'!S239</f>
        <v>0</v>
      </c>
      <c r="AC239" s="21">
        <f>'Data Entry'!T239</f>
        <v>2</v>
      </c>
      <c r="AD239" s="21">
        <f>'Data Entry'!U239</f>
        <v>0</v>
      </c>
      <c r="AE239" s="21">
        <f t="shared" si="61"/>
        <v>6</v>
      </c>
      <c r="AF239" s="13">
        <f>'Data Entry'!V239</f>
        <v>0</v>
      </c>
      <c r="AG239" s="13">
        <f t="shared" si="62"/>
        <v>0</v>
      </c>
      <c r="AH239" s="13">
        <f>'Data Entry'!W239</f>
        <v>0</v>
      </c>
      <c r="AI239" s="13">
        <f>'Data Entry'!X239</f>
        <v>0</v>
      </c>
      <c r="AJ239" s="13">
        <f>'Data Entry'!Y239</f>
        <v>0</v>
      </c>
      <c r="AK239" s="13">
        <f>'Data Entry'!Z239</f>
        <v>0</v>
      </c>
    </row>
    <row r="240" spans="1:37">
      <c r="A240" s="34">
        <f>'Data Entry'!A240</f>
        <v>5024</v>
      </c>
      <c r="B240" s="34">
        <f>'Data Entry'!B240</f>
        <v>39</v>
      </c>
      <c r="C240" s="20">
        <f>IF('Data Entry'!C240="red",1,IF('Data Entry'!C240="blue",2,0))</f>
        <v>1</v>
      </c>
      <c r="D240" s="22">
        <f>'Data Entry'!D240</f>
        <v>1</v>
      </c>
      <c r="E240" s="22">
        <f>'Data Entry'!E240</f>
        <v>1</v>
      </c>
      <c r="F240" s="22">
        <f>'Data Entry'!F240</f>
        <v>0</v>
      </c>
      <c r="G240" s="22">
        <f>'Data Entry'!G240</f>
        <v>0</v>
      </c>
      <c r="H240" s="22">
        <f>'Data Entry'!H240</f>
        <v>0</v>
      </c>
      <c r="I240" s="22">
        <f t="shared" si="63"/>
        <v>1</v>
      </c>
      <c r="J240" s="22">
        <f t="shared" si="64"/>
        <v>0</v>
      </c>
      <c r="K240" s="22">
        <f t="shared" si="51"/>
        <v>2</v>
      </c>
      <c r="L240" s="22">
        <f t="shared" si="52"/>
        <v>2</v>
      </c>
      <c r="M240" s="22">
        <f t="shared" si="53"/>
        <v>0</v>
      </c>
      <c r="N240" s="22">
        <f t="shared" si="54"/>
        <v>1</v>
      </c>
      <c r="O240" s="22">
        <f t="shared" si="55"/>
        <v>4</v>
      </c>
      <c r="P240" s="35">
        <f>'Data Entry'!I240</f>
        <v>0</v>
      </c>
      <c r="Q240" s="35">
        <f>'Data Entry'!J240</f>
        <v>0</v>
      </c>
      <c r="R240" s="35">
        <f>'Data Entry'!K240</f>
        <v>6</v>
      </c>
      <c r="S240" s="35">
        <f>'Data Entry'!L240</f>
        <v>1</v>
      </c>
      <c r="T240" s="35">
        <f t="shared" si="56"/>
        <v>0</v>
      </c>
      <c r="U240" s="35">
        <f t="shared" si="57"/>
        <v>7</v>
      </c>
      <c r="V240" s="35" t="e">
        <f t="shared" si="65"/>
        <v>#DIV/0!</v>
      </c>
      <c r="W240" s="35">
        <f t="shared" si="66"/>
        <v>0.857142857142857</v>
      </c>
      <c r="X240" s="35">
        <f t="shared" si="67"/>
        <v>3.5</v>
      </c>
      <c r="Y240" s="35">
        <f t="shared" si="58"/>
        <v>0</v>
      </c>
      <c r="Z240" s="35">
        <f t="shared" si="59"/>
        <v>12</v>
      </c>
      <c r="AA240" s="35">
        <f t="shared" si="60"/>
        <v>12</v>
      </c>
      <c r="AB240" s="21">
        <f>'Data Entry'!S240</f>
        <v>0</v>
      </c>
      <c r="AC240" s="21">
        <f>'Data Entry'!T240</f>
        <v>1</v>
      </c>
      <c r="AD240" s="21">
        <f>'Data Entry'!U240</f>
        <v>0</v>
      </c>
      <c r="AE240" s="21">
        <f t="shared" si="61"/>
        <v>4</v>
      </c>
      <c r="AF240" s="13">
        <f>'Data Entry'!V240</f>
        <v>0</v>
      </c>
      <c r="AG240" s="13">
        <f t="shared" si="62"/>
        <v>0</v>
      </c>
      <c r="AH240" s="13">
        <f>'Data Entry'!W240</f>
        <v>0</v>
      </c>
      <c r="AI240" s="13">
        <f>'Data Entry'!X240</f>
        <v>0</v>
      </c>
      <c r="AJ240" s="13">
        <f>'Data Entry'!Y240</f>
        <v>0</v>
      </c>
      <c r="AK240" s="13">
        <f>'Data Entry'!Z240</f>
        <v>0</v>
      </c>
    </row>
    <row r="241" spans="1:37">
      <c r="A241" s="34">
        <f>'Data Entry'!A241</f>
        <v>5031</v>
      </c>
      <c r="B241" s="34">
        <f>'Data Entry'!B241</f>
        <v>41</v>
      </c>
      <c r="C241" s="20">
        <f>IF('Data Entry'!C241="red",1,IF('Data Entry'!C241="blue",2,0))</f>
        <v>1</v>
      </c>
      <c r="D241" s="22">
        <f>'Data Entry'!D241</f>
        <v>0</v>
      </c>
      <c r="E241" s="22">
        <f>'Data Entry'!E241</f>
        <v>0</v>
      </c>
      <c r="F241" s="22">
        <f>'Data Entry'!F241</f>
        <v>0</v>
      </c>
      <c r="G241" s="22">
        <f>'Data Entry'!G241</f>
        <v>1</v>
      </c>
      <c r="H241" s="22">
        <f>'Data Entry'!H241</f>
        <v>0</v>
      </c>
      <c r="I241" s="22">
        <f t="shared" si="63"/>
        <v>0</v>
      </c>
      <c r="J241" s="22">
        <f t="shared" si="64"/>
        <v>1</v>
      </c>
      <c r="K241" s="22">
        <f t="shared" si="51"/>
        <v>0</v>
      </c>
      <c r="L241" s="22">
        <f t="shared" si="52"/>
        <v>0</v>
      </c>
      <c r="M241" s="22">
        <f t="shared" si="53"/>
        <v>4</v>
      </c>
      <c r="N241" s="22">
        <f t="shared" si="54"/>
        <v>1</v>
      </c>
      <c r="O241" s="22">
        <f t="shared" si="55"/>
        <v>4</v>
      </c>
      <c r="P241" s="35">
        <f>'Data Entry'!I241</f>
        <v>0</v>
      </c>
      <c r="Q241" s="35">
        <f>'Data Entry'!J241</f>
        <v>0</v>
      </c>
      <c r="R241" s="35">
        <f>'Data Entry'!K241</f>
        <v>0</v>
      </c>
      <c r="S241" s="35">
        <f>'Data Entry'!L241</f>
        <v>0</v>
      </c>
      <c r="T241" s="35">
        <f t="shared" si="56"/>
        <v>0</v>
      </c>
      <c r="U241" s="35">
        <f t="shared" si="57"/>
        <v>0</v>
      </c>
      <c r="V241" s="35" t="e">
        <f t="shared" si="65"/>
        <v>#DIV/0!</v>
      </c>
      <c r="W241" s="35" t="e">
        <f t="shared" si="66"/>
        <v>#DIV/0!</v>
      </c>
      <c r="X241" s="35">
        <f t="shared" si="67"/>
        <v>0</v>
      </c>
      <c r="Y241" s="35">
        <f t="shared" si="58"/>
        <v>0</v>
      </c>
      <c r="Z241" s="35">
        <f t="shared" si="59"/>
        <v>0</v>
      </c>
      <c r="AA241" s="35">
        <f t="shared" si="60"/>
        <v>0</v>
      </c>
      <c r="AB241" s="21">
        <f>'Data Entry'!S241</f>
        <v>0</v>
      </c>
      <c r="AC241" s="21">
        <f>'Data Entry'!T241</f>
        <v>0</v>
      </c>
      <c r="AD241" s="21">
        <f>'Data Entry'!U241</f>
        <v>0</v>
      </c>
      <c r="AE241" s="21">
        <f t="shared" si="61"/>
        <v>0</v>
      </c>
      <c r="AF241" s="13">
        <f>'Data Entry'!V241</f>
        <v>0</v>
      </c>
      <c r="AG241" s="13">
        <f t="shared" si="62"/>
        <v>0</v>
      </c>
      <c r="AH241" s="13">
        <f>'Data Entry'!W241</f>
        <v>0</v>
      </c>
      <c r="AI241" s="13">
        <f>'Data Entry'!X241</f>
        <v>0</v>
      </c>
      <c r="AJ241" s="13">
        <f>'Data Entry'!Y241</f>
        <v>1</v>
      </c>
      <c r="AK241" s="13">
        <f>'Data Entry'!Z241</f>
        <v>0</v>
      </c>
    </row>
    <row r="242" spans="1:37">
      <c r="A242" s="34">
        <f>'Data Entry'!A242</f>
        <v>2013</v>
      </c>
      <c r="B242" s="34">
        <f>'Data Entry'!B242</f>
        <v>40</v>
      </c>
      <c r="C242" s="20">
        <f>IF('Data Entry'!C242="red",1,IF('Data Entry'!C242="blue",2,0))</f>
        <v>1</v>
      </c>
      <c r="D242" s="22">
        <f>'Data Entry'!D242</f>
        <v>0</v>
      </c>
      <c r="E242" s="22">
        <f>'Data Entry'!E242</f>
        <v>0</v>
      </c>
      <c r="F242" s="22">
        <f>'Data Entry'!F242</f>
        <v>0</v>
      </c>
      <c r="G242" s="22">
        <f>'Data Entry'!G242</f>
        <v>1</v>
      </c>
      <c r="H242" s="22">
        <f>'Data Entry'!H242</f>
        <v>0</v>
      </c>
      <c r="I242" s="22">
        <f t="shared" si="63"/>
        <v>0</v>
      </c>
      <c r="J242" s="22">
        <f t="shared" si="64"/>
        <v>1</v>
      </c>
      <c r="K242" s="22">
        <f t="shared" si="51"/>
        <v>0</v>
      </c>
      <c r="L242" s="22">
        <f t="shared" si="52"/>
        <v>0</v>
      </c>
      <c r="M242" s="22">
        <f t="shared" si="53"/>
        <v>4</v>
      </c>
      <c r="N242" s="22">
        <f t="shared" si="54"/>
        <v>1</v>
      </c>
      <c r="O242" s="22">
        <f t="shared" si="55"/>
        <v>4</v>
      </c>
      <c r="P242" s="35">
        <f>'Data Entry'!I242</f>
        <v>0</v>
      </c>
      <c r="Q242" s="35">
        <f>'Data Entry'!J242</f>
        <v>0</v>
      </c>
      <c r="R242" s="35">
        <f>'Data Entry'!K242</f>
        <v>0</v>
      </c>
      <c r="S242" s="35">
        <f>'Data Entry'!L242</f>
        <v>0</v>
      </c>
      <c r="T242" s="35">
        <f t="shared" si="56"/>
        <v>0</v>
      </c>
      <c r="U242" s="35">
        <f t="shared" si="57"/>
        <v>0</v>
      </c>
      <c r="V242" s="35" t="e">
        <f t="shared" si="65"/>
        <v>#DIV/0!</v>
      </c>
      <c r="W242" s="35" t="e">
        <f t="shared" si="66"/>
        <v>#DIV/0!</v>
      </c>
      <c r="X242" s="35">
        <f t="shared" si="67"/>
        <v>0</v>
      </c>
      <c r="Y242" s="35">
        <f t="shared" si="58"/>
        <v>0</v>
      </c>
      <c r="Z242" s="35">
        <f t="shared" si="59"/>
        <v>0</v>
      </c>
      <c r="AA242" s="35">
        <f t="shared" si="60"/>
        <v>0</v>
      </c>
      <c r="AB242" s="21">
        <f>'Data Entry'!S242</f>
        <v>0</v>
      </c>
      <c r="AC242" s="21">
        <f>'Data Entry'!T242</f>
        <v>0</v>
      </c>
      <c r="AD242" s="21">
        <f>'Data Entry'!U242</f>
        <v>0</v>
      </c>
      <c r="AE242" s="21">
        <f t="shared" si="61"/>
        <v>0</v>
      </c>
      <c r="AF242" s="13">
        <f>'Data Entry'!V242</f>
        <v>0</v>
      </c>
      <c r="AG242" s="13">
        <f t="shared" si="62"/>
        <v>0</v>
      </c>
      <c r="AH242" s="13">
        <f>'Data Entry'!W242</f>
        <v>0</v>
      </c>
      <c r="AI242" s="13">
        <f>'Data Entry'!X242</f>
        <v>0</v>
      </c>
      <c r="AJ242" s="13">
        <f>'Data Entry'!Y242</f>
        <v>0</v>
      </c>
      <c r="AK242" s="13">
        <f>'Data Entry'!Z242</f>
        <v>0</v>
      </c>
    </row>
    <row r="243" spans="1:37">
      <c r="A243" s="34">
        <f>'Data Entry'!A243</f>
        <v>2609</v>
      </c>
      <c r="B243" s="34">
        <f>'Data Entry'!B243</f>
        <v>40</v>
      </c>
      <c r="C243" s="20">
        <f>IF('Data Entry'!C243="red",1,IF('Data Entry'!C243="blue",2,0))</f>
        <v>1</v>
      </c>
      <c r="D243" s="22">
        <f>'Data Entry'!D243</f>
        <v>1</v>
      </c>
      <c r="E243" s="22">
        <f>'Data Entry'!E243</f>
        <v>0</v>
      </c>
      <c r="F243" s="22">
        <f>'Data Entry'!F243</f>
        <v>0</v>
      </c>
      <c r="G243" s="22">
        <f>'Data Entry'!G243</f>
        <v>1</v>
      </c>
      <c r="H243" s="22">
        <f>'Data Entry'!H243</f>
        <v>0</v>
      </c>
      <c r="I243" s="22">
        <f t="shared" si="63"/>
        <v>0</v>
      </c>
      <c r="J243" s="22">
        <f t="shared" si="64"/>
        <v>1</v>
      </c>
      <c r="K243" s="22">
        <f t="shared" si="51"/>
        <v>2</v>
      </c>
      <c r="L243" s="22">
        <f t="shared" si="52"/>
        <v>0</v>
      </c>
      <c r="M243" s="22">
        <f t="shared" si="53"/>
        <v>4</v>
      </c>
      <c r="N243" s="22">
        <f t="shared" si="54"/>
        <v>1</v>
      </c>
      <c r="O243" s="22">
        <f t="shared" si="55"/>
        <v>6</v>
      </c>
      <c r="P243" s="35">
        <f>'Data Entry'!I243</f>
        <v>0</v>
      </c>
      <c r="Q243" s="35">
        <f>'Data Entry'!J243</f>
        <v>0</v>
      </c>
      <c r="R243" s="35">
        <f>'Data Entry'!K243</f>
        <v>6</v>
      </c>
      <c r="S243" s="35">
        <f>'Data Entry'!L243</f>
        <v>0</v>
      </c>
      <c r="T243" s="35">
        <f t="shared" si="56"/>
        <v>0</v>
      </c>
      <c r="U243" s="35">
        <f t="shared" si="57"/>
        <v>6</v>
      </c>
      <c r="V243" s="35" t="e">
        <f t="shared" si="65"/>
        <v>#DIV/0!</v>
      </c>
      <c r="W243" s="35">
        <f t="shared" si="66"/>
        <v>1</v>
      </c>
      <c r="X243" s="35">
        <f t="shared" si="67"/>
        <v>3</v>
      </c>
      <c r="Y243" s="35">
        <f t="shared" si="58"/>
        <v>0</v>
      </c>
      <c r="Z243" s="35">
        <f t="shared" si="59"/>
        <v>12</v>
      </c>
      <c r="AA243" s="35">
        <f t="shared" si="60"/>
        <v>12</v>
      </c>
      <c r="AB243" s="21">
        <f>'Data Entry'!S243</f>
        <v>0</v>
      </c>
      <c r="AC243" s="21">
        <f>'Data Entry'!T243</f>
        <v>0</v>
      </c>
      <c r="AD243" s="21">
        <f>'Data Entry'!U243</f>
        <v>0</v>
      </c>
      <c r="AE243" s="21">
        <f t="shared" si="61"/>
        <v>0</v>
      </c>
      <c r="AF243" s="13">
        <f>'Data Entry'!V243</f>
        <v>0</v>
      </c>
      <c r="AG243" s="13">
        <f t="shared" si="62"/>
        <v>0</v>
      </c>
      <c r="AH243" s="13">
        <f>'Data Entry'!W243</f>
        <v>0</v>
      </c>
      <c r="AI243" s="13">
        <f>'Data Entry'!X243</f>
        <v>0</v>
      </c>
      <c r="AJ243" s="13">
        <f>'Data Entry'!Y243</f>
        <v>1</v>
      </c>
      <c r="AK243" s="13">
        <f>'Data Entry'!Z243</f>
        <v>0</v>
      </c>
    </row>
    <row r="244" spans="1:37">
      <c r="A244" s="34">
        <f>'Data Entry'!A244</f>
        <v>4069</v>
      </c>
      <c r="B244" s="34">
        <f>'Data Entry'!B244</f>
        <v>41</v>
      </c>
      <c r="C244" s="20">
        <f>IF('Data Entry'!C244="red",1,IF('Data Entry'!C244="blue",2,0))</f>
        <v>1</v>
      </c>
      <c r="D244" s="22">
        <f>'Data Entry'!D244</f>
        <v>1</v>
      </c>
      <c r="E244" s="22">
        <f>'Data Entry'!E244</f>
        <v>0</v>
      </c>
      <c r="F244" s="22">
        <f>'Data Entry'!F244</f>
        <v>0</v>
      </c>
      <c r="G244" s="22">
        <f>'Data Entry'!G244</f>
        <v>1</v>
      </c>
      <c r="H244" s="22">
        <f>'Data Entry'!H244</f>
        <v>1</v>
      </c>
      <c r="I244" s="22">
        <f t="shared" si="63"/>
        <v>0</v>
      </c>
      <c r="J244" s="22">
        <f t="shared" si="64"/>
        <v>2</v>
      </c>
      <c r="K244" s="22">
        <f t="shared" si="51"/>
        <v>2</v>
      </c>
      <c r="L244" s="22">
        <f t="shared" si="52"/>
        <v>0</v>
      </c>
      <c r="M244" s="22">
        <f t="shared" si="53"/>
        <v>4</v>
      </c>
      <c r="N244" s="22">
        <f t="shared" si="54"/>
        <v>2</v>
      </c>
      <c r="O244" s="22">
        <f t="shared" si="55"/>
        <v>6</v>
      </c>
      <c r="P244" s="35">
        <f>'Data Entry'!I244</f>
        <v>0</v>
      </c>
      <c r="Q244" s="35">
        <f>'Data Entry'!J244</f>
        <v>0</v>
      </c>
      <c r="R244" s="35">
        <f>'Data Entry'!K244</f>
        <v>5</v>
      </c>
      <c r="S244" s="35">
        <f>'Data Entry'!L244</f>
        <v>2</v>
      </c>
      <c r="T244" s="35">
        <f t="shared" si="56"/>
        <v>0</v>
      </c>
      <c r="U244" s="35">
        <f t="shared" si="57"/>
        <v>7</v>
      </c>
      <c r="V244" s="35" t="e">
        <f t="shared" si="65"/>
        <v>#DIV/0!</v>
      </c>
      <c r="W244" s="35">
        <f t="shared" si="66"/>
        <v>0.714285714285714</v>
      </c>
      <c r="X244" s="35">
        <f t="shared" si="67"/>
        <v>3.5</v>
      </c>
      <c r="Y244" s="35">
        <f t="shared" si="58"/>
        <v>0</v>
      </c>
      <c r="Z244" s="35">
        <f t="shared" si="59"/>
        <v>10</v>
      </c>
      <c r="AA244" s="35">
        <f t="shared" si="60"/>
        <v>10</v>
      </c>
      <c r="AB244" s="21">
        <f>'Data Entry'!S244</f>
        <v>0</v>
      </c>
      <c r="AC244" s="21">
        <f>'Data Entry'!T244</f>
        <v>4</v>
      </c>
      <c r="AD244" s="21">
        <f>'Data Entry'!U244</f>
        <v>0</v>
      </c>
      <c r="AE244" s="21">
        <f t="shared" si="61"/>
        <v>15</v>
      </c>
      <c r="AF244" s="13">
        <f>'Data Entry'!V244</f>
        <v>0</v>
      </c>
      <c r="AG244" s="13">
        <f t="shared" si="62"/>
        <v>0</v>
      </c>
      <c r="AH244" s="13">
        <f>'Data Entry'!W244</f>
        <v>0</v>
      </c>
      <c r="AI244" s="13">
        <f>'Data Entry'!X244</f>
        <v>0</v>
      </c>
      <c r="AJ244" s="13">
        <f>'Data Entry'!Y244</f>
        <v>0</v>
      </c>
      <c r="AK244" s="13">
        <f>'Data Entry'!Z244</f>
        <v>0</v>
      </c>
    </row>
    <row r="245" spans="1:37">
      <c r="A245" s="34">
        <f>'Data Entry'!A245</f>
        <v>7520</v>
      </c>
      <c r="B245" s="34">
        <f>'Data Entry'!B245</f>
        <v>41</v>
      </c>
      <c r="C245" s="20">
        <f>IF('Data Entry'!C245="red",1,IF('Data Entry'!C245="blue",2,0))</f>
        <v>2</v>
      </c>
      <c r="D245" s="22">
        <f>'Data Entry'!D245</f>
        <v>1</v>
      </c>
      <c r="E245" s="22">
        <f>'Data Entry'!E245</f>
        <v>0</v>
      </c>
      <c r="F245" s="22">
        <f>'Data Entry'!F245</f>
        <v>0</v>
      </c>
      <c r="G245" s="22">
        <f>'Data Entry'!G245</f>
        <v>1</v>
      </c>
      <c r="H245" s="22">
        <f>'Data Entry'!H245</f>
        <v>0</v>
      </c>
      <c r="I245" s="22">
        <f t="shared" si="63"/>
        <v>0</v>
      </c>
      <c r="J245" s="22">
        <f t="shared" si="64"/>
        <v>1</v>
      </c>
      <c r="K245" s="22">
        <f t="shared" si="51"/>
        <v>2</v>
      </c>
      <c r="L245" s="22">
        <f t="shared" si="52"/>
        <v>0</v>
      </c>
      <c r="M245" s="22">
        <f t="shared" si="53"/>
        <v>4</v>
      </c>
      <c r="N245" s="22">
        <f t="shared" si="54"/>
        <v>1</v>
      </c>
      <c r="O245" s="22">
        <f t="shared" si="55"/>
        <v>6</v>
      </c>
      <c r="P245" s="35">
        <f>'Data Entry'!I245</f>
        <v>0</v>
      </c>
      <c r="Q245" s="35">
        <f>'Data Entry'!J245</f>
        <v>0</v>
      </c>
      <c r="R245" s="35">
        <f>'Data Entry'!K245</f>
        <v>0</v>
      </c>
      <c r="S245" s="35">
        <f>'Data Entry'!L245</f>
        <v>0</v>
      </c>
      <c r="T245" s="35">
        <f t="shared" si="56"/>
        <v>0</v>
      </c>
      <c r="U245" s="35">
        <f t="shared" si="57"/>
        <v>0</v>
      </c>
      <c r="V245" s="35" t="e">
        <f t="shared" si="65"/>
        <v>#DIV/0!</v>
      </c>
      <c r="W245" s="35" t="e">
        <f t="shared" si="66"/>
        <v>#DIV/0!</v>
      </c>
      <c r="X245" s="35">
        <f t="shared" si="67"/>
        <v>0</v>
      </c>
      <c r="Y245" s="35">
        <f t="shared" si="58"/>
        <v>0</v>
      </c>
      <c r="Z245" s="35">
        <f t="shared" si="59"/>
        <v>0</v>
      </c>
      <c r="AA245" s="35">
        <f t="shared" si="60"/>
        <v>0</v>
      </c>
      <c r="AB245" s="21">
        <f>'Data Entry'!S245</f>
        <v>0</v>
      </c>
      <c r="AC245" s="21">
        <f>'Data Entry'!T245</f>
        <v>0</v>
      </c>
      <c r="AD245" s="21">
        <f>'Data Entry'!U245</f>
        <v>0</v>
      </c>
      <c r="AE245" s="21">
        <f t="shared" si="61"/>
        <v>0</v>
      </c>
      <c r="AF245" s="13">
        <f>'Data Entry'!V245</f>
        <v>0</v>
      </c>
      <c r="AG245" s="13">
        <f t="shared" si="62"/>
        <v>0</v>
      </c>
      <c r="AH245" s="13">
        <f>'Data Entry'!W245</f>
        <v>0</v>
      </c>
      <c r="AI245" s="13">
        <f>'Data Entry'!X245</f>
        <v>0</v>
      </c>
      <c r="AJ245" s="13">
        <f>'Data Entry'!Y245</f>
        <v>0</v>
      </c>
      <c r="AK245" s="13">
        <f>'Data Entry'!Z245</f>
        <v>0</v>
      </c>
    </row>
    <row r="246" spans="1:37">
      <c r="A246" s="34">
        <f>'Data Entry'!A246</f>
        <v>6875</v>
      </c>
      <c r="B246" s="34">
        <f>'Data Entry'!B246</f>
        <v>41</v>
      </c>
      <c r="C246" s="20">
        <f>IF('Data Entry'!C246="red",1,IF('Data Entry'!C246="blue",2,0))</f>
        <v>2</v>
      </c>
      <c r="D246" s="22">
        <f>'Data Entry'!D246</f>
        <v>1</v>
      </c>
      <c r="E246" s="22">
        <f>'Data Entry'!E246</f>
        <v>0</v>
      </c>
      <c r="F246" s="22">
        <f>'Data Entry'!F246</f>
        <v>2</v>
      </c>
      <c r="G246" s="22">
        <f>'Data Entry'!G246</f>
        <v>0</v>
      </c>
      <c r="H246" s="22">
        <f>'Data Entry'!H246</f>
        <v>0</v>
      </c>
      <c r="I246" s="22">
        <f t="shared" si="63"/>
        <v>2</v>
      </c>
      <c r="J246" s="22">
        <f t="shared" si="64"/>
        <v>0</v>
      </c>
      <c r="K246" s="22">
        <f t="shared" si="51"/>
        <v>2</v>
      </c>
      <c r="L246" s="22">
        <f t="shared" si="52"/>
        <v>0</v>
      </c>
      <c r="M246" s="22">
        <f t="shared" si="53"/>
        <v>0</v>
      </c>
      <c r="N246" s="22">
        <f t="shared" si="54"/>
        <v>2</v>
      </c>
      <c r="O246" s="22">
        <f t="shared" si="55"/>
        <v>2</v>
      </c>
      <c r="P246" s="35">
        <f>'Data Entry'!I246</f>
        <v>8</v>
      </c>
      <c r="Q246" s="35">
        <f>'Data Entry'!J246</f>
        <v>3</v>
      </c>
      <c r="R246" s="35">
        <f>'Data Entry'!K246</f>
        <v>0</v>
      </c>
      <c r="S246" s="35">
        <f>'Data Entry'!L246</f>
        <v>0</v>
      </c>
      <c r="T246" s="35">
        <f t="shared" si="56"/>
        <v>11</v>
      </c>
      <c r="U246" s="35">
        <f t="shared" si="57"/>
        <v>0</v>
      </c>
      <c r="V246" s="35">
        <f t="shared" si="65"/>
        <v>0.727272727272727</v>
      </c>
      <c r="W246" s="35" t="e">
        <f t="shared" si="66"/>
        <v>#DIV/0!</v>
      </c>
      <c r="X246" s="35">
        <f t="shared" si="67"/>
        <v>5.5</v>
      </c>
      <c r="Y246" s="35">
        <f t="shared" si="58"/>
        <v>8</v>
      </c>
      <c r="Z246" s="35">
        <f t="shared" si="59"/>
        <v>0</v>
      </c>
      <c r="AA246" s="35">
        <f t="shared" si="60"/>
        <v>8</v>
      </c>
      <c r="AB246" s="21">
        <f>'Data Entry'!S246</f>
        <v>0</v>
      </c>
      <c r="AC246" s="21">
        <f>'Data Entry'!T246</f>
        <v>2</v>
      </c>
      <c r="AD246" s="21">
        <f>'Data Entry'!U246</f>
        <v>0</v>
      </c>
      <c r="AE246" s="21">
        <f t="shared" si="61"/>
        <v>6</v>
      </c>
      <c r="AF246" s="13">
        <f>'Data Entry'!V246</f>
        <v>0</v>
      </c>
      <c r="AG246" s="13">
        <f t="shared" si="62"/>
        <v>0</v>
      </c>
      <c r="AH246" s="13">
        <f>'Data Entry'!W246</f>
        <v>0</v>
      </c>
      <c r="AI246" s="13">
        <f>'Data Entry'!X246</f>
        <v>0</v>
      </c>
      <c r="AJ246" s="13">
        <f>'Data Entry'!Y246</f>
        <v>0</v>
      </c>
      <c r="AK246" s="13">
        <f>'Data Entry'!Z246</f>
        <v>0</v>
      </c>
    </row>
    <row r="247" spans="1:37">
      <c r="A247" s="34">
        <f>'Data Entry'!A247</f>
        <v>7659</v>
      </c>
      <c r="B247" s="34">
        <f>'Data Entry'!B247</f>
        <v>41</v>
      </c>
      <c r="C247" s="20">
        <f>IF('Data Entry'!C247="red",1,IF('Data Entry'!C247="blue",2,0))</f>
        <v>2</v>
      </c>
      <c r="D247" s="22">
        <f>'Data Entry'!D247</f>
        <v>1</v>
      </c>
      <c r="E247" s="22">
        <f>'Data Entry'!E247</f>
        <v>1</v>
      </c>
      <c r="F247" s="22">
        <f>'Data Entry'!F247</f>
        <v>0</v>
      </c>
      <c r="G247" s="22">
        <f>'Data Entry'!G247</f>
        <v>0</v>
      </c>
      <c r="H247" s="22">
        <f>'Data Entry'!H247</f>
        <v>0</v>
      </c>
      <c r="I247" s="22">
        <f t="shared" si="63"/>
        <v>1</v>
      </c>
      <c r="J247" s="22">
        <f t="shared" si="64"/>
        <v>0</v>
      </c>
      <c r="K247" s="22">
        <f t="shared" si="51"/>
        <v>2</v>
      </c>
      <c r="L247" s="22">
        <f t="shared" si="52"/>
        <v>2</v>
      </c>
      <c r="M247" s="22">
        <f t="shared" si="53"/>
        <v>0</v>
      </c>
      <c r="N247" s="22">
        <f t="shared" si="54"/>
        <v>1</v>
      </c>
      <c r="O247" s="22">
        <f t="shared" si="55"/>
        <v>4</v>
      </c>
      <c r="P247" s="35">
        <f>'Data Entry'!I247</f>
        <v>2</v>
      </c>
      <c r="Q247" s="35">
        <f>'Data Entry'!J247</f>
        <v>0</v>
      </c>
      <c r="R247" s="35">
        <f>'Data Entry'!K247</f>
        <v>0</v>
      </c>
      <c r="S247" s="35">
        <f>'Data Entry'!L247</f>
        <v>0</v>
      </c>
      <c r="T247" s="35">
        <f t="shared" si="56"/>
        <v>2</v>
      </c>
      <c r="U247" s="35">
        <f t="shared" si="57"/>
        <v>0</v>
      </c>
      <c r="V247" s="35">
        <f t="shared" si="65"/>
        <v>1</v>
      </c>
      <c r="W247" s="35" t="e">
        <f t="shared" si="66"/>
        <v>#DIV/0!</v>
      </c>
      <c r="X247" s="35">
        <f t="shared" si="67"/>
        <v>1</v>
      </c>
      <c r="Y247" s="35">
        <f t="shared" si="58"/>
        <v>2</v>
      </c>
      <c r="Z247" s="35">
        <f t="shared" si="59"/>
        <v>0</v>
      </c>
      <c r="AA247" s="35">
        <f t="shared" si="60"/>
        <v>2</v>
      </c>
      <c r="AB247" s="21">
        <f>'Data Entry'!S247</f>
        <v>0</v>
      </c>
      <c r="AC247" s="21">
        <f>'Data Entry'!T247</f>
        <v>1</v>
      </c>
      <c r="AD247" s="21">
        <f>'Data Entry'!U247</f>
        <v>0</v>
      </c>
      <c r="AE247" s="21">
        <f t="shared" si="61"/>
        <v>4</v>
      </c>
      <c r="AF247" s="13">
        <f>'Data Entry'!V247</f>
        <v>0</v>
      </c>
      <c r="AG247" s="13">
        <f t="shared" si="62"/>
        <v>0</v>
      </c>
      <c r="AH247" s="13">
        <f>'Data Entry'!W247</f>
        <v>0</v>
      </c>
      <c r="AI247" s="13">
        <f>'Data Entry'!X247</f>
        <v>0</v>
      </c>
      <c r="AJ247" s="13">
        <f>'Data Entry'!Y247</f>
        <v>0</v>
      </c>
      <c r="AK247" s="13">
        <f>'Data Entry'!Z247</f>
        <v>0</v>
      </c>
    </row>
    <row r="248" spans="1:37">
      <c r="A248" s="34">
        <f>'Data Entry'!A248</f>
        <v>4152</v>
      </c>
      <c r="B248" s="34">
        <f>'Data Entry'!B248</f>
        <v>42</v>
      </c>
      <c r="C248" s="20">
        <f>IF('Data Entry'!C248="red",1,IF('Data Entry'!C248="blue",2,0))</f>
        <v>1</v>
      </c>
      <c r="D248" s="22">
        <f>'Data Entry'!D248</f>
        <v>1</v>
      </c>
      <c r="E248" s="22">
        <f>'Data Entry'!E248</f>
        <v>0</v>
      </c>
      <c r="F248" s="22">
        <f>'Data Entry'!F248</f>
        <v>0</v>
      </c>
      <c r="G248" s="22">
        <f>'Data Entry'!G248</f>
        <v>1</v>
      </c>
      <c r="H248" s="22">
        <f>'Data Entry'!H248</f>
        <v>0</v>
      </c>
      <c r="I248" s="22">
        <f t="shared" si="63"/>
        <v>0</v>
      </c>
      <c r="J248" s="22">
        <f t="shared" si="64"/>
        <v>1</v>
      </c>
      <c r="K248" s="22">
        <f t="shared" si="51"/>
        <v>2</v>
      </c>
      <c r="L248" s="22">
        <f t="shared" si="52"/>
        <v>0</v>
      </c>
      <c r="M248" s="22">
        <f t="shared" si="53"/>
        <v>4</v>
      </c>
      <c r="N248" s="22">
        <f t="shared" si="54"/>
        <v>1</v>
      </c>
      <c r="O248" s="22">
        <f t="shared" si="55"/>
        <v>6</v>
      </c>
      <c r="P248" s="35">
        <f>'Data Entry'!I248</f>
        <v>0</v>
      </c>
      <c r="Q248" s="35">
        <f>'Data Entry'!J248</f>
        <v>0</v>
      </c>
      <c r="R248" s="35">
        <f>'Data Entry'!K248</f>
        <v>3</v>
      </c>
      <c r="S248" s="35">
        <f>'Data Entry'!L248</f>
        <v>3</v>
      </c>
      <c r="T248" s="35">
        <f t="shared" si="56"/>
        <v>0</v>
      </c>
      <c r="U248" s="35">
        <f t="shared" si="57"/>
        <v>6</v>
      </c>
      <c r="V248" s="35" t="e">
        <f t="shared" si="65"/>
        <v>#DIV/0!</v>
      </c>
      <c r="W248" s="35">
        <f t="shared" si="66"/>
        <v>0.5</v>
      </c>
      <c r="X248" s="35">
        <f t="shared" si="67"/>
        <v>3</v>
      </c>
      <c r="Y248" s="35">
        <f t="shared" si="58"/>
        <v>0</v>
      </c>
      <c r="Z248" s="35">
        <f t="shared" si="59"/>
        <v>6</v>
      </c>
      <c r="AA248" s="35">
        <f t="shared" si="60"/>
        <v>6</v>
      </c>
      <c r="AB248" s="21">
        <f>'Data Entry'!S248</f>
        <v>0</v>
      </c>
      <c r="AC248" s="21">
        <f>'Data Entry'!T248</f>
        <v>2</v>
      </c>
      <c r="AD248" s="21">
        <f>'Data Entry'!U248</f>
        <v>0</v>
      </c>
      <c r="AE248" s="21">
        <f t="shared" si="61"/>
        <v>6</v>
      </c>
      <c r="AF248" s="13">
        <f>'Data Entry'!V248</f>
        <v>0</v>
      </c>
      <c r="AG248" s="13">
        <f t="shared" si="62"/>
        <v>0</v>
      </c>
      <c r="AH248" s="13">
        <f>'Data Entry'!W248</f>
        <v>0</v>
      </c>
      <c r="AI248" s="13">
        <f>'Data Entry'!X248</f>
        <v>0</v>
      </c>
      <c r="AJ248" s="13">
        <f>'Data Entry'!Y248</f>
        <v>0</v>
      </c>
      <c r="AK248" s="13">
        <f>'Data Entry'!Z248</f>
        <v>0</v>
      </c>
    </row>
    <row r="249" spans="1:37">
      <c r="A249" s="34">
        <f>'Data Entry'!A249</f>
        <v>4015</v>
      </c>
      <c r="B249" s="34">
        <f>'Data Entry'!B249</f>
        <v>42</v>
      </c>
      <c r="C249" s="20">
        <f>IF('Data Entry'!C249="red",1,IF('Data Entry'!C249="blue",2,0))</f>
        <v>2</v>
      </c>
      <c r="D249" s="22">
        <f>'Data Entry'!D249</f>
        <v>1</v>
      </c>
      <c r="E249" s="22">
        <f>'Data Entry'!E249</f>
        <v>0</v>
      </c>
      <c r="F249" s="22">
        <f>'Data Entry'!F249</f>
        <v>0</v>
      </c>
      <c r="G249" s="22">
        <f>'Data Entry'!G249</f>
        <v>0</v>
      </c>
      <c r="H249" s="22">
        <f>'Data Entry'!H249</f>
        <v>2</v>
      </c>
      <c r="I249" s="22">
        <f t="shared" si="63"/>
        <v>0</v>
      </c>
      <c r="J249" s="22">
        <f t="shared" si="64"/>
        <v>2</v>
      </c>
      <c r="K249" s="22">
        <f t="shared" si="51"/>
        <v>2</v>
      </c>
      <c r="L249" s="22">
        <f t="shared" si="52"/>
        <v>0</v>
      </c>
      <c r="M249" s="22">
        <f t="shared" si="53"/>
        <v>0</v>
      </c>
      <c r="N249" s="22">
        <f t="shared" si="54"/>
        <v>2</v>
      </c>
      <c r="O249" s="22">
        <f t="shared" si="55"/>
        <v>2</v>
      </c>
      <c r="P249" s="35">
        <f>'Data Entry'!I249</f>
        <v>0</v>
      </c>
      <c r="Q249" s="35">
        <f>'Data Entry'!J249</f>
        <v>0</v>
      </c>
      <c r="R249" s="35">
        <f>'Data Entry'!K249</f>
        <v>0</v>
      </c>
      <c r="S249" s="35">
        <f>'Data Entry'!L249</f>
        <v>1</v>
      </c>
      <c r="T249" s="35">
        <f t="shared" si="56"/>
        <v>0</v>
      </c>
      <c r="U249" s="35">
        <f t="shared" si="57"/>
        <v>1</v>
      </c>
      <c r="V249" s="35" t="e">
        <f t="shared" si="65"/>
        <v>#DIV/0!</v>
      </c>
      <c r="W249" s="35">
        <f t="shared" si="66"/>
        <v>0</v>
      </c>
      <c r="X249" s="35">
        <f t="shared" si="67"/>
        <v>0.5</v>
      </c>
      <c r="Y249" s="35">
        <f t="shared" si="58"/>
        <v>0</v>
      </c>
      <c r="Z249" s="35">
        <f t="shared" si="59"/>
        <v>0</v>
      </c>
      <c r="AA249" s="35">
        <f t="shared" si="60"/>
        <v>0</v>
      </c>
      <c r="AB249" s="21">
        <f>'Data Entry'!S249</f>
        <v>0</v>
      </c>
      <c r="AC249" s="21">
        <f>'Data Entry'!T249</f>
        <v>2</v>
      </c>
      <c r="AD249" s="21">
        <f>'Data Entry'!U249</f>
        <v>0</v>
      </c>
      <c r="AE249" s="21">
        <f t="shared" si="61"/>
        <v>6</v>
      </c>
      <c r="AF249" s="13">
        <f>'Data Entry'!V249</f>
        <v>16</v>
      </c>
      <c r="AG249" s="13">
        <f t="shared" si="62"/>
        <v>5.33333333333333</v>
      </c>
      <c r="AH249" s="13">
        <f>'Data Entry'!W249</f>
        <v>0</v>
      </c>
      <c r="AI249" s="13">
        <f>'Data Entry'!X249</f>
        <v>0</v>
      </c>
      <c r="AJ249" s="13">
        <f>'Data Entry'!Y249</f>
        <v>0</v>
      </c>
      <c r="AK249" s="13">
        <f>'Data Entry'!Z249</f>
        <v>0</v>
      </c>
    </row>
    <row r="250" spans="1:37">
      <c r="A250" s="34">
        <f>'Data Entry'!A250</f>
        <v>772</v>
      </c>
      <c r="B250" s="34">
        <f>'Data Entry'!B250</f>
        <v>42</v>
      </c>
      <c r="C250" s="20">
        <f>IF('Data Entry'!C250="red",1,IF('Data Entry'!C250="blue",2,0))</f>
        <v>2</v>
      </c>
      <c r="D250" s="22">
        <f>'Data Entry'!D250</f>
        <v>1</v>
      </c>
      <c r="E250" s="22">
        <f>'Data Entry'!E250</f>
        <v>1</v>
      </c>
      <c r="F250" s="22">
        <f>'Data Entry'!F250</f>
        <v>0</v>
      </c>
      <c r="G250" s="22">
        <f>'Data Entry'!G250</f>
        <v>0</v>
      </c>
      <c r="H250" s="22">
        <f>'Data Entry'!H250</f>
        <v>1</v>
      </c>
      <c r="I250" s="22">
        <f t="shared" si="63"/>
        <v>1</v>
      </c>
      <c r="J250" s="22">
        <f t="shared" si="64"/>
        <v>1</v>
      </c>
      <c r="K250" s="22">
        <f t="shared" si="51"/>
        <v>2</v>
      </c>
      <c r="L250" s="22">
        <f t="shared" si="52"/>
        <v>2</v>
      </c>
      <c r="M250" s="22">
        <f t="shared" si="53"/>
        <v>0</v>
      </c>
      <c r="N250" s="22">
        <f t="shared" si="54"/>
        <v>2</v>
      </c>
      <c r="O250" s="22">
        <f t="shared" si="55"/>
        <v>4</v>
      </c>
      <c r="P250" s="35">
        <f>'Data Entry'!I250</f>
        <v>2</v>
      </c>
      <c r="Q250" s="35">
        <f>'Data Entry'!J250</f>
        <v>2</v>
      </c>
      <c r="R250" s="35">
        <f>'Data Entry'!K250</f>
        <v>0</v>
      </c>
      <c r="S250" s="35">
        <f>'Data Entry'!L250</f>
        <v>9</v>
      </c>
      <c r="T250" s="35">
        <f t="shared" si="56"/>
        <v>4</v>
      </c>
      <c r="U250" s="35">
        <f t="shared" si="57"/>
        <v>9</v>
      </c>
      <c r="V250" s="35">
        <f t="shared" si="65"/>
        <v>0.5</v>
      </c>
      <c r="W250" s="35">
        <f t="shared" si="66"/>
        <v>0</v>
      </c>
      <c r="X250" s="35">
        <f t="shared" si="67"/>
        <v>6.5</v>
      </c>
      <c r="Y250" s="35">
        <f t="shared" si="58"/>
        <v>2</v>
      </c>
      <c r="Z250" s="35">
        <f t="shared" si="59"/>
        <v>0</v>
      </c>
      <c r="AA250" s="35">
        <f t="shared" si="60"/>
        <v>2</v>
      </c>
      <c r="AB250" s="21">
        <f>'Data Entry'!S250</f>
        <v>0</v>
      </c>
      <c r="AC250" s="21">
        <f>'Data Entry'!T250</f>
        <v>0</v>
      </c>
      <c r="AD250" s="21">
        <f>'Data Entry'!U250</f>
        <v>0</v>
      </c>
      <c r="AE250" s="21">
        <f t="shared" si="61"/>
        <v>0</v>
      </c>
      <c r="AF250" s="13">
        <f>'Data Entry'!V250</f>
        <v>16</v>
      </c>
      <c r="AG250" s="13">
        <f t="shared" si="62"/>
        <v>5.33333333333333</v>
      </c>
      <c r="AH250" s="13">
        <f>'Data Entry'!W250</f>
        <v>0</v>
      </c>
      <c r="AI250" s="13">
        <f>'Data Entry'!X250</f>
        <v>0</v>
      </c>
      <c r="AJ250" s="13">
        <f>'Data Entry'!Y250</f>
        <v>0</v>
      </c>
      <c r="AK250" s="13">
        <f>'Data Entry'!Z250</f>
        <v>0</v>
      </c>
    </row>
    <row r="251" spans="1:37">
      <c r="A251" s="34">
        <f>'Data Entry'!A251</f>
        <v>5036</v>
      </c>
      <c r="B251" s="34">
        <f>'Data Entry'!B251</f>
        <v>42</v>
      </c>
      <c r="C251" s="20">
        <f>IF('Data Entry'!C251="red",1,IF('Data Entry'!C251="blue",2,0))</f>
        <v>2</v>
      </c>
      <c r="D251" s="22">
        <f>'Data Entry'!D251</f>
        <v>1</v>
      </c>
      <c r="E251" s="22">
        <f>'Data Entry'!E251</f>
        <v>1</v>
      </c>
      <c r="F251" s="22">
        <f>'Data Entry'!F251</f>
        <v>0</v>
      </c>
      <c r="G251" s="22">
        <f>'Data Entry'!G251</f>
        <v>0</v>
      </c>
      <c r="H251" s="22">
        <f>'Data Entry'!H251</f>
        <v>0</v>
      </c>
      <c r="I251" s="22">
        <f t="shared" si="63"/>
        <v>1</v>
      </c>
      <c r="J251" s="22">
        <f t="shared" si="64"/>
        <v>0</v>
      </c>
      <c r="K251" s="22">
        <f t="shared" si="51"/>
        <v>2</v>
      </c>
      <c r="L251" s="22">
        <f t="shared" si="52"/>
        <v>2</v>
      </c>
      <c r="M251" s="22">
        <f t="shared" si="53"/>
        <v>0</v>
      </c>
      <c r="N251" s="22">
        <f t="shared" si="54"/>
        <v>1</v>
      </c>
      <c r="O251" s="22">
        <f t="shared" si="55"/>
        <v>4</v>
      </c>
      <c r="P251" s="35">
        <f>'Data Entry'!I251</f>
        <v>8</v>
      </c>
      <c r="Q251" s="35">
        <f>'Data Entry'!J251</f>
        <v>0</v>
      </c>
      <c r="R251" s="35">
        <f>'Data Entry'!K251</f>
        <v>0</v>
      </c>
      <c r="S251" s="35">
        <f>'Data Entry'!L251</f>
        <v>0</v>
      </c>
      <c r="T251" s="35">
        <f t="shared" si="56"/>
        <v>8</v>
      </c>
      <c r="U251" s="35">
        <f t="shared" si="57"/>
        <v>0</v>
      </c>
      <c r="V251" s="35">
        <f t="shared" si="65"/>
        <v>1</v>
      </c>
      <c r="W251" s="35" t="e">
        <f t="shared" si="66"/>
        <v>#DIV/0!</v>
      </c>
      <c r="X251" s="35">
        <f t="shared" si="67"/>
        <v>4</v>
      </c>
      <c r="Y251" s="35">
        <f t="shared" si="58"/>
        <v>8</v>
      </c>
      <c r="Z251" s="35">
        <f t="shared" si="59"/>
        <v>0</v>
      </c>
      <c r="AA251" s="35">
        <f t="shared" si="60"/>
        <v>8</v>
      </c>
      <c r="AB251" s="21">
        <f>'Data Entry'!S251</f>
        <v>0</v>
      </c>
      <c r="AC251" s="21">
        <f>'Data Entry'!T251</f>
        <v>1</v>
      </c>
      <c r="AD251" s="21">
        <f>'Data Entry'!U251</f>
        <v>0</v>
      </c>
      <c r="AE251" s="21">
        <f t="shared" si="61"/>
        <v>4</v>
      </c>
      <c r="AF251" s="13">
        <f>'Data Entry'!V251</f>
        <v>0</v>
      </c>
      <c r="AG251" s="13">
        <f t="shared" si="62"/>
        <v>0</v>
      </c>
      <c r="AH251" s="13">
        <f>'Data Entry'!W251</f>
        <v>0</v>
      </c>
      <c r="AI251" s="13">
        <f>'Data Entry'!X251</f>
        <v>0</v>
      </c>
      <c r="AJ251" s="13">
        <f>'Data Entry'!Y251</f>
        <v>0</v>
      </c>
      <c r="AK251" s="13">
        <f>'Data Entry'!Z251</f>
        <v>0</v>
      </c>
    </row>
    <row r="252" spans="1:37">
      <c r="A252" s="34">
        <f>'Data Entry'!A252</f>
        <v>4917</v>
      </c>
      <c r="B252" s="34">
        <f>'Data Entry'!B252</f>
        <v>42</v>
      </c>
      <c r="C252" s="20">
        <f>IF('Data Entry'!C252="red",1,IF('Data Entry'!C252="blue",2,0))</f>
        <v>1</v>
      </c>
      <c r="D252" s="22">
        <f>'Data Entry'!D252</f>
        <v>1</v>
      </c>
      <c r="E252" s="22">
        <f>'Data Entry'!E252</f>
        <v>0</v>
      </c>
      <c r="F252" s="22">
        <f>'Data Entry'!F252</f>
        <v>0</v>
      </c>
      <c r="G252" s="22">
        <f>'Data Entry'!G252</f>
        <v>1</v>
      </c>
      <c r="H252" s="22">
        <f>'Data Entry'!H252</f>
        <v>1</v>
      </c>
      <c r="I252" s="22">
        <f t="shared" si="63"/>
        <v>0</v>
      </c>
      <c r="J252" s="22">
        <f t="shared" si="64"/>
        <v>2</v>
      </c>
      <c r="K252" s="22">
        <f t="shared" si="51"/>
        <v>2</v>
      </c>
      <c r="L252" s="22">
        <f t="shared" si="52"/>
        <v>0</v>
      </c>
      <c r="M252" s="22">
        <f t="shared" si="53"/>
        <v>4</v>
      </c>
      <c r="N252" s="22">
        <f t="shared" si="54"/>
        <v>2</v>
      </c>
      <c r="O252" s="22">
        <f t="shared" si="55"/>
        <v>6</v>
      </c>
      <c r="P252" s="35">
        <f>'Data Entry'!I252</f>
        <v>0</v>
      </c>
      <c r="Q252" s="35">
        <f>'Data Entry'!J252</f>
        <v>0</v>
      </c>
      <c r="R252" s="35">
        <f>'Data Entry'!K252</f>
        <v>5</v>
      </c>
      <c r="S252" s="35">
        <f>'Data Entry'!L252</f>
        <v>6</v>
      </c>
      <c r="T252" s="35">
        <f t="shared" si="56"/>
        <v>0</v>
      </c>
      <c r="U252" s="35">
        <f t="shared" si="57"/>
        <v>11</v>
      </c>
      <c r="V252" s="35" t="e">
        <f t="shared" si="65"/>
        <v>#DIV/0!</v>
      </c>
      <c r="W252" s="35">
        <f t="shared" si="66"/>
        <v>0.454545454545455</v>
      </c>
      <c r="X252" s="35">
        <f t="shared" si="67"/>
        <v>5.5</v>
      </c>
      <c r="Y252" s="35">
        <f t="shared" si="58"/>
        <v>0</v>
      </c>
      <c r="Z252" s="35">
        <f t="shared" si="59"/>
        <v>10</v>
      </c>
      <c r="AA252" s="35">
        <f t="shared" si="60"/>
        <v>10</v>
      </c>
      <c r="AB252" s="21">
        <f>'Data Entry'!S252</f>
        <v>0</v>
      </c>
      <c r="AC252" s="21">
        <f>'Data Entry'!T252</f>
        <v>3</v>
      </c>
      <c r="AD252" s="21">
        <f>'Data Entry'!U252</f>
        <v>0</v>
      </c>
      <c r="AE252" s="21">
        <f t="shared" si="61"/>
        <v>10</v>
      </c>
      <c r="AF252" s="13">
        <f>'Data Entry'!V252</f>
        <v>0</v>
      </c>
      <c r="AG252" s="13">
        <f t="shared" si="62"/>
        <v>0</v>
      </c>
      <c r="AH252" s="13">
        <f>'Data Entry'!W252</f>
        <v>0</v>
      </c>
      <c r="AI252" s="13">
        <f>'Data Entry'!X252</f>
        <v>0</v>
      </c>
      <c r="AJ252" s="13">
        <f>'Data Entry'!Y252</f>
        <v>0</v>
      </c>
      <c r="AK252" s="13">
        <f>'Data Entry'!Z252</f>
        <v>0</v>
      </c>
    </row>
    <row r="253" spans="1:37">
      <c r="A253" s="34">
        <f>'Data Entry'!A253</f>
        <v>771</v>
      </c>
      <c r="B253" s="34">
        <f>'Data Entry'!B253</f>
        <v>41</v>
      </c>
      <c r="C253" s="20">
        <f>IF('Data Entry'!C253="red",1,IF('Data Entry'!C253="blue",2,0))</f>
        <v>1</v>
      </c>
      <c r="D253" s="22">
        <f>'Data Entry'!D253</f>
        <v>1</v>
      </c>
      <c r="E253" s="22">
        <f>'Data Entry'!E253</f>
        <v>0</v>
      </c>
      <c r="F253" s="22">
        <f>'Data Entry'!F253</f>
        <v>0</v>
      </c>
      <c r="G253" s="22">
        <f>'Data Entry'!G253</f>
        <v>0</v>
      </c>
      <c r="H253" s="22">
        <f>'Data Entry'!H253</f>
        <v>0</v>
      </c>
      <c r="I253" s="22">
        <f t="shared" si="63"/>
        <v>0</v>
      </c>
      <c r="J253" s="22">
        <f t="shared" si="64"/>
        <v>0</v>
      </c>
      <c r="K253" s="22">
        <f t="shared" si="51"/>
        <v>2</v>
      </c>
      <c r="L253" s="22">
        <f t="shared" si="52"/>
        <v>0</v>
      </c>
      <c r="M253" s="22">
        <f t="shared" si="53"/>
        <v>0</v>
      </c>
      <c r="N253" s="22">
        <f t="shared" si="54"/>
        <v>0</v>
      </c>
      <c r="O253" s="22">
        <f t="shared" si="55"/>
        <v>2</v>
      </c>
      <c r="P253" s="35">
        <f>'Data Entry'!I253</f>
        <v>0</v>
      </c>
      <c r="Q253" s="35">
        <f>'Data Entry'!J253</f>
        <v>0</v>
      </c>
      <c r="R253" s="35">
        <f>'Data Entry'!K253</f>
        <v>0</v>
      </c>
      <c r="S253" s="35">
        <f>'Data Entry'!L253</f>
        <v>0</v>
      </c>
      <c r="T253" s="35">
        <f t="shared" si="56"/>
        <v>0</v>
      </c>
      <c r="U253" s="35">
        <f t="shared" si="57"/>
        <v>0</v>
      </c>
      <c r="V253" s="35" t="e">
        <f t="shared" si="65"/>
        <v>#DIV/0!</v>
      </c>
      <c r="W253" s="35" t="e">
        <f t="shared" si="66"/>
        <v>#DIV/0!</v>
      </c>
      <c r="X253" s="35">
        <f t="shared" si="67"/>
        <v>0</v>
      </c>
      <c r="Y253" s="35">
        <f t="shared" si="58"/>
        <v>0</v>
      </c>
      <c r="Z253" s="35">
        <f t="shared" si="59"/>
        <v>0</v>
      </c>
      <c r="AA253" s="35">
        <f t="shared" si="60"/>
        <v>0</v>
      </c>
      <c r="AB253" s="21">
        <f>'Data Entry'!S253</f>
        <v>0</v>
      </c>
      <c r="AC253" s="21">
        <f>'Data Entry'!T253</f>
        <v>0</v>
      </c>
      <c r="AD253" s="21">
        <f>'Data Entry'!U253</f>
        <v>0</v>
      </c>
      <c r="AE253" s="21">
        <f t="shared" si="61"/>
        <v>0</v>
      </c>
      <c r="AF253" s="13">
        <f>'Data Entry'!V253</f>
        <v>0</v>
      </c>
      <c r="AG253" s="13">
        <f t="shared" si="62"/>
        <v>0</v>
      </c>
      <c r="AH253" s="13">
        <f>'Data Entry'!W253</f>
        <v>0</v>
      </c>
      <c r="AI253" s="13">
        <f>'Data Entry'!X253</f>
        <v>0</v>
      </c>
      <c r="AJ253" s="13">
        <f>'Data Entry'!Y253</f>
        <v>1</v>
      </c>
      <c r="AK253" s="13">
        <f>'Data Entry'!Z253</f>
        <v>0</v>
      </c>
    </row>
    <row r="254" spans="1:37">
      <c r="A254" s="34">
        <f>'Data Entry'!A254</f>
        <v>781</v>
      </c>
      <c r="B254" s="34">
        <f>'Data Entry'!B254</f>
        <v>43</v>
      </c>
      <c r="C254" s="20">
        <f>IF('Data Entry'!C254="red",1,IF('Data Entry'!C254="blue",2,0))</f>
        <v>1</v>
      </c>
      <c r="D254" s="22">
        <f>'Data Entry'!D254</f>
        <v>1</v>
      </c>
      <c r="E254" s="22">
        <f>'Data Entry'!E254</f>
        <v>0</v>
      </c>
      <c r="F254" s="22">
        <f>'Data Entry'!F254</f>
        <v>0</v>
      </c>
      <c r="G254" s="22">
        <f>'Data Entry'!G254</f>
        <v>1</v>
      </c>
      <c r="H254" s="22">
        <f>'Data Entry'!H254</f>
        <v>1</v>
      </c>
      <c r="I254" s="22">
        <f t="shared" si="63"/>
        <v>0</v>
      </c>
      <c r="J254" s="22">
        <f t="shared" si="64"/>
        <v>2</v>
      </c>
      <c r="K254" s="22">
        <f t="shared" si="51"/>
        <v>2</v>
      </c>
      <c r="L254" s="22">
        <f t="shared" si="52"/>
        <v>0</v>
      </c>
      <c r="M254" s="22">
        <f t="shared" si="53"/>
        <v>4</v>
      </c>
      <c r="N254" s="22">
        <f t="shared" si="54"/>
        <v>2</v>
      </c>
      <c r="O254" s="22">
        <f t="shared" si="55"/>
        <v>6</v>
      </c>
      <c r="P254" s="35">
        <f>'Data Entry'!I254</f>
        <v>0</v>
      </c>
      <c r="Q254" s="35">
        <f>'Data Entry'!J254</f>
        <v>0</v>
      </c>
      <c r="R254" s="35">
        <f>'Data Entry'!K254</f>
        <v>2</v>
      </c>
      <c r="S254" s="35">
        <f>'Data Entry'!L254</f>
        <v>1</v>
      </c>
      <c r="T254" s="35">
        <f t="shared" si="56"/>
        <v>0</v>
      </c>
      <c r="U254" s="35">
        <f t="shared" si="57"/>
        <v>3</v>
      </c>
      <c r="V254" s="35" t="e">
        <f t="shared" si="65"/>
        <v>#DIV/0!</v>
      </c>
      <c r="W254" s="35">
        <f t="shared" si="66"/>
        <v>0.666666666666667</v>
      </c>
      <c r="X254" s="35">
        <f t="shared" si="67"/>
        <v>1.5</v>
      </c>
      <c r="Y254" s="35">
        <f t="shared" si="58"/>
        <v>0</v>
      </c>
      <c r="Z254" s="35">
        <f t="shared" si="59"/>
        <v>4</v>
      </c>
      <c r="AA254" s="35">
        <f t="shared" si="60"/>
        <v>4</v>
      </c>
      <c r="AB254" s="21">
        <f>'Data Entry'!S254</f>
        <v>0</v>
      </c>
      <c r="AC254" s="21">
        <f>'Data Entry'!T254</f>
        <v>2</v>
      </c>
      <c r="AD254" s="21">
        <f>'Data Entry'!U254</f>
        <v>0</v>
      </c>
      <c r="AE254" s="21">
        <f t="shared" si="61"/>
        <v>6</v>
      </c>
      <c r="AF254" s="13">
        <f>'Data Entry'!V254</f>
        <v>8</v>
      </c>
      <c r="AG254" s="13">
        <f t="shared" si="62"/>
        <v>2.66666666666667</v>
      </c>
      <c r="AH254" s="13">
        <f>'Data Entry'!W254</f>
        <v>0</v>
      </c>
      <c r="AI254" s="13">
        <f>'Data Entry'!X254</f>
        <v>0</v>
      </c>
      <c r="AJ254" s="13">
        <f>'Data Entry'!Y254</f>
        <v>0</v>
      </c>
      <c r="AK254" s="13">
        <f>'Data Entry'!Z254</f>
        <v>0</v>
      </c>
    </row>
    <row r="255" spans="1:37">
      <c r="A255" s="34">
        <f>'Data Entry'!A255</f>
        <v>4678</v>
      </c>
      <c r="B255" s="34">
        <f>'Data Entry'!B255</f>
        <v>43</v>
      </c>
      <c r="C255" s="20">
        <f>IF('Data Entry'!C255="red",1,IF('Data Entry'!C255="blue",2,0))</f>
        <v>1</v>
      </c>
      <c r="D255" s="22">
        <f>'Data Entry'!D255</f>
        <v>1</v>
      </c>
      <c r="E255" s="22">
        <f>'Data Entry'!E255</f>
        <v>0</v>
      </c>
      <c r="F255" s="22">
        <f>'Data Entry'!F255</f>
        <v>0</v>
      </c>
      <c r="G255" s="22">
        <f>'Data Entry'!G255</f>
        <v>1</v>
      </c>
      <c r="H255" s="22">
        <f>'Data Entry'!H255</f>
        <v>0</v>
      </c>
      <c r="I255" s="22">
        <f t="shared" si="63"/>
        <v>0</v>
      </c>
      <c r="J255" s="22">
        <f t="shared" si="64"/>
        <v>1</v>
      </c>
      <c r="K255" s="22">
        <f t="shared" si="51"/>
        <v>2</v>
      </c>
      <c r="L255" s="22">
        <f t="shared" si="52"/>
        <v>0</v>
      </c>
      <c r="M255" s="22">
        <f t="shared" si="53"/>
        <v>4</v>
      </c>
      <c r="N255" s="22">
        <f t="shared" si="54"/>
        <v>1</v>
      </c>
      <c r="O255" s="22">
        <f t="shared" si="55"/>
        <v>6</v>
      </c>
      <c r="P255" s="35">
        <f>'Data Entry'!I255</f>
        <v>0</v>
      </c>
      <c r="Q255" s="35">
        <f>'Data Entry'!J255</f>
        <v>0</v>
      </c>
      <c r="R255" s="35">
        <f>'Data Entry'!K255</f>
        <v>6</v>
      </c>
      <c r="S255" s="35">
        <f>'Data Entry'!L255</f>
        <v>1</v>
      </c>
      <c r="T255" s="35">
        <f t="shared" si="56"/>
        <v>0</v>
      </c>
      <c r="U255" s="35">
        <f t="shared" si="57"/>
        <v>7</v>
      </c>
      <c r="V255" s="35" t="e">
        <f t="shared" si="65"/>
        <v>#DIV/0!</v>
      </c>
      <c r="W255" s="35">
        <f t="shared" si="66"/>
        <v>0.857142857142857</v>
      </c>
      <c r="X255" s="35">
        <f t="shared" si="67"/>
        <v>3.5</v>
      </c>
      <c r="Y255" s="35">
        <f t="shared" si="58"/>
        <v>0</v>
      </c>
      <c r="Z255" s="35">
        <f t="shared" si="59"/>
        <v>12</v>
      </c>
      <c r="AA255" s="35">
        <f t="shared" si="60"/>
        <v>12</v>
      </c>
      <c r="AB255" s="21">
        <f>'Data Entry'!S255</f>
        <v>0</v>
      </c>
      <c r="AC255" s="21">
        <f>'Data Entry'!T255</f>
        <v>4</v>
      </c>
      <c r="AD255" s="21">
        <f>'Data Entry'!U255</f>
        <v>0</v>
      </c>
      <c r="AE255" s="21">
        <f t="shared" si="61"/>
        <v>15</v>
      </c>
      <c r="AF255" s="13">
        <f>'Data Entry'!V255</f>
        <v>8</v>
      </c>
      <c r="AG255" s="13">
        <f t="shared" si="62"/>
        <v>2.66666666666667</v>
      </c>
      <c r="AH255" s="13">
        <f>'Data Entry'!W255</f>
        <v>0</v>
      </c>
      <c r="AI255" s="13">
        <f>'Data Entry'!X255</f>
        <v>0</v>
      </c>
      <c r="AJ255" s="13">
        <f>'Data Entry'!Y255</f>
        <v>0</v>
      </c>
      <c r="AK255" s="13">
        <f>'Data Entry'!Z255</f>
        <v>0</v>
      </c>
    </row>
    <row r="256" spans="1:37">
      <c r="A256" s="34">
        <f>'Data Entry'!A256</f>
        <v>2706</v>
      </c>
      <c r="B256" s="34">
        <f>'Data Entry'!B256</f>
        <v>43</v>
      </c>
      <c r="C256" s="20">
        <f>IF('Data Entry'!C256="red",1,IF('Data Entry'!C256="blue",2,0))</f>
        <v>1</v>
      </c>
      <c r="D256" s="22">
        <f>'Data Entry'!D256</f>
        <v>0</v>
      </c>
      <c r="E256" s="22">
        <f>'Data Entry'!E256</f>
        <v>0</v>
      </c>
      <c r="F256" s="22">
        <f>'Data Entry'!F256</f>
        <v>0</v>
      </c>
      <c r="G256" s="22">
        <f>'Data Entry'!G256</f>
        <v>0</v>
      </c>
      <c r="H256" s="22">
        <f>'Data Entry'!H256</f>
        <v>0</v>
      </c>
      <c r="I256" s="22">
        <f t="shared" si="63"/>
        <v>0</v>
      </c>
      <c r="J256" s="22">
        <f t="shared" si="64"/>
        <v>0</v>
      </c>
      <c r="K256" s="22">
        <f t="shared" si="51"/>
        <v>0</v>
      </c>
      <c r="L256" s="22">
        <f t="shared" si="52"/>
        <v>0</v>
      </c>
      <c r="M256" s="22">
        <f t="shared" si="53"/>
        <v>0</v>
      </c>
      <c r="N256" s="22">
        <f t="shared" si="54"/>
        <v>0</v>
      </c>
      <c r="O256" s="22">
        <f t="shared" si="55"/>
        <v>0</v>
      </c>
      <c r="P256" s="35">
        <f>'Data Entry'!I256</f>
        <v>1</v>
      </c>
      <c r="Q256" s="35">
        <f>'Data Entry'!J256</f>
        <v>2</v>
      </c>
      <c r="R256" s="35">
        <f>'Data Entry'!K256</f>
        <v>1</v>
      </c>
      <c r="S256" s="35">
        <f>'Data Entry'!L256</f>
        <v>1</v>
      </c>
      <c r="T256" s="35">
        <f t="shared" si="56"/>
        <v>3</v>
      </c>
      <c r="U256" s="35">
        <f t="shared" si="57"/>
        <v>2</v>
      </c>
      <c r="V256" s="35">
        <f t="shared" si="65"/>
        <v>0.333333333333333</v>
      </c>
      <c r="W256" s="35">
        <f t="shared" si="66"/>
        <v>0.5</v>
      </c>
      <c r="X256" s="35">
        <f t="shared" si="67"/>
        <v>2.5</v>
      </c>
      <c r="Y256" s="35">
        <f t="shared" si="58"/>
        <v>1</v>
      </c>
      <c r="Z256" s="35">
        <f t="shared" si="59"/>
        <v>2</v>
      </c>
      <c r="AA256" s="35">
        <f t="shared" si="60"/>
        <v>3</v>
      </c>
      <c r="AB256" s="21">
        <f>'Data Entry'!S256</f>
        <v>0</v>
      </c>
      <c r="AC256" s="21">
        <f>'Data Entry'!T256</f>
        <v>2</v>
      </c>
      <c r="AD256" s="21">
        <f>'Data Entry'!U256</f>
        <v>0</v>
      </c>
      <c r="AE256" s="21">
        <f t="shared" si="61"/>
        <v>6</v>
      </c>
      <c r="AF256" s="13">
        <f>'Data Entry'!V256</f>
        <v>8</v>
      </c>
      <c r="AG256" s="13">
        <f t="shared" si="62"/>
        <v>2.66666666666667</v>
      </c>
      <c r="AH256" s="13">
        <f>'Data Entry'!W256</f>
        <v>0</v>
      </c>
      <c r="AI256" s="13">
        <f>'Data Entry'!X256</f>
        <v>0</v>
      </c>
      <c r="AJ256" s="13">
        <f>'Data Entry'!Y256</f>
        <v>0</v>
      </c>
      <c r="AK256" s="13">
        <f>'Data Entry'!Z256</f>
        <v>0</v>
      </c>
    </row>
    <row r="257" spans="1:37">
      <c r="A257" s="34">
        <f>'Data Entry'!A257</f>
        <v>6135</v>
      </c>
      <c r="B257" s="34">
        <f>'Data Entry'!B257</f>
        <v>43</v>
      </c>
      <c r="C257" s="20">
        <f>IF('Data Entry'!C257="red",1,IF('Data Entry'!C257="blue",2,0))</f>
        <v>2</v>
      </c>
      <c r="D257" s="22">
        <f>'Data Entry'!D257</f>
        <v>1</v>
      </c>
      <c r="E257" s="22">
        <f>'Data Entry'!E257</f>
        <v>0</v>
      </c>
      <c r="F257" s="22">
        <f>'Data Entry'!F257</f>
        <v>0</v>
      </c>
      <c r="G257" s="22">
        <f>'Data Entry'!G257</f>
        <v>1</v>
      </c>
      <c r="H257" s="22">
        <f>'Data Entry'!H257</f>
        <v>0</v>
      </c>
      <c r="I257" s="22">
        <f t="shared" si="63"/>
        <v>0</v>
      </c>
      <c r="J257" s="22">
        <f t="shared" si="64"/>
        <v>1</v>
      </c>
      <c r="K257" s="22">
        <f t="shared" si="51"/>
        <v>2</v>
      </c>
      <c r="L257" s="22">
        <f t="shared" si="52"/>
        <v>0</v>
      </c>
      <c r="M257" s="22">
        <f t="shared" si="53"/>
        <v>4</v>
      </c>
      <c r="N257" s="22">
        <f t="shared" si="54"/>
        <v>1</v>
      </c>
      <c r="O257" s="22">
        <f t="shared" si="55"/>
        <v>6</v>
      </c>
      <c r="P257" s="35">
        <f>'Data Entry'!I257</f>
        <v>0</v>
      </c>
      <c r="Q257" s="35">
        <f>'Data Entry'!J257</f>
        <v>0</v>
      </c>
      <c r="R257" s="35">
        <f>'Data Entry'!K257</f>
        <v>7</v>
      </c>
      <c r="S257" s="35">
        <f>'Data Entry'!L257</f>
        <v>1</v>
      </c>
      <c r="T257" s="35">
        <f t="shared" si="56"/>
        <v>0</v>
      </c>
      <c r="U257" s="35">
        <f t="shared" si="57"/>
        <v>8</v>
      </c>
      <c r="V257" s="35" t="e">
        <f t="shared" si="65"/>
        <v>#DIV/0!</v>
      </c>
      <c r="W257" s="35">
        <f t="shared" si="66"/>
        <v>0.875</v>
      </c>
      <c r="X257" s="35">
        <f t="shared" si="67"/>
        <v>4</v>
      </c>
      <c r="Y257" s="35">
        <f t="shared" si="58"/>
        <v>0</v>
      </c>
      <c r="Z257" s="35">
        <f t="shared" si="59"/>
        <v>14</v>
      </c>
      <c r="AA257" s="35">
        <f t="shared" si="60"/>
        <v>14</v>
      </c>
      <c r="AB257" s="21">
        <f>'Data Entry'!S257</f>
        <v>0</v>
      </c>
      <c r="AC257" s="21">
        <f>'Data Entry'!T257</f>
        <v>0</v>
      </c>
      <c r="AD257" s="21">
        <f>'Data Entry'!U257</f>
        <v>0</v>
      </c>
      <c r="AE257" s="21">
        <f t="shared" si="61"/>
        <v>0</v>
      </c>
      <c r="AF257" s="13">
        <f>'Data Entry'!V257</f>
        <v>8</v>
      </c>
      <c r="AG257" s="13">
        <f t="shared" si="62"/>
        <v>2.66666666666667</v>
      </c>
      <c r="AH257" s="13">
        <f>'Data Entry'!W257</f>
        <v>0</v>
      </c>
      <c r="AI257" s="13">
        <f>'Data Entry'!X257</f>
        <v>0</v>
      </c>
      <c r="AJ257" s="13">
        <f>'Data Entry'!Y257</f>
        <v>0</v>
      </c>
      <c r="AK257" s="13">
        <f>'Data Entry'!Z257</f>
        <v>0</v>
      </c>
    </row>
    <row r="258" spans="1:37">
      <c r="A258" s="34">
        <f>'Data Entry'!A258</f>
        <v>4039</v>
      </c>
      <c r="B258" s="34">
        <f>'Data Entry'!B258</f>
        <v>42</v>
      </c>
      <c r="C258" s="20">
        <f>IF('Data Entry'!C258="red",1,IF('Data Entry'!C258="blue",2,0))</f>
        <v>1</v>
      </c>
      <c r="D258" s="22">
        <f>'Data Entry'!D258</f>
        <v>1</v>
      </c>
      <c r="E258" s="22">
        <f>'Data Entry'!E258</f>
        <v>0</v>
      </c>
      <c r="F258" s="22">
        <f>'Data Entry'!F258</f>
        <v>0</v>
      </c>
      <c r="G258" s="22">
        <f>'Data Entry'!G258</f>
        <v>4</v>
      </c>
      <c r="H258" s="22">
        <f>'Data Entry'!H258</f>
        <v>0</v>
      </c>
      <c r="I258" s="22">
        <f t="shared" si="63"/>
        <v>0</v>
      </c>
      <c r="J258" s="22">
        <f t="shared" si="64"/>
        <v>4</v>
      </c>
      <c r="K258" s="22">
        <f t="shared" si="51"/>
        <v>2</v>
      </c>
      <c r="L258" s="22">
        <f t="shared" si="52"/>
        <v>0</v>
      </c>
      <c r="M258" s="22">
        <f t="shared" si="53"/>
        <v>16</v>
      </c>
      <c r="N258" s="22">
        <f t="shared" si="54"/>
        <v>4</v>
      </c>
      <c r="O258" s="22">
        <f t="shared" si="55"/>
        <v>18</v>
      </c>
      <c r="P258" s="35">
        <f>'Data Entry'!I258</f>
        <v>0</v>
      </c>
      <c r="Q258" s="35">
        <f>'Data Entry'!J258</f>
        <v>0</v>
      </c>
      <c r="R258" s="35">
        <f>'Data Entry'!K258</f>
        <v>13</v>
      </c>
      <c r="S258" s="35">
        <f>'Data Entry'!L258</f>
        <v>1</v>
      </c>
      <c r="T258" s="35">
        <f t="shared" si="56"/>
        <v>0</v>
      </c>
      <c r="U258" s="35">
        <f t="shared" si="57"/>
        <v>14</v>
      </c>
      <c r="V258" s="35" t="e">
        <f t="shared" si="65"/>
        <v>#DIV/0!</v>
      </c>
      <c r="W258" s="35">
        <f t="shared" si="66"/>
        <v>0.928571428571429</v>
      </c>
      <c r="X258" s="35">
        <f t="shared" si="67"/>
        <v>7</v>
      </c>
      <c r="Y258" s="35">
        <f t="shared" si="58"/>
        <v>0</v>
      </c>
      <c r="Z258" s="35">
        <f t="shared" si="59"/>
        <v>26</v>
      </c>
      <c r="AA258" s="35">
        <f t="shared" si="60"/>
        <v>26</v>
      </c>
      <c r="AB258" s="21">
        <f>'Data Entry'!S258</f>
        <v>0</v>
      </c>
      <c r="AC258" s="21">
        <f>'Data Entry'!T258</f>
        <v>0</v>
      </c>
      <c r="AD258" s="21">
        <f>'Data Entry'!U258</f>
        <v>0</v>
      </c>
      <c r="AE258" s="21">
        <f t="shared" si="61"/>
        <v>0</v>
      </c>
      <c r="AF258" s="13">
        <f>'Data Entry'!V258</f>
        <v>0</v>
      </c>
      <c r="AG258" s="13">
        <f t="shared" si="62"/>
        <v>0</v>
      </c>
      <c r="AH258" s="13">
        <f>'Data Entry'!W258</f>
        <v>0</v>
      </c>
      <c r="AI258" s="13">
        <f>'Data Entry'!X258</f>
        <v>0</v>
      </c>
      <c r="AJ258" s="13">
        <f>'Data Entry'!Y258</f>
        <v>0</v>
      </c>
      <c r="AK258" s="13">
        <f>'Data Entry'!Z258</f>
        <v>0</v>
      </c>
    </row>
    <row r="259" spans="1:37">
      <c r="A259" s="34">
        <f>'Data Entry'!A259</f>
        <v>1241</v>
      </c>
      <c r="B259" s="34">
        <f>'Data Entry'!B259</f>
        <v>43</v>
      </c>
      <c r="C259" s="20">
        <f>IF('Data Entry'!C259="red",1,IF('Data Entry'!C259="blue",2,0))</f>
        <v>2</v>
      </c>
      <c r="D259" s="22">
        <f>'Data Entry'!D259</f>
        <v>1</v>
      </c>
      <c r="E259" s="22">
        <f>'Data Entry'!E259</f>
        <v>0</v>
      </c>
      <c r="F259" s="22">
        <f>'Data Entry'!F259</f>
        <v>0</v>
      </c>
      <c r="G259" s="22">
        <f>'Data Entry'!G259</f>
        <v>2</v>
      </c>
      <c r="H259" s="22">
        <f>'Data Entry'!H259</f>
        <v>2</v>
      </c>
      <c r="I259" s="22">
        <f t="shared" si="63"/>
        <v>0</v>
      </c>
      <c r="J259" s="22">
        <f t="shared" si="64"/>
        <v>4</v>
      </c>
      <c r="K259" s="22">
        <f t="shared" ref="K259:K322" si="68">IF(D259=1,2,0)</f>
        <v>2</v>
      </c>
      <c r="L259" s="22">
        <f t="shared" ref="L259:L322" si="69">E259*2</f>
        <v>0</v>
      </c>
      <c r="M259" s="22">
        <f t="shared" ref="M259:M322" si="70">G259*4</f>
        <v>8</v>
      </c>
      <c r="N259" s="22">
        <f t="shared" ref="N259:N322" si="71">I259+J259</f>
        <v>4</v>
      </c>
      <c r="O259" s="22">
        <f t="shared" ref="O259:O322" si="72">SUM(K259:M259)</f>
        <v>10</v>
      </c>
      <c r="P259" s="35">
        <f>'Data Entry'!I259</f>
        <v>0</v>
      </c>
      <c r="Q259" s="35">
        <f>'Data Entry'!J259</f>
        <v>0</v>
      </c>
      <c r="R259" s="35">
        <f>'Data Entry'!K259</f>
        <v>17</v>
      </c>
      <c r="S259" s="35">
        <f>'Data Entry'!L259</f>
        <v>2</v>
      </c>
      <c r="T259" s="35">
        <f t="shared" ref="T259:T322" si="73">P259+Q259</f>
        <v>0</v>
      </c>
      <c r="U259" s="35">
        <f t="shared" ref="U259:U322" si="74">R259+S259</f>
        <v>19</v>
      </c>
      <c r="V259" s="35" t="e">
        <f t="shared" si="65"/>
        <v>#DIV/0!</v>
      </c>
      <c r="W259" s="35">
        <f t="shared" si="66"/>
        <v>0.894736842105263</v>
      </c>
      <c r="X259" s="35">
        <f t="shared" si="67"/>
        <v>9.5</v>
      </c>
      <c r="Y259" s="35">
        <f t="shared" ref="Y259:Y322" si="75">P259</f>
        <v>0</v>
      </c>
      <c r="Z259" s="35">
        <f t="shared" ref="Z259:Z322" si="76">R259*2</f>
        <v>34</v>
      </c>
      <c r="AA259" s="35">
        <f t="shared" ref="AA259:AA322" si="77">Y259+Z259</f>
        <v>34</v>
      </c>
      <c r="AB259" s="21">
        <f>'Data Entry'!S259</f>
        <v>0</v>
      </c>
      <c r="AC259" s="21">
        <f>'Data Entry'!T259</f>
        <v>0</v>
      </c>
      <c r="AD259" s="21">
        <f>'Data Entry'!U259</f>
        <v>0</v>
      </c>
      <c r="AE259" s="21">
        <f t="shared" ref="AE259:AE322" si="78">IF(AC259=4,15,IF(AC259=3,10,IF(AC259=2,6,IF(AC259=1,4,0))))</f>
        <v>0</v>
      </c>
      <c r="AF259" s="13">
        <f>'Data Entry'!V259</f>
        <v>8</v>
      </c>
      <c r="AG259" s="13">
        <f t="shared" ref="AG259:AG322" si="79">AF259/3</f>
        <v>2.66666666666667</v>
      </c>
      <c r="AH259" s="13">
        <f>'Data Entry'!W259</f>
        <v>0</v>
      </c>
      <c r="AI259" s="13">
        <f>'Data Entry'!X259</f>
        <v>0</v>
      </c>
      <c r="AJ259" s="13">
        <f>'Data Entry'!Y259</f>
        <v>0</v>
      </c>
      <c r="AK259" s="13">
        <f>'Data Entry'!Z259</f>
        <v>0</v>
      </c>
    </row>
    <row r="260" spans="1:37">
      <c r="A260" s="34">
        <f>'Data Entry'!A260</f>
        <v>8789</v>
      </c>
      <c r="B260" s="34">
        <f>'Data Entry'!B260</f>
        <v>43</v>
      </c>
      <c r="C260" s="20">
        <f>IF('Data Entry'!C260="red",1,IF('Data Entry'!C260="blue",2,0))</f>
        <v>2</v>
      </c>
      <c r="D260" s="22">
        <f>'Data Entry'!D260</f>
        <v>1</v>
      </c>
      <c r="E260" s="22">
        <f>'Data Entry'!E260</f>
        <v>0</v>
      </c>
      <c r="F260" s="22">
        <f>'Data Entry'!F260</f>
        <v>0</v>
      </c>
      <c r="G260" s="22">
        <f>'Data Entry'!G260</f>
        <v>0</v>
      </c>
      <c r="H260" s="22">
        <f>'Data Entry'!H260</f>
        <v>1</v>
      </c>
      <c r="I260" s="22">
        <f t="shared" ref="I260:I323" si="80">E260+F260</f>
        <v>0</v>
      </c>
      <c r="J260" s="22">
        <f t="shared" ref="J260:J323" si="81">G260+H260</f>
        <v>1</v>
      </c>
      <c r="K260" s="22">
        <f t="shared" si="68"/>
        <v>2</v>
      </c>
      <c r="L260" s="22">
        <f t="shared" si="69"/>
        <v>0</v>
      </c>
      <c r="M260" s="22">
        <f t="shared" si="70"/>
        <v>0</v>
      </c>
      <c r="N260" s="22">
        <f t="shared" si="71"/>
        <v>1</v>
      </c>
      <c r="O260" s="22">
        <f t="shared" si="72"/>
        <v>2</v>
      </c>
      <c r="P260" s="35">
        <f>'Data Entry'!I260</f>
        <v>0</v>
      </c>
      <c r="Q260" s="35">
        <f>'Data Entry'!J260</f>
        <v>0</v>
      </c>
      <c r="R260" s="35">
        <f>'Data Entry'!K260</f>
        <v>0</v>
      </c>
      <c r="S260" s="35">
        <f>'Data Entry'!L260</f>
        <v>0</v>
      </c>
      <c r="T260" s="35">
        <f t="shared" si="73"/>
        <v>0</v>
      </c>
      <c r="U260" s="35">
        <f t="shared" si="74"/>
        <v>0</v>
      </c>
      <c r="V260" s="35" t="e">
        <f t="shared" ref="V260:V323" si="82">P260/T260</f>
        <v>#DIV/0!</v>
      </c>
      <c r="W260" s="35" t="e">
        <f t="shared" ref="W260:W323" si="83">R260/U260</f>
        <v>#DIV/0!</v>
      </c>
      <c r="X260" s="35">
        <f t="shared" ref="X260:X323" si="84">(T260+U260)/2</f>
        <v>0</v>
      </c>
      <c r="Y260" s="35">
        <f t="shared" si="75"/>
        <v>0</v>
      </c>
      <c r="Z260" s="35">
        <f t="shared" si="76"/>
        <v>0</v>
      </c>
      <c r="AA260" s="35">
        <f t="shared" si="77"/>
        <v>0</v>
      </c>
      <c r="AB260" s="21">
        <f>'Data Entry'!S260</f>
        <v>0</v>
      </c>
      <c r="AC260" s="21">
        <f>'Data Entry'!T260</f>
        <v>2</v>
      </c>
      <c r="AD260" s="21">
        <f>'Data Entry'!U260</f>
        <v>0</v>
      </c>
      <c r="AE260" s="21">
        <f t="shared" si="78"/>
        <v>6</v>
      </c>
      <c r="AF260" s="13">
        <f>'Data Entry'!V260</f>
        <v>8</v>
      </c>
      <c r="AG260" s="13">
        <f t="shared" si="79"/>
        <v>2.66666666666667</v>
      </c>
      <c r="AH260" s="13">
        <f>'Data Entry'!W260</f>
        <v>0</v>
      </c>
      <c r="AI260" s="13">
        <f>'Data Entry'!X260</f>
        <v>0</v>
      </c>
      <c r="AJ260" s="13">
        <f>'Data Entry'!Y260</f>
        <v>0</v>
      </c>
      <c r="AK260" s="13">
        <f>'Data Entry'!Z260</f>
        <v>0</v>
      </c>
    </row>
    <row r="261" spans="1:37">
      <c r="A261" s="34">
        <f>'Data Entry'!A261</f>
        <v>8735</v>
      </c>
      <c r="B261" s="34">
        <f>'Data Entry'!B261</f>
        <v>44</v>
      </c>
      <c r="C261" s="20">
        <f>IF('Data Entry'!C261="red",1,IF('Data Entry'!C261="blue",2,0))</f>
        <v>1</v>
      </c>
      <c r="D261" s="22">
        <f>'Data Entry'!D261</f>
        <v>1</v>
      </c>
      <c r="E261" s="22">
        <f>'Data Entry'!E261</f>
        <v>0</v>
      </c>
      <c r="F261" s="22">
        <f>'Data Entry'!F261</f>
        <v>0</v>
      </c>
      <c r="G261" s="22">
        <f>'Data Entry'!G261</f>
        <v>0</v>
      </c>
      <c r="H261" s="22">
        <f>'Data Entry'!H261</f>
        <v>0</v>
      </c>
      <c r="I261" s="22">
        <f t="shared" si="80"/>
        <v>0</v>
      </c>
      <c r="J261" s="22">
        <f t="shared" si="81"/>
        <v>0</v>
      </c>
      <c r="K261" s="22">
        <f t="shared" si="68"/>
        <v>2</v>
      </c>
      <c r="L261" s="22">
        <f t="shared" si="69"/>
        <v>0</v>
      </c>
      <c r="M261" s="22">
        <f t="shared" si="70"/>
        <v>0</v>
      </c>
      <c r="N261" s="22">
        <f t="shared" si="71"/>
        <v>0</v>
      </c>
      <c r="O261" s="22">
        <f t="shared" si="72"/>
        <v>2</v>
      </c>
      <c r="P261" s="35">
        <f>'Data Entry'!I261</f>
        <v>0</v>
      </c>
      <c r="Q261" s="35">
        <f>'Data Entry'!J261</f>
        <v>0</v>
      </c>
      <c r="R261" s="35">
        <f>'Data Entry'!K261</f>
        <v>0</v>
      </c>
      <c r="S261" s="35">
        <f>'Data Entry'!L261</f>
        <v>0</v>
      </c>
      <c r="T261" s="35">
        <f t="shared" si="73"/>
        <v>0</v>
      </c>
      <c r="U261" s="35">
        <f t="shared" si="74"/>
        <v>0</v>
      </c>
      <c r="V261" s="35" t="e">
        <f t="shared" si="82"/>
        <v>#DIV/0!</v>
      </c>
      <c r="W261" s="35" t="e">
        <f t="shared" si="83"/>
        <v>#DIV/0!</v>
      </c>
      <c r="X261" s="35">
        <f t="shared" si="84"/>
        <v>0</v>
      </c>
      <c r="Y261" s="35">
        <f t="shared" si="75"/>
        <v>0</v>
      </c>
      <c r="Z261" s="35">
        <f t="shared" si="76"/>
        <v>0</v>
      </c>
      <c r="AA261" s="35">
        <f t="shared" si="77"/>
        <v>0</v>
      </c>
      <c r="AB261" s="21">
        <f>'Data Entry'!S261</f>
        <v>0</v>
      </c>
      <c r="AC261" s="21">
        <f>'Data Entry'!T261</f>
        <v>0</v>
      </c>
      <c r="AD261" s="21">
        <f>'Data Entry'!U261</f>
        <v>0</v>
      </c>
      <c r="AE261" s="21">
        <f t="shared" si="78"/>
        <v>0</v>
      </c>
      <c r="AF261" s="13">
        <f>'Data Entry'!V261</f>
        <v>0</v>
      </c>
      <c r="AG261" s="13">
        <f t="shared" si="79"/>
        <v>0</v>
      </c>
      <c r="AH261" s="13">
        <f>'Data Entry'!W261</f>
        <v>0</v>
      </c>
      <c r="AI261" s="13">
        <f>'Data Entry'!X261</f>
        <v>0</v>
      </c>
      <c r="AJ261" s="13">
        <f>'Data Entry'!Y261</f>
        <v>0</v>
      </c>
      <c r="AK261" s="13">
        <f>'Data Entry'!Z261</f>
        <v>0</v>
      </c>
    </row>
    <row r="262" spans="1:37">
      <c r="A262" s="34">
        <f>'Data Entry'!A262</f>
        <v>7757</v>
      </c>
      <c r="B262" s="34">
        <f>'Data Entry'!B262</f>
        <v>44</v>
      </c>
      <c r="C262" s="20">
        <f>IF('Data Entry'!C262="red",1,IF('Data Entry'!C262="blue",2,0))</f>
        <v>2</v>
      </c>
      <c r="D262" s="22">
        <f>'Data Entry'!D262</f>
        <v>1</v>
      </c>
      <c r="E262" s="22">
        <f>'Data Entry'!E262</f>
        <v>0</v>
      </c>
      <c r="F262" s="22">
        <f>'Data Entry'!F262</f>
        <v>0</v>
      </c>
      <c r="G262" s="22">
        <f>'Data Entry'!G262</f>
        <v>2</v>
      </c>
      <c r="H262" s="22">
        <f>'Data Entry'!H262</f>
        <v>0</v>
      </c>
      <c r="I262" s="22">
        <f t="shared" si="80"/>
        <v>0</v>
      </c>
      <c r="J262" s="22">
        <f t="shared" si="81"/>
        <v>2</v>
      </c>
      <c r="K262" s="22">
        <f t="shared" si="68"/>
        <v>2</v>
      </c>
      <c r="L262" s="22">
        <f t="shared" si="69"/>
        <v>0</v>
      </c>
      <c r="M262" s="22">
        <f t="shared" si="70"/>
        <v>8</v>
      </c>
      <c r="N262" s="22">
        <f t="shared" si="71"/>
        <v>2</v>
      </c>
      <c r="O262" s="22">
        <f t="shared" si="72"/>
        <v>10</v>
      </c>
      <c r="P262" s="35">
        <f>'Data Entry'!I262</f>
        <v>0</v>
      </c>
      <c r="Q262" s="35">
        <f>'Data Entry'!J262</f>
        <v>0</v>
      </c>
      <c r="R262" s="35">
        <f>'Data Entry'!K262</f>
        <v>1</v>
      </c>
      <c r="S262" s="35">
        <f>'Data Entry'!L262</f>
        <v>1</v>
      </c>
      <c r="T262" s="35">
        <f t="shared" si="73"/>
        <v>0</v>
      </c>
      <c r="U262" s="35">
        <f t="shared" si="74"/>
        <v>2</v>
      </c>
      <c r="V262" s="35" t="e">
        <f t="shared" si="82"/>
        <v>#DIV/0!</v>
      </c>
      <c r="W262" s="35">
        <f t="shared" si="83"/>
        <v>0.5</v>
      </c>
      <c r="X262" s="35">
        <f t="shared" si="84"/>
        <v>1</v>
      </c>
      <c r="Y262" s="35">
        <f t="shared" si="75"/>
        <v>0</v>
      </c>
      <c r="Z262" s="35">
        <f t="shared" si="76"/>
        <v>2</v>
      </c>
      <c r="AA262" s="35">
        <f t="shared" si="77"/>
        <v>2</v>
      </c>
      <c r="AB262" s="21">
        <f>'Data Entry'!S262</f>
        <v>0</v>
      </c>
      <c r="AC262" s="21">
        <f>'Data Entry'!T262</f>
        <v>0</v>
      </c>
      <c r="AD262" s="21">
        <f>'Data Entry'!U262</f>
        <v>0</v>
      </c>
      <c r="AE262" s="21">
        <f t="shared" si="78"/>
        <v>0</v>
      </c>
      <c r="AF262" s="13">
        <f>'Data Entry'!V262</f>
        <v>0</v>
      </c>
      <c r="AG262" s="13">
        <f t="shared" si="79"/>
        <v>0</v>
      </c>
      <c r="AH262" s="13">
        <f>'Data Entry'!W262</f>
        <v>0</v>
      </c>
      <c r="AI262" s="13">
        <f>'Data Entry'!X262</f>
        <v>0</v>
      </c>
      <c r="AJ262" s="13">
        <f>'Data Entry'!Y262</f>
        <v>0</v>
      </c>
      <c r="AK262" s="13">
        <f>'Data Entry'!Z262</f>
        <v>0</v>
      </c>
    </row>
    <row r="263" spans="1:37">
      <c r="A263" s="34">
        <f>'Data Entry'!A263</f>
        <v>7902</v>
      </c>
      <c r="B263" s="34">
        <f>'Data Entry'!B263</f>
        <v>44</v>
      </c>
      <c r="C263" s="20">
        <f>IF('Data Entry'!C263="red",1,IF('Data Entry'!C263="blue",2,0))</f>
        <v>2</v>
      </c>
      <c r="D263" s="22">
        <f>'Data Entry'!D263</f>
        <v>1</v>
      </c>
      <c r="E263" s="22">
        <f>'Data Entry'!E263</f>
        <v>0</v>
      </c>
      <c r="F263" s="22">
        <f>'Data Entry'!F263</f>
        <v>0</v>
      </c>
      <c r="G263" s="22">
        <f>'Data Entry'!G263</f>
        <v>1</v>
      </c>
      <c r="H263" s="22">
        <f>'Data Entry'!H263</f>
        <v>2</v>
      </c>
      <c r="I263" s="22">
        <f t="shared" si="80"/>
        <v>0</v>
      </c>
      <c r="J263" s="22">
        <f t="shared" si="81"/>
        <v>3</v>
      </c>
      <c r="K263" s="22">
        <f t="shared" si="68"/>
        <v>2</v>
      </c>
      <c r="L263" s="22">
        <f t="shared" si="69"/>
        <v>0</v>
      </c>
      <c r="M263" s="22">
        <f t="shared" si="70"/>
        <v>4</v>
      </c>
      <c r="N263" s="22">
        <f t="shared" si="71"/>
        <v>3</v>
      </c>
      <c r="O263" s="22">
        <f t="shared" si="72"/>
        <v>6</v>
      </c>
      <c r="P263" s="35">
        <f>'Data Entry'!I263</f>
        <v>0</v>
      </c>
      <c r="Q263" s="35">
        <f>'Data Entry'!J263</f>
        <v>0</v>
      </c>
      <c r="R263" s="35">
        <f>'Data Entry'!K263</f>
        <v>11</v>
      </c>
      <c r="S263" s="35">
        <f>'Data Entry'!L263</f>
        <v>5</v>
      </c>
      <c r="T263" s="35">
        <f t="shared" si="73"/>
        <v>0</v>
      </c>
      <c r="U263" s="35">
        <f t="shared" si="74"/>
        <v>16</v>
      </c>
      <c r="V263" s="35" t="e">
        <f t="shared" si="82"/>
        <v>#DIV/0!</v>
      </c>
      <c r="W263" s="35">
        <f t="shared" si="83"/>
        <v>0.6875</v>
      </c>
      <c r="X263" s="35">
        <f t="shared" si="84"/>
        <v>8</v>
      </c>
      <c r="Y263" s="35">
        <f t="shared" si="75"/>
        <v>0</v>
      </c>
      <c r="Z263" s="35">
        <f t="shared" si="76"/>
        <v>22</v>
      </c>
      <c r="AA263" s="35">
        <f t="shared" si="77"/>
        <v>22</v>
      </c>
      <c r="AB263" s="21">
        <f>'Data Entry'!S263</f>
        <v>0</v>
      </c>
      <c r="AC263" s="21">
        <f>'Data Entry'!T263</f>
        <v>0</v>
      </c>
      <c r="AD263" s="21">
        <f>'Data Entry'!U263</f>
        <v>0</v>
      </c>
      <c r="AE263" s="21">
        <f t="shared" si="78"/>
        <v>0</v>
      </c>
      <c r="AF263" s="13">
        <f>'Data Entry'!V263</f>
        <v>4</v>
      </c>
      <c r="AG263" s="13">
        <f t="shared" si="79"/>
        <v>1.33333333333333</v>
      </c>
      <c r="AH263" s="13">
        <f>'Data Entry'!W263</f>
        <v>0</v>
      </c>
      <c r="AI263" s="13">
        <f>'Data Entry'!X263</f>
        <v>0</v>
      </c>
      <c r="AJ263" s="13">
        <f>'Data Entry'!Y263</f>
        <v>0</v>
      </c>
      <c r="AK263" s="13">
        <f>'Data Entry'!Z263</f>
        <v>4907</v>
      </c>
    </row>
    <row r="264" spans="1:37">
      <c r="A264" s="34">
        <f>'Data Entry'!A264</f>
        <v>3560</v>
      </c>
      <c r="B264" s="34">
        <f>'Data Entry'!B264</f>
        <v>44</v>
      </c>
      <c r="C264" s="20">
        <f>IF('Data Entry'!C264="red",1,IF('Data Entry'!C264="blue",2,0))</f>
        <v>1</v>
      </c>
      <c r="D264" s="22">
        <f>'Data Entry'!D264</f>
        <v>1</v>
      </c>
      <c r="E264" s="22">
        <f>'Data Entry'!E264</f>
        <v>0</v>
      </c>
      <c r="F264" s="22">
        <f>'Data Entry'!F264</f>
        <v>0</v>
      </c>
      <c r="G264" s="22">
        <f>'Data Entry'!G264</f>
        <v>1</v>
      </c>
      <c r="H264" s="22">
        <f>'Data Entry'!H264</f>
        <v>0</v>
      </c>
      <c r="I264" s="22">
        <f t="shared" si="80"/>
        <v>0</v>
      </c>
      <c r="J264" s="22">
        <f t="shared" si="81"/>
        <v>1</v>
      </c>
      <c r="K264" s="22">
        <f t="shared" si="68"/>
        <v>2</v>
      </c>
      <c r="L264" s="22">
        <f t="shared" si="69"/>
        <v>0</v>
      </c>
      <c r="M264" s="22">
        <f t="shared" si="70"/>
        <v>4</v>
      </c>
      <c r="N264" s="22">
        <f t="shared" si="71"/>
        <v>1</v>
      </c>
      <c r="O264" s="22">
        <f t="shared" si="72"/>
        <v>6</v>
      </c>
      <c r="P264" s="35">
        <f>'Data Entry'!I264</f>
        <v>0</v>
      </c>
      <c r="Q264" s="35">
        <f>'Data Entry'!J264</f>
        <v>0</v>
      </c>
      <c r="R264" s="35">
        <f>'Data Entry'!K264</f>
        <v>8</v>
      </c>
      <c r="S264" s="35">
        <f>'Data Entry'!L264</f>
        <v>3</v>
      </c>
      <c r="T264" s="35">
        <f t="shared" si="73"/>
        <v>0</v>
      </c>
      <c r="U264" s="35">
        <f t="shared" si="74"/>
        <v>11</v>
      </c>
      <c r="V264" s="35" t="e">
        <f t="shared" si="82"/>
        <v>#DIV/0!</v>
      </c>
      <c r="W264" s="35">
        <f t="shared" si="83"/>
        <v>0.727272727272727</v>
      </c>
      <c r="X264" s="35">
        <f t="shared" si="84"/>
        <v>5.5</v>
      </c>
      <c r="Y264" s="35">
        <f t="shared" si="75"/>
        <v>0</v>
      </c>
      <c r="Z264" s="35">
        <f t="shared" si="76"/>
        <v>16</v>
      </c>
      <c r="AA264" s="35">
        <f t="shared" si="77"/>
        <v>16</v>
      </c>
      <c r="AB264" s="21">
        <f>'Data Entry'!S264</f>
        <v>0</v>
      </c>
      <c r="AC264" s="21">
        <f>'Data Entry'!T264</f>
        <v>0</v>
      </c>
      <c r="AD264" s="21">
        <f>'Data Entry'!U264</f>
        <v>0</v>
      </c>
      <c r="AE264" s="21">
        <f t="shared" si="78"/>
        <v>0</v>
      </c>
      <c r="AF264" s="13">
        <f>'Data Entry'!V264</f>
        <v>0</v>
      </c>
      <c r="AG264" s="13">
        <f t="shared" si="79"/>
        <v>0</v>
      </c>
      <c r="AH264" s="13">
        <f>'Data Entry'!W264</f>
        <v>0</v>
      </c>
      <c r="AI264" s="13">
        <f>'Data Entry'!X264</f>
        <v>0</v>
      </c>
      <c r="AJ264" s="13">
        <f>'Data Entry'!Y264</f>
        <v>0</v>
      </c>
      <c r="AK264" s="13">
        <f>'Data Entry'!Z264</f>
        <v>0</v>
      </c>
    </row>
    <row r="265" spans="1:37">
      <c r="A265" s="34">
        <f>'Data Entry'!A265</f>
        <v>8884</v>
      </c>
      <c r="B265" s="34">
        <f>'Data Entry'!B265</f>
        <v>44</v>
      </c>
      <c r="C265" s="20">
        <f>IF('Data Entry'!C265="red",1,IF('Data Entry'!C265="blue",2,0))</f>
        <v>1</v>
      </c>
      <c r="D265" s="22">
        <f>'Data Entry'!D265</f>
        <v>1</v>
      </c>
      <c r="E265" s="22">
        <f>'Data Entry'!E265</f>
        <v>1</v>
      </c>
      <c r="F265" s="22">
        <f>'Data Entry'!F265</f>
        <v>0</v>
      </c>
      <c r="G265" s="22">
        <f>'Data Entry'!G265</f>
        <v>0</v>
      </c>
      <c r="H265" s="22">
        <f>'Data Entry'!H265</f>
        <v>0</v>
      </c>
      <c r="I265" s="22">
        <f t="shared" si="80"/>
        <v>1</v>
      </c>
      <c r="J265" s="22">
        <f t="shared" si="81"/>
        <v>0</v>
      </c>
      <c r="K265" s="22">
        <f t="shared" si="68"/>
        <v>2</v>
      </c>
      <c r="L265" s="22">
        <f t="shared" si="69"/>
        <v>2</v>
      </c>
      <c r="M265" s="22">
        <f t="shared" si="70"/>
        <v>0</v>
      </c>
      <c r="N265" s="22">
        <f t="shared" si="71"/>
        <v>1</v>
      </c>
      <c r="O265" s="22">
        <f t="shared" si="72"/>
        <v>4</v>
      </c>
      <c r="P265" s="35">
        <f>'Data Entry'!I265</f>
        <v>6</v>
      </c>
      <c r="Q265" s="35">
        <f>'Data Entry'!J265</f>
        <v>0</v>
      </c>
      <c r="R265" s="35">
        <f>'Data Entry'!K265</f>
        <v>0</v>
      </c>
      <c r="S265" s="35">
        <f>'Data Entry'!L265</f>
        <v>0</v>
      </c>
      <c r="T265" s="35">
        <f t="shared" si="73"/>
        <v>6</v>
      </c>
      <c r="U265" s="35">
        <f t="shared" si="74"/>
        <v>0</v>
      </c>
      <c r="V265" s="35">
        <f t="shared" si="82"/>
        <v>1</v>
      </c>
      <c r="W265" s="35" t="e">
        <f t="shared" si="83"/>
        <v>#DIV/0!</v>
      </c>
      <c r="X265" s="35">
        <f t="shared" si="84"/>
        <v>3</v>
      </c>
      <c r="Y265" s="35">
        <f t="shared" si="75"/>
        <v>6</v>
      </c>
      <c r="Z265" s="35">
        <f t="shared" si="76"/>
        <v>0</v>
      </c>
      <c r="AA265" s="35">
        <f t="shared" si="77"/>
        <v>6</v>
      </c>
      <c r="AB265" s="21">
        <f>'Data Entry'!S265</f>
        <v>0</v>
      </c>
      <c r="AC265" s="21">
        <f>'Data Entry'!T265</f>
        <v>0</v>
      </c>
      <c r="AD265" s="21">
        <f>'Data Entry'!U265</f>
        <v>0</v>
      </c>
      <c r="AE265" s="21">
        <f t="shared" si="78"/>
        <v>0</v>
      </c>
      <c r="AF265" s="13">
        <f>'Data Entry'!V265</f>
        <v>0</v>
      </c>
      <c r="AG265" s="13">
        <f t="shared" si="79"/>
        <v>0</v>
      </c>
      <c r="AH265" s="13">
        <f>'Data Entry'!W265</f>
        <v>0</v>
      </c>
      <c r="AI265" s="13">
        <f>'Data Entry'!X265</f>
        <v>0</v>
      </c>
      <c r="AJ265" s="13">
        <f>'Data Entry'!Y265</f>
        <v>1</v>
      </c>
      <c r="AK265" s="13">
        <f>'Data Entry'!Z265</f>
        <v>1</v>
      </c>
    </row>
    <row r="266" spans="1:37">
      <c r="A266" s="34">
        <f>'Data Entry'!A266</f>
        <v>4976</v>
      </c>
      <c r="B266" s="34">
        <f>'Data Entry'!B266</f>
        <v>46</v>
      </c>
      <c r="C266" s="20">
        <f>IF('Data Entry'!C266="red",1,IF('Data Entry'!C266="blue",2,0))</f>
        <v>1</v>
      </c>
      <c r="D266" s="22">
        <f>'Data Entry'!D266</f>
        <v>1</v>
      </c>
      <c r="E266" s="22">
        <f>'Data Entry'!E266</f>
        <v>0</v>
      </c>
      <c r="F266" s="22">
        <f>'Data Entry'!F266</f>
        <v>0</v>
      </c>
      <c r="G266" s="22">
        <f>'Data Entry'!G266</f>
        <v>2</v>
      </c>
      <c r="H266" s="22">
        <f>'Data Entry'!H266</f>
        <v>1</v>
      </c>
      <c r="I266" s="22">
        <f t="shared" si="80"/>
        <v>0</v>
      </c>
      <c r="J266" s="22">
        <f t="shared" si="81"/>
        <v>3</v>
      </c>
      <c r="K266" s="22">
        <f t="shared" si="68"/>
        <v>2</v>
      </c>
      <c r="L266" s="22">
        <f t="shared" si="69"/>
        <v>0</v>
      </c>
      <c r="M266" s="22">
        <f t="shared" si="70"/>
        <v>8</v>
      </c>
      <c r="N266" s="22">
        <f t="shared" si="71"/>
        <v>3</v>
      </c>
      <c r="O266" s="22">
        <f t="shared" si="72"/>
        <v>10</v>
      </c>
      <c r="P266" s="35">
        <f>'Data Entry'!I266</f>
        <v>0</v>
      </c>
      <c r="Q266" s="35">
        <f>'Data Entry'!J266</f>
        <v>0</v>
      </c>
      <c r="R266" s="35">
        <f>'Data Entry'!K266</f>
        <v>12</v>
      </c>
      <c r="S266" s="35">
        <f>'Data Entry'!L266</f>
        <v>2</v>
      </c>
      <c r="T266" s="35">
        <f t="shared" si="73"/>
        <v>0</v>
      </c>
      <c r="U266" s="35">
        <f t="shared" si="74"/>
        <v>14</v>
      </c>
      <c r="V266" s="35" t="e">
        <f t="shared" si="82"/>
        <v>#DIV/0!</v>
      </c>
      <c r="W266" s="35">
        <f t="shared" si="83"/>
        <v>0.857142857142857</v>
      </c>
      <c r="X266" s="35">
        <f t="shared" si="84"/>
        <v>7</v>
      </c>
      <c r="Y266" s="35">
        <f t="shared" si="75"/>
        <v>0</v>
      </c>
      <c r="Z266" s="35">
        <f t="shared" si="76"/>
        <v>24</v>
      </c>
      <c r="AA266" s="35">
        <f t="shared" si="77"/>
        <v>24</v>
      </c>
      <c r="AB266" s="21">
        <f>'Data Entry'!S266</f>
        <v>0</v>
      </c>
      <c r="AC266" s="21">
        <f>'Data Entry'!T266</f>
        <v>4</v>
      </c>
      <c r="AD266" s="21">
        <f>'Data Entry'!U266</f>
        <v>0</v>
      </c>
      <c r="AE266" s="21">
        <f t="shared" si="78"/>
        <v>15</v>
      </c>
      <c r="AF266" s="13">
        <f>'Data Entry'!V266</f>
        <v>4</v>
      </c>
      <c r="AG266" s="13">
        <f t="shared" si="79"/>
        <v>1.33333333333333</v>
      </c>
      <c r="AH266" s="13">
        <f>'Data Entry'!W266</f>
        <v>0</v>
      </c>
      <c r="AI266" s="13">
        <f>'Data Entry'!X266</f>
        <v>0</v>
      </c>
      <c r="AJ266" s="13">
        <f>'Data Entry'!Y266</f>
        <v>0</v>
      </c>
      <c r="AK266" s="13">
        <f>'Data Entry'!Z266</f>
        <v>0</v>
      </c>
    </row>
    <row r="267" spans="1:37">
      <c r="A267" s="34">
        <f>'Data Entry'!A267</f>
        <v>5409</v>
      </c>
      <c r="B267" s="34">
        <f>'Data Entry'!B267</f>
        <v>46</v>
      </c>
      <c r="C267" s="20">
        <f>IF('Data Entry'!C267="red",1,IF('Data Entry'!C267="blue",2,0))</f>
        <v>2</v>
      </c>
      <c r="D267" s="22">
        <f>'Data Entry'!D267</f>
        <v>1</v>
      </c>
      <c r="E267" s="22">
        <f>'Data Entry'!E267</f>
        <v>0</v>
      </c>
      <c r="F267" s="22">
        <f>'Data Entry'!F267</f>
        <v>0</v>
      </c>
      <c r="G267" s="22">
        <f>'Data Entry'!G267</f>
        <v>2</v>
      </c>
      <c r="H267" s="22">
        <f>'Data Entry'!H267</f>
        <v>0</v>
      </c>
      <c r="I267" s="22">
        <f t="shared" si="80"/>
        <v>0</v>
      </c>
      <c r="J267" s="22">
        <f t="shared" si="81"/>
        <v>2</v>
      </c>
      <c r="K267" s="22">
        <f t="shared" si="68"/>
        <v>2</v>
      </c>
      <c r="L267" s="22">
        <f t="shared" si="69"/>
        <v>0</v>
      </c>
      <c r="M267" s="22">
        <f t="shared" si="70"/>
        <v>8</v>
      </c>
      <c r="N267" s="22">
        <f t="shared" si="71"/>
        <v>2</v>
      </c>
      <c r="O267" s="22">
        <f t="shared" si="72"/>
        <v>10</v>
      </c>
      <c r="P267" s="35">
        <f>'Data Entry'!I267</f>
        <v>0</v>
      </c>
      <c r="Q267" s="35">
        <f>'Data Entry'!J267</f>
        <v>0</v>
      </c>
      <c r="R267" s="35">
        <f>'Data Entry'!K267</f>
        <v>17</v>
      </c>
      <c r="S267" s="35">
        <f>'Data Entry'!L267</f>
        <v>0</v>
      </c>
      <c r="T267" s="35">
        <f t="shared" si="73"/>
        <v>0</v>
      </c>
      <c r="U267" s="35">
        <f t="shared" si="74"/>
        <v>17</v>
      </c>
      <c r="V267" s="35" t="e">
        <f t="shared" si="82"/>
        <v>#DIV/0!</v>
      </c>
      <c r="W267" s="35">
        <f t="shared" si="83"/>
        <v>1</v>
      </c>
      <c r="X267" s="35">
        <f t="shared" si="84"/>
        <v>8.5</v>
      </c>
      <c r="Y267" s="35">
        <f t="shared" si="75"/>
        <v>0</v>
      </c>
      <c r="Z267" s="35">
        <f t="shared" si="76"/>
        <v>34</v>
      </c>
      <c r="AA267" s="35">
        <f t="shared" si="77"/>
        <v>34</v>
      </c>
      <c r="AB267" s="21">
        <f>'Data Entry'!S267</f>
        <v>0</v>
      </c>
      <c r="AC267" s="21">
        <f>'Data Entry'!T267</f>
        <v>1</v>
      </c>
      <c r="AD267" s="21">
        <f>'Data Entry'!U267</f>
        <v>0</v>
      </c>
      <c r="AE267" s="21">
        <f t="shared" si="78"/>
        <v>4</v>
      </c>
      <c r="AF267" s="13">
        <f>'Data Entry'!V267</f>
        <v>1</v>
      </c>
      <c r="AG267" s="13">
        <f t="shared" si="79"/>
        <v>0.333333333333333</v>
      </c>
      <c r="AH267" s="13">
        <f>'Data Entry'!W267</f>
        <v>0</v>
      </c>
      <c r="AI267" s="13">
        <f>'Data Entry'!X267</f>
        <v>0</v>
      </c>
      <c r="AJ267" s="13">
        <f>'Data Entry'!Y267</f>
        <v>0</v>
      </c>
      <c r="AK267" s="13">
        <f>'Data Entry'!Z267</f>
        <v>0</v>
      </c>
    </row>
    <row r="268" spans="1:37">
      <c r="A268" s="34">
        <f>'Data Entry'!A268</f>
        <v>5032</v>
      </c>
      <c r="B268" s="34">
        <f>'Data Entry'!B268</f>
        <v>46</v>
      </c>
      <c r="C268" s="20">
        <f>IF('Data Entry'!C268="red",1,IF('Data Entry'!C268="blue",2,0))</f>
        <v>2</v>
      </c>
      <c r="D268" s="22">
        <f>'Data Entry'!D268</f>
        <v>1</v>
      </c>
      <c r="E268" s="22">
        <f>'Data Entry'!E268</f>
        <v>0</v>
      </c>
      <c r="F268" s="22">
        <f>'Data Entry'!F268</f>
        <v>0</v>
      </c>
      <c r="G268" s="22">
        <f>'Data Entry'!G268</f>
        <v>1</v>
      </c>
      <c r="H268" s="22">
        <f>'Data Entry'!H268</f>
        <v>1</v>
      </c>
      <c r="I268" s="22">
        <f t="shared" si="80"/>
        <v>0</v>
      </c>
      <c r="J268" s="22">
        <f t="shared" si="81"/>
        <v>2</v>
      </c>
      <c r="K268" s="22">
        <f t="shared" si="68"/>
        <v>2</v>
      </c>
      <c r="L268" s="22">
        <f t="shared" si="69"/>
        <v>0</v>
      </c>
      <c r="M268" s="22">
        <f t="shared" si="70"/>
        <v>4</v>
      </c>
      <c r="N268" s="22">
        <f t="shared" si="71"/>
        <v>2</v>
      </c>
      <c r="O268" s="22">
        <f t="shared" si="72"/>
        <v>6</v>
      </c>
      <c r="P268" s="35">
        <f>'Data Entry'!I268</f>
        <v>0</v>
      </c>
      <c r="Q268" s="35">
        <f>'Data Entry'!J268</f>
        <v>0</v>
      </c>
      <c r="R268" s="35">
        <f>'Data Entry'!K268</f>
        <v>4</v>
      </c>
      <c r="S268" s="35">
        <f>'Data Entry'!L268</f>
        <v>3</v>
      </c>
      <c r="T268" s="35">
        <f t="shared" si="73"/>
        <v>0</v>
      </c>
      <c r="U268" s="35">
        <f t="shared" si="74"/>
        <v>7</v>
      </c>
      <c r="V268" s="35" t="e">
        <f t="shared" si="82"/>
        <v>#DIV/0!</v>
      </c>
      <c r="W268" s="35">
        <f t="shared" si="83"/>
        <v>0.571428571428571</v>
      </c>
      <c r="X268" s="35">
        <f t="shared" si="84"/>
        <v>3.5</v>
      </c>
      <c r="Y268" s="35">
        <f t="shared" si="75"/>
        <v>0</v>
      </c>
      <c r="Z268" s="35">
        <f t="shared" si="76"/>
        <v>8</v>
      </c>
      <c r="AA268" s="35">
        <f t="shared" si="77"/>
        <v>8</v>
      </c>
      <c r="AB268" s="21">
        <f>'Data Entry'!S268</f>
        <v>0</v>
      </c>
      <c r="AC268" s="21">
        <f>'Data Entry'!T268</f>
        <v>2</v>
      </c>
      <c r="AD268" s="21">
        <f>'Data Entry'!U268</f>
        <v>0</v>
      </c>
      <c r="AE268" s="21">
        <f t="shared" si="78"/>
        <v>6</v>
      </c>
      <c r="AF268" s="13">
        <f>'Data Entry'!V268</f>
        <v>4</v>
      </c>
      <c r="AG268" s="13">
        <f t="shared" si="79"/>
        <v>1.33333333333333</v>
      </c>
      <c r="AH268" s="13">
        <f>'Data Entry'!W268</f>
        <v>0</v>
      </c>
      <c r="AI268" s="13">
        <f>'Data Entry'!X268</f>
        <v>0</v>
      </c>
      <c r="AJ268" s="13">
        <f>'Data Entry'!Y268</f>
        <v>0</v>
      </c>
      <c r="AK268" s="13">
        <f>'Data Entry'!Z268</f>
        <v>0</v>
      </c>
    </row>
    <row r="269" spans="1:37">
      <c r="A269" s="34">
        <f>'Data Entry'!A269</f>
        <v>865</v>
      </c>
      <c r="B269" s="34">
        <f>'Data Entry'!B269</f>
        <v>46</v>
      </c>
      <c r="C269" s="20">
        <f>IF('Data Entry'!C269="red",1,IF('Data Entry'!C269="blue",2,0))</f>
        <v>1</v>
      </c>
      <c r="D269" s="22">
        <f>'Data Entry'!D269</f>
        <v>1</v>
      </c>
      <c r="E269" s="22">
        <f>'Data Entry'!E269</f>
        <v>0</v>
      </c>
      <c r="F269" s="22">
        <f>'Data Entry'!F269</f>
        <v>0</v>
      </c>
      <c r="G269" s="22">
        <f>'Data Entry'!G269</f>
        <v>1</v>
      </c>
      <c r="H269" s="22">
        <f>'Data Entry'!H269</f>
        <v>1</v>
      </c>
      <c r="I269" s="22">
        <f t="shared" si="80"/>
        <v>0</v>
      </c>
      <c r="J269" s="22">
        <f t="shared" si="81"/>
        <v>2</v>
      </c>
      <c r="K269" s="22">
        <f t="shared" si="68"/>
        <v>2</v>
      </c>
      <c r="L269" s="22">
        <f t="shared" si="69"/>
        <v>0</v>
      </c>
      <c r="M269" s="22">
        <f t="shared" si="70"/>
        <v>4</v>
      </c>
      <c r="N269" s="22">
        <f t="shared" si="71"/>
        <v>2</v>
      </c>
      <c r="O269" s="22">
        <f t="shared" si="72"/>
        <v>6</v>
      </c>
      <c r="P269" s="35">
        <f>'Data Entry'!I269</f>
        <v>0</v>
      </c>
      <c r="Q269" s="35">
        <f>'Data Entry'!J269</f>
        <v>0</v>
      </c>
      <c r="R269" s="35">
        <f>'Data Entry'!K269</f>
        <v>2</v>
      </c>
      <c r="S269" s="35">
        <f>'Data Entry'!L269</f>
        <v>3</v>
      </c>
      <c r="T269" s="35">
        <f t="shared" si="73"/>
        <v>0</v>
      </c>
      <c r="U269" s="35">
        <f t="shared" si="74"/>
        <v>5</v>
      </c>
      <c r="V269" s="35" t="e">
        <f t="shared" si="82"/>
        <v>#DIV/0!</v>
      </c>
      <c r="W269" s="35">
        <f t="shared" si="83"/>
        <v>0.4</v>
      </c>
      <c r="X269" s="35">
        <f t="shared" si="84"/>
        <v>2.5</v>
      </c>
      <c r="Y269" s="35">
        <f t="shared" si="75"/>
        <v>0</v>
      </c>
      <c r="Z269" s="35">
        <f t="shared" si="76"/>
        <v>4</v>
      </c>
      <c r="AA269" s="35">
        <f t="shared" si="77"/>
        <v>4</v>
      </c>
      <c r="AB269" s="21">
        <f>'Data Entry'!S269</f>
        <v>0</v>
      </c>
      <c r="AC269" s="21">
        <f>'Data Entry'!T269</f>
        <v>4</v>
      </c>
      <c r="AD269" s="21">
        <f>'Data Entry'!U269</f>
        <v>0</v>
      </c>
      <c r="AE269" s="21">
        <f t="shared" si="78"/>
        <v>15</v>
      </c>
      <c r="AF269" s="13">
        <f>'Data Entry'!V269</f>
        <v>4</v>
      </c>
      <c r="AG269" s="13">
        <f t="shared" si="79"/>
        <v>1.33333333333333</v>
      </c>
      <c r="AH269" s="13">
        <f>'Data Entry'!W269</f>
        <v>0</v>
      </c>
      <c r="AI269" s="13">
        <f>'Data Entry'!X269</f>
        <v>0</v>
      </c>
      <c r="AJ269" s="13">
        <f>'Data Entry'!Y269</f>
        <v>0</v>
      </c>
      <c r="AK269" s="13">
        <f>'Data Entry'!Z269</f>
        <v>0</v>
      </c>
    </row>
    <row r="270" spans="1:37">
      <c r="A270" s="34">
        <f>'Data Entry'!A270</f>
        <v>5672</v>
      </c>
      <c r="B270" s="34">
        <f>'Data Entry'!B270</f>
        <v>46</v>
      </c>
      <c r="C270" s="20">
        <f>IF('Data Entry'!C270="red",1,IF('Data Entry'!C270="blue",2,0))</f>
        <v>1</v>
      </c>
      <c r="D270" s="22">
        <f>'Data Entry'!D270</f>
        <v>1</v>
      </c>
      <c r="E270" s="22">
        <f>'Data Entry'!E270</f>
        <v>1</v>
      </c>
      <c r="F270" s="22">
        <f>'Data Entry'!F270</f>
        <v>0</v>
      </c>
      <c r="G270" s="22">
        <f>'Data Entry'!G270</f>
        <v>0</v>
      </c>
      <c r="H270" s="22">
        <f>'Data Entry'!H270</f>
        <v>0</v>
      </c>
      <c r="I270" s="22">
        <f t="shared" si="80"/>
        <v>1</v>
      </c>
      <c r="J270" s="22">
        <f t="shared" si="81"/>
        <v>0</v>
      </c>
      <c r="K270" s="22">
        <f t="shared" si="68"/>
        <v>2</v>
      </c>
      <c r="L270" s="22">
        <f t="shared" si="69"/>
        <v>2</v>
      </c>
      <c r="M270" s="22">
        <f t="shared" si="70"/>
        <v>0</v>
      </c>
      <c r="N270" s="22">
        <f t="shared" si="71"/>
        <v>1</v>
      </c>
      <c r="O270" s="22">
        <f t="shared" si="72"/>
        <v>4</v>
      </c>
      <c r="P270" s="35">
        <f>'Data Entry'!I270</f>
        <v>0</v>
      </c>
      <c r="Q270" s="35">
        <f>'Data Entry'!J270</f>
        <v>0</v>
      </c>
      <c r="R270" s="35">
        <f>'Data Entry'!K270</f>
        <v>0</v>
      </c>
      <c r="S270" s="35">
        <f>'Data Entry'!L270</f>
        <v>0</v>
      </c>
      <c r="T270" s="35">
        <f t="shared" si="73"/>
        <v>0</v>
      </c>
      <c r="U270" s="35">
        <f t="shared" si="74"/>
        <v>0</v>
      </c>
      <c r="V270" s="35" t="e">
        <f t="shared" si="82"/>
        <v>#DIV/0!</v>
      </c>
      <c r="W270" s="35" t="e">
        <f t="shared" si="83"/>
        <v>#DIV/0!</v>
      </c>
      <c r="X270" s="35">
        <f t="shared" si="84"/>
        <v>0</v>
      </c>
      <c r="Y270" s="35">
        <f t="shared" si="75"/>
        <v>0</v>
      </c>
      <c r="Z270" s="35">
        <f t="shared" si="76"/>
        <v>0</v>
      </c>
      <c r="AA270" s="35">
        <f t="shared" si="77"/>
        <v>0</v>
      </c>
      <c r="AB270" s="21">
        <f>'Data Entry'!S270</f>
        <v>0</v>
      </c>
      <c r="AC270" s="21">
        <f>'Data Entry'!T270</f>
        <v>0</v>
      </c>
      <c r="AD270" s="21">
        <f>'Data Entry'!U270</f>
        <v>0</v>
      </c>
      <c r="AE270" s="21">
        <f t="shared" si="78"/>
        <v>0</v>
      </c>
      <c r="AF270" s="13">
        <f>'Data Entry'!V270</f>
        <v>4</v>
      </c>
      <c r="AG270" s="13">
        <f t="shared" si="79"/>
        <v>1.33333333333333</v>
      </c>
      <c r="AH270" s="13">
        <f>'Data Entry'!W270</f>
        <v>0</v>
      </c>
      <c r="AI270" s="13">
        <f>'Data Entry'!X270</f>
        <v>0</v>
      </c>
      <c r="AJ270" s="13">
        <f>'Data Entry'!Y270</f>
        <v>0</v>
      </c>
      <c r="AK270" s="13">
        <f>'Data Entry'!Z270</f>
        <v>0</v>
      </c>
    </row>
    <row r="271" spans="1:37">
      <c r="A271" s="34">
        <f>'Data Entry'!A271</f>
        <v>1334</v>
      </c>
      <c r="B271" s="34">
        <f>'Data Entry'!B271</f>
        <v>46</v>
      </c>
      <c r="C271" s="20">
        <f>IF('Data Entry'!C271="red",1,IF('Data Entry'!C271="blue",2,0))</f>
        <v>2</v>
      </c>
      <c r="D271" s="22">
        <f>'Data Entry'!D271</f>
        <v>1</v>
      </c>
      <c r="E271" s="22">
        <f>'Data Entry'!E271</f>
        <v>0</v>
      </c>
      <c r="F271" s="22">
        <f>'Data Entry'!F271</f>
        <v>0</v>
      </c>
      <c r="G271" s="22">
        <f>'Data Entry'!G271</f>
        <v>0</v>
      </c>
      <c r="H271" s="22">
        <f>'Data Entry'!H271</f>
        <v>0</v>
      </c>
      <c r="I271" s="22">
        <f t="shared" si="80"/>
        <v>0</v>
      </c>
      <c r="J271" s="22">
        <f t="shared" si="81"/>
        <v>0</v>
      </c>
      <c r="K271" s="22">
        <f t="shared" si="68"/>
        <v>2</v>
      </c>
      <c r="L271" s="22">
        <f t="shared" si="69"/>
        <v>0</v>
      </c>
      <c r="M271" s="22">
        <f t="shared" si="70"/>
        <v>0</v>
      </c>
      <c r="N271" s="22">
        <f t="shared" si="71"/>
        <v>0</v>
      </c>
      <c r="O271" s="22">
        <f t="shared" si="72"/>
        <v>2</v>
      </c>
      <c r="P271" s="35">
        <f>'Data Entry'!I271</f>
        <v>0</v>
      </c>
      <c r="Q271" s="35">
        <f>'Data Entry'!J271</f>
        <v>0</v>
      </c>
      <c r="R271" s="35">
        <f>'Data Entry'!K271</f>
        <v>1</v>
      </c>
      <c r="S271" s="35">
        <f>'Data Entry'!L271</f>
        <v>1</v>
      </c>
      <c r="T271" s="35">
        <f t="shared" si="73"/>
        <v>0</v>
      </c>
      <c r="U271" s="35">
        <f t="shared" si="74"/>
        <v>2</v>
      </c>
      <c r="V271" s="35" t="e">
        <f t="shared" si="82"/>
        <v>#DIV/0!</v>
      </c>
      <c r="W271" s="35">
        <f t="shared" si="83"/>
        <v>0.5</v>
      </c>
      <c r="X271" s="35">
        <f t="shared" si="84"/>
        <v>1</v>
      </c>
      <c r="Y271" s="35">
        <f t="shared" si="75"/>
        <v>0</v>
      </c>
      <c r="Z271" s="35">
        <f t="shared" si="76"/>
        <v>2</v>
      </c>
      <c r="AA271" s="35">
        <f t="shared" si="77"/>
        <v>2</v>
      </c>
      <c r="AB271" s="21">
        <f>'Data Entry'!S271</f>
        <v>0</v>
      </c>
      <c r="AC271" s="21">
        <f>'Data Entry'!T271</f>
        <v>2</v>
      </c>
      <c r="AD271" s="21">
        <f>'Data Entry'!U271</f>
        <v>0</v>
      </c>
      <c r="AE271" s="21">
        <f t="shared" si="78"/>
        <v>6</v>
      </c>
      <c r="AF271" s="13">
        <f>'Data Entry'!V271</f>
        <v>4</v>
      </c>
      <c r="AG271" s="13">
        <f t="shared" si="79"/>
        <v>1.33333333333333</v>
      </c>
      <c r="AH271" s="13">
        <f>'Data Entry'!W271</f>
        <v>0</v>
      </c>
      <c r="AI271" s="13">
        <f>'Data Entry'!X271</f>
        <v>0</v>
      </c>
      <c r="AJ271" s="13">
        <f>'Data Entry'!Y271</f>
        <v>0</v>
      </c>
      <c r="AK271" s="13">
        <f>'Data Entry'!Z271</f>
        <v>0</v>
      </c>
    </row>
    <row r="272" spans="1:37">
      <c r="A272" s="34">
        <f>'Data Entry'!A272</f>
        <v>1305</v>
      </c>
      <c r="B272" s="34">
        <f>'Data Entry'!B272</f>
        <v>45</v>
      </c>
      <c r="C272" s="20">
        <f>IF('Data Entry'!C272="red",1,IF('Data Entry'!C272="blue",2,0))</f>
        <v>2</v>
      </c>
      <c r="D272" s="22">
        <f>'Data Entry'!D272</f>
        <v>1</v>
      </c>
      <c r="E272" s="22">
        <f>'Data Entry'!E272</f>
        <v>0</v>
      </c>
      <c r="F272" s="22">
        <f>'Data Entry'!F272</f>
        <v>0</v>
      </c>
      <c r="G272" s="22">
        <f>'Data Entry'!G272</f>
        <v>0</v>
      </c>
      <c r="H272" s="22">
        <f>'Data Entry'!H272</f>
        <v>0</v>
      </c>
      <c r="I272" s="22">
        <f t="shared" si="80"/>
        <v>0</v>
      </c>
      <c r="J272" s="22">
        <f t="shared" si="81"/>
        <v>0</v>
      </c>
      <c r="K272" s="22">
        <f t="shared" si="68"/>
        <v>2</v>
      </c>
      <c r="L272" s="22">
        <f t="shared" si="69"/>
        <v>0</v>
      </c>
      <c r="M272" s="22">
        <f t="shared" si="70"/>
        <v>0</v>
      </c>
      <c r="N272" s="22">
        <f t="shared" si="71"/>
        <v>0</v>
      </c>
      <c r="O272" s="22">
        <f t="shared" si="72"/>
        <v>2</v>
      </c>
      <c r="P272" s="35">
        <f>'Data Entry'!I272</f>
        <v>3</v>
      </c>
      <c r="Q272" s="35">
        <f>'Data Entry'!J272</f>
        <v>4</v>
      </c>
      <c r="R272" s="35">
        <f>'Data Entry'!K272</f>
        <v>0</v>
      </c>
      <c r="S272" s="35">
        <f>'Data Entry'!L272</f>
        <v>0</v>
      </c>
      <c r="T272" s="35">
        <f t="shared" si="73"/>
        <v>7</v>
      </c>
      <c r="U272" s="35">
        <f t="shared" si="74"/>
        <v>0</v>
      </c>
      <c r="V272" s="35">
        <f t="shared" si="82"/>
        <v>0.428571428571429</v>
      </c>
      <c r="W272" s="35" t="e">
        <f t="shared" si="83"/>
        <v>#DIV/0!</v>
      </c>
      <c r="X272" s="35">
        <f t="shared" si="84"/>
        <v>3.5</v>
      </c>
      <c r="Y272" s="35">
        <f t="shared" si="75"/>
        <v>3</v>
      </c>
      <c r="Z272" s="35">
        <f t="shared" si="76"/>
        <v>0</v>
      </c>
      <c r="AA272" s="35">
        <f t="shared" si="77"/>
        <v>3</v>
      </c>
      <c r="AB272" s="21">
        <f>'Data Entry'!S272</f>
        <v>0</v>
      </c>
      <c r="AC272" s="21">
        <f>'Data Entry'!T272</f>
        <v>0</v>
      </c>
      <c r="AD272" s="21">
        <f>'Data Entry'!U272</f>
        <v>0</v>
      </c>
      <c r="AE272" s="21">
        <f t="shared" si="78"/>
        <v>0</v>
      </c>
      <c r="AF272" s="13">
        <f>'Data Entry'!V272</f>
        <v>0</v>
      </c>
      <c r="AG272" s="13">
        <f t="shared" si="79"/>
        <v>0</v>
      </c>
      <c r="AH272" s="13">
        <f>'Data Entry'!W272</f>
        <v>0</v>
      </c>
      <c r="AI272" s="13">
        <f>'Data Entry'!X272</f>
        <v>0</v>
      </c>
      <c r="AJ272" s="13">
        <f>'Data Entry'!Y272</f>
        <v>0</v>
      </c>
      <c r="AK272" s="13">
        <f>'Data Entry'!Z272</f>
        <v>0</v>
      </c>
    </row>
    <row r="273" spans="1:37">
      <c r="A273" s="34">
        <f>'Data Entry'!A273</f>
        <v>2386</v>
      </c>
      <c r="B273" s="34">
        <f>'Data Entry'!B273</f>
        <v>45</v>
      </c>
      <c r="C273" s="20">
        <f>IF('Data Entry'!C273="red",1,IF('Data Entry'!C273="blue",2,0))</f>
        <v>1</v>
      </c>
      <c r="D273" s="22">
        <f>'Data Entry'!D273</f>
        <v>1</v>
      </c>
      <c r="E273" s="22">
        <f>'Data Entry'!E273</f>
        <v>0</v>
      </c>
      <c r="F273" s="22">
        <f>'Data Entry'!F273</f>
        <v>0</v>
      </c>
      <c r="G273" s="22">
        <f>'Data Entry'!G273</f>
        <v>0</v>
      </c>
      <c r="H273" s="22">
        <f>'Data Entry'!H273</f>
        <v>0</v>
      </c>
      <c r="I273" s="22">
        <f t="shared" si="80"/>
        <v>0</v>
      </c>
      <c r="J273" s="22">
        <f t="shared" si="81"/>
        <v>0</v>
      </c>
      <c r="K273" s="22">
        <f t="shared" si="68"/>
        <v>2</v>
      </c>
      <c r="L273" s="22">
        <f t="shared" si="69"/>
        <v>0</v>
      </c>
      <c r="M273" s="22">
        <f t="shared" si="70"/>
        <v>0</v>
      </c>
      <c r="N273" s="22">
        <f t="shared" si="71"/>
        <v>0</v>
      </c>
      <c r="O273" s="22">
        <f t="shared" si="72"/>
        <v>2</v>
      </c>
      <c r="P273" s="35">
        <f>'Data Entry'!I273</f>
        <v>0</v>
      </c>
      <c r="Q273" s="35">
        <f>'Data Entry'!J273</f>
        <v>0</v>
      </c>
      <c r="R273" s="35">
        <f>'Data Entry'!K273</f>
        <v>4</v>
      </c>
      <c r="S273" s="35">
        <f>'Data Entry'!L273</f>
        <v>3</v>
      </c>
      <c r="T273" s="35">
        <f t="shared" si="73"/>
        <v>0</v>
      </c>
      <c r="U273" s="35">
        <f t="shared" si="74"/>
        <v>7</v>
      </c>
      <c r="V273" s="35" t="e">
        <f t="shared" si="82"/>
        <v>#DIV/0!</v>
      </c>
      <c r="W273" s="35">
        <f t="shared" si="83"/>
        <v>0.571428571428571</v>
      </c>
      <c r="X273" s="35">
        <f t="shared" si="84"/>
        <v>3.5</v>
      </c>
      <c r="Y273" s="35">
        <f t="shared" si="75"/>
        <v>0</v>
      </c>
      <c r="Z273" s="35">
        <f t="shared" si="76"/>
        <v>8</v>
      </c>
      <c r="AA273" s="35">
        <f t="shared" si="77"/>
        <v>8</v>
      </c>
      <c r="AB273" s="21">
        <f>'Data Entry'!S273</f>
        <v>0</v>
      </c>
      <c r="AC273" s="21">
        <f>'Data Entry'!T273</f>
        <v>2</v>
      </c>
      <c r="AD273" s="21">
        <f>'Data Entry'!U273</f>
        <v>0</v>
      </c>
      <c r="AE273" s="21">
        <f t="shared" si="78"/>
        <v>6</v>
      </c>
      <c r="AF273" s="13">
        <f>'Data Entry'!V273</f>
        <v>0</v>
      </c>
      <c r="AG273" s="13">
        <f t="shared" si="79"/>
        <v>0</v>
      </c>
      <c r="AH273" s="13">
        <f>'Data Entry'!W273</f>
        <v>0</v>
      </c>
      <c r="AI273" s="13">
        <f>'Data Entry'!X273</f>
        <v>0</v>
      </c>
      <c r="AJ273" s="13">
        <f>'Data Entry'!Y273</f>
        <v>0</v>
      </c>
      <c r="AK273" s="13">
        <f>'Data Entry'!Z273</f>
        <v>0</v>
      </c>
    </row>
    <row r="274" spans="1:37">
      <c r="A274" s="34">
        <f>'Data Entry'!A274</f>
        <v>8765</v>
      </c>
      <c r="B274" s="34">
        <f>'Data Entry'!B274</f>
        <v>47</v>
      </c>
      <c r="C274" s="20">
        <f>IF('Data Entry'!C274="red",1,IF('Data Entry'!C274="blue",2,0))</f>
        <v>1</v>
      </c>
      <c r="D274" s="22">
        <f>'Data Entry'!D274</f>
        <v>1</v>
      </c>
      <c r="E274" s="22">
        <f>'Data Entry'!E274</f>
        <v>0</v>
      </c>
      <c r="F274" s="22">
        <f>'Data Entry'!F274</f>
        <v>0</v>
      </c>
      <c r="G274" s="22">
        <f>'Data Entry'!G274</f>
        <v>0</v>
      </c>
      <c r="H274" s="22">
        <f>'Data Entry'!H274</f>
        <v>0</v>
      </c>
      <c r="I274" s="22">
        <f t="shared" si="80"/>
        <v>0</v>
      </c>
      <c r="J274" s="22">
        <f t="shared" si="81"/>
        <v>0</v>
      </c>
      <c r="K274" s="22">
        <f t="shared" si="68"/>
        <v>2</v>
      </c>
      <c r="L274" s="22">
        <f t="shared" si="69"/>
        <v>0</v>
      </c>
      <c r="M274" s="22">
        <f t="shared" si="70"/>
        <v>0</v>
      </c>
      <c r="N274" s="22">
        <f t="shared" si="71"/>
        <v>0</v>
      </c>
      <c r="O274" s="22">
        <f t="shared" si="72"/>
        <v>2</v>
      </c>
      <c r="P274" s="35">
        <f>'Data Entry'!I274</f>
        <v>0</v>
      </c>
      <c r="Q274" s="35">
        <f>'Data Entry'!J274</f>
        <v>0</v>
      </c>
      <c r="R274" s="35">
        <f>'Data Entry'!K274</f>
        <v>0</v>
      </c>
      <c r="S274" s="35">
        <f>'Data Entry'!L274</f>
        <v>0</v>
      </c>
      <c r="T274" s="35">
        <f t="shared" si="73"/>
        <v>0</v>
      </c>
      <c r="U274" s="35">
        <f t="shared" si="74"/>
        <v>0</v>
      </c>
      <c r="V274" s="35" t="e">
        <f t="shared" si="82"/>
        <v>#DIV/0!</v>
      </c>
      <c r="W274" s="35" t="e">
        <f t="shared" si="83"/>
        <v>#DIV/0!</v>
      </c>
      <c r="X274" s="35">
        <f t="shared" si="84"/>
        <v>0</v>
      </c>
      <c r="Y274" s="35">
        <f t="shared" si="75"/>
        <v>0</v>
      </c>
      <c r="Z274" s="35">
        <f t="shared" si="76"/>
        <v>0</v>
      </c>
      <c r="AA274" s="35">
        <f t="shared" si="77"/>
        <v>0</v>
      </c>
      <c r="AB274" s="21">
        <f>'Data Entry'!S274</f>
        <v>0</v>
      </c>
      <c r="AC274" s="21">
        <f>'Data Entry'!T274</f>
        <v>0</v>
      </c>
      <c r="AD274" s="21">
        <f>'Data Entry'!U274</f>
        <v>0</v>
      </c>
      <c r="AE274" s="21">
        <f t="shared" si="78"/>
        <v>0</v>
      </c>
      <c r="AF274" s="13">
        <f>'Data Entry'!V274</f>
        <v>0</v>
      </c>
      <c r="AG274" s="13">
        <f t="shared" si="79"/>
        <v>0</v>
      </c>
      <c r="AH274" s="13">
        <f>'Data Entry'!W274</f>
        <v>0</v>
      </c>
      <c r="AI274" s="13">
        <f>'Data Entry'!X274</f>
        <v>0</v>
      </c>
      <c r="AJ274" s="13">
        <f>'Data Entry'!Y274</f>
        <v>0</v>
      </c>
      <c r="AK274" s="13">
        <f>'Data Entry'!Z274</f>
        <v>0</v>
      </c>
    </row>
    <row r="275" spans="1:37">
      <c r="A275" s="34">
        <f>'Data Entry'!A275</f>
        <v>4946</v>
      </c>
      <c r="B275" s="34">
        <f>'Data Entry'!B275</f>
        <v>45</v>
      </c>
      <c r="C275" s="20">
        <f>IF('Data Entry'!C275="red",1,IF('Data Entry'!C275="blue",2,0))</f>
        <v>1</v>
      </c>
      <c r="D275" s="22">
        <f>'Data Entry'!D275</f>
        <v>0</v>
      </c>
      <c r="E275" s="22">
        <f>'Data Entry'!E275</f>
        <v>0</v>
      </c>
      <c r="F275" s="22">
        <f>'Data Entry'!F275</f>
        <v>0</v>
      </c>
      <c r="G275" s="22">
        <f>'Data Entry'!G275</f>
        <v>0</v>
      </c>
      <c r="H275" s="22">
        <f>'Data Entry'!H275</f>
        <v>0</v>
      </c>
      <c r="I275" s="22">
        <f t="shared" si="80"/>
        <v>0</v>
      </c>
      <c r="J275" s="22">
        <f t="shared" si="81"/>
        <v>0</v>
      </c>
      <c r="K275" s="22">
        <f t="shared" si="68"/>
        <v>0</v>
      </c>
      <c r="L275" s="22">
        <f t="shared" si="69"/>
        <v>0</v>
      </c>
      <c r="M275" s="22">
        <f t="shared" si="70"/>
        <v>0</v>
      </c>
      <c r="N275" s="22">
        <f t="shared" si="71"/>
        <v>0</v>
      </c>
      <c r="O275" s="22">
        <f t="shared" si="72"/>
        <v>0</v>
      </c>
      <c r="P275" s="35">
        <f>'Data Entry'!I275</f>
        <v>0</v>
      </c>
      <c r="Q275" s="35">
        <f>'Data Entry'!J275</f>
        <v>0</v>
      </c>
      <c r="R275" s="35">
        <f>'Data Entry'!K275</f>
        <v>5</v>
      </c>
      <c r="S275" s="35">
        <f>'Data Entry'!L275</f>
        <v>1</v>
      </c>
      <c r="T275" s="35">
        <f t="shared" si="73"/>
        <v>0</v>
      </c>
      <c r="U275" s="35">
        <f t="shared" si="74"/>
        <v>6</v>
      </c>
      <c r="V275" s="35" t="e">
        <f t="shared" si="82"/>
        <v>#DIV/0!</v>
      </c>
      <c r="W275" s="35">
        <f t="shared" si="83"/>
        <v>0.833333333333333</v>
      </c>
      <c r="X275" s="35">
        <f t="shared" si="84"/>
        <v>3</v>
      </c>
      <c r="Y275" s="35">
        <f t="shared" si="75"/>
        <v>0</v>
      </c>
      <c r="Z275" s="35">
        <f t="shared" si="76"/>
        <v>10</v>
      </c>
      <c r="AA275" s="35">
        <f t="shared" si="77"/>
        <v>10</v>
      </c>
      <c r="AB275" s="21">
        <f>'Data Entry'!S275</f>
        <v>0</v>
      </c>
      <c r="AC275" s="21">
        <f>'Data Entry'!T275</f>
        <v>4</v>
      </c>
      <c r="AD275" s="21">
        <f>'Data Entry'!U275</f>
        <v>0</v>
      </c>
      <c r="AE275" s="21">
        <f t="shared" si="78"/>
        <v>15</v>
      </c>
      <c r="AF275" s="13">
        <f>'Data Entry'!V275</f>
        <v>0</v>
      </c>
      <c r="AG275" s="13">
        <f t="shared" si="79"/>
        <v>0</v>
      </c>
      <c r="AH275" s="13">
        <f>'Data Entry'!W275</f>
        <v>0</v>
      </c>
      <c r="AI275" s="13">
        <f>'Data Entry'!X275</f>
        <v>0</v>
      </c>
      <c r="AJ275" s="13">
        <f>'Data Entry'!Y275</f>
        <v>0</v>
      </c>
      <c r="AK275" s="13">
        <f>'Data Entry'!Z275</f>
        <v>0</v>
      </c>
    </row>
    <row r="276" spans="1:37">
      <c r="A276" s="34">
        <f>'Data Entry'!A276</f>
        <v>2198</v>
      </c>
      <c r="B276" s="34">
        <f>'Data Entry'!B276</f>
        <v>45</v>
      </c>
      <c r="C276" s="20">
        <f>IF('Data Entry'!C276="red",1,IF('Data Entry'!C276="blue",2,0))</f>
        <v>2</v>
      </c>
      <c r="D276" s="22">
        <f>'Data Entry'!D276</f>
        <v>1</v>
      </c>
      <c r="E276" s="22">
        <f>'Data Entry'!E276</f>
        <v>0</v>
      </c>
      <c r="F276" s="22">
        <f>'Data Entry'!F276</f>
        <v>0</v>
      </c>
      <c r="G276" s="22">
        <f>'Data Entry'!G276</f>
        <v>1</v>
      </c>
      <c r="H276" s="22">
        <f>'Data Entry'!H276</f>
        <v>0</v>
      </c>
      <c r="I276" s="22">
        <f t="shared" si="80"/>
        <v>0</v>
      </c>
      <c r="J276" s="22">
        <f t="shared" si="81"/>
        <v>1</v>
      </c>
      <c r="K276" s="22">
        <f t="shared" si="68"/>
        <v>2</v>
      </c>
      <c r="L276" s="22">
        <f t="shared" si="69"/>
        <v>0</v>
      </c>
      <c r="M276" s="22">
        <f t="shared" si="70"/>
        <v>4</v>
      </c>
      <c r="N276" s="22">
        <f t="shared" si="71"/>
        <v>1</v>
      </c>
      <c r="O276" s="22">
        <f t="shared" si="72"/>
        <v>6</v>
      </c>
      <c r="P276" s="35">
        <f>'Data Entry'!I276</f>
        <v>2</v>
      </c>
      <c r="Q276" s="35">
        <f>'Data Entry'!J276</f>
        <v>0</v>
      </c>
      <c r="R276" s="35">
        <f>'Data Entry'!K276</f>
        <v>0</v>
      </c>
      <c r="S276" s="35">
        <f>'Data Entry'!L276</f>
        <v>3</v>
      </c>
      <c r="T276" s="35">
        <f t="shared" si="73"/>
        <v>2</v>
      </c>
      <c r="U276" s="35">
        <f t="shared" si="74"/>
        <v>3</v>
      </c>
      <c r="V276" s="35">
        <f t="shared" si="82"/>
        <v>1</v>
      </c>
      <c r="W276" s="35">
        <f t="shared" si="83"/>
        <v>0</v>
      </c>
      <c r="X276" s="35">
        <f t="shared" si="84"/>
        <v>2.5</v>
      </c>
      <c r="Y276" s="35">
        <f t="shared" si="75"/>
        <v>2</v>
      </c>
      <c r="Z276" s="35">
        <f t="shared" si="76"/>
        <v>0</v>
      </c>
      <c r="AA276" s="35">
        <f t="shared" si="77"/>
        <v>2</v>
      </c>
      <c r="AB276" s="21">
        <f>'Data Entry'!S276</f>
        <v>0</v>
      </c>
      <c r="AC276" s="21">
        <f>'Data Entry'!T276</f>
        <v>2</v>
      </c>
      <c r="AD276" s="21">
        <f>'Data Entry'!U276</f>
        <v>0</v>
      </c>
      <c r="AE276" s="21">
        <f t="shared" si="78"/>
        <v>6</v>
      </c>
      <c r="AF276" s="13">
        <f>'Data Entry'!V276</f>
        <v>0</v>
      </c>
      <c r="AG276" s="13">
        <f t="shared" si="79"/>
        <v>0</v>
      </c>
      <c r="AH276" s="13">
        <f>'Data Entry'!W276</f>
        <v>0</v>
      </c>
      <c r="AI276" s="13">
        <f>'Data Entry'!X276</f>
        <v>0</v>
      </c>
      <c r="AJ276" s="13">
        <f>'Data Entry'!Y276</f>
        <v>0</v>
      </c>
      <c r="AK276" s="13">
        <f>'Data Entry'!Z276</f>
        <v>0</v>
      </c>
    </row>
    <row r="277" spans="1:37">
      <c r="A277" s="34">
        <f>'Data Entry'!A277</f>
        <v>6397</v>
      </c>
      <c r="B277" s="34">
        <f>'Data Entry'!B277</f>
        <v>45</v>
      </c>
      <c r="C277" s="20">
        <f>IF('Data Entry'!C277="red",1,IF('Data Entry'!C277="blue",2,0))</f>
        <v>2</v>
      </c>
      <c r="D277" s="22">
        <f>'Data Entry'!D277</f>
        <v>1</v>
      </c>
      <c r="E277" s="22">
        <f>'Data Entry'!E277</f>
        <v>1</v>
      </c>
      <c r="F277" s="22">
        <f>'Data Entry'!F277</f>
        <v>0</v>
      </c>
      <c r="G277" s="22">
        <f>'Data Entry'!G277</f>
        <v>0</v>
      </c>
      <c r="H277" s="22">
        <f>'Data Entry'!H277</f>
        <v>0</v>
      </c>
      <c r="I277" s="22">
        <f t="shared" si="80"/>
        <v>1</v>
      </c>
      <c r="J277" s="22">
        <f t="shared" si="81"/>
        <v>0</v>
      </c>
      <c r="K277" s="22">
        <f t="shared" si="68"/>
        <v>2</v>
      </c>
      <c r="L277" s="22">
        <f t="shared" si="69"/>
        <v>2</v>
      </c>
      <c r="M277" s="22">
        <f t="shared" si="70"/>
        <v>0</v>
      </c>
      <c r="N277" s="22">
        <f t="shared" si="71"/>
        <v>1</v>
      </c>
      <c r="O277" s="22">
        <f t="shared" si="72"/>
        <v>4</v>
      </c>
      <c r="P277" s="35">
        <f>'Data Entry'!I277</f>
        <v>1</v>
      </c>
      <c r="Q277" s="35">
        <f>'Data Entry'!J277</f>
        <v>0</v>
      </c>
      <c r="R277" s="35">
        <f>'Data Entry'!K277</f>
        <v>0</v>
      </c>
      <c r="S277" s="35">
        <f>'Data Entry'!L277</f>
        <v>0</v>
      </c>
      <c r="T277" s="35">
        <f t="shared" si="73"/>
        <v>1</v>
      </c>
      <c r="U277" s="35">
        <f t="shared" si="74"/>
        <v>0</v>
      </c>
      <c r="V277" s="35">
        <f t="shared" si="82"/>
        <v>1</v>
      </c>
      <c r="W277" s="35" t="e">
        <f t="shared" si="83"/>
        <v>#DIV/0!</v>
      </c>
      <c r="X277" s="35">
        <f t="shared" si="84"/>
        <v>0.5</v>
      </c>
      <c r="Y277" s="35">
        <f t="shared" si="75"/>
        <v>1</v>
      </c>
      <c r="Z277" s="35">
        <f t="shared" si="76"/>
        <v>0</v>
      </c>
      <c r="AA277" s="35">
        <f t="shared" si="77"/>
        <v>1</v>
      </c>
      <c r="AB277" s="21">
        <f>'Data Entry'!S277</f>
        <v>0</v>
      </c>
      <c r="AC277" s="21">
        <f>'Data Entry'!T277</f>
        <v>0</v>
      </c>
      <c r="AD277" s="21">
        <f>'Data Entry'!U277</f>
        <v>0</v>
      </c>
      <c r="AE277" s="21">
        <f t="shared" si="78"/>
        <v>0</v>
      </c>
      <c r="AF277" s="13">
        <f>'Data Entry'!V277</f>
        <v>0</v>
      </c>
      <c r="AG277" s="13">
        <f t="shared" si="79"/>
        <v>0</v>
      </c>
      <c r="AH277" s="13">
        <f>'Data Entry'!W277</f>
        <v>0</v>
      </c>
      <c r="AI277" s="13">
        <f>'Data Entry'!X277</f>
        <v>0</v>
      </c>
      <c r="AJ277" s="13">
        <f>'Data Entry'!Y277</f>
        <v>0</v>
      </c>
      <c r="AK277" s="13">
        <f>'Data Entry'!Z277</f>
        <v>0</v>
      </c>
    </row>
    <row r="278" spans="1:37">
      <c r="A278" s="34">
        <f>'Data Entry'!A278</f>
        <v>4476</v>
      </c>
      <c r="B278" s="34">
        <f>'Data Entry'!B278</f>
        <v>47</v>
      </c>
      <c r="C278" s="20">
        <f>IF('Data Entry'!C278="red",1,IF('Data Entry'!C278="blue",2,0))</f>
        <v>2</v>
      </c>
      <c r="D278" s="22">
        <f>'Data Entry'!D278</f>
        <v>1</v>
      </c>
      <c r="E278" s="22">
        <f>'Data Entry'!E278</f>
        <v>0</v>
      </c>
      <c r="F278" s="22">
        <f>'Data Entry'!F278</f>
        <v>0</v>
      </c>
      <c r="G278" s="22">
        <f>'Data Entry'!G278</f>
        <v>3</v>
      </c>
      <c r="H278" s="22">
        <f>'Data Entry'!H278</f>
        <v>0</v>
      </c>
      <c r="I278" s="22">
        <f t="shared" si="80"/>
        <v>0</v>
      </c>
      <c r="J278" s="22">
        <f t="shared" si="81"/>
        <v>3</v>
      </c>
      <c r="K278" s="22">
        <f t="shared" si="68"/>
        <v>2</v>
      </c>
      <c r="L278" s="22">
        <f t="shared" si="69"/>
        <v>0</v>
      </c>
      <c r="M278" s="22">
        <f t="shared" si="70"/>
        <v>12</v>
      </c>
      <c r="N278" s="22">
        <f t="shared" si="71"/>
        <v>3</v>
      </c>
      <c r="O278" s="22">
        <f t="shared" si="72"/>
        <v>14</v>
      </c>
      <c r="P278" s="35">
        <f>'Data Entry'!I278</f>
        <v>0</v>
      </c>
      <c r="Q278" s="35">
        <f>'Data Entry'!J278</f>
        <v>0</v>
      </c>
      <c r="R278" s="35">
        <f>'Data Entry'!K278</f>
        <v>18</v>
      </c>
      <c r="S278" s="35">
        <f>'Data Entry'!L278</f>
        <v>0</v>
      </c>
      <c r="T278" s="35">
        <f t="shared" si="73"/>
        <v>0</v>
      </c>
      <c r="U278" s="35">
        <f t="shared" si="74"/>
        <v>18</v>
      </c>
      <c r="V278" s="35" t="e">
        <f t="shared" si="82"/>
        <v>#DIV/0!</v>
      </c>
      <c r="W278" s="35">
        <f t="shared" si="83"/>
        <v>1</v>
      </c>
      <c r="X278" s="35">
        <f t="shared" si="84"/>
        <v>9</v>
      </c>
      <c r="Y278" s="35">
        <f t="shared" si="75"/>
        <v>0</v>
      </c>
      <c r="Z278" s="35">
        <f t="shared" si="76"/>
        <v>36</v>
      </c>
      <c r="AA278" s="35">
        <f t="shared" si="77"/>
        <v>36</v>
      </c>
      <c r="AB278" s="21">
        <f>'Data Entry'!S278</f>
        <v>0</v>
      </c>
      <c r="AC278" s="21">
        <f>'Data Entry'!T278</f>
        <v>0</v>
      </c>
      <c r="AD278" s="21">
        <f>'Data Entry'!U278</f>
        <v>0</v>
      </c>
      <c r="AE278" s="21">
        <f t="shared" si="78"/>
        <v>0</v>
      </c>
      <c r="AF278" s="13">
        <f>'Data Entry'!V278</f>
        <v>0</v>
      </c>
      <c r="AG278" s="13">
        <f t="shared" si="79"/>
        <v>0</v>
      </c>
      <c r="AH278" s="13">
        <f>'Data Entry'!W278</f>
        <v>0</v>
      </c>
      <c r="AI278" s="13">
        <f>'Data Entry'!X278</f>
        <v>0</v>
      </c>
      <c r="AJ278" s="13">
        <f>'Data Entry'!Y278</f>
        <v>0</v>
      </c>
      <c r="AK278" s="13">
        <f>'Data Entry'!Z278</f>
        <v>0</v>
      </c>
    </row>
    <row r="279" spans="1:37">
      <c r="A279" s="34">
        <f>'Data Entry'!A279</f>
        <v>6864</v>
      </c>
      <c r="B279" s="34">
        <f>'Data Entry'!B279</f>
        <v>47</v>
      </c>
      <c r="C279" s="20">
        <f>IF('Data Entry'!C279="red",1,IF('Data Entry'!C279="blue",2,0))</f>
        <v>1</v>
      </c>
      <c r="D279" s="22">
        <f>'Data Entry'!D279</f>
        <v>0</v>
      </c>
      <c r="E279" s="22">
        <f>'Data Entry'!E279</f>
        <v>0</v>
      </c>
      <c r="F279" s="22">
        <f>'Data Entry'!F279</f>
        <v>0</v>
      </c>
      <c r="G279" s="22">
        <f>'Data Entry'!G279</f>
        <v>2</v>
      </c>
      <c r="H279" s="22">
        <f>'Data Entry'!H279</f>
        <v>0</v>
      </c>
      <c r="I279" s="22">
        <f t="shared" si="80"/>
        <v>0</v>
      </c>
      <c r="J279" s="22">
        <f t="shared" si="81"/>
        <v>2</v>
      </c>
      <c r="K279" s="22">
        <f t="shared" si="68"/>
        <v>0</v>
      </c>
      <c r="L279" s="22">
        <f t="shared" si="69"/>
        <v>0</v>
      </c>
      <c r="M279" s="22">
        <f t="shared" si="70"/>
        <v>8</v>
      </c>
      <c r="N279" s="22">
        <f t="shared" si="71"/>
        <v>2</v>
      </c>
      <c r="O279" s="22">
        <f t="shared" si="72"/>
        <v>8</v>
      </c>
      <c r="P279" s="35">
        <f>'Data Entry'!I279</f>
        <v>0</v>
      </c>
      <c r="Q279" s="35">
        <f>'Data Entry'!J279</f>
        <v>0</v>
      </c>
      <c r="R279" s="35">
        <f>'Data Entry'!K279</f>
        <v>1</v>
      </c>
      <c r="S279" s="35">
        <f>'Data Entry'!L279</f>
        <v>0</v>
      </c>
      <c r="T279" s="35">
        <f t="shared" si="73"/>
        <v>0</v>
      </c>
      <c r="U279" s="35">
        <f t="shared" si="74"/>
        <v>1</v>
      </c>
      <c r="V279" s="35" t="e">
        <f t="shared" si="82"/>
        <v>#DIV/0!</v>
      </c>
      <c r="W279" s="35">
        <f t="shared" si="83"/>
        <v>1</v>
      </c>
      <c r="X279" s="35">
        <f t="shared" si="84"/>
        <v>0.5</v>
      </c>
      <c r="Y279" s="35">
        <f t="shared" si="75"/>
        <v>0</v>
      </c>
      <c r="Z279" s="35">
        <f t="shared" si="76"/>
        <v>2</v>
      </c>
      <c r="AA279" s="35">
        <f t="shared" si="77"/>
        <v>2</v>
      </c>
      <c r="AB279" s="21">
        <f>'Data Entry'!S279</f>
        <v>0</v>
      </c>
      <c r="AC279" s="21">
        <f>'Data Entry'!T279</f>
        <v>0</v>
      </c>
      <c r="AD279" s="21">
        <f>'Data Entry'!U279</f>
        <v>0</v>
      </c>
      <c r="AE279" s="21">
        <f t="shared" si="78"/>
        <v>0</v>
      </c>
      <c r="AF279" s="13">
        <f>'Data Entry'!V279</f>
        <v>4</v>
      </c>
      <c r="AG279" s="13">
        <f t="shared" si="79"/>
        <v>1.33333333333333</v>
      </c>
      <c r="AH279" s="13">
        <f>'Data Entry'!W279</f>
        <v>0</v>
      </c>
      <c r="AI279" s="13">
        <f>'Data Entry'!X279</f>
        <v>0</v>
      </c>
      <c r="AJ279" s="13">
        <f>'Data Entry'!Y279</f>
        <v>0</v>
      </c>
      <c r="AK279" s="13">
        <f>'Data Entry'!Z279</f>
        <v>0</v>
      </c>
    </row>
    <row r="280" spans="1:37">
      <c r="A280" s="34">
        <f>'Data Entry'!A280</f>
        <v>4951</v>
      </c>
      <c r="B280" s="34">
        <f>'Data Entry'!B280</f>
        <v>47</v>
      </c>
      <c r="C280" s="20">
        <f>IF('Data Entry'!C280="red",1,IF('Data Entry'!C280="blue",2,0))</f>
        <v>2</v>
      </c>
      <c r="D280" s="22">
        <f>'Data Entry'!D280</f>
        <v>1</v>
      </c>
      <c r="E280" s="22">
        <f>'Data Entry'!E280</f>
        <v>0</v>
      </c>
      <c r="F280" s="22">
        <f>'Data Entry'!F280</f>
        <v>0</v>
      </c>
      <c r="G280" s="22">
        <f>'Data Entry'!G280</f>
        <v>1</v>
      </c>
      <c r="H280" s="22">
        <f>'Data Entry'!H280</f>
        <v>1</v>
      </c>
      <c r="I280" s="22">
        <f t="shared" si="80"/>
        <v>0</v>
      </c>
      <c r="J280" s="22">
        <f t="shared" si="81"/>
        <v>2</v>
      </c>
      <c r="K280" s="22">
        <f t="shared" si="68"/>
        <v>2</v>
      </c>
      <c r="L280" s="22">
        <f t="shared" si="69"/>
        <v>0</v>
      </c>
      <c r="M280" s="22">
        <f t="shared" si="70"/>
        <v>4</v>
      </c>
      <c r="N280" s="22">
        <f t="shared" si="71"/>
        <v>2</v>
      </c>
      <c r="O280" s="22">
        <f t="shared" si="72"/>
        <v>6</v>
      </c>
      <c r="P280" s="35">
        <f>'Data Entry'!I280</f>
        <v>0</v>
      </c>
      <c r="Q280" s="35">
        <f>'Data Entry'!J280</f>
        <v>0</v>
      </c>
      <c r="R280" s="35">
        <f>'Data Entry'!K280</f>
        <v>5</v>
      </c>
      <c r="S280" s="35">
        <f>'Data Entry'!L280</f>
        <v>2</v>
      </c>
      <c r="T280" s="35">
        <f t="shared" si="73"/>
        <v>0</v>
      </c>
      <c r="U280" s="35">
        <f t="shared" si="74"/>
        <v>7</v>
      </c>
      <c r="V280" s="35" t="e">
        <f t="shared" si="82"/>
        <v>#DIV/0!</v>
      </c>
      <c r="W280" s="35">
        <f t="shared" si="83"/>
        <v>0.714285714285714</v>
      </c>
      <c r="X280" s="35">
        <f t="shared" si="84"/>
        <v>3.5</v>
      </c>
      <c r="Y280" s="35">
        <f t="shared" si="75"/>
        <v>0</v>
      </c>
      <c r="Z280" s="35">
        <f t="shared" si="76"/>
        <v>10</v>
      </c>
      <c r="AA280" s="35">
        <f t="shared" si="77"/>
        <v>10</v>
      </c>
      <c r="AB280" s="21">
        <f>'Data Entry'!S280</f>
        <v>0</v>
      </c>
      <c r="AC280" s="21">
        <f>'Data Entry'!T280</f>
        <v>2</v>
      </c>
      <c r="AD280" s="21">
        <f>'Data Entry'!U280</f>
        <v>0</v>
      </c>
      <c r="AE280" s="21">
        <f t="shared" si="78"/>
        <v>6</v>
      </c>
      <c r="AF280" s="13">
        <f>'Data Entry'!V280</f>
        <v>0</v>
      </c>
      <c r="AG280" s="13">
        <f t="shared" si="79"/>
        <v>0</v>
      </c>
      <c r="AH280" s="13">
        <f>'Data Entry'!W280</f>
        <v>0</v>
      </c>
      <c r="AI280" s="13">
        <f>'Data Entry'!X280</f>
        <v>0</v>
      </c>
      <c r="AJ280" s="13">
        <f>'Data Entry'!Y280</f>
        <v>0</v>
      </c>
      <c r="AK280" s="13">
        <f>'Data Entry'!Z280</f>
        <v>0</v>
      </c>
    </row>
    <row r="281" spans="1:37">
      <c r="A281" s="34">
        <f>'Data Entry'!A281</f>
        <v>3682</v>
      </c>
      <c r="B281" s="34">
        <f>'Data Entry'!B281</f>
        <v>47</v>
      </c>
      <c r="C281" s="20">
        <f>IF('Data Entry'!C281="red",1,IF('Data Entry'!C281="blue",2,0))</f>
        <v>1</v>
      </c>
      <c r="D281" s="22">
        <f>'Data Entry'!D281</f>
        <v>1</v>
      </c>
      <c r="E281" s="22">
        <f>'Data Entry'!E281</f>
        <v>0</v>
      </c>
      <c r="F281" s="22">
        <f>'Data Entry'!F281</f>
        <v>0</v>
      </c>
      <c r="G281" s="22">
        <f>'Data Entry'!G281</f>
        <v>2</v>
      </c>
      <c r="H281" s="22">
        <f>'Data Entry'!H281</f>
        <v>0</v>
      </c>
      <c r="I281" s="22">
        <f t="shared" si="80"/>
        <v>0</v>
      </c>
      <c r="J281" s="22">
        <f t="shared" si="81"/>
        <v>2</v>
      </c>
      <c r="K281" s="22">
        <f t="shared" si="68"/>
        <v>2</v>
      </c>
      <c r="L281" s="22">
        <f t="shared" si="69"/>
        <v>0</v>
      </c>
      <c r="M281" s="22">
        <f t="shared" si="70"/>
        <v>8</v>
      </c>
      <c r="N281" s="22">
        <f t="shared" si="71"/>
        <v>2</v>
      </c>
      <c r="O281" s="22">
        <f t="shared" si="72"/>
        <v>10</v>
      </c>
      <c r="P281" s="35">
        <f>'Data Entry'!I281</f>
        <v>0</v>
      </c>
      <c r="Q281" s="35">
        <f>'Data Entry'!J281</f>
        <v>0</v>
      </c>
      <c r="R281" s="35">
        <f>'Data Entry'!K281</f>
        <v>6</v>
      </c>
      <c r="S281" s="35">
        <f>'Data Entry'!L281</f>
        <v>5</v>
      </c>
      <c r="T281" s="35">
        <f t="shared" si="73"/>
        <v>0</v>
      </c>
      <c r="U281" s="35">
        <f t="shared" si="74"/>
        <v>11</v>
      </c>
      <c r="V281" s="35" t="e">
        <f t="shared" si="82"/>
        <v>#DIV/0!</v>
      </c>
      <c r="W281" s="35">
        <f t="shared" si="83"/>
        <v>0.545454545454545</v>
      </c>
      <c r="X281" s="35">
        <f t="shared" si="84"/>
        <v>5.5</v>
      </c>
      <c r="Y281" s="35">
        <f t="shared" si="75"/>
        <v>0</v>
      </c>
      <c r="Z281" s="35">
        <f t="shared" si="76"/>
        <v>12</v>
      </c>
      <c r="AA281" s="35">
        <f t="shared" si="77"/>
        <v>12</v>
      </c>
      <c r="AB281" s="21">
        <f>'Data Entry'!S281</f>
        <v>0</v>
      </c>
      <c r="AC281" s="21">
        <f>'Data Entry'!T281</f>
        <v>3</v>
      </c>
      <c r="AD281" s="21">
        <f>'Data Entry'!U281</f>
        <v>0</v>
      </c>
      <c r="AE281" s="21">
        <f t="shared" si="78"/>
        <v>10</v>
      </c>
      <c r="AF281" s="13">
        <f>'Data Entry'!V281</f>
        <v>4</v>
      </c>
      <c r="AG281" s="13">
        <f t="shared" si="79"/>
        <v>1.33333333333333</v>
      </c>
      <c r="AH281" s="13">
        <f>'Data Entry'!W281</f>
        <v>0</v>
      </c>
      <c r="AI281" s="13">
        <f>'Data Entry'!X281</f>
        <v>0</v>
      </c>
      <c r="AJ281" s="13">
        <f>'Data Entry'!Y281</f>
        <v>0</v>
      </c>
      <c r="AK281" s="13">
        <f>'Data Entry'!Z281</f>
        <v>0</v>
      </c>
    </row>
    <row r="282" spans="1:37">
      <c r="A282" s="34">
        <f>'Data Entry'!A282</f>
        <v>5406</v>
      </c>
      <c r="B282" s="34">
        <f>'Data Entry'!B282</f>
        <v>47</v>
      </c>
      <c r="C282" s="20">
        <f>IF('Data Entry'!C282="red",1,IF('Data Entry'!C282="blue",2,0))</f>
        <v>1</v>
      </c>
      <c r="D282" s="22">
        <f>'Data Entry'!D282</f>
        <v>1</v>
      </c>
      <c r="E282" s="22">
        <f>'Data Entry'!E282</f>
        <v>0</v>
      </c>
      <c r="F282" s="22">
        <f>'Data Entry'!F282</f>
        <v>0</v>
      </c>
      <c r="G282" s="22">
        <f>'Data Entry'!G282</f>
        <v>4</v>
      </c>
      <c r="H282" s="22">
        <f>'Data Entry'!H282</f>
        <v>0</v>
      </c>
      <c r="I282" s="22">
        <f t="shared" si="80"/>
        <v>0</v>
      </c>
      <c r="J282" s="22">
        <f t="shared" si="81"/>
        <v>4</v>
      </c>
      <c r="K282" s="22">
        <f t="shared" si="68"/>
        <v>2</v>
      </c>
      <c r="L282" s="22">
        <f t="shared" si="69"/>
        <v>0</v>
      </c>
      <c r="M282" s="22">
        <f t="shared" si="70"/>
        <v>16</v>
      </c>
      <c r="N282" s="22">
        <f t="shared" si="71"/>
        <v>4</v>
      </c>
      <c r="O282" s="22">
        <f t="shared" si="72"/>
        <v>18</v>
      </c>
      <c r="P282" s="35">
        <f>'Data Entry'!I282</f>
        <v>0</v>
      </c>
      <c r="Q282" s="35">
        <f>'Data Entry'!J282</f>
        <v>0</v>
      </c>
      <c r="R282" s="35">
        <f>'Data Entry'!K282</f>
        <v>10</v>
      </c>
      <c r="S282" s="35">
        <f>'Data Entry'!L282</f>
        <v>3</v>
      </c>
      <c r="T282" s="35">
        <f t="shared" si="73"/>
        <v>0</v>
      </c>
      <c r="U282" s="35">
        <f t="shared" si="74"/>
        <v>13</v>
      </c>
      <c r="V282" s="35" t="e">
        <f t="shared" si="82"/>
        <v>#DIV/0!</v>
      </c>
      <c r="W282" s="35">
        <f t="shared" si="83"/>
        <v>0.769230769230769</v>
      </c>
      <c r="X282" s="35">
        <f t="shared" si="84"/>
        <v>6.5</v>
      </c>
      <c r="Y282" s="35">
        <f t="shared" si="75"/>
        <v>0</v>
      </c>
      <c r="Z282" s="35">
        <f t="shared" si="76"/>
        <v>20</v>
      </c>
      <c r="AA282" s="35">
        <f t="shared" si="77"/>
        <v>20</v>
      </c>
      <c r="AB282" s="21">
        <f>'Data Entry'!S282</f>
        <v>0</v>
      </c>
      <c r="AC282" s="21">
        <f>'Data Entry'!T282</f>
        <v>0</v>
      </c>
      <c r="AD282" s="21">
        <f>'Data Entry'!U282</f>
        <v>0</v>
      </c>
      <c r="AE282" s="21">
        <f t="shared" si="78"/>
        <v>0</v>
      </c>
      <c r="AF282" s="13">
        <f>'Data Entry'!V282</f>
        <v>4</v>
      </c>
      <c r="AG282" s="13">
        <f t="shared" si="79"/>
        <v>1.33333333333333</v>
      </c>
      <c r="AH282" s="13">
        <f>'Data Entry'!W282</f>
        <v>0</v>
      </c>
      <c r="AI282" s="13">
        <f>'Data Entry'!X282</f>
        <v>0</v>
      </c>
      <c r="AJ282" s="13">
        <f>'Data Entry'!Y282</f>
        <v>0</v>
      </c>
      <c r="AK282" s="13">
        <f>'Data Entry'!Z282</f>
        <v>0</v>
      </c>
    </row>
    <row r="283" spans="1:37">
      <c r="A283" s="34">
        <f>'Data Entry'!A283</f>
        <v>1360</v>
      </c>
      <c r="B283" s="34">
        <f>'Data Entry'!B283</f>
        <v>47</v>
      </c>
      <c r="C283" s="20">
        <f>IF('Data Entry'!C283="red",1,IF('Data Entry'!C283="blue",2,0))</f>
        <v>2</v>
      </c>
      <c r="D283" s="22">
        <f>'Data Entry'!D283</f>
        <v>1</v>
      </c>
      <c r="E283" s="22">
        <f>'Data Entry'!E283</f>
        <v>0</v>
      </c>
      <c r="F283" s="22">
        <f>'Data Entry'!F283</f>
        <v>0</v>
      </c>
      <c r="G283" s="22">
        <f>'Data Entry'!G283</f>
        <v>0</v>
      </c>
      <c r="H283" s="22">
        <f>'Data Entry'!H283</f>
        <v>0</v>
      </c>
      <c r="I283" s="22">
        <f t="shared" si="80"/>
        <v>0</v>
      </c>
      <c r="J283" s="22">
        <f t="shared" si="81"/>
        <v>0</v>
      </c>
      <c r="K283" s="22">
        <f t="shared" si="68"/>
        <v>2</v>
      </c>
      <c r="L283" s="22">
        <f t="shared" si="69"/>
        <v>0</v>
      </c>
      <c r="M283" s="22">
        <f t="shared" si="70"/>
        <v>0</v>
      </c>
      <c r="N283" s="22">
        <f t="shared" si="71"/>
        <v>0</v>
      </c>
      <c r="O283" s="22">
        <f t="shared" si="72"/>
        <v>2</v>
      </c>
      <c r="P283" s="35">
        <f>'Data Entry'!I283</f>
        <v>0</v>
      </c>
      <c r="Q283" s="35">
        <f>'Data Entry'!J283</f>
        <v>0</v>
      </c>
      <c r="R283" s="35">
        <f>'Data Entry'!K283</f>
        <v>0</v>
      </c>
      <c r="S283" s="35">
        <f>'Data Entry'!L283</f>
        <v>2</v>
      </c>
      <c r="T283" s="35">
        <f t="shared" si="73"/>
        <v>0</v>
      </c>
      <c r="U283" s="35">
        <f t="shared" si="74"/>
        <v>2</v>
      </c>
      <c r="V283" s="35" t="e">
        <f t="shared" si="82"/>
        <v>#DIV/0!</v>
      </c>
      <c r="W283" s="35">
        <f t="shared" si="83"/>
        <v>0</v>
      </c>
      <c r="X283" s="35">
        <f t="shared" si="84"/>
        <v>1</v>
      </c>
      <c r="Y283" s="35">
        <f t="shared" si="75"/>
        <v>0</v>
      </c>
      <c r="Z283" s="35">
        <f t="shared" si="76"/>
        <v>0</v>
      </c>
      <c r="AA283" s="35">
        <f t="shared" si="77"/>
        <v>0</v>
      </c>
      <c r="AB283" s="21">
        <f>'Data Entry'!S283</f>
        <v>0</v>
      </c>
      <c r="AC283" s="21">
        <f>'Data Entry'!T283</f>
        <v>0</v>
      </c>
      <c r="AD283" s="21">
        <f>'Data Entry'!U283</f>
        <v>0</v>
      </c>
      <c r="AE283" s="21">
        <f t="shared" si="78"/>
        <v>0</v>
      </c>
      <c r="AF283" s="13">
        <f>'Data Entry'!V283</f>
        <v>0</v>
      </c>
      <c r="AG283" s="13">
        <f t="shared" si="79"/>
        <v>0</v>
      </c>
      <c r="AH283" s="13">
        <f>'Data Entry'!W283</f>
        <v>0</v>
      </c>
      <c r="AI283" s="13">
        <f>'Data Entry'!X283</f>
        <v>0</v>
      </c>
      <c r="AJ283" s="13">
        <f>'Data Entry'!Y283</f>
        <v>0</v>
      </c>
      <c r="AK283" s="13">
        <f>'Data Entry'!Z283</f>
        <v>0</v>
      </c>
    </row>
    <row r="284" spans="1:37">
      <c r="A284" s="34">
        <f>'Data Entry'!A284</f>
        <v>6865</v>
      </c>
      <c r="B284" s="34">
        <f>'Data Entry'!B284</f>
        <v>48</v>
      </c>
      <c r="C284" s="20">
        <f>IF('Data Entry'!C284="red",1,IF('Data Entry'!C284="blue",2,0))</f>
        <v>2</v>
      </c>
      <c r="D284" s="22">
        <f>'Data Entry'!D284</f>
        <v>1</v>
      </c>
      <c r="E284" s="22">
        <f>'Data Entry'!E284</f>
        <v>0</v>
      </c>
      <c r="F284" s="22">
        <f>'Data Entry'!F284</f>
        <v>0</v>
      </c>
      <c r="G284" s="22">
        <f>'Data Entry'!G284</f>
        <v>0</v>
      </c>
      <c r="H284" s="22">
        <f>'Data Entry'!H284</f>
        <v>0</v>
      </c>
      <c r="I284" s="22">
        <f t="shared" si="80"/>
        <v>0</v>
      </c>
      <c r="J284" s="22">
        <f t="shared" si="81"/>
        <v>0</v>
      </c>
      <c r="K284" s="22">
        <f t="shared" si="68"/>
        <v>2</v>
      </c>
      <c r="L284" s="22">
        <f t="shared" si="69"/>
        <v>0</v>
      </c>
      <c r="M284" s="22">
        <f t="shared" si="70"/>
        <v>0</v>
      </c>
      <c r="N284" s="22">
        <f t="shared" si="71"/>
        <v>0</v>
      </c>
      <c r="O284" s="22">
        <f t="shared" si="72"/>
        <v>2</v>
      </c>
      <c r="P284" s="35">
        <f>'Data Entry'!I284</f>
        <v>4</v>
      </c>
      <c r="Q284" s="35">
        <f>'Data Entry'!J284</f>
        <v>3</v>
      </c>
      <c r="R284" s="35">
        <f>'Data Entry'!K284</f>
        <v>0</v>
      </c>
      <c r="S284" s="35">
        <f>'Data Entry'!L284</f>
        <v>0</v>
      </c>
      <c r="T284" s="35">
        <f t="shared" si="73"/>
        <v>7</v>
      </c>
      <c r="U284" s="35">
        <f t="shared" si="74"/>
        <v>0</v>
      </c>
      <c r="V284" s="35">
        <f t="shared" si="82"/>
        <v>0.571428571428571</v>
      </c>
      <c r="W284" s="35" t="e">
        <f t="shared" si="83"/>
        <v>#DIV/0!</v>
      </c>
      <c r="X284" s="35">
        <f t="shared" si="84"/>
        <v>3.5</v>
      </c>
      <c r="Y284" s="35">
        <f t="shared" si="75"/>
        <v>4</v>
      </c>
      <c r="Z284" s="35">
        <f t="shared" si="76"/>
        <v>0</v>
      </c>
      <c r="AA284" s="35">
        <f t="shared" si="77"/>
        <v>4</v>
      </c>
      <c r="AB284" s="21">
        <f>'Data Entry'!S284</f>
        <v>0</v>
      </c>
      <c r="AC284" s="21">
        <f>'Data Entry'!T284</f>
        <v>2</v>
      </c>
      <c r="AD284" s="21">
        <f>'Data Entry'!U284</f>
        <v>0</v>
      </c>
      <c r="AE284" s="21">
        <f t="shared" si="78"/>
        <v>6</v>
      </c>
      <c r="AF284" s="13">
        <f>'Data Entry'!V284</f>
        <v>0</v>
      </c>
      <c r="AG284" s="13">
        <f t="shared" si="79"/>
        <v>0</v>
      </c>
      <c r="AH284" s="13">
        <f>'Data Entry'!W284</f>
        <v>0</v>
      </c>
      <c r="AI284" s="13">
        <f>'Data Entry'!X284</f>
        <v>0</v>
      </c>
      <c r="AJ284" s="13">
        <f>'Data Entry'!Y284</f>
        <v>0</v>
      </c>
      <c r="AK284" s="13">
        <f>'Data Entry'!Z284</f>
        <v>0</v>
      </c>
    </row>
    <row r="285" spans="1:37">
      <c r="A285" s="34">
        <f>'Data Entry'!A285</f>
        <v>8729</v>
      </c>
      <c r="B285" s="34">
        <f>'Data Entry'!B285</f>
        <v>48</v>
      </c>
      <c r="C285" s="20">
        <f>IF('Data Entry'!C285="red",1,IF('Data Entry'!C285="blue",2,0))</f>
        <v>2</v>
      </c>
      <c r="D285" s="22">
        <f>'Data Entry'!D285</f>
        <v>1</v>
      </c>
      <c r="E285" s="22">
        <f>'Data Entry'!E285</f>
        <v>0</v>
      </c>
      <c r="F285" s="22">
        <f>'Data Entry'!F285</f>
        <v>0</v>
      </c>
      <c r="G285" s="22">
        <f>'Data Entry'!G285</f>
        <v>1</v>
      </c>
      <c r="H285" s="22">
        <f>'Data Entry'!H285</f>
        <v>1</v>
      </c>
      <c r="I285" s="22">
        <f t="shared" si="80"/>
        <v>0</v>
      </c>
      <c r="J285" s="22">
        <f t="shared" si="81"/>
        <v>2</v>
      </c>
      <c r="K285" s="22">
        <f t="shared" si="68"/>
        <v>2</v>
      </c>
      <c r="L285" s="22">
        <f t="shared" si="69"/>
        <v>0</v>
      </c>
      <c r="M285" s="22">
        <f t="shared" si="70"/>
        <v>4</v>
      </c>
      <c r="N285" s="22">
        <f t="shared" si="71"/>
        <v>2</v>
      </c>
      <c r="O285" s="22">
        <f t="shared" si="72"/>
        <v>6</v>
      </c>
      <c r="P285" s="35">
        <f>'Data Entry'!I285</f>
        <v>0</v>
      </c>
      <c r="Q285" s="35">
        <f>'Data Entry'!J285</f>
        <v>0</v>
      </c>
      <c r="R285" s="35">
        <f>'Data Entry'!K285</f>
        <v>5</v>
      </c>
      <c r="S285" s="35">
        <f>'Data Entry'!L285</f>
        <v>5</v>
      </c>
      <c r="T285" s="35">
        <f t="shared" si="73"/>
        <v>0</v>
      </c>
      <c r="U285" s="35">
        <f t="shared" si="74"/>
        <v>10</v>
      </c>
      <c r="V285" s="35" t="e">
        <f t="shared" si="82"/>
        <v>#DIV/0!</v>
      </c>
      <c r="W285" s="35">
        <f t="shared" si="83"/>
        <v>0.5</v>
      </c>
      <c r="X285" s="35">
        <f t="shared" si="84"/>
        <v>5</v>
      </c>
      <c r="Y285" s="35">
        <f t="shared" si="75"/>
        <v>0</v>
      </c>
      <c r="Z285" s="35">
        <f t="shared" si="76"/>
        <v>10</v>
      </c>
      <c r="AA285" s="35">
        <f t="shared" si="77"/>
        <v>10</v>
      </c>
      <c r="AB285" s="21">
        <f>'Data Entry'!S285</f>
        <v>0</v>
      </c>
      <c r="AC285" s="21">
        <f>'Data Entry'!T285</f>
        <v>0</v>
      </c>
      <c r="AD285" s="21">
        <f>'Data Entry'!U285</f>
        <v>0</v>
      </c>
      <c r="AE285" s="21">
        <f t="shared" si="78"/>
        <v>0</v>
      </c>
      <c r="AF285" s="13">
        <f>'Data Entry'!V285</f>
        <v>4</v>
      </c>
      <c r="AG285" s="13">
        <f t="shared" si="79"/>
        <v>1.33333333333333</v>
      </c>
      <c r="AH285" s="13">
        <f>'Data Entry'!W285</f>
        <v>0</v>
      </c>
      <c r="AI285" s="13">
        <f>'Data Entry'!X285</f>
        <v>0</v>
      </c>
      <c r="AJ285" s="13">
        <f>'Data Entry'!Y285</f>
        <v>0</v>
      </c>
      <c r="AK285" s="13">
        <f>'Data Entry'!Z285</f>
        <v>0</v>
      </c>
    </row>
    <row r="286" spans="1:37">
      <c r="A286" s="34">
        <f>'Data Entry'!A286</f>
        <v>3161</v>
      </c>
      <c r="B286" s="34">
        <f>'Data Entry'!B286</f>
        <v>48</v>
      </c>
      <c r="C286" s="20">
        <f>IF('Data Entry'!C286="red",1,IF('Data Entry'!C286="blue",2,0))</f>
        <v>1</v>
      </c>
      <c r="D286" s="22">
        <f>'Data Entry'!D286</f>
        <v>1</v>
      </c>
      <c r="E286" s="22">
        <f>'Data Entry'!E286</f>
        <v>0</v>
      </c>
      <c r="F286" s="22">
        <f>'Data Entry'!F286</f>
        <v>0</v>
      </c>
      <c r="G286" s="22">
        <f>'Data Entry'!G286</f>
        <v>0</v>
      </c>
      <c r="H286" s="22">
        <f>'Data Entry'!H286</f>
        <v>0</v>
      </c>
      <c r="I286" s="22">
        <f t="shared" si="80"/>
        <v>0</v>
      </c>
      <c r="J286" s="22">
        <f t="shared" si="81"/>
        <v>0</v>
      </c>
      <c r="K286" s="22">
        <f t="shared" si="68"/>
        <v>2</v>
      </c>
      <c r="L286" s="22">
        <f t="shared" si="69"/>
        <v>0</v>
      </c>
      <c r="M286" s="22">
        <f t="shared" si="70"/>
        <v>0</v>
      </c>
      <c r="N286" s="22">
        <f t="shared" si="71"/>
        <v>0</v>
      </c>
      <c r="O286" s="22">
        <f t="shared" si="72"/>
        <v>2</v>
      </c>
      <c r="P286" s="35">
        <f>'Data Entry'!I286</f>
        <v>0</v>
      </c>
      <c r="Q286" s="35">
        <f>'Data Entry'!J286</f>
        <v>0</v>
      </c>
      <c r="R286" s="35">
        <f>'Data Entry'!K286</f>
        <v>0</v>
      </c>
      <c r="S286" s="35">
        <f>'Data Entry'!L286</f>
        <v>0</v>
      </c>
      <c r="T286" s="35">
        <f t="shared" si="73"/>
        <v>0</v>
      </c>
      <c r="U286" s="35">
        <f t="shared" si="74"/>
        <v>0</v>
      </c>
      <c r="V286" s="35" t="e">
        <f t="shared" si="82"/>
        <v>#DIV/0!</v>
      </c>
      <c r="W286" s="35" t="e">
        <f t="shared" si="83"/>
        <v>#DIV/0!</v>
      </c>
      <c r="X286" s="35">
        <f t="shared" si="84"/>
        <v>0</v>
      </c>
      <c r="Y286" s="35">
        <f t="shared" si="75"/>
        <v>0</v>
      </c>
      <c r="Z286" s="35">
        <f t="shared" si="76"/>
        <v>0</v>
      </c>
      <c r="AA286" s="35">
        <f t="shared" si="77"/>
        <v>0</v>
      </c>
      <c r="AB286" s="21">
        <f>'Data Entry'!S286</f>
        <v>0</v>
      </c>
      <c r="AC286" s="21">
        <f>'Data Entry'!T286</f>
        <v>4</v>
      </c>
      <c r="AD286" s="21">
        <f>'Data Entry'!U286</f>
        <v>0</v>
      </c>
      <c r="AE286" s="21">
        <f t="shared" si="78"/>
        <v>15</v>
      </c>
      <c r="AF286" s="13">
        <f>'Data Entry'!V286</f>
        <v>0</v>
      </c>
      <c r="AG286" s="13">
        <f t="shared" si="79"/>
        <v>0</v>
      </c>
      <c r="AH286" s="13">
        <f>'Data Entry'!W286</f>
        <v>0</v>
      </c>
      <c r="AI286" s="13">
        <f>'Data Entry'!X286</f>
        <v>0</v>
      </c>
      <c r="AJ286" s="13">
        <f>'Data Entry'!Y286</f>
        <v>0</v>
      </c>
      <c r="AK286" s="13">
        <f>'Data Entry'!Z286</f>
        <v>0</v>
      </c>
    </row>
    <row r="287" spans="1:37">
      <c r="A287" s="34">
        <f>'Data Entry'!A287</f>
        <v>4617</v>
      </c>
      <c r="B287" s="34">
        <f>'Data Entry'!B287</f>
        <v>48</v>
      </c>
      <c r="C287" s="20">
        <f>IF('Data Entry'!C287="red",1,IF('Data Entry'!C287="blue",2,0))</f>
        <v>1</v>
      </c>
      <c r="D287" s="22">
        <f>'Data Entry'!D287</f>
        <v>1</v>
      </c>
      <c r="E287" s="22">
        <f>'Data Entry'!E287</f>
        <v>0</v>
      </c>
      <c r="F287" s="22">
        <f>'Data Entry'!F287</f>
        <v>0</v>
      </c>
      <c r="G287" s="22">
        <f>'Data Entry'!G287</f>
        <v>0</v>
      </c>
      <c r="H287" s="22">
        <f>'Data Entry'!H287</f>
        <v>0</v>
      </c>
      <c r="I287" s="22">
        <f t="shared" si="80"/>
        <v>0</v>
      </c>
      <c r="J287" s="22">
        <f t="shared" si="81"/>
        <v>0</v>
      </c>
      <c r="K287" s="22">
        <f t="shared" si="68"/>
        <v>2</v>
      </c>
      <c r="L287" s="22">
        <f t="shared" si="69"/>
        <v>0</v>
      </c>
      <c r="M287" s="22">
        <f t="shared" si="70"/>
        <v>0</v>
      </c>
      <c r="N287" s="22">
        <f t="shared" si="71"/>
        <v>0</v>
      </c>
      <c r="O287" s="22">
        <f t="shared" si="72"/>
        <v>2</v>
      </c>
      <c r="P287" s="35">
        <f>'Data Entry'!I287</f>
        <v>0</v>
      </c>
      <c r="Q287" s="35">
        <f>'Data Entry'!J287</f>
        <v>0</v>
      </c>
      <c r="R287" s="35">
        <f>'Data Entry'!K287</f>
        <v>0</v>
      </c>
      <c r="S287" s="35">
        <f>'Data Entry'!L287</f>
        <v>0</v>
      </c>
      <c r="T287" s="35">
        <f t="shared" si="73"/>
        <v>0</v>
      </c>
      <c r="U287" s="35">
        <f t="shared" si="74"/>
        <v>0</v>
      </c>
      <c r="V287" s="35" t="e">
        <f t="shared" si="82"/>
        <v>#DIV/0!</v>
      </c>
      <c r="W287" s="35" t="e">
        <f t="shared" si="83"/>
        <v>#DIV/0!</v>
      </c>
      <c r="X287" s="35">
        <f t="shared" si="84"/>
        <v>0</v>
      </c>
      <c r="Y287" s="35">
        <f t="shared" si="75"/>
        <v>0</v>
      </c>
      <c r="Z287" s="35">
        <f t="shared" si="76"/>
        <v>0</v>
      </c>
      <c r="AA287" s="35">
        <f t="shared" si="77"/>
        <v>0</v>
      </c>
      <c r="AB287" s="21">
        <f>'Data Entry'!S287</f>
        <v>0</v>
      </c>
      <c r="AC287" s="21">
        <f>'Data Entry'!T287</f>
        <v>0</v>
      </c>
      <c r="AD287" s="21">
        <f>'Data Entry'!U287</f>
        <v>0</v>
      </c>
      <c r="AE287" s="21">
        <f t="shared" si="78"/>
        <v>0</v>
      </c>
      <c r="AF287" s="13">
        <f>'Data Entry'!V287</f>
        <v>0</v>
      </c>
      <c r="AG287" s="13">
        <f t="shared" si="79"/>
        <v>0</v>
      </c>
      <c r="AH287" s="13">
        <f>'Data Entry'!W287</f>
        <v>0</v>
      </c>
      <c r="AI287" s="13">
        <f>'Data Entry'!X287</f>
        <v>0</v>
      </c>
      <c r="AJ287" s="13">
        <f>'Data Entry'!Y287</f>
        <v>0</v>
      </c>
      <c r="AK287" s="13">
        <f>'Data Entry'!Z287</f>
        <v>0</v>
      </c>
    </row>
    <row r="288" spans="1:37">
      <c r="A288" s="34">
        <f>'Data Entry'!A288</f>
        <v>2013</v>
      </c>
      <c r="B288" s="34">
        <f>'Data Entry'!B288</f>
        <v>48</v>
      </c>
      <c r="C288" s="20">
        <f>IF('Data Entry'!C288="red",1,IF('Data Entry'!C288="blue",2,0))</f>
        <v>1</v>
      </c>
      <c r="D288" s="22">
        <f>'Data Entry'!D288</f>
        <v>1</v>
      </c>
      <c r="E288" s="22">
        <f>'Data Entry'!E288</f>
        <v>1</v>
      </c>
      <c r="F288" s="22">
        <f>'Data Entry'!F288</f>
        <v>0</v>
      </c>
      <c r="G288" s="22">
        <f>'Data Entry'!G288</f>
        <v>0</v>
      </c>
      <c r="H288" s="22">
        <f>'Data Entry'!H288</f>
        <v>1</v>
      </c>
      <c r="I288" s="22">
        <f t="shared" si="80"/>
        <v>1</v>
      </c>
      <c r="J288" s="22">
        <f t="shared" si="81"/>
        <v>1</v>
      </c>
      <c r="K288" s="22">
        <f t="shared" si="68"/>
        <v>2</v>
      </c>
      <c r="L288" s="22">
        <f t="shared" si="69"/>
        <v>2</v>
      </c>
      <c r="M288" s="22">
        <f t="shared" si="70"/>
        <v>0</v>
      </c>
      <c r="N288" s="22">
        <f t="shared" si="71"/>
        <v>2</v>
      </c>
      <c r="O288" s="22">
        <f t="shared" si="72"/>
        <v>4</v>
      </c>
      <c r="P288" s="35">
        <f>'Data Entry'!I288</f>
        <v>4</v>
      </c>
      <c r="Q288" s="35">
        <f>'Data Entry'!J288</f>
        <v>0</v>
      </c>
      <c r="R288" s="35">
        <f>'Data Entry'!K288</f>
        <v>0</v>
      </c>
      <c r="S288" s="35">
        <f>'Data Entry'!L288</f>
        <v>0</v>
      </c>
      <c r="T288" s="35">
        <f t="shared" si="73"/>
        <v>4</v>
      </c>
      <c r="U288" s="35">
        <f t="shared" si="74"/>
        <v>0</v>
      </c>
      <c r="V288" s="35">
        <f t="shared" si="82"/>
        <v>1</v>
      </c>
      <c r="W288" s="35" t="e">
        <f t="shared" si="83"/>
        <v>#DIV/0!</v>
      </c>
      <c r="X288" s="35">
        <f t="shared" si="84"/>
        <v>2</v>
      </c>
      <c r="Y288" s="35">
        <f t="shared" si="75"/>
        <v>4</v>
      </c>
      <c r="Z288" s="35">
        <f t="shared" si="76"/>
        <v>0</v>
      </c>
      <c r="AA288" s="35">
        <f t="shared" si="77"/>
        <v>4</v>
      </c>
      <c r="AB288" s="21">
        <f>'Data Entry'!S288</f>
        <v>0</v>
      </c>
      <c r="AC288" s="21">
        <f>'Data Entry'!T288</f>
        <v>4</v>
      </c>
      <c r="AD288" s="21">
        <f>'Data Entry'!U288</f>
        <v>0</v>
      </c>
      <c r="AE288" s="21">
        <f t="shared" si="78"/>
        <v>15</v>
      </c>
      <c r="AF288" s="13">
        <f>'Data Entry'!V288</f>
        <v>0</v>
      </c>
      <c r="AG288" s="13">
        <f t="shared" si="79"/>
        <v>0</v>
      </c>
      <c r="AH288" s="13">
        <f>'Data Entry'!W288</f>
        <v>0</v>
      </c>
      <c r="AI288" s="13">
        <f>'Data Entry'!X288</f>
        <v>0</v>
      </c>
      <c r="AJ288" s="13">
        <f>'Data Entry'!Y288</f>
        <v>0</v>
      </c>
      <c r="AK288" s="13" t="str">
        <f>'Data Entry'!Z288</f>
        <v>0,</v>
      </c>
    </row>
    <row r="289" spans="1:37">
      <c r="A289" s="34">
        <f>'Data Entry'!A289</f>
        <v>772</v>
      </c>
      <c r="B289" s="34">
        <f>'Data Entry'!B289</f>
        <v>49</v>
      </c>
      <c r="C289" s="20">
        <f>IF('Data Entry'!C289="red",1,IF('Data Entry'!C289="blue",2,0))</f>
        <v>2</v>
      </c>
      <c r="D289" s="22">
        <f>'Data Entry'!D289</f>
        <v>1</v>
      </c>
      <c r="E289" s="22">
        <f>'Data Entry'!E289</f>
        <v>0</v>
      </c>
      <c r="F289" s="22">
        <f>'Data Entry'!F289</f>
        <v>0</v>
      </c>
      <c r="G289" s="22">
        <f>'Data Entry'!G289</f>
        <v>2</v>
      </c>
      <c r="H289" s="22">
        <f>'Data Entry'!H289</f>
        <v>0</v>
      </c>
      <c r="I289" s="22">
        <f t="shared" si="80"/>
        <v>0</v>
      </c>
      <c r="J289" s="22">
        <f t="shared" si="81"/>
        <v>2</v>
      </c>
      <c r="K289" s="22">
        <f t="shared" si="68"/>
        <v>2</v>
      </c>
      <c r="L289" s="22">
        <f t="shared" si="69"/>
        <v>0</v>
      </c>
      <c r="M289" s="22">
        <f t="shared" si="70"/>
        <v>8</v>
      </c>
      <c r="N289" s="22">
        <f t="shared" si="71"/>
        <v>2</v>
      </c>
      <c r="O289" s="22">
        <f t="shared" si="72"/>
        <v>10</v>
      </c>
      <c r="P289" s="35">
        <f>'Data Entry'!I289</f>
        <v>1</v>
      </c>
      <c r="Q289" s="35">
        <f>'Data Entry'!J289</f>
        <v>0</v>
      </c>
      <c r="R289" s="35">
        <f>'Data Entry'!K289</f>
        <v>3</v>
      </c>
      <c r="S289" s="35">
        <f>'Data Entry'!L289</f>
        <v>6</v>
      </c>
      <c r="T289" s="35">
        <f t="shared" si="73"/>
        <v>1</v>
      </c>
      <c r="U289" s="35">
        <f t="shared" si="74"/>
        <v>9</v>
      </c>
      <c r="V289" s="35">
        <f t="shared" si="82"/>
        <v>1</v>
      </c>
      <c r="W289" s="35">
        <f t="shared" si="83"/>
        <v>0.333333333333333</v>
      </c>
      <c r="X289" s="35">
        <f t="shared" si="84"/>
        <v>5</v>
      </c>
      <c r="Y289" s="35">
        <f t="shared" si="75"/>
        <v>1</v>
      </c>
      <c r="Z289" s="35">
        <f t="shared" si="76"/>
        <v>6</v>
      </c>
      <c r="AA289" s="35">
        <f t="shared" si="77"/>
        <v>7</v>
      </c>
      <c r="AB289" s="21">
        <f>'Data Entry'!S289</f>
        <v>0</v>
      </c>
      <c r="AC289" s="21">
        <f>'Data Entry'!T289</f>
        <v>0</v>
      </c>
      <c r="AD289" s="21">
        <f>'Data Entry'!U289</f>
        <v>0</v>
      </c>
      <c r="AE289" s="21">
        <f t="shared" si="78"/>
        <v>0</v>
      </c>
      <c r="AF289" s="13">
        <f>'Data Entry'!V289</f>
        <v>0</v>
      </c>
      <c r="AG289" s="13">
        <f t="shared" si="79"/>
        <v>0</v>
      </c>
      <c r="AH289" s="13">
        <f>'Data Entry'!W289</f>
        <v>0</v>
      </c>
      <c r="AI289" s="13">
        <f>'Data Entry'!X289</f>
        <v>0</v>
      </c>
      <c r="AJ289" s="13">
        <f>'Data Entry'!Y289</f>
        <v>0</v>
      </c>
      <c r="AK289" s="13">
        <f>'Data Entry'!Z289</f>
        <v>0</v>
      </c>
    </row>
    <row r="290" spans="1:37">
      <c r="A290" s="34">
        <f>'Data Entry'!A290</f>
        <v>771</v>
      </c>
      <c r="B290" s="34">
        <f>'Data Entry'!B290</f>
        <v>49</v>
      </c>
      <c r="C290" s="20">
        <f>IF('Data Entry'!C290="red",1,IF('Data Entry'!C290="blue",2,0))</f>
        <v>2</v>
      </c>
      <c r="D290" s="22">
        <f>'Data Entry'!D290</f>
        <v>1</v>
      </c>
      <c r="E290" s="22">
        <f>'Data Entry'!E290</f>
        <v>0</v>
      </c>
      <c r="F290" s="22">
        <f>'Data Entry'!F290</f>
        <v>0</v>
      </c>
      <c r="G290" s="22">
        <f>'Data Entry'!G290</f>
        <v>0</v>
      </c>
      <c r="H290" s="22">
        <f>'Data Entry'!H290</f>
        <v>0</v>
      </c>
      <c r="I290" s="22">
        <f t="shared" si="80"/>
        <v>0</v>
      </c>
      <c r="J290" s="22">
        <f t="shared" si="81"/>
        <v>0</v>
      </c>
      <c r="K290" s="22">
        <f t="shared" si="68"/>
        <v>2</v>
      </c>
      <c r="L290" s="22">
        <f t="shared" si="69"/>
        <v>0</v>
      </c>
      <c r="M290" s="22">
        <f t="shared" si="70"/>
        <v>0</v>
      </c>
      <c r="N290" s="22">
        <f t="shared" si="71"/>
        <v>0</v>
      </c>
      <c r="O290" s="22">
        <f t="shared" si="72"/>
        <v>2</v>
      </c>
      <c r="P290" s="35">
        <f>'Data Entry'!I290</f>
        <v>0</v>
      </c>
      <c r="Q290" s="35">
        <f>'Data Entry'!J290</f>
        <v>0</v>
      </c>
      <c r="R290" s="35">
        <f>'Data Entry'!K290</f>
        <v>0</v>
      </c>
      <c r="S290" s="35">
        <f>'Data Entry'!L290</f>
        <v>0</v>
      </c>
      <c r="T290" s="35">
        <f t="shared" si="73"/>
        <v>0</v>
      </c>
      <c r="U290" s="35">
        <f t="shared" si="74"/>
        <v>0</v>
      </c>
      <c r="V290" s="35" t="e">
        <f t="shared" si="82"/>
        <v>#DIV/0!</v>
      </c>
      <c r="W290" s="35" t="e">
        <f t="shared" si="83"/>
        <v>#DIV/0!</v>
      </c>
      <c r="X290" s="35">
        <f t="shared" si="84"/>
        <v>0</v>
      </c>
      <c r="Y290" s="35">
        <f t="shared" si="75"/>
        <v>0</v>
      </c>
      <c r="Z290" s="35">
        <f t="shared" si="76"/>
        <v>0</v>
      </c>
      <c r="AA290" s="35">
        <f t="shared" si="77"/>
        <v>0</v>
      </c>
      <c r="AB290" s="21">
        <f>'Data Entry'!S290</f>
        <v>0</v>
      </c>
      <c r="AC290" s="21">
        <f>'Data Entry'!T290</f>
        <v>0</v>
      </c>
      <c r="AD290" s="21">
        <f>'Data Entry'!U290</f>
        <v>0</v>
      </c>
      <c r="AE290" s="21">
        <f t="shared" si="78"/>
        <v>0</v>
      </c>
      <c r="AF290" s="13">
        <f>'Data Entry'!V290</f>
        <v>0</v>
      </c>
      <c r="AG290" s="13">
        <f t="shared" si="79"/>
        <v>0</v>
      </c>
      <c r="AH290" s="13">
        <f>'Data Entry'!W290</f>
        <v>0</v>
      </c>
      <c r="AI290" s="13">
        <f>'Data Entry'!X290</f>
        <v>0</v>
      </c>
      <c r="AJ290" s="13">
        <f>'Data Entry'!Y290</f>
        <v>1</v>
      </c>
      <c r="AK290" s="13">
        <f>'Data Entry'!Z290</f>
        <v>0</v>
      </c>
    </row>
    <row r="291" spans="1:37">
      <c r="A291" s="34">
        <f>'Data Entry'!A291</f>
        <v>610</v>
      </c>
      <c r="B291" s="34">
        <f>'Data Entry'!B291</f>
        <v>49</v>
      </c>
      <c r="C291" s="20">
        <f>IF('Data Entry'!C291="red",1,IF('Data Entry'!C291="blue",2,0))</f>
        <v>1</v>
      </c>
      <c r="D291" s="22">
        <f>'Data Entry'!D291</f>
        <v>1</v>
      </c>
      <c r="E291" s="22">
        <f>'Data Entry'!E291</f>
        <v>0</v>
      </c>
      <c r="F291" s="22">
        <f>'Data Entry'!F291</f>
        <v>0</v>
      </c>
      <c r="G291" s="22">
        <f>'Data Entry'!G291</f>
        <v>1</v>
      </c>
      <c r="H291" s="22">
        <f>'Data Entry'!H291</f>
        <v>0</v>
      </c>
      <c r="I291" s="22">
        <f t="shared" si="80"/>
        <v>0</v>
      </c>
      <c r="J291" s="22">
        <f t="shared" si="81"/>
        <v>1</v>
      </c>
      <c r="K291" s="22">
        <f t="shared" si="68"/>
        <v>2</v>
      </c>
      <c r="L291" s="22">
        <f t="shared" si="69"/>
        <v>0</v>
      </c>
      <c r="M291" s="22">
        <f t="shared" si="70"/>
        <v>4</v>
      </c>
      <c r="N291" s="22">
        <f t="shared" si="71"/>
        <v>1</v>
      </c>
      <c r="O291" s="22">
        <f t="shared" si="72"/>
        <v>6</v>
      </c>
      <c r="P291" s="35">
        <f>'Data Entry'!I291</f>
        <v>0</v>
      </c>
      <c r="Q291" s="35">
        <f>'Data Entry'!J291</f>
        <v>0</v>
      </c>
      <c r="R291" s="35">
        <f>'Data Entry'!K291</f>
        <v>6</v>
      </c>
      <c r="S291" s="35">
        <f>'Data Entry'!L291</f>
        <v>0</v>
      </c>
      <c r="T291" s="35">
        <f t="shared" si="73"/>
        <v>0</v>
      </c>
      <c r="U291" s="35">
        <f t="shared" si="74"/>
        <v>6</v>
      </c>
      <c r="V291" s="35" t="e">
        <f t="shared" si="82"/>
        <v>#DIV/0!</v>
      </c>
      <c r="W291" s="35">
        <f t="shared" si="83"/>
        <v>1</v>
      </c>
      <c r="X291" s="35">
        <f t="shared" si="84"/>
        <v>3</v>
      </c>
      <c r="Y291" s="35">
        <f t="shared" si="75"/>
        <v>0</v>
      </c>
      <c r="Z291" s="35">
        <f t="shared" si="76"/>
        <v>12</v>
      </c>
      <c r="AA291" s="35">
        <f t="shared" si="77"/>
        <v>12</v>
      </c>
      <c r="AB291" s="21">
        <f>'Data Entry'!S291</f>
        <v>0</v>
      </c>
      <c r="AC291" s="21">
        <f>'Data Entry'!T291</f>
        <v>0</v>
      </c>
      <c r="AD291" s="21">
        <f>'Data Entry'!U291</f>
        <v>0</v>
      </c>
      <c r="AE291" s="21">
        <f t="shared" si="78"/>
        <v>0</v>
      </c>
      <c r="AF291" s="13">
        <f>'Data Entry'!V291</f>
        <v>12</v>
      </c>
      <c r="AG291" s="13">
        <f t="shared" si="79"/>
        <v>4</v>
      </c>
      <c r="AH291" s="13">
        <f>'Data Entry'!W291</f>
        <v>0</v>
      </c>
      <c r="AI291" s="13">
        <f>'Data Entry'!X291</f>
        <v>0</v>
      </c>
      <c r="AJ291" s="13">
        <f>'Data Entry'!Y291</f>
        <v>0</v>
      </c>
      <c r="AK291" s="13">
        <f>'Data Entry'!Z291</f>
        <v>0</v>
      </c>
    </row>
    <row r="292" spans="1:37">
      <c r="A292" s="34">
        <f>'Data Entry'!A292</f>
        <v>4069</v>
      </c>
      <c r="B292" s="34">
        <f>'Data Entry'!B292</f>
        <v>49</v>
      </c>
      <c r="C292" s="20">
        <f>IF('Data Entry'!C292="red",1,IF('Data Entry'!C292="blue",2,0))</f>
        <v>1</v>
      </c>
      <c r="D292" s="22">
        <f>'Data Entry'!D292</f>
        <v>1</v>
      </c>
      <c r="E292" s="22">
        <f>'Data Entry'!E292</f>
        <v>1</v>
      </c>
      <c r="F292" s="22">
        <f>'Data Entry'!F292</f>
        <v>0</v>
      </c>
      <c r="G292" s="22">
        <f>'Data Entry'!G292</f>
        <v>1</v>
      </c>
      <c r="H292" s="22">
        <f>'Data Entry'!H292</f>
        <v>0</v>
      </c>
      <c r="I292" s="22">
        <f t="shared" si="80"/>
        <v>1</v>
      </c>
      <c r="J292" s="22">
        <f t="shared" si="81"/>
        <v>1</v>
      </c>
      <c r="K292" s="22">
        <f t="shared" si="68"/>
        <v>2</v>
      </c>
      <c r="L292" s="22">
        <f t="shared" si="69"/>
        <v>2</v>
      </c>
      <c r="M292" s="22">
        <f t="shared" si="70"/>
        <v>4</v>
      </c>
      <c r="N292" s="22">
        <f t="shared" si="71"/>
        <v>2</v>
      </c>
      <c r="O292" s="22">
        <f t="shared" si="72"/>
        <v>8</v>
      </c>
      <c r="P292" s="35">
        <f>'Data Entry'!I292</f>
        <v>0</v>
      </c>
      <c r="Q292" s="35">
        <f>'Data Entry'!J292</f>
        <v>0</v>
      </c>
      <c r="R292" s="35">
        <f>'Data Entry'!K292</f>
        <v>2</v>
      </c>
      <c r="S292" s="35">
        <f>'Data Entry'!L292</f>
        <v>5</v>
      </c>
      <c r="T292" s="35">
        <f t="shared" si="73"/>
        <v>0</v>
      </c>
      <c r="U292" s="35">
        <f t="shared" si="74"/>
        <v>7</v>
      </c>
      <c r="V292" s="35" t="e">
        <f t="shared" si="82"/>
        <v>#DIV/0!</v>
      </c>
      <c r="W292" s="35">
        <f t="shared" si="83"/>
        <v>0.285714285714286</v>
      </c>
      <c r="X292" s="35">
        <f t="shared" si="84"/>
        <v>3.5</v>
      </c>
      <c r="Y292" s="35">
        <f t="shared" si="75"/>
        <v>0</v>
      </c>
      <c r="Z292" s="35">
        <f t="shared" si="76"/>
        <v>4</v>
      </c>
      <c r="AA292" s="35">
        <f t="shared" si="77"/>
        <v>4</v>
      </c>
      <c r="AB292" s="21">
        <f>'Data Entry'!S292</f>
        <v>16.457</v>
      </c>
      <c r="AC292" s="21">
        <f>'Data Entry'!T292</f>
        <v>4</v>
      </c>
      <c r="AD292" s="21">
        <f>'Data Entry'!U292</f>
        <v>0</v>
      </c>
      <c r="AE292" s="21">
        <f t="shared" si="78"/>
        <v>15</v>
      </c>
      <c r="AF292" s="13">
        <f>'Data Entry'!V292</f>
        <v>12</v>
      </c>
      <c r="AG292" s="13">
        <f t="shared" si="79"/>
        <v>4</v>
      </c>
      <c r="AH292" s="13">
        <f>'Data Entry'!W292</f>
        <v>0</v>
      </c>
      <c r="AI292" s="13">
        <f>'Data Entry'!X292</f>
        <v>0</v>
      </c>
      <c r="AJ292" s="13">
        <f>'Data Entry'!Y292</f>
        <v>0</v>
      </c>
      <c r="AK292" s="13">
        <f>'Data Entry'!Z292</f>
        <v>0</v>
      </c>
    </row>
    <row r="293" spans="1:37">
      <c r="A293" s="34">
        <f>'Data Entry'!A293</f>
        <v>2056</v>
      </c>
      <c r="B293" s="34">
        <f>'Data Entry'!B293</f>
        <v>49</v>
      </c>
      <c r="C293" s="20">
        <f>IF('Data Entry'!C293="red",1,IF('Data Entry'!C293="blue",2,0))</f>
        <v>1</v>
      </c>
      <c r="D293" s="22">
        <f>'Data Entry'!D293</f>
        <v>1</v>
      </c>
      <c r="E293" s="22">
        <f>'Data Entry'!E293</f>
        <v>0</v>
      </c>
      <c r="F293" s="22">
        <f>'Data Entry'!F293</f>
        <v>0</v>
      </c>
      <c r="G293" s="22">
        <f>'Data Entry'!G293</f>
        <v>3</v>
      </c>
      <c r="H293" s="22">
        <f>'Data Entry'!H293</f>
        <v>0</v>
      </c>
      <c r="I293" s="22">
        <f t="shared" si="80"/>
        <v>0</v>
      </c>
      <c r="J293" s="22">
        <f t="shared" si="81"/>
        <v>3</v>
      </c>
      <c r="K293" s="22">
        <f t="shared" si="68"/>
        <v>2</v>
      </c>
      <c r="L293" s="22">
        <f t="shared" si="69"/>
        <v>0</v>
      </c>
      <c r="M293" s="22">
        <f t="shared" si="70"/>
        <v>12</v>
      </c>
      <c r="N293" s="22">
        <f t="shared" si="71"/>
        <v>3</v>
      </c>
      <c r="O293" s="22">
        <f t="shared" si="72"/>
        <v>14</v>
      </c>
      <c r="P293" s="35">
        <f>'Data Entry'!I293</f>
        <v>0</v>
      </c>
      <c r="Q293" s="35">
        <f>'Data Entry'!J293</f>
        <v>0</v>
      </c>
      <c r="R293" s="35">
        <f>'Data Entry'!K293</f>
        <v>17</v>
      </c>
      <c r="S293" s="35">
        <f>'Data Entry'!L293</f>
        <v>0</v>
      </c>
      <c r="T293" s="35">
        <f t="shared" si="73"/>
        <v>0</v>
      </c>
      <c r="U293" s="35">
        <f t="shared" si="74"/>
        <v>17</v>
      </c>
      <c r="V293" s="35" t="e">
        <f t="shared" si="82"/>
        <v>#DIV/0!</v>
      </c>
      <c r="W293" s="35">
        <f t="shared" si="83"/>
        <v>1</v>
      </c>
      <c r="X293" s="35">
        <f t="shared" si="84"/>
        <v>8.5</v>
      </c>
      <c r="Y293" s="35">
        <f t="shared" si="75"/>
        <v>0</v>
      </c>
      <c r="Z293" s="35">
        <f t="shared" si="76"/>
        <v>34</v>
      </c>
      <c r="AA293" s="35">
        <f t="shared" si="77"/>
        <v>34</v>
      </c>
      <c r="AB293" s="21">
        <f>'Data Entry'!S293</f>
        <v>0</v>
      </c>
      <c r="AC293" s="21">
        <f>'Data Entry'!T293</f>
        <v>4</v>
      </c>
      <c r="AD293" s="21">
        <f>'Data Entry'!U293</f>
        <v>0</v>
      </c>
      <c r="AE293" s="21">
        <f t="shared" si="78"/>
        <v>15</v>
      </c>
      <c r="AF293" s="13">
        <f>'Data Entry'!V293</f>
        <v>12</v>
      </c>
      <c r="AG293" s="13">
        <f t="shared" si="79"/>
        <v>4</v>
      </c>
      <c r="AH293" s="13">
        <f>'Data Entry'!W293</f>
        <v>0</v>
      </c>
      <c r="AI293" s="13">
        <f>'Data Entry'!X293</f>
        <v>0</v>
      </c>
      <c r="AJ293" s="13">
        <f>'Data Entry'!Y293</f>
        <v>0</v>
      </c>
      <c r="AK293" s="13">
        <f>'Data Entry'!Z293</f>
        <v>0</v>
      </c>
    </row>
    <row r="294" spans="1:37">
      <c r="A294" s="34">
        <f>'Data Entry'!A294</f>
        <v>4152</v>
      </c>
      <c r="B294" s="34">
        <f>'Data Entry'!B294</f>
        <v>49</v>
      </c>
      <c r="C294" s="20">
        <f>IF('Data Entry'!C294="red",1,IF('Data Entry'!C294="blue",2,0))</f>
        <v>2</v>
      </c>
      <c r="D294" s="22">
        <f>'Data Entry'!D294</f>
        <v>1</v>
      </c>
      <c r="E294" s="22">
        <f>'Data Entry'!E294</f>
        <v>0</v>
      </c>
      <c r="F294" s="22">
        <f>'Data Entry'!F294</f>
        <v>0</v>
      </c>
      <c r="G294" s="22">
        <f>'Data Entry'!G294</f>
        <v>1</v>
      </c>
      <c r="H294" s="22">
        <f>'Data Entry'!H294</f>
        <v>1</v>
      </c>
      <c r="I294" s="22">
        <f t="shared" si="80"/>
        <v>0</v>
      </c>
      <c r="J294" s="22">
        <f t="shared" si="81"/>
        <v>2</v>
      </c>
      <c r="K294" s="22">
        <f t="shared" si="68"/>
        <v>2</v>
      </c>
      <c r="L294" s="22">
        <f t="shared" si="69"/>
        <v>0</v>
      </c>
      <c r="M294" s="22">
        <f t="shared" si="70"/>
        <v>4</v>
      </c>
      <c r="N294" s="22">
        <f t="shared" si="71"/>
        <v>2</v>
      </c>
      <c r="O294" s="22">
        <f t="shared" si="72"/>
        <v>6</v>
      </c>
      <c r="P294" s="35">
        <f>'Data Entry'!I294</f>
        <v>1</v>
      </c>
      <c r="Q294" s="35">
        <f>'Data Entry'!J294</f>
        <v>0</v>
      </c>
      <c r="R294" s="35">
        <f>'Data Entry'!K294</f>
        <v>7</v>
      </c>
      <c r="S294" s="35">
        <f>'Data Entry'!L294</f>
        <v>1</v>
      </c>
      <c r="T294" s="35">
        <f t="shared" si="73"/>
        <v>1</v>
      </c>
      <c r="U294" s="35">
        <f t="shared" si="74"/>
        <v>8</v>
      </c>
      <c r="V294" s="35">
        <f t="shared" si="82"/>
        <v>1</v>
      </c>
      <c r="W294" s="35">
        <f t="shared" si="83"/>
        <v>0.875</v>
      </c>
      <c r="X294" s="35">
        <f t="shared" si="84"/>
        <v>4.5</v>
      </c>
      <c r="Y294" s="35">
        <f t="shared" si="75"/>
        <v>1</v>
      </c>
      <c r="Z294" s="35">
        <f t="shared" si="76"/>
        <v>14</v>
      </c>
      <c r="AA294" s="35">
        <f t="shared" si="77"/>
        <v>15</v>
      </c>
      <c r="AB294" s="21">
        <f>'Data Entry'!S294</f>
        <v>0</v>
      </c>
      <c r="AC294" s="21">
        <f>'Data Entry'!T294</f>
        <v>0</v>
      </c>
      <c r="AD294" s="21">
        <f>'Data Entry'!U294</f>
        <v>0</v>
      </c>
      <c r="AE294" s="21">
        <f t="shared" si="78"/>
        <v>0</v>
      </c>
      <c r="AF294" s="13">
        <f>'Data Entry'!V294</f>
        <v>0</v>
      </c>
      <c r="AG294" s="13">
        <f t="shared" si="79"/>
        <v>0</v>
      </c>
      <c r="AH294" s="13">
        <f>'Data Entry'!W294</f>
        <v>0</v>
      </c>
      <c r="AI294" s="13">
        <f>'Data Entry'!X294</f>
        <v>0</v>
      </c>
      <c r="AJ294" s="13">
        <f>'Data Entry'!Y294</f>
        <v>0</v>
      </c>
      <c r="AK294" s="13">
        <f>'Data Entry'!Z294</f>
        <v>0</v>
      </c>
    </row>
    <row r="295" spans="1:37">
      <c r="A295" s="34">
        <f>'Data Entry'!A295</f>
        <v>4678</v>
      </c>
      <c r="B295" s="34">
        <f>'Data Entry'!B295</f>
        <v>50</v>
      </c>
      <c r="C295" s="20">
        <f>IF('Data Entry'!C295="red",1,IF('Data Entry'!C295="blue",2,0))</f>
        <v>2</v>
      </c>
      <c r="D295" s="22">
        <f>'Data Entry'!D295</f>
        <v>1</v>
      </c>
      <c r="E295" s="22">
        <f>'Data Entry'!E295</f>
        <v>0</v>
      </c>
      <c r="F295" s="22">
        <f>'Data Entry'!F295</f>
        <v>0</v>
      </c>
      <c r="G295" s="22">
        <f>'Data Entry'!G295</f>
        <v>2</v>
      </c>
      <c r="H295" s="22">
        <f>'Data Entry'!H295</f>
        <v>0</v>
      </c>
      <c r="I295" s="22">
        <f t="shared" si="80"/>
        <v>0</v>
      </c>
      <c r="J295" s="22">
        <f t="shared" si="81"/>
        <v>2</v>
      </c>
      <c r="K295" s="22">
        <f t="shared" si="68"/>
        <v>2</v>
      </c>
      <c r="L295" s="22">
        <f t="shared" si="69"/>
        <v>0</v>
      </c>
      <c r="M295" s="22">
        <f t="shared" si="70"/>
        <v>8</v>
      </c>
      <c r="N295" s="22">
        <f t="shared" si="71"/>
        <v>2</v>
      </c>
      <c r="O295" s="22">
        <f t="shared" si="72"/>
        <v>10</v>
      </c>
      <c r="P295" s="35">
        <f>'Data Entry'!I295</f>
        <v>0</v>
      </c>
      <c r="Q295" s="35">
        <f>'Data Entry'!J295</f>
        <v>2</v>
      </c>
      <c r="R295" s="35">
        <f>'Data Entry'!K295</f>
        <v>4</v>
      </c>
      <c r="S295" s="35">
        <f>'Data Entry'!L295</f>
        <v>3</v>
      </c>
      <c r="T295" s="35">
        <f t="shared" si="73"/>
        <v>2</v>
      </c>
      <c r="U295" s="35">
        <f t="shared" si="74"/>
        <v>7</v>
      </c>
      <c r="V295" s="35">
        <f t="shared" si="82"/>
        <v>0</v>
      </c>
      <c r="W295" s="35">
        <f t="shared" si="83"/>
        <v>0.571428571428571</v>
      </c>
      <c r="X295" s="35">
        <f t="shared" si="84"/>
        <v>4.5</v>
      </c>
      <c r="Y295" s="35">
        <f t="shared" si="75"/>
        <v>0</v>
      </c>
      <c r="Z295" s="35">
        <f t="shared" si="76"/>
        <v>8</v>
      </c>
      <c r="AA295" s="35">
        <f t="shared" si="77"/>
        <v>8</v>
      </c>
      <c r="AB295" s="21">
        <f>'Data Entry'!S295</f>
        <v>0</v>
      </c>
      <c r="AC295" s="21">
        <f>'Data Entry'!T295</f>
        <v>4</v>
      </c>
      <c r="AD295" s="21">
        <f>'Data Entry'!U295</f>
        <v>0</v>
      </c>
      <c r="AE295" s="21">
        <f t="shared" si="78"/>
        <v>15</v>
      </c>
      <c r="AF295" s="13">
        <f>'Data Entry'!V295</f>
        <v>0</v>
      </c>
      <c r="AG295" s="13">
        <f t="shared" si="79"/>
        <v>0</v>
      </c>
      <c r="AH295" s="13">
        <f>'Data Entry'!W295</f>
        <v>0</v>
      </c>
      <c r="AI295" s="13">
        <f>'Data Entry'!X295</f>
        <v>0</v>
      </c>
      <c r="AJ295" s="13">
        <f>'Data Entry'!Y295</f>
        <v>0</v>
      </c>
      <c r="AK295" s="13">
        <f>'Data Entry'!Z295</f>
        <v>0</v>
      </c>
    </row>
    <row r="296" spans="1:37">
      <c r="A296" s="34">
        <f>'Data Entry'!A296</f>
        <v>1374</v>
      </c>
      <c r="B296" s="34">
        <f>'Data Entry'!B296</f>
        <v>50</v>
      </c>
      <c r="C296" s="20">
        <f>IF('Data Entry'!C296="red",1,IF('Data Entry'!C296="blue",2,0))</f>
        <v>1</v>
      </c>
      <c r="D296" s="22">
        <f>'Data Entry'!D296</f>
        <v>1</v>
      </c>
      <c r="E296" s="22">
        <f>'Data Entry'!E296</f>
        <v>1</v>
      </c>
      <c r="F296" s="22">
        <f>'Data Entry'!F296</f>
        <v>0</v>
      </c>
      <c r="G296" s="22">
        <f>'Data Entry'!G296</f>
        <v>0</v>
      </c>
      <c r="H296" s="22">
        <f>'Data Entry'!H296</f>
        <v>0</v>
      </c>
      <c r="I296" s="22">
        <f t="shared" si="80"/>
        <v>1</v>
      </c>
      <c r="J296" s="22">
        <f t="shared" si="81"/>
        <v>0</v>
      </c>
      <c r="K296" s="22">
        <f t="shared" si="68"/>
        <v>2</v>
      </c>
      <c r="L296" s="22">
        <f t="shared" si="69"/>
        <v>2</v>
      </c>
      <c r="M296" s="22">
        <f t="shared" si="70"/>
        <v>0</v>
      </c>
      <c r="N296" s="22">
        <f t="shared" si="71"/>
        <v>1</v>
      </c>
      <c r="O296" s="22">
        <f t="shared" si="72"/>
        <v>4</v>
      </c>
      <c r="P296" s="35">
        <f>'Data Entry'!I296</f>
        <v>0</v>
      </c>
      <c r="Q296" s="35">
        <f>'Data Entry'!J296</f>
        <v>0</v>
      </c>
      <c r="R296" s="35">
        <f>'Data Entry'!K296</f>
        <v>0</v>
      </c>
      <c r="S296" s="35">
        <f>'Data Entry'!L296</f>
        <v>0</v>
      </c>
      <c r="T296" s="35">
        <f t="shared" si="73"/>
        <v>0</v>
      </c>
      <c r="U296" s="35">
        <f t="shared" si="74"/>
        <v>0</v>
      </c>
      <c r="V296" s="35" t="e">
        <f t="shared" si="82"/>
        <v>#DIV/0!</v>
      </c>
      <c r="W296" s="35" t="e">
        <f t="shared" si="83"/>
        <v>#DIV/0!</v>
      </c>
      <c r="X296" s="35">
        <f t="shared" si="84"/>
        <v>0</v>
      </c>
      <c r="Y296" s="35">
        <f t="shared" si="75"/>
        <v>0</v>
      </c>
      <c r="Z296" s="35">
        <f t="shared" si="76"/>
        <v>0</v>
      </c>
      <c r="AA296" s="35">
        <f t="shared" si="77"/>
        <v>0</v>
      </c>
      <c r="AB296" s="21">
        <f>'Data Entry'!S296</f>
        <v>0</v>
      </c>
      <c r="AC296" s="21">
        <f>'Data Entry'!T296</f>
        <v>1</v>
      </c>
      <c r="AD296" s="21">
        <f>'Data Entry'!U296</f>
        <v>0</v>
      </c>
      <c r="AE296" s="21">
        <f t="shared" si="78"/>
        <v>4</v>
      </c>
      <c r="AF296" s="13">
        <f>'Data Entry'!V296</f>
        <v>16</v>
      </c>
      <c r="AG296" s="13">
        <f t="shared" si="79"/>
        <v>5.33333333333333</v>
      </c>
      <c r="AH296" s="13">
        <f>'Data Entry'!W296</f>
        <v>0</v>
      </c>
      <c r="AI296" s="13">
        <f>'Data Entry'!X296</f>
        <v>0</v>
      </c>
      <c r="AJ296" s="13">
        <f>'Data Entry'!Y296</f>
        <v>0</v>
      </c>
      <c r="AK296" s="13">
        <f>'Data Entry'!Z296</f>
        <v>0</v>
      </c>
    </row>
    <row r="297" spans="1:37">
      <c r="A297" s="34">
        <f>'Data Entry'!A297</f>
        <v>2200</v>
      </c>
      <c r="B297" s="34">
        <f>'Data Entry'!B297</f>
        <v>50</v>
      </c>
      <c r="C297" s="20">
        <f>IF('Data Entry'!C297="red",1,IF('Data Entry'!C297="blue",2,0))</f>
        <v>1</v>
      </c>
      <c r="D297" s="22">
        <f>'Data Entry'!D297</f>
        <v>1</v>
      </c>
      <c r="E297" s="22">
        <f>'Data Entry'!E297</f>
        <v>0</v>
      </c>
      <c r="F297" s="22">
        <f>'Data Entry'!F297</f>
        <v>0</v>
      </c>
      <c r="G297" s="22">
        <f>'Data Entry'!G297</f>
        <v>2</v>
      </c>
      <c r="H297" s="22">
        <f>'Data Entry'!H297</f>
        <v>0</v>
      </c>
      <c r="I297" s="22">
        <f t="shared" si="80"/>
        <v>0</v>
      </c>
      <c r="J297" s="22">
        <f t="shared" si="81"/>
        <v>2</v>
      </c>
      <c r="K297" s="22">
        <f t="shared" si="68"/>
        <v>2</v>
      </c>
      <c r="L297" s="22">
        <f t="shared" si="69"/>
        <v>0</v>
      </c>
      <c r="M297" s="22">
        <f t="shared" si="70"/>
        <v>8</v>
      </c>
      <c r="N297" s="22">
        <f t="shared" si="71"/>
        <v>2</v>
      </c>
      <c r="O297" s="22">
        <f t="shared" si="72"/>
        <v>10</v>
      </c>
      <c r="P297" s="35">
        <f>'Data Entry'!I297</f>
        <v>0</v>
      </c>
      <c r="Q297" s="35">
        <f>'Data Entry'!J297</f>
        <v>0</v>
      </c>
      <c r="R297" s="35">
        <f>'Data Entry'!K297</f>
        <v>14</v>
      </c>
      <c r="S297" s="35">
        <f>'Data Entry'!L297</f>
        <v>5</v>
      </c>
      <c r="T297" s="35">
        <f t="shared" si="73"/>
        <v>0</v>
      </c>
      <c r="U297" s="35">
        <f t="shared" si="74"/>
        <v>19</v>
      </c>
      <c r="V297" s="35" t="e">
        <f t="shared" si="82"/>
        <v>#DIV/0!</v>
      </c>
      <c r="W297" s="35">
        <f t="shared" si="83"/>
        <v>0.736842105263158</v>
      </c>
      <c r="X297" s="35">
        <f t="shared" si="84"/>
        <v>9.5</v>
      </c>
      <c r="Y297" s="35">
        <f t="shared" si="75"/>
        <v>0</v>
      </c>
      <c r="Z297" s="35">
        <f t="shared" si="76"/>
        <v>28</v>
      </c>
      <c r="AA297" s="35">
        <f t="shared" si="77"/>
        <v>28</v>
      </c>
      <c r="AB297" s="21">
        <f>'Data Entry'!S297</f>
        <v>0</v>
      </c>
      <c r="AC297" s="21">
        <f>'Data Entry'!T297</f>
        <v>4</v>
      </c>
      <c r="AD297" s="21">
        <f>'Data Entry'!U297</f>
        <v>0</v>
      </c>
      <c r="AE297" s="21">
        <f t="shared" si="78"/>
        <v>15</v>
      </c>
      <c r="AF297" s="13">
        <f>'Data Entry'!V297</f>
        <v>16</v>
      </c>
      <c r="AG297" s="13">
        <f t="shared" si="79"/>
        <v>5.33333333333333</v>
      </c>
      <c r="AH297" s="13">
        <f>'Data Entry'!W297</f>
        <v>0</v>
      </c>
      <c r="AI297" s="13">
        <f>'Data Entry'!X297</f>
        <v>0</v>
      </c>
      <c r="AJ297" s="13">
        <f>'Data Entry'!Y297</f>
        <v>0</v>
      </c>
      <c r="AK297" s="13">
        <f>'Data Entry'!Z297</f>
        <v>0</v>
      </c>
    </row>
    <row r="298" spans="1:37">
      <c r="A298" s="34">
        <f>'Data Entry'!A298</f>
        <v>6978</v>
      </c>
      <c r="B298" s="34">
        <f>'Data Entry'!B298</f>
        <v>50</v>
      </c>
      <c r="C298" s="20">
        <f>IF('Data Entry'!C298="red",1,IF('Data Entry'!C298="blue",2,0))</f>
        <v>2</v>
      </c>
      <c r="D298" s="22">
        <f>'Data Entry'!D298</f>
        <v>1</v>
      </c>
      <c r="E298" s="22">
        <f>'Data Entry'!E298</f>
        <v>0</v>
      </c>
      <c r="F298" s="22">
        <f>'Data Entry'!F298</f>
        <v>1</v>
      </c>
      <c r="G298" s="22">
        <f>'Data Entry'!G298</f>
        <v>1</v>
      </c>
      <c r="H298" s="22">
        <f>'Data Entry'!H298</f>
        <v>0</v>
      </c>
      <c r="I298" s="22">
        <f t="shared" si="80"/>
        <v>1</v>
      </c>
      <c r="J298" s="22">
        <f t="shared" si="81"/>
        <v>1</v>
      </c>
      <c r="K298" s="22">
        <f t="shared" si="68"/>
        <v>2</v>
      </c>
      <c r="L298" s="22">
        <f t="shared" si="69"/>
        <v>0</v>
      </c>
      <c r="M298" s="22">
        <f t="shared" si="70"/>
        <v>4</v>
      </c>
      <c r="N298" s="22">
        <f t="shared" si="71"/>
        <v>2</v>
      </c>
      <c r="O298" s="22">
        <f t="shared" si="72"/>
        <v>6</v>
      </c>
      <c r="P298" s="35">
        <f>'Data Entry'!I298</f>
        <v>1</v>
      </c>
      <c r="Q298" s="35">
        <f>'Data Entry'!J298</f>
        <v>0</v>
      </c>
      <c r="R298" s="35">
        <f>'Data Entry'!K298</f>
        <v>2</v>
      </c>
      <c r="S298" s="35">
        <f>'Data Entry'!L298</f>
        <v>5</v>
      </c>
      <c r="T298" s="35">
        <f t="shared" si="73"/>
        <v>1</v>
      </c>
      <c r="U298" s="35">
        <f t="shared" si="74"/>
        <v>7</v>
      </c>
      <c r="V298" s="35">
        <f t="shared" si="82"/>
        <v>1</v>
      </c>
      <c r="W298" s="35">
        <f t="shared" si="83"/>
        <v>0.285714285714286</v>
      </c>
      <c r="X298" s="35">
        <f t="shared" si="84"/>
        <v>4</v>
      </c>
      <c r="Y298" s="35">
        <f t="shared" si="75"/>
        <v>1</v>
      </c>
      <c r="Z298" s="35">
        <f t="shared" si="76"/>
        <v>4</v>
      </c>
      <c r="AA298" s="35">
        <f t="shared" si="77"/>
        <v>5</v>
      </c>
      <c r="AB298" s="21">
        <f>'Data Entry'!S298</f>
        <v>0</v>
      </c>
      <c r="AC298" s="21">
        <f>'Data Entry'!T298</f>
        <v>2</v>
      </c>
      <c r="AD298" s="21">
        <f>'Data Entry'!U298</f>
        <v>0</v>
      </c>
      <c r="AE298" s="21">
        <f t="shared" si="78"/>
        <v>6</v>
      </c>
      <c r="AF298" s="13">
        <f>'Data Entry'!V298</f>
        <v>16</v>
      </c>
      <c r="AG298" s="13">
        <f t="shared" si="79"/>
        <v>5.33333333333333</v>
      </c>
      <c r="AH298" s="13">
        <f>'Data Entry'!W298</f>
        <v>0</v>
      </c>
      <c r="AI298" s="13">
        <f>'Data Entry'!X298</f>
        <v>0</v>
      </c>
      <c r="AJ298" s="13">
        <f>'Data Entry'!Y298</f>
        <v>0</v>
      </c>
      <c r="AK298" s="13">
        <f>'Data Entry'!Z298</f>
        <v>0</v>
      </c>
    </row>
    <row r="299" spans="1:37">
      <c r="A299" s="34">
        <f>'Data Entry'!A299</f>
        <v>4015</v>
      </c>
      <c r="B299" s="34">
        <f>'Data Entry'!B299</f>
        <v>50</v>
      </c>
      <c r="C299" s="20">
        <f>IF('Data Entry'!C299="red",1,IF('Data Entry'!C299="blue",2,0))</f>
        <v>1</v>
      </c>
      <c r="D299" s="22">
        <f>'Data Entry'!D299</f>
        <v>0</v>
      </c>
      <c r="E299" s="22">
        <f>'Data Entry'!E299</f>
        <v>0</v>
      </c>
      <c r="F299" s="22">
        <f>'Data Entry'!F299</f>
        <v>0</v>
      </c>
      <c r="G299" s="22">
        <f>'Data Entry'!G299</f>
        <v>1</v>
      </c>
      <c r="H299" s="22">
        <f>'Data Entry'!H299</f>
        <v>0</v>
      </c>
      <c r="I299" s="22">
        <f t="shared" si="80"/>
        <v>0</v>
      </c>
      <c r="J299" s="22">
        <f t="shared" si="81"/>
        <v>1</v>
      </c>
      <c r="K299" s="22">
        <f t="shared" si="68"/>
        <v>0</v>
      </c>
      <c r="L299" s="22">
        <f t="shared" si="69"/>
        <v>0</v>
      </c>
      <c r="M299" s="22">
        <f t="shared" si="70"/>
        <v>4</v>
      </c>
      <c r="N299" s="22">
        <f t="shared" si="71"/>
        <v>1</v>
      </c>
      <c r="O299" s="22">
        <f t="shared" si="72"/>
        <v>4</v>
      </c>
      <c r="P299" s="35">
        <f>'Data Entry'!I299</f>
        <v>0</v>
      </c>
      <c r="Q299" s="35">
        <f>'Data Entry'!J299</f>
        <v>2</v>
      </c>
      <c r="R299" s="35">
        <f>'Data Entry'!K299</f>
        <v>0</v>
      </c>
      <c r="S299" s="35">
        <f>'Data Entry'!L299</f>
        <v>3</v>
      </c>
      <c r="T299" s="35">
        <f t="shared" si="73"/>
        <v>2</v>
      </c>
      <c r="U299" s="35">
        <f t="shared" si="74"/>
        <v>3</v>
      </c>
      <c r="V299" s="35">
        <f t="shared" si="82"/>
        <v>0</v>
      </c>
      <c r="W299" s="35">
        <f t="shared" si="83"/>
        <v>0</v>
      </c>
      <c r="X299" s="35">
        <f t="shared" si="84"/>
        <v>2.5</v>
      </c>
      <c r="Y299" s="35">
        <f t="shared" si="75"/>
        <v>0</v>
      </c>
      <c r="Z299" s="35">
        <f t="shared" si="76"/>
        <v>0</v>
      </c>
      <c r="AA299" s="35">
        <f t="shared" si="77"/>
        <v>0</v>
      </c>
      <c r="AB299" s="21">
        <f>'Data Entry'!S299</f>
        <v>0</v>
      </c>
      <c r="AC299" s="21">
        <f>'Data Entry'!T299</f>
        <v>0</v>
      </c>
      <c r="AD299" s="21">
        <f>'Data Entry'!U299</f>
        <v>0</v>
      </c>
      <c r="AE299" s="21">
        <f t="shared" si="78"/>
        <v>0</v>
      </c>
      <c r="AF299" s="13">
        <f>'Data Entry'!V299</f>
        <v>0</v>
      </c>
      <c r="AG299" s="13">
        <f t="shared" si="79"/>
        <v>0</v>
      </c>
      <c r="AH299" s="13">
        <f>'Data Entry'!W299</f>
        <v>0</v>
      </c>
      <c r="AI299" s="13">
        <f>'Data Entry'!X299</f>
        <v>0</v>
      </c>
      <c r="AJ299" s="13">
        <f>'Data Entry'!Y299</f>
        <v>0</v>
      </c>
      <c r="AK299" s="13">
        <f>'Data Entry'!Z299</f>
        <v>0</v>
      </c>
    </row>
    <row r="300" spans="1:37">
      <c r="A300" s="34">
        <f>'Data Entry'!A300</f>
        <v>7659</v>
      </c>
      <c r="B300" s="34">
        <f>'Data Entry'!B300</f>
        <v>50</v>
      </c>
      <c r="C300" s="20">
        <f>IF('Data Entry'!C300="red",1,IF('Data Entry'!C300="blue",2,0))</f>
        <v>2</v>
      </c>
      <c r="D300" s="22">
        <f>'Data Entry'!D300</f>
        <v>1</v>
      </c>
      <c r="E300" s="22">
        <f>'Data Entry'!E300</f>
        <v>0</v>
      </c>
      <c r="F300" s="22">
        <f>'Data Entry'!F300</f>
        <v>1</v>
      </c>
      <c r="G300" s="22">
        <f>'Data Entry'!G300</f>
        <v>0</v>
      </c>
      <c r="H300" s="22">
        <f>'Data Entry'!H300</f>
        <v>0</v>
      </c>
      <c r="I300" s="22">
        <f t="shared" si="80"/>
        <v>1</v>
      </c>
      <c r="J300" s="22">
        <f t="shared" si="81"/>
        <v>0</v>
      </c>
      <c r="K300" s="22">
        <f t="shared" si="68"/>
        <v>2</v>
      </c>
      <c r="L300" s="22">
        <f t="shared" si="69"/>
        <v>0</v>
      </c>
      <c r="M300" s="22">
        <f t="shared" si="70"/>
        <v>0</v>
      </c>
      <c r="N300" s="22">
        <f t="shared" si="71"/>
        <v>1</v>
      </c>
      <c r="O300" s="22">
        <f t="shared" si="72"/>
        <v>2</v>
      </c>
      <c r="P300" s="35">
        <f>'Data Entry'!I300</f>
        <v>0</v>
      </c>
      <c r="Q300" s="35">
        <f>'Data Entry'!J300</f>
        <v>0</v>
      </c>
      <c r="R300" s="35">
        <f>'Data Entry'!K300</f>
        <v>0</v>
      </c>
      <c r="S300" s="35">
        <f>'Data Entry'!L300</f>
        <v>0</v>
      </c>
      <c r="T300" s="35">
        <f t="shared" si="73"/>
        <v>0</v>
      </c>
      <c r="U300" s="35">
        <f t="shared" si="74"/>
        <v>0</v>
      </c>
      <c r="V300" s="35" t="e">
        <f t="shared" si="82"/>
        <v>#DIV/0!</v>
      </c>
      <c r="W300" s="35" t="e">
        <f t="shared" si="83"/>
        <v>#DIV/0!</v>
      </c>
      <c r="X300" s="35">
        <f t="shared" si="84"/>
        <v>0</v>
      </c>
      <c r="Y300" s="35">
        <f t="shared" si="75"/>
        <v>0</v>
      </c>
      <c r="Z300" s="35">
        <f t="shared" si="76"/>
        <v>0</v>
      </c>
      <c r="AA300" s="35">
        <f t="shared" si="77"/>
        <v>0</v>
      </c>
      <c r="AB300" s="21">
        <f>'Data Entry'!S300</f>
        <v>0</v>
      </c>
      <c r="AC300" s="21">
        <f>'Data Entry'!T300</f>
        <v>0</v>
      </c>
      <c r="AD300" s="21">
        <f>'Data Entry'!U300</f>
        <v>0</v>
      </c>
      <c r="AE300" s="21">
        <f t="shared" si="78"/>
        <v>0</v>
      </c>
      <c r="AF300" s="13">
        <f>'Data Entry'!V300</f>
        <v>16</v>
      </c>
      <c r="AG300" s="13">
        <f t="shared" si="79"/>
        <v>5.33333333333333</v>
      </c>
      <c r="AH300" s="13">
        <f>'Data Entry'!W300</f>
        <v>0</v>
      </c>
      <c r="AI300" s="13">
        <f>'Data Entry'!X300</f>
        <v>0</v>
      </c>
      <c r="AJ300" s="13">
        <f>'Data Entry'!Y300</f>
        <v>0</v>
      </c>
      <c r="AK300" s="13">
        <f>'Data Entry'!Z300</f>
        <v>0</v>
      </c>
    </row>
    <row r="301" spans="1:37">
      <c r="A301" s="34">
        <f>'Data Entry'!A301</f>
        <v>8884</v>
      </c>
      <c r="B301" s="34">
        <f>'Data Entry'!B301</f>
        <v>52</v>
      </c>
      <c r="C301" s="20">
        <f>IF('Data Entry'!C301="red",1,IF('Data Entry'!C301="blue",2,0))</f>
        <v>2</v>
      </c>
      <c r="D301" s="22">
        <f>'Data Entry'!D301</f>
        <v>1</v>
      </c>
      <c r="E301" s="22">
        <f>'Data Entry'!E301</f>
        <v>0</v>
      </c>
      <c r="F301" s="22">
        <f>'Data Entry'!F301</f>
        <v>1</v>
      </c>
      <c r="G301" s="22">
        <f>'Data Entry'!G301</f>
        <v>0</v>
      </c>
      <c r="H301" s="22">
        <f>'Data Entry'!H301</f>
        <v>0</v>
      </c>
      <c r="I301" s="22">
        <f t="shared" si="80"/>
        <v>1</v>
      </c>
      <c r="J301" s="22">
        <f t="shared" si="81"/>
        <v>0</v>
      </c>
      <c r="K301" s="22">
        <f t="shared" si="68"/>
        <v>2</v>
      </c>
      <c r="L301" s="22">
        <f t="shared" si="69"/>
        <v>0</v>
      </c>
      <c r="M301" s="22">
        <f t="shared" si="70"/>
        <v>0</v>
      </c>
      <c r="N301" s="22">
        <f t="shared" si="71"/>
        <v>1</v>
      </c>
      <c r="O301" s="22">
        <f t="shared" si="72"/>
        <v>2</v>
      </c>
      <c r="P301" s="35">
        <f>'Data Entry'!I301</f>
        <v>0</v>
      </c>
      <c r="Q301" s="35">
        <f>'Data Entry'!J301</f>
        <v>0</v>
      </c>
      <c r="R301" s="35">
        <f>'Data Entry'!K301</f>
        <v>0</v>
      </c>
      <c r="S301" s="35">
        <f>'Data Entry'!L301</f>
        <v>0</v>
      </c>
      <c r="T301" s="35">
        <f t="shared" si="73"/>
        <v>0</v>
      </c>
      <c r="U301" s="35">
        <f t="shared" si="74"/>
        <v>0</v>
      </c>
      <c r="V301" s="35" t="e">
        <f t="shared" si="82"/>
        <v>#DIV/0!</v>
      </c>
      <c r="W301" s="35" t="e">
        <f t="shared" si="83"/>
        <v>#DIV/0!</v>
      </c>
      <c r="X301" s="35">
        <f t="shared" si="84"/>
        <v>0</v>
      </c>
      <c r="Y301" s="35">
        <f t="shared" si="75"/>
        <v>0</v>
      </c>
      <c r="Z301" s="35">
        <f t="shared" si="76"/>
        <v>0</v>
      </c>
      <c r="AA301" s="35">
        <f t="shared" si="77"/>
        <v>0</v>
      </c>
      <c r="AB301" s="21">
        <f>'Data Entry'!S301</f>
        <v>0</v>
      </c>
      <c r="AC301" s="21">
        <f>'Data Entry'!T301</f>
        <v>2</v>
      </c>
      <c r="AD301" s="21">
        <f>'Data Entry'!U301</f>
        <v>0</v>
      </c>
      <c r="AE301" s="21">
        <f t="shared" si="78"/>
        <v>6</v>
      </c>
      <c r="AF301" s="13">
        <f>'Data Entry'!V301</f>
        <v>8</v>
      </c>
      <c r="AG301" s="13">
        <f t="shared" si="79"/>
        <v>2.66666666666667</v>
      </c>
      <c r="AH301" s="13">
        <f>'Data Entry'!W301</f>
        <v>0</v>
      </c>
      <c r="AI301" s="13">
        <f>'Data Entry'!X301</f>
        <v>0</v>
      </c>
      <c r="AJ301" s="13">
        <f>'Data Entry'!Y301</f>
        <v>0</v>
      </c>
      <c r="AK301" s="13">
        <f>'Data Entry'!Z301</f>
        <v>0</v>
      </c>
    </row>
    <row r="302" spans="1:37">
      <c r="A302" s="34">
        <f>'Data Entry'!A302</f>
        <v>781</v>
      </c>
      <c r="B302" s="34">
        <f>'Data Entry'!B302</f>
        <v>52</v>
      </c>
      <c r="C302" s="20">
        <f>IF('Data Entry'!C302="red",1,IF('Data Entry'!C302="blue",2,0))</f>
        <v>2</v>
      </c>
      <c r="D302" s="22">
        <f>'Data Entry'!D302</f>
        <v>1</v>
      </c>
      <c r="E302" s="22">
        <f>'Data Entry'!E302</f>
        <v>0</v>
      </c>
      <c r="F302" s="22">
        <f>'Data Entry'!F302</f>
        <v>0</v>
      </c>
      <c r="G302" s="22">
        <f>'Data Entry'!G302</f>
        <v>2</v>
      </c>
      <c r="H302" s="22">
        <f>'Data Entry'!H302</f>
        <v>0</v>
      </c>
      <c r="I302" s="22">
        <f t="shared" si="80"/>
        <v>0</v>
      </c>
      <c r="J302" s="22">
        <f t="shared" si="81"/>
        <v>2</v>
      </c>
      <c r="K302" s="22">
        <f t="shared" si="68"/>
        <v>2</v>
      </c>
      <c r="L302" s="22">
        <f t="shared" si="69"/>
        <v>0</v>
      </c>
      <c r="M302" s="22">
        <f t="shared" si="70"/>
        <v>8</v>
      </c>
      <c r="N302" s="22">
        <f t="shared" si="71"/>
        <v>2</v>
      </c>
      <c r="O302" s="22">
        <f t="shared" si="72"/>
        <v>10</v>
      </c>
      <c r="P302" s="35">
        <f>'Data Entry'!I302</f>
        <v>0</v>
      </c>
      <c r="Q302" s="35">
        <f>'Data Entry'!J302</f>
        <v>0</v>
      </c>
      <c r="R302" s="35">
        <f>'Data Entry'!K302</f>
        <v>1</v>
      </c>
      <c r="S302" s="35">
        <f>'Data Entry'!L302</f>
        <v>4</v>
      </c>
      <c r="T302" s="35">
        <f t="shared" si="73"/>
        <v>0</v>
      </c>
      <c r="U302" s="35">
        <f t="shared" si="74"/>
        <v>5</v>
      </c>
      <c r="V302" s="35" t="e">
        <f t="shared" si="82"/>
        <v>#DIV/0!</v>
      </c>
      <c r="W302" s="35">
        <f t="shared" si="83"/>
        <v>0.2</v>
      </c>
      <c r="X302" s="35">
        <f t="shared" si="84"/>
        <v>2.5</v>
      </c>
      <c r="Y302" s="35">
        <f t="shared" si="75"/>
        <v>0</v>
      </c>
      <c r="Z302" s="35">
        <f t="shared" si="76"/>
        <v>2</v>
      </c>
      <c r="AA302" s="35">
        <f t="shared" si="77"/>
        <v>2</v>
      </c>
      <c r="AB302" s="21">
        <f>'Data Entry'!S302</f>
        <v>0</v>
      </c>
      <c r="AC302" s="21">
        <f>'Data Entry'!T302</f>
        <v>2</v>
      </c>
      <c r="AD302" s="21">
        <f>'Data Entry'!U302</f>
        <v>0</v>
      </c>
      <c r="AE302" s="21">
        <f t="shared" si="78"/>
        <v>6</v>
      </c>
      <c r="AF302" s="13">
        <f>'Data Entry'!V302</f>
        <v>0</v>
      </c>
      <c r="AG302" s="13">
        <f t="shared" si="79"/>
        <v>0</v>
      </c>
      <c r="AH302" s="13">
        <f>'Data Entry'!W302</f>
        <v>0</v>
      </c>
      <c r="AI302" s="13">
        <f>'Data Entry'!X302</f>
        <v>0</v>
      </c>
      <c r="AJ302" s="13">
        <f>'Data Entry'!Y302</f>
        <v>0</v>
      </c>
      <c r="AK302" s="13">
        <f>'Data Entry'!Z302</f>
        <v>0</v>
      </c>
    </row>
    <row r="303" spans="1:37">
      <c r="A303" s="34">
        <f>'Data Entry'!A303</f>
        <v>781</v>
      </c>
      <c r="B303" s="34">
        <f>'Data Entry'!B303</f>
        <v>52</v>
      </c>
      <c r="C303" s="20">
        <f>IF('Data Entry'!C303="red",1,IF('Data Entry'!C303="blue",2,0))</f>
        <v>2</v>
      </c>
      <c r="D303" s="22">
        <f>'Data Entry'!D303</f>
        <v>1</v>
      </c>
      <c r="E303" s="22">
        <f>'Data Entry'!E303</f>
        <v>0</v>
      </c>
      <c r="F303" s="22">
        <f>'Data Entry'!F303</f>
        <v>0</v>
      </c>
      <c r="G303" s="22">
        <f>'Data Entry'!G303</f>
        <v>2</v>
      </c>
      <c r="H303" s="22">
        <f>'Data Entry'!H303</f>
        <v>0</v>
      </c>
      <c r="I303" s="22">
        <f t="shared" si="80"/>
        <v>0</v>
      </c>
      <c r="J303" s="22">
        <f t="shared" si="81"/>
        <v>2</v>
      </c>
      <c r="K303" s="22">
        <f t="shared" si="68"/>
        <v>2</v>
      </c>
      <c r="L303" s="22">
        <f t="shared" si="69"/>
        <v>0</v>
      </c>
      <c r="M303" s="22">
        <f t="shared" si="70"/>
        <v>8</v>
      </c>
      <c r="N303" s="22">
        <f t="shared" si="71"/>
        <v>2</v>
      </c>
      <c r="O303" s="22">
        <f t="shared" si="72"/>
        <v>10</v>
      </c>
      <c r="P303" s="35">
        <f>'Data Entry'!I303</f>
        <v>0</v>
      </c>
      <c r="Q303" s="35">
        <f>'Data Entry'!J303</f>
        <v>0</v>
      </c>
      <c r="R303" s="35">
        <f>'Data Entry'!K303</f>
        <v>1</v>
      </c>
      <c r="S303" s="35">
        <f>'Data Entry'!L303</f>
        <v>4</v>
      </c>
      <c r="T303" s="35">
        <f t="shared" si="73"/>
        <v>0</v>
      </c>
      <c r="U303" s="35">
        <f t="shared" si="74"/>
        <v>5</v>
      </c>
      <c r="V303" s="35" t="e">
        <f t="shared" si="82"/>
        <v>#DIV/0!</v>
      </c>
      <c r="W303" s="35">
        <f t="shared" si="83"/>
        <v>0.2</v>
      </c>
      <c r="X303" s="35">
        <f t="shared" si="84"/>
        <v>2.5</v>
      </c>
      <c r="Y303" s="35">
        <f t="shared" si="75"/>
        <v>0</v>
      </c>
      <c r="Z303" s="35">
        <f t="shared" si="76"/>
        <v>2</v>
      </c>
      <c r="AA303" s="35">
        <f t="shared" si="77"/>
        <v>2</v>
      </c>
      <c r="AB303" s="21">
        <f>'Data Entry'!S303</f>
        <v>0</v>
      </c>
      <c r="AC303" s="21">
        <f>'Data Entry'!T303</f>
        <v>2</v>
      </c>
      <c r="AD303" s="21">
        <f>'Data Entry'!U303</f>
        <v>0</v>
      </c>
      <c r="AE303" s="21">
        <f t="shared" si="78"/>
        <v>6</v>
      </c>
      <c r="AF303" s="13">
        <f>'Data Entry'!V303</f>
        <v>0</v>
      </c>
      <c r="AG303" s="13">
        <f t="shared" si="79"/>
        <v>0</v>
      </c>
      <c r="AH303" s="13">
        <f>'Data Entry'!W303</f>
        <v>0</v>
      </c>
      <c r="AI303" s="13">
        <f>'Data Entry'!X303</f>
        <v>0</v>
      </c>
      <c r="AJ303" s="13">
        <f>'Data Entry'!Y303</f>
        <v>0</v>
      </c>
      <c r="AK303" s="13">
        <f>'Data Entry'!Z303</f>
        <v>0</v>
      </c>
    </row>
    <row r="304" spans="1:37">
      <c r="A304" s="34">
        <f>'Data Entry'!A304</f>
        <v>8850</v>
      </c>
      <c r="B304" s="34">
        <f>'Data Entry'!B304</f>
        <v>52</v>
      </c>
      <c r="C304" s="20">
        <f>IF('Data Entry'!C304="red",1,IF('Data Entry'!C304="blue",2,0))</f>
        <v>1</v>
      </c>
      <c r="D304" s="22">
        <f>'Data Entry'!D304</f>
        <v>1</v>
      </c>
      <c r="E304" s="22">
        <f>'Data Entry'!E304</f>
        <v>1</v>
      </c>
      <c r="F304" s="22">
        <f>'Data Entry'!F304</f>
        <v>0</v>
      </c>
      <c r="G304" s="22">
        <f>'Data Entry'!G304</f>
        <v>0</v>
      </c>
      <c r="H304" s="22">
        <f>'Data Entry'!H304</f>
        <v>0</v>
      </c>
      <c r="I304" s="22">
        <f t="shared" si="80"/>
        <v>1</v>
      </c>
      <c r="J304" s="22">
        <f t="shared" si="81"/>
        <v>0</v>
      </c>
      <c r="K304" s="22">
        <f t="shared" si="68"/>
        <v>2</v>
      </c>
      <c r="L304" s="22">
        <f t="shared" si="69"/>
        <v>2</v>
      </c>
      <c r="M304" s="22">
        <f t="shared" si="70"/>
        <v>0</v>
      </c>
      <c r="N304" s="22">
        <f t="shared" si="71"/>
        <v>1</v>
      </c>
      <c r="O304" s="22">
        <f t="shared" si="72"/>
        <v>4</v>
      </c>
      <c r="P304" s="35">
        <f>'Data Entry'!I304</f>
        <v>3</v>
      </c>
      <c r="Q304" s="35">
        <f>'Data Entry'!J304</f>
        <v>3</v>
      </c>
      <c r="R304" s="35">
        <f>'Data Entry'!K304</f>
        <v>0</v>
      </c>
      <c r="S304" s="35">
        <f>'Data Entry'!L304</f>
        <v>0</v>
      </c>
      <c r="T304" s="35">
        <f t="shared" si="73"/>
        <v>6</v>
      </c>
      <c r="U304" s="35">
        <f t="shared" si="74"/>
        <v>0</v>
      </c>
      <c r="V304" s="35">
        <f t="shared" si="82"/>
        <v>0.5</v>
      </c>
      <c r="W304" s="35" t="e">
        <f t="shared" si="83"/>
        <v>#DIV/0!</v>
      </c>
      <c r="X304" s="35">
        <f t="shared" si="84"/>
        <v>3</v>
      </c>
      <c r="Y304" s="35">
        <f t="shared" si="75"/>
        <v>3</v>
      </c>
      <c r="Z304" s="35">
        <f t="shared" si="76"/>
        <v>0</v>
      </c>
      <c r="AA304" s="35">
        <f t="shared" si="77"/>
        <v>3</v>
      </c>
      <c r="AB304" s="21">
        <f>'Data Entry'!S304</f>
        <v>0</v>
      </c>
      <c r="AC304" s="21">
        <f>'Data Entry'!T304</f>
        <v>0</v>
      </c>
      <c r="AD304" s="21">
        <f>'Data Entry'!U304</f>
        <v>0</v>
      </c>
      <c r="AE304" s="21">
        <f t="shared" si="78"/>
        <v>0</v>
      </c>
      <c r="AF304" s="13">
        <f>'Data Entry'!V304</f>
        <v>0</v>
      </c>
      <c r="AG304" s="13">
        <f t="shared" si="79"/>
        <v>0</v>
      </c>
      <c r="AH304" s="13">
        <f>'Data Entry'!W304</f>
        <v>0</v>
      </c>
      <c r="AI304" s="13">
        <f>'Data Entry'!X304</f>
        <v>0</v>
      </c>
      <c r="AJ304" s="13">
        <f>'Data Entry'!Y304</f>
        <v>0</v>
      </c>
      <c r="AK304" s="13">
        <f>'Data Entry'!Z304</f>
        <v>0</v>
      </c>
    </row>
    <row r="305" spans="1:37">
      <c r="A305" s="34">
        <f>'Data Entry'!A305</f>
        <v>4039</v>
      </c>
      <c r="B305" s="34">
        <f>'Data Entry'!B305</f>
        <v>52</v>
      </c>
      <c r="C305" s="20">
        <f>IF('Data Entry'!C305="red",1,IF('Data Entry'!C305="blue",2,0))</f>
        <v>1</v>
      </c>
      <c r="D305" s="22">
        <f>'Data Entry'!D305</f>
        <v>1</v>
      </c>
      <c r="E305" s="22">
        <f>'Data Entry'!E305</f>
        <v>1</v>
      </c>
      <c r="F305" s="22">
        <f>'Data Entry'!F305</f>
        <v>0</v>
      </c>
      <c r="G305" s="22">
        <f>'Data Entry'!G305</f>
        <v>0</v>
      </c>
      <c r="H305" s="22">
        <f>'Data Entry'!H305</f>
        <v>0</v>
      </c>
      <c r="I305" s="22">
        <f t="shared" si="80"/>
        <v>1</v>
      </c>
      <c r="J305" s="22">
        <f t="shared" si="81"/>
        <v>0</v>
      </c>
      <c r="K305" s="22">
        <f t="shared" si="68"/>
        <v>2</v>
      </c>
      <c r="L305" s="22">
        <f t="shared" si="69"/>
        <v>2</v>
      </c>
      <c r="M305" s="22">
        <f t="shared" si="70"/>
        <v>0</v>
      </c>
      <c r="N305" s="22">
        <f t="shared" si="71"/>
        <v>1</v>
      </c>
      <c r="O305" s="22">
        <f t="shared" si="72"/>
        <v>4</v>
      </c>
      <c r="P305" s="35">
        <f>'Data Entry'!I305</f>
        <v>0</v>
      </c>
      <c r="Q305" s="35">
        <f>'Data Entry'!J305</f>
        <v>0</v>
      </c>
      <c r="R305" s="35">
        <f>'Data Entry'!K305</f>
        <v>10</v>
      </c>
      <c r="S305" s="35">
        <f>'Data Entry'!L305</f>
        <v>2</v>
      </c>
      <c r="T305" s="35">
        <f t="shared" si="73"/>
        <v>0</v>
      </c>
      <c r="U305" s="35">
        <f t="shared" si="74"/>
        <v>12</v>
      </c>
      <c r="V305" s="35" t="e">
        <f t="shared" si="82"/>
        <v>#DIV/0!</v>
      </c>
      <c r="W305" s="35">
        <f t="shared" si="83"/>
        <v>0.833333333333333</v>
      </c>
      <c r="X305" s="35">
        <f t="shared" si="84"/>
        <v>6</v>
      </c>
      <c r="Y305" s="35">
        <f t="shared" si="75"/>
        <v>0</v>
      </c>
      <c r="Z305" s="35">
        <f t="shared" si="76"/>
        <v>20</v>
      </c>
      <c r="AA305" s="35">
        <f t="shared" si="77"/>
        <v>20</v>
      </c>
      <c r="AB305" s="21">
        <f>'Data Entry'!S305</f>
        <v>0</v>
      </c>
      <c r="AC305" s="21">
        <f>'Data Entry'!T305</f>
        <v>3</v>
      </c>
      <c r="AD305" s="21">
        <f>'Data Entry'!U305</f>
        <v>0</v>
      </c>
      <c r="AE305" s="21">
        <f t="shared" si="78"/>
        <v>10</v>
      </c>
      <c r="AF305" s="13">
        <f>'Data Entry'!V305</f>
        <v>0</v>
      </c>
      <c r="AG305" s="13">
        <f t="shared" si="79"/>
        <v>0</v>
      </c>
      <c r="AH305" s="13">
        <f>'Data Entry'!W305</f>
        <v>0</v>
      </c>
      <c r="AI305" s="13">
        <f>'Data Entry'!X305</f>
        <v>0</v>
      </c>
      <c r="AJ305" s="13">
        <f>'Data Entry'!Y305</f>
        <v>0</v>
      </c>
      <c r="AK305" s="13">
        <f>'Data Entry'!Z305</f>
        <v>0</v>
      </c>
    </row>
    <row r="306" spans="1:37">
      <c r="A306" s="34">
        <f>'Data Entry'!A306</f>
        <v>4903</v>
      </c>
      <c r="B306" s="34">
        <f>'Data Entry'!B306</f>
        <v>52</v>
      </c>
      <c r="C306" s="20">
        <f>IF('Data Entry'!C306="red",1,IF('Data Entry'!C306="blue",2,0))</f>
        <v>1</v>
      </c>
      <c r="D306" s="22">
        <f>'Data Entry'!D306</f>
        <v>1</v>
      </c>
      <c r="E306" s="22">
        <f>'Data Entry'!E306</f>
        <v>2</v>
      </c>
      <c r="F306" s="22">
        <f>'Data Entry'!F306</f>
        <v>0</v>
      </c>
      <c r="G306" s="22">
        <f>'Data Entry'!G306</f>
        <v>0</v>
      </c>
      <c r="H306" s="22">
        <f>'Data Entry'!H306</f>
        <v>0</v>
      </c>
      <c r="I306" s="22">
        <f t="shared" si="80"/>
        <v>2</v>
      </c>
      <c r="J306" s="22">
        <f t="shared" si="81"/>
        <v>0</v>
      </c>
      <c r="K306" s="22">
        <f t="shared" si="68"/>
        <v>2</v>
      </c>
      <c r="L306" s="22">
        <f t="shared" si="69"/>
        <v>4</v>
      </c>
      <c r="M306" s="22">
        <f t="shared" si="70"/>
        <v>0</v>
      </c>
      <c r="N306" s="22">
        <f t="shared" si="71"/>
        <v>2</v>
      </c>
      <c r="O306" s="22">
        <f t="shared" si="72"/>
        <v>6</v>
      </c>
      <c r="P306" s="35">
        <f>'Data Entry'!I306</f>
        <v>5</v>
      </c>
      <c r="Q306" s="35">
        <f>'Data Entry'!J306</f>
        <v>0</v>
      </c>
      <c r="R306" s="35">
        <f>'Data Entry'!K306</f>
        <v>0</v>
      </c>
      <c r="S306" s="35">
        <f>'Data Entry'!L306</f>
        <v>0</v>
      </c>
      <c r="T306" s="35">
        <f t="shared" si="73"/>
        <v>5</v>
      </c>
      <c r="U306" s="35">
        <f t="shared" si="74"/>
        <v>0</v>
      </c>
      <c r="V306" s="35">
        <f t="shared" si="82"/>
        <v>1</v>
      </c>
      <c r="W306" s="35" t="e">
        <f t="shared" si="83"/>
        <v>#DIV/0!</v>
      </c>
      <c r="X306" s="35">
        <f t="shared" si="84"/>
        <v>2.5</v>
      </c>
      <c r="Y306" s="35">
        <f t="shared" si="75"/>
        <v>5</v>
      </c>
      <c r="Z306" s="35">
        <f t="shared" si="76"/>
        <v>0</v>
      </c>
      <c r="AA306" s="35">
        <f t="shared" si="77"/>
        <v>5</v>
      </c>
      <c r="AB306" s="21">
        <f>'Data Entry'!S306</f>
        <v>0</v>
      </c>
      <c r="AC306" s="21">
        <f>'Data Entry'!T306</f>
        <v>3</v>
      </c>
      <c r="AD306" s="21">
        <f>'Data Entry'!U306</f>
        <v>1</v>
      </c>
      <c r="AE306" s="21">
        <f t="shared" si="78"/>
        <v>10</v>
      </c>
      <c r="AF306" s="13">
        <f>'Data Entry'!V306</f>
        <v>0</v>
      </c>
      <c r="AG306" s="13">
        <f t="shared" si="79"/>
        <v>0</v>
      </c>
      <c r="AH306" s="13">
        <f>'Data Entry'!W306</f>
        <v>0</v>
      </c>
      <c r="AI306" s="13">
        <f>'Data Entry'!X306</f>
        <v>0</v>
      </c>
      <c r="AJ306" s="13">
        <f>'Data Entry'!Y306</f>
        <v>0</v>
      </c>
      <c r="AK306" s="13">
        <f>'Data Entry'!Z306</f>
        <v>0</v>
      </c>
    </row>
    <row r="307" spans="1:37">
      <c r="A307" s="34">
        <f>'Data Entry'!A307</f>
        <v>7520</v>
      </c>
      <c r="B307" s="34">
        <f>'Data Entry'!B307</f>
        <v>53</v>
      </c>
      <c r="C307" s="20">
        <f>IF('Data Entry'!C307="red",1,IF('Data Entry'!C307="blue",2,0))</f>
        <v>2</v>
      </c>
      <c r="D307" s="22">
        <f>'Data Entry'!D307</f>
        <v>1</v>
      </c>
      <c r="E307" s="22">
        <f>'Data Entry'!E307</f>
        <v>0</v>
      </c>
      <c r="F307" s="22">
        <f>'Data Entry'!F307</f>
        <v>0</v>
      </c>
      <c r="G307" s="22">
        <f>'Data Entry'!G307</f>
        <v>1</v>
      </c>
      <c r="H307" s="22">
        <f>'Data Entry'!H307</f>
        <v>0</v>
      </c>
      <c r="I307" s="22">
        <f t="shared" si="80"/>
        <v>0</v>
      </c>
      <c r="J307" s="22">
        <f t="shared" si="81"/>
        <v>1</v>
      </c>
      <c r="K307" s="22">
        <f t="shared" si="68"/>
        <v>2</v>
      </c>
      <c r="L307" s="22">
        <f t="shared" si="69"/>
        <v>0</v>
      </c>
      <c r="M307" s="22">
        <f t="shared" si="70"/>
        <v>4</v>
      </c>
      <c r="N307" s="22">
        <f t="shared" si="71"/>
        <v>1</v>
      </c>
      <c r="O307" s="22">
        <f t="shared" si="72"/>
        <v>6</v>
      </c>
      <c r="P307" s="35">
        <f>'Data Entry'!I307</f>
        <v>0</v>
      </c>
      <c r="Q307" s="35">
        <f>'Data Entry'!J307</f>
        <v>0</v>
      </c>
      <c r="R307" s="35">
        <f>'Data Entry'!K307</f>
        <v>1</v>
      </c>
      <c r="S307" s="35">
        <f>'Data Entry'!L307</f>
        <v>1</v>
      </c>
      <c r="T307" s="35">
        <f t="shared" si="73"/>
        <v>0</v>
      </c>
      <c r="U307" s="35">
        <f t="shared" si="74"/>
        <v>2</v>
      </c>
      <c r="V307" s="35" t="e">
        <f t="shared" si="82"/>
        <v>#DIV/0!</v>
      </c>
      <c r="W307" s="35">
        <f t="shared" si="83"/>
        <v>0.5</v>
      </c>
      <c r="X307" s="35">
        <f t="shared" si="84"/>
        <v>1</v>
      </c>
      <c r="Y307" s="35">
        <f t="shared" si="75"/>
        <v>0</v>
      </c>
      <c r="Z307" s="35">
        <f t="shared" si="76"/>
        <v>2</v>
      </c>
      <c r="AA307" s="35">
        <f t="shared" si="77"/>
        <v>2</v>
      </c>
      <c r="AB307" s="21">
        <f>'Data Entry'!S307</f>
        <v>0</v>
      </c>
      <c r="AC307" s="21">
        <f>'Data Entry'!T307</f>
        <v>2</v>
      </c>
      <c r="AD307" s="21">
        <f>'Data Entry'!U307</f>
        <v>0</v>
      </c>
      <c r="AE307" s="21">
        <f t="shared" si="78"/>
        <v>6</v>
      </c>
      <c r="AF307" s="13">
        <f>'Data Entry'!V307</f>
        <v>0</v>
      </c>
      <c r="AG307" s="13">
        <f t="shared" si="79"/>
        <v>0</v>
      </c>
      <c r="AH307" s="13">
        <f>'Data Entry'!W307</f>
        <v>0</v>
      </c>
      <c r="AI307" s="13">
        <f>'Data Entry'!X307</f>
        <v>0</v>
      </c>
      <c r="AJ307" s="13">
        <f>'Data Entry'!Y307</f>
        <v>1</v>
      </c>
      <c r="AK307" s="13">
        <f>'Data Entry'!Z307</f>
        <v>1</v>
      </c>
    </row>
    <row r="308" spans="1:37">
      <c r="A308" s="34">
        <f>'Data Entry'!A308</f>
        <v>8735</v>
      </c>
      <c r="B308" s="34">
        <f>'Data Entry'!B308</f>
        <v>53</v>
      </c>
      <c r="C308" s="20">
        <f>IF('Data Entry'!C308="red",1,IF('Data Entry'!C308="blue",2,0))</f>
        <v>2</v>
      </c>
      <c r="D308" s="22">
        <f>'Data Entry'!D308</f>
        <v>1</v>
      </c>
      <c r="E308" s="22">
        <f>'Data Entry'!E308</f>
        <v>0</v>
      </c>
      <c r="F308" s="22">
        <f>'Data Entry'!F308</f>
        <v>0</v>
      </c>
      <c r="G308" s="22">
        <f>'Data Entry'!G308</f>
        <v>0</v>
      </c>
      <c r="H308" s="22">
        <f>'Data Entry'!H308</f>
        <v>0</v>
      </c>
      <c r="I308" s="22">
        <f t="shared" si="80"/>
        <v>0</v>
      </c>
      <c r="J308" s="22">
        <f t="shared" si="81"/>
        <v>0</v>
      </c>
      <c r="K308" s="22">
        <f t="shared" si="68"/>
        <v>2</v>
      </c>
      <c r="L308" s="22">
        <f t="shared" si="69"/>
        <v>0</v>
      </c>
      <c r="M308" s="22">
        <f t="shared" si="70"/>
        <v>0</v>
      </c>
      <c r="N308" s="22">
        <f t="shared" si="71"/>
        <v>0</v>
      </c>
      <c r="O308" s="22">
        <f t="shared" si="72"/>
        <v>2</v>
      </c>
      <c r="P308" s="35">
        <f>'Data Entry'!I308</f>
        <v>0</v>
      </c>
      <c r="Q308" s="35">
        <f>'Data Entry'!J308</f>
        <v>0</v>
      </c>
      <c r="R308" s="35">
        <f>'Data Entry'!K308</f>
        <v>0</v>
      </c>
      <c r="S308" s="35">
        <f>'Data Entry'!L308</f>
        <v>0</v>
      </c>
      <c r="T308" s="35">
        <f t="shared" si="73"/>
        <v>0</v>
      </c>
      <c r="U308" s="35">
        <f t="shared" si="74"/>
        <v>0</v>
      </c>
      <c r="V308" s="35" t="e">
        <f t="shared" si="82"/>
        <v>#DIV/0!</v>
      </c>
      <c r="W308" s="35" t="e">
        <f t="shared" si="83"/>
        <v>#DIV/0!</v>
      </c>
      <c r="X308" s="35">
        <f t="shared" si="84"/>
        <v>0</v>
      </c>
      <c r="Y308" s="35">
        <f t="shared" si="75"/>
        <v>0</v>
      </c>
      <c r="Z308" s="35">
        <f t="shared" si="76"/>
        <v>0</v>
      </c>
      <c r="AA308" s="35">
        <f t="shared" si="77"/>
        <v>0</v>
      </c>
      <c r="AB308" s="21">
        <f>'Data Entry'!S308</f>
        <v>0</v>
      </c>
      <c r="AC308" s="21">
        <f>'Data Entry'!T308</f>
        <v>0</v>
      </c>
      <c r="AD308" s="21">
        <f>'Data Entry'!U308</f>
        <v>0</v>
      </c>
      <c r="AE308" s="21">
        <f t="shared" si="78"/>
        <v>0</v>
      </c>
      <c r="AF308" s="13">
        <f>'Data Entry'!V308</f>
        <v>0</v>
      </c>
      <c r="AG308" s="13">
        <f t="shared" si="79"/>
        <v>0</v>
      </c>
      <c r="AH308" s="13">
        <f>'Data Entry'!W308</f>
        <v>0</v>
      </c>
      <c r="AI308" s="13">
        <f>'Data Entry'!X308</f>
        <v>0</v>
      </c>
      <c r="AJ308" s="13">
        <f>'Data Entry'!Y308</f>
        <v>0</v>
      </c>
      <c r="AK308" s="13">
        <f>'Data Entry'!Z308</f>
        <v>0</v>
      </c>
    </row>
    <row r="309" spans="1:37">
      <c r="A309" s="34">
        <f>'Data Entry'!A309</f>
        <v>6135</v>
      </c>
      <c r="B309" s="34">
        <f>'Data Entry'!B309</f>
        <v>54</v>
      </c>
      <c r="C309" s="20">
        <f>IF('Data Entry'!C309="red",1,IF('Data Entry'!C309="blue",2,0))</f>
        <v>1</v>
      </c>
      <c r="D309" s="22">
        <f>'Data Entry'!D309</f>
        <v>0</v>
      </c>
      <c r="E309" s="22">
        <f>'Data Entry'!E309</f>
        <v>0</v>
      </c>
      <c r="F309" s="22">
        <f>'Data Entry'!F309</f>
        <v>0</v>
      </c>
      <c r="G309" s="22">
        <f>'Data Entry'!G309</f>
        <v>0</v>
      </c>
      <c r="H309" s="22">
        <f>'Data Entry'!H309</f>
        <v>0</v>
      </c>
      <c r="I309" s="22">
        <f t="shared" si="80"/>
        <v>0</v>
      </c>
      <c r="J309" s="22">
        <f t="shared" si="81"/>
        <v>0</v>
      </c>
      <c r="K309" s="22">
        <f t="shared" si="68"/>
        <v>0</v>
      </c>
      <c r="L309" s="22">
        <f t="shared" si="69"/>
        <v>0</v>
      </c>
      <c r="M309" s="22">
        <f t="shared" si="70"/>
        <v>0</v>
      </c>
      <c r="N309" s="22">
        <f t="shared" si="71"/>
        <v>0</v>
      </c>
      <c r="O309" s="22">
        <f t="shared" si="72"/>
        <v>0</v>
      </c>
      <c r="P309" s="35">
        <f>'Data Entry'!I309</f>
        <v>0</v>
      </c>
      <c r="Q309" s="35">
        <f>'Data Entry'!J309</f>
        <v>0</v>
      </c>
      <c r="R309" s="35">
        <f>'Data Entry'!K309</f>
        <v>0</v>
      </c>
      <c r="S309" s="35">
        <f>'Data Entry'!L309</f>
        <v>0</v>
      </c>
      <c r="T309" s="35">
        <f t="shared" si="73"/>
        <v>0</v>
      </c>
      <c r="U309" s="35">
        <f t="shared" si="74"/>
        <v>0</v>
      </c>
      <c r="V309" s="35" t="e">
        <f t="shared" si="82"/>
        <v>#DIV/0!</v>
      </c>
      <c r="W309" s="35" t="e">
        <f t="shared" si="83"/>
        <v>#DIV/0!</v>
      </c>
      <c r="X309" s="35">
        <f t="shared" si="84"/>
        <v>0</v>
      </c>
      <c r="Y309" s="35">
        <f t="shared" si="75"/>
        <v>0</v>
      </c>
      <c r="Z309" s="35">
        <f t="shared" si="76"/>
        <v>0</v>
      </c>
      <c r="AA309" s="35">
        <f t="shared" si="77"/>
        <v>0</v>
      </c>
      <c r="AB309" s="21">
        <f>'Data Entry'!S309</f>
        <v>0</v>
      </c>
      <c r="AC309" s="21">
        <f>'Data Entry'!T309</f>
        <v>0</v>
      </c>
      <c r="AD309" s="21">
        <f>'Data Entry'!U309</f>
        <v>0</v>
      </c>
      <c r="AE309" s="21">
        <f t="shared" si="78"/>
        <v>0</v>
      </c>
      <c r="AF309" s="13">
        <f>'Data Entry'!V309</f>
        <v>8</v>
      </c>
      <c r="AG309" s="13">
        <f t="shared" si="79"/>
        <v>2.66666666666667</v>
      </c>
      <c r="AH309" s="13">
        <f>'Data Entry'!W309</f>
        <v>0</v>
      </c>
      <c r="AI309" s="13">
        <f>'Data Entry'!X309</f>
        <v>0</v>
      </c>
      <c r="AJ309" s="13">
        <f>'Data Entry'!Y309</f>
        <v>1</v>
      </c>
      <c r="AK309" s="13">
        <f>'Data Entry'!Z309</f>
        <v>0</v>
      </c>
    </row>
    <row r="310" spans="1:37">
      <c r="A310" s="34">
        <f>'Data Entry'!A310</f>
        <v>2386</v>
      </c>
      <c r="B310" s="34">
        <f>'Data Entry'!B310</f>
        <v>53</v>
      </c>
      <c r="C310" s="20">
        <f>IF('Data Entry'!C310="red",1,IF('Data Entry'!C310="blue",2,0))</f>
        <v>1</v>
      </c>
      <c r="D310" s="22">
        <f>'Data Entry'!D310</f>
        <v>1</v>
      </c>
      <c r="E310" s="22">
        <f>'Data Entry'!E310</f>
        <v>0</v>
      </c>
      <c r="F310" s="22">
        <f>'Data Entry'!F310</f>
        <v>0</v>
      </c>
      <c r="G310" s="22">
        <f>'Data Entry'!G310</f>
        <v>1</v>
      </c>
      <c r="H310" s="22">
        <f>'Data Entry'!H310</f>
        <v>0</v>
      </c>
      <c r="I310" s="22">
        <f t="shared" si="80"/>
        <v>0</v>
      </c>
      <c r="J310" s="22">
        <f t="shared" si="81"/>
        <v>1</v>
      </c>
      <c r="K310" s="22">
        <f t="shared" si="68"/>
        <v>2</v>
      </c>
      <c r="L310" s="22">
        <f t="shared" si="69"/>
        <v>0</v>
      </c>
      <c r="M310" s="22">
        <f t="shared" si="70"/>
        <v>4</v>
      </c>
      <c r="N310" s="22">
        <f t="shared" si="71"/>
        <v>1</v>
      </c>
      <c r="O310" s="22">
        <f t="shared" si="72"/>
        <v>6</v>
      </c>
      <c r="P310" s="35">
        <f>'Data Entry'!I310</f>
        <v>0</v>
      </c>
      <c r="Q310" s="35">
        <f>'Data Entry'!J310</f>
        <v>0</v>
      </c>
      <c r="R310" s="35">
        <f>'Data Entry'!K310</f>
        <v>0</v>
      </c>
      <c r="S310" s="35">
        <f>'Data Entry'!L310</f>
        <v>0</v>
      </c>
      <c r="T310" s="35">
        <f t="shared" si="73"/>
        <v>0</v>
      </c>
      <c r="U310" s="35">
        <f t="shared" si="74"/>
        <v>0</v>
      </c>
      <c r="V310" s="35" t="e">
        <f t="shared" si="82"/>
        <v>#DIV/0!</v>
      </c>
      <c r="W310" s="35" t="e">
        <f t="shared" si="83"/>
        <v>#DIV/0!</v>
      </c>
      <c r="X310" s="35">
        <f t="shared" si="84"/>
        <v>0</v>
      </c>
      <c r="Y310" s="35">
        <f t="shared" si="75"/>
        <v>0</v>
      </c>
      <c r="Z310" s="35">
        <f t="shared" si="76"/>
        <v>0</v>
      </c>
      <c r="AA310" s="35">
        <f t="shared" si="77"/>
        <v>0</v>
      </c>
      <c r="AB310" s="21">
        <f>'Data Entry'!S310</f>
        <v>0</v>
      </c>
      <c r="AC310" s="21">
        <f>'Data Entry'!T310</f>
        <v>0</v>
      </c>
      <c r="AD310" s="21">
        <f>'Data Entry'!U310</f>
        <v>0</v>
      </c>
      <c r="AE310" s="21">
        <f t="shared" si="78"/>
        <v>0</v>
      </c>
      <c r="AF310" s="13">
        <f>'Data Entry'!V310</f>
        <v>8</v>
      </c>
      <c r="AG310" s="13">
        <f t="shared" si="79"/>
        <v>2.66666666666667</v>
      </c>
      <c r="AH310" s="13">
        <f>'Data Entry'!W310</f>
        <v>0</v>
      </c>
      <c r="AI310" s="13">
        <f>'Data Entry'!X310</f>
        <v>0</v>
      </c>
      <c r="AJ310" s="13">
        <f>'Data Entry'!Y310</f>
        <v>1</v>
      </c>
      <c r="AK310" s="13">
        <f>'Data Entry'!Z310</f>
        <v>0</v>
      </c>
    </row>
    <row r="311" spans="1:37">
      <c r="A311" s="34">
        <f>'Data Entry'!A311</f>
        <v>2198</v>
      </c>
      <c r="B311" s="34">
        <f>'Data Entry'!B311</f>
        <v>53</v>
      </c>
      <c r="C311" s="20">
        <f>IF('Data Entry'!C311="red",1,IF('Data Entry'!C311="blue",2,0))</f>
        <v>1</v>
      </c>
      <c r="D311" s="22">
        <f>'Data Entry'!D311</f>
        <v>1</v>
      </c>
      <c r="E311" s="22">
        <f>'Data Entry'!E311</f>
        <v>0</v>
      </c>
      <c r="F311" s="22">
        <f>'Data Entry'!F311</f>
        <v>0</v>
      </c>
      <c r="G311" s="22">
        <f>'Data Entry'!G311</f>
        <v>1</v>
      </c>
      <c r="H311" s="22">
        <f>'Data Entry'!H311</f>
        <v>0</v>
      </c>
      <c r="I311" s="22">
        <f t="shared" si="80"/>
        <v>0</v>
      </c>
      <c r="J311" s="22">
        <f t="shared" si="81"/>
        <v>1</v>
      </c>
      <c r="K311" s="22">
        <f t="shared" si="68"/>
        <v>2</v>
      </c>
      <c r="L311" s="22">
        <f t="shared" si="69"/>
        <v>0</v>
      </c>
      <c r="M311" s="22">
        <f t="shared" si="70"/>
        <v>4</v>
      </c>
      <c r="N311" s="22">
        <f t="shared" si="71"/>
        <v>1</v>
      </c>
      <c r="O311" s="22">
        <f t="shared" si="72"/>
        <v>6</v>
      </c>
      <c r="P311" s="35">
        <f>'Data Entry'!I311</f>
        <v>0</v>
      </c>
      <c r="Q311" s="35">
        <f>'Data Entry'!J311</f>
        <v>0</v>
      </c>
      <c r="R311" s="35">
        <f>'Data Entry'!K311</f>
        <v>3</v>
      </c>
      <c r="S311" s="35">
        <f>'Data Entry'!L311</f>
        <v>3</v>
      </c>
      <c r="T311" s="35">
        <f t="shared" si="73"/>
        <v>0</v>
      </c>
      <c r="U311" s="35">
        <f t="shared" si="74"/>
        <v>6</v>
      </c>
      <c r="V311" s="35" t="e">
        <f t="shared" si="82"/>
        <v>#DIV/0!</v>
      </c>
      <c r="W311" s="35">
        <f t="shared" si="83"/>
        <v>0.5</v>
      </c>
      <c r="X311" s="35">
        <f t="shared" si="84"/>
        <v>3</v>
      </c>
      <c r="Y311" s="35">
        <f t="shared" si="75"/>
        <v>0</v>
      </c>
      <c r="Z311" s="35">
        <f t="shared" si="76"/>
        <v>6</v>
      </c>
      <c r="AA311" s="35">
        <f t="shared" si="77"/>
        <v>6</v>
      </c>
      <c r="AB311" s="21">
        <f>'Data Entry'!S311</f>
        <v>0</v>
      </c>
      <c r="AC311" s="21">
        <f>'Data Entry'!T311</f>
        <v>2</v>
      </c>
      <c r="AD311" s="21">
        <f>'Data Entry'!U311</f>
        <v>0</v>
      </c>
      <c r="AE311" s="21">
        <f t="shared" si="78"/>
        <v>6</v>
      </c>
      <c r="AF311" s="13">
        <f>'Data Entry'!V311</f>
        <v>8</v>
      </c>
      <c r="AG311" s="13">
        <f t="shared" si="79"/>
        <v>2.66666666666667</v>
      </c>
      <c r="AH311" s="13">
        <f>'Data Entry'!W311</f>
        <v>0</v>
      </c>
      <c r="AI311" s="13">
        <f>'Data Entry'!X311</f>
        <v>0</v>
      </c>
      <c r="AJ311" s="13">
        <f>'Data Entry'!Y311</f>
        <v>0</v>
      </c>
      <c r="AK311" s="13">
        <f>'Data Entry'!Z311</f>
        <v>0</v>
      </c>
    </row>
    <row r="312" spans="1:37">
      <c r="A312" s="34">
        <f>'Data Entry'!A312</f>
        <v>3739</v>
      </c>
      <c r="B312" s="34">
        <f>'Data Entry'!B312</f>
        <v>53</v>
      </c>
      <c r="C312" s="20">
        <f>IF('Data Entry'!C312="red",1,IF('Data Entry'!C312="blue",2,0))</f>
        <v>2</v>
      </c>
      <c r="D312" s="22">
        <f>'Data Entry'!D312</f>
        <v>1</v>
      </c>
      <c r="E312" s="22">
        <f>'Data Entry'!E312</f>
        <v>1</v>
      </c>
      <c r="F312" s="22">
        <f>'Data Entry'!F312</f>
        <v>0</v>
      </c>
      <c r="G312" s="22">
        <f>'Data Entry'!G312</f>
        <v>0</v>
      </c>
      <c r="H312" s="22">
        <f>'Data Entry'!H312</f>
        <v>0</v>
      </c>
      <c r="I312" s="22">
        <f t="shared" si="80"/>
        <v>1</v>
      </c>
      <c r="J312" s="22">
        <f t="shared" si="81"/>
        <v>0</v>
      </c>
      <c r="K312" s="22">
        <f t="shared" si="68"/>
        <v>2</v>
      </c>
      <c r="L312" s="22">
        <f t="shared" si="69"/>
        <v>2</v>
      </c>
      <c r="M312" s="22">
        <f t="shared" si="70"/>
        <v>0</v>
      </c>
      <c r="N312" s="22">
        <f t="shared" si="71"/>
        <v>1</v>
      </c>
      <c r="O312" s="22">
        <f t="shared" si="72"/>
        <v>4</v>
      </c>
      <c r="P312" s="35">
        <f>'Data Entry'!I312</f>
        <v>3</v>
      </c>
      <c r="Q312" s="35">
        <f>'Data Entry'!J312</f>
        <v>1</v>
      </c>
      <c r="R312" s="35">
        <f>'Data Entry'!K312</f>
        <v>0</v>
      </c>
      <c r="S312" s="35">
        <f>'Data Entry'!L312</f>
        <v>0</v>
      </c>
      <c r="T312" s="35">
        <f t="shared" si="73"/>
        <v>4</v>
      </c>
      <c r="U312" s="35">
        <f t="shared" si="74"/>
        <v>0</v>
      </c>
      <c r="V312" s="35">
        <f t="shared" si="82"/>
        <v>0.75</v>
      </c>
      <c r="W312" s="35" t="e">
        <f t="shared" si="83"/>
        <v>#DIV/0!</v>
      </c>
      <c r="X312" s="35">
        <f t="shared" si="84"/>
        <v>2</v>
      </c>
      <c r="Y312" s="35">
        <f t="shared" si="75"/>
        <v>3</v>
      </c>
      <c r="Z312" s="35">
        <f t="shared" si="76"/>
        <v>0</v>
      </c>
      <c r="AA312" s="35">
        <f t="shared" si="77"/>
        <v>3</v>
      </c>
      <c r="AB312" s="21">
        <f>'Data Entry'!S312</f>
        <v>0</v>
      </c>
      <c r="AC312" s="21">
        <f>'Data Entry'!T312</f>
        <v>0</v>
      </c>
      <c r="AD312" s="21">
        <f>'Data Entry'!U312</f>
        <v>0</v>
      </c>
      <c r="AE312" s="21">
        <f t="shared" si="78"/>
        <v>0</v>
      </c>
      <c r="AF312" s="13">
        <f>'Data Entry'!V312</f>
        <v>0</v>
      </c>
      <c r="AG312" s="13">
        <f t="shared" si="79"/>
        <v>0</v>
      </c>
      <c r="AH312" s="13">
        <f>'Data Entry'!W312</f>
        <v>0</v>
      </c>
      <c r="AI312" s="13">
        <f>'Data Entry'!X312</f>
        <v>0</v>
      </c>
      <c r="AJ312" s="13">
        <f>'Data Entry'!Y312</f>
        <v>0</v>
      </c>
      <c r="AK312" s="13">
        <f>'Data Entry'!Z312</f>
        <v>0</v>
      </c>
    </row>
    <row r="313" spans="1:37">
      <c r="A313" s="34">
        <f>'Data Entry'!A313</f>
        <v>7520</v>
      </c>
      <c r="B313" s="34">
        <f>'Data Entry'!B313</f>
        <v>53</v>
      </c>
      <c r="C313" s="20">
        <f>IF('Data Entry'!C313="red",1,IF('Data Entry'!C313="blue",2,0))</f>
        <v>2</v>
      </c>
      <c r="D313" s="22">
        <f>'Data Entry'!D313</f>
        <v>1</v>
      </c>
      <c r="E313" s="22">
        <f>'Data Entry'!E313</f>
        <v>0</v>
      </c>
      <c r="F313" s="22">
        <f>'Data Entry'!F313</f>
        <v>0</v>
      </c>
      <c r="G313" s="22">
        <f>'Data Entry'!G313</f>
        <v>1</v>
      </c>
      <c r="H313" s="22">
        <f>'Data Entry'!H313</f>
        <v>0</v>
      </c>
      <c r="I313" s="22">
        <f t="shared" si="80"/>
        <v>0</v>
      </c>
      <c r="J313" s="22">
        <f t="shared" si="81"/>
        <v>1</v>
      </c>
      <c r="K313" s="22">
        <f t="shared" si="68"/>
        <v>2</v>
      </c>
      <c r="L313" s="22">
        <f t="shared" si="69"/>
        <v>0</v>
      </c>
      <c r="M313" s="22">
        <f t="shared" si="70"/>
        <v>4</v>
      </c>
      <c r="N313" s="22">
        <f t="shared" si="71"/>
        <v>1</v>
      </c>
      <c r="O313" s="22">
        <f t="shared" si="72"/>
        <v>6</v>
      </c>
      <c r="P313" s="35">
        <f>'Data Entry'!I313</f>
        <v>0</v>
      </c>
      <c r="Q313" s="35">
        <f>'Data Entry'!J313</f>
        <v>0</v>
      </c>
      <c r="R313" s="35">
        <f>'Data Entry'!K313</f>
        <v>1</v>
      </c>
      <c r="S313" s="35">
        <f>'Data Entry'!L313</f>
        <v>1</v>
      </c>
      <c r="T313" s="35">
        <f t="shared" si="73"/>
        <v>0</v>
      </c>
      <c r="U313" s="35">
        <f t="shared" si="74"/>
        <v>2</v>
      </c>
      <c r="V313" s="35" t="e">
        <f t="shared" si="82"/>
        <v>#DIV/0!</v>
      </c>
      <c r="W313" s="35">
        <f t="shared" si="83"/>
        <v>0.5</v>
      </c>
      <c r="X313" s="35">
        <f t="shared" si="84"/>
        <v>1</v>
      </c>
      <c r="Y313" s="35">
        <f t="shared" si="75"/>
        <v>0</v>
      </c>
      <c r="Z313" s="35">
        <f t="shared" si="76"/>
        <v>2</v>
      </c>
      <c r="AA313" s="35">
        <f t="shared" si="77"/>
        <v>2</v>
      </c>
      <c r="AB313" s="21">
        <f>'Data Entry'!S313</f>
        <v>0</v>
      </c>
      <c r="AC313" s="21">
        <f>'Data Entry'!T313</f>
        <v>2</v>
      </c>
      <c r="AD313" s="21">
        <f>'Data Entry'!U313</f>
        <v>0</v>
      </c>
      <c r="AE313" s="21">
        <f t="shared" si="78"/>
        <v>6</v>
      </c>
      <c r="AF313" s="13">
        <f>'Data Entry'!V313</f>
        <v>0</v>
      </c>
      <c r="AG313" s="13">
        <f t="shared" si="79"/>
        <v>0</v>
      </c>
      <c r="AH313" s="13">
        <f>'Data Entry'!W313</f>
        <v>0</v>
      </c>
      <c r="AI313" s="13">
        <f>'Data Entry'!X313</f>
        <v>0</v>
      </c>
      <c r="AJ313" s="13">
        <f>'Data Entry'!Y313</f>
        <v>1</v>
      </c>
      <c r="AK313" s="13">
        <f>'Data Entry'!Z313</f>
        <v>1</v>
      </c>
    </row>
    <row r="314" spans="1:37">
      <c r="A314" s="34">
        <f>'Data Entry'!A314</f>
        <v>8735</v>
      </c>
      <c r="B314" s="34">
        <f>'Data Entry'!B314</f>
        <v>53</v>
      </c>
      <c r="C314" s="20">
        <f>IF('Data Entry'!C314="red",1,IF('Data Entry'!C314="blue",2,0))</f>
        <v>2</v>
      </c>
      <c r="D314" s="22">
        <f>'Data Entry'!D314</f>
        <v>1</v>
      </c>
      <c r="E314" s="22">
        <f>'Data Entry'!E314</f>
        <v>0</v>
      </c>
      <c r="F314" s="22">
        <f>'Data Entry'!F314</f>
        <v>0</v>
      </c>
      <c r="G314" s="22">
        <f>'Data Entry'!G314</f>
        <v>0</v>
      </c>
      <c r="H314" s="22">
        <f>'Data Entry'!H314</f>
        <v>0</v>
      </c>
      <c r="I314" s="22">
        <f t="shared" si="80"/>
        <v>0</v>
      </c>
      <c r="J314" s="22">
        <f t="shared" si="81"/>
        <v>0</v>
      </c>
      <c r="K314" s="22">
        <f t="shared" si="68"/>
        <v>2</v>
      </c>
      <c r="L314" s="22">
        <f t="shared" si="69"/>
        <v>0</v>
      </c>
      <c r="M314" s="22">
        <f t="shared" si="70"/>
        <v>0</v>
      </c>
      <c r="N314" s="22">
        <f t="shared" si="71"/>
        <v>0</v>
      </c>
      <c r="O314" s="22">
        <f t="shared" si="72"/>
        <v>2</v>
      </c>
      <c r="P314" s="35">
        <f>'Data Entry'!I314</f>
        <v>0</v>
      </c>
      <c r="Q314" s="35">
        <f>'Data Entry'!J314</f>
        <v>0</v>
      </c>
      <c r="R314" s="35">
        <f>'Data Entry'!K314</f>
        <v>0</v>
      </c>
      <c r="S314" s="35">
        <f>'Data Entry'!L314</f>
        <v>0</v>
      </c>
      <c r="T314" s="35">
        <f t="shared" si="73"/>
        <v>0</v>
      </c>
      <c r="U314" s="35">
        <f t="shared" si="74"/>
        <v>0</v>
      </c>
      <c r="V314" s="35" t="e">
        <f t="shared" si="82"/>
        <v>#DIV/0!</v>
      </c>
      <c r="W314" s="35" t="e">
        <f t="shared" si="83"/>
        <v>#DIV/0!</v>
      </c>
      <c r="X314" s="35">
        <f t="shared" si="84"/>
        <v>0</v>
      </c>
      <c r="Y314" s="35">
        <f t="shared" si="75"/>
        <v>0</v>
      </c>
      <c r="Z314" s="35">
        <f t="shared" si="76"/>
        <v>0</v>
      </c>
      <c r="AA314" s="35">
        <f t="shared" si="77"/>
        <v>0</v>
      </c>
      <c r="AB314" s="21">
        <f>'Data Entry'!S314</f>
        <v>0</v>
      </c>
      <c r="AC314" s="21">
        <f>'Data Entry'!T314</f>
        <v>0</v>
      </c>
      <c r="AD314" s="21">
        <f>'Data Entry'!U314</f>
        <v>0</v>
      </c>
      <c r="AE314" s="21">
        <f t="shared" si="78"/>
        <v>0</v>
      </c>
      <c r="AF314" s="13">
        <f>'Data Entry'!V314</f>
        <v>0</v>
      </c>
      <c r="AG314" s="13">
        <f t="shared" si="79"/>
        <v>0</v>
      </c>
      <c r="AH314" s="13">
        <f>'Data Entry'!W314</f>
        <v>0</v>
      </c>
      <c r="AI314" s="13">
        <f>'Data Entry'!X314</f>
        <v>0</v>
      </c>
      <c r="AJ314" s="13">
        <f>'Data Entry'!Y314</f>
        <v>0</v>
      </c>
      <c r="AK314" s="13">
        <f>'Data Entry'!Z314</f>
        <v>0</v>
      </c>
    </row>
    <row r="315" spans="1:37">
      <c r="A315" s="34">
        <f>'Data Entry'!A315</f>
        <v>6135</v>
      </c>
      <c r="B315" s="34">
        <f>'Data Entry'!B315</f>
        <v>54</v>
      </c>
      <c r="C315" s="20">
        <f>IF('Data Entry'!C315="red",1,IF('Data Entry'!C315="blue",2,0))</f>
        <v>1</v>
      </c>
      <c r="D315" s="22">
        <f>'Data Entry'!D315</f>
        <v>0</v>
      </c>
      <c r="E315" s="22">
        <f>'Data Entry'!E315</f>
        <v>0</v>
      </c>
      <c r="F315" s="22">
        <f>'Data Entry'!F315</f>
        <v>0</v>
      </c>
      <c r="G315" s="22">
        <f>'Data Entry'!G315</f>
        <v>0</v>
      </c>
      <c r="H315" s="22">
        <f>'Data Entry'!H315</f>
        <v>0</v>
      </c>
      <c r="I315" s="22">
        <f t="shared" si="80"/>
        <v>0</v>
      </c>
      <c r="J315" s="22">
        <f t="shared" si="81"/>
        <v>0</v>
      </c>
      <c r="K315" s="22">
        <f t="shared" si="68"/>
        <v>0</v>
      </c>
      <c r="L315" s="22">
        <f t="shared" si="69"/>
        <v>0</v>
      </c>
      <c r="M315" s="22">
        <f t="shared" si="70"/>
        <v>0</v>
      </c>
      <c r="N315" s="22">
        <f t="shared" si="71"/>
        <v>0</v>
      </c>
      <c r="O315" s="22">
        <f t="shared" si="72"/>
        <v>0</v>
      </c>
      <c r="P315" s="35">
        <f>'Data Entry'!I315</f>
        <v>0</v>
      </c>
      <c r="Q315" s="35">
        <f>'Data Entry'!J315</f>
        <v>0</v>
      </c>
      <c r="R315" s="35">
        <f>'Data Entry'!K315</f>
        <v>0</v>
      </c>
      <c r="S315" s="35">
        <f>'Data Entry'!L315</f>
        <v>0</v>
      </c>
      <c r="T315" s="35">
        <f t="shared" si="73"/>
        <v>0</v>
      </c>
      <c r="U315" s="35">
        <f t="shared" si="74"/>
        <v>0</v>
      </c>
      <c r="V315" s="35" t="e">
        <f t="shared" si="82"/>
        <v>#DIV/0!</v>
      </c>
      <c r="W315" s="35" t="e">
        <f t="shared" si="83"/>
        <v>#DIV/0!</v>
      </c>
      <c r="X315" s="35">
        <f t="shared" si="84"/>
        <v>0</v>
      </c>
      <c r="Y315" s="35">
        <f t="shared" si="75"/>
        <v>0</v>
      </c>
      <c r="Z315" s="35">
        <f t="shared" si="76"/>
        <v>0</v>
      </c>
      <c r="AA315" s="35">
        <f t="shared" si="77"/>
        <v>0</v>
      </c>
      <c r="AB315" s="21">
        <f>'Data Entry'!S315</f>
        <v>0</v>
      </c>
      <c r="AC315" s="21">
        <f>'Data Entry'!T315</f>
        <v>0</v>
      </c>
      <c r="AD315" s="21">
        <f>'Data Entry'!U315</f>
        <v>0</v>
      </c>
      <c r="AE315" s="21">
        <f t="shared" si="78"/>
        <v>0</v>
      </c>
      <c r="AF315" s="13">
        <f>'Data Entry'!V315</f>
        <v>8</v>
      </c>
      <c r="AG315" s="13">
        <f t="shared" si="79"/>
        <v>2.66666666666667</v>
      </c>
      <c r="AH315" s="13">
        <f>'Data Entry'!W315</f>
        <v>0</v>
      </c>
      <c r="AI315" s="13">
        <f>'Data Entry'!X315</f>
        <v>0</v>
      </c>
      <c r="AJ315" s="13">
        <f>'Data Entry'!Y315</f>
        <v>1</v>
      </c>
      <c r="AK315" s="13">
        <f>'Data Entry'!Z315</f>
        <v>0</v>
      </c>
    </row>
    <row r="316" spans="1:37">
      <c r="A316" s="34">
        <f>'Data Entry'!A316</f>
        <v>2386</v>
      </c>
      <c r="B316" s="34">
        <f>'Data Entry'!B316</f>
        <v>53</v>
      </c>
      <c r="C316" s="20">
        <f>IF('Data Entry'!C316="red",1,IF('Data Entry'!C316="blue",2,0))</f>
        <v>1</v>
      </c>
      <c r="D316" s="22">
        <f>'Data Entry'!D316</f>
        <v>1</v>
      </c>
      <c r="E316" s="22">
        <f>'Data Entry'!E316</f>
        <v>0</v>
      </c>
      <c r="F316" s="22">
        <f>'Data Entry'!F316</f>
        <v>0</v>
      </c>
      <c r="G316" s="22">
        <f>'Data Entry'!G316</f>
        <v>1</v>
      </c>
      <c r="H316" s="22">
        <f>'Data Entry'!H316</f>
        <v>0</v>
      </c>
      <c r="I316" s="22">
        <f t="shared" si="80"/>
        <v>0</v>
      </c>
      <c r="J316" s="22">
        <f t="shared" si="81"/>
        <v>1</v>
      </c>
      <c r="K316" s="22">
        <f t="shared" si="68"/>
        <v>2</v>
      </c>
      <c r="L316" s="22">
        <f t="shared" si="69"/>
        <v>0</v>
      </c>
      <c r="M316" s="22">
        <f t="shared" si="70"/>
        <v>4</v>
      </c>
      <c r="N316" s="22">
        <f t="shared" si="71"/>
        <v>1</v>
      </c>
      <c r="O316" s="22">
        <f t="shared" si="72"/>
        <v>6</v>
      </c>
      <c r="P316" s="35">
        <f>'Data Entry'!I316</f>
        <v>0</v>
      </c>
      <c r="Q316" s="35">
        <f>'Data Entry'!J316</f>
        <v>0</v>
      </c>
      <c r="R316" s="35">
        <f>'Data Entry'!K316</f>
        <v>0</v>
      </c>
      <c r="S316" s="35">
        <f>'Data Entry'!L316</f>
        <v>0</v>
      </c>
      <c r="T316" s="35">
        <f t="shared" si="73"/>
        <v>0</v>
      </c>
      <c r="U316" s="35">
        <f t="shared" si="74"/>
        <v>0</v>
      </c>
      <c r="V316" s="35" t="e">
        <f t="shared" si="82"/>
        <v>#DIV/0!</v>
      </c>
      <c r="W316" s="35" t="e">
        <f t="shared" si="83"/>
        <v>#DIV/0!</v>
      </c>
      <c r="X316" s="35">
        <f t="shared" si="84"/>
        <v>0</v>
      </c>
      <c r="Y316" s="35">
        <f t="shared" si="75"/>
        <v>0</v>
      </c>
      <c r="Z316" s="35">
        <f t="shared" si="76"/>
        <v>0</v>
      </c>
      <c r="AA316" s="35">
        <f t="shared" si="77"/>
        <v>0</v>
      </c>
      <c r="AB316" s="21">
        <f>'Data Entry'!S316</f>
        <v>0</v>
      </c>
      <c r="AC316" s="21">
        <f>'Data Entry'!T316</f>
        <v>0</v>
      </c>
      <c r="AD316" s="21">
        <f>'Data Entry'!U316</f>
        <v>0</v>
      </c>
      <c r="AE316" s="21">
        <f t="shared" si="78"/>
        <v>0</v>
      </c>
      <c r="AF316" s="13">
        <f>'Data Entry'!V316</f>
        <v>8</v>
      </c>
      <c r="AG316" s="13">
        <f t="shared" si="79"/>
        <v>2.66666666666667</v>
      </c>
      <c r="AH316" s="13">
        <f>'Data Entry'!W316</f>
        <v>0</v>
      </c>
      <c r="AI316" s="13">
        <f>'Data Entry'!X316</f>
        <v>0</v>
      </c>
      <c r="AJ316" s="13">
        <f>'Data Entry'!Y316</f>
        <v>1</v>
      </c>
      <c r="AK316" s="13">
        <f>'Data Entry'!Z316</f>
        <v>0</v>
      </c>
    </row>
    <row r="317" spans="1:37">
      <c r="A317" s="34">
        <f>'Data Entry'!A317</f>
        <v>2198</v>
      </c>
      <c r="B317" s="34">
        <f>'Data Entry'!B317</f>
        <v>53</v>
      </c>
      <c r="C317" s="20">
        <f>IF('Data Entry'!C317="red",1,IF('Data Entry'!C317="blue",2,0))</f>
        <v>1</v>
      </c>
      <c r="D317" s="22">
        <f>'Data Entry'!D317</f>
        <v>1</v>
      </c>
      <c r="E317" s="22">
        <f>'Data Entry'!E317</f>
        <v>0</v>
      </c>
      <c r="F317" s="22">
        <f>'Data Entry'!F317</f>
        <v>0</v>
      </c>
      <c r="G317" s="22">
        <f>'Data Entry'!G317</f>
        <v>1</v>
      </c>
      <c r="H317" s="22">
        <f>'Data Entry'!H317</f>
        <v>0</v>
      </c>
      <c r="I317" s="22">
        <f t="shared" si="80"/>
        <v>0</v>
      </c>
      <c r="J317" s="22">
        <f t="shared" si="81"/>
        <v>1</v>
      </c>
      <c r="K317" s="22">
        <f t="shared" si="68"/>
        <v>2</v>
      </c>
      <c r="L317" s="22">
        <f t="shared" si="69"/>
        <v>0</v>
      </c>
      <c r="M317" s="22">
        <f t="shared" si="70"/>
        <v>4</v>
      </c>
      <c r="N317" s="22">
        <f t="shared" si="71"/>
        <v>1</v>
      </c>
      <c r="O317" s="22">
        <f t="shared" si="72"/>
        <v>6</v>
      </c>
      <c r="P317" s="35">
        <f>'Data Entry'!I317</f>
        <v>0</v>
      </c>
      <c r="Q317" s="35">
        <f>'Data Entry'!J317</f>
        <v>0</v>
      </c>
      <c r="R317" s="35">
        <f>'Data Entry'!K317</f>
        <v>3</v>
      </c>
      <c r="S317" s="35">
        <f>'Data Entry'!L317</f>
        <v>3</v>
      </c>
      <c r="T317" s="35">
        <f t="shared" si="73"/>
        <v>0</v>
      </c>
      <c r="U317" s="35">
        <f t="shared" si="74"/>
        <v>6</v>
      </c>
      <c r="V317" s="35" t="e">
        <f t="shared" si="82"/>
        <v>#DIV/0!</v>
      </c>
      <c r="W317" s="35">
        <f t="shared" si="83"/>
        <v>0.5</v>
      </c>
      <c r="X317" s="35">
        <f t="shared" si="84"/>
        <v>3</v>
      </c>
      <c r="Y317" s="35">
        <f t="shared" si="75"/>
        <v>0</v>
      </c>
      <c r="Z317" s="35">
        <f t="shared" si="76"/>
        <v>6</v>
      </c>
      <c r="AA317" s="35">
        <f t="shared" si="77"/>
        <v>6</v>
      </c>
      <c r="AB317" s="21">
        <f>'Data Entry'!S317</f>
        <v>0</v>
      </c>
      <c r="AC317" s="21">
        <f>'Data Entry'!T317</f>
        <v>2</v>
      </c>
      <c r="AD317" s="21">
        <f>'Data Entry'!U317</f>
        <v>0</v>
      </c>
      <c r="AE317" s="21">
        <f t="shared" si="78"/>
        <v>6</v>
      </c>
      <c r="AF317" s="13">
        <f>'Data Entry'!V317</f>
        <v>8</v>
      </c>
      <c r="AG317" s="13">
        <f t="shared" si="79"/>
        <v>2.66666666666667</v>
      </c>
      <c r="AH317" s="13">
        <f>'Data Entry'!W317</f>
        <v>0</v>
      </c>
      <c r="AI317" s="13">
        <f>'Data Entry'!X317</f>
        <v>0</v>
      </c>
      <c r="AJ317" s="13">
        <f>'Data Entry'!Y317</f>
        <v>0</v>
      </c>
      <c r="AK317" s="13">
        <f>'Data Entry'!Z317</f>
        <v>0</v>
      </c>
    </row>
    <row r="318" spans="1:37">
      <c r="A318" s="34">
        <f>'Data Entry'!A318</f>
        <v>3739</v>
      </c>
      <c r="B318" s="34">
        <f>'Data Entry'!B318</f>
        <v>53</v>
      </c>
      <c r="C318" s="20">
        <f>IF('Data Entry'!C318="red",1,IF('Data Entry'!C318="blue",2,0))</f>
        <v>2</v>
      </c>
      <c r="D318" s="22">
        <f>'Data Entry'!D318</f>
        <v>1</v>
      </c>
      <c r="E318" s="22">
        <f>'Data Entry'!E318</f>
        <v>1</v>
      </c>
      <c r="F318" s="22">
        <f>'Data Entry'!F318</f>
        <v>0</v>
      </c>
      <c r="G318" s="22">
        <f>'Data Entry'!G318</f>
        <v>0</v>
      </c>
      <c r="H318" s="22">
        <f>'Data Entry'!H318</f>
        <v>0</v>
      </c>
      <c r="I318" s="22">
        <f t="shared" si="80"/>
        <v>1</v>
      </c>
      <c r="J318" s="22">
        <f t="shared" si="81"/>
        <v>0</v>
      </c>
      <c r="K318" s="22">
        <f t="shared" si="68"/>
        <v>2</v>
      </c>
      <c r="L318" s="22">
        <f t="shared" si="69"/>
        <v>2</v>
      </c>
      <c r="M318" s="22">
        <f t="shared" si="70"/>
        <v>0</v>
      </c>
      <c r="N318" s="22">
        <f t="shared" si="71"/>
        <v>1</v>
      </c>
      <c r="O318" s="22">
        <f t="shared" si="72"/>
        <v>4</v>
      </c>
      <c r="P318" s="35">
        <f>'Data Entry'!I318</f>
        <v>3</v>
      </c>
      <c r="Q318" s="35">
        <f>'Data Entry'!J318</f>
        <v>1</v>
      </c>
      <c r="R318" s="35">
        <f>'Data Entry'!K318</f>
        <v>0</v>
      </c>
      <c r="S318" s="35">
        <f>'Data Entry'!L318</f>
        <v>0</v>
      </c>
      <c r="T318" s="35">
        <f t="shared" si="73"/>
        <v>4</v>
      </c>
      <c r="U318" s="35">
        <f t="shared" si="74"/>
        <v>0</v>
      </c>
      <c r="V318" s="35">
        <f t="shared" si="82"/>
        <v>0.75</v>
      </c>
      <c r="W318" s="35" t="e">
        <f t="shared" si="83"/>
        <v>#DIV/0!</v>
      </c>
      <c r="X318" s="35">
        <f t="shared" si="84"/>
        <v>2</v>
      </c>
      <c r="Y318" s="35">
        <f t="shared" si="75"/>
        <v>3</v>
      </c>
      <c r="Z318" s="35">
        <f t="shared" si="76"/>
        <v>0</v>
      </c>
      <c r="AA318" s="35">
        <f t="shared" si="77"/>
        <v>3</v>
      </c>
      <c r="AB318" s="21">
        <f>'Data Entry'!S318</f>
        <v>0</v>
      </c>
      <c r="AC318" s="21">
        <f>'Data Entry'!T318</f>
        <v>0</v>
      </c>
      <c r="AD318" s="21">
        <f>'Data Entry'!U318</f>
        <v>0</v>
      </c>
      <c r="AE318" s="21">
        <f t="shared" si="78"/>
        <v>0</v>
      </c>
      <c r="AF318" s="13">
        <f>'Data Entry'!V318</f>
        <v>0</v>
      </c>
      <c r="AG318" s="13">
        <f t="shared" si="79"/>
        <v>0</v>
      </c>
      <c r="AH318" s="13">
        <f>'Data Entry'!W318</f>
        <v>0</v>
      </c>
      <c r="AI318" s="13">
        <f>'Data Entry'!X318</f>
        <v>0</v>
      </c>
      <c r="AJ318" s="13">
        <f>'Data Entry'!Y318</f>
        <v>0</v>
      </c>
      <c r="AK318" s="13">
        <f>'Data Entry'!Z318</f>
        <v>0</v>
      </c>
    </row>
    <row r="319" spans="1:37">
      <c r="A319" s="34">
        <f>'Data Entry'!A319</f>
        <v>4946</v>
      </c>
      <c r="B319" s="34">
        <f>'Data Entry'!B319</f>
        <v>55</v>
      </c>
      <c r="C319" s="20">
        <f>IF('Data Entry'!C319="red",1,IF('Data Entry'!C319="blue",2,0))</f>
        <v>1</v>
      </c>
      <c r="D319" s="22">
        <f>'Data Entry'!D319</f>
        <v>1</v>
      </c>
      <c r="E319" s="22">
        <f>'Data Entry'!E319</f>
        <v>0</v>
      </c>
      <c r="F319" s="22">
        <f>'Data Entry'!F319</f>
        <v>0</v>
      </c>
      <c r="G319" s="22">
        <f>'Data Entry'!G319</f>
        <v>0</v>
      </c>
      <c r="H319" s="22">
        <f>'Data Entry'!H319</f>
        <v>2</v>
      </c>
      <c r="I319" s="22">
        <f t="shared" si="80"/>
        <v>0</v>
      </c>
      <c r="J319" s="22">
        <f t="shared" si="81"/>
        <v>2</v>
      </c>
      <c r="K319" s="22">
        <f t="shared" si="68"/>
        <v>2</v>
      </c>
      <c r="L319" s="22">
        <f t="shared" si="69"/>
        <v>0</v>
      </c>
      <c r="M319" s="22">
        <f t="shared" si="70"/>
        <v>0</v>
      </c>
      <c r="N319" s="22">
        <f t="shared" si="71"/>
        <v>2</v>
      </c>
      <c r="O319" s="22">
        <f t="shared" si="72"/>
        <v>2</v>
      </c>
      <c r="P319" s="35">
        <f>'Data Entry'!I319</f>
        <v>0</v>
      </c>
      <c r="Q319" s="35">
        <f>'Data Entry'!J319</f>
        <v>0</v>
      </c>
      <c r="R319" s="35">
        <f>'Data Entry'!K319</f>
        <v>4</v>
      </c>
      <c r="S319" s="35">
        <f>'Data Entry'!L319</f>
        <v>1</v>
      </c>
      <c r="T319" s="35">
        <f t="shared" si="73"/>
        <v>0</v>
      </c>
      <c r="U319" s="35">
        <f t="shared" si="74"/>
        <v>5</v>
      </c>
      <c r="V319" s="35" t="e">
        <f t="shared" si="82"/>
        <v>#DIV/0!</v>
      </c>
      <c r="W319" s="35">
        <f t="shared" si="83"/>
        <v>0.8</v>
      </c>
      <c r="X319" s="35">
        <f t="shared" si="84"/>
        <v>2.5</v>
      </c>
      <c r="Y319" s="35">
        <f t="shared" si="75"/>
        <v>0</v>
      </c>
      <c r="Z319" s="35">
        <f t="shared" si="76"/>
        <v>8</v>
      </c>
      <c r="AA319" s="35">
        <f t="shared" si="77"/>
        <v>8</v>
      </c>
      <c r="AB319" s="21">
        <f>'Data Entry'!S319</f>
        <v>0</v>
      </c>
      <c r="AC319" s="21">
        <f>'Data Entry'!T319</f>
        <v>3</v>
      </c>
      <c r="AD319" s="21">
        <f>'Data Entry'!U319</f>
        <v>0</v>
      </c>
      <c r="AE319" s="21">
        <f t="shared" si="78"/>
        <v>10</v>
      </c>
      <c r="AF319" s="13">
        <f>'Data Entry'!V319</f>
        <v>0</v>
      </c>
      <c r="AG319" s="13">
        <f t="shared" si="79"/>
        <v>0</v>
      </c>
      <c r="AH319" s="13">
        <f>'Data Entry'!W319</f>
        <v>0</v>
      </c>
      <c r="AI319" s="13">
        <f>'Data Entry'!X319</f>
        <v>0</v>
      </c>
      <c r="AJ319" s="13">
        <f>'Data Entry'!Y319</f>
        <v>0</v>
      </c>
      <c r="AK319" s="13">
        <f>'Data Entry'!Z319</f>
        <v>0</v>
      </c>
    </row>
    <row r="320" spans="1:37">
      <c r="A320" s="34">
        <f>'Data Entry'!A320</f>
        <v>7902</v>
      </c>
      <c r="B320" s="34">
        <f>'Data Entry'!B320</f>
        <v>55</v>
      </c>
      <c r="C320" s="20">
        <f>IF('Data Entry'!C320="red",1,IF('Data Entry'!C320="blue",2,0))</f>
        <v>2</v>
      </c>
      <c r="D320" s="22">
        <f>'Data Entry'!D320</f>
        <v>0</v>
      </c>
      <c r="E320" s="22">
        <f>'Data Entry'!E320</f>
        <v>0</v>
      </c>
      <c r="F320" s="22">
        <f>'Data Entry'!F320</f>
        <v>0</v>
      </c>
      <c r="G320" s="22">
        <f>'Data Entry'!G320</f>
        <v>1</v>
      </c>
      <c r="H320" s="22">
        <f>'Data Entry'!H320</f>
        <v>0</v>
      </c>
      <c r="I320" s="22">
        <f t="shared" si="80"/>
        <v>0</v>
      </c>
      <c r="J320" s="22">
        <f t="shared" si="81"/>
        <v>1</v>
      </c>
      <c r="K320" s="22">
        <f t="shared" si="68"/>
        <v>0</v>
      </c>
      <c r="L320" s="22">
        <f t="shared" si="69"/>
        <v>0</v>
      </c>
      <c r="M320" s="22">
        <f t="shared" si="70"/>
        <v>4</v>
      </c>
      <c r="N320" s="22">
        <f t="shared" si="71"/>
        <v>1</v>
      </c>
      <c r="O320" s="22">
        <f t="shared" si="72"/>
        <v>4</v>
      </c>
      <c r="P320" s="35">
        <f>'Data Entry'!I320</f>
        <v>0</v>
      </c>
      <c r="Q320" s="35">
        <f>'Data Entry'!J320</f>
        <v>0</v>
      </c>
      <c r="R320" s="35">
        <f>'Data Entry'!K320</f>
        <v>7</v>
      </c>
      <c r="S320" s="35">
        <f>'Data Entry'!L320</f>
        <v>2</v>
      </c>
      <c r="T320" s="35">
        <f t="shared" si="73"/>
        <v>0</v>
      </c>
      <c r="U320" s="35">
        <f t="shared" si="74"/>
        <v>9</v>
      </c>
      <c r="V320" s="35" t="e">
        <f t="shared" si="82"/>
        <v>#DIV/0!</v>
      </c>
      <c r="W320" s="35">
        <f t="shared" si="83"/>
        <v>0.777777777777778</v>
      </c>
      <c r="X320" s="35">
        <f t="shared" si="84"/>
        <v>4.5</v>
      </c>
      <c r="Y320" s="35">
        <f t="shared" si="75"/>
        <v>0</v>
      </c>
      <c r="Z320" s="35">
        <f t="shared" si="76"/>
        <v>14</v>
      </c>
      <c r="AA320" s="35">
        <f t="shared" si="77"/>
        <v>14</v>
      </c>
      <c r="AB320" s="21">
        <f>'Data Entry'!S320</f>
        <v>0</v>
      </c>
      <c r="AC320" s="21">
        <f>'Data Entry'!T320</f>
        <v>3</v>
      </c>
      <c r="AD320" s="21">
        <f>'Data Entry'!U320</f>
        <v>0</v>
      </c>
      <c r="AE320" s="21">
        <f t="shared" si="78"/>
        <v>10</v>
      </c>
      <c r="AF320" s="13">
        <f>'Data Entry'!V320</f>
        <v>4</v>
      </c>
      <c r="AG320" s="13">
        <f t="shared" si="79"/>
        <v>1.33333333333333</v>
      </c>
      <c r="AH320" s="13">
        <f>'Data Entry'!W320</f>
        <v>0</v>
      </c>
      <c r="AI320" s="13">
        <f>'Data Entry'!X320</f>
        <v>0</v>
      </c>
      <c r="AJ320" s="13">
        <f>'Data Entry'!Y320</f>
        <v>0</v>
      </c>
      <c r="AK320" s="13">
        <f>'Data Entry'!Z320</f>
        <v>0</v>
      </c>
    </row>
    <row r="321" spans="1:37">
      <c r="A321" s="34">
        <f>'Data Entry'!A321</f>
        <v>4343</v>
      </c>
      <c r="B321" s="34">
        <f>'Data Entry'!B321</f>
        <v>55</v>
      </c>
      <c r="C321" s="20">
        <f>IF('Data Entry'!C321="red",1,IF('Data Entry'!C321="blue",2,0))</f>
        <v>2</v>
      </c>
      <c r="D321" s="22">
        <f>'Data Entry'!D321</f>
        <v>1</v>
      </c>
      <c r="E321" s="22">
        <f>'Data Entry'!E321</f>
        <v>0</v>
      </c>
      <c r="F321" s="22">
        <f>'Data Entry'!F321</f>
        <v>0</v>
      </c>
      <c r="G321" s="22">
        <f>'Data Entry'!G321</f>
        <v>2</v>
      </c>
      <c r="H321" s="22">
        <f>'Data Entry'!H321</f>
        <v>1</v>
      </c>
      <c r="I321" s="22">
        <f t="shared" si="80"/>
        <v>0</v>
      </c>
      <c r="J321" s="22">
        <f t="shared" si="81"/>
        <v>3</v>
      </c>
      <c r="K321" s="22">
        <f t="shared" si="68"/>
        <v>2</v>
      </c>
      <c r="L321" s="22">
        <f t="shared" si="69"/>
        <v>0</v>
      </c>
      <c r="M321" s="22">
        <f t="shared" si="70"/>
        <v>8</v>
      </c>
      <c r="N321" s="22">
        <f t="shared" si="71"/>
        <v>3</v>
      </c>
      <c r="O321" s="22">
        <f t="shared" si="72"/>
        <v>10</v>
      </c>
      <c r="P321" s="35">
        <f>'Data Entry'!I321</f>
        <v>0</v>
      </c>
      <c r="Q321" s="35">
        <f>'Data Entry'!J321</f>
        <v>0</v>
      </c>
      <c r="R321" s="35">
        <f>'Data Entry'!K321</f>
        <v>6</v>
      </c>
      <c r="S321" s="35">
        <f>'Data Entry'!L321</f>
        <v>2</v>
      </c>
      <c r="T321" s="35">
        <f t="shared" si="73"/>
        <v>0</v>
      </c>
      <c r="U321" s="35">
        <f t="shared" si="74"/>
        <v>8</v>
      </c>
      <c r="V321" s="35" t="e">
        <f t="shared" si="82"/>
        <v>#DIV/0!</v>
      </c>
      <c r="W321" s="35">
        <f t="shared" si="83"/>
        <v>0.75</v>
      </c>
      <c r="X321" s="35">
        <f t="shared" si="84"/>
        <v>4</v>
      </c>
      <c r="Y321" s="35">
        <f t="shared" si="75"/>
        <v>0</v>
      </c>
      <c r="Z321" s="35">
        <f t="shared" si="76"/>
        <v>12</v>
      </c>
      <c r="AA321" s="35">
        <f t="shared" si="77"/>
        <v>12</v>
      </c>
      <c r="AB321" s="21">
        <f>'Data Entry'!S321</f>
        <v>0</v>
      </c>
      <c r="AC321" s="21">
        <f>'Data Entry'!T321</f>
        <v>2</v>
      </c>
      <c r="AD321" s="21">
        <f>'Data Entry'!U321</f>
        <v>0</v>
      </c>
      <c r="AE321" s="21">
        <f t="shared" si="78"/>
        <v>6</v>
      </c>
      <c r="AF321" s="13">
        <f>'Data Entry'!V321</f>
        <v>4</v>
      </c>
      <c r="AG321" s="13">
        <f t="shared" si="79"/>
        <v>1.33333333333333</v>
      </c>
      <c r="AH321" s="13">
        <f>'Data Entry'!W321</f>
        <v>0</v>
      </c>
      <c r="AI321" s="13">
        <f>'Data Entry'!X321</f>
        <v>0</v>
      </c>
      <c r="AJ321" s="13">
        <f>'Data Entry'!Y321</f>
        <v>0</v>
      </c>
      <c r="AK321" s="13">
        <f>'Data Entry'!Z321</f>
        <v>0</v>
      </c>
    </row>
    <row r="322" spans="1:37">
      <c r="A322" s="34">
        <f>'Data Entry'!A322</f>
        <v>8574</v>
      </c>
      <c r="B322" s="34">
        <f>'Data Entry'!B322</f>
        <v>55</v>
      </c>
      <c r="C322" s="20">
        <f>IF('Data Entry'!C322="red",1,IF('Data Entry'!C322="blue",2,0))</f>
        <v>2</v>
      </c>
      <c r="D322" s="22">
        <f>'Data Entry'!D322</f>
        <v>1</v>
      </c>
      <c r="E322" s="22">
        <f>'Data Entry'!E322</f>
        <v>1</v>
      </c>
      <c r="F322" s="22">
        <f>'Data Entry'!F322</f>
        <v>0</v>
      </c>
      <c r="G322" s="22">
        <f>'Data Entry'!G322</f>
        <v>0</v>
      </c>
      <c r="H322" s="22">
        <f>'Data Entry'!H322</f>
        <v>0</v>
      </c>
      <c r="I322" s="22">
        <f t="shared" si="80"/>
        <v>1</v>
      </c>
      <c r="J322" s="22">
        <f t="shared" si="81"/>
        <v>0</v>
      </c>
      <c r="K322" s="22">
        <f t="shared" si="68"/>
        <v>2</v>
      </c>
      <c r="L322" s="22">
        <f t="shared" si="69"/>
        <v>2</v>
      </c>
      <c r="M322" s="22">
        <f t="shared" si="70"/>
        <v>0</v>
      </c>
      <c r="N322" s="22">
        <f t="shared" si="71"/>
        <v>1</v>
      </c>
      <c r="O322" s="22">
        <f t="shared" si="72"/>
        <v>4</v>
      </c>
      <c r="P322" s="35">
        <f>'Data Entry'!I322</f>
        <v>0</v>
      </c>
      <c r="Q322" s="35">
        <f>'Data Entry'!J322</f>
        <v>0</v>
      </c>
      <c r="R322" s="35">
        <f>'Data Entry'!K322</f>
        <v>0</v>
      </c>
      <c r="S322" s="35">
        <f>'Data Entry'!L322</f>
        <v>0</v>
      </c>
      <c r="T322" s="35">
        <f t="shared" si="73"/>
        <v>0</v>
      </c>
      <c r="U322" s="35">
        <f t="shared" si="74"/>
        <v>0</v>
      </c>
      <c r="V322" s="35" t="e">
        <f t="shared" si="82"/>
        <v>#DIV/0!</v>
      </c>
      <c r="W322" s="35" t="e">
        <f t="shared" si="83"/>
        <v>#DIV/0!</v>
      </c>
      <c r="X322" s="35">
        <f t="shared" si="84"/>
        <v>0</v>
      </c>
      <c r="Y322" s="35">
        <f t="shared" si="75"/>
        <v>0</v>
      </c>
      <c r="Z322" s="35">
        <f t="shared" si="76"/>
        <v>0</v>
      </c>
      <c r="AA322" s="35">
        <f t="shared" si="77"/>
        <v>0</v>
      </c>
      <c r="AB322" s="21">
        <f>'Data Entry'!S322</f>
        <v>0</v>
      </c>
      <c r="AC322" s="21">
        <f>'Data Entry'!T322</f>
        <v>0</v>
      </c>
      <c r="AD322" s="21">
        <f>'Data Entry'!U322</f>
        <v>0</v>
      </c>
      <c r="AE322" s="21">
        <f t="shared" si="78"/>
        <v>0</v>
      </c>
      <c r="AF322" s="13">
        <f>'Data Entry'!V322</f>
        <v>4</v>
      </c>
      <c r="AG322" s="13">
        <f t="shared" si="79"/>
        <v>1.33333333333333</v>
      </c>
      <c r="AH322" s="13">
        <f>'Data Entry'!W322</f>
        <v>0</v>
      </c>
      <c r="AI322" s="13">
        <f>'Data Entry'!X322</f>
        <v>0</v>
      </c>
      <c r="AJ322" s="13">
        <f>'Data Entry'!Y322</f>
        <v>0</v>
      </c>
      <c r="AK322" s="13">
        <f>'Data Entry'!Z322</f>
        <v>0</v>
      </c>
    </row>
    <row r="323" spans="1:37">
      <c r="A323" s="34">
        <f>'Data Entry'!A323</f>
        <v>5031</v>
      </c>
      <c r="B323" s="34">
        <f>'Data Entry'!B323</f>
        <v>55</v>
      </c>
      <c r="C323" s="20">
        <f>IF('Data Entry'!C323="red",1,IF('Data Entry'!C323="blue",2,0))</f>
        <v>1</v>
      </c>
      <c r="D323" s="22">
        <f>'Data Entry'!D323</f>
        <v>1</v>
      </c>
      <c r="E323" s="22">
        <f>'Data Entry'!E323</f>
        <v>0</v>
      </c>
      <c r="F323" s="22">
        <f>'Data Entry'!F323</f>
        <v>0</v>
      </c>
      <c r="G323" s="22">
        <f>'Data Entry'!G323</f>
        <v>0</v>
      </c>
      <c r="H323" s="22">
        <f>'Data Entry'!H323</f>
        <v>2</v>
      </c>
      <c r="I323" s="22">
        <f t="shared" si="80"/>
        <v>0</v>
      </c>
      <c r="J323" s="22">
        <f t="shared" si="81"/>
        <v>2</v>
      </c>
      <c r="K323" s="22">
        <f t="shared" ref="K323:K386" si="85">IF(D323=1,2,0)</f>
        <v>2</v>
      </c>
      <c r="L323" s="22">
        <f t="shared" ref="L323:L386" si="86">E323*2</f>
        <v>0</v>
      </c>
      <c r="M323" s="22">
        <f t="shared" ref="M323:M386" si="87">G323*4</f>
        <v>0</v>
      </c>
      <c r="N323" s="22">
        <f t="shared" ref="N323:N386" si="88">I323+J323</f>
        <v>2</v>
      </c>
      <c r="O323" s="22">
        <f t="shared" ref="O323:O386" si="89">SUM(K323:M323)</f>
        <v>2</v>
      </c>
      <c r="P323" s="35">
        <f>'Data Entry'!I323</f>
        <v>0</v>
      </c>
      <c r="Q323" s="35">
        <f>'Data Entry'!J323</f>
        <v>0</v>
      </c>
      <c r="R323" s="35">
        <f>'Data Entry'!K323</f>
        <v>0</v>
      </c>
      <c r="S323" s="35">
        <f>'Data Entry'!L323</f>
        <v>0</v>
      </c>
      <c r="T323" s="35">
        <f t="shared" ref="T323:T386" si="90">P323+Q323</f>
        <v>0</v>
      </c>
      <c r="U323" s="35">
        <f t="shared" ref="U323:U386" si="91">R323+S323</f>
        <v>0</v>
      </c>
      <c r="V323" s="35" t="e">
        <f t="shared" si="82"/>
        <v>#DIV/0!</v>
      </c>
      <c r="W323" s="35" t="e">
        <f t="shared" si="83"/>
        <v>#DIV/0!</v>
      </c>
      <c r="X323" s="35">
        <f t="shared" si="84"/>
        <v>0</v>
      </c>
      <c r="Y323" s="35">
        <f t="shared" ref="Y323:Y386" si="92">P323</f>
        <v>0</v>
      </c>
      <c r="Z323" s="35">
        <f t="shared" ref="Z323:Z386" si="93">R323*2</f>
        <v>0</v>
      </c>
      <c r="AA323" s="35">
        <f t="shared" ref="AA323:AA386" si="94">Y323+Z323</f>
        <v>0</v>
      </c>
      <c r="AB323" s="21">
        <f>'Data Entry'!S323</f>
        <v>0</v>
      </c>
      <c r="AC323" s="21">
        <f>'Data Entry'!T323</f>
        <v>0</v>
      </c>
      <c r="AD323" s="21">
        <f>'Data Entry'!U323</f>
        <v>0</v>
      </c>
      <c r="AE323" s="21">
        <f t="shared" ref="AE323:AE386" si="95">IF(AC323=4,15,IF(AC323=3,10,IF(AC323=2,6,IF(AC323=1,4,0))))</f>
        <v>0</v>
      </c>
      <c r="AF323" s="13">
        <f>'Data Entry'!V323</f>
        <v>0</v>
      </c>
      <c r="AG323" s="13">
        <f t="shared" ref="AG323:AG386" si="96">AF323/3</f>
        <v>0</v>
      </c>
      <c r="AH323" s="13">
        <f>'Data Entry'!W323</f>
        <v>0</v>
      </c>
      <c r="AI323" s="13">
        <f>'Data Entry'!X323</f>
        <v>0</v>
      </c>
      <c r="AJ323" s="13">
        <f>'Data Entry'!Y323</f>
        <v>0</v>
      </c>
      <c r="AK323" s="13">
        <f>'Data Entry'!Z323</f>
        <v>0</v>
      </c>
    </row>
    <row r="324" spans="1:37">
      <c r="A324" s="34">
        <f>'Data Entry'!A324</f>
        <v>7480</v>
      </c>
      <c r="B324" s="34">
        <f>'Data Entry'!B324</f>
        <v>55</v>
      </c>
      <c r="C324" s="20">
        <f>IF('Data Entry'!C324="red",1,IF('Data Entry'!C324="blue",2,0))</f>
        <v>1</v>
      </c>
      <c r="D324" s="22">
        <f>'Data Entry'!D324</f>
        <v>1</v>
      </c>
      <c r="E324" s="22">
        <f>'Data Entry'!E324</f>
        <v>0</v>
      </c>
      <c r="F324" s="22">
        <f>'Data Entry'!F324</f>
        <v>0</v>
      </c>
      <c r="G324" s="22">
        <f>'Data Entry'!G324</f>
        <v>3</v>
      </c>
      <c r="H324" s="22">
        <f>'Data Entry'!H324</f>
        <v>0</v>
      </c>
      <c r="I324" s="22">
        <f t="shared" ref="I324:I387" si="97">E324+F324</f>
        <v>0</v>
      </c>
      <c r="J324" s="22">
        <f t="shared" ref="J324:J387" si="98">G324+H324</f>
        <v>3</v>
      </c>
      <c r="K324" s="22">
        <f t="shared" si="85"/>
        <v>2</v>
      </c>
      <c r="L324" s="22">
        <f t="shared" si="86"/>
        <v>0</v>
      </c>
      <c r="M324" s="22">
        <f t="shared" si="87"/>
        <v>12</v>
      </c>
      <c r="N324" s="22">
        <f t="shared" si="88"/>
        <v>3</v>
      </c>
      <c r="O324" s="22">
        <f t="shared" si="89"/>
        <v>14</v>
      </c>
      <c r="P324" s="35">
        <f>'Data Entry'!I324</f>
        <v>0</v>
      </c>
      <c r="Q324" s="35">
        <f>'Data Entry'!J324</f>
        <v>0</v>
      </c>
      <c r="R324" s="35">
        <f>'Data Entry'!K324</f>
        <v>9</v>
      </c>
      <c r="S324" s="35">
        <f>'Data Entry'!L324</f>
        <v>2</v>
      </c>
      <c r="T324" s="35">
        <f t="shared" si="90"/>
        <v>0</v>
      </c>
      <c r="U324" s="35">
        <f t="shared" si="91"/>
        <v>11</v>
      </c>
      <c r="V324" s="35" t="e">
        <f t="shared" ref="V324:V387" si="99">P324/T324</f>
        <v>#DIV/0!</v>
      </c>
      <c r="W324" s="35">
        <f t="shared" ref="W324:W387" si="100">R324/U324</f>
        <v>0.818181818181818</v>
      </c>
      <c r="X324" s="35">
        <f t="shared" ref="X324:X387" si="101">(T324+U324)/2</f>
        <v>5.5</v>
      </c>
      <c r="Y324" s="35">
        <f t="shared" si="92"/>
        <v>0</v>
      </c>
      <c r="Z324" s="35">
        <f t="shared" si="93"/>
        <v>18</v>
      </c>
      <c r="AA324" s="35">
        <f t="shared" si="94"/>
        <v>18</v>
      </c>
      <c r="AB324" s="21">
        <f>'Data Entry'!S324</f>
        <v>0</v>
      </c>
      <c r="AC324" s="21">
        <f>'Data Entry'!T324</f>
        <v>2</v>
      </c>
      <c r="AD324" s="21">
        <f>'Data Entry'!U324</f>
        <v>0</v>
      </c>
      <c r="AE324" s="21">
        <f t="shared" si="95"/>
        <v>6</v>
      </c>
      <c r="AF324" s="13">
        <f>'Data Entry'!V324</f>
        <v>0</v>
      </c>
      <c r="AG324" s="13">
        <f t="shared" si="96"/>
        <v>0</v>
      </c>
      <c r="AH324" s="13">
        <f>'Data Entry'!W324</f>
        <v>0</v>
      </c>
      <c r="AI324" s="13">
        <f>'Data Entry'!X324</f>
        <v>0</v>
      </c>
      <c r="AJ324" s="13">
        <f>'Data Entry'!Y324</f>
        <v>0</v>
      </c>
      <c r="AK324" s="13">
        <f>'Data Entry'!Z324</f>
        <v>0</v>
      </c>
    </row>
    <row r="325" spans="1:37">
      <c r="A325" s="34">
        <f>'Data Entry'!A325</f>
        <v>914</v>
      </c>
      <c r="B325" s="34">
        <f>'Data Entry'!B325</f>
        <v>56</v>
      </c>
      <c r="C325" s="20">
        <f>IF('Data Entry'!C325="red",1,IF('Data Entry'!C325="blue",2,0))</f>
        <v>2</v>
      </c>
      <c r="D325" s="22">
        <f>'Data Entry'!D325</f>
        <v>1</v>
      </c>
      <c r="E325" s="22">
        <f>'Data Entry'!E325</f>
        <v>0</v>
      </c>
      <c r="F325" s="22">
        <f>'Data Entry'!F325</f>
        <v>0</v>
      </c>
      <c r="G325" s="22">
        <f>'Data Entry'!G325</f>
        <v>1</v>
      </c>
      <c r="H325" s="22">
        <f>'Data Entry'!H325</f>
        <v>0</v>
      </c>
      <c r="I325" s="22">
        <f t="shared" si="97"/>
        <v>0</v>
      </c>
      <c r="J325" s="22">
        <f t="shared" si="98"/>
        <v>1</v>
      </c>
      <c r="K325" s="22">
        <f t="shared" si="85"/>
        <v>2</v>
      </c>
      <c r="L325" s="22">
        <f t="shared" si="86"/>
        <v>0</v>
      </c>
      <c r="M325" s="22">
        <f t="shared" si="87"/>
        <v>4</v>
      </c>
      <c r="N325" s="22">
        <f t="shared" si="88"/>
        <v>1</v>
      </c>
      <c r="O325" s="22">
        <f t="shared" si="89"/>
        <v>6</v>
      </c>
      <c r="P325" s="35">
        <f>'Data Entry'!I325</f>
        <v>0</v>
      </c>
      <c r="Q325" s="35">
        <f>'Data Entry'!J325</f>
        <v>0</v>
      </c>
      <c r="R325" s="35">
        <f>'Data Entry'!K325</f>
        <v>3</v>
      </c>
      <c r="S325" s="35">
        <f>'Data Entry'!L325</f>
        <v>2</v>
      </c>
      <c r="T325" s="35">
        <f t="shared" si="90"/>
        <v>0</v>
      </c>
      <c r="U325" s="35">
        <f t="shared" si="91"/>
        <v>5</v>
      </c>
      <c r="V325" s="35" t="e">
        <f t="shared" si="99"/>
        <v>#DIV/0!</v>
      </c>
      <c r="W325" s="35">
        <f t="shared" si="100"/>
        <v>0.6</v>
      </c>
      <c r="X325" s="35">
        <f t="shared" si="101"/>
        <v>2.5</v>
      </c>
      <c r="Y325" s="35">
        <f t="shared" si="92"/>
        <v>0</v>
      </c>
      <c r="Z325" s="35">
        <f t="shared" si="93"/>
        <v>6</v>
      </c>
      <c r="AA325" s="35">
        <f t="shared" si="94"/>
        <v>6</v>
      </c>
      <c r="AB325" s="21">
        <f>'Data Entry'!S325</f>
        <v>0</v>
      </c>
      <c r="AC325" s="21">
        <f>'Data Entry'!T325</f>
        <v>2</v>
      </c>
      <c r="AD325" s="21">
        <f>'Data Entry'!U325</f>
        <v>0</v>
      </c>
      <c r="AE325" s="21">
        <f t="shared" si="95"/>
        <v>6</v>
      </c>
      <c r="AF325" s="13">
        <f>'Data Entry'!V325</f>
        <v>4</v>
      </c>
      <c r="AG325" s="13">
        <f t="shared" si="96"/>
        <v>1.33333333333333</v>
      </c>
      <c r="AH325" s="13">
        <f>'Data Entry'!W325</f>
        <v>0</v>
      </c>
      <c r="AI325" s="13">
        <f>'Data Entry'!X325</f>
        <v>0</v>
      </c>
      <c r="AJ325" s="13">
        <f>'Data Entry'!Y325</f>
        <v>0</v>
      </c>
      <c r="AK325" s="13">
        <f>'Data Entry'!Z325</f>
        <v>0</v>
      </c>
    </row>
    <row r="326" spans="1:37">
      <c r="A326" s="34">
        <f>'Data Entry'!A326</f>
        <v>8764</v>
      </c>
      <c r="B326" s="34">
        <f>'Data Entry'!B326</f>
        <v>56</v>
      </c>
      <c r="C326" s="20">
        <f>IF('Data Entry'!C326="red",1,IF('Data Entry'!C326="blue",2,0))</f>
        <v>1</v>
      </c>
      <c r="D326" s="22">
        <f>'Data Entry'!D326</f>
        <v>1</v>
      </c>
      <c r="E326" s="22">
        <f>'Data Entry'!E326</f>
        <v>1</v>
      </c>
      <c r="F326" s="22">
        <f>'Data Entry'!F326</f>
        <v>0</v>
      </c>
      <c r="G326" s="22">
        <f>'Data Entry'!G326</f>
        <v>0</v>
      </c>
      <c r="H326" s="22">
        <f>'Data Entry'!H326</f>
        <v>0</v>
      </c>
      <c r="I326" s="22">
        <f t="shared" si="97"/>
        <v>1</v>
      </c>
      <c r="J326" s="22">
        <f t="shared" si="98"/>
        <v>0</v>
      </c>
      <c r="K326" s="22">
        <f t="shared" si="85"/>
        <v>2</v>
      </c>
      <c r="L326" s="22">
        <f t="shared" si="86"/>
        <v>2</v>
      </c>
      <c r="M326" s="22">
        <f t="shared" si="87"/>
        <v>0</v>
      </c>
      <c r="N326" s="22">
        <f t="shared" si="88"/>
        <v>1</v>
      </c>
      <c r="O326" s="22">
        <f t="shared" si="89"/>
        <v>4</v>
      </c>
      <c r="P326" s="35">
        <f>'Data Entry'!I326</f>
        <v>1</v>
      </c>
      <c r="Q326" s="35">
        <f>'Data Entry'!J326</f>
        <v>0</v>
      </c>
      <c r="R326" s="35">
        <f>'Data Entry'!K326</f>
        <v>0</v>
      </c>
      <c r="S326" s="35">
        <f>'Data Entry'!L326</f>
        <v>0</v>
      </c>
      <c r="T326" s="35">
        <f t="shared" si="90"/>
        <v>1</v>
      </c>
      <c r="U326" s="35">
        <f t="shared" si="91"/>
        <v>0</v>
      </c>
      <c r="V326" s="35">
        <f t="shared" si="99"/>
        <v>1</v>
      </c>
      <c r="W326" s="35" t="e">
        <f t="shared" si="100"/>
        <v>#DIV/0!</v>
      </c>
      <c r="X326" s="35">
        <f t="shared" si="101"/>
        <v>0.5</v>
      </c>
      <c r="Y326" s="35">
        <f t="shared" si="92"/>
        <v>1</v>
      </c>
      <c r="Z326" s="35">
        <f t="shared" si="93"/>
        <v>0</v>
      </c>
      <c r="AA326" s="35">
        <f t="shared" si="94"/>
        <v>1</v>
      </c>
      <c r="AB326" s="21">
        <f>'Data Entry'!S326</f>
        <v>0</v>
      </c>
      <c r="AC326" s="21">
        <f>'Data Entry'!T326</f>
        <v>2</v>
      </c>
      <c r="AD326" s="21">
        <f>'Data Entry'!U326</f>
        <v>0</v>
      </c>
      <c r="AE326" s="21">
        <f t="shared" si="95"/>
        <v>6</v>
      </c>
      <c r="AF326" s="13">
        <f>'Data Entry'!V326</f>
        <v>8</v>
      </c>
      <c r="AG326" s="13">
        <f t="shared" si="96"/>
        <v>2.66666666666667</v>
      </c>
      <c r="AH326" s="13">
        <f>'Data Entry'!W326</f>
        <v>0</v>
      </c>
      <c r="AI326" s="13">
        <f>'Data Entry'!X326</f>
        <v>0</v>
      </c>
      <c r="AJ326" s="13">
        <f>'Data Entry'!Y326</f>
        <v>0</v>
      </c>
      <c r="AK326" s="13">
        <f>'Data Entry'!Z326</f>
        <v>0</v>
      </c>
    </row>
    <row r="327" spans="1:37">
      <c r="A327" s="34">
        <f>'Data Entry'!A327</f>
        <v>1241</v>
      </c>
      <c r="B327" s="34">
        <f>'Data Entry'!B327</f>
        <v>54</v>
      </c>
      <c r="C327" s="20">
        <f>IF('Data Entry'!C327="red",1,IF('Data Entry'!C327="blue",2,0))</f>
        <v>1</v>
      </c>
      <c r="D327" s="22">
        <f>'Data Entry'!D327</f>
        <v>1</v>
      </c>
      <c r="E327" s="22">
        <f>'Data Entry'!E327</f>
        <v>0</v>
      </c>
      <c r="F327" s="22">
        <f>'Data Entry'!F327</f>
        <v>0</v>
      </c>
      <c r="G327" s="22">
        <f>'Data Entry'!G327</f>
        <v>1</v>
      </c>
      <c r="H327" s="22">
        <f>'Data Entry'!H327</f>
        <v>1</v>
      </c>
      <c r="I327" s="22">
        <f t="shared" si="97"/>
        <v>0</v>
      </c>
      <c r="J327" s="22">
        <f t="shared" si="98"/>
        <v>2</v>
      </c>
      <c r="K327" s="22">
        <f t="shared" si="85"/>
        <v>2</v>
      </c>
      <c r="L327" s="22">
        <f t="shared" si="86"/>
        <v>0</v>
      </c>
      <c r="M327" s="22">
        <f t="shared" si="87"/>
        <v>4</v>
      </c>
      <c r="N327" s="22">
        <f t="shared" si="88"/>
        <v>2</v>
      </c>
      <c r="O327" s="22">
        <f t="shared" si="89"/>
        <v>6</v>
      </c>
      <c r="P327" s="35">
        <f>'Data Entry'!I327</f>
        <v>0</v>
      </c>
      <c r="Q327" s="35">
        <f>'Data Entry'!J327</f>
        <v>0</v>
      </c>
      <c r="R327" s="35">
        <f>'Data Entry'!K327</f>
        <v>16</v>
      </c>
      <c r="S327" s="35">
        <f>'Data Entry'!L327</f>
        <v>3</v>
      </c>
      <c r="T327" s="35">
        <f t="shared" si="90"/>
        <v>0</v>
      </c>
      <c r="U327" s="35">
        <f t="shared" si="91"/>
        <v>19</v>
      </c>
      <c r="V327" s="35" t="e">
        <f t="shared" si="99"/>
        <v>#DIV/0!</v>
      </c>
      <c r="W327" s="35">
        <f t="shared" si="100"/>
        <v>0.842105263157895</v>
      </c>
      <c r="X327" s="35">
        <f t="shared" si="101"/>
        <v>9.5</v>
      </c>
      <c r="Y327" s="35">
        <f t="shared" si="92"/>
        <v>0</v>
      </c>
      <c r="Z327" s="35">
        <f t="shared" si="93"/>
        <v>32</v>
      </c>
      <c r="AA327" s="35">
        <f t="shared" si="94"/>
        <v>32</v>
      </c>
      <c r="AB327" s="21">
        <f>'Data Entry'!S327</f>
        <v>0</v>
      </c>
      <c r="AC327" s="21">
        <f>'Data Entry'!T327</f>
        <v>1</v>
      </c>
      <c r="AD327" s="21">
        <f>'Data Entry'!U327</f>
        <v>0</v>
      </c>
      <c r="AE327" s="21">
        <f t="shared" si="95"/>
        <v>4</v>
      </c>
      <c r="AF327" s="13">
        <f>'Data Entry'!V327</f>
        <v>8</v>
      </c>
      <c r="AG327" s="13">
        <f t="shared" si="96"/>
        <v>2.66666666666667</v>
      </c>
      <c r="AH327" s="13">
        <f>'Data Entry'!W327</f>
        <v>0</v>
      </c>
      <c r="AI327" s="13">
        <f>'Data Entry'!X327</f>
        <v>0</v>
      </c>
      <c r="AJ327" s="13">
        <f>'Data Entry'!Y327</f>
        <v>0</v>
      </c>
      <c r="AK327" s="13">
        <f>'Data Entry'!Z327</f>
        <v>0</v>
      </c>
    </row>
    <row r="328" spans="1:37">
      <c r="A328" s="34">
        <f>'Data Entry'!A328</f>
        <v>1114</v>
      </c>
      <c r="B328" s="34">
        <f>'Data Entry'!B328</f>
        <v>56</v>
      </c>
      <c r="C328" s="20">
        <f>IF('Data Entry'!C328="red",1,IF('Data Entry'!C328="blue",2,0))</f>
        <v>1</v>
      </c>
      <c r="D328" s="22">
        <f>'Data Entry'!D328</f>
        <v>1</v>
      </c>
      <c r="E328" s="22">
        <f>'Data Entry'!E328</f>
        <v>0</v>
      </c>
      <c r="F328" s="22">
        <f>'Data Entry'!F328</f>
        <v>0</v>
      </c>
      <c r="G328" s="22">
        <f>'Data Entry'!G328</f>
        <v>2</v>
      </c>
      <c r="H328" s="22">
        <f>'Data Entry'!H328</f>
        <v>0</v>
      </c>
      <c r="I328" s="22">
        <f t="shared" si="97"/>
        <v>0</v>
      </c>
      <c r="J328" s="22">
        <f t="shared" si="98"/>
        <v>2</v>
      </c>
      <c r="K328" s="22">
        <f t="shared" si="85"/>
        <v>2</v>
      </c>
      <c r="L328" s="22">
        <f t="shared" si="86"/>
        <v>0</v>
      </c>
      <c r="M328" s="22">
        <f t="shared" si="87"/>
        <v>8</v>
      </c>
      <c r="N328" s="22">
        <f t="shared" si="88"/>
        <v>2</v>
      </c>
      <c r="O328" s="22">
        <f t="shared" si="89"/>
        <v>10</v>
      </c>
      <c r="P328" s="35">
        <f>'Data Entry'!I328</f>
        <v>0</v>
      </c>
      <c r="Q328" s="35">
        <f>'Data Entry'!J328</f>
        <v>0</v>
      </c>
      <c r="R328" s="35">
        <f>'Data Entry'!K328</f>
        <v>14</v>
      </c>
      <c r="S328" s="35">
        <f>'Data Entry'!L328</f>
        <v>2</v>
      </c>
      <c r="T328" s="35">
        <f t="shared" si="90"/>
        <v>0</v>
      </c>
      <c r="U328" s="35">
        <f t="shared" si="91"/>
        <v>16</v>
      </c>
      <c r="V328" s="35" t="e">
        <f t="shared" si="99"/>
        <v>#DIV/0!</v>
      </c>
      <c r="W328" s="35">
        <f t="shared" si="100"/>
        <v>0.875</v>
      </c>
      <c r="X328" s="35">
        <f t="shared" si="101"/>
        <v>8</v>
      </c>
      <c r="Y328" s="35">
        <f t="shared" si="92"/>
        <v>0</v>
      </c>
      <c r="Z328" s="35">
        <f t="shared" si="93"/>
        <v>28</v>
      </c>
      <c r="AA328" s="35">
        <f t="shared" si="94"/>
        <v>28</v>
      </c>
      <c r="AB328" s="21">
        <f>'Data Entry'!S328</f>
        <v>0</v>
      </c>
      <c r="AC328" s="21">
        <f>'Data Entry'!T328</f>
        <v>3</v>
      </c>
      <c r="AD328" s="21">
        <f>'Data Entry'!U328</f>
        <v>0</v>
      </c>
      <c r="AE328" s="21">
        <f t="shared" si="95"/>
        <v>10</v>
      </c>
      <c r="AF328" s="13">
        <f>'Data Entry'!V328</f>
        <v>0</v>
      </c>
      <c r="AG328" s="13">
        <f t="shared" si="96"/>
        <v>0</v>
      </c>
      <c r="AH328" s="13">
        <f>'Data Entry'!W328</f>
        <v>0</v>
      </c>
      <c r="AI328" s="13">
        <f>'Data Entry'!X328</f>
        <v>0</v>
      </c>
      <c r="AJ328" s="13">
        <f>'Data Entry'!Y328</f>
        <v>0</v>
      </c>
      <c r="AK328" s="13">
        <f>'Data Entry'!Z328</f>
        <v>0</v>
      </c>
    </row>
    <row r="329" spans="1:37">
      <c r="A329" s="34">
        <f>'Data Entry'!A329</f>
        <v>865</v>
      </c>
      <c r="B329" s="34">
        <f>'Data Entry'!B329</f>
        <v>56</v>
      </c>
      <c r="C329" s="20">
        <f>IF('Data Entry'!C329="red",1,IF('Data Entry'!C329="blue",2,0))</f>
        <v>2</v>
      </c>
      <c r="D329" s="22">
        <f>'Data Entry'!D329</f>
        <v>1</v>
      </c>
      <c r="E329" s="22">
        <f>'Data Entry'!E329</f>
        <v>0</v>
      </c>
      <c r="F329" s="22">
        <f>'Data Entry'!F329</f>
        <v>0</v>
      </c>
      <c r="G329" s="22">
        <f>'Data Entry'!G329</f>
        <v>0</v>
      </c>
      <c r="H329" s="22">
        <f>'Data Entry'!H329</f>
        <v>2</v>
      </c>
      <c r="I329" s="22">
        <f t="shared" si="97"/>
        <v>0</v>
      </c>
      <c r="J329" s="22">
        <f t="shared" si="98"/>
        <v>2</v>
      </c>
      <c r="K329" s="22">
        <f t="shared" si="85"/>
        <v>2</v>
      </c>
      <c r="L329" s="22">
        <f t="shared" si="86"/>
        <v>0</v>
      </c>
      <c r="M329" s="22">
        <f t="shared" si="87"/>
        <v>0</v>
      </c>
      <c r="N329" s="22">
        <f t="shared" si="88"/>
        <v>2</v>
      </c>
      <c r="O329" s="22">
        <f t="shared" si="89"/>
        <v>2</v>
      </c>
      <c r="P329" s="35">
        <f>'Data Entry'!I329</f>
        <v>0</v>
      </c>
      <c r="Q329" s="35">
        <f>'Data Entry'!J329</f>
        <v>0</v>
      </c>
      <c r="R329" s="35">
        <f>'Data Entry'!K329</f>
        <v>3</v>
      </c>
      <c r="S329" s="35">
        <f>'Data Entry'!L329</f>
        <v>1</v>
      </c>
      <c r="T329" s="35">
        <f t="shared" si="90"/>
        <v>0</v>
      </c>
      <c r="U329" s="35">
        <f t="shared" si="91"/>
        <v>4</v>
      </c>
      <c r="V329" s="35" t="e">
        <f t="shared" si="99"/>
        <v>#DIV/0!</v>
      </c>
      <c r="W329" s="35">
        <f t="shared" si="100"/>
        <v>0.75</v>
      </c>
      <c r="X329" s="35">
        <f t="shared" si="101"/>
        <v>2</v>
      </c>
      <c r="Y329" s="35">
        <f t="shared" si="92"/>
        <v>0</v>
      </c>
      <c r="Z329" s="35">
        <f t="shared" si="93"/>
        <v>6</v>
      </c>
      <c r="AA329" s="35">
        <f t="shared" si="94"/>
        <v>6</v>
      </c>
      <c r="AB329" s="21">
        <f>'Data Entry'!S329</f>
        <v>0</v>
      </c>
      <c r="AC329" s="21">
        <f>'Data Entry'!T329</f>
        <v>4</v>
      </c>
      <c r="AD329" s="21">
        <f>'Data Entry'!U329</f>
        <v>0</v>
      </c>
      <c r="AE329" s="21">
        <f t="shared" si="95"/>
        <v>15</v>
      </c>
      <c r="AF329" s="13">
        <f>'Data Entry'!V329</f>
        <v>8</v>
      </c>
      <c r="AG329" s="13">
        <f t="shared" si="96"/>
        <v>2.66666666666667</v>
      </c>
      <c r="AH329" s="13">
        <f>'Data Entry'!W329</f>
        <v>0</v>
      </c>
      <c r="AI329" s="13">
        <f>'Data Entry'!X329</f>
        <v>0</v>
      </c>
      <c r="AJ329" s="13">
        <f>'Data Entry'!Y329</f>
        <v>0</v>
      </c>
      <c r="AK329" s="13">
        <f>'Data Entry'!Z329</f>
        <v>0</v>
      </c>
    </row>
    <row r="330" spans="1:37">
      <c r="A330" s="34">
        <f>'Data Entry'!A330</f>
        <v>4907</v>
      </c>
      <c r="B330" s="34">
        <f>'Data Entry'!B330</f>
        <v>56</v>
      </c>
      <c r="C330" s="20">
        <f>IF('Data Entry'!C330="red",1,IF('Data Entry'!C330="blue",2,0))</f>
        <v>2</v>
      </c>
      <c r="D330" s="22">
        <f>'Data Entry'!D330</f>
        <v>1</v>
      </c>
      <c r="E330" s="22">
        <f>'Data Entry'!E330</f>
        <v>0</v>
      </c>
      <c r="F330" s="22">
        <f>'Data Entry'!F330</f>
        <v>0</v>
      </c>
      <c r="G330" s="22">
        <f>'Data Entry'!G330</f>
        <v>3</v>
      </c>
      <c r="H330" s="22">
        <f>'Data Entry'!H330</f>
        <v>0</v>
      </c>
      <c r="I330" s="22">
        <f t="shared" si="97"/>
        <v>0</v>
      </c>
      <c r="J330" s="22">
        <f t="shared" si="98"/>
        <v>3</v>
      </c>
      <c r="K330" s="22">
        <f t="shared" si="85"/>
        <v>2</v>
      </c>
      <c r="L330" s="22">
        <f t="shared" si="86"/>
        <v>0</v>
      </c>
      <c r="M330" s="22">
        <f t="shared" si="87"/>
        <v>12</v>
      </c>
      <c r="N330" s="22">
        <f t="shared" si="88"/>
        <v>3</v>
      </c>
      <c r="O330" s="22">
        <f t="shared" si="89"/>
        <v>14</v>
      </c>
      <c r="P330" s="35">
        <f>'Data Entry'!I330</f>
        <v>0</v>
      </c>
      <c r="Q330" s="35">
        <f>'Data Entry'!J330</f>
        <v>0</v>
      </c>
      <c r="R330" s="35">
        <f>'Data Entry'!K330</f>
        <v>10</v>
      </c>
      <c r="S330" s="35">
        <f>'Data Entry'!L330</f>
        <v>0</v>
      </c>
      <c r="T330" s="35">
        <f t="shared" si="90"/>
        <v>0</v>
      </c>
      <c r="U330" s="35">
        <f t="shared" si="91"/>
        <v>10</v>
      </c>
      <c r="V330" s="35" t="e">
        <f t="shared" si="99"/>
        <v>#DIV/0!</v>
      </c>
      <c r="W330" s="35">
        <f t="shared" si="100"/>
        <v>1</v>
      </c>
      <c r="X330" s="35">
        <f t="shared" si="101"/>
        <v>5</v>
      </c>
      <c r="Y330" s="35">
        <f t="shared" si="92"/>
        <v>0</v>
      </c>
      <c r="Z330" s="35">
        <f t="shared" si="93"/>
        <v>20</v>
      </c>
      <c r="AA330" s="35">
        <f t="shared" si="94"/>
        <v>20</v>
      </c>
      <c r="AB330" s="21">
        <f>'Data Entry'!S330</f>
        <v>0</v>
      </c>
      <c r="AC330" s="21">
        <f>'Data Entry'!T330</f>
        <v>0</v>
      </c>
      <c r="AD330" s="21">
        <f>'Data Entry'!U330</f>
        <v>0</v>
      </c>
      <c r="AE330" s="21">
        <f t="shared" si="95"/>
        <v>0</v>
      </c>
      <c r="AF330" s="13">
        <f>'Data Entry'!V330</f>
        <v>8</v>
      </c>
      <c r="AG330" s="13">
        <f t="shared" si="96"/>
        <v>2.66666666666667</v>
      </c>
      <c r="AH330" s="13">
        <f>'Data Entry'!W330</f>
        <v>0</v>
      </c>
      <c r="AI330" s="13">
        <f>'Data Entry'!X330</f>
        <v>0</v>
      </c>
      <c r="AJ330" s="13">
        <f>'Data Entry'!Y330</f>
        <v>0</v>
      </c>
      <c r="AK330" s="13">
        <f>'Data Entry'!Z330</f>
        <v>0</v>
      </c>
    </row>
    <row r="331" spans="1:37">
      <c r="A331" s="34">
        <f>'Data Entry'!A331</f>
        <v>3161</v>
      </c>
      <c r="B331" s="34">
        <f>'Data Entry'!B331</f>
        <v>57</v>
      </c>
      <c r="C331" s="20">
        <f>IF('Data Entry'!C331="red",1,IF('Data Entry'!C331="blue",2,0))</f>
        <v>2</v>
      </c>
      <c r="D331" s="22">
        <f>'Data Entry'!D331</f>
        <v>1</v>
      </c>
      <c r="E331" s="22">
        <f>'Data Entry'!E331</f>
        <v>0</v>
      </c>
      <c r="F331" s="22">
        <f>'Data Entry'!F331</f>
        <v>0</v>
      </c>
      <c r="G331" s="22">
        <f>'Data Entry'!G331</f>
        <v>0</v>
      </c>
      <c r="H331" s="22">
        <f>'Data Entry'!H331</f>
        <v>1</v>
      </c>
      <c r="I331" s="22">
        <f t="shared" si="97"/>
        <v>0</v>
      </c>
      <c r="J331" s="22">
        <f t="shared" si="98"/>
        <v>1</v>
      </c>
      <c r="K331" s="22">
        <f t="shared" si="85"/>
        <v>2</v>
      </c>
      <c r="L331" s="22">
        <f t="shared" si="86"/>
        <v>0</v>
      </c>
      <c r="M331" s="22">
        <f t="shared" si="87"/>
        <v>0</v>
      </c>
      <c r="N331" s="22">
        <f t="shared" si="88"/>
        <v>1</v>
      </c>
      <c r="O331" s="22">
        <f t="shared" si="89"/>
        <v>2</v>
      </c>
      <c r="P331" s="35">
        <f>'Data Entry'!I331</f>
        <v>0</v>
      </c>
      <c r="Q331" s="35">
        <f>'Data Entry'!J331</f>
        <v>0</v>
      </c>
      <c r="R331" s="35">
        <f>'Data Entry'!K331</f>
        <v>0</v>
      </c>
      <c r="S331" s="35">
        <f>'Data Entry'!L331</f>
        <v>0</v>
      </c>
      <c r="T331" s="35">
        <f t="shared" si="90"/>
        <v>0</v>
      </c>
      <c r="U331" s="35">
        <f t="shared" si="91"/>
        <v>0</v>
      </c>
      <c r="V331" s="35" t="e">
        <f t="shared" si="99"/>
        <v>#DIV/0!</v>
      </c>
      <c r="W331" s="35" t="e">
        <f t="shared" si="100"/>
        <v>#DIV/0!</v>
      </c>
      <c r="X331" s="35">
        <f t="shared" si="101"/>
        <v>0</v>
      </c>
      <c r="Y331" s="35">
        <f t="shared" si="92"/>
        <v>0</v>
      </c>
      <c r="Z331" s="35">
        <f t="shared" si="93"/>
        <v>0</v>
      </c>
      <c r="AA331" s="35">
        <f t="shared" si="94"/>
        <v>0</v>
      </c>
      <c r="AB331" s="21">
        <f>'Data Entry'!S331</f>
        <v>0</v>
      </c>
      <c r="AC331" s="21">
        <f>'Data Entry'!T331</f>
        <v>0</v>
      </c>
      <c r="AD331" s="21">
        <f>'Data Entry'!U331</f>
        <v>0</v>
      </c>
      <c r="AE331" s="21">
        <f t="shared" si="95"/>
        <v>0</v>
      </c>
      <c r="AF331" s="13">
        <f>'Data Entry'!V331</f>
        <v>0</v>
      </c>
      <c r="AG331" s="13">
        <f t="shared" si="96"/>
        <v>0</v>
      </c>
      <c r="AH331" s="13">
        <f>'Data Entry'!W331</f>
        <v>0</v>
      </c>
      <c r="AI331" s="13">
        <f>'Data Entry'!X331</f>
        <v>0</v>
      </c>
      <c r="AJ331" s="13">
        <f>'Data Entry'!Y331</f>
        <v>1</v>
      </c>
      <c r="AK331" s="13">
        <f>'Data Entry'!Z331</f>
        <v>1</v>
      </c>
    </row>
    <row r="332" spans="1:37">
      <c r="A332" s="34">
        <f>'Data Entry'!A332</f>
        <v>4069</v>
      </c>
      <c r="B332" s="34">
        <f>'Data Entry'!B332</f>
        <v>57</v>
      </c>
      <c r="C332" s="20">
        <f>IF('Data Entry'!C332="red",1,IF('Data Entry'!C332="blue",2,0))</f>
        <v>0</v>
      </c>
      <c r="D332" s="22">
        <f>'Data Entry'!D332</f>
        <v>1</v>
      </c>
      <c r="E332" s="22">
        <f>'Data Entry'!E332</f>
        <v>0</v>
      </c>
      <c r="F332" s="22">
        <f>'Data Entry'!F332</f>
        <v>0</v>
      </c>
      <c r="G332" s="22">
        <f>'Data Entry'!G332</f>
        <v>1</v>
      </c>
      <c r="H332" s="22">
        <f>'Data Entry'!H332</f>
        <v>0</v>
      </c>
      <c r="I332" s="22">
        <f t="shared" si="97"/>
        <v>0</v>
      </c>
      <c r="J332" s="22">
        <f t="shared" si="98"/>
        <v>1</v>
      </c>
      <c r="K332" s="22">
        <f t="shared" si="85"/>
        <v>2</v>
      </c>
      <c r="L332" s="22">
        <f t="shared" si="86"/>
        <v>0</v>
      </c>
      <c r="M332" s="22">
        <f t="shared" si="87"/>
        <v>4</v>
      </c>
      <c r="N332" s="22">
        <f t="shared" si="88"/>
        <v>1</v>
      </c>
      <c r="O332" s="22">
        <f t="shared" si="89"/>
        <v>6</v>
      </c>
      <c r="P332" s="35">
        <f>'Data Entry'!I332</f>
        <v>1</v>
      </c>
      <c r="Q332" s="35">
        <f>'Data Entry'!J332</f>
        <v>0</v>
      </c>
      <c r="R332" s="35">
        <f>'Data Entry'!K332</f>
        <v>6</v>
      </c>
      <c r="S332" s="35">
        <f>'Data Entry'!L332</f>
        <v>2</v>
      </c>
      <c r="T332" s="35">
        <f t="shared" si="90"/>
        <v>1</v>
      </c>
      <c r="U332" s="35">
        <f t="shared" si="91"/>
        <v>8</v>
      </c>
      <c r="V332" s="35">
        <f t="shared" si="99"/>
        <v>1</v>
      </c>
      <c r="W332" s="35">
        <f t="shared" si="100"/>
        <v>0.75</v>
      </c>
      <c r="X332" s="35">
        <f t="shared" si="101"/>
        <v>4.5</v>
      </c>
      <c r="Y332" s="35">
        <f t="shared" si="92"/>
        <v>1</v>
      </c>
      <c r="Z332" s="35">
        <f t="shared" si="93"/>
        <v>12</v>
      </c>
      <c r="AA332" s="35">
        <f t="shared" si="94"/>
        <v>13</v>
      </c>
      <c r="AB332" s="21">
        <f>'Data Entry'!S332</f>
        <v>0</v>
      </c>
      <c r="AC332" s="21">
        <f>'Data Entry'!T332</f>
        <v>3</v>
      </c>
      <c r="AD332" s="21">
        <f>'Data Entry'!U332</f>
        <v>0</v>
      </c>
      <c r="AE332" s="21">
        <f t="shared" si="95"/>
        <v>10</v>
      </c>
      <c r="AF332" s="13">
        <f>'Data Entry'!V332</f>
        <v>4</v>
      </c>
      <c r="AG332" s="13">
        <f t="shared" si="96"/>
        <v>1.33333333333333</v>
      </c>
      <c r="AH332" s="13">
        <f>'Data Entry'!W332</f>
        <v>0</v>
      </c>
      <c r="AI332" s="13">
        <f>'Data Entry'!X332</f>
        <v>0</v>
      </c>
      <c r="AJ332" s="13">
        <f>'Data Entry'!Y332</f>
        <v>0</v>
      </c>
      <c r="AK332" s="13">
        <f>'Data Entry'!Z332</f>
        <v>0</v>
      </c>
    </row>
    <row r="333" spans="1:37">
      <c r="A333" s="34">
        <f>'Data Entry'!A333</f>
        <v>8765</v>
      </c>
      <c r="B333" s="34">
        <f>'Data Entry'!B333</f>
        <v>57</v>
      </c>
      <c r="C333" s="20">
        <f>IF('Data Entry'!C333="red",1,IF('Data Entry'!C333="blue",2,0))</f>
        <v>1</v>
      </c>
      <c r="D333" s="22">
        <f>'Data Entry'!D333</f>
        <v>1</v>
      </c>
      <c r="E333" s="22">
        <f>'Data Entry'!E333</f>
        <v>0</v>
      </c>
      <c r="F333" s="22">
        <f>'Data Entry'!F333</f>
        <v>0</v>
      </c>
      <c r="G333" s="22">
        <f>'Data Entry'!G333</f>
        <v>0</v>
      </c>
      <c r="H333" s="22">
        <f>'Data Entry'!H333</f>
        <v>0</v>
      </c>
      <c r="I333" s="22">
        <f t="shared" si="97"/>
        <v>0</v>
      </c>
      <c r="J333" s="22">
        <f t="shared" si="98"/>
        <v>0</v>
      </c>
      <c r="K333" s="22">
        <f t="shared" si="85"/>
        <v>2</v>
      </c>
      <c r="L333" s="22">
        <f t="shared" si="86"/>
        <v>0</v>
      </c>
      <c r="M333" s="22">
        <f t="shared" si="87"/>
        <v>0</v>
      </c>
      <c r="N333" s="22">
        <f t="shared" si="88"/>
        <v>0</v>
      </c>
      <c r="O333" s="22">
        <f t="shared" si="89"/>
        <v>2</v>
      </c>
      <c r="P333" s="35">
        <f>'Data Entry'!I333</f>
        <v>0</v>
      </c>
      <c r="Q333" s="35">
        <f>'Data Entry'!J333</f>
        <v>0</v>
      </c>
      <c r="R333" s="35">
        <f>'Data Entry'!K333</f>
        <v>0</v>
      </c>
      <c r="S333" s="35">
        <f>'Data Entry'!L333</f>
        <v>0</v>
      </c>
      <c r="T333" s="35">
        <f t="shared" si="90"/>
        <v>0</v>
      </c>
      <c r="U333" s="35">
        <f t="shared" si="91"/>
        <v>0</v>
      </c>
      <c r="V333" s="35" t="e">
        <f t="shared" si="99"/>
        <v>#DIV/0!</v>
      </c>
      <c r="W333" s="35" t="e">
        <f t="shared" si="100"/>
        <v>#DIV/0!</v>
      </c>
      <c r="X333" s="35">
        <f t="shared" si="101"/>
        <v>0</v>
      </c>
      <c r="Y333" s="35">
        <f t="shared" si="92"/>
        <v>0</v>
      </c>
      <c r="Z333" s="35">
        <f t="shared" si="93"/>
        <v>0</v>
      </c>
      <c r="AA333" s="35">
        <f t="shared" si="94"/>
        <v>0</v>
      </c>
      <c r="AB333" s="21">
        <f>'Data Entry'!S333</f>
        <v>0</v>
      </c>
      <c r="AC333" s="21">
        <f>'Data Entry'!T333</f>
        <v>0</v>
      </c>
      <c r="AD333" s="21">
        <f>'Data Entry'!U333</f>
        <v>0</v>
      </c>
      <c r="AE333" s="21">
        <f t="shared" si="95"/>
        <v>0</v>
      </c>
      <c r="AF333" s="13">
        <f>'Data Entry'!V333</f>
        <v>8</v>
      </c>
      <c r="AG333" s="13">
        <f t="shared" si="96"/>
        <v>2.66666666666667</v>
      </c>
      <c r="AH333" s="13">
        <f>'Data Entry'!W333</f>
        <v>0</v>
      </c>
      <c r="AI333" s="13">
        <f>'Data Entry'!X333</f>
        <v>0</v>
      </c>
      <c r="AJ333" s="13">
        <f>'Data Entry'!Y333</f>
        <v>0</v>
      </c>
      <c r="AK333" s="13">
        <f>'Data Entry'!Z333</f>
        <v>0</v>
      </c>
    </row>
    <row r="334" spans="1:37">
      <c r="A334" s="34">
        <f>'Data Entry'!A334</f>
        <v>4678</v>
      </c>
      <c r="B334" s="34">
        <f>'Data Entry'!B334</f>
        <v>57</v>
      </c>
      <c r="C334" s="20">
        <f>IF('Data Entry'!C334="red",1,IF('Data Entry'!C334="blue",2,0))</f>
        <v>1</v>
      </c>
      <c r="D334" s="22">
        <f>'Data Entry'!D334</f>
        <v>1</v>
      </c>
      <c r="E334" s="22">
        <f>'Data Entry'!E334</f>
        <v>0</v>
      </c>
      <c r="F334" s="22">
        <f>'Data Entry'!F334</f>
        <v>0</v>
      </c>
      <c r="G334" s="22">
        <f>'Data Entry'!G334</f>
        <v>1</v>
      </c>
      <c r="H334" s="22">
        <f>'Data Entry'!H334</f>
        <v>1</v>
      </c>
      <c r="I334" s="22">
        <f t="shared" si="97"/>
        <v>0</v>
      </c>
      <c r="J334" s="22">
        <f t="shared" si="98"/>
        <v>2</v>
      </c>
      <c r="K334" s="22">
        <f t="shared" si="85"/>
        <v>2</v>
      </c>
      <c r="L334" s="22">
        <f t="shared" si="86"/>
        <v>0</v>
      </c>
      <c r="M334" s="22">
        <f t="shared" si="87"/>
        <v>4</v>
      </c>
      <c r="N334" s="22">
        <f t="shared" si="88"/>
        <v>2</v>
      </c>
      <c r="O334" s="22">
        <f t="shared" si="89"/>
        <v>6</v>
      </c>
      <c r="P334" s="35">
        <f>'Data Entry'!I334</f>
        <v>0</v>
      </c>
      <c r="Q334" s="35">
        <f>'Data Entry'!J334</f>
        <v>0</v>
      </c>
      <c r="R334" s="35">
        <f>'Data Entry'!K334</f>
        <v>0</v>
      </c>
      <c r="S334" s="35">
        <f>'Data Entry'!L334</f>
        <v>0</v>
      </c>
      <c r="T334" s="35">
        <f t="shared" si="90"/>
        <v>0</v>
      </c>
      <c r="U334" s="35">
        <f t="shared" si="91"/>
        <v>0</v>
      </c>
      <c r="V334" s="35" t="e">
        <f t="shared" si="99"/>
        <v>#DIV/0!</v>
      </c>
      <c r="W334" s="35" t="e">
        <f t="shared" si="100"/>
        <v>#DIV/0!</v>
      </c>
      <c r="X334" s="35">
        <f t="shared" si="101"/>
        <v>0</v>
      </c>
      <c r="Y334" s="35">
        <f t="shared" si="92"/>
        <v>0</v>
      </c>
      <c r="Z334" s="35">
        <f t="shared" si="93"/>
        <v>0</v>
      </c>
      <c r="AA334" s="35">
        <f t="shared" si="94"/>
        <v>0</v>
      </c>
      <c r="AB334" s="21">
        <f>'Data Entry'!S334</f>
        <v>0</v>
      </c>
      <c r="AC334" s="21">
        <f>'Data Entry'!T334</f>
        <v>0</v>
      </c>
      <c r="AD334" s="21">
        <f>'Data Entry'!U334</f>
        <v>0</v>
      </c>
      <c r="AE334" s="21">
        <f t="shared" si="95"/>
        <v>0</v>
      </c>
      <c r="AF334" s="13">
        <f>'Data Entry'!V334</f>
        <v>8</v>
      </c>
      <c r="AG334" s="13">
        <f t="shared" si="96"/>
        <v>2.66666666666667</v>
      </c>
      <c r="AH334" s="13">
        <f>'Data Entry'!W334</f>
        <v>0</v>
      </c>
      <c r="AI334" s="13">
        <f>'Data Entry'!X334</f>
        <v>0</v>
      </c>
      <c r="AJ334" s="13">
        <f>'Data Entry'!Y334</f>
        <v>1</v>
      </c>
      <c r="AK334" s="13">
        <f>'Data Entry'!Z334</f>
        <v>0</v>
      </c>
    </row>
    <row r="335" spans="1:37">
      <c r="A335" s="34">
        <f>'Data Entry'!A335</f>
        <v>4951</v>
      </c>
      <c r="B335" s="34">
        <f>'Data Entry'!B335</f>
        <v>58</v>
      </c>
      <c r="C335" s="20">
        <f>IF('Data Entry'!C335="red",1,IF('Data Entry'!C335="blue",2,0))</f>
        <v>1</v>
      </c>
      <c r="D335" s="22">
        <f>'Data Entry'!D335</f>
        <v>1</v>
      </c>
      <c r="E335" s="22">
        <f>'Data Entry'!E335</f>
        <v>0</v>
      </c>
      <c r="F335" s="22">
        <f>'Data Entry'!F335</f>
        <v>0</v>
      </c>
      <c r="G335" s="22">
        <f>'Data Entry'!G335</f>
        <v>0</v>
      </c>
      <c r="H335" s="22">
        <f>'Data Entry'!H335</f>
        <v>1</v>
      </c>
      <c r="I335" s="22">
        <f t="shared" si="97"/>
        <v>0</v>
      </c>
      <c r="J335" s="22">
        <f t="shared" si="98"/>
        <v>1</v>
      </c>
      <c r="K335" s="22">
        <f t="shared" si="85"/>
        <v>2</v>
      </c>
      <c r="L335" s="22">
        <f t="shared" si="86"/>
        <v>0</v>
      </c>
      <c r="M335" s="22">
        <f t="shared" si="87"/>
        <v>0</v>
      </c>
      <c r="N335" s="22">
        <f t="shared" si="88"/>
        <v>1</v>
      </c>
      <c r="O335" s="22">
        <f t="shared" si="89"/>
        <v>2</v>
      </c>
      <c r="P335" s="35">
        <f>'Data Entry'!I335</f>
        <v>0</v>
      </c>
      <c r="Q335" s="35">
        <f>'Data Entry'!J335</f>
        <v>3</v>
      </c>
      <c r="R335" s="35">
        <f>'Data Entry'!K335</f>
        <v>0</v>
      </c>
      <c r="S335" s="35">
        <f>'Data Entry'!L335</f>
        <v>0</v>
      </c>
      <c r="T335" s="35">
        <f t="shared" si="90"/>
        <v>3</v>
      </c>
      <c r="U335" s="35">
        <f t="shared" si="91"/>
        <v>0</v>
      </c>
      <c r="V335" s="35">
        <f t="shared" si="99"/>
        <v>0</v>
      </c>
      <c r="W335" s="35" t="e">
        <f t="shared" si="100"/>
        <v>#DIV/0!</v>
      </c>
      <c r="X335" s="35">
        <f t="shared" si="101"/>
        <v>1.5</v>
      </c>
      <c r="Y335" s="35">
        <f t="shared" si="92"/>
        <v>0</v>
      </c>
      <c r="Z335" s="35">
        <f t="shared" si="93"/>
        <v>0</v>
      </c>
      <c r="AA335" s="35">
        <f t="shared" si="94"/>
        <v>0</v>
      </c>
      <c r="AB335" s="21">
        <f>'Data Entry'!S335</f>
        <v>0</v>
      </c>
      <c r="AC335" s="21">
        <f>'Data Entry'!T335</f>
        <v>0</v>
      </c>
      <c r="AD335" s="21">
        <f>'Data Entry'!U335</f>
        <v>0</v>
      </c>
      <c r="AE335" s="21">
        <f t="shared" si="95"/>
        <v>0</v>
      </c>
      <c r="AF335" s="13">
        <f>'Data Entry'!V335</f>
        <v>0</v>
      </c>
      <c r="AG335" s="13">
        <f t="shared" si="96"/>
        <v>0</v>
      </c>
      <c r="AH335" s="13">
        <f>'Data Entry'!W335</f>
        <v>0</v>
      </c>
      <c r="AI335" s="13">
        <f>'Data Entry'!X335</f>
        <v>0</v>
      </c>
      <c r="AJ335" s="13">
        <f>'Data Entry'!Y335</f>
        <v>0</v>
      </c>
      <c r="AK335" s="13">
        <f>'Data Entry'!Z335</f>
        <v>0</v>
      </c>
    </row>
    <row r="336" spans="1:37">
      <c r="A336" s="34">
        <f>'Data Entry'!A336</f>
        <v>2056</v>
      </c>
      <c r="B336" s="34">
        <f>'Data Entry'!B336</f>
        <v>57</v>
      </c>
      <c r="C336" s="20">
        <f>IF('Data Entry'!C336="red",1,IF('Data Entry'!C336="blue",2,0))</f>
        <v>1</v>
      </c>
      <c r="D336" s="22">
        <f>'Data Entry'!D336</f>
        <v>1</v>
      </c>
      <c r="E336" s="22">
        <f>'Data Entry'!E336</f>
        <v>0</v>
      </c>
      <c r="F336" s="22">
        <f>'Data Entry'!F336</f>
        <v>0</v>
      </c>
      <c r="G336" s="22">
        <f>'Data Entry'!G336</f>
        <v>5</v>
      </c>
      <c r="H336" s="22">
        <f>'Data Entry'!H336</f>
        <v>0</v>
      </c>
      <c r="I336" s="22">
        <f t="shared" si="97"/>
        <v>0</v>
      </c>
      <c r="J336" s="22">
        <f t="shared" si="98"/>
        <v>5</v>
      </c>
      <c r="K336" s="22">
        <f t="shared" si="85"/>
        <v>2</v>
      </c>
      <c r="L336" s="22">
        <f t="shared" si="86"/>
        <v>0</v>
      </c>
      <c r="M336" s="22">
        <f t="shared" si="87"/>
        <v>20</v>
      </c>
      <c r="N336" s="22">
        <f t="shared" si="88"/>
        <v>5</v>
      </c>
      <c r="O336" s="22">
        <f t="shared" si="89"/>
        <v>22</v>
      </c>
      <c r="P336" s="35">
        <f>'Data Entry'!I336</f>
        <v>0</v>
      </c>
      <c r="Q336" s="35">
        <f>'Data Entry'!J336</f>
        <v>0</v>
      </c>
      <c r="R336" s="35">
        <f>'Data Entry'!K336</f>
        <v>17</v>
      </c>
      <c r="S336" s="35">
        <f>'Data Entry'!L336</f>
        <v>2</v>
      </c>
      <c r="T336" s="35">
        <f t="shared" si="90"/>
        <v>0</v>
      </c>
      <c r="U336" s="35">
        <f t="shared" si="91"/>
        <v>19</v>
      </c>
      <c r="V336" s="35" t="e">
        <f t="shared" si="99"/>
        <v>#DIV/0!</v>
      </c>
      <c r="W336" s="35">
        <f t="shared" si="100"/>
        <v>0.894736842105263</v>
      </c>
      <c r="X336" s="35">
        <f t="shared" si="101"/>
        <v>9.5</v>
      </c>
      <c r="Y336" s="35">
        <f t="shared" si="92"/>
        <v>0</v>
      </c>
      <c r="Z336" s="35">
        <f t="shared" si="93"/>
        <v>34</v>
      </c>
      <c r="AA336" s="35">
        <f t="shared" si="94"/>
        <v>34</v>
      </c>
      <c r="AB336" s="21">
        <f>'Data Entry'!S336</f>
        <v>0</v>
      </c>
      <c r="AC336" s="21">
        <f>'Data Entry'!T336</f>
        <v>4</v>
      </c>
      <c r="AD336" s="21">
        <f>'Data Entry'!U336</f>
        <v>0</v>
      </c>
      <c r="AE336" s="21">
        <f t="shared" si="95"/>
        <v>15</v>
      </c>
      <c r="AF336" s="13">
        <f>'Data Entry'!V336</f>
        <v>8</v>
      </c>
      <c r="AG336" s="13">
        <f t="shared" si="96"/>
        <v>2.66666666666667</v>
      </c>
      <c r="AH336" s="13">
        <f>'Data Entry'!W336</f>
        <v>0</v>
      </c>
      <c r="AI336" s="13">
        <f>'Data Entry'!X336</f>
        <v>0</v>
      </c>
      <c r="AJ336" s="13">
        <f>'Data Entry'!Y336</f>
        <v>0</v>
      </c>
      <c r="AK336" s="13">
        <f>'Data Entry'!Z336</f>
        <v>0</v>
      </c>
    </row>
    <row r="337" spans="1:37">
      <c r="A337" s="34">
        <f>'Data Entry'!A337</f>
        <v>1334</v>
      </c>
      <c r="B337" s="34">
        <f>'Data Entry'!B337</f>
        <v>57</v>
      </c>
      <c r="C337" s="20">
        <f>IF('Data Entry'!C337="red",1,IF('Data Entry'!C337="blue",2,0))</f>
        <v>2</v>
      </c>
      <c r="D337" s="22">
        <f>'Data Entry'!D337</f>
        <v>0</v>
      </c>
      <c r="E337" s="22">
        <f>'Data Entry'!E337</f>
        <v>1</v>
      </c>
      <c r="F337" s="22">
        <f>'Data Entry'!F337</f>
        <v>1</v>
      </c>
      <c r="G337" s="22">
        <f>'Data Entry'!G337</f>
        <v>0</v>
      </c>
      <c r="H337" s="22">
        <f>'Data Entry'!H337</f>
        <v>0</v>
      </c>
      <c r="I337" s="22">
        <f t="shared" si="97"/>
        <v>2</v>
      </c>
      <c r="J337" s="22">
        <f t="shared" si="98"/>
        <v>0</v>
      </c>
      <c r="K337" s="22">
        <f t="shared" si="85"/>
        <v>0</v>
      </c>
      <c r="L337" s="22">
        <f t="shared" si="86"/>
        <v>2</v>
      </c>
      <c r="M337" s="22">
        <f t="shared" si="87"/>
        <v>0</v>
      </c>
      <c r="N337" s="22">
        <f t="shared" si="88"/>
        <v>2</v>
      </c>
      <c r="O337" s="22">
        <f t="shared" si="89"/>
        <v>2</v>
      </c>
      <c r="P337" s="35">
        <f>'Data Entry'!I337</f>
        <v>0</v>
      </c>
      <c r="Q337" s="35">
        <f>'Data Entry'!J337</f>
        <v>0</v>
      </c>
      <c r="R337" s="35">
        <f>'Data Entry'!K337</f>
        <v>0</v>
      </c>
      <c r="S337" s="35">
        <f>'Data Entry'!L337</f>
        <v>0</v>
      </c>
      <c r="T337" s="35">
        <f t="shared" si="90"/>
        <v>0</v>
      </c>
      <c r="U337" s="35">
        <f t="shared" si="91"/>
        <v>0</v>
      </c>
      <c r="V337" s="35" t="e">
        <f t="shared" si="99"/>
        <v>#DIV/0!</v>
      </c>
      <c r="W337" s="35" t="e">
        <f t="shared" si="100"/>
        <v>#DIV/0!</v>
      </c>
      <c r="X337" s="35">
        <f t="shared" si="101"/>
        <v>0</v>
      </c>
      <c r="Y337" s="35">
        <f t="shared" si="92"/>
        <v>0</v>
      </c>
      <c r="Z337" s="35">
        <f t="shared" si="93"/>
        <v>0</v>
      </c>
      <c r="AA337" s="35">
        <f t="shared" si="94"/>
        <v>0</v>
      </c>
      <c r="AB337" s="21">
        <f>'Data Entry'!S337</f>
        <v>0</v>
      </c>
      <c r="AC337" s="21">
        <f>'Data Entry'!T337</f>
        <v>0</v>
      </c>
      <c r="AD337" s="21">
        <f>'Data Entry'!U337</f>
        <v>0</v>
      </c>
      <c r="AE337" s="21">
        <f t="shared" si="95"/>
        <v>0</v>
      </c>
      <c r="AF337" s="13">
        <f>'Data Entry'!V337</f>
        <v>4</v>
      </c>
      <c r="AG337" s="13">
        <f t="shared" si="96"/>
        <v>1.33333333333333</v>
      </c>
      <c r="AH337" s="13">
        <f>'Data Entry'!W337</f>
        <v>0</v>
      </c>
      <c r="AI337" s="13">
        <f>'Data Entry'!X337</f>
        <v>0</v>
      </c>
      <c r="AJ337" s="13">
        <f>'Data Entry'!Y337</f>
        <v>1</v>
      </c>
      <c r="AK337" s="13">
        <f>'Data Entry'!Z337</f>
        <v>0</v>
      </c>
    </row>
    <row r="338" spans="1:37">
      <c r="A338" s="34">
        <f>'Data Entry'!A338</f>
        <v>5024</v>
      </c>
      <c r="B338" s="34">
        <f>'Data Entry'!B338</f>
        <v>58</v>
      </c>
      <c r="C338" s="20">
        <f>IF('Data Entry'!C338="red",1,IF('Data Entry'!C338="blue",2,0))</f>
        <v>2</v>
      </c>
      <c r="D338" s="22">
        <f>'Data Entry'!D338</f>
        <v>1</v>
      </c>
      <c r="E338" s="22">
        <f>'Data Entry'!E338</f>
        <v>0</v>
      </c>
      <c r="F338" s="22">
        <f>'Data Entry'!F338</f>
        <v>0</v>
      </c>
      <c r="G338" s="22">
        <f>'Data Entry'!G338</f>
        <v>0</v>
      </c>
      <c r="H338" s="22">
        <f>'Data Entry'!H338</f>
        <v>0</v>
      </c>
      <c r="I338" s="22">
        <f t="shared" si="97"/>
        <v>0</v>
      </c>
      <c r="J338" s="22">
        <f t="shared" si="98"/>
        <v>0</v>
      </c>
      <c r="K338" s="22">
        <f t="shared" si="85"/>
        <v>2</v>
      </c>
      <c r="L338" s="22">
        <f t="shared" si="86"/>
        <v>0</v>
      </c>
      <c r="M338" s="22">
        <f t="shared" si="87"/>
        <v>0</v>
      </c>
      <c r="N338" s="22">
        <f t="shared" si="88"/>
        <v>0</v>
      </c>
      <c r="O338" s="22">
        <f t="shared" si="89"/>
        <v>2</v>
      </c>
      <c r="P338" s="35">
        <f>'Data Entry'!I338</f>
        <v>1</v>
      </c>
      <c r="Q338" s="35">
        <f>'Data Entry'!J338</f>
        <v>0</v>
      </c>
      <c r="R338" s="35">
        <f>'Data Entry'!K338</f>
        <v>8</v>
      </c>
      <c r="S338" s="35">
        <f>'Data Entry'!L338</f>
        <v>1</v>
      </c>
      <c r="T338" s="35">
        <f t="shared" si="90"/>
        <v>1</v>
      </c>
      <c r="U338" s="35">
        <f t="shared" si="91"/>
        <v>9</v>
      </c>
      <c r="V338" s="35">
        <f t="shared" si="99"/>
        <v>1</v>
      </c>
      <c r="W338" s="35">
        <f t="shared" si="100"/>
        <v>0.888888888888889</v>
      </c>
      <c r="X338" s="35">
        <f t="shared" si="101"/>
        <v>5</v>
      </c>
      <c r="Y338" s="35">
        <f t="shared" si="92"/>
        <v>1</v>
      </c>
      <c r="Z338" s="35">
        <f t="shared" si="93"/>
        <v>16</v>
      </c>
      <c r="AA338" s="35">
        <f t="shared" si="94"/>
        <v>17</v>
      </c>
      <c r="AB338" s="21">
        <f>'Data Entry'!S338</f>
        <v>0</v>
      </c>
      <c r="AC338" s="21">
        <f>'Data Entry'!T338</f>
        <v>0</v>
      </c>
      <c r="AD338" s="21">
        <f>'Data Entry'!U338</f>
        <v>0</v>
      </c>
      <c r="AE338" s="21">
        <f t="shared" si="95"/>
        <v>0</v>
      </c>
      <c r="AF338" s="13">
        <f>'Data Entry'!V338</f>
        <v>0</v>
      </c>
      <c r="AG338" s="13">
        <f t="shared" si="96"/>
        <v>0</v>
      </c>
      <c r="AH338" s="13">
        <f>'Data Entry'!W338</f>
        <v>0</v>
      </c>
      <c r="AI338" s="13">
        <f>'Data Entry'!X338</f>
        <v>0</v>
      </c>
      <c r="AJ338" s="13">
        <f>'Data Entry'!Y338</f>
        <v>0</v>
      </c>
      <c r="AK338" s="13">
        <f>'Data Entry'!Z338</f>
        <v>0</v>
      </c>
    </row>
    <row r="339" spans="1:37">
      <c r="A339" s="34">
        <f>'Data Entry'!A339</f>
        <v>2609</v>
      </c>
      <c r="B339" s="34">
        <f>'Data Entry'!B339</f>
        <v>58</v>
      </c>
      <c r="C339" s="20">
        <f>IF('Data Entry'!C339="red",1,IF('Data Entry'!C339="blue",2,0))</f>
        <v>1</v>
      </c>
      <c r="D339" s="22">
        <f>'Data Entry'!D339</f>
        <v>1</v>
      </c>
      <c r="E339" s="22">
        <f>'Data Entry'!E339</f>
        <v>0</v>
      </c>
      <c r="F339" s="22">
        <f>'Data Entry'!F339</f>
        <v>0</v>
      </c>
      <c r="G339" s="22">
        <f>'Data Entry'!G339</f>
        <v>2</v>
      </c>
      <c r="H339" s="22">
        <f>'Data Entry'!H339</f>
        <v>0</v>
      </c>
      <c r="I339" s="22">
        <f t="shared" si="97"/>
        <v>0</v>
      </c>
      <c r="J339" s="22">
        <f t="shared" si="98"/>
        <v>2</v>
      </c>
      <c r="K339" s="22">
        <f t="shared" si="85"/>
        <v>2</v>
      </c>
      <c r="L339" s="22">
        <f t="shared" si="86"/>
        <v>0</v>
      </c>
      <c r="M339" s="22">
        <f t="shared" si="87"/>
        <v>8</v>
      </c>
      <c r="N339" s="22">
        <f t="shared" si="88"/>
        <v>2</v>
      </c>
      <c r="O339" s="22">
        <f t="shared" si="89"/>
        <v>10</v>
      </c>
      <c r="P339" s="35">
        <f>'Data Entry'!I339</f>
        <v>0</v>
      </c>
      <c r="Q339" s="35">
        <f>'Data Entry'!J339</f>
        <v>0</v>
      </c>
      <c r="R339" s="35">
        <f>'Data Entry'!K339</f>
        <v>7</v>
      </c>
      <c r="S339" s="35">
        <f>'Data Entry'!L339</f>
        <v>1</v>
      </c>
      <c r="T339" s="35">
        <f t="shared" si="90"/>
        <v>0</v>
      </c>
      <c r="U339" s="35">
        <f t="shared" si="91"/>
        <v>8</v>
      </c>
      <c r="V339" s="35" t="e">
        <f t="shared" si="99"/>
        <v>#DIV/0!</v>
      </c>
      <c r="W339" s="35">
        <f t="shared" si="100"/>
        <v>0.875</v>
      </c>
      <c r="X339" s="35">
        <f t="shared" si="101"/>
        <v>4</v>
      </c>
      <c r="Y339" s="35">
        <f t="shared" si="92"/>
        <v>0</v>
      </c>
      <c r="Z339" s="35">
        <f t="shared" si="93"/>
        <v>14</v>
      </c>
      <c r="AA339" s="35">
        <f t="shared" si="94"/>
        <v>14</v>
      </c>
      <c r="AB339" s="21">
        <f>'Data Entry'!S339</f>
        <v>0</v>
      </c>
      <c r="AC339" s="21">
        <f>'Data Entry'!T339</f>
        <v>4</v>
      </c>
      <c r="AD339" s="21">
        <f>'Data Entry'!U339</f>
        <v>0</v>
      </c>
      <c r="AE339" s="21">
        <f t="shared" si="95"/>
        <v>15</v>
      </c>
      <c r="AF339" s="13">
        <f>'Data Entry'!V339</f>
        <v>4</v>
      </c>
      <c r="AG339" s="13">
        <f t="shared" si="96"/>
        <v>1.33333333333333</v>
      </c>
      <c r="AH339" s="13">
        <f>'Data Entry'!W339</f>
        <v>0</v>
      </c>
      <c r="AI339" s="13">
        <f>'Data Entry'!X339</f>
        <v>0</v>
      </c>
      <c r="AJ339" s="13">
        <f>'Data Entry'!Y339</f>
        <v>0</v>
      </c>
      <c r="AK339" s="13">
        <f>'Data Entry'!Z339</f>
        <v>0</v>
      </c>
    </row>
    <row r="340" spans="1:37">
      <c r="A340" s="34">
        <f>'Data Entry'!A340</f>
        <v>5672</v>
      </c>
      <c r="B340" s="34">
        <f>'Data Entry'!B340</f>
        <v>58</v>
      </c>
      <c r="C340" s="20">
        <f>IF('Data Entry'!C340="red",1,IF('Data Entry'!C340="blue",2,0))</f>
        <v>2</v>
      </c>
      <c r="D340" s="22">
        <f>'Data Entry'!D340</f>
        <v>1</v>
      </c>
      <c r="E340" s="22">
        <f>'Data Entry'!E340</f>
        <v>0</v>
      </c>
      <c r="F340" s="22">
        <f>'Data Entry'!F340</f>
        <v>1</v>
      </c>
      <c r="G340" s="22">
        <f>'Data Entry'!G340</f>
        <v>0</v>
      </c>
      <c r="H340" s="22">
        <f>'Data Entry'!H340</f>
        <v>0</v>
      </c>
      <c r="I340" s="22">
        <f t="shared" si="97"/>
        <v>1</v>
      </c>
      <c r="J340" s="22">
        <f t="shared" si="98"/>
        <v>0</v>
      </c>
      <c r="K340" s="22">
        <f t="shared" si="85"/>
        <v>2</v>
      </c>
      <c r="L340" s="22">
        <f t="shared" si="86"/>
        <v>0</v>
      </c>
      <c r="M340" s="22">
        <f t="shared" si="87"/>
        <v>0</v>
      </c>
      <c r="N340" s="22">
        <f t="shared" si="88"/>
        <v>1</v>
      </c>
      <c r="O340" s="22">
        <f t="shared" si="89"/>
        <v>2</v>
      </c>
      <c r="P340" s="35">
        <f>'Data Entry'!I340</f>
        <v>0</v>
      </c>
      <c r="Q340" s="35">
        <f>'Data Entry'!J340</f>
        <v>0</v>
      </c>
      <c r="R340" s="35">
        <f>'Data Entry'!K340</f>
        <v>0</v>
      </c>
      <c r="S340" s="35">
        <f>'Data Entry'!L340</f>
        <v>0</v>
      </c>
      <c r="T340" s="35">
        <f t="shared" si="90"/>
        <v>0</v>
      </c>
      <c r="U340" s="35">
        <f t="shared" si="91"/>
        <v>0</v>
      </c>
      <c r="V340" s="35" t="e">
        <f t="shared" si="99"/>
        <v>#DIV/0!</v>
      </c>
      <c r="W340" s="35" t="e">
        <f t="shared" si="100"/>
        <v>#DIV/0!</v>
      </c>
      <c r="X340" s="35">
        <f t="shared" si="101"/>
        <v>0</v>
      </c>
      <c r="Y340" s="35">
        <f t="shared" si="92"/>
        <v>0</v>
      </c>
      <c r="Z340" s="35">
        <f t="shared" si="93"/>
        <v>0</v>
      </c>
      <c r="AA340" s="35">
        <f t="shared" si="94"/>
        <v>0</v>
      </c>
      <c r="AB340" s="21">
        <f>'Data Entry'!S340</f>
        <v>0</v>
      </c>
      <c r="AC340" s="21">
        <f>'Data Entry'!T340</f>
        <v>0</v>
      </c>
      <c r="AD340" s="21">
        <f>'Data Entry'!U340</f>
        <v>0</v>
      </c>
      <c r="AE340" s="21">
        <f t="shared" si="95"/>
        <v>0</v>
      </c>
      <c r="AF340" s="13">
        <f>'Data Entry'!V340</f>
        <v>20</v>
      </c>
      <c r="AG340" s="13">
        <f t="shared" si="96"/>
        <v>6.66666666666667</v>
      </c>
      <c r="AH340" s="13">
        <f>'Data Entry'!W340</f>
        <v>0</v>
      </c>
      <c r="AI340" s="13">
        <f>'Data Entry'!X340</f>
        <v>0</v>
      </c>
      <c r="AJ340" s="13">
        <f>'Data Entry'!Y340</f>
        <v>0</v>
      </c>
      <c r="AK340" s="13">
        <f>'Data Entry'!Z340</f>
        <v>0</v>
      </c>
    </row>
    <row r="341" spans="1:37">
      <c r="A341" s="34">
        <f>'Data Entry'!A341</f>
        <v>8729</v>
      </c>
      <c r="B341" s="34">
        <f>'Data Entry'!B341</f>
        <v>58</v>
      </c>
      <c r="C341" s="20">
        <f>IF('Data Entry'!C341="red",1,IF('Data Entry'!C341="blue",2,0))</f>
        <v>1</v>
      </c>
      <c r="D341" s="22">
        <f>'Data Entry'!D341</f>
        <v>1</v>
      </c>
      <c r="E341" s="22">
        <f>'Data Entry'!E341</f>
        <v>0</v>
      </c>
      <c r="F341" s="22">
        <f>'Data Entry'!F341</f>
        <v>0</v>
      </c>
      <c r="G341" s="22">
        <f>'Data Entry'!G341</f>
        <v>1</v>
      </c>
      <c r="H341" s="22">
        <f>'Data Entry'!H341</f>
        <v>0</v>
      </c>
      <c r="I341" s="22">
        <f t="shared" si="97"/>
        <v>0</v>
      </c>
      <c r="J341" s="22">
        <f t="shared" si="98"/>
        <v>1</v>
      </c>
      <c r="K341" s="22">
        <f t="shared" si="85"/>
        <v>2</v>
      </c>
      <c r="L341" s="22">
        <f t="shared" si="86"/>
        <v>0</v>
      </c>
      <c r="M341" s="22">
        <f t="shared" si="87"/>
        <v>4</v>
      </c>
      <c r="N341" s="22">
        <f t="shared" si="88"/>
        <v>1</v>
      </c>
      <c r="O341" s="22">
        <f t="shared" si="89"/>
        <v>6</v>
      </c>
      <c r="P341" s="35">
        <f>'Data Entry'!I341</f>
        <v>0</v>
      </c>
      <c r="Q341" s="35">
        <f>'Data Entry'!J341</f>
        <v>0</v>
      </c>
      <c r="R341" s="35">
        <f>'Data Entry'!K341</f>
        <v>3</v>
      </c>
      <c r="S341" s="35">
        <f>'Data Entry'!L341</f>
        <v>3</v>
      </c>
      <c r="T341" s="35">
        <f t="shared" si="90"/>
        <v>0</v>
      </c>
      <c r="U341" s="35">
        <f t="shared" si="91"/>
        <v>6</v>
      </c>
      <c r="V341" s="35" t="e">
        <f t="shared" si="99"/>
        <v>#DIV/0!</v>
      </c>
      <c r="W341" s="35">
        <f t="shared" si="100"/>
        <v>0.5</v>
      </c>
      <c r="X341" s="35">
        <f t="shared" si="101"/>
        <v>3</v>
      </c>
      <c r="Y341" s="35">
        <f t="shared" si="92"/>
        <v>0</v>
      </c>
      <c r="Z341" s="35">
        <f t="shared" si="93"/>
        <v>6</v>
      </c>
      <c r="AA341" s="35">
        <f t="shared" si="94"/>
        <v>6</v>
      </c>
      <c r="AB341" s="21">
        <f>'Data Entry'!S341</f>
        <v>0</v>
      </c>
      <c r="AC341" s="21">
        <f>'Data Entry'!T341</f>
        <v>0</v>
      </c>
      <c r="AD341" s="21">
        <f>'Data Entry'!U341</f>
        <v>0</v>
      </c>
      <c r="AE341" s="21">
        <f t="shared" si="95"/>
        <v>0</v>
      </c>
      <c r="AF341" s="13">
        <f>'Data Entry'!V341</f>
        <v>4</v>
      </c>
      <c r="AG341" s="13">
        <f t="shared" si="96"/>
        <v>1.33333333333333</v>
      </c>
      <c r="AH341" s="13">
        <f>'Data Entry'!W341</f>
        <v>0</v>
      </c>
      <c r="AI341" s="13">
        <f>'Data Entry'!X341</f>
        <v>0</v>
      </c>
      <c r="AJ341" s="13">
        <f>'Data Entry'!Y341</f>
        <v>0</v>
      </c>
      <c r="AK341" s="13">
        <f>'Data Entry'!Z341</f>
        <v>0</v>
      </c>
    </row>
    <row r="342" spans="1:37">
      <c r="A342" s="34">
        <f>'Data Entry'!A342</f>
        <v>772</v>
      </c>
      <c r="B342" s="34">
        <f>'Data Entry'!B342</f>
        <v>58</v>
      </c>
      <c r="C342" s="20">
        <f>IF('Data Entry'!C342="red",1,IF('Data Entry'!C342="blue",2,0))</f>
        <v>2</v>
      </c>
      <c r="D342" s="22">
        <f>'Data Entry'!D342</f>
        <v>1</v>
      </c>
      <c r="E342" s="22">
        <f>'Data Entry'!E342</f>
        <v>0</v>
      </c>
      <c r="F342" s="22">
        <f>'Data Entry'!F342</f>
        <v>0</v>
      </c>
      <c r="G342" s="22">
        <f>'Data Entry'!G342</f>
        <v>1</v>
      </c>
      <c r="H342" s="22">
        <f>'Data Entry'!H342</f>
        <v>1</v>
      </c>
      <c r="I342" s="22">
        <f t="shared" si="97"/>
        <v>0</v>
      </c>
      <c r="J342" s="22">
        <f t="shared" si="98"/>
        <v>2</v>
      </c>
      <c r="K342" s="22">
        <f t="shared" si="85"/>
        <v>2</v>
      </c>
      <c r="L342" s="22">
        <f t="shared" si="86"/>
        <v>0</v>
      </c>
      <c r="M342" s="22">
        <f t="shared" si="87"/>
        <v>4</v>
      </c>
      <c r="N342" s="22">
        <f t="shared" si="88"/>
        <v>2</v>
      </c>
      <c r="O342" s="22">
        <f t="shared" si="89"/>
        <v>6</v>
      </c>
      <c r="P342" s="35">
        <f>'Data Entry'!I342</f>
        <v>0</v>
      </c>
      <c r="Q342" s="35">
        <f>'Data Entry'!J342</f>
        <v>0</v>
      </c>
      <c r="R342" s="35">
        <f>'Data Entry'!K342</f>
        <v>7</v>
      </c>
      <c r="S342" s="35">
        <f>'Data Entry'!L342</f>
        <v>6</v>
      </c>
      <c r="T342" s="35">
        <f t="shared" si="90"/>
        <v>0</v>
      </c>
      <c r="U342" s="35">
        <f t="shared" si="91"/>
        <v>13</v>
      </c>
      <c r="V342" s="35" t="e">
        <f t="shared" si="99"/>
        <v>#DIV/0!</v>
      </c>
      <c r="W342" s="35">
        <f t="shared" si="100"/>
        <v>0.538461538461538</v>
      </c>
      <c r="X342" s="35">
        <f t="shared" si="101"/>
        <v>6.5</v>
      </c>
      <c r="Y342" s="35">
        <f t="shared" si="92"/>
        <v>0</v>
      </c>
      <c r="Z342" s="35">
        <f t="shared" si="93"/>
        <v>14</v>
      </c>
      <c r="AA342" s="35">
        <f t="shared" si="94"/>
        <v>14</v>
      </c>
      <c r="AB342" s="21">
        <f>'Data Entry'!S342</f>
        <v>0</v>
      </c>
      <c r="AC342" s="21">
        <f>'Data Entry'!T342</f>
        <v>0</v>
      </c>
      <c r="AD342" s="21">
        <f>'Data Entry'!U342</f>
        <v>0</v>
      </c>
      <c r="AE342" s="21">
        <f t="shared" si="95"/>
        <v>0</v>
      </c>
      <c r="AF342" s="13">
        <f>'Data Entry'!V342</f>
        <v>4</v>
      </c>
      <c r="AG342" s="13">
        <f t="shared" si="96"/>
        <v>1.33333333333333</v>
      </c>
      <c r="AH342" s="13">
        <f>'Data Entry'!W342</f>
        <v>0</v>
      </c>
      <c r="AI342" s="13">
        <f>'Data Entry'!X342</f>
        <v>0</v>
      </c>
      <c r="AJ342" s="13">
        <f>'Data Entry'!Y342</f>
        <v>0</v>
      </c>
      <c r="AK342" s="13">
        <f>'Data Entry'!Z342</f>
        <v>0</v>
      </c>
    </row>
    <row r="343" spans="1:37">
      <c r="A343" s="34">
        <f>'Data Entry'!A343</f>
        <v>2200</v>
      </c>
      <c r="B343" s="34">
        <f>'Data Entry'!B343</f>
        <v>59</v>
      </c>
      <c r="C343" s="20">
        <f>IF('Data Entry'!C343="red",1,IF('Data Entry'!C343="blue",2,0))</f>
        <v>1</v>
      </c>
      <c r="D343" s="22">
        <f>'Data Entry'!D343</f>
        <v>1</v>
      </c>
      <c r="E343" s="22">
        <f>'Data Entry'!E343</f>
        <v>0</v>
      </c>
      <c r="F343" s="22">
        <f>'Data Entry'!F343</f>
        <v>0</v>
      </c>
      <c r="G343" s="22">
        <f>'Data Entry'!G343</f>
        <v>2</v>
      </c>
      <c r="H343" s="22">
        <f>'Data Entry'!H343</f>
        <v>0</v>
      </c>
      <c r="I343" s="22">
        <f t="shared" si="97"/>
        <v>0</v>
      </c>
      <c r="J343" s="22">
        <f t="shared" si="98"/>
        <v>2</v>
      </c>
      <c r="K343" s="22">
        <f t="shared" si="85"/>
        <v>2</v>
      </c>
      <c r="L343" s="22">
        <f t="shared" si="86"/>
        <v>0</v>
      </c>
      <c r="M343" s="22">
        <f t="shared" si="87"/>
        <v>8</v>
      </c>
      <c r="N343" s="22">
        <f t="shared" si="88"/>
        <v>2</v>
      </c>
      <c r="O343" s="22">
        <f t="shared" si="89"/>
        <v>10</v>
      </c>
      <c r="P343" s="35">
        <f>'Data Entry'!I343</f>
        <v>0</v>
      </c>
      <c r="Q343" s="35">
        <f>'Data Entry'!J343</f>
        <v>0</v>
      </c>
      <c r="R343" s="35">
        <f>'Data Entry'!K343</f>
        <v>6</v>
      </c>
      <c r="S343" s="35">
        <f>'Data Entry'!L343</f>
        <v>2</v>
      </c>
      <c r="T343" s="35">
        <f t="shared" si="90"/>
        <v>0</v>
      </c>
      <c r="U343" s="35">
        <f t="shared" si="91"/>
        <v>8</v>
      </c>
      <c r="V343" s="35" t="e">
        <f t="shared" si="99"/>
        <v>#DIV/0!</v>
      </c>
      <c r="W343" s="35">
        <f t="shared" si="100"/>
        <v>0.75</v>
      </c>
      <c r="X343" s="35">
        <f t="shared" si="101"/>
        <v>4</v>
      </c>
      <c r="Y343" s="35">
        <f t="shared" si="92"/>
        <v>0</v>
      </c>
      <c r="Z343" s="35">
        <f t="shared" si="93"/>
        <v>12</v>
      </c>
      <c r="AA343" s="35">
        <f t="shared" si="94"/>
        <v>12</v>
      </c>
      <c r="AB343" s="21">
        <f>'Data Entry'!S343</f>
        <v>0</v>
      </c>
      <c r="AC343" s="21">
        <f>'Data Entry'!T343</f>
        <v>2</v>
      </c>
      <c r="AD343" s="21">
        <f>'Data Entry'!U343</f>
        <v>0</v>
      </c>
      <c r="AE343" s="21">
        <f t="shared" si="95"/>
        <v>6</v>
      </c>
      <c r="AF343" s="13">
        <f>'Data Entry'!V343</f>
        <v>0</v>
      </c>
      <c r="AG343" s="13">
        <f t="shared" si="96"/>
        <v>0</v>
      </c>
      <c r="AH343" s="13">
        <f>'Data Entry'!W343</f>
        <v>0</v>
      </c>
      <c r="AI343" s="13">
        <f>'Data Entry'!X343</f>
        <v>0</v>
      </c>
      <c r="AJ343" s="13">
        <f>'Data Entry'!Y343</f>
        <v>0</v>
      </c>
      <c r="AK343" s="13">
        <f>'Data Entry'!Z343</f>
        <v>0</v>
      </c>
    </row>
    <row r="344" spans="1:37">
      <c r="A344" s="34">
        <f>'Data Entry'!A344</f>
        <v>3560</v>
      </c>
      <c r="B344" s="34">
        <f>'Data Entry'!B344</f>
        <v>59</v>
      </c>
      <c r="C344" s="20">
        <f>IF('Data Entry'!C344="red",1,IF('Data Entry'!C344="blue",2,0))</f>
        <v>2</v>
      </c>
      <c r="D344" s="22">
        <f>'Data Entry'!D344</f>
        <v>1</v>
      </c>
      <c r="E344" s="22">
        <f>'Data Entry'!E344</f>
        <v>0</v>
      </c>
      <c r="F344" s="22">
        <f>'Data Entry'!F344</f>
        <v>0</v>
      </c>
      <c r="G344" s="22">
        <f>'Data Entry'!G344</f>
        <v>1</v>
      </c>
      <c r="H344" s="22">
        <f>'Data Entry'!H344</f>
        <v>0</v>
      </c>
      <c r="I344" s="22">
        <f t="shared" si="97"/>
        <v>0</v>
      </c>
      <c r="J344" s="22">
        <f t="shared" si="98"/>
        <v>1</v>
      </c>
      <c r="K344" s="22">
        <f t="shared" si="85"/>
        <v>2</v>
      </c>
      <c r="L344" s="22">
        <f t="shared" si="86"/>
        <v>0</v>
      </c>
      <c r="M344" s="22">
        <f t="shared" si="87"/>
        <v>4</v>
      </c>
      <c r="N344" s="22">
        <f t="shared" si="88"/>
        <v>1</v>
      </c>
      <c r="O344" s="22">
        <f t="shared" si="89"/>
        <v>6</v>
      </c>
      <c r="P344" s="35">
        <f>'Data Entry'!I344</f>
        <v>0</v>
      </c>
      <c r="Q344" s="35">
        <f>'Data Entry'!J344</f>
        <v>0</v>
      </c>
      <c r="R344" s="35">
        <f>'Data Entry'!K344</f>
        <v>8</v>
      </c>
      <c r="S344" s="35">
        <f>'Data Entry'!L344</f>
        <v>1</v>
      </c>
      <c r="T344" s="35">
        <f t="shared" si="90"/>
        <v>0</v>
      </c>
      <c r="U344" s="35">
        <f t="shared" si="91"/>
        <v>9</v>
      </c>
      <c r="V344" s="35" t="e">
        <f t="shared" si="99"/>
        <v>#DIV/0!</v>
      </c>
      <c r="W344" s="35">
        <f t="shared" si="100"/>
        <v>0.888888888888889</v>
      </c>
      <c r="X344" s="35">
        <f t="shared" si="101"/>
        <v>4.5</v>
      </c>
      <c r="Y344" s="35">
        <f t="shared" si="92"/>
        <v>0</v>
      </c>
      <c r="Z344" s="35">
        <f t="shared" si="93"/>
        <v>16</v>
      </c>
      <c r="AA344" s="35">
        <f t="shared" si="94"/>
        <v>16</v>
      </c>
      <c r="AB344" s="21">
        <f>'Data Entry'!S344</f>
        <v>0</v>
      </c>
      <c r="AC344" s="21">
        <f>'Data Entry'!T344</f>
        <v>2</v>
      </c>
      <c r="AD344" s="21">
        <f>'Data Entry'!U344</f>
        <v>0</v>
      </c>
      <c r="AE344" s="21">
        <f t="shared" si="95"/>
        <v>6</v>
      </c>
      <c r="AF344" s="13">
        <f>'Data Entry'!V344</f>
        <v>0</v>
      </c>
      <c r="AG344" s="13">
        <f t="shared" si="96"/>
        <v>0</v>
      </c>
      <c r="AH344" s="13">
        <f>'Data Entry'!W344</f>
        <v>0</v>
      </c>
      <c r="AI344" s="13">
        <f>'Data Entry'!X344</f>
        <v>0</v>
      </c>
      <c r="AJ344" s="13">
        <f>'Data Entry'!Y344</f>
        <v>0</v>
      </c>
      <c r="AK344" s="13">
        <f>'Data Entry'!Z344</f>
        <v>0</v>
      </c>
    </row>
    <row r="345" spans="1:37">
      <c r="A345" s="34">
        <f>'Data Entry'!A345</f>
        <v>6864</v>
      </c>
      <c r="B345" s="34">
        <f>'Data Entry'!B345</f>
        <v>59</v>
      </c>
      <c r="C345" s="20">
        <f>IF('Data Entry'!C345="red",1,IF('Data Entry'!C345="blue",2,0))</f>
        <v>2</v>
      </c>
      <c r="D345" s="22">
        <f>'Data Entry'!D345</f>
        <v>1</v>
      </c>
      <c r="E345" s="22">
        <f>'Data Entry'!E345</f>
        <v>1</v>
      </c>
      <c r="F345" s="22">
        <f>'Data Entry'!F345</f>
        <v>0</v>
      </c>
      <c r="G345" s="22">
        <f>'Data Entry'!G345</f>
        <v>0</v>
      </c>
      <c r="H345" s="22">
        <f>'Data Entry'!H345</f>
        <v>0</v>
      </c>
      <c r="I345" s="22">
        <f t="shared" si="97"/>
        <v>1</v>
      </c>
      <c r="J345" s="22">
        <f t="shared" si="98"/>
        <v>0</v>
      </c>
      <c r="K345" s="22">
        <f t="shared" si="85"/>
        <v>2</v>
      </c>
      <c r="L345" s="22">
        <f t="shared" si="86"/>
        <v>2</v>
      </c>
      <c r="M345" s="22">
        <f t="shared" si="87"/>
        <v>0</v>
      </c>
      <c r="N345" s="22">
        <f t="shared" si="88"/>
        <v>1</v>
      </c>
      <c r="O345" s="22">
        <f t="shared" si="89"/>
        <v>4</v>
      </c>
      <c r="P345" s="35">
        <f>'Data Entry'!I345</f>
        <v>0</v>
      </c>
      <c r="Q345" s="35">
        <f>'Data Entry'!J345</f>
        <v>0</v>
      </c>
      <c r="R345" s="35">
        <f>'Data Entry'!K345</f>
        <v>0</v>
      </c>
      <c r="S345" s="35">
        <f>'Data Entry'!L345</f>
        <v>0</v>
      </c>
      <c r="T345" s="35">
        <f t="shared" si="90"/>
        <v>0</v>
      </c>
      <c r="U345" s="35">
        <f t="shared" si="91"/>
        <v>0</v>
      </c>
      <c r="V345" s="35" t="e">
        <f t="shared" si="99"/>
        <v>#DIV/0!</v>
      </c>
      <c r="W345" s="35" t="e">
        <f t="shared" si="100"/>
        <v>#DIV/0!</v>
      </c>
      <c r="X345" s="35">
        <f t="shared" si="101"/>
        <v>0</v>
      </c>
      <c r="Y345" s="35">
        <f t="shared" si="92"/>
        <v>0</v>
      </c>
      <c r="Z345" s="35">
        <f t="shared" si="93"/>
        <v>0</v>
      </c>
      <c r="AA345" s="35">
        <f t="shared" si="94"/>
        <v>0</v>
      </c>
      <c r="AB345" s="21">
        <f>'Data Entry'!S345</f>
        <v>0</v>
      </c>
      <c r="AC345" s="21">
        <f>'Data Entry'!T345</f>
        <v>0</v>
      </c>
      <c r="AD345" s="21">
        <f>'Data Entry'!U345</f>
        <v>0</v>
      </c>
      <c r="AE345" s="21">
        <f t="shared" si="95"/>
        <v>0</v>
      </c>
      <c r="AF345" s="13">
        <f>'Data Entry'!V345</f>
        <v>0</v>
      </c>
      <c r="AG345" s="13">
        <f t="shared" si="96"/>
        <v>0</v>
      </c>
      <c r="AH345" s="13">
        <f>'Data Entry'!W345</f>
        <v>0</v>
      </c>
      <c r="AI345" s="13">
        <f>'Data Entry'!X345</f>
        <v>0</v>
      </c>
      <c r="AJ345" s="13">
        <f>'Data Entry'!Y345</f>
        <v>0</v>
      </c>
      <c r="AK345" s="13">
        <f>'Data Entry'!Z345</f>
        <v>0</v>
      </c>
    </row>
    <row r="346" spans="1:37">
      <c r="A346" s="34">
        <f>'Data Entry'!A346</f>
        <v>5032</v>
      </c>
      <c r="B346" s="34">
        <f>'Data Entry'!B346</f>
        <v>59</v>
      </c>
      <c r="C346" s="20">
        <f>IF('Data Entry'!C346="red",1,IF('Data Entry'!C346="blue",2,0))</f>
        <v>2</v>
      </c>
      <c r="D346" s="22">
        <f>'Data Entry'!D346</f>
        <v>0</v>
      </c>
      <c r="E346" s="22">
        <f>'Data Entry'!E346</f>
        <v>0</v>
      </c>
      <c r="F346" s="22">
        <f>'Data Entry'!F346</f>
        <v>0</v>
      </c>
      <c r="G346" s="22">
        <f>'Data Entry'!G346</f>
        <v>3</v>
      </c>
      <c r="H346" s="22">
        <f>'Data Entry'!H346</f>
        <v>0</v>
      </c>
      <c r="I346" s="22">
        <f t="shared" si="97"/>
        <v>0</v>
      </c>
      <c r="J346" s="22">
        <f t="shared" si="98"/>
        <v>3</v>
      </c>
      <c r="K346" s="22">
        <f t="shared" si="85"/>
        <v>0</v>
      </c>
      <c r="L346" s="22">
        <f t="shared" si="86"/>
        <v>0</v>
      </c>
      <c r="M346" s="22">
        <f t="shared" si="87"/>
        <v>12</v>
      </c>
      <c r="N346" s="22">
        <f t="shared" si="88"/>
        <v>3</v>
      </c>
      <c r="O346" s="22">
        <f t="shared" si="89"/>
        <v>12</v>
      </c>
      <c r="P346" s="35">
        <f>'Data Entry'!I346</f>
        <v>0</v>
      </c>
      <c r="Q346" s="35">
        <f>'Data Entry'!J346</f>
        <v>0</v>
      </c>
      <c r="R346" s="35">
        <f>'Data Entry'!K346</f>
        <v>16</v>
      </c>
      <c r="S346" s="35">
        <f>'Data Entry'!L346</f>
        <v>3</v>
      </c>
      <c r="T346" s="35">
        <f t="shared" si="90"/>
        <v>0</v>
      </c>
      <c r="U346" s="35">
        <f t="shared" si="91"/>
        <v>19</v>
      </c>
      <c r="V346" s="35" t="e">
        <f t="shared" si="99"/>
        <v>#DIV/0!</v>
      </c>
      <c r="W346" s="35">
        <f t="shared" si="100"/>
        <v>0.842105263157895</v>
      </c>
      <c r="X346" s="35">
        <f t="shared" si="101"/>
        <v>9.5</v>
      </c>
      <c r="Y346" s="35">
        <f t="shared" si="92"/>
        <v>0</v>
      </c>
      <c r="Z346" s="35">
        <f t="shared" si="93"/>
        <v>32</v>
      </c>
      <c r="AA346" s="35">
        <f t="shared" si="94"/>
        <v>32</v>
      </c>
      <c r="AB346" s="21">
        <f>'Data Entry'!S346</f>
        <v>0</v>
      </c>
      <c r="AC346" s="21">
        <f>'Data Entry'!T346</f>
        <v>0</v>
      </c>
      <c r="AD346" s="21">
        <f>'Data Entry'!U346</f>
        <v>0</v>
      </c>
      <c r="AE346" s="21">
        <f t="shared" si="95"/>
        <v>0</v>
      </c>
      <c r="AF346" s="13">
        <f>'Data Entry'!V346</f>
        <v>0</v>
      </c>
      <c r="AG346" s="13">
        <f t="shared" si="96"/>
        <v>0</v>
      </c>
      <c r="AH346" s="13">
        <f>'Data Entry'!W346</f>
        <v>0</v>
      </c>
      <c r="AI346" s="13">
        <f>'Data Entry'!X346</f>
        <v>0</v>
      </c>
      <c r="AJ346" s="13">
        <f>'Data Entry'!Y346</f>
        <v>0</v>
      </c>
      <c r="AK346" s="13">
        <f>'Data Entry'!Z346</f>
        <v>0</v>
      </c>
    </row>
    <row r="347" spans="1:37">
      <c r="A347" s="34">
        <f>'Data Entry'!A347</f>
        <v>7659</v>
      </c>
      <c r="B347" s="34">
        <f>'Data Entry'!B347</f>
        <v>59</v>
      </c>
      <c r="C347" s="20">
        <f>IF('Data Entry'!C347="red",1,IF('Data Entry'!C347="blue",2,0))</f>
        <v>1</v>
      </c>
      <c r="D347" s="22">
        <f>'Data Entry'!D347</f>
        <v>1</v>
      </c>
      <c r="E347" s="22">
        <f>'Data Entry'!E347</f>
        <v>1</v>
      </c>
      <c r="F347" s="22">
        <f>'Data Entry'!F347</f>
        <v>0</v>
      </c>
      <c r="G347" s="22">
        <f>'Data Entry'!G347</f>
        <v>0</v>
      </c>
      <c r="H347" s="22">
        <f>'Data Entry'!H347</f>
        <v>0</v>
      </c>
      <c r="I347" s="22">
        <f t="shared" si="97"/>
        <v>1</v>
      </c>
      <c r="J347" s="22">
        <f t="shared" si="98"/>
        <v>0</v>
      </c>
      <c r="K347" s="22">
        <f t="shared" si="85"/>
        <v>2</v>
      </c>
      <c r="L347" s="22">
        <f t="shared" si="86"/>
        <v>2</v>
      </c>
      <c r="M347" s="22">
        <f t="shared" si="87"/>
        <v>0</v>
      </c>
      <c r="N347" s="22">
        <f t="shared" si="88"/>
        <v>1</v>
      </c>
      <c r="O347" s="22">
        <f t="shared" si="89"/>
        <v>4</v>
      </c>
      <c r="P347" s="35">
        <f>'Data Entry'!I347</f>
        <v>2</v>
      </c>
      <c r="Q347" s="35">
        <f>'Data Entry'!J347</f>
        <v>0</v>
      </c>
      <c r="R347" s="35">
        <f>'Data Entry'!K347</f>
        <v>0</v>
      </c>
      <c r="S347" s="35">
        <f>'Data Entry'!L347</f>
        <v>0</v>
      </c>
      <c r="T347" s="35">
        <f t="shared" si="90"/>
        <v>2</v>
      </c>
      <c r="U347" s="35">
        <f t="shared" si="91"/>
        <v>0</v>
      </c>
      <c r="V347" s="35">
        <f t="shared" si="99"/>
        <v>1</v>
      </c>
      <c r="W347" s="35" t="e">
        <f t="shared" si="100"/>
        <v>#DIV/0!</v>
      </c>
      <c r="X347" s="35">
        <f t="shared" si="101"/>
        <v>1</v>
      </c>
      <c r="Y347" s="35">
        <f t="shared" si="92"/>
        <v>2</v>
      </c>
      <c r="Z347" s="35">
        <f t="shared" si="93"/>
        <v>0</v>
      </c>
      <c r="AA347" s="35">
        <f t="shared" si="94"/>
        <v>2</v>
      </c>
      <c r="AB347" s="21">
        <f>'Data Entry'!S347</f>
        <v>0</v>
      </c>
      <c r="AC347" s="21">
        <f>'Data Entry'!T347</f>
        <v>0</v>
      </c>
      <c r="AD347" s="21">
        <f>'Data Entry'!U347</f>
        <v>0</v>
      </c>
      <c r="AE347" s="21">
        <f t="shared" si="95"/>
        <v>0</v>
      </c>
      <c r="AF347" s="13">
        <f>'Data Entry'!V347</f>
        <v>0</v>
      </c>
      <c r="AG347" s="13">
        <f t="shared" si="96"/>
        <v>0</v>
      </c>
      <c r="AH347" s="13">
        <f>'Data Entry'!W347</f>
        <v>0</v>
      </c>
      <c r="AI347" s="13">
        <f>'Data Entry'!X347</f>
        <v>0</v>
      </c>
      <c r="AJ347" s="13">
        <f>'Data Entry'!Y347</f>
        <v>0</v>
      </c>
      <c r="AK347" s="13">
        <f>'Data Entry'!Z347</f>
        <v>0</v>
      </c>
    </row>
    <row r="348" spans="1:37">
      <c r="A348" s="34">
        <f>'Data Entry'!A348</f>
        <v>2706</v>
      </c>
      <c r="B348" s="34">
        <f>'Data Entry'!B348</f>
        <v>59</v>
      </c>
      <c r="C348" s="20">
        <f>IF('Data Entry'!C348="red",1,IF('Data Entry'!C348="blue",2,0))</f>
        <v>1</v>
      </c>
      <c r="D348" s="22">
        <f>'Data Entry'!D348</f>
        <v>1</v>
      </c>
      <c r="E348" s="22">
        <f>'Data Entry'!E348</f>
        <v>0</v>
      </c>
      <c r="F348" s="22">
        <f>'Data Entry'!F348</f>
        <v>0</v>
      </c>
      <c r="G348" s="22">
        <f>'Data Entry'!G348</f>
        <v>1</v>
      </c>
      <c r="H348" s="22">
        <f>'Data Entry'!H348</f>
        <v>1</v>
      </c>
      <c r="I348" s="22">
        <f t="shared" si="97"/>
        <v>0</v>
      </c>
      <c r="J348" s="22">
        <f t="shared" si="98"/>
        <v>2</v>
      </c>
      <c r="K348" s="22">
        <f t="shared" si="85"/>
        <v>2</v>
      </c>
      <c r="L348" s="22">
        <f t="shared" si="86"/>
        <v>0</v>
      </c>
      <c r="M348" s="22">
        <f t="shared" si="87"/>
        <v>4</v>
      </c>
      <c r="N348" s="22">
        <f t="shared" si="88"/>
        <v>2</v>
      </c>
      <c r="O348" s="22">
        <f t="shared" si="89"/>
        <v>6</v>
      </c>
      <c r="P348" s="35">
        <f>'Data Entry'!I348</f>
        <v>0</v>
      </c>
      <c r="Q348" s="35">
        <f>'Data Entry'!J348</f>
        <v>0</v>
      </c>
      <c r="R348" s="35">
        <f>'Data Entry'!K348</f>
        <v>8</v>
      </c>
      <c r="S348" s="35">
        <f>'Data Entry'!L348</f>
        <v>5</v>
      </c>
      <c r="T348" s="35">
        <f t="shared" si="90"/>
        <v>0</v>
      </c>
      <c r="U348" s="35">
        <f t="shared" si="91"/>
        <v>13</v>
      </c>
      <c r="V348" s="35" t="e">
        <f t="shared" si="99"/>
        <v>#DIV/0!</v>
      </c>
      <c r="W348" s="35">
        <f t="shared" si="100"/>
        <v>0.615384615384615</v>
      </c>
      <c r="X348" s="35">
        <f t="shared" si="101"/>
        <v>6.5</v>
      </c>
      <c r="Y348" s="35">
        <f t="shared" si="92"/>
        <v>0</v>
      </c>
      <c r="Z348" s="35">
        <f t="shared" si="93"/>
        <v>16</v>
      </c>
      <c r="AA348" s="35">
        <f t="shared" si="94"/>
        <v>16</v>
      </c>
      <c r="AB348" s="21">
        <f>'Data Entry'!S348</f>
        <v>0</v>
      </c>
      <c r="AC348" s="21">
        <f>'Data Entry'!T348</f>
        <v>0</v>
      </c>
      <c r="AD348" s="21">
        <f>'Data Entry'!U348</f>
        <v>0</v>
      </c>
      <c r="AE348" s="21">
        <f t="shared" si="95"/>
        <v>0</v>
      </c>
      <c r="AF348" s="13">
        <f>'Data Entry'!V348</f>
        <v>0</v>
      </c>
      <c r="AG348" s="13">
        <f t="shared" si="96"/>
        <v>0</v>
      </c>
      <c r="AH348" s="13">
        <f>'Data Entry'!W348</f>
        <v>0</v>
      </c>
      <c r="AI348" s="13">
        <f>'Data Entry'!X348</f>
        <v>0</v>
      </c>
      <c r="AJ348" s="13">
        <f>'Data Entry'!Y348</f>
        <v>0</v>
      </c>
      <c r="AK348" s="13">
        <f>'Data Entry'!Z348</f>
        <v>0</v>
      </c>
    </row>
    <row r="349" spans="1:37">
      <c r="A349" s="34">
        <f>'Data Entry'!A349</f>
        <v>3543</v>
      </c>
      <c r="B349" s="34">
        <f>'Data Entry'!B349</f>
        <v>61</v>
      </c>
      <c r="C349" s="20">
        <f>IF('Data Entry'!C349="red",1,IF('Data Entry'!C349="blue",2,0))</f>
        <v>1</v>
      </c>
      <c r="D349" s="22">
        <f>'Data Entry'!D349</f>
        <v>1</v>
      </c>
      <c r="E349" s="22">
        <f>'Data Entry'!E349</f>
        <v>1</v>
      </c>
      <c r="F349" s="22">
        <f>'Data Entry'!F349</f>
        <v>0</v>
      </c>
      <c r="G349" s="22">
        <f>'Data Entry'!G349</f>
        <v>0</v>
      </c>
      <c r="H349" s="22">
        <f>'Data Entry'!H349</f>
        <v>0</v>
      </c>
      <c r="I349" s="22">
        <f t="shared" si="97"/>
        <v>1</v>
      </c>
      <c r="J349" s="22">
        <f t="shared" si="98"/>
        <v>0</v>
      </c>
      <c r="K349" s="22">
        <f t="shared" si="85"/>
        <v>2</v>
      </c>
      <c r="L349" s="22">
        <f t="shared" si="86"/>
        <v>2</v>
      </c>
      <c r="M349" s="22">
        <f t="shared" si="87"/>
        <v>0</v>
      </c>
      <c r="N349" s="22">
        <f t="shared" si="88"/>
        <v>1</v>
      </c>
      <c r="O349" s="22">
        <f t="shared" si="89"/>
        <v>4</v>
      </c>
      <c r="P349" s="35">
        <f>'Data Entry'!I349</f>
        <v>2</v>
      </c>
      <c r="Q349" s="35">
        <f>'Data Entry'!J349</f>
        <v>1</v>
      </c>
      <c r="R349" s="35">
        <f>'Data Entry'!K349</f>
        <v>0</v>
      </c>
      <c r="S349" s="35">
        <f>'Data Entry'!L349</f>
        <v>0</v>
      </c>
      <c r="T349" s="35">
        <f t="shared" si="90"/>
        <v>3</v>
      </c>
      <c r="U349" s="35">
        <f t="shared" si="91"/>
        <v>0</v>
      </c>
      <c r="V349" s="35">
        <f t="shared" si="99"/>
        <v>0.666666666666667</v>
      </c>
      <c r="W349" s="35" t="e">
        <f t="shared" si="100"/>
        <v>#DIV/0!</v>
      </c>
      <c r="X349" s="35">
        <f t="shared" si="101"/>
        <v>1.5</v>
      </c>
      <c r="Y349" s="35">
        <f t="shared" si="92"/>
        <v>2</v>
      </c>
      <c r="Z349" s="35">
        <f t="shared" si="93"/>
        <v>0</v>
      </c>
      <c r="AA349" s="35">
        <f t="shared" si="94"/>
        <v>2</v>
      </c>
      <c r="AB349" s="21">
        <f>'Data Entry'!S349</f>
        <v>0</v>
      </c>
      <c r="AC349" s="21">
        <f>'Data Entry'!T349</f>
        <v>0</v>
      </c>
      <c r="AD349" s="21">
        <f>'Data Entry'!U349</f>
        <v>0</v>
      </c>
      <c r="AE349" s="21">
        <f t="shared" si="95"/>
        <v>0</v>
      </c>
      <c r="AF349" s="13">
        <f>'Data Entry'!V349</f>
        <v>8</v>
      </c>
      <c r="AG349" s="13">
        <f t="shared" si="96"/>
        <v>2.66666666666667</v>
      </c>
      <c r="AH349" s="13">
        <f>'Data Entry'!W349</f>
        <v>0</v>
      </c>
      <c r="AI349" s="13">
        <f>'Data Entry'!X349</f>
        <v>0</v>
      </c>
      <c r="AJ349" s="13">
        <f>'Data Entry'!Y349</f>
        <v>0</v>
      </c>
      <c r="AK349" s="13">
        <f>'Data Entry'!Z349</f>
        <v>0</v>
      </c>
    </row>
    <row r="350" spans="1:37">
      <c r="A350" s="34">
        <f>'Data Entry'!A350</f>
        <v>6135</v>
      </c>
      <c r="B350" s="34">
        <f>'Data Entry'!B350</f>
        <v>60</v>
      </c>
      <c r="C350" s="20">
        <f>IF('Data Entry'!C350="red",1,IF('Data Entry'!C350="blue",2,0))</f>
        <v>1</v>
      </c>
      <c r="D350" s="22">
        <f>'Data Entry'!D350</f>
        <v>0</v>
      </c>
      <c r="E350" s="22">
        <f>'Data Entry'!E350</f>
        <v>0</v>
      </c>
      <c r="F350" s="22">
        <f>'Data Entry'!F350</f>
        <v>0</v>
      </c>
      <c r="G350" s="22">
        <f>'Data Entry'!G350</f>
        <v>1</v>
      </c>
      <c r="H350" s="22">
        <f>'Data Entry'!H350</f>
        <v>0</v>
      </c>
      <c r="I350" s="22">
        <f t="shared" si="97"/>
        <v>0</v>
      </c>
      <c r="J350" s="22">
        <f t="shared" si="98"/>
        <v>1</v>
      </c>
      <c r="K350" s="22">
        <f t="shared" si="85"/>
        <v>0</v>
      </c>
      <c r="L350" s="22">
        <f t="shared" si="86"/>
        <v>0</v>
      </c>
      <c r="M350" s="22">
        <f t="shared" si="87"/>
        <v>4</v>
      </c>
      <c r="N350" s="22">
        <f t="shared" si="88"/>
        <v>1</v>
      </c>
      <c r="O350" s="22">
        <f t="shared" si="89"/>
        <v>4</v>
      </c>
      <c r="P350" s="35">
        <f>'Data Entry'!I350</f>
        <v>0</v>
      </c>
      <c r="Q350" s="35">
        <f>'Data Entry'!J350</f>
        <v>0</v>
      </c>
      <c r="R350" s="35">
        <f>'Data Entry'!K350</f>
        <v>14</v>
      </c>
      <c r="S350" s="35">
        <f>'Data Entry'!L350</f>
        <v>0</v>
      </c>
      <c r="T350" s="35">
        <f t="shared" si="90"/>
        <v>0</v>
      </c>
      <c r="U350" s="35">
        <f t="shared" si="91"/>
        <v>14</v>
      </c>
      <c r="V350" s="35" t="e">
        <f t="shared" si="99"/>
        <v>#DIV/0!</v>
      </c>
      <c r="W350" s="35">
        <f t="shared" si="100"/>
        <v>1</v>
      </c>
      <c r="X350" s="35">
        <f t="shared" si="101"/>
        <v>7</v>
      </c>
      <c r="Y350" s="35">
        <f t="shared" si="92"/>
        <v>0</v>
      </c>
      <c r="Z350" s="35">
        <f t="shared" si="93"/>
        <v>28</v>
      </c>
      <c r="AA350" s="35">
        <f t="shared" si="94"/>
        <v>28</v>
      </c>
      <c r="AB350" s="21">
        <f>'Data Entry'!S350</f>
        <v>0</v>
      </c>
      <c r="AC350" s="21">
        <f>'Data Entry'!T350</f>
        <v>0</v>
      </c>
      <c r="AD350" s="21">
        <f>'Data Entry'!U350</f>
        <v>0</v>
      </c>
      <c r="AE350" s="21">
        <f t="shared" si="95"/>
        <v>0</v>
      </c>
      <c r="AF350" s="13">
        <f>'Data Entry'!V350</f>
        <v>0</v>
      </c>
      <c r="AG350" s="13">
        <f t="shared" si="96"/>
        <v>0</v>
      </c>
      <c r="AH350" s="13">
        <f>'Data Entry'!W350</f>
        <v>0</v>
      </c>
      <c r="AI350" s="13">
        <f>'Data Entry'!X350</f>
        <v>0</v>
      </c>
      <c r="AJ350" s="13">
        <f>'Data Entry'!Y350</f>
        <v>0</v>
      </c>
      <c r="AK350" s="13">
        <f>'Data Entry'!Z350</f>
        <v>0</v>
      </c>
    </row>
    <row r="351" spans="1:37">
      <c r="A351" s="34">
        <f>'Data Entry'!A351</f>
        <v>4015</v>
      </c>
      <c r="B351" s="34">
        <f>'Data Entry'!B351</f>
        <v>60</v>
      </c>
      <c r="C351" s="20">
        <f>IF('Data Entry'!C351="red",1,IF('Data Entry'!C351="blue",2,0))</f>
        <v>1</v>
      </c>
      <c r="D351" s="22">
        <f>'Data Entry'!D351</f>
        <v>1</v>
      </c>
      <c r="E351" s="22">
        <f>'Data Entry'!E351</f>
        <v>0</v>
      </c>
      <c r="F351" s="22">
        <f>'Data Entry'!F351</f>
        <v>0</v>
      </c>
      <c r="G351" s="22">
        <f>'Data Entry'!G351</f>
        <v>2</v>
      </c>
      <c r="H351" s="22">
        <f>'Data Entry'!H351</f>
        <v>0</v>
      </c>
      <c r="I351" s="22">
        <f t="shared" si="97"/>
        <v>0</v>
      </c>
      <c r="J351" s="22">
        <f t="shared" si="98"/>
        <v>2</v>
      </c>
      <c r="K351" s="22">
        <f t="shared" si="85"/>
        <v>2</v>
      </c>
      <c r="L351" s="22">
        <f t="shared" si="86"/>
        <v>0</v>
      </c>
      <c r="M351" s="22">
        <f t="shared" si="87"/>
        <v>8</v>
      </c>
      <c r="N351" s="22">
        <f t="shared" si="88"/>
        <v>2</v>
      </c>
      <c r="O351" s="22">
        <f t="shared" si="89"/>
        <v>10</v>
      </c>
      <c r="P351" s="35">
        <f>'Data Entry'!I351</f>
        <v>0</v>
      </c>
      <c r="Q351" s="35">
        <f>'Data Entry'!J351</f>
        <v>0</v>
      </c>
      <c r="R351" s="35">
        <f>'Data Entry'!K351</f>
        <v>6</v>
      </c>
      <c r="S351" s="35">
        <f>'Data Entry'!L351</f>
        <v>5</v>
      </c>
      <c r="T351" s="35">
        <f t="shared" si="90"/>
        <v>0</v>
      </c>
      <c r="U351" s="35">
        <f t="shared" si="91"/>
        <v>11</v>
      </c>
      <c r="V351" s="35" t="e">
        <f t="shared" si="99"/>
        <v>#DIV/0!</v>
      </c>
      <c r="W351" s="35">
        <f t="shared" si="100"/>
        <v>0.545454545454545</v>
      </c>
      <c r="X351" s="35">
        <f t="shared" si="101"/>
        <v>5.5</v>
      </c>
      <c r="Y351" s="35">
        <f t="shared" si="92"/>
        <v>0</v>
      </c>
      <c r="Z351" s="35">
        <f t="shared" si="93"/>
        <v>12</v>
      </c>
      <c r="AA351" s="35">
        <f t="shared" si="94"/>
        <v>12</v>
      </c>
      <c r="AB351" s="21">
        <f>'Data Entry'!S351</f>
        <v>0</v>
      </c>
      <c r="AC351" s="21">
        <f>'Data Entry'!T351</f>
        <v>0</v>
      </c>
      <c r="AD351" s="21">
        <f>'Data Entry'!U351</f>
        <v>0</v>
      </c>
      <c r="AE351" s="21">
        <f t="shared" si="95"/>
        <v>0</v>
      </c>
      <c r="AF351" s="13">
        <f>'Data Entry'!V351</f>
        <v>8</v>
      </c>
      <c r="AG351" s="13">
        <f t="shared" si="96"/>
        <v>2.66666666666667</v>
      </c>
      <c r="AH351" s="13">
        <f>'Data Entry'!W351</f>
        <v>0</v>
      </c>
      <c r="AI351" s="13">
        <f>'Data Entry'!X351</f>
        <v>0</v>
      </c>
      <c r="AJ351" s="13">
        <f>'Data Entry'!Y351</f>
        <v>0</v>
      </c>
      <c r="AK351" s="13">
        <f>'Data Entry'!Z351</f>
        <v>0</v>
      </c>
    </row>
    <row r="352" spans="1:37">
      <c r="A352" s="34">
        <f>'Data Entry'!A352</f>
        <v>7520</v>
      </c>
      <c r="B352" s="34">
        <f>'Data Entry'!B352</f>
        <v>60</v>
      </c>
      <c r="C352" s="20">
        <f>IF('Data Entry'!C352="red",1,IF('Data Entry'!C352="blue",2,0))</f>
        <v>1</v>
      </c>
      <c r="D352" s="22">
        <f>'Data Entry'!D352</f>
        <v>1</v>
      </c>
      <c r="E352" s="22">
        <f>'Data Entry'!E352</f>
        <v>0</v>
      </c>
      <c r="F352" s="22">
        <f>'Data Entry'!F352</f>
        <v>0</v>
      </c>
      <c r="G352" s="22">
        <f>'Data Entry'!G352</f>
        <v>1</v>
      </c>
      <c r="H352" s="22">
        <f>'Data Entry'!H352</f>
        <v>0</v>
      </c>
      <c r="I352" s="22">
        <f t="shared" si="97"/>
        <v>0</v>
      </c>
      <c r="J352" s="22">
        <f t="shared" si="98"/>
        <v>1</v>
      </c>
      <c r="K352" s="22">
        <f t="shared" si="85"/>
        <v>2</v>
      </c>
      <c r="L352" s="22">
        <f t="shared" si="86"/>
        <v>0</v>
      </c>
      <c r="M352" s="22">
        <f t="shared" si="87"/>
        <v>4</v>
      </c>
      <c r="N352" s="22">
        <f t="shared" si="88"/>
        <v>1</v>
      </c>
      <c r="O352" s="22">
        <f t="shared" si="89"/>
        <v>6</v>
      </c>
      <c r="P352" s="35">
        <f>'Data Entry'!I352</f>
        <v>0</v>
      </c>
      <c r="Q352" s="35">
        <f>'Data Entry'!J352</f>
        <v>0</v>
      </c>
      <c r="R352" s="35">
        <f>'Data Entry'!K352</f>
        <v>0</v>
      </c>
      <c r="S352" s="35">
        <f>'Data Entry'!L352</f>
        <v>0</v>
      </c>
      <c r="T352" s="35">
        <f t="shared" si="90"/>
        <v>0</v>
      </c>
      <c r="U352" s="35">
        <f t="shared" si="91"/>
        <v>0</v>
      </c>
      <c r="V352" s="35" t="e">
        <f t="shared" si="99"/>
        <v>#DIV/0!</v>
      </c>
      <c r="W352" s="35" t="e">
        <f t="shared" si="100"/>
        <v>#DIV/0!</v>
      </c>
      <c r="X352" s="35">
        <f t="shared" si="101"/>
        <v>0</v>
      </c>
      <c r="Y352" s="35">
        <f t="shared" si="92"/>
        <v>0</v>
      </c>
      <c r="Z352" s="35">
        <f t="shared" si="93"/>
        <v>0</v>
      </c>
      <c r="AA352" s="35">
        <f t="shared" si="94"/>
        <v>0</v>
      </c>
      <c r="AB352" s="21">
        <f>'Data Entry'!S352</f>
        <v>0</v>
      </c>
      <c r="AC352" s="21">
        <f>'Data Entry'!T352</f>
        <v>0</v>
      </c>
      <c r="AD352" s="21">
        <f>'Data Entry'!U352</f>
        <v>0</v>
      </c>
      <c r="AE352" s="21">
        <f t="shared" si="95"/>
        <v>0</v>
      </c>
      <c r="AF352" s="13">
        <f>'Data Entry'!V352</f>
        <v>8</v>
      </c>
      <c r="AG352" s="13">
        <f t="shared" si="96"/>
        <v>2.66666666666667</v>
      </c>
      <c r="AH352" s="13">
        <f>'Data Entry'!W352</f>
        <v>0</v>
      </c>
      <c r="AI352" s="13">
        <f>'Data Entry'!X352</f>
        <v>0</v>
      </c>
      <c r="AJ352" s="13">
        <f>'Data Entry'!Y352</f>
        <v>0</v>
      </c>
      <c r="AK352" s="13">
        <f>'Data Entry'!Z352</f>
        <v>0</v>
      </c>
    </row>
    <row r="353" spans="1:37">
      <c r="A353" s="34">
        <f>'Data Entry'!A353</f>
        <v>8731</v>
      </c>
      <c r="B353" s="34">
        <f>'Data Entry'!B353</f>
        <v>60</v>
      </c>
      <c r="C353" s="20">
        <f>IF('Data Entry'!C353="red",1,IF('Data Entry'!C353="blue",2,0))</f>
        <v>2</v>
      </c>
      <c r="D353" s="22">
        <f>'Data Entry'!D353</f>
        <v>1</v>
      </c>
      <c r="E353" s="22">
        <f>'Data Entry'!E353</f>
        <v>0</v>
      </c>
      <c r="F353" s="22">
        <f>'Data Entry'!F353</f>
        <v>1</v>
      </c>
      <c r="G353" s="22">
        <f>'Data Entry'!G353</f>
        <v>0</v>
      </c>
      <c r="H353" s="22">
        <f>'Data Entry'!H353</f>
        <v>0</v>
      </c>
      <c r="I353" s="22">
        <f t="shared" si="97"/>
        <v>1</v>
      </c>
      <c r="J353" s="22">
        <f t="shared" si="98"/>
        <v>0</v>
      </c>
      <c r="K353" s="22">
        <f t="shared" si="85"/>
        <v>2</v>
      </c>
      <c r="L353" s="22">
        <f t="shared" si="86"/>
        <v>0</v>
      </c>
      <c r="M353" s="22">
        <f t="shared" si="87"/>
        <v>0</v>
      </c>
      <c r="N353" s="22">
        <f t="shared" si="88"/>
        <v>1</v>
      </c>
      <c r="O353" s="22">
        <f t="shared" si="89"/>
        <v>2</v>
      </c>
      <c r="P353" s="35">
        <f>'Data Entry'!I353</f>
        <v>8</v>
      </c>
      <c r="Q353" s="35">
        <f>'Data Entry'!J353</f>
        <v>0</v>
      </c>
      <c r="R353" s="35">
        <f>'Data Entry'!K353</f>
        <v>0</v>
      </c>
      <c r="S353" s="35">
        <f>'Data Entry'!L353</f>
        <v>0</v>
      </c>
      <c r="T353" s="35">
        <f t="shared" si="90"/>
        <v>8</v>
      </c>
      <c r="U353" s="35">
        <f t="shared" si="91"/>
        <v>0</v>
      </c>
      <c r="V353" s="35">
        <f t="shared" si="99"/>
        <v>1</v>
      </c>
      <c r="W353" s="35" t="e">
        <f t="shared" si="100"/>
        <v>#DIV/0!</v>
      </c>
      <c r="X353" s="35">
        <f t="shared" si="101"/>
        <v>4</v>
      </c>
      <c r="Y353" s="35">
        <f t="shared" si="92"/>
        <v>8</v>
      </c>
      <c r="Z353" s="35">
        <f t="shared" si="93"/>
        <v>0</v>
      </c>
      <c r="AA353" s="35">
        <f t="shared" si="94"/>
        <v>8</v>
      </c>
      <c r="AB353" s="21">
        <f>'Data Entry'!S353</f>
        <v>0</v>
      </c>
      <c r="AC353" s="21">
        <f>'Data Entry'!T353</f>
        <v>0</v>
      </c>
      <c r="AD353" s="21">
        <f>'Data Entry'!U353</f>
        <v>0</v>
      </c>
      <c r="AE353" s="21">
        <f t="shared" si="95"/>
        <v>0</v>
      </c>
      <c r="AF353" s="13">
        <f>'Data Entry'!V353</f>
        <v>0</v>
      </c>
      <c r="AG353" s="13">
        <f t="shared" si="96"/>
        <v>0</v>
      </c>
      <c r="AH353" s="13">
        <f>'Data Entry'!W353</f>
        <v>0</v>
      </c>
      <c r="AI353" s="13">
        <f>'Data Entry'!X353</f>
        <v>0</v>
      </c>
      <c r="AJ353" s="13">
        <f>'Data Entry'!Y353</f>
        <v>0</v>
      </c>
      <c r="AK353" s="13">
        <f>'Data Entry'!Z353</f>
        <v>0</v>
      </c>
    </row>
    <row r="354" spans="1:37">
      <c r="A354" s="34">
        <f>'Data Entry'!A354</f>
        <v>4976</v>
      </c>
      <c r="B354" s="34">
        <f>'Data Entry'!B354</f>
        <v>60</v>
      </c>
      <c r="C354" s="20">
        <f>IF('Data Entry'!C354="red",1,IF('Data Entry'!C354="blue",2,0))</f>
        <v>2</v>
      </c>
      <c r="D354" s="22">
        <f>'Data Entry'!D354</f>
        <v>1</v>
      </c>
      <c r="E354" s="22">
        <f>'Data Entry'!E354</f>
        <v>0</v>
      </c>
      <c r="F354" s="22">
        <f>'Data Entry'!F354</f>
        <v>0</v>
      </c>
      <c r="G354" s="22">
        <f>'Data Entry'!G354</f>
        <v>4</v>
      </c>
      <c r="H354" s="22">
        <f>'Data Entry'!H354</f>
        <v>0</v>
      </c>
      <c r="I354" s="22">
        <f t="shared" si="97"/>
        <v>0</v>
      </c>
      <c r="J354" s="22">
        <f t="shared" si="98"/>
        <v>4</v>
      </c>
      <c r="K354" s="22">
        <f t="shared" si="85"/>
        <v>2</v>
      </c>
      <c r="L354" s="22">
        <f t="shared" si="86"/>
        <v>0</v>
      </c>
      <c r="M354" s="22">
        <f t="shared" si="87"/>
        <v>16</v>
      </c>
      <c r="N354" s="22">
        <f t="shared" si="88"/>
        <v>4</v>
      </c>
      <c r="O354" s="22">
        <f t="shared" si="89"/>
        <v>18</v>
      </c>
      <c r="P354" s="35">
        <f>'Data Entry'!I354</f>
        <v>2</v>
      </c>
      <c r="Q354" s="35">
        <f>'Data Entry'!J354</f>
        <v>1</v>
      </c>
      <c r="R354" s="35">
        <f>'Data Entry'!K354</f>
        <v>1</v>
      </c>
      <c r="S354" s="35">
        <f>'Data Entry'!L354</f>
        <v>6</v>
      </c>
      <c r="T354" s="35">
        <f t="shared" si="90"/>
        <v>3</v>
      </c>
      <c r="U354" s="35">
        <f t="shared" si="91"/>
        <v>7</v>
      </c>
      <c r="V354" s="35">
        <f t="shared" si="99"/>
        <v>0.666666666666667</v>
      </c>
      <c r="W354" s="35">
        <f t="shared" si="100"/>
        <v>0.142857142857143</v>
      </c>
      <c r="X354" s="35">
        <f t="shared" si="101"/>
        <v>5</v>
      </c>
      <c r="Y354" s="35">
        <f t="shared" si="92"/>
        <v>2</v>
      </c>
      <c r="Z354" s="35">
        <f t="shared" si="93"/>
        <v>2</v>
      </c>
      <c r="AA354" s="35">
        <f t="shared" si="94"/>
        <v>4</v>
      </c>
      <c r="AB354" s="21">
        <f>'Data Entry'!S354</f>
        <v>0</v>
      </c>
      <c r="AC354" s="21">
        <f>'Data Entry'!T354</f>
        <v>3</v>
      </c>
      <c r="AD354" s="21">
        <f>'Data Entry'!U354</f>
        <v>0</v>
      </c>
      <c r="AE354" s="21">
        <f t="shared" si="95"/>
        <v>10</v>
      </c>
      <c r="AF354" s="13">
        <f>'Data Entry'!V354</f>
        <v>0</v>
      </c>
      <c r="AG354" s="13">
        <f t="shared" si="96"/>
        <v>0</v>
      </c>
      <c r="AH354" s="13">
        <f>'Data Entry'!W354</f>
        <v>0</v>
      </c>
      <c r="AI354" s="13">
        <f>'Data Entry'!X354</f>
        <v>0</v>
      </c>
      <c r="AJ354" s="13">
        <f>'Data Entry'!Y354</f>
        <v>0</v>
      </c>
      <c r="AK354" s="13">
        <f>'Data Entry'!Z354</f>
        <v>0</v>
      </c>
    </row>
    <row r="355" spans="1:37">
      <c r="A355" s="34">
        <f>'Data Entry'!A355</f>
        <v>6397</v>
      </c>
      <c r="B355" s="34">
        <f>'Data Entry'!B355</f>
        <v>60</v>
      </c>
      <c r="C355" s="20">
        <f>IF('Data Entry'!C355="red",1,IF('Data Entry'!C355="blue",2,0))</f>
        <v>2</v>
      </c>
      <c r="D355" s="22">
        <f>'Data Entry'!D355</f>
        <v>1</v>
      </c>
      <c r="E355" s="22">
        <f>'Data Entry'!E355</f>
        <v>0</v>
      </c>
      <c r="F355" s="22">
        <f>'Data Entry'!F355</f>
        <v>0</v>
      </c>
      <c r="G355" s="22">
        <f>'Data Entry'!G355</f>
        <v>0</v>
      </c>
      <c r="H355" s="22">
        <f>'Data Entry'!H355</f>
        <v>0</v>
      </c>
      <c r="I355" s="22">
        <f t="shared" si="97"/>
        <v>0</v>
      </c>
      <c r="J355" s="22">
        <f t="shared" si="98"/>
        <v>0</v>
      </c>
      <c r="K355" s="22">
        <f t="shared" si="85"/>
        <v>2</v>
      </c>
      <c r="L355" s="22">
        <f t="shared" si="86"/>
        <v>0</v>
      </c>
      <c r="M355" s="22">
        <f t="shared" si="87"/>
        <v>0</v>
      </c>
      <c r="N355" s="22">
        <f t="shared" si="88"/>
        <v>0</v>
      </c>
      <c r="O355" s="22">
        <f t="shared" si="89"/>
        <v>2</v>
      </c>
      <c r="P355" s="35">
        <f>'Data Entry'!I355</f>
        <v>4</v>
      </c>
      <c r="Q355" s="35">
        <f>'Data Entry'!J355</f>
        <v>0</v>
      </c>
      <c r="R355" s="35">
        <f>'Data Entry'!K355</f>
        <v>0</v>
      </c>
      <c r="S355" s="35">
        <f>'Data Entry'!L355</f>
        <v>0</v>
      </c>
      <c r="T355" s="35">
        <f t="shared" si="90"/>
        <v>4</v>
      </c>
      <c r="U355" s="35">
        <f t="shared" si="91"/>
        <v>0</v>
      </c>
      <c r="V355" s="35">
        <f t="shared" si="99"/>
        <v>1</v>
      </c>
      <c r="W355" s="35" t="e">
        <f t="shared" si="100"/>
        <v>#DIV/0!</v>
      </c>
      <c r="X355" s="35">
        <f t="shared" si="101"/>
        <v>2</v>
      </c>
      <c r="Y355" s="35">
        <f t="shared" si="92"/>
        <v>4</v>
      </c>
      <c r="Z355" s="35">
        <f t="shared" si="93"/>
        <v>0</v>
      </c>
      <c r="AA355" s="35">
        <f t="shared" si="94"/>
        <v>4</v>
      </c>
      <c r="AB355" s="21">
        <f>'Data Entry'!S355</f>
        <v>0</v>
      </c>
      <c r="AC355" s="21">
        <f>'Data Entry'!T355</f>
        <v>2</v>
      </c>
      <c r="AD355" s="21">
        <f>'Data Entry'!U355</f>
        <v>0</v>
      </c>
      <c r="AE355" s="21">
        <f t="shared" si="95"/>
        <v>6</v>
      </c>
      <c r="AF355" s="13">
        <f>'Data Entry'!V355</f>
        <v>8</v>
      </c>
      <c r="AG355" s="13">
        <f t="shared" si="96"/>
        <v>2.66666666666667</v>
      </c>
      <c r="AH355" s="13">
        <f>'Data Entry'!W355</f>
        <v>0</v>
      </c>
      <c r="AI355" s="13">
        <f>'Data Entry'!X355</f>
        <v>0</v>
      </c>
      <c r="AJ355" s="13">
        <f>'Data Entry'!Y355</f>
        <v>0</v>
      </c>
      <c r="AK355" s="13">
        <f>'Data Entry'!Z355</f>
        <v>0</v>
      </c>
    </row>
    <row r="356" spans="1:37">
      <c r="A356" s="34">
        <f>'Data Entry'!A356</f>
        <v>781</v>
      </c>
      <c r="B356" s="34">
        <f>'Data Entry'!B356</f>
        <v>61</v>
      </c>
      <c r="C356" s="20">
        <f>IF('Data Entry'!C356="red",1,IF('Data Entry'!C356="blue",2,0))</f>
        <v>2</v>
      </c>
      <c r="D356" s="22">
        <f>'Data Entry'!D356</f>
        <v>1</v>
      </c>
      <c r="E356" s="22">
        <f>'Data Entry'!E356</f>
        <v>1</v>
      </c>
      <c r="F356" s="22">
        <f>'Data Entry'!F356</f>
        <v>0</v>
      </c>
      <c r="G356" s="22">
        <f>'Data Entry'!G356</f>
        <v>0</v>
      </c>
      <c r="H356" s="22">
        <f>'Data Entry'!H356</f>
        <v>0</v>
      </c>
      <c r="I356" s="22">
        <f t="shared" si="97"/>
        <v>1</v>
      </c>
      <c r="J356" s="22">
        <f t="shared" si="98"/>
        <v>0</v>
      </c>
      <c r="K356" s="22">
        <f t="shared" si="85"/>
        <v>2</v>
      </c>
      <c r="L356" s="22">
        <f t="shared" si="86"/>
        <v>2</v>
      </c>
      <c r="M356" s="22">
        <f t="shared" si="87"/>
        <v>0</v>
      </c>
      <c r="N356" s="22">
        <f t="shared" si="88"/>
        <v>1</v>
      </c>
      <c r="O356" s="22">
        <f t="shared" si="89"/>
        <v>4</v>
      </c>
      <c r="P356" s="35">
        <f>'Data Entry'!I356</f>
        <v>5</v>
      </c>
      <c r="Q356" s="35">
        <f>'Data Entry'!J356</f>
        <v>0</v>
      </c>
      <c r="R356" s="35">
        <f>'Data Entry'!K356</f>
        <v>1</v>
      </c>
      <c r="S356" s="35">
        <f>'Data Entry'!L356</f>
        <v>4</v>
      </c>
      <c r="T356" s="35">
        <f t="shared" si="90"/>
        <v>5</v>
      </c>
      <c r="U356" s="35">
        <f t="shared" si="91"/>
        <v>5</v>
      </c>
      <c r="V356" s="35">
        <f t="shared" si="99"/>
        <v>1</v>
      </c>
      <c r="W356" s="35">
        <f t="shared" si="100"/>
        <v>0.2</v>
      </c>
      <c r="X356" s="35">
        <f t="shared" si="101"/>
        <v>5</v>
      </c>
      <c r="Y356" s="35">
        <f t="shared" si="92"/>
        <v>5</v>
      </c>
      <c r="Z356" s="35">
        <f t="shared" si="93"/>
        <v>2</v>
      </c>
      <c r="AA356" s="35">
        <f t="shared" si="94"/>
        <v>7</v>
      </c>
      <c r="AB356" s="21">
        <f>'Data Entry'!S356</f>
        <v>0</v>
      </c>
      <c r="AC356" s="21">
        <f>'Data Entry'!T356</f>
        <v>0</v>
      </c>
      <c r="AD356" s="21">
        <f>'Data Entry'!U356</f>
        <v>0</v>
      </c>
      <c r="AE356" s="21">
        <f t="shared" si="95"/>
        <v>0</v>
      </c>
      <c r="AF356" s="13">
        <f>'Data Entry'!V356</f>
        <v>0</v>
      </c>
      <c r="AG356" s="13">
        <f t="shared" si="96"/>
        <v>0</v>
      </c>
      <c r="AH356" s="13">
        <f>'Data Entry'!W356</f>
        <v>0</v>
      </c>
      <c r="AI356" s="13">
        <f>'Data Entry'!X356</f>
        <v>0</v>
      </c>
      <c r="AJ356" s="13">
        <f>'Data Entry'!Y356</f>
        <v>0</v>
      </c>
      <c r="AK356" s="13">
        <f>'Data Entry'!Z356</f>
        <v>0</v>
      </c>
    </row>
    <row r="357" spans="1:37">
      <c r="A357" s="34">
        <f>'Data Entry'!A357</f>
        <v>3739</v>
      </c>
      <c r="B357" s="34">
        <f>'Data Entry'!B357</f>
        <v>61</v>
      </c>
      <c r="C357" s="20">
        <f>IF('Data Entry'!C357="red",1,IF('Data Entry'!C357="blue",2,0))</f>
        <v>2</v>
      </c>
      <c r="D357" s="22">
        <f>'Data Entry'!D357</f>
        <v>1</v>
      </c>
      <c r="E357" s="22">
        <f>'Data Entry'!E357</f>
        <v>2</v>
      </c>
      <c r="F357" s="22">
        <f>'Data Entry'!F357</f>
        <v>0</v>
      </c>
      <c r="G357" s="22">
        <f>'Data Entry'!G357</f>
        <v>0</v>
      </c>
      <c r="H357" s="22">
        <f>'Data Entry'!H357</f>
        <v>0</v>
      </c>
      <c r="I357" s="22">
        <f t="shared" si="97"/>
        <v>2</v>
      </c>
      <c r="J357" s="22">
        <f t="shared" si="98"/>
        <v>0</v>
      </c>
      <c r="K357" s="22">
        <f t="shared" si="85"/>
        <v>2</v>
      </c>
      <c r="L357" s="22">
        <f t="shared" si="86"/>
        <v>4</v>
      </c>
      <c r="M357" s="22">
        <f t="shared" si="87"/>
        <v>0</v>
      </c>
      <c r="N357" s="22">
        <f t="shared" si="88"/>
        <v>2</v>
      </c>
      <c r="O357" s="22">
        <f t="shared" si="89"/>
        <v>6</v>
      </c>
      <c r="P357" s="35">
        <f>'Data Entry'!I357</f>
        <v>8</v>
      </c>
      <c r="Q357" s="35">
        <f>'Data Entry'!J357</f>
        <v>0</v>
      </c>
      <c r="R357" s="35">
        <f>'Data Entry'!K357</f>
        <v>0</v>
      </c>
      <c r="S357" s="35">
        <f>'Data Entry'!L357</f>
        <v>0</v>
      </c>
      <c r="T357" s="35">
        <f t="shared" si="90"/>
        <v>8</v>
      </c>
      <c r="U357" s="35">
        <f t="shared" si="91"/>
        <v>0</v>
      </c>
      <c r="V357" s="35">
        <f t="shared" si="99"/>
        <v>1</v>
      </c>
      <c r="W357" s="35" t="e">
        <f t="shared" si="100"/>
        <v>#DIV/0!</v>
      </c>
      <c r="X357" s="35">
        <f t="shared" si="101"/>
        <v>4</v>
      </c>
      <c r="Y357" s="35">
        <f t="shared" si="92"/>
        <v>8</v>
      </c>
      <c r="Z357" s="35">
        <f t="shared" si="93"/>
        <v>0</v>
      </c>
      <c r="AA357" s="35">
        <f t="shared" si="94"/>
        <v>8</v>
      </c>
      <c r="AB357" s="21">
        <f>'Data Entry'!S357</f>
        <v>0</v>
      </c>
      <c r="AC357" s="21">
        <f>'Data Entry'!T357</f>
        <v>2</v>
      </c>
      <c r="AD357" s="21">
        <f>'Data Entry'!U357</f>
        <v>0</v>
      </c>
      <c r="AE357" s="21">
        <f t="shared" si="95"/>
        <v>6</v>
      </c>
      <c r="AF357" s="13">
        <f>'Data Entry'!V357</f>
        <v>0</v>
      </c>
      <c r="AG357" s="13">
        <f t="shared" si="96"/>
        <v>0</v>
      </c>
      <c r="AH357" s="13">
        <f>'Data Entry'!W357</f>
        <v>0</v>
      </c>
      <c r="AI357" s="13">
        <f>'Data Entry'!X357</f>
        <v>0</v>
      </c>
      <c r="AJ357" s="13">
        <f>'Data Entry'!Y357</f>
        <v>0</v>
      </c>
      <c r="AK357" s="13">
        <f>'Data Entry'!Z357</f>
        <v>0</v>
      </c>
    </row>
    <row r="358" spans="1:37">
      <c r="A358" s="34">
        <f>'Data Entry'!A358</f>
        <v>6978</v>
      </c>
      <c r="B358" s="34">
        <f>'Data Entry'!B358</f>
        <v>61</v>
      </c>
      <c r="C358" s="20">
        <f>IF('Data Entry'!C358="red",1,IF('Data Entry'!C358="blue",2,0))</f>
        <v>1</v>
      </c>
      <c r="D358" s="22">
        <f>'Data Entry'!D358</f>
        <v>1</v>
      </c>
      <c r="E358" s="22">
        <f>'Data Entry'!E358</f>
        <v>0</v>
      </c>
      <c r="F358" s="22">
        <f>'Data Entry'!F358</f>
        <v>0</v>
      </c>
      <c r="G358" s="22">
        <f>'Data Entry'!G358</f>
        <v>0</v>
      </c>
      <c r="H358" s="22">
        <f>'Data Entry'!H358</f>
        <v>0</v>
      </c>
      <c r="I358" s="22">
        <f t="shared" si="97"/>
        <v>0</v>
      </c>
      <c r="J358" s="22">
        <f t="shared" si="98"/>
        <v>0</v>
      </c>
      <c r="K358" s="22">
        <f t="shared" si="85"/>
        <v>2</v>
      </c>
      <c r="L358" s="22">
        <f t="shared" si="86"/>
        <v>0</v>
      </c>
      <c r="M358" s="22">
        <f t="shared" si="87"/>
        <v>0</v>
      </c>
      <c r="N358" s="22">
        <f t="shared" si="88"/>
        <v>0</v>
      </c>
      <c r="O358" s="22">
        <f t="shared" si="89"/>
        <v>2</v>
      </c>
      <c r="P358" s="35">
        <f>'Data Entry'!I358</f>
        <v>0</v>
      </c>
      <c r="Q358" s="35">
        <f>'Data Entry'!J358</f>
        <v>0</v>
      </c>
      <c r="R358" s="35">
        <f>'Data Entry'!K358</f>
        <v>0</v>
      </c>
      <c r="S358" s="35">
        <f>'Data Entry'!L358</f>
        <v>2</v>
      </c>
      <c r="T358" s="35">
        <f t="shared" si="90"/>
        <v>0</v>
      </c>
      <c r="U358" s="35">
        <f t="shared" si="91"/>
        <v>2</v>
      </c>
      <c r="V358" s="35" t="e">
        <f t="shared" si="99"/>
        <v>#DIV/0!</v>
      </c>
      <c r="W358" s="35">
        <f t="shared" si="100"/>
        <v>0</v>
      </c>
      <c r="X358" s="35">
        <f t="shared" si="101"/>
        <v>1</v>
      </c>
      <c r="Y358" s="35">
        <f t="shared" si="92"/>
        <v>0</v>
      </c>
      <c r="Z358" s="35">
        <f t="shared" si="93"/>
        <v>0</v>
      </c>
      <c r="AA358" s="35">
        <f t="shared" si="94"/>
        <v>0</v>
      </c>
      <c r="AB358" s="21">
        <f>'Data Entry'!S358</f>
        <v>0</v>
      </c>
      <c r="AC358" s="21">
        <f>'Data Entry'!T358</f>
        <v>0</v>
      </c>
      <c r="AD358" s="21">
        <f>'Data Entry'!U358</f>
        <v>0</v>
      </c>
      <c r="AE358" s="21">
        <f t="shared" si="95"/>
        <v>0</v>
      </c>
      <c r="AF358" s="13">
        <f>'Data Entry'!V358</f>
        <v>8</v>
      </c>
      <c r="AG358" s="13">
        <f t="shared" si="96"/>
        <v>2.66666666666667</v>
      </c>
      <c r="AH358" s="13">
        <f>'Data Entry'!W358</f>
        <v>0</v>
      </c>
      <c r="AI358" s="13">
        <f>'Data Entry'!X358</f>
        <v>0</v>
      </c>
      <c r="AJ358" s="13">
        <f>'Data Entry'!Y358</f>
        <v>1</v>
      </c>
      <c r="AK358" s="13">
        <f>'Data Entry'!Z358</f>
        <v>1</v>
      </c>
    </row>
    <row r="359" spans="1:37">
      <c r="A359" s="34">
        <f>'Data Entry'!A359</f>
        <v>4903</v>
      </c>
      <c r="B359" s="34">
        <f>'Data Entry'!B359</f>
        <v>61</v>
      </c>
      <c r="C359" s="20">
        <f>IF('Data Entry'!C359="red",1,IF('Data Entry'!C359="blue",2,0))</f>
        <v>2</v>
      </c>
      <c r="D359" s="22">
        <f>'Data Entry'!D359</f>
        <v>1</v>
      </c>
      <c r="E359" s="22">
        <f>'Data Entry'!E359</f>
        <v>1</v>
      </c>
      <c r="F359" s="22">
        <f>'Data Entry'!F359</f>
        <v>0</v>
      </c>
      <c r="G359" s="22">
        <f>'Data Entry'!G359</f>
        <v>0</v>
      </c>
      <c r="H359" s="22">
        <f>'Data Entry'!H359</f>
        <v>0</v>
      </c>
      <c r="I359" s="22">
        <f t="shared" si="97"/>
        <v>1</v>
      </c>
      <c r="J359" s="22">
        <f t="shared" si="98"/>
        <v>0</v>
      </c>
      <c r="K359" s="22">
        <f t="shared" si="85"/>
        <v>2</v>
      </c>
      <c r="L359" s="22">
        <f t="shared" si="86"/>
        <v>2</v>
      </c>
      <c r="M359" s="22">
        <f t="shared" si="87"/>
        <v>0</v>
      </c>
      <c r="N359" s="22">
        <f t="shared" si="88"/>
        <v>1</v>
      </c>
      <c r="O359" s="22">
        <f t="shared" si="89"/>
        <v>4</v>
      </c>
      <c r="P359" s="35">
        <f>'Data Entry'!I359</f>
        <v>5</v>
      </c>
      <c r="Q359" s="35">
        <f>'Data Entry'!J359</f>
        <v>0</v>
      </c>
      <c r="R359" s="35">
        <f>'Data Entry'!K359</f>
        <v>0</v>
      </c>
      <c r="S359" s="35">
        <f>'Data Entry'!L359</f>
        <v>0</v>
      </c>
      <c r="T359" s="35">
        <f t="shared" si="90"/>
        <v>5</v>
      </c>
      <c r="U359" s="35">
        <f t="shared" si="91"/>
        <v>0</v>
      </c>
      <c r="V359" s="35">
        <f t="shared" si="99"/>
        <v>1</v>
      </c>
      <c r="W359" s="35" t="e">
        <f t="shared" si="100"/>
        <v>#DIV/0!</v>
      </c>
      <c r="X359" s="35">
        <f t="shared" si="101"/>
        <v>2.5</v>
      </c>
      <c r="Y359" s="35">
        <f t="shared" si="92"/>
        <v>5</v>
      </c>
      <c r="Z359" s="35">
        <f t="shared" si="93"/>
        <v>0</v>
      </c>
      <c r="AA359" s="35">
        <f t="shared" si="94"/>
        <v>5</v>
      </c>
      <c r="AB359" s="21">
        <f>'Data Entry'!S359</f>
        <v>0</v>
      </c>
      <c r="AC359" s="21">
        <f>'Data Entry'!T359</f>
        <v>3</v>
      </c>
      <c r="AD359" s="21">
        <f>'Data Entry'!U359</f>
        <v>0</v>
      </c>
      <c r="AE359" s="21">
        <f t="shared" si="95"/>
        <v>10</v>
      </c>
      <c r="AF359" s="13">
        <f>'Data Entry'!V359</f>
        <v>0</v>
      </c>
      <c r="AG359" s="13">
        <f t="shared" si="96"/>
        <v>0</v>
      </c>
      <c r="AH359" s="13">
        <f>'Data Entry'!W359</f>
        <v>0</v>
      </c>
      <c r="AI359" s="13">
        <f>'Data Entry'!X359</f>
        <v>0</v>
      </c>
      <c r="AJ359" s="13">
        <f>'Data Entry'!Y359</f>
        <v>0</v>
      </c>
      <c r="AK359" s="13">
        <f>'Data Entry'!Z359</f>
        <v>0</v>
      </c>
    </row>
    <row r="360" spans="1:37">
      <c r="A360" s="34">
        <f>'Data Entry'!A360</f>
        <v>1305</v>
      </c>
      <c r="B360" s="34">
        <f>'Data Entry'!B360</f>
        <v>61</v>
      </c>
      <c r="C360" s="20">
        <f>IF('Data Entry'!C360="red",1,IF('Data Entry'!C360="blue",2,0))</f>
        <v>1</v>
      </c>
      <c r="D360" s="22">
        <f>'Data Entry'!D360</f>
        <v>1</v>
      </c>
      <c r="E360" s="22">
        <f>'Data Entry'!E360</f>
        <v>0</v>
      </c>
      <c r="F360" s="22">
        <f>'Data Entry'!F360</f>
        <v>0</v>
      </c>
      <c r="G360" s="22">
        <f>'Data Entry'!G360</f>
        <v>0</v>
      </c>
      <c r="H360" s="22">
        <f>'Data Entry'!H360</f>
        <v>1</v>
      </c>
      <c r="I360" s="22">
        <f t="shared" si="97"/>
        <v>0</v>
      </c>
      <c r="J360" s="22">
        <f t="shared" si="98"/>
        <v>1</v>
      </c>
      <c r="K360" s="22">
        <f t="shared" si="85"/>
        <v>2</v>
      </c>
      <c r="L360" s="22">
        <f t="shared" si="86"/>
        <v>0</v>
      </c>
      <c r="M360" s="22">
        <f t="shared" si="87"/>
        <v>0</v>
      </c>
      <c r="N360" s="22">
        <f t="shared" si="88"/>
        <v>1</v>
      </c>
      <c r="O360" s="22">
        <f t="shared" si="89"/>
        <v>2</v>
      </c>
      <c r="P360" s="35">
        <f>'Data Entry'!I360</f>
        <v>0</v>
      </c>
      <c r="Q360" s="35">
        <f>'Data Entry'!J360</f>
        <v>0</v>
      </c>
      <c r="R360" s="35">
        <f>'Data Entry'!K360</f>
        <v>6</v>
      </c>
      <c r="S360" s="35">
        <f>'Data Entry'!L360</f>
        <v>3</v>
      </c>
      <c r="T360" s="35">
        <f t="shared" si="90"/>
        <v>0</v>
      </c>
      <c r="U360" s="35">
        <f t="shared" si="91"/>
        <v>9</v>
      </c>
      <c r="V360" s="35" t="e">
        <f t="shared" si="99"/>
        <v>#DIV/0!</v>
      </c>
      <c r="W360" s="35">
        <f t="shared" si="100"/>
        <v>0.666666666666667</v>
      </c>
      <c r="X360" s="35">
        <f t="shared" si="101"/>
        <v>4.5</v>
      </c>
      <c r="Y360" s="35">
        <f t="shared" si="92"/>
        <v>0</v>
      </c>
      <c r="Z360" s="35">
        <f t="shared" si="93"/>
        <v>12</v>
      </c>
      <c r="AA360" s="35">
        <f t="shared" si="94"/>
        <v>12</v>
      </c>
      <c r="AB360" s="21">
        <f>'Data Entry'!S360</f>
        <v>0</v>
      </c>
      <c r="AC360" s="21">
        <f>'Data Entry'!T360</f>
        <v>3</v>
      </c>
      <c r="AD360" s="21">
        <f>'Data Entry'!U360</f>
        <v>0</v>
      </c>
      <c r="AE360" s="21">
        <f t="shared" si="95"/>
        <v>10</v>
      </c>
      <c r="AF360" s="13">
        <f>'Data Entry'!V360</f>
        <v>8</v>
      </c>
      <c r="AG360" s="13">
        <f t="shared" si="96"/>
        <v>2.66666666666667</v>
      </c>
      <c r="AH360" s="13">
        <f>'Data Entry'!W360</f>
        <v>0</v>
      </c>
      <c r="AI360" s="13">
        <f>'Data Entry'!X360</f>
        <v>0</v>
      </c>
      <c r="AJ360" s="13">
        <f>'Data Entry'!Y360</f>
        <v>0</v>
      </c>
      <c r="AK360" s="13">
        <f>'Data Entry'!Z360</f>
        <v>0</v>
      </c>
    </row>
    <row r="361" spans="1:37">
      <c r="A361" s="34">
        <f>'Data Entry'!A361</f>
        <v>8574</v>
      </c>
      <c r="B361" s="34">
        <f>'Data Entry'!B361</f>
        <v>62</v>
      </c>
      <c r="C361" s="20">
        <f>IF('Data Entry'!C361="red",1,IF('Data Entry'!C361="blue",2,0))</f>
        <v>2</v>
      </c>
      <c r="D361" s="22">
        <f>'Data Entry'!D361</f>
        <v>1</v>
      </c>
      <c r="E361" s="22">
        <f>'Data Entry'!E361</f>
        <v>1</v>
      </c>
      <c r="F361" s="22">
        <f>'Data Entry'!F361</f>
        <v>0</v>
      </c>
      <c r="G361" s="22">
        <f>'Data Entry'!G361</f>
        <v>0</v>
      </c>
      <c r="H361" s="22">
        <f>'Data Entry'!H361</f>
        <v>0</v>
      </c>
      <c r="I361" s="22">
        <f t="shared" si="97"/>
        <v>1</v>
      </c>
      <c r="J361" s="22">
        <f t="shared" si="98"/>
        <v>0</v>
      </c>
      <c r="K361" s="22">
        <f t="shared" si="85"/>
        <v>2</v>
      </c>
      <c r="L361" s="22">
        <f t="shared" si="86"/>
        <v>2</v>
      </c>
      <c r="M361" s="22">
        <f t="shared" si="87"/>
        <v>0</v>
      </c>
      <c r="N361" s="22">
        <f t="shared" si="88"/>
        <v>1</v>
      </c>
      <c r="O361" s="22">
        <f t="shared" si="89"/>
        <v>4</v>
      </c>
      <c r="P361" s="35">
        <f>'Data Entry'!I361</f>
        <v>4</v>
      </c>
      <c r="Q361" s="35">
        <f>'Data Entry'!J361</f>
        <v>0</v>
      </c>
      <c r="R361" s="35">
        <f>'Data Entry'!K361</f>
        <v>0</v>
      </c>
      <c r="S361" s="35">
        <f>'Data Entry'!L361</f>
        <v>0</v>
      </c>
      <c r="T361" s="35">
        <f t="shared" si="90"/>
        <v>4</v>
      </c>
      <c r="U361" s="35">
        <f t="shared" si="91"/>
        <v>0</v>
      </c>
      <c r="V361" s="35">
        <f t="shared" si="99"/>
        <v>1</v>
      </c>
      <c r="W361" s="35" t="e">
        <f t="shared" si="100"/>
        <v>#DIV/0!</v>
      </c>
      <c r="X361" s="35">
        <f t="shared" si="101"/>
        <v>2</v>
      </c>
      <c r="Y361" s="35">
        <f t="shared" si="92"/>
        <v>4</v>
      </c>
      <c r="Z361" s="35">
        <f t="shared" si="93"/>
        <v>0</v>
      </c>
      <c r="AA361" s="35">
        <f t="shared" si="94"/>
        <v>4</v>
      </c>
      <c r="AB361" s="21">
        <f>'Data Entry'!S361</f>
        <v>0</v>
      </c>
      <c r="AC361" s="21">
        <f>'Data Entry'!T361</f>
        <v>0</v>
      </c>
      <c r="AD361" s="21">
        <f>'Data Entry'!U361</f>
        <v>0</v>
      </c>
      <c r="AE361" s="21">
        <f t="shared" si="95"/>
        <v>0</v>
      </c>
      <c r="AF361" s="13">
        <f>'Data Entry'!V361</f>
        <v>4</v>
      </c>
      <c r="AG361" s="13">
        <f t="shared" si="96"/>
        <v>1.33333333333333</v>
      </c>
      <c r="AH361" s="13">
        <f>'Data Entry'!W361</f>
        <v>0</v>
      </c>
      <c r="AI361" s="13">
        <f>'Data Entry'!X361</f>
        <v>0</v>
      </c>
      <c r="AJ361" s="13">
        <f>'Data Entry'!Y361</f>
        <v>0</v>
      </c>
      <c r="AK361" s="13">
        <f>'Data Entry'!Z361</f>
        <v>0</v>
      </c>
    </row>
    <row r="362" spans="1:37">
      <c r="A362" s="34">
        <f>'Data Entry'!A362</f>
        <v>4343</v>
      </c>
      <c r="B362" s="34">
        <f>'Data Entry'!B362</f>
        <v>62</v>
      </c>
      <c r="C362" s="20">
        <f>IF('Data Entry'!C362="red",1,IF('Data Entry'!C362="blue",2,0))</f>
        <v>1</v>
      </c>
      <c r="D362" s="22">
        <f>'Data Entry'!D362</f>
        <v>1</v>
      </c>
      <c r="E362" s="22">
        <f>'Data Entry'!E362</f>
        <v>0</v>
      </c>
      <c r="F362" s="22">
        <f>'Data Entry'!F362</f>
        <v>0</v>
      </c>
      <c r="G362" s="22">
        <f>'Data Entry'!G362</f>
        <v>3</v>
      </c>
      <c r="H362" s="22">
        <f>'Data Entry'!H362</f>
        <v>0</v>
      </c>
      <c r="I362" s="22">
        <f t="shared" si="97"/>
        <v>0</v>
      </c>
      <c r="J362" s="22">
        <f t="shared" si="98"/>
        <v>3</v>
      </c>
      <c r="K362" s="22">
        <f t="shared" si="85"/>
        <v>2</v>
      </c>
      <c r="L362" s="22">
        <f t="shared" si="86"/>
        <v>0</v>
      </c>
      <c r="M362" s="22">
        <f t="shared" si="87"/>
        <v>12</v>
      </c>
      <c r="N362" s="22">
        <f t="shared" si="88"/>
        <v>3</v>
      </c>
      <c r="O362" s="22">
        <f t="shared" si="89"/>
        <v>14</v>
      </c>
      <c r="P362" s="35">
        <f>'Data Entry'!I362</f>
        <v>0</v>
      </c>
      <c r="Q362" s="35">
        <f>'Data Entry'!J362</f>
        <v>0</v>
      </c>
      <c r="R362" s="35">
        <f>'Data Entry'!K362</f>
        <v>9</v>
      </c>
      <c r="S362" s="35">
        <f>'Data Entry'!L362</f>
        <v>1</v>
      </c>
      <c r="T362" s="35">
        <f t="shared" si="90"/>
        <v>0</v>
      </c>
      <c r="U362" s="35">
        <f t="shared" si="91"/>
        <v>10</v>
      </c>
      <c r="V362" s="35" t="e">
        <f t="shared" si="99"/>
        <v>#DIV/0!</v>
      </c>
      <c r="W362" s="35">
        <f t="shared" si="100"/>
        <v>0.9</v>
      </c>
      <c r="X362" s="35">
        <f t="shared" si="101"/>
        <v>5</v>
      </c>
      <c r="Y362" s="35">
        <f t="shared" si="92"/>
        <v>0</v>
      </c>
      <c r="Z362" s="35">
        <f t="shared" si="93"/>
        <v>18</v>
      </c>
      <c r="AA362" s="35">
        <f t="shared" si="94"/>
        <v>18</v>
      </c>
      <c r="AB362" s="21">
        <f>'Data Entry'!S362</f>
        <v>0</v>
      </c>
      <c r="AC362" s="21">
        <f>'Data Entry'!T362</f>
        <v>2</v>
      </c>
      <c r="AD362" s="21">
        <f>'Data Entry'!U362</f>
        <v>0</v>
      </c>
      <c r="AE362" s="21">
        <f t="shared" si="95"/>
        <v>6</v>
      </c>
      <c r="AF362" s="13">
        <f>'Data Entry'!V362</f>
        <v>4</v>
      </c>
      <c r="AG362" s="13">
        <f t="shared" si="96"/>
        <v>1.33333333333333</v>
      </c>
      <c r="AH362" s="13">
        <f>'Data Entry'!W362</f>
        <v>0</v>
      </c>
      <c r="AI362" s="13">
        <f>'Data Entry'!X362</f>
        <v>0</v>
      </c>
      <c r="AJ362" s="13">
        <f>'Data Entry'!Y362</f>
        <v>0</v>
      </c>
      <c r="AK362" s="13">
        <f>'Data Entry'!Z362</f>
        <v>0</v>
      </c>
    </row>
    <row r="363" spans="1:37">
      <c r="A363" s="34">
        <f>'Data Entry'!A363</f>
        <v>8884</v>
      </c>
      <c r="B363" s="34">
        <f>'Data Entry'!B363</f>
        <v>62</v>
      </c>
      <c r="C363" s="20">
        <f>IF('Data Entry'!C363="red",1,IF('Data Entry'!C363="blue",2,0))</f>
        <v>1</v>
      </c>
      <c r="D363" s="22">
        <f>'Data Entry'!D363</f>
        <v>1</v>
      </c>
      <c r="E363" s="22">
        <f>'Data Entry'!E363</f>
        <v>0</v>
      </c>
      <c r="F363" s="22">
        <f>'Data Entry'!F363</f>
        <v>1</v>
      </c>
      <c r="G363" s="22">
        <f>'Data Entry'!G363</f>
        <v>0</v>
      </c>
      <c r="H363" s="22">
        <f>'Data Entry'!H363</f>
        <v>0</v>
      </c>
      <c r="I363" s="22">
        <f t="shared" si="97"/>
        <v>1</v>
      </c>
      <c r="J363" s="22">
        <f t="shared" si="98"/>
        <v>0</v>
      </c>
      <c r="K363" s="22">
        <f t="shared" si="85"/>
        <v>2</v>
      </c>
      <c r="L363" s="22">
        <f t="shared" si="86"/>
        <v>0</v>
      </c>
      <c r="M363" s="22">
        <f t="shared" si="87"/>
        <v>0</v>
      </c>
      <c r="N363" s="22">
        <f t="shared" si="88"/>
        <v>1</v>
      </c>
      <c r="O363" s="22">
        <f t="shared" si="89"/>
        <v>2</v>
      </c>
      <c r="P363" s="35">
        <f>'Data Entry'!I363</f>
        <v>6</v>
      </c>
      <c r="Q363" s="35">
        <f>'Data Entry'!J363</f>
        <v>0</v>
      </c>
      <c r="R363" s="35">
        <f>'Data Entry'!K363</f>
        <v>0</v>
      </c>
      <c r="S363" s="35">
        <f>'Data Entry'!L363</f>
        <v>0</v>
      </c>
      <c r="T363" s="35">
        <f t="shared" si="90"/>
        <v>6</v>
      </c>
      <c r="U363" s="35">
        <f t="shared" si="91"/>
        <v>0</v>
      </c>
      <c r="V363" s="35">
        <f t="shared" si="99"/>
        <v>1</v>
      </c>
      <c r="W363" s="35" t="e">
        <f t="shared" si="100"/>
        <v>#DIV/0!</v>
      </c>
      <c r="X363" s="35">
        <f t="shared" si="101"/>
        <v>3</v>
      </c>
      <c r="Y363" s="35">
        <f t="shared" si="92"/>
        <v>6</v>
      </c>
      <c r="Z363" s="35">
        <f t="shared" si="93"/>
        <v>0</v>
      </c>
      <c r="AA363" s="35">
        <f t="shared" si="94"/>
        <v>6</v>
      </c>
      <c r="AB363" s="21">
        <f>'Data Entry'!S363</f>
        <v>0</v>
      </c>
      <c r="AC363" s="21">
        <f>'Data Entry'!T363</f>
        <v>2</v>
      </c>
      <c r="AD363" s="21">
        <f>'Data Entry'!U363</f>
        <v>0</v>
      </c>
      <c r="AE363" s="21">
        <f t="shared" si="95"/>
        <v>6</v>
      </c>
      <c r="AF363" s="13">
        <f>'Data Entry'!V363</f>
        <v>4</v>
      </c>
      <c r="AG363" s="13">
        <f t="shared" si="96"/>
        <v>1.33333333333333</v>
      </c>
      <c r="AH363" s="13">
        <f>'Data Entry'!W363</f>
        <v>0</v>
      </c>
      <c r="AI363" s="13">
        <f>'Data Entry'!X363</f>
        <v>0</v>
      </c>
      <c r="AJ363" s="13">
        <f>'Data Entry'!Y363</f>
        <v>0</v>
      </c>
      <c r="AK363" s="13">
        <f>'Data Entry'!Z363</f>
        <v>0</v>
      </c>
    </row>
    <row r="364" spans="1:37">
      <c r="A364" s="34">
        <f>'Data Entry'!A364</f>
        <v>8089</v>
      </c>
      <c r="B364" s="34">
        <f>'Data Entry'!B364</f>
        <v>62</v>
      </c>
      <c r="C364" s="20">
        <f>IF('Data Entry'!C364="red",1,IF('Data Entry'!C364="blue",2,0))</f>
        <v>2</v>
      </c>
      <c r="D364" s="22">
        <f>'Data Entry'!D364</f>
        <v>1</v>
      </c>
      <c r="E364" s="22">
        <f>'Data Entry'!E364</f>
        <v>0</v>
      </c>
      <c r="F364" s="22">
        <f>'Data Entry'!F364</f>
        <v>0</v>
      </c>
      <c r="G364" s="22">
        <f>'Data Entry'!G364</f>
        <v>0</v>
      </c>
      <c r="H364" s="22">
        <f>'Data Entry'!H364</f>
        <v>0</v>
      </c>
      <c r="I364" s="22">
        <f t="shared" si="97"/>
        <v>0</v>
      </c>
      <c r="J364" s="22">
        <f t="shared" si="98"/>
        <v>0</v>
      </c>
      <c r="K364" s="22">
        <f t="shared" si="85"/>
        <v>2</v>
      </c>
      <c r="L364" s="22">
        <f t="shared" si="86"/>
        <v>0</v>
      </c>
      <c r="M364" s="22">
        <f t="shared" si="87"/>
        <v>0</v>
      </c>
      <c r="N364" s="22">
        <f t="shared" si="88"/>
        <v>0</v>
      </c>
      <c r="O364" s="22">
        <f t="shared" si="89"/>
        <v>2</v>
      </c>
      <c r="P364" s="35">
        <f>'Data Entry'!I364</f>
        <v>0</v>
      </c>
      <c r="Q364" s="35">
        <f>'Data Entry'!J364</f>
        <v>0</v>
      </c>
      <c r="R364" s="35">
        <f>'Data Entry'!K364</f>
        <v>5</v>
      </c>
      <c r="S364" s="35">
        <f>'Data Entry'!L364</f>
        <v>1</v>
      </c>
      <c r="T364" s="35">
        <f t="shared" si="90"/>
        <v>0</v>
      </c>
      <c r="U364" s="35">
        <f t="shared" si="91"/>
        <v>6</v>
      </c>
      <c r="V364" s="35" t="e">
        <f t="shared" si="99"/>
        <v>#DIV/0!</v>
      </c>
      <c r="W364" s="35">
        <f t="shared" si="100"/>
        <v>0.833333333333333</v>
      </c>
      <c r="X364" s="35">
        <f t="shared" si="101"/>
        <v>3</v>
      </c>
      <c r="Y364" s="35">
        <f t="shared" si="92"/>
        <v>0</v>
      </c>
      <c r="Z364" s="35">
        <f t="shared" si="93"/>
        <v>10</v>
      </c>
      <c r="AA364" s="35">
        <f t="shared" si="94"/>
        <v>10</v>
      </c>
      <c r="AB364" s="21">
        <f>'Data Entry'!S364</f>
        <v>0</v>
      </c>
      <c r="AC364" s="21">
        <f>'Data Entry'!T364</f>
        <v>2</v>
      </c>
      <c r="AD364" s="21">
        <f>'Data Entry'!U364</f>
        <v>0</v>
      </c>
      <c r="AE364" s="21">
        <f t="shared" si="95"/>
        <v>6</v>
      </c>
      <c r="AF364" s="13">
        <f>'Data Entry'!V364</f>
        <v>4</v>
      </c>
      <c r="AG364" s="13">
        <f t="shared" si="96"/>
        <v>1.33333333333333</v>
      </c>
      <c r="AH364" s="13">
        <f>'Data Entry'!W364</f>
        <v>0</v>
      </c>
      <c r="AI364" s="13">
        <f>'Data Entry'!X364</f>
        <v>0</v>
      </c>
      <c r="AJ364" s="13">
        <f>'Data Entry'!Y364</f>
        <v>0</v>
      </c>
      <c r="AK364" s="13">
        <f>'Data Entry'!Z364</f>
        <v>0</v>
      </c>
    </row>
    <row r="365" spans="1:37">
      <c r="A365" s="34">
        <f>'Data Entry'!A365</f>
        <v>2386</v>
      </c>
      <c r="B365" s="34">
        <f>'Data Entry'!B365</f>
        <v>62</v>
      </c>
      <c r="C365" s="20">
        <f>IF('Data Entry'!C365="red",1,IF('Data Entry'!C365="blue",2,0))</f>
        <v>2</v>
      </c>
      <c r="D365" s="22">
        <f>'Data Entry'!D365</f>
        <v>1</v>
      </c>
      <c r="E365" s="22">
        <f>'Data Entry'!E365</f>
        <v>0</v>
      </c>
      <c r="F365" s="22">
        <f>'Data Entry'!F365</f>
        <v>0</v>
      </c>
      <c r="G365" s="22">
        <f>'Data Entry'!G365</f>
        <v>0</v>
      </c>
      <c r="H365" s="22">
        <f>'Data Entry'!H365</f>
        <v>1</v>
      </c>
      <c r="I365" s="22">
        <f t="shared" si="97"/>
        <v>0</v>
      </c>
      <c r="J365" s="22">
        <f t="shared" si="98"/>
        <v>1</v>
      </c>
      <c r="K365" s="22">
        <f t="shared" si="85"/>
        <v>2</v>
      </c>
      <c r="L365" s="22">
        <f t="shared" si="86"/>
        <v>0</v>
      </c>
      <c r="M365" s="22">
        <f t="shared" si="87"/>
        <v>0</v>
      </c>
      <c r="N365" s="22">
        <f t="shared" si="88"/>
        <v>1</v>
      </c>
      <c r="O365" s="22">
        <f t="shared" si="89"/>
        <v>2</v>
      </c>
      <c r="P365" s="35">
        <f>'Data Entry'!I365</f>
        <v>0</v>
      </c>
      <c r="Q365" s="35">
        <f>'Data Entry'!J365</f>
        <v>0</v>
      </c>
      <c r="R365" s="35">
        <f>'Data Entry'!K365</f>
        <v>0</v>
      </c>
      <c r="S365" s="35">
        <f>'Data Entry'!L365</f>
        <v>0</v>
      </c>
      <c r="T365" s="35">
        <f t="shared" si="90"/>
        <v>0</v>
      </c>
      <c r="U365" s="35">
        <f t="shared" si="91"/>
        <v>0</v>
      </c>
      <c r="V365" s="35" t="e">
        <f t="shared" si="99"/>
        <v>#DIV/0!</v>
      </c>
      <c r="W365" s="35" t="e">
        <f t="shared" si="100"/>
        <v>#DIV/0!</v>
      </c>
      <c r="X365" s="35">
        <f t="shared" si="101"/>
        <v>0</v>
      </c>
      <c r="Y365" s="35">
        <f t="shared" si="92"/>
        <v>0</v>
      </c>
      <c r="Z365" s="35">
        <f t="shared" si="93"/>
        <v>0</v>
      </c>
      <c r="AA365" s="35">
        <f t="shared" si="94"/>
        <v>0</v>
      </c>
      <c r="AB365" s="21">
        <f>'Data Entry'!S365</f>
        <v>0</v>
      </c>
      <c r="AC365" s="21">
        <f>'Data Entry'!T365</f>
        <v>4</v>
      </c>
      <c r="AD365" s="21">
        <f>'Data Entry'!U365</f>
        <v>0</v>
      </c>
      <c r="AE365" s="21">
        <f t="shared" si="95"/>
        <v>15</v>
      </c>
      <c r="AF365" s="13">
        <f>'Data Entry'!V365</f>
        <v>4</v>
      </c>
      <c r="AG365" s="13">
        <f t="shared" si="96"/>
        <v>1.33333333333333</v>
      </c>
      <c r="AH365" s="13">
        <f>'Data Entry'!W365</f>
        <v>0</v>
      </c>
      <c r="AI365" s="13">
        <f>'Data Entry'!X365</f>
        <v>0</v>
      </c>
      <c r="AJ365" s="13">
        <f>'Data Entry'!Y365</f>
        <v>0</v>
      </c>
      <c r="AK365" s="13">
        <f>'Data Entry'!Z365</f>
        <v>0</v>
      </c>
    </row>
    <row r="366" spans="1:37">
      <c r="A366" s="34">
        <f>'Data Entry'!A366</f>
        <v>5036</v>
      </c>
      <c r="B366" s="34">
        <f>'Data Entry'!B366</f>
        <v>62</v>
      </c>
      <c r="C366" s="20">
        <f>IF('Data Entry'!C366="red",1,IF('Data Entry'!C366="blue",2,0))</f>
        <v>1</v>
      </c>
      <c r="D366" s="22">
        <f>'Data Entry'!D366</f>
        <v>0</v>
      </c>
      <c r="E366" s="22">
        <f>'Data Entry'!E366</f>
        <v>1</v>
      </c>
      <c r="F366" s="22">
        <f>'Data Entry'!F366</f>
        <v>1</v>
      </c>
      <c r="G366" s="22">
        <f>'Data Entry'!G366</f>
        <v>0</v>
      </c>
      <c r="H366" s="22">
        <f>'Data Entry'!H366</f>
        <v>0</v>
      </c>
      <c r="I366" s="22">
        <f t="shared" si="97"/>
        <v>2</v>
      </c>
      <c r="J366" s="22">
        <f t="shared" si="98"/>
        <v>0</v>
      </c>
      <c r="K366" s="22">
        <f t="shared" si="85"/>
        <v>0</v>
      </c>
      <c r="L366" s="22">
        <f t="shared" si="86"/>
        <v>2</v>
      </c>
      <c r="M366" s="22">
        <f t="shared" si="87"/>
        <v>0</v>
      </c>
      <c r="N366" s="22">
        <f t="shared" si="88"/>
        <v>2</v>
      </c>
      <c r="O366" s="22">
        <f t="shared" si="89"/>
        <v>2</v>
      </c>
      <c r="P366" s="35">
        <f>'Data Entry'!I366</f>
        <v>14</v>
      </c>
      <c r="Q366" s="35">
        <f>'Data Entry'!J366</f>
        <v>2</v>
      </c>
      <c r="R366" s="35">
        <f>'Data Entry'!K366</f>
        <v>0</v>
      </c>
      <c r="S366" s="35">
        <f>'Data Entry'!L366</f>
        <v>0</v>
      </c>
      <c r="T366" s="35">
        <f t="shared" si="90"/>
        <v>16</v>
      </c>
      <c r="U366" s="35">
        <f t="shared" si="91"/>
        <v>0</v>
      </c>
      <c r="V366" s="35">
        <f t="shared" si="99"/>
        <v>0.875</v>
      </c>
      <c r="W366" s="35" t="e">
        <f t="shared" si="100"/>
        <v>#DIV/0!</v>
      </c>
      <c r="X366" s="35">
        <f t="shared" si="101"/>
        <v>8</v>
      </c>
      <c r="Y366" s="35">
        <f t="shared" si="92"/>
        <v>14</v>
      </c>
      <c r="Z366" s="35">
        <f t="shared" si="93"/>
        <v>0</v>
      </c>
      <c r="AA366" s="35">
        <f t="shared" si="94"/>
        <v>14</v>
      </c>
      <c r="AB366" s="21">
        <f>'Data Entry'!S366</f>
        <v>0</v>
      </c>
      <c r="AC366" s="21">
        <f>'Data Entry'!T366</f>
        <v>0</v>
      </c>
      <c r="AD366" s="21">
        <f>'Data Entry'!U366</f>
        <v>0</v>
      </c>
      <c r="AE366" s="21">
        <f t="shared" si="95"/>
        <v>0</v>
      </c>
      <c r="AF366" s="13">
        <f>'Data Entry'!V366</f>
        <v>0</v>
      </c>
      <c r="AG366" s="13">
        <f t="shared" si="96"/>
        <v>0</v>
      </c>
      <c r="AH366" s="13">
        <f>'Data Entry'!W366</f>
        <v>0</v>
      </c>
      <c r="AI366" s="13">
        <f>'Data Entry'!X366</f>
        <v>0</v>
      </c>
      <c r="AJ366" s="13">
        <f>'Data Entry'!Y366</f>
        <v>0</v>
      </c>
      <c r="AK366" s="13">
        <f>'Data Entry'!Z366</f>
        <v>0</v>
      </c>
    </row>
    <row r="367" spans="1:37">
      <c r="A367" s="34">
        <f>'Data Entry'!A367</f>
        <v>914</v>
      </c>
      <c r="B367" s="34">
        <f>'Data Entry'!B367</f>
        <v>63</v>
      </c>
      <c r="C367" s="20">
        <f>IF('Data Entry'!C367="red",1,IF('Data Entry'!C367="blue",2,0))</f>
        <v>0</v>
      </c>
      <c r="D367" s="22">
        <f>'Data Entry'!D367</f>
        <v>1</v>
      </c>
      <c r="E367" s="22">
        <f>'Data Entry'!E367</f>
        <v>0</v>
      </c>
      <c r="F367" s="22">
        <f>'Data Entry'!F367</f>
        <v>0</v>
      </c>
      <c r="G367" s="22">
        <f>'Data Entry'!G367</f>
        <v>1</v>
      </c>
      <c r="H367" s="22">
        <f>'Data Entry'!H367</f>
        <v>0</v>
      </c>
      <c r="I367" s="22">
        <f t="shared" si="97"/>
        <v>0</v>
      </c>
      <c r="J367" s="22">
        <f t="shared" si="98"/>
        <v>1</v>
      </c>
      <c r="K367" s="22">
        <f t="shared" si="85"/>
        <v>2</v>
      </c>
      <c r="L367" s="22">
        <f t="shared" si="86"/>
        <v>0</v>
      </c>
      <c r="M367" s="22">
        <f t="shared" si="87"/>
        <v>4</v>
      </c>
      <c r="N367" s="22">
        <f t="shared" si="88"/>
        <v>1</v>
      </c>
      <c r="O367" s="22">
        <f t="shared" si="89"/>
        <v>6</v>
      </c>
      <c r="P367" s="35">
        <f>'Data Entry'!I367</f>
        <v>0</v>
      </c>
      <c r="Q367" s="35">
        <f>'Data Entry'!J367</f>
        <v>0</v>
      </c>
      <c r="R367" s="35">
        <f>'Data Entry'!K367</f>
        <v>7</v>
      </c>
      <c r="S367" s="35">
        <f>'Data Entry'!L367</f>
        <v>7</v>
      </c>
      <c r="T367" s="35">
        <f t="shared" si="90"/>
        <v>0</v>
      </c>
      <c r="U367" s="35">
        <f t="shared" si="91"/>
        <v>14</v>
      </c>
      <c r="V367" s="35" t="e">
        <f t="shared" si="99"/>
        <v>#DIV/0!</v>
      </c>
      <c r="W367" s="35">
        <f t="shared" si="100"/>
        <v>0.5</v>
      </c>
      <c r="X367" s="35">
        <f t="shared" si="101"/>
        <v>7</v>
      </c>
      <c r="Y367" s="35">
        <f t="shared" si="92"/>
        <v>0</v>
      </c>
      <c r="Z367" s="35">
        <f t="shared" si="93"/>
        <v>14</v>
      </c>
      <c r="AA367" s="35">
        <f t="shared" si="94"/>
        <v>14</v>
      </c>
      <c r="AB367" s="21">
        <f>'Data Entry'!S367</f>
        <v>0</v>
      </c>
      <c r="AC367" s="21">
        <f>'Data Entry'!T367</f>
        <v>2</v>
      </c>
      <c r="AD367" s="21">
        <f>'Data Entry'!U367</f>
        <v>0</v>
      </c>
      <c r="AE367" s="21">
        <f t="shared" si="95"/>
        <v>6</v>
      </c>
      <c r="AF367" s="13">
        <f>'Data Entry'!V367</f>
        <v>4</v>
      </c>
      <c r="AG367" s="13">
        <f t="shared" si="96"/>
        <v>1.33333333333333</v>
      </c>
      <c r="AH367" s="13">
        <f>'Data Entry'!W367</f>
        <v>0</v>
      </c>
      <c r="AI367" s="13">
        <f>'Data Entry'!X367</f>
        <v>0</v>
      </c>
      <c r="AJ367" s="13">
        <f>'Data Entry'!Y367</f>
        <v>0</v>
      </c>
      <c r="AK367" s="13">
        <f>'Data Entry'!Z367</f>
        <v>0</v>
      </c>
    </row>
    <row r="368" spans="1:37">
      <c r="A368" s="34">
        <f>'Data Entry'!A368</f>
        <v>5409</v>
      </c>
      <c r="B368" s="34">
        <f>'Data Entry'!B368</f>
        <v>63</v>
      </c>
      <c r="C368" s="20">
        <f>IF('Data Entry'!C368="red",1,IF('Data Entry'!C368="blue",2,0))</f>
        <v>2</v>
      </c>
      <c r="D368" s="22">
        <f>'Data Entry'!D368</f>
        <v>1</v>
      </c>
      <c r="E368" s="22">
        <f>'Data Entry'!E368</f>
        <v>0</v>
      </c>
      <c r="F368" s="22">
        <f>'Data Entry'!F368</f>
        <v>0</v>
      </c>
      <c r="G368" s="22">
        <f>'Data Entry'!G368</f>
        <v>3</v>
      </c>
      <c r="H368" s="22">
        <f>'Data Entry'!H368</f>
        <v>0</v>
      </c>
      <c r="I368" s="22">
        <f t="shared" si="97"/>
        <v>0</v>
      </c>
      <c r="J368" s="22">
        <f t="shared" si="98"/>
        <v>3</v>
      </c>
      <c r="K368" s="22">
        <f t="shared" si="85"/>
        <v>2</v>
      </c>
      <c r="L368" s="22">
        <f t="shared" si="86"/>
        <v>0</v>
      </c>
      <c r="M368" s="22">
        <f t="shared" si="87"/>
        <v>12</v>
      </c>
      <c r="N368" s="22">
        <f t="shared" si="88"/>
        <v>3</v>
      </c>
      <c r="O368" s="22">
        <f t="shared" si="89"/>
        <v>14</v>
      </c>
      <c r="P368" s="35">
        <f>'Data Entry'!I368</f>
        <v>1</v>
      </c>
      <c r="Q368" s="35">
        <f>'Data Entry'!J368</f>
        <v>0</v>
      </c>
      <c r="R368" s="35">
        <f>'Data Entry'!K368</f>
        <v>13</v>
      </c>
      <c r="S368" s="35">
        <f>'Data Entry'!L368</f>
        <v>2</v>
      </c>
      <c r="T368" s="35">
        <f t="shared" si="90"/>
        <v>1</v>
      </c>
      <c r="U368" s="35">
        <f t="shared" si="91"/>
        <v>15</v>
      </c>
      <c r="V368" s="35">
        <f t="shared" si="99"/>
        <v>1</v>
      </c>
      <c r="W368" s="35">
        <f t="shared" si="100"/>
        <v>0.866666666666667</v>
      </c>
      <c r="X368" s="35">
        <f t="shared" si="101"/>
        <v>8</v>
      </c>
      <c r="Y368" s="35">
        <f t="shared" si="92"/>
        <v>1</v>
      </c>
      <c r="Z368" s="35">
        <f t="shared" si="93"/>
        <v>26</v>
      </c>
      <c r="AA368" s="35">
        <f t="shared" si="94"/>
        <v>27</v>
      </c>
      <c r="AB368" s="21">
        <f>'Data Entry'!S368</f>
        <v>0</v>
      </c>
      <c r="AC368" s="21">
        <f>'Data Entry'!T368</f>
        <v>1</v>
      </c>
      <c r="AD368" s="21">
        <f>'Data Entry'!U368</f>
        <v>0</v>
      </c>
      <c r="AE368" s="21">
        <f t="shared" si="95"/>
        <v>4</v>
      </c>
      <c r="AF368" s="13">
        <f>'Data Entry'!V368</f>
        <v>0</v>
      </c>
      <c r="AG368" s="13">
        <f t="shared" si="96"/>
        <v>0</v>
      </c>
      <c r="AH368" s="13">
        <f>'Data Entry'!W368</f>
        <v>0</v>
      </c>
      <c r="AI368" s="13">
        <f>'Data Entry'!X368</f>
        <v>0</v>
      </c>
      <c r="AJ368" s="13">
        <f>'Data Entry'!Y368</f>
        <v>0</v>
      </c>
      <c r="AK368" s="13">
        <f>'Data Entry'!Z368</f>
        <v>0</v>
      </c>
    </row>
    <row r="369" spans="1:37">
      <c r="A369" s="34">
        <f>'Data Entry'!A369</f>
        <v>8789</v>
      </c>
      <c r="B369" s="34">
        <f>'Data Entry'!B369</f>
        <v>63</v>
      </c>
      <c r="C369" s="20">
        <f>IF('Data Entry'!C369="red",1,IF('Data Entry'!C369="blue",2,0))</f>
        <v>1</v>
      </c>
      <c r="D369" s="22">
        <f>'Data Entry'!D369</f>
        <v>1</v>
      </c>
      <c r="E369" s="22">
        <f>'Data Entry'!E369</f>
        <v>0</v>
      </c>
      <c r="F369" s="22">
        <f>'Data Entry'!F369</f>
        <v>0</v>
      </c>
      <c r="G369" s="22">
        <f>'Data Entry'!G369</f>
        <v>0</v>
      </c>
      <c r="H369" s="22">
        <f>'Data Entry'!H369</f>
        <v>0</v>
      </c>
      <c r="I369" s="22">
        <f t="shared" si="97"/>
        <v>0</v>
      </c>
      <c r="J369" s="22">
        <f t="shared" si="98"/>
        <v>0</v>
      </c>
      <c r="K369" s="22">
        <f t="shared" si="85"/>
        <v>2</v>
      </c>
      <c r="L369" s="22">
        <f t="shared" si="86"/>
        <v>0</v>
      </c>
      <c r="M369" s="22">
        <f t="shared" si="87"/>
        <v>0</v>
      </c>
      <c r="N369" s="22">
        <f t="shared" si="88"/>
        <v>0</v>
      </c>
      <c r="O369" s="22">
        <f t="shared" si="89"/>
        <v>2</v>
      </c>
      <c r="P369" s="35">
        <f>'Data Entry'!I369</f>
        <v>0</v>
      </c>
      <c r="Q369" s="35">
        <f>'Data Entry'!J369</f>
        <v>0</v>
      </c>
      <c r="R369" s="35">
        <f>'Data Entry'!K369</f>
        <v>2</v>
      </c>
      <c r="S369" s="35">
        <f>'Data Entry'!L369</f>
        <v>1</v>
      </c>
      <c r="T369" s="35">
        <f t="shared" si="90"/>
        <v>0</v>
      </c>
      <c r="U369" s="35">
        <f t="shared" si="91"/>
        <v>3</v>
      </c>
      <c r="V369" s="35" t="e">
        <f t="shared" si="99"/>
        <v>#DIV/0!</v>
      </c>
      <c r="W369" s="35">
        <f t="shared" si="100"/>
        <v>0.666666666666667</v>
      </c>
      <c r="X369" s="35">
        <f t="shared" si="101"/>
        <v>1.5</v>
      </c>
      <c r="Y369" s="35">
        <f t="shared" si="92"/>
        <v>0</v>
      </c>
      <c r="Z369" s="35">
        <f t="shared" si="93"/>
        <v>4</v>
      </c>
      <c r="AA369" s="35">
        <f t="shared" si="94"/>
        <v>4</v>
      </c>
      <c r="AB369" s="21">
        <f>'Data Entry'!S369</f>
        <v>0</v>
      </c>
      <c r="AC369" s="21">
        <f>'Data Entry'!T369</f>
        <v>2</v>
      </c>
      <c r="AD369" s="21">
        <f>'Data Entry'!U369</f>
        <v>0</v>
      </c>
      <c r="AE369" s="21">
        <f t="shared" si="95"/>
        <v>6</v>
      </c>
      <c r="AF369" s="13">
        <f>'Data Entry'!V369</f>
        <v>4</v>
      </c>
      <c r="AG369" s="13">
        <f t="shared" si="96"/>
        <v>1.33333333333333</v>
      </c>
      <c r="AH369" s="13">
        <f>'Data Entry'!W369</f>
        <v>0</v>
      </c>
      <c r="AI369" s="13">
        <f>'Data Entry'!X369</f>
        <v>0</v>
      </c>
      <c r="AJ369" s="13">
        <f>'Data Entry'!Y369</f>
        <v>0</v>
      </c>
      <c r="AK369" s="13">
        <f>'Data Entry'!Z369</f>
        <v>0</v>
      </c>
    </row>
    <row r="370" spans="1:37">
      <c r="A370" s="34">
        <f>'Data Entry'!A370</f>
        <v>6875</v>
      </c>
      <c r="B370" s="34">
        <f>'Data Entry'!B370</f>
        <v>63</v>
      </c>
      <c r="C370" s="20">
        <f>IF('Data Entry'!C370="red",1,IF('Data Entry'!C370="blue",2,0))</f>
        <v>1</v>
      </c>
      <c r="D370" s="22">
        <f>'Data Entry'!D370</f>
        <v>1</v>
      </c>
      <c r="E370" s="22">
        <f>'Data Entry'!E370</f>
        <v>0</v>
      </c>
      <c r="F370" s="22">
        <f>'Data Entry'!F370</f>
        <v>0</v>
      </c>
      <c r="G370" s="22">
        <f>'Data Entry'!G370</f>
        <v>0</v>
      </c>
      <c r="H370" s="22">
        <f>'Data Entry'!H370</f>
        <v>0</v>
      </c>
      <c r="I370" s="22">
        <f t="shared" si="97"/>
        <v>0</v>
      </c>
      <c r="J370" s="22">
        <f t="shared" si="98"/>
        <v>0</v>
      </c>
      <c r="K370" s="22">
        <f t="shared" si="85"/>
        <v>2</v>
      </c>
      <c r="L370" s="22">
        <f t="shared" si="86"/>
        <v>0</v>
      </c>
      <c r="M370" s="22">
        <f t="shared" si="87"/>
        <v>0</v>
      </c>
      <c r="N370" s="22">
        <f t="shared" si="88"/>
        <v>0</v>
      </c>
      <c r="O370" s="22">
        <f t="shared" si="89"/>
        <v>2</v>
      </c>
      <c r="P370" s="35">
        <f>'Data Entry'!I370</f>
        <v>4</v>
      </c>
      <c r="Q370" s="35">
        <f>'Data Entry'!J370</f>
        <v>2</v>
      </c>
      <c r="R370" s="35">
        <f>'Data Entry'!K370</f>
        <v>0</v>
      </c>
      <c r="S370" s="35">
        <f>'Data Entry'!L370</f>
        <v>0</v>
      </c>
      <c r="T370" s="35">
        <f t="shared" si="90"/>
        <v>6</v>
      </c>
      <c r="U370" s="35">
        <f t="shared" si="91"/>
        <v>0</v>
      </c>
      <c r="V370" s="35">
        <f t="shared" si="99"/>
        <v>0.666666666666667</v>
      </c>
      <c r="W370" s="35" t="e">
        <f t="shared" si="100"/>
        <v>#DIV/0!</v>
      </c>
      <c r="X370" s="35">
        <f t="shared" si="101"/>
        <v>3</v>
      </c>
      <c r="Y370" s="35">
        <f t="shared" si="92"/>
        <v>4</v>
      </c>
      <c r="Z370" s="35">
        <f t="shared" si="93"/>
        <v>0</v>
      </c>
      <c r="AA370" s="35">
        <f t="shared" si="94"/>
        <v>4</v>
      </c>
      <c r="AB370" s="21">
        <f>'Data Entry'!S370</f>
        <v>0</v>
      </c>
      <c r="AC370" s="21">
        <f>'Data Entry'!T370</f>
        <v>2</v>
      </c>
      <c r="AD370" s="21">
        <f>'Data Entry'!U370</f>
        <v>0</v>
      </c>
      <c r="AE370" s="21">
        <f t="shared" si="95"/>
        <v>6</v>
      </c>
      <c r="AF370" s="13">
        <f>'Data Entry'!V370</f>
        <v>4</v>
      </c>
      <c r="AG370" s="13">
        <f t="shared" si="96"/>
        <v>1.33333333333333</v>
      </c>
      <c r="AH370" s="13">
        <f>'Data Entry'!W370</f>
        <v>0</v>
      </c>
      <c r="AI370" s="13">
        <f>'Data Entry'!X370</f>
        <v>0</v>
      </c>
      <c r="AJ370" s="13">
        <f>'Data Entry'!Y370</f>
        <v>0</v>
      </c>
      <c r="AK370" s="13">
        <f>'Data Entry'!Z370</f>
        <v>0</v>
      </c>
    </row>
    <row r="371" spans="1:37">
      <c r="A371" s="34">
        <f>'Data Entry'!A371</f>
        <v>4946</v>
      </c>
      <c r="B371" s="34">
        <f>'Data Entry'!B371</f>
        <v>63</v>
      </c>
      <c r="C371" s="20">
        <f>IF('Data Entry'!C371="red",1,IF('Data Entry'!C371="blue",2,0))</f>
        <v>2</v>
      </c>
      <c r="D371" s="22">
        <f>'Data Entry'!D371</f>
        <v>1</v>
      </c>
      <c r="E371" s="22">
        <f>'Data Entry'!E371</f>
        <v>0</v>
      </c>
      <c r="F371" s="22">
        <f>'Data Entry'!F371</f>
        <v>0</v>
      </c>
      <c r="G371" s="22">
        <f>'Data Entry'!G371</f>
        <v>2</v>
      </c>
      <c r="H371" s="22">
        <f>'Data Entry'!H371</f>
        <v>0</v>
      </c>
      <c r="I371" s="22">
        <f t="shared" si="97"/>
        <v>0</v>
      </c>
      <c r="J371" s="22">
        <f t="shared" si="98"/>
        <v>2</v>
      </c>
      <c r="K371" s="22">
        <f t="shared" si="85"/>
        <v>2</v>
      </c>
      <c r="L371" s="22">
        <f t="shared" si="86"/>
        <v>0</v>
      </c>
      <c r="M371" s="22">
        <f t="shared" si="87"/>
        <v>8</v>
      </c>
      <c r="N371" s="22">
        <f t="shared" si="88"/>
        <v>2</v>
      </c>
      <c r="O371" s="22">
        <f t="shared" si="89"/>
        <v>10</v>
      </c>
      <c r="P371" s="35">
        <f>'Data Entry'!I371</f>
        <v>0</v>
      </c>
      <c r="Q371" s="35">
        <f>'Data Entry'!J371</f>
        <v>2</v>
      </c>
      <c r="R371" s="35">
        <f>'Data Entry'!K371</f>
        <v>10</v>
      </c>
      <c r="S371" s="35">
        <f>'Data Entry'!L371</f>
        <v>0</v>
      </c>
      <c r="T371" s="35">
        <f t="shared" si="90"/>
        <v>2</v>
      </c>
      <c r="U371" s="35">
        <f t="shared" si="91"/>
        <v>10</v>
      </c>
      <c r="V371" s="35">
        <f t="shared" si="99"/>
        <v>0</v>
      </c>
      <c r="W371" s="35">
        <f t="shared" si="100"/>
        <v>1</v>
      </c>
      <c r="X371" s="35">
        <f t="shared" si="101"/>
        <v>6</v>
      </c>
      <c r="Y371" s="35">
        <f t="shared" si="92"/>
        <v>0</v>
      </c>
      <c r="Z371" s="35">
        <f t="shared" si="93"/>
        <v>20</v>
      </c>
      <c r="AA371" s="35">
        <f t="shared" si="94"/>
        <v>20</v>
      </c>
      <c r="AB371" s="21">
        <f>'Data Entry'!S371</f>
        <v>0</v>
      </c>
      <c r="AC371" s="21">
        <f>'Data Entry'!T371</f>
        <v>4</v>
      </c>
      <c r="AD371" s="21">
        <f>'Data Entry'!U371</f>
        <v>0</v>
      </c>
      <c r="AE371" s="21">
        <f t="shared" si="95"/>
        <v>15</v>
      </c>
      <c r="AF371" s="13">
        <f>'Data Entry'!V371</f>
        <v>0</v>
      </c>
      <c r="AG371" s="13">
        <f t="shared" si="96"/>
        <v>0</v>
      </c>
      <c r="AH371" s="13">
        <f>'Data Entry'!W371</f>
        <v>0</v>
      </c>
      <c r="AI371" s="13">
        <f>'Data Entry'!X371</f>
        <v>0</v>
      </c>
      <c r="AJ371" s="13">
        <f>'Data Entry'!Y371</f>
        <v>0</v>
      </c>
      <c r="AK371" s="13">
        <f>'Data Entry'!Z371</f>
        <v>0</v>
      </c>
    </row>
    <row r="372" spans="1:37">
      <c r="A372" s="34">
        <f>'Data Entry'!A372</f>
        <v>1360</v>
      </c>
      <c r="B372" s="34">
        <f>'Data Entry'!B372</f>
        <v>63</v>
      </c>
      <c r="C372" s="20">
        <f>IF('Data Entry'!C372="red",1,IF('Data Entry'!C372="blue",2,0))</f>
        <v>2</v>
      </c>
      <c r="D372" s="22">
        <f>'Data Entry'!D372</f>
        <v>1</v>
      </c>
      <c r="E372" s="22">
        <f>'Data Entry'!E372</f>
        <v>0</v>
      </c>
      <c r="F372" s="22">
        <f>'Data Entry'!F372</f>
        <v>0</v>
      </c>
      <c r="G372" s="22">
        <f>'Data Entry'!G372</f>
        <v>2</v>
      </c>
      <c r="H372" s="22">
        <f>'Data Entry'!H372</f>
        <v>0</v>
      </c>
      <c r="I372" s="22">
        <f t="shared" si="97"/>
        <v>0</v>
      </c>
      <c r="J372" s="22">
        <f t="shared" si="98"/>
        <v>2</v>
      </c>
      <c r="K372" s="22">
        <f t="shared" si="85"/>
        <v>2</v>
      </c>
      <c r="L372" s="22">
        <f t="shared" si="86"/>
        <v>0</v>
      </c>
      <c r="M372" s="22">
        <f t="shared" si="87"/>
        <v>8</v>
      </c>
      <c r="N372" s="22">
        <f t="shared" si="88"/>
        <v>2</v>
      </c>
      <c r="O372" s="22">
        <f t="shared" si="89"/>
        <v>10</v>
      </c>
      <c r="P372" s="35">
        <f>'Data Entry'!I372</f>
        <v>0</v>
      </c>
      <c r="Q372" s="35">
        <f>'Data Entry'!J372</f>
        <v>0</v>
      </c>
      <c r="R372" s="35">
        <f>'Data Entry'!K372</f>
        <v>8</v>
      </c>
      <c r="S372" s="35">
        <f>'Data Entry'!L372</f>
        <v>3</v>
      </c>
      <c r="T372" s="35">
        <f t="shared" si="90"/>
        <v>0</v>
      </c>
      <c r="U372" s="35">
        <f t="shared" si="91"/>
        <v>11</v>
      </c>
      <c r="V372" s="35" t="e">
        <f t="shared" si="99"/>
        <v>#DIV/0!</v>
      </c>
      <c r="W372" s="35">
        <f t="shared" si="100"/>
        <v>0.727272727272727</v>
      </c>
      <c r="X372" s="35">
        <f t="shared" si="101"/>
        <v>5.5</v>
      </c>
      <c r="Y372" s="35">
        <f t="shared" si="92"/>
        <v>0</v>
      </c>
      <c r="Z372" s="35">
        <f t="shared" si="93"/>
        <v>16</v>
      </c>
      <c r="AA372" s="35">
        <f t="shared" si="94"/>
        <v>16</v>
      </c>
      <c r="AB372" s="21">
        <f>'Data Entry'!S372</f>
        <v>0</v>
      </c>
      <c r="AC372" s="21">
        <f>'Data Entry'!T372</f>
        <v>2</v>
      </c>
      <c r="AD372" s="21">
        <f>'Data Entry'!U372</f>
        <v>0</v>
      </c>
      <c r="AE372" s="21">
        <f t="shared" si="95"/>
        <v>6</v>
      </c>
      <c r="AF372" s="13">
        <f>'Data Entry'!V372</f>
        <v>0</v>
      </c>
      <c r="AG372" s="13">
        <f t="shared" si="96"/>
        <v>0</v>
      </c>
      <c r="AH372" s="13">
        <f>'Data Entry'!W372</f>
        <v>0</v>
      </c>
      <c r="AI372" s="13">
        <f>'Data Entry'!X372</f>
        <v>0</v>
      </c>
      <c r="AJ372" s="13">
        <f>'Data Entry'!Y372</f>
        <v>0</v>
      </c>
      <c r="AK372" s="13">
        <f>'Data Entry'!Z372</f>
        <v>0</v>
      </c>
    </row>
    <row r="373" spans="1:37">
      <c r="A373" s="34">
        <f>'Data Entry'!A373</f>
        <v>8735</v>
      </c>
      <c r="B373" s="34">
        <f>'Data Entry'!B373</f>
        <v>64</v>
      </c>
      <c r="C373" s="20">
        <f>IF('Data Entry'!C373="red",1,IF('Data Entry'!C373="blue",2,0))</f>
        <v>2</v>
      </c>
      <c r="D373" s="22">
        <f>'Data Entry'!D373</f>
        <v>1</v>
      </c>
      <c r="E373" s="22">
        <f>'Data Entry'!E373</f>
        <v>0</v>
      </c>
      <c r="F373" s="22">
        <f>'Data Entry'!F373</f>
        <v>0</v>
      </c>
      <c r="G373" s="22">
        <f>'Data Entry'!G373</f>
        <v>0</v>
      </c>
      <c r="H373" s="22">
        <f>'Data Entry'!H373</f>
        <v>0</v>
      </c>
      <c r="I373" s="22">
        <f t="shared" si="97"/>
        <v>0</v>
      </c>
      <c r="J373" s="22">
        <f t="shared" si="98"/>
        <v>0</v>
      </c>
      <c r="K373" s="22">
        <f t="shared" si="85"/>
        <v>2</v>
      </c>
      <c r="L373" s="22">
        <f t="shared" si="86"/>
        <v>0</v>
      </c>
      <c r="M373" s="22">
        <f t="shared" si="87"/>
        <v>0</v>
      </c>
      <c r="N373" s="22">
        <f t="shared" si="88"/>
        <v>0</v>
      </c>
      <c r="O373" s="22">
        <f t="shared" si="89"/>
        <v>2</v>
      </c>
      <c r="P373" s="35">
        <f>'Data Entry'!I373</f>
        <v>0</v>
      </c>
      <c r="Q373" s="35">
        <f>'Data Entry'!J373</f>
        <v>0</v>
      </c>
      <c r="R373" s="35">
        <f>'Data Entry'!K373</f>
        <v>0</v>
      </c>
      <c r="S373" s="35">
        <f>'Data Entry'!L373</f>
        <v>0</v>
      </c>
      <c r="T373" s="35">
        <f t="shared" si="90"/>
        <v>0</v>
      </c>
      <c r="U373" s="35">
        <f t="shared" si="91"/>
        <v>0</v>
      </c>
      <c r="V373" s="35" t="e">
        <f t="shared" si="99"/>
        <v>#DIV/0!</v>
      </c>
      <c r="W373" s="35" t="e">
        <f t="shared" si="100"/>
        <v>#DIV/0!</v>
      </c>
      <c r="X373" s="35">
        <f t="shared" si="101"/>
        <v>0</v>
      </c>
      <c r="Y373" s="35">
        <f t="shared" si="92"/>
        <v>0</v>
      </c>
      <c r="Z373" s="35">
        <f t="shared" si="93"/>
        <v>0</v>
      </c>
      <c r="AA373" s="35">
        <f t="shared" si="94"/>
        <v>0</v>
      </c>
      <c r="AB373" s="21">
        <f>'Data Entry'!S373</f>
        <v>0</v>
      </c>
      <c r="AC373" s="21">
        <f>'Data Entry'!T373</f>
        <v>0</v>
      </c>
      <c r="AD373" s="21">
        <f>'Data Entry'!U373</f>
        <v>0</v>
      </c>
      <c r="AE373" s="21">
        <f t="shared" si="95"/>
        <v>0</v>
      </c>
      <c r="AF373" s="13">
        <f>'Data Entry'!V373</f>
        <v>4</v>
      </c>
      <c r="AG373" s="13">
        <f t="shared" si="96"/>
        <v>1.33333333333333</v>
      </c>
      <c r="AH373" s="13">
        <f>'Data Entry'!W373</f>
        <v>0</v>
      </c>
      <c r="AI373" s="13">
        <f>'Data Entry'!X373</f>
        <v>0</v>
      </c>
      <c r="AJ373" s="13">
        <f>'Data Entry'!Y373</f>
        <v>0</v>
      </c>
      <c r="AK373" s="13">
        <f>'Data Entry'!Z373</f>
        <v>0</v>
      </c>
    </row>
    <row r="374" spans="1:37">
      <c r="A374" s="34">
        <f>'Data Entry'!A374</f>
        <v>1114</v>
      </c>
      <c r="B374" s="34">
        <f>'Data Entry'!B374</f>
        <v>64</v>
      </c>
      <c r="C374" s="20">
        <f>IF('Data Entry'!C374="red",1,IF('Data Entry'!C374="blue",2,0))</f>
        <v>1</v>
      </c>
      <c r="D374" s="22">
        <f>'Data Entry'!D374</f>
        <v>1</v>
      </c>
      <c r="E374" s="22">
        <f>'Data Entry'!E374</f>
        <v>0</v>
      </c>
      <c r="F374" s="22">
        <f>'Data Entry'!F374</f>
        <v>0</v>
      </c>
      <c r="G374" s="22">
        <f>'Data Entry'!G374</f>
        <v>4</v>
      </c>
      <c r="H374" s="22">
        <f>'Data Entry'!H374</f>
        <v>1</v>
      </c>
      <c r="I374" s="22">
        <f t="shared" si="97"/>
        <v>0</v>
      </c>
      <c r="J374" s="22">
        <f t="shared" si="98"/>
        <v>5</v>
      </c>
      <c r="K374" s="22">
        <f t="shared" si="85"/>
        <v>2</v>
      </c>
      <c r="L374" s="22">
        <f t="shared" si="86"/>
        <v>0</v>
      </c>
      <c r="M374" s="22">
        <f t="shared" si="87"/>
        <v>16</v>
      </c>
      <c r="N374" s="22">
        <f t="shared" si="88"/>
        <v>5</v>
      </c>
      <c r="O374" s="22">
        <f t="shared" si="89"/>
        <v>18</v>
      </c>
      <c r="P374" s="35">
        <f>'Data Entry'!I374</f>
        <v>0</v>
      </c>
      <c r="Q374" s="35">
        <f>'Data Entry'!J374</f>
        <v>0</v>
      </c>
      <c r="R374" s="35">
        <f>'Data Entry'!K374</f>
        <v>14</v>
      </c>
      <c r="S374" s="35">
        <f>'Data Entry'!L374</f>
        <v>2</v>
      </c>
      <c r="T374" s="35">
        <f t="shared" si="90"/>
        <v>0</v>
      </c>
      <c r="U374" s="35">
        <f t="shared" si="91"/>
        <v>16</v>
      </c>
      <c r="V374" s="35" t="e">
        <f t="shared" si="99"/>
        <v>#DIV/0!</v>
      </c>
      <c r="W374" s="35">
        <f t="shared" si="100"/>
        <v>0.875</v>
      </c>
      <c r="X374" s="35">
        <f t="shared" si="101"/>
        <v>8</v>
      </c>
      <c r="Y374" s="35">
        <f t="shared" si="92"/>
        <v>0</v>
      </c>
      <c r="Z374" s="35">
        <f t="shared" si="93"/>
        <v>28</v>
      </c>
      <c r="AA374" s="35">
        <f t="shared" si="94"/>
        <v>28</v>
      </c>
      <c r="AB374" s="21">
        <f>'Data Entry'!S374</f>
        <v>0</v>
      </c>
      <c r="AC374" s="21">
        <f>'Data Entry'!T374</f>
        <v>3</v>
      </c>
      <c r="AD374" s="21">
        <f>'Data Entry'!U374</f>
        <v>0</v>
      </c>
      <c r="AE374" s="21">
        <f t="shared" si="95"/>
        <v>10</v>
      </c>
      <c r="AF374" s="13">
        <f>'Data Entry'!V374</f>
        <v>0</v>
      </c>
      <c r="AG374" s="13">
        <f t="shared" si="96"/>
        <v>0</v>
      </c>
      <c r="AH374" s="13">
        <f>'Data Entry'!W374</f>
        <v>0</v>
      </c>
      <c r="AI374" s="13">
        <f>'Data Entry'!X374</f>
        <v>0</v>
      </c>
      <c r="AJ374" s="13">
        <f>'Data Entry'!Y374</f>
        <v>0</v>
      </c>
      <c r="AK374" s="13">
        <f>'Data Entry'!Z374</f>
        <v>0</v>
      </c>
    </row>
    <row r="375" spans="1:37">
      <c r="A375" s="34">
        <f>'Data Entry'!A375</f>
        <v>4152</v>
      </c>
      <c r="B375" s="34">
        <f>'Data Entry'!B375</f>
        <v>64</v>
      </c>
      <c r="C375" s="20">
        <f>IF('Data Entry'!C375="red",1,IF('Data Entry'!C375="blue",2,0))</f>
        <v>1</v>
      </c>
      <c r="D375" s="22">
        <f>'Data Entry'!D375</f>
        <v>1</v>
      </c>
      <c r="E375" s="22">
        <f>'Data Entry'!E375</f>
        <v>0</v>
      </c>
      <c r="F375" s="22">
        <f>'Data Entry'!F375</f>
        <v>0</v>
      </c>
      <c r="G375" s="22">
        <f>'Data Entry'!G375</f>
        <v>1</v>
      </c>
      <c r="H375" s="22">
        <f>'Data Entry'!H375</f>
        <v>1</v>
      </c>
      <c r="I375" s="22">
        <f t="shared" si="97"/>
        <v>0</v>
      </c>
      <c r="J375" s="22">
        <f t="shared" si="98"/>
        <v>2</v>
      </c>
      <c r="K375" s="22">
        <f t="shared" si="85"/>
        <v>2</v>
      </c>
      <c r="L375" s="22">
        <f t="shared" si="86"/>
        <v>0</v>
      </c>
      <c r="M375" s="22">
        <f t="shared" si="87"/>
        <v>4</v>
      </c>
      <c r="N375" s="22">
        <f t="shared" si="88"/>
        <v>2</v>
      </c>
      <c r="O375" s="22">
        <f t="shared" si="89"/>
        <v>6</v>
      </c>
      <c r="P375" s="35">
        <f>'Data Entry'!I375</f>
        <v>0</v>
      </c>
      <c r="Q375" s="35">
        <f>'Data Entry'!J375</f>
        <v>0</v>
      </c>
      <c r="R375" s="35">
        <f>'Data Entry'!K375</f>
        <v>5</v>
      </c>
      <c r="S375" s="35">
        <f>'Data Entry'!L375</f>
        <v>3</v>
      </c>
      <c r="T375" s="35">
        <f t="shared" si="90"/>
        <v>0</v>
      </c>
      <c r="U375" s="35">
        <f t="shared" si="91"/>
        <v>8</v>
      </c>
      <c r="V375" s="35" t="e">
        <f t="shared" si="99"/>
        <v>#DIV/0!</v>
      </c>
      <c r="W375" s="35">
        <f t="shared" si="100"/>
        <v>0.625</v>
      </c>
      <c r="X375" s="35">
        <f t="shared" si="101"/>
        <v>4</v>
      </c>
      <c r="Y375" s="35">
        <f t="shared" si="92"/>
        <v>0</v>
      </c>
      <c r="Z375" s="35">
        <f t="shared" si="93"/>
        <v>10</v>
      </c>
      <c r="AA375" s="35">
        <f t="shared" si="94"/>
        <v>10</v>
      </c>
      <c r="AB375" s="21">
        <f>'Data Entry'!S375</f>
        <v>0</v>
      </c>
      <c r="AC375" s="21">
        <f>'Data Entry'!T375</f>
        <v>2</v>
      </c>
      <c r="AD375" s="21">
        <f>'Data Entry'!U375</f>
        <v>0</v>
      </c>
      <c r="AE375" s="21">
        <f t="shared" si="95"/>
        <v>6</v>
      </c>
      <c r="AF375" s="13">
        <f>'Data Entry'!V375</f>
        <v>0</v>
      </c>
      <c r="AG375" s="13">
        <f t="shared" si="96"/>
        <v>0</v>
      </c>
      <c r="AH375" s="13">
        <f>'Data Entry'!W375</f>
        <v>0</v>
      </c>
      <c r="AI375" s="13">
        <f>'Data Entry'!X375</f>
        <v>0</v>
      </c>
      <c r="AJ375" s="13">
        <f>'Data Entry'!Y375</f>
        <v>0</v>
      </c>
      <c r="AK375" s="13">
        <f>'Data Entry'!Z375</f>
        <v>0</v>
      </c>
    </row>
    <row r="376" spans="1:37">
      <c r="A376" s="34">
        <f>'Data Entry'!A376</f>
        <v>8850</v>
      </c>
      <c r="B376" s="34">
        <f>'Data Entry'!B376</f>
        <v>66</v>
      </c>
      <c r="C376" s="20">
        <f>IF('Data Entry'!C376="red",1,IF('Data Entry'!C376="blue",2,0))</f>
        <v>2</v>
      </c>
      <c r="D376" s="22">
        <f>'Data Entry'!D376</f>
        <v>1</v>
      </c>
      <c r="E376" s="22">
        <f>'Data Entry'!E376</f>
        <v>0</v>
      </c>
      <c r="F376" s="22">
        <f>'Data Entry'!F376</f>
        <v>1</v>
      </c>
      <c r="G376" s="22">
        <f>'Data Entry'!G376</f>
        <v>0</v>
      </c>
      <c r="H376" s="22">
        <f>'Data Entry'!H376</f>
        <v>0</v>
      </c>
      <c r="I376" s="22">
        <f t="shared" si="97"/>
        <v>1</v>
      </c>
      <c r="J376" s="22">
        <f t="shared" si="98"/>
        <v>0</v>
      </c>
      <c r="K376" s="22">
        <f t="shared" si="85"/>
        <v>2</v>
      </c>
      <c r="L376" s="22">
        <f t="shared" si="86"/>
        <v>0</v>
      </c>
      <c r="M376" s="22">
        <f t="shared" si="87"/>
        <v>0</v>
      </c>
      <c r="N376" s="22">
        <f t="shared" si="88"/>
        <v>1</v>
      </c>
      <c r="O376" s="22">
        <f t="shared" si="89"/>
        <v>2</v>
      </c>
      <c r="P376" s="35">
        <f>'Data Entry'!I376</f>
        <v>2</v>
      </c>
      <c r="Q376" s="35">
        <f>'Data Entry'!J376</f>
        <v>2</v>
      </c>
      <c r="R376" s="35">
        <f>'Data Entry'!K376</f>
        <v>0</v>
      </c>
      <c r="S376" s="35">
        <f>'Data Entry'!L376</f>
        <v>0</v>
      </c>
      <c r="T376" s="35">
        <f t="shared" si="90"/>
        <v>4</v>
      </c>
      <c r="U376" s="35">
        <f t="shared" si="91"/>
        <v>0</v>
      </c>
      <c r="V376" s="35">
        <f t="shared" si="99"/>
        <v>0.5</v>
      </c>
      <c r="W376" s="35" t="e">
        <f t="shared" si="100"/>
        <v>#DIV/0!</v>
      </c>
      <c r="X376" s="35">
        <f t="shared" si="101"/>
        <v>2</v>
      </c>
      <c r="Y376" s="35">
        <f t="shared" si="92"/>
        <v>2</v>
      </c>
      <c r="Z376" s="35">
        <f t="shared" si="93"/>
        <v>0</v>
      </c>
      <c r="AA376" s="35">
        <f t="shared" si="94"/>
        <v>2</v>
      </c>
      <c r="AB376" s="21">
        <f>'Data Entry'!S376</f>
        <v>0</v>
      </c>
      <c r="AC376" s="21">
        <f>'Data Entry'!T376</f>
        <v>0</v>
      </c>
      <c r="AD376" s="21">
        <f>'Data Entry'!U376</f>
        <v>0</v>
      </c>
      <c r="AE376" s="21">
        <f t="shared" si="95"/>
        <v>0</v>
      </c>
      <c r="AF376" s="13">
        <f>'Data Entry'!V376</f>
        <v>4</v>
      </c>
      <c r="AG376" s="13">
        <f t="shared" si="96"/>
        <v>1.33333333333333</v>
      </c>
      <c r="AH376" s="13">
        <f>'Data Entry'!W376</f>
        <v>0</v>
      </c>
      <c r="AI376" s="13">
        <f>'Data Entry'!X376</f>
        <v>0</v>
      </c>
      <c r="AJ376" s="13">
        <f>'Data Entry'!Y376</f>
        <v>0</v>
      </c>
      <c r="AK376" s="13">
        <f>'Data Entry'!Z376</f>
        <v>0</v>
      </c>
    </row>
    <row r="377" spans="1:37">
      <c r="A377" s="34">
        <f>'Data Entry'!A377</f>
        <v>1241</v>
      </c>
      <c r="B377" s="34">
        <f>'Data Entry'!B377</f>
        <v>67</v>
      </c>
      <c r="C377" s="20">
        <f>IF('Data Entry'!C377="red",1,IF('Data Entry'!C377="blue",2,0))</f>
        <v>2</v>
      </c>
      <c r="D377" s="22">
        <f>'Data Entry'!D377</f>
        <v>1</v>
      </c>
      <c r="E377" s="22">
        <f>'Data Entry'!E377</f>
        <v>0</v>
      </c>
      <c r="F377" s="22">
        <f>'Data Entry'!F377</f>
        <v>0</v>
      </c>
      <c r="G377" s="22">
        <f>'Data Entry'!G377</f>
        <v>4</v>
      </c>
      <c r="H377" s="22">
        <f>'Data Entry'!H377</f>
        <v>1</v>
      </c>
      <c r="I377" s="22">
        <f t="shared" si="97"/>
        <v>0</v>
      </c>
      <c r="J377" s="22">
        <f t="shared" si="98"/>
        <v>5</v>
      </c>
      <c r="K377" s="22">
        <f t="shared" si="85"/>
        <v>2</v>
      </c>
      <c r="L377" s="22">
        <f t="shared" si="86"/>
        <v>0</v>
      </c>
      <c r="M377" s="22">
        <f t="shared" si="87"/>
        <v>16</v>
      </c>
      <c r="N377" s="22">
        <f t="shared" si="88"/>
        <v>5</v>
      </c>
      <c r="O377" s="22">
        <f t="shared" si="89"/>
        <v>18</v>
      </c>
      <c r="P377" s="35">
        <f>'Data Entry'!I377</f>
        <v>0</v>
      </c>
      <c r="Q377" s="35">
        <f>'Data Entry'!J377</f>
        <v>0</v>
      </c>
      <c r="R377" s="35">
        <f>'Data Entry'!K377</f>
        <v>18</v>
      </c>
      <c r="S377" s="35">
        <f>'Data Entry'!L377</f>
        <v>2</v>
      </c>
      <c r="T377" s="35">
        <f t="shared" si="90"/>
        <v>0</v>
      </c>
      <c r="U377" s="35">
        <f t="shared" si="91"/>
        <v>20</v>
      </c>
      <c r="V377" s="35" t="e">
        <f t="shared" si="99"/>
        <v>#DIV/0!</v>
      </c>
      <c r="W377" s="35">
        <f t="shared" si="100"/>
        <v>0.9</v>
      </c>
      <c r="X377" s="35">
        <f t="shared" si="101"/>
        <v>10</v>
      </c>
      <c r="Y377" s="35">
        <f t="shared" si="92"/>
        <v>0</v>
      </c>
      <c r="Z377" s="35">
        <f t="shared" si="93"/>
        <v>36</v>
      </c>
      <c r="AA377" s="35">
        <f t="shared" si="94"/>
        <v>36</v>
      </c>
      <c r="AB377" s="21">
        <f>'Data Entry'!S377</f>
        <v>0</v>
      </c>
      <c r="AC377" s="21">
        <f>'Data Entry'!T377</f>
        <v>0</v>
      </c>
      <c r="AD377" s="21">
        <f>'Data Entry'!U377</f>
        <v>0</v>
      </c>
      <c r="AE377" s="21">
        <f t="shared" si="95"/>
        <v>0</v>
      </c>
      <c r="AF377" s="13">
        <f>'Data Entry'!V377</f>
        <v>0</v>
      </c>
      <c r="AG377" s="13">
        <f t="shared" si="96"/>
        <v>0</v>
      </c>
      <c r="AH377" s="13">
        <f>'Data Entry'!W377</f>
        <v>0</v>
      </c>
      <c r="AI377" s="13">
        <f>'Data Entry'!X377</f>
        <v>0</v>
      </c>
      <c r="AJ377" s="13">
        <f>'Data Entry'!Y377</f>
        <v>0</v>
      </c>
      <c r="AK377" s="13">
        <f>'Data Entry'!Z377</f>
        <v>0</v>
      </c>
    </row>
    <row r="378" spans="1:37">
      <c r="A378" s="34">
        <f>'Data Entry'!A378</f>
        <v>2706</v>
      </c>
      <c r="B378" s="34">
        <f>'Data Entry'!B378</f>
        <v>68</v>
      </c>
      <c r="C378" s="20">
        <f>IF('Data Entry'!C378="red",1,IF('Data Entry'!C378="blue",2,0))</f>
        <v>2</v>
      </c>
      <c r="D378" s="22">
        <f>'Data Entry'!D378</f>
        <v>1</v>
      </c>
      <c r="E378" s="22">
        <f>'Data Entry'!E378</f>
        <v>0</v>
      </c>
      <c r="F378" s="22">
        <f>'Data Entry'!F378</f>
        <v>0</v>
      </c>
      <c r="G378" s="22">
        <f>'Data Entry'!G378</f>
        <v>1</v>
      </c>
      <c r="H378" s="22">
        <f>'Data Entry'!H378</f>
        <v>1</v>
      </c>
      <c r="I378" s="22">
        <f t="shared" si="97"/>
        <v>0</v>
      </c>
      <c r="J378" s="22">
        <f t="shared" si="98"/>
        <v>2</v>
      </c>
      <c r="K378" s="22">
        <f t="shared" si="85"/>
        <v>2</v>
      </c>
      <c r="L378" s="22">
        <f t="shared" si="86"/>
        <v>0</v>
      </c>
      <c r="M378" s="22">
        <f t="shared" si="87"/>
        <v>4</v>
      </c>
      <c r="N378" s="22">
        <f t="shared" si="88"/>
        <v>2</v>
      </c>
      <c r="O378" s="22">
        <f t="shared" si="89"/>
        <v>6</v>
      </c>
      <c r="P378" s="35">
        <f>'Data Entry'!I378</f>
        <v>0</v>
      </c>
      <c r="Q378" s="35">
        <f>'Data Entry'!J378</f>
        <v>0</v>
      </c>
      <c r="R378" s="35">
        <f>'Data Entry'!K378</f>
        <v>8</v>
      </c>
      <c r="S378" s="35">
        <f>'Data Entry'!L378</f>
        <v>3</v>
      </c>
      <c r="T378" s="35">
        <f t="shared" si="90"/>
        <v>0</v>
      </c>
      <c r="U378" s="35">
        <f t="shared" si="91"/>
        <v>11</v>
      </c>
      <c r="V378" s="35" t="e">
        <f t="shared" si="99"/>
        <v>#DIV/0!</v>
      </c>
      <c r="W378" s="35">
        <f t="shared" si="100"/>
        <v>0.727272727272727</v>
      </c>
      <c r="X378" s="35">
        <f t="shared" si="101"/>
        <v>5.5</v>
      </c>
      <c r="Y378" s="35">
        <f t="shared" si="92"/>
        <v>0</v>
      </c>
      <c r="Z378" s="35">
        <f t="shared" si="93"/>
        <v>16</v>
      </c>
      <c r="AA378" s="35">
        <f t="shared" si="94"/>
        <v>16</v>
      </c>
      <c r="AB378" s="21">
        <f>'Data Entry'!S378</f>
        <v>0</v>
      </c>
      <c r="AC378" s="21">
        <f>'Data Entry'!T378</f>
        <v>0</v>
      </c>
      <c r="AD378" s="21">
        <f>'Data Entry'!U378</f>
        <v>0</v>
      </c>
      <c r="AE378" s="21">
        <f t="shared" si="95"/>
        <v>0</v>
      </c>
      <c r="AF378" s="13">
        <f>'Data Entry'!V378</f>
        <v>8</v>
      </c>
      <c r="AG378" s="13">
        <f t="shared" si="96"/>
        <v>2.66666666666667</v>
      </c>
      <c r="AH378" s="13">
        <f>'Data Entry'!W378</f>
        <v>0</v>
      </c>
      <c r="AI378" s="13">
        <f>'Data Entry'!X378</f>
        <v>0</v>
      </c>
      <c r="AJ378" s="13">
        <f>'Data Entry'!Y378</f>
        <v>0</v>
      </c>
      <c r="AK378" s="13">
        <f>'Data Entry'!Z378</f>
        <v>0</v>
      </c>
    </row>
    <row r="379" spans="1:37">
      <c r="A379" s="34">
        <f>'Data Entry'!A379</f>
        <v>6978</v>
      </c>
      <c r="B379" s="34">
        <f>'Data Entry'!B379</f>
        <v>68</v>
      </c>
      <c r="C379" s="20">
        <f>IF('Data Entry'!C379="red",1,IF('Data Entry'!C379="blue",2,0))</f>
        <v>2</v>
      </c>
      <c r="D379" s="22">
        <f>'Data Entry'!D379</f>
        <v>1</v>
      </c>
      <c r="E379" s="22">
        <f>'Data Entry'!E379</f>
        <v>0</v>
      </c>
      <c r="F379" s="22">
        <f>'Data Entry'!F379</f>
        <v>0</v>
      </c>
      <c r="G379" s="22">
        <f>'Data Entry'!G379</f>
        <v>1</v>
      </c>
      <c r="H379" s="22">
        <f>'Data Entry'!H379</f>
        <v>0</v>
      </c>
      <c r="I379" s="22">
        <f t="shared" si="97"/>
        <v>0</v>
      </c>
      <c r="J379" s="22">
        <f t="shared" si="98"/>
        <v>1</v>
      </c>
      <c r="K379" s="22">
        <f t="shared" si="85"/>
        <v>2</v>
      </c>
      <c r="L379" s="22">
        <f t="shared" si="86"/>
        <v>0</v>
      </c>
      <c r="M379" s="22">
        <f t="shared" si="87"/>
        <v>4</v>
      </c>
      <c r="N379" s="22">
        <f t="shared" si="88"/>
        <v>1</v>
      </c>
      <c r="O379" s="22">
        <f t="shared" si="89"/>
        <v>6</v>
      </c>
      <c r="P379" s="35">
        <f>'Data Entry'!I379</f>
        <v>0</v>
      </c>
      <c r="Q379" s="35">
        <f>'Data Entry'!J379</f>
        <v>0</v>
      </c>
      <c r="R379" s="35">
        <f>'Data Entry'!K379</f>
        <v>0</v>
      </c>
      <c r="S379" s="35">
        <f>'Data Entry'!L379</f>
        <v>3</v>
      </c>
      <c r="T379" s="35">
        <f t="shared" si="90"/>
        <v>0</v>
      </c>
      <c r="U379" s="35">
        <f t="shared" si="91"/>
        <v>3</v>
      </c>
      <c r="V379" s="35" t="e">
        <f t="shared" si="99"/>
        <v>#DIV/0!</v>
      </c>
      <c r="W379" s="35">
        <f t="shared" si="100"/>
        <v>0</v>
      </c>
      <c r="X379" s="35">
        <f t="shared" si="101"/>
        <v>1.5</v>
      </c>
      <c r="Y379" s="35">
        <f t="shared" si="92"/>
        <v>0</v>
      </c>
      <c r="Z379" s="35">
        <f t="shared" si="93"/>
        <v>0</v>
      </c>
      <c r="AA379" s="35">
        <f t="shared" si="94"/>
        <v>0</v>
      </c>
      <c r="AB379" s="21">
        <f>'Data Entry'!S379</f>
        <v>0</v>
      </c>
      <c r="AC379" s="21">
        <f>'Data Entry'!T379</f>
        <v>2</v>
      </c>
      <c r="AD379" s="21">
        <f>'Data Entry'!U379</f>
        <v>0</v>
      </c>
      <c r="AE379" s="21">
        <f t="shared" si="95"/>
        <v>6</v>
      </c>
      <c r="AF379" s="13">
        <f>'Data Entry'!V379</f>
        <v>8</v>
      </c>
      <c r="AG379" s="13">
        <f t="shared" si="96"/>
        <v>2.66666666666667</v>
      </c>
      <c r="AH379" s="13">
        <f>'Data Entry'!W379</f>
        <v>0</v>
      </c>
      <c r="AI379" s="13">
        <f>'Data Entry'!X379</f>
        <v>0</v>
      </c>
      <c r="AJ379" s="13">
        <f>'Data Entry'!Y379</f>
        <v>1</v>
      </c>
      <c r="AK379" s="13">
        <f>'Data Entry'!Z379</f>
        <v>1</v>
      </c>
    </row>
    <row r="380" spans="1:37">
      <c r="A380" s="34">
        <f>'Data Entry'!A380</f>
        <v>4976</v>
      </c>
      <c r="B380" s="34">
        <f>'Data Entry'!B380</f>
        <v>68</v>
      </c>
      <c r="C380" s="20">
        <f>IF('Data Entry'!C380="red",1,IF('Data Entry'!C380="blue",2,0))</f>
        <v>1</v>
      </c>
      <c r="D380" s="22">
        <f>'Data Entry'!D380</f>
        <v>1</v>
      </c>
      <c r="E380" s="22">
        <f>'Data Entry'!E380</f>
        <v>0</v>
      </c>
      <c r="F380" s="22">
        <f>'Data Entry'!F380</f>
        <v>0</v>
      </c>
      <c r="G380" s="22">
        <f>'Data Entry'!G380</f>
        <v>1</v>
      </c>
      <c r="H380" s="22">
        <f>'Data Entry'!H380</f>
        <v>1</v>
      </c>
      <c r="I380" s="22">
        <f t="shared" si="97"/>
        <v>0</v>
      </c>
      <c r="J380" s="22">
        <f t="shared" si="98"/>
        <v>2</v>
      </c>
      <c r="K380" s="22">
        <f t="shared" si="85"/>
        <v>2</v>
      </c>
      <c r="L380" s="22">
        <f t="shared" si="86"/>
        <v>0</v>
      </c>
      <c r="M380" s="22">
        <f t="shared" si="87"/>
        <v>4</v>
      </c>
      <c r="N380" s="22">
        <f t="shared" si="88"/>
        <v>2</v>
      </c>
      <c r="O380" s="22">
        <f t="shared" si="89"/>
        <v>6</v>
      </c>
      <c r="P380" s="35">
        <f>'Data Entry'!I380</f>
        <v>0</v>
      </c>
      <c r="Q380" s="35">
        <f>'Data Entry'!J380</f>
        <v>0</v>
      </c>
      <c r="R380" s="35">
        <f>'Data Entry'!K380</f>
        <v>0</v>
      </c>
      <c r="S380" s="35">
        <f>'Data Entry'!L380</f>
        <v>0</v>
      </c>
      <c r="T380" s="35">
        <f t="shared" si="90"/>
        <v>0</v>
      </c>
      <c r="U380" s="35">
        <f t="shared" si="91"/>
        <v>0</v>
      </c>
      <c r="V380" s="35" t="e">
        <f t="shared" si="99"/>
        <v>#DIV/0!</v>
      </c>
      <c r="W380" s="35" t="e">
        <f t="shared" si="100"/>
        <v>#DIV/0!</v>
      </c>
      <c r="X380" s="35">
        <f t="shared" si="101"/>
        <v>0</v>
      </c>
      <c r="Y380" s="35">
        <f t="shared" si="92"/>
        <v>0</v>
      </c>
      <c r="Z380" s="35">
        <f t="shared" si="93"/>
        <v>0</v>
      </c>
      <c r="AA380" s="35">
        <f t="shared" si="94"/>
        <v>0</v>
      </c>
      <c r="AB380" s="21">
        <f>'Data Entry'!S380</f>
        <v>0</v>
      </c>
      <c r="AC380" s="21">
        <f>'Data Entry'!T380</f>
        <v>0</v>
      </c>
      <c r="AD380" s="21">
        <f>'Data Entry'!U380</f>
        <v>0</v>
      </c>
      <c r="AE380" s="21">
        <f t="shared" si="95"/>
        <v>0</v>
      </c>
      <c r="AF380" s="13">
        <f>'Data Entry'!V380</f>
        <v>8</v>
      </c>
      <c r="AG380" s="13">
        <f t="shared" si="96"/>
        <v>2.66666666666667</v>
      </c>
      <c r="AH380" s="13">
        <f>'Data Entry'!W380</f>
        <v>0</v>
      </c>
      <c r="AI380" s="13">
        <f>'Data Entry'!X380</f>
        <v>0</v>
      </c>
      <c r="AJ380" s="13">
        <f>'Data Entry'!Y380</f>
        <v>1</v>
      </c>
      <c r="AK380" s="13">
        <f>'Data Entry'!Z380</f>
        <v>0</v>
      </c>
    </row>
    <row r="381" spans="1:37">
      <c r="A381" s="34">
        <f>'Data Entry'!A381</f>
        <v>1305</v>
      </c>
      <c r="B381" s="34">
        <f>'Data Entry'!B381</f>
        <v>68</v>
      </c>
      <c r="C381" s="20">
        <f>IF('Data Entry'!C381="red",1,IF('Data Entry'!C381="blue",2,0))</f>
        <v>1</v>
      </c>
      <c r="D381" s="22">
        <f>'Data Entry'!D381</f>
        <v>1</v>
      </c>
      <c r="E381" s="22">
        <f>'Data Entry'!E381</f>
        <v>0</v>
      </c>
      <c r="F381" s="22">
        <f>'Data Entry'!F381</f>
        <v>0</v>
      </c>
      <c r="G381" s="22">
        <f>'Data Entry'!G381</f>
        <v>1</v>
      </c>
      <c r="H381" s="22">
        <f>'Data Entry'!H381</f>
        <v>1</v>
      </c>
      <c r="I381" s="22">
        <f t="shared" si="97"/>
        <v>0</v>
      </c>
      <c r="J381" s="22">
        <f t="shared" si="98"/>
        <v>2</v>
      </c>
      <c r="K381" s="22">
        <f t="shared" si="85"/>
        <v>2</v>
      </c>
      <c r="L381" s="22">
        <f t="shared" si="86"/>
        <v>0</v>
      </c>
      <c r="M381" s="22">
        <f t="shared" si="87"/>
        <v>4</v>
      </c>
      <c r="N381" s="22">
        <f t="shared" si="88"/>
        <v>2</v>
      </c>
      <c r="O381" s="22">
        <f t="shared" si="89"/>
        <v>6</v>
      </c>
      <c r="P381" s="35">
        <f>'Data Entry'!I381</f>
        <v>0</v>
      </c>
      <c r="Q381" s="35">
        <f>'Data Entry'!J381</f>
        <v>0</v>
      </c>
      <c r="R381" s="35">
        <f>'Data Entry'!K381</f>
        <v>7</v>
      </c>
      <c r="S381" s="35">
        <f>'Data Entry'!L381</f>
        <v>3</v>
      </c>
      <c r="T381" s="35">
        <f t="shared" si="90"/>
        <v>0</v>
      </c>
      <c r="U381" s="35">
        <f t="shared" si="91"/>
        <v>10</v>
      </c>
      <c r="V381" s="35" t="e">
        <f t="shared" si="99"/>
        <v>#DIV/0!</v>
      </c>
      <c r="W381" s="35">
        <f t="shared" si="100"/>
        <v>0.7</v>
      </c>
      <c r="X381" s="35">
        <f t="shared" si="101"/>
        <v>5</v>
      </c>
      <c r="Y381" s="35">
        <f t="shared" si="92"/>
        <v>0</v>
      </c>
      <c r="Z381" s="35">
        <f t="shared" si="93"/>
        <v>14</v>
      </c>
      <c r="AA381" s="35">
        <f t="shared" si="94"/>
        <v>14</v>
      </c>
      <c r="AB381" s="21">
        <f>'Data Entry'!S381</f>
        <v>0</v>
      </c>
      <c r="AC381" s="21">
        <f>'Data Entry'!T381</f>
        <v>2</v>
      </c>
      <c r="AD381" s="21">
        <f>'Data Entry'!U381</f>
        <v>0</v>
      </c>
      <c r="AE381" s="21">
        <f t="shared" si="95"/>
        <v>6</v>
      </c>
      <c r="AF381" s="13">
        <f>'Data Entry'!V381</f>
        <v>8</v>
      </c>
      <c r="AG381" s="13">
        <f t="shared" si="96"/>
        <v>2.66666666666667</v>
      </c>
      <c r="AH381" s="13">
        <f>'Data Entry'!W381</f>
        <v>0</v>
      </c>
      <c r="AI381" s="13">
        <f>'Data Entry'!X381</f>
        <v>0</v>
      </c>
      <c r="AJ381" s="13">
        <f>'Data Entry'!Y381</f>
        <v>1</v>
      </c>
      <c r="AK381" s="13">
        <f>'Data Entry'!Z381</f>
        <v>1</v>
      </c>
    </row>
    <row r="382" spans="1:37">
      <c r="A382" s="34">
        <f>'Data Entry'!A382</f>
        <v>4917</v>
      </c>
      <c r="B382" s="34">
        <f>'Data Entry'!B382</f>
        <v>67</v>
      </c>
      <c r="C382" s="20">
        <f>IF('Data Entry'!C382="red",1,IF('Data Entry'!C382="blue",2,0))</f>
        <v>2</v>
      </c>
      <c r="D382" s="22">
        <f>'Data Entry'!D382</f>
        <v>1</v>
      </c>
      <c r="E382" s="22">
        <f>'Data Entry'!E382</f>
        <v>0</v>
      </c>
      <c r="F382" s="22">
        <f>'Data Entry'!F382</f>
        <v>0</v>
      </c>
      <c r="G382" s="22">
        <f>'Data Entry'!G382</f>
        <v>2</v>
      </c>
      <c r="H382" s="22">
        <f>'Data Entry'!H382</f>
        <v>0</v>
      </c>
      <c r="I382" s="22">
        <f t="shared" si="97"/>
        <v>0</v>
      </c>
      <c r="J382" s="22">
        <f t="shared" si="98"/>
        <v>2</v>
      </c>
      <c r="K382" s="22">
        <f t="shared" si="85"/>
        <v>2</v>
      </c>
      <c r="L382" s="22">
        <f t="shared" si="86"/>
        <v>0</v>
      </c>
      <c r="M382" s="22">
        <f t="shared" si="87"/>
        <v>8</v>
      </c>
      <c r="N382" s="22">
        <f t="shared" si="88"/>
        <v>2</v>
      </c>
      <c r="O382" s="22">
        <f t="shared" si="89"/>
        <v>10</v>
      </c>
      <c r="P382" s="35">
        <f>'Data Entry'!I382</f>
        <v>0</v>
      </c>
      <c r="Q382" s="35">
        <f>'Data Entry'!J382</f>
        <v>0</v>
      </c>
      <c r="R382" s="35">
        <f>'Data Entry'!K382</f>
        <v>11</v>
      </c>
      <c r="S382" s="35">
        <f>'Data Entry'!L382</f>
        <v>1</v>
      </c>
      <c r="T382" s="35">
        <f t="shared" si="90"/>
        <v>0</v>
      </c>
      <c r="U382" s="35">
        <f t="shared" si="91"/>
        <v>12</v>
      </c>
      <c r="V382" s="35" t="e">
        <f t="shared" si="99"/>
        <v>#DIV/0!</v>
      </c>
      <c r="W382" s="35">
        <f t="shared" si="100"/>
        <v>0.916666666666667</v>
      </c>
      <c r="X382" s="35">
        <f t="shared" si="101"/>
        <v>6</v>
      </c>
      <c r="Y382" s="35">
        <f t="shared" si="92"/>
        <v>0</v>
      </c>
      <c r="Z382" s="35">
        <f t="shared" si="93"/>
        <v>22</v>
      </c>
      <c r="AA382" s="35">
        <f t="shared" si="94"/>
        <v>22</v>
      </c>
      <c r="AB382" s="21">
        <f>'Data Entry'!S382</f>
        <v>0</v>
      </c>
      <c r="AC382" s="21">
        <f>'Data Entry'!T382</f>
        <v>4</v>
      </c>
      <c r="AD382" s="21">
        <f>'Data Entry'!U382</f>
        <v>0</v>
      </c>
      <c r="AE382" s="21">
        <f t="shared" si="95"/>
        <v>15</v>
      </c>
      <c r="AF382" s="13">
        <f>'Data Entry'!V382</f>
        <v>8</v>
      </c>
      <c r="AG382" s="13">
        <f t="shared" si="96"/>
        <v>2.66666666666667</v>
      </c>
      <c r="AH382" s="13">
        <f>'Data Entry'!W382</f>
        <v>0</v>
      </c>
      <c r="AI382" s="13">
        <f>'Data Entry'!X382</f>
        <v>0</v>
      </c>
      <c r="AJ382" s="13">
        <f>'Data Entry'!Y382</f>
        <v>0</v>
      </c>
      <c r="AK382" s="13">
        <f>'Data Entry'!Z382</f>
        <v>0</v>
      </c>
    </row>
    <row r="383" spans="1:37">
      <c r="A383" s="34">
        <f>'Data Entry'!A383</f>
        <v>7480</v>
      </c>
      <c r="B383" s="34">
        <f>'Data Entry'!B383</f>
        <v>67</v>
      </c>
      <c r="C383" s="20">
        <f>IF('Data Entry'!C383="red",1,IF('Data Entry'!C383="blue",2,0))</f>
        <v>2</v>
      </c>
      <c r="D383" s="22">
        <f>'Data Entry'!D383</f>
        <v>1</v>
      </c>
      <c r="E383" s="22">
        <f>'Data Entry'!E383</f>
        <v>0</v>
      </c>
      <c r="F383" s="22">
        <f>'Data Entry'!F383</f>
        <v>0</v>
      </c>
      <c r="G383" s="22">
        <f>'Data Entry'!G383</f>
        <v>2</v>
      </c>
      <c r="H383" s="22">
        <f>'Data Entry'!H383</f>
        <v>0</v>
      </c>
      <c r="I383" s="22">
        <f t="shared" si="97"/>
        <v>0</v>
      </c>
      <c r="J383" s="22">
        <f t="shared" si="98"/>
        <v>2</v>
      </c>
      <c r="K383" s="22">
        <f t="shared" si="85"/>
        <v>2</v>
      </c>
      <c r="L383" s="22">
        <f t="shared" si="86"/>
        <v>0</v>
      </c>
      <c r="M383" s="22">
        <f t="shared" si="87"/>
        <v>8</v>
      </c>
      <c r="N383" s="22">
        <f t="shared" si="88"/>
        <v>2</v>
      </c>
      <c r="O383" s="22">
        <f t="shared" si="89"/>
        <v>10</v>
      </c>
      <c r="P383" s="35">
        <f>'Data Entry'!I383</f>
        <v>0</v>
      </c>
      <c r="Q383" s="35">
        <f>'Data Entry'!J383</f>
        <v>0</v>
      </c>
      <c r="R383" s="35">
        <f>'Data Entry'!K383</f>
        <v>11</v>
      </c>
      <c r="S383" s="35">
        <f>'Data Entry'!L383</f>
        <v>4</v>
      </c>
      <c r="T383" s="35">
        <f t="shared" si="90"/>
        <v>0</v>
      </c>
      <c r="U383" s="35">
        <f t="shared" si="91"/>
        <v>15</v>
      </c>
      <c r="V383" s="35" t="e">
        <f t="shared" si="99"/>
        <v>#DIV/0!</v>
      </c>
      <c r="W383" s="35">
        <f t="shared" si="100"/>
        <v>0.733333333333333</v>
      </c>
      <c r="X383" s="35">
        <f t="shared" si="101"/>
        <v>7.5</v>
      </c>
      <c r="Y383" s="35">
        <f t="shared" si="92"/>
        <v>0</v>
      </c>
      <c r="Z383" s="35">
        <f t="shared" si="93"/>
        <v>22</v>
      </c>
      <c r="AA383" s="35">
        <f t="shared" si="94"/>
        <v>22</v>
      </c>
      <c r="AB383" s="21">
        <f>'Data Entry'!S383</f>
        <v>0</v>
      </c>
      <c r="AC383" s="21">
        <f>'Data Entry'!T383</f>
        <v>0</v>
      </c>
      <c r="AD383" s="21">
        <f>'Data Entry'!U383</f>
        <v>0</v>
      </c>
      <c r="AE383" s="21">
        <f t="shared" si="95"/>
        <v>0</v>
      </c>
      <c r="AF383" s="13">
        <f>'Data Entry'!V383</f>
        <v>8</v>
      </c>
      <c r="AG383" s="13">
        <f t="shared" si="96"/>
        <v>2.66666666666667</v>
      </c>
      <c r="AH383" s="13">
        <f>'Data Entry'!W383</f>
        <v>0</v>
      </c>
      <c r="AI383" s="13">
        <f>'Data Entry'!X383</f>
        <v>0</v>
      </c>
      <c r="AJ383" s="13">
        <f>'Data Entry'!Y383</f>
        <v>0</v>
      </c>
      <c r="AK383" s="13">
        <f>'Data Entry'!Z383</f>
        <v>0</v>
      </c>
    </row>
    <row r="384" spans="1:37">
      <c r="A384" s="34">
        <f>'Data Entry'!A384</f>
        <v>2013</v>
      </c>
      <c r="B384" s="34">
        <f>'Data Entry'!B384</f>
        <v>67</v>
      </c>
      <c r="C384" s="20">
        <f>IF('Data Entry'!C384="red",1,IF('Data Entry'!C384="blue",2,0))</f>
        <v>1</v>
      </c>
      <c r="D384" s="22">
        <f>'Data Entry'!D384</f>
        <v>1</v>
      </c>
      <c r="E384" s="22">
        <f>'Data Entry'!E384</f>
        <v>0</v>
      </c>
      <c r="F384" s="22">
        <f>'Data Entry'!F384</f>
        <v>0</v>
      </c>
      <c r="G384" s="22">
        <f>'Data Entry'!G384</f>
        <v>0</v>
      </c>
      <c r="H384" s="22">
        <f>'Data Entry'!H384</f>
        <v>0</v>
      </c>
      <c r="I384" s="22">
        <f t="shared" si="97"/>
        <v>0</v>
      </c>
      <c r="J384" s="22">
        <f t="shared" si="98"/>
        <v>0</v>
      </c>
      <c r="K384" s="22">
        <f t="shared" si="85"/>
        <v>2</v>
      </c>
      <c r="L384" s="22">
        <f t="shared" si="86"/>
        <v>0</v>
      </c>
      <c r="M384" s="22">
        <f t="shared" si="87"/>
        <v>0</v>
      </c>
      <c r="N384" s="22">
        <f t="shared" si="88"/>
        <v>0</v>
      </c>
      <c r="O384" s="22">
        <f t="shared" si="89"/>
        <v>2</v>
      </c>
      <c r="P384" s="35">
        <f>'Data Entry'!I384</f>
        <v>4</v>
      </c>
      <c r="Q384" s="35">
        <f>'Data Entry'!J384</f>
        <v>0</v>
      </c>
      <c r="R384" s="35">
        <f>'Data Entry'!K384</f>
        <v>0</v>
      </c>
      <c r="S384" s="35">
        <f>'Data Entry'!L384</f>
        <v>0</v>
      </c>
      <c r="T384" s="35">
        <f t="shared" si="90"/>
        <v>4</v>
      </c>
      <c r="U384" s="35">
        <f t="shared" si="91"/>
        <v>0</v>
      </c>
      <c r="V384" s="35">
        <f t="shared" si="99"/>
        <v>1</v>
      </c>
      <c r="W384" s="35" t="e">
        <f t="shared" si="100"/>
        <v>#DIV/0!</v>
      </c>
      <c r="X384" s="35">
        <f t="shared" si="101"/>
        <v>2</v>
      </c>
      <c r="Y384" s="35">
        <f t="shared" si="92"/>
        <v>4</v>
      </c>
      <c r="Z384" s="35">
        <f t="shared" si="93"/>
        <v>0</v>
      </c>
      <c r="AA384" s="35">
        <f t="shared" si="94"/>
        <v>4</v>
      </c>
      <c r="AB384" s="21">
        <f>'Data Entry'!S384</f>
        <v>0</v>
      </c>
      <c r="AC384" s="21">
        <f>'Data Entry'!T384</f>
        <v>4</v>
      </c>
      <c r="AD384" s="21">
        <f>'Data Entry'!U384</f>
        <v>0</v>
      </c>
      <c r="AE384" s="21">
        <f t="shared" si="95"/>
        <v>15</v>
      </c>
      <c r="AF384" s="13">
        <f>'Data Entry'!V384</f>
        <v>20</v>
      </c>
      <c r="AG384" s="13">
        <f t="shared" si="96"/>
        <v>6.66666666666667</v>
      </c>
      <c r="AH384" s="13">
        <f>'Data Entry'!W384</f>
        <v>0</v>
      </c>
      <c r="AI384" s="13">
        <f>'Data Entry'!X384</f>
        <v>0</v>
      </c>
      <c r="AJ384" s="13">
        <f>'Data Entry'!Y384</f>
        <v>1</v>
      </c>
      <c r="AK384" s="13">
        <f>'Data Entry'!Z384</f>
        <v>1</v>
      </c>
    </row>
    <row r="385" spans="1:37">
      <c r="A385" s="34">
        <f>'Data Entry'!A385</f>
        <v>5406</v>
      </c>
      <c r="B385" s="34">
        <f>'Data Entry'!B385</f>
        <v>67</v>
      </c>
      <c r="C385" s="20">
        <f>IF('Data Entry'!C385="red",1,IF('Data Entry'!C385="blue",2,0))</f>
        <v>1</v>
      </c>
      <c r="D385" s="22">
        <f>'Data Entry'!D385</f>
        <v>1</v>
      </c>
      <c r="E385" s="22">
        <f>'Data Entry'!E385</f>
        <v>0</v>
      </c>
      <c r="F385" s="22">
        <f>'Data Entry'!F385</f>
        <v>0</v>
      </c>
      <c r="G385" s="22">
        <f>'Data Entry'!G385</f>
        <v>4</v>
      </c>
      <c r="H385" s="22">
        <f>'Data Entry'!H385</f>
        <v>1</v>
      </c>
      <c r="I385" s="22">
        <f t="shared" si="97"/>
        <v>0</v>
      </c>
      <c r="J385" s="22">
        <f t="shared" si="98"/>
        <v>5</v>
      </c>
      <c r="K385" s="22">
        <f t="shared" si="85"/>
        <v>2</v>
      </c>
      <c r="L385" s="22">
        <f t="shared" si="86"/>
        <v>0</v>
      </c>
      <c r="M385" s="22">
        <f t="shared" si="87"/>
        <v>16</v>
      </c>
      <c r="N385" s="22">
        <f t="shared" si="88"/>
        <v>5</v>
      </c>
      <c r="O385" s="22">
        <f t="shared" si="89"/>
        <v>18</v>
      </c>
      <c r="P385" s="35">
        <f>'Data Entry'!I385</f>
        <v>0</v>
      </c>
      <c r="Q385" s="35">
        <f>'Data Entry'!J385</f>
        <v>0</v>
      </c>
      <c r="R385" s="35">
        <f>'Data Entry'!K385</f>
        <v>9</v>
      </c>
      <c r="S385" s="35">
        <f>'Data Entry'!L385</f>
        <v>4</v>
      </c>
      <c r="T385" s="35">
        <f t="shared" si="90"/>
        <v>0</v>
      </c>
      <c r="U385" s="35">
        <f t="shared" si="91"/>
        <v>13</v>
      </c>
      <c r="V385" s="35" t="e">
        <f t="shared" si="99"/>
        <v>#DIV/0!</v>
      </c>
      <c r="W385" s="35">
        <f t="shared" si="100"/>
        <v>0.692307692307692</v>
      </c>
      <c r="X385" s="35">
        <f t="shared" si="101"/>
        <v>6.5</v>
      </c>
      <c r="Y385" s="35">
        <f t="shared" si="92"/>
        <v>0</v>
      </c>
      <c r="Z385" s="35">
        <f t="shared" si="93"/>
        <v>18</v>
      </c>
      <c r="AA385" s="35">
        <f t="shared" si="94"/>
        <v>18</v>
      </c>
      <c r="AB385" s="21">
        <f>'Data Entry'!S385</f>
        <v>0</v>
      </c>
      <c r="AC385" s="21">
        <f>'Data Entry'!T385</f>
        <v>4</v>
      </c>
      <c r="AD385" s="21">
        <f>'Data Entry'!U385</f>
        <v>0</v>
      </c>
      <c r="AE385" s="21">
        <f t="shared" si="95"/>
        <v>15</v>
      </c>
      <c r="AF385" s="13">
        <f>'Data Entry'!V385</f>
        <v>20</v>
      </c>
      <c r="AG385" s="13">
        <f t="shared" si="96"/>
        <v>6.66666666666667</v>
      </c>
      <c r="AH385" s="13">
        <f>'Data Entry'!W385</f>
        <v>0</v>
      </c>
      <c r="AI385" s="13">
        <f>'Data Entry'!X385</f>
        <v>0</v>
      </c>
      <c r="AJ385" s="13">
        <f>'Data Entry'!Y385</f>
        <v>0</v>
      </c>
      <c r="AK385" s="13">
        <f>'Data Entry'!Z385</f>
        <v>0</v>
      </c>
    </row>
    <row r="386" spans="1:37">
      <c r="A386" s="34">
        <f>'Data Entry'!A386</f>
        <v>5031</v>
      </c>
      <c r="B386" s="34">
        <f>'Data Entry'!B386</f>
        <v>67</v>
      </c>
      <c r="C386" s="20">
        <f>IF('Data Entry'!C386="red",1,IF('Data Entry'!C386="blue",2,0))</f>
        <v>1</v>
      </c>
      <c r="D386" s="22">
        <f>'Data Entry'!D386</f>
        <v>1</v>
      </c>
      <c r="E386" s="22">
        <f>'Data Entry'!E386</f>
        <v>0</v>
      </c>
      <c r="F386" s="22">
        <f>'Data Entry'!F386</f>
        <v>0</v>
      </c>
      <c r="G386" s="22">
        <f>'Data Entry'!G386</f>
        <v>0</v>
      </c>
      <c r="H386" s="22">
        <f>'Data Entry'!H386</f>
        <v>0</v>
      </c>
      <c r="I386" s="22">
        <f t="shared" si="97"/>
        <v>0</v>
      </c>
      <c r="J386" s="22">
        <f t="shared" si="98"/>
        <v>0</v>
      </c>
      <c r="K386" s="22">
        <f t="shared" si="85"/>
        <v>2</v>
      </c>
      <c r="L386" s="22">
        <f t="shared" si="86"/>
        <v>0</v>
      </c>
      <c r="M386" s="22">
        <f t="shared" si="87"/>
        <v>0</v>
      </c>
      <c r="N386" s="22">
        <f t="shared" si="88"/>
        <v>0</v>
      </c>
      <c r="O386" s="22">
        <f t="shared" si="89"/>
        <v>2</v>
      </c>
      <c r="P386" s="35">
        <f>'Data Entry'!I386</f>
        <v>1</v>
      </c>
      <c r="Q386" s="35">
        <f>'Data Entry'!J386</f>
        <v>0</v>
      </c>
      <c r="R386" s="35">
        <f>'Data Entry'!K386</f>
        <v>0</v>
      </c>
      <c r="S386" s="35">
        <f>'Data Entry'!L386</f>
        <v>1</v>
      </c>
      <c r="T386" s="35">
        <f t="shared" si="90"/>
        <v>1</v>
      </c>
      <c r="U386" s="35">
        <f t="shared" si="91"/>
        <v>1</v>
      </c>
      <c r="V386" s="35">
        <f t="shared" si="99"/>
        <v>1</v>
      </c>
      <c r="W386" s="35">
        <f t="shared" si="100"/>
        <v>0</v>
      </c>
      <c r="X386" s="35">
        <f t="shared" si="101"/>
        <v>1</v>
      </c>
      <c r="Y386" s="35">
        <f t="shared" si="92"/>
        <v>1</v>
      </c>
      <c r="Z386" s="35">
        <f t="shared" si="93"/>
        <v>0</v>
      </c>
      <c r="AA386" s="35">
        <f t="shared" si="94"/>
        <v>1</v>
      </c>
      <c r="AB386" s="21">
        <f>'Data Entry'!S386</f>
        <v>0</v>
      </c>
      <c r="AC386" s="21">
        <f>'Data Entry'!T386</f>
        <v>0</v>
      </c>
      <c r="AD386" s="21">
        <f>'Data Entry'!U386</f>
        <v>0</v>
      </c>
      <c r="AE386" s="21">
        <f t="shared" si="95"/>
        <v>0</v>
      </c>
      <c r="AF386" s="13">
        <f>'Data Entry'!V386</f>
        <v>20</v>
      </c>
      <c r="AG386" s="13">
        <f t="shared" si="96"/>
        <v>6.66666666666667</v>
      </c>
      <c r="AH386" s="13">
        <f>'Data Entry'!W386</f>
        <v>0</v>
      </c>
      <c r="AI386" s="13">
        <f>'Data Entry'!X386</f>
        <v>0</v>
      </c>
      <c r="AJ386" s="13">
        <f>'Data Entry'!Y386</f>
        <v>0</v>
      </c>
      <c r="AK386" s="13">
        <f>'Data Entry'!Z386</f>
        <v>0</v>
      </c>
    </row>
    <row r="387" spans="1:37">
      <c r="A387" s="34">
        <f>'Data Entry'!A387</f>
        <v>7520</v>
      </c>
      <c r="B387" s="34">
        <f>'Data Entry'!B387</f>
        <v>68</v>
      </c>
      <c r="C387" s="20">
        <f>IF('Data Entry'!C387="red",1,IF('Data Entry'!C387="blue",2,0))</f>
        <v>1</v>
      </c>
      <c r="D387" s="22">
        <f>'Data Entry'!D387</f>
        <v>1</v>
      </c>
      <c r="E387" s="22">
        <f>'Data Entry'!E387</f>
        <v>0</v>
      </c>
      <c r="F387" s="22">
        <f>'Data Entry'!F387</f>
        <v>0</v>
      </c>
      <c r="G387" s="22">
        <f>'Data Entry'!G387</f>
        <v>1</v>
      </c>
      <c r="H387" s="22">
        <f>'Data Entry'!H387</f>
        <v>0</v>
      </c>
      <c r="I387" s="22">
        <f t="shared" si="97"/>
        <v>0</v>
      </c>
      <c r="J387" s="22">
        <f t="shared" si="98"/>
        <v>1</v>
      </c>
      <c r="K387" s="22">
        <f t="shared" ref="K387:K450" si="102">IF(D387=1,2,0)</f>
        <v>2</v>
      </c>
      <c r="L387" s="22">
        <f t="shared" ref="L387:L450" si="103">E387*2</f>
        <v>0</v>
      </c>
      <c r="M387" s="22">
        <f t="shared" ref="M387:M450" si="104">G387*4</f>
        <v>4</v>
      </c>
      <c r="N387" s="22">
        <f t="shared" ref="N387:N450" si="105">I387+J387</f>
        <v>1</v>
      </c>
      <c r="O387" s="22">
        <f t="shared" ref="O387:O450" si="106">SUM(K387:M387)</f>
        <v>6</v>
      </c>
      <c r="P387" s="35">
        <f>'Data Entry'!I387</f>
        <v>0</v>
      </c>
      <c r="Q387" s="35">
        <f>'Data Entry'!J387</f>
        <v>0</v>
      </c>
      <c r="R387" s="35">
        <f>'Data Entry'!K387</f>
        <v>3</v>
      </c>
      <c r="S387" s="35">
        <f>'Data Entry'!L387</f>
        <v>1</v>
      </c>
      <c r="T387" s="35">
        <f t="shared" ref="T387:T450" si="107">P387+Q387</f>
        <v>0</v>
      </c>
      <c r="U387" s="35">
        <f t="shared" ref="U387:U450" si="108">R387+S387</f>
        <v>4</v>
      </c>
      <c r="V387" s="35" t="e">
        <f t="shared" si="99"/>
        <v>#DIV/0!</v>
      </c>
      <c r="W387" s="35">
        <f t="shared" si="100"/>
        <v>0.75</v>
      </c>
      <c r="X387" s="35">
        <f t="shared" si="101"/>
        <v>2</v>
      </c>
      <c r="Y387" s="35">
        <f t="shared" ref="Y387:Y450" si="109">P387</f>
        <v>0</v>
      </c>
      <c r="Z387" s="35">
        <f t="shared" ref="Z387:Z450" si="110">R387*2</f>
        <v>6</v>
      </c>
      <c r="AA387" s="35">
        <f t="shared" ref="AA387:AA450" si="111">Y387+Z387</f>
        <v>6</v>
      </c>
      <c r="AB387" s="21">
        <f>'Data Entry'!S387</f>
        <v>0</v>
      </c>
      <c r="AC387" s="21">
        <f>'Data Entry'!T387</f>
        <v>0</v>
      </c>
      <c r="AD387" s="21">
        <f>'Data Entry'!U387</f>
        <v>0</v>
      </c>
      <c r="AE387" s="21">
        <f t="shared" ref="AE387:AE450" si="112">IF(AC387=4,15,IF(AC387=3,10,IF(AC387=2,6,IF(AC387=1,4,0))))</f>
        <v>0</v>
      </c>
      <c r="AF387" s="13">
        <f>'Data Entry'!V387</f>
        <v>0</v>
      </c>
      <c r="AG387" s="13">
        <f t="shared" ref="AG387:AG450" si="113">AF387/3</f>
        <v>0</v>
      </c>
      <c r="AH387" s="13">
        <f>'Data Entry'!W387</f>
        <v>0</v>
      </c>
      <c r="AI387" s="13">
        <f>'Data Entry'!X387</f>
        <v>0</v>
      </c>
      <c r="AJ387" s="13">
        <f>'Data Entry'!Y387</f>
        <v>0</v>
      </c>
      <c r="AK387" s="13">
        <f>'Data Entry'!Z387</f>
        <v>0</v>
      </c>
    </row>
    <row r="388" spans="1:37">
      <c r="A388" s="34">
        <f>'Data Entry'!A388</f>
        <v>2198</v>
      </c>
      <c r="B388" s="34">
        <f>'Data Entry'!B388</f>
        <v>66</v>
      </c>
      <c r="C388" s="20">
        <f>IF('Data Entry'!C388="red",1,IF('Data Entry'!C388="blue",2,0))</f>
        <v>2</v>
      </c>
      <c r="D388" s="22">
        <f>'Data Entry'!D388</f>
        <v>1</v>
      </c>
      <c r="E388" s="22">
        <f>'Data Entry'!E388</f>
        <v>0</v>
      </c>
      <c r="F388" s="22">
        <f>'Data Entry'!F388</f>
        <v>0</v>
      </c>
      <c r="G388" s="22">
        <f>'Data Entry'!G388</f>
        <v>0</v>
      </c>
      <c r="H388" s="22">
        <f>'Data Entry'!H388</f>
        <v>0</v>
      </c>
      <c r="I388" s="22">
        <f t="shared" ref="I388:I451" si="114">E388+F388</f>
        <v>0</v>
      </c>
      <c r="J388" s="22">
        <f t="shared" ref="J388:J451" si="115">G388+H388</f>
        <v>0</v>
      </c>
      <c r="K388" s="22">
        <f t="shared" si="102"/>
        <v>2</v>
      </c>
      <c r="L388" s="22">
        <f t="shared" si="103"/>
        <v>0</v>
      </c>
      <c r="M388" s="22">
        <f t="shared" si="104"/>
        <v>0</v>
      </c>
      <c r="N388" s="22">
        <f t="shared" si="105"/>
        <v>0</v>
      </c>
      <c r="O388" s="22">
        <f t="shared" si="106"/>
        <v>2</v>
      </c>
      <c r="P388" s="35">
        <f>'Data Entry'!I388</f>
        <v>1</v>
      </c>
      <c r="Q388" s="35">
        <f>'Data Entry'!J388</f>
        <v>0</v>
      </c>
      <c r="R388" s="35">
        <f>'Data Entry'!K388</f>
        <v>3</v>
      </c>
      <c r="S388" s="35">
        <f>'Data Entry'!L388</f>
        <v>4</v>
      </c>
      <c r="T388" s="35">
        <f t="shared" si="107"/>
        <v>1</v>
      </c>
      <c r="U388" s="35">
        <f t="shared" si="108"/>
        <v>7</v>
      </c>
      <c r="V388" s="35">
        <f t="shared" ref="V388:V451" si="116">P388/T388</f>
        <v>1</v>
      </c>
      <c r="W388" s="35">
        <f t="shared" ref="W388:W451" si="117">R388/U388</f>
        <v>0.428571428571429</v>
      </c>
      <c r="X388" s="35">
        <f t="shared" ref="X388:X451" si="118">(T388+U388)/2</f>
        <v>4</v>
      </c>
      <c r="Y388" s="35">
        <f t="shared" si="109"/>
        <v>1</v>
      </c>
      <c r="Z388" s="35">
        <f t="shared" si="110"/>
        <v>6</v>
      </c>
      <c r="AA388" s="35">
        <f t="shared" si="111"/>
        <v>7</v>
      </c>
      <c r="AB388" s="21">
        <f>'Data Entry'!S388</f>
        <v>0</v>
      </c>
      <c r="AC388" s="21">
        <f>'Data Entry'!T388</f>
        <v>0</v>
      </c>
      <c r="AD388" s="21">
        <f>'Data Entry'!U388</f>
        <v>0</v>
      </c>
      <c r="AE388" s="21">
        <f t="shared" si="112"/>
        <v>0</v>
      </c>
      <c r="AF388" s="13">
        <f>'Data Entry'!V388</f>
        <v>0</v>
      </c>
      <c r="AG388" s="13">
        <f t="shared" si="113"/>
        <v>0</v>
      </c>
      <c r="AH388" s="13">
        <f>'Data Entry'!W388</f>
        <v>0</v>
      </c>
      <c r="AI388" s="13">
        <f>'Data Entry'!X388</f>
        <v>0</v>
      </c>
      <c r="AJ388" s="13">
        <f>'Data Entry'!Y388</f>
        <v>0</v>
      </c>
      <c r="AK388" s="13">
        <f>'Data Entry'!Z388</f>
        <v>0</v>
      </c>
    </row>
    <row r="389" spans="1:37">
      <c r="A389" s="34">
        <f>'Data Entry'!A389</f>
        <v>7902</v>
      </c>
      <c r="B389" s="34">
        <f>'Data Entry'!B389</f>
        <v>66</v>
      </c>
      <c r="C389" s="20">
        <f>IF('Data Entry'!C389="red",1,IF('Data Entry'!C389="blue",2,0))</f>
        <v>2</v>
      </c>
      <c r="D389" s="22">
        <f>'Data Entry'!D389</f>
        <v>1</v>
      </c>
      <c r="E389" s="22">
        <f>'Data Entry'!E389</f>
        <v>0</v>
      </c>
      <c r="F389" s="22">
        <f>'Data Entry'!F389</f>
        <v>0</v>
      </c>
      <c r="G389" s="22">
        <f>'Data Entry'!G389</f>
        <v>1</v>
      </c>
      <c r="H389" s="22">
        <f>'Data Entry'!H389</f>
        <v>1</v>
      </c>
      <c r="I389" s="22">
        <f t="shared" si="114"/>
        <v>0</v>
      </c>
      <c r="J389" s="22">
        <f t="shared" si="115"/>
        <v>2</v>
      </c>
      <c r="K389" s="22">
        <f t="shared" si="102"/>
        <v>2</v>
      </c>
      <c r="L389" s="22">
        <f t="shared" si="103"/>
        <v>0</v>
      </c>
      <c r="M389" s="22">
        <f t="shared" si="104"/>
        <v>4</v>
      </c>
      <c r="N389" s="22">
        <f t="shared" si="105"/>
        <v>2</v>
      </c>
      <c r="O389" s="22">
        <f t="shared" si="106"/>
        <v>6</v>
      </c>
      <c r="P389" s="35">
        <f>'Data Entry'!I389</f>
        <v>1</v>
      </c>
      <c r="Q389" s="35">
        <f>'Data Entry'!J389</f>
        <v>1</v>
      </c>
      <c r="R389" s="35">
        <f>'Data Entry'!K389</f>
        <v>4</v>
      </c>
      <c r="S389" s="35">
        <f>'Data Entry'!L389</f>
        <v>1</v>
      </c>
      <c r="T389" s="35">
        <f t="shared" si="107"/>
        <v>2</v>
      </c>
      <c r="U389" s="35">
        <f t="shared" si="108"/>
        <v>5</v>
      </c>
      <c r="V389" s="35">
        <f t="shared" si="116"/>
        <v>0.5</v>
      </c>
      <c r="W389" s="35">
        <f t="shared" si="117"/>
        <v>0.8</v>
      </c>
      <c r="X389" s="35">
        <f t="shared" si="118"/>
        <v>3.5</v>
      </c>
      <c r="Y389" s="35">
        <f t="shared" si="109"/>
        <v>1</v>
      </c>
      <c r="Z389" s="35">
        <f t="shared" si="110"/>
        <v>8</v>
      </c>
      <c r="AA389" s="35">
        <f t="shared" si="111"/>
        <v>9</v>
      </c>
      <c r="AB389" s="21">
        <f>'Data Entry'!S389</f>
        <v>0</v>
      </c>
      <c r="AC389" s="21">
        <f>'Data Entry'!T389</f>
        <v>2</v>
      </c>
      <c r="AD389" s="21">
        <f>'Data Entry'!U389</f>
        <v>0</v>
      </c>
      <c r="AE389" s="21">
        <f t="shared" si="112"/>
        <v>6</v>
      </c>
      <c r="AF389" s="13">
        <f>'Data Entry'!V389</f>
        <v>0</v>
      </c>
      <c r="AG389" s="13">
        <f t="shared" si="113"/>
        <v>0</v>
      </c>
      <c r="AH389" s="13">
        <f>'Data Entry'!W389</f>
        <v>0</v>
      </c>
      <c r="AI389" s="13">
        <f>'Data Entry'!X389</f>
        <v>0</v>
      </c>
      <c r="AJ389" s="13">
        <f>'Data Entry'!Y389</f>
        <v>0</v>
      </c>
      <c r="AK389" s="13">
        <f>'Data Entry'!Z389</f>
        <v>0</v>
      </c>
    </row>
    <row r="390" spans="1:37">
      <c r="A390" s="34">
        <f>'Data Entry'!A390</f>
        <v>8764</v>
      </c>
      <c r="B390" s="34">
        <f>'Data Entry'!B390</f>
        <v>66</v>
      </c>
      <c r="C390" s="20">
        <f>IF('Data Entry'!C390="red",1,IF('Data Entry'!C390="blue",2,0))</f>
        <v>1</v>
      </c>
      <c r="D390" s="22">
        <f>'Data Entry'!D390</f>
        <v>1</v>
      </c>
      <c r="E390" s="22">
        <f>'Data Entry'!E390</f>
        <v>1</v>
      </c>
      <c r="F390" s="22">
        <f>'Data Entry'!F390</f>
        <v>0</v>
      </c>
      <c r="G390" s="22">
        <f>'Data Entry'!G390</f>
        <v>0</v>
      </c>
      <c r="H390" s="22">
        <f>'Data Entry'!H390</f>
        <v>0</v>
      </c>
      <c r="I390" s="22">
        <f t="shared" si="114"/>
        <v>1</v>
      </c>
      <c r="J390" s="22">
        <f t="shared" si="115"/>
        <v>0</v>
      </c>
      <c r="K390" s="22">
        <f t="shared" si="102"/>
        <v>2</v>
      </c>
      <c r="L390" s="22">
        <f t="shared" si="103"/>
        <v>2</v>
      </c>
      <c r="M390" s="22">
        <f t="shared" si="104"/>
        <v>0</v>
      </c>
      <c r="N390" s="22">
        <f t="shared" si="105"/>
        <v>1</v>
      </c>
      <c r="O390" s="22">
        <f t="shared" si="106"/>
        <v>4</v>
      </c>
      <c r="P390" s="35">
        <f>'Data Entry'!I390</f>
        <v>9</v>
      </c>
      <c r="Q390" s="35">
        <f>'Data Entry'!J390</f>
        <v>0</v>
      </c>
      <c r="R390" s="35">
        <f>'Data Entry'!K390</f>
        <v>0</v>
      </c>
      <c r="S390" s="35">
        <f>'Data Entry'!L390</f>
        <v>0</v>
      </c>
      <c r="T390" s="35">
        <f t="shared" si="107"/>
        <v>9</v>
      </c>
      <c r="U390" s="35">
        <f t="shared" si="108"/>
        <v>0</v>
      </c>
      <c r="V390" s="35">
        <f t="shared" si="116"/>
        <v>1</v>
      </c>
      <c r="W390" s="35" t="e">
        <f t="shared" si="117"/>
        <v>#DIV/0!</v>
      </c>
      <c r="X390" s="35">
        <f t="shared" si="118"/>
        <v>4.5</v>
      </c>
      <c r="Y390" s="35">
        <f t="shared" si="109"/>
        <v>9</v>
      </c>
      <c r="Z390" s="35">
        <f t="shared" si="110"/>
        <v>0</v>
      </c>
      <c r="AA390" s="35">
        <f t="shared" si="111"/>
        <v>9</v>
      </c>
      <c r="AB390" s="21">
        <f>'Data Entry'!S390</f>
        <v>0</v>
      </c>
      <c r="AC390" s="21">
        <f>'Data Entry'!T390</f>
        <v>2</v>
      </c>
      <c r="AD390" s="21">
        <f>'Data Entry'!U390</f>
        <v>0</v>
      </c>
      <c r="AE390" s="21">
        <f t="shared" si="112"/>
        <v>6</v>
      </c>
      <c r="AF390" s="13">
        <f>'Data Entry'!V390</f>
        <v>0</v>
      </c>
      <c r="AG390" s="13">
        <f t="shared" si="113"/>
        <v>0</v>
      </c>
      <c r="AH390" s="13">
        <f>'Data Entry'!W390</f>
        <v>0</v>
      </c>
      <c r="AI390" s="13">
        <f>'Data Entry'!X390</f>
        <v>0</v>
      </c>
      <c r="AJ390" s="13">
        <f>'Data Entry'!Y390</f>
        <v>0</v>
      </c>
      <c r="AK390" s="13">
        <f>'Data Entry'!Z390</f>
        <v>0</v>
      </c>
    </row>
    <row r="391" spans="1:37">
      <c r="A391" s="34">
        <f>'Data Entry'!A391</f>
        <v>3683</v>
      </c>
      <c r="B391" s="34">
        <f>'Data Entry'!B391</f>
        <v>66</v>
      </c>
      <c r="C391" s="20">
        <f>IF('Data Entry'!C391="red",1,IF('Data Entry'!C391="blue",2,0))</f>
        <v>1</v>
      </c>
      <c r="D391" s="22">
        <f>'Data Entry'!D391</f>
        <v>1</v>
      </c>
      <c r="E391" s="22">
        <f>'Data Entry'!E391</f>
        <v>0</v>
      </c>
      <c r="F391" s="22">
        <f>'Data Entry'!F391</f>
        <v>0</v>
      </c>
      <c r="G391" s="22">
        <f>'Data Entry'!G391</f>
        <v>0</v>
      </c>
      <c r="H391" s="22">
        <f>'Data Entry'!H391</f>
        <v>3</v>
      </c>
      <c r="I391" s="22">
        <f t="shared" si="114"/>
        <v>0</v>
      </c>
      <c r="J391" s="22">
        <f t="shared" si="115"/>
        <v>3</v>
      </c>
      <c r="K391" s="22">
        <f t="shared" si="102"/>
        <v>2</v>
      </c>
      <c r="L391" s="22">
        <f t="shared" si="103"/>
        <v>0</v>
      </c>
      <c r="M391" s="22">
        <f t="shared" si="104"/>
        <v>0</v>
      </c>
      <c r="N391" s="22">
        <f t="shared" si="105"/>
        <v>3</v>
      </c>
      <c r="O391" s="22">
        <f t="shared" si="106"/>
        <v>2</v>
      </c>
      <c r="P391" s="35">
        <f>'Data Entry'!I391</f>
        <v>0</v>
      </c>
      <c r="Q391" s="35">
        <f>'Data Entry'!J391</f>
        <v>0</v>
      </c>
      <c r="R391" s="35">
        <f>'Data Entry'!K391</f>
        <v>7</v>
      </c>
      <c r="S391" s="35">
        <f>'Data Entry'!L391</f>
        <v>3</v>
      </c>
      <c r="T391" s="35">
        <f t="shared" si="107"/>
        <v>0</v>
      </c>
      <c r="U391" s="35">
        <f t="shared" si="108"/>
        <v>10</v>
      </c>
      <c r="V391" s="35" t="e">
        <f t="shared" si="116"/>
        <v>#DIV/0!</v>
      </c>
      <c r="W391" s="35">
        <f t="shared" si="117"/>
        <v>0.7</v>
      </c>
      <c r="X391" s="35">
        <f t="shared" si="118"/>
        <v>5</v>
      </c>
      <c r="Y391" s="35">
        <f t="shared" si="109"/>
        <v>0</v>
      </c>
      <c r="Z391" s="35">
        <f t="shared" si="110"/>
        <v>14</v>
      </c>
      <c r="AA391" s="35">
        <f t="shared" si="111"/>
        <v>14</v>
      </c>
      <c r="AB391" s="21">
        <f>'Data Entry'!S391</f>
        <v>0</v>
      </c>
      <c r="AC391" s="21">
        <f>'Data Entry'!T391</f>
        <v>3</v>
      </c>
      <c r="AD391" s="21">
        <f>'Data Entry'!U391</f>
        <v>0</v>
      </c>
      <c r="AE391" s="21">
        <f t="shared" si="112"/>
        <v>10</v>
      </c>
      <c r="AF391" s="13">
        <f>'Data Entry'!V391</f>
        <v>0</v>
      </c>
      <c r="AG391" s="13">
        <f t="shared" si="113"/>
        <v>0</v>
      </c>
      <c r="AH391" s="13">
        <f>'Data Entry'!W391</f>
        <v>0</v>
      </c>
      <c r="AI391" s="13">
        <f>'Data Entry'!X391</f>
        <v>0</v>
      </c>
      <c r="AJ391" s="13">
        <f>'Data Entry'!Y391</f>
        <v>0</v>
      </c>
      <c r="AK391" s="13">
        <f>'Data Entry'!Z391</f>
        <v>0</v>
      </c>
    </row>
    <row r="392" spans="1:37">
      <c r="A392" s="34">
        <f>'Data Entry'!A392</f>
        <v>1374</v>
      </c>
      <c r="B392" s="34">
        <f>'Data Entry'!B392</f>
        <v>66</v>
      </c>
      <c r="C392" s="20">
        <f>IF('Data Entry'!C392="red",1,IF('Data Entry'!C392="blue",2,0))</f>
        <v>2</v>
      </c>
      <c r="D392" s="22">
        <f>'Data Entry'!D392</f>
        <v>0</v>
      </c>
      <c r="E392" s="22">
        <f>'Data Entry'!E392</f>
        <v>0</v>
      </c>
      <c r="F392" s="22">
        <f>'Data Entry'!F392</f>
        <v>0</v>
      </c>
      <c r="G392" s="22">
        <f>'Data Entry'!G392</f>
        <v>0</v>
      </c>
      <c r="H392" s="22">
        <f>'Data Entry'!H392</f>
        <v>0</v>
      </c>
      <c r="I392" s="22">
        <f t="shared" si="114"/>
        <v>0</v>
      </c>
      <c r="J392" s="22">
        <f t="shared" si="115"/>
        <v>0</v>
      </c>
      <c r="K392" s="22">
        <f t="shared" si="102"/>
        <v>0</v>
      </c>
      <c r="L392" s="22">
        <f t="shared" si="103"/>
        <v>0</v>
      </c>
      <c r="M392" s="22">
        <f t="shared" si="104"/>
        <v>0</v>
      </c>
      <c r="N392" s="22">
        <f t="shared" si="105"/>
        <v>0</v>
      </c>
      <c r="O392" s="22">
        <f t="shared" si="106"/>
        <v>0</v>
      </c>
      <c r="P392" s="35">
        <f>'Data Entry'!I392</f>
        <v>0</v>
      </c>
      <c r="Q392" s="35">
        <f>'Data Entry'!J392</f>
        <v>0</v>
      </c>
      <c r="R392" s="35">
        <f>'Data Entry'!K392</f>
        <v>0</v>
      </c>
      <c r="S392" s="35">
        <f>'Data Entry'!L392</f>
        <v>0</v>
      </c>
      <c r="T392" s="35">
        <f t="shared" si="107"/>
        <v>0</v>
      </c>
      <c r="U392" s="35">
        <f t="shared" si="108"/>
        <v>0</v>
      </c>
      <c r="V392" s="35" t="e">
        <f t="shared" si="116"/>
        <v>#DIV/0!</v>
      </c>
      <c r="W392" s="35" t="e">
        <f t="shared" si="117"/>
        <v>#DIV/0!</v>
      </c>
      <c r="X392" s="35">
        <f t="shared" si="118"/>
        <v>0</v>
      </c>
      <c r="Y392" s="35">
        <f t="shared" si="109"/>
        <v>0</v>
      </c>
      <c r="Z392" s="35">
        <f t="shared" si="110"/>
        <v>0</v>
      </c>
      <c r="AA392" s="35">
        <f t="shared" si="111"/>
        <v>0</v>
      </c>
      <c r="AB392" s="21">
        <f>'Data Entry'!S392</f>
        <v>0</v>
      </c>
      <c r="AC392" s="21">
        <f>'Data Entry'!T392</f>
        <v>0</v>
      </c>
      <c r="AD392" s="21">
        <f>'Data Entry'!U392</f>
        <v>0</v>
      </c>
      <c r="AE392" s="21">
        <f t="shared" si="112"/>
        <v>0</v>
      </c>
      <c r="AF392" s="13">
        <f>'Data Entry'!V392</f>
        <v>0</v>
      </c>
      <c r="AG392" s="13">
        <f t="shared" si="113"/>
        <v>0</v>
      </c>
      <c r="AH392" s="13">
        <f>'Data Entry'!W392</f>
        <v>0</v>
      </c>
      <c r="AI392" s="13">
        <f>'Data Entry'!X392</f>
        <v>0</v>
      </c>
      <c r="AJ392" s="13">
        <f>'Data Entry'!Y392</f>
        <v>0</v>
      </c>
      <c r="AK392" s="13">
        <f>'Data Entry'!Z392</f>
        <v>0</v>
      </c>
    </row>
    <row r="393" spans="1:37">
      <c r="A393" s="34">
        <f>'Data Entry'!A393</f>
        <v>6135</v>
      </c>
      <c r="B393" s="34">
        <f>'Data Entry'!B393</f>
        <v>69</v>
      </c>
      <c r="C393" s="20">
        <f>IF('Data Entry'!C393="red",1,IF('Data Entry'!C393="blue",2,0))</f>
        <v>1</v>
      </c>
      <c r="D393" s="22">
        <f>'Data Entry'!D393</f>
        <v>1</v>
      </c>
      <c r="E393" s="22">
        <f>'Data Entry'!E393</f>
        <v>0</v>
      </c>
      <c r="F393" s="22">
        <f>'Data Entry'!F393</f>
        <v>0</v>
      </c>
      <c r="G393" s="22">
        <f>'Data Entry'!G393</f>
        <v>0</v>
      </c>
      <c r="H393" s="22">
        <f>'Data Entry'!H393</f>
        <v>0</v>
      </c>
      <c r="I393" s="22">
        <f t="shared" si="114"/>
        <v>0</v>
      </c>
      <c r="J393" s="22">
        <f t="shared" si="115"/>
        <v>0</v>
      </c>
      <c r="K393" s="22">
        <f t="shared" si="102"/>
        <v>2</v>
      </c>
      <c r="L393" s="22">
        <f t="shared" si="103"/>
        <v>0</v>
      </c>
      <c r="M393" s="22">
        <f t="shared" si="104"/>
        <v>0</v>
      </c>
      <c r="N393" s="22">
        <f t="shared" si="105"/>
        <v>0</v>
      </c>
      <c r="O393" s="22">
        <f t="shared" si="106"/>
        <v>2</v>
      </c>
      <c r="P393" s="35">
        <f>'Data Entry'!I393</f>
        <v>0</v>
      </c>
      <c r="Q393" s="35">
        <f>'Data Entry'!J393</f>
        <v>2</v>
      </c>
      <c r="R393" s="35">
        <f>'Data Entry'!K393</f>
        <v>9</v>
      </c>
      <c r="S393" s="35">
        <f>'Data Entry'!L393</f>
        <v>1</v>
      </c>
      <c r="T393" s="35">
        <f t="shared" si="107"/>
        <v>2</v>
      </c>
      <c r="U393" s="35">
        <f t="shared" si="108"/>
        <v>10</v>
      </c>
      <c r="V393" s="35">
        <f t="shared" si="116"/>
        <v>0</v>
      </c>
      <c r="W393" s="35">
        <f t="shared" si="117"/>
        <v>0.9</v>
      </c>
      <c r="X393" s="35">
        <f t="shared" si="118"/>
        <v>6</v>
      </c>
      <c r="Y393" s="35">
        <f t="shared" si="109"/>
        <v>0</v>
      </c>
      <c r="Z393" s="35">
        <f t="shared" si="110"/>
        <v>18</v>
      </c>
      <c r="AA393" s="35">
        <f t="shared" si="111"/>
        <v>18</v>
      </c>
      <c r="AB393" s="21">
        <f>'Data Entry'!S393</f>
        <v>0</v>
      </c>
      <c r="AC393" s="21">
        <f>'Data Entry'!T393</f>
        <v>0</v>
      </c>
      <c r="AD393" s="21">
        <f>'Data Entry'!U393</f>
        <v>0</v>
      </c>
      <c r="AE393" s="21">
        <f t="shared" si="112"/>
        <v>0</v>
      </c>
      <c r="AF393" s="13">
        <f>'Data Entry'!V393</f>
        <v>0</v>
      </c>
      <c r="AG393" s="13">
        <f t="shared" si="113"/>
        <v>0</v>
      </c>
      <c r="AH393" s="13">
        <f>'Data Entry'!W393</f>
        <v>0</v>
      </c>
      <c r="AI393" s="13">
        <f>'Data Entry'!X393</f>
        <v>0</v>
      </c>
      <c r="AJ393" s="13">
        <f>'Data Entry'!Y393</f>
        <v>0</v>
      </c>
      <c r="AK393" s="13">
        <f>'Data Entry'!Z393</f>
        <v>0</v>
      </c>
    </row>
    <row r="394" spans="1:37">
      <c r="A394" s="34">
        <f>'Data Entry'!A394</f>
        <v>2200</v>
      </c>
      <c r="B394" s="34">
        <f>'Data Entry'!B394</f>
        <v>69</v>
      </c>
      <c r="C394" s="20">
        <f>IF('Data Entry'!C394="red",1,IF('Data Entry'!C394="blue",2,0))</f>
        <v>1</v>
      </c>
      <c r="D394" s="22">
        <f>'Data Entry'!D394</f>
        <v>0</v>
      </c>
      <c r="E394" s="22">
        <f>'Data Entry'!E394</f>
        <v>0</v>
      </c>
      <c r="F394" s="22">
        <f>'Data Entry'!F394</f>
        <v>0</v>
      </c>
      <c r="G394" s="22">
        <f>'Data Entry'!G394</f>
        <v>0</v>
      </c>
      <c r="H394" s="22">
        <f>'Data Entry'!H394</f>
        <v>0</v>
      </c>
      <c r="I394" s="22">
        <f t="shared" si="114"/>
        <v>0</v>
      </c>
      <c r="J394" s="22">
        <f t="shared" si="115"/>
        <v>0</v>
      </c>
      <c r="K394" s="22">
        <f t="shared" si="102"/>
        <v>0</v>
      </c>
      <c r="L394" s="22">
        <f t="shared" si="103"/>
        <v>0</v>
      </c>
      <c r="M394" s="22">
        <f t="shared" si="104"/>
        <v>0</v>
      </c>
      <c r="N394" s="22">
        <f t="shared" si="105"/>
        <v>0</v>
      </c>
      <c r="O394" s="22">
        <f t="shared" si="106"/>
        <v>0</v>
      </c>
      <c r="P394" s="35">
        <f>'Data Entry'!I394</f>
        <v>0</v>
      </c>
      <c r="Q394" s="35">
        <f>'Data Entry'!J394</f>
        <v>0</v>
      </c>
      <c r="R394" s="35">
        <f>'Data Entry'!K394</f>
        <v>9</v>
      </c>
      <c r="S394" s="35">
        <f>'Data Entry'!L394</f>
        <v>5</v>
      </c>
      <c r="T394" s="35">
        <f t="shared" si="107"/>
        <v>0</v>
      </c>
      <c r="U394" s="35">
        <f t="shared" si="108"/>
        <v>14</v>
      </c>
      <c r="V394" s="35" t="e">
        <f t="shared" si="116"/>
        <v>#DIV/0!</v>
      </c>
      <c r="W394" s="35">
        <f t="shared" si="117"/>
        <v>0.642857142857143</v>
      </c>
      <c r="X394" s="35">
        <f t="shared" si="118"/>
        <v>7</v>
      </c>
      <c r="Y394" s="35">
        <f t="shared" si="109"/>
        <v>0</v>
      </c>
      <c r="Z394" s="35">
        <f t="shared" si="110"/>
        <v>18</v>
      </c>
      <c r="AA394" s="35">
        <f t="shared" si="111"/>
        <v>18</v>
      </c>
      <c r="AB394" s="21">
        <f>'Data Entry'!S394</f>
        <v>0</v>
      </c>
      <c r="AC394" s="21">
        <f>'Data Entry'!T394</f>
        <v>4</v>
      </c>
      <c r="AD394" s="21">
        <f>'Data Entry'!U394</f>
        <v>0</v>
      </c>
      <c r="AE394" s="21">
        <f t="shared" si="112"/>
        <v>15</v>
      </c>
      <c r="AF394" s="13">
        <f>'Data Entry'!V394</f>
        <v>0</v>
      </c>
      <c r="AG394" s="13">
        <f t="shared" si="113"/>
        <v>0</v>
      </c>
      <c r="AH394" s="13">
        <f>'Data Entry'!W394</f>
        <v>0</v>
      </c>
      <c r="AI394" s="13">
        <f>'Data Entry'!X394</f>
        <v>0</v>
      </c>
      <c r="AJ394" s="13">
        <f>'Data Entry'!Y394</f>
        <v>0</v>
      </c>
      <c r="AK394" s="13">
        <f>'Data Entry'!Z394</f>
        <v>0</v>
      </c>
    </row>
    <row r="395" spans="1:37">
      <c r="A395" s="34">
        <f>'Data Entry'!A395</f>
        <v>2386</v>
      </c>
      <c r="B395" s="34">
        <f>'Data Entry'!B395</f>
        <v>69</v>
      </c>
      <c r="C395" s="20">
        <f>IF('Data Entry'!C395="red",1,IF('Data Entry'!C395="blue",2,0))</f>
        <v>2</v>
      </c>
      <c r="D395" s="22">
        <f>'Data Entry'!D395</f>
        <v>1</v>
      </c>
      <c r="E395" s="22">
        <f>'Data Entry'!E395</f>
        <v>0</v>
      </c>
      <c r="F395" s="22">
        <f>'Data Entry'!F395</f>
        <v>0</v>
      </c>
      <c r="G395" s="22">
        <f>'Data Entry'!G395</f>
        <v>2</v>
      </c>
      <c r="H395" s="22">
        <f>'Data Entry'!H395</f>
        <v>0</v>
      </c>
      <c r="I395" s="22">
        <f t="shared" si="114"/>
        <v>0</v>
      </c>
      <c r="J395" s="22">
        <f t="shared" si="115"/>
        <v>2</v>
      </c>
      <c r="K395" s="22">
        <f t="shared" si="102"/>
        <v>2</v>
      </c>
      <c r="L395" s="22">
        <f t="shared" si="103"/>
        <v>0</v>
      </c>
      <c r="M395" s="22">
        <f t="shared" si="104"/>
        <v>8</v>
      </c>
      <c r="N395" s="22">
        <f t="shared" si="105"/>
        <v>2</v>
      </c>
      <c r="O395" s="22">
        <f t="shared" si="106"/>
        <v>10</v>
      </c>
      <c r="P395" s="35">
        <f>'Data Entry'!I395</f>
        <v>0</v>
      </c>
      <c r="Q395" s="35">
        <f>'Data Entry'!J395</f>
        <v>0</v>
      </c>
      <c r="R395" s="35">
        <f>'Data Entry'!K395</f>
        <v>3</v>
      </c>
      <c r="S395" s="35">
        <f>'Data Entry'!L395</f>
        <v>0</v>
      </c>
      <c r="T395" s="35">
        <f t="shared" si="107"/>
        <v>0</v>
      </c>
      <c r="U395" s="35">
        <f t="shared" si="108"/>
        <v>3</v>
      </c>
      <c r="V395" s="35" t="e">
        <f t="shared" si="116"/>
        <v>#DIV/0!</v>
      </c>
      <c r="W395" s="35">
        <f t="shared" si="117"/>
        <v>1</v>
      </c>
      <c r="X395" s="35">
        <f t="shared" si="118"/>
        <v>1.5</v>
      </c>
      <c r="Y395" s="35">
        <f t="shared" si="109"/>
        <v>0</v>
      </c>
      <c r="Z395" s="35">
        <f t="shared" si="110"/>
        <v>6</v>
      </c>
      <c r="AA395" s="35">
        <f t="shared" si="111"/>
        <v>6</v>
      </c>
      <c r="AB395" s="21">
        <f>'Data Entry'!S395</f>
        <v>0</v>
      </c>
      <c r="AC395" s="21">
        <f>'Data Entry'!T395</f>
        <v>4</v>
      </c>
      <c r="AD395" s="21">
        <f>'Data Entry'!U395</f>
        <v>0</v>
      </c>
      <c r="AE395" s="21">
        <f t="shared" si="112"/>
        <v>15</v>
      </c>
      <c r="AF395" s="13">
        <f>'Data Entry'!V395</f>
        <v>0</v>
      </c>
      <c r="AG395" s="13">
        <f t="shared" si="113"/>
        <v>0</v>
      </c>
      <c r="AH395" s="13">
        <f>'Data Entry'!W395</f>
        <v>0</v>
      </c>
      <c r="AI395" s="13">
        <f>'Data Entry'!X395</f>
        <v>0</v>
      </c>
      <c r="AJ395" s="13">
        <f>'Data Entry'!Y395</f>
        <v>0</v>
      </c>
      <c r="AK395" s="13">
        <f>'Data Entry'!Z395</f>
        <v>0</v>
      </c>
    </row>
    <row r="396" spans="1:37">
      <c r="A396" s="34">
        <f>'Data Entry'!A396</f>
        <v>8574</v>
      </c>
      <c r="B396" s="34">
        <f>'Data Entry'!B396</f>
        <v>69</v>
      </c>
      <c r="C396" s="20">
        <f>IF('Data Entry'!C396="red",1,IF('Data Entry'!C396="blue",2,0))</f>
        <v>1</v>
      </c>
      <c r="D396" s="22">
        <f>'Data Entry'!D396</f>
        <v>1</v>
      </c>
      <c r="E396" s="22">
        <f>'Data Entry'!E396</f>
        <v>0</v>
      </c>
      <c r="F396" s="22">
        <f>'Data Entry'!F396</f>
        <v>0</v>
      </c>
      <c r="G396" s="22">
        <f>'Data Entry'!G396</f>
        <v>0</v>
      </c>
      <c r="H396" s="22">
        <f>'Data Entry'!H396</f>
        <v>0</v>
      </c>
      <c r="I396" s="22">
        <f t="shared" si="114"/>
        <v>0</v>
      </c>
      <c r="J396" s="22">
        <f t="shared" si="115"/>
        <v>0</v>
      </c>
      <c r="K396" s="22">
        <f t="shared" si="102"/>
        <v>2</v>
      </c>
      <c r="L396" s="22">
        <f t="shared" si="103"/>
        <v>0</v>
      </c>
      <c r="M396" s="22">
        <f t="shared" si="104"/>
        <v>0</v>
      </c>
      <c r="N396" s="22">
        <f t="shared" si="105"/>
        <v>0</v>
      </c>
      <c r="O396" s="22">
        <f t="shared" si="106"/>
        <v>2</v>
      </c>
      <c r="P396" s="35">
        <f>'Data Entry'!I396</f>
        <v>0</v>
      </c>
      <c r="Q396" s="35">
        <f>'Data Entry'!J396</f>
        <v>0</v>
      </c>
      <c r="R396" s="35">
        <f>'Data Entry'!K396</f>
        <v>0</v>
      </c>
      <c r="S396" s="35">
        <f>'Data Entry'!L396</f>
        <v>0</v>
      </c>
      <c r="T396" s="35">
        <f t="shared" si="107"/>
        <v>0</v>
      </c>
      <c r="U396" s="35">
        <f t="shared" si="108"/>
        <v>0</v>
      </c>
      <c r="V396" s="35" t="e">
        <f t="shared" si="116"/>
        <v>#DIV/0!</v>
      </c>
      <c r="W396" s="35" t="e">
        <f t="shared" si="117"/>
        <v>#DIV/0!</v>
      </c>
      <c r="X396" s="35">
        <f t="shared" si="118"/>
        <v>0</v>
      </c>
      <c r="Y396" s="35">
        <f t="shared" si="109"/>
        <v>0</v>
      </c>
      <c r="Z396" s="35">
        <f t="shared" si="110"/>
        <v>0</v>
      </c>
      <c r="AA396" s="35">
        <f t="shared" si="111"/>
        <v>0</v>
      </c>
      <c r="AB396" s="21">
        <f>'Data Entry'!S396</f>
        <v>0</v>
      </c>
      <c r="AC396" s="21">
        <f>'Data Entry'!T396</f>
        <v>2</v>
      </c>
      <c r="AD396" s="21">
        <f>'Data Entry'!U396</f>
        <v>0</v>
      </c>
      <c r="AE396" s="21">
        <f t="shared" si="112"/>
        <v>6</v>
      </c>
      <c r="AF396" s="13">
        <f>'Data Entry'!V396</f>
        <v>0</v>
      </c>
      <c r="AG396" s="13">
        <f t="shared" si="113"/>
        <v>0</v>
      </c>
      <c r="AH396" s="13">
        <f>'Data Entry'!W396</f>
        <v>0</v>
      </c>
      <c r="AI396" s="13">
        <f>'Data Entry'!X396</f>
        <v>0</v>
      </c>
      <c r="AJ396" s="13">
        <f>'Data Entry'!Y396</f>
        <v>0</v>
      </c>
      <c r="AK396" s="13">
        <f>'Data Entry'!Z396</f>
        <v>0</v>
      </c>
    </row>
    <row r="397" spans="1:37">
      <c r="A397" s="34">
        <f>'Data Entry'!A397</f>
        <v>2386</v>
      </c>
      <c r="B397" s="34">
        <f>'Data Entry'!B397</f>
        <v>62</v>
      </c>
      <c r="C397" s="20">
        <f>IF('Data Entry'!C397="red",1,IF('Data Entry'!C397="blue",2,0))</f>
        <v>2</v>
      </c>
      <c r="D397" s="22">
        <f>'Data Entry'!D397</f>
        <v>1</v>
      </c>
      <c r="E397" s="22">
        <f>'Data Entry'!E397</f>
        <v>0</v>
      </c>
      <c r="F397" s="22">
        <f>'Data Entry'!F397</f>
        <v>0</v>
      </c>
      <c r="G397" s="22">
        <f>'Data Entry'!G397</f>
        <v>0</v>
      </c>
      <c r="H397" s="22">
        <f>'Data Entry'!H397</f>
        <v>1</v>
      </c>
      <c r="I397" s="22">
        <f t="shared" si="114"/>
        <v>0</v>
      </c>
      <c r="J397" s="22">
        <f t="shared" si="115"/>
        <v>1</v>
      </c>
      <c r="K397" s="22">
        <f t="shared" si="102"/>
        <v>2</v>
      </c>
      <c r="L397" s="22">
        <f t="shared" si="103"/>
        <v>0</v>
      </c>
      <c r="M397" s="22">
        <f t="shared" si="104"/>
        <v>0</v>
      </c>
      <c r="N397" s="22">
        <f t="shared" si="105"/>
        <v>1</v>
      </c>
      <c r="O397" s="22">
        <f t="shared" si="106"/>
        <v>2</v>
      </c>
      <c r="P397" s="35">
        <f>'Data Entry'!I397</f>
        <v>0</v>
      </c>
      <c r="Q397" s="35">
        <f>'Data Entry'!J397</f>
        <v>0</v>
      </c>
      <c r="R397" s="35">
        <f>'Data Entry'!K397</f>
        <v>0</v>
      </c>
      <c r="S397" s="35">
        <f>'Data Entry'!L397</f>
        <v>0</v>
      </c>
      <c r="T397" s="35">
        <f t="shared" si="107"/>
        <v>0</v>
      </c>
      <c r="U397" s="35">
        <f t="shared" si="108"/>
        <v>0</v>
      </c>
      <c r="V397" s="35" t="e">
        <f t="shared" si="116"/>
        <v>#DIV/0!</v>
      </c>
      <c r="W397" s="35" t="e">
        <f t="shared" si="117"/>
        <v>#DIV/0!</v>
      </c>
      <c r="X397" s="35">
        <f t="shared" si="118"/>
        <v>0</v>
      </c>
      <c r="Y397" s="35">
        <f t="shared" si="109"/>
        <v>0</v>
      </c>
      <c r="Z397" s="35">
        <f t="shared" si="110"/>
        <v>0</v>
      </c>
      <c r="AA397" s="35">
        <f t="shared" si="111"/>
        <v>0</v>
      </c>
      <c r="AB397" s="21">
        <f>'Data Entry'!S397</f>
        <v>0</v>
      </c>
      <c r="AC397" s="21">
        <f>'Data Entry'!T397</f>
        <v>4</v>
      </c>
      <c r="AD397" s="21">
        <f>'Data Entry'!U397</f>
        <v>0</v>
      </c>
      <c r="AE397" s="21">
        <f t="shared" si="112"/>
        <v>15</v>
      </c>
      <c r="AF397" s="13">
        <f>'Data Entry'!V397</f>
        <v>4</v>
      </c>
      <c r="AG397" s="13">
        <f t="shared" si="113"/>
        <v>1.33333333333333</v>
      </c>
      <c r="AH397" s="13">
        <f>'Data Entry'!W397</f>
        <v>0</v>
      </c>
      <c r="AI397" s="13">
        <f>'Data Entry'!X397</f>
        <v>0</v>
      </c>
      <c r="AJ397" s="13">
        <f>'Data Entry'!Y397</f>
        <v>0</v>
      </c>
      <c r="AK397" s="13">
        <f>'Data Entry'!Z397</f>
        <v>0</v>
      </c>
    </row>
    <row r="398" spans="1:37">
      <c r="A398" s="34">
        <f>'Data Entry'!A398</f>
        <v>7757</v>
      </c>
      <c r="B398" s="34">
        <f>'Data Entry'!B398</f>
        <v>64</v>
      </c>
      <c r="C398" s="20">
        <f>IF('Data Entry'!C398="red",1,IF('Data Entry'!C398="blue",2,0))</f>
        <v>2</v>
      </c>
      <c r="D398" s="22">
        <f>'Data Entry'!D398</f>
        <v>1</v>
      </c>
      <c r="E398" s="22">
        <f>'Data Entry'!E398</f>
        <v>0</v>
      </c>
      <c r="F398" s="22">
        <f>'Data Entry'!F398</f>
        <v>0</v>
      </c>
      <c r="G398" s="22">
        <f>'Data Entry'!G398</f>
        <v>1</v>
      </c>
      <c r="H398" s="22">
        <f>'Data Entry'!H398</f>
        <v>1</v>
      </c>
      <c r="I398" s="22">
        <f t="shared" si="114"/>
        <v>0</v>
      </c>
      <c r="J398" s="22">
        <f t="shared" si="115"/>
        <v>2</v>
      </c>
      <c r="K398" s="22">
        <f t="shared" si="102"/>
        <v>2</v>
      </c>
      <c r="L398" s="22">
        <f t="shared" si="103"/>
        <v>0</v>
      </c>
      <c r="M398" s="22">
        <f t="shared" si="104"/>
        <v>4</v>
      </c>
      <c r="N398" s="22">
        <f t="shared" si="105"/>
        <v>2</v>
      </c>
      <c r="O398" s="22">
        <f t="shared" si="106"/>
        <v>6</v>
      </c>
      <c r="P398" s="35">
        <f>'Data Entry'!I398</f>
        <v>0</v>
      </c>
      <c r="Q398" s="35">
        <f>'Data Entry'!J398</f>
        <v>0</v>
      </c>
      <c r="R398" s="35">
        <f>'Data Entry'!K398</f>
        <v>0</v>
      </c>
      <c r="S398" s="35">
        <f>'Data Entry'!L398</f>
        <v>2</v>
      </c>
      <c r="T398" s="35">
        <f t="shared" si="107"/>
        <v>0</v>
      </c>
      <c r="U398" s="35">
        <f t="shared" si="108"/>
        <v>2</v>
      </c>
      <c r="V398" s="35" t="e">
        <f t="shared" si="116"/>
        <v>#DIV/0!</v>
      </c>
      <c r="W398" s="35">
        <f t="shared" si="117"/>
        <v>0</v>
      </c>
      <c r="X398" s="35">
        <f t="shared" si="118"/>
        <v>1</v>
      </c>
      <c r="Y398" s="35">
        <f t="shared" si="109"/>
        <v>0</v>
      </c>
      <c r="Z398" s="35">
        <f t="shared" si="110"/>
        <v>0</v>
      </c>
      <c r="AA398" s="35">
        <f t="shared" si="111"/>
        <v>0</v>
      </c>
      <c r="AB398" s="21">
        <f>'Data Entry'!S398</f>
        <v>0</v>
      </c>
      <c r="AC398" s="21">
        <f>'Data Entry'!T398</f>
        <v>2</v>
      </c>
      <c r="AD398" s="21">
        <f>'Data Entry'!U398</f>
        <v>0</v>
      </c>
      <c r="AE398" s="21">
        <f t="shared" si="112"/>
        <v>6</v>
      </c>
      <c r="AF398" s="13">
        <f>'Data Entry'!V398</f>
        <v>0</v>
      </c>
      <c r="AG398" s="13">
        <f t="shared" si="113"/>
        <v>0</v>
      </c>
      <c r="AH398" s="13">
        <f>'Data Entry'!W398</f>
        <v>0</v>
      </c>
      <c r="AI398" s="13">
        <f>'Data Entry'!X398</f>
        <v>0</v>
      </c>
      <c r="AJ398" s="13">
        <f>'Data Entry'!Y398</f>
        <v>0</v>
      </c>
      <c r="AK398" s="13">
        <f>'Data Entry'!Z398</f>
        <v>0</v>
      </c>
    </row>
    <row r="399" spans="1:37">
      <c r="A399" s="34">
        <f>'Data Entry'!A399</f>
        <v>4039</v>
      </c>
      <c r="B399" s="34">
        <f>'Data Entry'!B399</f>
        <v>65</v>
      </c>
      <c r="C399" s="20">
        <f>IF('Data Entry'!C399="red",1,IF('Data Entry'!C399="blue",2,0))</f>
        <v>1</v>
      </c>
      <c r="D399" s="22">
        <f>'Data Entry'!D399</f>
        <v>1</v>
      </c>
      <c r="E399" s="22">
        <f>'Data Entry'!E399</f>
        <v>0</v>
      </c>
      <c r="F399" s="22">
        <f>'Data Entry'!F399</f>
        <v>0</v>
      </c>
      <c r="G399" s="22">
        <f>'Data Entry'!G399</f>
        <v>0</v>
      </c>
      <c r="H399" s="22">
        <f>'Data Entry'!H399</f>
        <v>1</v>
      </c>
      <c r="I399" s="22">
        <f t="shared" si="114"/>
        <v>0</v>
      </c>
      <c r="J399" s="22">
        <f t="shared" si="115"/>
        <v>1</v>
      </c>
      <c r="K399" s="22">
        <f t="shared" si="102"/>
        <v>2</v>
      </c>
      <c r="L399" s="22">
        <f t="shared" si="103"/>
        <v>0</v>
      </c>
      <c r="M399" s="22">
        <f t="shared" si="104"/>
        <v>0</v>
      </c>
      <c r="N399" s="22">
        <f t="shared" si="105"/>
        <v>1</v>
      </c>
      <c r="O399" s="22">
        <f t="shared" si="106"/>
        <v>2</v>
      </c>
      <c r="P399" s="35">
        <f>'Data Entry'!I399</f>
        <v>0</v>
      </c>
      <c r="Q399" s="35">
        <f>'Data Entry'!J399</f>
        <v>0</v>
      </c>
      <c r="R399" s="35">
        <f>'Data Entry'!K399</f>
        <v>9</v>
      </c>
      <c r="S399" s="35">
        <f>'Data Entry'!L399</f>
        <v>6</v>
      </c>
      <c r="T399" s="35">
        <f t="shared" si="107"/>
        <v>0</v>
      </c>
      <c r="U399" s="35">
        <f t="shared" si="108"/>
        <v>15</v>
      </c>
      <c r="V399" s="35" t="e">
        <f t="shared" si="116"/>
        <v>#DIV/0!</v>
      </c>
      <c r="W399" s="35">
        <f t="shared" si="117"/>
        <v>0.6</v>
      </c>
      <c r="X399" s="35">
        <f t="shared" si="118"/>
        <v>7.5</v>
      </c>
      <c r="Y399" s="35">
        <f t="shared" si="109"/>
        <v>0</v>
      </c>
      <c r="Z399" s="35">
        <f t="shared" si="110"/>
        <v>18</v>
      </c>
      <c r="AA399" s="35">
        <f t="shared" si="111"/>
        <v>18</v>
      </c>
      <c r="AB399" s="21">
        <f>'Data Entry'!S399</f>
        <v>0</v>
      </c>
      <c r="AC399" s="21">
        <f>'Data Entry'!T399</f>
        <v>3</v>
      </c>
      <c r="AD399" s="21">
        <f>'Data Entry'!U399</f>
        <v>0</v>
      </c>
      <c r="AE399" s="21">
        <f t="shared" si="112"/>
        <v>10</v>
      </c>
      <c r="AF399" s="13">
        <f>'Data Entry'!V399</f>
        <v>8</v>
      </c>
      <c r="AG399" s="13">
        <f t="shared" si="113"/>
        <v>2.66666666666667</v>
      </c>
      <c r="AH399" s="13">
        <f>'Data Entry'!W399</f>
        <v>0</v>
      </c>
      <c r="AI399" s="13">
        <f>'Data Entry'!X399</f>
        <v>0</v>
      </c>
      <c r="AJ399" s="13">
        <f>'Data Entry'!Y399</f>
        <v>0</v>
      </c>
      <c r="AK399" s="13">
        <f>'Data Entry'!Z399</f>
        <v>0</v>
      </c>
    </row>
    <row r="400" spans="1:37">
      <c r="A400" s="34">
        <f>'Data Entry'!A400</f>
        <v>6865</v>
      </c>
      <c r="B400" s="34">
        <f>'Data Entry'!B400</f>
        <v>65</v>
      </c>
      <c r="C400" s="20">
        <f>IF('Data Entry'!C400="red",1,IF('Data Entry'!C400="blue",2,0))</f>
        <v>1</v>
      </c>
      <c r="D400" s="22">
        <f>'Data Entry'!D400</f>
        <v>1</v>
      </c>
      <c r="E400" s="22">
        <f>'Data Entry'!E400</f>
        <v>1</v>
      </c>
      <c r="F400" s="22">
        <f>'Data Entry'!F400</f>
        <v>0</v>
      </c>
      <c r="G400" s="22">
        <f>'Data Entry'!G400</f>
        <v>0</v>
      </c>
      <c r="H400" s="22">
        <f>'Data Entry'!H400</f>
        <v>0</v>
      </c>
      <c r="I400" s="22">
        <f t="shared" si="114"/>
        <v>1</v>
      </c>
      <c r="J400" s="22">
        <f t="shared" si="115"/>
        <v>0</v>
      </c>
      <c r="K400" s="22">
        <f t="shared" si="102"/>
        <v>2</v>
      </c>
      <c r="L400" s="22">
        <f t="shared" si="103"/>
        <v>2</v>
      </c>
      <c r="M400" s="22">
        <f t="shared" si="104"/>
        <v>0</v>
      </c>
      <c r="N400" s="22">
        <f t="shared" si="105"/>
        <v>1</v>
      </c>
      <c r="O400" s="22">
        <f t="shared" si="106"/>
        <v>4</v>
      </c>
      <c r="P400" s="35">
        <f>'Data Entry'!I400</f>
        <v>1</v>
      </c>
      <c r="Q400" s="35">
        <f>'Data Entry'!J400</f>
        <v>2</v>
      </c>
      <c r="R400" s="35">
        <f>'Data Entry'!K400</f>
        <v>0</v>
      </c>
      <c r="S400" s="35">
        <f>'Data Entry'!L400</f>
        <v>0</v>
      </c>
      <c r="T400" s="35">
        <f t="shared" si="107"/>
        <v>3</v>
      </c>
      <c r="U400" s="35">
        <f t="shared" si="108"/>
        <v>0</v>
      </c>
      <c r="V400" s="35">
        <f t="shared" si="116"/>
        <v>0.333333333333333</v>
      </c>
      <c r="W400" s="35" t="e">
        <f t="shared" si="117"/>
        <v>#DIV/0!</v>
      </c>
      <c r="X400" s="35">
        <f t="shared" si="118"/>
        <v>1.5</v>
      </c>
      <c r="Y400" s="35">
        <f t="shared" si="109"/>
        <v>1</v>
      </c>
      <c r="Z400" s="35">
        <f t="shared" si="110"/>
        <v>0</v>
      </c>
      <c r="AA400" s="35">
        <f t="shared" si="111"/>
        <v>1</v>
      </c>
      <c r="AB400" s="21">
        <f>'Data Entry'!S400</f>
        <v>0</v>
      </c>
      <c r="AC400" s="21">
        <f>'Data Entry'!T400</f>
        <v>0</v>
      </c>
      <c r="AD400" s="21">
        <f>'Data Entry'!U400</f>
        <v>0</v>
      </c>
      <c r="AE400" s="21">
        <f t="shared" si="112"/>
        <v>0</v>
      </c>
      <c r="AF400" s="13">
        <f>'Data Entry'!V400</f>
        <v>8</v>
      </c>
      <c r="AG400" s="13">
        <f t="shared" si="113"/>
        <v>2.66666666666667</v>
      </c>
      <c r="AH400" s="13">
        <f>'Data Entry'!W400</f>
        <v>0</v>
      </c>
      <c r="AI400" s="13">
        <f>'Data Entry'!X400</f>
        <v>0</v>
      </c>
      <c r="AJ400" s="13">
        <f>'Data Entry'!Y400</f>
        <v>0</v>
      </c>
      <c r="AK400" s="13">
        <f>'Data Entry'!Z400</f>
        <v>0</v>
      </c>
    </row>
    <row r="401" spans="1:37">
      <c r="A401" s="34">
        <f>'Data Entry'!A401</f>
        <v>610</v>
      </c>
      <c r="B401" s="34">
        <f>'Data Entry'!B401</f>
        <v>65</v>
      </c>
      <c r="C401" s="20">
        <f>IF('Data Entry'!C401="red",1,IF('Data Entry'!C401="blue",2,0))</f>
        <v>2</v>
      </c>
      <c r="D401" s="22">
        <f>'Data Entry'!D401</f>
        <v>1</v>
      </c>
      <c r="E401" s="22">
        <f>'Data Entry'!E401</f>
        <v>0</v>
      </c>
      <c r="F401" s="22">
        <f>'Data Entry'!F401</f>
        <v>0</v>
      </c>
      <c r="G401" s="22">
        <f>'Data Entry'!G401</f>
        <v>1</v>
      </c>
      <c r="H401" s="22">
        <f>'Data Entry'!H401</f>
        <v>0</v>
      </c>
      <c r="I401" s="22">
        <f t="shared" si="114"/>
        <v>0</v>
      </c>
      <c r="J401" s="22">
        <f t="shared" si="115"/>
        <v>1</v>
      </c>
      <c r="K401" s="22">
        <f t="shared" si="102"/>
        <v>2</v>
      </c>
      <c r="L401" s="22">
        <f t="shared" si="103"/>
        <v>0</v>
      </c>
      <c r="M401" s="22">
        <f t="shared" si="104"/>
        <v>4</v>
      </c>
      <c r="N401" s="22">
        <f t="shared" si="105"/>
        <v>1</v>
      </c>
      <c r="O401" s="22">
        <f t="shared" si="106"/>
        <v>6</v>
      </c>
      <c r="P401" s="35">
        <f>'Data Entry'!I401</f>
        <v>0</v>
      </c>
      <c r="Q401" s="35">
        <f>'Data Entry'!J401</f>
        <v>0</v>
      </c>
      <c r="R401" s="35">
        <f>'Data Entry'!K401</f>
        <v>4</v>
      </c>
      <c r="S401" s="35">
        <f>'Data Entry'!L401</f>
        <v>1</v>
      </c>
      <c r="T401" s="35">
        <f t="shared" si="107"/>
        <v>0</v>
      </c>
      <c r="U401" s="35">
        <f t="shared" si="108"/>
        <v>5</v>
      </c>
      <c r="V401" s="35" t="e">
        <f t="shared" si="116"/>
        <v>#DIV/0!</v>
      </c>
      <c r="W401" s="35">
        <f t="shared" si="117"/>
        <v>0.8</v>
      </c>
      <c r="X401" s="35">
        <f t="shared" si="118"/>
        <v>2.5</v>
      </c>
      <c r="Y401" s="35">
        <f t="shared" si="109"/>
        <v>0</v>
      </c>
      <c r="Z401" s="35">
        <f t="shared" si="110"/>
        <v>8</v>
      </c>
      <c r="AA401" s="35">
        <f t="shared" si="111"/>
        <v>8</v>
      </c>
      <c r="AB401" s="21">
        <f>'Data Entry'!S401</f>
        <v>0</v>
      </c>
      <c r="AC401" s="21">
        <f>'Data Entry'!T401</f>
        <v>2</v>
      </c>
      <c r="AD401" s="21">
        <f>'Data Entry'!U401</f>
        <v>0</v>
      </c>
      <c r="AE401" s="21">
        <f t="shared" si="112"/>
        <v>6</v>
      </c>
      <c r="AF401" s="13">
        <f>'Data Entry'!V401</f>
        <v>0</v>
      </c>
      <c r="AG401" s="13">
        <f t="shared" si="113"/>
        <v>0</v>
      </c>
      <c r="AH401" s="13">
        <f>'Data Entry'!W401</f>
        <v>0</v>
      </c>
      <c r="AI401" s="13">
        <f>'Data Entry'!X401</f>
        <v>0</v>
      </c>
      <c r="AJ401" s="13">
        <f>'Data Entry'!Y401</f>
        <v>0</v>
      </c>
      <c r="AK401" s="13">
        <f>'Data Entry'!Z401</f>
        <v>0</v>
      </c>
    </row>
    <row r="402" spans="1:37">
      <c r="A402" s="34">
        <f>'Data Entry'!A402</f>
        <v>4907</v>
      </c>
      <c r="B402" s="34">
        <f>'Data Entry'!B402</f>
        <v>65</v>
      </c>
      <c r="C402" s="20">
        <f>IF('Data Entry'!C402="red",1,IF('Data Entry'!C402="blue",2,0))</f>
        <v>2</v>
      </c>
      <c r="D402" s="22">
        <f>'Data Entry'!D402</f>
        <v>1</v>
      </c>
      <c r="E402" s="22">
        <f>'Data Entry'!E402</f>
        <v>0</v>
      </c>
      <c r="F402" s="22">
        <f>'Data Entry'!F402</f>
        <v>0</v>
      </c>
      <c r="G402" s="22">
        <f>'Data Entry'!G402</f>
        <v>3</v>
      </c>
      <c r="H402" s="22">
        <f>'Data Entry'!H402</f>
        <v>0</v>
      </c>
      <c r="I402" s="22">
        <f t="shared" si="114"/>
        <v>0</v>
      </c>
      <c r="J402" s="22">
        <f t="shared" si="115"/>
        <v>3</v>
      </c>
      <c r="K402" s="22">
        <f t="shared" si="102"/>
        <v>2</v>
      </c>
      <c r="L402" s="22">
        <f t="shared" si="103"/>
        <v>0</v>
      </c>
      <c r="M402" s="22">
        <f t="shared" si="104"/>
        <v>12</v>
      </c>
      <c r="N402" s="22">
        <f t="shared" si="105"/>
        <v>3</v>
      </c>
      <c r="O402" s="22">
        <f t="shared" si="106"/>
        <v>14</v>
      </c>
      <c r="P402" s="35">
        <f>'Data Entry'!I402</f>
        <v>0</v>
      </c>
      <c r="Q402" s="35">
        <f>'Data Entry'!J402</f>
        <v>0</v>
      </c>
      <c r="R402" s="35">
        <f>'Data Entry'!K402</f>
        <v>13</v>
      </c>
      <c r="S402" s="35">
        <f>'Data Entry'!L402</f>
        <v>2</v>
      </c>
      <c r="T402" s="35">
        <f t="shared" si="107"/>
        <v>0</v>
      </c>
      <c r="U402" s="35">
        <f t="shared" si="108"/>
        <v>15</v>
      </c>
      <c r="V402" s="35" t="e">
        <f t="shared" si="116"/>
        <v>#DIV/0!</v>
      </c>
      <c r="W402" s="35">
        <f t="shared" si="117"/>
        <v>0.866666666666667</v>
      </c>
      <c r="X402" s="35">
        <f t="shared" si="118"/>
        <v>7.5</v>
      </c>
      <c r="Y402" s="35">
        <f t="shared" si="109"/>
        <v>0</v>
      </c>
      <c r="Z402" s="35">
        <f t="shared" si="110"/>
        <v>26</v>
      </c>
      <c r="AA402" s="35">
        <f t="shared" si="111"/>
        <v>26</v>
      </c>
      <c r="AB402" s="21">
        <f>'Data Entry'!S402</f>
        <v>0</v>
      </c>
      <c r="AC402" s="21">
        <f>'Data Entry'!T402</f>
        <v>0</v>
      </c>
      <c r="AD402" s="21">
        <f>'Data Entry'!U402</f>
        <v>0</v>
      </c>
      <c r="AE402" s="21">
        <f t="shared" si="112"/>
        <v>0</v>
      </c>
      <c r="AF402" s="13">
        <f>'Data Entry'!V402</f>
        <v>8</v>
      </c>
      <c r="AG402" s="13">
        <f t="shared" si="113"/>
        <v>2.66666666666667</v>
      </c>
      <c r="AH402" s="13">
        <f>'Data Entry'!W402</f>
        <v>0</v>
      </c>
      <c r="AI402" s="13">
        <f>'Data Entry'!X402</f>
        <v>0</v>
      </c>
      <c r="AJ402" s="13">
        <f>'Data Entry'!Y402</f>
        <v>0</v>
      </c>
      <c r="AK402" s="13">
        <f>'Data Entry'!Z402</f>
        <v>0</v>
      </c>
    </row>
    <row r="403" spans="1:37">
      <c r="A403" s="34">
        <f>'Data Entry'!A403</f>
        <v>1325</v>
      </c>
      <c r="B403" s="34">
        <f>'Data Entry'!B403</f>
        <v>65</v>
      </c>
      <c r="C403" s="20">
        <f>IF('Data Entry'!C403="red",1,IF('Data Entry'!C403="blue",2,0))</f>
        <v>2</v>
      </c>
      <c r="D403" s="22">
        <f>'Data Entry'!D403</f>
        <v>1</v>
      </c>
      <c r="E403" s="22">
        <f>'Data Entry'!E403</f>
        <v>0</v>
      </c>
      <c r="F403" s="22">
        <f>'Data Entry'!F403</f>
        <v>0</v>
      </c>
      <c r="G403" s="22">
        <f>'Data Entry'!G403</f>
        <v>2</v>
      </c>
      <c r="H403" s="22">
        <f>'Data Entry'!H403</f>
        <v>0</v>
      </c>
      <c r="I403" s="22">
        <f t="shared" si="114"/>
        <v>0</v>
      </c>
      <c r="J403" s="22">
        <f t="shared" si="115"/>
        <v>2</v>
      </c>
      <c r="K403" s="22">
        <f t="shared" si="102"/>
        <v>2</v>
      </c>
      <c r="L403" s="22">
        <f t="shared" si="103"/>
        <v>0</v>
      </c>
      <c r="M403" s="22">
        <f t="shared" si="104"/>
        <v>8</v>
      </c>
      <c r="N403" s="22">
        <f t="shared" si="105"/>
        <v>2</v>
      </c>
      <c r="O403" s="22">
        <f t="shared" si="106"/>
        <v>10</v>
      </c>
      <c r="P403" s="35">
        <f>'Data Entry'!I403</f>
        <v>0</v>
      </c>
      <c r="Q403" s="35">
        <f>'Data Entry'!J403</f>
        <v>0</v>
      </c>
      <c r="R403" s="35">
        <f>'Data Entry'!K403</f>
        <v>15</v>
      </c>
      <c r="S403" s="35">
        <f>'Data Entry'!L403</f>
        <v>1</v>
      </c>
      <c r="T403" s="35">
        <f t="shared" si="107"/>
        <v>0</v>
      </c>
      <c r="U403" s="35">
        <f t="shared" si="108"/>
        <v>16</v>
      </c>
      <c r="V403" s="35" t="e">
        <f t="shared" si="116"/>
        <v>#DIV/0!</v>
      </c>
      <c r="W403" s="35">
        <f t="shared" si="117"/>
        <v>0.9375</v>
      </c>
      <c r="X403" s="35">
        <f t="shared" si="118"/>
        <v>8</v>
      </c>
      <c r="Y403" s="35">
        <f t="shared" si="109"/>
        <v>0</v>
      </c>
      <c r="Z403" s="35">
        <f t="shared" si="110"/>
        <v>30</v>
      </c>
      <c r="AA403" s="35">
        <f t="shared" si="111"/>
        <v>30</v>
      </c>
      <c r="AB403" s="21">
        <f>'Data Entry'!S403</f>
        <v>0</v>
      </c>
      <c r="AC403" s="21">
        <f>'Data Entry'!T403</f>
        <v>4</v>
      </c>
      <c r="AD403" s="21">
        <f>'Data Entry'!U403</f>
        <v>0</v>
      </c>
      <c r="AE403" s="21">
        <f t="shared" si="112"/>
        <v>15</v>
      </c>
      <c r="AF403" s="13">
        <f>'Data Entry'!V403</f>
        <v>0</v>
      </c>
      <c r="AG403" s="13">
        <f t="shared" si="113"/>
        <v>0</v>
      </c>
      <c r="AH403" s="13">
        <f>'Data Entry'!W403</f>
        <v>0</v>
      </c>
      <c r="AI403" s="13">
        <f>'Data Entry'!X403</f>
        <v>0</v>
      </c>
      <c r="AJ403" s="13">
        <f>'Data Entry'!Y403</f>
        <v>0</v>
      </c>
      <c r="AK403" s="13">
        <f>'Data Entry'!Z403</f>
        <v>0</v>
      </c>
    </row>
    <row r="404" spans="1:37">
      <c r="A404" s="34">
        <f>'Data Entry'!A404</f>
        <v>6865</v>
      </c>
      <c r="B404" s="34">
        <f>'Data Entry'!B404</f>
        <v>65</v>
      </c>
      <c r="C404" s="20">
        <f>IF('Data Entry'!C404="red",1,IF('Data Entry'!C404="blue",2,0))</f>
        <v>1</v>
      </c>
      <c r="D404" s="22">
        <f>'Data Entry'!D404</f>
        <v>1</v>
      </c>
      <c r="E404" s="22">
        <f>'Data Entry'!E404</f>
        <v>0</v>
      </c>
      <c r="F404" s="22">
        <f>'Data Entry'!F404</f>
        <v>0</v>
      </c>
      <c r="G404" s="22">
        <f>'Data Entry'!G404</f>
        <v>0</v>
      </c>
      <c r="H404" s="22">
        <f>'Data Entry'!H404</f>
        <v>0</v>
      </c>
      <c r="I404" s="22">
        <f t="shared" si="114"/>
        <v>0</v>
      </c>
      <c r="J404" s="22">
        <f t="shared" si="115"/>
        <v>0</v>
      </c>
      <c r="K404" s="22">
        <f t="shared" si="102"/>
        <v>2</v>
      </c>
      <c r="L404" s="22">
        <f t="shared" si="103"/>
        <v>0</v>
      </c>
      <c r="M404" s="22">
        <f t="shared" si="104"/>
        <v>0</v>
      </c>
      <c r="N404" s="22">
        <f t="shared" si="105"/>
        <v>0</v>
      </c>
      <c r="O404" s="22">
        <f t="shared" si="106"/>
        <v>2</v>
      </c>
      <c r="P404" s="35">
        <f>'Data Entry'!I404</f>
        <v>4</v>
      </c>
      <c r="Q404" s="35">
        <f>'Data Entry'!J404</f>
        <v>1</v>
      </c>
      <c r="R404" s="35">
        <f>'Data Entry'!K404</f>
        <v>0</v>
      </c>
      <c r="S404" s="35">
        <f>'Data Entry'!L404</f>
        <v>0</v>
      </c>
      <c r="T404" s="35">
        <f t="shared" si="107"/>
        <v>5</v>
      </c>
      <c r="U404" s="35">
        <f t="shared" si="108"/>
        <v>0</v>
      </c>
      <c r="V404" s="35">
        <f t="shared" si="116"/>
        <v>0.8</v>
      </c>
      <c r="W404" s="35" t="e">
        <f t="shared" si="117"/>
        <v>#DIV/0!</v>
      </c>
      <c r="X404" s="35">
        <f t="shared" si="118"/>
        <v>2.5</v>
      </c>
      <c r="Y404" s="35">
        <f t="shared" si="109"/>
        <v>4</v>
      </c>
      <c r="Z404" s="35">
        <f t="shared" si="110"/>
        <v>0</v>
      </c>
      <c r="AA404" s="35">
        <f t="shared" si="111"/>
        <v>4</v>
      </c>
      <c r="AB404" s="21">
        <f>'Data Entry'!S404</f>
        <v>0</v>
      </c>
      <c r="AC404" s="21">
        <f>'Data Entry'!T404</f>
        <v>0</v>
      </c>
      <c r="AD404" s="21">
        <f>'Data Entry'!U404</f>
        <v>0</v>
      </c>
      <c r="AE404" s="21">
        <f t="shared" si="112"/>
        <v>0</v>
      </c>
      <c r="AF404" s="13">
        <f>'Data Entry'!V404</f>
        <v>8</v>
      </c>
      <c r="AG404" s="13">
        <f t="shared" si="113"/>
        <v>2.66666666666667</v>
      </c>
      <c r="AH404" s="13">
        <f>'Data Entry'!W404</f>
        <v>0</v>
      </c>
      <c r="AI404" s="13">
        <f>'Data Entry'!X404</f>
        <v>0</v>
      </c>
      <c r="AJ404" s="13">
        <f>'Data Entry'!Y404</f>
        <v>0</v>
      </c>
      <c r="AK404" s="13">
        <f>'Data Entry'!Z404</f>
        <v>0</v>
      </c>
    </row>
    <row r="405" spans="1:37">
      <c r="A405" s="34">
        <f>'Data Entry'!A405</f>
        <v>8729</v>
      </c>
      <c r="B405" s="34">
        <f>'Data Entry'!B405</f>
        <v>70</v>
      </c>
      <c r="C405" s="20">
        <f>IF('Data Entry'!C405="red",1,IF('Data Entry'!C405="blue",2,0))</f>
        <v>1</v>
      </c>
      <c r="D405" s="22">
        <f>'Data Entry'!D405</f>
        <v>0</v>
      </c>
      <c r="E405" s="22">
        <f>'Data Entry'!E405</f>
        <v>0</v>
      </c>
      <c r="F405" s="22">
        <f>'Data Entry'!F405</f>
        <v>0</v>
      </c>
      <c r="G405" s="22">
        <f>'Data Entry'!G405</f>
        <v>0</v>
      </c>
      <c r="H405" s="22">
        <f>'Data Entry'!H405</f>
        <v>0</v>
      </c>
      <c r="I405" s="22">
        <f t="shared" si="114"/>
        <v>0</v>
      </c>
      <c r="J405" s="22">
        <f t="shared" si="115"/>
        <v>0</v>
      </c>
      <c r="K405" s="22">
        <f t="shared" si="102"/>
        <v>0</v>
      </c>
      <c r="L405" s="22">
        <f t="shared" si="103"/>
        <v>0</v>
      </c>
      <c r="M405" s="22">
        <f t="shared" si="104"/>
        <v>0</v>
      </c>
      <c r="N405" s="22">
        <f t="shared" si="105"/>
        <v>0</v>
      </c>
      <c r="O405" s="22">
        <f t="shared" si="106"/>
        <v>0</v>
      </c>
      <c r="P405" s="35">
        <f>'Data Entry'!I405</f>
        <v>0</v>
      </c>
      <c r="Q405" s="35">
        <f>'Data Entry'!J405</f>
        <v>0</v>
      </c>
      <c r="R405" s="35">
        <f>'Data Entry'!K405</f>
        <v>1</v>
      </c>
      <c r="S405" s="35">
        <f>'Data Entry'!L405</f>
        <v>4</v>
      </c>
      <c r="T405" s="35">
        <f t="shared" si="107"/>
        <v>0</v>
      </c>
      <c r="U405" s="35">
        <f t="shared" si="108"/>
        <v>5</v>
      </c>
      <c r="V405" s="35" t="e">
        <f t="shared" si="116"/>
        <v>#DIV/0!</v>
      </c>
      <c r="W405" s="35">
        <f t="shared" si="117"/>
        <v>0.2</v>
      </c>
      <c r="X405" s="35">
        <f t="shared" si="118"/>
        <v>2.5</v>
      </c>
      <c r="Y405" s="35">
        <f t="shared" si="109"/>
        <v>0</v>
      </c>
      <c r="Z405" s="35">
        <f t="shared" si="110"/>
        <v>2</v>
      </c>
      <c r="AA405" s="35">
        <f t="shared" si="111"/>
        <v>2</v>
      </c>
      <c r="AB405" s="21">
        <f>'Data Entry'!S405</f>
        <v>0</v>
      </c>
      <c r="AC405" s="21">
        <f>'Data Entry'!T405</f>
        <v>0</v>
      </c>
      <c r="AD405" s="21">
        <f>'Data Entry'!U405</f>
        <v>0</v>
      </c>
      <c r="AE405" s="21">
        <f t="shared" si="112"/>
        <v>0</v>
      </c>
      <c r="AF405" s="13">
        <f>'Data Entry'!V405</f>
        <v>0</v>
      </c>
      <c r="AG405" s="13">
        <f t="shared" si="113"/>
        <v>0</v>
      </c>
      <c r="AH405" s="13">
        <f>'Data Entry'!W405</f>
        <v>0</v>
      </c>
      <c r="AI405" s="13">
        <f>'Data Entry'!X405</f>
        <v>0</v>
      </c>
      <c r="AJ405" s="13">
        <f>'Data Entry'!Y405</f>
        <v>0</v>
      </c>
      <c r="AK405" s="13">
        <f>'Data Entry'!Z405</f>
        <v>0</v>
      </c>
    </row>
    <row r="406" spans="1:37">
      <c r="A406" s="34">
        <f>'Data Entry'!A406</f>
        <v>6135</v>
      </c>
      <c r="B406" s="34">
        <f>'Data Entry'!B406</f>
        <v>69</v>
      </c>
      <c r="C406" s="20">
        <f>IF('Data Entry'!C406="red",1,IF('Data Entry'!C406="blue",2,0))</f>
        <v>1</v>
      </c>
      <c r="D406" s="22">
        <f>'Data Entry'!D406</f>
        <v>1</v>
      </c>
      <c r="E406" s="22">
        <f>'Data Entry'!E406</f>
        <v>0</v>
      </c>
      <c r="F406" s="22">
        <f>'Data Entry'!F406</f>
        <v>0</v>
      </c>
      <c r="G406" s="22">
        <f>'Data Entry'!G406</f>
        <v>0</v>
      </c>
      <c r="H406" s="22">
        <f>'Data Entry'!H406</f>
        <v>0</v>
      </c>
      <c r="I406" s="22">
        <f t="shared" si="114"/>
        <v>0</v>
      </c>
      <c r="J406" s="22">
        <f t="shared" si="115"/>
        <v>0</v>
      </c>
      <c r="K406" s="22">
        <f t="shared" si="102"/>
        <v>2</v>
      </c>
      <c r="L406" s="22">
        <f t="shared" si="103"/>
        <v>0</v>
      </c>
      <c r="M406" s="22">
        <f t="shared" si="104"/>
        <v>0</v>
      </c>
      <c r="N406" s="22">
        <f t="shared" si="105"/>
        <v>0</v>
      </c>
      <c r="O406" s="22">
        <f t="shared" si="106"/>
        <v>2</v>
      </c>
      <c r="P406" s="35">
        <f>'Data Entry'!I406</f>
        <v>0</v>
      </c>
      <c r="Q406" s="35">
        <f>'Data Entry'!J406</f>
        <v>2</v>
      </c>
      <c r="R406" s="35">
        <f>'Data Entry'!K406</f>
        <v>9</v>
      </c>
      <c r="S406" s="35">
        <f>'Data Entry'!L406</f>
        <v>1</v>
      </c>
      <c r="T406" s="35">
        <f t="shared" si="107"/>
        <v>2</v>
      </c>
      <c r="U406" s="35">
        <f t="shared" si="108"/>
        <v>10</v>
      </c>
      <c r="V406" s="35">
        <f t="shared" si="116"/>
        <v>0</v>
      </c>
      <c r="W406" s="35">
        <f t="shared" si="117"/>
        <v>0.9</v>
      </c>
      <c r="X406" s="35">
        <f t="shared" si="118"/>
        <v>6</v>
      </c>
      <c r="Y406" s="35">
        <f t="shared" si="109"/>
        <v>0</v>
      </c>
      <c r="Z406" s="35">
        <f t="shared" si="110"/>
        <v>18</v>
      </c>
      <c r="AA406" s="35">
        <f t="shared" si="111"/>
        <v>18</v>
      </c>
      <c r="AB406" s="21">
        <f>'Data Entry'!S406</f>
        <v>0</v>
      </c>
      <c r="AC406" s="21">
        <f>'Data Entry'!T406</f>
        <v>0</v>
      </c>
      <c r="AD406" s="21">
        <f>'Data Entry'!U406</f>
        <v>0</v>
      </c>
      <c r="AE406" s="21">
        <f t="shared" si="112"/>
        <v>0</v>
      </c>
      <c r="AF406" s="13">
        <f>'Data Entry'!V406</f>
        <v>0</v>
      </c>
      <c r="AG406" s="13">
        <f t="shared" si="113"/>
        <v>0</v>
      </c>
      <c r="AH406" s="13">
        <f>'Data Entry'!W406</f>
        <v>0</v>
      </c>
      <c r="AI406" s="13">
        <f>'Data Entry'!X406</f>
        <v>0</v>
      </c>
      <c r="AJ406" s="13">
        <f>'Data Entry'!Y406</f>
        <v>0</v>
      </c>
      <c r="AK406" s="13">
        <f>'Data Entry'!Z406</f>
        <v>0</v>
      </c>
    </row>
    <row r="407" spans="1:37">
      <c r="A407" s="34">
        <f>'Data Entry'!A407</f>
        <v>781</v>
      </c>
      <c r="B407" s="34">
        <f>'Data Entry'!B407</f>
        <v>73</v>
      </c>
      <c r="C407" s="20">
        <f>IF('Data Entry'!C407="red",1,IF('Data Entry'!C407="blue",2,0))</f>
        <v>1</v>
      </c>
      <c r="D407" s="22">
        <f>'Data Entry'!D407</f>
        <v>1</v>
      </c>
      <c r="E407" s="22">
        <f>'Data Entry'!E407</f>
        <v>0</v>
      </c>
      <c r="F407" s="22">
        <f>'Data Entry'!F407</f>
        <v>0</v>
      </c>
      <c r="G407" s="22">
        <f>'Data Entry'!G407</f>
        <v>0</v>
      </c>
      <c r="H407" s="22">
        <f>'Data Entry'!H407</f>
        <v>0</v>
      </c>
      <c r="I407" s="22">
        <f t="shared" si="114"/>
        <v>0</v>
      </c>
      <c r="J407" s="22">
        <f t="shared" si="115"/>
        <v>0</v>
      </c>
      <c r="K407" s="22">
        <f t="shared" si="102"/>
        <v>2</v>
      </c>
      <c r="L407" s="22">
        <f t="shared" si="103"/>
        <v>0</v>
      </c>
      <c r="M407" s="22">
        <f t="shared" si="104"/>
        <v>0</v>
      </c>
      <c r="N407" s="22">
        <f t="shared" si="105"/>
        <v>0</v>
      </c>
      <c r="O407" s="22">
        <f t="shared" si="106"/>
        <v>2</v>
      </c>
      <c r="P407" s="35">
        <f>'Data Entry'!I407</f>
        <v>2</v>
      </c>
      <c r="Q407" s="35">
        <f>'Data Entry'!J407</f>
        <v>0</v>
      </c>
      <c r="R407" s="35">
        <f>'Data Entry'!K407</f>
        <v>0</v>
      </c>
      <c r="S407" s="35">
        <f>'Data Entry'!L407</f>
        <v>1</v>
      </c>
      <c r="T407" s="35">
        <f t="shared" si="107"/>
        <v>2</v>
      </c>
      <c r="U407" s="35">
        <f t="shared" si="108"/>
        <v>1</v>
      </c>
      <c r="V407" s="35">
        <f t="shared" si="116"/>
        <v>1</v>
      </c>
      <c r="W407" s="35">
        <f t="shared" si="117"/>
        <v>0</v>
      </c>
      <c r="X407" s="35">
        <f t="shared" si="118"/>
        <v>1.5</v>
      </c>
      <c r="Y407" s="35">
        <f t="shared" si="109"/>
        <v>2</v>
      </c>
      <c r="Z407" s="35">
        <f t="shared" si="110"/>
        <v>0</v>
      </c>
      <c r="AA407" s="35">
        <f t="shared" si="111"/>
        <v>2</v>
      </c>
      <c r="AB407" s="21">
        <f>'Data Entry'!S407</f>
        <v>0</v>
      </c>
      <c r="AC407" s="21">
        <f>'Data Entry'!T407</f>
        <v>2</v>
      </c>
      <c r="AD407" s="21">
        <f>'Data Entry'!U407</f>
        <v>0</v>
      </c>
      <c r="AE407" s="21">
        <f t="shared" si="112"/>
        <v>6</v>
      </c>
      <c r="AF407" s="13">
        <f>'Data Entry'!V407</f>
        <v>0</v>
      </c>
      <c r="AG407" s="13">
        <f t="shared" si="113"/>
        <v>0</v>
      </c>
      <c r="AH407" s="13">
        <f>'Data Entry'!W407</f>
        <v>0</v>
      </c>
      <c r="AI407" s="13">
        <f>'Data Entry'!X407</f>
        <v>0</v>
      </c>
      <c r="AJ407" s="13">
        <f>'Data Entry'!Y407</f>
        <v>0</v>
      </c>
      <c r="AK407" s="13">
        <f>'Data Entry'!Z407</f>
        <v>0</v>
      </c>
    </row>
    <row r="408" spans="1:37">
      <c r="A408" s="34">
        <f>'Data Entry'!A408</f>
        <v>4015</v>
      </c>
      <c r="B408" s="34">
        <f>'Data Entry'!B408</f>
        <v>71</v>
      </c>
      <c r="C408" s="20">
        <f>IF('Data Entry'!C408="red",1,IF('Data Entry'!C408="blue",2,0))</f>
        <v>1</v>
      </c>
      <c r="D408" s="22">
        <f>'Data Entry'!D408</f>
        <v>1</v>
      </c>
      <c r="E408" s="22">
        <f>'Data Entry'!E408</f>
        <v>0</v>
      </c>
      <c r="F408" s="22">
        <f>'Data Entry'!F408</f>
        <v>0</v>
      </c>
      <c r="G408" s="22">
        <f>'Data Entry'!G408</f>
        <v>0</v>
      </c>
      <c r="H408" s="22">
        <f>'Data Entry'!H408</f>
        <v>2</v>
      </c>
      <c r="I408" s="22">
        <f t="shared" si="114"/>
        <v>0</v>
      </c>
      <c r="J408" s="22">
        <f t="shared" si="115"/>
        <v>2</v>
      </c>
      <c r="K408" s="22">
        <f t="shared" si="102"/>
        <v>2</v>
      </c>
      <c r="L408" s="22">
        <f t="shared" si="103"/>
        <v>0</v>
      </c>
      <c r="M408" s="22">
        <f t="shared" si="104"/>
        <v>0</v>
      </c>
      <c r="N408" s="22">
        <f t="shared" si="105"/>
        <v>2</v>
      </c>
      <c r="O408" s="22">
        <f t="shared" si="106"/>
        <v>2</v>
      </c>
      <c r="P408" s="35">
        <f>'Data Entry'!I408</f>
        <v>0</v>
      </c>
      <c r="Q408" s="35">
        <f>'Data Entry'!J408</f>
        <v>0</v>
      </c>
      <c r="R408" s="35">
        <f>'Data Entry'!K408</f>
        <v>4</v>
      </c>
      <c r="S408" s="35">
        <f>'Data Entry'!L408</f>
        <v>4</v>
      </c>
      <c r="T408" s="35">
        <f t="shared" si="107"/>
        <v>0</v>
      </c>
      <c r="U408" s="35">
        <f t="shared" si="108"/>
        <v>8</v>
      </c>
      <c r="V408" s="35" t="e">
        <f t="shared" si="116"/>
        <v>#DIV/0!</v>
      </c>
      <c r="W408" s="35">
        <f t="shared" si="117"/>
        <v>0.5</v>
      </c>
      <c r="X408" s="35">
        <f t="shared" si="118"/>
        <v>4</v>
      </c>
      <c r="Y408" s="35">
        <f t="shared" si="109"/>
        <v>0</v>
      </c>
      <c r="Z408" s="35">
        <f t="shared" si="110"/>
        <v>8</v>
      </c>
      <c r="AA408" s="35">
        <f t="shared" si="111"/>
        <v>8</v>
      </c>
      <c r="AB408" s="21">
        <f>'Data Entry'!S408</f>
        <v>0</v>
      </c>
      <c r="AC408" s="21">
        <f>'Data Entry'!T408</f>
        <v>2</v>
      </c>
      <c r="AD408" s="21">
        <f>'Data Entry'!U408</f>
        <v>0</v>
      </c>
      <c r="AE408" s="21">
        <f t="shared" si="112"/>
        <v>6</v>
      </c>
      <c r="AF408" s="13">
        <f>'Data Entry'!V408</f>
        <v>12</v>
      </c>
      <c r="AG408" s="13">
        <f t="shared" si="113"/>
        <v>4</v>
      </c>
      <c r="AH408" s="13">
        <f>'Data Entry'!W408</f>
        <v>0</v>
      </c>
      <c r="AI408" s="13">
        <f>'Data Entry'!X408</f>
        <v>0</v>
      </c>
      <c r="AJ408" s="13">
        <f>'Data Entry'!Y408</f>
        <v>0</v>
      </c>
      <c r="AK408" s="13">
        <f>'Data Entry'!Z408</f>
        <v>0</v>
      </c>
    </row>
    <row r="409" spans="1:37">
      <c r="A409" s="34">
        <f>'Data Entry'!A409</f>
        <v>772</v>
      </c>
      <c r="B409" s="34">
        <f>'Data Entry'!B409</f>
        <v>73</v>
      </c>
      <c r="C409" s="20">
        <f>IF('Data Entry'!C409="red",1,IF('Data Entry'!C409="blue",2,0))</f>
        <v>1</v>
      </c>
      <c r="D409" s="22">
        <f>'Data Entry'!D409</f>
        <v>1</v>
      </c>
      <c r="E409" s="22">
        <f>'Data Entry'!E409</f>
        <v>0</v>
      </c>
      <c r="F409" s="22">
        <f>'Data Entry'!F409</f>
        <v>0</v>
      </c>
      <c r="G409" s="22">
        <f>'Data Entry'!G409</f>
        <v>1</v>
      </c>
      <c r="H409" s="22">
        <f>'Data Entry'!H409</f>
        <v>1</v>
      </c>
      <c r="I409" s="22">
        <f t="shared" si="114"/>
        <v>0</v>
      </c>
      <c r="J409" s="22">
        <f t="shared" si="115"/>
        <v>2</v>
      </c>
      <c r="K409" s="22">
        <f t="shared" si="102"/>
        <v>2</v>
      </c>
      <c r="L409" s="22">
        <f t="shared" si="103"/>
        <v>0</v>
      </c>
      <c r="M409" s="22">
        <f t="shared" si="104"/>
        <v>4</v>
      </c>
      <c r="N409" s="22">
        <f t="shared" si="105"/>
        <v>2</v>
      </c>
      <c r="O409" s="22">
        <f t="shared" si="106"/>
        <v>6</v>
      </c>
      <c r="P409" s="35">
        <f>'Data Entry'!I409</f>
        <v>0</v>
      </c>
      <c r="Q409" s="35">
        <f>'Data Entry'!J409</f>
        <v>0</v>
      </c>
      <c r="R409" s="35">
        <f>'Data Entry'!K409</f>
        <v>4</v>
      </c>
      <c r="S409" s="35">
        <f>'Data Entry'!L409</f>
        <v>14</v>
      </c>
      <c r="T409" s="35">
        <f t="shared" si="107"/>
        <v>0</v>
      </c>
      <c r="U409" s="35">
        <f t="shared" si="108"/>
        <v>18</v>
      </c>
      <c r="V409" s="35" t="e">
        <f t="shared" si="116"/>
        <v>#DIV/0!</v>
      </c>
      <c r="W409" s="35">
        <f t="shared" si="117"/>
        <v>0.222222222222222</v>
      </c>
      <c r="X409" s="35">
        <f t="shared" si="118"/>
        <v>9</v>
      </c>
      <c r="Y409" s="35">
        <f t="shared" si="109"/>
        <v>0</v>
      </c>
      <c r="Z409" s="35">
        <f t="shared" si="110"/>
        <v>8</v>
      </c>
      <c r="AA409" s="35">
        <f t="shared" si="111"/>
        <v>8</v>
      </c>
      <c r="AB409" s="21">
        <f>'Data Entry'!S409</f>
        <v>0</v>
      </c>
      <c r="AC409" s="21">
        <f>'Data Entry'!T409</f>
        <v>0</v>
      </c>
      <c r="AD409" s="21">
        <f>'Data Entry'!U409</f>
        <v>0</v>
      </c>
      <c r="AE409" s="21">
        <f t="shared" si="112"/>
        <v>0</v>
      </c>
      <c r="AF409" s="13">
        <f>'Data Entry'!V409</f>
        <v>0</v>
      </c>
      <c r="AG409" s="13">
        <f t="shared" si="113"/>
        <v>0</v>
      </c>
      <c r="AH409" s="13">
        <f>'Data Entry'!W409</f>
        <v>0</v>
      </c>
      <c r="AI409" s="13">
        <f>'Data Entry'!X409</f>
        <v>0</v>
      </c>
      <c r="AJ409" s="13">
        <f>'Data Entry'!Y409</f>
        <v>0</v>
      </c>
      <c r="AK409" s="13">
        <f>'Data Entry'!Z409</f>
        <v>0</v>
      </c>
    </row>
    <row r="410" spans="1:37">
      <c r="A410" s="34">
        <f>'Data Entry'!A410</f>
        <v>8789</v>
      </c>
      <c r="B410" s="34">
        <f>'Data Entry'!B410</f>
        <v>71</v>
      </c>
      <c r="C410" s="20">
        <f>IF('Data Entry'!C410="red",1,IF('Data Entry'!C410="blue",2,0))</f>
        <v>2</v>
      </c>
      <c r="D410" s="22">
        <f>'Data Entry'!D410</f>
        <v>1</v>
      </c>
      <c r="E410" s="22">
        <f>'Data Entry'!E410</f>
        <v>0</v>
      </c>
      <c r="F410" s="22">
        <f>'Data Entry'!F410</f>
        <v>0</v>
      </c>
      <c r="G410" s="22">
        <f>'Data Entry'!G410</f>
        <v>1</v>
      </c>
      <c r="H410" s="22">
        <f>'Data Entry'!H410</f>
        <v>0</v>
      </c>
      <c r="I410" s="22">
        <f t="shared" si="114"/>
        <v>0</v>
      </c>
      <c r="J410" s="22">
        <f t="shared" si="115"/>
        <v>1</v>
      </c>
      <c r="K410" s="22">
        <f t="shared" si="102"/>
        <v>2</v>
      </c>
      <c r="L410" s="22">
        <f t="shared" si="103"/>
        <v>0</v>
      </c>
      <c r="M410" s="22">
        <f t="shared" si="104"/>
        <v>4</v>
      </c>
      <c r="N410" s="22">
        <f t="shared" si="105"/>
        <v>1</v>
      </c>
      <c r="O410" s="22">
        <f t="shared" si="106"/>
        <v>6</v>
      </c>
      <c r="P410" s="35">
        <f>'Data Entry'!I410</f>
        <v>0</v>
      </c>
      <c r="Q410" s="35">
        <f>'Data Entry'!J410</f>
        <v>0</v>
      </c>
      <c r="R410" s="35">
        <f>'Data Entry'!K410</f>
        <v>0</v>
      </c>
      <c r="S410" s="35">
        <f>'Data Entry'!L410</f>
        <v>0</v>
      </c>
      <c r="T410" s="35">
        <f t="shared" si="107"/>
        <v>0</v>
      </c>
      <c r="U410" s="35">
        <f t="shared" si="108"/>
        <v>0</v>
      </c>
      <c r="V410" s="35" t="e">
        <f t="shared" si="116"/>
        <v>#DIV/0!</v>
      </c>
      <c r="W410" s="35" t="e">
        <f t="shared" si="117"/>
        <v>#DIV/0!</v>
      </c>
      <c r="X410" s="35">
        <f t="shared" si="118"/>
        <v>0</v>
      </c>
      <c r="Y410" s="35">
        <f t="shared" si="109"/>
        <v>0</v>
      </c>
      <c r="Z410" s="35">
        <f t="shared" si="110"/>
        <v>0</v>
      </c>
      <c r="AA410" s="35">
        <f t="shared" si="111"/>
        <v>0</v>
      </c>
      <c r="AB410" s="21">
        <f>'Data Entry'!S410</f>
        <v>0</v>
      </c>
      <c r="AC410" s="21">
        <f>'Data Entry'!T410</f>
        <v>2</v>
      </c>
      <c r="AD410" s="21">
        <f>'Data Entry'!U410</f>
        <v>0</v>
      </c>
      <c r="AE410" s="21">
        <f t="shared" si="112"/>
        <v>6</v>
      </c>
      <c r="AF410" s="13">
        <f>'Data Entry'!V410</f>
        <v>0</v>
      </c>
      <c r="AG410" s="13">
        <f t="shared" si="113"/>
        <v>0</v>
      </c>
      <c r="AH410" s="13">
        <f>'Data Entry'!W410</f>
        <v>0</v>
      </c>
      <c r="AI410" s="13">
        <f>'Data Entry'!X410</f>
        <v>0</v>
      </c>
      <c r="AJ410" s="13">
        <f>'Data Entry'!Y410</f>
        <v>0</v>
      </c>
      <c r="AK410" s="13">
        <f>'Data Entry'!Z410</f>
        <v>0</v>
      </c>
    </row>
    <row r="411" spans="1:37">
      <c r="A411" s="34">
        <f>'Data Entry'!A411</f>
        <v>8764</v>
      </c>
      <c r="B411" s="34">
        <f>'Data Entry'!B411</f>
        <v>73</v>
      </c>
      <c r="C411" s="20">
        <f>IF('Data Entry'!C411="red",1,IF('Data Entry'!C411="blue",2,0))</f>
        <v>2</v>
      </c>
      <c r="D411" s="22">
        <f>'Data Entry'!D411</f>
        <v>1</v>
      </c>
      <c r="E411" s="22">
        <f>'Data Entry'!E411</f>
        <v>1</v>
      </c>
      <c r="F411" s="22">
        <f>'Data Entry'!F411</f>
        <v>0</v>
      </c>
      <c r="G411" s="22">
        <f>'Data Entry'!G411</f>
        <v>0</v>
      </c>
      <c r="H411" s="22">
        <f>'Data Entry'!H411</f>
        <v>0</v>
      </c>
      <c r="I411" s="22">
        <f t="shared" si="114"/>
        <v>1</v>
      </c>
      <c r="J411" s="22">
        <f t="shared" si="115"/>
        <v>0</v>
      </c>
      <c r="K411" s="22">
        <f t="shared" si="102"/>
        <v>2</v>
      </c>
      <c r="L411" s="22">
        <f t="shared" si="103"/>
        <v>2</v>
      </c>
      <c r="M411" s="22">
        <f t="shared" si="104"/>
        <v>0</v>
      </c>
      <c r="N411" s="22">
        <f t="shared" si="105"/>
        <v>1</v>
      </c>
      <c r="O411" s="22">
        <f t="shared" si="106"/>
        <v>4</v>
      </c>
      <c r="P411" s="35">
        <f>'Data Entry'!I411</f>
        <v>10</v>
      </c>
      <c r="Q411" s="35">
        <f>'Data Entry'!J411</f>
        <v>0</v>
      </c>
      <c r="R411" s="35">
        <f>'Data Entry'!K411</f>
        <v>0</v>
      </c>
      <c r="S411" s="35">
        <f>'Data Entry'!L411</f>
        <v>0</v>
      </c>
      <c r="T411" s="35">
        <f t="shared" si="107"/>
        <v>10</v>
      </c>
      <c r="U411" s="35">
        <f t="shared" si="108"/>
        <v>0</v>
      </c>
      <c r="V411" s="35">
        <f t="shared" si="116"/>
        <v>1</v>
      </c>
      <c r="W411" s="35" t="e">
        <f t="shared" si="117"/>
        <v>#DIV/0!</v>
      </c>
      <c r="X411" s="35">
        <f t="shared" si="118"/>
        <v>5</v>
      </c>
      <c r="Y411" s="35">
        <f t="shared" si="109"/>
        <v>10</v>
      </c>
      <c r="Z411" s="35">
        <f t="shared" si="110"/>
        <v>0</v>
      </c>
      <c r="AA411" s="35">
        <f t="shared" si="111"/>
        <v>10</v>
      </c>
      <c r="AB411" s="21">
        <f>'Data Entry'!S411</f>
        <v>0</v>
      </c>
      <c r="AC411" s="21">
        <f>'Data Entry'!T411</f>
        <v>2</v>
      </c>
      <c r="AD411" s="21">
        <f>'Data Entry'!U411</f>
        <v>0</v>
      </c>
      <c r="AE411" s="21">
        <f t="shared" si="112"/>
        <v>6</v>
      </c>
      <c r="AF411" s="13">
        <f>'Data Entry'!V411</f>
        <v>0</v>
      </c>
      <c r="AG411" s="13">
        <f t="shared" si="113"/>
        <v>0</v>
      </c>
      <c r="AH411" s="13">
        <f>'Data Entry'!W411</f>
        <v>0</v>
      </c>
      <c r="AI411" s="13">
        <f>'Data Entry'!X411</f>
        <v>0</v>
      </c>
      <c r="AJ411" s="13">
        <f>'Data Entry'!Y411</f>
        <v>0</v>
      </c>
      <c r="AK411" s="13">
        <f>'Data Entry'!Z411</f>
        <v>0</v>
      </c>
    </row>
    <row r="412" spans="1:37">
      <c r="A412" s="34">
        <f>'Data Entry'!A412</f>
        <v>865</v>
      </c>
      <c r="B412" s="34">
        <f>'Data Entry'!B412</f>
        <v>73</v>
      </c>
      <c r="C412" s="20">
        <f>IF('Data Entry'!C412="red",1,IF('Data Entry'!C412="blue",2,0))</f>
        <v>2</v>
      </c>
      <c r="D412" s="22">
        <f>'Data Entry'!D412</f>
        <v>0</v>
      </c>
      <c r="E412" s="22">
        <f>'Data Entry'!E412</f>
        <v>0</v>
      </c>
      <c r="F412" s="22">
        <f>'Data Entry'!F412</f>
        <v>0</v>
      </c>
      <c r="G412" s="22">
        <f>'Data Entry'!G412</f>
        <v>2</v>
      </c>
      <c r="H412" s="22">
        <f>'Data Entry'!H412</f>
        <v>0</v>
      </c>
      <c r="I412" s="22">
        <f t="shared" si="114"/>
        <v>0</v>
      </c>
      <c r="J412" s="22">
        <f t="shared" si="115"/>
        <v>2</v>
      </c>
      <c r="K412" s="22">
        <f t="shared" si="102"/>
        <v>0</v>
      </c>
      <c r="L412" s="22">
        <f t="shared" si="103"/>
        <v>0</v>
      </c>
      <c r="M412" s="22">
        <f t="shared" si="104"/>
        <v>8</v>
      </c>
      <c r="N412" s="22">
        <f t="shared" si="105"/>
        <v>2</v>
      </c>
      <c r="O412" s="22">
        <f t="shared" si="106"/>
        <v>8</v>
      </c>
      <c r="P412" s="35">
        <f>'Data Entry'!I412</f>
        <v>0</v>
      </c>
      <c r="Q412" s="35">
        <f>'Data Entry'!J412</f>
        <v>0</v>
      </c>
      <c r="R412" s="35">
        <f>'Data Entry'!K412</f>
        <v>3</v>
      </c>
      <c r="S412" s="35">
        <f>'Data Entry'!L412</f>
        <v>1</v>
      </c>
      <c r="T412" s="35">
        <f t="shared" si="107"/>
        <v>0</v>
      </c>
      <c r="U412" s="35">
        <f t="shared" si="108"/>
        <v>4</v>
      </c>
      <c r="V412" s="35" t="e">
        <f t="shared" si="116"/>
        <v>#DIV/0!</v>
      </c>
      <c r="W412" s="35">
        <f t="shared" si="117"/>
        <v>0.75</v>
      </c>
      <c r="X412" s="35">
        <f t="shared" si="118"/>
        <v>2</v>
      </c>
      <c r="Y412" s="35">
        <f t="shared" si="109"/>
        <v>0</v>
      </c>
      <c r="Z412" s="35">
        <f t="shared" si="110"/>
        <v>6</v>
      </c>
      <c r="AA412" s="35">
        <f t="shared" si="111"/>
        <v>6</v>
      </c>
      <c r="AB412" s="21">
        <f>'Data Entry'!S412</f>
        <v>0</v>
      </c>
      <c r="AC412" s="21">
        <f>'Data Entry'!T412</f>
        <v>2</v>
      </c>
      <c r="AD412" s="21">
        <f>'Data Entry'!U412</f>
        <v>0</v>
      </c>
      <c r="AE412" s="21">
        <f t="shared" si="112"/>
        <v>6</v>
      </c>
      <c r="AF412" s="13">
        <f>'Data Entry'!V412</f>
        <v>0</v>
      </c>
      <c r="AG412" s="13">
        <f t="shared" si="113"/>
        <v>0</v>
      </c>
      <c r="AH412" s="13">
        <f>'Data Entry'!W412</f>
        <v>0</v>
      </c>
      <c r="AI412" s="13">
        <f>'Data Entry'!X412</f>
        <v>0</v>
      </c>
      <c r="AJ412" s="13">
        <f>'Data Entry'!Y412</f>
        <v>1</v>
      </c>
      <c r="AK412" s="13">
        <f>'Data Entry'!Z412</f>
        <v>1</v>
      </c>
    </row>
    <row r="413" spans="1:37">
      <c r="A413" s="34">
        <f>'Data Entry'!A413</f>
        <v>8735</v>
      </c>
      <c r="B413" s="34">
        <f>'Data Entry'!B413</f>
        <v>73</v>
      </c>
      <c r="C413" s="20">
        <f>IF('Data Entry'!C413="red",1,IF('Data Entry'!C413="blue",2,0))</f>
        <v>2</v>
      </c>
      <c r="D413" s="22">
        <f>'Data Entry'!D413</f>
        <v>1</v>
      </c>
      <c r="E413" s="22">
        <f>'Data Entry'!E413</f>
        <v>0</v>
      </c>
      <c r="F413" s="22">
        <f>'Data Entry'!F413</f>
        <v>0</v>
      </c>
      <c r="G413" s="22">
        <f>'Data Entry'!G413</f>
        <v>0</v>
      </c>
      <c r="H413" s="22">
        <f>'Data Entry'!H413</f>
        <v>0</v>
      </c>
      <c r="I413" s="22">
        <f t="shared" si="114"/>
        <v>0</v>
      </c>
      <c r="J413" s="22">
        <f t="shared" si="115"/>
        <v>0</v>
      </c>
      <c r="K413" s="22">
        <f t="shared" si="102"/>
        <v>2</v>
      </c>
      <c r="L413" s="22">
        <f t="shared" si="103"/>
        <v>0</v>
      </c>
      <c r="M413" s="22">
        <f t="shared" si="104"/>
        <v>0</v>
      </c>
      <c r="N413" s="22">
        <f t="shared" si="105"/>
        <v>0</v>
      </c>
      <c r="O413" s="22">
        <f t="shared" si="106"/>
        <v>2</v>
      </c>
      <c r="P413" s="35">
        <f>'Data Entry'!I413</f>
        <v>0</v>
      </c>
      <c r="Q413" s="35">
        <f>'Data Entry'!J413</f>
        <v>0</v>
      </c>
      <c r="R413" s="35">
        <f>'Data Entry'!K413</f>
        <v>0</v>
      </c>
      <c r="S413" s="35">
        <f>'Data Entry'!L413</f>
        <v>0</v>
      </c>
      <c r="T413" s="35">
        <f t="shared" si="107"/>
        <v>0</v>
      </c>
      <c r="U413" s="35">
        <f t="shared" si="108"/>
        <v>0</v>
      </c>
      <c r="V413" s="35" t="e">
        <f t="shared" si="116"/>
        <v>#DIV/0!</v>
      </c>
      <c r="W413" s="35" t="e">
        <f t="shared" si="117"/>
        <v>#DIV/0!</v>
      </c>
      <c r="X413" s="35">
        <f t="shared" si="118"/>
        <v>0</v>
      </c>
      <c r="Y413" s="35">
        <f t="shared" si="109"/>
        <v>0</v>
      </c>
      <c r="Z413" s="35">
        <f t="shared" si="110"/>
        <v>0</v>
      </c>
      <c r="AA413" s="35">
        <f t="shared" si="111"/>
        <v>0</v>
      </c>
      <c r="AB413" s="21">
        <f>'Data Entry'!S413</f>
        <v>0</v>
      </c>
      <c r="AC413" s="21">
        <f>'Data Entry'!T413</f>
        <v>0</v>
      </c>
      <c r="AD413" s="21">
        <f>'Data Entry'!U413</f>
        <v>0</v>
      </c>
      <c r="AE413" s="21">
        <f t="shared" si="112"/>
        <v>0</v>
      </c>
      <c r="AF413" s="13">
        <f>'Data Entry'!V413</f>
        <v>0</v>
      </c>
      <c r="AG413" s="13">
        <f t="shared" si="113"/>
        <v>0</v>
      </c>
      <c r="AH413" s="13">
        <f>'Data Entry'!W413</f>
        <v>0</v>
      </c>
      <c r="AI413" s="13">
        <f>'Data Entry'!X413</f>
        <v>0</v>
      </c>
      <c r="AJ413" s="13">
        <f>'Data Entry'!Y413</f>
        <v>0</v>
      </c>
      <c r="AK413" s="13">
        <f>'Data Entry'!Z413</f>
        <v>0</v>
      </c>
    </row>
    <row r="414" spans="1:37">
      <c r="A414" s="34">
        <f>'Data Entry'!A414</f>
        <v>6864</v>
      </c>
      <c r="B414" s="34">
        <f>'Data Entry'!B414</f>
        <v>71</v>
      </c>
      <c r="C414" s="20">
        <f>IF('Data Entry'!C414="red",1,IF('Data Entry'!C414="blue",2,0))</f>
        <v>1</v>
      </c>
      <c r="D414" s="22">
        <f>'Data Entry'!D414</f>
        <v>1</v>
      </c>
      <c r="E414" s="22">
        <f>'Data Entry'!E414</f>
        <v>0</v>
      </c>
      <c r="F414" s="22">
        <f>'Data Entry'!F414</f>
        <v>0</v>
      </c>
      <c r="G414" s="22">
        <f>'Data Entry'!G414</f>
        <v>0</v>
      </c>
      <c r="H414" s="22">
        <f>'Data Entry'!H414</f>
        <v>1</v>
      </c>
      <c r="I414" s="22">
        <f t="shared" si="114"/>
        <v>0</v>
      </c>
      <c r="J414" s="22">
        <f t="shared" si="115"/>
        <v>1</v>
      </c>
      <c r="K414" s="22">
        <f t="shared" si="102"/>
        <v>2</v>
      </c>
      <c r="L414" s="22">
        <f t="shared" si="103"/>
        <v>0</v>
      </c>
      <c r="M414" s="22">
        <f t="shared" si="104"/>
        <v>0</v>
      </c>
      <c r="N414" s="22">
        <f t="shared" si="105"/>
        <v>1</v>
      </c>
      <c r="O414" s="22">
        <f t="shared" si="106"/>
        <v>2</v>
      </c>
      <c r="P414" s="35">
        <f>'Data Entry'!I414</f>
        <v>0</v>
      </c>
      <c r="Q414" s="35">
        <f>'Data Entry'!J414</f>
        <v>0</v>
      </c>
      <c r="R414" s="35">
        <f>'Data Entry'!K414</f>
        <v>0</v>
      </c>
      <c r="S414" s="35">
        <f>'Data Entry'!L414</f>
        <v>4</v>
      </c>
      <c r="T414" s="35">
        <f t="shared" si="107"/>
        <v>0</v>
      </c>
      <c r="U414" s="35">
        <f t="shared" si="108"/>
        <v>4</v>
      </c>
      <c r="V414" s="35" t="e">
        <f t="shared" si="116"/>
        <v>#DIV/0!</v>
      </c>
      <c r="W414" s="35">
        <f t="shared" si="117"/>
        <v>0</v>
      </c>
      <c r="X414" s="35">
        <f t="shared" si="118"/>
        <v>2</v>
      </c>
      <c r="Y414" s="35">
        <f t="shared" si="109"/>
        <v>0</v>
      </c>
      <c r="Z414" s="35">
        <f t="shared" si="110"/>
        <v>0</v>
      </c>
      <c r="AA414" s="35">
        <f t="shared" si="111"/>
        <v>0</v>
      </c>
      <c r="AB414" s="21">
        <f>'Data Entry'!S414</f>
        <v>0</v>
      </c>
      <c r="AC414" s="21">
        <f>'Data Entry'!T414</f>
        <v>0</v>
      </c>
      <c r="AD414" s="21">
        <f>'Data Entry'!U414</f>
        <v>0</v>
      </c>
      <c r="AE414" s="21">
        <f t="shared" si="112"/>
        <v>0</v>
      </c>
      <c r="AF414" s="13">
        <f>'Data Entry'!V414</f>
        <v>0</v>
      </c>
      <c r="AG414" s="13">
        <f t="shared" si="113"/>
        <v>0</v>
      </c>
      <c r="AH414" s="13">
        <f>'Data Entry'!W414</f>
        <v>0</v>
      </c>
      <c r="AI414" s="13">
        <f>'Data Entry'!X414</f>
        <v>0</v>
      </c>
      <c r="AJ414" s="13">
        <f>'Data Entry'!Y414</f>
        <v>0</v>
      </c>
      <c r="AK414" s="13">
        <f>'Data Entry'!Z414</f>
        <v>0</v>
      </c>
    </row>
    <row r="415" spans="1:37">
      <c r="A415" s="34">
        <f>'Data Entry'!A415</f>
        <v>1325</v>
      </c>
      <c r="B415" s="34">
        <f>'Data Entry'!B415</f>
        <v>73</v>
      </c>
      <c r="C415" s="20">
        <f>IF('Data Entry'!C415="red",1,IF('Data Entry'!C415="blue",2,0))</f>
        <v>1</v>
      </c>
      <c r="D415" s="22">
        <f>'Data Entry'!D415</f>
        <v>1</v>
      </c>
      <c r="E415" s="22">
        <f>'Data Entry'!E415</f>
        <v>0</v>
      </c>
      <c r="F415" s="22">
        <f>'Data Entry'!F415</f>
        <v>0</v>
      </c>
      <c r="G415" s="22">
        <f>'Data Entry'!G415</f>
        <v>1</v>
      </c>
      <c r="H415" s="22">
        <f>'Data Entry'!H415</f>
        <v>1</v>
      </c>
      <c r="I415" s="22">
        <f t="shared" si="114"/>
        <v>0</v>
      </c>
      <c r="J415" s="22">
        <f t="shared" si="115"/>
        <v>2</v>
      </c>
      <c r="K415" s="22">
        <f t="shared" si="102"/>
        <v>2</v>
      </c>
      <c r="L415" s="22">
        <f t="shared" si="103"/>
        <v>0</v>
      </c>
      <c r="M415" s="22">
        <f t="shared" si="104"/>
        <v>4</v>
      </c>
      <c r="N415" s="22">
        <f t="shared" si="105"/>
        <v>2</v>
      </c>
      <c r="O415" s="22">
        <f t="shared" si="106"/>
        <v>6</v>
      </c>
      <c r="P415" s="35">
        <f>'Data Entry'!I415</f>
        <v>0</v>
      </c>
      <c r="Q415" s="35">
        <f>'Data Entry'!J415</f>
        <v>0</v>
      </c>
      <c r="R415" s="35">
        <f>'Data Entry'!K415</f>
        <v>9</v>
      </c>
      <c r="S415" s="35">
        <f>'Data Entry'!L415</f>
        <v>0</v>
      </c>
      <c r="T415" s="35">
        <f t="shared" si="107"/>
        <v>0</v>
      </c>
      <c r="U415" s="35">
        <f t="shared" si="108"/>
        <v>9</v>
      </c>
      <c r="V415" s="35" t="e">
        <f t="shared" si="116"/>
        <v>#DIV/0!</v>
      </c>
      <c r="W415" s="35">
        <f t="shared" si="117"/>
        <v>1</v>
      </c>
      <c r="X415" s="35">
        <f t="shared" si="118"/>
        <v>4.5</v>
      </c>
      <c r="Y415" s="35">
        <f t="shared" si="109"/>
        <v>0</v>
      </c>
      <c r="Z415" s="35">
        <f t="shared" si="110"/>
        <v>18</v>
      </c>
      <c r="AA415" s="35">
        <f t="shared" si="111"/>
        <v>18</v>
      </c>
      <c r="AB415" s="21">
        <f>'Data Entry'!S415</f>
        <v>0</v>
      </c>
      <c r="AC415" s="21">
        <f>'Data Entry'!T415</f>
        <v>4</v>
      </c>
      <c r="AD415" s="21">
        <f>'Data Entry'!U415</f>
        <v>0</v>
      </c>
      <c r="AE415" s="21">
        <f t="shared" si="112"/>
        <v>15</v>
      </c>
      <c r="AF415" s="13">
        <f>'Data Entry'!V415</f>
        <v>0</v>
      </c>
      <c r="AG415" s="13">
        <f t="shared" si="113"/>
        <v>0</v>
      </c>
      <c r="AH415" s="13">
        <f>'Data Entry'!W415</f>
        <v>0</v>
      </c>
      <c r="AI415" s="13">
        <f>'Data Entry'!X415</f>
        <v>0</v>
      </c>
      <c r="AJ415" s="13">
        <f>'Data Entry'!Y415</f>
        <v>0</v>
      </c>
      <c r="AK415" s="13">
        <f>'Data Entry'!Z415</f>
        <v>0</v>
      </c>
    </row>
    <row r="416" spans="1:37">
      <c r="A416" s="34">
        <f>'Data Entry'!A416</f>
        <v>5036</v>
      </c>
      <c r="B416" s="34">
        <f>'Data Entry'!B416</f>
        <v>70</v>
      </c>
      <c r="C416" s="20">
        <f>IF('Data Entry'!C416="red",1,IF('Data Entry'!C416="blue",2,0))</f>
        <v>2</v>
      </c>
      <c r="D416" s="22">
        <f>'Data Entry'!D416</f>
        <v>1</v>
      </c>
      <c r="E416" s="22">
        <f>'Data Entry'!E416</f>
        <v>0</v>
      </c>
      <c r="F416" s="22">
        <f>'Data Entry'!F416</f>
        <v>0</v>
      </c>
      <c r="G416" s="22">
        <f>'Data Entry'!G416</f>
        <v>3</v>
      </c>
      <c r="H416" s="22">
        <f>'Data Entry'!H416</f>
        <v>0</v>
      </c>
      <c r="I416" s="22">
        <f t="shared" si="114"/>
        <v>0</v>
      </c>
      <c r="J416" s="22">
        <f t="shared" si="115"/>
        <v>3</v>
      </c>
      <c r="K416" s="22">
        <f t="shared" si="102"/>
        <v>2</v>
      </c>
      <c r="L416" s="22">
        <f t="shared" si="103"/>
        <v>0</v>
      </c>
      <c r="M416" s="22">
        <f t="shared" si="104"/>
        <v>12</v>
      </c>
      <c r="N416" s="22">
        <f t="shared" si="105"/>
        <v>3</v>
      </c>
      <c r="O416" s="22">
        <f t="shared" si="106"/>
        <v>14</v>
      </c>
      <c r="P416" s="35">
        <f>'Data Entry'!I416</f>
        <v>11</v>
      </c>
      <c r="Q416" s="35">
        <f>'Data Entry'!J416</f>
        <v>5</v>
      </c>
      <c r="R416" s="35">
        <f>'Data Entry'!K416</f>
        <v>0</v>
      </c>
      <c r="S416" s="35">
        <f>'Data Entry'!L416</f>
        <v>0</v>
      </c>
      <c r="T416" s="35">
        <f t="shared" si="107"/>
        <v>16</v>
      </c>
      <c r="U416" s="35">
        <f t="shared" si="108"/>
        <v>0</v>
      </c>
      <c r="V416" s="35">
        <f t="shared" si="116"/>
        <v>0.6875</v>
      </c>
      <c r="W416" s="35" t="e">
        <f t="shared" si="117"/>
        <v>#DIV/0!</v>
      </c>
      <c r="X416" s="35">
        <f t="shared" si="118"/>
        <v>8</v>
      </c>
      <c r="Y416" s="35">
        <f t="shared" si="109"/>
        <v>11</v>
      </c>
      <c r="Z416" s="35">
        <f t="shared" si="110"/>
        <v>0</v>
      </c>
      <c r="AA416" s="35">
        <f t="shared" si="111"/>
        <v>11</v>
      </c>
      <c r="AB416" s="21">
        <f>'Data Entry'!S416</f>
        <v>0</v>
      </c>
      <c r="AC416" s="21">
        <f>'Data Entry'!T416</f>
        <v>0</v>
      </c>
      <c r="AD416" s="21">
        <f>'Data Entry'!U416</f>
        <v>0</v>
      </c>
      <c r="AE416" s="21">
        <f t="shared" si="112"/>
        <v>0</v>
      </c>
      <c r="AF416" s="13">
        <f>'Data Entry'!V416</f>
        <v>0</v>
      </c>
      <c r="AG416" s="13">
        <f t="shared" si="113"/>
        <v>0</v>
      </c>
      <c r="AH416" s="13">
        <f>'Data Entry'!W416</f>
        <v>0</v>
      </c>
      <c r="AI416" s="13">
        <f>'Data Entry'!X416</f>
        <v>0</v>
      </c>
      <c r="AJ416" s="13">
        <f>'Data Entry'!Y416</f>
        <v>0</v>
      </c>
      <c r="AK416" s="13">
        <f>'Data Entry'!Z416</f>
        <v>0</v>
      </c>
    </row>
    <row r="417" spans="1:37">
      <c r="A417" s="34">
        <f>'Data Entry'!A417</f>
        <v>610</v>
      </c>
      <c r="B417" s="34">
        <f>'Data Entry'!B417</f>
        <v>72</v>
      </c>
      <c r="C417" s="20">
        <f>IF('Data Entry'!C417="red",1,IF('Data Entry'!C417="blue",2,0))</f>
        <v>2</v>
      </c>
      <c r="D417" s="22">
        <f>'Data Entry'!D417</f>
        <v>1</v>
      </c>
      <c r="E417" s="22">
        <f>'Data Entry'!E417</f>
        <v>0</v>
      </c>
      <c r="F417" s="22">
        <f>'Data Entry'!F417</f>
        <v>0</v>
      </c>
      <c r="G417" s="22">
        <f>'Data Entry'!G417</f>
        <v>2</v>
      </c>
      <c r="H417" s="22">
        <f>'Data Entry'!H417</f>
        <v>0</v>
      </c>
      <c r="I417" s="22">
        <f t="shared" si="114"/>
        <v>0</v>
      </c>
      <c r="J417" s="22">
        <f t="shared" si="115"/>
        <v>2</v>
      </c>
      <c r="K417" s="22">
        <f t="shared" si="102"/>
        <v>2</v>
      </c>
      <c r="L417" s="22">
        <f t="shared" si="103"/>
        <v>0</v>
      </c>
      <c r="M417" s="22">
        <f t="shared" si="104"/>
        <v>8</v>
      </c>
      <c r="N417" s="22">
        <f t="shared" si="105"/>
        <v>2</v>
      </c>
      <c r="O417" s="22">
        <f t="shared" si="106"/>
        <v>10</v>
      </c>
      <c r="P417" s="35">
        <f>'Data Entry'!I417</f>
        <v>0</v>
      </c>
      <c r="Q417" s="35">
        <f>'Data Entry'!J417</f>
        <v>0</v>
      </c>
      <c r="R417" s="35">
        <f>'Data Entry'!K417</f>
        <v>9</v>
      </c>
      <c r="S417" s="35">
        <f>'Data Entry'!L417</f>
        <v>2</v>
      </c>
      <c r="T417" s="35">
        <f t="shared" si="107"/>
        <v>0</v>
      </c>
      <c r="U417" s="35">
        <f t="shared" si="108"/>
        <v>11</v>
      </c>
      <c r="V417" s="35" t="e">
        <f t="shared" si="116"/>
        <v>#DIV/0!</v>
      </c>
      <c r="W417" s="35">
        <f t="shared" si="117"/>
        <v>0.818181818181818</v>
      </c>
      <c r="X417" s="35">
        <f t="shared" si="118"/>
        <v>5.5</v>
      </c>
      <c r="Y417" s="35">
        <f t="shared" si="109"/>
        <v>0</v>
      </c>
      <c r="Z417" s="35">
        <f t="shared" si="110"/>
        <v>18</v>
      </c>
      <c r="AA417" s="35">
        <f t="shared" si="111"/>
        <v>18</v>
      </c>
      <c r="AB417" s="21">
        <f>'Data Entry'!S417</f>
        <v>0</v>
      </c>
      <c r="AC417" s="21">
        <f>'Data Entry'!T417</f>
        <v>2</v>
      </c>
      <c r="AD417" s="21">
        <f>'Data Entry'!U417</f>
        <v>0</v>
      </c>
      <c r="AE417" s="21">
        <f t="shared" si="112"/>
        <v>6</v>
      </c>
      <c r="AF417" s="13">
        <f>'Data Entry'!V417</f>
        <v>0</v>
      </c>
      <c r="AG417" s="13">
        <f t="shared" si="113"/>
        <v>0</v>
      </c>
      <c r="AH417" s="13">
        <f>'Data Entry'!W417</f>
        <v>0</v>
      </c>
      <c r="AI417" s="13">
        <f>'Data Entry'!X417</f>
        <v>0</v>
      </c>
      <c r="AJ417" s="13">
        <f>'Data Entry'!Y417</f>
        <v>0</v>
      </c>
      <c r="AK417" s="13">
        <f>'Data Entry'!Z417</f>
        <v>0</v>
      </c>
    </row>
    <row r="418" spans="1:37">
      <c r="A418" s="34">
        <f>'Data Entry'!A418</f>
        <v>7757</v>
      </c>
      <c r="B418" s="34">
        <f>'Data Entry'!B418</f>
        <v>74</v>
      </c>
      <c r="C418" s="20">
        <f>IF('Data Entry'!C418="red",1,IF('Data Entry'!C418="blue",2,0))</f>
        <v>2</v>
      </c>
      <c r="D418" s="22">
        <f>'Data Entry'!D418</f>
        <v>1</v>
      </c>
      <c r="E418" s="22">
        <f>'Data Entry'!E418</f>
        <v>0</v>
      </c>
      <c r="F418" s="22">
        <f>'Data Entry'!F418</f>
        <v>0</v>
      </c>
      <c r="G418" s="22">
        <f>'Data Entry'!G418</f>
        <v>0</v>
      </c>
      <c r="H418" s="22">
        <f>'Data Entry'!H418</f>
        <v>1</v>
      </c>
      <c r="I418" s="22">
        <f t="shared" si="114"/>
        <v>0</v>
      </c>
      <c r="J418" s="22">
        <f t="shared" si="115"/>
        <v>1</v>
      </c>
      <c r="K418" s="22">
        <f t="shared" si="102"/>
        <v>2</v>
      </c>
      <c r="L418" s="22">
        <f t="shared" si="103"/>
        <v>0</v>
      </c>
      <c r="M418" s="22">
        <f t="shared" si="104"/>
        <v>0</v>
      </c>
      <c r="N418" s="22">
        <f t="shared" si="105"/>
        <v>1</v>
      </c>
      <c r="O418" s="22">
        <f t="shared" si="106"/>
        <v>2</v>
      </c>
      <c r="P418" s="35">
        <f>'Data Entry'!I418</f>
        <v>0</v>
      </c>
      <c r="Q418" s="35">
        <f>'Data Entry'!J418</f>
        <v>0</v>
      </c>
      <c r="R418" s="35">
        <f>'Data Entry'!K418</f>
        <v>0</v>
      </c>
      <c r="S418" s="35">
        <f>'Data Entry'!L418</f>
        <v>0</v>
      </c>
      <c r="T418" s="35">
        <f t="shared" si="107"/>
        <v>0</v>
      </c>
      <c r="U418" s="35">
        <f t="shared" si="108"/>
        <v>0</v>
      </c>
      <c r="V418" s="35" t="e">
        <f t="shared" si="116"/>
        <v>#DIV/0!</v>
      </c>
      <c r="W418" s="35" t="e">
        <f t="shared" si="117"/>
        <v>#DIV/0!</v>
      </c>
      <c r="X418" s="35">
        <f t="shared" si="118"/>
        <v>0</v>
      </c>
      <c r="Y418" s="35">
        <f t="shared" si="109"/>
        <v>0</v>
      </c>
      <c r="Z418" s="35">
        <f t="shared" si="110"/>
        <v>0</v>
      </c>
      <c r="AA418" s="35">
        <f t="shared" si="111"/>
        <v>0</v>
      </c>
      <c r="AB418" s="21">
        <f>'Data Entry'!S418</f>
        <v>0</v>
      </c>
      <c r="AC418" s="21">
        <f>'Data Entry'!T418</f>
        <v>2</v>
      </c>
      <c r="AD418" s="21">
        <f>'Data Entry'!U418</f>
        <v>0</v>
      </c>
      <c r="AE418" s="21">
        <f t="shared" si="112"/>
        <v>6</v>
      </c>
      <c r="AF418" s="13">
        <f>'Data Entry'!V418</f>
        <v>4</v>
      </c>
      <c r="AG418" s="13">
        <f t="shared" si="113"/>
        <v>1.33333333333333</v>
      </c>
      <c r="AH418" s="13">
        <f>'Data Entry'!W418</f>
        <v>0</v>
      </c>
      <c r="AI418" s="13">
        <f>'Data Entry'!X418</f>
        <v>0</v>
      </c>
      <c r="AJ418" s="13">
        <f>'Data Entry'!Y418</f>
        <v>0</v>
      </c>
      <c r="AK418" s="13">
        <f>'Data Entry'!Z418</f>
        <v>0</v>
      </c>
    </row>
    <row r="419" spans="1:37">
      <c r="A419" s="34">
        <f>'Data Entry'!A419</f>
        <v>914</v>
      </c>
      <c r="B419" s="34">
        <f>'Data Entry'!B419</f>
        <v>70</v>
      </c>
      <c r="C419" s="20">
        <f>IF('Data Entry'!C419="red",1,IF('Data Entry'!C419="blue",2,0))</f>
        <v>1</v>
      </c>
      <c r="D419" s="22">
        <f>'Data Entry'!D419</f>
        <v>1</v>
      </c>
      <c r="E419" s="22">
        <f>'Data Entry'!E419</f>
        <v>0</v>
      </c>
      <c r="F419" s="22">
        <f>'Data Entry'!F419</f>
        <v>0</v>
      </c>
      <c r="G419" s="22">
        <f>'Data Entry'!G419</f>
        <v>1</v>
      </c>
      <c r="H419" s="22">
        <f>'Data Entry'!H419</f>
        <v>0</v>
      </c>
      <c r="I419" s="22">
        <f t="shared" si="114"/>
        <v>0</v>
      </c>
      <c r="J419" s="22">
        <f t="shared" si="115"/>
        <v>1</v>
      </c>
      <c r="K419" s="22">
        <f t="shared" si="102"/>
        <v>2</v>
      </c>
      <c r="L419" s="22">
        <f t="shared" si="103"/>
        <v>0</v>
      </c>
      <c r="M419" s="22">
        <f t="shared" si="104"/>
        <v>4</v>
      </c>
      <c r="N419" s="22">
        <f t="shared" si="105"/>
        <v>1</v>
      </c>
      <c r="O419" s="22">
        <f t="shared" si="106"/>
        <v>6</v>
      </c>
      <c r="P419" s="35">
        <f>'Data Entry'!I419</f>
        <v>0</v>
      </c>
      <c r="Q419" s="35">
        <f>'Data Entry'!J419</f>
        <v>0</v>
      </c>
      <c r="R419" s="35">
        <f>'Data Entry'!K419</f>
        <v>5</v>
      </c>
      <c r="S419" s="35">
        <f>'Data Entry'!L419</f>
        <v>2</v>
      </c>
      <c r="T419" s="35">
        <f t="shared" si="107"/>
        <v>0</v>
      </c>
      <c r="U419" s="35">
        <f t="shared" si="108"/>
        <v>7</v>
      </c>
      <c r="V419" s="35" t="e">
        <f t="shared" si="116"/>
        <v>#DIV/0!</v>
      </c>
      <c r="W419" s="35">
        <f t="shared" si="117"/>
        <v>0.714285714285714</v>
      </c>
      <c r="X419" s="35">
        <f t="shared" si="118"/>
        <v>3.5</v>
      </c>
      <c r="Y419" s="35">
        <f t="shared" si="109"/>
        <v>0</v>
      </c>
      <c r="Z419" s="35">
        <f t="shared" si="110"/>
        <v>10</v>
      </c>
      <c r="AA419" s="35">
        <f t="shared" si="111"/>
        <v>10</v>
      </c>
      <c r="AB419" s="21">
        <f>'Data Entry'!S419</f>
        <v>0</v>
      </c>
      <c r="AC419" s="21">
        <f>'Data Entry'!T419</f>
        <v>2</v>
      </c>
      <c r="AD419" s="21">
        <f>'Data Entry'!U419</f>
        <v>0</v>
      </c>
      <c r="AE419" s="21">
        <f t="shared" si="112"/>
        <v>6</v>
      </c>
      <c r="AF419" s="13">
        <f>'Data Entry'!V419</f>
        <v>0</v>
      </c>
      <c r="AG419" s="13">
        <f t="shared" si="113"/>
        <v>0</v>
      </c>
      <c r="AH419" s="13">
        <f>'Data Entry'!W419</f>
        <v>0</v>
      </c>
      <c r="AI419" s="13">
        <f>'Data Entry'!X419</f>
        <v>0</v>
      </c>
      <c r="AJ419" s="13">
        <f>'Data Entry'!Y419</f>
        <v>0</v>
      </c>
      <c r="AK419" s="13">
        <f>'Data Entry'!Z419</f>
        <v>0</v>
      </c>
    </row>
    <row r="420" spans="1:37">
      <c r="A420" s="34">
        <f>'Data Entry'!A420</f>
        <v>3560</v>
      </c>
      <c r="B420" s="34">
        <f>'Data Entry'!B420</f>
        <v>72</v>
      </c>
      <c r="C420" s="20">
        <f>IF('Data Entry'!C420="red",1,IF('Data Entry'!C420="blue",2,0))</f>
        <v>1</v>
      </c>
      <c r="D420" s="22">
        <f>'Data Entry'!D420</f>
        <v>1</v>
      </c>
      <c r="E420" s="22">
        <f>'Data Entry'!E420</f>
        <v>0</v>
      </c>
      <c r="F420" s="22">
        <f>'Data Entry'!F420</f>
        <v>0</v>
      </c>
      <c r="G420" s="22">
        <f>'Data Entry'!G420</f>
        <v>1</v>
      </c>
      <c r="H420" s="22">
        <f>'Data Entry'!H420</f>
        <v>0</v>
      </c>
      <c r="I420" s="22">
        <f t="shared" si="114"/>
        <v>0</v>
      </c>
      <c r="J420" s="22">
        <f t="shared" si="115"/>
        <v>1</v>
      </c>
      <c r="K420" s="22">
        <f t="shared" si="102"/>
        <v>2</v>
      </c>
      <c r="L420" s="22">
        <f t="shared" si="103"/>
        <v>0</v>
      </c>
      <c r="M420" s="22">
        <f t="shared" si="104"/>
        <v>4</v>
      </c>
      <c r="N420" s="22">
        <f t="shared" si="105"/>
        <v>1</v>
      </c>
      <c r="O420" s="22">
        <f t="shared" si="106"/>
        <v>6</v>
      </c>
      <c r="P420" s="35">
        <f>'Data Entry'!I420</f>
        <v>0</v>
      </c>
      <c r="Q420" s="35">
        <f>'Data Entry'!J420</f>
        <v>0</v>
      </c>
      <c r="R420" s="35">
        <f>'Data Entry'!K420</f>
        <v>8</v>
      </c>
      <c r="S420" s="35">
        <f>'Data Entry'!L420</f>
        <v>4</v>
      </c>
      <c r="T420" s="35">
        <f t="shared" si="107"/>
        <v>0</v>
      </c>
      <c r="U420" s="35">
        <f t="shared" si="108"/>
        <v>12</v>
      </c>
      <c r="V420" s="35" t="e">
        <f t="shared" si="116"/>
        <v>#DIV/0!</v>
      </c>
      <c r="W420" s="35">
        <f t="shared" si="117"/>
        <v>0.666666666666667</v>
      </c>
      <c r="X420" s="35">
        <f t="shared" si="118"/>
        <v>6</v>
      </c>
      <c r="Y420" s="35">
        <f t="shared" si="109"/>
        <v>0</v>
      </c>
      <c r="Z420" s="35">
        <f t="shared" si="110"/>
        <v>16</v>
      </c>
      <c r="AA420" s="35">
        <f t="shared" si="111"/>
        <v>16</v>
      </c>
      <c r="AB420" s="21">
        <f>'Data Entry'!S420</f>
        <v>0</v>
      </c>
      <c r="AC420" s="21">
        <f>'Data Entry'!T420</f>
        <v>2</v>
      </c>
      <c r="AD420" s="21">
        <f>'Data Entry'!U420</f>
        <v>0</v>
      </c>
      <c r="AE420" s="21">
        <f t="shared" si="112"/>
        <v>6</v>
      </c>
      <c r="AF420" s="13">
        <f>'Data Entry'!V420</f>
        <v>8</v>
      </c>
      <c r="AG420" s="13">
        <f t="shared" si="113"/>
        <v>2.66666666666667</v>
      </c>
      <c r="AH420" s="13">
        <f>'Data Entry'!W420</f>
        <v>0</v>
      </c>
      <c r="AI420" s="13">
        <f>'Data Entry'!X420</f>
        <v>0</v>
      </c>
      <c r="AJ420" s="13">
        <f>'Data Entry'!Y420</f>
        <v>0</v>
      </c>
      <c r="AK420" s="13">
        <f>'Data Entry'!Z420</f>
        <v>0</v>
      </c>
    </row>
    <row r="421" spans="1:37">
      <c r="A421" s="34">
        <f>'Data Entry'!A421</f>
        <v>5406</v>
      </c>
      <c r="B421" s="34">
        <f>'Data Entry'!B421</f>
        <v>74</v>
      </c>
      <c r="C421" s="20">
        <f>IF('Data Entry'!C421="red",1,IF('Data Entry'!C421="blue",2,0))</f>
        <v>1</v>
      </c>
      <c r="D421" s="22">
        <f>'Data Entry'!D421</f>
        <v>0</v>
      </c>
      <c r="E421" s="22">
        <f>'Data Entry'!E421</f>
        <v>0</v>
      </c>
      <c r="F421" s="22">
        <f>'Data Entry'!F421</f>
        <v>0</v>
      </c>
      <c r="G421" s="22">
        <f>'Data Entry'!G421</f>
        <v>0</v>
      </c>
      <c r="H421" s="22">
        <f>'Data Entry'!H421</f>
        <v>0</v>
      </c>
      <c r="I421" s="22">
        <f t="shared" si="114"/>
        <v>0</v>
      </c>
      <c r="J421" s="22">
        <f t="shared" si="115"/>
        <v>0</v>
      </c>
      <c r="K421" s="22">
        <f t="shared" si="102"/>
        <v>0</v>
      </c>
      <c r="L421" s="22">
        <f t="shared" si="103"/>
        <v>0</v>
      </c>
      <c r="M421" s="22">
        <f t="shared" si="104"/>
        <v>0</v>
      </c>
      <c r="N421" s="22">
        <f t="shared" si="105"/>
        <v>0</v>
      </c>
      <c r="O421" s="22">
        <f t="shared" si="106"/>
        <v>0</v>
      </c>
      <c r="P421" s="35">
        <f>'Data Entry'!I421</f>
        <v>4</v>
      </c>
      <c r="Q421" s="35">
        <f>'Data Entry'!J421</f>
        <v>3</v>
      </c>
      <c r="R421" s="35">
        <f>'Data Entry'!K421</f>
        <v>0</v>
      </c>
      <c r="S421" s="35">
        <f>'Data Entry'!L421</f>
        <v>0</v>
      </c>
      <c r="T421" s="35">
        <f t="shared" si="107"/>
        <v>7</v>
      </c>
      <c r="U421" s="35">
        <f t="shared" si="108"/>
        <v>0</v>
      </c>
      <c r="V421" s="35">
        <f t="shared" si="116"/>
        <v>0.571428571428571</v>
      </c>
      <c r="W421" s="35" t="e">
        <f t="shared" si="117"/>
        <v>#DIV/0!</v>
      </c>
      <c r="X421" s="35">
        <f t="shared" si="118"/>
        <v>3.5</v>
      </c>
      <c r="Y421" s="35">
        <f t="shared" si="109"/>
        <v>4</v>
      </c>
      <c r="Z421" s="35">
        <f t="shared" si="110"/>
        <v>0</v>
      </c>
      <c r="AA421" s="35">
        <f t="shared" si="111"/>
        <v>4</v>
      </c>
      <c r="AB421" s="21">
        <f>'Data Entry'!S421</f>
        <v>0</v>
      </c>
      <c r="AC421" s="21">
        <f>'Data Entry'!T421</f>
        <v>4</v>
      </c>
      <c r="AD421" s="21">
        <f>'Data Entry'!U421</f>
        <v>0</v>
      </c>
      <c r="AE421" s="21">
        <f t="shared" si="112"/>
        <v>15</v>
      </c>
      <c r="AF421" s="13">
        <f>'Data Entry'!V421</f>
        <v>8</v>
      </c>
      <c r="AG421" s="13">
        <f t="shared" si="113"/>
        <v>2.66666666666667</v>
      </c>
      <c r="AH421" s="13">
        <f>'Data Entry'!W421</f>
        <v>0</v>
      </c>
      <c r="AI421" s="13">
        <f>'Data Entry'!X421</f>
        <v>0</v>
      </c>
      <c r="AJ421" s="13">
        <f>'Data Entry'!Y421</f>
        <v>0</v>
      </c>
      <c r="AK421" s="13">
        <f>'Data Entry'!Z421</f>
        <v>0</v>
      </c>
    </row>
    <row r="422" spans="1:37">
      <c r="A422" s="34">
        <f>'Data Entry'!A422</f>
        <v>4903</v>
      </c>
      <c r="B422" s="34">
        <f>'Data Entry'!B422</f>
        <v>70</v>
      </c>
      <c r="C422" s="20">
        <f>IF('Data Entry'!C422="red",1,IF('Data Entry'!C422="blue",2,0))</f>
        <v>1</v>
      </c>
      <c r="D422" s="22">
        <f>'Data Entry'!D422</f>
        <v>1</v>
      </c>
      <c r="E422" s="22">
        <f>'Data Entry'!E422</f>
        <v>2</v>
      </c>
      <c r="F422" s="22">
        <f>'Data Entry'!F422</f>
        <v>0</v>
      </c>
      <c r="G422" s="22">
        <f>'Data Entry'!G422</f>
        <v>0</v>
      </c>
      <c r="H422" s="22">
        <f>'Data Entry'!H422</f>
        <v>0</v>
      </c>
      <c r="I422" s="22">
        <f t="shared" si="114"/>
        <v>2</v>
      </c>
      <c r="J422" s="22">
        <f t="shared" si="115"/>
        <v>0</v>
      </c>
      <c r="K422" s="22">
        <f t="shared" si="102"/>
        <v>2</v>
      </c>
      <c r="L422" s="22">
        <f t="shared" si="103"/>
        <v>4</v>
      </c>
      <c r="M422" s="22">
        <f t="shared" si="104"/>
        <v>0</v>
      </c>
      <c r="N422" s="22">
        <f t="shared" si="105"/>
        <v>2</v>
      </c>
      <c r="O422" s="22">
        <f t="shared" si="106"/>
        <v>6</v>
      </c>
      <c r="P422" s="35">
        <f>'Data Entry'!I422</f>
        <v>5</v>
      </c>
      <c r="Q422" s="35">
        <f>'Data Entry'!J422</f>
        <v>0</v>
      </c>
      <c r="R422" s="35">
        <f>'Data Entry'!K422</f>
        <v>0</v>
      </c>
      <c r="S422" s="35">
        <f>'Data Entry'!L422</f>
        <v>0</v>
      </c>
      <c r="T422" s="35">
        <f t="shared" si="107"/>
        <v>5</v>
      </c>
      <c r="U422" s="35">
        <f t="shared" si="108"/>
        <v>0</v>
      </c>
      <c r="V422" s="35">
        <f t="shared" si="116"/>
        <v>1</v>
      </c>
      <c r="W422" s="35" t="e">
        <f t="shared" si="117"/>
        <v>#DIV/0!</v>
      </c>
      <c r="X422" s="35">
        <f t="shared" si="118"/>
        <v>2.5</v>
      </c>
      <c r="Y422" s="35">
        <f t="shared" si="109"/>
        <v>5</v>
      </c>
      <c r="Z422" s="35">
        <f t="shared" si="110"/>
        <v>0</v>
      </c>
      <c r="AA422" s="35">
        <f t="shared" si="111"/>
        <v>5</v>
      </c>
      <c r="AB422" s="21">
        <f>'Data Entry'!S422</f>
        <v>0</v>
      </c>
      <c r="AC422" s="21">
        <f>'Data Entry'!T422</f>
        <v>4</v>
      </c>
      <c r="AD422" s="21">
        <f>'Data Entry'!U422</f>
        <v>0</v>
      </c>
      <c r="AE422" s="21">
        <f t="shared" si="112"/>
        <v>15</v>
      </c>
      <c r="AF422" s="13">
        <f>'Data Entry'!V422</f>
        <v>0</v>
      </c>
      <c r="AG422" s="13">
        <f t="shared" si="113"/>
        <v>0</v>
      </c>
      <c r="AH422" s="13">
        <f>'Data Entry'!W422</f>
        <v>0</v>
      </c>
      <c r="AI422" s="13">
        <f>'Data Entry'!X422</f>
        <v>0</v>
      </c>
      <c r="AJ422" s="13">
        <f>'Data Entry'!Y422</f>
        <v>0</v>
      </c>
      <c r="AK422" s="13">
        <f>'Data Entry'!Z422</f>
        <v>0</v>
      </c>
    </row>
    <row r="423" spans="1:37">
      <c r="A423" s="34">
        <f>'Data Entry'!A423</f>
        <v>1360</v>
      </c>
      <c r="B423" s="34">
        <f>'Data Entry'!B423</f>
        <v>72</v>
      </c>
      <c r="C423" s="20">
        <f>IF('Data Entry'!C423="red",1,IF('Data Entry'!C423="blue",2,0))</f>
        <v>1</v>
      </c>
      <c r="D423" s="22">
        <f>'Data Entry'!D423</f>
        <v>1</v>
      </c>
      <c r="E423" s="22">
        <f>'Data Entry'!E423</f>
        <v>0</v>
      </c>
      <c r="F423" s="22">
        <f>'Data Entry'!F423</f>
        <v>0</v>
      </c>
      <c r="G423" s="22">
        <f>'Data Entry'!G423</f>
        <v>1</v>
      </c>
      <c r="H423" s="22">
        <f>'Data Entry'!H423</f>
        <v>1</v>
      </c>
      <c r="I423" s="22">
        <f t="shared" si="114"/>
        <v>0</v>
      </c>
      <c r="J423" s="22">
        <f t="shared" si="115"/>
        <v>2</v>
      </c>
      <c r="K423" s="22">
        <f t="shared" si="102"/>
        <v>2</v>
      </c>
      <c r="L423" s="22">
        <f t="shared" si="103"/>
        <v>0</v>
      </c>
      <c r="M423" s="22">
        <f t="shared" si="104"/>
        <v>4</v>
      </c>
      <c r="N423" s="22">
        <f t="shared" si="105"/>
        <v>2</v>
      </c>
      <c r="O423" s="22">
        <f t="shared" si="106"/>
        <v>6</v>
      </c>
      <c r="P423" s="35">
        <f>'Data Entry'!I423</f>
        <v>0</v>
      </c>
      <c r="Q423" s="35">
        <f>'Data Entry'!J423</f>
        <v>0</v>
      </c>
      <c r="R423" s="35">
        <f>'Data Entry'!K423</f>
        <v>5</v>
      </c>
      <c r="S423" s="35">
        <f>'Data Entry'!L423</f>
        <v>0</v>
      </c>
      <c r="T423" s="35">
        <f t="shared" si="107"/>
        <v>0</v>
      </c>
      <c r="U423" s="35">
        <f t="shared" si="108"/>
        <v>5</v>
      </c>
      <c r="V423" s="35" t="e">
        <f t="shared" si="116"/>
        <v>#DIV/0!</v>
      </c>
      <c r="W423" s="35">
        <f t="shared" si="117"/>
        <v>1</v>
      </c>
      <c r="X423" s="35">
        <f t="shared" si="118"/>
        <v>2.5</v>
      </c>
      <c r="Y423" s="35">
        <f t="shared" si="109"/>
        <v>0</v>
      </c>
      <c r="Z423" s="35">
        <f t="shared" si="110"/>
        <v>10</v>
      </c>
      <c r="AA423" s="35">
        <f t="shared" si="111"/>
        <v>10</v>
      </c>
      <c r="AB423" s="21">
        <f>'Data Entry'!S423</f>
        <v>0</v>
      </c>
      <c r="AC423" s="21">
        <f>'Data Entry'!T423</f>
        <v>2</v>
      </c>
      <c r="AD423" s="21">
        <f>'Data Entry'!U423</f>
        <v>0</v>
      </c>
      <c r="AE423" s="21">
        <f t="shared" si="112"/>
        <v>6</v>
      </c>
      <c r="AF423" s="13">
        <f>'Data Entry'!V423</f>
        <v>8</v>
      </c>
      <c r="AG423" s="13">
        <f t="shared" si="113"/>
        <v>2.66666666666667</v>
      </c>
      <c r="AH423" s="13">
        <f>'Data Entry'!W423</f>
        <v>0</v>
      </c>
      <c r="AI423" s="13">
        <f>'Data Entry'!X423</f>
        <v>0</v>
      </c>
      <c r="AJ423" s="13">
        <f>'Data Entry'!Y423</f>
        <v>0</v>
      </c>
      <c r="AK423" s="13">
        <f>'Data Entry'!Z423</f>
        <v>0</v>
      </c>
    </row>
    <row r="424" spans="1:37">
      <c r="A424" s="34">
        <f>'Data Entry'!A424</f>
        <v>3739</v>
      </c>
      <c r="B424" s="34">
        <f>'Data Entry'!B424</f>
        <v>74</v>
      </c>
      <c r="C424" s="20">
        <f>IF('Data Entry'!C424="red",1,IF('Data Entry'!C424="blue",2,0))</f>
        <v>1</v>
      </c>
      <c r="D424" s="22">
        <f>'Data Entry'!D424</f>
        <v>1</v>
      </c>
      <c r="E424" s="22">
        <f>'Data Entry'!E424</f>
        <v>0</v>
      </c>
      <c r="F424" s="22">
        <f>'Data Entry'!F424</f>
        <v>0</v>
      </c>
      <c r="G424" s="22">
        <f>'Data Entry'!G424</f>
        <v>0</v>
      </c>
      <c r="H424" s="22">
        <f>'Data Entry'!H424</f>
        <v>0</v>
      </c>
      <c r="I424" s="22">
        <f t="shared" si="114"/>
        <v>0</v>
      </c>
      <c r="J424" s="22">
        <f t="shared" si="115"/>
        <v>0</v>
      </c>
      <c r="K424" s="22">
        <f t="shared" si="102"/>
        <v>2</v>
      </c>
      <c r="L424" s="22">
        <f t="shared" si="103"/>
        <v>0</v>
      </c>
      <c r="M424" s="22">
        <f t="shared" si="104"/>
        <v>0</v>
      </c>
      <c r="N424" s="22">
        <f t="shared" si="105"/>
        <v>0</v>
      </c>
      <c r="O424" s="22">
        <f t="shared" si="106"/>
        <v>2</v>
      </c>
      <c r="P424" s="35">
        <f>'Data Entry'!I424</f>
        <v>4</v>
      </c>
      <c r="Q424" s="35">
        <f>'Data Entry'!J424</f>
        <v>0</v>
      </c>
      <c r="R424" s="35">
        <f>'Data Entry'!K424</f>
        <v>0</v>
      </c>
      <c r="S424" s="35">
        <f>'Data Entry'!L424</f>
        <v>0</v>
      </c>
      <c r="T424" s="35">
        <f t="shared" si="107"/>
        <v>4</v>
      </c>
      <c r="U424" s="35">
        <f t="shared" si="108"/>
        <v>0</v>
      </c>
      <c r="V424" s="35">
        <f t="shared" si="116"/>
        <v>1</v>
      </c>
      <c r="W424" s="35" t="e">
        <f t="shared" si="117"/>
        <v>#DIV/0!</v>
      </c>
      <c r="X424" s="35">
        <f t="shared" si="118"/>
        <v>2</v>
      </c>
      <c r="Y424" s="35">
        <f t="shared" si="109"/>
        <v>4</v>
      </c>
      <c r="Z424" s="35">
        <f t="shared" si="110"/>
        <v>0</v>
      </c>
      <c r="AA424" s="35">
        <f t="shared" si="111"/>
        <v>4</v>
      </c>
      <c r="AB424" s="21">
        <f>'Data Entry'!S424</f>
        <v>0</v>
      </c>
      <c r="AC424" s="21">
        <f>'Data Entry'!T424</f>
        <v>4</v>
      </c>
      <c r="AD424" s="21">
        <f>'Data Entry'!U424</f>
        <v>0</v>
      </c>
      <c r="AE424" s="21">
        <f t="shared" si="112"/>
        <v>15</v>
      </c>
      <c r="AF424" s="13">
        <f>'Data Entry'!V424</f>
        <v>8</v>
      </c>
      <c r="AG424" s="13">
        <f t="shared" si="113"/>
        <v>2.66666666666667</v>
      </c>
      <c r="AH424" s="13">
        <f>'Data Entry'!W424</f>
        <v>0</v>
      </c>
      <c r="AI424" s="13">
        <f>'Data Entry'!X424</f>
        <v>0</v>
      </c>
      <c r="AJ424" s="13">
        <f>'Data Entry'!Y424</f>
        <v>0</v>
      </c>
      <c r="AK424" s="13">
        <f>'Data Entry'!Z424</f>
        <v>0</v>
      </c>
    </row>
    <row r="425" spans="1:37">
      <c r="A425" s="34">
        <f>'Data Entry'!A425</f>
        <v>5031</v>
      </c>
      <c r="B425" s="34">
        <f>'Data Entry'!B425</f>
        <v>74</v>
      </c>
      <c r="C425" s="20">
        <f>IF('Data Entry'!C425="red",1,IF('Data Entry'!C425="blue",2,0))</f>
        <v>2</v>
      </c>
      <c r="D425" s="22">
        <f>'Data Entry'!D425</f>
        <v>1</v>
      </c>
      <c r="E425" s="22">
        <f>'Data Entry'!E425</f>
        <v>0</v>
      </c>
      <c r="F425" s="22">
        <f>'Data Entry'!F425</f>
        <v>0</v>
      </c>
      <c r="G425" s="22">
        <f>'Data Entry'!G425</f>
        <v>1</v>
      </c>
      <c r="H425" s="22">
        <f>'Data Entry'!H425</f>
        <v>0</v>
      </c>
      <c r="I425" s="22">
        <f t="shared" si="114"/>
        <v>0</v>
      </c>
      <c r="J425" s="22">
        <f t="shared" si="115"/>
        <v>1</v>
      </c>
      <c r="K425" s="22">
        <f t="shared" si="102"/>
        <v>2</v>
      </c>
      <c r="L425" s="22">
        <f t="shared" si="103"/>
        <v>0</v>
      </c>
      <c r="M425" s="22">
        <f t="shared" si="104"/>
        <v>4</v>
      </c>
      <c r="N425" s="22">
        <f t="shared" si="105"/>
        <v>1</v>
      </c>
      <c r="O425" s="22">
        <f t="shared" si="106"/>
        <v>6</v>
      </c>
      <c r="P425" s="35">
        <f>'Data Entry'!I425</f>
        <v>0</v>
      </c>
      <c r="Q425" s="35">
        <f>'Data Entry'!J425</f>
        <v>0</v>
      </c>
      <c r="R425" s="35">
        <f>'Data Entry'!K425</f>
        <v>0</v>
      </c>
      <c r="S425" s="35">
        <f>'Data Entry'!L425</f>
        <v>0</v>
      </c>
      <c r="T425" s="35">
        <f t="shared" si="107"/>
        <v>0</v>
      </c>
      <c r="U425" s="35">
        <f t="shared" si="108"/>
        <v>0</v>
      </c>
      <c r="V425" s="35" t="e">
        <f t="shared" si="116"/>
        <v>#DIV/0!</v>
      </c>
      <c r="W425" s="35" t="e">
        <f t="shared" si="117"/>
        <v>#DIV/0!</v>
      </c>
      <c r="X425" s="35">
        <f t="shared" si="118"/>
        <v>0</v>
      </c>
      <c r="Y425" s="35">
        <f t="shared" si="109"/>
        <v>0</v>
      </c>
      <c r="Z425" s="35">
        <f t="shared" si="110"/>
        <v>0</v>
      </c>
      <c r="AA425" s="35">
        <f t="shared" si="111"/>
        <v>0</v>
      </c>
      <c r="AB425" s="21">
        <f>'Data Entry'!S425</f>
        <v>0</v>
      </c>
      <c r="AC425" s="21">
        <f>'Data Entry'!T425</f>
        <v>2</v>
      </c>
      <c r="AD425" s="21">
        <f>'Data Entry'!U425</f>
        <v>0</v>
      </c>
      <c r="AE425" s="21">
        <f t="shared" si="112"/>
        <v>6</v>
      </c>
      <c r="AF425" s="13">
        <f>'Data Entry'!V425</f>
        <v>8</v>
      </c>
      <c r="AG425" s="13">
        <f t="shared" si="113"/>
        <v>2.66666666666667</v>
      </c>
      <c r="AH425" s="13">
        <f>'Data Entry'!W425</f>
        <v>0</v>
      </c>
      <c r="AI425" s="13">
        <f>'Data Entry'!X425</f>
        <v>0</v>
      </c>
      <c r="AJ425" s="13">
        <f>'Data Entry'!Y425</f>
        <v>1</v>
      </c>
      <c r="AK425" s="13">
        <f>'Data Entry'!Z425</f>
        <v>1</v>
      </c>
    </row>
    <row r="426" spans="1:37">
      <c r="A426" s="34">
        <f>'Data Entry'!A426</f>
        <v>7659</v>
      </c>
      <c r="B426" s="34">
        <f>'Data Entry'!B426</f>
        <v>70</v>
      </c>
      <c r="C426" s="20">
        <f>IF('Data Entry'!C426="red",1,IF('Data Entry'!C426="blue",2,0))</f>
        <v>2</v>
      </c>
      <c r="D426" s="22">
        <f>'Data Entry'!D426</f>
        <v>1</v>
      </c>
      <c r="E426" s="22">
        <f>'Data Entry'!E426</f>
        <v>1</v>
      </c>
      <c r="F426" s="22">
        <f>'Data Entry'!F426</f>
        <v>0</v>
      </c>
      <c r="G426" s="22">
        <f>'Data Entry'!G426</f>
        <v>0</v>
      </c>
      <c r="H426" s="22">
        <f>'Data Entry'!H426</f>
        <v>0</v>
      </c>
      <c r="I426" s="22">
        <f t="shared" si="114"/>
        <v>1</v>
      </c>
      <c r="J426" s="22">
        <f t="shared" si="115"/>
        <v>0</v>
      </c>
      <c r="K426" s="22">
        <f t="shared" si="102"/>
        <v>2</v>
      </c>
      <c r="L426" s="22">
        <f t="shared" si="103"/>
        <v>2</v>
      </c>
      <c r="M426" s="22">
        <f t="shared" si="104"/>
        <v>0</v>
      </c>
      <c r="N426" s="22">
        <f t="shared" si="105"/>
        <v>1</v>
      </c>
      <c r="O426" s="22">
        <f t="shared" si="106"/>
        <v>4</v>
      </c>
      <c r="P426" s="35">
        <f>'Data Entry'!I426</f>
        <v>5</v>
      </c>
      <c r="Q426" s="35">
        <f>'Data Entry'!J426</f>
        <v>0</v>
      </c>
      <c r="R426" s="35">
        <f>'Data Entry'!K426</f>
        <v>0</v>
      </c>
      <c r="S426" s="35">
        <f>'Data Entry'!L426</f>
        <v>0</v>
      </c>
      <c r="T426" s="35">
        <f t="shared" si="107"/>
        <v>5</v>
      </c>
      <c r="U426" s="35">
        <f t="shared" si="108"/>
        <v>0</v>
      </c>
      <c r="V426" s="35">
        <f t="shared" si="116"/>
        <v>1</v>
      </c>
      <c r="W426" s="35" t="e">
        <f t="shared" si="117"/>
        <v>#DIV/0!</v>
      </c>
      <c r="X426" s="35">
        <f t="shared" si="118"/>
        <v>2.5</v>
      </c>
      <c r="Y426" s="35">
        <f t="shared" si="109"/>
        <v>5</v>
      </c>
      <c r="Z426" s="35">
        <f t="shared" si="110"/>
        <v>0</v>
      </c>
      <c r="AA426" s="35">
        <f t="shared" si="111"/>
        <v>5</v>
      </c>
      <c r="AB426" s="21">
        <f>'Data Entry'!S426</f>
        <v>0</v>
      </c>
      <c r="AC426" s="21">
        <f>'Data Entry'!T426</f>
        <v>0</v>
      </c>
      <c r="AD426" s="21">
        <f>'Data Entry'!U426</f>
        <v>0</v>
      </c>
      <c r="AE426" s="21">
        <f t="shared" si="112"/>
        <v>0</v>
      </c>
      <c r="AF426" s="13">
        <f>'Data Entry'!V426</f>
        <v>0</v>
      </c>
      <c r="AG426" s="13">
        <f t="shared" si="113"/>
        <v>0</v>
      </c>
      <c r="AH426" s="13">
        <f>'Data Entry'!W426</f>
        <v>0</v>
      </c>
      <c r="AI426" s="13">
        <f>'Data Entry'!X426</f>
        <v>0</v>
      </c>
      <c r="AJ426" s="13">
        <f>'Data Entry'!Y426</f>
        <v>0</v>
      </c>
      <c r="AK426" s="13">
        <f>'Data Entry'!Z426</f>
        <v>0</v>
      </c>
    </row>
    <row r="427" spans="1:37">
      <c r="A427" s="34">
        <f>'Data Entry'!A427</f>
        <v>8765</v>
      </c>
      <c r="B427" s="34">
        <f>'Data Entry'!B427</f>
        <v>70</v>
      </c>
      <c r="C427" s="20">
        <f>IF('Data Entry'!C427="red",1,IF('Data Entry'!C427="blue",2,0))</f>
        <v>2</v>
      </c>
      <c r="D427" s="22">
        <f>'Data Entry'!D427</f>
        <v>1</v>
      </c>
      <c r="E427" s="22">
        <f>'Data Entry'!E427</f>
        <v>0</v>
      </c>
      <c r="F427" s="22">
        <f>'Data Entry'!F427</f>
        <v>0</v>
      </c>
      <c r="G427" s="22">
        <f>'Data Entry'!G427</f>
        <v>0</v>
      </c>
      <c r="H427" s="22">
        <f>'Data Entry'!H427</f>
        <v>0</v>
      </c>
      <c r="I427" s="22">
        <f t="shared" si="114"/>
        <v>0</v>
      </c>
      <c r="J427" s="22">
        <f t="shared" si="115"/>
        <v>0</v>
      </c>
      <c r="K427" s="22">
        <f t="shared" si="102"/>
        <v>2</v>
      </c>
      <c r="L427" s="22">
        <f t="shared" si="103"/>
        <v>0</v>
      </c>
      <c r="M427" s="22">
        <f t="shared" si="104"/>
        <v>0</v>
      </c>
      <c r="N427" s="22">
        <f t="shared" si="105"/>
        <v>0</v>
      </c>
      <c r="O427" s="22">
        <f t="shared" si="106"/>
        <v>2</v>
      </c>
      <c r="P427" s="35">
        <f>'Data Entry'!I427</f>
        <v>0</v>
      </c>
      <c r="Q427" s="35">
        <f>'Data Entry'!J427</f>
        <v>0</v>
      </c>
      <c r="R427" s="35">
        <f>'Data Entry'!K427</f>
        <v>0</v>
      </c>
      <c r="S427" s="35">
        <f>'Data Entry'!L427</f>
        <v>0</v>
      </c>
      <c r="T427" s="35">
        <f t="shared" si="107"/>
        <v>0</v>
      </c>
      <c r="U427" s="35">
        <f t="shared" si="108"/>
        <v>0</v>
      </c>
      <c r="V427" s="35" t="e">
        <f t="shared" si="116"/>
        <v>#DIV/0!</v>
      </c>
      <c r="W427" s="35" t="e">
        <f t="shared" si="117"/>
        <v>#DIV/0!</v>
      </c>
      <c r="X427" s="35">
        <f t="shared" si="118"/>
        <v>0</v>
      </c>
      <c r="Y427" s="35">
        <f t="shared" si="109"/>
        <v>0</v>
      </c>
      <c r="Z427" s="35">
        <f t="shared" si="110"/>
        <v>0</v>
      </c>
      <c r="AA427" s="35">
        <f t="shared" si="111"/>
        <v>0</v>
      </c>
      <c r="AB427" s="21">
        <f>'Data Entry'!S427</f>
        <v>0</v>
      </c>
      <c r="AC427" s="21">
        <f>'Data Entry'!T427</f>
        <v>0</v>
      </c>
      <c r="AD427" s="21">
        <f>'Data Entry'!U427</f>
        <v>0</v>
      </c>
      <c r="AE427" s="21">
        <f t="shared" si="112"/>
        <v>0</v>
      </c>
      <c r="AF427" s="13">
        <f>'Data Entry'!V427</f>
        <v>0</v>
      </c>
      <c r="AG427" s="13">
        <f t="shared" si="113"/>
        <v>0</v>
      </c>
      <c r="AH427" s="13">
        <f>'Data Entry'!W427</f>
        <v>0</v>
      </c>
      <c r="AI427" s="13">
        <f>'Data Entry'!X427</f>
        <v>0</v>
      </c>
      <c r="AJ427" s="13">
        <f>'Data Entry'!Y427</f>
        <v>0</v>
      </c>
      <c r="AK427" s="13">
        <f>'Data Entry'!Z427</f>
        <v>0</v>
      </c>
    </row>
    <row r="428" spans="1:37">
      <c r="A428" s="34">
        <f>'Data Entry'!A428</f>
        <v>4343</v>
      </c>
      <c r="B428" s="34">
        <f>'Data Entry'!B428</f>
        <v>72</v>
      </c>
      <c r="C428" s="20">
        <f>IF('Data Entry'!C428="red",1,IF('Data Entry'!C428="blue",2,0))</f>
        <v>2</v>
      </c>
      <c r="D428" s="22">
        <f>'Data Entry'!D428</f>
        <v>1</v>
      </c>
      <c r="E428" s="22">
        <f>'Data Entry'!E428</f>
        <v>0</v>
      </c>
      <c r="F428" s="22">
        <f>'Data Entry'!F428</f>
        <v>0</v>
      </c>
      <c r="G428" s="22">
        <f>'Data Entry'!G428</f>
        <v>0</v>
      </c>
      <c r="H428" s="22">
        <f>'Data Entry'!H428</f>
        <v>1</v>
      </c>
      <c r="I428" s="22">
        <f t="shared" si="114"/>
        <v>0</v>
      </c>
      <c r="J428" s="22">
        <f t="shared" si="115"/>
        <v>1</v>
      </c>
      <c r="K428" s="22">
        <f t="shared" si="102"/>
        <v>2</v>
      </c>
      <c r="L428" s="22">
        <f t="shared" si="103"/>
        <v>0</v>
      </c>
      <c r="M428" s="22">
        <f t="shared" si="104"/>
        <v>0</v>
      </c>
      <c r="N428" s="22">
        <f t="shared" si="105"/>
        <v>1</v>
      </c>
      <c r="O428" s="22">
        <f t="shared" si="106"/>
        <v>2</v>
      </c>
      <c r="P428" s="35">
        <f>'Data Entry'!I428</f>
        <v>0</v>
      </c>
      <c r="Q428" s="35">
        <f>'Data Entry'!J428</f>
        <v>0</v>
      </c>
      <c r="R428" s="35">
        <f>'Data Entry'!K428</f>
        <v>6</v>
      </c>
      <c r="S428" s="35">
        <f>'Data Entry'!L428</f>
        <v>2</v>
      </c>
      <c r="T428" s="35">
        <f t="shared" si="107"/>
        <v>0</v>
      </c>
      <c r="U428" s="35">
        <f t="shared" si="108"/>
        <v>8</v>
      </c>
      <c r="V428" s="35" t="e">
        <f t="shared" si="116"/>
        <v>#DIV/0!</v>
      </c>
      <c r="W428" s="35">
        <f t="shared" si="117"/>
        <v>0.75</v>
      </c>
      <c r="X428" s="35">
        <f t="shared" si="118"/>
        <v>4</v>
      </c>
      <c r="Y428" s="35">
        <f t="shared" si="109"/>
        <v>0</v>
      </c>
      <c r="Z428" s="35">
        <f t="shared" si="110"/>
        <v>12</v>
      </c>
      <c r="AA428" s="35">
        <f t="shared" si="111"/>
        <v>12</v>
      </c>
      <c r="AB428" s="21">
        <f>'Data Entry'!S428</f>
        <v>0</v>
      </c>
      <c r="AC428" s="21">
        <f>'Data Entry'!T428</f>
        <v>0</v>
      </c>
      <c r="AD428" s="21">
        <f>'Data Entry'!U428</f>
        <v>0</v>
      </c>
      <c r="AE428" s="21">
        <f t="shared" si="112"/>
        <v>0</v>
      </c>
      <c r="AF428" s="13">
        <f>'Data Entry'!V428</f>
        <v>0</v>
      </c>
      <c r="AG428" s="13">
        <f t="shared" si="113"/>
        <v>0</v>
      </c>
      <c r="AH428" s="13">
        <f>'Data Entry'!W428</f>
        <v>0</v>
      </c>
      <c r="AI428" s="13">
        <f>'Data Entry'!X428</f>
        <v>0</v>
      </c>
      <c r="AJ428" s="13">
        <f>'Data Entry'!Y428</f>
        <v>0</v>
      </c>
      <c r="AK428" s="13">
        <f>'Data Entry'!Z428</f>
        <v>0</v>
      </c>
    </row>
    <row r="429" spans="1:37">
      <c r="A429" s="34">
        <f>'Data Entry'!A429</f>
        <v>5672</v>
      </c>
      <c r="B429" s="34">
        <f>'Data Entry'!B429</f>
        <v>74</v>
      </c>
      <c r="C429" s="20">
        <f>IF('Data Entry'!C429="red",1,IF('Data Entry'!C429="blue",2,0))</f>
        <v>2</v>
      </c>
      <c r="D429" s="22">
        <f>'Data Entry'!D429</f>
        <v>1</v>
      </c>
      <c r="E429" s="22">
        <f>'Data Entry'!E429</f>
        <v>1</v>
      </c>
      <c r="F429" s="22">
        <f>'Data Entry'!F429</f>
        <v>0</v>
      </c>
      <c r="G429" s="22">
        <f>'Data Entry'!G429</f>
        <v>0</v>
      </c>
      <c r="H429" s="22">
        <f>'Data Entry'!H429</f>
        <v>0</v>
      </c>
      <c r="I429" s="22">
        <f t="shared" si="114"/>
        <v>1</v>
      </c>
      <c r="J429" s="22">
        <f t="shared" si="115"/>
        <v>0</v>
      </c>
      <c r="K429" s="22">
        <f t="shared" si="102"/>
        <v>2</v>
      </c>
      <c r="L429" s="22">
        <f t="shared" si="103"/>
        <v>2</v>
      </c>
      <c r="M429" s="22">
        <f t="shared" si="104"/>
        <v>0</v>
      </c>
      <c r="N429" s="22">
        <f t="shared" si="105"/>
        <v>1</v>
      </c>
      <c r="O429" s="22">
        <f t="shared" si="106"/>
        <v>4</v>
      </c>
      <c r="P429" s="35">
        <f>'Data Entry'!I429</f>
        <v>1</v>
      </c>
      <c r="Q429" s="35">
        <f>'Data Entry'!J429</f>
        <v>1</v>
      </c>
      <c r="R429" s="35">
        <f>'Data Entry'!K429</f>
        <v>0</v>
      </c>
      <c r="S429" s="35">
        <f>'Data Entry'!L429</f>
        <v>0</v>
      </c>
      <c r="T429" s="35">
        <f t="shared" si="107"/>
        <v>2</v>
      </c>
      <c r="U429" s="35">
        <f t="shared" si="108"/>
        <v>0</v>
      </c>
      <c r="V429" s="35">
        <f t="shared" si="116"/>
        <v>0.5</v>
      </c>
      <c r="W429" s="35" t="e">
        <f t="shared" si="117"/>
        <v>#DIV/0!</v>
      </c>
      <c r="X429" s="35">
        <f t="shared" si="118"/>
        <v>1</v>
      </c>
      <c r="Y429" s="35">
        <f t="shared" si="109"/>
        <v>1</v>
      </c>
      <c r="Z429" s="35">
        <f t="shared" si="110"/>
        <v>0</v>
      </c>
      <c r="AA429" s="35">
        <f t="shared" si="111"/>
        <v>1</v>
      </c>
      <c r="AB429" s="21">
        <f>'Data Entry'!S429</f>
        <v>0</v>
      </c>
      <c r="AC429" s="21">
        <f>'Data Entry'!T429</f>
        <v>1</v>
      </c>
      <c r="AD429" s="21">
        <f>'Data Entry'!U429</f>
        <v>0</v>
      </c>
      <c r="AE429" s="21">
        <f t="shared" si="112"/>
        <v>4</v>
      </c>
      <c r="AF429" s="13">
        <f>'Data Entry'!V429</f>
        <v>4</v>
      </c>
      <c r="AG429" s="13">
        <f t="shared" si="113"/>
        <v>1.33333333333333</v>
      </c>
      <c r="AH429" s="13">
        <f>'Data Entry'!W429</f>
        <v>0</v>
      </c>
      <c r="AI429" s="13">
        <f>'Data Entry'!X429</f>
        <v>0</v>
      </c>
      <c r="AJ429" s="13">
        <f>'Data Entry'!Y429</f>
        <v>0</v>
      </c>
      <c r="AK429" s="13">
        <f>'Data Entry'!Z429</f>
        <v>0</v>
      </c>
    </row>
    <row r="430" spans="1:37">
      <c r="A430" s="34">
        <f>'Data Entry'!A430</f>
        <v>610</v>
      </c>
      <c r="B430" s="34">
        <f>'Data Entry'!B430</f>
        <v>72</v>
      </c>
      <c r="C430" s="20">
        <f>IF('Data Entry'!C430="red",1,IF('Data Entry'!C430="blue",2,0))</f>
        <v>2</v>
      </c>
      <c r="D430" s="22">
        <f>'Data Entry'!D430</f>
        <v>1</v>
      </c>
      <c r="E430" s="22">
        <f>'Data Entry'!E430</f>
        <v>0</v>
      </c>
      <c r="F430" s="22">
        <f>'Data Entry'!F430</f>
        <v>0</v>
      </c>
      <c r="G430" s="22">
        <f>'Data Entry'!G430</f>
        <v>1</v>
      </c>
      <c r="H430" s="22">
        <f>'Data Entry'!H430</f>
        <v>1</v>
      </c>
      <c r="I430" s="22">
        <f t="shared" si="114"/>
        <v>0</v>
      </c>
      <c r="J430" s="22">
        <f t="shared" si="115"/>
        <v>2</v>
      </c>
      <c r="K430" s="22">
        <f t="shared" si="102"/>
        <v>2</v>
      </c>
      <c r="L430" s="22">
        <f t="shared" si="103"/>
        <v>0</v>
      </c>
      <c r="M430" s="22">
        <f t="shared" si="104"/>
        <v>4</v>
      </c>
      <c r="N430" s="22">
        <f t="shared" si="105"/>
        <v>2</v>
      </c>
      <c r="O430" s="22">
        <f t="shared" si="106"/>
        <v>6</v>
      </c>
      <c r="P430" s="35">
        <f>'Data Entry'!I430</f>
        <v>0</v>
      </c>
      <c r="Q430" s="35">
        <f>'Data Entry'!J430</f>
        <v>0</v>
      </c>
      <c r="R430" s="35">
        <f>'Data Entry'!K430</f>
        <v>9</v>
      </c>
      <c r="S430" s="35">
        <f>'Data Entry'!L430</f>
        <v>3</v>
      </c>
      <c r="T430" s="35">
        <f t="shared" si="107"/>
        <v>0</v>
      </c>
      <c r="U430" s="35">
        <f t="shared" si="108"/>
        <v>12</v>
      </c>
      <c r="V430" s="35" t="e">
        <f t="shared" si="116"/>
        <v>#DIV/0!</v>
      </c>
      <c r="W430" s="35">
        <f t="shared" si="117"/>
        <v>0.75</v>
      </c>
      <c r="X430" s="35">
        <f t="shared" si="118"/>
        <v>6</v>
      </c>
      <c r="Y430" s="35">
        <f t="shared" si="109"/>
        <v>0</v>
      </c>
      <c r="Z430" s="35">
        <f t="shared" si="110"/>
        <v>18</v>
      </c>
      <c r="AA430" s="35">
        <f t="shared" si="111"/>
        <v>18</v>
      </c>
      <c r="AB430" s="21">
        <f>'Data Entry'!S430</f>
        <v>0</v>
      </c>
      <c r="AC430" s="21">
        <f>'Data Entry'!T430</f>
        <v>0</v>
      </c>
      <c r="AD430" s="21">
        <f>'Data Entry'!U430</f>
        <v>0</v>
      </c>
      <c r="AE430" s="21">
        <f t="shared" si="112"/>
        <v>0</v>
      </c>
      <c r="AF430" s="13">
        <f>'Data Entry'!V430</f>
        <v>2</v>
      </c>
      <c r="AG430" s="13">
        <f t="shared" si="113"/>
        <v>0.666666666666667</v>
      </c>
      <c r="AH430" s="13">
        <f>'Data Entry'!W430</f>
        <v>0</v>
      </c>
      <c r="AI430" s="13">
        <f>'Data Entry'!X430</f>
        <v>0</v>
      </c>
      <c r="AJ430" s="13">
        <f>'Data Entry'!Y430</f>
        <v>0</v>
      </c>
      <c r="AK430" s="13">
        <f>'Data Entry'!Z430</f>
        <v>0</v>
      </c>
    </row>
    <row r="431" spans="1:37">
      <c r="A431" s="34">
        <f>'Data Entry'!A431</f>
        <v>5031</v>
      </c>
      <c r="B431" s="34">
        <f>'Data Entry'!B431</f>
        <v>74</v>
      </c>
      <c r="C431" s="20">
        <f>IF('Data Entry'!C431="red",1,IF('Data Entry'!C431="blue",2,0))</f>
        <v>2</v>
      </c>
      <c r="D431" s="22">
        <f>'Data Entry'!D431</f>
        <v>1</v>
      </c>
      <c r="E431" s="22">
        <f>'Data Entry'!E431</f>
        <v>0</v>
      </c>
      <c r="F431" s="22">
        <f>'Data Entry'!F431</f>
        <v>0</v>
      </c>
      <c r="G431" s="22">
        <f>'Data Entry'!G431</f>
        <v>1</v>
      </c>
      <c r="H431" s="22">
        <f>'Data Entry'!H431</f>
        <v>0</v>
      </c>
      <c r="I431" s="22">
        <f t="shared" si="114"/>
        <v>0</v>
      </c>
      <c r="J431" s="22">
        <f t="shared" si="115"/>
        <v>1</v>
      </c>
      <c r="K431" s="22">
        <f t="shared" si="102"/>
        <v>2</v>
      </c>
      <c r="L431" s="22">
        <f t="shared" si="103"/>
        <v>0</v>
      </c>
      <c r="M431" s="22">
        <f t="shared" si="104"/>
        <v>4</v>
      </c>
      <c r="N431" s="22">
        <f t="shared" si="105"/>
        <v>1</v>
      </c>
      <c r="O431" s="22">
        <f t="shared" si="106"/>
        <v>6</v>
      </c>
      <c r="P431" s="35">
        <f>'Data Entry'!I431</f>
        <v>0</v>
      </c>
      <c r="Q431" s="35">
        <f>'Data Entry'!J431</f>
        <v>0</v>
      </c>
      <c r="R431" s="35">
        <f>'Data Entry'!K431</f>
        <v>0</v>
      </c>
      <c r="S431" s="35">
        <f>'Data Entry'!L431</f>
        <v>0</v>
      </c>
      <c r="T431" s="35">
        <f t="shared" si="107"/>
        <v>0</v>
      </c>
      <c r="U431" s="35">
        <f t="shared" si="108"/>
        <v>0</v>
      </c>
      <c r="V431" s="35" t="e">
        <f t="shared" si="116"/>
        <v>#DIV/0!</v>
      </c>
      <c r="W431" s="35" t="e">
        <f t="shared" si="117"/>
        <v>#DIV/0!</v>
      </c>
      <c r="X431" s="35">
        <f t="shared" si="118"/>
        <v>0</v>
      </c>
      <c r="Y431" s="35">
        <f t="shared" si="109"/>
        <v>0</v>
      </c>
      <c r="Z431" s="35">
        <f t="shared" si="110"/>
        <v>0</v>
      </c>
      <c r="AA431" s="35">
        <f t="shared" si="111"/>
        <v>0</v>
      </c>
      <c r="AB431" s="21">
        <f>'Data Entry'!S431</f>
        <v>0</v>
      </c>
      <c r="AC431" s="21">
        <f>'Data Entry'!T431</f>
        <v>0</v>
      </c>
      <c r="AD431" s="21">
        <f>'Data Entry'!U431</f>
        <v>0</v>
      </c>
      <c r="AE431" s="21">
        <f t="shared" si="112"/>
        <v>0</v>
      </c>
      <c r="AF431" s="13">
        <f>'Data Entry'!V431</f>
        <v>8</v>
      </c>
      <c r="AG431" s="13">
        <f t="shared" si="113"/>
        <v>2.66666666666667</v>
      </c>
      <c r="AH431" s="13">
        <f>'Data Entry'!W431</f>
        <v>0</v>
      </c>
      <c r="AI431" s="13">
        <f>'Data Entry'!X431</f>
        <v>0</v>
      </c>
      <c r="AJ431" s="13">
        <f>'Data Entry'!Y431</f>
        <v>0</v>
      </c>
      <c r="AK431" s="13">
        <f>'Data Entry'!Z431</f>
        <v>0</v>
      </c>
    </row>
    <row r="432" spans="1:37">
      <c r="A432" s="34">
        <f>'Data Entry'!A432</f>
        <v>4069</v>
      </c>
      <c r="B432" s="34">
        <f>'Data Entry'!B432</f>
        <v>75</v>
      </c>
      <c r="C432" s="20">
        <f>IF('Data Entry'!C432="red",1,IF('Data Entry'!C432="blue",2,0))</f>
        <v>1</v>
      </c>
      <c r="D432" s="22">
        <f>'Data Entry'!D432</f>
        <v>1</v>
      </c>
      <c r="E432" s="22">
        <f>'Data Entry'!E432</f>
        <v>0</v>
      </c>
      <c r="F432" s="22">
        <f>'Data Entry'!F432</f>
        <v>0</v>
      </c>
      <c r="G432" s="22">
        <f>'Data Entry'!G432</f>
        <v>1</v>
      </c>
      <c r="H432" s="22">
        <f>'Data Entry'!H432</f>
        <v>0</v>
      </c>
      <c r="I432" s="22">
        <f t="shared" si="114"/>
        <v>0</v>
      </c>
      <c r="J432" s="22">
        <f t="shared" si="115"/>
        <v>1</v>
      </c>
      <c r="K432" s="22">
        <f t="shared" si="102"/>
        <v>2</v>
      </c>
      <c r="L432" s="22">
        <f t="shared" si="103"/>
        <v>0</v>
      </c>
      <c r="M432" s="22">
        <f t="shared" si="104"/>
        <v>4</v>
      </c>
      <c r="N432" s="22">
        <f t="shared" si="105"/>
        <v>1</v>
      </c>
      <c r="O432" s="22">
        <f t="shared" si="106"/>
        <v>6</v>
      </c>
      <c r="P432" s="35">
        <f>'Data Entry'!I432</f>
        <v>0</v>
      </c>
      <c r="Q432" s="35">
        <f>'Data Entry'!J432</f>
        <v>0</v>
      </c>
      <c r="R432" s="35">
        <f>'Data Entry'!K432</f>
        <v>4</v>
      </c>
      <c r="S432" s="35">
        <f>'Data Entry'!L432</f>
        <v>1</v>
      </c>
      <c r="T432" s="35">
        <f t="shared" si="107"/>
        <v>0</v>
      </c>
      <c r="U432" s="35">
        <f t="shared" si="108"/>
        <v>5</v>
      </c>
      <c r="V432" s="35" t="e">
        <f t="shared" si="116"/>
        <v>#DIV/0!</v>
      </c>
      <c r="W432" s="35">
        <f t="shared" si="117"/>
        <v>0.8</v>
      </c>
      <c r="X432" s="35">
        <f t="shared" si="118"/>
        <v>2.5</v>
      </c>
      <c r="Y432" s="35">
        <f t="shared" si="109"/>
        <v>0</v>
      </c>
      <c r="Z432" s="35">
        <f t="shared" si="110"/>
        <v>8</v>
      </c>
      <c r="AA432" s="35">
        <f t="shared" si="111"/>
        <v>8</v>
      </c>
      <c r="AB432" s="21">
        <f>'Data Entry'!S432</f>
        <v>0</v>
      </c>
      <c r="AC432" s="21">
        <f>'Data Entry'!T432</f>
        <v>4</v>
      </c>
      <c r="AD432" s="21">
        <f>'Data Entry'!U432</f>
        <v>1</v>
      </c>
      <c r="AE432" s="21">
        <f t="shared" si="112"/>
        <v>15</v>
      </c>
      <c r="AF432" s="13">
        <f>'Data Entry'!V432</f>
        <v>4</v>
      </c>
      <c r="AG432" s="13">
        <f t="shared" si="113"/>
        <v>1.33333333333333</v>
      </c>
      <c r="AH432" s="13">
        <f>'Data Entry'!W432</f>
        <v>0</v>
      </c>
      <c r="AI432" s="13">
        <f>'Data Entry'!X432</f>
        <v>0</v>
      </c>
      <c r="AJ432" s="13">
        <f>'Data Entry'!Y432</f>
        <v>0</v>
      </c>
      <c r="AK432" s="13">
        <f>'Data Entry'!Z432</f>
        <v>0</v>
      </c>
    </row>
    <row r="433" spans="1:37">
      <c r="A433" s="34">
        <f>'Data Entry'!A433</f>
        <v>4678</v>
      </c>
      <c r="B433" s="34">
        <f>'Data Entry'!B433</f>
        <v>75</v>
      </c>
      <c r="C433" s="20">
        <f>IF('Data Entry'!C433="red",1,IF('Data Entry'!C433="blue",2,0))</f>
        <v>1</v>
      </c>
      <c r="D433" s="22">
        <f>'Data Entry'!D433</f>
        <v>1</v>
      </c>
      <c r="E433" s="22">
        <f>'Data Entry'!E433</f>
        <v>0</v>
      </c>
      <c r="F433" s="22">
        <f>'Data Entry'!F433</f>
        <v>0</v>
      </c>
      <c r="G433" s="22">
        <f>'Data Entry'!G433</f>
        <v>4</v>
      </c>
      <c r="H433" s="22">
        <f>'Data Entry'!H433</f>
        <v>0</v>
      </c>
      <c r="I433" s="22">
        <f t="shared" si="114"/>
        <v>0</v>
      </c>
      <c r="J433" s="22">
        <f t="shared" si="115"/>
        <v>4</v>
      </c>
      <c r="K433" s="22">
        <f t="shared" si="102"/>
        <v>2</v>
      </c>
      <c r="L433" s="22">
        <f t="shared" si="103"/>
        <v>0</v>
      </c>
      <c r="M433" s="22">
        <f t="shared" si="104"/>
        <v>16</v>
      </c>
      <c r="N433" s="22">
        <f t="shared" si="105"/>
        <v>4</v>
      </c>
      <c r="O433" s="22">
        <f t="shared" si="106"/>
        <v>18</v>
      </c>
      <c r="P433" s="35">
        <f>'Data Entry'!I433</f>
        <v>0</v>
      </c>
      <c r="Q433" s="35">
        <f>'Data Entry'!J433</f>
        <v>0</v>
      </c>
      <c r="R433" s="35">
        <f>'Data Entry'!K433</f>
        <v>15</v>
      </c>
      <c r="S433" s="35">
        <f>'Data Entry'!L433</f>
        <v>2</v>
      </c>
      <c r="T433" s="35">
        <f t="shared" si="107"/>
        <v>0</v>
      </c>
      <c r="U433" s="35">
        <f t="shared" si="108"/>
        <v>17</v>
      </c>
      <c r="V433" s="35" t="e">
        <f t="shared" si="116"/>
        <v>#DIV/0!</v>
      </c>
      <c r="W433" s="35">
        <f t="shared" si="117"/>
        <v>0.882352941176471</v>
      </c>
      <c r="X433" s="35">
        <f t="shared" si="118"/>
        <v>8.5</v>
      </c>
      <c r="Y433" s="35">
        <f t="shared" si="109"/>
        <v>0</v>
      </c>
      <c r="Z433" s="35">
        <f t="shared" si="110"/>
        <v>30</v>
      </c>
      <c r="AA433" s="35">
        <f t="shared" si="111"/>
        <v>30</v>
      </c>
      <c r="AB433" s="21">
        <f>'Data Entry'!S433</f>
        <v>0</v>
      </c>
      <c r="AC433" s="21">
        <f>'Data Entry'!T433</f>
        <v>0</v>
      </c>
      <c r="AD433" s="21">
        <f>'Data Entry'!U433</f>
        <v>0</v>
      </c>
      <c r="AE433" s="21">
        <f t="shared" si="112"/>
        <v>0</v>
      </c>
      <c r="AF433" s="13">
        <f>'Data Entry'!V433</f>
        <v>4</v>
      </c>
      <c r="AG433" s="13">
        <f t="shared" si="113"/>
        <v>1.33333333333333</v>
      </c>
      <c r="AH433" s="13">
        <f>'Data Entry'!W433</f>
        <v>0</v>
      </c>
      <c r="AI433" s="13">
        <f>'Data Entry'!X433</f>
        <v>0</v>
      </c>
      <c r="AJ433" s="13">
        <f>'Data Entry'!Y433</f>
        <v>0</v>
      </c>
      <c r="AK433" s="13">
        <f>'Data Entry'!Z433</f>
        <v>0</v>
      </c>
    </row>
    <row r="434" spans="1:37">
      <c r="A434" s="34">
        <f>'Data Entry'!A434</f>
        <v>2013</v>
      </c>
      <c r="B434" s="34">
        <f>'Data Entry'!B434</f>
        <v>75</v>
      </c>
      <c r="C434" s="20">
        <f>IF('Data Entry'!C434="red",1,IF('Data Entry'!C434="blue",2,0))</f>
        <v>2</v>
      </c>
      <c r="D434" s="22">
        <f>'Data Entry'!D434</f>
        <v>1</v>
      </c>
      <c r="E434" s="22">
        <f>'Data Entry'!E434</f>
        <v>1</v>
      </c>
      <c r="F434" s="22">
        <f>'Data Entry'!F434</f>
        <v>0</v>
      </c>
      <c r="G434" s="22">
        <f>'Data Entry'!G434</f>
        <v>0</v>
      </c>
      <c r="H434" s="22">
        <f>'Data Entry'!H434</f>
        <v>0</v>
      </c>
      <c r="I434" s="22">
        <f t="shared" si="114"/>
        <v>1</v>
      </c>
      <c r="J434" s="22">
        <f t="shared" si="115"/>
        <v>0</v>
      </c>
      <c r="K434" s="22">
        <f t="shared" si="102"/>
        <v>2</v>
      </c>
      <c r="L434" s="22">
        <f t="shared" si="103"/>
        <v>2</v>
      </c>
      <c r="M434" s="22">
        <f t="shared" si="104"/>
        <v>0</v>
      </c>
      <c r="N434" s="22">
        <f t="shared" si="105"/>
        <v>1</v>
      </c>
      <c r="O434" s="22">
        <f t="shared" si="106"/>
        <v>4</v>
      </c>
      <c r="P434" s="35">
        <f>'Data Entry'!I434</f>
        <v>3</v>
      </c>
      <c r="Q434" s="35">
        <f>'Data Entry'!J434</f>
        <v>4</v>
      </c>
      <c r="R434" s="35">
        <f>'Data Entry'!K434</f>
        <v>0</v>
      </c>
      <c r="S434" s="35">
        <f>'Data Entry'!L434</f>
        <v>0</v>
      </c>
      <c r="T434" s="35">
        <f t="shared" si="107"/>
        <v>7</v>
      </c>
      <c r="U434" s="35">
        <f t="shared" si="108"/>
        <v>0</v>
      </c>
      <c r="V434" s="35">
        <f t="shared" si="116"/>
        <v>0.428571428571429</v>
      </c>
      <c r="W434" s="35" t="e">
        <f t="shared" si="117"/>
        <v>#DIV/0!</v>
      </c>
      <c r="X434" s="35">
        <f t="shared" si="118"/>
        <v>3.5</v>
      </c>
      <c r="Y434" s="35">
        <f t="shared" si="109"/>
        <v>3</v>
      </c>
      <c r="Z434" s="35">
        <f t="shared" si="110"/>
        <v>0</v>
      </c>
      <c r="AA434" s="35">
        <f t="shared" si="111"/>
        <v>3</v>
      </c>
      <c r="AB434" s="21">
        <f>'Data Entry'!S434</f>
        <v>0</v>
      </c>
      <c r="AC434" s="21">
        <f>'Data Entry'!T434</f>
        <v>4</v>
      </c>
      <c r="AD434" s="21">
        <f>'Data Entry'!U434</f>
        <v>0</v>
      </c>
      <c r="AE434" s="21">
        <f t="shared" si="112"/>
        <v>15</v>
      </c>
      <c r="AF434" s="13">
        <f>'Data Entry'!V434</f>
        <v>0</v>
      </c>
      <c r="AG434" s="13">
        <f t="shared" si="113"/>
        <v>0</v>
      </c>
      <c r="AH434" s="13">
        <f>'Data Entry'!W434</f>
        <v>0</v>
      </c>
      <c r="AI434" s="13">
        <f>'Data Entry'!X434</f>
        <v>0</v>
      </c>
      <c r="AJ434" s="13">
        <f>'Data Entry'!Y434</f>
        <v>0</v>
      </c>
      <c r="AK434" s="13">
        <f>'Data Entry'!Z434</f>
        <v>0</v>
      </c>
    </row>
    <row r="435" spans="1:37">
      <c r="A435" s="34">
        <f>'Data Entry'!A435</f>
        <v>8731</v>
      </c>
      <c r="B435" s="34">
        <f>'Data Entry'!B435</f>
        <v>75</v>
      </c>
      <c r="C435" s="20">
        <f>IF('Data Entry'!C435="red",1,IF('Data Entry'!C435="blue",2,0))</f>
        <v>0</v>
      </c>
      <c r="D435" s="22">
        <f>'Data Entry'!D435</f>
        <v>0</v>
      </c>
      <c r="E435" s="22">
        <f>'Data Entry'!E435</f>
        <v>0</v>
      </c>
      <c r="F435" s="22">
        <f>'Data Entry'!F435</f>
        <v>0</v>
      </c>
      <c r="G435" s="22">
        <f>'Data Entry'!G435</f>
        <v>0</v>
      </c>
      <c r="H435" s="22">
        <f>'Data Entry'!H435</f>
        <v>0</v>
      </c>
      <c r="I435" s="22">
        <f t="shared" si="114"/>
        <v>0</v>
      </c>
      <c r="J435" s="22">
        <f t="shared" si="115"/>
        <v>0</v>
      </c>
      <c r="K435" s="22">
        <f t="shared" si="102"/>
        <v>0</v>
      </c>
      <c r="L435" s="22">
        <f t="shared" si="103"/>
        <v>0</v>
      </c>
      <c r="M435" s="22">
        <f t="shared" si="104"/>
        <v>0</v>
      </c>
      <c r="N435" s="22">
        <f t="shared" si="105"/>
        <v>0</v>
      </c>
      <c r="O435" s="22">
        <f t="shared" si="106"/>
        <v>0</v>
      </c>
      <c r="P435" s="35">
        <f>'Data Entry'!I435</f>
        <v>1</v>
      </c>
      <c r="Q435" s="35">
        <f>'Data Entry'!J435</f>
        <v>1</v>
      </c>
      <c r="R435" s="35">
        <f>'Data Entry'!K435</f>
        <v>0</v>
      </c>
      <c r="S435" s="35">
        <f>'Data Entry'!L435</f>
        <v>1</v>
      </c>
      <c r="T435" s="35">
        <f t="shared" si="107"/>
        <v>2</v>
      </c>
      <c r="U435" s="35">
        <f t="shared" si="108"/>
        <v>1</v>
      </c>
      <c r="V435" s="35">
        <f t="shared" si="116"/>
        <v>0.5</v>
      </c>
      <c r="W435" s="35">
        <f t="shared" si="117"/>
        <v>0</v>
      </c>
      <c r="X435" s="35">
        <f t="shared" si="118"/>
        <v>1.5</v>
      </c>
      <c r="Y435" s="35">
        <f t="shared" si="109"/>
        <v>1</v>
      </c>
      <c r="Z435" s="35">
        <f t="shared" si="110"/>
        <v>0</v>
      </c>
      <c r="AA435" s="35">
        <f t="shared" si="111"/>
        <v>1</v>
      </c>
      <c r="AB435" s="21">
        <f>'Data Entry'!S435</f>
        <v>0</v>
      </c>
      <c r="AC435" s="21">
        <f>'Data Entry'!T435</f>
        <v>0</v>
      </c>
      <c r="AD435" s="21">
        <f>'Data Entry'!U435</f>
        <v>0</v>
      </c>
      <c r="AE435" s="21">
        <f t="shared" si="112"/>
        <v>0</v>
      </c>
      <c r="AF435" s="13">
        <f>'Data Entry'!V435</f>
        <v>0</v>
      </c>
      <c r="AG435" s="13">
        <f t="shared" si="113"/>
        <v>0</v>
      </c>
      <c r="AH435" s="13">
        <f>'Data Entry'!W435</f>
        <v>0</v>
      </c>
      <c r="AI435" s="13">
        <f>'Data Entry'!X435</f>
        <v>0</v>
      </c>
      <c r="AJ435" s="13">
        <f>'Data Entry'!Y435</f>
        <v>0</v>
      </c>
      <c r="AK435" s="13">
        <f>'Data Entry'!Z435</f>
        <v>0</v>
      </c>
    </row>
    <row r="436" spans="1:37">
      <c r="A436" s="34">
        <f>'Data Entry'!A436</f>
        <v>4476</v>
      </c>
      <c r="B436" s="34">
        <f>'Data Entry'!B436</f>
        <v>75</v>
      </c>
      <c r="C436" s="20">
        <f>IF('Data Entry'!C436="red",1,IF('Data Entry'!C436="blue",2,0))</f>
        <v>1</v>
      </c>
      <c r="D436" s="22">
        <f>'Data Entry'!D436</f>
        <v>0</v>
      </c>
      <c r="E436" s="22">
        <f>'Data Entry'!E436</f>
        <v>0</v>
      </c>
      <c r="F436" s="22">
        <f>'Data Entry'!F436</f>
        <v>0</v>
      </c>
      <c r="G436" s="22">
        <f>'Data Entry'!G436</f>
        <v>2</v>
      </c>
      <c r="H436" s="22">
        <f>'Data Entry'!H436</f>
        <v>0</v>
      </c>
      <c r="I436" s="22">
        <f t="shared" si="114"/>
        <v>0</v>
      </c>
      <c r="J436" s="22">
        <f t="shared" si="115"/>
        <v>2</v>
      </c>
      <c r="K436" s="22">
        <f t="shared" si="102"/>
        <v>0</v>
      </c>
      <c r="L436" s="22">
        <f t="shared" si="103"/>
        <v>0</v>
      </c>
      <c r="M436" s="22">
        <f t="shared" si="104"/>
        <v>8</v>
      </c>
      <c r="N436" s="22">
        <f t="shared" si="105"/>
        <v>2</v>
      </c>
      <c r="O436" s="22">
        <f t="shared" si="106"/>
        <v>8</v>
      </c>
      <c r="P436" s="35">
        <f>'Data Entry'!I436</f>
        <v>0</v>
      </c>
      <c r="Q436" s="35">
        <f>'Data Entry'!J436</f>
        <v>0</v>
      </c>
      <c r="R436" s="35">
        <f>'Data Entry'!K436</f>
        <v>12</v>
      </c>
      <c r="S436" s="35">
        <f>'Data Entry'!L436</f>
        <v>1</v>
      </c>
      <c r="T436" s="35">
        <f t="shared" si="107"/>
        <v>0</v>
      </c>
      <c r="U436" s="35">
        <f t="shared" si="108"/>
        <v>13</v>
      </c>
      <c r="V436" s="35" t="e">
        <f t="shared" si="116"/>
        <v>#DIV/0!</v>
      </c>
      <c r="W436" s="35">
        <f t="shared" si="117"/>
        <v>0.923076923076923</v>
      </c>
      <c r="X436" s="35">
        <f t="shared" si="118"/>
        <v>6.5</v>
      </c>
      <c r="Y436" s="35">
        <f t="shared" si="109"/>
        <v>0</v>
      </c>
      <c r="Z436" s="35">
        <f t="shared" si="110"/>
        <v>24</v>
      </c>
      <c r="AA436" s="35">
        <f t="shared" si="111"/>
        <v>24</v>
      </c>
      <c r="AB436" s="21">
        <f>'Data Entry'!S436</f>
        <v>0</v>
      </c>
      <c r="AC436" s="21">
        <f>'Data Entry'!T436</f>
        <v>0</v>
      </c>
      <c r="AD436" s="21">
        <f>'Data Entry'!U436</f>
        <v>1</v>
      </c>
      <c r="AE436" s="21">
        <f t="shared" si="112"/>
        <v>0</v>
      </c>
      <c r="AF436" s="13">
        <f>'Data Entry'!V436</f>
        <v>4</v>
      </c>
      <c r="AG436" s="13">
        <f t="shared" si="113"/>
        <v>1.33333333333333</v>
      </c>
      <c r="AH436" s="13">
        <f>'Data Entry'!W436</f>
        <v>0</v>
      </c>
      <c r="AI436" s="13">
        <f>'Data Entry'!X436</f>
        <v>0</v>
      </c>
      <c r="AJ436" s="13">
        <f>'Data Entry'!Y436</f>
        <v>0</v>
      </c>
      <c r="AK436" s="13">
        <f>'Data Entry'!Z436</f>
        <v>0</v>
      </c>
    </row>
    <row r="437" spans="1:37">
      <c r="A437" s="34">
        <f>'Data Entry'!A437</f>
        <v>4917</v>
      </c>
      <c r="B437" s="34">
        <f>'Data Entry'!B437</f>
        <v>75</v>
      </c>
      <c r="C437" s="20">
        <f>IF('Data Entry'!C437="red",1,IF('Data Entry'!C437="blue",2,0))</f>
        <v>2</v>
      </c>
      <c r="D437" s="22">
        <f>'Data Entry'!D437</f>
        <v>1</v>
      </c>
      <c r="E437" s="22">
        <f>'Data Entry'!E437</f>
        <v>0</v>
      </c>
      <c r="F437" s="22">
        <f>'Data Entry'!F437</f>
        <v>0</v>
      </c>
      <c r="G437" s="22">
        <f>'Data Entry'!G437</f>
        <v>2</v>
      </c>
      <c r="H437" s="22">
        <f>'Data Entry'!H437</f>
        <v>0</v>
      </c>
      <c r="I437" s="22">
        <f t="shared" si="114"/>
        <v>0</v>
      </c>
      <c r="J437" s="22">
        <f t="shared" si="115"/>
        <v>2</v>
      </c>
      <c r="K437" s="22">
        <f t="shared" si="102"/>
        <v>2</v>
      </c>
      <c r="L437" s="22">
        <f t="shared" si="103"/>
        <v>0</v>
      </c>
      <c r="M437" s="22">
        <f t="shared" si="104"/>
        <v>8</v>
      </c>
      <c r="N437" s="22">
        <f t="shared" si="105"/>
        <v>2</v>
      </c>
      <c r="O437" s="22">
        <f t="shared" si="106"/>
        <v>10</v>
      </c>
      <c r="P437" s="35">
        <f>'Data Entry'!I437</f>
        <v>0</v>
      </c>
      <c r="Q437" s="35">
        <f>'Data Entry'!J437</f>
        <v>0</v>
      </c>
      <c r="R437" s="35">
        <f>'Data Entry'!K437</f>
        <v>7</v>
      </c>
      <c r="S437" s="35">
        <f>'Data Entry'!L437</f>
        <v>1</v>
      </c>
      <c r="T437" s="35">
        <f t="shared" si="107"/>
        <v>0</v>
      </c>
      <c r="U437" s="35">
        <f t="shared" si="108"/>
        <v>8</v>
      </c>
      <c r="V437" s="35" t="e">
        <f t="shared" si="116"/>
        <v>#DIV/0!</v>
      </c>
      <c r="W437" s="35">
        <f t="shared" si="117"/>
        <v>0.875</v>
      </c>
      <c r="X437" s="35">
        <f t="shared" si="118"/>
        <v>4</v>
      </c>
      <c r="Y437" s="35">
        <f t="shared" si="109"/>
        <v>0</v>
      </c>
      <c r="Z437" s="35">
        <f t="shared" si="110"/>
        <v>14</v>
      </c>
      <c r="AA437" s="35">
        <f t="shared" si="111"/>
        <v>14</v>
      </c>
      <c r="AB437" s="21">
        <f>'Data Entry'!S437</f>
        <v>0</v>
      </c>
      <c r="AC437" s="21">
        <f>'Data Entry'!T437</f>
        <v>4</v>
      </c>
      <c r="AD437" s="21">
        <f>'Data Entry'!U437</f>
        <v>0</v>
      </c>
      <c r="AE437" s="21">
        <f t="shared" si="112"/>
        <v>15</v>
      </c>
      <c r="AF437" s="13">
        <f>'Data Entry'!V437</f>
        <v>0</v>
      </c>
      <c r="AG437" s="13">
        <f t="shared" si="113"/>
        <v>0</v>
      </c>
      <c r="AH437" s="13">
        <f>'Data Entry'!W437</f>
        <v>0</v>
      </c>
      <c r="AI437" s="13">
        <f>'Data Entry'!X437</f>
        <v>0</v>
      </c>
      <c r="AJ437" s="13">
        <f>'Data Entry'!Y437</f>
        <v>0</v>
      </c>
      <c r="AK437" s="13">
        <f>'Data Entry'!Z437</f>
        <v>0</v>
      </c>
    </row>
    <row r="438" spans="1:37">
      <c r="A438" s="34">
        <f>'Data Entry'!A438</f>
        <v>4039</v>
      </c>
      <c r="B438" s="34">
        <f>'Data Entry'!B438</f>
        <v>72</v>
      </c>
      <c r="C438" s="20">
        <f>IF('Data Entry'!C438="red",1,IF('Data Entry'!C438="blue",2,0))</f>
        <v>2</v>
      </c>
      <c r="D438" s="22">
        <f>'Data Entry'!D438</f>
        <v>1</v>
      </c>
      <c r="E438" s="22">
        <f>'Data Entry'!E438</f>
        <v>0</v>
      </c>
      <c r="F438" s="22">
        <f>'Data Entry'!F438</f>
        <v>0</v>
      </c>
      <c r="G438" s="22">
        <f>'Data Entry'!G438</f>
        <v>4</v>
      </c>
      <c r="H438" s="22">
        <f>'Data Entry'!H438</f>
        <v>0</v>
      </c>
      <c r="I438" s="22">
        <f t="shared" si="114"/>
        <v>0</v>
      </c>
      <c r="J438" s="22">
        <f t="shared" si="115"/>
        <v>4</v>
      </c>
      <c r="K438" s="22">
        <f t="shared" si="102"/>
        <v>2</v>
      </c>
      <c r="L438" s="22">
        <f t="shared" si="103"/>
        <v>0</v>
      </c>
      <c r="M438" s="22">
        <f t="shared" si="104"/>
        <v>16</v>
      </c>
      <c r="N438" s="22">
        <f t="shared" si="105"/>
        <v>4</v>
      </c>
      <c r="O438" s="22">
        <f t="shared" si="106"/>
        <v>18</v>
      </c>
      <c r="P438" s="35">
        <f>'Data Entry'!I438</f>
        <v>0</v>
      </c>
      <c r="Q438" s="35">
        <f>'Data Entry'!J438</f>
        <v>0</v>
      </c>
      <c r="R438" s="35">
        <f>'Data Entry'!K438</f>
        <v>9</v>
      </c>
      <c r="S438" s="35">
        <f>'Data Entry'!L438</f>
        <v>2</v>
      </c>
      <c r="T438" s="35">
        <f t="shared" si="107"/>
        <v>0</v>
      </c>
      <c r="U438" s="35">
        <f t="shared" si="108"/>
        <v>11</v>
      </c>
      <c r="V438" s="35" t="e">
        <f t="shared" si="116"/>
        <v>#DIV/0!</v>
      </c>
      <c r="W438" s="35">
        <f t="shared" si="117"/>
        <v>0.818181818181818</v>
      </c>
      <c r="X438" s="35">
        <f t="shared" si="118"/>
        <v>5.5</v>
      </c>
      <c r="Y438" s="35">
        <f t="shared" si="109"/>
        <v>0</v>
      </c>
      <c r="Z438" s="35">
        <f t="shared" si="110"/>
        <v>18</v>
      </c>
      <c r="AA438" s="35">
        <f t="shared" si="111"/>
        <v>18</v>
      </c>
      <c r="AB438" s="21">
        <f>'Data Entry'!S438</f>
        <v>0</v>
      </c>
      <c r="AC438" s="21">
        <f>'Data Entry'!T438</f>
        <v>3</v>
      </c>
      <c r="AD438" s="21">
        <f>'Data Entry'!U438</f>
        <v>0</v>
      </c>
      <c r="AE438" s="21">
        <f t="shared" si="112"/>
        <v>10</v>
      </c>
      <c r="AF438" s="13">
        <f>'Data Entry'!V438</f>
        <v>8</v>
      </c>
      <c r="AG438" s="13">
        <f t="shared" si="113"/>
        <v>2.66666666666667</v>
      </c>
      <c r="AH438" s="13">
        <f>'Data Entry'!W438</f>
        <v>0</v>
      </c>
      <c r="AI438" s="13">
        <f>'Data Entry'!X438</f>
        <v>0</v>
      </c>
      <c r="AJ438" s="13">
        <f>'Data Entry'!Y438</f>
        <v>0</v>
      </c>
      <c r="AK438" s="13">
        <f>'Data Entry'!Z438</f>
        <v>0</v>
      </c>
    </row>
    <row r="439" spans="1:37">
      <c r="A439" s="34">
        <f>'Data Entry'!A439</f>
        <v>5024</v>
      </c>
      <c r="B439" s="34">
        <f>'Data Entry'!B439</f>
        <v>51</v>
      </c>
      <c r="C439" s="20">
        <f>IF('Data Entry'!C439="red",1,IF('Data Entry'!C439="blue",2,0))</f>
        <v>2</v>
      </c>
      <c r="D439" s="22">
        <f>'Data Entry'!D439</f>
        <v>1</v>
      </c>
      <c r="E439" s="22">
        <f>'Data Entry'!E439</f>
        <v>0</v>
      </c>
      <c r="F439" s="22">
        <f>'Data Entry'!F439</f>
        <v>0</v>
      </c>
      <c r="G439" s="22">
        <f>'Data Entry'!G439</f>
        <v>2</v>
      </c>
      <c r="H439" s="22">
        <f>'Data Entry'!H439</f>
        <v>0</v>
      </c>
      <c r="I439" s="22">
        <f t="shared" si="114"/>
        <v>0</v>
      </c>
      <c r="J439" s="22">
        <f t="shared" si="115"/>
        <v>2</v>
      </c>
      <c r="K439" s="22">
        <f t="shared" si="102"/>
        <v>2</v>
      </c>
      <c r="L439" s="22">
        <f t="shared" si="103"/>
        <v>0</v>
      </c>
      <c r="M439" s="22">
        <f t="shared" si="104"/>
        <v>8</v>
      </c>
      <c r="N439" s="22">
        <f t="shared" si="105"/>
        <v>2</v>
      </c>
      <c r="O439" s="22">
        <f t="shared" si="106"/>
        <v>10</v>
      </c>
      <c r="P439" s="35">
        <f>'Data Entry'!I439</f>
        <v>1</v>
      </c>
      <c r="Q439" s="35">
        <f>'Data Entry'!J439</f>
        <v>0</v>
      </c>
      <c r="R439" s="35">
        <f>'Data Entry'!K439</f>
        <v>5</v>
      </c>
      <c r="S439" s="35">
        <f>'Data Entry'!L439</f>
        <v>2</v>
      </c>
      <c r="T439" s="35">
        <f t="shared" si="107"/>
        <v>1</v>
      </c>
      <c r="U439" s="35">
        <f t="shared" si="108"/>
        <v>7</v>
      </c>
      <c r="V439" s="35">
        <f t="shared" si="116"/>
        <v>1</v>
      </c>
      <c r="W439" s="35">
        <f t="shared" si="117"/>
        <v>0.714285714285714</v>
      </c>
      <c r="X439" s="35">
        <f t="shared" si="118"/>
        <v>4</v>
      </c>
      <c r="Y439" s="35">
        <f t="shared" si="109"/>
        <v>1</v>
      </c>
      <c r="Z439" s="35">
        <f t="shared" si="110"/>
        <v>10</v>
      </c>
      <c r="AA439" s="35">
        <f t="shared" si="111"/>
        <v>11</v>
      </c>
      <c r="AB439" s="21">
        <f>'Data Entry'!S439</f>
        <v>0</v>
      </c>
      <c r="AC439" s="21">
        <f>'Data Entry'!T439</f>
        <v>2</v>
      </c>
      <c r="AD439" s="21">
        <f>'Data Entry'!U439</f>
        <v>0</v>
      </c>
      <c r="AE439" s="21">
        <f t="shared" si="112"/>
        <v>6</v>
      </c>
      <c r="AF439" s="13">
        <f>'Data Entry'!V439</f>
        <v>4</v>
      </c>
      <c r="AG439" s="13">
        <f t="shared" si="113"/>
        <v>1.33333333333333</v>
      </c>
      <c r="AH439" s="13">
        <f>'Data Entry'!W439</f>
        <v>0</v>
      </c>
      <c r="AI439" s="13">
        <f>'Data Entry'!X439</f>
        <v>0</v>
      </c>
      <c r="AJ439" s="13">
        <f>'Data Entry'!Y439</f>
        <v>0</v>
      </c>
      <c r="AK439" s="13">
        <f>'Data Entry'!Z439</f>
        <v>0</v>
      </c>
    </row>
    <row r="440" spans="1:37">
      <c r="A440" s="34">
        <f>'Data Entry'!A440</f>
        <v>3560</v>
      </c>
      <c r="B440" s="34">
        <f>'Data Entry'!B440</f>
        <v>51</v>
      </c>
      <c r="C440" s="20">
        <f>IF('Data Entry'!C440="red",1,IF('Data Entry'!C440="blue",2,0))</f>
        <v>1</v>
      </c>
      <c r="D440" s="22">
        <f>'Data Entry'!D440</f>
        <v>1</v>
      </c>
      <c r="E440" s="22">
        <f>'Data Entry'!E440</f>
        <v>0</v>
      </c>
      <c r="F440" s="22">
        <f>'Data Entry'!F440</f>
        <v>0</v>
      </c>
      <c r="G440" s="22">
        <f>'Data Entry'!G440</f>
        <v>0</v>
      </c>
      <c r="H440" s="22">
        <f>'Data Entry'!H440</f>
        <v>0</v>
      </c>
      <c r="I440" s="22">
        <f t="shared" si="114"/>
        <v>0</v>
      </c>
      <c r="J440" s="22">
        <f t="shared" si="115"/>
        <v>0</v>
      </c>
      <c r="K440" s="22">
        <f t="shared" si="102"/>
        <v>2</v>
      </c>
      <c r="L440" s="22">
        <f t="shared" si="103"/>
        <v>0</v>
      </c>
      <c r="M440" s="22">
        <f t="shared" si="104"/>
        <v>0</v>
      </c>
      <c r="N440" s="22">
        <f t="shared" si="105"/>
        <v>0</v>
      </c>
      <c r="O440" s="22">
        <f t="shared" si="106"/>
        <v>2</v>
      </c>
      <c r="P440" s="35">
        <f>'Data Entry'!I440</f>
        <v>0</v>
      </c>
      <c r="Q440" s="35">
        <f>'Data Entry'!J440</f>
        <v>0</v>
      </c>
      <c r="R440" s="35">
        <f>'Data Entry'!K440</f>
        <v>4</v>
      </c>
      <c r="S440" s="35">
        <f>'Data Entry'!L440</f>
        <v>1</v>
      </c>
      <c r="T440" s="35">
        <f t="shared" si="107"/>
        <v>0</v>
      </c>
      <c r="U440" s="35">
        <f t="shared" si="108"/>
        <v>5</v>
      </c>
      <c r="V440" s="35" t="e">
        <f t="shared" si="116"/>
        <v>#DIV/0!</v>
      </c>
      <c r="W440" s="35">
        <f t="shared" si="117"/>
        <v>0.8</v>
      </c>
      <c r="X440" s="35">
        <f t="shared" si="118"/>
        <v>2.5</v>
      </c>
      <c r="Y440" s="35">
        <f t="shared" si="109"/>
        <v>0</v>
      </c>
      <c r="Z440" s="35">
        <f t="shared" si="110"/>
        <v>8</v>
      </c>
      <c r="AA440" s="35">
        <f t="shared" si="111"/>
        <v>8</v>
      </c>
      <c r="AB440" s="21">
        <f>'Data Entry'!S440</f>
        <v>0</v>
      </c>
      <c r="AC440" s="21">
        <f>'Data Entry'!T440</f>
        <v>2</v>
      </c>
      <c r="AD440" s="21">
        <f>'Data Entry'!U440</f>
        <v>0</v>
      </c>
      <c r="AE440" s="21">
        <f t="shared" si="112"/>
        <v>6</v>
      </c>
      <c r="AF440" s="13">
        <f>'Data Entry'!V440</f>
        <v>12</v>
      </c>
      <c r="AG440" s="13">
        <f t="shared" si="113"/>
        <v>4</v>
      </c>
      <c r="AH440" s="13">
        <f>'Data Entry'!W440</f>
        <v>0</v>
      </c>
      <c r="AI440" s="13">
        <f>'Data Entry'!X440</f>
        <v>0</v>
      </c>
      <c r="AJ440" s="13">
        <f>'Data Entry'!Y440</f>
        <v>0</v>
      </c>
      <c r="AK440" s="13">
        <f>'Data Entry'!Z440</f>
        <v>0</v>
      </c>
    </row>
    <row r="441" spans="1:37">
      <c r="A441" s="34">
        <f>'Data Entry'!A441</f>
        <v>8731</v>
      </c>
      <c r="B441" s="34">
        <f>'Data Entry'!B441</f>
        <v>51</v>
      </c>
      <c r="C441" s="20">
        <f>IF('Data Entry'!C441="red",1,IF('Data Entry'!C441="blue",2,0))</f>
        <v>1</v>
      </c>
      <c r="D441" s="22">
        <f>'Data Entry'!D441</f>
        <v>1</v>
      </c>
      <c r="E441" s="22">
        <f>'Data Entry'!E441</f>
        <v>0</v>
      </c>
      <c r="F441" s="22">
        <f>'Data Entry'!F441</f>
        <v>1</v>
      </c>
      <c r="G441" s="22">
        <f>'Data Entry'!G441</f>
        <v>0</v>
      </c>
      <c r="H441" s="22">
        <f>'Data Entry'!H441</f>
        <v>0</v>
      </c>
      <c r="I441" s="22">
        <f t="shared" si="114"/>
        <v>1</v>
      </c>
      <c r="J441" s="22">
        <f t="shared" si="115"/>
        <v>0</v>
      </c>
      <c r="K441" s="22">
        <f t="shared" si="102"/>
        <v>2</v>
      </c>
      <c r="L441" s="22">
        <f t="shared" si="103"/>
        <v>0</v>
      </c>
      <c r="M441" s="22">
        <f t="shared" si="104"/>
        <v>0</v>
      </c>
      <c r="N441" s="22">
        <f t="shared" si="105"/>
        <v>1</v>
      </c>
      <c r="O441" s="22">
        <f t="shared" si="106"/>
        <v>2</v>
      </c>
      <c r="P441" s="35">
        <f>'Data Entry'!I441</f>
        <v>10</v>
      </c>
      <c r="Q441" s="35">
        <f>'Data Entry'!J441</f>
        <v>0</v>
      </c>
      <c r="R441" s="35">
        <f>'Data Entry'!K441</f>
        <v>0</v>
      </c>
      <c r="S441" s="35">
        <f>'Data Entry'!L441</f>
        <v>0</v>
      </c>
      <c r="T441" s="35">
        <f t="shared" si="107"/>
        <v>10</v>
      </c>
      <c r="U441" s="35">
        <f t="shared" si="108"/>
        <v>0</v>
      </c>
      <c r="V441" s="35">
        <f t="shared" si="116"/>
        <v>1</v>
      </c>
      <c r="W441" s="35" t="e">
        <f t="shared" si="117"/>
        <v>#DIV/0!</v>
      </c>
      <c r="X441" s="35">
        <f t="shared" si="118"/>
        <v>5</v>
      </c>
      <c r="Y441" s="35">
        <f t="shared" si="109"/>
        <v>10</v>
      </c>
      <c r="Z441" s="35">
        <f t="shared" si="110"/>
        <v>0</v>
      </c>
      <c r="AA441" s="35">
        <f t="shared" si="111"/>
        <v>10</v>
      </c>
      <c r="AB441" s="21">
        <f>'Data Entry'!S441</f>
        <v>0</v>
      </c>
      <c r="AC441" s="21">
        <f>'Data Entry'!T441</f>
        <v>0</v>
      </c>
      <c r="AD441" s="21">
        <f>'Data Entry'!U441</f>
        <v>0</v>
      </c>
      <c r="AE441" s="21">
        <f t="shared" si="112"/>
        <v>0</v>
      </c>
      <c r="AF441" s="13">
        <f>'Data Entry'!V441</f>
        <v>12</v>
      </c>
      <c r="AG441" s="13">
        <f t="shared" si="113"/>
        <v>4</v>
      </c>
      <c r="AH441" s="13">
        <f>'Data Entry'!W441</f>
        <v>0</v>
      </c>
      <c r="AI441" s="13">
        <f>'Data Entry'!X441</f>
        <v>0</v>
      </c>
      <c r="AJ441" s="13">
        <f>'Data Entry'!Y441</f>
        <v>0</v>
      </c>
      <c r="AK441" s="13">
        <f>'Data Entry'!Z441</f>
        <v>0</v>
      </c>
    </row>
    <row r="442" spans="1:37">
      <c r="A442" s="34">
        <f>'Data Entry'!A442</f>
        <v>5036</v>
      </c>
      <c r="B442" s="34">
        <f>'Data Entry'!B442</f>
        <v>51</v>
      </c>
      <c r="C442" s="20">
        <f>IF('Data Entry'!C442="red",1,IF('Data Entry'!C442="blue",2,0))</f>
        <v>2</v>
      </c>
      <c r="D442" s="22">
        <f>'Data Entry'!D442</f>
        <v>1</v>
      </c>
      <c r="E442" s="22">
        <f>'Data Entry'!E442</f>
        <v>1</v>
      </c>
      <c r="F442" s="22">
        <f>'Data Entry'!F442</f>
        <v>0</v>
      </c>
      <c r="G442" s="22">
        <f>'Data Entry'!G442</f>
        <v>0</v>
      </c>
      <c r="H442" s="22">
        <f>'Data Entry'!H442</f>
        <v>0</v>
      </c>
      <c r="I442" s="22">
        <f t="shared" si="114"/>
        <v>1</v>
      </c>
      <c r="J442" s="22">
        <f t="shared" si="115"/>
        <v>0</v>
      </c>
      <c r="K442" s="22">
        <f t="shared" si="102"/>
        <v>2</v>
      </c>
      <c r="L442" s="22">
        <f t="shared" si="103"/>
        <v>2</v>
      </c>
      <c r="M442" s="22">
        <f t="shared" si="104"/>
        <v>0</v>
      </c>
      <c r="N442" s="22">
        <f t="shared" si="105"/>
        <v>1</v>
      </c>
      <c r="O442" s="22">
        <f t="shared" si="106"/>
        <v>4</v>
      </c>
      <c r="P442" s="35">
        <f>'Data Entry'!I442</f>
        <v>0</v>
      </c>
      <c r="Q442" s="35">
        <f>'Data Entry'!J442</f>
        <v>0</v>
      </c>
      <c r="R442" s="35">
        <f>'Data Entry'!K442</f>
        <v>0</v>
      </c>
      <c r="S442" s="35">
        <f>'Data Entry'!L442</f>
        <v>0</v>
      </c>
      <c r="T442" s="35">
        <f t="shared" si="107"/>
        <v>0</v>
      </c>
      <c r="U442" s="35">
        <f t="shared" si="108"/>
        <v>0</v>
      </c>
      <c r="V442" s="35" t="e">
        <f t="shared" si="116"/>
        <v>#DIV/0!</v>
      </c>
      <c r="W442" s="35" t="e">
        <f t="shared" si="117"/>
        <v>#DIV/0!</v>
      </c>
      <c r="X442" s="35">
        <f t="shared" si="118"/>
        <v>0</v>
      </c>
      <c r="Y442" s="35">
        <f t="shared" si="109"/>
        <v>0</v>
      </c>
      <c r="Z442" s="35">
        <f t="shared" si="110"/>
        <v>0</v>
      </c>
      <c r="AA442" s="35">
        <f t="shared" si="111"/>
        <v>0</v>
      </c>
      <c r="AB442" s="21">
        <f>'Data Entry'!S442</f>
        <v>0</v>
      </c>
      <c r="AC442" s="21">
        <f>'Data Entry'!T442</f>
        <v>0</v>
      </c>
      <c r="AD442" s="21">
        <f>'Data Entry'!U442</f>
        <v>1</v>
      </c>
      <c r="AE442" s="21">
        <f t="shared" si="112"/>
        <v>0</v>
      </c>
      <c r="AF442" s="13">
        <f>'Data Entry'!V442</f>
        <v>0</v>
      </c>
      <c r="AG442" s="13">
        <f t="shared" si="113"/>
        <v>0</v>
      </c>
      <c r="AH442" s="13">
        <f>'Data Entry'!W442</f>
        <v>0</v>
      </c>
      <c r="AI442" s="13">
        <f>'Data Entry'!X442</f>
        <v>0</v>
      </c>
      <c r="AJ442" s="13">
        <f>'Data Entry'!Y442</f>
        <v>0</v>
      </c>
      <c r="AK442" s="13">
        <f>'Data Entry'!Z442</f>
        <v>0</v>
      </c>
    </row>
    <row r="443" spans="1:37">
      <c r="A443" s="34">
        <f>'Data Entry'!A443</f>
        <v>2706</v>
      </c>
      <c r="B443" s="34">
        <f>'Data Entry'!B443</f>
        <v>51</v>
      </c>
      <c r="C443" s="20">
        <f>IF('Data Entry'!C443="red",1,IF('Data Entry'!C443="blue",2,0))</f>
        <v>0</v>
      </c>
      <c r="D443" s="22">
        <f>'Data Entry'!D443</f>
        <v>0</v>
      </c>
      <c r="E443" s="22">
        <f>'Data Entry'!E443</f>
        <v>0</v>
      </c>
      <c r="F443" s="22">
        <f>'Data Entry'!F443</f>
        <v>0</v>
      </c>
      <c r="G443" s="22">
        <f>'Data Entry'!G443</f>
        <v>1</v>
      </c>
      <c r="H443" s="22">
        <f>'Data Entry'!H443</f>
        <v>2</v>
      </c>
      <c r="I443" s="22">
        <f t="shared" si="114"/>
        <v>0</v>
      </c>
      <c r="J443" s="22">
        <f t="shared" si="115"/>
        <v>3</v>
      </c>
      <c r="K443" s="22">
        <f t="shared" si="102"/>
        <v>0</v>
      </c>
      <c r="L443" s="22">
        <f t="shared" si="103"/>
        <v>0</v>
      </c>
      <c r="M443" s="22">
        <f t="shared" si="104"/>
        <v>4</v>
      </c>
      <c r="N443" s="22">
        <f t="shared" si="105"/>
        <v>3</v>
      </c>
      <c r="O443" s="22">
        <f t="shared" si="106"/>
        <v>4</v>
      </c>
      <c r="P443" s="35">
        <f>'Data Entry'!I443</f>
        <v>0</v>
      </c>
      <c r="Q443" s="35">
        <f>'Data Entry'!J443</f>
        <v>1</v>
      </c>
      <c r="R443" s="35">
        <f>'Data Entry'!K443</f>
        <v>2</v>
      </c>
      <c r="S443" s="35">
        <f>'Data Entry'!L443</f>
        <v>0</v>
      </c>
      <c r="T443" s="35">
        <f t="shared" si="107"/>
        <v>1</v>
      </c>
      <c r="U443" s="35">
        <f t="shared" si="108"/>
        <v>2</v>
      </c>
      <c r="V443" s="35">
        <f t="shared" si="116"/>
        <v>0</v>
      </c>
      <c r="W443" s="35">
        <f t="shared" si="117"/>
        <v>1</v>
      </c>
      <c r="X443" s="35">
        <f t="shared" si="118"/>
        <v>1.5</v>
      </c>
      <c r="Y443" s="35">
        <f t="shared" si="109"/>
        <v>0</v>
      </c>
      <c r="Z443" s="35">
        <f t="shared" si="110"/>
        <v>4</v>
      </c>
      <c r="AA443" s="35">
        <f t="shared" si="111"/>
        <v>4</v>
      </c>
      <c r="AB443" s="21">
        <f>'Data Entry'!S443</f>
        <v>0</v>
      </c>
      <c r="AC443" s="21">
        <f>'Data Entry'!T443</f>
        <v>2</v>
      </c>
      <c r="AD443" s="21">
        <f>'Data Entry'!U443</f>
        <v>0</v>
      </c>
      <c r="AE443" s="21">
        <f t="shared" si="112"/>
        <v>6</v>
      </c>
      <c r="AF443" s="13">
        <f>'Data Entry'!V443</f>
        <v>2</v>
      </c>
      <c r="AG443" s="13">
        <f t="shared" si="113"/>
        <v>0.666666666666667</v>
      </c>
      <c r="AH443" s="13">
        <f>'Data Entry'!W443</f>
        <v>0</v>
      </c>
      <c r="AI443" s="13">
        <f>'Data Entry'!X443</f>
        <v>0</v>
      </c>
      <c r="AJ443" s="13">
        <f>'Data Entry'!Y443</f>
        <v>0</v>
      </c>
      <c r="AK443" s="13">
        <f>'Data Entry'!Z443</f>
        <v>0</v>
      </c>
    </row>
    <row r="444" spans="1:37">
      <c r="A444" s="34">
        <f>'Data Entry'!A444</f>
        <v>2609</v>
      </c>
      <c r="B444" s="34">
        <f>'Data Entry'!B444</f>
        <v>51</v>
      </c>
      <c r="C444" s="20">
        <f>IF('Data Entry'!C444="red",1,IF('Data Entry'!C444="blue",2,0))</f>
        <v>2</v>
      </c>
      <c r="D444" s="22">
        <f>'Data Entry'!D444</f>
        <v>1</v>
      </c>
      <c r="E444" s="22">
        <f>'Data Entry'!E444</f>
        <v>0</v>
      </c>
      <c r="F444" s="22">
        <f>'Data Entry'!F444</f>
        <v>0</v>
      </c>
      <c r="G444" s="22">
        <f>'Data Entry'!G444</f>
        <v>2</v>
      </c>
      <c r="H444" s="22">
        <f>'Data Entry'!H444</f>
        <v>0</v>
      </c>
      <c r="I444" s="22">
        <f t="shared" si="114"/>
        <v>0</v>
      </c>
      <c r="J444" s="22">
        <f t="shared" si="115"/>
        <v>2</v>
      </c>
      <c r="K444" s="22">
        <f t="shared" si="102"/>
        <v>2</v>
      </c>
      <c r="L444" s="22">
        <f t="shared" si="103"/>
        <v>0</v>
      </c>
      <c r="M444" s="22">
        <f t="shared" si="104"/>
        <v>8</v>
      </c>
      <c r="N444" s="22">
        <f t="shared" si="105"/>
        <v>2</v>
      </c>
      <c r="O444" s="22">
        <f t="shared" si="106"/>
        <v>10</v>
      </c>
      <c r="P444" s="35">
        <f>'Data Entry'!I444</f>
        <v>0</v>
      </c>
      <c r="Q444" s="35">
        <f>'Data Entry'!J444</f>
        <v>0</v>
      </c>
      <c r="R444" s="35">
        <f>'Data Entry'!K444</f>
        <v>9</v>
      </c>
      <c r="S444" s="35">
        <f>'Data Entry'!L444</f>
        <v>4</v>
      </c>
      <c r="T444" s="35">
        <f t="shared" si="107"/>
        <v>0</v>
      </c>
      <c r="U444" s="35">
        <f t="shared" si="108"/>
        <v>13</v>
      </c>
      <c r="V444" s="35" t="e">
        <f t="shared" si="116"/>
        <v>#DIV/0!</v>
      </c>
      <c r="W444" s="35">
        <f t="shared" si="117"/>
        <v>0.692307692307692</v>
      </c>
      <c r="X444" s="35">
        <f t="shared" si="118"/>
        <v>6.5</v>
      </c>
      <c r="Y444" s="35">
        <f t="shared" si="109"/>
        <v>0</v>
      </c>
      <c r="Z444" s="35">
        <f t="shared" si="110"/>
        <v>18</v>
      </c>
      <c r="AA444" s="35">
        <f t="shared" si="111"/>
        <v>18</v>
      </c>
      <c r="AB444" s="21">
        <f>'Data Entry'!S444</f>
        <v>0</v>
      </c>
      <c r="AC444" s="21">
        <f>'Data Entry'!T444</f>
        <v>4</v>
      </c>
      <c r="AD444" s="21">
        <f>'Data Entry'!U444</f>
        <v>1</v>
      </c>
      <c r="AE444" s="21">
        <f t="shared" si="112"/>
        <v>15</v>
      </c>
      <c r="AF444" s="13">
        <f>'Data Entry'!V444</f>
        <v>12</v>
      </c>
      <c r="AG444" s="13">
        <f t="shared" si="113"/>
        <v>4</v>
      </c>
      <c r="AH444" s="13">
        <f>'Data Entry'!W444</f>
        <v>0</v>
      </c>
      <c r="AI444" s="13">
        <f>'Data Entry'!X444</f>
        <v>0</v>
      </c>
      <c r="AJ444" s="13">
        <f>'Data Entry'!Y444</f>
        <v>0</v>
      </c>
      <c r="AK444" s="13">
        <f>'Data Entry'!Z444</f>
        <v>0</v>
      </c>
    </row>
    <row r="445" spans="1:37">
      <c r="A445" s="34">
        <f>'Data Entry'!A445</f>
        <v>6875</v>
      </c>
      <c r="B445" s="34">
        <f>'Data Entry'!B445</f>
        <v>76</v>
      </c>
      <c r="C445" s="20">
        <f>IF('Data Entry'!C445="red",1,IF('Data Entry'!C445="blue",2,0))</f>
        <v>1</v>
      </c>
      <c r="D445" s="22">
        <f>'Data Entry'!D445</f>
        <v>1</v>
      </c>
      <c r="E445" s="22">
        <f>'Data Entry'!E445</f>
        <v>1</v>
      </c>
      <c r="F445" s="22">
        <f>'Data Entry'!F445</f>
        <v>0</v>
      </c>
      <c r="G445" s="22">
        <f>'Data Entry'!G445</f>
        <v>0</v>
      </c>
      <c r="H445" s="22">
        <f>'Data Entry'!H445</f>
        <v>0</v>
      </c>
      <c r="I445" s="22">
        <f t="shared" si="114"/>
        <v>1</v>
      </c>
      <c r="J445" s="22">
        <f t="shared" si="115"/>
        <v>0</v>
      </c>
      <c r="K445" s="22">
        <f t="shared" si="102"/>
        <v>2</v>
      </c>
      <c r="L445" s="22">
        <f t="shared" si="103"/>
        <v>2</v>
      </c>
      <c r="M445" s="22">
        <f t="shared" si="104"/>
        <v>0</v>
      </c>
      <c r="N445" s="22">
        <f t="shared" si="105"/>
        <v>1</v>
      </c>
      <c r="O445" s="22">
        <f t="shared" si="106"/>
        <v>4</v>
      </c>
      <c r="P445" s="35">
        <f>'Data Entry'!I445</f>
        <v>7</v>
      </c>
      <c r="Q445" s="35">
        <f>'Data Entry'!J445</f>
        <v>0</v>
      </c>
      <c r="R445" s="35">
        <f>'Data Entry'!K445</f>
        <v>0</v>
      </c>
      <c r="S445" s="35">
        <f>'Data Entry'!L445</f>
        <v>0</v>
      </c>
      <c r="T445" s="35">
        <f t="shared" si="107"/>
        <v>7</v>
      </c>
      <c r="U445" s="35">
        <f t="shared" si="108"/>
        <v>0</v>
      </c>
      <c r="V445" s="35">
        <f t="shared" si="116"/>
        <v>1</v>
      </c>
      <c r="W445" s="35" t="e">
        <f t="shared" si="117"/>
        <v>#DIV/0!</v>
      </c>
      <c r="X445" s="35">
        <f t="shared" si="118"/>
        <v>3.5</v>
      </c>
      <c r="Y445" s="35">
        <f t="shared" si="109"/>
        <v>7</v>
      </c>
      <c r="Z445" s="35">
        <f t="shared" si="110"/>
        <v>0</v>
      </c>
      <c r="AA445" s="35">
        <f t="shared" si="111"/>
        <v>7</v>
      </c>
      <c r="AB445" s="21">
        <f>'Data Entry'!S445</f>
        <v>0</v>
      </c>
      <c r="AC445" s="21">
        <f>'Data Entry'!T445</f>
        <v>2</v>
      </c>
      <c r="AD445" s="21">
        <f>'Data Entry'!U445</f>
        <v>0</v>
      </c>
      <c r="AE445" s="21">
        <f t="shared" si="112"/>
        <v>6</v>
      </c>
      <c r="AF445" s="13">
        <f>'Data Entry'!V445</f>
        <v>8</v>
      </c>
      <c r="AG445" s="13">
        <f t="shared" si="113"/>
        <v>2.66666666666667</v>
      </c>
      <c r="AH445" s="13">
        <f>'Data Entry'!W445</f>
        <v>0</v>
      </c>
      <c r="AI445" s="13">
        <f>'Data Entry'!X445</f>
        <v>0</v>
      </c>
      <c r="AJ445" s="13">
        <f>'Data Entry'!Y445</f>
        <v>0</v>
      </c>
      <c r="AK445" s="13">
        <f>'Data Entry'!Z445</f>
        <v>0</v>
      </c>
    </row>
    <row r="446" spans="1:37">
      <c r="A446" s="34">
        <f>'Data Entry'!A446</f>
        <v>5409</v>
      </c>
      <c r="B446" s="34">
        <f>'Data Entry'!B446</f>
        <v>76</v>
      </c>
      <c r="C446" s="20">
        <f>IF('Data Entry'!C446="red",1,IF('Data Entry'!C446="blue",2,0))</f>
        <v>1</v>
      </c>
      <c r="D446" s="22">
        <f>'Data Entry'!D446</f>
        <v>1</v>
      </c>
      <c r="E446" s="22">
        <f>'Data Entry'!E446</f>
        <v>0</v>
      </c>
      <c r="F446" s="22">
        <f>'Data Entry'!F446</f>
        <v>0</v>
      </c>
      <c r="G446" s="22">
        <f>'Data Entry'!G446</f>
        <v>3</v>
      </c>
      <c r="H446" s="22">
        <f>'Data Entry'!H446</f>
        <v>0</v>
      </c>
      <c r="I446" s="22">
        <f t="shared" si="114"/>
        <v>0</v>
      </c>
      <c r="J446" s="22">
        <f t="shared" si="115"/>
        <v>3</v>
      </c>
      <c r="K446" s="22">
        <f t="shared" si="102"/>
        <v>2</v>
      </c>
      <c r="L446" s="22">
        <f t="shared" si="103"/>
        <v>0</v>
      </c>
      <c r="M446" s="22">
        <f t="shared" si="104"/>
        <v>12</v>
      </c>
      <c r="N446" s="22">
        <f t="shared" si="105"/>
        <v>3</v>
      </c>
      <c r="O446" s="22">
        <f t="shared" si="106"/>
        <v>14</v>
      </c>
      <c r="P446" s="35">
        <f>'Data Entry'!I446</f>
        <v>0</v>
      </c>
      <c r="Q446" s="35">
        <f>'Data Entry'!J446</f>
        <v>0</v>
      </c>
      <c r="R446" s="35">
        <f>'Data Entry'!K446</f>
        <v>9</v>
      </c>
      <c r="S446" s="35">
        <f>'Data Entry'!L446</f>
        <v>1</v>
      </c>
      <c r="T446" s="35">
        <f t="shared" si="107"/>
        <v>0</v>
      </c>
      <c r="U446" s="35">
        <f t="shared" si="108"/>
        <v>10</v>
      </c>
      <c r="V446" s="35" t="e">
        <f t="shared" si="116"/>
        <v>#DIV/0!</v>
      </c>
      <c r="W446" s="35">
        <f t="shared" si="117"/>
        <v>0.9</v>
      </c>
      <c r="X446" s="35">
        <f t="shared" si="118"/>
        <v>5</v>
      </c>
      <c r="Y446" s="35">
        <f t="shared" si="109"/>
        <v>0</v>
      </c>
      <c r="Z446" s="35">
        <f t="shared" si="110"/>
        <v>18</v>
      </c>
      <c r="AA446" s="35">
        <f t="shared" si="111"/>
        <v>18</v>
      </c>
      <c r="AB446" s="21">
        <f>'Data Entry'!S446</f>
        <v>0</v>
      </c>
      <c r="AC446" s="21">
        <f>'Data Entry'!T446</f>
        <v>0</v>
      </c>
      <c r="AD446" s="21">
        <f>'Data Entry'!U446</f>
        <v>0</v>
      </c>
      <c r="AE446" s="21">
        <f t="shared" si="112"/>
        <v>0</v>
      </c>
      <c r="AF446" s="13">
        <f>'Data Entry'!V446</f>
        <v>8</v>
      </c>
      <c r="AG446" s="13">
        <f t="shared" si="113"/>
        <v>2.66666666666667</v>
      </c>
      <c r="AH446" s="13">
        <f>'Data Entry'!W446</f>
        <v>0</v>
      </c>
      <c r="AI446" s="13">
        <f>'Data Entry'!X446</f>
        <v>0</v>
      </c>
      <c r="AJ446" s="13">
        <f>'Data Entry'!Y446</f>
        <v>0</v>
      </c>
      <c r="AK446" s="13">
        <f>'Data Entry'!Z446</f>
        <v>0</v>
      </c>
    </row>
    <row r="447" spans="1:37">
      <c r="A447" s="34">
        <f>'Data Entry'!A447</f>
        <v>4907</v>
      </c>
      <c r="B447" s="34">
        <f>'Data Entry'!B447</f>
        <v>76</v>
      </c>
      <c r="C447" s="20">
        <f>IF('Data Entry'!C447="red",1,IF('Data Entry'!C447="blue",2,0))</f>
        <v>2</v>
      </c>
      <c r="D447" s="22">
        <f>'Data Entry'!D447</f>
        <v>0</v>
      </c>
      <c r="E447" s="22">
        <f>'Data Entry'!E447</f>
        <v>0</v>
      </c>
      <c r="F447" s="22">
        <f>'Data Entry'!F447</f>
        <v>0</v>
      </c>
      <c r="G447" s="22">
        <f>'Data Entry'!G447</f>
        <v>2</v>
      </c>
      <c r="H447" s="22">
        <f>'Data Entry'!H447</f>
        <v>0</v>
      </c>
      <c r="I447" s="22">
        <f t="shared" si="114"/>
        <v>0</v>
      </c>
      <c r="J447" s="22">
        <f t="shared" si="115"/>
        <v>2</v>
      </c>
      <c r="K447" s="22">
        <f t="shared" si="102"/>
        <v>0</v>
      </c>
      <c r="L447" s="22">
        <f t="shared" si="103"/>
        <v>0</v>
      </c>
      <c r="M447" s="22">
        <f t="shared" si="104"/>
        <v>8</v>
      </c>
      <c r="N447" s="22">
        <f t="shared" si="105"/>
        <v>2</v>
      </c>
      <c r="O447" s="22">
        <f t="shared" si="106"/>
        <v>8</v>
      </c>
      <c r="P447" s="35">
        <f>'Data Entry'!I447</f>
        <v>0</v>
      </c>
      <c r="Q447" s="35">
        <f>'Data Entry'!J447</f>
        <v>0</v>
      </c>
      <c r="R447" s="35">
        <f>'Data Entry'!K447</f>
        <v>9</v>
      </c>
      <c r="S447" s="35">
        <f>'Data Entry'!L447</f>
        <v>1</v>
      </c>
      <c r="T447" s="35">
        <f t="shared" si="107"/>
        <v>0</v>
      </c>
      <c r="U447" s="35">
        <f t="shared" si="108"/>
        <v>10</v>
      </c>
      <c r="V447" s="35" t="e">
        <f t="shared" si="116"/>
        <v>#DIV/0!</v>
      </c>
      <c r="W447" s="35">
        <f t="shared" si="117"/>
        <v>0.9</v>
      </c>
      <c r="X447" s="35">
        <f t="shared" si="118"/>
        <v>5</v>
      </c>
      <c r="Y447" s="35">
        <f t="shared" si="109"/>
        <v>0</v>
      </c>
      <c r="Z447" s="35">
        <f t="shared" si="110"/>
        <v>18</v>
      </c>
      <c r="AA447" s="35">
        <f t="shared" si="111"/>
        <v>18</v>
      </c>
      <c r="AB447" s="21">
        <f>'Data Entry'!S447</f>
        <v>0</v>
      </c>
      <c r="AC447" s="21">
        <f>'Data Entry'!T447</f>
        <v>0</v>
      </c>
      <c r="AD447" s="21">
        <f>'Data Entry'!U447</f>
        <v>0</v>
      </c>
      <c r="AE447" s="21">
        <f t="shared" si="112"/>
        <v>0</v>
      </c>
      <c r="AF447" s="13">
        <f>'Data Entry'!V447</f>
        <v>8</v>
      </c>
      <c r="AG447" s="13">
        <f t="shared" si="113"/>
        <v>2.66666666666667</v>
      </c>
      <c r="AH447" s="13">
        <f>'Data Entry'!W447</f>
        <v>0</v>
      </c>
      <c r="AI447" s="13">
        <f>'Data Entry'!X447</f>
        <v>0</v>
      </c>
      <c r="AJ447" s="13">
        <f>'Data Entry'!Y447</f>
        <v>0</v>
      </c>
      <c r="AK447" s="13">
        <f>'Data Entry'!Z447</f>
        <v>0</v>
      </c>
    </row>
    <row r="448" spans="1:37">
      <c r="A448" s="34">
        <f>'Data Entry'!A448</f>
        <v>1114</v>
      </c>
      <c r="B448" s="34">
        <f>'Data Entry'!B448</f>
        <v>76</v>
      </c>
      <c r="C448" s="20">
        <f>IF('Data Entry'!C448="red",1,IF('Data Entry'!C448="blue",2,0))</f>
        <v>2</v>
      </c>
      <c r="D448" s="22">
        <f>'Data Entry'!D448</f>
        <v>0</v>
      </c>
      <c r="E448" s="22">
        <f>'Data Entry'!E448</f>
        <v>0</v>
      </c>
      <c r="F448" s="22">
        <f>'Data Entry'!F448</f>
        <v>0</v>
      </c>
      <c r="G448" s="22">
        <f>'Data Entry'!G448</f>
        <v>6</v>
      </c>
      <c r="H448" s="22">
        <f>'Data Entry'!H448</f>
        <v>0</v>
      </c>
      <c r="I448" s="22">
        <f t="shared" si="114"/>
        <v>0</v>
      </c>
      <c r="J448" s="22">
        <f t="shared" si="115"/>
        <v>6</v>
      </c>
      <c r="K448" s="22">
        <f t="shared" si="102"/>
        <v>0</v>
      </c>
      <c r="L448" s="22">
        <f t="shared" si="103"/>
        <v>0</v>
      </c>
      <c r="M448" s="22">
        <f t="shared" si="104"/>
        <v>24</v>
      </c>
      <c r="N448" s="22">
        <f t="shared" si="105"/>
        <v>6</v>
      </c>
      <c r="O448" s="22">
        <f t="shared" si="106"/>
        <v>24</v>
      </c>
      <c r="P448" s="35">
        <f>'Data Entry'!I448</f>
        <v>1</v>
      </c>
      <c r="Q448" s="35">
        <f>'Data Entry'!J448</f>
        <v>0</v>
      </c>
      <c r="R448" s="35">
        <f>'Data Entry'!K448</f>
        <v>12</v>
      </c>
      <c r="S448" s="35">
        <f>'Data Entry'!L448</f>
        <v>4</v>
      </c>
      <c r="T448" s="35">
        <f t="shared" si="107"/>
        <v>1</v>
      </c>
      <c r="U448" s="35">
        <f t="shared" si="108"/>
        <v>16</v>
      </c>
      <c r="V448" s="35">
        <f t="shared" si="116"/>
        <v>1</v>
      </c>
      <c r="W448" s="35">
        <f t="shared" si="117"/>
        <v>0.75</v>
      </c>
      <c r="X448" s="35">
        <f t="shared" si="118"/>
        <v>8.5</v>
      </c>
      <c r="Y448" s="35">
        <f t="shared" si="109"/>
        <v>1</v>
      </c>
      <c r="Z448" s="35">
        <f t="shared" si="110"/>
        <v>24</v>
      </c>
      <c r="AA448" s="35">
        <f t="shared" si="111"/>
        <v>25</v>
      </c>
      <c r="AB448" s="21">
        <f>'Data Entry'!S448</f>
        <v>0</v>
      </c>
      <c r="AC448" s="21">
        <f>'Data Entry'!T448</f>
        <v>3</v>
      </c>
      <c r="AD448" s="21">
        <f>'Data Entry'!U448</f>
        <v>0</v>
      </c>
      <c r="AE448" s="21">
        <f t="shared" si="112"/>
        <v>10</v>
      </c>
      <c r="AF448" s="13">
        <f>'Data Entry'!V448</f>
        <v>4</v>
      </c>
      <c r="AG448" s="13">
        <f t="shared" si="113"/>
        <v>1.33333333333333</v>
      </c>
      <c r="AH448" s="13">
        <f>'Data Entry'!W448</f>
        <v>0</v>
      </c>
      <c r="AI448" s="13">
        <f>'Data Entry'!X448</f>
        <v>0</v>
      </c>
      <c r="AJ448" s="13">
        <f>'Data Entry'!Y448</f>
        <v>0</v>
      </c>
      <c r="AK448" s="13">
        <f>'Data Entry'!Z448</f>
        <v>0</v>
      </c>
    </row>
    <row r="449" spans="1:37">
      <c r="A449" s="34">
        <f>'Data Entry'!A449</f>
        <v>3683</v>
      </c>
      <c r="B449" s="34">
        <f>'Data Entry'!B449</f>
        <v>76</v>
      </c>
      <c r="C449" s="20">
        <f>IF('Data Entry'!C449="red",1,IF('Data Entry'!C449="blue",2,0))</f>
        <v>2</v>
      </c>
      <c r="D449" s="22">
        <f>'Data Entry'!D449</f>
        <v>0</v>
      </c>
      <c r="E449" s="22">
        <f>'Data Entry'!E449</f>
        <v>0</v>
      </c>
      <c r="F449" s="22">
        <f>'Data Entry'!F449</f>
        <v>0</v>
      </c>
      <c r="G449" s="22">
        <f>'Data Entry'!G449</f>
        <v>0</v>
      </c>
      <c r="H449" s="22">
        <f>'Data Entry'!H449</f>
        <v>0</v>
      </c>
      <c r="I449" s="22">
        <f t="shared" si="114"/>
        <v>0</v>
      </c>
      <c r="J449" s="22">
        <f t="shared" si="115"/>
        <v>0</v>
      </c>
      <c r="K449" s="22">
        <f t="shared" si="102"/>
        <v>0</v>
      </c>
      <c r="L449" s="22">
        <f t="shared" si="103"/>
        <v>0</v>
      </c>
      <c r="M449" s="22">
        <f t="shared" si="104"/>
        <v>0</v>
      </c>
      <c r="N449" s="22">
        <f t="shared" si="105"/>
        <v>0</v>
      </c>
      <c r="O449" s="22">
        <f t="shared" si="106"/>
        <v>0</v>
      </c>
      <c r="P449" s="35">
        <f>'Data Entry'!I449</f>
        <v>0</v>
      </c>
      <c r="Q449" s="35">
        <f>'Data Entry'!J449</f>
        <v>0</v>
      </c>
      <c r="R449" s="35">
        <f>'Data Entry'!K449</f>
        <v>11</v>
      </c>
      <c r="S449" s="35">
        <f>'Data Entry'!L449</f>
        <v>3</v>
      </c>
      <c r="T449" s="35">
        <f t="shared" si="107"/>
        <v>0</v>
      </c>
      <c r="U449" s="35">
        <f t="shared" si="108"/>
        <v>14</v>
      </c>
      <c r="V449" s="35" t="e">
        <f t="shared" si="116"/>
        <v>#DIV/0!</v>
      </c>
      <c r="W449" s="35">
        <f t="shared" si="117"/>
        <v>0.785714285714286</v>
      </c>
      <c r="X449" s="35">
        <f t="shared" si="118"/>
        <v>7</v>
      </c>
      <c r="Y449" s="35">
        <f t="shared" si="109"/>
        <v>0</v>
      </c>
      <c r="Z449" s="35">
        <f t="shared" si="110"/>
        <v>22</v>
      </c>
      <c r="AA449" s="35">
        <f t="shared" si="111"/>
        <v>22</v>
      </c>
      <c r="AB449" s="21">
        <f>'Data Entry'!S449</f>
        <v>0</v>
      </c>
      <c r="AC449" s="21">
        <f>'Data Entry'!T449</f>
        <v>0</v>
      </c>
      <c r="AD449" s="21">
        <f>'Data Entry'!U449</f>
        <v>0</v>
      </c>
      <c r="AE449" s="21">
        <f t="shared" si="112"/>
        <v>0</v>
      </c>
      <c r="AF449" s="13">
        <f>'Data Entry'!V449</f>
        <v>4</v>
      </c>
      <c r="AG449" s="13">
        <f t="shared" si="113"/>
        <v>1.33333333333333</v>
      </c>
      <c r="AH449" s="13">
        <f>'Data Entry'!W449</f>
        <v>0</v>
      </c>
      <c r="AI449" s="13">
        <f>'Data Entry'!X449</f>
        <v>0</v>
      </c>
      <c r="AJ449" s="13">
        <f>'Data Entry'!Y449</f>
        <v>0</v>
      </c>
      <c r="AK449" s="13">
        <f>'Data Entry'!Z449</f>
        <v>0</v>
      </c>
    </row>
    <row r="450" spans="1:37">
      <c r="A450" s="34">
        <f>'Data Entry'!A450</f>
        <v>4152</v>
      </c>
      <c r="B450" s="34">
        <f>'Data Entry'!B450</f>
        <v>77</v>
      </c>
      <c r="C450" s="20">
        <f>IF('Data Entry'!C450="red",1,IF('Data Entry'!C450="blue",2,0))</f>
        <v>1</v>
      </c>
      <c r="D450" s="22">
        <f>'Data Entry'!D450</f>
        <v>1</v>
      </c>
      <c r="E450" s="22">
        <f>'Data Entry'!E450</f>
        <v>0</v>
      </c>
      <c r="F450" s="22">
        <f>'Data Entry'!F450</f>
        <v>0</v>
      </c>
      <c r="G450" s="22">
        <f>'Data Entry'!G450</f>
        <v>1</v>
      </c>
      <c r="H450" s="22">
        <f>'Data Entry'!H450</f>
        <v>1</v>
      </c>
      <c r="I450" s="22">
        <f t="shared" si="114"/>
        <v>0</v>
      </c>
      <c r="J450" s="22">
        <f t="shared" si="115"/>
        <v>2</v>
      </c>
      <c r="K450" s="22">
        <f t="shared" si="102"/>
        <v>2</v>
      </c>
      <c r="L450" s="22">
        <f t="shared" si="103"/>
        <v>0</v>
      </c>
      <c r="M450" s="22">
        <f t="shared" si="104"/>
        <v>4</v>
      </c>
      <c r="N450" s="22">
        <f t="shared" si="105"/>
        <v>2</v>
      </c>
      <c r="O450" s="22">
        <f t="shared" si="106"/>
        <v>6</v>
      </c>
      <c r="P450" s="35">
        <f>'Data Entry'!I450</f>
        <v>0</v>
      </c>
      <c r="Q450" s="35">
        <f>'Data Entry'!J450</f>
        <v>0</v>
      </c>
      <c r="R450" s="35">
        <f>'Data Entry'!K450</f>
        <v>5</v>
      </c>
      <c r="S450" s="35">
        <f>'Data Entry'!L450</f>
        <v>2</v>
      </c>
      <c r="T450" s="35">
        <f t="shared" si="107"/>
        <v>0</v>
      </c>
      <c r="U450" s="35">
        <f t="shared" si="108"/>
        <v>7</v>
      </c>
      <c r="V450" s="35" t="e">
        <f t="shared" si="116"/>
        <v>#DIV/0!</v>
      </c>
      <c r="W450" s="35">
        <f t="shared" si="117"/>
        <v>0.714285714285714</v>
      </c>
      <c r="X450" s="35">
        <f t="shared" si="118"/>
        <v>3.5</v>
      </c>
      <c r="Y450" s="35">
        <f t="shared" si="109"/>
        <v>0</v>
      </c>
      <c r="Z450" s="35">
        <f t="shared" si="110"/>
        <v>10</v>
      </c>
      <c r="AA450" s="35">
        <f t="shared" si="111"/>
        <v>10</v>
      </c>
      <c r="AB450" s="21">
        <f>'Data Entry'!S450</f>
        <v>0</v>
      </c>
      <c r="AC450" s="21">
        <f>'Data Entry'!T450</f>
        <v>4</v>
      </c>
      <c r="AD450" s="21">
        <f>'Data Entry'!U450</f>
        <v>0</v>
      </c>
      <c r="AE450" s="21">
        <f t="shared" si="112"/>
        <v>15</v>
      </c>
      <c r="AF450" s="13">
        <f>'Data Entry'!V450</f>
        <v>0</v>
      </c>
      <c r="AG450" s="13">
        <f t="shared" si="113"/>
        <v>0</v>
      </c>
      <c r="AH450" s="13">
        <f>'Data Entry'!W450</f>
        <v>0</v>
      </c>
      <c r="AI450" s="13">
        <f>'Data Entry'!X450</f>
        <v>0</v>
      </c>
      <c r="AJ450" s="13">
        <f>'Data Entry'!Y450</f>
        <v>0</v>
      </c>
      <c r="AK450" s="13">
        <f>'Data Entry'!Z450</f>
        <v>0</v>
      </c>
    </row>
    <row r="451" spans="1:37">
      <c r="A451" s="34">
        <f>'Data Entry'!A451</f>
        <v>2198</v>
      </c>
      <c r="B451" s="34">
        <f>'Data Entry'!B451</f>
        <v>77</v>
      </c>
      <c r="C451" s="20">
        <f>IF('Data Entry'!C451="red",1,IF('Data Entry'!C451="blue",2,0))</f>
        <v>1</v>
      </c>
      <c r="D451" s="22">
        <f>'Data Entry'!D451</f>
        <v>1</v>
      </c>
      <c r="E451" s="22">
        <f>'Data Entry'!E451</f>
        <v>0</v>
      </c>
      <c r="F451" s="22">
        <f>'Data Entry'!F451</f>
        <v>0</v>
      </c>
      <c r="G451" s="22">
        <f>'Data Entry'!G451</f>
        <v>0</v>
      </c>
      <c r="H451" s="22">
        <f>'Data Entry'!H451</f>
        <v>0</v>
      </c>
      <c r="I451" s="22">
        <f t="shared" si="114"/>
        <v>0</v>
      </c>
      <c r="J451" s="22">
        <f t="shared" si="115"/>
        <v>0</v>
      </c>
      <c r="K451" s="22">
        <f t="shared" ref="K451:K514" si="119">IF(D451=1,2,0)</f>
        <v>2</v>
      </c>
      <c r="L451" s="22">
        <f t="shared" ref="L451:L514" si="120">E451*2</f>
        <v>0</v>
      </c>
      <c r="M451" s="22">
        <f t="shared" ref="M451:M514" si="121">G451*4</f>
        <v>0</v>
      </c>
      <c r="N451" s="22">
        <f t="shared" ref="N451:N514" si="122">I451+J451</f>
        <v>0</v>
      </c>
      <c r="O451" s="22">
        <f t="shared" ref="O451:O514" si="123">SUM(K451:M451)</f>
        <v>2</v>
      </c>
      <c r="P451" s="35">
        <f>'Data Entry'!I451</f>
        <v>0</v>
      </c>
      <c r="Q451" s="35">
        <f>'Data Entry'!J451</f>
        <v>3</v>
      </c>
      <c r="R451" s="35">
        <f>'Data Entry'!K451</f>
        <v>3</v>
      </c>
      <c r="S451" s="35">
        <f>'Data Entry'!L451</f>
        <v>2</v>
      </c>
      <c r="T451" s="35">
        <f t="shared" ref="T451:T514" si="124">P451+Q451</f>
        <v>3</v>
      </c>
      <c r="U451" s="35">
        <f t="shared" ref="U451:U514" si="125">R451+S451</f>
        <v>5</v>
      </c>
      <c r="V451" s="35">
        <f t="shared" si="116"/>
        <v>0</v>
      </c>
      <c r="W451" s="35">
        <f t="shared" si="117"/>
        <v>0.6</v>
      </c>
      <c r="X451" s="35">
        <f t="shared" si="118"/>
        <v>4</v>
      </c>
      <c r="Y451" s="35">
        <f t="shared" ref="Y451:Y514" si="126">P451</f>
        <v>0</v>
      </c>
      <c r="Z451" s="35">
        <f t="shared" ref="Z451:Z514" si="127">R451*2</f>
        <v>6</v>
      </c>
      <c r="AA451" s="35">
        <f t="shared" ref="AA451:AA514" si="128">Y451+Z451</f>
        <v>6</v>
      </c>
      <c r="AB451" s="21">
        <f>'Data Entry'!S451</f>
        <v>0</v>
      </c>
      <c r="AC451" s="21">
        <f>'Data Entry'!T451</f>
        <v>0</v>
      </c>
      <c r="AD451" s="21">
        <f>'Data Entry'!U451</f>
        <v>0</v>
      </c>
      <c r="AE451" s="21">
        <f t="shared" ref="AE451:AE514" si="129">IF(AC451=4,15,IF(AC451=3,10,IF(AC451=2,6,IF(AC451=1,4,0))))</f>
        <v>0</v>
      </c>
      <c r="AF451" s="13">
        <f>'Data Entry'!V451</f>
        <v>0</v>
      </c>
      <c r="AG451" s="13">
        <f t="shared" ref="AG451:AG514" si="130">AF451/3</f>
        <v>0</v>
      </c>
      <c r="AH451" s="13">
        <f>'Data Entry'!W451</f>
        <v>0</v>
      </c>
      <c r="AI451" s="13">
        <f>'Data Entry'!X451</f>
        <v>0</v>
      </c>
      <c r="AJ451" s="13">
        <f>'Data Entry'!Y451</f>
        <v>0</v>
      </c>
      <c r="AK451" s="13">
        <f>'Data Entry'!Z451</f>
        <v>0</v>
      </c>
    </row>
    <row r="452" spans="1:37">
      <c r="A452" s="34">
        <f>'Data Entry'!A452</f>
        <v>7480</v>
      </c>
      <c r="B452" s="34">
        <f>'Data Entry'!B452</f>
        <v>77</v>
      </c>
      <c r="C452" s="20">
        <f>IF('Data Entry'!C452="red",1,IF('Data Entry'!C452="blue",2,0))</f>
        <v>2</v>
      </c>
      <c r="D452" s="22">
        <f>'Data Entry'!D452</f>
        <v>1</v>
      </c>
      <c r="E452" s="22">
        <f>'Data Entry'!E452</f>
        <v>0</v>
      </c>
      <c r="F452" s="22">
        <f>'Data Entry'!F452</f>
        <v>0</v>
      </c>
      <c r="G452" s="22">
        <f>'Data Entry'!G452</f>
        <v>3</v>
      </c>
      <c r="H452" s="22">
        <f>'Data Entry'!H452</f>
        <v>1</v>
      </c>
      <c r="I452" s="22">
        <f t="shared" ref="I452:I515" si="131">E452+F452</f>
        <v>0</v>
      </c>
      <c r="J452" s="22">
        <f t="shared" ref="J452:J515" si="132">G452+H452</f>
        <v>4</v>
      </c>
      <c r="K452" s="22">
        <f t="shared" si="119"/>
        <v>2</v>
      </c>
      <c r="L452" s="22">
        <f t="shared" si="120"/>
        <v>0</v>
      </c>
      <c r="M452" s="22">
        <f t="shared" si="121"/>
        <v>12</v>
      </c>
      <c r="N452" s="22">
        <f t="shared" si="122"/>
        <v>4</v>
      </c>
      <c r="O452" s="22">
        <f t="shared" si="123"/>
        <v>14</v>
      </c>
      <c r="P452" s="35">
        <f>'Data Entry'!I452</f>
        <v>0</v>
      </c>
      <c r="Q452" s="35">
        <f>'Data Entry'!J452</f>
        <v>0</v>
      </c>
      <c r="R452" s="35">
        <f>'Data Entry'!K452</f>
        <v>12</v>
      </c>
      <c r="S452" s="35">
        <f>'Data Entry'!L452</f>
        <v>2</v>
      </c>
      <c r="T452" s="35">
        <f t="shared" si="124"/>
        <v>0</v>
      </c>
      <c r="U452" s="35">
        <f t="shared" si="125"/>
        <v>14</v>
      </c>
      <c r="V452" s="35" t="e">
        <f t="shared" ref="V452:V515" si="133">P452/T452</f>
        <v>#DIV/0!</v>
      </c>
      <c r="W452" s="35">
        <f t="shared" ref="W452:W515" si="134">R452/U452</f>
        <v>0.857142857142857</v>
      </c>
      <c r="X452" s="35">
        <f t="shared" ref="X452:X515" si="135">(T452+U452)/2</f>
        <v>7</v>
      </c>
      <c r="Y452" s="35">
        <f t="shared" si="126"/>
        <v>0</v>
      </c>
      <c r="Z452" s="35">
        <f t="shared" si="127"/>
        <v>24</v>
      </c>
      <c r="AA452" s="35">
        <f t="shared" si="128"/>
        <v>24</v>
      </c>
      <c r="AB452" s="21">
        <f>'Data Entry'!S452</f>
        <v>0</v>
      </c>
      <c r="AC452" s="21">
        <f>'Data Entry'!T452</f>
        <v>2</v>
      </c>
      <c r="AD452" s="21">
        <f>'Data Entry'!U452</f>
        <v>0</v>
      </c>
      <c r="AE452" s="21">
        <f t="shared" si="129"/>
        <v>6</v>
      </c>
      <c r="AF452" s="13">
        <f>'Data Entry'!V452</f>
        <v>4</v>
      </c>
      <c r="AG452" s="13">
        <f t="shared" si="130"/>
        <v>1.33333333333333</v>
      </c>
      <c r="AH452" s="13">
        <f>'Data Entry'!W452</f>
        <v>0</v>
      </c>
      <c r="AI452" s="13">
        <f>'Data Entry'!X452</f>
        <v>0</v>
      </c>
      <c r="AJ452" s="13">
        <f>'Data Entry'!Y452</f>
        <v>0</v>
      </c>
      <c r="AK452" s="13">
        <f>'Data Entry'!Z452</f>
        <v>0</v>
      </c>
    </row>
    <row r="453" spans="1:37">
      <c r="A453" s="34">
        <f>'Data Entry'!A453</f>
        <v>771</v>
      </c>
      <c r="B453" s="34">
        <f>'Data Entry'!B453</f>
        <v>78</v>
      </c>
      <c r="C453" s="20">
        <f>IF('Data Entry'!C453="red",1,IF('Data Entry'!C453="blue",2,0))</f>
        <v>1</v>
      </c>
      <c r="D453" s="22">
        <f>'Data Entry'!D453</f>
        <v>1</v>
      </c>
      <c r="E453" s="22">
        <f>'Data Entry'!E453</f>
        <v>0</v>
      </c>
      <c r="F453" s="22">
        <f>'Data Entry'!F453</f>
        <v>0</v>
      </c>
      <c r="G453" s="22">
        <f>'Data Entry'!G453</f>
        <v>0</v>
      </c>
      <c r="H453" s="22">
        <f>'Data Entry'!H453</f>
        <v>0</v>
      </c>
      <c r="I453" s="22">
        <f t="shared" si="131"/>
        <v>0</v>
      </c>
      <c r="J453" s="22">
        <f t="shared" si="132"/>
        <v>0</v>
      </c>
      <c r="K453" s="22">
        <f t="shared" si="119"/>
        <v>2</v>
      </c>
      <c r="L453" s="22">
        <f t="shared" si="120"/>
        <v>0</v>
      </c>
      <c r="M453" s="22">
        <f t="shared" si="121"/>
        <v>0</v>
      </c>
      <c r="N453" s="22">
        <f t="shared" si="122"/>
        <v>0</v>
      </c>
      <c r="O453" s="22">
        <f t="shared" si="123"/>
        <v>2</v>
      </c>
      <c r="P453" s="35">
        <f>'Data Entry'!I453</f>
        <v>0</v>
      </c>
      <c r="Q453" s="35">
        <f>'Data Entry'!J453</f>
        <v>0</v>
      </c>
      <c r="R453" s="35">
        <f>'Data Entry'!K453</f>
        <v>0</v>
      </c>
      <c r="S453" s="35">
        <f>'Data Entry'!L453</f>
        <v>0</v>
      </c>
      <c r="T453" s="35">
        <f t="shared" si="124"/>
        <v>0</v>
      </c>
      <c r="U453" s="35">
        <f t="shared" si="125"/>
        <v>0</v>
      </c>
      <c r="V453" s="35" t="e">
        <f t="shared" si="133"/>
        <v>#DIV/0!</v>
      </c>
      <c r="W453" s="35" t="e">
        <f t="shared" si="134"/>
        <v>#DIV/0!</v>
      </c>
      <c r="X453" s="35">
        <f t="shared" si="135"/>
        <v>0</v>
      </c>
      <c r="Y453" s="35">
        <f t="shared" si="126"/>
        <v>0</v>
      </c>
      <c r="Z453" s="35">
        <f t="shared" si="127"/>
        <v>0</v>
      </c>
      <c r="AA453" s="35">
        <f t="shared" si="128"/>
        <v>0</v>
      </c>
      <c r="AB453" s="21">
        <f>'Data Entry'!S453</f>
        <v>0</v>
      </c>
      <c r="AC453" s="21">
        <f>'Data Entry'!T453</f>
        <v>0</v>
      </c>
      <c r="AD453" s="21">
        <f>'Data Entry'!U453</f>
        <v>0</v>
      </c>
      <c r="AE453" s="21">
        <f t="shared" si="129"/>
        <v>0</v>
      </c>
      <c r="AF453" s="13">
        <f>'Data Entry'!V453</f>
        <v>4</v>
      </c>
      <c r="AG453" s="13">
        <f t="shared" si="130"/>
        <v>1.33333333333333</v>
      </c>
      <c r="AH453" s="13">
        <f>'Data Entry'!W453</f>
        <v>0</v>
      </c>
      <c r="AI453" s="13">
        <f>'Data Entry'!X453</f>
        <v>0</v>
      </c>
      <c r="AJ453" s="13">
        <f>'Data Entry'!Y453</f>
        <v>1</v>
      </c>
      <c r="AK453" s="13">
        <f>'Data Entry'!Z453</f>
        <v>1</v>
      </c>
    </row>
    <row r="454" spans="1:37">
      <c r="A454" s="34">
        <f>'Data Entry'!A454</f>
        <v>3543</v>
      </c>
      <c r="B454" s="34">
        <f>'Data Entry'!B454</f>
        <v>78</v>
      </c>
      <c r="C454" s="20">
        <f>IF('Data Entry'!C454="red",1,IF('Data Entry'!C454="blue",2,0))</f>
        <v>2</v>
      </c>
      <c r="D454" s="22">
        <f>'Data Entry'!D454</f>
        <v>0</v>
      </c>
      <c r="E454" s="22">
        <f>'Data Entry'!E454</f>
        <v>0</v>
      </c>
      <c r="F454" s="22">
        <f>'Data Entry'!F454</f>
        <v>1</v>
      </c>
      <c r="G454" s="22">
        <f>'Data Entry'!G454</f>
        <v>0</v>
      </c>
      <c r="H454" s="22">
        <f>'Data Entry'!H454</f>
        <v>0</v>
      </c>
      <c r="I454" s="22">
        <f t="shared" si="131"/>
        <v>1</v>
      </c>
      <c r="J454" s="22">
        <f t="shared" si="132"/>
        <v>0</v>
      </c>
      <c r="K454" s="22">
        <f t="shared" si="119"/>
        <v>0</v>
      </c>
      <c r="L454" s="22">
        <f t="shared" si="120"/>
        <v>0</v>
      </c>
      <c r="M454" s="22">
        <f t="shared" si="121"/>
        <v>0</v>
      </c>
      <c r="N454" s="22">
        <f t="shared" si="122"/>
        <v>1</v>
      </c>
      <c r="O454" s="22">
        <f t="shared" si="123"/>
        <v>0</v>
      </c>
      <c r="P454" s="35">
        <f>'Data Entry'!I454</f>
        <v>3</v>
      </c>
      <c r="Q454" s="35">
        <f>'Data Entry'!J454</f>
        <v>1</v>
      </c>
      <c r="R454" s="35">
        <f>'Data Entry'!K454</f>
        <v>0</v>
      </c>
      <c r="S454" s="35">
        <f>'Data Entry'!L454</f>
        <v>0</v>
      </c>
      <c r="T454" s="35">
        <f t="shared" si="124"/>
        <v>4</v>
      </c>
      <c r="U454" s="35">
        <f t="shared" si="125"/>
        <v>0</v>
      </c>
      <c r="V454" s="35">
        <f t="shared" si="133"/>
        <v>0.75</v>
      </c>
      <c r="W454" s="35" t="e">
        <f t="shared" si="134"/>
        <v>#DIV/0!</v>
      </c>
      <c r="X454" s="35">
        <f t="shared" si="135"/>
        <v>2</v>
      </c>
      <c r="Y454" s="35">
        <f t="shared" si="126"/>
        <v>3</v>
      </c>
      <c r="Z454" s="35">
        <f t="shared" si="127"/>
        <v>0</v>
      </c>
      <c r="AA454" s="35">
        <f t="shared" si="128"/>
        <v>3</v>
      </c>
      <c r="AB454" s="21">
        <f>'Data Entry'!S454</f>
        <v>0</v>
      </c>
      <c r="AC454" s="21">
        <f>'Data Entry'!T454</f>
        <v>2</v>
      </c>
      <c r="AD454" s="21">
        <f>'Data Entry'!U454</f>
        <v>0</v>
      </c>
      <c r="AE454" s="21">
        <f t="shared" si="129"/>
        <v>6</v>
      </c>
      <c r="AF454" s="13">
        <f>'Data Entry'!V454</f>
        <v>8</v>
      </c>
      <c r="AG454" s="13">
        <f t="shared" si="130"/>
        <v>2.66666666666667</v>
      </c>
      <c r="AH454" s="13">
        <f>'Data Entry'!W454</f>
        <v>0</v>
      </c>
      <c r="AI454" s="13">
        <f>'Data Entry'!X454</f>
        <v>0</v>
      </c>
      <c r="AJ454" s="13">
        <f>'Data Entry'!Y454</f>
        <v>0</v>
      </c>
      <c r="AK454" s="13">
        <f>'Data Entry'!Z454</f>
        <v>0</v>
      </c>
    </row>
    <row r="455" spans="1:37">
      <c r="A455" s="34">
        <f>'Data Entry'!A455</f>
        <v>4946</v>
      </c>
      <c r="B455" s="34">
        <f>'Data Entry'!B455</f>
        <v>78</v>
      </c>
      <c r="C455" s="20">
        <f>IF('Data Entry'!C455="red",1,IF('Data Entry'!C455="blue",2,0))</f>
        <v>1</v>
      </c>
      <c r="D455" s="22">
        <f>'Data Entry'!D455</f>
        <v>1</v>
      </c>
      <c r="E455" s="22">
        <f>'Data Entry'!E455</f>
        <v>0</v>
      </c>
      <c r="F455" s="22">
        <f>'Data Entry'!F455</f>
        <v>0</v>
      </c>
      <c r="G455" s="22">
        <f>'Data Entry'!G455</f>
        <v>2</v>
      </c>
      <c r="H455" s="22">
        <f>'Data Entry'!H455</f>
        <v>1</v>
      </c>
      <c r="I455" s="22">
        <f t="shared" si="131"/>
        <v>0</v>
      </c>
      <c r="J455" s="22">
        <f t="shared" si="132"/>
        <v>3</v>
      </c>
      <c r="K455" s="22">
        <f t="shared" si="119"/>
        <v>2</v>
      </c>
      <c r="L455" s="22">
        <f t="shared" si="120"/>
        <v>0</v>
      </c>
      <c r="M455" s="22">
        <f t="shared" si="121"/>
        <v>8</v>
      </c>
      <c r="N455" s="22">
        <f t="shared" si="122"/>
        <v>3</v>
      </c>
      <c r="O455" s="22">
        <f t="shared" si="123"/>
        <v>10</v>
      </c>
      <c r="P455" s="35">
        <f>'Data Entry'!I455</f>
        <v>0</v>
      </c>
      <c r="Q455" s="35">
        <f>'Data Entry'!J455</f>
        <v>0</v>
      </c>
      <c r="R455" s="35">
        <f>'Data Entry'!K455</f>
        <v>7</v>
      </c>
      <c r="S455" s="35">
        <f>'Data Entry'!L455</f>
        <v>4</v>
      </c>
      <c r="T455" s="35">
        <f t="shared" si="124"/>
        <v>0</v>
      </c>
      <c r="U455" s="35">
        <f t="shared" si="125"/>
        <v>11</v>
      </c>
      <c r="V455" s="35" t="e">
        <f t="shared" si="133"/>
        <v>#DIV/0!</v>
      </c>
      <c r="W455" s="35">
        <f t="shared" si="134"/>
        <v>0.636363636363636</v>
      </c>
      <c r="X455" s="35">
        <f t="shared" si="135"/>
        <v>5.5</v>
      </c>
      <c r="Y455" s="35">
        <f t="shared" si="126"/>
        <v>0</v>
      </c>
      <c r="Z455" s="35">
        <f t="shared" si="127"/>
        <v>14</v>
      </c>
      <c r="AA455" s="35">
        <f t="shared" si="128"/>
        <v>14</v>
      </c>
      <c r="AB455" s="21">
        <f>'Data Entry'!S455</f>
        <v>0</v>
      </c>
      <c r="AC455" s="21">
        <f>'Data Entry'!T455</f>
        <v>4</v>
      </c>
      <c r="AD455" s="21">
        <f>'Data Entry'!U455</f>
        <v>0</v>
      </c>
      <c r="AE455" s="21">
        <f t="shared" si="129"/>
        <v>15</v>
      </c>
      <c r="AF455" s="13">
        <f>'Data Entry'!V455</f>
        <v>4</v>
      </c>
      <c r="AG455" s="13">
        <f t="shared" si="130"/>
        <v>1.33333333333333</v>
      </c>
      <c r="AH455" s="13">
        <f>'Data Entry'!W455</f>
        <v>0</v>
      </c>
      <c r="AI455" s="13">
        <f>'Data Entry'!X455</f>
        <v>0</v>
      </c>
      <c r="AJ455" s="13">
        <f>'Data Entry'!Y455</f>
        <v>0</v>
      </c>
      <c r="AK455" s="13">
        <f>'Data Entry'!Z455</f>
        <v>0</v>
      </c>
    </row>
    <row r="456" spans="1:37">
      <c r="A456" s="34">
        <f>'Data Entry'!A456</f>
        <v>6865</v>
      </c>
      <c r="B456" s="34">
        <f>'Data Entry'!B456</f>
        <v>78</v>
      </c>
      <c r="C456" s="20">
        <f>IF('Data Entry'!C456="red",1,IF('Data Entry'!C456="blue",2,0))</f>
        <v>2</v>
      </c>
      <c r="D456" s="22">
        <f>'Data Entry'!D456</f>
        <v>1</v>
      </c>
      <c r="E456" s="22">
        <f>'Data Entry'!E456</f>
        <v>1</v>
      </c>
      <c r="F456" s="22">
        <f>'Data Entry'!F456</f>
        <v>0</v>
      </c>
      <c r="G456" s="22">
        <f>'Data Entry'!G456</f>
        <v>0</v>
      </c>
      <c r="H456" s="22">
        <f>'Data Entry'!H456</f>
        <v>0</v>
      </c>
      <c r="I456" s="22">
        <f t="shared" si="131"/>
        <v>1</v>
      </c>
      <c r="J456" s="22">
        <f t="shared" si="132"/>
        <v>0</v>
      </c>
      <c r="K456" s="22">
        <f t="shared" si="119"/>
        <v>2</v>
      </c>
      <c r="L456" s="22">
        <f t="shared" si="120"/>
        <v>2</v>
      </c>
      <c r="M456" s="22">
        <f t="shared" si="121"/>
        <v>0</v>
      </c>
      <c r="N456" s="22">
        <f t="shared" si="122"/>
        <v>1</v>
      </c>
      <c r="O456" s="22">
        <f t="shared" si="123"/>
        <v>4</v>
      </c>
      <c r="P456" s="35">
        <f>'Data Entry'!I456</f>
        <v>0</v>
      </c>
      <c r="Q456" s="35">
        <f>'Data Entry'!J456</f>
        <v>0</v>
      </c>
      <c r="R456" s="35">
        <f>'Data Entry'!K456</f>
        <v>0</v>
      </c>
      <c r="S456" s="35">
        <f>'Data Entry'!L456</f>
        <v>0</v>
      </c>
      <c r="T456" s="35">
        <f t="shared" si="124"/>
        <v>0</v>
      </c>
      <c r="U456" s="35">
        <f t="shared" si="125"/>
        <v>0</v>
      </c>
      <c r="V456" s="35" t="e">
        <f t="shared" si="133"/>
        <v>#DIV/0!</v>
      </c>
      <c r="W456" s="35" t="e">
        <f t="shared" si="134"/>
        <v>#DIV/0!</v>
      </c>
      <c r="X456" s="35">
        <f t="shared" si="135"/>
        <v>0</v>
      </c>
      <c r="Y456" s="35">
        <f t="shared" si="126"/>
        <v>0</v>
      </c>
      <c r="Z456" s="35">
        <f t="shared" si="127"/>
        <v>0</v>
      </c>
      <c r="AA456" s="35">
        <f t="shared" si="128"/>
        <v>0</v>
      </c>
      <c r="AB456" s="21">
        <f>'Data Entry'!S456</f>
        <v>0</v>
      </c>
      <c r="AC456" s="21">
        <f>'Data Entry'!T456</f>
        <v>0</v>
      </c>
      <c r="AD456" s="21">
        <f>'Data Entry'!U456</f>
        <v>0</v>
      </c>
      <c r="AE456" s="21">
        <f t="shared" si="129"/>
        <v>0</v>
      </c>
      <c r="AF456" s="13">
        <f>'Data Entry'!V456</f>
        <v>4</v>
      </c>
      <c r="AG456" s="13">
        <f t="shared" si="130"/>
        <v>1.33333333333333</v>
      </c>
      <c r="AH456" s="13">
        <f>'Data Entry'!W456</f>
        <v>0</v>
      </c>
      <c r="AI456" s="13">
        <f>'Data Entry'!X456</f>
        <v>0</v>
      </c>
      <c r="AJ456" s="13">
        <f>'Data Entry'!Y456</f>
        <v>0</v>
      </c>
      <c r="AK456" s="13">
        <f>'Data Entry'!Z456</f>
        <v>0</v>
      </c>
    </row>
    <row r="457" spans="1:37">
      <c r="A457" s="34">
        <f>'Data Entry'!A457</f>
        <v>8850</v>
      </c>
      <c r="B457" s="34">
        <f>'Data Entry'!B457</f>
        <v>78</v>
      </c>
      <c r="C457" s="20">
        <f>IF('Data Entry'!C457="red",1,IF('Data Entry'!C457="blue",2,0))</f>
        <v>2</v>
      </c>
      <c r="D457" s="22">
        <f>'Data Entry'!D457</f>
        <v>1</v>
      </c>
      <c r="E457" s="22">
        <f>'Data Entry'!E457</f>
        <v>1</v>
      </c>
      <c r="F457" s="22">
        <f>'Data Entry'!F457</f>
        <v>0</v>
      </c>
      <c r="G457" s="22">
        <f>'Data Entry'!G457</f>
        <v>0</v>
      </c>
      <c r="H457" s="22">
        <f>'Data Entry'!H457</f>
        <v>0</v>
      </c>
      <c r="I457" s="22">
        <f t="shared" si="131"/>
        <v>1</v>
      </c>
      <c r="J457" s="22">
        <f t="shared" si="132"/>
        <v>0</v>
      </c>
      <c r="K457" s="22">
        <f t="shared" si="119"/>
        <v>2</v>
      </c>
      <c r="L457" s="22">
        <f t="shared" si="120"/>
        <v>2</v>
      </c>
      <c r="M457" s="22">
        <f t="shared" si="121"/>
        <v>0</v>
      </c>
      <c r="N457" s="22">
        <f t="shared" si="122"/>
        <v>1</v>
      </c>
      <c r="O457" s="22">
        <f t="shared" si="123"/>
        <v>4</v>
      </c>
      <c r="P457" s="35">
        <f>'Data Entry'!I457</f>
        <v>1</v>
      </c>
      <c r="Q457" s="35">
        <f>'Data Entry'!J457</f>
        <v>6</v>
      </c>
      <c r="R457" s="35">
        <f>'Data Entry'!K457</f>
        <v>0</v>
      </c>
      <c r="S457" s="35">
        <f>'Data Entry'!L457</f>
        <v>0</v>
      </c>
      <c r="T457" s="35">
        <f t="shared" si="124"/>
        <v>7</v>
      </c>
      <c r="U457" s="35">
        <f t="shared" si="125"/>
        <v>0</v>
      </c>
      <c r="V457" s="35">
        <f t="shared" si="133"/>
        <v>0.142857142857143</v>
      </c>
      <c r="W457" s="35" t="e">
        <f t="shared" si="134"/>
        <v>#DIV/0!</v>
      </c>
      <c r="X457" s="35">
        <f t="shared" si="135"/>
        <v>3.5</v>
      </c>
      <c r="Y457" s="35">
        <f t="shared" si="126"/>
        <v>1</v>
      </c>
      <c r="Z457" s="35">
        <f t="shared" si="127"/>
        <v>0</v>
      </c>
      <c r="AA457" s="35">
        <f t="shared" si="128"/>
        <v>1</v>
      </c>
      <c r="AB457" s="21">
        <f>'Data Entry'!S457</f>
        <v>0</v>
      </c>
      <c r="AC457" s="21">
        <f>'Data Entry'!T457</f>
        <v>0</v>
      </c>
      <c r="AD457" s="21">
        <f>'Data Entry'!U457</f>
        <v>0</v>
      </c>
      <c r="AE457" s="21">
        <f t="shared" si="129"/>
        <v>0</v>
      </c>
      <c r="AF457" s="13">
        <f>'Data Entry'!V457</f>
        <v>4</v>
      </c>
      <c r="AG457" s="13">
        <f t="shared" si="130"/>
        <v>1.33333333333333</v>
      </c>
      <c r="AH457" s="13">
        <f>'Data Entry'!W457</f>
        <v>1</v>
      </c>
      <c r="AI457" s="13">
        <f>'Data Entry'!X457</f>
        <v>0</v>
      </c>
      <c r="AJ457" s="13">
        <f>'Data Entry'!Y457</f>
        <v>0</v>
      </c>
      <c r="AK457" s="13">
        <f>'Data Entry'!Z457</f>
        <v>0</v>
      </c>
    </row>
    <row r="458" spans="1:37">
      <c r="A458" s="34">
        <f>'Data Entry'!A458</f>
        <v>6397</v>
      </c>
      <c r="B458" s="34">
        <f>'Data Entry'!B458</f>
        <v>76</v>
      </c>
      <c r="C458" s="20">
        <f>IF('Data Entry'!C458="red",1,IF('Data Entry'!C458="blue",2,0))</f>
        <v>1</v>
      </c>
      <c r="D458" s="22">
        <f>'Data Entry'!D458</f>
        <v>1</v>
      </c>
      <c r="E458" s="22">
        <f>'Data Entry'!E458</f>
        <v>0</v>
      </c>
      <c r="F458" s="22">
        <f>'Data Entry'!F458</f>
        <v>0</v>
      </c>
      <c r="G458" s="22">
        <f>'Data Entry'!G458</f>
        <v>0</v>
      </c>
      <c r="H458" s="22">
        <f>'Data Entry'!H458</f>
        <v>0</v>
      </c>
      <c r="I458" s="22">
        <f t="shared" si="131"/>
        <v>0</v>
      </c>
      <c r="J458" s="22">
        <f t="shared" si="132"/>
        <v>0</v>
      </c>
      <c r="K458" s="22">
        <f t="shared" si="119"/>
        <v>2</v>
      </c>
      <c r="L458" s="22">
        <f t="shared" si="120"/>
        <v>0</v>
      </c>
      <c r="M458" s="22">
        <f t="shared" si="121"/>
        <v>0</v>
      </c>
      <c r="N458" s="22">
        <f t="shared" si="122"/>
        <v>0</v>
      </c>
      <c r="O458" s="22">
        <f t="shared" si="123"/>
        <v>2</v>
      </c>
      <c r="P458" s="35">
        <f>'Data Entry'!I458</f>
        <v>2</v>
      </c>
      <c r="Q458" s="35">
        <f>'Data Entry'!J458</f>
        <v>2</v>
      </c>
      <c r="R458" s="35">
        <f>'Data Entry'!K458</f>
        <v>0</v>
      </c>
      <c r="S458" s="35">
        <f>'Data Entry'!L458</f>
        <v>0</v>
      </c>
      <c r="T458" s="35">
        <f t="shared" si="124"/>
        <v>4</v>
      </c>
      <c r="U458" s="35">
        <f t="shared" si="125"/>
        <v>0</v>
      </c>
      <c r="V458" s="35">
        <f t="shared" si="133"/>
        <v>0.5</v>
      </c>
      <c r="W458" s="35" t="e">
        <f t="shared" si="134"/>
        <v>#DIV/0!</v>
      </c>
      <c r="X458" s="35">
        <f t="shared" si="135"/>
        <v>2</v>
      </c>
      <c r="Y458" s="35">
        <f t="shared" si="126"/>
        <v>2</v>
      </c>
      <c r="Z458" s="35">
        <f t="shared" si="127"/>
        <v>0</v>
      </c>
      <c r="AA458" s="35">
        <f t="shared" si="128"/>
        <v>2</v>
      </c>
      <c r="AB458" s="21">
        <f>'Data Entry'!S458</f>
        <v>0</v>
      </c>
      <c r="AC458" s="21">
        <f>'Data Entry'!T458</f>
        <v>2</v>
      </c>
      <c r="AD458" s="21">
        <f>'Data Entry'!U458</f>
        <v>0</v>
      </c>
      <c r="AE458" s="21">
        <f t="shared" si="129"/>
        <v>6</v>
      </c>
      <c r="AF458" s="13">
        <f>'Data Entry'!V458</f>
        <v>4</v>
      </c>
      <c r="AG458" s="13">
        <f t="shared" si="130"/>
        <v>1.33333333333333</v>
      </c>
      <c r="AH458" s="13">
        <f>'Data Entry'!W458</f>
        <v>0</v>
      </c>
      <c r="AI458" s="13">
        <f>'Data Entry'!X458</f>
        <v>0</v>
      </c>
      <c r="AJ458" s="13">
        <f>'Data Entry'!Y458</f>
        <v>0</v>
      </c>
      <c r="AK458" s="13">
        <f>'Data Entry'!Z458</f>
        <v>0</v>
      </c>
    </row>
    <row r="459" spans="1:37">
      <c r="A459" s="34">
        <f>'Data Entry'!A459</f>
        <v>1360</v>
      </c>
      <c r="B459" s="34">
        <f>'Data Entry'!B459</f>
        <v>79</v>
      </c>
      <c r="C459" s="20">
        <f>IF('Data Entry'!C459="red",1,IF('Data Entry'!C459="blue",2,0))</f>
        <v>2</v>
      </c>
      <c r="D459" s="22">
        <f>'Data Entry'!D459</f>
        <v>1</v>
      </c>
      <c r="E459" s="22">
        <f>'Data Entry'!E459</f>
        <v>0</v>
      </c>
      <c r="F459" s="22">
        <f>'Data Entry'!F459</f>
        <v>0</v>
      </c>
      <c r="G459" s="22">
        <f>'Data Entry'!G459</f>
        <v>1</v>
      </c>
      <c r="H459" s="22">
        <f>'Data Entry'!H459</f>
        <v>0</v>
      </c>
      <c r="I459" s="22">
        <f t="shared" si="131"/>
        <v>0</v>
      </c>
      <c r="J459" s="22">
        <f t="shared" si="132"/>
        <v>1</v>
      </c>
      <c r="K459" s="22">
        <f t="shared" si="119"/>
        <v>2</v>
      </c>
      <c r="L459" s="22">
        <f t="shared" si="120"/>
        <v>0</v>
      </c>
      <c r="M459" s="22">
        <f t="shared" si="121"/>
        <v>4</v>
      </c>
      <c r="N459" s="22">
        <f t="shared" si="122"/>
        <v>1</v>
      </c>
      <c r="O459" s="22">
        <f t="shared" si="123"/>
        <v>6</v>
      </c>
      <c r="P459" s="35">
        <f>'Data Entry'!I459</f>
        <v>0</v>
      </c>
      <c r="Q459" s="35">
        <f>'Data Entry'!J459</f>
        <v>0</v>
      </c>
      <c r="R459" s="35">
        <f>'Data Entry'!K459</f>
        <v>8</v>
      </c>
      <c r="S459" s="35">
        <f>'Data Entry'!L459</f>
        <v>1</v>
      </c>
      <c r="T459" s="35">
        <f t="shared" si="124"/>
        <v>0</v>
      </c>
      <c r="U459" s="35">
        <f t="shared" si="125"/>
        <v>9</v>
      </c>
      <c r="V459" s="35" t="e">
        <f t="shared" si="133"/>
        <v>#DIV/0!</v>
      </c>
      <c r="W459" s="35">
        <f t="shared" si="134"/>
        <v>0.888888888888889</v>
      </c>
      <c r="X459" s="35">
        <f t="shared" si="135"/>
        <v>4.5</v>
      </c>
      <c r="Y459" s="35">
        <f t="shared" si="126"/>
        <v>0</v>
      </c>
      <c r="Z459" s="35">
        <f t="shared" si="127"/>
        <v>16</v>
      </c>
      <c r="AA459" s="35">
        <f t="shared" si="128"/>
        <v>16</v>
      </c>
      <c r="AB459" s="21">
        <f>'Data Entry'!S459</f>
        <v>0</v>
      </c>
      <c r="AC459" s="21">
        <f>'Data Entry'!T459</f>
        <v>0</v>
      </c>
      <c r="AD459" s="21">
        <f>'Data Entry'!U459</f>
        <v>0</v>
      </c>
      <c r="AE459" s="21">
        <f t="shared" si="129"/>
        <v>0</v>
      </c>
      <c r="AF459" s="13">
        <f>'Data Entry'!V459</f>
        <v>0</v>
      </c>
      <c r="AG459" s="13">
        <f t="shared" si="130"/>
        <v>0</v>
      </c>
      <c r="AH459" s="13">
        <f>'Data Entry'!W459</f>
        <v>0</v>
      </c>
      <c r="AI459" s="13">
        <f>'Data Entry'!X459</f>
        <v>0</v>
      </c>
      <c r="AJ459" s="13">
        <f>'Data Entry'!Y459</f>
        <v>0</v>
      </c>
      <c r="AK459" s="13">
        <f>'Data Entry'!Z459</f>
        <v>0</v>
      </c>
    </row>
    <row r="460" spans="1:37">
      <c r="A460" s="34">
        <f>'Data Entry'!A460</f>
        <v>1334</v>
      </c>
      <c r="B460" s="34">
        <f>'Data Entry'!B460</f>
        <v>79</v>
      </c>
      <c r="C460" s="20">
        <f>IF('Data Entry'!C460="red",1,IF('Data Entry'!C460="blue",2,0))</f>
        <v>2</v>
      </c>
      <c r="D460" s="22">
        <f>'Data Entry'!D460</f>
        <v>1</v>
      </c>
      <c r="E460" s="22">
        <f>'Data Entry'!E460</f>
        <v>0</v>
      </c>
      <c r="F460" s="22">
        <f>'Data Entry'!F460</f>
        <v>0</v>
      </c>
      <c r="G460" s="22">
        <f>'Data Entry'!G460</f>
        <v>1</v>
      </c>
      <c r="H460" s="22">
        <f>'Data Entry'!H460</f>
        <v>1</v>
      </c>
      <c r="I460" s="22">
        <f t="shared" si="131"/>
        <v>0</v>
      </c>
      <c r="J460" s="22">
        <f t="shared" si="132"/>
        <v>2</v>
      </c>
      <c r="K460" s="22">
        <f t="shared" si="119"/>
        <v>2</v>
      </c>
      <c r="L460" s="22">
        <f t="shared" si="120"/>
        <v>0</v>
      </c>
      <c r="M460" s="22">
        <f t="shared" si="121"/>
        <v>4</v>
      </c>
      <c r="N460" s="22">
        <f t="shared" si="122"/>
        <v>2</v>
      </c>
      <c r="O460" s="22">
        <f t="shared" si="123"/>
        <v>6</v>
      </c>
      <c r="P460" s="35">
        <f>'Data Entry'!I460</f>
        <v>0</v>
      </c>
      <c r="Q460" s="35">
        <f>'Data Entry'!J460</f>
        <v>0</v>
      </c>
      <c r="R460" s="35">
        <f>'Data Entry'!K460</f>
        <v>0</v>
      </c>
      <c r="S460" s="35">
        <f>'Data Entry'!L460</f>
        <v>0</v>
      </c>
      <c r="T460" s="35">
        <f t="shared" si="124"/>
        <v>0</v>
      </c>
      <c r="U460" s="35">
        <f t="shared" si="125"/>
        <v>0</v>
      </c>
      <c r="V460" s="35" t="e">
        <f t="shared" si="133"/>
        <v>#DIV/0!</v>
      </c>
      <c r="W460" s="35" t="e">
        <f t="shared" si="134"/>
        <v>#DIV/0!</v>
      </c>
      <c r="X460" s="35">
        <f t="shared" si="135"/>
        <v>0</v>
      </c>
      <c r="Y460" s="35">
        <f t="shared" si="126"/>
        <v>0</v>
      </c>
      <c r="Z460" s="35">
        <f t="shared" si="127"/>
        <v>0</v>
      </c>
      <c r="AA460" s="35">
        <f t="shared" si="128"/>
        <v>0</v>
      </c>
      <c r="AB460" s="21">
        <f>'Data Entry'!S460</f>
        <v>0</v>
      </c>
      <c r="AC460" s="21">
        <f>'Data Entry'!T460</f>
        <v>0</v>
      </c>
      <c r="AD460" s="21">
        <f>'Data Entry'!U460</f>
        <v>0</v>
      </c>
      <c r="AE460" s="21">
        <f t="shared" si="129"/>
        <v>0</v>
      </c>
      <c r="AF460" s="13">
        <f>'Data Entry'!V460</f>
        <v>12</v>
      </c>
      <c r="AG460" s="13">
        <f t="shared" si="130"/>
        <v>4</v>
      </c>
      <c r="AH460" s="13">
        <f>'Data Entry'!W460</f>
        <v>0</v>
      </c>
      <c r="AI460" s="13">
        <f>'Data Entry'!X460</f>
        <v>0</v>
      </c>
      <c r="AJ460" s="13">
        <f>'Data Entry'!Y460</f>
        <v>1</v>
      </c>
      <c r="AK460" s="13">
        <f>'Data Entry'!Z460</f>
        <v>0</v>
      </c>
    </row>
    <row r="461" spans="1:37">
      <c r="A461" s="34">
        <f>'Data Entry'!A461</f>
        <v>7902</v>
      </c>
      <c r="B461" s="34">
        <f>'Data Entry'!B461</f>
        <v>79</v>
      </c>
      <c r="C461" s="20">
        <f>IF('Data Entry'!C461="red",1,IF('Data Entry'!C461="blue",2,0))</f>
        <v>1</v>
      </c>
      <c r="D461" s="22">
        <f>'Data Entry'!D461</f>
        <v>1</v>
      </c>
      <c r="E461" s="22">
        <f>'Data Entry'!E461</f>
        <v>0</v>
      </c>
      <c r="F461" s="22">
        <f>'Data Entry'!F461</f>
        <v>0</v>
      </c>
      <c r="G461" s="22">
        <f>'Data Entry'!G461</f>
        <v>0</v>
      </c>
      <c r="H461" s="22">
        <f>'Data Entry'!H461</f>
        <v>1</v>
      </c>
      <c r="I461" s="22">
        <f t="shared" si="131"/>
        <v>0</v>
      </c>
      <c r="J461" s="22">
        <f t="shared" si="132"/>
        <v>1</v>
      </c>
      <c r="K461" s="22">
        <f t="shared" si="119"/>
        <v>2</v>
      </c>
      <c r="L461" s="22">
        <f t="shared" si="120"/>
        <v>0</v>
      </c>
      <c r="M461" s="22">
        <f t="shared" si="121"/>
        <v>0</v>
      </c>
      <c r="N461" s="22">
        <f t="shared" si="122"/>
        <v>1</v>
      </c>
      <c r="O461" s="22">
        <f t="shared" si="123"/>
        <v>2</v>
      </c>
      <c r="P461" s="35">
        <f>'Data Entry'!I461</f>
        <v>0</v>
      </c>
      <c r="Q461" s="35">
        <f>'Data Entry'!J461</f>
        <v>0</v>
      </c>
      <c r="R461" s="35">
        <f>'Data Entry'!K461</f>
        <v>7</v>
      </c>
      <c r="S461" s="35">
        <f>'Data Entry'!L461</f>
        <v>4</v>
      </c>
      <c r="T461" s="35">
        <f t="shared" si="124"/>
        <v>0</v>
      </c>
      <c r="U461" s="35">
        <f t="shared" si="125"/>
        <v>11</v>
      </c>
      <c r="V461" s="35" t="e">
        <f t="shared" si="133"/>
        <v>#DIV/0!</v>
      </c>
      <c r="W461" s="35">
        <f t="shared" si="134"/>
        <v>0.636363636363636</v>
      </c>
      <c r="X461" s="35">
        <f t="shared" si="135"/>
        <v>5.5</v>
      </c>
      <c r="Y461" s="35">
        <f t="shared" si="126"/>
        <v>0</v>
      </c>
      <c r="Z461" s="35">
        <f t="shared" si="127"/>
        <v>14</v>
      </c>
      <c r="AA461" s="35">
        <f t="shared" si="128"/>
        <v>14</v>
      </c>
      <c r="AB461" s="21">
        <f>'Data Entry'!S461</f>
        <v>0</v>
      </c>
      <c r="AC461" s="21">
        <f>'Data Entry'!T461</f>
        <v>0</v>
      </c>
      <c r="AD461" s="21">
        <f>'Data Entry'!U461</f>
        <v>0</v>
      </c>
      <c r="AE461" s="21">
        <f t="shared" si="129"/>
        <v>0</v>
      </c>
      <c r="AF461" s="13">
        <f>'Data Entry'!V461</f>
        <v>0</v>
      </c>
      <c r="AG461" s="13">
        <f t="shared" si="130"/>
        <v>0</v>
      </c>
      <c r="AH461" s="13">
        <f>'Data Entry'!W461</f>
        <v>0</v>
      </c>
      <c r="AI461" s="13">
        <f>'Data Entry'!X461</f>
        <v>0</v>
      </c>
      <c r="AJ461" s="13">
        <f>'Data Entry'!Y461</f>
        <v>0</v>
      </c>
      <c r="AK461" s="13">
        <f>'Data Entry'!Z461</f>
        <v>0</v>
      </c>
    </row>
    <row r="462" spans="1:37">
      <c r="A462" s="34">
        <f>'Data Entry'!A462</f>
        <v>4015</v>
      </c>
      <c r="B462" s="34">
        <f>'Data Entry'!B462</f>
        <v>79</v>
      </c>
      <c r="C462" s="20">
        <f>IF('Data Entry'!C462="red",1,IF('Data Entry'!C462="blue",2,0))</f>
        <v>2</v>
      </c>
      <c r="D462" s="22">
        <f>'Data Entry'!D462</f>
        <v>1</v>
      </c>
      <c r="E462" s="22">
        <f>'Data Entry'!E462</f>
        <v>0</v>
      </c>
      <c r="F462" s="22">
        <f>'Data Entry'!F462</f>
        <v>0</v>
      </c>
      <c r="G462" s="22">
        <f>'Data Entry'!G462</f>
        <v>1</v>
      </c>
      <c r="H462" s="22">
        <f>'Data Entry'!H462</f>
        <v>1</v>
      </c>
      <c r="I462" s="22">
        <f t="shared" si="131"/>
        <v>0</v>
      </c>
      <c r="J462" s="22">
        <f t="shared" si="132"/>
        <v>2</v>
      </c>
      <c r="K462" s="22">
        <f t="shared" si="119"/>
        <v>2</v>
      </c>
      <c r="L462" s="22">
        <f t="shared" si="120"/>
        <v>0</v>
      </c>
      <c r="M462" s="22">
        <f t="shared" si="121"/>
        <v>4</v>
      </c>
      <c r="N462" s="22">
        <f t="shared" si="122"/>
        <v>2</v>
      </c>
      <c r="O462" s="22">
        <f t="shared" si="123"/>
        <v>6</v>
      </c>
      <c r="P462" s="35">
        <f>'Data Entry'!I462</f>
        <v>1</v>
      </c>
      <c r="Q462" s="35">
        <f>'Data Entry'!J462</f>
        <v>0</v>
      </c>
      <c r="R462" s="35">
        <f>'Data Entry'!K462</f>
        <v>7</v>
      </c>
      <c r="S462" s="35">
        <f>'Data Entry'!L462</f>
        <v>0</v>
      </c>
      <c r="T462" s="35">
        <f t="shared" si="124"/>
        <v>1</v>
      </c>
      <c r="U462" s="35">
        <f t="shared" si="125"/>
        <v>7</v>
      </c>
      <c r="V462" s="35">
        <f t="shared" si="133"/>
        <v>1</v>
      </c>
      <c r="W462" s="35">
        <f t="shared" si="134"/>
        <v>1</v>
      </c>
      <c r="X462" s="35">
        <f t="shared" si="135"/>
        <v>4</v>
      </c>
      <c r="Y462" s="35">
        <f t="shared" si="126"/>
        <v>1</v>
      </c>
      <c r="Z462" s="35">
        <f t="shared" si="127"/>
        <v>14</v>
      </c>
      <c r="AA462" s="35">
        <f t="shared" si="128"/>
        <v>15</v>
      </c>
      <c r="AB462" s="21">
        <f>'Data Entry'!S462</f>
        <v>0</v>
      </c>
      <c r="AC462" s="21">
        <f>'Data Entry'!T462</f>
        <v>2</v>
      </c>
      <c r="AD462" s="21">
        <f>'Data Entry'!U462</f>
        <v>0</v>
      </c>
      <c r="AE462" s="21">
        <f t="shared" si="129"/>
        <v>6</v>
      </c>
      <c r="AF462" s="13">
        <f>'Data Entry'!V462</f>
        <v>0</v>
      </c>
      <c r="AG462" s="13">
        <f t="shared" si="130"/>
        <v>0</v>
      </c>
      <c r="AH462" s="13">
        <f>'Data Entry'!W462</f>
        <v>0</v>
      </c>
      <c r="AI462" s="13">
        <f>'Data Entry'!X462</f>
        <v>0</v>
      </c>
      <c r="AJ462" s="13">
        <f>'Data Entry'!Y462</f>
        <v>0</v>
      </c>
      <c r="AK462" s="13">
        <f>'Data Entry'!Z462</f>
        <v>0</v>
      </c>
    </row>
    <row r="463" spans="1:37">
      <c r="A463" s="34">
        <f>'Data Entry'!A463</f>
        <v>1305</v>
      </c>
      <c r="B463" s="34">
        <f>'Data Entry'!B463</f>
        <v>79</v>
      </c>
      <c r="C463" s="20">
        <f>IF('Data Entry'!C463="red",1,IF('Data Entry'!C463="blue",2,0))</f>
        <v>1</v>
      </c>
      <c r="D463" s="22">
        <f>'Data Entry'!D463</f>
        <v>1</v>
      </c>
      <c r="E463" s="22">
        <f>'Data Entry'!E463</f>
        <v>0</v>
      </c>
      <c r="F463" s="22">
        <f>'Data Entry'!F463</f>
        <v>0</v>
      </c>
      <c r="G463" s="22">
        <f>'Data Entry'!G463</f>
        <v>1</v>
      </c>
      <c r="H463" s="22">
        <f>'Data Entry'!H463</f>
        <v>0</v>
      </c>
      <c r="I463" s="22">
        <f t="shared" si="131"/>
        <v>0</v>
      </c>
      <c r="J463" s="22">
        <f t="shared" si="132"/>
        <v>1</v>
      </c>
      <c r="K463" s="22">
        <f t="shared" si="119"/>
        <v>2</v>
      </c>
      <c r="L463" s="22">
        <f t="shared" si="120"/>
        <v>0</v>
      </c>
      <c r="M463" s="22">
        <f t="shared" si="121"/>
        <v>4</v>
      </c>
      <c r="N463" s="22">
        <f t="shared" si="122"/>
        <v>1</v>
      </c>
      <c r="O463" s="22">
        <f t="shared" si="123"/>
        <v>6</v>
      </c>
      <c r="P463" s="35">
        <f>'Data Entry'!I463</f>
        <v>0</v>
      </c>
      <c r="Q463" s="35">
        <f>'Data Entry'!J463</f>
        <v>0</v>
      </c>
      <c r="R463" s="35">
        <f>'Data Entry'!K463</f>
        <v>2</v>
      </c>
      <c r="S463" s="35">
        <f>'Data Entry'!L463</f>
        <v>3</v>
      </c>
      <c r="T463" s="35">
        <f t="shared" si="124"/>
        <v>0</v>
      </c>
      <c r="U463" s="35">
        <f t="shared" si="125"/>
        <v>5</v>
      </c>
      <c r="V463" s="35" t="e">
        <f t="shared" si="133"/>
        <v>#DIV/0!</v>
      </c>
      <c r="W463" s="35">
        <f t="shared" si="134"/>
        <v>0.4</v>
      </c>
      <c r="X463" s="35">
        <f t="shared" si="135"/>
        <v>2.5</v>
      </c>
      <c r="Y463" s="35">
        <f t="shared" si="126"/>
        <v>0</v>
      </c>
      <c r="Z463" s="35">
        <f t="shared" si="127"/>
        <v>4</v>
      </c>
      <c r="AA463" s="35">
        <f t="shared" si="128"/>
        <v>4</v>
      </c>
      <c r="AB463" s="21">
        <f>'Data Entry'!S463</f>
        <v>0</v>
      </c>
      <c r="AC463" s="21">
        <f>'Data Entry'!T463</f>
        <v>0</v>
      </c>
      <c r="AD463" s="21">
        <f>'Data Entry'!U463</f>
        <v>0</v>
      </c>
      <c r="AE463" s="21">
        <f t="shared" si="129"/>
        <v>0</v>
      </c>
      <c r="AF463" s="13">
        <f>'Data Entry'!V463</f>
        <v>0</v>
      </c>
      <c r="AG463" s="13">
        <f t="shared" si="130"/>
        <v>0</v>
      </c>
      <c r="AH463" s="13">
        <f>'Data Entry'!W463</f>
        <v>0</v>
      </c>
      <c r="AI463" s="13">
        <f>'Data Entry'!X463</f>
        <v>0</v>
      </c>
      <c r="AJ463" s="13">
        <f>'Data Entry'!Y463</f>
        <v>0</v>
      </c>
      <c r="AK463" s="13">
        <f>'Data Entry'!Z463</f>
        <v>0</v>
      </c>
    </row>
    <row r="464" spans="1:37">
      <c r="A464" s="34">
        <f>'Data Entry'!A464</f>
        <v>7520</v>
      </c>
      <c r="B464" s="34">
        <f>'Data Entry'!B464</f>
        <v>80</v>
      </c>
      <c r="C464" s="20">
        <f>IF('Data Entry'!C464="red",1,IF('Data Entry'!C464="blue",2,0))</f>
        <v>2</v>
      </c>
      <c r="D464" s="22">
        <f>'Data Entry'!D464</f>
        <v>1</v>
      </c>
      <c r="E464" s="22">
        <f>'Data Entry'!E464</f>
        <v>0</v>
      </c>
      <c r="F464" s="22">
        <f>'Data Entry'!F464</f>
        <v>0</v>
      </c>
      <c r="G464" s="22">
        <f>'Data Entry'!G464</f>
        <v>2</v>
      </c>
      <c r="H464" s="22">
        <f>'Data Entry'!H464</f>
        <v>0</v>
      </c>
      <c r="I464" s="22">
        <f t="shared" si="131"/>
        <v>0</v>
      </c>
      <c r="J464" s="22">
        <f t="shared" si="132"/>
        <v>2</v>
      </c>
      <c r="K464" s="22">
        <f t="shared" si="119"/>
        <v>2</v>
      </c>
      <c r="L464" s="22">
        <f t="shared" si="120"/>
        <v>0</v>
      </c>
      <c r="M464" s="22">
        <f t="shared" si="121"/>
        <v>8</v>
      </c>
      <c r="N464" s="22">
        <f t="shared" si="122"/>
        <v>2</v>
      </c>
      <c r="O464" s="22">
        <f t="shared" si="123"/>
        <v>10</v>
      </c>
      <c r="P464" s="35">
        <f>'Data Entry'!I464</f>
        <v>0</v>
      </c>
      <c r="Q464" s="35">
        <f>'Data Entry'!J464</f>
        <v>0</v>
      </c>
      <c r="R464" s="35">
        <f>'Data Entry'!K464</f>
        <v>0</v>
      </c>
      <c r="S464" s="35">
        <f>'Data Entry'!L464</f>
        <v>0</v>
      </c>
      <c r="T464" s="35">
        <f t="shared" si="124"/>
        <v>0</v>
      </c>
      <c r="U464" s="35">
        <f t="shared" si="125"/>
        <v>0</v>
      </c>
      <c r="V464" s="35" t="e">
        <f t="shared" si="133"/>
        <v>#DIV/0!</v>
      </c>
      <c r="W464" s="35" t="e">
        <f t="shared" si="134"/>
        <v>#DIV/0!</v>
      </c>
      <c r="X464" s="35">
        <f t="shared" si="135"/>
        <v>0</v>
      </c>
      <c r="Y464" s="35">
        <f t="shared" si="126"/>
        <v>0</v>
      </c>
      <c r="Z464" s="35">
        <f t="shared" si="127"/>
        <v>0</v>
      </c>
      <c r="AA464" s="35">
        <f t="shared" si="128"/>
        <v>0</v>
      </c>
      <c r="AB464" s="21">
        <f>'Data Entry'!S464</f>
        <v>0</v>
      </c>
      <c r="AC464" s="21">
        <f>'Data Entry'!T464</f>
        <v>0</v>
      </c>
      <c r="AD464" s="21">
        <f>'Data Entry'!U464</f>
        <v>0</v>
      </c>
      <c r="AE464" s="21">
        <f t="shared" si="129"/>
        <v>0</v>
      </c>
      <c r="AF464" s="13">
        <f>'Data Entry'!V464</f>
        <v>0</v>
      </c>
      <c r="AG464" s="13">
        <f t="shared" si="130"/>
        <v>0</v>
      </c>
      <c r="AH464" s="13">
        <f>'Data Entry'!W464</f>
        <v>0</v>
      </c>
      <c r="AI464" s="13">
        <f>'Data Entry'!X464</f>
        <v>0</v>
      </c>
      <c r="AJ464" s="13">
        <f>'Data Entry'!Y464</f>
        <v>0</v>
      </c>
      <c r="AK464" s="13">
        <f>'Data Entry'!Z464</f>
        <v>0</v>
      </c>
    </row>
    <row r="465" spans="1:37">
      <c r="A465" s="34">
        <f>'Data Entry'!A465</f>
        <v>8789</v>
      </c>
      <c r="B465" s="34">
        <f>'Data Entry'!B465</f>
        <v>80</v>
      </c>
      <c r="C465" s="20">
        <f>IF('Data Entry'!C465="red",1,IF('Data Entry'!C465="blue",2,0))</f>
        <v>1</v>
      </c>
      <c r="D465" s="22">
        <f>'Data Entry'!D465</f>
        <v>1</v>
      </c>
      <c r="E465" s="22">
        <f>'Data Entry'!E465</f>
        <v>0</v>
      </c>
      <c r="F465" s="22">
        <f>'Data Entry'!F465</f>
        <v>0</v>
      </c>
      <c r="G465" s="22">
        <f>'Data Entry'!G465</f>
        <v>1</v>
      </c>
      <c r="H465" s="22">
        <f>'Data Entry'!H465</f>
        <v>0</v>
      </c>
      <c r="I465" s="22">
        <f t="shared" si="131"/>
        <v>0</v>
      </c>
      <c r="J465" s="22">
        <f t="shared" si="132"/>
        <v>1</v>
      </c>
      <c r="K465" s="22">
        <f t="shared" si="119"/>
        <v>2</v>
      </c>
      <c r="L465" s="22">
        <f t="shared" si="120"/>
        <v>0</v>
      </c>
      <c r="M465" s="22">
        <f t="shared" si="121"/>
        <v>4</v>
      </c>
      <c r="N465" s="22">
        <f t="shared" si="122"/>
        <v>1</v>
      </c>
      <c r="O465" s="22">
        <f t="shared" si="123"/>
        <v>6</v>
      </c>
      <c r="P465" s="35">
        <f>'Data Entry'!I465</f>
        <v>0</v>
      </c>
      <c r="Q465" s="35">
        <f>'Data Entry'!J465</f>
        <v>0</v>
      </c>
      <c r="R465" s="35">
        <f>'Data Entry'!K465</f>
        <v>0</v>
      </c>
      <c r="S465" s="35">
        <f>'Data Entry'!L465</f>
        <v>0</v>
      </c>
      <c r="T465" s="35">
        <f t="shared" si="124"/>
        <v>0</v>
      </c>
      <c r="U465" s="35">
        <f t="shared" si="125"/>
        <v>0</v>
      </c>
      <c r="V465" s="35" t="e">
        <f t="shared" si="133"/>
        <v>#DIV/0!</v>
      </c>
      <c r="W465" s="35" t="e">
        <f t="shared" si="134"/>
        <v>#DIV/0!</v>
      </c>
      <c r="X465" s="35">
        <f t="shared" si="135"/>
        <v>0</v>
      </c>
      <c r="Y465" s="35">
        <f t="shared" si="126"/>
        <v>0</v>
      </c>
      <c r="Z465" s="35">
        <f t="shared" si="127"/>
        <v>0</v>
      </c>
      <c r="AA465" s="35">
        <f t="shared" si="128"/>
        <v>0</v>
      </c>
      <c r="AB465" s="21">
        <f>'Data Entry'!S465</f>
        <v>0</v>
      </c>
      <c r="AC465" s="21">
        <f>'Data Entry'!T465</f>
        <v>2</v>
      </c>
      <c r="AD465" s="21">
        <f>'Data Entry'!U465</f>
        <v>0</v>
      </c>
      <c r="AE465" s="21">
        <f t="shared" si="129"/>
        <v>6</v>
      </c>
      <c r="AF465" s="13">
        <f>'Data Entry'!V465</f>
        <v>0</v>
      </c>
      <c r="AG465" s="13">
        <f t="shared" si="130"/>
        <v>0</v>
      </c>
      <c r="AH465" s="13">
        <f>'Data Entry'!W465</f>
        <v>0</v>
      </c>
      <c r="AI465" s="13">
        <f>'Data Entry'!X465</f>
        <v>0</v>
      </c>
      <c r="AJ465" s="13">
        <f>'Data Entry'!Y465</f>
        <v>0</v>
      </c>
      <c r="AK465" s="13">
        <f>'Data Entry'!Z465</f>
        <v>0</v>
      </c>
    </row>
    <row r="466" spans="1:37">
      <c r="A466" s="34">
        <f>'Data Entry'!A466</f>
        <v>4343</v>
      </c>
      <c r="B466" s="34">
        <f>'Data Entry'!B466</f>
        <v>80</v>
      </c>
      <c r="C466" s="20">
        <f>IF('Data Entry'!C466="red",1,IF('Data Entry'!C466="blue",2,0))</f>
        <v>2</v>
      </c>
      <c r="D466" s="22">
        <f>'Data Entry'!D466</f>
        <v>0</v>
      </c>
      <c r="E466" s="22">
        <f>'Data Entry'!E466</f>
        <v>0</v>
      </c>
      <c r="F466" s="22">
        <f>'Data Entry'!F466</f>
        <v>0</v>
      </c>
      <c r="G466" s="22">
        <f>'Data Entry'!G466</f>
        <v>1</v>
      </c>
      <c r="H466" s="22">
        <f>'Data Entry'!H466</f>
        <v>0</v>
      </c>
      <c r="I466" s="22">
        <f t="shared" si="131"/>
        <v>0</v>
      </c>
      <c r="J466" s="22">
        <f t="shared" si="132"/>
        <v>1</v>
      </c>
      <c r="K466" s="22">
        <f t="shared" si="119"/>
        <v>0</v>
      </c>
      <c r="L466" s="22">
        <f t="shared" si="120"/>
        <v>0</v>
      </c>
      <c r="M466" s="22">
        <f t="shared" si="121"/>
        <v>4</v>
      </c>
      <c r="N466" s="22">
        <f t="shared" si="122"/>
        <v>1</v>
      </c>
      <c r="O466" s="22">
        <f t="shared" si="123"/>
        <v>4</v>
      </c>
      <c r="P466" s="35">
        <f>'Data Entry'!I466</f>
        <v>0</v>
      </c>
      <c r="Q466" s="35">
        <f>'Data Entry'!J466</f>
        <v>0</v>
      </c>
      <c r="R466" s="35">
        <f>'Data Entry'!K466</f>
        <v>10</v>
      </c>
      <c r="S466" s="35">
        <f>'Data Entry'!L466</f>
        <v>1</v>
      </c>
      <c r="T466" s="35">
        <f t="shared" si="124"/>
        <v>0</v>
      </c>
      <c r="U466" s="35">
        <f t="shared" si="125"/>
        <v>11</v>
      </c>
      <c r="V466" s="35" t="e">
        <f t="shared" si="133"/>
        <v>#DIV/0!</v>
      </c>
      <c r="W466" s="35">
        <f t="shared" si="134"/>
        <v>0.909090909090909</v>
      </c>
      <c r="X466" s="35">
        <f t="shared" si="135"/>
        <v>5.5</v>
      </c>
      <c r="Y466" s="35">
        <f t="shared" si="126"/>
        <v>0</v>
      </c>
      <c r="Z466" s="35">
        <f t="shared" si="127"/>
        <v>20</v>
      </c>
      <c r="AA466" s="35">
        <f t="shared" si="128"/>
        <v>20</v>
      </c>
      <c r="AB466" s="21">
        <f>'Data Entry'!S466</f>
        <v>0</v>
      </c>
      <c r="AC466" s="21">
        <f>'Data Entry'!T466</f>
        <v>2</v>
      </c>
      <c r="AD466" s="21">
        <f>'Data Entry'!U466</f>
        <v>0</v>
      </c>
      <c r="AE466" s="21">
        <f t="shared" si="129"/>
        <v>6</v>
      </c>
      <c r="AF466" s="13">
        <f>'Data Entry'!V466</f>
        <v>0</v>
      </c>
      <c r="AG466" s="13">
        <f t="shared" si="130"/>
        <v>0</v>
      </c>
      <c r="AH466" s="13">
        <f>'Data Entry'!W466</f>
        <v>0</v>
      </c>
      <c r="AI466" s="13">
        <f>'Data Entry'!X466</f>
        <v>0</v>
      </c>
      <c r="AJ466" s="13">
        <f>'Data Entry'!Y466</f>
        <v>0</v>
      </c>
      <c r="AK466" s="13">
        <f>'Data Entry'!Z466</f>
        <v>0</v>
      </c>
    </row>
    <row r="467" spans="1:37">
      <c r="A467" s="34">
        <f>'Data Entry'!A467</f>
        <v>610</v>
      </c>
      <c r="B467" s="34">
        <f>'Data Entry'!B467</f>
        <v>80</v>
      </c>
      <c r="C467" s="20">
        <f>IF('Data Entry'!C467="red",1,IF('Data Entry'!C467="blue",2,0))</f>
        <v>1</v>
      </c>
      <c r="D467" s="22">
        <f>'Data Entry'!D467</f>
        <v>0</v>
      </c>
      <c r="E467" s="22">
        <f>'Data Entry'!E467</f>
        <v>0</v>
      </c>
      <c r="F467" s="22">
        <f>'Data Entry'!F467</f>
        <v>0</v>
      </c>
      <c r="G467" s="22">
        <f>'Data Entry'!G467</f>
        <v>2</v>
      </c>
      <c r="H467" s="22">
        <f>'Data Entry'!H467</f>
        <v>0</v>
      </c>
      <c r="I467" s="22">
        <f t="shared" si="131"/>
        <v>0</v>
      </c>
      <c r="J467" s="22">
        <f t="shared" si="132"/>
        <v>2</v>
      </c>
      <c r="K467" s="22">
        <f t="shared" si="119"/>
        <v>0</v>
      </c>
      <c r="L467" s="22">
        <f t="shared" si="120"/>
        <v>0</v>
      </c>
      <c r="M467" s="22">
        <f t="shared" si="121"/>
        <v>8</v>
      </c>
      <c r="N467" s="22">
        <f t="shared" si="122"/>
        <v>2</v>
      </c>
      <c r="O467" s="22">
        <f t="shared" si="123"/>
        <v>8</v>
      </c>
      <c r="P467" s="35">
        <f>'Data Entry'!I467</f>
        <v>0</v>
      </c>
      <c r="Q467" s="35">
        <f>'Data Entry'!J467</f>
        <v>0</v>
      </c>
      <c r="R467" s="35">
        <f>'Data Entry'!K467</f>
        <v>4</v>
      </c>
      <c r="S467" s="35">
        <f>'Data Entry'!L467</f>
        <v>3</v>
      </c>
      <c r="T467" s="35">
        <f t="shared" si="124"/>
        <v>0</v>
      </c>
      <c r="U467" s="35">
        <f t="shared" si="125"/>
        <v>7</v>
      </c>
      <c r="V467" s="35" t="e">
        <f t="shared" si="133"/>
        <v>#DIV/0!</v>
      </c>
      <c r="W467" s="35">
        <f t="shared" si="134"/>
        <v>0.571428571428571</v>
      </c>
      <c r="X467" s="35">
        <f t="shared" si="135"/>
        <v>3.5</v>
      </c>
      <c r="Y467" s="35">
        <f t="shared" si="126"/>
        <v>0</v>
      </c>
      <c r="Z467" s="35">
        <f t="shared" si="127"/>
        <v>8</v>
      </c>
      <c r="AA467" s="35">
        <f t="shared" si="128"/>
        <v>8</v>
      </c>
      <c r="AB467" s="21">
        <f>'Data Entry'!S467</f>
        <v>0</v>
      </c>
      <c r="AC467" s="21">
        <f>'Data Entry'!T467</f>
        <v>1</v>
      </c>
      <c r="AD467" s="21">
        <f>'Data Entry'!U467</f>
        <v>0</v>
      </c>
      <c r="AE467" s="21">
        <f t="shared" si="129"/>
        <v>4</v>
      </c>
      <c r="AF467" s="13">
        <f>'Data Entry'!V467</f>
        <v>0</v>
      </c>
      <c r="AG467" s="13">
        <f t="shared" si="130"/>
        <v>0</v>
      </c>
      <c r="AH467" s="13">
        <f>'Data Entry'!W467</f>
        <v>0</v>
      </c>
      <c r="AI467" s="13">
        <f>'Data Entry'!X467</f>
        <v>0</v>
      </c>
      <c r="AJ467" s="13">
        <f>'Data Entry'!Y467</f>
        <v>0</v>
      </c>
      <c r="AK467" s="13">
        <f>'Data Entry'!Z467</f>
        <v>0</v>
      </c>
    </row>
    <row r="468" spans="1:37">
      <c r="A468" s="34">
        <f>'Data Entry'!A468</f>
        <v>2056</v>
      </c>
      <c r="B468" s="34">
        <f>'Data Entry'!B468</f>
        <v>80</v>
      </c>
      <c r="C468" s="20">
        <f>IF('Data Entry'!C468="red",1,IF('Data Entry'!C468="blue",2,0))</f>
        <v>2</v>
      </c>
      <c r="D468" s="22">
        <f>'Data Entry'!D468</f>
        <v>0</v>
      </c>
      <c r="E468" s="22">
        <f>'Data Entry'!E468</f>
        <v>0</v>
      </c>
      <c r="F468" s="22">
        <f>'Data Entry'!F468</f>
        <v>0</v>
      </c>
      <c r="G468" s="22">
        <f>'Data Entry'!G468</f>
        <v>5</v>
      </c>
      <c r="H468" s="22">
        <f>'Data Entry'!H468</f>
        <v>0</v>
      </c>
      <c r="I468" s="22">
        <f t="shared" si="131"/>
        <v>0</v>
      </c>
      <c r="J468" s="22">
        <f t="shared" si="132"/>
        <v>5</v>
      </c>
      <c r="K468" s="22">
        <f t="shared" si="119"/>
        <v>0</v>
      </c>
      <c r="L468" s="22">
        <f t="shared" si="120"/>
        <v>0</v>
      </c>
      <c r="M468" s="22">
        <f t="shared" si="121"/>
        <v>20</v>
      </c>
      <c r="N468" s="22">
        <f t="shared" si="122"/>
        <v>5</v>
      </c>
      <c r="O468" s="22">
        <f t="shared" si="123"/>
        <v>20</v>
      </c>
      <c r="P468" s="35">
        <f>'Data Entry'!I468</f>
        <v>0</v>
      </c>
      <c r="Q468" s="35">
        <f>'Data Entry'!J468</f>
        <v>0</v>
      </c>
      <c r="R468" s="35">
        <f>'Data Entry'!K468</f>
        <v>12</v>
      </c>
      <c r="S468" s="35">
        <f>'Data Entry'!L468</f>
        <v>0</v>
      </c>
      <c r="T468" s="35">
        <f t="shared" si="124"/>
        <v>0</v>
      </c>
      <c r="U468" s="35">
        <f t="shared" si="125"/>
        <v>12</v>
      </c>
      <c r="V468" s="35" t="e">
        <f t="shared" si="133"/>
        <v>#DIV/0!</v>
      </c>
      <c r="W468" s="35">
        <f t="shared" si="134"/>
        <v>1</v>
      </c>
      <c r="X468" s="35">
        <f t="shared" si="135"/>
        <v>6</v>
      </c>
      <c r="Y468" s="35">
        <f t="shared" si="126"/>
        <v>0</v>
      </c>
      <c r="Z468" s="35">
        <f t="shared" si="127"/>
        <v>24</v>
      </c>
      <c r="AA468" s="35">
        <f t="shared" si="128"/>
        <v>24</v>
      </c>
      <c r="AB468" s="21">
        <f>'Data Entry'!S468</f>
        <v>0</v>
      </c>
      <c r="AC468" s="21">
        <f>'Data Entry'!T468</f>
        <v>0</v>
      </c>
      <c r="AD468" s="21">
        <f>'Data Entry'!U468</f>
        <v>0</v>
      </c>
      <c r="AE468" s="21">
        <f t="shared" si="129"/>
        <v>0</v>
      </c>
      <c r="AF468" s="13">
        <f>'Data Entry'!V468</f>
        <v>0</v>
      </c>
      <c r="AG468" s="13">
        <f t="shared" si="130"/>
        <v>0</v>
      </c>
      <c r="AH468" s="13">
        <f>'Data Entry'!W468</f>
        <v>0</v>
      </c>
      <c r="AI468" s="13">
        <f>'Data Entry'!X468</f>
        <v>0</v>
      </c>
      <c r="AJ468" s="13">
        <f>'Data Entry'!Y468</f>
        <v>0</v>
      </c>
      <c r="AK468" s="13">
        <f>'Data Entry'!Z468</f>
        <v>0</v>
      </c>
    </row>
    <row r="469" spans="1:37">
      <c r="A469" s="34">
        <f>'Data Entry'!A469</f>
        <v>8729</v>
      </c>
      <c r="B469" s="34">
        <f>'Data Entry'!B469</f>
        <v>80</v>
      </c>
      <c r="C469" s="20">
        <f>IF('Data Entry'!C469="red",1,IF('Data Entry'!C469="blue",2,0))</f>
        <v>1</v>
      </c>
      <c r="D469" s="22">
        <f>'Data Entry'!D469</f>
        <v>1</v>
      </c>
      <c r="E469" s="22">
        <f>'Data Entry'!E469</f>
        <v>0</v>
      </c>
      <c r="F469" s="22">
        <f>'Data Entry'!F469</f>
        <v>0</v>
      </c>
      <c r="G469" s="22">
        <f>'Data Entry'!G469</f>
        <v>2</v>
      </c>
      <c r="H469" s="22">
        <f>'Data Entry'!H469</f>
        <v>0</v>
      </c>
      <c r="I469" s="22">
        <f t="shared" si="131"/>
        <v>0</v>
      </c>
      <c r="J469" s="22">
        <f t="shared" si="132"/>
        <v>2</v>
      </c>
      <c r="K469" s="22">
        <f t="shared" si="119"/>
        <v>2</v>
      </c>
      <c r="L469" s="22">
        <f t="shared" si="120"/>
        <v>0</v>
      </c>
      <c r="M469" s="22">
        <f t="shared" si="121"/>
        <v>8</v>
      </c>
      <c r="N469" s="22">
        <f t="shared" si="122"/>
        <v>2</v>
      </c>
      <c r="O469" s="22">
        <f t="shared" si="123"/>
        <v>10</v>
      </c>
      <c r="P469" s="35">
        <f>'Data Entry'!I469</f>
        <v>0</v>
      </c>
      <c r="Q469" s="35">
        <f>'Data Entry'!J469</f>
        <v>0</v>
      </c>
      <c r="R469" s="35">
        <f>'Data Entry'!K469</f>
        <v>4</v>
      </c>
      <c r="S469" s="35">
        <f>'Data Entry'!L469</f>
        <v>2</v>
      </c>
      <c r="T469" s="35">
        <f t="shared" si="124"/>
        <v>0</v>
      </c>
      <c r="U469" s="35">
        <f t="shared" si="125"/>
        <v>6</v>
      </c>
      <c r="V469" s="35" t="e">
        <f t="shared" si="133"/>
        <v>#DIV/0!</v>
      </c>
      <c r="W469" s="35">
        <f t="shared" si="134"/>
        <v>0.666666666666667</v>
      </c>
      <c r="X469" s="35">
        <f t="shared" si="135"/>
        <v>3</v>
      </c>
      <c r="Y469" s="35">
        <f t="shared" si="126"/>
        <v>0</v>
      </c>
      <c r="Z469" s="35">
        <f t="shared" si="127"/>
        <v>8</v>
      </c>
      <c r="AA469" s="35">
        <f t="shared" si="128"/>
        <v>8</v>
      </c>
      <c r="AB469" s="21">
        <f>'Data Entry'!S469</f>
        <v>0</v>
      </c>
      <c r="AC469" s="21">
        <f>'Data Entry'!T469</f>
        <v>2</v>
      </c>
      <c r="AD469" s="21">
        <f>'Data Entry'!U469</f>
        <v>0</v>
      </c>
      <c r="AE469" s="21">
        <f t="shared" si="129"/>
        <v>6</v>
      </c>
      <c r="AF469" s="13">
        <f>'Data Entry'!V469</f>
        <v>0</v>
      </c>
      <c r="AG469" s="13">
        <f t="shared" si="130"/>
        <v>0</v>
      </c>
      <c r="AH469" s="13">
        <f>'Data Entry'!W469</f>
        <v>0</v>
      </c>
      <c r="AI469" s="13">
        <f>'Data Entry'!X469</f>
        <v>0</v>
      </c>
      <c r="AJ469" s="13">
        <f>'Data Entry'!Y469</f>
        <v>0</v>
      </c>
      <c r="AK469" s="13">
        <f>'Data Entry'!Z469</f>
        <v>0</v>
      </c>
    </row>
    <row r="470" spans="1:37">
      <c r="A470" s="34">
        <f>'Data Entry'!A470</f>
        <v>914</v>
      </c>
      <c r="B470" s="34">
        <f>'Data Entry'!B470</f>
        <v>81</v>
      </c>
      <c r="C470" s="20">
        <f>IF('Data Entry'!C470="red",1,IF('Data Entry'!C470="blue",2,0))</f>
        <v>2</v>
      </c>
      <c r="D470" s="22">
        <f>'Data Entry'!D470</f>
        <v>1</v>
      </c>
      <c r="E470" s="22">
        <f>'Data Entry'!E470</f>
        <v>0</v>
      </c>
      <c r="F470" s="22">
        <f>'Data Entry'!F470</f>
        <v>0</v>
      </c>
      <c r="G470" s="22">
        <f>'Data Entry'!G470</f>
        <v>0</v>
      </c>
      <c r="H470" s="22">
        <f>'Data Entry'!H470</f>
        <v>0</v>
      </c>
      <c r="I470" s="22">
        <f t="shared" si="131"/>
        <v>0</v>
      </c>
      <c r="J470" s="22">
        <f t="shared" si="132"/>
        <v>0</v>
      </c>
      <c r="K470" s="22">
        <f t="shared" si="119"/>
        <v>2</v>
      </c>
      <c r="L470" s="22">
        <f t="shared" si="120"/>
        <v>0</v>
      </c>
      <c r="M470" s="22">
        <f t="shared" si="121"/>
        <v>0</v>
      </c>
      <c r="N470" s="22">
        <f t="shared" si="122"/>
        <v>0</v>
      </c>
      <c r="O470" s="22">
        <f t="shared" si="123"/>
        <v>2</v>
      </c>
      <c r="P470" s="35">
        <f>'Data Entry'!I470</f>
        <v>0</v>
      </c>
      <c r="Q470" s="35">
        <f>'Data Entry'!J470</f>
        <v>0</v>
      </c>
      <c r="R470" s="35">
        <f>'Data Entry'!K470</f>
        <v>7</v>
      </c>
      <c r="S470" s="35">
        <f>'Data Entry'!L470</f>
        <v>4</v>
      </c>
      <c r="T470" s="35">
        <f t="shared" si="124"/>
        <v>0</v>
      </c>
      <c r="U470" s="35">
        <f t="shared" si="125"/>
        <v>11</v>
      </c>
      <c r="V470" s="35" t="e">
        <f t="shared" si="133"/>
        <v>#DIV/0!</v>
      </c>
      <c r="W470" s="35">
        <f t="shared" si="134"/>
        <v>0.636363636363636</v>
      </c>
      <c r="X470" s="35">
        <f t="shared" si="135"/>
        <v>5.5</v>
      </c>
      <c r="Y470" s="35">
        <f t="shared" si="126"/>
        <v>0</v>
      </c>
      <c r="Z470" s="35">
        <f t="shared" si="127"/>
        <v>14</v>
      </c>
      <c r="AA470" s="35">
        <f t="shared" si="128"/>
        <v>14</v>
      </c>
      <c r="AB470" s="21">
        <f>'Data Entry'!S470</f>
        <v>0</v>
      </c>
      <c r="AC470" s="21">
        <f>'Data Entry'!T470</f>
        <v>2</v>
      </c>
      <c r="AD470" s="21">
        <f>'Data Entry'!U470</f>
        <v>0</v>
      </c>
      <c r="AE470" s="21">
        <f t="shared" si="129"/>
        <v>6</v>
      </c>
      <c r="AF470" s="13">
        <f>'Data Entry'!V470</f>
        <v>0</v>
      </c>
      <c r="AG470" s="13">
        <f t="shared" si="130"/>
        <v>0</v>
      </c>
      <c r="AH470" s="13">
        <f>'Data Entry'!W470</f>
        <v>0</v>
      </c>
      <c r="AI470" s="13">
        <f>'Data Entry'!X470</f>
        <v>0</v>
      </c>
      <c r="AJ470" s="13">
        <f>'Data Entry'!Y470</f>
        <v>0</v>
      </c>
      <c r="AK470" s="13">
        <f>'Data Entry'!Z470</f>
        <v>0</v>
      </c>
    </row>
    <row r="471" spans="1:37">
      <c r="A471" s="34">
        <f>'Data Entry'!A471</f>
        <v>6978</v>
      </c>
      <c r="B471" s="34">
        <f>'Data Entry'!B471</f>
        <v>81</v>
      </c>
      <c r="C471" s="20">
        <f>IF('Data Entry'!C471="red",1,IF('Data Entry'!C471="blue",2,0))</f>
        <v>1</v>
      </c>
      <c r="D471" s="22">
        <f>'Data Entry'!D471</f>
        <v>0</v>
      </c>
      <c r="E471" s="22">
        <f>'Data Entry'!E471</f>
        <v>0</v>
      </c>
      <c r="F471" s="22">
        <f>'Data Entry'!F471</f>
        <v>0</v>
      </c>
      <c r="G471" s="22">
        <f>'Data Entry'!G471</f>
        <v>1</v>
      </c>
      <c r="H471" s="22">
        <f>'Data Entry'!H471</f>
        <v>0</v>
      </c>
      <c r="I471" s="22">
        <f t="shared" si="131"/>
        <v>0</v>
      </c>
      <c r="J471" s="22">
        <f t="shared" si="132"/>
        <v>1</v>
      </c>
      <c r="K471" s="22">
        <f t="shared" si="119"/>
        <v>0</v>
      </c>
      <c r="L471" s="22">
        <f t="shared" si="120"/>
        <v>0</v>
      </c>
      <c r="M471" s="22">
        <f t="shared" si="121"/>
        <v>4</v>
      </c>
      <c r="N471" s="22">
        <f t="shared" si="122"/>
        <v>1</v>
      </c>
      <c r="O471" s="22">
        <f t="shared" si="123"/>
        <v>4</v>
      </c>
      <c r="P471" s="35">
        <f>'Data Entry'!I471</f>
        <v>0</v>
      </c>
      <c r="Q471" s="35">
        <f>'Data Entry'!J471</f>
        <v>0</v>
      </c>
      <c r="R471" s="35">
        <f>'Data Entry'!K471</f>
        <v>3</v>
      </c>
      <c r="S471" s="35">
        <f>'Data Entry'!L471</f>
        <v>4</v>
      </c>
      <c r="T471" s="35">
        <f t="shared" si="124"/>
        <v>0</v>
      </c>
      <c r="U471" s="35">
        <f t="shared" si="125"/>
        <v>7</v>
      </c>
      <c r="V471" s="35" t="e">
        <f t="shared" si="133"/>
        <v>#DIV/0!</v>
      </c>
      <c r="W471" s="35">
        <f t="shared" si="134"/>
        <v>0.428571428571429</v>
      </c>
      <c r="X471" s="35">
        <f t="shared" si="135"/>
        <v>3.5</v>
      </c>
      <c r="Y471" s="35">
        <f t="shared" si="126"/>
        <v>0</v>
      </c>
      <c r="Z471" s="35">
        <f t="shared" si="127"/>
        <v>6</v>
      </c>
      <c r="AA471" s="35">
        <f t="shared" si="128"/>
        <v>6</v>
      </c>
      <c r="AB471" s="21">
        <f>'Data Entry'!S471</f>
        <v>0</v>
      </c>
      <c r="AC471" s="21">
        <f>'Data Entry'!T471</f>
        <v>2</v>
      </c>
      <c r="AD471" s="21">
        <f>'Data Entry'!U471</f>
        <v>0</v>
      </c>
      <c r="AE471" s="21">
        <f t="shared" si="129"/>
        <v>6</v>
      </c>
      <c r="AF471" s="13">
        <f>'Data Entry'!V471</f>
        <v>0</v>
      </c>
      <c r="AG471" s="13">
        <f t="shared" si="130"/>
        <v>0</v>
      </c>
      <c r="AH471" s="13">
        <f>'Data Entry'!W471</f>
        <v>0</v>
      </c>
      <c r="AI471" s="13">
        <f>'Data Entry'!X471</f>
        <v>0</v>
      </c>
      <c r="AJ471" s="13">
        <f>'Data Entry'!Y471</f>
        <v>0</v>
      </c>
      <c r="AK471" s="13">
        <f>'Data Entry'!Z471</f>
        <v>0</v>
      </c>
    </row>
    <row r="472" spans="1:37">
      <c r="A472" s="34">
        <f>'Data Entry'!A472</f>
        <v>772</v>
      </c>
      <c r="B472" s="34">
        <f>'Data Entry'!B472</f>
        <v>81</v>
      </c>
      <c r="C472" s="20">
        <f>IF('Data Entry'!C472="red",1,IF('Data Entry'!C472="blue",2,0))</f>
        <v>1</v>
      </c>
      <c r="D472" s="22">
        <f>'Data Entry'!D472</f>
        <v>0</v>
      </c>
      <c r="E472" s="22">
        <f>'Data Entry'!E472</f>
        <v>0</v>
      </c>
      <c r="F472" s="22">
        <f>'Data Entry'!F472</f>
        <v>0</v>
      </c>
      <c r="G472" s="22">
        <f>'Data Entry'!G472</f>
        <v>0</v>
      </c>
      <c r="H472" s="22">
        <f>'Data Entry'!H472</f>
        <v>1</v>
      </c>
      <c r="I472" s="22">
        <f t="shared" si="131"/>
        <v>0</v>
      </c>
      <c r="J472" s="22">
        <f t="shared" si="132"/>
        <v>1</v>
      </c>
      <c r="K472" s="22">
        <f t="shared" si="119"/>
        <v>0</v>
      </c>
      <c r="L472" s="22">
        <f t="shared" si="120"/>
        <v>0</v>
      </c>
      <c r="M472" s="22">
        <f t="shared" si="121"/>
        <v>0</v>
      </c>
      <c r="N472" s="22">
        <f t="shared" si="122"/>
        <v>1</v>
      </c>
      <c r="O472" s="22">
        <f t="shared" si="123"/>
        <v>0</v>
      </c>
      <c r="P472" s="35">
        <f>'Data Entry'!I472</f>
        <v>0</v>
      </c>
      <c r="Q472" s="35">
        <f>'Data Entry'!J472</f>
        <v>0</v>
      </c>
      <c r="R472" s="35">
        <f>'Data Entry'!K472</f>
        <v>9</v>
      </c>
      <c r="S472" s="35">
        <f>'Data Entry'!L472</f>
        <v>4</v>
      </c>
      <c r="T472" s="35">
        <f t="shared" si="124"/>
        <v>0</v>
      </c>
      <c r="U472" s="35">
        <f t="shared" si="125"/>
        <v>13</v>
      </c>
      <c r="V472" s="35" t="e">
        <f t="shared" si="133"/>
        <v>#DIV/0!</v>
      </c>
      <c r="W472" s="35">
        <f t="shared" si="134"/>
        <v>0.692307692307692</v>
      </c>
      <c r="X472" s="35">
        <f t="shared" si="135"/>
        <v>6.5</v>
      </c>
      <c r="Y472" s="35">
        <f t="shared" si="126"/>
        <v>0</v>
      </c>
      <c r="Z472" s="35">
        <f t="shared" si="127"/>
        <v>18</v>
      </c>
      <c r="AA472" s="35">
        <f t="shared" si="128"/>
        <v>18</v>
      </c>
      <c r="AB472" s="21">
        <f>'Data Entry'!S472</f>
        <v>0</v>
      </c>
      <c r="AC472" s="21">
        <f>'Data Entry'!T472</f>
        <v>0</v>
      </c>
      <c r="AD472" s="21">
        <f>'Data Entry'!U472</f>
        <v>0</v>
      </c>
      <c r="AE472" s="21">
        <f t="shared" si="129"/>
        <v>0</v>
      </c>
      <c r="AF472" s="13">
        <f>'Data Entry'!V472</f>
        <v>0</v>
      </c>
      <c r="AG472" s="13">
        <f t="shared" si="130"/>
        <v>0</v>
      </c>
      <c r="AH472" s="13">
        <f>'Data Entry'!W472</f>
        <v>0</v>
      </c>
      <c r="AI472" s="13">
        <f>'Data Entry'!X472</f>
        <v>0</v>
      </c>
      <c r="AJ472" s="13">
        <f>'Data Entry'!Y472</f>
        <v>0</v>
      </c>
      <c r="AK472" s="13">
        <f>'Data Entry'!Z472</f>
        <v>0</v>
      </c>
    </row>
    <row r="473" spans="1:37">
      <c r="A473" s="34">
        <f>'Data Entry'!A473</f>
        <v>8735</v>
      </c>
      <c r="B473" s="34">
        <f>'Data Entry'!B473</f>
        <v>81</v>
      </c>
      <c r="C473" s="20">
        <f>IF('Data Entry'!C473="red",1,IF('Data Entry'!C473="blue",2,0))</f>
        <v>1</v>
      </c>
      <c r="D473" s="22">
        <f>'Data Entry'!D473</f>
        <v>1</v>
      </c>
      <c r="E473" s="22">
        <f>'Data Entry'!E473</f>
        <v>0</v>
      </c>
      <c r="F473" s="22">
        <f>'Data Entry'!F473</f>
        <v>0</v>
      </c>
      <c r="G473" s="22">
        <f>'Data Entry'!G473</f>
        <v>0</v>
      </c>
      <c r="H473" s="22">
        <f>'Data Entry'!H473</f>
        <v>0</v>
      </c>
      <c r="I473" s="22">
        <f t="shared" si="131"/>
        <v>0</v>
      </c>
      <c r="J473" s="22">
        <f t="shared" si="132"/>
        <v>0</v>
      </c>
      <c r="K473" s="22">
        <f t="shared" si="119"/>
        <v>2</v>
      </c>
      <c r="L473" s="22">
        <f t="shared" si="120"/>
        <v>0</v>
      </c>
      <c r="M473" s="22">
        <f t="shared" si="121"/>
        <v>0</v>
      </c>
      <c r="N473" s="22">
        <f t="shared" si="122"/>
        <v>0</v>
      </c>
      <c r="O473" s="22">
        <f t="shared" si="123"/>
        <v>2</v>
      </c>
      <c r="P473" s="35">
        <f>'Data Entry'!I473</f>
        <v>0</v>
      </c>
      <c r="Q473" s="35">
        <f>'Data Entry'!J473</f>
        <v>0</v>
      </c>
      <c r="R473" s="35">
        <f>'Data Entry'!K473</f>
        <v>0</v>
      </c>
      <c r="S473" s="35">
        <f>'Data Entry'!L473</f>
        <v>0</v>
      </c>
      <c r="T473" s="35">
        <f t="shared" si="124"/>
        <v>0</v>
      </c>
      <c r="U473" s="35">
        <f t="shared" si="125"/>
        <v>0</v>
      </c>
      <c r="V473" s="35" t="e">
        <f t="shared" si="133"/>
        <v>#DIV/0!</v>
      </c>
      <c r="W473" s="35" t="e">
        <f t="shared" si="134"/>
        <v>#DIV/0!</v>
      </c>
      <c r="X473" s="35">
        <f t="shared" si="135"/>
        <v>0</v>
      </c>
      <c r="Y473" s="35">
        <f t="shared" si="126"/>
        <v>0</v>
      </c>
      <c r="Z473" s="35">
        <f t="shared" si="127"/>
        <v>0</v>
      </c>
      <c r="AA473" s="35">
        <f t="shared" si="128"/>
        <v>0</v>
      </c>
      <c r="AB473" s="21">
        <f>'Data Entry'!S473</f>
        <v>0</v>
      </c>
      <c r="AC473" s="21">
        <f>'Data Entry'!T473</f>
        <v>0</v>
      </c>
      <c r="AD473" s="21">
        <f>'Data Entry'!U473</f>
        <v>0</v>
      </c>
      <c r="AE473" s="21">
        <f t="shared" si="129"/>
        <v>0</v>
      </c>
      <c r="AF473" s="13">
        <f>'Data Entry'!V473</f>
        <v>0</v>
      </c>
      <c r="AG473" s="13">
        <f t="shared" si="130"/>
        <v>0</v>
      </c>
      <c r="AH473" s="13">
        <f>'Data Entry'!W473</f>
        <v>0</v>
      </c>
      <c r="AI473" s="13">
        <f>'Data Entry'!X473</f>
        <v>0</v>
      </c>
      <c r="AJ473" s="13">
        <f>'Data Entry'!Y473</f>
        <v>0</v>
      </c>
      <c r="AK473" s="13">
        <f>'Data Entry'!Z473</f>
        <v>0</v>
      </c>
    </row>
    <row r="474" spans="1:37">
      <c r="A474" s="34">
        <f>'Data Entry'!A474</f>
        <v>5406</v>
      </c>
      <c r="B474" s="34">
        <f>'Data Entry'!B474</f>
        <v>81</v>
      </c>
      <c r="C474" s="20">
        <f>IF('Data Entry'!C474="red",1,IF('Data Entry'!C474="blue",2,0))</f>
        <v>2</v>
      </c>
      <c r="D474" s="22">
        <f>'Data Entry'!D474</f>
        <v>0</v>
      </c>
      <c r="E474" s="22">
        <f>'Data Entry'!E474</f>
        <v>0</v>
      </c>
      <c r="F474" s="22">
        <f>'Data Entry'!F474</f>
        <v>0</v>
      </c>
      <c r="G474" s="22">
        <f>'Data Entry'!G474</f>
        <v>2</v>
      </c>
      <c r="H474" s="22">
        <f>'Data Entry'!H474</f>
        <v>0</v>
      </c>
      <c r="I474" s="22">
        <f t="shared" si="131"/>
        <v>0</v>
      </c>
      <c r="J474" s="22">
        <f t="shared" si="132"/>
        <v>2</v>
      </c>
      <c r="K474" s="22">
        <f t="shared" si="119"/>
        <v>0</v>
      </c>
      <c r="L474" s="22">
        <f t="shared" si="120"/>
        <v>0</v>
      </c>
      <c r="M474" s="22">
        <f t="shared" si="121"/>
        <v>8</v>
      </c>
      <c r="N474" s="22">
        <f t="shared" si="122"/>
        <v>2</v>
      </c>
      <c r="O474" s="22">
        <f t="shared" si="123"/>
        <v>8</v>
      </c>
      <c r="P474" s="35">
        <f>'Data Entry'!I474</f>
        <v>0</v>
      </c>
      <c r="Q474" s="35">
        <f>'Data Entry'!J474</f>
        <v>0</v>
      </c>
      <c r="R474" s="35">
        <f>'Data Entry'!K474</f>
        <v>4</v>
      </c>
      <c r="S474" s="35">
        <f>'Data Entry'!L474</f>
        <v>2</v>
      </c>
      <c r="T474" s="35">
        <f t="shared" si="124"/>
        <v>0</v>
      </c>
      <c r="U474" s="35">
        <f t="shared" si="125"/>
        <v>6</v>
      </c>
      <c r="V474" s="35" t="e">
        <f t="shared" si="133"/>
        <v>#DIV/0!</v>
      </c>
      <c r="W474" s="35">
        <f t="shared" si="134"/>
        <v>0.666666666666667</v>
      </c>
      <c r="X474" s="35">
        <f t="shared" si="135"/>
        <v>3</v>
      </c>
      <c r="Y474" s="35">
        <f t="shared" si="126"/>
        <v>0</v>
      </c>
      <c r="Z474" s="35">
        <f t="shared" si="127"/>
        <v>8</v>
      </c>
      <c r="AA474" s="35">
        <f t="shared" si="128"/>
        <v>8</v>
      </c>
      <c r="AB474" s="21">
        <f>'Data Entry'!S474</f>
        <v>0</v>
      </c>
      <c r="AC474" s="21">
        <f>'Data Entry'!T474</f>
        <v>0</v>
      </c>
      <c r="AD474" s="21">
        <f>'Data Entry'!U474</f>
        <v>0</v>
      </c>
      <c r="AE474" s="21">
        <f t="shared" si="129"/>
        <v>0</v>
      </c>
      <c r="AF474" s="13">
        <f>'Data Entry'!V474</f>
        <v>0</v>
      </c>
      <c r="AG474" s="13">
        <f t="shared" si="130"/>
        <v>0</v>
      </c>
      <c r="AH474" s="13">
        <f>'Data Entry'!W474</f>
        <v>0</v>
      </c>
      <c r="AI474" s="13">
        <f>'Data Entry'!X474</f>
        <v>0</v>
      </c>
      <c r="AJ474" s="13">
        <f>'Data Entry'!Y474</f>
        <v>1</v>
      </c>
      <c r="AK474" s="13">
        <f>'Data Entry'!Z474</f>
        <v>0</v>
      </c>
    </row>
    <row r="475" spans="1:37">
      <c r="A475" s="34">
        <f>'Data Entry'!A475</f>
        <v>8765</v>
      </c>
      <c r="B475" s="34">
        <f>'Data Entry'!B475</f>
        <v>81</v>
      </c>
      <c r="C475" s="20">
        <f>IF('Data Entry'!C475="red",1,IF('Data Entry'!C475="blue",2,0))</f>
        <v>2</v>
      </c>
      <c r="D475" s="22">
        <f>'Data Entry'!D475</f>
        <v>1</v>
      </c>
      <c r="E475" s="22">
        <f>'Data Entry'!E475</f>
        <v>0</v>
      </c>
      <c r="F475" s="22">
        <f>'Data Entry'!F475</f>
        <v>0</v>
      </c>
      <c r="G475" s="22">
        <f>'Data Entry'!G475</f>
        <v>0</v>
      </c>
      <c r="H475" s="22">
        <f>'Data Entry'!H475</f>
        <v>0</v>
      </c>
      <c r="I475" s="22">
        <f t="shared" si="131"/>
        <v>0</v>
      </c>
      <c r="J475" s="22">
        <f t="shared" si="132"/>
        <v>0</v>
      </c>
      <c r="K475" s="22">
        <f t="shared" si="119"/>
        <v>2</v>
      </c>
      <c r="L475" s="22">
        <f t="shared" si="120"/>
        <v>0</v>
      </c>
      <c r="M475" s="22">
        <f t="shared" si="121"/>
        <v>0</v>
      </c>
      <c r="N475" s="22">
        <f t="shared" si="122"/>
        <v>0</v>
      </c>
      <c r="O475" s="22">
        <f t="shared" si="123"/>
        <v>2</v>
      </c>
      <c r="P475" s="35">
        <f>'Data Entry'!I475</f>
        <v>0</v>
      </c>
      <c r="Q475" s="35">
        <f>'Data Entry'!J475</f>
        <v>0</v>
      </c>
      <c r="R475" s="35">
        <f>'Data Entry'!K475</f>
        <v>0</v>
      </c>
      <c r="S475" s="35">
        <f>'Data Entry'!L475</f>
        <v>0</v>
      </c>
      <c r="T475" s="35">
        <f t="shared" si="124"/>
        <v>0</v>
      </c>
      <c r="U475" s="35">
        <f t="shared" si="125"/>
        <v>0</v>
      </c>
      <c r="V475" s="35" t="e">
        <f t="shared" si="133"/>
        <v>#DIV/0!</v>
      </c>
      <c r="W475" s="35" t="e">
        <f t="shared" si="134"/>
        <v>#DIV/0!</v>
      </c>
      <c r="X475" s="35">
        <f t="shared" si="135"/>
        <v>0</v>
      </c>
      <c r="Y475" s="35">
        <f t="shared" si="126"/>
        <v>0</v>
      </c>
      <c r="Z475" s="35">
        <f t="shared" si="127"/>
        <v>0</v>
      </c>
      <c r="AA475" s="35">
        <f t="shared" si="128"/>
        <v>0</v>
      </c>
      <c r="AB475" s="21">
        <f>'Data Entry'!S475</f>
        <v>0</v>
      </c>
      <c r="AC475" s="21">
        <f>'Data Entry'!T475</f>
        <v>0</v>
      </c>
      <c r="AD475" s="21">
        <f>'Data Entry'!U475</f>
        <v>0</v>
      </c>
      <c r="AE475" s="21">
        <f t="shared" si="129"/>
        <v>0</v>
      </c>
      <c r="AF475" s="13">
        <f>'Data Entry'!V475</f>
        <v>0</v>
      </c>
      <c r="AG475" s="13">
        <f t="shared" si="130"/>
        <v>0</v>
      </c>
      <c r="AH475" s="13">
        <f>'Data Entry'!W475</f>
        <v>0</v>
      </c>
      <c r="AI475" s="13">
        <f>'Data Entry'!X475</f>
        <v>0</v>
      </c>
      <c r="AJ475" s="13">
        <f>'Data Entry'!Y475</f>
        <v>0</v>
      </c>
      <c r="AK475" s="13">
        <f>'Data Entry'!Z475</f>
        <v>0</v>
      </c>
    </row>
    <row r="476" spans="1:37">
      <c r="A476" s="34">
        <f>'Data Entry'!A476</f>
        <v>8764</v>
      </c>
      <c r="B476" s="34">
        <f>'Data Entry'!B476</f>
        <v>82</v>
      </c>
      <c r="C476" s="20">
        <f>IF('Data Entry'!C476="red",1,IF('Data Entry'!C476="blue",2,0))</f>
        <v>1</v>
      </c>
      <c r="D476" s="22">
        <f>'Data Entry'!D476</f>
        <v>1</v>
      </c>
      <c r="E476" s="22">
        <f>'Data Entry'!E476</f>
        <v>2</v>
      </c>
      <c r="F476" s="22">
        <f>'Data Entry'!F476</f>
        <v>0</v>
      </c>
      <c r="G476" s="22">
        <f>'Data Entry'!G476</f>
        <v>0</v>
      </c>
      <c r="H476" s="22">
        <f>'Data Entry'!H476</f>
        <v>0</v>
      </c>
      <c r="I476" s="22">
        <f t="shared" si="131"/>
        <v>2</v>
      </c>
      <c r="J476" s="22">
        <f t="shared" si="132"/>
        <v>0</v>
      </c>
      <c r="K476" s="22">
        <f t="shared" si="119"/>
        <v>2</v>
      </c>
      <c r="L476" s="22">
        <f t="shared" si="120"/>
        <v>4</v>
      </c>
      <c r="M476" s="22">
        <f t="shared" si="121"/>
        <v>0</v>
      </c>
      <c r="N476" s="22">
        <f t="shared" si="122"/>
        <v>2</v>
      </c>
      <c r="O476" s="22">
        <f t="shared" si="123"/>
        <v>6</v>
      </c>
      <c r="P476" s="35">
        <f>'Data Entry'!I476</f>
        <v>8</v>
      </c>
      <c r="Q476" s="35">
        <f>'Data Entry'!J476</f>
        <v>1</v>
      </c>
      <c r="R476" s="35">
        <f>'Data Entry'!K476</f>
        <v>0</v>
      </c>
      <c r="S476" s="35">
        <f>'Data Entry'!L476</f>
        <v>0</v>
      </c>
      <c r="T476" s="35">
        <f t="shared" si="124"/>
        <v>9</v>
      </c>
      <c r="U476" s="35">
        <f t="shared" si="125"/>
        <v>0</v>
      </c>
      <c r="V476" s="35">
        <f t="shared" si="133"/>
        <v>0.888888888888889</v>
      </c>
      <c r="W476" s="35" t="e">
        <f t="shared" si="134"/>
        <v>#DIV/0!</v>
      </c>
      <c r="X476" s="35">
        <f t="shared" si="135"/>
        <v>4.5</v>
      </c>
      <c r="Y476" s="35">
        <f t="shared" si="126"/>
        <v>8</v>
      </c>
      <c r="Z476" s="35">
        <f t="shared" si="127"/>
        <v>0</v>
      </c>
      <c r="AA476" s="35">
        <f t="shared" si="128"/>
        <v>8</v>
      </c>
      <c r="AB476" s="21">
        <f>'Data Entry'!S476</f>
        <v>0</v>
      </c>
      <c r="AC476" s="21">
        <f>'Data Entry'!T476</f>
        <v>2</v>
      </c>
      <c r="AD476" s="21">
        <f>'Data Entry'!U476</f>
        <v>0</v>
      </c>
      <c r="AE476" s="21">
        <f t="shared" si="129"/>
        <v>6</v>
      </c>
      <c r="AF476" s="13">
        <f>'Data Entry'!V476</f>
        <v>0</v>
      </c>
      <c r="AG476" s="13">
        <f t="shared" si="130"/>
        <v>0</v>
      </c>
      <c r="AH476" s="13">
        <f>'Data Entry'!W476</f>
        <v>0</v>
      </c>
      <c r="AI476" s="13">
        <f>'Data Entry'!X476</f>
        <v>0</v>
      </c>
      <c r="AJ476" s="13">
        <f>'Data Entry'!Y476</f>
        <v>0</v>
      </c>
      <c r="AK476" s="13">
        <f>'Data Entry'!Z476</f>
        <v>0</v>
      </c>
    </row>
    <row r="477" spans="1:37">
      <c r="A477" s="34">
        <f>'Data Entry'!A477</f>
        <v>8574</v>
      </c>
      <c r="B477" s="34">
        <f>'Data Entry'!B477</f>
        <v>82</v>
      </c>
      <c r="C477" s="20">
        <f>IF('Data Entry'!C477="red",1,IF('Data Entry'!C477="blue",2,0))</f>
        <v>2</v>
      </c>
      <c r="D477" s="22">
        <f>'Data Entry'!D477</f>
        <v>1</v>
      </c>
      <c r="E477" s="22">
        <f>'Data Entry'!E477</f>
        <v>0</v>
      </c>
      <c r="F477" s="22">
        <f>'Data Entry'!F477</f>
        <v>0</v>
      </c>
      <c r="G477" s="22">
        <f>'Data Entry'!G477</f>
        <v>1</v>
      </c>
      <c r="H477" s="22">
        <f>'Data Entry'!H477</f>
        <v>0</v>
      </c>
      <c r="I477" s="22">
        <f t="shared" si="131"/>
        <v>0</v>
      </c>
      <c r="J477" s="22">
        <f t="shared" si="132"/>
        <v>1</v>
      </c>
      <c r="K477" s="22">
        <f t="shared" si="119"/>
        <v>2</v>
      </c>
      <c r="L477" s="22">
        <f t="shared" si="120"/>
        <v>0</v>
      </c>
      <c r="M477" s="22">
        <f t="shared" si="121"/>
        <v>4</v>
      </c>
      <c r="N477" s="22">
        <f t="shared" si="122"/>
        <v>1</v>
      </c>
      <c r="O477" s="22">
        <f t="shared" si="123"/>
        <v>6</v>
      </c>
      <c r="P477" s="35">
        <f>'Data Entry'!I477</f>
        <v>1</v>
      </c>
      <c r="Q477" s="35">
        <f>'Data Entry'!J477</f>
        <v>0</v>
      </c>
      <c r="R477" s="35">
        <f>'Data Entry'!K477</f>
        <v>0</v>
      </c>
      <c r="S477" s="35">
        <f>'Data Entry'!L477</f>
        <v>0</v>
      </c>
      <c r="T477" s="35">
        <f t="shared" si="124"/>
        <v>1</v>
      </c>
      <c r="U477" s="35">
        <f t="shared" si="125"/>
        <v>0</v>
      </c>
      <c r="V477" s="35">
        <f t="shared" si="133"/>
        <v>1</v>
      </c>
      <c r="W477" s="35" t="e">
        <f t="shared" si="134"/>
        <v>#DIV/0!</v>
      </c>
      <c r="X477" s="35">
        <f t="shared" si="135"/>
        <v>0.5</v>
      </c>
      <c r="Y477" s="35">
        <f t="shared" si="126"/>
        <v>1</v>
      </c>
      <c r="Z477" s="35">
        <f t="shared" si="127"/>
        <v>0</v>
      </c>
      <c r="AA477" s="35">
        <f t="shared" si="128"/>
        <v>1</v>
      </c>
      <c r="AB477" s="21">
        <f>'Data Entry'!S477</f>
        <v>0</v>
      </c>
      <c r="AC477" s="21">
        <f>'Data Entry'!T477</f>
        <v>0</v>
      </c>
      <c r="AD477" s="21">
        <f>'Data Entry'!U477</f>
        <v>0</v>
      </c>
      <c r="AE477" s="21">
        <f t="shared" si="129"/>
        <v>0</v>
      </c>
      <c r="AF477" s="13">
        <f>'Data Entry'!V477</f>
        <v>0</v>
      </c>
      <c r="AG477" s="13">
        <f t="shared" si="130"/>
        <v>0</v>
      </c>
      <c r="AH477" s="13">
        <f>'Data Entry'!W477</f>
        <v>0</v>
      </c>
      <c r="AI477" s="13">
        <f>'Data Entry'!X477</f>
        <v>0</v>
      </c>
      <c r="AJ477" s="13">
        <f>'Data Entry'!Y477</f>
        <v>1</v>
      </c>
      <c r="AK477" s="13">
        <f>'Data Entry'!Z477</f>
        <v>1</v>
      </c>
    </row>
    <row r="478" spans="1:37">
      <c r="A478" s="34">
        <f>'Data Entry'!A478</f>
        <v>5031</v>
      </c>
      <c r="B478" s="34">
        <f>'Data Entry'!B478</f>
        <v>83</v>
      </c>
      <c r="C478" s="20">
        <f>IF('Data Entry'!C478="red",1,IF('Data Entry'!C478="blue",2,0))</f>
        <v>1</v>
      </c>
      <c r="D478" s="22">
        <f>'Data Entry'!D478</f>
        <v>1</v>
      </c>
      <c r="E478" s="22">
        <f>'Data Entry'!E478</f>
        <v>0</v>
      </c>
      <c r="F478" s="22">
        <f>'Data Entry'!F478</f>
        <v>0</v>
      </c>
      <c r="G478" s="22">
        <f>'Data Entry'!G478</f>
        <v>1</v>
      </c>
      <c r="H478" s="22">
        <f>'Data Entry'!H478</f>
        <v>0</v>
      </c>
      <c r="I478" s="22">
        <f t="shared" si="131"/>
        <v>0</v>
      </c>
      <c r="J478" s="22">
        <f t="shared" si="132"/>
        <v>1</v>
      </c>
      <c r="K478" s="22">
        <f t="shared" si="119"/>
        <v>2</v>
      </c>
      <c r="L478" s="22">
        <f t="shared" si="120"/>
        <v>0</v>
      </c>
      <c r="M478" s="22">
        <f t="shared" si="121"/>
        <v>4</v>
      </c>
      <c r="N478" s="22">
        <f t="shared" si="122"/>
        <v>1</v>
      </c>
      <c r="O478" s="22">
        <f t="shared" si="123"/>
        <v>6</v>
      </c>
      <c r="P478" s="35">
        <f>'Data Entry'!I478</f>
        <v>0</v>
      </c>
      <c r="Q478" s="35">
        <f>'Data Entry'!J478</f>
        <v>0</v>
      </c>
      <c r="R478" s="35">
        <f>'Data Entry'!K478</f>
        <v>0</v>
      </c>
      <c r="S478" s="35">
        <f>'Data Entry'!L478</f>
        <v>6</v>
      </c>
      <c r="T478" s="35">
        <f t="shared" si="124"/>
        <v>0</v>
      </c>
      <c r="U478" s="35">
        <f t="shared" si="125"/>
        <v>6</v>
      </c>
      <c r="V478" s="35" t="e">
        <f t="shared" si="133"/>
        <v>#DIV/0!</v>
      </c>
      <c r="W478" s="35">
        <f t="shared" si="134"/>
        <v>0</v>
      </c>
      <c r="X478" s="35">
        <f t="shared" si="135"/>
        <v>3</v>
      </c>
      <c r="Y478" s="35">
        <f t="shared" si="126"/>
        <v>0</v>
      </c>
      <c r="Z478" s="35">
        <f t="shared" si="127"/>
        <v>0</v>
      </c>
      <c r="AA478" s="35">
        <f t="shared" si="128"/>
        <v>0</v>
      </c>
      <c r="AB478" s="21">
        <f>'Data Entry'!S478</f>
        <v>0</v>
      </c>
      <c r="AC478" s="21">
        <f>'Data Entry'!T478</f>
        <v>0</v>
      </c>
      <c r="AD478" s="21">
        <f>'Data Entry'!U478</f>
        <v>0</v>
      </c>
      <c r="AE478" s="21">
        <f t="shared" si="129"/>
        <v>0</v>
      </c>
      <c r="AF478" s="13">
        <f>'Data Entry'!V478</f>
        <v>44</v>
      </c>
      <c r="AG478" s="13">
        <f t="shared" si="130"/>
        <v>14.6666666666667</v>
      </c>
      <c r="AH478" s="13">
        <f>'Data Entry'!W478</f>
        <v>0</v>
      </c>
      <c r="AI478" s="13">
        <f>'Data Entry'!X478</f>
        <v>0</v>
      </c>
      <c r="AJ478" s="13">
        <f>'Data Entry'!Y478</f>
        <v>0</v>
      </c>
      <c r="AK478" s="13">
        <f>'Data Entry'!Z478</f>
        <v>0</v>
      </c>
    </row>
    <row r="479" spans="1:37">
      <c r="A479" s="34">
        <f>'Data Entry'!A479</f>
        <v>4907</v>
      </c>
      <c r="B479" s="34">
        <f>'Data Entry'!B479</f>
        <v>83</v>
      </c>
      <c r="C479" s="20">
        <f>IF('Data Entry'!C479="red",1,IF('Data Entry'!C479="blue",2,0))</f>
        <v>2</v>
      </c>
      <c r="D479" s="22">
        <f>'Data Entry'!D479</f>
        <v>0</v>
      </c>
      <c r="E479" s="22">
        <f>'Data Entry'!E479</f>
        <v>0</v>
      </c>
      <c r="F479" s="22">
        <f>'Data Entry'!F479</f>
        <v>0</v>
      </c>
      <c r="G479" s="22">
        <f>'Data Entry'!G479</f>
        <v>2</v>
      </c>
      <c r="H479" s="22">
        <f>'Data Entry'!H479</f>
        <v>0</v>
      </c>
      <c r="I479" s="22">
        <f t="shared" si="131"/>
        <v>0</v>
      </c>
      <c r="J479" s="22">
        <f t="shared" si="132"/>
        <v>2</v>
      </c>
      <c r="K479" s="22">
        <f t="shared" si="119"/>
        <v>0</v>
      </c>
      <c r="L479" s="22">
        <f t="shared" si="120"/>
        <v>0</v>
      </c>
      <c r="M479" s="22">
        <f t="shared" si="121"/>
        <v>8</v>
      </c>
      <c r="N479" s="22">
        <f t="shared" si="122"/>
        <v>2</v>
      </c>
      <c r="O479" s="22">
        <f t="shared" si="123"/>
        <v>8</v>
      </c>
      <c r="P479" s="35">
        <f>'Data Entry'!I479</f>
        <v>0</v>
      </c>
      <c r="Q479" s="35">
        <f>'Data Entry'!J479</f>
        <v>0</v>
      </c>
      <c r="R479" s="35">
        <f>'Data Entry'!K479</f>
        <v>10</v>
      </c>
      <c r="S479" s="35">
        <f>'Data Entry'!L479</f>
        <v>2</v>
      </c>
      <c r="T479" s="35">
        <f t="shared" si="124"/>
        <v>0</v>
      </c>
      <c r="U479" s="35">
        <f t="shared" si="125"/>
        <v>12</v>
      </c>
      <c r="V479" s="35" t="e">
        <f t="shared" si="133"/>
        <v>#DIV/0!</v>
      </c>
      <c r="W479" s="35">
        <f t="shared" si="134"/>
        <v>0.833333333333333</v>
      </c>
      <c r="X479" s="35">
        <f t="shared" si="135"/>
        <v>6</v>
      </c>
      <c r="Y479" s="35">
        <f t="shared" si="126"/>
        <v>0</v>
      </c>
      <c r="Z479" s="35">
        <f t="shared" si="127"/>
        <v>20</v>
      </c>
      <c r="AA479" s="35">
        <f t="shared" si="128"/>
        <v>20</v>
      </c>
      <c r="AB479" s="21">
        <f>'Data Entry'!S479</f>
        <v>0</v>
      </c>
      <c r="AC479" s="21">
        <f>'Data Entry'!T479</f>
        <v>4</v>
      </c>
      <c r="AD479" s="21">
        <f>'Data Entry'!U479</f>
        <v>0</v>
      </c>
      <c r="AE479" s="21">
        <f t="shared" si="129"/>
        <v>15</v>
      </c>
      <c r="AF479" s="13">
        <f>'Data Entry'!V479</f>
        <v>0</v>
      </c>
      <c r="AG479" s="13">
        <f t="shared" si="130"/>
        <v>0</v>
      </c>
      <c r="AH479" s="13">
        <f>'Data Entry'!W479</f>
        <v>0</v>
      </c>
      <c r="AI479" s="13">
        <f>'Data Entry'!X479</f>
        <v>0</v>
      </c>
      <c r="AJ479" s="13">
        <f>'Data Entry'!Y479</f>
        <v>0</v>
      </c>
      <c r="AK479" s="13">
        <f>'Data Entry'!Z479</f>
        <v>0</v>
      </c>
    </row>
    <row r="480" spans="1:37">
      <c r="A480" s="34">
        <f>'Data Entry'!A480</f>
        <v>4017</v>
      </c>
      <c r="B480" s="34">
        <f>'Data Entry'!B480</f>
        <v>82</v>
      </c>
      <c r="C480" s="20">
        <f>IF('Data Entry'!C480="red",1,IF('Data Entry'!C480="blue",2,0))</f>
        <v>2</v>
      </c>
      <c r="D480" s="22">
        <f>'Data Entry'!D480</f>
        <v>0</v>
      </c>
      <c r="E480" s="22">
        <f>'Data Entry'!E480</f>
        <v>0</v>
      </c>
      <c r="F480" s="22">
        <f>'Data Entry'!F480</f>
        <v>0</v>
      </c>
      <c r="G480" s="22">
        <f>'Data Entry'!G480</f>
        <v>0</v>
      </c>
      <c r="H480" s="22">
        <f>'Data Entry'!H480</f>
        <v>0</v>
      </c>
      <c r="I480" s="22">
        <f t="shared" si="131"/>
        <v>0</v>
      </c>
      <c r="J480" s="22">
        <f t="shared" si="132"/>
        <v>0</v>
      </c>
      <c r="K480" s="22">
        <f t="shared" si="119"/>
        <v>0</v>
      </c>
      <c r="L480" s="22">
        <f t="shared" si="120"/>
        <v>0</v>
      </c>
      <c r="M480" s="22">
        <f t="shared" si="121"/>
        <v>0</v>
      </c>
      <c r="N480" s="22">
        <f t="shared" si="122"/>
        <v>0</v>
      </c>
      <c r="O480" s="22">
        <f t="shared" si="123"/>
        <v>0</v>
      </c>
      <c r="P480" s="35">
        <f>'Data Entry'!I480</f>
        <v>0</v>
      </c>
      <c r="Q480" s="35">
        <f>'Data Entry'!J480</f>
        <v>0</v>
      </c>
      <c r="R480" s="35">
        <f>'Data Entry'!K480</f>
        <v>0</v>
      </c>
      <c r="S480" s="35">
        <f>'Data Entry'!L480</f>
        <v>0</v>
      </c>
      <c r="T480" s="35">
        <f t="shared" si="124"/>
        <v>0</v>
      </c>
      <c r="U480" s="35">
        <f t="shared" si="125"/>
        <v>0</v>
      </c>
      <c r="V480" s="35" t="e">
        <f t="shared" si="133"/>
        <v>#DIV/0!</v>
      </c>
      <c r="W480" s="35" t="e">
        <f t="shared" si="134"/>
        <v>#DIV/0!</v>
      </c>
      <c r="X480" s="35">
        <f t="shared" si="135"/>
        <v>0</v>
      </c>
      <c r="Y480" s="35">
        <f t="shared" si="126"/>
        <v>0</v>
      </c>
      <c r="Z480" s="35">
        <f t="shared" si="127"/>
        <v>0</v>
      </c>
      <c r="AA480" s="35">
        <f t="shared" si="128"/>
        <v>0</v>
      </c>
      <c r="AB480" s="21">
        <f>'Data Entry'!S480</f>
        <v>0</v>
      </c>
      <c r="AC480" s="21">
        <f>'Data Entry'!T480</f>
        <v>0</v>
      </c>
      <c r="AD480" s="21">
        <f>'Data Entry'!U480</f>
        <v>0</v>
      </c>
      <c r="AE480" s="21">
        <f t="shared" si="129"/>
        <v>0</v>
      </c>
      <c r="AF480" s="13">
        <f>'Data Entry'!V480</f>
        <v>8</v>
      </c>
      <c r="AG480" s="13">
        <f t="shared" si="130"/>
        <v>2.66666666666667</v>
      </c>
      <c r="AH480" s="13">
        <f>'Data Entry'!W480</f>
        <v>0</v>
      </c>
      <c r="AI480" s="13">
        <f>'Data Entry'!X480</f>
        <v>0</v>
      </c>
      <c r="AJ480" s="13">
        <f>'Data Entry'!Y480</f>
        <v>0</v>
      </c>
      <c r="AK480" s="13">
        <f>'Data Entry'!Z480</f>
        <v>0</v>
      </c>
    </row>
    <row r="481" spans="1:37">
      <c r="A481" s="34">
        <f>'Data Entry'!A481</f>
        <v>4476</v>
      </c>
      <c r="B481" s="34">
        <f>'Data Entry'!B481</f>
        <v>82</v>
      </c>
      <c r="C481" s="20">
        <f>IF('Data Entry'!C481="red",1,IF('Data Entry'!C481="blue",2,0))</f>
        <v>0</v>
      </c>
      <c r="D481" s="22">
        <f>'Data Entry'!D481</f>
        <v>0</v>
      </c>
      <c r="E481" s="22">
        <f>'Data Entry'!E481</f>
        <v>0</v>
      </c>
      <c r="F481" s="22">
        <f>'Data Entry'!F481</f>
        <v>0</v>
      </c>
      <c r="G481" s="22">
        <f>'Data Entry'!G481</f>
        <v>2</v>
      </c>
      <c r="H481" s="22">
        <f>'Data Entry'!H481</f>
        <v>0</v>
      </c>
      <c r="I481" s="22">
        <f t="shared" si="131"/>
        <v>0</v>
      </c>
      <c r="J481" s="22">
        <f t="shared" si="132"/>
        <v>2</v>
      </c>
      <c r="K481" s="22">
        <f t="shared" si="119"/>
        <v>0</v>
      </c>
      <c r="L481" s="22">
        <f t="shared" si="120"/>
        <v>0</v>
      </c>
      <c r="M481" s="22">
        <f t="shared" si="121"/>
        <v>8</v>
      </c>
      <c r="N481" s="22">
        <f t="shared" si="122"/>
        <v>2</v>
      </c>
      <c r="O481" s="22">
        <f t="shared" si="123"/>
        <v>8</v>
      </c>
      <c r="P481" s="35">
        <f>'Data Entry'!I481</f>
        <v>0</v>
      </c>
      <c r="Q481" s="35">
        <f>'Data Entry'!J481</f>
        <v>0</v>
      </c>
      <c r="R481" s="35">
        <f>'Data Entry'!K481</f>
        <v>16</v>
      </c>
      <c r="S481" s="35">
        <f>'Data Entry'!L481</f>
        <v>2</v>
      </c>
      <c r="T481" s="35">
        <f t="shared" si="124"/>
        <v>0</v>
      </c>
      <c r="U481" s="35">
        <f t="shared" si="125"/>
        <v>18</v>
      </c>
      <c r="V481" s="35" t="e">
        <f t="shared" si="133"/>
        <v>#DIV/0!</v>
      </c>
      <c r="W481" s="35">
        <f t="shared" si="134"/>
        <v>0.888888888888889</v>
      </c>
      <c r="X481" s="35">
        <f t="shared" si="135"/>
        <v>9</v>
      </c>
      <c r="Y481" s="35">
        <f t="shared" si="126"/>
        <v>0</v>
      </c>
      <c r="Z481" s="35">
        <f t="shared" si="127"/>
        <v>32</v>
      </c>
      <c r="AA481" s="35">
        <f t="shared" si="128"/>
        <v>32</v>
      </c>
      <c r="AB481" s="21">
        <f>'Data Entry'!S481</f>
        <v>0</v>
      </c>
      <c r="AC481" s="21">
        <f>'Data Entry'!T481</f>
        <v>0</v>
      </c>
      <c r="AD481" s="21">
        <f>'Data Entry'!U481</f>
        <v>0</v>
      </c>
      <c r="AE481" s="21">
        <f t="shared" si="129"/>
        <v>0</v>
      </c>
      <c r="AF481" s="13">
        <f>'Data Entry'!V481</f>
        <v>44</v>
      </c>
      <c r="AG481" s="13">
        <f t="shared" si="130"/>
        <v>14.6666666666667</v>
      </c>
      <c r="AH481" s="13">
        <f>'Data Entry'!W481</f>
        <v>0</v>
      </c>
      <c r="AI481" s="13">
        <f>'Data Entry'!X481</f>
        <v>0</v>
      </c>
      <c r="AJ481" s="13">
        <f>'Data Entry'!Y481</f>
        <v>0</v>
      </c>
      <c r="AK481" s="13">
        <f>'Data Entry'!Z481</f>
        <v>0</v>
      </c>
    </row>
    <row r="482" spans="1:37">
      <c r="A482" s="34">
        <f>'Data Entry'!A482</f>
        <v>7739</v>
      </c>
      <c r="B482" s="34">
        <f>'Data Entry'!B482</f>
        <v>83</v>
      </c>
      <c r="C482" s="20">
        <f>IF('Data Entry'!C482="red",1,IF('Data Entry'!C482="blue",2,0))</f>
        <v>1</v>
      </c>
      <c r="D482" s="22">
        <f>'Data Entry'!D482</f>
        <v>0</v>
      </c>
      <c r="E482" s="22">
        <f>'Data Entry'!E482</f>
        <v>0</v>
      </c>
      <c r="F482" s="22">
        <f>'Data Entry'!F482</f>
        <v>3</v>
      </c>
      <c r="G482" s="22">
        <f>'Data Entry'!G482</f>
        <v>0</v>
      </c>
      <c r="H482" s="22">
        <f>'Data Entry'!H482</f>
        <v>0</v>
      </c>
      <c r="I482" s="22">
        <f t="shared" si="131"/>
        <v>3</v>
      </c>
      <c r="J482" s="22">
        <f t="shared" si="132"/>
        <v>0</v>
      </c>
      <c r="K482" s="22">
        <f t="shared" si="119"/>
        <v>0</v>
      </c>
      <c r="L482" s="22">
        <f t="shared" si="120"/>
        <v>0</v>
      </c>
      <c r="M482" s="22">
        <f t="shared" si="121"/>
        <v>0</v>
      </c>
      <c r="N482" s="22">
        <f t="shared" si="122"/>
        <v>3</v>
      </c>
      <c r="O482" s="22">
        <f t="shared" si="123"/>
        <v>0</v>
      </c>
      <c r="P482" s="35">
        <f>'Data Entry'!I482</f>
        <v>0</v>
      </c>
      <c r="Q482" s="35">
        <f>'Data Entry'!J482</f>
        <v>2</v>
      </c>
      <c r="R482" s="35">
        <f>'Data Entry'!K482</f>
        <v>1</v>
      </c>
      <c r="S482" s="35">
        <f>'Data Entry'!L482</f>
        <v>0</v>
      </c>
      <c r="T482" s="35">
        <f t="shared" si="124"/>
        <v>2</v>
      </c>
      <c r="U482" s="35">
        <f t="shared" si="125"/>
        <v>1</v>
      </c>
      <c r="V482" s="35">
        <f t="shared" si="133"/>
        <v>0</v>
      </c>
      <c r="W482" s="35">
        <f t="shared" si="134"/>
        <v>1</v>
      </c>
      <c r="X482" s="35">
        <f t="shared" si="135"/>
        <v>1.5</v>
      </c>
      <c r="Y482" s="35">
        <f t="shared" si="126"/>
        <v>0</v>
      </c>
      <c r="Z482" s="35">
        <f t="shared" si="127"/>
        <v>2</v>
      </c>
      <c r="AA482" s="35">
        <f t="shared" si="128"/>
        <v>2</v>
      </c>
      <c r="AB482" s="21">
        <f>'Data Entry'!S482</f>
        <v>0</v>
      </c>
      <c r="AC482" s="21">
        <f>'Data Entry'!T482</f>
        <v>3</v>
      </c>
      <c r="AD482" s="21">
        <f>'Data Entry'!U482</f>
        <v>0</v>
      </c>
      <c r="AE482" s="21">
        <f t="shared" si="129"/>
        <v>10</v>
      </c>
      <c r="AF482" s="13">
        <f>'Data Entry'!V482</f>
        <v>44</v>
      </c>
      <c r="AG482" s="13">
        <f t="shared" si="130"/>
        <v>14.6666666666667</v>
      </c>
      <c r="AH482" s="13">
        <f>'Data Entry'!W482</f>
        <v>0</v>
      </c>
      <c r="AI482" s="13">
        <f>'Data Entry'!X482</f>
        <v>0</v>
      </c>
      <c r="AJ482" s="13">
        <f>'Data Entry'!Y482</f>
        <v>0</v>
      </c>
      <c r="AK482" s="13">
        <f>'Data Entry'!Z482</f>
        <v>0</v>
      </c>
    </row>
    <row r="483" spans="1:37">
      <c r="A483" s="34">
        <f>'Data Entry'!A483</f>
        <v>5672</v>
      </c>
      <c r="B483" s="34">
        <f>'Data Entry'!B483</f>
        <v>82</v>
      </c>
      <c r="C483" s="20">
        <f>IF('Data Entry'!C483="red",1,IF('Data Entry'!C483="blue",2,0))</f>
        <v>1</v>
      </c>
      <c r="D483" s="22">
        <f>'Data Entry'!D483</f>
        <v>1</v>
      </c>
      <c r="E483" s="22">
        <f>'Data Entry'!E483</f>
        <v>1</v>
      </c>
      <c r="F483" s="22">
        <f>'Data Entry'!F483</f>
        <v>0</v>
      </c>
      <c r="G483" s="22">
        <f>'Data Entry'!G483</f>
        <v>0</v>
      </c>
      <c r="H483" s="22">
        <f>'Data Entry'!H483</f>
        <v>0</v>
      </c>
      <c r="I483" s="22">
        <f t="shared" si="131"/>
        <v>1</v>
      </c>
      <c r="J483" s="22">
        <f t="shared" si="132"/>
        <v>0</v>
      </c>
      <c r="K483" s="22">
        <f t="shared" si="119"/>
        <v>2</v>
      </c>
      <c r="L483" s="22">
        <f t="shared" si="120"/>
        <v>2</v>
      </c>
      <c r="M483" s="22">
        <f t="shared" si="121"/>
        <v>0</v>
      </c>
      <c r="N483" s="22">
        <f t="shared" si="122"/>
        <v>1</v>
      </c>
      <c r="O483" s="22">
        <f t="shared" si="123"/>
        <v>4</v>
      </c>
      <c r="P483" s="35">
        <f>'Data Entry'!I483</f>
        <v>0</v>
      </c>
      <c r="Q483" s="35">
        <f>'Data Entry'!J483</f>
        <v>0</v>
      </c>
      <c r="R483" s="35">
        <f>'Data Entry'!K483</f>
        <v>0</v>
      </c>
      <c r="S483" s="35">
        <f>'Data Entry'!L483</f>
        <v>0</v>
      </c>
      <c r="T483" s="35">
        <f t="shared" si="124"/>
        <v>0</v>
      </c>
      <c r="U483" s="35">
        <f t="shared" si="125"/>
        <v>0</v>
      </c>
      <c r="V483" s="35" t="e">
        <f t="shared" si="133"/>
        <v>#DIV/0!</v>
      </c>
      <c r="W483" s="35" t="e">
        <f t="shared" si="134"/>
        <v>#DIV/0!</v>
      </c>
      <c r="X483" s="35">
        <f t="shared" si="135"/>
        <v>0</v>
      </c>
      <c r="Y483" s="35">
        <f t="shared" si="126"/>
        <v>0</v>
      </c>
      <c r="Z483" s="35">
        <f t="shared" si="127"/>
        <v>0</v>
      </c>
      <c r="AA483" s="35">
        <f t="shared" si="128"/>
        <v>0</v>
      </c>
      <c r="AB483" s="21">
        <f>'Data Entry'!S483</f>
        <v>0</v>
      </c>
      <c r="AC483" s="21">
        <f>'Data Entry'!T483</f>
        <v>0</v>
      </c>
      <c r="AD483" s="21">
        <f>'Data Entry'!U483</f>
        <v>0</v>
      </c>
      <c r="AE483" s="21">
        <f t="shared" si="129"/>
        <v>0</v>
      </c>
      <c r="AF483" s="13">
        <f>'Data Entry'!V483</f>
        <v>0</v>
      </c>
      <c r="AG483" s="13">
        <f t="shared" si="130"/>
        <v>0</v>
      </c>
      <c r="AH483" s="13">
        <f>'Data Entry'!W483</f>
        <v>0</v>
      </c>
      <c r="AI483" s="13">
        <f>'Data Entry'!X483</f>
        <v>0</v>
      </c>
      <c r="AJ483" s="13">
        <f>'Data Entry'!Y483</f>
        <v>0</v>
      </c>
      <c r="AK483" s="13">
        <f>'Data Entry'!Z483</f>
        <v>0</v>
      </c>
    </row>
    <row r="484" spans="1:37">
      <c r="A484" s="34">
        <f>'Data Entry'!A484</f>
        <v>8731</v>
      </c>
      <c r="B484" s="34">
        <f>'Data Entry'!B484</f>
        <v>83</v>
      </c>
      <c r="C484" s="20">
        <f>IF('Data Entry'!C484="red",1,IF('Data Entry'!C484="blue",2,0))</f>
        <v>1</v>
      </c>
      <c r="D484" s="22">
        <f>'Data Entry'!D484</f>
        <v>1</v>
      </c>
      <c r="E484" s="22">
        <f>'Data Entry'!E484</f>
        <v>0</v>
      </c>
      <c r="F484" s="22">
        <f>'Data Entry'!F484</f>
        <v>1</v>
      </c>
      <c r="G484" s="22">
        <f>'Data Entry'!G484</f>
        <v>0</v>
      </c>
      <c r="H484" s="22">
        <f>'Data Entry'!H484</f>
        <v>0</v>
      </c>
      <c r="I484" s="22">
        <f t="shared" si="131"/>
        <v>1</v>
      </c>
      <c r="J484" s="22">
        <f t="shared" si="132"/>
        <v>0</v>
      </c>
      <c r="K484" s="22">
        <f t="shared" si="119"/>
        <v>2</v>
      </c>
      <c r="L484" s="22">
        <f t="shared" si="120"/>
        <v>0</v>
      </c>
      <c r="M484" s="22">
        <f t="shared" si="121"/>
        <v>0</v>
      </c>
      <c r="N484" s="22">
        <f t="shared" si="122"/>
        <v>1</v>
      </c>
      <c r="O484" s="22">
        <f t="shared" si="123"/>
        <v>2</v>
      </c>
      <c r="P484" s="35">
        <f>'Data Entry'!I484</f>
        <v>5</v>
      </c>
      <c r="Q484" s="35">
        <f>'Data Entry'!J484</f>
        <v>0</v>
      </c>
      <c r="R484" s="35">
        <f>'Data Entry'!K484</f>
        <v>0</v>
      </c>
      <c r="S484" s="35">
        <f>'Data Entry'!L484</f>
        <v>0</v>
      </c>
      <c r="T484" s="35">
        <f t="shared" si="124"/>
        <v>5</v>
      </c>
      <c r="U484" s="35">
        <f t="shared" si="125"/>
        <v>0</v>
      </c>
      <c r="V484" s="35">
        <f t="shared" si="133"/>
        <v>1</v>
      </c>
      <c r="W484" s="35" t="e">
        <f t="shared" si="134"/>
        <v>#DIV/0!</v>
      </c>
      <c r="X484" s="35">
        <f t="shared" si="135"/>
        <v>2.5</v>
      </c>
      <c r="Y484" s="35">
        <f t="shared" si="126"/>
        <v>5</v>
      </c>
      <c r="Z484" s="35">
        <f t="shared" si="127"/>
        <v>0</v>
      </c>
      <c r="AA484" s="35">
        <f t="shared" si="128"/>
        <v>5</v>
      </c>
      <c r="AB484" s="21">
        <f>'Data Entry'!S484</f>
        <v>0</v>
      </c>
      <c r="AC484" s="21">
        <f>'Data Entry'!T484</f>
        <v>0</v>
      </c>
      <c r="AD484" s="21">
        <f>'Data Entry'!U484</f>
        <v>0</v>
      </c>
      <c r="AE484" s="21">
        <f t="shared" si="129"/>
        <v>0</v>
      </c>
      <c r="AF484" s="13">
        <f>'Data Entry'!V484</f>
        <v>4</v>
      </c>
      <c r="AG484" s="13">
        <f t="shared" si="130"/>
        <v>1.33333333333333</v>
      </c>
      <c r="AH484" s="13">
        <f>'Data Entry'!W484</f>
        <v>0</v>
      </c>
      <c r="AI484" s="13">
        <f>'Data Entry'!X484</f>
        <v>0</v>
      </c>
      <c r="AJ484" s="13">
        <f>'Data Entry'!Y484</f>
        <v>0</v>
      </c>
      <c r="AK484" s="13">
        <f>'Data Entry'!Z484</f>
        <v>0</v>
      </c>
    </row>
    <row r="485" spans="1:37">
      <c r="A485" s="34">
        <f>'Data Entry'!A485</f>
        <v>8884</v>
      </c>
      <c r="B485" s="34">
        <f>'Data Entry'!B485</f>
        <v>83</v>
      </c>
      <c r="C485" s="20">
        <f>IF('Data Entry'!C485="red",1,IF('Data Entry'!C485="blue",2,0))</f>
        <v>2</v>
      </c>
      <c r="D485" s="22">
        <f>'Data Entry'!D485</f>
        <v>1</v>
      </c>
      <c r="E485" s="22">
        <f>'Data Entry'!E485</f>
        <v>0</v>
      </c>
      <c r="F485" s="22">
        <f>'Data Entry'!F485</f>
        <v>0</v>
      </c>
      <c r="G485" s="22">
        <f>'Data Entry'!G485</f>
        <v>0</v>
      </c>
      <c r="H485" s="22">
        <f>'Data Entry'!H485</f>
        <v>0</v>
      </c>
      <c r="I485" s="22">
        <f t="shared" si="131"/>
        <v>0</v>
      </c>
      <c r="J485" s="22">
        <f t="shared" si="132"/>
        <v>0</v>
      </c>
      <c r="K485" s="22">
        <f t="shared" si="119"/>
        <v>2</v>
      </c>
      <c r="L485" s="22">
        <f t="shared" si="120"/>
        <v>0</v>
      </c>
      <c r="M485" s="22">
        <f t="shared" si="121"/>
        <v>0</v>
      </c>
      <c r="N485" s="22">
        <f t="shared" si="122"/>
        <v>0</v>
      </c>
      <c r="O485" s="22">
        <f t="shared" si="123"/>
        <v>2</v>
      </c>
      <c r="P485" s="35">
        <f>'Data Entry'!I485</f>
        <v>4</v>
      </c>
      <c r="Q485" s="35">
        <f>'Data Entry'!J485</f>
        <v>0</v>
      </c>
      <c r="R485" s="35">
        <f>'Data Entry'!K485</f>
        <v>0</v>
      </c>
      <c r="S485" s="35">
        <f>'Data Entry'!L485</f>
        <v>0</v>
      </c>
      <c r="T485" s="35">
        <f t="shared" si="124"/>
        <v>4</v>
      </c>
      <c r="U485" s="35">
        <f t="shared" si="125"/>
        <v>0</v>
      </c>
      <c r="V485" s="35">
        <f t="shared" si="133"/>
        <v>1</v>
      </c>
      <c r="W485" s="35" t="e">
        <f t="shared" si="134"/>
        <v>#DIV/0!</v>
      </c>
      <c r="X485" s="35">
        <f t="shared" si="135"/>
        <v>2</v>
      </c>
      <c r="Y485" s="35">
        <f t="shared" si="126"/>
        <v>4</v>
      </c>
      <c r="Z485" s="35">
        <f t="shared" si="127"/>
        <v>0</v>
      </c>
      <c r="AA485" s="35">
        <f t="shared" si="128"/>
        <v>4</v>
      </c>
      <c r="AB485" s="21">
        <f>'Data Entry'!S485</f>
        <v>0</v>
      </c>
      <c r="AC485" s="21">
        <f>'Data Entry'!T485</f>
        <v>2</v>
      </c>
      <c r="AD485" s="21">
        <f>'Data Entry'!U485</f>
        <v>0</v>
      </c>
      <c r="AE485" s="21">
        <f t="shared" si="129"/>
        <v>6</v>
      </c>
      <c r="AF485" s="13">
        <f>'Data Entry'!V485</f>
        <v>0</v>
      </c>
      <c r="AG485" s="13">
        <f t="shared" si="130"/>
        <v>0</v>
      </c>
      <c r="AH485" s="13">
        <f>'Data Entry'!W485</f>
        <v>0</v>
      </c>
      <c r="AI485" s="13">
        <f>'Data Entry'!X485</f>
        <v>0</v>
      </c>
      <c r="AJ485" s="13">
        <f>'Data Entry'!Y485</f>
        <v>0</v>
      </c>
      <c r="AK485" s="13">
        <f>'Data Entry'!Z485</f>
        <v>0</v>
      </c>
    </row>
    <row r="486" spans="1:37">
      <c r="A486" s="34">
        <f>'Data Entry'!A486</f>
        <v>5036</v>
      </c>
      <c r="B486" s="34">
        <f>'Data Entry'!B486</f>
        <v>84</v>
      </c>
      <c r="C486" s="20">
        <f>IF('Data Entry'!C486="red",1,IF('Data Entry'!C486="blue",2,0))</f>
        <v>2</v>
      </c>
      <c r="D486" s="22">
        <f>'Data Entry'!D486</f>
        <v>1</v>
      </c>
      <c r="E486" s="22">
        <f>'Data Entry'!E486</f>
        <v>0</v>
      </c>
      <c r="F486" s="22">
        <f>'Data Entry'!F486</f>
        <v>0</v>
      </c>
      <c r="G486" s="22">
        <f>'Data Entry'!G486</f>
        <v>0</v>
      </c>
      <c r="H486" s="22">
        <f>'Data Entry'!H486</f>
        <v>0</v>
      </c>
      <c r="I486" s="22">
        <f t="shared" si="131"/>
        <v>0</v>
      </c>
      <c r="J486" s="22">
        <f t="shared" si="132"/>
        <v>0</v>
      </c>
      <c r="K486" s="22">
        <f t="shared" si="119"/>
        <v>2</v>
      </c>
      <c r="L486" s="22">
        <f t="shared" si="120"/>
        <v>0</v>
      </c>
      <c r="M486" s="22">
        <f t="shared" si="121"/>
        <v>0</v>
      </c>
      <c r="N486" s="22">
        <f t="shared" si="122"/>
        <v>0</v>
      </c>
      <c r="O486" s="22">
        <f t="shared" si="123"/>
        <v>2</v>
      </c>
      <c r="P486" s="35">
        <f>'Data Entry'!I486</f>
        <v>0</v>
      </c>
      <c r="Q486" s="35">
        <f>'Data Entry'!J486</f>
        <v>0</v>
      </c>
      <c r="R486" s="35">
        <f>'Data Entry'!K486</f>
        <v>0</v>
      </c>
      <c r="S486" s="35">
        <f>'Data Entry'!L486</f>
        <v>0</v>
      </c>
      <c r="T486" s="35">
        <f t="shared" si="124"/>
        <v>0</v>
      </c>
      <c r="U486" s="35">
        <f t="shared" si="125"/>
        <v>0</v>
      </c>
      <c r="V486" s="35" t="e">
        <f t="shared" si="133"/>
        <v>#DIV/0!</v>
      </c>
      <c r="W486" s="35" t="e">
        <f t="shared" si="134"/>
        <v>#DIV/0!</v>
      </c>
      <c r="X486" s="35">
        <f t="shared" si="135"/>
        <v>0</v>
      </c>
      <c r="Y486" s="35">
        <f t="shared" si="126"/>
        <v>0</v>
      </c>
      <c r="Z486" s="35">
        <f t="shared" si="127"/>
        <v>0</v>
      </c>
      <c r="AA486" s="35">
        <f t="shared" si="128"/>
        <v>0</v>
      </c>
      <c r="AB486" s="21">
        <f>'Data Entry'!S486</f>
        <v>0</v>
      </c>
      <c r="AC486" s="21">
        <f>'Data Entry'!T486</f>
        <v>2</v>
      </c>
      <c r="AD486" s="21">
        <f>'Data Entry'!U486</f>
        <v>0</v>
      </c>
      <c r="AE486" s="21">
        <f t="shared" si="129"/>
        <v>6</v>
      </c>
      <c r="AF486" s="13">
        <f>'Data Entry'!V486</f>
        <v>0</v>
      </c>
      <c r="AG486" s="13">
        <f t="shared" si="130"/>
        <v>0</v>
      </c>
      <c r="AH486" s="13">
        <f>'Data Entry'!W486</f>
        <v>0</v>
      </c>
      <c r="AI486" s="13">
        <f>'Data Entry'!X486</f>
        <v>0</v>
      </c>
      <c r="AJ486" s="13">
        <f>'Data Entry'!Y486</f>
        <v>0</v>
      </c>
      <c r="AK486" s="13">
        <f>'Data Entry'!Z486</f>
        <v>0</v>
      </c>
    </row>
    <row r="487" spans="1:37">
      <c r="A487" s="34">
        <f>'Data Entry'!A487</f>
        <v>5409</v>
      </c>
      <c r="B487" s="34">
        <f>'Data Entry'!B487</f>
        <v>84</v>
      </c>
      <c r="C487" s="20">
        <f>IF('Data Entry'!C487="red",1,IF('Data Entry'!C487="blue",2,0))</f>
        <v>1</v>
      </c>
      <c r="D487" s="22">
        <f>'Data Entry'!D487</f>
        <v>1</v>
      </c>
      <c r="E487" s="22">
        <f>'Data Entry'!E487</f>
        <v>0</v>
      </c>
      <c r="F487" s="22">
        <f>'Data Entry'!F487</f>
        <v>0</v>
      </c>
      <c r="G487" s="22">
        <f>'Data Entry'!G487</f>
        <v>3</v>
      </c>
      <c r="H487" s="22">
        <f>'Data Entry'!H487</f>
        <v>0</v>
      </c>
      <c r="I487" s="22">
        <f t="shared" si="131"/>
        <v>0</v>
      </c>
      <c r="J487" s="22">
        <f t="shared" si="132"/>
        <v>3</v>
      </c>
      <c r="K487" s="22">
        <f t="shared" si="119"/>
        <v>2</v>
      </c>
      <c r="L487" s="22">
        <f t="shared" si="120"/>
        <v>0</v>
      </c>
      <c r="M487" s="22">
        <f t="shared" si="121"/>
        <v>12</v>
      </c>
      <c r="N487" s="22">
        <f t="shared" si="122"/>
        <v>3</v>
      </c>
      <c r="O487" s="22">
        <f t="shared" si="123"/>
        <v>14</v>
      </c>
      <c r="P487" s="35">
        <f>'Data Entry'!I487</f>
        <v>0</v>
      </c>
      <c r="Q487" s="35">
        <f>'Data Entry'!J487</f>
        <v>0</v>
      </c>
      <c r="R487" s="35">
        <f>'Data Entry'!K487</f>
        <v>12</v>
      </c>
      <c r="S487" s="35">
        <f>'Data Entry'!L487</f>
        <v>2</v>
      </c>
      <c r="T487" s="35">
        <f t="shared" si="124"/>
        <v>0</v>
      </c>
      <c r="U487" s="35">
        <f t="shared" si="125"/>
        <v>14</v>
      </c>
      <c r="V487" s="35" t="e">
        <f t="shared" si="133"/>
        <v>#DIV/0!</v>
      </c>
      <c r="W487" s="35">
        <f t="shared" si="134"/>
        <v>0.857142857142857</v>
      </c>
      <c r="X487" s="35">
        <f t="shared" si="135"/>
        <v>7</v>
      </c>
      <c r="Y487" s="35">
        <f t="shared" si="126"/>
        <v>0</v>
      </c>
      <c r="Z487" s="35">
        <f t="shared" si="127"/>
        <v>24</v>
      </c>
      <c r="AA487" s="35">
        <f t="shared" si="128"/>
        <v>24</v>
      </c>
      <c r="AB487" s="21">
        <f>'Data Entry'!S487</f>
        <v>0</v>
      </c>
      <c r="AC487" s="21">
        <f>'Data Entry'!T487</f>
        <v>1</v>
      </c>
      <c r="AD487" s="21">
        <f>'Data Entry'!U487</f>
        <v>0</v>
      </c>
      <c r="AE487" s="21">
        <f t="shared" si="129"/>
        <v>4</v>
      </c>
      <c r="AF487" s="13">
        <f>'Data Entry'!V487</f>
        <v>0</v>
      </c>
      <c r="AG487" s="13">
        <f t="shared" si="130"/>
        <v>0</v>
      </c>
      <c r="AH487" s="13">
        <f>'Data Entry'!W487</f>
        <v>0</v>
      </c>
      <c r="AI487" s="13">
        <f>'Data Entry'!X487</f>
        <v>0</v>
      </c>
      <c r="AJ487" s="13">
        <f>'Data Entry'!Y487</f>
        <v>0</v>
      </c>
      <c r="AK487" s="13">
        <f>'Data Entry'!Z487</f>
        <v>0</v>
      </c>
    </row>
    <row r="488" spans="1:37">
      <c r="A488" s="34">
        <f>'Data Entry'!A488</f>
        <v>1374</v>
      </c>
      <c r="B488" s="34">
        <f>'Data Entry'!B488</f>
        <v>68</v>
      </c>
      <c r="C488" s="20">
        <f>IF('Data Entry'!C488="red",1,IF('Data Entry'!C488="blue",2,0))</f>
        <v>1</v>
      </c>
      <c r="D488" s="22">
        <f>'Data Entry'!D488</f>
        <v>1</v>
      </c>
      <c r="E488" s="22">
        <f>'Data Entry'!E488</f>
        <v>0</v>
      </c>
      <c r="F488" s="22">
        <f>'Data Entry'!F488</f>
        <v>0</v>
      </c>
      <c r="G488" s="22">
        <f>'Data Entry'!G488</f>
        <v>0</v>
      </c>
      <c r="H488" s="22">
        <f>'Data Entry'!H488</f>
        <v>0</v>
      </c>
      <c r="I488" s="22">
        <f t="shared" si="131"/>
        <v>0</v>
      </c>
      <c r="J488" s="22">
        <f t="shared" si="132"/>
        <v>0</v>
      </c>
      <c r="K488" s="22">
        <f t="shared" si="119"/>
        <v>2</v>
      </c>
      <c r="L488" s="22">
        <f t="shared" si="120"/>
        <v>0</v>
      </c>
      <c r="M488" s="22">
        <f t="shared" si="121"/>
        <v>0</v>
      </c>
      <c r="N488" s="22">
        <f t="shared" si="122"/>
        <v>0</v>
      </c>
      <c r="O488" s="22">
        <f t="shared" si="123"/>
        <v>2</v>
      </c>
      <c r="P488" s="35">
        <f>'Data Entry'!I488</f>
        <v>0</v>
      </c>
      <c r="Q488" s="35">
        <f>'Data Entry'!J488</f>
        <v>0</v>
      </c>
      <c r="R488" s="35">
        <f>'Data Entry'!K488</f>
        <v>0</v>
      </c>
      <c r="S488" s="35">
        <f>'Data Entry'!L488</f>
        <v>0</v>
      </c>
      <c r="T488" s="35">
        <f t="shared" si="124"/>
        <v>0</v>
      </c>
      <c r="U488" s="35">
        <f t="shared" si="125"/>
        <v>0</v>
      </c>
      <c r="V488" s="35" t="e">
        <f t="shared" si="133"/>
        <v>#DIV/0!</v>
      </c>
      <c r="W488" s="35" t="e">
        <f t="shared" si="134"/>
        <v>#DIV/0!</v>
      </c>
      <c r="X488" s="35">
        <f t="shared" si="135"/>
        <v>0</v>
      </c>
      <c r="Y488" s="35">
        <f t="shared" si="126"/>
        <v>0</v>
      </c>
      <c r="Z488" s="35">
        <f t="shared" si="127"/>
        <v>0</v>
      </c>
      <c r="AA488" s="35">
        <f t="shared" si="128"/>
        <v>0</v>
      </c>
      <c r="AB488" s="21">
        <f>'Data Entry'!S488</f>
        <v>0</v>
      </c>
      <c r="AC488" s="21">
        <f>'Data Entry'!T488</f>
        <v>0</v>
      </c>
      <c r="AD488" s="21">
        <f>'Data Entry'!U488</f>
        <v>0</v>
      </c>
      <c r="AE488" s="21">
        <f t="shared" si="129"/>
        <v>0</v>
      </c>
      <c r="AF488" s="13">
        <f>'Data Entry'!V488</f>
        <v>8</v>
      </c>
      <c r="AG488" s="13">
        <f t="shared" si="130"/>
        <v>2.66666666666667</v>
      </c>
      <c r="AH488" s="13">
        <f>'Data Entry'!W488</f>
        <v>0</v>
      </c>
      <c r="AI488" s="13">
        <f>'Data Entry'!X488</f>
        <v>0</v>
      </c>
      <c r="AJ488" s="13">
        <f>'Data Entry'!Y488</f>
        <v>1</v>
      </c>
      <c r="AK488" s="13">
        <f>'Data Entry'!Z488</f>
        <v>0</v>
      </c>
    </row>
    <row r="489" spans="1:37">
      <c r="A489" s="34">
        <f>'Data Entry'!A489</f>
        <v>6864</v>
      </c>
      <c r="B489" s="34">
        <f>'Data Entry'!B489</f>
        <v>84</v>
      </c>
      <c r="C489" s="20">
        <f>IF('Data Entry'!C489="red",1,IF('Data Entry'!C489="blue",2,0))</f>
        <v>1</v>
      </c>
      <c r="D489" s="22">
        <f>'Data Entry'!D489</f>
        <v>1</v>
      </c>
      <c r="E489" s="22">
        <f>'Data Entry'!E489</f>
        <v>0</v>
      </c>
      <c r="F489" s="22">
        <f>'Data Entry'!F489</f>
        <v>0</v>
      </c>
      <c r="G489" s="22">
        <f>'Data Entry'!G489</f>
        <v>0</v>
      </c>
      <c r="H489" s="22">
        <f>'Data Entry'!H489</f>
        <v>0</v>
      </c>
      <c r="I489" s="22">
        <f t="shared" si="131"/>
        <v>0</v>
      </c>
      <c r="J489" s="22">
        <f t="shared" si="132"/>
        <v>0</v>
      </c>
      <c r="K489" s="22">
        <f t="shared" si="119"/>
        <v>2</v>
      </c>
      <c r="L489" s="22">
        <f t="shared" si="120"/>
        <v>0</v>
      </c>
      <c r="M489" s="22">
        <f t="shared" si="121"/>
        <v>0</v>
      </c>
      <c r="N489" s="22">
        <f t="shared" si="122"/>
        <v>0</v>
      </c>
      <c r="O489" s="22">
        <f t="shared" si="123"/>
        <v>2</v>
      </c>
      <c r="P489" s="35">
        <f>'Data Entry'!I489</f>
        <v>0</v>
      </c>
      <c r="Q489" s="35">
        <f>'Data Entry'!J489</f>
        <v>0</v>
      </c>
      <c r="R489" s="35">
        <f>'Data Entry'!K489</f>
        <v>4</v>
      </c>
      <c r="S489" s="35">
        <f>'Data Entry'!L489</f>
        <v>4</v>
      </c>
      <c r="T489" s="35">
        <f t="shared" si="124"/>
        <v>0</v>
      </c>
      <c r="U489" s="35">
        <f t="shared" si="125"/>
        <v>8</v>
      </c>
      <c r="V489" s="35" t="e">
        <f t="shared" si="133"/>
        <v>#DIV/0!</v>
      </c>
      <c r="W489" s="35">
        <f t="shared" si="134"/>
        <v>0.5</v>
      </c>
      <c r="X489" s="35">
        <f t="shared" si="135"/>
        <v>4</v>
      </c>
      <c r="Y489" s="35">
        <f t="shared" si="126"/>
        <v>0</v>
      </c>
      <c r="Z489" s="35">
        <f t="shared" si="127"/>
        <v>8</v>
      </c>
      <c r="AA489" s="35">
        <f t="shared" si="128"/>
        <v>8</v>
      </c>
      <c r="AB489" s="21">
        <f>'Data Entry'!S489</f>
        <v>0</v>
      </c>
      <c r="AC489" s="21">
        <f>'Data Entry'!T489</f>
        <v>2</v>
      </c>
      <c r="AD489" s="21">
        <f>'Data Entry'!U489</f>
        <v>0</v>
      </c>
      <c r="AE489" s="21">
        <f t="shared" si="129"/>
        <v>6</v>
      </c>
      <c r="AF489" s="13">
        <f>'Data Entry'!V489</f>
        <v>0</v>
      </c>
      <c r="AG489" s="13">
        <f t="shared" si="130"/>
        <v>0</v>
      </c>
      <c r="AH489" s="13">
        <f>'Data Entry'!W489</f>
        <v>0</v>
      </c>
      <c r="AI489" s="13">
        <f>'Data Entry'!X489</f>
        <v>0</v>
      </c>
      <c r="AJ489" s="13">
        <f>'Data Entry'!Y489</f>
        <v>0</v>
      </c>
      <c r="AK489" s="13">
        <f>'Data Entry'!Z489</f>
        <v>0</v>
      </c>
    </row>
    <row r="490" spans="1:37">
      <c r="A490" s="34">
        <f>'Data Entry'!A490</f>
        <v>5032</v>
      </c>
      <c r="B490" s="34">
        <f>'Data Entry'!B490</f>
        <v>82</v>
      </c>
      <c r="C490" s="20">
        <f>IF('Data Entry'!C490="red",1,IF('Data Entry'!C490="blue",2,0))</f>
        <v>1</v>
      </c>
      <c r="D490" s="22">
        <f>'Data Entry'!D490</f>
        <v>1</v>
      </c>
      <c r="E490" s="22">
        <f>'Data Entry'!E490</f>
        <v>0</v>
      </c>
      <c r="F490" s="22">
        <f>'Data Entry'!F490</f>
        <v>0</v>
      </c>
      <c r="G490" s="22">
        <f>'Data Entry'!G490</f>
        <v>2</v>
      </c>
      <c r="H490" s="22">
        <f>'Data Entry'!H490</f>
        <v>0</v>
      </c>
      <c r="I490" s="22">
        <f t="shared" si="131"/>
        <v>0</v>
      </c>
      <c r="J490" s="22">
        <f t="shared" si="132"/>
        <v>2</v>
      </c>
      <c r="K490" s="22">
        <f t="shared" si="119"/>
        <v>2</v>
      </c>
      <c r="L490" s="22">
        <f t="shared" si="120"/>
        <v>0</v>
      </c>
      <c r="M490" s="22">
        <f t="shared" si="121"/>
        <v>8</v>
      </c>
      <c r="N490" s="22">
        <f t="shared" si="122"/>
        <v>2</v>
      </c>
      <c r="O490" s="22">
        <f t="shared" si="123"/>
        <v>10</v>
      </c>
      <c r="P490" s="35">
        <f>'Data Entry'!I490</f>
        <v>0</v>
      </c>
      <c r="Q490" s="35">
        <f>'Data Entry'!J490</f>
        <v>0</v>
      </c>
      <c r="R490" s="35">
        <f>'Data Entry'!K490</f>
        <v>11</v>
      </c>
      <c r="S490" s="35">
        <f>'Data Entry'!L490</f>
        <v>3</v>
      </c>
      <c r="T490" s="35">
        <f t="shared" si="124"/>
        <v>0</v>
      </c>
      <c r="U490" s="35">
        <f t="shared" si="125"/>
        <v>14</v>
      </c>
      <c r="V490" s="35" t="e">
        <f t="shared" si="133"/>
        <v>#DIV/0!</v>
      </c>
      <c r="W490" s="35">
        <f t="shared" si="134"/>
        <v>0.785714285714286</v>
      </c>
      <c r="X490" s="35">
        <f t="shared" si="135"/>
        <v>7</v>
      </c>
      <c r="Y490" s="35">
        <f t="shared" si="126"/>
        <v>0</v>
      </c>
      <c r="Z490" s="35">
        <f t="shared" si="127"/>
        <v>22</v>
      </c>
      <c r="AA490" s="35">
        <f t="shared" si="128"/>
        <v>22</v>
      </c>
      <c r="AB490" s="21">
        <f>'Data Entry'!S490</f>
        <v>0</v>
      </c>
      <c r="AC490" s="21">
        <f>'Data Entry'!T490</f>
        <v>0</v>
      </c>
      <c r="AD490" s="21">
        <f>'Data Entry'!U490</f>
        <v>0</v>
      </c>
      <c r="AE490" s="21">
        <f t="shared" si="129"/>
        <v>0</v>
      </c>
      <c r="AF490" s="13">
        <f>'Data Entry'!V490</f>
        <v>44</v>
      </c>
      <c r="AG490" s="13">
        <f t="shared" si="130"/>
        <v>14.6666666666667</v>
      </c>
      <c r="AH490" s="13">
        <f>'Data Entry'!W490</f>
        <v>0</v>
      </c>
      <c r="AI490" s="13">
        <f>'Data Entry'!X490</f>
        <v>0</v>
      </c>
      <c r="AJ490" s="13">
        <f>'Data Entry'!Y490</f>
        <v>0</v>
      </c>
      <c r="AK490" s="13">
        <f>'Data Entry'!Z490</f>
        <v>0</v>
      </c>
    </row>
    <row r="491" spans="1:37">
      <c r="A491" s="34">
        <f>'Data Entry'!A491</f>
        <v>5409</v>
      </c>
      <c r="B491" s="34">
        <f>'Data Entry'!B491</f>
        <v>84</v>
      </c>
      <c r="C491" s="20">
        <f>IF('Data Entry'!C491="red",1,IF('Data Entry'!C491="blue",2,0))</f>
        <v>1</v>
      </c>
      <c r="D491" s="22">
        <f>'Data Entry'!D491</f>
        <v>1</v>
      </c>
      <c r="E491" s="22">
        <f>'Data Entry'!E491</f>
        <v>0</v>
      </c>
      <c r="F491" s="22">
        <f>'Data Entry'!F491</f>
        <v>0</v>
      </c>
      <c r="G491" s="22">
        <f>'Data Entry'!G491</f>
        <v>2</v>
      </c>
      <c r="H491" s="22">
        <f>'Data Entry'!H491</f>
        <v>1</v>
      </c>
      <c r="I491" s="22">
        <f t="shared" si="131"/>
        <v>0</v>
      </c>
      <c r="J491" s="22">
        <f t="shared" si="132"/>
        <v>3</v>
      </c>
      <c r="K491" s="22">
        <f t="shared" si="119"/>
        <v>2</v>
      </c>
      <c r="L491" s="22">
        <f t="shared" si="120"/>
        <v>0</v>
      </c>
      <c r="M491" s="22">
        <f t="shared" si="121"/>
        <v>8</v>
      </c>
      <c r="N491" s="22">
        <f t="shared" si="122"/>
        <v>3</v>
      </c>
      <c r="O491" s="22">
        <f t="shared" si="123"/>
        <v>10</v>
      </c>
      <c r="P491" s="35">
        <f>'Data Entry'!I491</f>
        <v>0</v>
      </c>
      <c r="Q491" s="35">
        <f>'Data Entry'!J491</f>
        <v>0</v>
      </c>
      <c r="R491" s="35">
        <f>'Data Entry'!K491</f>
        <v>11</v>
      </c>
      <c r="S491" s="35">
        <f>'Data Entry'!L491</f>
        <v>2</v>
      </c>
      <c r="T491" s="35">
        <f t="shared" si="124"/>
        <v>0</v>
      </c>
      <c r="U491" s="35">
        <f t="shared" si="125"/>
        <v>13</v>
      </c>
      <c r="V491" s="35" t="e">
        <f t="shared" si="133"/>
        <v>#DIV/0!</v>
      </c>
      <c r="W491" s="35">
        <f t="shared" si="134"/>
        <v>0.846153846153846</v>
      </c>
      <c r="X491" s="35">
        <f t="shared" si="135"/>
        <v>6.5</v>
      </c>
      <c r="Y491" s="35">
        <f t="shared" si="126"/>
        <v>0</v>
      </c>
      <c r="Z491" s="35">
        <f t="shared" si="127"/>
        <v>22</v>
      </c>
      <c r="AA491" s="35">
        <f t="shared" si="128"/>
        <v>22</v>
      </c>
      <c r="AB491" s="21">
        <f>'Data Entry'!S491</f>
        <v>0</v>
      </c>
      <c r="AC491" s="21">
        <f>'Data Entry'!T491</f>
        <v>1</v>
      </c>
      <c r="AD491" s="21">
        <f>'Data Entry'!U491</f>
        <v>0</v>
      </c>
      <c r="AE491" s="21">
        <f t="shared" si="129"/>
        <v>4</v>
      </c>
      <c r="AF491" s="13">
        <f>'Data Entry'!V491</f>
        <v>0</v>
      </c>
      <c r="AG491" s="13">
        <f t="shared" si="130"/>
        <v>0</v>
      </c>
      <c r="AH491" s="13">
        <f>'Data Entry'!W491</f>
        <v>0</v>
      </c>
      <c r="AI491" s="13">
        <f>'Data Entry'!X491</f>
        <v>0</v>
      </c>
      <c r="AJ491" s="13">
        <f>'Data Entry'!Y491</f>
        <v>0</v>
      </c>
      <c r="AK491" s="13">
        <f>'Data Entry'!Z491</f>
        <v>0</v>
      </c>
    </row>
    <row r="492" spans="1:37">
      <c r="A492" s="34">
        <f>'Data Entry'!A492</f>
        <v>2013</v>
      </c>
      <c r="B492" s="34">
        <f>'Data Entry'!B492</f>
        <v>84</v>
      </c>
      <c r="C492" s="20">
        <f>IF('Data Entry'!C492="red",1,IF('Data Entry'!C492="blue",2,0))</f>
        <v>0</v>
      </c>
      <c r="D492" s="22">
        <f>'Data Entry'!D492</f>
        <v>1</v>
      </c>
      <c r="E492" s="22">
        <f>'Data Entry'!E492</f>
        <v>0</v>
      </c>
      <c r="F492" s="22">
        <f>'Data Entry'!F492</f>
        <v>0</v>
      </c>
      <c r="G492" s="22">
        <f>'Data Entry'!G492</f>
        <v>0</v>
      </c>
      <c r="H492" s="22">
        <f>'Data Entry'!H492</f>
        <v>0</v>
      </c>
      <c r="I492" s="22">
        <f t="shared" si="131"/>
        <v>0</v>
      </c>
      <c r="J492" s="22">
        <f t="shared" si="132"/>
        <v>0</v>
      </c>
      <c r="K492" s="22">
        <f t="shared" si="119"/>
        <v>2</v>
      </c>
      <c r="L492" s="22">
        <f t="shared" si="120"/>
        <v>0</v>
      </c>
      <c r="M492" s="22">
        <f t="shared" si="121"/>
        <v>0</v>
      </c>
      <c r="N492" s="22">
        <f t="shared" si="122"/>
        <v>0</v>
      </c>
      <c r="O492" s="22">
        <f t="shared" si="123"/>
        <v>2</v>
      </c>
      <c r="P492" s="35">
        <f>'Data Entry'!I492</f>
        <v>6</v>
      </c>
      <c r="Q492" s="35">
        <f>'Data Entry'!J492</f>
        <v>2</v>
      </c>
      <c r="R492" s="35">
        <f>'Data Entry'!K492</f>
        <v>0</v>
      </c>
      <c r="S492" s="35">
        <f>'Data Entry'!L492</f>
        <v>0</v>
      </c>
      <c r="T492" s="35">
        <f t="shared" si="124"/>
        <v>8</v>
      </c>
      <c r="U492" s="35">
        <f t="shared" si="125"/>
        <v>0</v>
      </c>
      <c r="V492" s="35">
        <f t="shared" si="133"/>
        <v>0.75</v>
      </c>
      <c r="W492" s="35" t="e">
        <f t="shared" si="134"/>
        <v>#DIV/0!</v>
      </c>
      <c r="X492" s="35">
        <f t="shared" si="135"/>
        <v>4</v>
      </c>
      <c r="Y492" s="35">
        <f t="shared" si="126"/>
        <v>6</v>
      </c>
      <c r="Z492" s="35">
        <f t="shared" si="127"/>
        <v>0</v>
      </c>
      <c r="AA492" s="35">
        <f t="shared" si="128"/>
        <v>6</v>
      </c>
      <c r="AB492" s="21">
        <f>'Data Entry'!S492</f>
        <v>0</v>
      </c>
      <c r="AC492" s="21">
        <f>'Data Entry'!T492</f>
        <v>4</v>
      </c>
      <c r="AD492" s="21">
        <f>'Data Entry'!U492</f>
        <v>0</v>
      </c>
      <c r="AE492" s="21">
        <f t="shared" si="129"/>
        <v>15</v>
      </c>
      <c r="AF492" s="13">
        <f>'Data Entry'!V492</f>
        <v>0</v>
      </c>
      <c r="AG492" s="13">
        <f t="shared" si="130"/>
        <v>0</v>
      </c>
      <c r="AH492" s="13">
        <f>'Data Entry'!W492</f>
        <v>0</v>
      </c>
      <c r="AI492" s="13">
        <f>'Data Entry'!X492</f>
        <v>0</v>
      </c>
      <c r="AJ492" s="13">
        <f>'Data Entry'!Y492</f>
        <v>0</v>
      </c>
      <c r="AK492" s="13">
        <f>'Data Entry'!Z492</f>
        <v>0</v>
      </c>
    </row>
    <row r="493" spans="1:37">
      <c r="A493" s="34">
        <f>'Data Entry'!A493</f>
        <v>2200</v>
      </c>
      <c r="B493" s="34">
        <f>'Data Entry'!B493</f>
        <v>83</v>
      </c>
      <c r="C493" s="20">
        <f>IF('Data Entry'!C493="red",1,IF('Data Entry'!C493="blue",2,0))</f>
        <v>2</v>
      </c>
      <c r="D493" s="22">
        <f>'Data Entry'!D493</f>
        <v>1</v>
      </c>
      <c r="E493" s="22">
        <f>'Data Entry'!E493</f>
        <v>0</v>
      </c>
      <c r="F493" s="22">
        <f>'Data Entry'!F493</f>
        <v>0</v>
      </c>
      <c r="G493" s="22">
        <f>'Data Entry'!G493</f>
        <v>2</v>
      </c>
      <c r="H493" s="22">
        <f>'Data Entry'!H493</f>
        <v>1</v>
      </c>
      <c r="I493" s="22">
        <f t="shared" si="131"/>
        <v>0</v>
      </c>
      <c r="J493" s="22">
        <f t="shared" si="132"/>
        <v>3</v>
      </c>
      <c r="K493" s="22">
        <f t="shared" si="119"/>
        <v>2</v>
      </c>
      <c r="L493" s="22">
        <f t="shared" si="120"/>
        <v>0</v>
      </c>
      <c r="M493" s="22">
        <f t="shared" si="121"/>
        <v>8</v>
      </c>
      <c r="N493" s="22">
        <f t="shared" si="122"/>
        <v>3</v>
      </c>
      <c r="O493" s="22">
        <f t="shared" si="123"/>
        <v>10</v>
      </c>
      <c r="P493" s="35">
        <f>'Data Entry'!I493</f>
        <v>0</v>
      </c>
      <c r="Q493" s="35">
        <f>'Data Entry'!J493</f>
        <v>0</v>
      </c>
      <c r="R493" s="35">
        <f>'Data Entry'!K493</f>
        <v>13</v>
      </c>
      <c r="S493" s="35">
        <f>'Data Entry'!L493</f>
        <v>2</v>
      </c>
      <c r="T493" s="35">
        <f t="shared" si="124"/>
        <v>0</v>
      </c>
      <c r="U493" s="35">
        <f t="shared" si="125"/>
        <v>15</v>
      </c>
      <c r="V493" s="35" t="e">
        <f t="shared" si="133"/>
        <v>#DIV/0!</v>
      </c>
      <c r="W493" s="35">
        <f t="shared" si="134"/>
        <v>0.866666666666667</v>
      </c>
      <c r="X493" s="35">
        <f t="shared" si="135"/>
        <v>7.5</v>
      </c>
      <c r="Y493" s="35">
        <f t="shared" si="126"/>
        <v>0</v>
      </c>
      <c r="Z493" s="35">
        <f t="shared" si="127"/>
        <v>26</v>
      </c>
      <c r="AA493" s="35">
        <f t="shared" si="128"/>
        <v>26</v>
      </c>
      <c r="AB493" s="21">
        <f>'Data Entry'!S493</f>
        <v>0</v>
      </c>
      <c r="AC493" s="21">
        <f>'Data Entry'!T493</f>
        <v>4</v>
      </c>
      <c r="AD493" s="21">
        <f>'Data Entry'!U493</f>
        <v>0</v>
      </c>
      <c r="AE493" s="21">
        <f t="shared" si="129"/>
        <v>15</v>
      </c>
      <c r="AF493" s="13">
        <f>'Data Entry'!V493</f>
        <v>0</v>
      </c>
      <c r="AG493" s="13">
        <f t="shared" si="130"/>
        <v>0</v>
      </c>
      <c r="AH493" s="13">
        <f>'Data Entry'!W493</f>
        <v>0</v>
      </c>
      <c r="AI493" s="13">
        <f>'Data Entry'!X493</f>
        <v>0</v>
      </c>
      <c r="AJ493" s="13">
        <f>'Data Entry'!Y493</f>
        <v>0</v>
      </c>
      <c r="AK493" s="13">
        <f>'Data Entry'!Z493</f>
        <v>0</v>
      </c>
    </row>
    <row r="494" spans="1:37">
      <c r="A494" s="34">
        <f>'Data Entry'!A494</f>
        <v>865</v>
      </c>
      <c r="B494" s="34">
        <f>'Data Entry'!B494</f>
        <v>85</v>
      </c>
      <c r="C494" s="20">
        <f>IF('Data Entry'!C494="red",1,IF('Data Entry'!C494="blue",2,0))</f>
        <v>2</v>
      </c>
      <c r="D494" s="22">
        <f>'Data Entry'!D494</f>
        <v>1</v>
      </c>
      <c r="E494" s="22">
        <f>'Data Entry'!E494</f>
        <v>0</v>
      </c>
      <c r="F494" s="22">
        <f>'Data Entry'!F494</f>
        <v>0</v>
      </c>
      <c r="G494" s="22">
        <f>'Data Entry'!G494</f>
        <v>2</v>
      </c>
      <c r="H494" s="22">
        <f>'Data Entry'!H494</f>
        <v>0</v>
      </c>
      <c r="I494" s="22">
        <f t="shared" si="131"/>
        <v>0</v>
      </c>
      <c r="J494" s="22">
        <f t="shared" si="132"/>
        <v>2</v>
      </c>
      <c r="K494" s="22">
        <f t="shared" si="119"/>
        <v>2</v>
      </c>
      <c r="L494" s="22">
        <f t="shared" si="120"/>
        <v>0</v>
      </c>
      <c r="M494" s="22">
        <f t="shared" si="121"/>
        <v>8</v>
      </c>
      <c r="N494" s="22">
        <f t="shared" si="122"/>
        <v>2</v>
      </c>
      <c r="O494" s="22">
        <f t="shared" si="123"/>
        <v>10</v>
      </c>
      <c r="P494" s="35">
        <f>'Data Entry'!I494</f>
        <v>0</v>
      </c>
      <c r="Q494" s="35">
        <f>'Data Entry'!J494</f>
        <v>0</v>
      </c>
      <c r="R494" s="35">
        <f>'Data Entry'!K494</f>
        <v>4</v>
      </c>
      <c r="S494" s="35">
        <f>'Data Entry'!L494</f>
        <v>6</v>
      </c>
      <c r="T494" s="35">
        <f t="shared" si="124"/>
        <v>0</v>
      </c>
      <c r="U494" s="35">
        <f t="shared" si="125"/>
        <v>10</v>
      </c>
      <c r="V494" s="35" t="e">
        <f t="shared" si="133"/>
        <v>#DIV/0!</v>
      </c>
      <c r="W494" s="35">
        <f t="shared" si="134"/>
        <v>0.4</v>
      </c>
      <c r="X494" s="35">
        <f t="shared" si="135"/>
        <v>5</v>
      </c>
      <c r="Y494" s="35">
        <f t="shared" si="126"/>
        <v>0</v>
      </c>
      <c r="Z494" s="35">
        <f t="shared" si="127"/>
        <v>8</v>
      </c>
      <c r="AA494" s="35">
        <f t="shared" si="128"/>
        <v>8</v>
      </c>
      <c r="AB494" s="21">
        <f>'Data Entry'!S494</f>
        <v>0</v>
      </c>
      <c r="AC494" s="21">
        <f>'Data Entry'!T494</f>
        <v>4</v>
      </c>
      <c r="AD494" s="21">
        <f>'Data Entry'!U494</f>
        <v>0</v>
      </c>
      <c r="AE494" s="21">
        <f t="shared" si="129"/>
        <v>15</v>
      </c>
      <c r="AF494" s="13">
        <f>'Data Entry'!V494</f>
        <v>8</v>
      </c>
      <c r="AG494" s="13">
        <f t="shared" si="130"/>
        <v>2.66666666666667</v>
      </c>
      <c r="AH494" s="13">
        <f>'Data Entry'!W494</f>
        <v>0</v>
      </c>
      <c r="AI494" s="13">
        <f>'Data Entry'!X494</f>
        <v>0</v>
      </c>
      <c r="AJ494" s="13">
        <f>'Data Entry'!Y494</f>
        <v>0</v>
      </c>
      <c r="AK494" s="13">
        <f>'Data Entry'!Z494</f>
        <v>0</v>
      </c>
    </row>
    <row r="495" spans="1:37">
      <c r="A495" s="34">
        <f>'Data Entry'!A495</f>
        <v>4946</v>
      </c>
      <c r="B495" s="34">
        <f>'Data Entry'!B495</f>
        <v>85</v>
      </c>
      <c r="C495" s="20">
        <f>IF('Data Entry'!C495="red",1,IF('Data Entry'!C495="blue",2,0))</f>
        <v>2</v>
      </c>
      <c r="D495" s="22">
        <f>'Data Entry'!D495</f>
        <v>1</v>
      </c>
      <c r="E495" s="22">
        <f>'Data Entry'!E495</f>
        <v>0</v>
      </c>
      <c r="F495" s="22">
        <f>'Data Entry'!F495</f>
        <v>0</v>
      </c>
      <c r="G495" s="22">
        <f>'Data Entry'!G495</f>
        <v>0</v>
      </c>
      <c r="H495" s="22">
        <f>'Data Entry'!H495</f>
        <v>0</v>
      </c>
      <c r="I495" s="22">
        <f t="shared" si="131"/>
        <v>0</v>
      </c>
      <c r="J495" s="22">
        <f t="shared" si="132"/>
        <v>0</v>
      </c>
      <c r="K495" s="22">
        <f t="shared" si="119"/>
        <v>2</v>
      </c>
      <c r="L495" s="22">
        <f t="shared" si="120"/>
        <v>0</v>
      </c>
      <c r="M495" s="22">
        <f t="shared" si="121"/>
        <v>0</v>
      </c>
      <c r="N495" s="22">
        <f t="shared" si="122"/>
        <v>0</v>
      </c>
      <c r="O495" s="22">
        <f t="shared" si="123"/>
        <v>2</v>
      </c>
      <c r="P495" s="35">
        <f>'Data Entry'!I495</f>
        <v>0</v>
      </c>
      <c r="Q495" s="35">
        <f>'Data Entry'!J495</f>
        <v>0</v>
      </c>
      <c r="R495" s="35">
        <f>'Data Entry'!K495</f>
        <v>6</v>
      </c>
      <c r="S495" s="35">
        <f>'Data Entry'!L495</f>
        <v>5</v>
      </c>
      <c r="T495" s="35">
        <f t="shared" si="124"/>
        <v>0</v>
      </c>
      <c r="U495" s="35">
        <f t="shared" si="125"/>
        <v>11</v>
      </c>
      <c r="V495" s="35" t="e">
        <f t="shared" si="133"/>
        <v>#DIV/0!</v>
      </c>
      <c r="W495" s="35">
        <f t="shared" si="134"/>
        <v>0.545454545454545</v>
      </c>
      <c r="X495" s="35">
        <f t="shared" si="135"/>
        <v>5.5</v>
      </c>
      <c r="Y495" s="35">
        <f t="shared" si="126"/>
        <v>0</v>
      </c>
      <c r="Z495" s="35">
        <f t="shared" si="127"/>
        <v>12</v>
      </c>
      <c r="AA495" s="35">
        <f t="shared" si="128"/>
        <v>12</v>
      </c>
      <c r="AB495" s="21">
        <f>'Data Entry'!S495</f>
        <v>0</v>
      </c>
      <c r="AC495" s="21">
        <f>'Data Entry'!T495</f>
        <v>4</v>
      </c>
      <c r="AD495" s="21">
        <f>'Data Entry'!U495</f>
        <v>0</v>
      </c>
      <c r="AE495" s="21">
        <f t="shared" si="129"/>
        <v>15</v>
      </c>
      <c r="AF495" s="13">
        <f>'Data Entry'!V495</f>
        <v>0</v>
      </c>
      <c r="AG495" s="13">
        <f t="shared" si="130"/>
        <v>0</v>
      </c>
      <c r="AH495" s="13">
        <f>'Data Entry'!W495</f>
        <v>0</v>
      </c>
      <c r="AI495" s="13">
        <f>'Data Entry'!X495</f>
        <v>0</v>
      </c>
      <c r="AJ495" s="13">
        <f>'Data Entry'!Y495</f>
        <v>0</v>
      </c>
      <c r="AK495" s="13">
        <f>'Data Entry'!Z495</f>
        <v>0</v>
      </c>
    </row>
    <row r="496" spans="1:37">
      <c r="A496" s="34">
        <f>'Data Entry'!A496</f>
        <v>8089</v>
      </c>
      <c r="B496" s="34">
        <f>'Data Entry'!B496</f>
        <v>85</v>
      </c>
      <c r="C496" s="20">
        <f>IF('Data Entry'!C496="red",1,IF('Data Entry'!C496="blue",2,0))</f>
        <v>1</v>
      </c>
      <c r="D496" s="22">
        <f>'Data Entry'!D496</f>
        <v>1</v>
      </c>
      <c r="E496" s="22">
        <f>'Data Entry'!E496</f>
        <v>0</v>
      </c>
      <c r="F496" s="22">
        <f>'Data Entry'!F496</f>
        <v>0</v>
      </c>
      <c r="G496" s="22">
        <f>'Data Entry'!G496</f>
        <v>1</v>
      </c>
      <c r="H496" s="22">
        <f>'Data Entry'!H496</f>
        <v>0</v>
      </c>
      <c r="I496" s="22">
        <f t="shared" si="131"/>
        <v>0</v>
      </c>
      <c r="J496" s="22">
        <f t="shared" si="132"/>
        <v>1</v>
      </c>
      <c r="K496" s="22">
        <f t="shared" si="119"/>
        <v>2</v>
      </c>
      <c r="L496" s="22">
        <f t="shared" si="120"/>
        <v>0</v>
      </c>
      <c r="M496" s="22">
        <f t="shared" si="121"/>
        <v>4</v>
      </c>
      <c r="N496" s="22">
        <f t="shared" si="122"/>
        <v>1</v>
      </c>
      <c r="O496" s="22">
        <f t="shared" si="123"/>
        <v>6</v>
      </c>
      <c r="P496" s="35">
        <f>'Data Entry'!I496</f>
        <v>1</v>
      </c>
      <c r="Q496" s="35">
        <f>'Data Entry'!J496</f>
        <v>0</v>
      </c>
      <c r="R496" s="35">
        <f>'Data Entry'!K496</f>
        <v>5</v>
      </c>
      <c r="S496" s="35">
        <f>'Data Entry'!L496</f>
        <v>3</v>
      </c>
      <c r="T496" s="35">
        <f t="shared" si="124"/>
        <v>1</v>
      </c>
      <c r="U496" s="35">
        <f t="shared" si="125"/>
        <v>8</v>
      </c>
      <c r="V496" s="35">
        <f t="shared" si="133"/>
        <v>1</v>
      </c>
      <c r="W496" s="35">
        <f t="shared" si="134"/>
        <v>0.625</v>
      </c>
      <c r="X496" s="35">
        <f t="shared" si="135"/>
        <v>4.5</v>
      </c>
      <c r="Y496" s="35">
        <f t="shared" si="126"/>
        <v>1</v>
      </c>
      <c r="Z496" s="35">
        <f t="shared" si="127"/>
        <v>10</v>
      </c>
      <c r="AA496" s="35">
        <f t="shared" si="128"/>
        <v>11</v>
      </c>
      <c r="AB496" s="21">
        <f>'Data Entry'!S496</f>
        <v>0</v>
      </c>
      <c r="AC496" s="21">
        <f>'Data Entry'!T496</f>
        <v>2</v>
      </c>
      <c r="AD496" s="21">
        <f>'Data Entry'!U496</f>
        <v>0</v>
      </c>
      <c r="AE496" s="21">
        <f t="shared" si="129"/>
        <v>6</v>
      </c>
      <c r="AF496" s="13">
        <f>'Data Entry'!V496</f>
        <v>0</v>
      </c>
      <c r="AG496" s="13">
        <f t="shared" si="130"/>
        <v>0</v>
      </c>
      <c r="AH496" s="13">
        <f>'Data Entry'!W496</f>
        <v>0</v>
      </c>
      <c r="AI496" s="13">
        <f>'Data Entry'!X496</f>
        <v>0</v>
      </c>
      <c r="AJ496" s="13">
        <f>'Data Entry'!Y496</f>
        <v>0</v>
      </c>
      <c r="AK496" s="13">
        <f>'Data Entry'!Z496</f>
        <v>0</v>
      </c>
    </row>
    <row r="497" spans="1:37">
      <c r="A497" s="34">
        <f>'Data Entry'!A497</f>
        <v>4951</v>
      </c>
      <c r="B497" s="34">
        <f>'Data Entry'!B497</f>
        <v>85</v>
      </c>
      <c r="C497" s="20">
        <f>IF('Data Entry'!C497="red",1,IF('Data Entry'!C497="blue",2,0))</f>
        <v>1</v>
      </c>
      <c r="D497" s="22">
        <f>'Data Entry'!D497</f>
        <v>0</v>
      </c>
      <c r="E497" s="22">
        <f>'Data Entry'!E497</f>
        <v>0</v>
      </c>
      <c r="F497" s="22">
        <f>'Data Entry'!F497</f>
        <v>0</v>
      </c>
      <c r="G497" s="22">
        <f>'Data Entry'!G497</f>
        <v>1</v>
      </c>
      <c r="H497" s="22">
        <f>'Data Entry'!H497</f>
        <v>0</v>
      </c>
      <c r="I497" s="22">
        <f t="shared" si="131"/>
        <v>0</v>
      </c>
      <c r="J497" s="22">
        <f t="shared" si="132"/>
        <v>1</v>
      </c>
      <c r="K497" s="22">
        <f t="shared" si="119"/>
        <v>0</v>
      </c>
      <c r="L497" s="22">
        <f t="shared" si="120"/>
        <v>0</v>
      </c>
      <c r="M497" s="22">
        <f t="shared" si="121"/>
        <v>4</v>
      </c>
      <c r="N497" s="22">
        <f t="shared" si="122"/>
        <v>1</v>
      </c>
      <c r="O497" s="22">
        <f t="shared" si="123"/>
        <v>4</v>
      </c>
      <c r="P497" s="35">
        <f>'Data Entry'!I497</f>
        <v>0</v>
      </c>
      <c r="Q497" s="35">
        <f>'Data Entry'!J497</f>
        <v>0</v>
      </c>
      <c r="R497" s="35">
        <f>'Data Entry'!K497</f>
        <v>1</v>
      </c>
      <c r="S497" s="35">
        <f>'Data Entry'!L497</f>
        <v>1</v>
      </c>
      <c r="T497" s="35">
        <f t="shared" si="124"/>
        <v>0</v>
      </c>
      <c r="U497" s="35">
        <f t="shared" si="125"/>
        <v>2</v>
      </c>
      <c r="V497" s="35" t="e">
        <f t="shared" si="133"/>
        <v>#DIV/0!</v>
      </c>
      <c r="W497" s="35">
        <f t="shared" si="134"/>
        <v>0.5</v>
      </c>
      <c r="X497" s="35">
        <f t="shared" si="135"/>
        <v>1</v>
      </c>
      <c r="Y497" s="35">
        <f t="shared" si="126"/>
        <v>0</v>
      </c>
      <c r="Z497" s="35">
        <f t="shared" si="127"/>
        <v>2</v>
      </c>
      <c r="AA497" s="35">
        <f t="shared" si="128"/>
        <v>2</v>
      </c>
      <c r="AB497" s="21">
        <f>'Data Entry'!S497</f>
        <v>0</v>
      </c>
      <c r="AC497" s="21">
        <f>'Data Entry'!T497</f>
        <v>2</v>
      </c>
      <c r="AD497" s="21">
        <f>'Data Entry'!U497</f>
        <v>0</v>
      </c>
      <c r="AE497" s="21">
        <f t="shared" si="129"/>
        <v>6</v>
      </c>
      <c r="AF497" s="13">
        <f>'Data Entry'!V497</f>
        <v>0</v>
      </c>
      <c r="AG497" s="13">
        <f t="shared" si="130"/>
        <v>0</v>
      </c>
      <c r="AH497" s="13">
        <f>'Data Entry'!W497</f>
        <v>0</v>
      </c>
      <c r="AI497" s="13">
        <f>'Data Entry'!X497</f>
        <v>0</v>
      </c>
      <c r="AJ497" s="13">
        <f>'Data Entry'!Y497</f>
        <v>0</v>
      </c>
      <c r="AK497" s="13">
        <f>'Data Entry'!Z497</f>
        <v>0</v>
      </c>
    </row>
    <row r="498" spans="1:37">
      <c r="A498" s="34">
        <f>'Data Entry'!A498</f>
        <v>6135</v>
      </c>
      <c r="B498" s="34">
        <f>'Data Entry'!B498</f>
        <v>89</v>
      </c>
      <c r="C498" s="20">
        <f>IF('Data Entry'!C498="red",1,IF('Data Entry'!C498="blue",2,0))</f>
        <v>2</v>
      </c>
      <c r="D498" s="22">
        <f>'Data Entry'!D498</f>
        <v>1</v>
      </c>
      <c r="E498" s="22">
        <f>'Data Entry'!E498</f>
        <v>0</v>
      </c>
      <c r="F498" s="22">
        <f>'Data Entry'!F498</f>
        <v>0</v>
      </c>
      <c r="G498" s="22">
        <f>'Data Entry'!G498</f>
        <v>0</v>
      </c>
      <c r="H498" s="22">
        <f>'Data Entry'!H498</f>
        <v>1</v>
      </c>
      <c r="I498" s="22">
        <f t="shared" si="131"/>
        <v>0</v>
      </c>
      <c r="J498" s="22">
        <f t="shared" si="132"/>
        <v>1</v>
      </c>
      <c r="K498" s="22">
        <f t="shared" si="119"/>
        <v>2</v>
      </c>
      <c r="L498" s="22">
        <f t="shared" si="120"/>
        <v>0</v>
      </c>
      <c r="M498" s="22">
        <f t="shared" si="121"/>
        <v>0</v>
      </c>
      <c r="N498" s="22">
        <f t="shared" si="122"/>
        <v>1</v>
      </c>
      <c r="O498" s="22">
        <f t="shared" si="123"/>
        <v>2</v>
      </c>
      <c r="P498" s="35">
        <f>'Data Entry'!I498</f>
        <v>0</v>
      </c>
      <c r="Q498" s="35">
        <f>'Data Entry'!J498</f>
        <v>0</v>
      </c>
      <c r="R498" s="35">
        <f>'Data Entry'!K498</f>
        <v>2</v>
      </c>
      <c r="S498" s="35">
        <f>'Data Entry'!L498</f>
        <v>0</v>
      </c>
      <c r="T498" s="35">
        <f t="shared" si="124"/>
        <v>0</v>
      </c>
      <c r="U498" s="35">
        <f t="shared" si="125"/>
        <v>2</v>
      </c>
      <c r="V498" s="35" t="e">
        <f t="shared" si="133"/>
        <v>#DIV/0!</v>
      </c>
      <c r="W498" s="35">
        <f t="shared" si="134"/>
        <v>1</v>
      </c>
      <c r="X498" s="35">
        <f t="shared" si="135"/>
        <v>1</v>
      </c>
      <c r="Y498" s="35">
        <f t="shared" si="126"/>
        <v>0</v>
      </c>
      <c r="Z498" s="35">
        <f t="shared" si="127"/>
        <v>4</v>
      </c>
      <c r="AA498" s="35">
        <f t="shared" si="128"/>
        <v>4</v>
      </c>
      <c r="AB498" s="21">
        <f>'Data Entry'!S498</f>
        <v>0</v>
      </c>
      <c r="AC498" s="21">
        <f>'Data Entry'!T498</f>
        <v>0</v>
      </c>
      <c r="AD498" s="21">
        <f>'Data Entry'!U498</f>
        <v>0</v>
      </c>
      <c r="AE498" s="21">
        <f t="shared" si="129"/>
        <v>0</v>
      </c>
      <c r="AF498" s="13">
        <f>'Data Entry'!V498</f>
        <v>0</v>
      </c>
      <c r="AG498" s="13">
        <f t="shared" si="130"/>
        <v>0</v>
      </c>
      <c r="AH498" s="13">
        <f>'Data Entry'!W498</f>
        <v>0</v>
      </c>
      <c r="AI498" s="13">
        <f>'Data Entry'!X498</f>
        <v>0</v>
      </c>
      <c r="AJ498" s="13">
        <f>'Data Entry'!Y498</f>
        <v>0</v>
      </c>
      <c r="AK498" s="13">
        <f>'Data Entry'!Z498</f>
        <v>0</v>
      </c>
    </row>
    <row r="499" spans="1:37">
      <c r="A499" s="34">
        <f>'Data Entry'!A499</f>
        <v>7757</v>
      </c>
      <c r="B499" s="34">
        <f>'Data Entry'!B499</f>
        <v>89</v>
      </c>
      <c r="C499" s="20">
        <f>IF('Data Entry'!C499="red",1,IF('Data Entry'!C499="blue",2,0))</f>
        <v>1</v>
      </c>
      <c r="D499" s="22">
        <f>'Data Entry'!D499</f>
        <v>0</v>
      </c>
      <c r="E499" s="22">
        <f>'Data Entry'!E499</f>
        <v>0</v>
      </c>
      <c r="F499" s="22">
        <f>'Data Entry'!F499</f>
        <v>0</v>
      </c>
      <c r="G499" s="22">
        <f>'Data Entry'!G499</f>
        <v>0</v>
      </c>
      <c r="H499" s="22">
        <f>'Data Entry'!H499</f>
        <v>0</v>
      </c>
      <c r="I499" s="22">
        <f t="shared" si="131"/>
        <v>0</v>
      </c>
      <c r="J499" s="22">
        <f t="shared" si="132"/>
        <v>0</v>
      </c>
      <c r="K499" s="22">
        <f t="shared" si="119"/>
        <v>0</v>
      </c>
      <c r="L499" s="22">
        <f t="shared" si="120"/>
        <v>0</v>
      </c>
      <c r="M499" s="22">
        <f t="shared" si="121"/>
        <v>0</v>
      </c>
      <c r="N499" s="22">
        <f t="shared" si="122"/>
        <v>0</v>
      </c>
      <c r="O499" s="22">
        <f t="shared" si="123"/>
        <v>0</v>
      </c>
      <c r="P499" s="35">
        <f>'Data Entry'!I499</f>
        <v>0</v>
      </c>
      <c r="Q499" s="35">
        <f>'Data Entry'!J499</f>
        <v>0</v>
      </c>
      <c r="R499" s="35">
        <f>'Data Entry'!K499</f>
        <v>0</v>
      </c>
      <c r="S499" s="35">
        <f>'Data Entry'!L499</f>
        <v>0</v>
      </c>
      <c r="T499" s="35">
        <f t="shared" si="124"/>
        <v>0</v>
      </c>
      <c r="U499" s="35">
        <f t="shared" si="125"/>
        <v>0</v>
      </c>
      <c r="V499" s="35" t="e">
        <f t="shared" si="133"/>
        <v>#DIV/0!</v>
      </c>
      <c r="W499" s="35" t="e">
        <f t="shared" si="134"/>
        <v>#DIV/0!</v>
      </c>
      <c r="X499" s="35">
        <f t="shared" si="135"/>
        <v>0</v>
      </c>
      <c r="Y499" s="35">
        <f t="shared" si="126"/>
        <v>0</v>
      </c>
      <c r="Z499" s="35">
        <f t="shared" si="127"/>
        <v>0</v>
      </c>
      <c r="AA499" s="35">
        <f t="shared" si="128"/>
        <v>0</v>
      </c>
      <c r="AB499" s="21">
        <f>'Data Entry'!S499</f>
        <v>0</v>
      </c>
      <c r="AC499" s="21">
        <f>'Data Entry'!T499</f>
        <v>1</v>
      </c>
      <c r="AD499" s="21">
        <f>'Data Entry'!U499</f>
        <v>0</v>
      </c>
      <c r="AE499" s="21">
        <f t="shared" si="129"/>
        <v>4</v>
      </c>
      <c r="AF499" s="13">
        <f>'Data Entry'!V499</f>
        <v>0</v>
      </c>
      <c r="AG499" s="13">
        <f t="shared" si="130"/>
        <v>0</v>
      </c>
      <c r="AH499" s="13">
        <f>'Data Entry'!W499</f>
        <v>0</v>
      </c>
      <c r="AI499" s="13">
        <f>'Data Entry'!X499</f>
        <v>0</v>
      </c>
      <c r="AJ499" s="13">
        <f>'Data Entry'!Y499</f>
        <v>0</v>
      </c>
      <c r="AK499" s="13">
        <f>'Data Entry'!Z499</f>
        <v>0</v>
      </c>
    </row>
    <row r="500" spans="1:37">
      <c r="A500" s="34">
        <f>'Data Entry'!A500</f>
        <v>7659</v>
      </c>
      <c r="B500" s="34">
        <f>'Data Entry'!B500</f>
        <v>89</v>
      </c>
      <c r="C500" s="20">
        <f>IF('Data Entry'!C500="red",1,IF('Data Entry'!C500="blue",2,0))</f>
        <v>2</v>
      </c>
      <c r="D500" s="22">
        <f>'Data Entry'!D500</f>
        <v>1</v>
      </c>
      <c r="E500" s="22">
        <f>'Data Entry'!E500</f>
        <v>2</v>
      </c>
      <c r="F500" s="22">
        <f>'Data Entry'!F500</f>
        <v>0</v>
      </c>
      <c r="G500" s="22">
        <f>'Data Entry'!G500</f>
        <v>0</v>
      </c>
      <c r="H500" s="22">
        <f>'Data Entry'!H500</f>
        <v>0</v>
      </c>
      <c r="I500" s="22">
        <f t="shared" si="131"/>
        <v>2</v>
      </c>
      <c r="J500" s="22">
        <f t="shared" si="132"/>
        <v>0</v>
      </c>
      <c r="K500" s="22">
        <f t="shared" si="119"/>
        <v>2</v>
      </c>
      <c r="L500" s="22">
        <f t="shared" si="120"/>
        <v>4</v>
      </c>
      <c r="M500" s="22">
        <f t="shared" si="121"/>
        <v>0</v>
      </c>
      <c r="N500" s="22">
        <f t="shared" si="122"/>
        <v>2</v>
      </c>
      <c r="O500" s="22">
        <f t="shared" si="123"/>
        <v>6</v>
      </c>
      <c r="P500" s="35">
        <f>'Data Entry'!I500</f>
        <v>3</v>
      </c>
      <c r="Q500" s="35">
        <f>'Data Entry'!J500</f>
        <v>0</v>
      </c>
      <c r="R500" s="35">
        <f>'Data Entry'!K500</f>
        <v>0</v>
      </c>
      <c r="S500" s="35">
        <f>'Data Entry'!L500</f>
        <v>0</v>
      </c>
      <c r="T500" s="35">
        <f t="shared" si="124"/>
        <v>3</v>
      </c>
      <c r="U500" s="35">
        <f t="shared" si="125"/>
        <v>0</v>
      </c>
      <c r="V500" s="35">
        <f t="shared" si="133"/>
        <v>1</v>
      </c>
      <c r="W500" s="35" t="e">
        <f t="shared" si="134"/>
        <v>#DIV/0!</v>
      </c>
      <c r="X500" s="35">
        <f t="shared" si="135"/>
        <v>1.5</v>
      </c>
      <c r="Y500" s="35">
        <f t="shared" si="126"/>
        <v>3</v>
      </c>
      <c r="Z500" s="35">
        <f t="shared" si="127"/>
        <v>0</v>
      </c>
      <c r="AA500" s="35">
        <f t="shared" si="128"/>
        <v>3</v>
      </c>
      <c r="AB500" s="21">
        <f>'Data Entry'!S500</f>
        <v>0</v>
      </c>
      <c r="AC500" s="21">
        <f>'Data Entry'!T500</f>
        <v>1</v>
      </c>
      <c r="AD500" s="21">
        <f>'Data Entry'!U500</f>
        <v>0</v>
      </c>
      <c r="AE500" s="21">
        <f t="shared" si="129"/>
        <v>4</v>
      </c>
      <c r="AF500" s="13">
        <f>'Data Entry'!V500</f>
        <v>0</v>
      </c>
      <c r="AG500" s="13">
        <f t="shared" si="130"/>
        <v>0</v>
      </c>
      <c r="AH500" s="13">
        <f>'Data Entry'!W500</f>
        <v>0</v>
      </c>
      <c r="AI500" s="13">
        <f>'Data Entry'!X500</f>
        <v>0</v>
      </c>
      <c r="AJ500" s="13">
        <f>'Data Entry'!Y500</f>
        <v>0</v>
      </c>
      <c r="AK500" s="13">
        <f>'Data Entry'!Z500</f>
        <v>0</v>
      </c>
    </row>
    <row r="501" spans="1:37">
      <c r="A501" s="34">
        <f>'Data Entry'!A501</f>
        <v>1114</v>
      </c>
      <c r="B501" s="34">
        <f>'Data Entry'!B501</f>
        <v>89</v>
      </c>
      <c r="C501" s="20">
        <f>IF('Data Entry'!C501="red",1,IF('Data Entry'!C501="blue",2,0))</f>
        <v>1</v>
      </c>
      <c r="D501" s="22">
        <f>'Data Entry'!D501</f>
        <v>1</v>
      </c>
      <c r="E501" s="22">
        <f>'Data Entry'!E501</f>
        <v>0</v>
      </c>
      <c r="F501" s="22">
        <f>'Data Entry'!F501</f>
        <v>0</v>
      </c>
      <c r="G501" s="22">
        <f>'Data Entry'!G501</f>
        <v>3</v>
      </c>
      <c r="H501" s="22">
        <f>'Data Entry'!H501</f>
        <v>1</v>
      </c>
      <c r="I501" s="22">
        <f t="shared" si="131"/>
        <v>0</v>
      </c>
      <c r="J501" s="22">
        <f t="shared" si="132"/>
        <v>4</v>
      </c>
      <c r="K501" s="22">
        <f t="shared" si="119"/>
        <v>2</v>
      </c>
      <c r="L501" s="22">
        <f t="shared" si="120"/>
        <v>0</v>
      </c>
      <c r="M501" s="22">
        <f t="shared" si="121"/>
        <v>12</v>
      </c>
      <c r="N501" s="22">
        <f t="shared" si="122"/>
        <v>4</v>
      </c>
      <c r="O501" s="22">
        <f t="shared" si="123"/>
        <v>14</v>
      </c>
      <c r="P501" s="35">
        <f>'Data Entry'!I501</f>
        <v>0</v>
      </c>
      <c r="Q501" s="35">
        <f>'Data Entry'!J501</f>
        <v>0</v>
      </c>
      <c r="R501" s="35">
        <f>'Data Entry'!K501</f>
        <v>9</v>
      </c>
      <c r="S501" s="35">
        <f>'Data Entry'!L501</f>
        <v>4</v>
      </c>
      <c r="T501" s="35">
        <f t="shared" si="124"/>
        <v>0</v>
      </c>
      <c r="U501" s="35">
        <f t="shared" si="125"/>
        <v>13</v>
      </c>
      <c r="V501" s="35" t="e">
        <f t="shared" si="133"/>
        <v>#DIV/0!</v>
      </c>
      <c r="W501" s="35">
        <f t="shared" si="134"/>
        <v>0.692307692307692</v>
      </c>
      <c r="X501" s="35">
        <f t="shared" si="135"/>
        <v>6.5</v>
      </c>
      <c r="Y501" s="35">
        <f t="shared" si="126"/>
        <v>0</v>
      </c>
      <c r="Z501" s="35">
        <f t="shared" si="127"/>
        <v>18</v>
      </c>
      <c r="AA501" s="35">
        <f t="shared" si="128"/>
        <v>18</v>
      </c>
      <c r="AB501" s="21">
        <f>'Data Entry'!S501</f>
        <v>0</v>
      </c>
      <c r="AC501" s="21">
        <f>'Data Entry'!T501</f>
        <v>4</v>
      </c>
      <c r="AD501" s="21">
        <f>'Data Entry'!U501</f>
        <v>0</v>
      </c>
      <c r="AE501" s="21">
        <f t="shared" si="129"/>
        <v>15</v>
      </c>
      <c r="AF501" s="13">
        <f>'Data Entry'!V501</f>
        <v>0</v>
      </c>
      <c r="AG501" s="13">
        <f t="shared" si="130"/>
        <v>0</v>
      </c>
      <c r="AH501" s="13">
        <f>'Data Entry'!W501</f>
        <v>0</v>
      </c>
      <c r="AI501" s="13">
        <f>'Data Entry'!X501</f>
        <v>0</v>
      </c>
      <c r="AJ501" s="13">
        <f>'Data Entry'!Y501</f>
        <v>0</v>
      </c>
      <c r="AK501" s="13">
        <f>'Data Entry'!Z501</f>
        <v>0</v>
      </c>
    </row>
    <row r="502" spans="1:37">
      <c r="A502" s="34">
        <f>'Data Entry'!A502</f>
        <v>7480</v>
      </c>
      <c r="B502" s="34">
        <f>'Data Entry'!B502</f>
        <v>89</v>
      </c>
      <c r="C502" s="20">
        <f>IF('Data Entry'!C502="red",1,IF('Data Entry'!C502="blue",2,0))</f>
        <v>1</v>
      </c>
      <c r="D502" s="22">
        <f>'Data Entry'!D502</f>
        <v>1</v>
      </c>
      <c r="E502" s="22">
        <f>'Data Entry'!E502</f>
        <v>0</v>
      </c>
      <c r="F502" s="22">
        <f>'Data Entry'!F502</f>
        <v>0</v>
      </c>
      <c r="G502" s="22">
        <f>'Data Entry'!G502</f>
        <v>2</v>
      </c>
      <c r="H502" s="22">
        <f>'Data Entry'!H502</f>
        <v>0</v>
      </c>
      <c r="I502" s="22">
        <f t="shared" si="131"/>
        <v>0</v>
      </c>
      <c r="J502" s="22">
        <f t="shared" si="132"/>
        <v>2</v>
      </c>
      <c r="K502" s="22">
        <f t="shared" si="119"/>
        <v>2</v>
      </c>
      <c r="L502" s="22">
        <f t="shared" si="120"/>
        <v>0</v>
      </c>
      <c r="M502" s="22">
        <f t="shared" si="121"/>
        <v>8</v>
      </c>
      <c r="N502" s="22">
        <f t="shared" si="122"/>
        <v>2</v>
      </c>
      <c r="O502" s="22">
        <f t="shared" si="123"/>
        <v>10</v>
      </c>
      <c r="P502" s="35">
        <f>'Data Entry'!I502</f>
        <v>0</v>
      </c>
      <c r="Q502" s="35">
        <f>'Data Entry'!J502</f>
        <v>0</v>
      </c>
      <c r="R502" s="35">
        <f>'Data Entry'!K502</f>
        <v>8</v>
      </c>
      <c r="S502" s="35">
        <f>'Data Entry'!L502</f>
        <v>3</v>
      </c>
      <c r="T502" s="35">
        <f t="shared" si="124"/>
        <v>0</v>
      </c>
      <c r="U502" s="35">
        <f t="shared" si="125"/>
        <v>11</v>
      </c>
      <c r="V502" s="35" t="e">
        <f t="shared" si="133"/>
        <v>#DIV/0!</v>
      </c>
      <c r="W502" s="35">
        <f t="shared" si="134"/>
        <v>0.727272727272727</v>
      </c>
      <c r="X502" s="35">
        <f t="shared" si="135"/>
        <v>5.5</v>
      </c>
      <c r="Y502" s="35">
        <f t="shared" si="126"/>
        <v>0</v>
      </c>
      <c r="Z502" s="35">
        <f t="shared" si="127"/>
        <v>16</v>
      </c>
      <c r="AA502" s="35">
        <f t="shared" si="128"/>
        <v>16</v>
      </c>
      <c r="AB502" s="21">
        <f>'Data Entry'!S502</f>
        <v>0</v>
      </c>
      <c r="AC502" s="21">
        <f>'Data Entry'!T502</f>
        <v>2</v>
      </c>
      <c r="AD502" s="21">
        <f>'Data Entry'!U502</f>
        <v>0</v>
      </c>
      <c r="AE502" s="21">
        <f t="shared" si="129"/>
        <v>6</v>
      </c>
      <c r="AF502" s="13">
        <f>'Data Entry'!V502</f>
        <v>0</v>
      </c>
      <c r="AG502" s="13">
        <f t="shared" si="130"/>
        <v>0</v>
      </c>
      <c r="AH502" s="13">
        <f>'Data Entry'!W502</f>
        <v>0</v>
      </c>
      <c r="AI502" s="13">
        <f>'Data Entry'!X502</f>
        <v>0</v>
      </c>
      <c r="AJ502" s="13">
        <f>'Data Entry'!Y502</f>
        <v>0</v>
      </c>
      <c r="AK502" s="13">
        <f>'Data Entry'!Z502</f>
        <v>0</v>
      </c>
    </row>
    <row r="503" spans="1:37">
      <c r="A503" s="34">
        <f>'Data Entry'!A503</f>
        <v>4039</v>
      </c>
      <c r="B503" s="34">
        <f>'Data Entry'!B503</f>
        <v>89</v>
      </c>
      <c r="C503" s="20">
        <f>IF('Data Entry'!C503="red",1,IF('Data Entry'!C503="blue",2,0))</f>
        <v>2</v>
      </c>
      <c r="D503" s="22">
        <f>'Data Entry'!D503</f>
        <v>1</v>
      </c>
      <c r="E503" s="22">
        <f>'Data Entry'!E503</f>
        <v>0</v>
      </c>
      <c r="F503" s="22">
        <f>'Data Entry'!F503</f>
        <v>0</v>
      </c>
      <c r="G503" s="22">
        <f>'Data Entry'!G503</f>
        <v>2</v>
      </c>
      <c r="H503" s="22">
        <f>'Data Entry'!H503</f>
        <v>1</v>
      </c>
      <c r="I503" s="22">
        <f t="shared" si="131"/>
        <v>0</v>
      </c>
      <c r="J503" s="22">
        <f t="shared" si="132"/>
        <v>3</v>
      </c>
      <c r="K503" s="22">
        <f t="shared" si="119"/>
        <v>2</v>
      </c>
      <c r="L503" s="22">
        <f t="shared" si="120"/>
        <v>0</v>
      </c>
      <c r="M503" s="22">
        <f t="shared" si="121"/>
        <v>8</v>
      </c>
      <c r="N503" s="22">
        <f t="shared" si="122"/>
        <v>3</v>
      </c>
      <c r="O503" s="22">
        <f t="shared" si="123"/>
        <v>10</v>
      </c>
      <c r="P503" s="35">
        <f>'Data Entry'!I503</f>
        <v>0</v>
      </c>
      <c r="Q503" s="35">
        <f>'Data Entry'!J503</f>
        <v>0</v>
      </c>
      <c r="R503" s="35">
        <f>'Data Entry'!K503</f>
        <v>12</v>
      </c>
      <c r="S503" s="35">
        <f>'Data Entry'!L503</f>
        <v>2</v>
      </c>
      <c r="T503" s="35">
        <f t="shared" si="124"/>
        <v>0</v>
      </c>
      <c r="U503" s="35">
        <f t="shared" si="125"/>
        <v>14</v>
      </c>
      <c r="V503" s="35" t="e">
        <f t="shared" si="133"/>
        <v>#DIV/0!</v>
      </c>
      <c r="W503" s="35">
        <f t="shared" si="134"/>
        <v>0.857142857142857</v>
      </c>
      <c r="X503" s="35">
        <f t="shared" si="135"/>
        <v>7</v>
      </c>
      <c r="Y503" s="35">
        <f t="shared" si="126"/>
        <v>0</v>
      </c>
      <c r="Z503" s="35">
        <f t="shared" si="127"/>
        <v>24</v>
      </c>
      <c r="AA503" s="35">
        <f t="shared" si="128"/>
        <v>24</v>
      </c>
      <c r="AB503" s="21">
        <f>'Data Entry'!S503</f>
        <v>0</v>
      </c>
      <c r="AC503" s="21">
        <f>'Data Entry'!T503</f>
        <v>2</v>
      </c>
      <c r="AD503" s="21">
        <f>'Data Entry'!U503</f>
        <v>0</v>
      </c>
      <c r="AE503" s="21">
        <f t="shared" si="129"/>
        <v>6</v>
      </c>
      <c r="AF503" s="13">
        <f>'Data Entry'!V503</f>
        <v>0</v>
      </c>
      <c r="AG503" s="13">
        <f t="shared" si="130"/>
        <v>0</v>
      </c>
      <c r="AH503" s="13">
        <f>'Data Entry'!W503</f>
        <v>0</v>
      </c>
      <c r="AI503" s="13">
        <f>'Data Entry'!X503</f>
        <v>0</v>
      </c>
      <c r="AJ503" s="13">
        <f>'Data Entry'!Y503</f>
        <v>0</v>
      </c>
      <c r="AK503" s="13">
        <f>'Data Entry'!Z503</f>
        <v>0</v>
      </c>
    </row>
    <row r="504" spans="1:37">
      <c r="A504" s="34">
        <f>'Data Entry'!A504</f>
        <v>4976</v>
      </c>
      <c r="B504" s="34">
        <f>'Data Entry'!B504</f>
        <v>87</v>
      </c>
      <c r="C504" s="20">
        <f>IF('Data Entry'!C504="red",1,IF('Data Entry'!C504="blue",2,0))</f>
        <v>1</v>
      </c>
      <c r="D504" s="22">
        <f>'Data Entry'!D504</f>
        <v>0</v>
      </c>
      <c r="E504" s="22">
        <f>'Data Entry'!E504</f>
        <v>0</v>
      </c>
      <c r="F504" s="22">
        <f>'Data Entry'!F504</f>
        <v>0</v>
      </c>
      <c r="G504" s="22">
        <f>'Data Entry'!G504</f>
        <v>0</v>
      </c>
      <c r="H504" s="22">
        <f>'Data Entry'!H504</f>
        <v>0</v>
      </c>
      <c r="I504" s="22">
        <f t="shared" si="131"/>
        <v>0</v>
      </c>
      <c r="J504" s="22">
        <f t="shared" si="132"/>
        <v>0</v>
      </c>
      <c r="K504" s="22">
        <f t="shared" si="119"/>
        <v>0</v>
      </c>
      <c r="L504" s="22">
        <f t="shared" si="120"/>
        <v>0</v>
      </c>
      <c r="M504" s="22">
        <f t="shared" si="121"/>
        <v>0</v>
      </c>
      <c r="N504" s="22">
        <f t="shared" si="122"/>
        <v>0</v>
      </c>
      <c r="O504" s="22">
        <f t="shared" si="123"/>
        <v>0</v>
      </c>
      <c r="P504" s="35">
        <f>'Data Entry'!I504</f>
        <v>0</v>
      </c>
      <c r="Q504" s="35">
        <f>'Data Entry'!J504</f>
        <v>2</v>
      </c>
      <c r="R504" s="35">
        <f>'Data Entry'!K504</f>
        <v>3</v>
      </c>
      <c r="S504" s="35">
        <f>'Data Entry'!L504</f>
        <v>3</v>
      </c>
      <c r="T504" s="35">
        <f t="shared" si="124"/>
        <v>2</v>
      </c>
      <c r="U504" s="35">
        <f t="shared" si="125"/>
        <v>6</v>
      </c>
      <c r="V504" s="35">
        <f t="shared" si="133"/>
        <v>0</v>
      </c>
      <c r="W504" s="35">
        <f t="shared" si="134"/>
        <v>0.5</v>
      </c>
      <c r="X504" s="35">
        <f t="shared" si="135"/>
        <v>4</v>
      </c>
      <c r="Y504" s="35">
        <f t="shared" si="126"/>
        <v>0</v>
      </c>
      <c r="Z504" s="35">
        <f t="shared" si="127"/>
        <v>6</v>
      </c>
      <c r="AA504" s="35">
        <f t="shared" si="128"/>
        <v>6</v>
      </c>
      <c r="AB504" s="21">
        <f>'Data Entry'!S504</f>
        <v>0</v>
      </c>
      <c r="AC504" s="21">
        <f>'Data Entry'!T504</f>
        <v>0</v>
      </c>
      <c r="AD504" s="21">
        <f>'Data Entry'!U504</f>
        <v>0</v>
      </c>
      <c r="AE504" s="21">
        <f t="shared" si="129"/>
        <v>0</v>
      </c>
      <c r="AF504" s="13">
        <f>'Data Entry'!V504</f>
        <v>0</v>
      </c>
      <c r="AG504" s="13">
        <f t="shared" si="130"/>
        <v>0</v>
      </c>
      <c r="AH504" s="13">
        <f>'Data Entry'!W504</f>
        <v>0</v>
      </c>
      <c r="AI504" s="13">
        <f>'Data Entry'!X504</f>
        <v>0</v>
      </c>
      <c r="AJ504" s="13">
        <f>'Data Entry'!Y504</f>
        <v>1</v>
      </c>
      <c r="AK504" s="13">
        <f>'Data Entry'!Z504</f>
        <v>1</v>
      </c>
    </row>
    <row r="505" spans="1:37">
      <c r="A505" s="34">
        <f>'Data Entry'!A505</f>
        <v>4917</v>
      </c>
      <c r="B505" s="34">
        <f>'Data Entry'!B505</f>
        <v>87</v>
      </c>
      <c r="C505" s="20">
        <f>IF('Data Entry'!C505="red",1,IF('Data Entry'!C505="blue",2,0))</f>
        <v>1</v>
      </c>
      <c r="D505" s="22">
        <f>'Data Entry'!D505</f>
        <v>1</v>
      </c>
      <c r="E505" s="22">
        <f>'Data Entry'!E505</f>
        <v>0</v>
      </c>
      <c r="F505" s="22">
        <f>'Data Entry'!F505</f>
        <v>0</v>
      </c>
      <c r="G505" s="22">
        <f>'Data Entry'!G505</f>
        <v>1</v>
      </c>
      <c r="H505" s="22">
        <f>'Data Entry'!H505</f>
        <v>0</v>
      </c>
      <c r="I505" s="22">
        <f t="shared" si="131"/>
        <v>0</v>
      </c>
      <c r="J505" s="22">
        <f t="shared" si="132"/>
        <v>1</v>
      </c>
      <c r="K505" s="22">
        <f t="shared" si="119"/>
        <v>2</v>
      </c>
      <c r="L505" s="22">
        <f t="shared" si="120"/>
        <v>0</v>
      </c>
      <c r="M505" s="22">
        <f t="shared" si="121"/>
        <v>4</v>
      </c>
      <c r="N505" s="22">
        <f t="shared" si="122"/>
        <v>1</v>
      </c>
      <c r="O505" s="22">
        <f t="shared" si="123"/>
        <v>6</v>
      </c>
      <c r="P505" s="35">
        <f>'Data Entry'!I505</f>
        <v>0</v>
      </c>
      <c r="Q505" s="35">
        <f>'Data Entry'!J505</f>
        <v>6</v>
      </c>
      <c r="R505" s="35">
        <f>'Data Entry'!K505</f>
        <v>0</v>
      </c>
      <c r="S505" s="35">
        <f>'Data Entry'!L505</f>
        <v>3</v>
      </c>
      <c r="T505" s="35">
        <f t="shared" si="124"/>
        <v>6</v>
      </c>
      <c r="U505" s="35">
        <f t="shared" si="125"/>
        <v>3</v>
      </c>
      <c r="V505" s="35">
        <f t="shared" si="133"/>
        <v>0</v>
      </c>
      <c r="W505" s="35">
        <f t="shared" si="134"/>
        <v>0</v>
      </c>
      <c r="X505" s="35">
        <f t="shared" si="135"/>
        <v>4.5</v>
      </c>
      <c r="Y505" s="35">
        <f t="shared" si="126"/>
        <v>0</v>
      </c>
      <c r="Z505" s="35">
        <f t="shared" si="127"/>
        <v>0</v>
      </c>
      <c r="AA505" s="35">
        <f t="shared" si="128"/>
        <v>0</v>
      </c>
      <c r="AB505" s="21">
        <f>'Data Entry'!S505</f>
        <v>0</v>
      </c>
      <c r="AC505" s="21">
        <f>'Data Entry'!T505</f>
        <v>4</v>
      </c>
      <c r="AD505" s="21">
        <f>'Data Entry'!U505</f>
        <v>0</v>
      </c>
      <c r="AE505" s="21">
        <f t="shared" si="129"/>
        <v>15</v>
      </c>
      <c r="AF505" s="13">
        <f>'Data Entry'!V505</f>
        <v>0</v>
      </c>
      <c r="AG505" s="13">
        <f t="shared" si="130"/>
        <v>0</v>
      </c>
      <c r="AH505" s="13">
        <f>'Data Entry'!W505</f>
        <v>0</v>
      </c>
      <c r="AI505" s="13">
        <f>'Data Entry'!X505</f>
        <v>0</v>
      </c>
      <c r="AJ505" s="13">
        <f>'Data Entry'!Y505</f>
        <v>0</v>
      </c>
      <c r="AK505" s="13">
        <f>'Data Entry'!Z505</f>
        <v>0</v>
      </c>
    </row>
    <row r="506" spans="1:37">
      <c r="A506" s="34">
        <f>'Data Entry'!A506</f>
        <v>4678</v>
      </c>
      <c r="B506" s="34">
        <f>'Data Entry'!B506</f>
        <v>87</v>
      </c>
      <c r="C506" s="20">
        <f>IF('Data Entry'!C506="red",1,IF('Data Entry'!C506="blue",2,0))</f>
        <v>1</v>
      </c>
      <c r="D506" s="22">
        <f>'Data Entry'!D506</f>
        <v>1</v>
      </c>
      <c r="E506" s="22">
        <f>'Data Entry'!E506</f>
        <v>0</v>
      </c>
      <c r="F506" s="22">
        <f>'Data Entry'!F506</f>
        <v>0</v>
      </c>
      <c r="G506" s="22">
        <f>'Data Entry'!G506</f>
        <v>2</v>
      </c>
      <c r="H506" s="22">
        <f>'Data Entry'!H506</f>
        <v>0</v>
      </c>
      <c r="I506" s="22">
        <f t="shared" si="131"/>
        <v>0</v>
      </c>
      <c r="J506" s="22">
        <f t="shared" si="132"/>
        <v>2</v>
      </c>
      <c r="K506" s="22">
        <f t="shared" si="119"/>
        <v>2</v>
      </c>
      <c r="L506" s="22">
        <f t="shared" si="120"/>
        <v>0</v>
      </c>
      <c r="M506" s="22">
        <f t="shared" si="121"/>
        <v>8</v>
      </c>
      <c r="N506" s="22">
        <f t="shared" si="122"/>
        <v>2</v>
      </c>
      <c r="O506" s="22">
        <f t="shared" si="123"/>
        <v>10</v>
      </c>
      <c r="P506" s="35">
        <f>'Data Entry'!I506</f>
        <v>0</v>
      </c>
      <c r="Q506" s="35">
        <f>'Data Entry'!J506</f>
        <v>0</v>
      </c>
      <c r="R506" s="35">
        <f>'Data Entry'!K506</f>
        <v>3</v>
      </c>
      <c r="S506" s="35">
        <f>'Data Entry'!L506</f>
        <v>0</v>
      </c>
      <c r="T506" s="35">
        <f t="shared" si="124"/>
        <v>0</v>
      </c>
      <c r="U506" s="35">
        <f t="shared" si="125"/>
        <v>3</v>
      </c>
      <c r="V506" s="35" t="e">
        <f t="shared" si="133"/>
        <v>#DIV/0!</v>
      </c>
      <c r="W506" s="35">
        <f t="shared" si="134"/>
        <v>1</v>
      </c>
      <c r="X506" s="35">
        <f t="shared" si="135"/>
        <v>1.5</v>
      </c>
      <c r="Y506" s="35">
        <f t="shared" si="126"/>
        <v>0</v>
      </c>
      <c r="Z506" s="35">
        <f t="shared" si="127"/>
        <v>6</v>
      </c>
      <c r="AA506" s="35">
        <f t="shared" si="128"/>
        <v>6</v>
      </c>
      <c r="AB506" s="21">
        <f>'Data Entry'!S506</f>
        <v>0</v>
      </c>
      <c r="AC506" s="21">
        <f>'Data Entry'!T506</f>
        <v>4</v>
      </c>
      <c r="AD506" s="21">
        <f>'Data Entry'!U506</f>
        <v>0</v>
      </c>
      <c r="AE506" s="21">
        <f t="shared" si="129"/>
        <v>15</v>
      </c>
      <c r="AF506" s="13">
        <f>'Data Entry'!V506</f>
        <v>0</v>
      </c>
      <c r="AG506" s="13">
        <f t="shared" si="130"/>
        <v>0</v>
      </c>
      <c r="AH506" s="13">
        <f>'Data Entry'!W506</f>
        <v>0</v>
      </c>
      <c r="AI506" s="13">
        <f>'Data Entry'!X506</f>
        <v>0</v>
      </c>
      <c r="AJ506" s="13">
        <f>'Data Entry'!Y506</f>
        <v>0</v>
      </c>
      <c r="AK506" s="13">
        <f>'Data Entry'!Z506</f>
        <v>0</v>
      </c>
    </row>
    <row r="507" spans="1:37">
      <c r="A507" s="34">
        <f>'Data Entry'!A507</f>
        <v>3560</v>
      </c>
      <c r="B507" s="34">
        <f>'Data Entry'!B507</f>
        <v>87</v>
      </c>
      <c r="C507" s="20">
        <f>IF('Data Entry'!C507="red",1,IF('Data Entry'!C507="blue",2,0))</f>
        <v>2</v>
      </c>
      <c r="D507" s="22">
        <f>'Data Entry'!D507</f>
        <v>1</v>
      </c>
      <c r="E507" s="22">
        <f>'Data Entry'!E507</f>
        <v>0</v>
      </c>
      <c r="F507" s="22">
        <f>'Data Entry'!F507</f>
        <v>0</v>
      </c>
      <c r="G507" s="22">
        <f>'Data Entry'!G507</f>
        <v>0</v>
      </c>
      <c r="H507" s="22">
        <f>'Data Entry'!H507</f>
        <v>2</v>
      </c>
      <c r="I507" s="22">
        <f t="shared" si="131"/>
        <v>0</v>
      </c>
      <c r="J507" s="22">
        <f t="shared" si="132"/>
        <v>2</v>
      </c>
      <c r="K507" s="22">
        <f t="shared" si="119"/>
        <v>2</v>
      </c>
      <c r="L507" s="22">
        <f t="shared" si="120"/>
        <v>0</v>
      </c>
      <c r="M507" s="22">
        <f t="shared" si="121"/>
        <v>0</v>
      </c>
      <c r="N507" s="22">
        <f t="shared" si="122"/>
        <v>2</v>
      </c>
      <c r="O507" s="22">
        <f t="shared" si="123"/>
        <v>2</v>
      </c>
      <c r="P507" s="35">
        <f>'Data Entry'!I507</f>
        <v>0</v>
      </c>
      <c r="Q507" s="35">
        <f>'Data Entry'!J507</f>
        <v>0</v>
      </c>
      <c r="R507" s="35">
        <f>'Data Entry'!K507</f>
        <v>1</v>
      </c>
      <c r="S507" s="35">
        <f>'Data Entry'!L507</f>
        <v>2</v>
      </c>
      <c r="T507" s="35">
        <f t="shared" si="124"/>
        <v>0</v>
      </c>
      <c r="U507" s="35">
        <f t="shared" si="125"/>
        <v>3</v>
      </c>
      <c r="V507" s="35" t="e">
        <f t="shared" si="133"/>
        <v>#DIV/0!</v>
      </c>
      <c r="W507" s="35">
        <f t="shared" si="134"/>
        <v>0.333333333333333</v>
      </c>
      <c r="X507" s="35">
        <f t="shared" si="135"/>
        <v>1.5</v>
      </c>
      <c r="Y507" s="35">
        <f t="shared" si="126"/>
        <v>0</v>
      </c>
      <c r="Z507" s="35">
        <f t="shared" si="127"/>
        <v>2</v>
      </c>
      <c r="AA507" s="35">
        <f t="shared" si="128"/>
        <v>2</v>
      </c>
      <c r="AB507" s="21">
        <f>'Data Entry'!S507</f>
        <v>0</v>
      </c>
      <c r="AC507" s="21">
        <f>'Data Entry'!T507</f>
        <v>2</v>
      </c>
      <c r="AD507" s="21">
        <f>'Data Entry'!U507</f>
        <v>0</v>
      </c>
      <c r="AE507" s="21">
        <f t="shared" si="129"/>
        <v>6</v>
      </c>
      <c r="AF507" s="13">
        <f>'Data Entry'!V507</f>
        <v>0</v>
      </c>
      <c r="AG507" s="13">
        <f t="shared" si="130"/>
        <v>0</v>
      </c>
      <c r="AH507" s="13">
        <f>'Data Entry'!W507</f>
        <v>0</v>
      </c>
      <c r="AI507" s="13">
        <f>'Data Entry'!X507</f>
        <v>0</v>
      </c>
      <c r="AJ507" s="13">
        <f>'Data Entry'!Y507</f>
        <v>0</v>
      </c>
      <c r="AK507" s="13">
        <f>'Data Entry'!Z507</f>
        <v>0</v>
      </c>
    </row>
    <row r="508" spans="1:37">
      <c r="A508" s="34">
        <f>'Data Entry'!A508</f>
        <v>5406</v>
      </c>
      <c r="B508" s="34">
        <f>'Data Entry'!B508</f>
        <v>90</v>
      </c>
      <c r="C508" s="20">
        <f>IF('Data Entry'!C508="red",1,IF('Data Entry'!C508="blue",2,0))</f>
        <v>1</v>
      </c>
      <c r="D508" s="22">
        <f>'Data Entry'!D508</f>
        <v>1</v>
      </c>
      <c r="E508" s="22">
        <f>'Data Entry'!E508</f>
        <v>0</v>
      </c>
      <c r="F508" s="22">
        <f>'Data Entry'!F508</f>
        <v>0</v>
      </c>
      <c r="G508" s="22">
        <f>'Data Entry'!G508</f>
        <v>1</v>
      </c>
      <c r="H508" s="22">
        <f>'Data Entry'!H508</f>
        <v>2</v>
      </c>
      <c r="I508" s="22">
        <f t="shared" si="131"/>
        <v>0</v>
      </c>
      <c r="J508" s="22">
        <f t="shared" si="132"/>
        <v>3</v>
      </c>
      <c r="K508" s="22">
        <f t="shared" si="119"/>
        <v>2</v>
      </c>
      <c r="L508" s="22">
        <f t="shared" si="120"/>
        <v>0</v>
      </c>
      <c r="M508" s="22">
        <f t="shared" si="121"/>
        <v>4</v>
      </c>
      <c r="N508" s="22">
        <f t="shared" si="122"/>
        <v>3</v>
      </c>
      <c r="O508" s="22">
        <f t="shared" si="123"/>
        <v>6</v>
      </c>
      <c r="P508" s="35">
        <f>'Data Entry'!I508</f>
        <v>0</v>
      </c>
      <c r="Q508" s="35">
        <f>'Data Entry'!J508</f>
        <v>0</v>
      </c>
      <c r="R508" s="35">
        <f>'Data Entry'!K508</f>
        <v>9</v>
      </c>
      <c r="S508" s="35">
        <f>'Data Entry'!L508</f>
        <v>1</v>
      </c>
      <c r="T508" s="35">
        <f t="shared" si="124"/>
        <v>0</v>
      </c>
      <c r="U508" s="35">
        <f t="shared" si="125"/>
        <v>10</v>
      </c>
      <c r="V508" s="35" t="e">
        <f t="shared" si="133"/>
        <v>#DIV/0!</v>
      </c>
      <c r="W508" s="35">
        <f t="shared" si="134"/>
        <v>0.9</v>
      </c>
      <c r="X508" s="35">
        <f t="shared" si="135"/>
        <v>5</v>
      </c>
      <c r="Y508" s="35">
        <f t="shared" si="126"/>
        <v>0</v>
      </c>
      <c r="Z508" s="35">
        <f t="shared" si="127"/>
        <v>18</v>
      </c>
      <c r="AA508" s="35">
        <f t="shared" si="128"/>
        <v>18</v>
      </c>
      <c r="AB508" s="21">
        <f>'Data Entry'!S508</f>
        <v>0</v>
      </c>
      <c r="AC508" s="21">
        <f>'Data Entry'!T508</f>
        <v>0</v>
      </c>
      <c r="AD508" s="21">
        <f>'Data Entry'!U508</f>
        <v>0</v>
      </c>
      <c r="AE508" s="21">
        <f t="shared" si="129"/>
        <v>0</v>
      </c>
      <c r="AF508" s="13">
        <f>'Data Entry'!V508</f>
        <v>12</v>
      </c>
      <c r="AG508" s="13">
        <f t="shared" si="130"/>
        <v>4</v>
      </c>
      <c r="AH508" s="13">
        <f>'Data Entry'!W508</f>
        <v>0</v>
      </c>
      <c r="AI508" s="13">
        <f>'Data Entry'!X508</f>
        <v>0</v>
      </c>
      <c r="AJ508" s="13">
        <f>'Data Entry'!Y508</f>
        <v>0</v>
      </c>
      <c r="AK508" s="13">
        <f>'Data Entry'!Z508</f>
        <v>0</v>
      </c>
    </row>
    <row r="509" spans="1:37">
      <c r="A509" s="34">
        <f>'Data Entry'!A509</f>
        <v>4015</v>
      </c>
      <c r="B509" s="34">
        <f>'Data Entry'!B509</f>
        <v>90</v>
      </c>
      <c r="C509" s="20">
        <f>IF('Data Entry'!C509="red",1,IF('Data Entry'!C509="blue",2,0))</f>
        <v>2</v>
      </c>
      <c r="D509" s="22">
        <f>'Data Entry'!D509</f>
        <v>1</v>
      </c>
      <c r="E509" s="22">
        <f>'Data Entry'!E509</f>
        <v>0</v>
      </c>
      <c r="F509" s="22">
        <f>'Data Entry'!F509</f>
        <v>0</v>
      </c>
      <c r="G509" s="22">
        <f>'Data Entry'!G509</f>
        <v>1</v>
      </c>
      <c r="H509" s="22">
        <f>'Data Entry'!H509</f>
        <v>0</v>
      </c>
      <c r="I509" s="22">
        <f t="shared" si="131"/>
        <v>0</v>
      </c>
      <c r="J509" s="22">
        <f t="shared" si="132"/>
        <v>1</v>
      </c>
      <c r="K509" s="22">
        <f t="shared" si="119"/>
        <v>2</v>
      </c>
      <c r="L509" s="22">
        <f t="shared" si="120"/>
        <v>0</v>
      </c>
      <c r="M509" s="22">
        <f t="shared" si="121"/>
        <v>4</v>
      </c>
      <c r="N509" s="22">
        <f t="shared" si="122"/>
        <v>1</v>
      </c>
      <c r="O509" s="22">
        <f t="shared" si="123"/>
        <v>6</v>
      </c>
      <c r="P509" s="35">
        <f>'Data Entry'!I509</f>
        <v>0</v>
      </c>
      <c r="Q509" s="35">
        <f>'Data Entry'!J509</f>
        <v>1</v>
      </c>
      <c r="R509" s="35">
        <f>'Data Entry'!K509</f>
        <v>6</v>
      </c>
      <c r="S509" s="35">
        <f>'Data Entry'!L509</f>
        <v>2</v>
      </c>
      <c r="T509" s="35">
        <f t="shared" si="124"/>
        <v>1</v>
      </c>
      <c r="U509" s="35">
        <f t="shared" si="125"/>
        <v>8</v>
      </c>
      <c r="V509" s="35">
        <f t="shared" si="133"/>
        <v>0</v>
      </c>
      <c r="W509" s="35">
        <f t="shared" si="134"/>
        <v>0.75</v>
      </c>
      <c r="X509" s="35">
        <f t="shared" si="135"/>
        <v>4.5</v>
      </c>
      <c r="Y509" s="35">
        <f t="shared" si="126"/>
        <v>0</v>
      </c>
      <c r="Z509" s="35">
        <f t="shared" si="127"/>
        <v>12</v>
      </c>
      <c r="AA509" s="35">
        <f t="shared" si="128"/>
        <v>12</v>
      </c>
      <c r="AB509" s="21">
        <f>'Data Entry'!S509</f>
        <v>0</v>
      </c>
      <c r="AC509" s="21">
        <f>'Data Entry'!T509</f>
        <v>2</v>
      </c>
      <c r="AD509" s="21">
        <f>'Data Entry'!U509</f>
        <v>0</v>
      </c>
      <c r="AE509" s="21">
        <f t="shared" si="129"/>
        <v>6</v>
      </c>
      <c r="AF509" s="13">
        <f>'Data Entry'!V509</f>
        <v>16</v>
      </c>
      <c r="AG509" s="13">
        <f t="shared" si="130"/>
        <v>5.33333333333333</v>
      </c>
      <c r="AH509" s="13">
        <f>'Data Entry'!W509</f>
        <v>0</v>
      </c>
      <c r="AI509" s="13">
        <f>'Data Entry'!X509</f>
        <v>0</v>
      </c>
      <c r="AJ509" s="13">
        <f>'Data Entry'!Y509</f>
        <v>0</v>
      </c>
      <c r="AK509" s="13">
        <f>'Data Entry'!Z509</f>
        <v>0</v>
      </c>
    </row>
    <row r="510" spans="1:37">
      <c r="A510" s="34">
        <f>'Data Entry'!A510</f>
        <v>6865</v>
      </c>
      <c r="B510" s="34">
        <f>'Data Entry'!B510</f>
        <v>90</v>
      </c>
      <c r="C510" s="20">
        <f>IF('Data Entry'!C510="red",1,IF('Data Entry'!C510="blue",2,0))</f>
        <v>1</v>
      </c>
      <c r="D510" s="22">
        <f>'Data Entry'!D510</f>
        <v>1</v>
      </c>
      <c r="E510" s="22">
        <f>'Data Entry'!E510</f>
        <v>1</v>
      </c>
      <c r="F510" s="22">
        <f>'Data Entry'!F510</f>
        <v>0</v>
      </c>
      <c r="G510" s="22">
        <f>'Data Entry'!G510</f>
        <v>0</v>
      </c>
      <c r="H510" s="22">
        <f>'Data Entry'!H510</f>
        <v>0</v>
      </c>
      <c r="I510" s="22">
        <f t="shared" si="131"/>
        <v>1</v>
      </c>
      <c r="J510" s="22">
        <f t="shared" si="132"/>
        <v>0</v>
      </c>
      <c r="K510" s="22">
        <f t="shared" si="119"/>
        <v>2</v>
      </c>
      <c r="L510" s="22">
        <f t="shared" si="120"/>
        <v>2</v>
      </c>
      <c r="M510" s="22">
        <f t="shared" si="121"/>
        <v>0</v>
      </c>
      <c r="N510" s="22">
        <f t="shared" si="122"/>
        <v>1</v>
      </c>
      <c r="O510" s="22">
        <f t="shared" si="123"/>
        <v>4</v>
      </c>
      <c r="P510" s="35">
        <f>'Data Entry'!I510</f>
        <v>6</v>
      </c>
      <c r="Q510" s="35">
        <f>'Data Entry'!J510</f>
        <v>3</v>
      </c>
      <c r="R510" s="35">
        <f>'Data Entry'!K510</f>
        <v>0</v>
      </c>
      <c r="S510" s="35">
        <f>'Data Entry'!L510</f>
        <v>0</v>
      </c>
      <c r="T510" s="35">
        <f t="shared" si="124"/>
        <v>9</v>
      </c>
      <c r="U510" s="35">
        <f t="shared" si="125"/>
        <v>0</v>
      </c>
      <c r="V510" s="35">
        <f t="shared" si="133"/>
        <v>0.666666666666667</v>
      </c>
      <c r="W510" s="35" t="e">
        <f t="shared" si="134"/>
        <v>#DIV/0!</v>
      </c>
      <c r="X510" s="35">
        <f t="shared" si="135"/>
        <v>4.5</v>
      </c>
      <c r="Y510" s="35">
        <f t="shared" si="126"/>
        <v>6</v>
      </c>
      <c r="Z510" s="35">
        <f t="shared" si="127"/>
        <v>0</v>
      </c>
      <c r="AA510" s="35">
        <f t="shared" si="128"/>
        <v>6</v>
      </c>
      <c r="AB510" s="21">
        <f>'Data Entry'!S510</f>
        <v>0</v>
      </c>
      <c r="AC510" s="21">
        <f>'Data Entry'!T510</f>
        <v>0</v>
      </c>
      <c r="AD510" s="21">
        <f>'Data Entry'!U510</f>
        <v>0</v>
      </c>
      <c r="AE510" s="21">
        <f t="shared" si="129"/>
        <v>0</v>
      </c>
      <c r="AF510" s="13">
        <f>'Data Entry'!V510</f>
        <v>12</v>
      </c>
      <c r="AG510" s="13">
        <f t="shared" si="130"/>
        <v>4</v>
      </c>
      <c r="AH510" s="13">
        <f>'Data Entry'!W510</f>
        <v>0</v>
      </c>
      <c r="AI510" s="13">
        <f>'Data Entry'!X510</f>
        <v>0</v>
      </c>
      <c r="AJ510" s="13">
        <f>'Data Entry'!Y510</f>
        <v>0</v>
      </c>
      <c r="AK510" s="13">
        <f>'Data Entry'!Z510</f>
        <v>0</v>
      </c>
    </row>
    <row r="511" spans="1:37">
      <c r="A511" s="34">
        <f>'Data Entry'!A511</f>
        <v>5672</v>
      </c>
      <c r="B511" s="34">
        <f>'Data Entry'!B511</f>
        <v>90</v>
      </c>
      <c r="C511" s="20">
        <f>IF('Data Entry'!C511="red",1,IF('Data Entry'!C511="blue",2,0))</f>
        <v>1</v>
      </c>
      <c r="D511" s="22">
        <f>'Data Entry'!D511</f>
        <v>1</v>
      </c>
      <c r="E511" s="22">
        <f>'Data Entry'!E511</f>
        <v>1</v>
      </c>
      <c r="F511" s="22">
        <f>'Data Entry'!F511</f>
        <v>0</v>
      </c>
      <c r="G511" s="22">
        <f>'Data Entry'!G511</f>
        <v>0</v>
      </c>
      <c r="H511" s="22">
        <f>'Data Entry'!H511</f>
        <v>0</v>
      </c>
      <c r="I511" s="22">
        <f t="shared" si="131"/>
        <v>1</v>
      </c>
      <c r="J511" s="22">
        <f t="shared" si="132"/>
        <v>0</v>
      </c>
      <c r="K511" s="22">
        <f t="shared" si="119"/>
        <v>2</v>
      </c>
      <c r="L511" s="22">
        <f t="shared" si="120"/>
        <v>2</v>
      </c>
      <c r="M511" s="22">
        <f t="shared" si="121"/>
        <v>0</v>
      </c>
      <c r="N511" s="22">
        <f t="shared" si="122"/>
        <v>1</v>
      </c>
      <c r="O511" s="22">
        <f t="shared" si="123"/>
        <v>4</v>
      </c>
      <c r="P511" s="35">
        <f>'Data Entry'!I511</f>
        <v>4</v>
      </c>
      <c r="Q511" s="35">
        <f>'Data Entry'!J511</f>
        <v>0</v>
      </c>
      <c r="R511" s="35">
        <f>'Data Entry'!K511</f>
        <v>0</v>
      </c>
      <c r="S511" s="35">
        <f>'Data Entry'!L511</f>
        <v>0</v>
      </c>
      <c r="T511" s="35">
        <f t="shared" si="124"/>
        <v>4</v>
      </c>
      <c r="U511" s="35">
        <f t="shared" si="125"/>
        <v>0</v>
      </c>
      <c r="V511" s="35">
        <f t="shared" si="133"/>
        <v>1</v>
      </c>
      <c r="W511" s="35" t="e">
        <f t="shared" si="134"/>
        <v>#DIV/0!</v>
      </c>
      <c r="X511" s="35">
        <f t="shared" si="135"/>
        <v>2</v>
      </c>
      <c r="Y511" s="35">
        <f t="shared" si="126"/>
        <v>4</v>
      </c>
      <c r="Z511" s="35">
        <f t="shared" si="127"/>
        <v>0</v>
      </c>
      <c r="AA511" s="35">
        <f t="shared" si="128"/>
        <v>4</v>
      </c>
      <c r="AB511" s="21">
        <f>'Data Entry'!S511</f>
        <v>0</v>
      </c>
      <c r="AC511" s="21">
        <f>'Data Entry'!T511</f>
        <v>1</v>
      </c>
      <c r="AD511" s="21">
        <f>'Data Entry'!U511</f>
        <v>0</v>
      </c>
      <c r="AE511" s="21">
        <f t="shared" si="129"/>
        <v>4</v>
      </c>
      <c r="AF511" s="13">
        <f>'Data Entry'!V511</f>
        <v>16</v>
      </c>
      <c r="AG511" s="13">
        <f t="shared" si="130"/>
        <v>5.33333333333333</v>
      </c>
      <c r="AH511" s="13">
        <f>'Data Entry'!W511</f>
        <v>0</v>
      </c>
      <c r="AI511" s="13">
        <f>'Data Entry'!X511</f>
        <v>0</v>
      </c>
      <c r="AJ511" s="13">
        <f>'Data Entry'!Y511</f>
        <v>0</v>
      </c>
      <c r="AK511" s="13">
        <f>'Data Entry'!Z511</f>
        <v>0</v>
      </c>
    </row>
    <row r="512" spans="1:37">
      <c r="A512" s="34">
        <f>'Data Entry'!A512</f>
        <v>8884</v>
      </c>
      <c r="B512" s="34">
        <f>'Data Entry'!B512</f>
        <v>90</v>
      </c>
      <c r="C512" s="20">
        <f>IF('Data Entry'!C512="red",1,IF('Data Entry'!C512="blue",2,0))</f>
        <v>0</v>
      </c>
      <c r="D512" s="22">
        <f>'Data Entry'!D512</f>
        <v>1</v>
      </c>
      <c r="E512" s="22">
        <f>'Data Entry'!E512</f>
        <v>1</v>
      </c>
      <c r="F512" s="22">
        <f>'Data Entry'!F512</f>
        <v>0</v>
      </c>
      <c r="G512" s="22">
        <f>'Data Entry'!G512</f>
        <v>0</v>
      </c>
      <c r="H512" s="22">
        <f>'Data Entry'!H512</f>
        <v>0</v>
      </c>
      <c r="I512" s="22">
        <f t="shared" si="131"/>
        <v>1</v>
      </c>
      <c r="J512" s="22">
        <f t="shared" si="132"/>
        <v>0</v>
      </c>
      <c r="K512" s="22">
        <f t="shared" si="119"/>
        <v>2</v>
      </c>
      <c r="L512" s="22">
        <f t="shared" si="120"/>
        <v>2</v>
      </c>
      <c r="M512" s="22">
        <f t="shared" si="121"/>
        <v>0</v>
      </c>
      <c r="N512" s="22">
        <f t="shared" si="122"/>
        <v>1</v>
      </c>
      <c r="O512" s="22">
        <f t="shared" si="123"/>
        <v>4</v>
      </c>
      <c r="P512" s="35">
        <f>'Data Entry'!I512</f>
        <v>5</v>
      </c>
      <c r="Q512" s="35">
        <f>'Data Entry'!J512</f>
        <v>1</v>
      </c>
      <c r="R512" s="35">
        <f>'Data Entry'!K512</f>
        <v>0</v>
      </c>
      <c r="S512" s="35">
        <f>'Data Entry'!L512</f>
        <v>0</v>
      </c>
      <c r="T512" s="35">
        <f t="shared" si="124"/>
        <v>6</v>
      </c>
      <c r="U512" s="35">
        <f t="shared" si="125"/>
        <v>0</v>
      </c>
      <c r="V512" s="35">
        <f t="shared" si="133"/>
        <v>0.833333333333333</v>
      </c>
      <c r="W512" s="35" t="e">
        <f t="shared" si="134"/>
        <v>#DIV/0!</v>
      </c>
      <c r="X512" s="35">
        <f t="shared" si="135"/>
        <v>3</v>
      </c>
      <c r="Y512" s="35">
        <f t="shared" si="126"/>
        <v>5</v>
      </c>
      <c r="Z512" s="35">
        <f t="shared" si="127"/>
        <v>0</v>
      </c>
      <c r="AA512" s="35">
        <f t="shared" si="128"/>
        <v>5</v>
      </c>
      <c r="AB512" s="21">
        <f>'Data Entry'!S512</f>
        <v>0</v>
      </c>
      <c r="AC512" s="21">
        <f>'Data Entry'!T512</f>
        <v>2</v>
      </c>
      <c r="AD512" s="21">
        <f>'Data Entry'!U512</f>
        <v>1</v>
      </c>
      <c r="AE512" s="21">
        <f t="shared" si="129"/>
        <v>6</v>
      </c>
      <c r="AF512" s="13">
        <f>'Data Entry'!V512</f>
        <v>16</v>
      </c>
      <c r="AG512" s="13">
        <f t="shared" si="130"/>
        <v>5.33333333333333</v>
      </c>
      <c r="AH512" s="13">
        <f>'Data Entry'!W512</f>
        <v>0</v>
      </c>
      <c r="AI512" s="13">
        <f>'Data Entry'!X512</f>
        <v>0</v>
      </c>
      <c r="AJ512" s="13">
        <f>'Data Entry'!Y512</f>
        <v>0</v>
      </c>
      <c r="AK512" s="13">
        <f>'Data Entry'!Z512</f>
        <v>0</v>
      </c>
    </row>
    <row r="513" spans="1:37">
      <c r="A513" s="34">
        <f>'Data Entry'!A513</f>
        <v>4343</v>
      </c>
      <c r="B513" s="34">
        <f>'Data Entry'!B513</f>
        <v>91</v>
      </c>
      <c r="C513" s="20">
        <f>IF('Data Entry'!C513="red",1,IF('Data Entry'!C513="blue",2,0))</f>
        <v>1</v>
      </c>
      <c r="D513" s="22">
        <f>'Data Entry'!D513</f>
        <v>1</v>
      </c>
      <c r="E513" s="22">
        <f>'Data Entry'!E513</f>
        <v>0</v>
      </c>
      <c r="F513" s="22">
        <f>'Data Entry'!F513</f>
        <v>0</v>
      </c>
      <c r="G513" s="22">
        <f>'Data Entry'!G513</f>
        <v>1</v>
      </c>
      <c r="H513" s="22">
        <f>'Data Entry'!H513</f>
        <v>2</v>
      </c>
      <c r="I513" s="22">
        <f t="shared" si="131"/>
        <v>0</v>
      </c>
      <c r="J513" s="22">
        <f t="shared" si="132"/>
        <v>3</v>
      </c>
      <c r="K513" s="22">
        <f t="shared" si="119"/>
        <v>2</v>
      </c>
      <c r="L513" s="22">
        <f t="shared" si="120"/>
        <v>0</v>
      </c>
      <c r="M513" s="22">
        <f t="shared" si="121"/>
        <v>4</v>
      </c>
      <c r="N513" s="22">
        <f t="shared" si="122"/>
        <v>3</v>
      </c>
      <c r="O513" s="22">
        <f t="shared" si="123"/>
        <v>6</v>
      </c>
      <c r="P513" s="35">
        <f>'Data Entry'!I513</f>
        <v>0</v>
      </c>
      <c r="Q513" s="35">
        <f>'Data Entry'!J513</f>
        <v>0</v>
      </c>
      <c r="R513" s="35">
        <f>'Data Entry'!K513</f>
        <v>8</v>
      </c>
      <c r="S513" s="35">
        <f>'Data Entry'!L513</f>
        <v>0</v>
      </c>
      <c r="T513" s="35">
        <f t="shared" si="124"/>
        <v>0</v>
      </c>
      <c r="U513" s="35">
        <f t="shared" si="125"/>
        <v>8</v>
      </c>
      <c r="V513" s="35" t="e">
        <f t="shared" si="133"/>
        <v>#DIV/0!</v>
      </c>
      <c r="W513" s="35">
        <f t="shared" si="134"/>
        <v>1</v>
      </c>
      <c r="X513" s="35">
        <f t="shared" si="135"/>
        <v>4</v>
      </c>
      <c r="Y513" s="35">
        <f t="shared" si="126"/>
        <v>0</v>
      </c>
      <c r="Z513" s="35">
        <f t="shared" si="127"/>
        <v>16</v>
      </c>
      <c r="AA513" s="35">
        <f t="shared" si="128"/>
        <v>16</v>
      </c>
      <c r="AB513" s="21">
        <f>'Data Entry'!S513</f>
        <v>0</v>
      </c>
      <c r="AC513" s="21">
        <f>'Data Entry'!T513</f>
        <v>1</v>
      </c>
      <c r="AD513" s="21">
        <f>'Data Entry'!U513</f>
        <v>0</v>
      </c>
      <c r="AE513" s="21">
        <f t="shared" si="129"/>
        <v>4</v>
      </c>
      <c r="AF513" s="13">
        <f>'Data Entry'!V513</f>
        <v>0</v>
      </c>
      <c r="AG513" s="13">
        <f t="shared" si="130"/>
        <v>0</v>
      </c>
      <c r="AH513" s="13">
        <f>'Data Entry'!W513</f>
        <v>0</v>
      </c>
      <c r="AI513" s="13">
        <f>'Data Entry'!X513</f>
        <v>0</v>
      </c>
      <c r="AJ513" s="13">
        <f>'Data Entry'!Y513</f>
        <v>0</v>
      </c>
      <c r="AK513" s="13">
        <f>'Data Entry'!Z513</f>
        <v>0</v>
      </c>
    </row>
    <row r="514" spans="1:37">
      <c r="A514" s="34">
        <f>'Data Entry'!A514</f>
        <v>1305</v>
      </c>
      <c r="B514" s="34">
        <f>'Data Entry'!B514</f>
        <v>91</v>
      </c>
      <c r="C514" s="20">
        <f>IF('Data Entry'!C514="red",1,IF('Data Entry'!C514="blue",2,0))</f>
        <v>2</v>
      </c>
      <c r="D514" s="22">
        <f>'Data Entry'!D514</f>
        <v>1</v>
      </c>
      <c r="E514" s="22">
        <f>'Data Entry'!E514</f>
        <v>0</v>
      </c>
      <c r="F514" s="22">
        <f>'Data Entry'!F514</f>
        <v>0</v>
      </c>
      <c r="G514" s="22">
        <f>'Data Entry'!G514</f>
        <v>2</v>
      </c>
      <c r="H514" s="22">
        <f>'Data Entry'!H514</f>
        <v>0</v>
      </c>
      <c r="I514" s="22">
        <f t="shared" si="131"/>
        <v>0</v>
      </c>
      <c r="J514" s="22">
        <f t="shared" si="132"/>
        <v>2</v>
      </c>
      <c r="K514" s="22">
        <f t="shared" si="119"/>
        <v>2</v>
      </c>
      <c r="L514" s="22">
        <f t="shared" si="120"/>
        <v>0</v>
      </c>
      <c r="M514" s="22">
        <f t="shared" si="121"/>
        <v>8</v>
      </c>
      <c r="N514" s="22">
        <f t="shared" si="122"/>
        <v>2</v>
      </c>
      <c r="O514" s="22">
        <f t="shared" si="123"/>
        <v>10</v>
      </c>
      <c r="P514" s="35">
        <f>'Data Entry'!I514</f>
        <v>0</v>
      </c>
      <c r="Q514" s="35">
        <f>'Data Entry'!J514</f>
        <v>0</v>
      </c>
      <c r="R514" s="35">
        <f>'Data Entry'!K514</f>
        <v>8</v>
      </c>
      <c r="S514" s="35">
        <f>'Data Entry'!L514</f>
        <v>3</v>
      </c>
      <c r="T514" s="35">
        <f t="shared" si="124"/>
        <v>0</v>
      </c>
      <c r="U514" s="35">
        <f t="shared" si="125"/>
        <v>11</v>
      </c>
      <c r="V514" s="35" t="e">
        <f t="shared" si="133"/>
        <v>#DIV/0!</v>
      </c>
      <c r="W514" s="35">
        <f t="shared" si="134"/>
        <v>0.727272727272727</v>
      </c>
      <c r="X514" s="35">
        <f t="shared" si="135"/>
        <v>5.5</v>
      </c>
      <c r="Y514" s="35">
        <f t="shared" si="126"/>
        <v>0</v>
      </c>
      <c r="Z514" s="35">
        <f t="shared" si="127"/>
        <v>16</v>
      </c>
      <c r="AA514" s="35">
        <f t="shared" si="128"/>
        <v>16</v>
      </c>
      <c r="AB514" s="21">
        <f>'Data Entry'!S514</f>
        <v>0</v>
      </c>
      <c r="AC514" s="21">
        <f>'Data Entry'!T514</f>
        <v>2</v>
      </c>
      <c r="AD514" s="21">
        <f>'Data Entry'!U514</f>
        <v>0</v>
      </c>
      <c r="AE514" s="21">
        <f t="shared" si="129"/>
        <v>6</v>
      </c>
      <c r="AF514" s="13">
        <f>'Data Entry'!V514</f>
        <v>0</v>
      </c>
      <c r="AG514" s="13">
        <f t="shared" si="130"/>
        <v>0</v>
      </c>
      <c r="AH514" s="13">
        <f>'Data Entry'!W514</f>
        <v>0</v>
      </c>
      <c r="AI514" s="13">
        <f>'Data Entry'!X514</f>
        <v>0</v>
      </c>
      <c r="AJ514" s="13">
        <f>'Data Entry'!Y514</f>
        <v>0</v>
      </c>
      <c r="AK514" s="13">
        <f>'Data Entry'!Z514</f>
        <v>0</v>
      </c>
    </row>
    <row r="515" spans="1:37">
      <c r="A515" s="34">
        <f>'Data Entry'!A515</f>
        <v>6864</v>
      </c>
      <c r="B515" s="34">
        <f>'Data Entry'!B515</f>
        <v>91</v>
      </c>
      <c r="C515" s="20">
        <f>IF('Data Entry'!C515="red",1,IF('Data Entry'!C515="blue",2,0))</f>
        <v>1</v>
      </c>
      <c r="D515" s="22">
        <f>'Data Entry'!D515</f>
        <v>1</v>
      </c>
      <c r="E515" s="22">
        <f>'Data Entry'!E515</f>
        <v>1</v>
      </c>
      <c r="F515" s="22">
        <f>'Data Entry'!F515</f>
        <v>0</v>
      </c>
      <c r="G515" s="22">
        <f>'Data Entry'!G515</f>
        <v>0</v>
      </c>
      <c r="H515" s="22">
        <f>'Data Entry'!H515</f>
        <v>0</v>
      </c>
      <c r="I515" s="22">
        <f t="shared" si="131"/>
        <v>1</v>
      </c>
      <c r="J515" s="22">
        <f t="shared" si="132"/>
        <v>0</v>
      </c>
      <c r="K515" s="22">
        <f t="shared" ref="K515:K578" si="136">IF(D515=1,2,0)</f>
        <v>2</v>
      </c>
      <c r="L515" s="22">
        <f t="shared" ref="L515:L578" si="137">E515*2</f>
        <v>2</v>
      </c>
      <c r="M515" s="22">
        <f t="shared" ref="M515:M578" si="138">G515*4</f>
        <v>0</v>
      </c>
      <c r="N515" s="22">
        <f t="shared" ref="N515:N578" si="139">I515+J515</f>
        <v>1</v>
      </c>
      <c r="O515" s="22">
        <f t="shared" ref="O515:O578" si="140">SUM(K515:M515)</f>
        <v>4</v>
      </c>
      <c r="P515" s="35">
        <f>'Data Entry'!I515</f>
        <v>0</v>
      </c>
      <c r="Q515" s="35">
        <f>'Data Entry'!J515</f>
        <v>0</v>
      </c>
      <c r="R515" s="35">
        <f>'Data Entry'!K515</f>
        <v>0</v>
      </c>
      <c r="S515" s="35">
        <f>'Data Entry'!L515</f>
        <v>0</v>
      </c>
      <c r="T515" s="35">
        <f t="shared" ref="T515:T578" si="141">P515+Q515</f>
        <v>0</v>
      </c>
      <c r="U515" s="35">
        <f t="shared" ref="U515:U578" si="142">R515+S515</f>
        <v>0</v>
      </c>
      <c r="V515" s="35" t="e">
        <f t="shared" si="133"/>
        <v>#DIV/0!</v>
      </c>
      <c r="W515" s="35" t="e">
        <f t="shared" si="134"/>
        <v>#DIV/0!</v>
      </c>
      <c r="X515" s="35">
        <f t="shared" si="135"/>
        <v>0</v>
      </c>
      <c r="Y515" s="35">
        <f t="shared" ref="Y515:Y578" si="143">P515</f>
        <v>0</v>
      </c>
      <c r="Z515" s="35">
        <f t="shared" ref="Z515:Z578" si="144">R515*2</f>
        <v>0</v>
      </c>
      <c r="AA515" s="35">
        <f t="shared" ref="AA515:AA578" si="145">Y515+Z515</f>
        <v>0</v>
      </c>
      <c r="AB515" s="21">
        <f>'Data Entry'!S515</f>
        <v>0</v>
      </c>
      <c r="AC515" s="21">
        <f>'Data Entry'!T515</f>
        <v>2</v>
      </c>
      <c r="AD515" s="21">
        <f>'Data Entry'!U515</f>
        <v>0</v>
      </c>
      <c r="AE515" s="21">
        <f t="shared" ref="AE515:AE578" si="146">IF(AC515=4,15,IF(AC515=3,10,IF(AC515=2,6,IF(AC515=1,4,0))))</f>
        <v>6</v>
      </c>
      <c r="AF515" s="13">
        <f>'Data Entry'!V515</f>
        <v>4</v>
      </c>
      <c r="AG515" s="13">
        <f t="shared" ref="AG515:AG578" si="147">AF515/3</f>
        <v>1.33333333333333</v>
      </c>
      <c r="AH515" s="13">
        <f>'Data Entry'!W515</f>
        <v>0</v>
      </c>
      <c r="AI515" s="13">
        <f>'Data Entry'!X515</f>
        <v>0</v>
      </c>
      <c r="AJ515" s="13">
        <f>'Data Entry'!Y515</f>
        <v>0</v>
      </c>
      <c r="AK515" s="13">
        <f>'Data Entry'!Z515</f>
        <v>0</v>
      </c>
    </row>
    <row r="516" spans="1:37">
      <c r="A516" s="34">
        <f>'Data Entry'!A516</f>
        <v>772</v>
      </c>
      <c r="B516" s="34">
        <f>'Data Entry'!B516</f>
        <v>91</v>
      </c>
      <c r="C516" s="20">
        <f>IF('Data Entry'!C516="red",1,IF('Data Entry'!C516="blue",2,0))</f>
        <v>2</v>
      </c>
      <c r="D516" s="22">
        <f>'Data Entry'!D516</f>
        <v>1</v>
      </c>
      <c r="E516" s="22">
        <f>'Data Entry'!E516</f>
        <v>0</v>
      </c>
      <c r="F516" s="22">
        <f>'Data Entry'!F516</f>
        <v>0</v>
      </c>
      <c r="G516" s="22">
        <f>'Data Entry'!G516</f>
        <v>3</v>
      </c>
      <c r="H516" s="22">
        <f>'Data Entry'!H516</f>
        <v>0</v>
      </c>
      <c r="I516" s="22">
        <f t="shared" ref="I516:I579" si="148">E516+F516</f>
        <v>0</v>
      </c>
      <c r="J516" s="22">
        <f t="shared" ref="J516:J579" si="149">G516+H516</f>
        <v>3</v>
      </c>
      <c r="K516" s="22">
        <f t="shared" si="136"/>
        <v>2</v>
      </c>
      <c r="L516" s="22">
        <f t="shared" si="137"/>
        <v>0</v>
      </c>
      <c r="M516" s="22">
        <f t="shared" si="138"/>
        <v>12</v>
      </c>
      <c r="N516" s="22">
        <f t="shared" si="139"/>
        <v>3</v>
      </c>
      <c r="O516" s="22">
        <f t="shared" si="140"/>
        <v>14</v>
      </c>
      <c r="P516" s="35">
        <f>'Data Entry'!I516</f>
        <v>0</v>
      </c>
      <c r="Q516" s="35">
        <f>'Data Entry'!J516</f>
        <v>0</v>
      </c>
      <c r="R516" s="35">
        <f>'Data Entry'!K516</f>
        <v>3</v>
      </c>
      <c r="S516" s="35">
        <f>'Data Entry'!L516</f>
        <v>5</v>
      </c>
      <c r="T516" s="35">
        <f t="shared" si="141"/>
        <v>0</v>
      </c>
      <c r="U516" s="35">
        <f t="shared" si="142"/>
        <v>8</v>
      </c>
      <c r="V516" s="35" t="e">
        <f t="shared" ref="V516:V579" si="150">P516/T516</f>
        <v>#DIV/0!</v>
      </c>
      <c r="W516" s="35">
        <f t="shared" ref="W516:W579" si="151">R516/U516</f>
        <v>0.375</v>
      </c>
      <c r="X516" s="35">
        <f t="shared" ref="X516:X579" si="152">(T516+U516)/2</f>
        <v>4</v>
      </c>
      <c r="Y516" s="35">
        <f t="shared" si="143"/>
        <v>0</v>
      </c>
      <c r="Z516" s="35">
        <f t="shared" si="144"/>
        <v>6</v>
      </c>
      <c r="AA516" s="35">
        <f t="shared" si="145"/>
        <v>6</v>
      </c>
      <c r="AB516" s="21">
        <f>'Data Entry'!S516</f>
        <v>0</v>
      </c>
      <c r="AC516" s="21">
        <f>'Data Entry'!T516</f>
        <v>0</v>
      </c>
      <c r="AD516" s="21">
        <f>'Data Entry'!U516</f>
        <v>0</v>
      </c>
      <c r="AE516" s="21">
        <f t="shared" si="146"/>
        <v>0</v>
      </c>
      <c r="AF516" s="13">
        <f>'Data Entry'!V516</f>
        <v>4</v>
      </c>
      <c r="AG516" s="13">
        <f t="shared" si="147"/>
        <v>1.33333333333333</v>
      </c>
      <c r="AH516" s="13">
        <f>'Data Entry'!W516</f>
        <v>0</v>
      </c>
      <c r="AI516" s="13">
        <f>'Data Entry'!X516</f>
        <v>0</v>
      </c>
      <c r="AJ516" s="13">
        <f>'Data Entry'!Y516</f>
        <v>0</v>
      </c>
      <c r="AK516" s="13">
        <f>'Data Entry'!Z516</f>
        <v>0</v>
      </c>
    </row>
    <row r="517" spans="1:37">
      <c r="A517" s="34">
        <f>'Data Entry'!A517</f>
        <v>914</v>
      </c>
      <c r="B517" s="34">
        <f>'Data Entry'!B517</f>
        <v>91</v>
      </c>
      <c r="C517" s="20">
        <f>IF('Data Entry'!C517="red",1,IF('Data Entry'!C517="blue",2,0))</f>
        <v>2</v>
      </c>
      <c r="D517" s="22">
        <f>'Data Entry'!D517</f>
        <v>1</v>
      </c>
      <c r="E517" s="22">
        <f>'Data Entry'!E517</f>
        <v>0</v>
      </c>
      <c r="F517" s="22">
        <f>'Data Entry'!F517</f>
        <v>0</v>
      </c>
      <c r="G517" s="22">
        <f>'Data Entry'!G517</f>
        <v>0</v>
      </c>
      <c r="H517" s="22">
        <f>'Data Entry'!H517</f>
        <v>0</v>
      </c>
      <c r="I517" s="22">
        <f t="shared" si="148"/>
        <v>0</v>
      </c>
      <c r="J517" s="22">
        <f t="shared" si="149"/>
        <v>0</v>
      </c>
      <c r="K517" s="22">
        <f t="shared" si="136"/>
        <v>2</v>
      </c>
      <c r="L517" s="22">
        <f t="shared" si="137"/>
        <v>0</v>
      </c>
      <c r="M517" s="22">
        <f t="shared" si="138"/>
        <v>0</v>
      </c>
      <c r="N517" s="22">
        <f t="shared" si="139"/>
        <v>0</v>
      </c>
      <c r="O517" s="22">
        <f t="shared" si="140"/>
        <v>2</v>
      </c>
      <c r="P517" s="35">
        <f>'Data Entry'!I517</f>
        <v>0</v>
      </c>
      <c r="Q517" s="35">
        <f>'Data Entry'!J517</f>
        <v>0</v>
      </c>
      <c r="R517" s="35">
        <f>'Data Entry'!K517</f>
        <v>2</v>
      </c>
      <c r="S517" s="35">
        <f>'Data Entry'!L517</f>
        <v>5</v>
      </c>
      <c r="T517" s="35">
        <f t="shared" si="141"/>
        <v>0</v>
      </c>
      <c r="U517" s="35">
        <f t="shared" si="142"/>
        <v>7</v>
      </c>
      <c r="V517" s="35" t="e">
        <f t="shared" si="150"/>
        <v>#DIV/0!</v>
      </c>
      <c r="W517" s="35">
        <f t="shared" si="151"/>
        <v>0.285714285714286</v>
      </c>
      <c r="X517" s="35">
        <f t="shared" si="152"/>
        <v>3.5</v>
      </c>
      <c r="Y517" s="35">
        <f t="shared" si="143"/>
        <v>0</v>
      </c>
      <c r="Z517" s="35">
        <f t="shared" si="144"/>
        <v>4</v>
      </c>
      <c r="AA517" s="35">
        <f t="shared" si="145"/>
        <v>4</v>
      </c>
      <c r="AB517" s="21">
        <f>'Data Entry'!S517</f>
        <v>0</v>
      </c>
      <c r="AC517" s="21">
        <f>'Data Entry'!T517</f>
        <v>2</v>
      </c>
      <c r="AD517" s="21">
        <f>'Data Entry'!U517</f>
        <v>0</v>
      </c>
      <c r="AE517" s="21">
        <f t="shared" si="146"/>
        <v>6</v>
      </c>
      <c r="AF517" s="13">
        <f>'Data Entry'!V517</f>
        <v>4</v>
      </c>
      <c r="AG517" s="13">
        <f t="shared" si="147"/>
        <v>1.33333333333333</v>
      </c>
      <c r="AH517" s="13">
        <f>'Data Entry'!W517</f>
        <v>0</v>
      </c>
      <c r="AI517" s="13">
        <f>'Data Entry'!X517</f>
        <v>0</v>
      </c>
      <c r="AJ517" s="13">
        <f>'Data Entry'!Y517</f>
        <v>0</v>
      </c>
      <c r="AK517" s="13">
        <f>'Data Entry'!Z517</f>
        <v>0</v>
      </c>
    </row>
    <row r="518" spans="1:37">
      <c r="A518" s="34">
        <f>'Data Entry'!A518</f>
        <v>4907</v>
      </c>
      <c r="B518" s="34">
        <f>'Data Entry'!B518</f>
        <v>91</v>
      </c>
      <c r="C518" s="20">
        <f>IF('Data Entry'!C518="red",1,IF('Data Entry'!C518="blue",2,0))</f>
        <v>0</v>
      </c>
      <c r="D518" s="22">
        <f>'Data Entry'!D518</f>
        <v>0</v>
      </c>
      <c r="E518" s="22">
        <f>'Data Entry'!E518</f>
        <v>0</v>
      </c>
      <c r="F518" s="22">
        <f>'Data Entry'!F518</f>
        <v>0</v>
      </c>
      <c r="G518" s="22">
        <f>'Data Entry'!G518</f>
        <v>0</v>
      </c>
      <c r="H518" s="22">
        <f>'Data Entry'!H518</f>
        <v>0</v>
      </c>
      <c r="I518" s="22">
        <f t="shared" si="148"/>
        <v>0</v>
      </c>
      <c r="J518" s="22">
        <f t="shared" si="149"/>
        <v>0</v>
      </c>
      <c r="K518" s="22">
        <f t="shared" si="136"/>
        <v>0</v>
      </c>
      <c r="L518" s="22">
        <f t="shared" si="137"/>
        <v>0</v>
      </c>
      <c r="M518" s="22">
        <f t="shared" si="138"/>
        <v>0</v>
      </c>
      <c r="N518" s="22">
        <f t="shared" si="139"/>
        <v>0</v>
      </c>
      <c r="O518" s="22">
        <f t="shared" si="140"/>
        <v>0</v>
      </c>
      <c r="P518" s="35">
        <f>'Data Entry'!I518</f>
        <v>0</v>
      </c>
      <c r="Q518" s="35">
        <f>'Data Entry'!J518</f>
        <v>0</v>
      </c>
      <c r="R518" s="35">
        <f>'Data Entry'!K518</f>
        <v>6</v>
      </c>
      <c r="S518" s="35">
        <f>'Data Entry'!L518</f>
        <v>0</v>
      </c>
      <c r="T518" s="35">
        <f t="shared" si="141"/>
        <v>0</v>
      </c>
      <c r="U518" s="35">
        <f t="shared" si="142"/>
        <v>6</v>
      </c>
      <c r="V518" s="35" t="e">
        <f t="shared" si="150"/>
        <v>#DIV/0!</v>
      </c>
      <c r="W518" s="35">
        <f t="shared" si="151"/>
        <v>1</v>
      </c>
      <c r="X518" s="35">
        <f t="shared" si="152"/>
        <v>3</v>
      </c>
      <c r="Y518" s="35">
        <f t="shared" si="143"/>
        <v>0</v>
      </c>
      <c r="Z518" s="35">
        <f t="shared" si="144"/>
        <v>12</v>
      </c>
      <c r="AA518" s="35">
        <f t="shared" si="145"/>
        <v>12</v>
      </c>
      <c r="AB518" s="21">
        <f>'Data Entry'!S518</f>
        <v>0</v>
      </c>
      <c r="AC518" s="21">
        <f>'Data Entry'!T518</f>
        <v>4</v>
      </c>
      <c r="AD518" s="21">
        <f>'Data Entry'!U518</f>
        <v>0</v>
      </c>
      <c r="AE518" s="21">
        <f t="shared" si="146"/>
        <v>15</v>
      </c>
      <c r="AF518" s="13">
        <f>'Data Entry'!V518</f>
        <v>4</v>
      </c>
      <c r="AG518" s="13">
        <f t="shared" si="147"/>
        <v>1.33333333333333</v>
      </c>
      <c r="AH518" s="13">
        <f>'Data Entry'!W518</f>
        <v>0</v>
      </c>
      <c r="AI518" s="13">
        <f>'Data Entry'!X518</f>
        <v>0</v>
      </c>
      <c r="AJ518" s="13">
        <f>'Data Entry'!Y518</f>
        <v>0</v>
      </c>
      <c r="AK518" s="13">
        <f>'Data Entry'!Z518</f>
        <v>0</v>
      </c>
    </row>
    <row r="519" spans="1:37">
      <c r="A519" s="34">
        <f>'Data Entry'!A519</f>
        <v>2056</v>
      </c>
      <c r="B519" s="34">
        <f>'Data Entry'!B519</f>
        <v>92</v>
      </c>
      <c r="C519" s="20">
        <f>IF('Data Entry'!C519="red",1,IF('Data Entry'!C519="blue",2,0))</f>
        <v>2</v>
      </c>
      <c r="D519" s="22">
        <f>'Data Entry'!D519</f>
        <v>0</v>
      </c>
      <c r="E519" s="22">
        <f>'Data Entry'!E519</f>
        <v>0</v>
      </c>
      <c r="F519" s="22">
        <f>'Data Entry'!F519</f>
        <v>0</v>
      </c>
      <c r="G519" s="22">
        <f>'Data Entry'!G519</f>
        <v>5</v>
      </c>
      <c r="H519" s="22">
        <f>'Data Entry'!H519</f>
        <v>0</v>
      </c>
      <c r="I519" s="22">
        <f t="shared" si="148"/>
        <v>0</v>
      </c>
      <c r="J519" s="22">
        <f t="shared" si="149"/>
        <v>5</v>
      </c>
      <c r="K519" s="22">
        <f t="shared" si="136"/>
        <v>0</v>
      </c>
      <c r="L519" s="22">
        <f t="shared" si="137"/>
        <v>0</v>
      </c>
      <c r="M519" s="22">
        <f t="shared" si="138"/>
        <v>20</v>
      </c>
      <c r="N519" s="22">
        <f t="shared" si="139"/>
        <v>5</v>
      </c>
      <c r="O519" s="22">
        <f t="shared" si="140"/>
        <v>20</v>
      </c>
      <c r="P519" s="35">
        <f>'Data Entry'!I519</f>
        <v>0</v>
      </c>
      <c r="Q519" s="35">
        <f>'Data Entry'!J519</f>
        <v>0</v>
      </c>
      <c r="R519" s="35">
        <f>'Data Entry'!K519</f>
        <v>14</v>
      </c>
      <c r="S519" s="35">
        <f>'Data Entry'!L519</f>
        <v>0</v>
      </c>
      <c r="T519" s="35">
        <f t="shared" si="141"/>
        <v>0</v>
      </c>
      <c r="U519" s="35">
        <f t="shared" si="142"/>
        <v>14</v>
      </c>
      <c r="V519" s="35" t="e">
        <f t="shared" si="150"/>
        <v>#DIV/0!</v>
      </c>
      <c r="W519" s="35">
        <f t="shared" si="151"/>
        <v>1</v>
      </c>
      <c r="X519" s="35">
        <f t="shared" si="152"/>
        <v>7</v>
      </c>
      <c r="Y519" s="35">
        <f t="shared" si="143"/>
        <v>0</v>
      </c>
      <c r="Z519" s="35">
        <f t="shared" si="144"/>
        <v>28</v>
      </c>
      <c r="AA519" s="35">
        <f t="shared" si="145"/>
        <v>28</v>
      </c>
      <c r="AB519" s="21">
        <f>'Data Entry'!S519</f>
        <v>0</v>
      </c>
      <c r="AC519" s="21">
        <f>'Data Entry'!T519</f>
        <v>3</v>
      </c>
      <c r="AD519" s="21">
        <f>'Data Entry'!U519</f>
        <v>0</v>
      </c>
      <c r="AE519" s="21">
        <f t="shared" si="146"/>
        <v>10</v>
      </c>
      <c r="AF519" s="13">
        <f>'Data Entry'!V519</f>
        <v>8</v>
      </c>
      <c r="AG519" s="13">
        <f t="shared" si="147"/>
        <v>2.66666666666667</v>
      </c>
      <c r="AH519" s="13">
        <f>'Data Entry'!W519</f>
        <v>0</v>
      </c>
      <c r="AI519" s="13">
        <f>'Data Entry'!X519</f>
        <v>0</v>
      </c>
      <c r="AJ519" s="13">
        <f>'Data Entry'!Y519</f>
        <v>0</v>
      </c>
      <c r="AK519" s="13">
        <f>'Data Entry'!Z519</f>
        <v>0</v>
      </c>
    </row>
    <row r="520" spans="1:37">
      <c r="A520" s="34">
        <f>'Data Entry'!A520</f>
        <v>3739</v>
      </c>
      <c r="B520" s="34">
        <f>'Data Entry'!B520</f>
        <v>92</v>
      </c>
      <c r="C520" s="20">
        <f>IF('Data Entry'!C520="red",1,IF('Data Entry'!C520="blue",2,0))</f>
        <v>1</v>
      </c>
      <c r="D520" s="22">
        <f>'Data Entry'!D520</f>
        <v>0</v>
      </c>
      <c r="E520" s="22">
        <f>'Data Entry'!E520</f>
        <v>1</v>
      </c>
      <c r="F520" s="22">
        <f>'Data Entry'!F520</f>
        <v>0</v>
      </c>
      <c r="G520" s="22">
        <f>'Data Entry'!G520</f>
        <v>0</v>
      </c>
      <c r="H520" s="22">
        <f>'Data Entry'!H520</f>
        <v>0</v>
      </c>
      <c r="I520" s="22">
        <f t="shared" si="148"/>
        <v>1</v>
      </c>
      <c r="J520" s="22">
        <f t="shared" si="149"/>
        <v>0</v>
      </c>
      <c r="K520" s="22">
        <f t="shared" si="136"/>
        <v>0</v>
      </c>
      <c r="L520" s="22">
        <f t="shared" si="137"/>
        <v>2</v>
      </c>
      <c r="M520" s="22">
        <f t="shared" si="138"/>
        <v>0</v>
      </c>
      <c r="N520" s="22">
        <f t="shared" si="139"/>
        <v>1</v>
      </c>
      <c r="O520" s="22">
        <f t="shared" si="140"/>
        <v>2</v>
      </c>
      <c r="P520" s="35">
        <f>'Data Entry'!I520</f>
        <v>3</v>
      </c>
      <c r="Q520" s="35">
        <f>'Data Entry'!J520</f>
        <v>1</v>
      </c>
      <c r="R520" s="35">
        <f>'Data Entry'!K520</f>
        <v>0</v>
      </c>
      <c r="S520" s="35">
        <f>'Data Entry'!L520</f>
        <v>0</v>
      </c>
      <c r="T520" s="35">
        <f t="shared" si="141"/>
        <v>4</v>
      </c>
      <c r="U520" s="35">
        <f t="shared" si="142"/>
        <v>0</v>
      </c>
      <c r="V520" s="35">
        <f t="shared" si="150"/>
        <v>0.75</v>
      </c>
      <c r="W520" s="35" t="e">
        <f t="shared" si="151"/>
        <v>#DIV/0!</v>
      </c>
      <c r="X520" s="35">
        <f t="shared" si="152"/>
        <v>2</v>
      </c>
      <c r="Y520" s="35">
        <f t="shared" si="143"/>
        <v>3</v>
      </c>
      <c r="Z520" s="35">
        <f t="shared" si="144"/>
        <v>0</v>
      </c>
      <c r="AA520" s="35">
        <f t="shared" si="145"/>
        <v>3</v>
      </c>
      <c r="AB520" s="21">
        <f>'Data Entry'!S520</f>
        <v>0</v>
      </c>
      <c r="AC520" s="21">
        <f>'Data Entry'!T520</f>
        <v>0</v>
      </c>
      <c r="AD520" s="21">
        <f>'Data Entry'!U520</f>
        <v>1</v>
      </c>
      <c r="AE520" s="21">
        <f t="shared" si="146"/>
        <v>0</v>
      </c>
      <c r="AF520" s="13">
        <f>'Data Entry'!V520</f>
        <v>8</v>
      </c>
      <c r="AG520" s="13">
        <f t="shared" si="147"/>
        <v>2.66666666666667</v>
      </c>
      <c r="AH520" s="13">
        <f>'Data Entry'!W520</f>
        <v>0</v>
      </c>
      <c r="AI520" s="13">
        <f>'Data Entry'!X520</f>
        <v>0</v>
      </c>
      <c r="AJ520" s="13">
        <f>'Data Entry'!Y520</f>
        <v>0</v>
      </c>
      <c r="AK520" s="13">
        <f>'Data Entry'!Z520</f>
        <v>0</v>
      </c>
    </row>
    <row r="521" spans="1:37">
      <c r="A521" s="34">
        <f>'Data Entry'!A521</f>
        <v>5036</v>
      </c>
      <c r="B521" s="34">
        <f>'Data Entry'!B521</f>
        <v>93</v>
      </c>
      <c r="C521" s="20">
        <f>IF('Data Entry'!C521="red",1,IF('Data Entry'!C521="blue",2,0))</f>
        <v>2</v>
      </c>
      <c r="D521" s="22">
        <f>'Data Entry'!D521</f>
        <v>0</v>
      </c>
      <c r="E521" s="22">
        <f>'Data Entry'!E521</f>
        <v>0</v>
      </c>
      <c r="F521" s="22">
        <f>'Data Entry'!F521</f>
        <v>0</v>
      </c>
      <c r="G521" s="22">
        <f>'Data Entry'!G521</f>
        <v>0</v>
      </c>
      <c r="H521" s="22">
        <f>'Data Entry'!H521</f>
        <v>0</v>
      </c>
      <c r="I521" s="22">
        <f t="shared" si="148"/>
        <v>0</v>
      </c>
      <c r="J521" s="22">
        <f t="shared" si="149"/>
        <v>0</v>
      </c>
      <c r="K521" s="22">
        <f t="shared" si="136"/>
        <v>0</v>
      </c>
      <c r="L521" s="22">
        <f t="shared" si="137"/>
        <v>0</v>
      </c>
      <c r="M521" s="22">
        <f t="shared" si="138"/>
        <v>0</v>
      </c>
      <c r="N521" s="22">
        <f t="shared" si="139"/>
        <v>0</v>
      </c>
      <c r="O521" s="22">
        <f t="shared" si="140"/>
        <v>0</v>
      </c>
      <c r="P521" s="35">
        <f>'Data Entry'!I521</f>
        <v>0</v>
      </c>
      <c r="Q521" s="35">
        <f>'Data Entry'!J521</f>
        <v>0</v>
      </c>
      <c r="R521" s="35">
        <f>'Data Entry'!K521</f>
        <v>0</v>
      </c>
      <c r="S521" s="35">
        <f>'Data Entry'!L521</f>
        <v>0</v>
      </c>
      <c r="T521" s="35">
        <f t="shared" si="141"/>
        <v>0</v>
      </c>
      <c r="U521" s="35">
        <f t="shared" si="142"/>
        <v>0</v>
      </c>
      <c r="V521" s="35" t="e">
        <f t="shared" si="150"/>
        <v>#DIV/0!</v>
      </c>
      <c r="W521" s="35" t="e">
        <f t="shared" si="151"/>
        <v>#DIV/0!</v>
      </c>
      <c r="X521" s="35">
        <f t="shared" si="152"/>
        <v>0</v>
      </c>
      <c r="Y521" s="35">
        <f t="shared" si="143"/>
        <v>0</v>
      </c>
      <c r="Z521" s="35">
        <f t="shared" si="144"/>
        <v>0</v>
      </c>
      <c r="AA521" s="35">
        <f t="shared" si="145"/>
        <v>0</v>
      </c>
      <c r="AB521" s="21">
        <f>'Data Entry'!S521</f>
        <v>0</v>
      </c>
      <c r="AC521" s="21">
        <f>'Data Entry'!T521</f>
        <v>2</v>
      </c>
      <c r="AD521" s="21">
        <f>'Data Entry'!U521</f>
        <v>0</v>
      </c>
      <c r="AE521" s="21">
        <f t="shared" si="146"/>
        <v>6</v>
      </c>
      <c r="AF521" s="13">
        <f>'Data Entry'!V521</f>
        <v>0</v>
      </c>
      <c r="AG521" s="13">
        <f t="shared" si="147"/>
        <v>0</v>
      </c>
      <c r="AH521" s="13">
        <f>'Data Entry'!W521</f>
        <v>0</v>
      </c>
      <c r="AI521" s="13">
        <f>'Data Entry'!X521</f>
        <v>0</v>
      </c>
      <c r="AJ521" s="13">
        <f>'Data Entry'!Y521</f>
        <v>0</v>
      </c>
      <c r="AK521" s="13">
        <f>'Data Entry'!Z521</f>
        <v>0</v>
      </c>
    </row>
    <row r="522" spans="1:37">
      <c r="A522" s="34">
        <f>'Data Entry'!A522</f>
        <v>8789</v>
      </c>
      <c r="B522" s="34">
        <f>'Data Entry'!B522</f>
        <v>92</v>
      </c>
      <c r="C522" s="20">
        <f>IF('Data Entry'!C522="red",1,IF('Data Entry'!C522="blue",2,0))</f>
        <v>2</v>
      </c>
      <c r="D522" s="22">
        <f>'Data Entry'!D522</f>
        <v>1</v>
      </c>
      <c r="E522" s="22">
        <f>'Data Entry'!E522</f>
        <v>0</v>
      </c>
      <c r="F522" s="22">
        <f>'Data Entry'!F522</f>
        <v>0</v>
      </c>
      <c r="G522" s="22">
        <f>'Data Entry'!G522</f>
        <v>2</v>
      </c>
      <c r="H522" s="22">
        <f>'Data Entry'!H522</f>
        <v>0</v>
      </c>
      <c r="I522" s="22">
        <f t="shared" si="148"/>
        <v>0</v>
      </c>
      <c r="J522" s="22">
        <f t="shared" si="149"/>
        <v>2</v>
      </c>
      <c r="K522" s="22">
        <f t="shared" si="136"/>
        <v>2</v>
      </c>
      <c r="L522" s="22">
        <f t="shared" si="137"/>
        <v>0</v>
      </c>
      <c r="M522" s="22">
        <f t="shared" si="138"/>
        <v>8</v>
      </c>
      <c r="N522" s="22">
        <f t="shared" si="139"/>
        <v>2</v>
      </c>
      <c r="O522" s="22">
        <f t="shared" si="140"/>
        <v>10</v>
      </c>
      <c r="P522" s="35">
        <f>'Data Entry'!I522</f>
        <v>0</v>
      </c>
      <c r="Q522" s="35">
        <f>'Data Entry'!J522</f>
        <v>0</v>
      </c>
      <c r="R522" s="35">
        <f>'Data Entry'!K522</f>
        <v>7</v>
      </c>
      <c r="S522" s="35">
        <f>'Data Entry'!L522</f>
        <v>1</v>
      </c>
      <c r="T522" s="35">
        <f t="shared" si="141"/>
        <v>0</v>
      </c>
      <c r="U522" s="35">
        <f t="shared" si="142"/>
        <v>8</v>
      </c>
      <c r="V522" s="35" t="e">
        <f t="shared" si="150"/>
        <v>#DIV/0!</v>
      </c>
      <c r="W522" s="35">
        <f t="shared" si="151"/>
        <v>0.875</v>
      </c>
      <c r="X522" s="35">
        <f t="shared" si="152"/>
        <v>4</v>
      </c>
      <c r="Y522" s="35">
        <f t="shared" si="143"/>
        <v>0</v>
      </c>
      <c r="Z522" s="35">
        <f t="shared" si="144"/>
        <v>14</v>
      </c>
      <c r="AA522" s="35">
        <f t="shared" si="145"/>
        <v>14</v>
      </c>
      <c r="AB522" s="21">
        <f>'Data Entry'!S522</f>
        <v>0</v>
      </c>
      <c r="AC522" s="21">
        <f>'Data Entry'!T522</f>
        <v>0</v>
      </c>
      <c r="AD522" s="21">
        <f>'Data Entry'!U522</f>
        <v>0</v>
      </c>
      <c r="AE522" s="21">
        <f t="shared" si="146"/>
        <v>0</v>
      </c>
      <c r="AF522" s="13">
        <f>'Data Entry'!V522</f>
        <v>0</v>
      </c>
      <c r="AG522" s="13">
        <f t="shared" si="147"/>
        <v>0</v>
      </c>
      <c r="AH522" s="13">
        <f>'Data Entry'!W522</f>
        <v>0</v>
      </c>
      <c r="AI522" s="13">
        <f>'Data Entry'!X522</f>
        <v>0</v>
      </c>
      <c r="AJ522" s="13">
        <f>'Data Entry'!Y522</f>
        <v>0</v>
      </c>
      <c r="AK522" s="13">
        <f>'Data Entry'!Z522</f>
        <v>0</v>
      </c>
    </row>
    <row r="523" spans="1:37">
      <c r="A523" s="34">
        <f>'Data Entry'!A523</f>
        <v>4951</v>
      </c>
      <c r="B523" s="34">
        <f>'Data Entry'!B523</f>
        <v>92</v>
      </c>
      <c r="C523" s="20">
        <f>IF('Data Entry'!C523="red",1,IF('Data Entry'!C523="blue",2,0))</f>
        <v>1</v>
      </c>
      <c r="D523" s="22">
        <f>'Data Entry'!D523</f>
        <v>1</v>
      </c>
      <c r="E523" s="22">
        <f>'Data Entry'!E523</f>
        <v>1</v>
      </c>
      <c r="F523" s="22">
        <f>'Data Entry'!F523</f>
        <v>0</v>
      </c>
      <c r="G523" s="22">
        <f>'Data Entry'!G523</f>
        <v>0</v>
      </c>
      <c r="H523" s="22">
        <f>'Data Entry'!H523</f>
        <v>0</v>
      </c>
      <c r="I523" s="22">
        <f t="shared" si="148"/>
        <v>1</v>
      </c>
      <c r="J523" s="22">
        <f t="shared" si="149"/>
        <v>0</v>
      </c>
      <c r="K523" s="22">
        <f t="shared" si="136"/>
        <v>2</v>
      </c>
      <c r="L523" s="22">
        <f t="shared" si="137"/>
        <v>2</v>
      </c>
      <c r="M523" s="22">
        <f t="shared" si="138"/>
        <v>0</v>
      </c>
      <c r="N523" s="22">
        <f t="shared" si="139"/>
        <v>1</v>
      </c>
      <c r="O523" s="22">
        <f t="shared" si="140"/>
        <v>4</v>
      </c>
      <c r="P523" s="35">
        <f>'Data Entry'!I523</f>
        <v>0</v>
      </c>
      <c r="Q523" s="35">
        <f>'Data Entry'!J523</f>
        <v>1</v>
      </c>
      <c r="R523" s="35">
        <f>'Data Entry'!K523</f>
        <v>3</v>
      </c>
      <c r="S523" s="35">
        <f>'Data Entry'!L523</f>
        <v>2</v>
      </c>
      <c r="T523" s="35">
        <f t="shared" si="141"/>
        <v>1</v>
      </c>
      <c r="U523" s="35">
        <f t="shared" si="142"/>
        <v>5</v>
      </c>
      <c r="V523" s="35">
        <f t="shared" si="150"/>
        <v>0</v>
      </c>
      <c r="W523" s="35">
        <f t="shared" si="151"/>
        <v>0.6</v>
      </c>
      <c r="X523" s="35">
        <f t="shared" si="152"/>
        <v>3</v>
      </c>
      <c r="Y523" s="35">
        <f t="shared" si="143"/>
        <v>0</v>
      </c>
      <c r="Z523" s="35">
        <f t="shared" si="144"/>
        <v>6</v>
      </c>
      <c r="AA523" s="35">
        <f t="shared" si="145"/>
        <v>6</v>
      </c>
      <c r="AB523" s="21">
        <f>'Data Entry'!S523</f>
        <v>0</v>
      </c>
      <c r="AC523" s="21">
        <f>'Data Entry'!T523</f>
        <v>2</v>
      </c>
      <c r="AD523" s="21">
        <f>'Data Entry'!U523</f>
        <v>0</v>
      </c>
      <c r="AE523" s="21">
        <f t="shared" si="146"/>
        <v>6</v>
      </c>
      <c r="AF523" s="13">
        <f>'Data Entry'!V523</f>
        <v>4</v>
      </c>
      <c r="AG523" s="13">
        <f t="shared" si="147"/>
        <v>1.33333333333333</v>
      </c>
      <c r="AH523" s="13">
        <f>'Data Entry'!W523</f>
        <v>0</v>
      </c>
      <c r="AI523" s="13">
        <f>'Data Entry'!X523</f>
        <v>0</v>
      </c>
      <c r="AJ523" s="13">
        <f>'Data Entry'!Y523</f>
        <v>0</v>
      </c>
      <c r="AK523" s="13">
        <f>'Data Entry'!Z523</f>
        <v>0</v>
      </c>
    </row>
    <row r="524" spans="1:37">
      <c r="A524" s="34">
        <f>'Data Entry'!A524</f>
        <v>1334</v>
      </c>
      <c r="B524" s="34">
        <f>'Data Entry'!B524</f>
        <v>93</v>
      </c>
      <c r="C524" s="20">
        <f>IF('Data Entry'!C524="red",1,IF('Data Entry'!C524="blue",2,0))</f>
        <v>1</v>
      </c>
      <c r="D524" s="22">
        <f>'Data Entry'!D524</f>
        <v>1</v>
      </c>
      <c r="E524" s="22">
        <f>'Data Entry'!E524</f>
        <v>0</v>
      </c>
      <c r="F524" s="22">
        <f>'Data Entry'!F524</f>
        <v>0</v>
      </c>
      <c r="G524" s="22">
        <f>'Data Entry'!G524</f>
        <v>1</v>
      </c>
      <c r="H524" s="22">
        <f>'Data Entry'!H524</f>
        <v>0</v>
      </c>
      <c r="I524" s="22">
        <f t="shared" si="148"/>
        <v>0</v>
      </c>
      <c r="J524" s="22">
        <f t="shared" si="149"/>
        <v>1</v>
      </c>
      <c r="K524" s="22">
        <f t="shared" si="136"/>
        <v>2</v>
      </c>
      <c r="L524" s="22">
        <f t="shared" si="137"/>
        <v>0</v>
      </c>
      <c r="M524" s="22">
        <f t="shared" si="138"/>
        <v>4</v>
      </c>
      <c r="N524" s="22">
        <f t="shared" si="139"/>
        <v>1</v>
      </c>
      <c r="O524" s="22">
        <f t="shared" si="140"/>
        <v>6</v>
      </c>
      <c r="P524" s="35">
        <f>'Data Entry'!I524</f>
        <v>0</v>
      </c>
      <c r="Q524" s="35">
        <f>'Data Entry'!J524</f>
        <v>0</v>
      </c>
      <c r="R524" s="35">
        <f>'Data Entry'!K524</f>
        <v>2</v>
      </c>
      <c r="S524" s="35">
        <f>'Data Entry'!L524</f>
        <v>0</v>
      </c>
      <c r="T524" s="35">
        <f t="shared" si="141"/>
        <v>0</v>
      </c>
      <c r="U524" s="35">
        <f t="shared" si="142"/>
        <v>2</v>
      </c>
      <c r="V524" s="35" t="e">
        <f t="shared" si="150"/>
        <v>#DIV/0!</v>
      </c>
      <c r="W524" s="35">
        <f t="shared" si="151"/>
        <v>1</v>
      </c>
      <c r="X524" s="35">
        <f t="shared" si="152"/>
        <v>1</v>
      </c>
      <c r="Y524" s="35">
        <f t="shared" si="143"/>
        <v>0</v>
      </c>
      <c r="Z524" s="35">
        <f t="shared" si="144"/>
        <v>4</v>
      </c>
      <c r="AA524" s="35">
        <f t="shared" si="145"/>
        <v>4</v>
      </c>
      <c r="AB524" s="21">
        <f>'Data Entry'!S524</f>
        <v>0</v>
      </c>
      <c r="AC524" s="21">
        <f>'Data Entry'!T524</f>
        <v>0</v>
      </c>
      <c r="AD524" s="21">
        <f>'Data Entry'!U524</f>
        <v>0</v>
      </c>
      <c r="AE524" s="21">
        <f t="shared" si="146"/>
        <v>0</v>
      </c>
      <c r="AF524" s="13">
        <f>'Data Entry'!V524</f>
        <v>0</v>
      </c>
      <c r="AG524" s="13">
        <f t="shared" si="147"/>
        <v>0</v>
      </c>
      <c r="AH524" s="13">
        <f>'Data Entry'!W524</f>
        <v>0</v>
      </c>
      <c r="AI524" s="13">
        <f>'Data Entry'!X524</f>
        <v>0</v>
      </c>
      <c r="AJ524" s="13">
        <f>'Data Entry'!Y524</f>
        <v>0</v>
      </c>
      <c r="AK524" s="13">
        <f>'Data Entry'!Z524</f>
        <v>0</v>
      </c>
    </row>
    <row r="525" spans="1:37">
      <c r="A525" s="34">
        <f>'Data Entry'!A525</f>
        <v>6978</v>
      </c>
      <c r="B525" s="34">
        <f>'Data Entry'!B525</f>
        <v>93</v>
      </c>
      <c r="C525" s="20">
        <f>IF('Data Entry'!C525="red",1,IF('Data Entry'!C525="blue",2,0))</f>
        <v>1</v>
      </c>
      <c r="D525" s="22">
        <f>'Data Entry'!D525</f>
        <v>1</v>
      </c>
      <c r="E525" s="22">
        <f>'Data Entry'!E525</f>
        <v>0</v>
      </c>
      <c r="F525" s="22">
        <f>'Data Entry'!F525</f>
        <v>0</v>
      </c>
      <c r="G525" s="22">
        <f>'Data Entry'!G525</f>
        <v>0</v>
      </c>
      <c r="H525" s="22">
        <f>'Data Entry'!H525</f>
        <v>2</v>
      </c>
      <c r="I525" s="22">
        <f t="shared" si="148"/>
        <v>0</v>
      </c>
      <c r="J525" s="22">
        <f t="shared" si="149"/>
        <v>2</v>
      </c>
      <c r="K525" s="22">
        <f t="shared" si="136"/>
        <v>2</v>
      </c>
      <c r="L525" s="22">
        <f t="shared" si="137"/>
        <v>0</v>
      </c>
      <c r="M525" s="22">
        <f t="shared" si="138"/>
        <v>0</v>
      </c>
      <c r="N525" s="22">
        <f t="shared" si="139"/>
        <v>2</v>
      </c>
      <c r="O525" s="22">
        <f t="shared" si="140"/>
        <v>2</v>
      </c>
      <c r="P525" s="35">
        <f>'Data Entry'!I525</f>
        <v>0</v>
      </c>
      <c r="Q525" s="35">
        <f>'Data Entry'!J525</f>
        <v>0</v>
      </c>
      <c r="R525" s="35">
        <f>'Data Entry'!K525</f>
        <v>0</v>
      </c>
      <c r="S525" s="35">
        <f>'Data Entry'!L525</f>
        <v>0</v>
      </c>
      <c r="T525" s="35">
        <f t="shared" si="141"/>
        <v>0</v>
      </c>
      <c r="U525" s="35">
        <f t="shared" si="142"/>
        <v>0</v>
      </c>
      <c r="V525" s="35" t="e">
        <f t="shared" si="150"/>
        <v>#DIV/0!</v>
      </c>
      <c r="W525" s="35" t="e">
        <f t="shared" si="151"/>
        <v>#DIV/0!</v>
      </c>
      <c r="X525" s="35">
        <f t="shared" si="152"/>
        <v>0</v>
      </c>
      <c r="Y525" s="35">
        <f t="shared" si="143"/>
        <v>0</v>
      </c>
      <c r="Z525" s="35">
        <f t="shared" si="144"/>
        <v>0</v>
      </c>
      <c r="AA525" s="35">
        <f t="shared" si="145"/>
        <v>0</v>
      </c>
      <c r="AB525" s="21">
        <f>'Data Entry'!S525</f>
        <v>0</v>
      </c>
      <c r="AC525" s="21">
        <f>'Data Entry'!T525</f>
        <v>2</v>
      </c>
      <c r="AD525" s="21">
        <f>'Data Entry'!U525</f>
        <v>0</v>
      </c>
      <c r="AE525" s="21">
        <f t="shared" si="146"/>
        <v>6</v>
      </c>
      <c r="AF525" s="13">
        <f>'Data Entry'!V525</f>
        <v>4</v>
      </c>
      <c r="AG525" s="13">
        <f t="shared" si="147"/>
        <v>1.33333333333333</v>
      </c>
      <c r="AH525" s="13">
        <f>'Data Entry'!W525</f>
        <v>0</v>
      </c>
      <c r="AI525" s="13">
        <f>'Data Entry'!X525</f>
        <v>0</v>
      </c>
      <c r="AJ525" s="13">
        <f>'Data Entry'!Y525</f>
        <v>0</v>
      </c>
      <c r="AK525" s="13">
        <f>'Data Entry'!Z525</f>
        <v>0</v>
      </c>
    </row>
    <row r="526" spans="1:37">
      <c r="A526" s="34">
        <f>'Data Entry'!A526</f>
        <v>4946</v>
      </c>
      <c r="B526" s="34">
        <f>'Data Entry'!B526</f>
        <v>93</v>
      </c>
      <c r="C526" s="20">
        <f>IF('Data Entry'!C526="red",1,IF('Data Entry'!C526="blue",2,0))</f>
        <v>2</v>
      </c>
      <c r="D526" s="22">
        <f>'Data Entry'!D526</f>
        <v>1</v>
      </c>
      <c r="E526" s="22">
        <f>'Data Entry'!E526</f>
        <v>0</v>
      </c>
      <c r="F526" s="22">
        <f>'Data Entry'!F526</f>
        <v>0</v>
      </c>
      <c r="G526" s="22">
        <f>'Data Entry'!G526</f>
        <v>2</v>
      </c>
      <c r="H526" s="22">
        <f>'Data Entry'!H526</f>
        <v>0</v>
      </c>
      <c r="I526" s="22">
        <f t="shared" si="148"/>
        <v>0</v>
      </c>
      <c r="J526" s="22">
        <f t="shared" si="149"/>
        <v>2</v>
      </c>
      <c r="K526" s="22">
        <f t="shared" si="136"/>
        <v>2</v>
      </c>
      <c r="L526" s="22">
        <f t="shared" si="137"/>
        <v>0</v>
      </c>
      <c r="M526" s="22">
        <f t="shared" si="138"/>
        <v>8</v>
      </c>
      <c r="N526" s="22">
        <f t="shared" si="139"/>
        <v>2</v>
      </c>
      <c r="O526" s="22">
        <f t="shared" si="140"/>
        <v>10</v>
      </c>
      <c r="P526" s="35">
        <f>'Data Entry'!I526</f>
        <v>0</v>
      </c>
      <c r="Q526" s="35">
        <f>'Data Entry'!J526</f>
        <v>0</v>
      </c>
      <c r="R526" s="35">
        <f>'Data Entry'!K526</f>
        <v>5</v>
      </c>
      <c r="S526" s="35">
        <f>'Data Entry'!L526</f>
        <v>3</v>
      </c>
      <c r="T526" s="35">
        <f t="shared" si="141"/>
        <v>0</v>
      </c>
      <c r="U526" s="35">
        <f t="shared" si="142"/>
        <v>8</v>
      </c>
      <c r="V526" s="35" t="e">
        <f t="shared" si="150"/>
        <v>#DIV/0!</v>
      </c>
      <c r="W526" s="35">
        <f t="shared" si="151"/>
        <v>0.625</v>
      </c>
      <c r="X526" s="35">
        <f t="shared" si="152"/>
        <v>4</v>
      </c>
      <c r="Y526" s="35">
        <f t="shared" si="143"/>
        <v>0</v>
      </c>
      <c r="Z526" s="35">
        <f t="shared" si="144"/>
        <v>10</v>
      </c>
      <c r="AA526" s="35">
        <f t="shared" si="145"/>
        <v>10</v>
      </c>
      <c r="AB526" s="21">
        <f>'Data Entry'!S526</f>
        <v>0</v>
      </c>
      <c r="AC526" s="21">
        <f>'Data Entry'!T526</f>
        <v>4</v>
      </c>
      <c r="AD526" s="21">
        <f>'Data Entry'!U526</f>
        <v>0</v>
      </c>
      <c r="AE526" s="21">
        <f t="shared" si="146"/>
        <v>15</v>
      </c>
      <c r="AF526" s="13">
        <f>'Data Entry'!V526</f>
        <v>4</v>
      </c>
      <c r="AG526" s="13">
        <f t="shared" si="147"/>
        <v>1.33333333333333</v>
      </c>
      <c r="AH526" s="13">
        <f>'Data Entry'!W526</f>
        <v>0</v>
      </c>
      <c r="AI526" s="13">
        <f>'Data Entry'!X526</f>
        <v>0</v>
      </c>
      <c r="AJ526" s="13">
        <f>'Data Entry'!Y526</f>
        <v>0</v>
      </c>
      <c r="AK526" s="13">
        <f>'Data Entry'!Z526</f>
        <v>0</v>
      </c>
    </row>
    <row r="527" spans="1:37">
      <c r="A527" s="34">
        <f>'Data Entry'!A527</f>
        <v>8764</v>
      </c>
      <c r="B527" s="34">
        <f>'Data Entry'!B527</f>
        <v>93</v>
      </c>
      <c r="C527" s="20">
        <f>IF('Data Entry'!C527="red",1,IF('Data Entry'!C527="blue",2,0))</f>
        <v>2</v>
      </c>
      <c r="D527" s="22">
        <f>'Data Entry'!D527</f>
        <v>1</v>
      </c>
      <c r="E527" s="22">
        <f>'Data Entry'!E527</f>
        <v>0</v>
      </c>
      <c r="F527" s="22">
        <f>'Data Entry'!F527</f>
        <v>1</v>
      </c>
      <c r="G527" s="22">
        <f>'Data Entry'!G527</f>
        <v>0</v>
      </c>
      <c r="H527" s="22">
        <f>'Data Entry'!H527</f>
        <v>0</v>
      </c>
      <c r="I527" s="22">
        <f t="shared" si="148"/>
        <v>1</v>
      </c>
      <c r="J527" s="22">
        <f t="shared" si="149"/>
        <v>0</v>
      </c>
      <c r="K527" s="22">
        <f t="shared" si="136"/>
        <v>2</v>
      </c>
      <c r="L527" s="22">
        <f t="shared" si="137"/>
        <v>0</v>
      </c>
      <c r="M527" s="22">
        <f t="shared" si="138"/>
        <v>0</v>
      </c>
      <c r="N527" s="22">
        <f t="shared" si="139"/>
        <v>1</v>
      </c>
      <c r="O527" s="22">
        <f t="shared" si="140"/>
        <v>2</v>
      </c>
      <c r="P527" s="35">
        <f>'Data Entry'!I527</f>
        <v>11</v>
      </c>
      <c r="Q527" s="35">
        <f>'Data Entry'!J527</f>
        <v>0</v>
      </c>
      <c r="R527" s="35">
        <f>'Data Entry'!K527</f>
        <v>0</v>
      </c>
      <c r="S527" s="35">
        <f>'Data Entry'!L527</f>
        <v>0</v>
      </c>
      <c r="T527" s="35">
        <f t="shared" si="141"/>
        <v>11</v>
      </c>
      <c r="U527" s="35">
        <f t="shared" si="142"/>
        <v>0</v>
      </c>
      <c r="V527" s="35">
        <f t="shared" si="150"/>
        <v>1</v>
      </c>
      <c r="W527" s="35" t="e">
        <f t="shared" si="151"/>
        <v>#DIV/0!</v>
      </c>
      <c r="X527" s="35">
        <f t="shared" si="152"/>
        <v>5.5</v>
      </c>
      <c r="Y527" s="35">
        <f t="shared" si="143"/>
        <v>11</v>
      </c>
      <c r="Z527" s="35">
        <f t="shared" si="144"/>
        <v>0</v>
      </c>
      <c r="AA527" s="35">
        <f t="shared" si="145"/>
        <v>11</v>
      </c>
      <c r="AB527" s="21">
        <f>'Data Entry'!S527</f>
        <v>0</v>
      </c>
      <c r="AC527" s="21">
        <f>'Data Entry'!T527</f>
        <v>2</v>
      </c>
      <c r="AD527" s="21">
        <f>'Data Entry'!U527</f>
        <v>0</v>
      </c>
      <c r="AE527" s="21">
        <f t="shared" si="146"/>
        <v>6</v>
      </c>
      <c r="AF527" s="13">
        <f>'Data Entry'!V527</f>
        <v>4</v>
      </c>
      <c r="AG527" s="13">
        <f t="shared" si="147"/>
        <v>1.33333333333333</v>
      </c>
      <c r="AH527" s="13">
        <f>'Data Entry'!W527</f>
        <v>0</v>
      </c>
      <c r="AI527" s="13">
        <f>'Data Entry'!X527</f>
        <v>0</v>
      </c>
      <c r="AJ527" s="13">
        <f>'Data Entry'!Y527</f>
        <v>0</v>
      </c>
      <c r="AK527" s="13">
        <f>'Data Entry'!Z527</f>
        <v>0</v>
      </c>
    </row>
    <row r="528" spans="1:37">
      <c r="A528" s="34">
        <f>'Data Entry'!A528</f>
        <v>610</v>
      </c>
      <c r="B528" s="34">
        <f>'Data Entry'!B528</f>
        <v>93</v>
      </c>
      <c r="C528" s="20">
        <f>IF('Data Entry'!C528="red",1,IF('Data Entry'!C528="blue",2,0))</f>
        <v>1</v>
      </c>
      <c r="D528" s="22">
        <f>'Data Entry'!D528</f>
        <v>0</v>
      </c>
      <c r="E528" s="22">
        <f>'Data Entry'!E528</f>
        <v>0</v>
      </c>
      <c r="F528" s="22">
        <f>'Data Entry'!F528</f>
        <v>0</v>
      </c>
      <c r="G528" s="22">
        <f>'Data Entry'!G528</f>
        <v>0</v>
      </c>
      <c r="H528" s="22">
        <f>'Data Entry'!H528</f>
        <v>0</v>
      </c>
      <c r="I528" s="22">
        <f t="shared" si="148"/>
        <v>0</v>
      </c>
      <c r="J528" s="22">
        <f t="shared" si="149"/>
        <v>0</v>
      </c>
      <c r="K528" s="22">
        <f t="shared" si="136"/>
        <v>0</v>
      </c>
      <c r="L528" s="22">
        <f t="shared" si="137"/>
        <v>0</v>
      </c>
      <c r="M528" s="22">
        <f t="shared" si="138"/>
        <v>0</v>
      </c>
      <c r="N528" s="22">
        <f t="shared" si="139"/>
        <v>0</v>
      </c>
      <c r="O528" s="22">
        <f t="shared" si="140"/>
        <v>0</v>
      </c>
      <c r="P528" s="35">
        <f>'Data Entry'!I528</f>
        <v>0</v>
      </c>
      <c r="Q528" s="35">
        <f>'Data Entry'!J528</f>
        <v>0</v>
      </c>
      <c r="R528" s="35">
        <f>'Data Entry'!K528</f>
        <v>8</v>
      </c>
      <c r="S528" s="35">
        <f>'Data Entry'!L528</f>
        <v>2</v>
      </c>
      <c r="T528" s="35">
        <f t="shared" si="141"/>
        <v>0</v>
      </c>
      <c r="U528" s="35">
        <f t="shared" si="142"/>
        <v>10</v>
      </c>
      <c r="V528" s="35" t="e">
        <f t="shared" si="150"/>
        <v>#DIV/0!</v>
      </c>
      <c r="W528" s="35">
        <f t="shared" si="151"/>
        <v>0.8</v>
      </c>
      <c r="X528" s="35">
        <f t="shared" si="152"/>
        <v>5</v>
      </c>
      <c r="Y528" s="35">
        <f t="shared" si="143"/>
        <v>0</v>
      </c>
      <c r="Z528" s="35">
        <f t="shared" si="144"/>
        <v>16</v>
      </c>
      <c r="AA528" s="35">
        <f t="shared" si="145"/>
        <v>16</v>
      </c>
      <c r="AB528" s="21">
        <f>'Data Entry'!S528</f>
        <v>0</v>
      </c>
      <c r="AC528" s="21">
        <f>'Data Entry'!T528</f>
        <v>1</v>
      </c>
      <c r="AD528" s="21">
        <f>'Data Entry'!U528</f>
        <v>0</v>
      </c>
      <c r="AE528" s="21">
        <f t="shared" si="146"/>
        <v>4</v>
      </c>
      <c r="AF528" s="13">
        <f>'Data Entry'!V528</f>
        <v>0</v>
      </c>
      <c r="AG528" s="13">
        <f t="shared" si="147"/>
        <v>0</v>
      </c>
      <c r="AH528" s="13">
        <f>'Data Entry'!W528</f>
        <v>0</v>
      </c>
      <c r="AI528" s="13">
        <f>'Data Entry'!X528</f>
        <v>0</v>
      </c>
      <c r="AJ528" s="13">
        <f>'Data Entry'!Y528</f>
        <v>0</v>
      </c>
      <c r="AK528" s="13">
        <f>'Data Entry'!Z528</f>
        <v>0</v>
      </c>
    </row>
    <row r="529" spans="1:37">
      <c r="A529" s="34">
        <f>'Data Entry'!A529</f>
        <v>3161</v>
      </c>
      <c r="B529" s="34">
        <f>'Data Entry'!B529</f>
        <v>94</v>
      </c>
      <c r="C529" s="20">
        <f>IF('Data Entry'!C529="red",1,IF('Data Entry'!C529="blue",2,0))</f>
        <v>1</v>
      </c>
      <c r="D529" s="22">
        <f>'Data Entry'!D529</f>
        <v>1</v>
      </c>
      <c r="E529" s="22">
        <f>'Data Entry'!E529</f>
        <v>0</v>
      </c>
      <c r="F529" s="22">
        <f>'Data Entry'!F529</f>
        <v>0</v>
      </c>
      <c r="G529" s="22">
        <f>'Data Entry'!G529</f>
        <v>1</v>
      </c>
      <c r="H529" s="22">
        <f>'Data Entry'!H529</f>
        <v>0</v>
      </c>
      <c r="I529" s="22">
        <f t="shared" si="148"/>
        <v>0</v>
      </c>
      <c r="J529" s="22">
        <f t="shared" si="149"/>
        <v>1</v>
      </c>
      <c r="K529" s="22">
        <f t="shared" si="136"/>
        <v>2</v>
      </c>
      <c r="L529" s="22">
        <f t="shared" si="137"/>
        <v>0</v>
      </c>
      <c r="M529" s="22">
        <f t="shared" si="138"/>
        <v>4</v>
      </c>
      <c r="N529" s="22">
        <f t="shared" si="139"/>
        <v>1</v>
      </c>
      <c r="O529" s="22">
        <f t="shared" si="140"/>
        <v>6</v>
      </c>
      <c r="P529" s="35">
        <f>'Data Entry'!I529</f>
        <v>0</v>
      </c>
      <c r="Q529" s="35">
        <f>'Data Entry'!J529</f>
        <v>0</v>
      </c>
      <c r="R529" s="35">
        <f>'Data Entry'!K529</f>
        <v>1</v>
      </c>
      <c r="S529" s="35">
        <f>'Data Entry'!L529</f>
        <v>5</v>
      </c>
      <c r="T529" s="35">
        <f t="shared" si="141"/>
        <v>0</v>
      </c>
      <c r="U529" s="35">
        <f t="shared" si="142"/>
        <v>6</v>
      </c>
      <c r="V529" s="35" t="e">
        <f t="shared" si="150"/>
        <v>#DIV/0!</v>
      </c>
      <c r="W529" s="35">
        <f t="shared" si="151"/>
        <v>0.166666666666667</v>
      </c>
      <c r="X529" s="35">
        <f t="shared" si="152"/>
        <v>3</v>
      </c>
      <c r="Y529" s="35">
        <f t="shared" si="143"/>
        <v>0</v>
      </c>
      <c r="Z529" s="35">
        <f t="shared" si="144"/>
        <v>2</v>
      </c>
      <c r="AA529" s="35">
        <f t="shared" si="145"/>
        <v>2</v>
      </c>
      <c r="AB529" s="21">
        <f>'Data Entry'!S529</f>
        <v>0</v>
      </c>
      <c r="AC529" s="21">
        <f>'Data Entry'!T529</f>
        <v>3</v>
      </c>
      <c r="AD529" s="21">
        <f>'Data Entry'!U529</f>
        <v>0</v>
      </c>
      <c r="AE529" s="21">
        <f t="shared" si="146"/>
        <v>10</v>
      </c>
      <c r="AF529" s="13">
        <f>'Data Entry'!V529</f>
        <v>4</v>
      </c>
      <c r="AG529" s="13">
        <f t="shared" si="147"/>
        <v>1.33333333333333</v>
      </c>
      <c r="AH529" s="13">
        <f>'Data Entry'!W529</f>
        <v>0</v>
      </c>
      <c r="AI529" s="13">
        <f>'Data Entry'!X529</f>
        <v>0</v>
      </c>
      <c r="AJ529" s="13">
        <f>'Data Entry'!Y529</f>
        <v>0</v>
      </c>
      <c r="AK529" s="13">
        <f>'Data Entry'!Z529</f>
        <v>0</v>
      </c>
    </row>
    <row r="530" spans="1:37">
      <c r="A530" s="34">
        <f>'Data Entry'!A530</f>
        <v>2200</v>
      </c>
      <c r="B530" s="34">
        <f>'Data Entry'!B530</f>
        <v>94</v>
      </c>
      <c r="C530" s="20">
        <f>IF('Data Entry'!C530="red",1,IF('Data Entry'!C530="blue",2,0))</f>
        <v>1</v>
      </c>
      <c r="D530" s="22">
        <f>'Data Entry'!D530</f>
        <v>1</v>
      </c>
      <c r="E530" s="22">
        <f>'Data Entry'!E530</f>
        <v>0</v>
      </c>
      <c r="F530" s="22">
        <f>'Data Entry'!F530</f>
        <v>0</v>
      </c>
      <c r="G530" s="22">
        <f>'Data Entry'!G530</f>
        <v>3</v>
      </c>
      <c r="H530" s="22">
        <f>'Data Entry'!H530</f>
        <v>0</v>
      </c>
      <c r="I530" s="22">
        <f t="shared" si="148"/>
        <v>0</v>
      </c>
      <c r="J530" s="22">
        <f t="shared" si="149"/>
        <v>3</v>
      </c>
      <c r="K530" s="22">
        <f t="shared" si="136"/>
        <v>2</v>
      </c>
      <c r="L530" s="22">
        <f t="shared" si="137"/>
        <v>0</v>
      </c>
      <c r="M530" s="22">
        <f t="shared" si="138"/>
        <v>12</v>
      </c>
      <c r="N530" s="22">
        <f t="shared" si="139"/>
        <v>3</v>
      </c>
      <c r="O530" s="22">
        <f t="shared" si="140"/>
        <v>14</v>
      </c>
      <c r="P530" s="35">
        <f>'Data Entry'!I530</f>
        <v>1</v>
      </c>
      <c r="Q530" s="35">
        <f>'Data Entry'!J530</f>
        <v>0</v>
      </c>
      <c r="R530" s="35">
        <f>'Data Entry'!K530</f>
        <v>4</v>
      </c>
      <c r="S530" s="35">
        <f>'Data Entry'!L530</f>
        <v>2</v>
      </c>
      <c r="T530" s="35">
        <f t="shared" si="141"/>
        <v>1</v>
      </c>
      <c r="U530" s="35">
        <f t="shared" si="142"/>
        <v>6</v>
      </c>
      <c r="V530" s="35">
        <f t="shared" si="150"/>
        <v>1</v>
      </c>
      <c r="W530" s="35">
        <f t="shared" si="151"/>
        <v>0.666666666666667</v>
      </c>
      <c r="X530" s="35">
        <f t="shared" si="152"/>
        <v>3.5</v>
      </c>
      <c r="Y530" s="35">
        <f t="shared" si="143"/>
        <v>1</v>
      </c>
      <c r="Z530" s="35">
        <f t="shared" si="144"/>
        <v>8</v>
      </c>
      <c r="AA530" s="35">
        <f t="shared" si="145"/>
        <v>9</v>
      </c>
      <c r="AB530" s="21">
        <f>'Data Entry'!S530</f>
        <v>0</v>
      </c>
      <c r="AC530" s="21">
        <f>'Data Entry'!T530</f>
        <v>4</v>
      </c>
      <c r="AD530" s="21">
        <f>'Data Entry'!U530</f>
        <v>0</v>
      </c>
      <c r="AE530" s="21">
        <f t="shared" si="146"/>
        <v>15</v>
      </c>
      <c r="AF530" s="13">
        <f>'Data Entry'!V530</f>
        <v>0</v>
      </c>
      <c r="AG530" s="13">
        <f t="shared" si="147"/>
        <v>0</v>
      </c>
      <c r="AH530" s="13">
        <f>'Data Entry'!W530</f>
        <v>0</v>
      </c>
      <c r="AI530" s="13">
        <f>'Data Entry'!X530</f>
        <v>0</v>
      </c>
      <c r="AJ530" s="13">
        <f>'Data Entry'!Y530</f>
        <v>0</v>
      </c>
      <c r="AK530" s="13">
        <f>'Data Entry'!Z530</f>
        <v>0</v>
      </c>
    </row>
    <row r="531" spans="1:37">
      <c r="A531" s="34">
        <f>'Data Entry'!A531</f>
        <v>8850</v>
      </c>
      <c r="B531" s="34">
        <f>'Data Entry'!B531</f>
        <v>94</v>
      </c>
      <c r="C531" s="20">
        <f>IF('Data Entry'!C531="red",1,IF('Data Entry'!C531="blue",2,0))</f>
        <v>1</v>
      </c>
      <c r="D531" s="22">
        <f>'Data Entry'!D531</f>
        <v>1</v>
      </c>
      <c r="E531" s="22">
        <f>'Data Entry'!E531</f>
        <v>0</v>
      </c>
      <c r="F531" s="22">
        <f>'Data Entry'!F531</f>
        <v>0</v>
      </c>
      <c r="G531" s="22">
        <f>'Data Entry'!G531</f>
        <v>0</v>
      </c>
      <c r="H531" s="22">
        <f>'Data Entry'!H531</f>
        <v>0</v>
      </c>
      <c r="I531" s="22">
        <f t="shared" si="148"/>
        <v>0</v>
      </c>
      <c r="J531" s="22">
        <f t="shared" si="149"/>
        <v>0</v>
      </c>
      <c r="K531" s="22">
        <f t="shared" si="136"/>
        <v>2</v>
      </c>
      <c r="L531" s="22">
        <f t="shared" si="137"/>
        <v>0</v>
      </c>
      <c r="M531" s="22">
        <f t="shared" si="138"/>
        <v>0</v>
      </c>
      <c r="N531" s="22">
        <f t="shared" si="139"/>
        <v>0</v>
      </c>
      <c r="O531" s="22">
        <f t="shared" si="140"/>
        <v>2</v>
      </c>
      <c r="P531" s="35">
        <f>'Data Entry'!I531</f>
        <v>4</v>
      </c>
      <c r="Q531" s="35">
        <f>'Data Entry'!J531</f>
        <v>5</v>
      </c>
      <c r="R531" s="35">
        <f>'Data Entry'!K531</f>
        <v>0</v>
      </c>
      <c r="S531" s="35">
        <f>'Data Entry'!L531</f>
        <v>0</v>
      </c>
      <c r="T531" s="35">
        <f t="shared" si="141"/>
        <v>9</v>
      </c>
      <c r="U531" s="35">
        <f t="shared" si="142"/>
        <v>0</v>
      </c>
      <c r="V531" s="35">
        <f t="shared" si="150"/>
        <v>0.444444444444444</v>
      </c>
      <c r="W531" s="35" t="e">
        <f t="shared" si="151"/>
        <v>#DIV/0!</v>
      </c>
      <c r="X531" s="35">
        <f t="shared" si="152"/>
        <v>4.5</v>
      </c>
      <c r="Y531" s="35">
        <f t="shared" si="143"/>
        <v>4</v>
      </c>
      <c r="Z531" s="35">
        <f t="shared" si="144"/>
        <v>0</v>
      </c>
      <c r="AA531" s="35">
        <f t="shared" si="145"/>
        <v>4</v>
      </c>
      <c r="AB531" s="21">
        <f>'Data Entry'!S531</f>
        <v>0</v>
      </c>
      <c r="AC531" s="21">
        <f>'Data Entry'!T531</f>
        <v>0</v>
      </c>
      <c r="AD531" s="21">
        <f>'Data Entry'!U531</f>
        <v>0</v>
      </c>
      <c r="AE531" s="21">
        <f t="shared" si="146"/>
        <v>0</v>
      </c>
      <c r="AF531" s="13">
        <f>'Data Entry'!V531</f>
        <v>0</v>
      </c>
      <c r="AG531" s="13">
        <f t="shared" si="147"/>
        <v>0</v>
      </c>
      <c r="AH531" s="13">
        <f>'Data Entry'!W531</f>
        <v>0</v>
      </c>
      <c r="AI531" s="13">
        <f>'Data Entry'!X531</f>
        <v>0</v>
      </c>
      <c r="AJ531" s="13">
        <f>'Data Entry'!Y531</f>
        <v>0</v>
      </c>
      <c r="AK531" s="13">
        <f>'Data Entry'!Z531</f>
        <v>0</v>
      </c>
    </row>
    <row r="532" spans="1:37">
      <c r="A532" s="34">
        <f>'Data Entry'!A532</f>
        <v>4678</v>
      </c>
      <c r="B532" s="34">
        <f>'Data Entry'!B532</f>
        <v>95</v>
      </c>
      <c r="C532" s="20">
        <f>IF('Data Entry'!C532="red",1,IF('Data Entry'!C532="blue",2,0))</f>
        <v>2</v>
      </c>
      <c r="D532" s="22">
        <f>'Data Entry'!D532</f>
        <v>1</v>
      </c>
      <c r="E532" s="22">
        <f>'Data Entry'!E532</f>
        <v>0</v>
      </c>
      <c r="F532" s="22">
        <f>'Data Entry'!F532</f>
        <v>0</v>
      </c>
      <c r="G532" s="22">
        <f>'Data Entry'!G532</f>
        <v>1</v>
      </c>
      <c r="H532" s="22">
        <f>'Data Entry'!H532</f>
        <v>0</v>
      </c>
      <c r="I532" s="22">
        <f t="shared" si="148"/>
        <v>0</v>
      </c>
      <c r="J532" s="22">
        <f t="shared" si="149"/>
        <v>1</v>
      </c>
      <c r="K532" s="22">
        <f t="shared" si="136"/>
        <v>2</v>
      </c>
      <c r="L532" s="22">
        <f t="shared" si="137"/>
        <v>0</v>
      </c>
      <c r="M532" s="22">
        <f t="shared" si="138"/>
        <v>4</v>
      </c>
      <c r="N532" s="22">
        <f t="shared" si="139"/>
        <v>1</v>
      </c>
      <c r="O532" s="22">
        <f t="shared" si="140"/>
        <v>6</v>
      </c>
      <c r="P532" s="35">
        <f>'Data Entry'!I532</f>
        <v>0</v>
      </c>
      <c r="Q532" s="35">
        <f>'Data Entry'!J532</f>
        <v>0</v>
      </c>
      <c r="R532" s="35">
        <f>'Data Entry'!K532</f>
        <v>8</v>
      </c>
      <c r="S532" s="35">
        <f>'Data Entry'!L532</f>
        <v>6</v>
      </c>
      <c r="T532" s="35">
        <f t="shared" si="141"/>
        <v>0</v>
      </c>
      <c r="U532" s="35">
        <f t="shared" si="142"/>
        <v>14</v>
      </c>
      <c r="V532" s="35" t="e">
        <f t="shared" si="150"/>
        <v>#DIV/0!</v>
      </c>
      <c r="W532" s="35">
        <f t="shared" si="151"/>
        <v>0.571428571428571</v>
      </c>
      <c r="X532" s="35">
        <f t="shared" si="152"/>
        <v>7</v>
      </c>
      <c r="Y532" s="35">
        <f t="shared" si="143"/>
        <v>0</v>
      </c>
      <c r="Z532" s="35">
        <f t="shared" si="144"/>
        <v>16</v>
      </c>
      <c r="AA532" s="35">
        <f t="shared" si="145"/>
        <v>16</v>
      </c>
      <c r="AB532" s="21">
        <f>'Data Entry'!S532</f>
        <v>0</v>
      </c>
      <c r="AC532" s="21">
        <f>'Data Entry'!T532</f>
        <v>4</v>
      </c>
      <c r="AD532" s="21">
        <f>'Data Entry'!U532</f>
        <v>0</v>
      </c>
      <c r="AE532" s="21">
        <f t="shared" si="146"/>
        <v>15</v>
      </c>
      <c r="AF532" s="13">
        <f>'Data Entry'!V532</f>
        <v>0</v>
      </c>
      <c r="AG532" s="13">
        <f t="shared" si="147"/>
        <v>0</v>
      </c>
      <c r="AH532" s="13">
        <f>'Data Entry'!W532</f>
        <v>0</v>
      </c>
      <c r="AI532" s="13">
        <f>'Data Entry'!X532</f>
        <v>0</v>
      </c>
      <c r="AJ532" s="13">
        <f>'Data Entry'!Y532</f>
        <v>0</v>
      </c>
      <c r="AK532" s="13">
        <f>'Data Entry'!Z532</f>
        <v>0</v>
      </c>
    </row>
    <row r="533" spans="1:37">
      <c r="A533" s="34">
        <f>'Data Entry'!A533</f>
        <v>4476</v>
      </c>
      <c r="B533" s="34">
        <f>'Data Entry'!B533</f>
        <v>94</v>
      </c>
      <c r="C533" s="20">
        <f>IF('Data Entry'!C533="red",1,IF('Data Entry'!C533="blue",2,0))</f>
        <v>2</v>
      </c>
      <c r="D533" s="22">
        <f>'Data Entry'!D533</f>
        <v>1</v>
      </c>
      <c r="E533" s="22">
        <f>'Data Entry'!E533</f>
        <v>0</v>
      </c>
      <c r="F533" s="22">
        <f>'Data Entry'!F533</f>
        <v>0</v>
      </c>
      <c r="G533" s="22">
        <f>'Data Entry'!G533</f>
        <v>2</v>
      </c>
      <c r="H533" s="22">
        <f>'Data Entry'!H533</f>
        <v>0</v>
      </c>
      <c r="I533" s="22">
        <f t="shared" si="148"/>
        <v>0</v>
      </c>
      <c r="J533" s="22">
        <f t="shared" si="149"/>
        <v>2</v>
      </c>
      <c r="K533" s="22">
        <f t="shared" si="136"/>
        <v>2</v>
      </c>
      <c r="L533" s="22">
        <f t="shared" si="137"/>
        <v>0</v>
      </c>
      <c r="M533" s="22">
        <f t="shared" si="138"/>
        <v>8</v>
      </c>
      <c r="N533" s="22">
        <f t="shared" si="139"/>
        <v>2</v>
      </c>
      <c r="O533" s="22">
        <f t="shared" si="140"/>
        <v>10</v>
      </c>
      <c r="P533" s="35">
        <f>'Data Entry'!I533</f>
        <v>0</v>
      </c>
      <c r="Q533" s="35">
        <f>'Data Entry'!J533</f>
        <v>0</v>
      </c>
      <c r="R533" s="35">
        <f>'Data Entry'!K533</f>
        <v>13</v>
      </c>
      <c r="S533" s="35">
        <f>'Data Entry'!L533</f>
        <v>5</v>
      </c>
      <c r="T533" s="35">
        <f t="shared" si="141"/>
        <v>0</v>
      </c>
      <c r="U533" s="35">
        <f t="shared" si="142"/>
        <v>18</v>
      </c>
      <c r="V533" s="35" t="e">
        <f t="shared" si="150"/>
        <v>#DIV/0!</v>
      </c>
      <c r="W533" s="35">
        <f t="shared" si="151"/>
        <v>0.722222222222222</v>
      </c>
      <c r="X533" s="35">
        <f t="shared" si="152"/>
        <v>9</v>
      </c>
      <c r="Y533" s="35">
        <f t="shared" si="143"/>
        <v>0</v>
      </c>
      <c r="Z533" s="35">
        <f t="shared" si="144"/>
        <v>26</v>
      </c>
      <c r="AA533" s="35">
        <f t="shared" si="145"/>
        <v>26</v>
      </c>
      <c r="AB533" s="21">
        <f>'Data Entry'!S533</f>
        <v>0</v>
      </c>
      <c r="AC533" s="21">
        <f>'Data Entry'!T533</f>
        <v>0</v>
      </c>
      <c r="AD533" s="21">
        <f>'Data Entry'!U533</f>
        <v>0</v>
      </c>
      <c r="AE533" s="21">
        <f t="shared" si="146"/>
        <v>0</v>
      </c>
      <c r="AF533" s="13">
        <f>'Data Entry'!V533</f>
        <v>0</v>
      </c>
      <c r="AG533" s="13">
        <f t="shared" si="147"/>
        <v>0</v>
      </c>
      <c r="AH533" s="13">
        <f>'Data Entry'!W533</f>
        <v>0</v>
      </c>
      <c r="AI533" s="13">
        <f>'Data Entry'!X533</f>
        <v>0</v>
      </c>
      <c r="AJ533" s="13">
        <f>'Data Entry'!Y533</f>
        <v>0</v>
      </c>
      <c r="AK533" s="13">
        <f>'Data Entry'!Z533</f>
        <v>0</v>
      </c>
    </row>
    <row r="534" spans="1:37">
      <c r="A534" s="34">
        <f>'Data Entry'!A534</f>
        <v>6397</v>
      </c>
      <c r="B534" s="34">
        <f>'Data Entry'!B534</f>
        <v>95</v>
      </c>
      <c r="C534" s="20">
        <f>IF('Data Entry'!C534="red",1,IF('Data Entry'!C534="blue",2,0))</f>
        <v>1</v>
      </c>
      <c r="D534" s="22">
        <f>'Data Entry'!D534</f>
        <v>0</v>
      </c>
      <c r="E534" s="22">
        <f>'Data Entry'!E534</f>
        <v>1</v>
      </c>
      <c r="F534" s="22">
        <f>'Data Entry'!F534</f>
        <v>3</v>
      </c>
      <c r="G534" s="22">
        <f>'Data Entry'!G534</f>
        <v>0</v>
      </c>
      <c r="H534" s="22">
        <f>'Data Entry'!H534</f>
        <v>0</v>
      </c>
      <c r="I534" s="22">
        <f t="shared" si="148"/>
        <v>4</v>
      </c>
      <c r="J534" s="22">
        <f t="shared" si="149"/>
        <v>0</v>
      </c>
      <c r="K534" s="22">
        <f t="shared" si="136"/>
        <v>0</v>
      </c>
      <c r="L534" s="22">
        <f t="shared" si="137"/>
        <v>2</v>
      </c>
      <c r="M534" s="22">
        <f t="shared" si="138"/>
        <v>0</v>
      </c>
      <c r="N534" s="22">
        <f t="shared" si="139"/>
        <v>4</v>
      </c>
      <c r="O534" s="22">
        <f t="shared" si="140"/>
        <v>2</v>
      </c>
      <c r="P534" s="35">
        <f>'Data Entry'!I534</f>
        <v>0</v>
      </c>
      <c r="Q534" s="35">
        <f>'Data Entry'!J534</f>
        <v>0</v>
      </c>
      <c r="R534" s="35">
        <f>'Data Entry'!K534</f>
        <v>0</v>
      </c>
      <c r="S534" s="35">
        <f>'Data Entry'!L534</f>
        <v>0</v>
      </c>
      <c r="T534" s="35">
        <f t="shared" si="141"/>
        <v>0</v>
      </c>
      <c r="U534" s="35">
        <f t="shared" si="142"/>
        <v>0</v>
      </c>
      <c r="V534" s="35" t="e">
        <f t="shared" si="150"/>
        <v>#DIV/0!</v>
      </c>
      <c r="W534" s="35" t="e">
        <f t="shared" si="151"/>
        <v>#DIV/0!</v>
      </c>
      <c r="X534" s="35">
        <f t="shared" si="152"/>
        <v>0</v>
      </c>
      <c r="Y534" s="35">
        <f t="shared" si="143"/>
        <v>0</v>
      </c>
      <c r="Z534" s="35">
        <f t="shared" si="144"/>
        <v>0</v>
      </c>
      <c r="AA534" s="35">
        <f t="shared" si="145"/>
        <v>0</v>
      </c>
      <c r="AB534" s="21">
        <f>'Data Entry'!S534</f>
        <v>0</v>
      </c>
      <c r="AC534" s="21">
        <f>'Data Entry'!T534</f>
        <v>2</v>
      </c>
      <c r="AD534" s="21">
        <f>'Data Entry'!U534</f>
        <v>0</v>
      </c>
      <c r="AE534" s="21">
        <f t="shared" si="146"/>
        <v>6</v>
      </c>
      <c r="AF534" s="13">
        <f>'Data Entry'!V534</f>
        <v>0</v>
      </c>
      <c r="AG534" s="13">
        <f t="shared" si="147"/>
        <v>0</v>
      </c>
      <c r="AH534" s="13">
        <f>'Data Entry'!W534</f>
        <v>0</v>
      </c>
      <c r="AI534" s="13">
        <f>'Data Entry'!X534</f>
        <v>0</v>
      </c>
      <c r="AJ534" s="13">
        <f>'Data Entry'!Y534</f>
        <v>0</v>
      </c>
      <c r="AK534" s="13">
        <f>'Data Entry'!Z534</f>
        <v>0</v>
      </c>
    </row>
    <row r="535" spans="1:37">
      <c r="A535" s="34">
        <f>'Data Entry'!A535</f>
        <v>4152</v>
      </c>
      <c r="B535" s="34">
        <f>'Data Entry'!B535</f>
        <v>95</v>
      </c>
      <c r="C535" s="20">
        <f>IF('Data Entry'!C535="red",1,IF('Data Entry'!C535="blue",2,0))</f>
        <v>1</v>
      </c>
      <c r="D535" s="22">
        <f>'Data Entry'!D535</f>
        <v>1</v>
      </c>
      <c r="E535" s="22">
        <f>'Data Entry'!E535</f>
        <v>1</v>
      </c>
      <c r="F535" s="22">
        <f>'Data Entry'!F535</f>
        <v>0</v>
      </c>
      <c r="G535" s="22">
        <f>'Data Entry'!G535</f>
        <v>1</v>
      </c>
      <c r="H535" s="22">
        <f>'Data Entry'!H535</f>
        <v>0</v>
      </c>
      <c r="I535" s="22">
        <f t="shared" si="148"/>
        <v>1</v>
      </c>
      <c r="J535" s="22">
        <f t="shared" si="149"/>
        <v>1</v>
      </c>
      <c r="K535" s="22">
        <f t="shared" si="136"/>
        <v>2</v>
      </c>
      <c r="L535" s="22">
        <f t="shared" si="137"/>
        <v>2</v>
      </c>
      <c r="M535" s="22">
        <f t="shared" si="138"/>
        <v>4</v>
      </c>
      <c r="N535" s="22">
        <f t="shared" si="139"/>
        <v>2</v>
      </c>
      <c r="O535" s="22">
        <f t="shared" si="140"/>
        <v>8</v>
      </c>
      <c r="P535" s="35">
        <f>'Data Entry'!I535</f>
        <v>0</v>
      </c>
      <c r="Q535" s="35">
        <f>'Data Entry'!J535</f>
        <v>0</v>
      </c>
      <c r="R535" s="35">
        <f>'Data Entry'!K535</f>
        <v>0</v>
      </c>
      <c r="S535" s="35">
        <f>'Data Entry'!L535</f>
        <v>0</v>
      </c>
      <c r="T535" s="35">
        <f t="shared" si="141"/>
        <v>0</v>
      </c>
      <c r="U535" s="35">
        <f t="shared" si="142"/>
        <v>0</v>
      </c>
      <c r="V535" s="35" t="e">
        <f t="shared" si="150"/>
        <v>#DIV/0!</v>
      </c>
      <c r="W535" s="35" t="e">
        <f t="shared" si="151"/>
        <v>#DIV/0!</v>
      </c>
      <c r="X535" s="35">
        <f t="shared" si="152"/>
        <v>0</v>
      </c>
      <c r="Y535" s="35">
        <f t="shared" si="143"/>
        <v>0</v>
      </c>
      <c r="Z535" s="35">
        <f t="shared" si="144"/>
        <v>0</v>
      </c>
      <c r="AA535" s="35">
        <f t="shared" si="145"/>
        <v>0</v>
      </c>
      <c r="AB535" s="21">
        <f>'Data Entry'!S535</f>
        <v>0</v>
      </c>
      <c r="AC535" s="21">
        <f>'Data Entry'!T535</f>
        <v>4</v>
      </c>
      <c r="AD535" s="21">
        <f>'Data Entry'!U535</f>
        <v>0</v>
      </c>
      <c r="AE535" s="21">
        <f t="shared" si="146"/>
        <v>15</v>
      </c>
      <c r="AF535" s="13">
        <f>'Data Entry'!V535</f>
        <v>16</v>
      </c>
      <c r="AG535" s="13">
        <f t="shared" si="147"/>
        <v>5.33333333333333</v>
      </c>
      <c r="AH535" s="13">
        <f>'Data Entry'!W535</f>
        <v>0</v>
      </c>
      <c r="AI535" s="13">
        <f>'Data Entry'!X535</f>
        <v>1</v>
      </c>
      <c r="AJ535" s="13">
        <f>'Data Entry'!Y535</f>
        <v>0</v>
      </c>
      <c r="AK535" s="13">
        <f>'Data Entry'!Z535</f>
        <v>0</v>
      </c>
    </row>
    <row r="536" spans="1:37">
      <c r="A536" s="34">
        <f>'Data Entry'!A536</f>
        <v>4617</v>
      </c>
      <c r="B536" s="34">
        <f>'Data Entry'!B536</f>
        <v>95</v>
      </c>
      <c r="C536" s="20">
        <f>IF('Data Entry'!C536="red",1,IF('Data Entry'!C536="blue",2,0))</f>
        <v>0</v>
      </c>
      <c r="D536" s="22">
        <f>'Data Entry'!D536</f>
        <v>1</v>
      </c>
      <c r="E536" s="22">
        <f>'Data Entry'!E536</f>
        <v>0</v>
      </c>
      <c r="F536" s="22">
        <f>'Data Entry'!F536</f>
        <v>0</v>
      </c>
      <c r="G536" s="22">
        <f>'Data Entry'!G536</f>
        <v>0</v>
      </c>
      <c r="H536" s="22">
        <f>'Data Entry'!H536</f>
        <v>0</v>
      </c>
      <c r="I536" s="22">
        <f t="shared" si="148"/>
        <v>0</v>
      </c>
      <c r="J536" s="22">
        <f t="shared" si="149"/>
        <v>0</v>
      </c>
      <c r="K536" s="22">
        <f t="shared" si="136"/>
        <v>2</v>
      </c>
      <c r="L536" s="22">
        <f t="shared" si="137"/>
        <v>0</v>
      </c>
      <c r="M536" s="22">
        <f t="shared" si="138"/>
        <v>0</v>
      </c>
      <c r="N536" s="22">
        <f t="shared" si="139"/>
        <v>0</v>
      </c>
      <c r="O536" s="22">
        <f t="shared" si="140"/>
        <v>2</v>
      </c>
      <c r="P536" s="35">
        <f>'Data Entry'!I536</f>
        <v>0</v>
      </c>
      <c r="Q536" s="35">
        <f>'Data Entry'!J536</f>
        <v>0</v>
      </c>
      <c r="R536" s="35">
        <f>'Data Entry'!K536</f>
        <v>0</v>
      </c>
      <c r="S536" s="35">
        <f>'Data Entry'!L536</f>
        <v>0</v>
      </c>
      <c r="T536" s="35">
        <f t="shared" si="141"/>
        <v>0</v>
      </c>
      <c r="U536" s="35">
        <f t="shared" si="142"/>
        <v>0</v>
      </c>
      <c r="V536" s="35" t="e">
        <f t="shared" si="150"/>
        <v>#DIV/0!</v>
      </c>
      <c r="W536" s="35" t="e">
        <f t="shared" si="151"/>
        <v>#DIV/0!</v>
      </c>
      <c r="X536" s="35">
        <f t="shared" si="152"/>
        <v>0</v>
      </c>
      <c r="Y536" s="35">
        <f t="shared" si="143"/>
        <v>0</v>
      </c>
      <c r="Z536" s="35">
        <f t="shared" si="144"/>
        <v>0</v>
      </c>
      <c r="AA536" s="35">
        <f t="shared" si="145"/>
        <v>0</v>
      </c>
      <c r="AB536" s="21">
        <f>'Data Entry'!S536</f>
        <v>0</v>
      </c>
      <c r="AC536" s="21">
        <f>'Data Entry'!T536</f>
        <v>0</v>
      </c>
      <c r="AD536" s="21">
        <f>'Data Entry'!U536</f>
        <v>0</v>
      </c>
      <c r="AE536" s="21">
        <f t="shared" si="146"/>
        <v>0</v>
      </c>
      <c r="AF536" s="13">
        <f>'Data Entry'!V536</f>
        <v>0</v>
      </c>
      <c r="AG536" s="13">
        <f t="shared" si="147"/>
        <v>0</v>
      </c>
      <c r="AH536" s="13">
        <f>'Data Entry'!W536</f>
        <v>0</v>
      </c>
      <c r="AI536" s="13">
        <f>'Data Entry'!X536</f>
        <v>0</v>
      </c>
      <c r="AJ536" s="13">
        <f>'Data Entry'!Y536</f>
        <v>0</v>
      </c>
      <c r="AK536" s="13">
        <f>'Data Entry'!Z536</f>
        <v>0</v>
      </c>
    </row>
    <row r="537" spans="1:37">
      <c r="A537" s="34">
        <f>'Data Entry'!A537</f>
        <v>1374</v>
      </c>
      <c r="B537" s="34">
        <f>'Data Entry'!B537</f>
        <v>95</v>
      </c>
      <c r="C537" s="20">
        <f>IF('Data Entry'!C537="red",1,IF('Data Entry'!C537="blue",2,0))</f>
        <v>2</v>
      </c>
      <c r="D537" s="22">
        <f>'Data Entry'!D537</f>
        <v>1</v>
      </c>
      <c r="E537" s="22">
        <f>'Data Entry'!E537</f>
        <v>0</v>
      </c>
      <c r="F537" s="22">
        <f>'Data Entry'!F537</f>
        <v>0</v>
      </c>
      <c r="G537" s="22">
        <f>'Data Entry'!G537</f>
        <v>0</v>
      </c>
      <c r="H537" s="22">
        <f>'Data Entry'!H537</f>
        <v>0</v>
      </c>
      <c r="I537" s="22">
        <f t="shared" si="148"/>
        <v>0</v>
      </c>
      <c r="J537" s="22">
        <f t="shared" si="149"/>
        <v>0</v>
      </c>
      <c r="K537" s="22">
        <f t="shared" si="136"/>
        <v>2</v>
      </c>
      <c r="L537" s="22">
        <f t="shared" si="137"/>
        <v>0</v>
      </c>
      <c r="M537" s="22">
        <f t="shared" si="138"/>
        <v>0</v>
      </c>
      <c r="N537" s="22">
        <f t="shared" si="139"/>
        <v>0</v>
      </c>
      <c r="O537" s="22">
        <f t="shared" si="140"/>
        <v>2</v>
      </c>
      <c r="P537" s="35">
        <f>'Data Entry'!I537</f>
        <v>0</v>
      </c>
      <c r="Q537" s="35">
        <f>'Data Entry'!J537</f>
        <v>0</v>
      </c>
      <c r="R537" s="35">
        <f>'Data Entry'!K537</f>
        <v>0</v>
      </c>
      <c r="S537" s="35">
        <f>'Data Entry'!L537</f>
        <v>0</v>
      </c>
      <c r="T537" s="35">
        <f t="shared" si="141"/>
        <v>0</v>
      </c>
      <c r="U537" s="35">
        <f t="shared" si="142"/>
        <v>0</v>
      </c>
      <c r="V537" s="35" t="e">
        <f t="shared" si="150"/>
        <v>#DIV/0!</v>
      </c>
      <c r="W537" s="35" t="e">
        <f t="shared" si="151"/>
        <v>#DIV/0!</v>
      </c>
      <c r="X537" s="35">
        <f t="shared" si="152"/>
        <v>0</v>
      </c>
      <c r="Y537" s="35">
        <f t="shared" si="143"/>
        <v>0</v>
      </c>
      <c r="Z537" s="35">
        <f t="shared" si="144"/>
        <v>0</v>
      </c>
      <c r="AA537" s="35">
        <f t="shared" si="145"/>
        <v>0</v>
      </c>
      <c r="AB537" s="21">
        <f>'Data Entry'!S537</f>
        <v>0</v>
      </c>
      <c r="AC537" s="21">
        <f>'Data Entry'!T537</f>
        <v>0</v>
      </c>
      <c r="AD537" s="21">
        <f>'Data Entry'!U537</f>
        <v>0</v>
      </c>
      <c r="AE537" s="21">
        <f t="shared" si="146"/>
        <v>0</v>
      </c>
      <c r="AF537" s="13">
        <f>'Data Entry'!V537</f>
        <v>0</v>
      </c>
      <c r="AG537" s="13">
        <f t="shared" si="147"/>
        <v>0</v>
      </c>
      <c r="AH537" s="13">
        <f>'Data Entry'!W537</f>
        <v>0</v>
      </c>
      <c r="AI537" s="13">
        <f>'Data Entry'!X537</f>
        <v>0</v>
      </c>
      <c r="AJ537" s="13">
        <f>'Data Entry'!Y537</f>
        <v>1</v>
      </c>
      <c r="AK537" s="13">
        <f>'Data Entry'!Z537</f>
        <v>0</v>
      </c>
    </row>
    <row r="538" spans="1:37">
      <c r="A538" s="34">
        <f>'Data Entry'!A538</f>
        <v>5031</v>
      </c>
      <c r="B538" s="34">
        <f>'Data Entry'!B538</f>
        <v>95</v>
      </c>
      <c r="C538" s="20">
        <f>IF('Data Entry'!C538="red",1,IF('Data Entry'!C538="blue",2,0))</f>
        <v>1</v>
      </c>
      <c r="D538" s="22">
        <f>'Data Entry'!D538</f>
        <v>1</v>
      </c>
      <c r="E538" s="22">
        <f>'Data Entry'!E538</f>
        <v>0</v>
      </c>
      <c r="F538" s="22">
        <f>'Data Entry'!F538</f>
        <v>0</v>
      </c>
      <c r="G538" s="22">
        <f>'Data Entry'!G538</f>
        <v>0</v>
      </c>
      <c r="H538" s="22">
        <f>'Data Entry'!H538</f>
        <v>0</v>
      </c>
      <c r="I538" s="22">
        <f t="shared" si="148"/>
        <v>0</v>
      </c>
      <c r="J538" s="22">
        <f t="shared" si="149"/>
        <v>0</v>
      </c>
      <c r="K538" s="22">
        <f t="shared" si="136"/>
        <v>2</v>
      </c>
      <c r="L538" s="22">
        <f t="shared" si="137"/>
        <v>0</v>
      </c>
      <c r="M538" s="22">
        <f t="shared" si="138"/>
        <v>0</v>
      </c>
      <c r="N538" s="22">
        <f t="shared" si="139"/>
        <v>0</v>
      </c>
      <c r="O538" s="22">
        <f t="shared" si="140"/>
        <v>2</v>
      </c>
      <c r="P538" s="35">
        <f>'Data Entry'!I538</f>
        <v>2</v>
      </c>
      <c r="Q538" s="35">
        <f>'Data Entry'!J538</f>
        <v>1</v>
      </c>
      <c r="R538" s="35">
        <f>'Data Entry'!K538</f>
        <v>2</v>
      </c>
      <c r="S538" s="35">
        <f>'Data Entry'!L538</f>
        <v>3</v>
      </c>
      <c r="T538" s="35">
        <f t="shared" si="141"/>
        <v>3</v>
      </c>
      <c r="U538" s="35">
        <f t="shared" si="142"/>
        <v>5</v>
      </c>
      <c r="V538" s="35">
        <f t="shared" si="150"/>
        <v>0.666666666666667</v>
      </c>
      <c r="W538" s="35">
        <f t="shared" si="151"/>
        <v>0.4</v>
      </c>
      <c r="X538" s="35">
        <f t="shared" si="152"/>
        <v>4</v>
      </c>
      <c r="Y538" s="35">
        <f t="shared" si="143"/>
        <v>2</v>
      </c>
      <c r="Z538" s="35">
        <f t="shared" si="144"/>
        <v>4</v>
      </c>
      <c r="AA538" s="35">
        <f t="shared" si="145"/>
        <v>6</v>
      </c>
      <c r="AB538" s="21">
        <f>'Data Entry'!S538</f>
        <v>0</v>
      </c>
      <c r="AC538" s="21">
        <f>'Data Entry'!T538</f>
        <v>0</v>
      </c>
      <c r="AD538" s="21">
        <f>'Data Entry'!U538</f>
        <v>0</v>
      </c>
      <c r="AE538" s="21">
        <f t="shared" si="146"/>
        <v>0</v>
      </c>
      <c r="AF538" s="13">
        <f>'Data Entry'!V538</f>
        <v>0</v>
      </c>
      <c r="AG538" s="13">
        <f t="shared" si="147"/>
        <v>0</v>
      </c>
      <c r="AH538" s="13">
        <f>'Data Entry'!W538</f>
        <v>0</v>
      </c>
      <c r="AI538" s="13">
        <f>'Data Entry'!X538</f>
        <v>0</v>
      </c>
      <c r="AJ538" s="13">
        <f>'Data Entry'!Y538</f>
        <v>0</v>
      </c>
      <c r="AK538" s="13">
        <f>'Data Entry'!Z538</f>
        <v>0</v>
      </c>
    </row>
    <row r="539" spans="1:37">
      <c r="A539" s="34">
        <f>'Data Entry'!A539</f>
        <v>6397</v>
      </c>
      <c r="B539" s="34">
        <f>'Data Entry'!B539</f>
        <v>95</v>
      </c>
      <c r="C539" s="20">
        <f>IF('Data Entry'!C539="red",1,IF('Data Entry'!C539="blue",2,0))</f>
        <v>1</v>
      </c>
      <c r="D539" s="22">
        <f>'Data Entry'!D539</f>
        <v>0</v>
      </c>
      <c r="E539" s="22">
        <f>'Data Entry'!E539</f>
        <v>1</v>
      </c>
      <c r="F539" s="22">
        <f>'Data Entry'!F539</f>
        <v>3</v>
      </c>
      <c r="G539" s="22">
        <f>'Data Entry'!G539</f>
        <v>0</v>
      </c>
      <c r="H539" s="22">
        <f>'Data Entry'!H539</f>
        <v>0</v>
      </c>
      <c r="I539" s="22">
        <f t="shared" si="148"/>
        <v>4</v>
      </c>
      <c r="J539" s="22">
        <f t="shared" si="149"/>
        <v>0</v>
      </c>
      <c r="K539" s="22">
        <f t="shared" si="136"/>
        <v>0</v>
      </c>
      <c r="L539" s="22">
        <f t="shared" si="137"/>
        <v>2</v>
      </c>
      <c r="M539" s="22">
        <f t="shared" si="138"/>
        <v>0</v>
      </c>
      <c r="N539" s="22">
        <f t="shared" si="139"/>
        <v>4</v>
      </c>
      <c r="O539" s="22">
        <f t="shared" si="140"/>
        <v>2</v>
      </c>
      <c r="P539" s="35">
        <f>'Data Entry'!I539</f>
        <v>0</v>
      </c>
      <c r="Q539" s="35">
        <f>'Data Entry'!J539</f>
        <v>0</v>
      </c>
      <c r="R539" s="35">
        <f>'Data Entry'!K539</f>
        <v>0</v>
      </c>
      <c r="S539" s="35">
        <f>'Data Entry'!L539</f>
        <v>0</v>
      </c>
      <c r="T539" s="35">
        <f t="shared" si="141"/>
        <v>0</v>
      </c>
      <c r="U539" s="35">
        <f t="shared" si="142"/>
        <v>0</v>
      </c>
      <c r="V539" s="35" t="e">
        <f t="shared" si="150"/>
        <v>#DIV/0!</v>
      </c>
      <c r="W539" s="35" t="e">
        <f t="shared" si="151"/>
        <v>#DIV/0!</v>
      </c>
      <c r="X539" s="35">
        <f t="shared" si="152"/>
        <v>0</v>
      </c>
      <c r="Y539" s="35">
        <f t="shared" si="143"/>
        <v>0</v>
      </c>
      <c r="Z539" s="35">
        <f t="shared" si="144"/>
        <v>0</v>
      </c>
      <c r="AA539" s="35">
        <f t="shared" si="145"/>
        <v>0</v>
      </c>
      <c r="AB539" s="21">
        <f>'Data Entry'!S539</f>
        <v>0</v>
      </c>
      <c r="AC539" s="21">
        <f>'Data Entry'!T539</f>
        <v>2</v>
      </c>
      <c r="AD539" s="21">
        <f>'Data Entry'!U539</f>
        <v>0</v>
      </c>
      <c r="AE539" s="21">
        <f t="shared" si="146"/>
        <v>6</v>
      </c>
      <c r="AF539" s="13">
        <f>'Data Entry'!V539</f>
        <v>0</v>
      </c>
      <c r="AG539" s="13">
        <f t="shared" si="147"/>
        <v>0</v>
      </c>
      <c r="AH539" s="13">
        <f>'Data Entry'!W539</f>
        <v>0</v>
      </c>
      <c r="AI539" s="13">
        <f>'Data Entry'!X539</f>
        <v>0</v>
      </c>
      <c r="AJ539" s="13">
        <f>'Data Entry'!Y539</f>
        <v>0</v>
      </c>
      <c r="AK539" s="13">
        <f>'Data Entry'!Z539</f>
        <v>0</v>
      </c>
    </row>
    <row r="540" spans="1:37">
      <c r="A540" s="34">
        <f>'Data Entry'!A540</f>
        <v>2386</v>
      </c>
      <c r="B540" s="34">
        <f>'Data Entry'!B540</f>
        <v>96</v>
      </c>
      <c r="C540" s="20">
        <f>IF('Data Entry'!C540="red",1,IF('Data Entry'!C540="blue",2,0))</f>
        <v>2</v>
      </c>
      <c r="D540" s="22">
        <f>'Data Entry'!D540</f>
        <v>1</v>
      </c>
      <c r="E540" s="22">
        <f>'Data Entry'!E540</f>
        <v>0</v>
      </c>
      <c r="F540" s="22">
        <f>'Data Entry'!F540</f>
        <v>0</v>
      </c>
      <c r="G540" s="22">
        <f>'Data Entry'!G540</f>
        <v>1</v>
      </c>
      <c r="H540" s="22">
        <f>'Data Entry'!H540</f>
        <v>1</v>
      </c>
      <c r="I540" s="22">
        <f t="shared" si="148"/>
        <v>0</v>
      </c>
      <c r="J540" s="22">
        <f t="shared" si="149"/>
        <v>2</v>
      </c>
      <c r="K540" s="22">
        <f t="shared" si="136"/>
        <v>2</v>
      </c>
      <c r="L540" s="22">
        <f t="shared" si="137"/>
        <v>0</v>
      </c>
      <c r="M540" s="22">
        <f t="shared" si="138"/>
        <v>4</v>
      </c>
      <c r="N540" s="22">
        <f t="shared" si="139"/>
        <v>2</v>
      </c>
      <c r="O540" s="22">
        <f t="shared" si="140"/>
        <v>6</v>
      </c>
      <c r="P540" s="35">
        <f>'Data Entry'!I540</f>
        <v>0</v>
      </c>
      <c r="Q540" s="35">
        <f>'Data Entry'!J540</f>
        <v>0</v>
      </c>
      <c r="R540" s="35">
        <f>'Data Entry'!K540</f>
        <v>4</v>
      </c>
      <c r="S540" s="35">
        <f>'Data Entry'!L540</f>
        <v>2</v>
      </c>
      <c r="T540" s="35">
        <f t="shared" si="141"/>
        <v>0</v>
      </c>
      <c r="U540" s="35">
        <f t="shared" si="142"/>
        <v>6</v>
      </c>
      <c r="V540" s="35" t="e">
        <f t="shared" si="150"/>
        <v>#DIV/0!</v>
      </c>
      <c r="W540" s="35">
        <f t="shared" si="151"/>
        <v>0.666666666666667</v>
      </c>
      <c r="X540" s="35">
        <f t="shared" si="152"/>
        <v>3</v>
      </c>
      <c r="Y540" s="35">
        <f t="shared" si="143"/>
        <v>0</v>
      </c>
      <c r="Z540" s="35">
        <f t="shared" si="144"/>
        <v>8</v>
      </c>
      <c r="AA540" s="35">
        <f t="shared" si="145"/>
        <v>8</v>
      </c>
      <c r="AB540" s="21">
        <f>'Data Entry'!S540</f>
        <v>0</v>
      </c>
      <c r="AC540" s="21">
        <f>'Data Entry'!T540</f>
        <v>4</v>
      </c>
      <c r="AD540" s="21">
        <f>'Data Entry'!U540</f>
        <v>0</v>
      </c>
      <c r="AE540" s="21">
        <f t="shared" si="146"/>
        <v>15</v>
      </c>
      <c r="AF540" s="13">
        <f>'Data Entry'!V540</f>
        <v>0</v>
      </c>
      <c r="AG540" s="13">
        <f t="shared" si="147"/>
        <v>0</v>
      </c>
      <c r="AH540" s="13">
        <f>'Data Entry'!W540</f>
        <v>0</v>
      </c>
      <c r="AI540" s="13">
        <f>'Data Entry'!X540</f>
        <v>0</v>
      </c>
      <c r="AJ540" s="13">
        <f>'Data Entry'!Y540</f>
        <v>0</v>
      </c>
      <c r="AK540" s="13">
        <f>'Data Entry'!Z540</f>
        <v>0</v>
      </c>
    </row>
    <row r="541" spans="1:37">
      <c r="A541" s="34">
        <f>'Data Entry'!A541</f>
        <v>4903</v>
      </c>
      <c r="B541" s="34">
        <f>'Data Entry'!B541</f>
        <v>96</v>
      </c>
      <c r="C541" s="20">
        <f>IF('Data Entry'!C541="red",1,IF('Data Entry'!C541="blue",2,0))</f>
        <v>1</v>
      </c>
      <c r="D541" s="22">
        <f>'Data Entry'!D541</f>
        <v>1</v>
      </c>
      <c r="E541" s="22">
        <f>'Data Entry'!E541</f>
        <v>2</v>
      </c>
      <c r="F541" s="22">
        <f>'Data Entry'!F541</f>
        <v>0</v>
      </c>
      <c r="G541" s="22">
        <f>'Data Entry'!G541</f>
        <v>0</v>
      </c>
      <c r="H541" s="22">
        <f>'Data Entry'!H541</f>
        <v>0</v>
      </c>
      <c r="I541" s="22">
        <f t="shared" si="148"/>
        <v>2</v>
      </c>
      <c r="J541" s="22">
        <f t="shared" si="149"/>
        <v>0</v>
      </c>
      <c r="K541" s="22">
        <f t="shared" si="136"/>
        <v>2</v>
      </c>
      <c r="L541" s="22">
        <f t="shared" si="137"/>
        <v>4</v>
      </c>
      <c r="M541" s="22">
        <f t="shared" si="138"/>
        <v>0</v>
      </c>
      <c r="N541" s="22">
        <f t="shared" si="139"/>
        <v>2</v>
      </c>
      <c r="O541" s="22">
        <f t="shared" si="140"/>
        <v>6</v>
      </c>
      <c r="P541" s="35">
        <f>'Data Entry'!I541</f>
        <v>4</v>
      </c>
      <c r="Q541" s="35">
        <f>'Data Entry'!J541</f>
        <v>0</v>
      </c>
      <c r="R541" s="35">
        <f>'Data Entry'!K541</f>
        <v>0</v>
      </c>
      <c r="S541" s="35">
        <f>'Data Entry'!L541</f>
        <v>0</v>
      </c>
      <c r="T541" s="35">
        <f t="shared" si="141"/>
        <v>4</v>
      </c>
      <c r="U541" s="35">
        <f t="shared" si="142"/>
        <v>0</v>
      </c>
      <c r="V541" s="35">
        <f t="shared" si="150"/>
        <v>1</v>
      </c>
      <c r="W541" s="35" t="e">
        <f t="shared" si="151"/>
        <v>#DIV/0!</v>
      </c>
      <c r="X541" s="35">
        <f t="shared" si="152"/>
        <v>2</v>
      </c>
      <c r="Y541" s="35">
        <f t="shared" si="143"/>
        <v>4</v>
      </c>
      <c r="Z541" s="35">
        <f t="shared" si="144"/>
        <v>0</v>
      </c>
      <c r="AA541" s="35">
        <f t="shared" si="145"/>
        <v>4</v>
      </c>
      <c r="AB541" s="21">
        <f>'Data Entry'!S541</f>
        <v>0</v>
      </c>
      <c r="AC541" s="21">
        <f>'Data Entry'!T541</f>
        <v>4</v>
      </c>
      <c r="AD541" s="21">
        <f>'Data Entry'!U541</f>
        <v>0</v>
      </c>
      <c r="AE541" s="21">
        <f t="shared" si="146"/>
        <v>15</v>
      </c>
      <c r="AF541" s="13">
        <f>'Data Entry'!V541</f>
        <v>8</v>
      </c>
      <c r="AG541" s="13">
        <f t="shared" si="147"/>
        <v>2.66666666666667</v>
      </c>
      <c r="AH541" s="13">
        <f>'Data Entry'!W541</f>
        <v>0</v>
      </c>
      <c r="AI541" s="13">
        <f>'Data Entry'!X541</f>
        <v>0</v>
      </c>
      <c r="AJ541" s="13">
        <f>'Data Entry'!Y541</f>
        <v>0</v>
      </c>
      <c r="AK541" s="13">
        <f>'Data Entry'!Z541</f>
        <v>0</v>
      </c>
    </row>
    <row r="542" spans="1:37">
      <c r="A542" s="34">
        <f>'Data Entry'!A542</f>
        <v>7757</v>
      </c>
      <c r="B542" s="34">
        <f>'Data Entry'!B542</f>
        <v>96</v>
      </c>
      <c r="C542" s="20">
        <f>IF('Data Entry'!C542="red",1,IF('Data Entry'!C542="blue",2,0))</f>
        <v>1</v>
      </c>
      <c r="D542" s="22">
        <f>'Data Entry'!D542</f>
        <v>1</v>
      </c>
      <c r="E542" s="22">
        <f>'Data Entry'!E542</f>
        <v>0</v>
      </c>
      <c r="F542" s="22">
        <f>'Data Entry'!F542</f>
        <v>0</v>
      </c>
      <c r="G542" s="22">
        <f>'Data Entry'!G542</f>
        <v>1</v>
      </c>
      <c r="H542" s="22">
        <f>'Data Entry'!H542</f>
        <v>1</v>
      </c>
      <c r="I542" s="22">
        <f t="shared" si="148"/>
        <v>0</v>
      </c>
      <c r="J542" s="22">
        <f t="shared" si="149"/>
        <v>2</v>
      </c>
      <c r="K542" s="22">
        <f t="shared" si="136"/>
        <v>2</v>
      </c>
      <c r="L542" s="22">
        <f t="shared" si="137"/>
        <v>0</v>
      </c>
      <c r="M542" s="22">
        <f t="shared" si="138"/>
        <v>4</v>
      </c>
      <c r="N542" s="22">
        <f t="shared" si="139"/>
        <v>2</v>
      </c>
      <c r="O542" s="22">
        <f t="shared" si="140"/>
        <v>6</v>
      </c>
      <c r="P542" s="35">
        <f>'Data Entry'!I542</f>
        <v>0</v>
      </c>
      <c r="Q542" s="35">
        <f>'Data Entry'!J542</f>
        <v>0</v>
      </c>
      <c r="R542" s="35">
        <f>'Data Entry'!K542</f>
        <v>0</v>
      </c>
      <c r="S542" s="35">
        <f>'Data Entry'!L542</f>
        <v>0</v>
      </c>
      <c r="T542" s="35">
        <f t="shared" si="141"/>
        <v>0</v>
      </c>
      <c r="U542" s="35">
        <f t="shared" si="142"/>
        <v>0</v>
      </c>
      <c r="V542" s="35" t="e">
        <f t="shared" si="150"/>
        <v>#DIV/0!</v>
      </c>
      <c r="W542" s="35" t="e">
        <f t="shared" si="151"/>
        <v>#DIV/0!</v>
      </c>
      <c r="X542" s="35">
        <f t="shared" si="152"/>
        <v>0</v>
      </c>
      <c r="Y542" s="35">
        <f t="shared" si="143"/>
        <v>0</v>
      </c>
      <c r="Z542" s="35">
        <f t="shared" si="144"/>
        <v>0</v>
      </c>
      <c r="AA542" s="35">
        <f t="shared" si="145"/>
        <v>0</v>
      </c>
      <c r="AB542" s="21">
        <f>'Data Entry'!S542</f>
        <v>0</v>
      </c>
      <c r="AC542" s="21">
        <f>'Data Entry'!T542</f>
        <v>0</v>
      </c>
      <c r="AD542" s="21">
        <f>'Data Entry'!U542</f>
        <v>0</v>
      </c>
      <c r="AE542" s="21">
        <f t="shared" si="146"/>
        <v>0</v>
      </c>
      <c r="AF542" s="13">
        <f>'Data Entry'!V542</f>
        <v>0</v>
      </c>
      <c r="AG542" s="13">
        <f t="shared" si="147"/>
        <v>0</v>
      </c>
      <c r="AH542" s="13">
        <f>'Data Entry'!W542</f>
        <v>0</v>
      </c>
      <c r="AI542" s="13">
        <f>'Data Entry'!X542</f>
        <v>1</v>
      </c>
      <c r="AJ542" s="13">
        <f>'Data Entry'!Y542</f>
        <v>1</v>
      </c>
      <c r="AK542" s="13">
        <f>'Data Entry'!Z542</f>
        <v>1</v>
      </c>
    </row>
    <row r="543" spans="1:37">
      <c r="A543" s="34">
        <f>'Data Entry'!A543</f>
        <v>3560</v>
      </c>
      <c r="B543" s="34">
        <f>'Data Entry'!B543</f>
        <v>96</v>
      </c>
      <c r="C543" s="20">
        <f>IF('Data Entry'!C543="red",1,IF('Data Entry'!C543="blue",2,0))</f>
        <v>1</v>
      </c>
      <c r="D543" s="22">
        <f>'Data Entry'!D543</f>
        <v>1</v>
      </c>
      <c r="E543" s="22">
        <f>'Data Entry'!E543</f>
        <v>0</v>
      </c>
      <c r="F543" s="22">
        <f>'Data Entry'!F543</f>
        <v>0</v>
      </c>
      <c r="G543" s="22">
        <f>'Data Entry'!G543</f>
        <v>1</v>
      </c>
      <c r="H543" s="22">
        <f>'Data Entry'!H543</f>
        <v>0</v>
      </c>
      <c r="I543" s="22">
        <f t="shared" si="148"/>
        <v>0</v>
      </c>
      <c r="J543" s="22">
        <f t="shared" si="149"/>
        <v>1</v>
      </c>
      <c r="K543" s="22">
        <f t="shared" si="136"/>
        <v>2</v>
      </c>
      <c r="L543" s="22">
        <f t="shared" si="137"/>
        <v>0</v>
      </c>
      <c r="M543" s="22">
        <f t="shared" si="138"/>
        <v>4</v>
      </c>
      <c r="N543" s="22">
        <f t="shared" si="139"/>
        <v>1</v>
      </c>
      <c r="O543" s="22">
        <f t="shared" si="140"/>
        <v>6</v>
      </c>
      <c r="P543" s="35">
        <f>'Data Entry'!I543</f>
        <v>0</v>
      </c>
      <c r="Q543" s="35">
        <f>'Data Entry'!J543</f>
        <v>0</v>
      </c>
      <c r="R543" s="35">
        <f>'Data Entry'!K543</f>
        <v>8</v>
      </c>
      <c r="S543" s="35">
        <f>'Data Entry'!L543</f>
        <v>2</v>
      </c>
      <c r="T543" s="35">
        <f t="shared" si="141"/>
        <v>0</v>
      </c>
      <c r="U543" s="35">
        <f t="shared" si="142"/>
        <v>10</v>
      </c>
      <c r="V543" s="35" t="e">
        <f t="shared" si="150"/>
        <v>#DIV/0!</v>
      </c>
      <c r="W543" s="35">
        <f t="shared" si="151"/>
        <v>0.8</v>
      </c>
      <c r="X543" s="35">
        <f t="shared" si="152"/>
        <v>5</v>
      </c>
      <c r="Y543" s="35">
        <f t="shared" si="143"/>
        <v>0</v>
      </c>
      <c r="Z543" s="35">
        <f t="shared" si="144"/>
        <v>16</v>
      </c>
      <c r="AA543" s="35">
        <f t="shared" si="145"/>
        <v>16</v>
      </c>
      <c r="AB543" s="21">
        <f>'Data Entry'!S543</f>
        <v>0</v>
      </c>
      <c r="AC543" s="21">
        <f>'Data Entry'!T543</f>
        <v>2</v>
      </c>
      <c r="AD543" s="21">
        <f>'Data Entry'!U543</f>
        <v>0</v>
      </c>
      <c r="AE543" s="21">
        <f t="shared" si="146"/>
        <v>6</v>
      </c>
      <c r="AF543" s="13">
        <f>'Data Entry'!V543</f>
        <v>8</v>
      </c>
      <c r="AG543" s="13">
        <f t="shared" si="147"/>
        <v>2.66666666666667</v>
      </c>
      <c r="AH543" s="13">
        <f>'Data Entry'!W543</f>
        <v>0</v>
      </c>
      <c r="AI543" s="13">
        <f>'Data Entry'!X543</f>
        <v>1</v>
      </c>
      <c r="AJ543" s="13">
        <f>'Data Entry'!Y543</f>
        <v>0</v>
      </c>
      <c r="AK543" s="13">
        <f>'Data Entry'!Z543</f>
        <v>0</v>
      </c>
    </row>
    <row r="544" spans="1:37">
      <c r="A544" s="34">
        <f>'Data Entry'!A544</f>
        <v>7480</v>
      </c>
      <c r="B544" s="34">
        <f>'Data Entry'!B544</f>
        <v>96</v>
      </c>
      <c r="C544" s="20">
        <f>IF('Data Entry'!C544="red",1,IF('Data Entry'!C544="blue",2,0))</f>
        <v>2</v>
      </c>
      <c r="D544" s="22">
        <f>'Data Entry'!D544</f>
        <v>1</v>
      </c>
      <c r="E544" s="22">
        <f>'Data Entry'!E544</f>
        <v>0</v>
      </c>
      <c r="F544" s="22">
        <f>'Data Entry'!F544</f>
        <v>0</v>
      </c>
      <c r="G544" s="22">
        <f>'Data Entry'!G544</f>
        <v>3</v>
      </c>
      <c r="H544" s="22">
        <f>'Data Entry'!H544</f>
        <v>0</v>
      </c>
      <c r="I544" s="22">
        <f t="shared" si="148"/>
        <v>0</v>
      </c>
      <c r="J544" s="22">
        <f t="shared" si="149"/>
        <v>3</v>
      </c>
      <c r="K544" s="22">
        <f t="shared" si="136"/>
        <v>2</v>
      </c>
      <c r="L544" s="22">
        <f t="shared" si="137"/>
        <v>0</v>
      </c>
      <c r="M544" s="22">
        <f t="shared" si="138"/>
        <v>12</v>
      </c>
      <c r="N544" s="22">
        <f t="shared" si="139"/>
        <v>3</v>
      </c>
      <c r="O544" s="22">
        <f t="shared" si="140"/>
        <v>14</v>
      </c>
      <c r="P544" s="35">
        <f>'Data Entry'!I544</f>
        <v>0</v>
      </c>
      <c r="Q544" s="35">
        <f>'Data Entry'!J544</f>
        <v>0</v>
      </c>
      <c r="R544" s="35">
        <f>'Data Entry'!K544</f>
        <v>6</v>
      </c>
      <c r="S544" s="35">
        <f>'Data Entry'!L544</f>
        <v>6</v>
      </c>
      <c r="T544" s="35">
        <f t="shared" si="141"/>
        <v>0</v>
      </c>
      <c r="U544" s="35">
        <f t="shared" si="142"/>
        <v>12</v>
      </c>
      <c r="V544" s="35" t="e">
        <f t="shared" si="150"/>
        <v>#DIV/0!</v>
      </c>
      <c r="W544" s="35">
        <f t="shared" si="151"/>
        <v>0.5</v>
      </c>
      <c r="X544" s="35">
        <f t="shared" si="152"/>
        <v>6</v>
      </c>
      <c r="Y544" s="35">
        <f t="shared" si="143"/>
        <v>0</v>
      </c>
      <c r="Z544" s="35">
        <f t="shared" si="144"/>
        <v>12</v>
      </c>
      <c r="AA544" s="35">
        <f t="shared" si="145"/>
        <v>12</v>
      </c>
      <c r="AB544" s="21">
        <f>'Data Entry'!S544</f>
        <v>0</v>
      </c>
      <c r="AC544" s="21">
        <f>'Data Entry'!T544</f>
        <v>0</v>
      </c>
      <c r="AD544" s="21">
        <f>'Data Entry'!U544</f>
        <v>0</v>
      </c>
      <c r="AE544" s="21">
        <f t="shared" si="146"/>
        <v>0</v>
      </c>
      <c r="AF544" s="13">
        <f>'Data Entry'!V544</f>
        <v>8</v>
      </c>
      <c r="AG544" s="13">
        <f t="shared" si="147"/>
        <v>2.66666666666667</v>
      </c>
      <c r="AH544" s="13">
        <f>'Data Entry'!W544</f>
        <v>0</v>
      </c>
      <c r="AI544" s="13">
        <f>'Data Entry'!X544</f>
        <v>0</v>
      </c>
      <c r="AJ544" s="13">
        <f>'Data Entry'!Y544</f>
        <v>0</v>
      </c>
      <c r="AK544" s="13">
        <f>'Data Entry'!Z544</f>
        <v>0</v>
      </c>
    </row>
    <row r="545" spans="1:37">
      <c r="A545" s="34">
        <f>'Data Entry'!A545</f>
        <v>6865</v>
      </c>
      <c r="B545" s="34">
        <f>'Data Entry'!B545</f>
        <v>98</v>
      </c>
      <c r="C545" s="20">
        <f>IF('Data Entry'!C545="red",1,IF('Data Entry'!C545="blue",2,0))</f>
        <v>1</v>
      </c>
      <c r="D545" s="22">
        <f>'Data Entry'!D545</f>
        <v>1</v>
      </c>
      <c r="E545" s="22">
        <f>'Data Entry'!E545</f>
        <v>2</v>
      </c>
      <c r="F545" s="22">
        <f>'Data Entry'!F545</f>
        <v>0</v>
      </c>
      <c r="G545" s="22">
        <f>'Data Entry'!G545</f>
        <v>0</v>
      </c>
      <c r="H545" s="22">
        <f>'Data Entry'!H545</f>
        <v>0</v>
      </c>
      <c r="I545" s="22">
        <f t="shared" si="148"/>
        <v>2</v>
      </c>
      <c r="J545" s="22">
        <f t="shared" si="149"/>
        <v>0</v>
      </c>
      <c r="K545" s="22">
        <f t="shared" si="136"/>
        <v>2</v>
      </c>
      <c r="L545" s="22">
        <f t="shared" si="137"/>
        <v>4</v>
      </c>
      <c r="M545" s="22">
        <f t="shared" si="138"/>
        <v>0</v>
      </c>
      <c r="N545" s="22">
        <f t="shared" si="139"/>
        <v>2</v>
      </c>
      <c r="O545" s="22">
        <f t="shared" si="140"/>
        <v>6</v>
      </c>
      <c r="P545" s="35">
        <f>'Data Entry'!I545</f>
        <v>3</v>
      </c>
      <c r="Q545" s="35">
        <f>'Data Entry'!J545</f>
        <v>2</v>
      </c>
      <c r="R545" s="35">
        <f>'Data Entry'!K545</f>
        <v>0</v>
      </c>
      <c r="S545" s="35">
        <f>'Data Entry'!L545</f>
        <v>0</v>
      </c>
      <c r="T545" s="35">
        <f t="shared" si="141"/>
        <v>5</v>
      </c>
      <c r="U545" s="35">
        <f t="shared" si="142"/>
        <v>0</v>
      </c>
      <c r="V545" s="35">
        <f t="shared" si="150"/>
        <v>0.6</v>
      </c>
      <c r="W545" s="35" t="e">
        <f t="shared" si="151"/>
        <v>#DIV/0!</v>
      </c>
      <c r="X545" s="35">
        <f t="shared" si="152"/>
        <v>2.5</v>
      </c>
      <c r="Y545" s="35">
        <f t="shared" si="143"/>
        <v>3</v>
      </c>
      <c r="Z545" s="35">
        <f t="shared" si="144"/>
        <v>0</v>
      </c>
      <c r="AA545" s="35">
        <f t="shared" si="145"/>
        <v>3</v>
      </c>
      <c r="AB545" s="21">
        <f>'Data Entry'!S545</f>
        <v>0</v>
      </c>
      <c r="AC545" s="21">
        <f>'Data Entry'!T545</f>
        <v>0</v>
      </c>
      <c r="AD545" s="21">
        <f>'Data Entry'!U545</f>
        <v>0</v>
      </c>
      <c r="AE545" s="21">
        <f t="shared" si="146"/>
        <v>0</v>
      </c>
      <c r="AF545" s="13">
        <f>'Data Entry'!V545</f>
        <v>0</v>
      </c>
      <c r="AG545" s="13">
        <f t="shared" si="147"/>
        <v>0</v>
      </c>
      <c r="AH545" s="13">
        <f>'Data Entry'!W545</f>
        <v>0</v>
      </c>
      <c r="AI545" s="13">
        <f>'Data Entry'!X545</f>
        <v>0</v>
      </c>
      <c r="AJ545" s="13">
        <f>'Data Entry'!Y545</f>
        <v>0</v>
      </c>
      <c r="AK545" s="13">
        <f>'Data Entry'!Z545</f>
        <v>0</v>
      </c>
    </row>
    <row r="546" spans="1:37">
      <c r="A546" s="34">
        <f>'Data Entry'!A546</f>
        <v>4069</v>
      </c>
      <c r="B546" s="34">
        <f>'Data Entry'!B546</f>
        <v>98</v>
      </c>
      <c r="C546" s="20">
        <f>IF('Data Entry'!C546="red",1,IF('Data Entry'!C546="blue",2,0))</f>
        <v>2</v>
      </c>
      <c r="D546" s="22">
        <f>'Data Entry'!D546</f>
        <v>1</v>
      </c>
      <c r="E546" s="22">
        <f>'Data Entry'!E546</f>
        <v>0</v>
      </c>
      <c r="F546" s="22">
        <f>'Data Entry'!F546</f>
        <v>0</v>
      </c>
      <c r="G546" s="22">
        <f>'Data Entry'!G546</f>
        <v>2</v>
      </c>
      <c r="H546" s="22">
        <f>'Data Entry'!H546</f>
        <v>0</v>
      </c>
      <c r="I546" s="22">
        <f t="shared" si="148"/>
        <v>0</v>
      </c>
      <c r="J546" s="22">
        <f t="shared" si="149"/>
        <v>2</v>
      </c>
      <c r="K546" s="22">
        <f t="shared" si="136"/>
        <v>2</v>
      </c>
      <c r="L546" s="22">
        <f t="shared" si="137"/>
        <v>0</v>
      </c>
      <c r="M546" s="22">
        <f t="shared" si="138"/>
        <v>8</v>
      </c>
      <c r="N546" s="22">
        <f t="shared" si="139"/>
        <v>2</v>
      </c>
      <c r="O546" s="22">
        <f t="shared" si="140"/>
        <v>10</v>
      </c>
      <c r="P546" s="35">
        <f>'Data Entry'!I546</f>
        <v>0</v>
      </c>
      <c r="Q546" s="35">
        <f>'Data Entry'!J546</f>
        <v>0</v>
      </c>
      <c r="R546" s="35">
        <f>'Data Entry'!K546</f>
        <v>10</v>
      </c>
      <c r="S546" s="35">
        <f>'Data Entry'!L546</f>
        <v>2</v>
      </c>
      <c r="T546" s="35">
        <f t="shared" si="141"/>
        <v>0</v>
      </c>
      <c r="U546" s="35">
        <f t="shared" si="142"/>
        <v>12</v>
      </c>
      <c r="V546" s="35" t="e">
        <f t="shared" si="150"/>
        <v>#DIV/0!</v>
      </c>
      <c r="W546" s="35">
        <f t="shared" si="151"/>
        <v>0.833333333333333</v>
      </c>
      <c r="X546" s="35">
        <f t="shared" si="152"/>
        <v>6</v>
      </c>
      <c r="Y546" s="35">
        <f t="shared" si="143"/>
        <v>0</v>
      </c>
      <c r="Z546" s="35">
        <f t="shared" si="144"/>
        <v>20</v>
      </c>
      <c r="AA546" s="35">
        <f t="shared" si="145"/>
        <v>20</v>
      </c>
      <c r="AB546" s="21">
        <f>'Data Entry'!S546</f>
        <v>0</v>
      </c>
      <c r="AC546" s="21">
        <f>'Data Entry'!T546</f>
        <v>4</v>
      </c>
      <c r="AD546" s="21">
        <f>'Data Entry'!U546</f>
        <v>0</v>
      </c>
      <c r="AE546" s="21">
        <f t="shared" si="146"/>
        <v>15</v>
      </c>
      <c r="AF546" s="13">
        <f>'Data Entry'!V546</f>
        <v>2</v>
      </c>
      <c r="AG546" s="13">
        <f t="shared" si="147"/>
        <v>0.666666666666667</v>
      </c>
      <c r="AH546" s="13">
        <f>'Data Entry'!W546</f>
        <v>0</v>
      </c>
      <c r="AI546" s="13">
        <f>'Data Entry'!X546</f>
        <v>0</v>
      </c>
      <c r="AJ546" s="13">
        <f>'Data Entry'!Y546</f>
        <v>0</v>
      </c>
      <c r="AK546" s="13">
        <f>'Data Entry'!Z546</f>
        <v>0</v>
      </c>
    </row>
    <row r="547" spans="1:37">
      <c r="A547" s="34">
        <f>'Data Entry'!A547</f>
        <v>8735</v>
      </c>
      <c r="B547" s="34">
        <f>'Data Entry'!B547</f>
        <v>98</v>
      </c>
      <c r="C547" s="20">
        <f>IF('Data Entry'!C547="red",1,IF('Data Entry'!C547="blue",2,0))</f>
        <v>2</v>
      </c>
      <c r="D547" s="22">
        <f>'Data Entry'!D547</f>
        <v>1</v>
      </c>
      <c r="E547" s="22">
        <f>'Data Entry'!E547</f>
        <v>0</v>
      </c>
      <c r="F547" s="22">
        <f>'Data Entry'!F547</f>
        <v>0</v>
      </c>
      <c r="G547" s="22">
        <f>'Data Entry'!G547</f>
        <v>0</v>
      </c>
      <c r="H547" s="22">
        <f>'Data Entry'!H547</f>
        <v>0</v>
      </c>
      <c r="I547" s="22">
        <f t="shared" si="148"/>
        <v>0</v>
      </c>
      <c r="J547" s="22">
        <f t="shared" si="149"/>
        <v>0</v>
      </c>
      <c r="K547" s="22">
        <f t="shared" si="136"/>
        <v>2</v>
      </c>
      <c r="L547" s="22">
        <f t="shared" si="137"/>
        <v>0</v>
      </c>
      <c r="M547" s="22">
        <f t="shared" si="138"/>
        <v>0</v>
      </c>
      <c r="N547" s="22">
        <f t="shared" si="139"/>
        <v>0</v>
      </c>
      <c r="O547" s="22">
        <f t="shared" si="140"/>
        <v>2</v>
      </c>
      <c r="P547" s="35">
        <f>'Data Entry'!I547</f>
        <v>0</v>
      </c>
      <c r="Q547" s="35">
        <f>'Data Entry'!J547</f>
        <v>0</v>
      </c>
      <c r="R547" s="35">
        <f>'Data Entry'!K547</f>
        <v>0</v>
      </c>
      <c r="S547" s="35">
        <f>'Data Entry'!L547</f>
        <v>0</v>
      </c>
      <c r="T547" s="35">
        <f t="shared" si="141"/>
        <v>0</v>
      </c>
      <c r="U547" s="35">
        <f t="shared" si="142"/>
        <v>0</v>
      </c>
      <c r="V547" s="35" t="e">
        <f t="shared" si="150"/>
        <v>#DIV/0!</v>
      </c>
      <c r="W547" s="35" t="e">
        <f t="shared" si="151"/>
        <v>#DIV/0!</v>
      </c>
      <c r="X547" s="35">
        <f t="shared" si="152"/>
        <v>0</v>
      </c>
      <c r="Y547" s="35">
        <f t="shared" si="143"/>
        <v>0</v>
      </c>
      <c r="Z547" s="35">
        <f t="shared" si="144"/>
        <v>0</v>
      </c>
      <c r="AA547" s="35">
        <f t="shared" si="145"/>
        <v>0</v>
      </c>
      <c r="AB547" s="21">
        <f>'Data Entry'!S547</f>
        <v>0</v>
      </c>
      <c r="AC547" s="21">
        <f>'Data Entry'!T547</f>
        <v>0</v>
      </c>
      <c r="AD547" s="21">
        <f>'Data Entry'!U547</f>
        <v>0</v>
      </c>
      <c r="AE547" s="21">
        <f t="shared" si="146"/>
        <v>0</v>
      </c>
      <c r="AF547" s="13">
        <f>'Data Entry'!V547</f>
        <v>4</v>
      </c>
      <c r="AG547" s="13">
        <f t="shared" si="147"/>
        <v>1.33333333333333</v>
      </c>
      <c r="AH547" s="13">
        <f>'Data Entry'!W547</f>
        <v>0</v>
      </c>
      <c r="AI547" s="13">
        <f>'Data Entry'!X547</f>
        <v>0</v>
      </c>
      <c r="AJ547" s="13">
        <f>'Data Entry'!Y547</f>
        <v>0</v>
      </c>
      <c r="AK547" s="13">
        <f>'Data Entry'!Z547</f>
        <v>0</v>
      </c>
    </row>
    <row r="548" spans="1:37">
      <c r="A548" s="34">
        <f>'Data Entry'!A548</f>
        <v>771</v>
      </c>
      <c r="B548" s="34">
        <f>'Data Entry'!B548</f>
        <v>97</v>
      </c>
      <c r="C548" s="20">
        <f>IF('Data Entry'!C548="red",1,IF('Data Entry'!C548="blue",2,0))</f>
        <v>2</v>
      </c>
      <c r="D548" s="22">
        <f>'Data Entry'!D548</f>
        <v>1</v>
      </c>
      <c r="E548" s="22">
        <f>'Data Entry'!E548</f>
        <v>0</v>
      </c>
      <c r="F548" s="22">
        <f>'Data Entry'!F548</f>
        <v>0</v>
      </c>
      <c r="G548" s="22">
        <f>'Data Entry'!G548</f>
        <v>0</v>
      </c>
      <c r="H548" s="22">
        <f>'Data Entry'!H548</f>
        <v>0</v>
      </c>
      <c r="I548" s="22">
        <f t="shared" si="148"/>
        <v>0</v>
      </c>
      <c r="J548" s="22">
        <f t="shared" si="149"/>
        <v>0</v>
      </c>
      <c r="K548" s="22">
        <f t="shared" si="136"/>
        <v>2</v>
      </c>
      <c r="L548" s="22">
        <f t="shared" si="137"/>
        <v>0</v>
      </c>
      <c r="M548" s="22">
        <f t="shared" si="138"/>
        <v>0</v>
      </c>
      <c r="N548" s="22">
        <f t="shared" si="139"/>
        <v>0</v>
      </c>
      <c r="O548" s="22">
        <f t="shared" si="140"/>
        <v>2</v>
      </c>
      <c r="P548" s="35">
        <f>'Data Entry'!I548</f>
        <v>0</v>
      </c>
      <c r="Q548" s="35">
        <f>'Data Entry'!J548</f>
        <v>0</v>
      </c>
      <c r="R548" s="35">
        <f>'Data Entry'!K548</f>
        <v>0</v>
      </c>
      <c r="S548" s="35">
        <f>'Data Entry'!L548</f>
        <v>0</v>
      </c>
      <c r="T548" s="35">
        <f t="shared" si="141"/>
        <v>0</v>
      </c>
      <c r="U548" s="35">
        <f t="shared" si="142"/>
        <v>0</v>
      </c>
      <c r="V548" s="35" t="e">
        <f t="shared" si="150"/>
        <v>#DIV/0!</v>
      </c>
      <c r="W548" s="35" t="e">
        <f t="shared" si="151"/>
        <v>#DIV/0!</v>
      </c>
      <c r="X548" s="35">
        <f t="shared" si="152"/>
        <v>0</v>
      </c>
      <c r="Y548" s="35">
        <f t="shared" si="143"/>
        <v>0</v>
      </c>
      <c r="Z548" s="35">
        <f t="shared" si="144"/>
        <v>0</v>
      </c>
      <c r="AA548" s="35">
        <f t="shared" si="145"/>
        <v>0</v>
      </c>
      <c r="AB548" s="21">
        <f>'Data Entry'!S548</f>
        <v>0</v>
      </c>
      <c r="AC548" s="21">
        <f>'Data Entry'!T548</f>
        <v>0</v>
      </c>
      <c r="AD548" s="21">
        <f>'Data Entry'!U548</f>
        <v>0</v>
      </c>
      <c r="AE548" s="21">
        <f t="shared" si="146"/>
        <v>0</v>
      </c>
      <c r="AF548" s="13">
        <f>'Data Entry'!V548</f>
        <v>4</v>
      </c>
      <c r="AG548" s="13">
        <f t="shared" si="147"/>
        <v>1.33333333333333</v>
      </c>
      <c r="AH548" s="13">
        <f>'Data Entry'!W548</f>
        <v>0</v>
      </c>
      <c r="AI548" s="13">
        <f>'Data Entry'!X548</f>
        <v>0</v>
      </c>
      <c r="AJ548" s="13">
        <f>'Data Entry'!Y548</f>
        <v>0</v>
      </c>
      <c r="AK548" s="13">
        <f>'Data Entry'!Z548</f>
        <v>0</v>
      </c>
    </row>
    <row r="549" spans="1:37">
      <c r="A549" s="34">
        <f>'Data Entry'!A549</f>
        <v>4704</v>
      </c>
      <c r="B549" s="34">
        <f>'Data Entry'!B549</f>
        <v>98</v>
      </c>
      <c r="C549" s="20">
        <f>IF('Data Entry'!C549="red",1,IF('Data Entry'!C549="blue",2,0))</f>
        <v>1</v>
      </c>
      <c r="D549" s="22">
        <f>'Data Entry'!D549</f>
        <v>1</v>
      </c>
      <c r="E549" s="22">
        <f>'Data Entry'!E549</f>
        <v>0</v>
      </c>
      <c r="F549" s="22">
        <f>'Data Entry'!F549</f>
        <v>0</v>
      </c>
      <c r="G549" s="22">
        <f>'Data Entry'!G549</f>
        <v>1</v>
      </c>
      <c r="H549" s="22">
        <f>'Data Entry'!H549</f>
        <v>1</v>
      </c>
      <c r="I549" s="22">
        <f t="shared" si="148"/>
        <v>0</v>
      </c>
      <c r="J549" s="22">
        <f t="shared" si="149"/>
        <v>2</v>
      </c>
      <c r="K549" s="22">
        <f t="shared" si="136"/>
        <v>2</v>
      </c>
      <c r="L549" s="22">
        <f t="shared" si="137"/>
        <v>0</v>
      </c>
      <c r="M549" s="22">
        <f t="shared" si="138"/>
        <v>4</v>
      </c>
      <c r="N549" s="22">
        <f t="shared" si="139"/>
        <v>2</v>
      </c>
      <c r="O549" s="22">
        <f t="shared" si="140"/>
        <v>6</v>
      </c>
      <c r="P549" s="35">
        <f>'Data Entry'!I549</f>
        <v>0</v>
      </c>
      <c r="Q549" s="35">
        <f>'Data Entry'!J549</f>
        <v>0</v>
      </c>
      <c r="R549" s="35">
        <f>'Data Entry'!K549</f>
        <v>3</v>
      </c>
      <c r="S549" s="35">
        <f>'Data Entry'!L549</f>
        <v>3</v>
      </c>
      <c r="T549" s="35">
        <f t="shared" si="141"/>
        <v>0</v>
      </c>
      <c r="U549" s="35">
        <f t="shared" si="142"/>
        <v>6</v>
      </c>
      <c r="V549" s="35" t="e">
        <f t="shared" si="150"/>
        <v>#DIV/0!</v>
      </c>
      <c r="W549" s="35">
        <f t="shared" si="151"/>
        <v>0.5</v>
      </c>
      <c r="X549" s="35">
        <f t="shared" si="152"/>
        <v>3</v>
      </c>
      <c r="Y549" s="35">
        <f t="shared" si="143"/>
        <v>0</v>
      </c>
      <c r="Z549" s="35">
        <f t="shared" si="144"/>
        <v>6</v>
      </c>
      <c r="AA549" s="35">
        <f t="shared" si="145"/>
        <v>6</v>
      </c>
      <c r="AB549" s="21">
        <f>'Data Entry'!S549</f>
        <v>0</v>
      </c>
      <c r="AC549" s="21">
        <f>'Data Entry'!T549</f>
        <v>2</v>
      </c>
      <c r="AD549" s="21">
        <f>'Data Entry'!U549</f>
        <v>0</v>
      </c>
      <c r="AE549" s="21">
        <f t="shared" si="146"/>
        <v>6</v>
      </c>
      <c r="AF549" s="13">
        <f>'Data Entry'!V549</f>
        <v>0</v>
      </c>
      <c r="AG549" s="13">
        <f t="shared" si="147"/>
        <v>0</v>
      </c>
      <c r="AH549" s="13">
        <f>'Data Entry'!W549</f>
        <v>0</v>
      </c>
      <c r="AI549" s="13">
        <f>'Data Entry'!X549</f>
        <v>0</v>
      </c>
      <c r="AJ549" s="13">
        <f>'Data Entry'!Y549</f>
        <v>0</v>
      </c>
      <c r="AK549" s="13">
        <f>'Data Entry'!Z549</f>
        <v>0</v>
      </c>
    </row>
    <row r="550" spans="1:37">
      <c r="A550" s="34">
        <f>'Data Entry'!A550</f>
        <v>4976</v>
      </c>
      <c r="B550" s="34">
        <f>'Data Entry'!B550</f>
        <v>98</v>
      </c>
      <c r="C550" s="20">
        <f>IF('Data Entry'!C550="red",1,IF('Data Entry'!C550="blue",2,0))</f>
        <v>1</v>
      </c>
      <c r="D550" s="22">
        <f>'Data Entry'!D550</f>
        <v>0</v>
      </c>
      <c r="E550" s="22">
        <f>'Data Entry'!E550</f>
        <v>0</v>
      </c>
      <c r="F550" s="22">
        <f>'Data Entry'!F550</f>
        <v>0</v>
      </c>
      <c r="G550" s="22">
        <f>'Data Entry'!G550</f>
        <v>0</v>
      </c>
      <c r="H550" s="22">
        <f>'Data Entry'!H550</f>
        <v>0</v>
      </c>
      <c r="I550" s="22">
        <f t="shared" si="148"/>
        <v>0</v>
      </c>
      <c r="J550" s="22">
        <f t="shared" si="149"/>
        <v>0</v>
      </c>
      <c r="K550" s="22">
        <f t="shared" si="136"/>
        <v>0</v>
      </c>
      <c r="L550" s="22">
        <f t="shared" si="137"/>
        <v>0</v>
      </c>
      <c r="M550" s="22">
        <f t="shared" si="138"/>
        <v>0</v>
      </c>
      <c r="N550" s="22">
        <f t="shared" si="139"/>
        <v>0</v>
      </c>
      <c r="O550" s="22">
        <f t="shared" si="140"/>
        <v>0</v>
      </c>
      <c r="P550" s="35">
        <f>'Data Entry'!I550</f>
        <v>1</v>
      </c>
      <c r="Q550" s="35">
        <f>'Data Entry'!J550</f>
        <v>0</v>
      </c>
      <c r="R550" s="35">
        <f>'Data Entry'!K550</f>
        <v>8</v>
      </c>
      <c r="S550" s="35">
        <f>'Data Entry'!L550</f>
        <v>4</v>
      </c>
      <c r="T550" s="35">
        <f t="shared" si="141"/>
        <v>1</v>
      </c>
      <c r="U550" s="35">
        <f t="shared" si="142"/>
        <v>12</v>
      </c>
      <c r="V550" s="35">
        <f t="shared" si="150"/>
        <v>1</v>
      </c>
      <c r="W550" s="35">
        <f t="shared" si="151"/>
        <v>0.666666666666667</v>
      </c>
      <c r="X550" s="35">
        <f t="shared" si="152"/>
        <v>6.5</v>
      </c>
      <c r="Y550" s="35">
        <f t="shared" si="143"/>
        <v>1</v>
      </c>
      <c r="Z550" s="35">
        <f t="shared" si="144"/>
        <v>16</v>
      </c>
      <c r="AA550" s="35">
        <f t="shared" si="145"/>
        <v>17</v>
      </c>
      <c r="AB550" s="21">
        <f>'Data Entry'!S550</f>
        <v>0</v>
      </c>
      <c r="AC550" s="21">
        <f>'Data Entry'!T550</f>
        <v>3</v>
      </c>
      <c r="AD550" s="21">
        <f>'Data Entry'!U550</f>
        <v>1</v>
      </c>
      <c r="AE550" s="21">
        <f t="shared" si="146"/>
        <v>10</v>
      </c>
      <c r="AF550" s="13">
        <f>'Data Entry'!V550</f>
        <v>0</v>
      </c>
      <c r="AG550" s="13">
        <f t="shared" si="147"/>
        <v>0</v>
      </c>
      <c r="AH550" s="13">
        <f>'Data Entry'!W550</f>
        <v>0</v>
      </c>
      <c r="AI550" s="13">
        <f>'Data Entry'!X550</f>
        <v>0</v>
      </c>
      <c r="AJ550" s="13">
        <f>'Data Entry'!Y550</f>
        <v>0</v>
      </c>
      <c r="AK550" s="13">
        <f>'Data Entry'!Z550</f>
        <v>0</v>
      </c>
    </row>
    <row r="551" spans="1:37">
      <c r="A551" s="34">
        <f>'Data Entry'!A551</f>
        <v>1241</v>
      </c>
      <c r="B551" s="34">
        <f>'Data Entry'!B551</f>
        <v>97</v>
      </c>
      <c r="C551" s="20">
        <f>IF('Data Entry'!C551="red",1,IF('Data Entry'!C551="blue",2,0))</f>
        <v>1</v>
      </c>
      <c r="D551" s="22">
        <f>'Data Entry'!D551</f>
        <v>0</v>
      </c>
      <c r="E551" s="22">
        <f>'Data Entry'!E551</f>
        <v>0</v>
      </c>
      <c r="F551" s="22">
        <f>'Data Entry'!F551</f>
        <v>0</v>
      </c>
      <c r="G551" s="22">
        <f>'Data Entry'!G551</f>
        <v>0</v>
      </c>
      <c r="H551" s="22">
        <f>'Data Entry'!H551</f>
        <v>0</v>
      </c>
      <c r="I551" s="22">
        <f t="shared" si="148"/>
        <v>0</v>
      </c>
      <c r="J551" s="22">
        <f t="shared" si="149"/>
        <v>0</v>
      </c>
      <c r="K551" s="22">
        <f t="shared" si="136"/>
        <v>0</v>
      </c>
      <c r="L551" s="22">
        <f t="shared" si="137"/>
        <v>0</v>
      </c>
      <c r="M551" s="22">
        <f t="shared" si="138"/>
        <v>0</v>
      </c>
      <c r="N551" s="22">
        <f t="shared" si="139"/>
        <v>0</v>
      </c>
      <c r="O551" s="22">
        <f t="shared" si="140"/>
        <v>0</v>
      </c>
      <c r="P551" s="35">
        <f>'Data Entry'!I551</f>
        <v>0</v>
      </c>
      <c r="Q551" s="35">
        <f>'Data Entry'!J551</f>
        <v>0</v>
      </c>
      <c r="R551" s="35">
        <f>'Data Entry'!K551</f>
        <v>9</v>
      </c>
      <c r="S551" s="35">
        <f>'Data Entry'!L551</f>
        <v>5</v>
      </c>
      <c r="T551" s="35">
        <f t="shared" si="141"/>
        <v>0</v>
      </c>
      <c r="U551" s="35">
        <f t="shared" si="142"/>
        <v>14</v>
      </c>
      <c r="V551" s="35" t="e">
        <f t="shared" si="150"/>
        <v>#DIV/0!</v>
      </c>
      <c r="W551" s="35">
        <f t="shared" si="151"/>
        <v>0.642857142857143</v>
      </c>
      <c r="X551" s="35">
        <f t="shared" si="152"/>
        <v>7</v>
      </c>
      <c r="Y551" s="35">
        <f t="shared" si="143"/>
        <v>0</v>
      </c>
      <c r="Z551" s="35">
        <f t="shared" si="144"/>
        <v>18</v>
      </c>
      <c r="AA551" s="35">
        <f t="shared" si="145"/>
        <v>18</v>
      </c>
      <c r="AB551" s="21">
        <f>'Data Entry'!S551</f>
        <v>0</v>
      </c>
      <c r="AC551" s="21">
        <f>'Data Entry'!T551</f>
        <v>2</v>
      </c>
      <c r="AD551" s="21">
        <f>'Data Entry'!U551</f>
        <v>1</v>
      </c>
      <c r="AE551" s="21">
        <f t="shared" si="146"/>
        <v>6</v>
      </c>
      <c r="AF551" s="13">
        <f>'Data Entry'!V551</f>
        <v>4</v>
      </c>
      <c r="AG551" s="13">
        <f t="shared" si="147"/>
        <v>1.33333333333333</v>
      </c>
      <c r="AH551" s="13">
        <f>'Data Entry'!W551</f>
        <v>0</v>
      </c>
      <c r="AI551" s="13">
        <f>'Data Entry'!X551</f>
        <v>0</v>
      </c>
      <c r="AJ551" s="13">
        <f>'Data Entry'!Y551</f>
        <v>0</v>
      </c>
      <c r="AK551" s="13">
        <f>'Data Entry'!Z551</f>
        <v>0</v>
      </c>
    </row>
    <row r="552" spans="1:37">
      <c r="A552" s="34">
        <f>'Data Entry'!A552</f>
        <v>5024</v>
      </c>
      <c r="B552" s="34">
        <f>'Data Entry'!B552</f>
        <v>97</v>
      </c>
      <c r="C552" s="20">
        <f>IF('Data Entry'!C552="red",1,IF('Data Entry'!C552="blue",2,0))</f>
        <v>1</v>
      </c>
      <c r="D552" s="22">
        <f>'Data Entry'!D552</f>
        <v>1</v>
      </c>
      <c r="E552" s="22">
        <f>'Data Entry'!E552</f>
        <v>0</v>
      </c>
      <c r="F552" s="22">
        <f>'Data Entry'!F552</f>
        <v>0</v>
      </c>
      <c r="G552" s="22">
        <f>'Data Entry'!G552</f>
        <v>0</v>
      </c>
      <c r="H552" s="22">
        <f>'Data Entry'!H552</f>
        <v>0</v>
      </c>
      <c r="I552" s="22">
        <f t="shared" si="148"/>
        <v>0</v>
      </c>
      <c r="J552" s="22">
        <f t="shared" si="149"/>
        <v>0</v>
      </c>
      <c r="K552" s="22">
        <f t="shared" si="136"/>
        <v>2</v>
      </c>
      <c r="L552" s="22">
        <f t="shared" si="137"/>
        <v>0</v>
      </c>
      <c r="M552" s="22">
        <f t="shared" si="138"/>
        <v>0</v>
      </c>
      <c r="N552" s="22">
        <f t="shared" si="139"/>
        <v>0</v>
      </c>
      <c r="O552" s="22">
        <f t="shared" si="140"/>
        <v>2</v>
      </c>
      <c r="P552" s="35">
        <f>'Data Entry'!I552</f>
        <v>0</v>
      </c>
      <c r="Q552" s="35">
        <f>'Data Entry'!J552</f>
        <v>0</v>
      </c>
      <c r="R552" s="35">
        <f>'Data Entry'!K552</f>
        <v>0</v>
      </c>
      <c r="S552" s="35">
        <f>'Data Entry'!L552</f>
        <v>0</v>
      </c>
      <c r="T552" s="35">
        <f t="shared" si="141"/>
        <v>0</v>
      </c>
      <c r="U552" s="35">
        <f t="shared" si="142"/>
        <v>0</v>
      </c>
      <c r="V552" s="35" t="e">
        <f t="shared" si="150"/>
        <v>#DIV/0!</v>
      </c>
      <c r="W552" s="35" t="e">
        <f t="shared" si="151"/>
        <v>#DIV/0!</v>
      </c>
      <c r="X552" s="35">
        <f t="shared" si="152"/>
        <v>0</v>
      </c>
      <c r="Y552" s="35">
        <f t="shared" si="143"/>
        <v>0</v>
      </c>
      <c r="Z552" s="35">
        <f t="shared" si="144"/>
        <v>0</v>
      </c>
      <c r="AA552" s="35">
        <f t="shared" si="145"/>
        <v>0</v>
      </c>
      <c r="AB552" s="21">
        <f>'Data Entry'!S552</f>
        <v>0</v>
      </c>
      <c r="AC552" s="21">
        <f>'Data Entry'!T552</f>
        <v>2</v>
      </c>
      <c r="AD552" s="21">
        <f>'Data Entry'!U552</f>
        <v>0</v>
      </c>
      <c r="AE552" s="21">
        <f t="shared" si="146"/>
        <v>6</v>
      </c>
      <c r="AF552" s="13">
        <f>'Data Entry'!V552</f>
        <v>4</v>
      </c>
      <c r="AG552" s="13">
        <f t="shared" si="147"/>
        <v>1.33333333333333</v>
      </c>
      <c r="AH552" s="13">
        <f>'Data Entry'!W552</f>
        <v>0</v>
      </c>
      <c r="AI552" s="13">
        <f>'Data Entry'!X552</f>
        <v>0</v>
      </c>
      <c r="AJ552" s="13">
        <f>'Data Entry'!Y552</f>
        <v>0</v>
      </c>
      <c r="AK552" s="13">
        <f>'Data Entry'!Z552</f>
        <v>0</v>
      </c>
    </row>
    <row r="553" spans="1:37">
      <c r="A553" s="34">
        <f>'Data Entry'!A553</f>
        <v>8574</v>
      </c>
      <c r="B553" s="34">
        <f>'Data Entry'!B553</f>
        <v>97</v>
      </c>
      <c r="C553" s="20">
        <f>IF('Data Entry'!C553="red",1,IF('Data Entry'!C553="blue",2,0))</f>
        <v>1</v>
      </c>
      <c r="D553" s="22">
        <f>'Data Entry'!D553</f>
        <v>1</v>
      </c>
      <c r="E553" s="22">
        <f>'Data Entry'!E553</f>
        <v>0</v>
      </c>
      <c r="F553" s="22">
        <f>'Data Entry'!F553</f>
        <v>0</v>
      </c>
      <c r="G553" s="22">
        <f>'Data Entry'!G553</f>
        <v>0</v>
      </c>
      <c r="H553" s="22">
        <f>'Data Entry'!H553</f>
        <v>0</v>
      </c>
      <c r="I553" s="22">
        <f t="shared" si="148"/>
        <v>0</v>
      </c>
      <c r="J553" s="22">
        <f t="shared" si="149"/>
        <v>0</v>
      </c>
      <c r="K553" s="22">
        <f t="shared" si="136"/>
        <v>2</v>
      </c>
      <c r="L553" s="22">
        <f t="shared" si="137"/>
        <v>0</v>
      </c>
      <c r="M553" s="22">
        <f t="shared" si="138"/>
        <v>0</v>
      </c>
      <c r="N553" s="22">
        <f t="shared" si="139"/>
        <v>0</v>
      </c>
      <c r="O553" s="22">
        <f t="shared" si="140"/>
        <v>2</v>
      </c>
      <c r="P553" s="35">
        <f>'Data Entry'!I553</f>
        <v>0</v>
      </c>
      <c r="Q553" s="35">
        <f>'Data Entry'!J553</f>
        <v>0</v>
      </c>
      <c r="R553" s="35">
        <f>'Data Entry'!K553</f>
        <v>0</v>
      </c>
      <c r="S553" s="35">
        <f>'Data Entry'!L553</f>
        <v>0</v>
      </c>
      <c r="T553" s="35">
        <f t="shared" si="141"/>
        <v>0</v>
      </c>
      <c r="U553" s="35">
        <f t="shared" si="142"/>
        <v>0</v>
      </c>
      <c r="V553" s="35" t="e">
        <f t="shared" si="150"/>
        <v>#DIV/0!</v>
      </c>
      <c r="W553" s="35" t="e">
        <f t="shared" si="151"/>
        <v>#DIV/0!</v>
      </c>
      <c r="X553" s="35">
        <f t="shared" si="152"/>
        <v>0</v>
      </c>
      <c r="Y553" s="35">
        <f t="shared" si="143"/>
        <v>0</v>
      </c>
      <c r="Z553" s="35">
        <f t="shared" si="144"/>
        <v>0</v>
      </c>
      <c r="AA553" s="35">
        <f t="shared" si="145"/>
        <v>0</v>
      </c>
      <c r="AB553" s="21">
        <f>'Data Entry'!S553</f>
        <v>0</v>
      </c>
      <c r="AC553" s="21">
        <f>'Data Entry'!T553</f>
        <v>0</v>
      </c>
      <c r="AD553" s="21">
        <f>'Data Entry'!U553</f>
        <v>0</v>
      </c>
      <c r="AE553" s="21">
        <f t="shared" si="146"/>
        <v>0</v>
      </c>
      <c r="AF553" s="13">
        <f>'Data Entry'!V553</f>
        <v>4</v>
      </c>
      <c r="AG553" s="13">
        <f t="shared" si="147"/>
        <v>1.33333333333333</v>
      </c>
      <c r="AH553" s="13">
        <f>'Data Entry'!W553</f>
        <v>0</v>
      </c>
      <c r="AI553" s="13">
        <f>'Data Entry'!X553</f>
        <v>0</v>
      </c>
      <c r="AJ553" s="13">
        <f>'Data Entry'!Y553</f>
        <v>0</v>
      </c>
      <c r="AK553" s="13">
        <f>'Data Entry'!Z553</f>
        <v>0</v>
      </c>
    </row>
    <row r="554" spans="1:37">
      <c r="A554" s="34">
        <f>'Data Entry'!A554</f>
        <v>5409</v>
      </c>
      <c r="B554" s="34">
        <f>'Data Entry'!B554</f>
        <v>97</v>
      </c>
      <c r="C554" s="20">
        <f>IF('Data Entry'!C554="red",1,IF('Data Entry'!C554="blue",2,0))</f>
        <v>2</v>
      </c>
      <c r="D554" s="22">
        <f>'Data Entry'!D554</f>
        <v>1</v>
      </c>
      <c r="E554" s="22">
        <f>'Data Entry'!E554</f>
        <v>0</v>
      </c>
      <c r="F554" s="22">
        <f>'Data Entry'!F554</f>
        <v>0</v>
      </c>
      <c r="G554" s="22">
        <f>'Data Entry'!G554</f>
        <v>2</v>
      </c>
      <c r="H554" s="22">
        <f>'Data Entry'!H554</f>
        <v>0</v>
      </c>
      <c r="I554" s="22">
        <f t="shared" si="148"/>
        <v>0</v>
      </c>
      <c r="J554" s="22">
        <f t="shared" si="149"/>
        <v>2</v>
      </c>
      <c r="K554" s="22">
        <f t="shared" si="136"/>
        <v>2</v>
      </c>
      <c r="L554" s="22">
        <f t="shared" si="137"/>
        <v>0</v>
      </c>
      <c r="M554" s="22">
        <f t="shared" si="138"/>
        <v>8</v>
      </c>
      <c r="N554" s="22">
        <f t="shared" si="139"/>
        <v>2</v>
      </c>
      <c r="O554" s="22">
        <f t="shared" si="140"/>
        <v>10</v>
      </c>
      <c r="P554" s="35">
        <f>'Data Entry'!I554</f>
        <v>0</v>
      </c>
      <c r="Q554" s="35">
        <f>'Data Entry'!J554</f>
        <v>0</v>
      </c>
      <c r="R554" s="35">
        <f>'Data Entry'!K554</f>
        <v>9</v>
      </c>
      <c r="S554" s="35">
        <f>'Data Entry'!L554</f>
        <v>0</v>
      </c>
      <c r="T554" s="35">
        <f t="shared" si="141"/>
        <v>0</v>
      </c>
      <c r="U554" s="35">
        <f t="shared" si="142"/>
        <v>9</v>
      </c>
      <c r="V554" s="35" t="e">
        <f t="shared" si="150"/>
        <v>#DIV/0!</v>
      </c>
      <c r="W554" s="35">
        <f t="shared" si="151"/>
        <v>1</v>
      </c>
      <c r="X554" s="35">
        <f t="shared" si="152"/>
        <v>4.5</v>
      </c>
      <c r="Y554" s="35">
        <f t="shared" si="143"/>
        <v>0</v>
      </c>
      <c r="Z554" s="35">
        <f t="shared" si="144"/>
        <v>18</v>
      </c>
      <c r="AA554" s="35">
        <f t="shared" si="145"/>
        <v>18</v>
      </c>
      <c r="AB554" s="21">
        <f>'Data Entry'!S554</f>
        <v>0</v>
      </c>
      <c r="AC554" s="21">
        <f>'Data Entry'!T554</f>
        <v>2</v>
      </c>
      <c r="AD554" s="21">
        <f>'Data Entry'!U554</f>
        <v>0</v>
      </c>
      <c r="AE554" s="21">
        <f t="shared" si="146"/>
        <v>6</v>
      </c>
      <c r="AF554" s="13">
        <f>'Data Entry'!V554</f>
        <v>4</v>
      </c>
      <c r="AG554" s="13">
        <f t="shared" si="147"/>
        <v>1.33333333333333</v>
      </c>
      <c r="AH554" s="13">
        <f>'Data Entry'!W554</f>
        <v>0</v>
      </c>
      <c r="AI554" s="13">
        <f>'Data Entry'!X554</f>
        <v>0</v>
      </c>
      <c r="AJ554" s="13">
        <f>'Data Entry'!Y554</f>
        <v>0</v>
      </c>
      <c r="AK554" s="13">
        <f>'Data Entry'!Z554</f>
        <v>0</v>
      </c>
    </row>
    <row r="555" spans="1:37">
      <c r="A555" s="34">
        <f>'Data Entry'!A555</f>
        <v>4039</v>
      </c>
      <c r="B555" s="34">
        <f>'Data Entry'!B555</f>
        <v>97</v>
      </c>
      <c r="C555" s="20">
        <f>IF('Data Entry'!C555="red",1,IF('Data Entry'!C555="blue",2,0))</f>
        <v>2</v>
      </c>
      <c r="D555" s="22">
        <f>'Data Entry'!D555</f>
        <v>0</v>
      </c>
      <c r="E555" s="22">
        <f>'Data Entry'!E555</f>
        <v>0</v>
      </c>
      <c r="F555" s="22">
        <f>'Data Entry'!F555</f>
        <v>0</v>
      </c>
      <c r="G555" s="22">
        <f>'Data Entry'!G555</f>
        <v>4</v>
      </c>
      <c r="H555" s="22">
        <f>'Data Entry'!H555</f>
        <v>0</v>
      </c>
      <c r="I555" s="22">
        <f t="shared" si="148"/>
        <v>0</v>
      </c>
      <c r="J555" s="22">
        <f t="shared" si="149"/>
        <v>4</v>
      </c>
      <c r="K555" s="22">
        <f t="shared" si="136"/>
        <v>0</v>
      </c>
      <c r="L555" s="22">
        <f t="shared" si="137"/>
        <v>0</v>
      </c>
      <c r="M555" s="22">
        <f t="shared" si="138"/>
        <v>16</v>
      </c>
      <c r="N555" s="22">
        <f t="shared" si="139"/>
        <v>4</v>
      </c>
      <c r="O555" s="22">
        <f t="shared" si="140"/>
        <v>16</v>
      </c>
      <c r="P555" s="35">
        <f>'Data Entry'!I555</f>
        <v>0</v>
      </c>
      <c r="Q555" s="35">
        <f>'Data Entry'!J555</f>
        <v>0</v>
      </c>
      <c r="R555" s="35">
        <f>'Data Entry'!K555</f>
        <v>14</v>
      </c>
      <c r="S555" s="35">
        <f>'Data Entry'!L555</f>
        <v>5</v>
      </c>
      <c r="T555" s="35">
        <f t="shared" si="141"/>
        <v>0</v>
      </c>
      <c r="U555" s="35">
        <f t="shared" si="142"/>
        <v>19</v>
      </c>
      <c r="V555" s="35" t="e">
        <f t="shared" si="150"/>
        <v>#DIV/0!</v>
      </c>
      <c r="W555" s="35">
        <f t="shared" si="151"/>
        <v>0.736842105263158</v>
      </c>
      <c r="X555" s="35">
        <f t="shared" si="152"/>
        <v>9.5</v>
      </c>
      <c r="Y555" s="35">
        <f t="shared" si="143"/>
        <v>0</v>
      </c>
      <c r="Z555" s="35">
        <f t="shared" si="144"/>
        <v>28</v>
      </c>
      <c r="AA555" s="35">
        <f t="shared" si="145"/>
        <v>28</v>
      </c>
      <c r="AB555" s="21">
        <f>'Data Entry'!S555</f>
        <v>0</v>
      </c>
      <c r="AC555" s="21">
        <f>'Data Entry'!T555</f>
        <v>3</v>
      </c>
      <c r="AD555" s="21">
        <f>'Data Entry'!U555</f>
        <v>0</v>
      </c>
      <c r="AE555" s="21">
        <f t="shared" si="146"/>
        <v>10</v>
      </c>
      <c r="AF555" s="13">
        <f>'Data Entry'!V555</f>
        <v>0</v>
      </c>
      <c r="AG555" s="13">
        <f t="shared" si="147"/>
        <v>0</v>
      </c>
      <c r="AH555" s="13">
        <f>'Data Entry'!W555</f>
        <v>0</v>
      </c>
      <c r="AI555" s="13">
        <f>'Data Entry'!X555</f>
        <v>0</v>
      </c>
      <c r="AJ555" s="13">
        <f>'Data Entry'!Y555</f>
        <v>0</v>
      </c>
      <c r="AK555" s="13">
        <f>'Data Entry'!Z555</f>
        <v>0</v>
      </c>
    </row>
    <row r="556" spans="1:37">
      <c r="A556" s="34">
        <f>'Data Entry'!A556</f>
        <v>2198</v>
      </c>
      <c r="B556" s="34">
        <f>'Data Entry'!B556</f>
        <v>99</v>
      </c>
      <c r="C556" s="20">
        <f>IF('Data Entry'!C556="red",1,IF('Data Entry'!C556="blue",2,0))</f>
        <v>2</v>
      </c>
      <c r="D556" s="22">
        <f>'Data Entry'!D556</f>
        <v>0</v>
      </c>
      <c r="E556" s="22">
        <f>'Data Entry'!E556</f>
        <v>0</v>
      </c>
      <c r="F556" s="22">
        <f>'Data Entry'!F556</f>
        <v>0</v>
      </c>
      <c r="G556" s="22">
        <f>'Data Entry'!G556</f>
        <v>0</v>
      </c>
      <c r="H556" s="22">
        <f>'Data Entry'!H556</f>
        <v>0</v>
      </c>
      <c r="I556" s="22">
        <f t="shared" si="148"/>
        <v>0</v>
      </c>
      <c r="J556" s="22">
        <f t="shared" si="149"/>
        <v>0</v>
      </c>
      <c r="K556" s="22">
        <f t="shared" si="136"/>
        <v>0</v>
      </c>
      <c r="L556" s="22">
        <f t="shared" si="137"/>
        <v>0</v>
      </c>
      <c r="M556" s="22">
        <f t="shared" si="138"/>
        <v>0</v>
      </c>
      <c r="N556" s="22">
        <f t="shared" si="139"/>
        <v>0</v>
      </c>
      <c r="O556" s="22">
        <f t="shared" si="140"/>
        <v>0</v>
      </c>
      <c r="P556" s="35">
        <f>'Data Entry'!I556</f>
        <v>1</v>
      </c>
      <c r="Q556" s="35">
        <f>'Data Entry'!J556</f>
        <v>0</v>
      </c>
      <c r="R556" s="35">
        <f>'Data Entry'!K556</f>
        <v>6</v>
      </c>
      <c r="S556" s="35">
        <f>'Data Entry'!L556</f>
        <v>2</v>
      </c>
      <c r="T556" s="35">
        <f t="shared" si="141"/>
        <v>1</v>
      </c>
      <c r="U556" s="35">
        <f t="shared" si="142"/>
        <v>8</v>
      </c>
      <c r="V556" s="35">
        <f t="shared" si="150"/>
        <v>1</v>
      </c>
      <c r="W556" s="35">
        <f t="shared" si="151"/>
        <v>0.75</v>
      </c>
      <c r="X556" s="35">
        <f t="shared" si="152"/>
        <v>4.5</v>
      </c>
      <c r="Y556" s="35">
        <f t="shared" si="143"/>
        <v>1</v>
      </c>
      <c r="Z556" s="35">
        <f t="shared" si="144"/>
        <v>12</v>
      </c>
      <c r="AA556" s="35">
        <f t="shared" si="145"/>
        <v>13</v>
      </c>
      <c r="AB556" s="21">
        <f>'Data Entry'!S556</f>
        <v>0</v>
      </c>
      <c r="AC556" s="21">
        <f>'Data Entry'!T556</f>
        <v>2</v>
      </c>
      <c r="AD556" s="21">
        <f>'Data Entry'!U556</f>
        <v>0</v>
      </c>
      <c r="AE556" s="21">
        <f t="shared" si="146"/>
        <v>6</v>
      </c>
      <c r="AF556" s="13">
        <f>'Data Entry'!V556</f>
        <v>0</v>
      </c>
      <c r="AG556" s="13">
        <f t="shared" si="147"/>
        <v>0</v>
      </c>
      <c r="AH556" s="13">
        <f>'Data Entry'!W556</f>
        <v>0</v>
      </c>
      <c r="AI556" s="13">
        <f>'Data Entry'!X556</f>
        <v>0</v>
      </c>
      <c r="AJ556" s="13">
        <f>'Data Entry'!Y556</f>
        <v>0</v>
      </c>
      <c r="AK556" s="13">
        <f>'Data Entry'!Z556</f>
        <v>0</v>
      </c>
    </row>
    <row r="557" spans="1:37">
      <c r="A557" s="34">
        <f>'Data Entry'!A557</f>
        <v>2013</v>
      </c>
      <c r="B557" s="34">
        <f>'Data Entry'!B557</f>
        <v>99</v>
      </c>
      <c r="C557" s="20">
        <f>IF('Data Entry'!C557="red",1,IF('Data Entry'!C557="blue",2,0))</f>
        <v>1</v>
      </c>
      <c r="D557" s="22">
        <f>'Data Entry'!D557</f>
        <v>1</v>
      </c>
      <c r="E557" s="22">
        <f>'Data Entry'!E557</f>
        <v>1</v>
      </c>
      <c r="F557" s="22">
        <f>'Data Entry'!F557</f>
        <v>0</v>
      </c>
      <c r="G557" s="22">
        <f>'Data Entry'!G557</f>
        <v>0</v>
      </c>
      <c r="H557" s="22">
        <f>'Data Entry'!H557</f>
        <v>0</v>
      </c>
      <c r="I557" s="22">
        <f t="shared" si="148"/>
        <v>1</v>
      </c>
      <c r="J557" s="22">
        <f t="shared" si="149"/>
        <v>0</v>
      </c>
      <c r="K557" s="22">
        <f t="shared" si="136"/>
        <v>2</v>
      </c>
      <c r="L557" s="22">
        <f t="shared" si="137"/>
        <v>2</v>
      </c>
      <c r="M557" s="22">
        <f t="shared" si="138"/>
        <v>0</v>
      </c>
      <c r="N557" s="22">
        <f t="shared" si="139"/>
        <v>1</v>
      </c>
      <c r="O557" s="22">
        <f t="shared" si="140"/>
        <v>4</v>
      </c>
      <c r="P557" s="35">
        <f>'Data Entry'!I557</f>
        <v>6</v>
      </c>
      <c r="Q557" s="35">
        <f>'Data Entry'!J557</f>
        <v>1</v>
      </c>
      <c r="R557" s="35">
        <f>'Data Entry'!K557</f>
        <v>0</v>
      </c>
      <c r="S557" s="35">
        <f>'Data Entry'!L557</f>
        <v>0</v>
      </c>
      <c r="T557" s="35">
        <f t="shared" si="141"/>
        <v>7</v>
      </c>
      <c r="U557" s="35">
        <f t="shared" si="142"/>
        <v>0</v>
      </c>
      <c r="V557" s="35">
        <f t="shared" si="150"/>
        <v>0.857142857142857</v>
      </c>
      <c r="W557" s="35" t="e">
        <f t="shared" si="151"/>
        <v>#DIV/0!</v>
      </c>
      <c r="X557" s="35">
        <f t="shared" si="152"/>
        <v>3.5</v>
      </c>
      <c r="Y557" s="35">
        <f t="shared" si="143"/>
        <v>6</v>
      </c>
      <c r="Z557" s="35">
        <f t="shared" si="144"/>
        <v>0</v>
      </c>
      <c r="AA557" s="35">
        <f t="shared" si="145"/>
        <v>6</v>
      </c>
      <c r="AB557" s="21">
        <f>'Data Entry'!S557</f>
        <v>0</v>
      </c>
      <c r="AC557" s="21">
        <f>'Data Entry'!T557</f>
        <v>4</v>
      </c>
      <c r="AD557" s="21">
        <f>'Data Entry'!U557</f>
        <v>0</v>
      </c>
      <c r="AE557" s="21">
        <f t="shared" si="146"/>
        <v>15</v>
      </c>
      <c r="AF557" s="13">
        <f>'Data Entry'!V557</f>
        <v>0</v>
      </c>
      <c r="AG557" s="13">
        <f t="shared" si="147"/>
        <v>0</v>
      </c>
      <c r="AH557" s="13">
        <f>'Data Entry'!W557</f>
        <v>0</v>
      </c>
      <c r="AI557" s="13">
        <f>'Data Entry'!X557</f>
        <v>0</v>
      </c>
      <c r="AJ557" s="13">
        <f>'Data Entry'!Y557</f>
        <v>0</v>
      </c>
      <c r="AK557" s="13">
        <f>'Data Entry'!Z557</f>
        <v>0</v>
      </c>
    </row>
    <row r="558" spans="1:37">
      <c r="A558" s="34">
        <f>'Data Entry'!A558</f>
        <v>3543</v>
      </c>
      <c r="B558" s="34">
        <f>'Data Entry'!B558</f>
        <v>99</v>
      </c>
      <c r="C558" s="20">
        <f>IF('Data Entry'!C558="red",1,IF('Data Entry'!C558="blue",2,0))</f>
        <v>1</v>
      </c>
      <c r="D558" s="22">
        <f>'Data Entry'!D558</f>
        <v>1</v>
      </c>
      <c r="E558" s="22">
        <f>'Data Entry'!E558</f>
        <v>0</v>
      </c>
      <c r="F558" s="22">
        <f>'Data Entry'!F558</f>
        <v>0</v>
      </c>
      <c r="G558" s="22">
        <f>'Data Entry'!G558</f>
        <v>0</v>
      </c>
      <c r="H558" s="22">
        <f>'Data Entry'!H558</f>
        <v>0</v>
      </c>
      <c r="I558" s="22">
        <f t="shared" si="148"/>
        <v>0</v>
      </c>
      <c r="J558" s="22">
        <f t="shared" si="149"/>
        <v>0</v>
      </c>
      <c r="K558" s="22">
        <f t="shared" si="136"/>
        <v>2</v>
      </c>
      <c r="L558" s="22">
        <f t="shared" si="137"/>
        <v>0</v>
      </c>
      <c r="M558" s="22">
        <f t="shared" si="138"/>
        <v>0</v>
      </c>
      <c r="N558" s="22">
        <f t="shared" si="139"/>
        <v>0</v>
      </c>
      <c r="O558" s="22">
        <f t="shared" si="140"/>
        <v>2</v>
      </c>
      <c r="P558" s="35">
        <f>'Data Entry'!I558</f>
        <v>4</v>
      </c>
      <c r="Q558" s="35">
        <f>'Data Entry'!J558</f>
        <v>0</v>
      </c>
      <c r="R558" s="35">
        <f>'Data Entry'!K558</f>
        <v>0</v>
      </c>
      <c r="S558" s="35">
        <f>'Data Entry'!L558</f>
        <v>0</v>
      </c>
      <c r="T558" s="35">
        <f t="shared" si="141"/>
        <v>4</v>
      </c>
      <c r="U558" s="35">
        <f t="shared" si="142"/>
        <v>0</v>
      </c>
      <c r="V558" s="35">
        <f t="shared" si="150"/>
        <v>1</v>
      </c>
      <c r="W558" s="35" t="e">
        <f t="shared" si="151"/>
        <v>#DIV/0!</v>
      </c>
      <c r="X558" s="35">
        <f t="shared" si="152"/>
        <v>2</v>
      </c>
      <c r="Y558" s="35">
        <f t="shared" si="143"/>
        <v>4</v>
      </c>
      <c r="Z558" s="35">
        <f t="shared" si="144"/>
        <v>0</v>
      </c>
      <c r="AA558" s="35">
        <f t="shared" si="145"/>
        <v>4</v>
      </c>
      <c r="AB558" s="21">
        <f>'Data Entry'!S558</f>
        <v>0</v>
      </c>
      <c r="AC558" s="21">
        <f>'Data Entry'!T558</f>
        <v>0</v>
      </c>
      <c r="AD558" s="21">
        <f>'Data Entry'!U558</f>
        <v>0</v>
      </c>
      <c r="AE558" s="21">
        <f t="shared" si="146"/>
        <v>0</v>
      </c>
      <c r="AF558" s="13">
        <f>'Data Entry'!V558</f>
        <v>4</v>
      </c>
      <c r="AG558" s="13">
        <f t="shared" si="147"/>
        <v>1.33333333333333</v>
      </c>
      <c r="AH558" s="13">
        <f>'Data Entry'!W558</f>
        <v>0</v>
      </c>
      <c r="AI558" s="13">
        <f>'Data Entry'!X558</f>
        <v>0</v>
      </c>
      <c r="AJ558" s="13">
        <f>'Data Entry'!Y558</f>
        <v>0</v>
      </c>
      <c r="AK558" s="13">
        <f>'Data Entry'!Z558</f>
        <v>0</v>
      </c>
    </row>
    <row r="559" spans="1:37">
      <c r="A559" s="34">
        <f>'Data Entry'!A559</f>
        <v>7902</v>
      </c>
      <c r="B559" s="34">
        <f>'Data Entry'!B559</f>
        <v>99</v>
      </c>
      <c r="C559" s="20">
        <f>IF('Data Entry'!C559="red",1,IF('Data Entry'!C559="blue",2,0))</f>
        <v>1</v>
      </c>
      <c r="D559" s="22">
        <f>'Data Entry'!D559</f>
        <v>0</v>
      </c>
      <c r="E559" s="22">
        <f>'Data Entry'!E559</f>
        <v>0</v>
      </c>
      <c r="F559" s="22">
        <f>'Data Entry'!F559</f>
        <v>0</v>
      </c>
      <c r="G559" s="22">
        <f>'Data Entry'!G559</f>
        <v>0</v>
      </c>
      <c r="H559" s="22">
        <f>'Data Entry'!H559</f>
        <v>0</v>
      </c>
      <c r="I559" s="22">
        <f t="shared" si="148"/>
        <v>0</v>
      </c>
      <c r="J559" s="22">
        <f t="shared" si="149"/>
        <v>0</v>
      </c>
      <c r="K559" s="22">
        <f t="shared" si="136"/>
        <v>0</v>
      </c>
      <c r="L559" s="22">
        <f t="shared" si="137"/>
        <v>0</v>
      </c>
      <c r="M559" s="22">
        <f t="shared" si="138"/>
        <v>0</v>
      </c>
      <c r="N559" s="22">
        <f t="shared" si="139"/>
        <v>0</v>
      </c>
      <c r="O559" s="22">
        <f t="shared" si="140"/>
        <v>0</v>
      </c>
      <c r="P559" s="35">
        <f>'Data Entry'!I559</f>
        <v>0</v>
      </c>
      <c r="Q559" s="35">
        <f>'Data Entry'!J559</f>
        <v>0</v>
      </c>
      <c r="R559" s="35">
        <f>'Data Entry'!K559</f>
        <v>6</v>
      </c>
      <c r="S559" s="35">
        <f>'Data Entry'!L559</f>
        <v>0</v>
      </c>
      <c r="T559" s="35">
        <f t="shared" si="141"/>
        <v>0</v>
      </c>
      <c r="U559" s="35">
        <f t="shared" si="142"/>
        <v>6</v>
      </c>
      <c r="V559" s="35" t="e">
        <f t="shared" si="150"/>
        <v>#DIV/0!</v>
      </c>
      <c r="W559" s="35">
        <f t="shared" si="151"/>
        <v>1</v>
      </c>
      <c r="X559" s="35">
        <f t="shared" si="152"/>
        <v>3</v>
      </c>
      <c r="Y559" s="35">
        <f t="shared" si="143"/>
        <v>0</v>
      </c>
      <c r="Z559" s="35">
        <f t="shared" si="144"/>
        <v>12</v>
      </c>
      <c r="AA559" s="35">
        <f t="shared" si="145"/>
        <v>12</v>
      </c>
      <c r="AB559" s="21">
        <f>'Data Entry'!S559</f>
        <v>0</v>
      </c>
      <c r="AC559" s="21">
        <f>'Data Entry'!T559</f>
        <v>3</v>
      </c>
      <c r="AD559" s="21">
        <f>'Data Entry'!U559</f>
        <v>0</v>
      </c>
      <c r="AE559" s="21">
        <f t="shared" si="146"/>
        <v>10</v>
      </c>
      <c r="AF559" s="13">
        <f>'Data Entry'!V559</f>
        <v>4</v>
      </c>
      <c r="AG559" s="13">
        <f t="shared" si="147"/>
        <v>1.33333333333333</v>
      </c>
      <c r="AH559" s="13">
        <f>'Data Entry'!W559</f>
        <v>0</v>
      </c>
      <c r="AI559" s="13">
        <f>'Data Entry'!X559</f>
        <v>0</v>
      </c>
      <c r="AJ559" s="13">
        <f>'Data Entry'!Y559</f>
        <v>0</v>
      </c>
      <c r="AK559" s="13">
        <f>'Data Entry'!Z559</f>
        <v>0</v>
      </c>
    </row>
    <row r="560" spans="1:37">
      <c r="A560" s="34">
        <f>'Data Entry'!A560</f>
        <v>7659</v>
      </c>
      <c r="B560" s="34">
        <f>'Data Entry'!B560</f>
        <v>99</v>
      </c>
      <c r="C560" s="20">
        <f>IF('Data Entry'!C560="red",1,IF('Data Entry'!C560="blue",2,0))</f>
        <v>2</v>
      </c>
      <c r="D560" s="22">
        <f>'Data Entry'!D560</f>
        <v>1</v>
      </c>
      <c r="E560" s="22">
        <f>'Data Entry'!E560</f>
        <v>0</v>
      </c>
      <c r="F560" s="22">
        <f>'Data Entry'!F560</f>
        <v>0</v>
      </c>
      <c r="G560" s="22">
        <f>'Data Entry'!G560</f>
        <v>0</v>
      </c>
      <c r="H560" s="22">
        <f>'Data Entry'!H560</f>
        <v>0</v>
      </c>
      <c r="I560" s="22">
        <f t="shared" si="148"/>
        <v>0</v>
      </c>
      <c r="J560" s="22">
        <f t="shared" si="149"/>
        <v>0</v>
      </c>
      <c r="K560" s="22">
        <f t="shared" si="136"/>
        <v>2</v>
      </c>
      <c r="L560" s="22">
        <f t="shared" si="137"/>
        <v>0</v>
      </c>
      <c r="M560" s="22">
        <f t="shared" si="138"/>
        <v>0</v>
      </c>
      <c r="N560" s="22">
        <f t="shared" si="139"/>
        <v>0</v>
      </c>
      <c r="O560" s="22">
        <f t="shared" si="140"/>
        <v>2</v>
      </c>
      <c r="P560" s="35">
        <f>'Data Entry'!I560</f>
        <v>0</v>
      </c>
      <c r="Q560" s="35">
        <f>'Data Entry'!J560</f>
        <v>1</v>
      </c>
      <c r="R560" s="35">
        <f>'Data Entry'!K560</f>
        <v>0</v>
      </c>
      <c r="S560" s="35">
        <f>'Data Entry'!L560</f>
        <v>0</v>
      </c>
      <c r="T560" s="35">
        <f t="shared" si="141"/>
        <v>1</v>
      </c>
      <c r="U560" s="35">
        <f t="shared" si="142"/>
        <v>0</v>
      </c>
      <c r="V560" s="35">
        <f t="shared" si="150"/>
        <v>0</v>
      </c>
      <c r="W560" s="35" t="e">
        <f t="shared" si="151"/>
        <v>#DIV/0!</v>
      </c>
      <c r="X560" s="35">
        <f t="shared" si="152"/>
        <v>0.5</v>
      </c>
      <c r="Y560" s="35">
        <f t="shared" si="143"/>
        <v>0</v>
      </c>
      <c r="Z560" s="35">
        <f t="shared" si="144"/>
        <v>0</v>
      </c>
      <c r="AA560" s="35">
        <f t="shared" si="145"/>
        <v>0</v>
      </c>
      <c r="AB560" s="21">
        <f>'Data Entry'!S560</f>
        <v>0</v>
      </c>
      <c r="AC560" s="21">
        <f>'Data Entry'!T560</f>
        <v>1</v>
      </c>
      <c r="AD560" s="21">
        <f>'Data Entry'!U560</f>
        <v>0</v>
      </c>
      <c r="AE560" s="21">
        <f t="shared" si="146"/>
        <v>4</v>
      </c>
      <c r="AF560" s="13">
        <f>'Data Entry'!V560</f>
        <v>0</v>
      </c>
      <c r="AG560" s="13">
        <f t="shared" si="147"/>
        <v>0</v>
      </c>
      <c r="AH560" s="13">
        <f>'Data Entry'!W560</f>
        <v>0</v>
      </c>
      <c r="AI560" s="13">
        <f>'Data Entry'!X560</f>
        <v>0</v>
      </c>
      <c r="AJ560" s="13">
        <f>'Data Entry'!Y560</f>
        <v>0</v>
      </c>
      <c r="AK560" s="13">
        <f>'Data Entry'!Z560</f>
        <v>0</v>
      </c>
    </row>
    <row r="561" spans="1:37">
      <c r="A561" s="34">
        <f>'Data Entry'!A561</f>
        <v>865</v>
      </c>
      <c r="B561" s="34">
        <f>'Data Entry'!B561</f>
        <v>99</v>
      </c>
      <c r="C561" s="20">
        <f>IF('Data Entry'!C561="red",1,IF('Data Entry'!C561="blue",2,0))</f>
        <v>1</v>
      </c>
      <c r="D561" s="22">
        <f>'Data Entry'!D561</f>
        <v>1</v>
      </c>
      <c r="E561" s="22">
        <f>'Data Entry'!E561</f>
        <v>0</v>
      </c>
      <c r="F561" s="22">
        <f>'Data Entry'!F561</f>
        <v>0</v>
      </c>
      <c r="G561" s="22">
        <f>'Data Entry'!G561</f>
        <v>1</v>
      </c>
      <c r="H561" s="22">
        <f>'Data Entry'!H561</f>
        <v>1</v>
      </c>
      <c r="I561" s="22">
        <f t="shared" si="148"/>
        <v>0</v>
      </c>
      <c r="J561" s="22">
        <f t="shared" si="149"/>
        <v>2</v>
      </c>
      <c r="K561" s="22">
        <f t="shared" si="136"/>
        <v>2</v>
      </c>
      <c r="L561" s="22">
        <f t="shared" si="137"/>
        <v>0</v>
      </c>
      <c r="M561" s="22">
        <f t="shared" si="138"/>
        <v>4</v>
      </c>
      <c r="N561" s="22">
        <f t="shared" si="139"/>
        <v>2</v>
      </c>
      <c r="O561" s="22">
        <f t="shared" si="140"/>
        <v>6</v>
      </c>
      <c r="P561" s="35">
        <f>'Data Entry'!I561</f>
        <v>0</v>
      </c>
      <c r="Q561" s="35">
        <f>'Data Entry'!J561</f>
        <v>0</v>
      </c>
      <c r="R561" s="35">
        <f>'Data Entry'!K561</f>
        <v>2</v>
      </c>
      <c r="S561" s="35">
        <f>'Data Entry'!L561</f>
        <v>4</v>
      </c>
      <c r="T561" s="35">
        <f t="shared" si="141"/>
        <v>0</v>
      </c>
      <c r="U561" s="35">
        <f t="shared" si="142"/>
        <v>6</v>
      </c>
      <c r="V561" s="35" t="e">
        <f t="shared" si="150"/>
        <v>#DIV/0!</v>
      </c>
      <c r="W561" s="35">
        <f t="shared" si="151"/>
        <v>0.333333333333333</v>
      </c>
      <c r="X561" s="35">
        <f t="shared" si="152"/>
        <v>3</v>
      </c>
      <c r="Y561" s="35">
        <f t="shared" si="143"/>
        <v>0</v>
      </c>
      <c r="Z561" s="35">
        <f t="shared" si="144"/>
        <v>4</v>
      </c>
      <c r="AA561" s="35">
        <f t="shared" si="145"/>
        <v>4</v>
      </c>
      <c r="AB561" s="21">
        <f>'Data Entry'!S561</f>
        <v>0</v>
      </c>
      <c r="AC561" s="21">
        <f>'Data Entry'!T561</f>
        <v>4</v>
      </c>
      <c r="AD561" s="21">
        <f>'Data Entry'!U561</f>
        <v>0</v>
      </c>
      <c r="AE561" s="21">
        <f t="shared" si="146"/>
        <v>15</v>
      </c>
      <c r="AF561" s="13">
        <f>'Data Entry'!V561</f>
        <v>4</v>
      </c>
      <c r="AG561" s="13">
        <f t="shared" si="147"/>
        <v>1.33333333333333</v>
      </c>
      <c r="AH561" s="13">
        <f>'Data Entry'!W561</f>
        <v>0</v>
      </c>
      <c r="AI561" s="13">
        <f>'Data Entry'!X561</f>
        <v>0</v>
      </c>
      <c r="AJ561" s="13">
        <f>'Data Entry'!Y561</f>
        <v>0</v>
      </c>
      <c r="AK561" s="13">
        <f>'Data Entry'!Z561</f>
        <v>0</v>
      </c>
    </row>
    <row r="562" spans="1:37">
      <c r="A562" s="34">
        <f>'Data Entry'!A562</f>
        <v>1360</v>
      </c>
      <c r="B562" s="34">
        <f>'Data Entry'!B562</f>
        <v>100</v>
      </c>
      <c r="C562" s="20">
        <f>IF('Data Entry'!C562="red",1,IF('Data Entry'!C562="blue",2,0))</f>
        <v>1</v>
      </c>
      <c r="D562" s="22">
        <f>'Data Entry'!D562</f>
        <v>1</v>
      </c>
      <c r="E562" s="22">
        <f>'Data Entry'!E562</f>
        <v>0</v>
      </c>
      <c r="F562" s="22">
        <f>'Data Entry'!F562</f>
        <v>0</v>
      </c>
      <c r="G562" s="22">
        <f>'Data Entry'!G562</f>
        <v>2</v>
      </c>
      <c r="H562" s="22">
        <f>'Data Entry'!H562</f>
        <v>0</v>
      </c>
      <c r="I562" s="22">
        <f t="shared" si="148"/>
        <v>0</v>
      </c>
      <c r="J562" s="22">
        <f t="shared" si="149"/>
        <v>2</v>
      </c>
      <c r="K562" s="22">
        <f t="shared" si="136"/>
        <v>2</v>
      </c>
      <c r="L562" s="22">
        <f t="shared" si="137"/>
        <v>0</v>
      </c>
      <c r="M562" s="22">
        <f t="shared" si="138"/>
        <v>8</v>
      </c>
      <c r="N562" s="22">
        <f t="shared" si="139"/>
        <v>2</v>
      </c>
      <c r="O562" s="22">
        <f t="shared" si="140"/>
        <v>10</v>
      </c>
      <c r="P562" s="35">
        <f>'Data Entry'!I562</f>
        <v>0</v>
      </c>
      <c r="Q562" s="35">
        <f>'Data Entry'!J562</f>
        <v>0</v>
      </c>
      <c r="R562" s="35">
        <f>'Data Entry'!K562</f>
        <v>6</v>
      </c>
      <c r="S562" s="35">
        <f>'Data Entry'!L562</f>
        <v>0</v>
      </c>
      <c r="T562" s="35">
        <f t="shared" si="141"/>
        <v>0</v>
      </c>
      <c r="U562" s="35">
        <f t="shared" si="142"/>
        <v>6</v>
      </c>
      <c r="V562" s="35" t="e">
        <f t="shared" si="150"/>
        <v>#DIV/0!</v>
      </c>
      <c r="W562" s="35">
        <f t="shared" si="151"/>
        <v>1</v>
      </c>
      <c r="X562" s="35">
        <f t="shared" si="152"/>
        <v>3</v>
      </c>
      <c r="Y562" s="35">
        <f t="shared" si="143"/>
        <v>0</v>
      </c>
      <c r="Z562" s="35">
        <f t="shared" si="144"/>
        <v>12</v>
      </c>
      <c r="AA562" s="35">
        <f t="shared" si="145"/>
        <v>12</v>
      </c>
      <c r="AB562" s="21">
        <f>'Data Entry'!S562</f>
        <v>0</v>
      </c>
      <c r="AC562" s="21">
        <f>'Data Entry'!T562</f>
        <v>0</v>
      </c>
      <c r="AD562" s="21">
        <f>'Data Entry'!U562</f>
        <v>0</v>
      </c>
      <c r="AE562" s="21">
        <f t="shared" si="146"/>
        <v>0</v>
      </c>
      <c r="AF562" s="13">
        <f>'Data Entry'!V562</f>
        <v>0</v>
      </c>
      <c r="AG562" s="13">
        <f t="shared" si="147"/>
        <v>0</v>
      </c>
      <c r="AH562" s="13">
        <f>'Data Entry'!W562</f>
        <v>0</v>
      </c>
      <c r="AI562" s="13">
        <f>'Data Entry'!X562</f>
        <v>0</v>
      </c>
      <c r="AJ562" s="13">
        <f>'Data Entry'!Y562</f>
        <v>0</v>
      </c>
      <c r="AK562" s="13">
        <f>'Data Entry'!Z562</f>
        <v>0</v>
      </c>
    </row>
    <row r="563" spans="1:37">
      <c r="A563" s="34">
        <f>'Data Entry'!A563</f>
        <v>8731</v>
      </c>
      <c r="B563" s="34">
        <f>'Data Entry'!B563</f>
        <v>100</v>
      </c>
      <c r="C563" s="20">
        <f>IF('Data Entry'!C563="red",1,IF('Data Entry'!C563="blue",2,0))</f>
        <v>1</v>
      </c>
      <c r="D563" s="22">
        <f>'Data Entry'!D563</f>
        <v>1</v>
      </c>
      <c r="E563" s="22">
        <f>'Data Entry'!E563</f>
        <v>1</v>
      </c>
      <c r="F563" s="22">
        <f>'Data Entry'!F563</f>
        <v>0</v>
      </c>
      <c r="G563" s="22">
        <f>'Data Entry'!G563</f>
        <v>0</v>
      </c>
      <c r="H563" s="22">
        <f>'Data Entry'!H563</f>
        <v>0</v>
      </c>
      <c r="I563" s="22">
        <f t="shared" si="148"/>
        <v>1</v>
      </c>
      <c r="J563" s="22">
        <f t="shared" si="149"/>
        <v>0</v>
      </c>
      <c r="K563" s="22">
        <f t="shared" si="136"/>
        <v>2</v>
      </c>
      <c r="L563" s="22">
        <f t="shared" si="137"/>
        <v>2</v>
      </c>
      <c r="M563" s="22">
        <f t="shared" si="138"/>
        <v>0</v>
      </c>
      <c r="N563" s="22">
        <f t="shared" si="139"/>
        <v>1</v>
      </c>
      <c r="O563" s="22">
        <f t="shared" si="140"/>
        <v>4</v>
      </c>
      <c r="P563" s="35">
        <f>'Data Entry'!I563</f>
        <v>5</v>
      </c>
      <c r="Q563" s="35">
        <f>'Data Entry'!J563</f>
        <v>1</v>
      </c>
      <c r="R563" s="35">
        <f>'Data Entry'!K563</f>
        <v>0</v>
      </c>
      <c r="S563" s="35">
        <f>'Data Entry'!L563</f>
        <v>0</v>
      </c>
      <c r="T563" s="35">
        <f t="shared" si="141"/>
        <v>6</v>
      </c>
      <c r="U563" s="35">
        <f t="shared" si="142"/>
        <v>0</v>
      </c>
      <c r="V563" s="35">
        <f t="shared" si="150"/>
        <v>0.833333333333333</v>
      </c>
      <c r="W563" s="35" t="e">
        <f t="shared" si="151"/>
        <v>#DIV/0!</v>
      </c>
      <c r="X563" s="35">
        <f t="shared" si="152"/>
        <v>3</v>
      </c>
      <c r="Y563" s="35">
        <f t="shared" si="143"/>
        <v>5</v>
      </c>
      <c r="Z563" s="35">
        <f t="shared" si="144"/>
        <v>0</v>
      </c>
      <c r="AA563" s="35">
        <f t="shared" si="145"/>
        <v>5</v>
      </c>
      <c r="AB563" s="21">
        <f>'Data Entry'!S563</f>
        <v>0</v>
      </c>
      <c r="AC563" s="21">
        <f>'Data Entry'!T563</f>
        <v>0</v>
      </c>
      <c r="AD563" s="21">
        <f>'Data Entry'!U563</f>
        <v>0</v>
      </c>
      <c r="AE563" s="21">
        <f t="shared" si="146"/>
        <v>0</v>
      </c>
      <c r="AF563" s="13">
        <f>'Data Entry'!V563</f>
        <v>8</v>
      </c>
      <c r="AG563" s="13">
        <f t="shared" si="147"/>
        <v>2.66666666666667</v>
      </c>
      <c r="AH563" s="13">
        <f>'Data Entry'!W563</f>
        <v>0</v>
      </c>
      <c r="AI563" s="13">
        <f>'Data Entry'!X563</f>
        <v>0</v>
      </c>
      <c r="AJ563" s="13">
        <f>'Data Entry'!Y563</f>
        <v>0</v>
      </c>
      <c r="AK563" s="13">
        <f>'Data Entry'!Z563</f>
        <v>0</v>
      </c>
    </row>
    <row r="564" spans="1:37">
      <c r="A564" s="34">
        <f>'Data Entry'!A564</f>
        <v>1114</v>
      </c>
      <c r="B564" s="34">
        <f>'Data Entry'!B564</f>
        <v>100</v>
      </c>
      <c r="C564" s="20">
        <f>IF('Data Entry'!C564="red",1,IF('Data Entry'!C564="blue",2,0))</f>
        <v>1</v>
      </c>
      <c r="D564" s="22">
        <f>'Data Entry'!D564</f>
        <v>1</v>
      </c>
      <c r="E564" s="22">
        <f>'Data Entry'!E564</f>
        <v>0</v>
      </c>
      <c r="F564" s="22">
        <f>'Data Entry'!F564</f>
        <v>0</v>
      </c>
      <c r="G564" s="22">
        <f>'Data Entry'!G564</f>
        <v>2</v>
      </c>
      <c r="H564" s="22">
        <f>'Data Entry'!H564</f>
        <v>1</v>
      </c>
      <c r="I564" s="22">
        <f t="shared" si="148"/>
        <v>0</v>
      </c>
      <c r="J564" s="22">
        <f t="shared" si="149"/>
        <v>3</v>
      </c>
      <c r="K564" s="22">
        <f t="shared" si="136"/>
        <v>2</v>
      </c>
      <c r="L564" s="22">
        <f t="shared" si="137"/>
        <v>0</v>
      </c>
      <c r="M564" s="22">
        <f t="shared" si="138"/>
        <v>8</v>
      </c>
      <c r="N564" s="22">
        <f t="shared" si="139"/>
        <v>3</v>
      </c>
      <c r="O564" s="22">
        <f t="shared" si="140"/>
        <v>10</v>
      </c>
      <c r="P564" s="35">
        <f>'Data Entry'!I564</f>
        <v>0</v>
      </c>
      <c r="Q564" s="35">
        <f>'Data Entry'!J564</f>
        <v>0</v>
      </c>
      <c r="R564" s="35">
        <f>'Data Entry'!K564</f>
        <v>0</v>
      </c>
      <c r="S564" s="35">
        <f>'Data Entry'!L564</f>
        <v>0</v>
      </c>
      <c r="T564" s="35">
        <f t="shared" si="141"/>
        <v>0</v>
      </c>
      <c r="U564" s="35">
        <f t="shared" si="142"/>
        <v>0</v>
      </c>
      <c r="V564" s="35" t="e">
        <f t="shared" si="150"/>
        <v>#DIV/0!</v>
      </c>
      <c r="W564" s="35" t="e">
        <f t="shared" si="151"/>
        <v>#DIV/0!</v>
      </c>
      <c r="X564" s="35">
        <f t="shared" si="152"/>
        <v>0</v>
      </c>
      <c r="Y564" s="35">
        <f t="shared" si="143"/>
        <v>0</v>
      </c>
      <c r="Z564" s="35">
        <f t="shared" si="144"/>
        <v>0</v>
      </c>
      <c r="AA564" s="35">
        <f t="shared" si="145"/>
        <v>0</v>
      </c>
      <c r="AB564" s="21">
        <f>'Data Entry'!S564</f>
        <v>0</v>
      </c>
      <c r="AC564" s="21">
        <f>'Data Entry'!T564</f>
        <v>0</v>
      </c>
      <c r="AD564" s="21">
        <f>'Data Entry'!U564</f>
        <v>0</v>
      </c>
      <c r="AE564" s="21">
        <f t="shared" si="146"/>
        <v>0</v>
      </c>
      <c r="AF564" s="13">
        <f>'Data Entry'!V564</f>
        <v>8</v>
      </c>
      <c r="AG564" s="13">
        <f t="shared" si="147"/>
        <v>2.66666666666667</v>
      </c>
      <c r="AH564" s="13">
        <f>'Data Entry'!W564</f>
        <v>0</v>
      </c>
      <c r="AI564" s="13">
        <f>'Data Entry'!X564</f>
        <v>0</v>
      </c>
      <c r="AJ564" s="13">
        <f>'Data Entry'!Y564</f>
        <v>1</v>
      </c>
      <c r="AK564" s="13">
        <f>'Data Entry'!Z564</f>
        <v>0</v>
      </c>
    </row>
    <row r="565" spans="1:37">
      <c r="A565" s="34">
        <f>'Data Entry'!A565</f>
        <v>1325</v>
      </c>
      <c r="B565" s="34">
        <f>'Data Entry'!B565</f>
        <v>100</v>
      </c>
      <c r="C565" s="20">
        <f>IF('Data Entry'!C565="red",1,IF('Data Entry'!C565="blue",2,0))</f>
        <v>2</v>
      </c>
      <c r="D565" s="22">
        <f>'Data Entry'!D565</f>
        <v>1</v>
      </c>
      <c r="E565" s="22">
        <f>'Data Entry'!E565</f>
        <v>0</v>
      </c>
      <c r="F565" s="22">
        <f>'Data Entry'!F565</f>
        <v>0</v>
      </c>
      <c r="G565" s="22">
        <f>'Data Entry'!G565</f>
        <v>3</v>
      </c>
      <c r="H565" s="22">
        <f>'Data Entry'!H565</f>
        <v>1</v>
      </c>
      <c r="I565" s="22">
        <f t="shared" si="148"/>
        <v>0</v>
      </c>
      <c r="J565" s="22">
        <f t="shared" si="149"/>
        <v>4</v>
      </c>
      <c r="K565" s="22">
        <f t="shared" si="136"/>
        <v>2</v>
      </c>
      <c r="L565" s="22">
        <f t="shared" si="137"/>
        <v>0</v>
      </c>
      <c r="M565" s="22">
        <f t="shared" si="138"/>
        <v>12</v>
      </c>
      <c r="N565" s="22">
        <f t="shared" si="139"/>
        <v>4</v>
      </c>
      <c r="O565" s="22">
        <f t="shared" si="140"/>
        <v>14</v>
      </c>
      <c r="P565" s="35">
        <f>'Data Entry'!I565</f>
        <v>0</v>
      </c>
      <c r="Q565" s="35">
        <f>'Data Entry'!J565</f>
        <v>0</v>
      </c>
      <c r="R565" s="35">
        <f>'Data Entry'!K565</f>
        <v>8</v>
      </c>
      <c r="S565" s="35">
        <f>'Data Entry'!L565</f>
        <v>2</v>
      </c>
      <c r="T565" s="35">
        <f t="shared" si="141"/>
        <v>0</v>
      </c>
      <c r="U565" s="35">
        <f t="shared" si="142"/>
        <v>10</v>
      </c>
      <c r="V565" s="35" t="e">
        <f t="shared" si="150"/>
        <v>#DIV/0!</v>
      </c>
      <c r="W565" s="35">
        <f t="shared" si="151"/>
        <v>0.8</v>
      </c>
      <c r="X565" s="35">
        <f t="shared" si="152"/>
        <v>5</v>
      </c>
      <c r="Y565" s="35">
        <f t="shared" si="143"/>
        <v>0</v>
      </c>
      <c r="Z565" s="35">
        <f t="shared" si="144"/>
        <v>16</v>
      </c>
      <c r="AA565" s="35">
        <f t="shared" si="145"/>
        <v>16</v>
      </c>
      <c r="AB565" s="21">
        <f>'Data Entry'!S565</f>
        <v>0</v>
      </c>
      <c r="AC565" s="21">
        <f>'Data Entry'!T565</f>
        <v>4</v>
      </c>
      <c r="AD565" s="21">
        <f>'Data Entry'!U565</f>
        <v>0</v>
      </c>
      <c r="AE565" s="21">
        <f t="shared" si="146"/>
        <v>15</v>
      </c>
      <c r="AF565" s="13">
        <f>'Data Entry'!V565</f>
        <v>0</v>
      </c>
      <c r="AG565" s="13">
        <f t="shared" si="147"/>
        <v>0</v>
      </c>
      <c r="AH565" s="13">
        <f>'Data Entry'!W565</f>
        <v>0</v>
      </c>
      <c r="AI565" s="13">
        <f>'Data Entry'!X565</f>
        <v>0</v>
      </c>
      <c r="AJ565" s="13">
        <f>'Data Entry'!Y565</f>
        <v>0</v>
      </c>
      <c r="AK565" s="13">
        <f>'Data Entry'!Z565</f>
        <v>0</v>
      </c>
    </row>
    <row r="566" spans="1:37">
      <c r="A566" s="34">
        <f>'Data Entry'!A566</f>
        <v>6397</v>
      </c>
      <c r="B566" s="34">
        <f>'Data Entry'!B566</f>
        <v>102</v>
      </c>
      <c r="C566" s="20">
        <f>IF('Data Entry'!C566="red",1,IF('Data Entry'!C566="blue",2,0))</f>
        <v>1</v>
      </c>
      <c r="D566" s="22">
        <f>'Data Entry'!D566</f>
        <v>1</v>
      </c>
      <c r="E566" s="22">
        <f>'Data Entry'!E566</f>
        <v>0</v>
      </c>
      <c r="F566" s="22">
        <f>'Data Entry'!F566</f>
        <v>1</v>
      </c>
      <c r="G566" s="22">
        <f>'Data Entry'!G566</f>
        <v>0</v>
      </c>
      <c r="H566" s="22">
        <f>'Data Entry'!H566</f>
        <v>0</v>
      </c>
      <c r="I566" s="22">
        <f t="shared" si="148"/>
        <v>1</v>
      </c>
      <c r="J566" s="22">
        <f t="shared" si="149"/>
        <v>0</v>
      </c>
      <c r="K566" s="22">
        <f t="shared" si="136"/>
        <v>2</v>
      </c>
      <c r="L566" s="22">
        <f t="shared" si="137"/>
        <v>0</v>
      </c>
      <c r="M566" s="22">
        <f t="shared" si="138"/>
        <v>0</v>
      </c>
      <c r="N566" s="22">
        <f t="shared" si="139"/>
        <v>1</v>
      </c>
      <c r="O566" s="22">
        <f t="shared" si="140"/>
        <v>2</v>
      </c>
      <c r="P566" s="35">
        <f>'Data Entry'!I566</f>
        <v>2</v>
      </c>
      <c r="Q566" s="35">
        <f>'Data Entry'!J566</f>
        <v>0</v>
      </c>
      <c r="R566" s="35">
        <f>'Data Entry'!K566</f>
        <v>0</v>
      </c>
      <c r="S566" s="35">
        <f>'Data Entry'!L566</f>
        <v>0</v>
      </c>
      <c r="T566" s="35">
        <f t="shared" si="141"/>
        <v>2</v>
      </c>
      <c r="U566" s="35">
        <f t="shared" si="142"/>
        <v>0</v>
      </c>
      <c r="V566" s="35">
        <f t="shared" si="150"/>
        <v>1</v>
      </c>
      <c r="W566" s="35" t="e">
        <f t="shared" si="151"/>
        <v>#DIV/0!</v>
      </c>
      <c r="X566" s="35">
        <f t="shared" si="152"/>
        <v>1</v>
      </c>
      <c r="Y566" s="35">
        <f t="shared" si="143"/>
        <v>2</v>
      </c>
      <c r="Z566" s="35">
        <f t="shared" si="144"/>
        <v>0</v>
      </c>
      <c r="AA566" s="35">
        <f t="shared" si="145"/>
        <v>2</v>
      </c>
      <c r="AB566" s="21">
        <f>'Data Entry'!S566</f>
        <v>0</v>
      </c>
      <c r="AC566" s="21">
        <f>'Data Entry'!T566</f>
        <v>2</v>
      </c>
      <c r="AD566" s="21">
        <f>'Data Entry'!U566</f>
        <v>0</v>
      </c>
      <c r="AE566" s="21">
        <f t="shared" si="146"/>
        <v>6</v>
      </c>
      <c r="AF566" s="13">
        <f>'Data Entry'!V566</f>
        <v>0</v>
      </c>
      <c r="AG566" s="13">
        <f t="shared" si="147"/>
        <v>0</v>
      </c>
      <c r="AH566" s="13">
        <f>'Data Entry'!W566</f>
        <v>0</v>
      </c>
      <c r="AI566" s="13">
        <f>'Data Entry'!X566</f>
        <v>0</v>
      </c>
      <c r="AJ566" s="13">
        <f>'Data Entry'!Y566</f>
        <v>0</v>
      </c>
      <c r="AK566" s="13">
        <f>'Data Entry'!Z566</f>
        <v>0</v>
      </c>
    </row>
    <row r="567" spans="1:37">
      <c r="A567" s="34">
        <f>'Data Entry'!A567</f>
        <v>8729</v>
      </c>
      <c r="B567" s="34">
        <f>'Data Entry'!B567</f>
        <v>100</v>
      </c>
      <c r="C567" s="20">
        <f>IF('Data Entry'!C567="red",1,IF('Data Entry'!C567="blue",2,0))</f>
        <v>2</v>
      </c>
      <c r="D567" s="22">
        <f>'Data Entry'!D567</f>
        <v>1</v>
      </c>
      <c r="E567" s="22">
        <f>'Data Entry'!E567</f>
        <v>0</v>
      </c>
      <c r="F567" s="22">
        <f>'Data Entry'!F567</f>
        <v>0</v>
      </c>
      <c r="G567" s="22">
        <f>'Data Entry'!G567</f>
        <v>1</v>
      </c>
      <c r="H567" s="22">
        <f>'Data Entry'!H567</f>
        <v>0</v>
      </c>
      <c r="I567" s="22">
        <f t="shared" si="148"/>
        <v>0</v>
      </c>
      <c r="J567" s="22">
        <f t="shared" si="149"/>
        <v>1</v>
      </c>
      <c r="K567" s="22">
        <f t="shared" si="136"/>
        <v>2</v>
      </c>
      <c r="L567" s="22">
        <f t="shared" si="137"/>
        <v>0</v>
      </c>
      <c r="M567" s="22">
        <f t="shared" si="138"/>
        <v>4</v>
      </c>
      <c r="N567" s="22">
        <f t="shared" si="139"/>
        <v>1</v>
      </c>
      <c r="O567" s="22">
        <f t="shared" si="140"/>
        <v>6</v>
      </c>
      <c r="P567" s="35">
        <f>'Data Entry'!I567</f>
        <v>0</v>
      </c>
      <c r="Q567" s="35">
        <f>'Data Entry'!J567</f>
        <v>0</v>
      </c>
      <c r="R567" s="35">
        <f>'Data Entry'!K567</f>
        <v>0</v>
      </c>
      <c r="S567" s="35">
        <f>'Data Entry'!L567</f>
        <v>0</v>
      </c>
      <c r="T567" s="35">
        <f t="shared" si="141"/>
        <v>0</v>
      </c>
      <c r="U567" s="35">
        <f t="shared" si="142"/>
        <v>0</v>
      </c>
      <c r="V567" s="35" t="e">
        <f t="shared" si="150"/>
        <v>#DIV/0!</v>
      </c>
      <c r="W567" s="35" t="e">
        <f t="shared" si="151"/>
        <v>#DIV/0!</v>
      </c>
      <c r="X567" s="35">
        <f t="shared" si="152"/>
        <v>0</v>
      </c>
      <c r="Y567" s="35">
        <f t="shared" si="143"/>
        <v>0</v>
      </c>
      <c r="Z567" s="35">
        <f t="shared" si="144"/>
        <v>0</v>
      </c>
      <c r="AA567" s="35">
        <f t="shared" si="145"/>
        <v>0</v>
      </c>
      <c r="AB567" s="21">
        <f>'Data Entry'!S567</f>
        <v>0</v>
      </c>
      <c r="AC567" s="21">
        <f>'Data Entry'!T567</f>
        <v>1</v>
      </c>
      <c r="AD567" s="21">
        <f>'Data Entry'!U567</f>
        <v>0</v>
      </c>
      <c r="AE567" s="21">
        <f t="shared" si="146"/>
        <v>4</v>
      </c>
      <c r="AF567" s="13">
        <f>'Data Entry'!V567</f>
        <v>0</v>
      </c>
      <c r="AG567" s="13">
        <f t="shared" si="147"/>
        <v>0</v>
      </c>
      <c r="AH567" s="13">
        <f>'Data Entry'!W567</f>
        <v>0</v>
      </c>
      <c r="AI567" s="13">
        <f>'Data Entry'!X567</f>
        <v>0</v>
      </c>
      <c r="AJ567" s="13">
        <f>'Data Entry'!Y567</f>
        <v>0</v>
      </c>
      <c r="AK567" s="13">
        <f>'Data Entry'!Z567</f>
        <v>0</v>
      </c>
    </row>
    <row r="568" spans="1:37">
      <c r="A568" s="34">
        <f>'Data Entry'!A568</f>
        <v>8765</v>
      </c>
      <c r="B568" s="34">
        <f>'Data Entry'!B568</f>
        <v>101</v>
      </c>
      <c r="C568" s="20">
        <f>IF('Data Entry'!C568="red",1,IF('Data Entry'!C568="blue",2,0))</f>
        <v>1</v>
      </c>
      <c r="D568" s="22">
        <f>'Data Entry'!D568</f>
        <v>1</v>
      </c>
      <c r="E568" s="22">
        <f>'Data Entry'!E568</f>
        <v>0</v>
      </c>
      <c r="F568" s="22">
        <f>'Data Entry'!F568</f>
        <v>0</v>
      </c>
      <c r="G568" s="22">
        <f>'Data Entry'!G568</f>
        <v>0</v>
      </c>
      <c r="H568" s="22">
        <f>'Data Entry'!H568</f>
        <v>0</v>
      </c>
      <c r="I568" s="22">
        <f t="shared" si="148"/>
        <v>0</v>
      </c>
      <c r="J568" s="22">
        <f t="shared" si="149"/>
        <v>0</v>
      </c>
      <c r="K568" s="22">
        <f t="shared" si="136"/>
        <v>2</v>
      </c>
      <c r="L568" s="22">
        <f t="shared" si="137"/>
        <v>0</v>
      </c>
      <c r="M568" s="22">
        <f t="shared" si="138"/>
        <v>0</v>
      </c>
      <c r="N568" s="22">
        <f t="shared" si="139"/>
        <v>0</v>
      </c>
      <c r="O568" s="22">
        <f t="shared" si="140"/>
        <v>2</v>
      </c>
      <c r="P568" s="35">
        <f>'Data Entry'!I568</f>
        <v>0</v>
      </c>
      <c r="Q568" s="35">
        <f>'Data Entry'!J568</f>
        <v>0</v>
      </c>
      <c r="R568" s="35">
        <f>'Data Entry'!K568</f>
        <v>0</v>
      </c>
      <c r="S568" s="35">
        <f>'Data Entry'!L568</f>
        <v>0</v>
      </c>
      <c r="T568" s="35">
        <f t="shared" si="141"/>
        <v>0</v>
      </c>
      <c r="U568" s="35">
        <f t="shared" si="142"/>
        <v>0</v>
      </c>
      <c r="V568" s="35" t="e">
        <f t="shared" si="150"/>
        <v>#DIV/0!</v>
      </c>
      <c r="W568" s="35" t="e">
        <f t="shared" si="151"/>
        <v>#DIV/0!</v>
      </c>
      <c r="X568" s="35">
        <f t="shared" si="152"/>
        <v>0</v>
      </c>
      <c r="Y568" s="35">
        <f t="shared" si="143"/>
        <v>0</v>
      </c>
      <c r="Z568" s="35">
        <f t="shared" si="144"/>
        <v>0</v>
      </c>
      <c r="AA568" s="35">
        <f t="shared" si="145"/>
        <v>0</v>
      </c>
      <c r="AB568" s="21">
        <f>'Data Entry'!S568</f>
        <v>0</v>
      </c>
      <c r="AC568" s="21">
        <f>'Data Entry'!T568</f>
        <v>0</v>
      </c>
      <c r="AD568" s="21">
        <f>'Data Entry'!U568</f>
        <v>0</v>
      </c>
      <c r="AE568" s="21">
        <f t="shared" si="146"/>
        <v>0</v>
      </c>
      <c r="AF568" s="13">
        <f>'Data Entry'!V568</f>
        <v>0</v>
      </c>
      <c r="AG568" s="13">
        <f t="shared" si="147"/>
        <v>0</v>
      </c>
      <c r="AH568" s="13">
        <f>'Data Entry'!W568</f>
        <v>0</v>
      </c>
      <c r="AI568" s="13">
        <f>'Data Entry'!X568</f>
        <v>0</v>
      </c>
      <c r="AJ568" s="13">
        <f>'Data Entry'!Y568</f>
        <v>0</v>
      </c>
      <c r="AK568" s="13">
        <f>'Data Entry'!Z568</f>
        <v>0</v>
      </c>
    </row>
    <row r="569" spans="1:37">
      <c r="A569" s="34">
        <f>'Data Entry'!A569</f>
        <v>610</v>
      </c>
      <c r="B569" s="34">
        <f>'Data Entry'!B569</f>
        <v>101</v>
      </c>
      <c r="C569" s="20">
        <f>IF('Data Entry'!C569="red",1,IF('Data Entry'!C569="blue",2,0))</f>
        <v>1</v>
      </c>
      <c r="D569" s="22">
        <f>'Data Entry'!D569</f>
        <v>1</v>
      </c>
      <c r="E569" s="22">
        <f>'Data Entry'!E569</f>
        <v>0</v>
      </c>
      <c r="F569" s="22">
        <f>'Data Entry'!F569</f>
        <v>0</v>
      </c>
      <c r="G569" s="22">
        <f>'Data Entry'!G569</f>
        <v>1</v>
      </c>
      <c r="H569" s="22">
        <f>'Data Entry'!H569</f>
        <v>1</v>
      </c>
      <c r="I569" s="22">
        <f t="shared" si="148"/>
        <v>0</v>
      </c>
      <c r="J569" s="22">
        <f t="shared" si="149"/>
        <v>2</v>
      </c>
      <c r="K569" s="22">
        <f t="shared" si="136"/>
        <v>2</v>
      </c>
      <c r="L569" s="22">
        <f t="shared" si="137"/>
        <v>0</v>
      </c>
      <c r="M569" s="22">
        <f t="shared" si="138"/>
        <v>4</v>
      </c>
      <c r="N569" s="22">
        <f t="shared" si="139"/>
        <v>2</v>
      </c>
      <c r="O569" s="22">
        <f t="shared" si="140"/>
        <v>6</v>
      </c>
      <c r="P569" s="35">
        <f>'Data Entry'!I569</f>
        <v>0</v>
      </c>
      <c r="Q569" s="35">
        <f>'Data Entry'!J569</f>
        <v>0</v>
      </c>
      <c r="R569" s="35">
        <f>'Data Entry'!K569</f>
        <v>9</v>
      </c>
      <c r="S569" s="35">
        <f>'Data Entry'!L569</f>
        <v>5</v>
      </c>
      <c r="T569" s="35">
        <f t="shared" si="141"/>
        <v>0</v>
      </c>
      <c r="U569" s="35">
        <f t="shared" si="142"/>
        <v>14</v>
      </c>
      <c r="V569" s="35" t="e">
        <f t="shared" si="150"/>
        <v>#DIV/0!</v>
      </c>
      <c r="W569" s="35">
        <f t="shared" si="151"/>
        <v>0.642857142857143</v>
      </c>
      <c r="X569" s="35">
        <f t="shared" si="152"/>
        <v>7</v>
      </c>
      <c r="Y569" s="35">
        <f t="shared" si="143"/>
        <v>0</v>
      </c>
      <c r="Z569" s="35">
        <f t="shared" si="144"/>
        <v>18</v>
      </c>
      <c r="AA569" s="35">
        <f t="shared" si="145"/>
        <v>18</v>
      </c>
      <c r="AB569" s="21">
        <f>'Data Entry'!S569</f>
        <v>0</v>
      </c>
      <c r="AC569" s="21">
        <f>'Data Entry'!T569</f>
        <v>2</v>
      </c>
      <c r="AD569" s="21">
        <f>'Data Entry'!U569</f>
        <v>0</v>
      </c>
      <c r="AE569" s="21">
        <f t="shared" si="146"/>
        <v>6</v>
      </c>
      <c r="AF569" s="13">
        <f>'Data Entry'!V569</f>
        <v>0</v>
      </c>
      <c r="AG569" s="13">
        <f t="shared" si="147"/>
        <v>0</v>
      </c>
      <c r="AH569" s="13">
        <f>'Data Entry'!W569</f>
        <v>0</v>
      </c>
      <c r="AI569" s="13">
        <f>'Data Entry'!X569</f>
        <v>0</v>
      </c>
      <c r="AJ569" s="13">
        <f>'Data Entry'!Y569</f>
        <v>0</v>
      </c>
      <c r="AK569" s="13">
        <f>'Data Entry'!Z569</f>
        <v>0</v>
      </c>
    </row>
    <row r="570" spans="1:37">
      <c r="A570" s="34">
        <f>'Data Entry'!A570</f>
        <v>4917</v>
      </c>
      <c r="B570" s="34">
        <f>'Data Entry'!B570</f>
        <v>101</v>
      </c>
      <c r="C570" s="20">
        <f>IF('Data Entry'!C570="red",1,IF('Data Entry'!C570="blue",2,0))</f>
        <v>2</v>
      </c>
      <c r="D570" s="22">
        <f>'Data Entry'!D570</f>
        <v>1</v>
      </c>
      <c r="E570" s="22">
        <f>'Data Entry'!E570</f>
        <v>0</v>
      </c>
      <c r="F570" s="22">
        <f>'Data Entry'!F570</f>
        <v>0</v>
      </c>
      <c r="G570" s="22">
        <f>'Data Entry'!G570</f>
        <v>4</v>
      </c>
      <c r="H570" s="22">
        <f>'Data Entry'!H570</f>
        <v>0</v>
      </c>
      <c r="I570" s="22">
        <f t="shared" si="148"/>
        <v>0</v>
      </c>
      <c r="J570" s="22">
        <f t="shared" si="149"/>
        <v>4</v>
      </c>
      <c r="K570" s="22">
        <f t="shared" si="136"/>
        <v>2</v>
      </c>
      <c r="L570" s="22">
        <f t="shared" si="137"/>
        <v>0</v>
      </c>
      <c r="M570" s="22">
        <f t="shared" si="138"/>
        <v>16</v>
      </c>
      <c r="N570" s="22">
        <f t="shared" si="139"/>
        <v>4</v>
      </c>
      <c r="O570" s="22">
        <f t="shared" si="140"/>
        <v>18</v>
      </c>
      <c r="P570" s="35">
        <f>'Data Entry'!I570</f>
        <v>0</v>
      </c>
      <c r="Q570" s="35">
        <f>'Data Entry'!J570</f>
        <v>0</v>
      </c>
      <c r="R570" s="35">
        <f>'Data Entry'!K570</f>
        <v>8</v>
      </c>
      <c r="S570" s="35">
        <f>'Data Entry'!L570</f>
        <v>2</v>
      </c>
      <c r="T570" s="35">
        <f t="shared" si="141"/>
        <v>0</v>
      </c>
      <c r="U570" s="35">
        <f t="shared" si="142"/>
        <v>10</v>
      </c>
      <c r="V570" s="35" t="e">
        <f t="shared" si="150"/>
        <v>#DIV/0!</v>
      </c>
      <c r="W570" s="35">
        <f t="shared" si="151"/>
        <v>0.8</v>
      </c>
      <c r="X570" s="35">
        <f t="shared" si="152"/>
        <v>5</v>
      </c>
      <c r="Y570" s="35">
        <f t="shared" si="143"/>
        <v>0</v>
      </c>
      <c r="Z570" s="35">
        <f t="shared" si="144"/>
        <v>16</v>
      </c>
      <c r="AA570" s="35">
        <f t="shared" si="145"/>
        <v>16</v>
      </c>
      <c r="AB570" s="21">
        <f>'Data Entry'!S570</f>
        <v>0</v>
      </c>
      <c r="AC570" s="21">
        <f>'Data Entry'!T570</f>
        <v>4</v>
      </c>
      <c r="AD570" s="21">
        <f>'Data Entry'!U570</f>
        <v>1</v>
      </c>
      <c r="AE570" s="21">
        <f t="shared" si="146"/>
        <v>15</v>
      </c>
      <c r="AF570" s="13">
        <f>'Data Entry'!V570</f>
        <v>4</v>
      </c>
      <c r="AG570" s="13">
        <f t="shared" si="147"/>
        <v>1.33333333333333</v>
      </c>
      <c r="AH570" s="13">
        <f>'Data Entry'!W570</f>
        <v>0</v>
      </c>
      <c r="AI570" s="13">
        <f>'Data Entry'!X570</f>
        <v>0</v>
      </c>
      <c r="AJ570" s="13">
        <f>'Data Entry'!Y570</f>
        <v>0</v>
      </c>
      <c r="AK570" s="13">
        <f>'Data Entry'!Z570</f>
        <v>0</v>
      </c>
    </row>
    <row r="571" spans="1:37">
      <c r="A571" s="34">
        <f>'Data Entry'!A571</f>
        <v>6135</v>
      </c>
      <c r="B571" s="34">
        <f>'Data Entry'!B571</f>
        <v>101</v>
      </c>
      <c r="C571" s="20">
        <f>IF('Data Entry'!C571="red",1,IF('Data Entry'!C571="blue",2,0))</f>
        <v>2</v>
      </c>
      <c r="D571" s="22">
        <f>'Data Entry'!D571</f>
        <v>1</v>
      </c>
      <c r="E571" s="22">
        <f>'Data Entry'!E571</f>
        <v>0</v>
      </c>
      <c r="F571" s="22">
        <f>'Data Entry'!F571</f>
        <v>0</v>
      </c>
      <c r="G571" s="22">
        <f>'Data Entry'!G571</f>
        <v>2</v>
      </c>
      <c r="H571" s="22">
        <f>'Data Entry'!H571</f>
        <v>0</v>
      </c>
      <c r="I571" s="22">
        <f t="shared" si="148"/>
        <v>0</v>
      </c>
      <c r="J571" s="22">
        <f t="shared" si="149"/>
        <v>2</v>
      </c>
      <c r="K571" s="22">
        <f t="shared" si="136"/>
        <v>2</v>
      </c>
      <c r="L571" s="22">
        <f t="shared" si="137"/>
        <v>0</v>
      </c>
      <c r="M571" s="22">
        <f t="shared" si="138"/>
        <v>8</v>
      </c>
      <c r="N571" s="22">
        <f t="shared" si="139"/>
        <v>2</v>
      </c>
      <c r="O571" s="22">
        <f t="shared" si="140"/>
        <v>10</v>
      </c>
      <c r="P571" s="35">
        <f>'Data Entry'!I571</f>
        <v>0</v>
      </c>
      <c r="Q571" s="35">
        <f>'Data Entry'!J571</f>
        <v>0</v>
      </c>
      <c r="R571" s="35">
        <f>'Data Entry'!K571</f>
        <v>8</v>
      </c>
      <c r="S571" s="35">
        <f>'Data Entry'!L571</f>
        <v>4</v>
      </c>
      <c r="T571" s="35">
        <f t="shared" si="141"/>
        <v>0</v>
      </c>
      <c r="U571" s="35">
        <f t="shared" si="142"/>
        <v>12</v>
      </c>
      <c r="V571" s="35" t="e">
        <f t="shared" si="150"/>
        <v>#DIV/0!</v>
      </c>
      <c r="W571" s="35">
        <f t="shared" si="151"/>
        <v>0.666666666666667</v>
      </c>
      <c r="X571" s="35">
        <f t="shared" si="152"/>
        <v>6</v>
      </c>
      <c r="Y571" s="35">
        <f t="shared" si="143"/>
        <v>0</v>
      </c>
      <c r="Z571" s="35">
        <f t="shared" si="144"/>
        <v>16</v>
      </c>
      <c r="AA571" s="35">
        <f t="shared" si="145"/>
        <v>16</v>
      </c>
      <c r="AB571" s="21">
        <f>'Data Entry'!S571</f>
        <v>0</v>
      </c>
      <c r="AC571" s="21">
        <f>'Data Entry'!T571</f>
        <v>0</v>
      </c>
      <c r="AD571" s="21">
        <f>'Data Entry'!U571</f>
        <v>0</v>
      </c>
      <c r="AE571" s="21">
        <f t="shared" si="146"/>
        <v>0</v>
      </c>
      <c r="AF571" s="13">
        <f>'Data Entry'!V571</f>
        <v>0</v>
      </c>
      <c r="AG571" s="13">
        <f t="shared" si="147"/>
        <v>0</v>
      </c>
      <c r="AH571" s="13">
        <f>'Data Entry'!W571</f>
        <v>0</v>
      </c>
      <c r="AI571" s="13">
        <f>'Data Entry'!X571</f>
        <v>0</v>
      </c>
      <c r="AJ571" s="13">
        <f>'Data Entry'!Y571</f>
        <v>0</v>
      </c>
      <c r="AK571" s="13">
        <f>'Data Entry'!Z571</f>
        <v>0</v>
      </c>
    </row>
    <row r="572" spans="1:37">
      <c r="A572" s="34">
        <f>'Data Entry'!A572</f>
        <v>6975</v>
      </c>
      <c r="B572" s="34">
        <f>'Data Entry'!B572</f>
        <v>101</v>
      </c>
      <c r="C572" s="20">
        <f>IF('Data Entry'!C572="red",1,IF('Data Entry'!C572="blue",2,0))</f>
        <v>2</v>
      </c>
      <c r="D572" s="22">
        <f>'Data Entry'!D572</f>
        <v>0</v>
      </c>
      <c r="E572" s="22">
        <f>'Data Entry'!E572</f>
        <v>0</v>
      </c>
      <c r="F572" s="22">
        <f>'Data Entry'!F572</f>
        <v>0</v>
      </c>
      <c r="G572" s="22">
        <f>'Data Entry'!G572</f>
        <v>0</v>
      </c>
      <c r="H572" s="22">
        <f>'Data Entry'!H572</f>
        <v>0</v>
      </c>
      <c r="I572" s="22">
        <f t="shared" si="148"/>
        <v>0</v>
      </c>
      <c r="J572" s="22">
        <f t="shared" si="149"/>
        <v>0</v>
      </c>
      <c r="K572" s="22">
        <f t="shared" si="136"/>
        <v>0</v>
      </c>
      <c r="L572" s="22">
        <f t="shared" si="137"/>
        <v>0</v>
      </c>
      <c r="M572" s="22">
        <f t="shared" si="138"/>
        <v>0</v>
      </c>
      <c r="N572" s="22">
        <f t="shared" si="139"/>
        <v>0</v>
      </c>
      <c r="O572" s="22">
        <f t="shared" si="140"/>
        <v>0</v>
      </c>
      <c r="P572" s="35">
        <f>'Data Entry'!I572</f>
        <v>2</v>
      </c>
      <c r="Q572" s="35">
        <f>'Data Entry'!J572</f>
        <v>1</v>
      </c>
      <c r="R572" s="35">
        <f>'Data Entry'!K572</f>
        <v>0</v>
      </c>
      <c r="S572" s="35">
        <f>'Data Entry'!L572</f>
        <v>0</v>
      </c>
      <c r="T572" s="35">
        <f t="shared" si="141"/>
        <v>3</v>
      </c>
      <c r="U572" s="35">
        <f t="shared" si="142"/>
        <v>0</v>
      </c>
      <c r="V572" s="35">
        <f t="shared" si="150"/>
        <v>0.666666666666667</v>
      </c>
      <c r="W572" s="35" t="e">
        <f t="shared" si="151"/>
        <v>#DIV/0!</v>
      </c>
      <c r="X572" s="35">
        <f t="shared" si="152"/>
        <v>1.5</v>
      </c>
      <c r="Y572" s="35">
        <f t="shared" si="143"/>
        <v>2</v>
      </c>
      <c r="Z572" s="35">
        <f t="shared" si="144"/>
        <v>0</v>
      </c>
      <c r="AA572" s="35">
        <f t="shared" si="145"/>
        <v>2</v>
      </c>
      <c r="AB572" s="21">
        <f>'Data Entry'!S572</f>
        <v>0</v>
      </c>
      <c r="AC572" s="21">
        <f>'Data Entry'!T572</f>
        <v>2</v>
      </c>
      <c r="AD572" s="21">
        <f>'Data Entry'!U572</f>
        <v>0</v>
      </c>
      <c r="AE572" s="21">
        <f t="shared" si="146"/>
        <v>6</v>
      </c>
      <c r="AF572" s="13">
        <f>'Data Entry'!V572</f>
        <v>0</v>
      </c>
      <c r="AG572" s="13">
        <f t="shared" si="147"/>
        <v>0</v>
      </c>
      <c r="AH572" s="13">
        <f>'Data Entry'!W572</f>
        <v>0</v>
      </c>
      <c r="AI572" s="13">
        <f>'Data Entry'!X572</f>
        <v>0</v>
      </c>
      <c r="AJ572" s="13">
        <f>'Data Entry'!Y572</f>
        <v>0</v>
      </c>
      <c r="AK572" s="13">
        <f>'Data Entry'!Z572</f>
        <v>0</v>
      </c>
    </row>
    <row r="573" spans="1:37">
      <c r="A573" s="34">
        <f>'Data Entry'!A573</f>
        <v>5672</v>
      </c>
      <c r="B573" s="34">
        <f>'Data Entry'!B573</f>
        <v>103</v>
      </c>
      <c r="C573" s="20">
        <f>IF('Data Entry'!C573="red",1,IF('Data Entry'!C573="blue",2,0))</f>
        <v>2</v>
      </c>
      <c r="D573" s="22">
        <f>'Data Entry'!D573</f>
        <v>1</v>
      </c>
      <c r="E573" s="22">
        <f>'Data Entry'!E573</f>
        <v>0</v>
      </c>
      <c r="F573" s="22">
        <f>'Data Entry'!F573</f>
        <v>0</v>
      </c>
      <c r="G573" s="22">
        <f>'Data Entry'!G573</f>
        <v>0</v>
      </c>
      <c r="H573" s="22">
        <f>'Data Entry'!H573</f>
        <v>0</v>
      </c>
      <c r="I573" s="22">
        <f t="shared" si="148"/>
        <v>0</v>
      </c>
      <c r="J573" s="22">
        <f t="shared" si="149"/>
        <v>0</v>
      </c>
      <c r="K573" s="22">
        <f t="shared" si="136"/>
        <v>2</v>
      </c>
      <c r="L573" s="22">
        <f t="shared" si="137"/>
        <v>0</v>
      </c>
      <c r="M573" s="22">
        <f t="shared" si="138"/>
        <v>0</v>
      </c>
      <c r="N573" s="22">
        <f t="shared" si="139"/>
        <v>0</v>
      </c>
      <c r="O573" s="22">
        <f t="shared" si="140"/>
        <v>2</v>
      </c>
      <c r="P573" s="35">
        <f>'Data Entry'!I573</f>
        <v>0</v>
      </c>
      <c r="Q573" s="35">
        <f>'Data Entry'!J573</f>
        <v>0</v>
      </c>
      <c r="R573" s="35">
        <f>'Data Entry'!K573</f>
        <v>2</v>
      </c>
      <c r="S573" s="35">
        <f>'Data Entry'!L573</f>
        <v>1</v>
      </c>
      <c r="T573" s="35">
        <f t="shared" si="141"/>
        <v>0</v>
      </c>
      <c r="U573" s="35">
        <f t="shared" si="142"/>
        <v>3</v>
      </c>
      <c r="V573" s="35" t="e">
        <f t="shared" si="150"/>
        <v>#DIV/0!</v>
      </c>
      <c r="W573" s="35">
        <f t="shared" si="151"/>
        <v>0.666666666666667</v>
      </c>
      <c r="X573" s="35">
        <f t="shared" si="152"/>
        <v>1.5</v>
      </c>
      <c r="Y573" s="35">
        <f t="shared" si="143"/>
        <v>0</v>
      </c>
      <c r="Z573" s="35">
        <f t="shared" si="144"/>
        <v>4</v>
      </c>
      <c r="AA573" s="35">
        <f t="shared" si="145"/>
        <v>4</v>
      </c>
      <c r="AB573" s="21">
        <f>'Data Entry'!S573</f>
        <v>0</v>
      </c>
      <c r="AC573" s="21">
        <f>'Data Entry'!T573</f>
        <v>4</v>
      </c>
      <c r="AD573" s="21">
        <f>'Data Entry'!U573</f>
        <v>0</v>
      </c>
      <c r="AE573" s="21">
        <f t="shared" si="146"/>
        <v>15</v>
      </c>
      <c r="AF573" s="13">
        <f>'Data Entry'!V573</f>
        <v>0</v>
      </c>
      <c r="AG573" s="13">
        <f t="shared" si="147"/>
        <v>0</v>
      </c>
      <c r="AH573" s="13">
        <f>'Data Entry'!W573</f>
        <v>0</v>
      </c>
      <c r="AI573" s="13">
        <f>'Data Entry'!X573</f>
        <v>0</v>
      </c>
      <c r="AJ573" s="13">
        <f>'Data Entry'!Y573</f>
        <v>0</v>
      </c>
      <c r="AK573" s="13">
        <f>'Data Entry'!Z573</f>
        <v>0</v>
      </c>
    </row>
    <row r="574" spans="1:37">
      <c r="A574" s="34">
        <f>'Data Entry'!A574</f>
        <v>7520</v>
      </c>
      <c r="B574" s="34">
        <f>'Data Entry'!B574</f>
        <v>103</v>
      </c>
      <c r="C574" s="20">
        <f>IF('Data Entry'!C574="red",1,IF('Data Entry'!C574="blue",2,0))</f>
        <v>2</v>
      </c>
      <c r="D574" s="22">
        <f>'Data Entry'!D574</f>
        <v>1</v>
      </c>
      <c r="E574" s="22">
        <f>'Data Entry'!E574</f>
        <v>0</v>
      </c>
      <c r="F574" s="22">
        <f>'Data Entry'!F574</f>
        <v>0</v>
      </c>
      <c r="G574" s="22">
        <f>'Data Entry'!G574</f>
        <v>0</v>
      </c>
      <c r="H574" s="22">
        <f>'Data Entry'!H574</f>
        <v>0</v>
      </c>
      <c r="I574" s="22">
        <f t="shared" si="148"/>
        <v>0</v>
      </c>
      <c r="J574" s="22">
        <f t="shared" si="149"/>
        <v>0</v>
      </c>
      <c r="K574" s="22">
        <f t="shared" si="136"/>
        <v>2</v>
      </c>
      <c r="L574" s="22">
        <f t="shared" si="137"/>
        <v>0</v>
      </c>
      <c r="M574" s="22">
        <f t="shared" si="138"/>
        <v>0</v>
      </c>
      <c r="N574" s="22">
        <f t="shared" si="139"/>
        <v>0</v>
      </c>
      <c r="O574" s="22">
        <f t="shared" si="140"/>
        <v>2</v>
      </c>
      <c r="P574" s="35">
        <f>'Data Entry'!I574</f>
        <v>0</v>
      </c>
      <c r="Q574" s="35">
        <f>'Data Entry'!J574</f>
        <v>0</v>
      </c>
      <c r="R574" s="35">
        <f>'Data Entry'!K574</f>
        <v>0</v>
      </c>
      <c r="S574" s="35">
        <f>'Data Entry'!L574</f>
        <v>3</v>
      </c>
      <c r="T574" s="35">
        <f t="shared" si="141"/>
        <v>0</v>
      </c>
      <c r="U574" s="35">
        <f t="shared" si="142"/>
        <v>3</v>
      </c>
      <c r="V574" s="35" t="e">
        <f t="shared" si="150"/>
        <v>#DIV/0!</v>
      </c>
      <c r="W574" s="35">
        <f t="shared" si="151"/>
        <v>0</v>
      </c>
      <c r="X574" s="35">
        <f t="shared" si="152"/>
        <v>1.5</v>
      </c>
      <c r="Y574" s="35">
        <f t="shared" si="143"/>
        <v>0</v>
      </c>
      <c r="Z574" s="35">
        <f t="shared" si="144"/>
        <v>0</v>
      </c>
      <c r="AA574" s="35">
        <f t="shared" si="145"/>
        <v>0</v>
      </c>
      <c r="AB574" s="21">
        <f>'Data Entry'!S574</f>
        <v>0</v>
      </c>
      <c r="AC574" s="21">
        <f>'Data Entry'!T574</f>
        <v>0</v>
      </c>
      <c r="AD574" s="21">
        <f>'Data Entry'!U574</f>
        <v>0</v>
      </c>
      <c r="AE574" s="21">
        <f t="shared" si="146"/>
        <v>0</v>
      </c>
      <c r="AF574" s="13">
        <f>'Data Entry'!V574</f>
        <v>4</v>
      </c>
      <c r="AG574" s="13">
        <f t="shared" si="147"/>
        <v>1.33333333333333</v>
      </c>
      <c r="AH574" s="13">
        <f>'Data Entry'!W574</f>
        <v>0</v>
      </c>
      <c r="AI574" s="13">
        <f>'Data Entry'!X574</f>
        <v>0</v>
      </c>
      <c r="AJ574" s="13">
        <f>'Data Entry'!Y574</f>
        <v>0</v>
      </c>
      <c r="AK574" s="13">
        <f>'Data Entry'!Z574</f>
        <v>0</v>
      </c>
    </row>
    <row r="575" spans="1:37">
      <c r="A575" s="34">
        <f>'Data Entry'!A575</f>
        <v>8089</v>
      </c>
      <c r="B575" s="34">
        <f>'Data Entry'!B575</f>
        <v>103</v>
      </c>
      <c r="C575" s="20">
        <f>IF('Data Entry'!C575="red",1,IF('Data Entry'!C575="blue",2,0))</f>
        <v>1</v>
      </c>
      <c r="D575" s="22">
        <f>'Data Entry'!D575</f>
        <v>1</v>
      </c>
      <c r="E575" s="22">
        <f>'Data Entry'!E575</f>
        <v>0</v>
      </c>
      <c r="F575" s="22">
        <f>'Data Entry'!F575</f>
        <v>0</v>
      </c>
      <c r="G575" s="22">
        <f>'Data Entry'!G575</f>
        <v>0</v>
      </c>
      <c r="H575" s="22">
        <f>'Data Entry'!H575</f>
        <v>0</v>
      </c>
      <c r="I575" s="22">
        <f t="shared" si="148"/>
        <v>0</v>
      </c>
      <c r="J575" s="22">
        <f t="shared" si="149"/>
        <v>0</v>
      </c>
      <c r="K575" s="22">
        <f t="shared" si="136"/>
        <v>2</v>
      </c>
      <c r="L575" s="22">
        <f t="shared" si="137"/>
        <v>0</v>
      </c>
      <c r="M575" s="22">
        <f t="shared" si="138"/>
        <v>0</v>
      </c>
      <c r="N575" s="22">
        <f t="shared" si="139"/>
        <v>0</v>
      </c>
      <c r="O575" s="22">
        <f t="shared" si="140"/>
        <v>2</v>
      </c>
      <c r="P575" s="35">
        <f>'Data Entry'!I575</f>
        <v>0</v>
      </c>
      <c r="Q575" s="35">
        <f>'Data Entry'!J575</f>
        <v>0</v>
      </c>
      <c r="R575" s="35">
        <f>'Data Entry'!K575</f>
        <v>3</v>
      </c>
      <c r="S575" s="35">
        <f>'Data Entry'!L575</f>
        <v>3</v>
      </c>
      <c r="T575" s="35">
        <f t="shared" si="141"/>
        <v>0</v>
      </c>
      <c r="U575" s="35">
        <f t="shared" si="142"/>
        <v>6</v>
      </c>
      <c r="V575" s="35" t="e">
        <f t="shared" si="150"/>
        <v>#DIV/0!</v>
      </c>
      <c r="W575" s="35">
        <f t="shared" si="151"/>
        <v>0.5</v>
      </c>
      <c r="X575" s="35">
        <f t="shared" si="152"/>
        <v>3</v>
      </c>
      <c r="Y575" s="35">
        <f t="shared" si="143"/>
        <v>0</v>
      </c>
      <c r="Z575" s="35">
        <f t="shared" si="144"/>
        <v>6</v>
      </c>
      <c r="AA575" s="35">
        <f t="shared" si="145"/>
        <v>6</v>
      </c>
      <c r="AB575" s="21">
        <f>'Data Entry'!S575</f>
        <v>0</v>
      </c>
      <c r="AC575" s="21">
        <f>'Data Entry'!T575</f>
        <v>2</v>
      </c>
      <c r="AD575" s="21">
        <f>'Data Entry'!U575</f>
        <v>0</v>
      </c>
      <c r="AE575" s="21">
        <f t="shared" si="146"/>
        <v>6</v>
      </c>
      <c r="AF575" s="13">
        <f>'Data Entry'!V575</f>
        <v>8</v>
      </c>
      <c r="AG575" s="13">
        <f t="shared" si="147"/>
        <v>2.66666666666667</v>
      </c>
      <c r="AH575" s="13">
        <f>'Data Entry'!W575</f>
        <v>0</v>
      </c>
      <c r="AI575" s="13">
        <f>'Data Entry'!X575</f>
        <v>0</v>
      </c>
      <c r="AJ575" s="13">
        <f>'Data Entry'!Y575</f>
        <v>0</v>
      </c>
      <c r="AK575" s="13">
        <f>'Data Entry'!Z575</f>
        <v>0</v>
      </c>
    </row>
    <row r="576" spans="1:37">
      <c r="A576" s="34">
        <f>'Data Entry'!A576</f>
        <v>914</v>
      </c>
      <c r="B576" s="34">
        <f>'Data Entry'!B576</f>
        <v>103</v>
      </c>
      <c r="C576" s="20">
        <f>IF('Data Entry'!C576="red",1,IF('Data Entry'!C576="blue",2,0))</f>
        <v>1</v>
      </c>
      <c r="D576" s="22">
        <f>'Data Entry'!D576</f>
        <v>0</v>
      </c>
      <c r="E576" s="22">
        <f>'Data Entry'!E576</f>
        <v>0</v>
      </c>
      <c r="F576" s="22">
        <f>'Data Entry'!F576</f>
        <v>0</v>
      </c>
      <c r="G576" s="22">
        <f>'Data Entry'!G576</f>
        <v>0</v>
      </c>
      <c r="H576" s="22">
        <f>'Data Entry'!H576</f>
        <v>0</v>
      </c>
      <c r="I576" s="22">
        <f t="shared" si="148"/>
        <v>0</v>
      </c>
      <c r="J576" s="22">
        <f t="shared" si="149"/>
        <v>0</v>
      </c>
      <c r="K576" s="22">
        <f t="shared" si="136"/>
        <v>0</v>
      </c>
      <c r="L576" s="22">
        <f t="shared" si="137"/>
        <v>0</v>
      </c>
      <c r="M576" s="22">
        <f t="shared" si="138"/>
        <v>0</v>
      </c>
      <c r="N576" s="22">
        <f t="shared" si="139"/>
        <v>0</v>
      </c>
      <c r="O576" s="22">
        <f t="shared" si="140"/>
        <v>0</v>
      </c>
      <c r="P576" s="35">
        <f>'Data Entry'!I576</f>
        <v>0</v>
      </c>
      <c r="Q576" s="35">
        <f>'Data Entry'!J576</f>
        <v>0</v>
      </c>
      <c r="R576" s="35">
        <f>'Data Entry'!K576</f>
        <v>3</v>
      </c>
      <c r="S576" s="35">
        <f>'Data Entry'!L576</f>
        <v>4</v>
      </c>
      <c r="T576" s="35">
        <f t="shared" si="141"/>
        <v>0</v>
      </c>
      <c r="U576" s="35">
        <f t="shared" si="142"/>
        <v>7</v>
      </c>
      <c r="V576" s="35" t="e">
        <f t="shared" si="150"/>
        <v>#DIV/0!</v>
      </c>
      <c r="W576" s="35">
        <f t="shared" si="151"/>
        <v>0.428571428571429</v>
      </c>
      <c r="X576" s="35">
        <f t="shared" si="152"/>
        <v>3.5</v>
      </c>
      <c r="Y576" s="35">
        <f t="shared" si="143"/>
        <v>0</v>
      </c>
      <c r="Z576" s="35">
        <f t="shared" si="144"/>
        <v>6</v>
      </c>
      <c r="AA576" s="35">
        <f t="shared" si="145"/>
        <v>6</v>
      </c>
      <c r="AB576" s="21">
        <f>'Data Entry'!S576</f>
        <v>0</v>
      </c>
      <c r="AC576" s="21">
        <f>'Data Entry'!T576</f>
        <v>0</v>
      </c>
      <c r="AD576" s="21">
        <f>'Data Entry'!U576</f>
        <v>0</v>
      </c>
      <c r="AE576" s="21">
        <f t="shared" si="146"/>
        <v>0</v>
      </c>
      <c r="AF576" s="13">
        <f>'Data Entry'!V576</f>
        <v>8</v>
      </c>
      <c r="AG576" s="13">
        <f t="shared" si="147"/>
        <v>2.66666666666667</v>
      </c>
      <c r="AH576" s="13">
        <f>'Data Entry'!W576</f>
        <v>0</v>
      </c>
      <c r="AI576" s="13">
        <f>'Data Entry'!X576</f>
        <v>0</v>
      </c>
      <c r="AJ576" s="13">
        <f>'Data Entry'!Y576</f>
        <v>0</v>
      </c>
      <c r="AK576" s="13">
        <f>'Data Entry'!Z576</f>
        <v>0</v>
      </c>
    </row>
    <row r="577" spans="1:37">
      <c r="A577" s="34">
        <f>'Data Entry'!A577</f>
        <v>7480</v>
      </c>
      <c r="B577" s="34">
        <f>'Data Entry'!B577</f>
        <v>103</v>
      </c>
      <c r="C577" s="20">
        <f>IF('Data Entry'!C577="red",1,IF('Data Entry'!C577="blue",2,0))</f>
        <v>2</v>
      </c>
      <c r="D577" s="22">
        <f>'Data Entry'!D577</f>
        <v>1</v>
      </c>
      <c r="E577" s="22">
        <f>'Data Entry'!E577</f>
        <v>0</v>
      </c>
      <c r="F577" s="22">
        <f>'Data Entry'!F577</f>
        <v>0</v>
      </c>
      <c r="G577" s="22">
        <f>'Data Entry'!G577</f>
        <v>1</v>
      </c>
      <c r="H577" s="22">
        <f>'Data Entry'!H577</f>
        <v>0</v>
      </c>
      <c r="I577" s="22">
        <f t="shared" si="148"/>
        <v>0</v>
      </c>
      <c r="J577" s="22">
        <f t="shared" si="149"/>
        <v>1</v>
      </c>
      <c r="K577" s="22">
        <f t="shared" si="136"/>
        <v>2</v>
      </c>
      <c r="L577" s="22">
        <f t="shared" si="137"/>
        <v>0</v>
      </c>
      <c r="M577" s="22">
        <f t="shared" si="138"/>
        <v>4</v>
      </c>
      <c r="N577" s="22">
        <f t="shared" si="139"/>
        <v>1</v>
      </c>
      <c r="O577" s="22">
        <f t="shared" si="140"/>
        <v>6</v>
      </c>
      <c r="P577" s="35">
        <f>'Data Entry'!I577</f>
        <v>2</v>
      </c>
      <c r="Q577" s="35">
        <f>'Data Entry'!J577</f>
        <v>0</v>
      </c>
      <c r="R577" s="35">
        <f>'Data Entry'!K577</f>
        <v>12</v>
      </c>
      <c r="S577" s="35">
        <f>'Data Entry'!L577</f>
        <v>0</v>
      </c>
      <c r="T577" s="35">
        <f t="shared" si="141"/>
        <v>2</v>
      </c>
      <c r="U577" s="35">
        <f t="shared" si="142"/>
        <v>12</v>
      </c>
      <c r="V577" s="35">
        <f t="shared" si="150"/>
        <v>1</v>
      </c>
      <c r="W577" s="35">
        <f t="shared" si="151"/>
        <v>1</v>
      </c>
      <c r="X577" s="35">
        <f t="shared" si="152"/>
        <v>7</v>
      </c>
      <c r="Y577" s="35">
        <f t="shared" si="143"/>
        <v>2</v>
      </c>
      <c r="Z577" s="35">
        <f t="shared" si="144"/>
        <v>24</v>
      </c>
      <c r="AA577" s="35">
        <f t="shared" si="145"/>
        <v>26</v>
      </c>
      <c r="AB577" s="21">
        <f>'Data Entry'!S577</f>
        <v>0</v>
      </c>
      <c r="AC577" s="21">
        <f>'Data Entry'!T577</f>
        <v>0</v>
      </c>
      <c r="AD577" s="21">
        <f>'Data Entry'!U577</f>
        <v>0</v>
      </c>
      <c r="AE577" s="21">
        <f t="shared" si="146"/>
        <v>0</v>
      </c>
      <c r="AF577" s="13">
        <f>'Data Entry'!V577</f>
        <v>4</v>
      </c>
      <c r="AG577" s="13">
        <f t="shared" si="147"/>
        <v>1.33333333333333</v>
      </c>
      <c r="AH577" s="13">
        <f>'Data Entry'!W577</f>
        <v>0</v>
      </c>
      <c r="AI577" s="13">
        <f>'Data Entry'!X577</f>
        <v>0</v>
      </c>
      <c r="AJ577" s="13">
        <f>'Data Entry'!Y577</f>
        <v>0</v>
      </c>
      <c r="AK577" s="13">
        <f>'Data Entry'!Z577</f>
        <v>0</v>
      </c>
    </row>
    <row r="578" spans="1:37">
      <c r="A578" s="34">
        <f>'Data Entry'!A578</f>
        <v>4946</v>
      </c>
      <c r="B578" s="34">
        <f>'Data Entry'!B578</f>
        <v>103</v>
      </c>
      <c r="C578" s="20">
        <f>IF('Data Entry'!C578="red",1,IF('Data Entry'!C578="blue",2,0))</f>
        <v>1</v>
      </c>
      <c r="D578" s="22">
        <f>'Data Entry'!D578</f>
        <v>1</v>
      </c>
      <c r="E578" s="22">
        <f>'Data Entry'!E578</f>
        <v>0</v>
      </c>
      <c r="F578" s="22">
        <f>'Data Entry'!F578</f>
        <v>0</v>
      </c>
      <c r="G578" s="22">
        <f>'Data Entry'!G578</f>
        <v>1</v>
      </c>
      <c r="H578" s="22">
        <f>'Data Entry'!H578</f>
        <v>0</v>
      </c>
      <c r="I578" s="22">
        <f t="shared" si="148"/>
        <v>0</v>
      </c>
      <c r="J578" s="22">
        <f t="shared" si="149"/>
        <v>1</v>
      </c>
      <c r="K578" s="22">
        <f t="shared" si="136"/>
        <v>2</v>
      </c>
      <c r="L578" s="22">
        <f t="shared" si="137"/>
        <v>0</v>
      </c>
      <c r="M578" s="22">
        <f t="shared" si="138"/>
        <v>4</v>
      </c>
      <c r="N578" s="22">
        <f t="shared" si="139"/>
        <v>1</v>
      </c>
      <c r="O578" s="22">
        <f t="shared" si="140"/>
        <v>6</v>
      </c>
      <c r="P578" s="35">
        <f>'Data Entry'!I578</f>
        <v>0</v>
      </c>
      <c r="Q578" s="35">
        <f>'Data Entry'!J578</f>
        <v>0</v>
      </c>
      <c r="R578" s="35">
        <f>'Data Entry'!K578</f>
        <v>4</v>
      </c>
      <c r="S578" s="35">
        <f>'Data Entry'!L578</f>
        <v>1</v>
      </c>
      <c r="T578" s="35">
        <f t="shared" si="141"/>
        <v>0</v>
      </c>
      <c r="U578" s="35">
        <f t="shared" si="142"/>
        <v>5</v>
      </c>
      <c r="V578" s="35" t="e">
        <f t="shared" si="150"/>
        <v>#DIV/0!</v>
      </c>
      <c r="W578" s="35">
        <f t="shared" si="151"/>
        <v>0.8</v>
      </c>
      <c r="X578" s="35">
        <f t="shared" si="152"/>
        <v>2.5</v>
      </c>
      <c r="Y578" s="35">
        <f t="shared" si="143"/>
        <v>0</v>
      </c>
      <c r="Z578" s="35">
        <f t="shared" si="144"/>
        <v>8</v>
      </c>
      <c r="AA578" s="35">
        <f t="shared" si="145"/>
        <v>8</v>
      </c>
      <c r="AB578" s="21">
        <f>'Data Entry'!S578</f>
        <v>0</v>
      </c>
      <c r="AC578" s="21">
        <f>'Data Entry'!T578</f>
        <v>4</v>
      </c>
      <c r="AD578" s="21">
        <f>'Data Entry'!U578</f>
        <v>0</v>
      </c>
      <c r="AE578" s="21">
        <f t="shared" si="146"/>
        <v>15</v>
      </c>
      <c r="AF578" s="13">
        <f>'Data Entry'!V578</f>
        <v>8</v>
      </c>
      <c r="AG578" s="13">
        <f t="shared" si="147"/>
        <v>2.66666666666667</v>
      </c>
      <c r="AH578" s="13">
        <f>'Data Entry'!W578</f>
        <v>0</v>
      </c>
      <c r="AI578" s="13">
        <f>'Data Entry'!X578</f>
        <v>0</v>
      </c>
      <c r="AJ578" s="13">
        <f>'Data Entry'!Y578</f>
        <v>0</v>
      </c>
      <c r="AK578" s="13">
        <f>'Data Entry'!Z578</f>
        <v>0</v>
      </c>
    </row>
    <row r="579" spans="1:37">
      <c r="A579" s="34">
        <f>'Data Entry'!A579</f>
        <v>1334</v>
      </c>
      <c r="B579" s="34">
        <f>'Data Entry'!B579</f>
        <v>105</v>
      </c>
      <c r="C579" s="20">
        <f>IF('Data Entry'!C579="red",1,IF('Data Entry'!C579="blue",2,0))</f>
        <v>1</v>
      </c>
      <c r="D579" s="22">
        <f>'Data Entry'!D579</f>
        <v>1</v>
      </c>
      <c r="E579" s="22">
        <f>'Data Entry'!E579</f>
        <v>0</v>
      </c>
      <c r="F579" s="22">
        <f>'Data Entry'!F579</f>
        <v>0</v>
      </c>
      <c r="G579" s="22">
        <f>'Data Entry'!G579</f>
        <v>0</v>
      </c>
      <c r="H579" s="22">
        <f>'Data Entry'!H579</f>
        <v>1</v>
      </c>
      <c r="I579" s="22">
        <f t="shared" si="148"/>
        <v>0</v>
      </c>
      <c r="J579" s="22">
        <f t="shared" si="149"/>
        <v>1</v>
      </c>
      <c r="K579" s="22">
        <f t="shared" ref="K579:K642" si="153">IF(D579=1,2,0)</f>
        <v>2</v>
      </c>
      <c r="L579" s="22">
        <f t="shared" ref="L579:L642" si="154">E579*2</f>
        <v>0</v>
      </c>
      <c r="M579" s="22">
        <f t="shared" ref="M579:M642" si="155">G579*4</f>
        <v>0</v>
      </c>
      <c r="N579" s="22">
        <f t="shared" ref="N579:N642" si="156">I579+J579</f>
        <v>1</v>
      </c>
      <c r="O579" s="22">
        <f t="shared" ref="O579:O642" si="157">SUM(K579:M579)</f>
        <v>2</v>
      </c>
      <c r="P579" s="35">
        <f>'Data Entry'!I579</f>
        <v>0</v>
      </c>
      <c r="Q579" s="35">
        <f>'Data Entry'!J579</f>
        <v>0</v>
      </c>
      <c r="R579" s="35">
        <f>'Data Entry'!K579</f>
        <v>0</v>
      </c>
      <c r="S579" s="35">
        <f>'Data Entry'!L579</f>
        <v>0</v>
      </c>
      <c r="T579" s="35">
        <f t="shared" ref="T579:T642" si="158">P579+Q579</f>
        <v>0</v>
      </c>
      <c r="U579" s="35">
        <f t="shared" ref="U579:U642" si="159">R579+S579</f>
        <v>0</v>
      </c>
      <c r="V579" s="35" t="e">
        <f t="shared" si="150"/>
        <v>#DIV/0!</v>
      </c>
      <c r="W579" s="35" t="e">
        <f t="shared" si="151"/>
        <v>#DIV/0!</v>
      </c>
      <c r="X579" s="35">
        <f t="shared" si="152"/>
        <v>0</v>
      </c>
      <c r="Y579" s="35">
        <f t="shared" ref="Y579:Y642" si="160">P579</f>
        <v>0</v>
      </c>
      <c r="Z579" s="35">
        <f t="shared" ref="Z579:Z642" si="161">R579*2</f>
        <v>0</v>
      </c>
      <c r="AA579" s="35">
        <f t="shared" ref="AA579:AA642" si="162">Y579+Z579</f>
        <v>0</v>
      </c>
      <c r="AB579" s="21">
        <f>'Data Entry'!S579</f>
        <v>0</v>
      </c>
      <c r="AC579" s="21">
        <f>'Data Entry'!T579</f>
        <v>0</v>
      </c>
      <c r="AD579" s="21">
        <f>'Data Entry'!U579</f>
        <v>0</v>
      </c>
      <c r="AE579" s="21">
        <f t="shared" ref="AE579:AE642" si="163">IF(AC579=4,15,IF(AC579=3,10,IF(AC579=2,6,IF(AC579=1,4,0))))</f>
        <v>0</v>
      </c>
      <c r="AF579" s="13">
        <f>'Data Entry'!V579</f>
        <v>0</v>
      </c>
      <c r="AG579" s="13">
        <f t="shared" ref="AG579:AG642" si="164">AF579/3</f>
        <v>0</v>
      </c>
      <c r="AH579" s="13">
        <f>'Data Entry'!W579</f>
        <v>0</v>
      </c>
      <c r="AI579" s="13">
        <f>'Data Entry'!X579</f>
        <v>0</v>
      </c>
      <c r="AJ579" s="13">
        <f>'Data Entry'!Y579</f>
        <v>0</v>
      </c>
      <c r="AK579" s="13">
        <f>'Data Entry'!Z579</f>
        <v>0</v>
      </c>
    </row>
    <row r="580" spans="1:37">
      <c r="A580" s="34">
        <f>'Data Entry'!A580</f>
        <v>6864</v>
      </c>
      <c r="B580" s="34">
        <f>'Data Entry'!B580</f>
        <v>106</v>
      </c>
      <c r="C580" s="20">
        <f>IF('Data Entry'!C580="red",1,IF('Data Entry'!C580="blue",2,0))</f>
        <v>2</v>
      </c>
      <c r="D580" s="22">
        <f>'Data Entry'!D580</f>
        <v>1</v>
      </c>
      <c r="E580" s="22">
        <f>'Data Entry'!E580</f>
        <v>0</v>
      </c>
      <c r="F580" s="22">
        <f>'Data Entry'!F580</f>
        <v>0</v>
      </c>
      <c r="G580" s="22">
        <f>'Data Entry'!G580</f>
        <v>0</v>
      </c>
      <c r="H580" s="22">
        <f>'Data Entry'!H580</f>
        <v>1</v>
      </c>
      <c r="I580" s="22">
        <f t="shared" ref="I580:I643" si="165">E580+F580</f>
        <v>0</v>
      </c>
      <c r="J580" s="22">
        <f t="shared" ref="J580:J643" si="166">G580+H580</f>
        <v>1</v>
      </c>
      <c r="K580" s="22">
        <f t="shared" si="153"/>
        <v>2</v>
      </c>
      <c r="L580" s="22">
        <f t="shared" si="154"/>
        <v>0</v>
      </c>
      <c r="M580" s="22">
        <f t="shared" si="155"/>
        <v>0</v>
      </c>
      <c r="N580" s="22">
        <f t="shared" si="156"/>
        <v>1</v>
      </c>
      <c r="O580" s="22">
        <f t="shared" si="157"/>
        <v>2</v>
      </c>
      <c r="P580" s="35">
        <f>'Data Entry'!I580</f>
        <v>0</v>
      </c>
      <c r="Q580" s="35">
        <f>'Data Entry'!J580</f>
        <v>0</v>
      </c>
      <c r="R580" s="35">
        <f>'Data Entry'!K580</f>
        <v>2</v>
      </c>
      <c r="S580" s="35">
        <f>'Data Entry'!L580</f>
        <v>2</v>
      </c>
      <c r="T580" s="35">
        <f t="shared" si="158"/>
        <v>0</v>
      </c>
      <c r="U580" s="35">
        <f t="shared" si="159"/>
        <v>4</v>
      </c>
      <c r="V580" s="35" t="e">
        <f t="shared" ref="V580:V643" si="167">P580/T580</f>
        <v>#DIV/0!</v>
      </c>
      <c r="W580" s="35">
        <f t="shared" ref="W580:W643" si="168">R580/U580</f>
        <v>0.5</v>
      </c>
      <c r="X580" s="35">
        <f t="shared" ref="X580:X643" si="169">(T580+U580)/2</f>
        <v>2</v>
      </c>
      <c r="Y580" s="35">
        <f t="shared" si="160"/>
        <v>0</v>
      </c>
      <c r="Z580" s="35">
        <f t="shared" si="161"/>
        <v>4</v>
      </c>
      <c r="AA580" s="35">
        <f t="shared" si="162"/>
        <v>4</v>
      </c>
      <c r="AB580" s="21">
        <f>'Data Entry'!S580</f>
        <v>0</v>
      </c>
      <c r="AC580" s="21">
        <f>'Data Entry'!T580</f>
        <v>0</v>
      </c>
      <c r="AD580" s="21">
        <f>'Data Entry'!U580</f>
        <v>0</v>
      </c>
      <c r="AE580" s="21">
        <f t="shared" si="163"/>
        <v>0</v>
      </c>
      <c r="AF580" s="13">
        <f>'Data Entry'!V580</f>
        <v>8</v>
      </c>
      <c r="AG580" s="13">
        <f t="shared" si="164"/>
        <v>2.66666666666667</v>
      </c>
      <c r="AH580" s="13">
        <f>'Data Entry'!W580</f>
        <v>0</v>
      </c>
      <c r="AI580" s="13">
        <f>'Data Entry'!X580</f>
        <v>0</v>
      </c>
      <c r="AJ580" s="13">
        <f>'Data Entry'!Y580</f>
        <v>0</v>
      </c>
      <c r="AK580" s="13">
        <f>'Data Entry'!Z580</f>
        <v>3.75625</v>
      </c>
    </row>
    <row r="581" spans="1:37">
      <c r="A581" s="34">
        <f>'Data Entry'!A581</f>
        <v>4617</v>
      </c>
      <c r="B581" s="34">
        <f>'Data Entry'!B581</f>
        <v>104</v>
      </c>
      <c r="C581" s="20">
        <f>IF('Data Entry'!C581="red",1,IF('Data Entry'!C581="blue",2,0))</f>
        <v>2</v>
      </c>
      <c r="D581" s="22">
        <f>'Data Entry'!D581</f>
        <v>1</v>
      </c>
      <c r="E581" s="22">
        <f>'Data Entry'!E581</f>
        <v>0</v>
      </c>
      <c r="F581" s="22">
        <f>'Data Entry'!F581</f>
        <v>0</v>
      </c>
      <c r="G581" s="22">
        <f>'Data Entry'!G581</f>
        <v>0</v>
      </c>
      <c r="H581" s="22">
        <f>'Data Entry'!H581</f>
        <v>0</v>
      </c>
      <c r="I581" s="22">
        <f t="shared" si="165"/>
        <v>0</v>
      </c>
      <c r="J581" s="22">
        <f t="shared" si="166"/>
        <v>0</v>
      </c>
      <c r="K581" s="22">
        <f t="shared" si="153"/>
        <v>2</v>
      </c>
      <c r="L581" s="22">
        <f t="shared" si="154"/>
        <v>0</v>
      </c>
      <c r="M581" s="22">
        <f t="shared" si="155"/>
        <v>0</v>
      </c>
      <c r="N581" s="22">
        <f t="shared" si="156"/>
        <v>0</v>
      </c>
      <c r="O581" s="22">
        <f t="shared" si="157"/>
        <v>2</v>
      </c>
      <c r="P581" s="35">
        <f>'Data Entry'!I581</f>
        <v>0</v>
      </c>
      <c r="Q581" s="35">
        <f>'Data Entry'!J581</f>
        <v>0</v>
      </c>
      <c r="R581" s="35">
        <f>'Data Entry'!K581</f>
        <v>0</v>
      </c>
      <c r="S581" s="35">
        <f>'Data Entry'!L581</f>
        <v>0</v>
      </c>
      <c r="T581" s="35">
        <f t="shared" si="158"/>
        <v>0</v>
      </c>
      <c r="U581" s="35">
        <f t="shared" si="159"/>
        <v>0</v>
      </c>
      <c r="V581" s="35" t="e">
        <f t="shared" si="167"/>
        <v>#DIV/0!</v>
      </c>
      <c r="W581" s="35" t="e">
        <f t="shared" si="168"/>
        <v>#DIV/0!</v>
      </c>
      <c r="X581" s="35">
        <f t="shared" si="169"/>
        <v>0</v>
      </c>
      <c r="Y581" s="35">
        <f t="shared" si="160"/>
        <v>0</v>
      </c>
      <c r="Z581" s="35">
        <f t="shared" si="161"/>
        <v>0</v>
      </c>
      <c r="AA581" s="35">
        <f t="shared" si="162"/>
        <v>0</v>
      </c>
      <c r="AB581" s="21">
        <f>'Data Entry'!S581</f>
        <v>0</v>
      </c>
      <c r="AC581" s="21">
        <f>'Data Entry'!T581</f>
        <v>0</v>
      </c>
      <c r="AD581" s="21">
        <f>'Data Entry'!U581</f>
        <v>0</v>
      </c>
      <c r="AE581" s="21">
        <f t="shared" si="163"/>
        <v>0</v>
      </c>
      <c r="AF581" s="13">
        <f>'Data Entry'!V581</f>
        <v>0</v>
      </c>
      <c r="AG581" s="13">
        <f t="shared" si="164"/>
        <v>0</v>
      </c>
      <c r="AH581" s="13">
        <f>'Data Entry'!W581</f>
        <v>0</v>
      </c>
      <c r="AI581" s="13">
        <f>'Data Entry'!X581</f>
        <v>0</v>
      </c>
      <c r="AJ581" s="13">
        <f>'Data Entry'!Y581</f>
        <v>0</v>
      </c>
      <c r="AK581" s="13">
        <f>'Data Entry'!Z581</f>
        <v>0</v>
      </c>
    </row>
    <row r="582" spans="1:37">
      <c r="A582" s="34">
        <f>'Data Entry'!A582</f>
        <v>5024</v>
      </c>
      <c r="B582" s="34">
        <f>'Data Entry'!B582</f>
        <v>110</v>
      </c>
      <c r="C582" s="20">
        <f>IF('Data Entry'!C582="red",1,IF('Data Entry'!C582="blue",2,0))</f>
        <v>2</v>
      </c>
      <c r="D582" s="22">
        <f>'Data Entry'!D582</f>
        <v>1</v>
      </c>
      <c r="E582" s="22">
        <f>'Data Entry'!E582</f>
        <v>0</v>
      </c>
      <c r="F582" s="22">
        <f>'Data Entry'!F582</f>
        <v>0</v>
      </c>
      <c r="G582" s="22">
        <f>'Data Entry'!G582</f>
        <v>0</v>
      </c>
      <c r="H582" s="22">
        <f>'Data Entry'!H582</f>
        <v>1</v>
      </c>
      <c r="I582" s="22">
        <f t="shared" si="165"/>
        <v>0</v>
      </c>
      <c r="J582" s="22">
        <f t="shared" si="166"/>
        <v>1</v>
      </c>
      <c r="K582" s="22">
        <f t="shared" si="153"/>
        <v>2</v>
      </c>
      <c r="L582" s="22">
        <f t="shared" si="154"/>
        <v>0</v>
      </c>
      <c r="M582" s="22">
        <f t="shared" si="155"/>
        <v>0</v>
      </c>
      <c r="N582" s="22">
        <f t="shared" si="156"/>
        <v>1</v>
      </c>
      <c r="O582" s="22">
        <f t="shared" si="157"/>
        <v>2</v>
      </c>
      <c r="P582" s="35">
        <f>'Data Entry'!I582</f>
        <v>5</v>
      </c>
      <c r="Q582" s="35">
        <f>'Data Entry'!J582</f>
        <v>0</v>
      </c>
      <c r="R582" s="35">
        <f>'Data Entry'!K582</f>
        <v>0</v>
      </c>
      <c r="S582" s="35">
        <f>'Data Entry'!L582</f>
        <v>0</v>
      </c>
      <c r="T582" s="35">
        <f t="shared" si="158"/>
        <v>5</v>
      </c>
      <c r="U582" s="35">
        <f t="shared" si="159"/>
        <v>0</v>
      </c>
      <c r="V582" s="35">
        <f t="shared" si="167"/>
        <v>1</v>
      </c>
      <c r="W582" s="35" t="e">
        <f t="shared" si="168"/>
        <v>#DIV/0!</v>
      </c>
      <c r="X582" s="35">
        <f t="shared" si="169"/>
        <v>2.5</v>
      </c>
      <c r="Y582" s="35">
        <f t="shared" si="160"/>
        <v>5</v>
      </c>
      <c r="Z582" s="35">
        <f t="shared" si="161"/>
        <v>0</v>
      </c>
      <c r="AA582" s="35">
        <f t="shared" si="162"/>
        <v>5</v>
      </c>
      <c r="AB582" s="21">
        <f>'Data Entry'!S582</f>
        <v>0</v>
      </c>
      <c r="AC582" s="21">
        <f>'Data Entry'!T582</f>
        <v>2</v>
      </c>
      <c r="AD582" s="21">
        <f>'Data Entry'!U582</f>
        <v>0</v>
      </c>
      <c r="AE582" s="21">
        <f t="shared" si="163"/>
        <v>6</v>
      </c>
      <c r="AF582" s="13">
        <f>'Data Entry'!V582</f>
        <v>0</v>
      </c>
      <c r="AG582" s="13">
        <f t="shared" si="164"/>
        <v>0</v>
      </c>
      <c r="AH582" s="13">
        <f>'Data Entry'!W582</f>
        <v>0</v>
      </c>
      <c r="AI582" s="13">
        <f>'Data Entry'!X582</f>
        <v>0</v>
      </c>
      <c r="AJ582" s="13">
        <f>'Data Entry'!Y582</f>
        <v>0</v>
      </c>
      <c r="AK582" s="13">
        <f>'Data Entry'!Z582</f>
        <v>0</v>
      </c>
    </row>
    <row r="583" spans="1:37">
      <c r="A583" s="34">
        <f>'Data Entry'!A583</f>
        <v>3560</v>
      </c>
      <c r="B583" s="34">
        <f>'Data Entry'!B583</f>
        <v>108</v>
      </c>
      <c r="C583" s="20">
        <f>IF('Data Entry'!C583="red",1,IF('Data Entry'!C583="blue",2,0))</f>
        <v>2</v>
      </c>
      <c r="D583" s="22">
        <f>'Data Entry'!D583</f>
        <v>1</v>
      </c>
      <c r="E583" s="22">
        <f>'Data Entry'!E583</f>
        <v>0</v>
      </c>
      <c r="F583" s="22">
        <f>'Data Entry'!F583</f>
        <v>0</v>
      </c>
      <c r="G583" s="22">
        <f>'Data Entry'!G583</f>
        <v>1</v>
      </c>
      <c r="H583" s="22">
        <f>'Data Entry'!H583</f>
        <v>0</v>
      </c>
      <c r="I583" s="22">
        <f t="shared" si="165"/>
        <v>0</v>
      </c>
      <c r="J583" s="22">
        <f t="shared" si="166"/>
        <v>1</v>
      </c>
      <c r="K583" s="22">
        <f t="shared" si="153"/>
        <v>2</v>
      </c>
      <c r="L583" s="22">
        <f t="shared" si="154"/>
        <v>0</v>
      </c>
      <c r="M583" s="22">
        <f t="shared" si="155"/>
        <v>4</v>
      </c>
      <c r="N583" s="22">
        <f t="shared" si="156"/>
        <v>1</v>
      </c>
      <c r="O583" s="22">
        <f t="shared" si="157"/>
        <v>6</v>
      </c>
      <c r="P583" s="35">
        <f>'Data Entry'!I583</f>
        <v>0</v>
      </c>
      <c r="Q583" s="35">
        <f>'Data Entry'!J583</f>
        <v>0</v>
      </c>
      <c r="R583" s="35">
        <f>'Data Entry'!K583</f>
        <v>8</v>
      </c>
      <c r="S583" s="35">
        <f>'Data Entry'!L583</f>
        <v>2</v>
      </c>
      <c r="T583" s="35">
        <f t="shared" si="158"/>
        <v>0</v>
      </c>
      <c r="U583" s="35">
        <f t="shared" si="159"/>
        <v>10</v>
      </c>
      <c r="V583" s="35" t="e">
        <f t="shared" si="167"/>
        <v>#DIV/0!</v>
      </c>
      <c r="W583" s="35">
        <f t="shared" si="168"/>
        <v>0.8</v>
      </c>
      <c r="X583" s="35">
        <f t="shared" si="169"/>
        <v>5</v>
      </c>
      <c r="Y583" s="35">
        <f t="shared" si="160"/>
        <v>0</v>
      </c>
      <c r="Z583" s="35">
        <f t="shared" si="161"/>
        <v>16</v>
      </c>
      <c r="AA583" s="35">
        <f t="shared" si="162"/>
        <v>16</v>
      </c>
      <c r="AB583" s="21">
        <f>'Data Entry'!S583</f>
        <v>0</v>
      </c>
      <c r="AC583" s="21">
        <f>'Data Entry'!T583</f>
        <v>2</v>
      </c>
      <c r="AD583" s="21">
        <f>'Data Entry'!U583</f>
        <v>0</v>
      </c>
      <c r="AE583" s="21">
        <f t="shared" si="163"/>
        <v>6</v>
      </c>
      <c r="AF583" s="13">
        <f>'Data Entry'!V583</f>
        <v>4</v>
      </c>
      <c r="AG583" s="13">
        <f t="shared" si="164"/>
        <v>1.33333333333333</v>
      </c>
      <c r="AH583" s="13">
        <f>'Data Entry'!W583</f>
        <v>0</v>
      </c>
      <c r="AI583" s="13">
        <f>'Data Entry'!X583</f>
        <v>0</v>
      </c>
      <c r="AJ583" s="13">
        <f>'Data Entry'!Y583</f>
        <v>0</v>
      </c>
      <c r="AK583" s="13">
        <f>'Data Entry'!Z583</f>
        <v>0</v>
      </c>
    </row>
    <row r="584" spans="1:37">
      <c r="A584" s="34">
        <f>'Data Entry'!A584</f>
        <v>8089</v>
      </c>
      <c r="B584" s="34">
        <f>'Data Entry'!B584</f>
        <v>103</v>
      </c>
      <c r="C584" s="20">
        <f>IF('Data Entry'!C584="red",1,IF('Data Entry'!C584="blue",2,0))</f>
        <v>1</v>
      </c>
      <c r="D584" s="22">
        <f>'Data Entry'!D584</f>
        <v>1</v>
      </c>
      <c r="E584" s="22">
        <f>'Data Entry'!E584</f>
        <v>0</v>
      </c>
      <c r="F584" s="22">
        <f>'Data Entry'!F584</f>
        <v>0</v>
      </c>
      <c r="G584" s="22">
        <f>'Data Entry'!G584</f>
        <v>0</v>
      </c>
      <c r="H584" s="22">
        <f>'Data Entry'!H584</f>
        <v>0</v>
      </c>
      <c r="I584" s="22">
        <f t="shared" si="165"/>
        <v>0</v>
      </c>
      <c r="J584" s="22">
        <f t="shared" si="166"/>
        <v>0</v>
      </c>
      <c r="K584" s="22">
        <f t="shared" si="153"/>
        <v>2</v>
      </c>
      <c r="L584" s="22">
        <f t="shared" si="154"/>
        <v>0</v>
      </c>
      <c r="M584" s="22">
        <f t="shared" si="155"/>
        <v>0</v>
      </c>
      <c r="N584" s="22">
        <f t="shared" si="156"/>
        <v>0</v>
      </c>
      <c r="O584" s="22">
        <f t="shared" si="157"/>
        <v>2</v>
      </c>
      <c r="P584" s="35">
        <f>'Data Entry'!I584</f>
        <v>0</v>
      </c>
      <c r="Q584" s="35">
        <f>'Data Entry'!J584</f>
        <v>0</v>
      </c>
      <c r="R584" s="35">
        <f>'Data Entry'!K584</f>
        <v>3</v>
      </c>
      <c r="S584" s="35">
        <f>'Data Entry'!L584</f>
        <v>3</v>
      </c>
      <c r="T584" s="35">
        <f t="shared" si="158"/>
        <v>0</v>
      </c>
      <c r="U584" s="35">
        <f t="shared" si="159"/>
        <v>6</v>
      </c>
      <c r="V584" s="35" t="e">
        <f t="shared" si="167"/>
        <v>#DIV/0!</v>
      </c>
      <c r="W584" s="35">
        <f t="shared" si="168"/>
        <v>0.5</v>
      </c>
      <c r="X584" s="35">
        <f t="shared" si="169"/>
        <v>3</v>
      </c>
      <c r="Y584" s="35">
        <f t="shared" si="160"/>
        <v>0</v>
      </c>
      <c r="Z584" s="35">
        <f t="shared" si="161"/>
        <v>6</v>
      </c>
      <c r="AA584" s="35">
        <f t="shared" si="162"/>
        <v>6</v>
      </c>
      <c r="AB584" s="21">
        <f>'Data Entry'!S584</f>
        <v>0</v>
      </c>
      <c r="AC584" s="21">
        <f>'Data Entry'!T584</f>
        <v>2</v>
      </c>
      <c r="AD584" s="21">
        <f>'Data Entry'!U584</f>
        <v>0</v>
      </c>
      <c r="AE584" s="21">
        <f t="shared" si="163"/>
        <v>6</v>
      </c>
      <c r="AF584" s="13">
        <f>'Data Entry'!V584</f>
        <v>8</v>
      </c>
      <c r="AG584" s="13">
        <f t="shared" si="164"/>
        <v>2.66666666666667</v>
      </c>
      <c r="AH584" s="13">
        <f>'Data Entry'!W584</f>
        <v>0</v>
      </c>
      <c r="AI584" s="13">
        <f>'Data Entry'!X584</f>
        <v>0</v>
      </c>
      <c r="AJ584" s="13">
        <f>'Data Entry'!Y584</f>
        <v>0</v>
      </c>
      <c r="AK584" s="13">
        <f>'Data Entry'!Z584</f>
        <v>0</v>
      </c>
    </row>
    <row r="585" spans="1:37">
      <c r="A585" s="34">
        <f>'Data Entry'!A585</f>
        <v>2056</v>
      </c>
      <c r="B585" s="34">
        <f>'Data Entry'!B585</f>
        <v>109</v>
      </c>
      <c r="C585" s="20">
        <f>IF('Data Entry'!C585="red",1,IF('Data Entry'!C585="blue",2,0))</f>
        <v>2</v>
      </c>
      <c r="D585" s="22">
        <f>'Data Entry'!D585</f>
        <v>1</v>
      </c>
      <c r="E585" s="22">
        <f>'Data Entry'!E585</f>
        <v>0</v>
      </c>
      <c r="F585" s="22">
        <f>'Data Entry'!F585</f>
        <v>0</v>
      </c>
      <c r="G585" s="22">
        <f>'Data Entry'!G585</f>
        <v>2</v>
      </c>
      <c r="H585" s="22">
        <f>'Data Entry'!H585</f>
        <v>2</v>
      </c>
      <c r="I585" s="22">
        <f t="shared" si="165"/>
        <v>0</v>
      </c>
      <c r="J585" s="22">
        <f t="shared" si="166"/>
        <v>4</v>
      </c>
      <c r="K585" s="22">
        <f t="shared" si="153"/>
        <v>2</v>
      </c>
      <c r="L585" s="22">
        <f t="shared" si="154"/>
        <v>0</v>
      </c>
      <c r="M585" s="22">
        <f t="shared" si="155"/>
        <v>8</v>
      </c>
      <c r="N585" s="22">
        <f t="shared" si="156"/>
        <v>4</v>
      </c>
      <c r="O585" s="22">
        <f t="shared" si="157"/>
        <v>10</v>
      </c>
      <c r="P585" s="35">
        <f>'Data Entry'!I585</f>
        <v>0</v>
      </c>
      <c r="Q585" s="35">
        <f>'Data Entry'!J585</f>
        <v>0</v>
      </c>
      <c r="R585" s="35">
        <f>'Data Entry'!K585</f>
        <v>10</v>
      </c>
      <c r="S585" s="35">
        <f>'Data Entry'!L585</f>
        <v>2</v>
      </c>
      <c r="T585" s="35">
        <f t="shared" si="158"/>
        <v>0</v>
      </c>
      <c r="U585" s="35">
        <f t="shared" si="159"/>
        <v>12</v>
      </c>
      <c r="V585" s="35" t="e">
        <f t="shared" si="167"/>
        <v>#DIV/0!</v>
      </c>
      <c r="W585" s="35">
        <f t="shared" si="168"/>
        <v>0.833333333333333</v>
      </c>
      <c r="X585" s="35">
        <f t="shared" si="169"/>
        <v>6</v>
      </c>
      <c r="Y585" s="35">
        <f t="shared" si="160"/>
        <v>0</v>
      </c>
      <c r="Z585" s="35">
        <f t="shared" si="161"/>
        <v>20</v>
      </c>
      <c r="AA585" s="35">
        <f t="shared" si="162"/>
        <v>20</v>
      </c>
      <c r="AB585" s="21">
        <f>'Data Entry'!S585</f>
        <v>0</v>
      </c>
      <c r="AC585" s="21">
        <f>'Data Entry'!T585</f>
        <v>4</v>
      </c>
      <c r="AD585" s="21">
        <f>'Data Entry'!U585</f>
        <v>0</v>
      </c>
      <c r="AE585" s="21">
        <f t="shared" si="163"/>
        <v>15</v>
      </c>
      <c r="AF585" s="13">
        <f>'Data Entry'!V585</f>
        <v>24</v>
      </c>
      <c r="AG585" s="13">
        <f t="shared" si="164"/>
        <v>8</v>
      </c>
      <c r="AH585" s="13">
        <f>'Data Entry'!W585</f>
        <v>0</v>
      </c>
      <c r="AI585" s="13">
        <f>'Data Entry'!X585</f>
        <v>0</v>
      </c>
      <c r="AJ585" s="13">
        <f>'Data Entry'!Y585</f>
        <v>0</v>
      </c>
      <c r="AK585" s="13">
        <f>'Data Entry'!Z585</f>
        <v>0</v>
      </c>
    </row>
    <row r="586" spans="1:37">
      <c r="A586" s="34">
        <f>'Data Entry'!A586</f>
        <v>7480</v>
      </c>
      <c r="B586" s="34">
        <f>'Data Entry'!B586</f>
        <v>103</v>
      </c>
      <c r="C586" s="20">
        <f>IF('Data Entry'!C586="red",1,IF('Data Entry'!C586="blue",2,0))</f>
        <v>2</v>
      </c>
      <c r="D586" s="22">
        <f>'Data Entry'!D586</f>
        <v>1</v>
      </c>
      <c r="E586" s="22">
        <f>'Data Entry'!E586</f>
        <v>0</v>
      </c>
      <c r="F586" s="22">
        <f>'Data Entry'!F586</f>
        <v>0</v>
      </c>
      <c r="G586" s="22">
        <f>'Data Entry'!G586</f>
        <v>1</v>
      </c>
      <c r="H586" s="22">
        <f>'Data Entry'!H586</f>
        <v>0</v>
      </c>
      <c r="I586" s="22">
        <f t="shared" si="165"/>
        <v>0</v>
      </c>
      <c r="J586" s="22">
        <f t="shared" si="166"/>
        <v>1</v>
      </c>
      <c r="K586" s="22">
        <f t="shared" si="153"/>
        <v>2</v>
      </c>
      <c r="L586" s="22">
        <f t="shared" si="154"/>
        <v>0</v>
      </c>
      <c r="M586" s="22">
        <f t="shared" si="155"/>
        <v>4</v>
      </c>
      <c r="N586" s="22">
        <f t="shared" si="156"/>
        <v>1</v>
      </c>
      <c r="O586" s="22">
        <f t="shared" si="157"/>
        <v>6</v>
      </c>
      <c r="P586" s="35">
        <f>'Data Entry'!I586</f>
        <v>2</v>
      </c>
      <c r="Q586" s="35">
        <f>'Data Entry'!J586</f>
        <v>0</v>
      </c>
      <c r="R586" s="35">
        <f>'Data Entry'!K586</f>
        <v>12</v>
      </c>
      <c r="S586" s="35">
        <f>'Data Entry'!L586</f>
        <v>0</v>
      </c>
      <c r="T586" s="35">
        <f t="shared" si="158"/>
        <v>2</v>
      </c>
      <c r="U586" s="35">
        <f t="shared" si="159"/>
        <v>12</v>
      </c>
      <c r="V586" s="35">
        <f t="shared" si="167"/>
        <v>1</v>
      </c>
      <c r="W586" s="35">
        <f t="shared" si="168"/>
        <v>1</v>
      </c>
      <c r="X586" s="35">
        <f t="shared" si="169"/>
        <v>7</v>
      </c>
      <c r="Y586" s="35">
        <f t="shared" si="160"/>
        <v>2</v>
      </c>
      <c r="Z586" s="35">
        <f t="shared" si="161"/>
        <v>24</v>
      </c>
      <c r="AA586" s="35">
        <f t="shared" si="162"/>
        <v>26</v>
      </c>
      <c r="AB586" s="21">
        <f>'Data Entry'!S586</f>
        <v>0</v>
      </c>
      <c r="AC586" s="21">
        <f>'Data Entry'!T586</f>
        <v>0</v>
      </c>
      <c r="AD586" s="21">
        <f>'Data Entry'!U586</f>
        <v>0</v>
      </c>
      <c r="AE586" s="21">
        <f t="shared" si="163"/>
        <v>0</v>
      </c>
      <c r="AF586" s="13">
        <f>'Data Entry'!V586</f>
        <v>4</v>
      </c>
      <c r="AG586" s="13">
        <f t="shared" si="164"/>
        <v>1.33333333333333</v>
      </c>
      <c r="AH586" s="13">
        <f>'Data Entry'!W586</f>
        <v>0</v>
      </c>
      <c r="AI586" s="13">
        <f>'Data Entry'!X586</f>
        <v>0</v>
      </c>
      <c r="AJ586" s="13">
        <f>'Data Entry'!Y586</f>
        <v>0</v>
      </c>
      <c r="AK586" s="13">
        <f>'Data Entry'!Z586</f>
        <v>0</v>
      </c>
    </row>
    <row r="587" spans="1:37">
      <c r="A587" s="34">
        <f>'Data Entry'!A587</f>
        <v>8089</v>
      </c>
      <c r="B587" s="34">
        <f>'Data Entry'!B587</f>
        <v>103</v>
      </c>
      <c r="C587" s="20">
        <f>IF('Data Entry'!C587="red",1,IF('Data Entry'!C587="blue",2,0))</f>
        <v>1</v>
      </c>
      <c r="D587" s="22">
        <f>'Data Entry'!D587</f>
        <v>1</v>
      </c>
      <c r="E587" s="22">
        <f>'Data Entry'!E587</f>
        <v>0</v>
      </c>
      <c r="F587" s="22">
        <f>'Data Entry'!F587</f>
        <v>0</v>
      </c>
      <c r="G587" s="22">
        <f>'Data Entry'!G587</f>
        <v>0</v>
      </c>
      <c r="H587" s="22">
        <f>'Data Entry'!H587</f>
        <v>0</v>
      </c>
      <c r="I587" s="22">
        <f t="shared" si="165"/>
        <v>0</v>
      </c>
      <c r="J587" s="22">
        <f t="shared" si="166"/>
        <v>0</v>
      </c>
      <c r="K587" s="22">
        <f t="shared" si="153"/>
        <v>2</v>
      </c>
      <c r="L587" s="22">
        <f t="shared" si="154"/>
        <v>0</v>
      </c>
      <c r="M587" s="22">
        <f t="shared" si="155"/>
        <v>0</v>
      </c>
      <c r="N587" s="22">
        <f t="shared" si="156"/>
        <v>0</v>
      </c>
      <c r="O587" s="22">
        <f t="shared" si="157"/>
        <v>2</v>
      </c>
      <c r="P587" s="35">
        <f>'Data Entry'!I587</f>
        <v>0</v>
      </c>
      <c r="Q587" s="35">
        <f>'Data Entry'!J587</f>
        <v>0</v>
      </c>
      <c r="R587" s="35">
        <f>'Data Entry'!K587</f>
        <v>3</v>
      </c>
      <c r="S587" s="35">
        <f>'Data Entry'!L587</f>
        <v>3</v>
      </c>
      <c r="T587" s="35">
        <f t="shared" si="158"/>
        <v>0</v>
      </c>
      <c r="U587" s="35">
        <f t="shared" si="159"/>
        <v>6</v>
      </c>
      <c r="V587" s="35" t="e">
        <f t="shared" si="167"/>
        <v>#DIV/0!</v>
      </c>
      <c r="W587" s="35">
        <f t="shared" si="168"/>
        <v>0.5</v>
      </c>
      <c r="X587" s="35">
        <f t="shared" si="169"/>
        <v>3</v>
      </c>
      <c r="Y587" s="35">
        <f t="shared" si="160"/>
        <v>0</v>
      </c>
      <c r="Z587" s="35">
        <f t="shared" si="161"/>
        <v>6</v>
      </c>
      <c r="AA587" s="35">
        <f t="shared" si="162"/>
        <v>6</v>
      </c>
      <c r="AB587" s="21">
        <f>'Data Entry'!S587</f>
        <v>0</v>
      </c>
      <c r="AC587" s="21">
        <f>'Data Entry'!T587</f>
        <v>2</v>
      </c>
      <c r="AD587" s="21">
        <f>'Data Entry'!U587</f>
        <v>0</v>
      </c>
      <c r="AE587" s="21">
        <f t="shared" si="163"/>
        <v>6</v>
      </c>
      <c r="AF587" s="13">
        <f>'Data Entry'!V587</f>
        <v>8</v>
      </c>
      <c r="AG587" s="13">
        <f t="shared" si="164"/>
        <v>2.66666666666667</v>
      </c>
      <c r="AH587" s="13">
        <f>'Data Entry'!W587</f>
        <v>0</v>
      </c>
      <c r="AI587" s="13">
        <f>'Data Entry'!X587</f>
        <v>0</v>
      </c>
      <c r="AJ587" s="13">
        <f>'Data Entry'!Y587</f>
        <v>0</v>
      </c>
      <c r="AK587" s="13">
        <f>'Data Entry'!Z587</f>
        <v>0</v>
      </c>
    </row>
    <row r="588" spans="1:37">
      <c r="A588" s="34">
        <f>'Data Entry'!A588</f>
        <v>4946</v>
      </c>
      <c r="B588" s="34">
        <f>'Data Entry'!B588</f>
        <v>103</v>
      </c>
      <c r="C588" s="20">
        <f>IF('Data Entry'!C588="red",1,IF('Data Entry'!C588="blue",2,0))</f>
        <v>1</v>
      </c>
      <c r="D588" s="22">
        <f>'Data Entry'!D588</f>
        <v>1</v>
      </c>
      <c r="E588" s="22">
        <f>'Data Entry'!E588</f>
        <v>0</v>
      </c>
      <c r="F588" s="22">
        <f>'Data Entry'!F588</f>
        <v>0</v>
      </c>
      <c r="G588" s="22">
        <f>'Data Entry'!G588</f>
        <v>1</v>
      </c>
      <c r="H588" s="22">
        <f>'Data Entry'!H588</f>
        <v>0</v>
      </c>
      <c r="I588" s="22">
        <f t="shared" si="165"/>
        <v>0</v>
      </c>
      <c r="J588" s="22">
        <f t="shared" si="166"/>
        <v>1</v>
      </c>
      <c r="K588" s="22">
        <f t="shared" si="153"/>
        <v>2</v>
      </c>
      <c r="L588" s="22">
        <f t="shared" si="154"/>
        <v>0</v>
      </c>
      <c r="M588" s="22">
        <f t="shared" si="155"/>
        <v>4</v>
      </c>
      <c r="N588" s="22">
        <f t="shared" si="156"/>
        <v>1</v>
      </c>
      <c r="O588" s="22">
        <f t="shared" si="157"/>
        <v>6</v>
      </c>
      <c r="P588" s="35">
        <f>'Data Entry'!I588</f>
        <v>0</v>
      </c>
      <c r="Q588" s="35">
        <f>'Data Entry'!J588</f>
        <v>0</v>
      </c>
      <c r="R588" s="35">
        <f>'Data Entry'!K588</f>
        <v>4</v>
      </c>
      <c r="S588" s="35">
        <f>'Data Entry'!L588</f>
        <v>1</v>
      </c>
      <c r="T588" s="35">
        <f t="shared" si="158"/>
        <v>0</v>
      </c>
      <c r="U588" s="35">
        <f t="shared" si="159"/>
        <v>5</v>
      </c>
      <c r="V588" s="35" t="e">
        <f t="shared" si="167"/>
        <v>#DIV/0!</v>
      </c>
      <c r="W588" s="35">
        <f t="shared" si="168"/>
        <v>0.8</v>
      </c>
      <c r="X588" s="35">
        <f t="shared" si="169"/>
        <v>2.5</v>
      </c>
      <c r="Y588" s="35">
        <f t="shared" si="160"/>
        <v>0</v>
      </c>
      <c r="Z588" s="35">
        <f t="shared" si="161"/>
        <v>8</v>
      </c>
      <c r="AA588" s="35">
        <f t="shared" si="162"/>
        <v>8</v>
      </c>
      <c r="AB588" s="21">
        <f>'Data Entry'!S588</f>
        <v>0</v>
      </c>
      <c r="AC588" s="21">
        <f>'Data Entry'!T588</f>
        <v>4</v>
      </c>
      <c r="AD588" s="21">
        <f>'Data Entry'!U588</f>
        <v>0</v>
      </c>
      <c r="AE588" s="21">
        <f t="shared" si="163"/>
        <v>15</v>
      </c>
      <c r="AF588" s="13">
        <f>'Data Entry'!V588</f>
        <v>8</v>
      </c>
      <c r="AG588" s="13">
        <f t="shared" si="164"/>
        <v>2.66666666666667</v>
      </c>
      <c r="AH588" s="13">
        <f>'Data Entry'!W588</f>
        <v>0</v>
      </c>
      <c r="AI588" s="13">
        <f>'Data Entry'!X588</f>
        <v>0</v>
      </c>
      <c r="AJ588" s="13">
        <f>'Data Entry'!Y588</f>
        <v>0</v>
      </c>
      <c r="AK588" s="13">
        <f>'Data Entry'!Z588</f>
        <v>0</v>
      </c>
    </row>
    <row r="589" spans="1:37">
      <c r="A589" s="34">
        <f>'Data Entry'!A589</f>
        <v>7520</v>
      </c>
      <c r="B589" s="34">
        <f>'Data Entry'!B589</f>
        <v>103</v>
      </c>
      <c r="C589" s="20">
        <f>IF('Data Entry'!C589="red",1,IF('Data Entry'!C589="blue",2,0))</f>
        <v>2</v>
      </c>
      <c r="D589" s="22">
        <f>'Data Entry'!D589</f>
        <v>1</v>
      </c>
      <c r="E589" s="22">
        <f>'Data Entry'!E589</f>
        <v>0</v>
      </c>
      <c r="F589" s="22">
        <f>'Data Entry'!F589</f>
        <v>0</v>
      </c>
      <c r="G589" s="22">
        <f>'Data Entry'!G589</f>
        <v>0</v>
      </c>
      <c r="H589" s="22">
        <f>'Data Entry'!H589</f>
        <v>0</v>
      </c>
      <c r="I589" s="22">
        <f t="shared" si="165"/>
        <v>0</v>
      </c>
      <c r="J589" s="22">
        <f t="shared" si="166"/>
        <v>0</v>
      </c>
      <c r="K589" s="22">
        <f t="shared" si="153"/>
        <v>2</v>
      </c>
      <c r="L589" s="22">
        <f t="shared" si="154"/>
        <v>0</v>
      </c>
      <c r="M589" s="22">
        <f t="shared" si="155"/>
        <v>0</v>
      </c>
      <c r="N589" s="22">
        <f t="shared" si="156"/>
        <v>0</v>
      </c>
      <c r="O589" s="22">
        <f t="shared" si="157"/>
        <v>2</v>
      </c>
      <c r="P589" s="35">
        <f>'Data Entry'!I589</f>
        <v>0</v>
      </c>
      <c r="Q589" s="35">
        <f>'Data Entry'!J589</f>
        <v>0</v>
      </c>
      <c r="R589" s="35">
        <f>'Data Entry'!K589</f>
        <v>0</v>
      </c>
      <c r="S589" s="35">
        <f>'Data Entry'!L589</f>
        <v>3</v>
      </c>
      <c r="T589" s="35">
        <f t="shared" si="158"/>
        <v>0</v>
      </c>
      <c r="U589" s="35">
        <f t="shared" si="159"/>
        <v>3</v>
      </c>
      <c r="V589" s="35" t="e">
        <f t="shared" si="167"/>
        <v>#DIV/0!</v>
      </c>
      <c r="W589" s="35">
        <f t="shared" si="168"/>
        <v>0</v>
      </c>
      <c r="X589" s="35">
        <f t="shared" si="169"/>
        <v>1.5</v>
      </c>
      <c r="Y589" s="35">
        <f t="shared" si="160"/>
        <v>0</v>
      </c>
      <c r="Z589" s="35">
        <f t="shared" si="161"/>
        <v>0</v>
      </c>
      <c r="AA589" s="35">
        <f t="shared" si="162"/>
        <v>0</v>
      </c>
      <c r="AB589" s="21">
        <f>'Data Entry'!S589</f>
        <v>0</v>
      </c>
      <c r="AC589" s="21">
        <f>'Data Entry'!T589</f>
        <v>0</v>
      </c>
      <c r="AD589" s="21">
        <f>'Data Entry'!U589</f>
        <v>0</v>
      </c>
      <c r="AE589" s="21">
        <f t="shared" si="163"/>
        <v>0</v>
      </c>
      <c r="AF589" s="13">
        <f>'Data Entry'!V589</f>
        <v>4</v>
      </c>
      <c r="AG589" s="13">
        <f t="shared" si="164"/>
        <v>1.33333333333333</v>
      </c>
      <c r="AH589" s="13">
        <f>'Data Entry'!W589</f>
        <v>0</v>
      </c>
      <c r="AI589" s="13">
        <f>'Data Entry'!X589</f>
        <v>0</v>
      </c>
      <c r="AJ589" s="13">
        <f>'Data Entry'!Y589</f>
        <v>0</v>
      </c>
      <c r="AK589" s="13">
        <f>'Data Entry'!Z589</f>
        <v>0</v>
      </c>
    </row>
    <row r="590" spans="1:37">
      <c r="A590" s="34">
        <f>'Data Entry'!A590</f>
        <v>3739</v>
      </c>
      <c r="B590" s="34">
        <f>'Data Entry'!B590</f>
        <v>102</v>
      </c>
      <c r="C590" s="20">
        <f>IF('Data Entry'!C590="red",1,IF('Data Entry'!C590="blue",2,0))</f>
        <v>2</v>
      </c>
      <c r="D590" s="22">
        <f>'Data Entry'!D590</f>
        <v>1</v>
      </c>
      <c r="E590" s="22">
        <f>'Data Entry'!E590</f>
        <v>1</v>
      </c>
      <c r="F590" s="22">
        <f>'Data Entry'!F590</f>
        <v>0</v>
      </c>
      <c r="G590" s="22">
        <f>'Data Entry'!G590</f>
        <v>0</v>
      </c>
      <c r="H590" s="22">
        <f>'Data Entry'!H590</f>
        <v>0</v>
      </c>
      <c r="I590" s="22">
        <f t="shared" si="165"/>
        <v>1</v>
      </c>
      <c r="J590" s="22">
        <f t="shared" si="166"/>
        <v>0</v>
      </c>
      <c r="K590" s="22">
        <f t="shared" si="153"/>
        <v>2</v>
      </c>
      <c r="L590" s="22">
        <f t="shared" si="154"/>
        <v>2</v>
      </c>
      <c r="M590" s="22">
        <f t="shared" si="155"/>
        <v>0</v>
      </c>
      <c r="N590" s="22">
        <f t="shared" si="156"/>
        <v>1</v>
      </c>
      <c r="O590" s="22">
        <f t="shared" si="157"/>
        <v>4</v>
      </c>
      <c r="P590" s="35">
        <f>'Data Entry'!I590</f>
        <v>2</v>
      </c>
      <c r="Q590" s="35">
        <f>'Data Entry'!J590</f>
        <v>1</v>
      </c>
      <c r="R590" s="35">
        <f>'Data Entry'!K590</f>
        <v>0</v>
      </c>
      <c r="S590" s="35">
        <f>'Data Entry'!L590</f>
        <v>0</v>
      </c>
      <c r="T590" s="35">
        <f t="shared" si="158"/>
        <v>3</v>
      </c>
      <c r="U590" s="35">
        <f t="shared" si="159"/>
        <v>0</v>
      </c>
      <c r="V590" s="35">
        <f t="shared" si="167"/>
        <v>0.666666666666667</v>
      </c>
      <c r="W590" s="35" t="e">
        <f t="shared" si="168"/>
        <v>#DIV/0!</v>
      </c>
      <c r="X590" s="35">
        <f t="shared" si="169"/>
        <v>1.5</v>
      </c>
      <c r="Y590" s="35">
        <f t="shared" si="160"/>
        <v>2</v>
      </c>
      <c r="Z590" s="35">
        <f t="shared" si="161"/>
        <v>0</v>
      </c>
      <c r="AA590" s="35">
        <f t="shared" si="162"/>
        <v>2</v>
      </c>
      <c r="AB590" s="21">
        <f>'Data Entry'!S590</f>
        <v>0</v>
      </c>
      <c r="AC590" s="21">
        <f>'Data Entry'!T590</f>
        <v>0</v>
      </c>
      <c r="AD590" s="21">
        <f>'Data Entry'!U590</f>
        <v>0</v>
      </c>
      <c r="AE590" s="21">
        <f t="shared" si="163"/>
        <v>0</v>
      </c>
      <c r="AF590" s="13">
        <f>'Data Entry'!V590</f>
        <v>0</v>
      </c>
      <c r="AG590" s="13">
        <f t="shared" si="164"/>
        <v>0</v>
      </c>
      <c r="AH590" s="13">
        <f>'Data Entry'!W590</f>
        <v>0</v>
      </c>
      <c r="AI590" s="13">
        <f>'Data Entry'!X590</f>
        <v>0</v>
      </c>
      <c r="AJ590" s="13">
        <f>'Data Entry'!Y590</f>
        <v>1</v>
      </c>
      <c r="AK590" s="13">
        <f>'Data Entry'!Z590</f>
        <v>0</v>
      </c>
    </row>
    <row r="591" spans="1:37">
      <c r="A591" s="34">
        <f>'Data Entry'!A591</f>
        <v>8789</v>
      </c>
      <c r="B591" s="34">
        <f>'Data Entry'!B591</f>
        <v>102</v>
      </c>
      <c r="C591" s="20">
        <f>IF('Data Entry'!C591="red",1,IF('Data Entry'!C591="blue",2,0))</f>
        <v>2</v>
      </c>
      <c r="D591" s="22">
        <f>'Data Entry'!D591</f>
        <v>1</v>
      </c>
      <c r="E591" s="22">
        <f>'Data Entry'!E591</f>
        <v>0</v>
      </c>
      <c r="F591" s="22">
        <f>'Data Entry'!F591</f>
        <v>0</v>
      </c>
      <c r="G591" s="22">
        <f>'Data Entry'!G591</f>
        <v>1</v>
      </c>
      <c r="H591" s="22">
        <f>'Data Entry'!H591</f>
        <v>0</v>
      </c>
      <c r="I591" s="22">
        <f t="shared" si="165"/>
        <v>0</v>
      </c>
      <c r="J591" s="22">
        <f t="shared" si="166"/>
        <v>1</v>
      </c>
      <c r="K591" s="22">
        <f t="shared" si="153"/>
        <v>2</v>
      </c>
      <c r="L591" s="22">
        <f t="shared" si="154"/>
        <v>0</v>
      </c>
      <c r="M591" s="22">
        <f t="shared" si="155"/>
        <v>4</v>
      </c>
      <c r="N591" s="22">
        <f t="shared" si="156"/>
        <v>1</v>
      </c>
      <c r="O591" s="22">
        <f t="shared" si="157"/>
        <v>6</v>
      </c>
      <c r="P591" s="35">
        <f>'Data Entry'!I591</f>
        <v>0</v>
      </c>
      <c r="Q591" s="35">
        <f>'Data Entry'!J591</f>
        <v>0</v>
      </c>
      <c r="R591" s="35">
        <f>'Data Entry'!K591</f>
        <v>0</v>
      </c>
      <c r="S591" s="35">
        <f>'Data Entry'!L591</f>
        <v>0</v>
      </c>
      <c r="T591" s="35">
        <f t="shared" si="158"/>
        <v>0</v>
      </c>
      <c r="U591" s="35">
        <f t="shared" si="159"/>
        <v>0</v>
      </c>
      <c r="V591" s="35" t="e">
        <f t="shared" si="167"/>
        <v>#DIV/0!</v>
      </c>
      <c r="W591" s="35" t="e">
        <f t="shared" si="168"/>
        <v>#DIV/0!</v>
      </c>
      <c r="X591" s="35">
        <f t="shared" si="169"/>
        <v>0</v>
      </c>
      <c r="Y591" s="35">
        <f t="shared" si="160"/>
        <v>0</v>
      </c>
      <c r="Z591" s="35">
        <f t="shared" si="161"/>
        <v>0</v>
      </c>
      <c r="AA591" s="35">
        <f t="shared" si="162"/>
        <v>0</v>
      </c>
      <c r="AB591" s="21">
        <f>'Data Entry'!S591</f>
        <v>0</v>
      </c>
      <c r="AC591" s="21">
        <f>'Data Entry'!T591</f>
        <v>0</v>
      </c>
      <c r="AD591" s="21">
        <f>'Data Entry'!U591</f>
        <v>0</v>
      </c>
      <c r="AE591" s="21">
        <f t="shared" si="163"/>
        <v>0</v>
      </c>
      <c r="AF591" s="13">
        <f>'Data Entry'!V591</f>
        <v>4</v>
      </c>
      <c r="AG591" s="13">
        <f t="shared" si="164"/>
        <v>1.33333333333333</v>
      </c>
      <c r="AH591" s="13">
        <f>'Data Entry'!W591</f>
        <v>0</v>
      </c>
      <c r="AI591" s="13">
        <f>'Data Entry'!X591</f>
        <v>0</v>
      </c>
      <c r="AJ591" s="13">
        <f>'Data Entry'!Y591</f>
        <v>1</v>
      </c>
      <c r="AK591" s="13">
        <f>'Data Entry'!Z591</f>
        <v>0</v>
      </c>
    </row>
    <row r="592" spans="1:37">
      <c r="A592" s="34">
        <f>'Data Entry'!A592</f>
        <v>8850</v>
      </c>
      <c r="B592" s="34">
        <f>'Data Entry'!B592</f>
        <v>102</v>
      </c>
      <c r="C592" s="20">
        <f>IF('Data Entry'!C592="red",1,IF('Data Entry'!C592="blue",2,0))</f>
        <v>1</v>
      </c>
      <c r="D592" s="22">
        <f>'Data Entry'!D592</f>
        <v>1</v>
      </c>
      <c r="E592" s="22">
        <f>'Data Entry'!E592</f>
        <v>1</v>
      </c>
      <c r="F592" s="22">
        <f>'Data Entry'!F592</f>
        <v>0</v>
      </c>
      <c r="G592" s="22">
        <f>'Data Entry'!G592</f>
        <v>0</v>
      </c>
      <c r="H592" s="22">
        <f>'Data Entry'!H592</f>
        <v>0</v>
      </c>
      <c r="I592" s="22">
        <f t="shared" si="165"/>
        <v>1</v>
      </c>
      <c r="J592" s="22">
        <f t="shared" si="166"/>
        <v>0</v>
      </c>
      <c r="K592" s="22">
        <f t="shared" si="153"/>
        <v>2</v>
      </c>
      <c r="L592" s="22">
        <f t="shared" si="154"/>
        <v>2</v>
      </c>
      <c r="M592" s="22">
        <f t="shared" si="155"/>
        <v>0</v>
      </c>
      <c r="N592" s="22">
        <f t="shared" si="156"/>
        <v>1</v>
      </c>
      <c r="O592" s="22">
        <f t="shared" si="157"/>
        <v>4</v>
      </c>
      <c r="P592" s="35">
        <f>'Data Entry'!I592</f>
        <v>0</v>
      </c>
      <c r="Q592" s="35">
        <f>'Data Entry'!J592</f>
        <v>1</v>
      </c>
      <c r="R592" s="35">
        <f>'Data Entry'!K592</f>
        <v>0</v>
      </c>
      <c r="S592" s="35">
        <f>'Data Entry'!L592</f>
        <v>0</v>
      </c>
      <c r="T592" s="35">
        <f t="shared" si="158"/>
        <v>1</v>
      </c>
      <c r="U592" s="35">
        <f t="shared" si="159"/>
        <v>0</v>
      </c>
      <c r="V592" s="35">
        <f t="shared" si="167"/>
        <v>0</v>
      </c>
      <c r="W592" s="35" t="e">
        <f t="shared" si="168"/>
        <v>#DIV/0!</v>
      </c>
      <c r="X592" s="35">
        <f t="shared" si="169"/>
        <v>0.5</v>
      </c>
      <c r="Y592" s="35">
        <f t="shared" si="160"/>
        <v>0</v>
      </c>
      <c r="Z592" s="35">
        <f t="shared" si="161"/>
        <v>0</v>
      </c>
      <c r="AA592" s="35">
        <f t="shared" si="162"/>
        <v>0</v>
      </c>
      <c r="AB592" s="21">
        <f>'Data Entry'!S592</f>
        <v>0</v>
      </c>
      <c r="AC592" s="21">
        <f>'Data Entry'!T592</f>
        <v>0</v>
      </c>
      <c r="AD592" s="21">
        <f>'Data Entry'!U592</f>
        <v>0</v>
      </c>
      <c r="AE592" s="21">
        <f t="shared" si="163"/>
        <v>0</v>
      </c>
      <c r="AF592" s="13">
        <f>'Data Entry'!V592</f>
        <v>0</v>
      </c>
      <c r="AG592" s="13">
        <f t="shared" si="164"/>
        <v>0</v>
      </c>
      <c r="AH592" s="13">
        <f>'Data Entry'!W592</f>
        <v>0</v>
      </c>
      <c r="AI592" s="13">
        <f>'Data Entry'!X592</f>
        <v>1</v>
      </c>
      <c r="AJ592" s="13">
        <f>'Data Entry'!Y592</f>
        <v>0</v>
      </c>
      <c r="AK592" s="13">
        <f>'Data Entry'!Z592</f>
        <v>0</v>
      </c>
    </row>
    <row r="593" spans="1:37">
      <c r="A593" s="34">
        <f>'Data Entry'!A593</f>
        <v>4617</v>
      </c>
      <c r="B593" s="34">
        <f>'Data Entry'!B593</f>
        <v>104</v>
      </c>
      <c r="C593" s="20">
        <f>IF('Data Entry'!C593="red",1,IF('Data Entry'!C593="blue",2,0))</f>
        <v>2</v>
      </c>
      <c r="D593" s="22">
        <f>'Data Entry'!D593</f>
        <v>1</v>
      </c>
      <c r="E593" s="22">
        <f>'Data Entry'!E593</f>
        <v>0</v>
      </c>
      <c r="F593" s="22">
        <f>'Data Entry'!F593</f>
        <v>0</v>
      </c>
      <c r="G593" s="22">
        <f>'Data Entry'!G593</f>
        <v>0</v>
      </c>
      <c r="H593" s="22">
        <f>'Data Entry'!H593</f>
        <v>0</v>
      </c>
      <c r="I593" s="22">
        <f t="shared" si="165"/>
        <v>0</v>
      </c>
      <c r="J593" s="22">
        <f t="shared" si="166"/>
        <v>0</v>
      </c>
      <c r="K593" s="22">
        <f t="shared" si="153"/>
        <v>2</v>
      </c>
      <c r="L593" s="22">
        <f t="shared" si="154"/>
        <v>0</v>
      </c>
      <c r="M593" s="22">
        <f t="shared" si="155"/>
        <v>0</v>
      </c>
      <c r="N593" s="22">
        <f t="shared" si="156"/>
        <v>0</v>
      </c>
      <c r="O593" s="22">
        <f t="shared" si="157"/>
        <v>2</v>
      </c>
      <c r="P593" s="35">
        <f>'Data Entry'!I593</f>
        <v>0</v>
      </c>
      <c r="Q593" s="35">
        <f>'Data Entry'!J593</f>
        <v>0</v>
      </c>
      <c r="R593" s="35">
        <f>'Data Entry'!K593</f>
        <v>0</v>
      </c>
      <c r="S593" s="35">
        <f>'Data Entry'!L593</f>
        <v>0</v>
      </c>
      <c r="T593" s="35">
        <f t="shared" si="158"/>
        <v>0</v>
      </c>
      <c r="U593" s="35">
        <f t="shared" si="159"/>
        <v>0</v>
      </c>
      <c r="V593" s="35" t="e">
        <f t="shared" si="167"/>
        <v>#DIV/0!</v>
      </c>
      <c r="W593" s="35" t="e">
        <f t="shared" si="168"/>
        <v>#DIV/0!</v>
      </c>
      <c r="X593" s="35">
        <f t="shared" si="169"/>
        <v>0</v>
      </c>
      <c r="Y593" s="35">
        <f t="shared" si="160"/>
        <v>0</v>
      </c>
      <c r="Z593" s="35">
        <f t="shared" si="161"/>
        <v>0</v>
      </c>
      <c r="AA593" s="35">
        <f t="shared" si="162"/>
        <v>0</v>
      </c>
      <c r="AB593" s="21">
        <f>'Data Entry'!S593</f>
        <v>0</v>
      </c>
      <c r="AC593" s="21">
        <f>'Data Entry'!T593</f>
        <v>0</v>
      </c>
      <c r="AD593" s="21">
        <f>'Data Entry'!U593</f>
        <v>0</v>
      </c>
      <c r="AE593" s="21">
        <f t="shared" si="163"/>
        <v>0</v>
      </c>
      <c r="AF593" s="13">
        <f>'Data Entry'!V593</f>
        <v>0</v>
      </c>
      <c r="AG593" s="13">
        <f t="shared" si="164"/>
        <v>0</v>
      </c>
      <c r="AH593" s="13">
        <f>'Data Entry'!W593</f>
        <v>0</v>
      </c>
      <c r="AI593" s="13">
        <f>'Data Entry'!X593</f>
        <v>0</v>
      </c>
      <c r="AJ593" s="13">
        <f>'Data Entry'!Y593</f>
        <v>0</v>
      </c>
      <c r="AK593" s="13">
        <f>'Data Entry'!Z593</f>
        <v>0</v>
      </c>
    </row>
    <row r="594" spans="1:37">
      <c r="A594" s="34">
        <f>'Data Entry'!A594</f>
        <v>4678</v>
      </c>
      <c r="B594" s="34">
        <f>'Data Entry'!B594</f>
        <v>104</v>
      </c>
      <c r="C594" s="20">
        <f>IF('Data Entry'!C594="red",1,IF('Data Entry'!C594="blue",2,0))</f>
        <v>1</v>
      </c>
      <c r="D594" s="22">
        <f>'Data Entry'!D594</f>
        <v>1</v>
      </c>
      <c r="E594" s="22">
        <f>'Data Entry'!E594</f>
        <v>0</v>
      </c>
      <c r="F594" s="22">
        <f>'Data Entry'!F594</f>
        <v>0</v>
      </c>
      <c r="G594" s="22">
        <f>'Data Entry'!G594</f>
        <v>5</v>
      </c>
      <c r="H594" s="22">
        <f>'Data Entry'!H594</f>
        <v>0</v>
      </c>
      <c r="I594" s="22">
        <f t="shared" si="165"/>
        <v>0</v>
      </c>
      <c r="J594" s="22">
        <f t="shared" si="166"/>
        <v>5</v>
      </c>
      <c r="K594" s="22">
        <f t="shared" si="153"/>
        <v>2</v>
      </c>
      <c r="L594" s="22">
        <f t="shared" si="154"/>
        <v>0</v>
      </c>
      <c r="M594" s="22">
        <f t="shared" si="155"/>
        <v>20</v>
      </c>
      <c r="N594" s="22">
        <f t="shared" si="156"/>
        <v>5</v>
      </c>
      <c r="O594" s="22">
        <f t="shared" si="157"/>
        <v>22</v>
      </c>
      <c r="P594" s="35">
        <f>'Data Entry'!I594</f>
        <v>0</v>
      </c>
      <c r="Q594" s="35">
        <f>'Data Entry'!J594</f>
        <v>0</v>
      </c>
      <c r="R594" s="35">
        <f>'Data Entry'!K594</f>
        <v>13</v>
      </c>
      <c r="S594" s="35">
        <f>'Data Entry'!L594</f>
        <v>2</v>
      </c>
      <c r="T594" s="35">
        <f t="shared" si="158"/>
        <v>0</v>
      </c>
      <c r="U594" s="35">
        <f t="shared" si="159"/>
        <v>15</v>
      </c>
      <c r="V594" s="35" t="e">
        <f t="shared" si="167"/>
        <v>#DIV/0!</v>
      </c>
      <c r="W594" s="35">
        <f t="shared" si="168"/>
        <v>0.866666666666667</v>
      </c>
      <c r="X594" s="35">
        <f t="shared" si="169"/>
        <v>7.5</v>
      </c>
      <c r="Y594" s="35">
        <f t="shared" si="160"/>
        <v>0</v>
      </c>
      <c r="Z594" s="35">
        <f t="shared" si="161"/>
        <v>26</v>
      </c>
      <c r="AA594" s="35">
        <f t="shared" si="162"/>
        <v>26</v>
      </c>
      <c r="AB594" s="21">
        <f>'Data Entry'!S594</f>
        <v>0</v>
      </c>
      <c r="AC594" s="21">
        <f>'Data Entry'!T594</f>
        <v>4</v>
      </c>
      <c r="AD594" s="21">
        <f>'Data Entry'!U594</f>
        <v>0</v>
      </c>
      <c r="AE594" s="21">
        <f t="shared" si="163"/>
        <v>15</v>
      </c>
      <c r="AF594" s="13">
        <f>'Data Entry'!V594</f>
        <v>0</v>
      </c>
      <c r="AG594" s="13">
        <f t="shared" si="164"/>
        <v>0</v>
      </c>
      <c r="AH594" s="13">
        <f>'Data Entry'!W594</f>
        <v>0</v>
      </c>
      <c r="AI594" s="13">
        <f>'Data Entry'!X594</f>
        <v>0</v>
      </c>
      <c r="AJ594" s="13">
        <f>'Data Entry'!Y594</f>
        <v>0</v>
      </c>
      <c r="AK594" s="13">
        <f>'Data Entry'!Z594</f>
        <v>0</v>
      </c>
    </row>
    <row r="595" spans="1:37">
      <c r="A595" s="34">
        <f>'Data Entry'!A595</f>
        <v>4951</v>
      </c>
      <c r="B595" s="34">
        <f>'Data Entry'!B595</f>
        <v>104</v>
      </c>
      <c r="C595" s="20">
        <f>IF('Data Entry'!C595="red",1,IF('Data Entry'!C595="blue",2,0))</f>
        <v>1</v>
      </c>
      <c r="D595" s="22">
        <f>'Data Entry'!D595</f>
        <v>1</v>
      </c>
      <c r="E595" s="22">
        <f>'Data Entry'!E595</f>
        <v>0</v>
      </c>
      <c r="F595" s="22">
        <f>'Data Entry'!F595</f>
        <v>0</v>
      </c>
      <c r="G595" s="22">
        <f>'Data Entry'!G595</f>
        <v>2</v>
      </c>
      <c r="H595" s="22">
        <f>'Data Entry'!H595</f>
        <v>0</v>
      </c>
      <c r="I595" s="22">
        <f t="shared" si="165"/>
        <v>0</v>
      </c>
      <c r="J595" s="22">
        <f t="shared" si="166"/>
        <v>2</v>
      </c>
      <c r="K595" s="22">
        <f t="shared" si="153"/>
        <v>2</v>
      </c>
      <c r="L595" s="22">
        <f t="shared" si="154"/>
        <v>0</v>
      </c>
      <c r="M595" s="22">
        <f t="shared" si="155"/>
        <v>8</v>
      </c>
      <c r="N595" s="22">
        <f t="shared" si="156"/>
        <v>2</v>
      </c>
      <c r="O595" s="22">
        <f t="shared" si="157"/>
        <v>10</v>
      </c>
      <c r="P595" s="35">
        <f>'Data Entry'!I595</f>
        <v>3</v>
      </c>
      <c r="Q595" s="35">
        <f>'Data Entry'!J595</f>
        <v>4</v>
      </c>
      <c r="R595" s="35">
        <f>'Data Entry'!K595</f>
        <v>0</v>
      </c>
      <c r="S595" s="35">
        <f>'Data Entry'!L595</f>
        <v>1</v>
      </c>
      <c r="T595" s="35">
        <f t="shared" si="158"/>
        <v>7</v>
      </c>
      <c r="U595" s="35">
        <f t="shared" si="159"/>
        <v>1</v>
      </c>
      <c r="V595" s="35">
        <f t="shared" si="167"/>
        <v>0.428571428571429</v>
      </c>
      <c r="W595" s="35">
        <f t="shared" si="168"/>
        <v>0</v>
      </c>
      <c r="X595" s="35">
        <f t="shared" si="169"/>
        <v>4</v>
      </c>
      <c r="Y595" s="35">
        <f t="shared" si="160"/>
        <v>3</v>
      </c>
      <c r="Z595" s="35">
        <f t="shared" si="161"/>
        <v>0</v>
      </c>
      <c r="AA595" s="35">
        <f t="shared" si="162"/>
        <v>3</v>
      </c>
      <c r="AB595" s="21">
        <f>'Data Entry'!S595</f>
        <v>0</v>
      </c>
      <c r="AC595" s="21">
        <f>'Data Entry'!T595</f>
        <v>0</v>
      </c>
      <c r="AD595" s="21">
        <f>'Data Entry'!U595</f>
        <v>0</v>
      </c>
      <c r="AE595" s="21">
        <f t="shared" si="163"/>
        <v>0</v>
      </c>
      <c r="AF595" s="13">
        <f>'Data Entry'!V595</f>
        <v>0</v>
      </c>
      <c r="AG595" s="13">
        <f t="shared" si="164"/>
        <v>0</v>
      </c>
      <c r="AH595" s="13">
        <f>'Data Entry'!W595</f>
        <v>0</v>
      </c>
      <c r="AI595" s="13">
        <f>'Data Entry'!X595</f>
        <v>0</v>
      </c>
      <c r="AJ595" s="13">
        <f>'Data Entry'!Y595</f>
        <v>0</v>
      </c>
      <c r="AK595" s="13">
        <f>'Data Entry'!Z595</f>
        <v>0</v>
      </c>
    </row>
    <row r="596" spans="1:37">
      <c r="A596" s="34">
        <f>'Data Entry'!A596</f>
        <v>2386</v>
      </c>
      <c r="B596" s="34">
        <f>'Data Entry'!B596</f>
        <v>104</v>
      </c>
      <c r="C596" s="20">
        <f>IF('Data Entry'!C596="red",1,IF('Data Entry'!C596="blue",2,0))</f>
        <v>2</v>
      </c>
      <c r="D596" s="22">
        <f>'Data Entry'!D596</f>
        <v>1</v>
      </c>
      <c r="E596" s="22">
        <f>'Data Entry'!E596</f>
        <v>0</v>
      </c>
      <c r="F596" s="22">
        <f>'Data Entry'!F596</f>
        <v>0</v>
      </c>
      <c r="G596" s="22">
        <f>'Data Entry'!G596</f>
        <v>1</v>
      </c>
      <c r="H596" s="22">
        <f>'Data Entry'!H596</f>
        <v>0</v>
      </c>
      <c r="I596" s="22">
        <f t="shared" si="165"/>
        <v>0</v>
      </c>
      <c r="J596" s="22">
        <f t="shared" si="166"/>
        <v>1</v>
      </c>
      <c r="K596" s="22">
        <f t="shared" si="153"/>
        <v>2</v>
      </c>
      <c r="L596" s="22">
        <f t="shared" si="154"/>
        <v>0</v>
      </c>
      <c r="M596" s="22">
        <f t="shared" si="155"/>
        <v>4</v>
      </c>
      <c r="N596" s="22">
        <f t="shared" si="156"/>
        <v>1</v>
      </c>
      <c r="O596" s="22">
        <f t="shared" si="157"/>
        <v>6</v>
      </c>
      <c r="P596" s="35">
        <f>'Data Entry'!I596</f>
        <v>0</v>
      </c>
      <c r="Q596" s="35">
        <f>'Data Entry'!J596</f>
        <v>0</v>
      </c>
      <c r="R596" s="35">
        <f>'Data Entry'!K596</f>
        <v>3</v>
      </c>
      <c r="S596" s="35">
        <f>'Data Entry'!L596</f>
        <v>0</v>
      </c>
      <c r="T596" s="35">
        <f t="shared" si="158"/>
        <v>0</v>
      </c>
      <c r="U596" s="35">
        <f t="shared" si="159"/>
        <v>3</v>
      </c>
      <c r="V596" s="35" t="e">
        <f t="shared" si="167"/>
        <v>#DIV/0!</v>
      </c>
      <c r="W596" s="35">
        <f t="shared" si="168"/>
        <v>1</v>
      </c>
      <c r="X596" s="35">
        <f t="shared" si="169"/>
        <v>1.5</v>
      </c>
      <c r="Y596" s="35">
        <f t="shared" si="160"/>
        <v>0</v>
      </c>
      <c r="Z596" s="35">
        <f t="shared" si="161"/>
        <v>6</v>
      </c>
      <c r="AA596" s="35">
        <f t="shared" si="162"/>
        <v>6</v>
      </c>
      <c r="AB596" s="21">
        <f>'Data Entry'!S596</f>
        <v>0</v>
      </c>
      <c r="AC596" s="21">
        <f>'Data Entry'!T596</f>
        <v>0</v>
      </c>
      <c r="AD596" s="21">
        <f>'Data Entry'!U596</f>
        <v>0</v>
      </c>
      <c r="AE596" s="21">
        <f t="shared" si="163"/>
        <v>0</v>
      </c>
      <c r="AF596" s="13">
        <f>'Data Entry'!V596</f>
        <v>4</v>
      </c>
      <c r="AG596" s="13">
        <f t="shared" si="164"/>
        <v>1.33333333333333</v>
      </c>
      <c r="AH596" s="13">
        <f>'Data Entry'!W596</f>
        <v>0</v>
      </c>
      <c r="AI596" s="13">
        <f>'Data Entry'!X596</f>
        <v>0</v>
      </c>
      <c r="AJ596" s="13">
        <f>'Data Entry'!Y596</f>
        <v>0</v>
      </c>
      <c r="AK596" s="13" t="str">
        <f>'Data Entry'!Z596</f>
        <v>0,</v>
      </c>
    </row>
    <row r="597" spans="1:37">
      <c r="A597" s="34">
        <f>'Data Entry'!A597</f>
        <v>1334</v>
      </c>
      <c r="B597" s="34">
        <f>'Data Entry'!B597</f>
        <v>105</v>
      </c>
      <c r="C597" s="20">
        <f>IF('Data Entry'!C597="red",1,IF('Data Entry'!C597="blue",2,0))</f>
        <v>1</v>
      </c>
      <c r="D597" s="22">
        <f>'Data Entry'!D597</f>
        <v>1</v>
      </c>
      <c r="E597" s="22">
        <f>'Data Entry'!E597</f>
        <v>0</v>
      </c>
      <c r="F597" s="22">
        <f>'Data Entry'!F597</f>
        <v>0</v>
      </c>
      <c r="G597" s="22">
        <f>'Data Entry'!G597</f>
        <v>0</v>
      </c>
      <c r="H597" s="22">
        <f>'Data Entry'!H597</f>
        <v>1</v>
      </c>
      <c r="I597" s="22">
        <f t="shared" si="165"/>
        <v>0</v>
      </c>
      <c r="J597" s="22">
        <f t="shared" si="166"/>
        <v>1</v>
      </c>
      <c r="K597" s="22">
        <f t="shared" si="153"/>
        <v>2</v>
      </c>
      <c r="L597" s="22">
        <f t="shared" si="154"/>
        <v>0</v>
      </c>
      <c r="M597" s="22">
        <f t="shared" si="155"/>
        <v>0</v>
      </c>
      <c r="N597" s="22">
        <f t="shared" si="156"/>
        <v>1</v>
      </c>
      <c r="O597" s="22">
        <f t="shared" si="157"/>
        <v>2</v>
      </c>
      <c r="P597" s="35">
        <f>'Data Entry'!I597</f>
        <v>0</v>
      </c>
      <c r="Q597" s="35">
        <f>'Data Entry'!J597</f>
        <v>0</v>
      </c>
      <c r="R597" s="35">
        <f>'Data Entry'!K597</f>
        <v>0</v>
      </c>
      <c r="S597" s="35">
        <f>'Data Entry'!L597</f>
        <v>0</v>
      </c>
      <c r="T597" s="35">
        <f t="shared" si="158"/>
        <v>0</v>
      </c>
      <c r="U597" s="35">
        <f t="shared" si="159"/>
        <v>0</v>
      </c>
      <c r="V597" s="35" t="e">
        <f t="shared" si="167"/>
        <v>#DIV/0!</v>
      </c>
      <c r="W597" s="35" t="e">
        <f t="shared" si="168"/>
        <v>#DIV/0!</v>
      </c>
      <c r="X597" s="35">
        <f t="shared" si="169"/>
        <v>0</v>
      </c>
      <c r="Y597" s="35">
        <f t="shared" si="160"/>
        <v>0</v>
      </c>
      <c r="Z597" s="35">
        <f t="shared" si="161"/>
        <v>0</v>
      </c>
      <c r="AA597" s="35">
        <f t="shared" si="162"/>
        <v>0</v>
      </c>
      <c r="AB597" s="21">
        <f>'Data Entry'!S597</f>
        <v>0</v>
      </c>
      <c r="AC597" s="21">
        <f>'Data Entry'!T597</f>
        <v>0</v>
      </c>
      <c r="AD597" s="21">
        <f>'Data Entry'!U597</f>
        <v>0</v>
      </c>
      <c r="AE597" s="21">
        <f t="shared" si="163"/>
        <v>0</v>
      </c>
      <c r="AF597" s="13">
        <f>'Data Entry'!V597</f>
        <v>0</v>
      </c>
      <c r="AG597" s="13">
        <f t="shared" si="164"/>
        <v>0</v>
      </c>
      <c r="AH597" s="13">
        <f>'Data Entry'!W597</f>
        <v>0</v>
      </c>
      <c r="AI597" s="13">
        <f>'Data Entry'!X597</f>
        <v>0</v>
      </c>
      <c r="AJ597" s="13">
        <f>'Data Entry'!Y597</f>
        <v>0</v>
      </c>
      <c r="AK597" s="13">
        <f>'Data Entry'!Z597</f>
        <v>0</v>
      </c>
    </row>
    <row r="598" spans="1:37">
      <c r="A598" s="34">
        <f>'Data Entry'!A598</f>
        <v>771</v>
      </c>
      <c r="B598" s="34">
        <f>'Data Entry'!B598</f>
        <v>105</v>
      </c>
      <c r="C598" s="20">
        <f>IF('Data Entry'!C598="red",1,IF('Data Entry'!C598="blue",2,0))</f>
        <v>1</v>
      </c>
      <c r="D598" s="22">
        <f>'Data Entry'!D598</f>
        <v>1</v>
      </c>
      <c r="E598" s="22">
        <f>'Data Entry'!E598</f>
        <v>0</v>
      </c>
      <c r="F598" s="22">
        <f>'Data Entry'!F598</f>
        <v>0</v>
      </c>
      <c r="G598" s="22">
        <f>'Data Entry'!G598</f>
        <v>0</v>
      </c>
      <c r="H598" s="22">
        <f>'Data Entry'!H598</f>
        <v>0</v>
      </c>
      <c r="I598" s="22">
        <f t="shared" si="165"/>
        <v>0</v>
      </c>
      <c r="J598" s="22">
        <f t="shared" si="166"/>
        <v>0</v>
      </c>
      <c r="K598" s="22">
        <f t="shared" si="153"/>
        <v>2</v>
      </c>
      <c r="L598" s="22">
        <f t="shared" si="154"/>
        <v>0</v>
      </c>
      <c r="M598" s="22">
        <f t="shared" si="155"/>
        <v>0</v>
      </c>
      <c r="N598" s="22">
        <f t="shared" si="156"/>
        <v>0</v>
      </c>
      <c r="O598" s="22">
        <f t="shared" si="157"/>
        <v>2</v>
      </c>
      <c r="P598" s="35">
        <f>'Data Entry'!I598</f>
        <v>0</v>
      </c>
      <c r="Q598" s="35">
        <f>'Data Entry'!J598</f>
        <v>0</v>
      </c>
      <c r="R598" s="35">
        <f>'Data Entry'!K598</f>
        <v>0</v>
      </c>
      <c r="S598" s="35">
        <f>'Data Entry'!L598</f>
        <v>0</v>
      </c>
      <c r="T598" s="35">
        <f t="shared" si="158"/>
        <v>0</v>
      </c>
      <c r="U598" s="35">
        <f t="shared" si="159"/>
        <v>0</v>
      </c>
      <c r="V598" s="35" t="e">
        <f t="shared" si="167"/>
        <v>#DIV/0!</v>
      </c>
      <c r="W598" s="35" t="e">
        <f t="shared" si="168"/>
        <v>#DIV/0!</v>
      </c>
      <c r="X598" s="35">
        <f t="shared" si="169"/>
        <v>0</v>
      </c>
      <c r="Y598" s="35">
        <f t="shared" si="160"/>
        <v>0</v>
      </c>
      <c r="Z598" s="35">
        <f t="shared" si="161"/>
        <v>0</v>
      </c>
      <c r="AA598" s="35">
        <f t="shared" si="162"/>
        <v>0</v>
      </c>
      <c r="AB598" s="21">
        <f>'Data Entry'!S598</f>
        <v>0</v>
      </c>
      <c r="AC598" s="21">
        <f>'Data Entry'!T598</f>
        <v>0</v>
      </c>
      <c r="AD598" s="21">
        <f>'Data Entry'!U598</f>
        <v>0</v>
      </c>
      <c r="AE598" s="21">
        <f t="shared" si="163"/>
        <v>0</v>
      </c>
      <c r="AF598" s="13">
        <f>'Data Entry'!V598</f>
        <v>0</v>
      </c>
      <c r="AG598" s="13">
        <f t="shared" si="164"/>
        <v>0</v>
      </c>
      <c r="AH598" s="13">
        <f>'Data Entry'!W598</f>
        <v>0</v>
      </c>
      <c r="AI598" s="13">
        <f>'Data Entry'!X598</f>
        <v>0</v>
      </c>
      <c r="AJ598" s="13">
        <f>'Data Entry'!Y598</f>
        <v>1</v>
      </c>
      <c r="AK598" s="13">
        <f>'Data Entry'!Z598</f>
        <v>1</v>
      </c>
    </row>
    <row r="599" spans="1:37">
      <c r="A599" s="34">
        <f>'Data Entry'!A599</f>
        <v>2200</v>
      </c>
      <c r="B599" s="34">
        <f>'Data Entry'!B599</f>
        <v>106</v>
      </c>
      <c r="C599" s="20">
        <f>IF('Data Entry'!C599="red",1,IF('Data Entry'!C599="blue",2,0))</f>
        <v>2</v>
      </c>
      <c r="D599" s="22">
        <f>'Data Entry'!D599</f>
        <v>0</v>
      </c>
      <c r="E599" s="22">
        <f>'Data Entry'!E599</f>
        <v>0</v>
      </c>
      <c r="F599" s="22">
        <f>'Data Entry'!F599</f>
        <v>0</v>
      </c>
      <c r="G599" s="22">
        <f>'Data Entry'!G599</f>
        <v>2</v>
      </c>
      <c r="H599" s="22">
        <f>'Data Entry'!H599</f>
        <v>0</v>
      </c>
      <c r="I599" s="22">
        <f t="shared" si="165"/>
        <v>0</v>
      </c>
      <c r="J599" s="22">
        <f t="shared" si="166"/>
        <v>2</v>
      </c>
      <c r="K599" s="22">
        <f t="shared" si="153"/>
        <v>0</v>
      </c>
      <c r="L599" s="22">
        <f t="shared" si="154"/>
        <v>0</v>
      </c>
      <c r="M599" s="22">
        <f t="shared" si="155"/>
        <v>8</v>
      </c>
      <c r="N599" s="22">
        <f t="shared" si="156"/>
        <v>2</v>
      </c>
      <c r="O599" s="22">
        <f t="shared" si="157"/>
        <v>8</v>
      </c>
      <c r="P599" s="35">
        <f>'Data Entry'!I599</f>
        <v>0</v>
      </c>
      <c r="Q599" s="35">
        <f>'Data Entry'!J599</f>
        <v>0</v>
      </c>
      <c r="R599" s="35">
        <f>'Data Entry'!K599</f>
        <v>10</v>
      </c>
      <c r="S599" s="35">
        <f>'Data Entry'!L599</f>
        <v>2</v>
      </c>
      <c r="T599" s="35">
        <f t="shared" si="158"/>
        <v>0</v>
      </c>
      <c r="U599" s="35">
        <f t="shared" si="159"/>
        <v>12</v>
      </c>
      <c r="V599" s="35" t="e">
        <f t="shared" si="167"/>
        <v>#DIV/0!</v>
      </c>
      <c r="W599" s="35">
        <f t="shared" si="168"/>
        <v>0.833333333333333</v>
      </c>
      <c r="X599" s="35">
        <f t="shared" si="169"/>
        <v>6</v>
      </c>
      <c r="Y599" s="35">
        <f t="shared" si="160"/>
        <v>0</v>
      </c>
      <c r="Z599" s="35">
        <f t="shared" si="161"/>
        <v>20</v>
      </c>
      <c r="AA599" s="35">
        <f t="shared" si="162"/>
        <v>20</v>
      </c>
      <c r="AB599" s="21">
        <f>'Data Entry'!S599</f>
        <v>0</v>
      </c>
      <c r="AC599" s="21">
        <f>'Data Entry'!T599</f>
        <v>0</v>
      </c>
      <c r="AD599" s="21">
        <f>'Data Entry'!U599</f>
        <v>0</v>
      </c>
      <c r="AE599" s="21">
        <f t="shared" si="163"/>
        <v>0</v>
      </c>
      <c r="AF599" s="13">
        <f>'Data Entry'!V599</f>
        <v>8</v>
      </c>
      <c r="AG599" s="13">
        <f t="shared" si="164"/>
        <v>2.66666666666667</v>
      </c>
      <c r="AH599" s="13">
        <f>'Data Entry'!W599</f>
        <v>0</v>
      </c>
      <c r="AI599" s="13">
        <f>'Data Entry'!X599</f>
        <v>0</v>
      </c>
      <c r="AJ599" s="13">
        <f>'Data Entry'!Y599</f>
        <v>0</v>
      </c>
      <c r="AK599" s="13">
        <f>'Data Entry'!Z599</f>
        <v>0</v>
      </c>
    </row>
    <row r="600" spans="1:37">
      <c r="A600" s="34">
        <f>'Data Entry'!A600</f>
        <v>3543</v>
      </c>
      <c r="B600" s="34">
        <f>'Data Entry'!B600</f>
        <v>106</v>
      </c>
      <c r="C600" s="20">
        <f>IF('Data Entry'!C600="red",1,IF('Data Entry'!C600="blue",2,0))</f>
        <v>1</v>
      </c>
      <c r="D600" s="22">
        <f>'Data Entry'!D600</f>
        <v>1</v>
      </c>
      <c r="E600" s="22">
        <f>'Data Entry'!E600</f>
        <v>0</v>
      </c>
      <c r="F600" s="22">
        <f>'Data Entry'!F600</f>
        <v>0</v>
      </c>
      <c r="G600" s="22">
        <f>'Data Entry'!G600</f>
        <v>0</v>
      </c>
      <c r="H600" s="22">
        <f>'Data Entry'!H600</f>
        <v>0</v>
      </c>
      <c r="I600" s="22">
        <f t="shared" si="165"/>
        <v>0</v>
      </c>
      <c r="J600" s="22">
        <f t="shared" si="166"/>
        <v>0</v>
      </c>
      <c r="K600" s="22">
        <f t="shared" si="153"/>
        <v>2</v>
      </c>
      <c r="L600" s="22">
        <f t="shared" si="154"/>
        <v>0</v>
      </c>
      <c r="M600" s="22">
        <f t="shared" si="155"/>
        <v>0</v>
      </c>
      <c r="N600" s="22">
        <f t="shared" si="156"/>
        <v>0</v>
      </c>
      <c r="O600" s="22">
        <f t="shared" si="157"/>
        <v>2</v>
      </c>
      <c r="P600" s="35">
        <f>'Data Entry'!I600</f>
        <v>7</v>
      </c>
      <c r="Q600" s="35">
        <f>'Data Entry'!J600</f>
        <v>0</v>
      </c>
      <c r="R600" s="35">
        <f>'Data Entry'!K600</f>
        <v>0</v>
      </c>
      <c r="S600" s="35">
        <f>'Data Entry'!L600</f>
        <v>0</v>
      </c>
      <c r="T600" s="35">
        <f t="shared" si="158"/>
        <v>7</v>
      </c>
      <c r="U600" s="35">
        <f t="shared" si="159"/>
        <v>0</v>
      </c>
      <c r="V600" s="35">
        <f t="shared" si="167"/>
        <v>1</v>
      </c>
      <c r="W600" s="35" t="e">
        <f t="shared" si="168"/>
        <v>#DIV/0!</v>
      </c>
      <c r="X600" s="35">
        <f t="shared" si="169"/>
        <v>3.5</v>
      </c>
      <c r="Y600" s="35">
        <f t="shared" si="160"/>
        <v>7</v>
      </c>
      <c r="Z600" s="35">
        <f t="shared" si="161"/>
        <v>0</v>
      </c>
      <c r="AA600" s="35">
        <f t="shared" si="162"/>
        <v>7</v>
      </c>
      <c r="AB600" s="21">
        <f>'Data Entry'!S600</f>
        <v>0</v>
      </c>
      <c r="AC600" s="21">
        <f>'Data Entry'!T600</f>
        <v>0</v>
      </c>
      <c r="AD600" s="21">
        <f>'Data Entry'!U600</f>
        <v>0</v>
      </c>
      <c r="AE600" s="21">
        <f t="shared" si="163"/>
        <v>0</v>
      </c>
      <c r="AF600" s="13">
        <f>'Data Entry'!V600</f>
        <v>0</v>
      </c>
      <c r="AG600" s="13">
        <f t="shared" si="164"/>
        <v>0</v>
      </c>
      <c r="AH600" s="13">
        <f>'Data Entry'!W600</f>
        <v>0</v>
      </c>
      <c r="AI600" s="13">
        <f>'Data Entry'!X600</f>
        <v>0</v>
      </c>
      <c r="AJ600" s="13">
        <f>'Data Entry'!Y600</f>
        <v>0</v>
      </c>
      <c r="AK600" s="13">
        <f>'Data Entry'!Z600</f>
        <v>0</v>
      </c>
    </row>
    <row r="601" spans="1:37">
      <c r="A601" s="34">
        <f>'Data Entry'!A601</f>
        <v>1360</v>
      </c>
      <c r="B601" s="34">
        <f>'Data Entry'!B601</f>
        <v>107</v>
      </c>
      <c r="C601" s="20">
        <f>IF('Data Entry'!C601="red",1,IF('Data Entry'!C601="blue",2,0))</f>
        <v>1</v>
      </c>
      <c r="D601" s="22">
        <f>'Data Entry'!D601</f>
        <v>1</v>
      </c>
      <c r="E601" s="22">
        <f>'Data Entry'!E601</f>
        <v>0</v>
      </c>
      <c r="F601" s="22">
        <f>'Data Entry'!F601</f>
        <v>0</v>
      </c>
      <c r="G601" s="22">
        <f>'Data Entry'!G601</f>
        <v>1</v>
      </c>
      <c r="H601" s="22">
        <f>'Data Entry'!H601</f>
        <v>0</v>
      </c>
      <c r="I601" s="22">
        <f t="shared" si="165"/>
        <v>0</v>
      </c>
      <c r="J601" s="22">
        <f t="shared" si="166"/>
        <v>1</v>
      </c>
      <c r="K601" s="22">
        <f t="shared" si="153"/>
        <v>2</v>
      </c>
      <c r="L601" s="22">
        <f t="shared" si="154"/>
        <v>0</v>
      </c>
      <c r="M601" s="22">
        <f t="shared" si="155"/>
        <v>4</v>
      </c>
      <c r="N601" s="22">
        <f t="shared" si="156"/>
        <v>1</v>
      </c>
      <c r="O601" s="22">
        <f t="shared" si="157"/>
        <v>6</v>
      </c>
      <c r="P601" s="35">
        <f>'Data Entry'!I601</f>
        <v>0</v>
      </c>
      <c r="Q601" s="35">
        <f>'Data Entry'!J601</f>
        <v>0</v>
      </c>
      <c r="R601" s="35">
        <f>'Data Entry'!K601</f>
        <v>2</v>
      </c>
      <c r="S601" s="35">
        <f>'Data Entry'!L601</f>
        <v>1</v>
      </c>
      <c r="T601" s="35">
        <f t="shared" si="158"/>
        <v>0</v>
      </c>
      <c r="U601" s="35">
        <f t="shared" si="159"/>
        <v>3</v>
      </c>
      <c r="V601" s="35" t="e">
        <f t="shared" si="167"/>
        <v>#DIV/0!</v>
      </c>
      <c r="W601" s="35">
        <f t="shared" si="168"/>
        <v>0.666666666666667</v>
      </c>
      <c r="X601" s="35">
        <f t="shared" si="169"/>
        <v>1.5</v>
      </c>
      <c r="Y601" s="35">
        <f t="shared" si="160"/>
        <v>0</v>
      </c>
      <c r="Z601" s="35">
        <f t="shared" si="161"/>
        <v>4</v>
      </c>
      <c r="AA601" s="35">
        <f t="shared" si="162"/>
        <v>4</v>
      </c>
      <c r="AB601" s="21">
        <f>'Data Entry'!S601</f>
        <v>0</v>
      </c>
      <c r="AC601" s="21">
        <f>'Data Entry'!T601</f>
        <v>2</v>
      </c>
      <c r="AD601" s="21">
        <f>'Data Entry'!U601</f>
        <v>0</v>
      </c>
      <c r="AE601" s="21">
        <f t="shared" si="163"/>
        <v>6</v>
      </c>
      <c r="AF601" s="13">
        <f>'Data Entry'!V601</f>
        <v>20</v>
      </c>
      <c r="AG601" s="13">
        <f t="shared" si="164"/>
        <v>6.66666666666667</v>
      </c>
      <c r="AH601" s="13">
        <f>'Data Entry'!W601</f>
        <v>0</v>
      </c>
      <c r="AI601" s="13">
        <f>'Data Entry'!X601</f>
        <v>0</v>
      </c>
      <c r="AJ601" s="13">
        <f>'Data Entry'!Y601</f>
        <v>0</v>
      </c>
      <c r="AK601" s="13">
        <f>'Data Entry'!Z601</f>
        <v>0</v>
      </c>
    </row>
    <row r="602" spans="1:37">
      <c r="A602" s="34">
        <f>'Data Entry'!A602</f>
        <v>781</v>
      </c>
      <c r="B602" s="34">
        <f>'Data Entry'!B602</f>
        <v>107</v>
      </c>
      <c r="C602" s="20">
        <f>IF('Data Entry'!C602="red",1,IF('Data Entry'!C602="blue",2,0))</f>
        <v>2</v>
      </c>
      <c r="D602" s="22">
        <f>'Data Entry'!D602</f>
        <v>1</v>
      </c>
      <c r="E602" s="22">
        <f>'Data Entry'!E602</f>
        <v>0</v>
      </c>
      <c r="F602" s="22">
        <f>'Data Entry'!F602</f>
        <v>0</v>
      </c>
      <c r="G602" s="22">
        <f>'Data Entry'!G602</f>
        <v>0</v>
      </c>
      <c r="H602" s="22">
        <f>'Data Entry'!H602</f>
        <v>0</v>
      </c>
      <c r="I602" s="22">
        <f t="shared" si="165"/>
        <v>0</v>
      </c>
      <c r="J602" s="22">
        <f t="shared" si="166"/>
        <v>0</v>
      </c>
      <c r="K602" s="22">
        <f t="shared" si="153"/>
        <v>2</v>
      </c>
      <c r="L602" s="22">
        <f t="shared" si="154"/>
        <v>0</v>
      </c>
      <c r="M602" s="22">
        <f t="shared" si="155"/>
        <v>0</v>
      </c>
      <c r="N602" s="22">
        <f t="shared" si="156"/>
        <v>0</v>
      </c>
      <c r="O602" s="22">
        <f t="shared" si="157"/>
        <v>2</v>
      </c>
      <c r="P602" s="35">
        <f>'Data Entry'!I602</f>
        <v>1</v>
      </c>
      <c r="Q602" s="35">
        <f>'Data Entry'!J602</f>
        <v>0</v>
      </c>
      <c r="R602" s="35">
        <f>'Data Entry'!K602</f>
        <v>0</v>
      </c>
      <c r="S602" s="35">
        <f>'Data Entry'!L602</f>
        <v>2</v>
      </c>
      <c r="T602" s="35">
        <f t="shared" si="158"/>
        <v>1</v>
      </c>
      <c r="U602" s="35">
        <f t="shared" si="159"/>
        <v>2</v>
      </c>
      <c r="V602" s="35">
        <f t="shared" si="167"/>
        <v>1</v>
      </c>
      <c r="W602" s="35">
        <f t="shared" si="168"/>
        <v>0</v>
      </c>
      <c r="X602" s="35">
        <f t="shared" si="169"/>
        <v>1.5</v>
      </c>
      <c r="Y602" s="35">
        <f t="shared" si="160"/>
        <v>1</v>
      </c>
      <c r="Z602" s="35">
        <f t="shared" si="161"/>
        <v>0</v>
      </c>
      <c r="AA602" s="35">
        <f t="shared" si="162"/>
        <v>1</v>
      </c>
      <c r="AB602" s="21">
        <f>'Data Entry'!S602</f>
        <v>0</v>
      </c>
      <c r="AC602" s="21">
        <f>'Data Entry'!T602</f>
        <v>2</v>
      </c>
      <c r="AD602" s="21">
        <f>'Data Entry'!U602</f>
        <v>0</v>
      </c>
      <c r="AE602" s="21">
        <f t="shared" si="163"/>
        <v>6</v>
      </c>
      <c r="AF602" s="13">
        <f>'Data Entry'!V602</f>
        <v>0</v>
      </c>
      <c r="AG602" s="13">
        <f t="shared" si="164"/>
        <v>0</v>
      </c>
      <c r="AH602" s="13">
        <f>'Data Entry'!W602</f>
        <v>0</v>
      </c>
      <c r="AI602" s="13">
        <f>'Data Entry'!X602</f>
        <v>0</v>
      </c>
      <c r="AJ602" s="13">
        <f>'Data Entry'!Y602</f>
        <v>0</v>
      </c>
      <c r="AK602" s="13">
        <f>'Data Entry'!Z602</f>
        <v>0</v>
      </c>
    </row>
    <row r="603" spans="1:37">
      <c r="A603" s="34">
        <f>'Data Entry'!A603</f>
        <v>5409</v>
      </c>
      <c r="B603" s="34">
        <f>'Data Entry'!B603</f>
        <v>105</v>
      </c>
      <c r="C603" s="20">
        <f>IF('Data Entry'!C603="red",1,IF('Data Entry'!C603="blue",2,0))</f>
        <v>2</v>
      </c>
      <c r="D603" s="22">
        <f>'Data Entry'!D603</f>
        <v>1</v>
      </c>
      <c r="E603" s="22">
        <f>'Data Entry'!E603</f>
        <v>0</v>
      </c>
      <c r="F603" s="22">
        <f>'Data Entry'!F603</f>
        <v>0</v>
      </c>
      <c r="G603" s="22">
        <f>'Data Entry'!G603</f>
        <v>3</v>
      </c>
      <c r="H603" s="22">
        <f>'Data Entry'!H603</f>
        <v>0</v>
      </c>
      <c r="I603" s="22">
        <f t="shared" si="165"/>
        <v>0</v>
      </c>
      <c r="J603" s="22">
        <f t="shared" si="166"/>
        <v>3</v>
      </c>
      <c r="K603" s="22">
        <f t="shared" si="153"/>
        <v>2</v>
      </c>
      <c r="L603" s="22">
        <f t="shared" si="154"/>
        <v>0</v>
      </c>
      <c r="M603" s="22">
        <f t="shared" si="155"/>
        <v>12</v>
      </c>
      <c r="N603" s="22">
        <f t="shared" si="156"/>
        <v>3</v>
      </c>
      <c r="O603" s="22">
        <f t="shared" si="157"/>
        <v>14</v>
      </c>
      <c r="P603" s="35">
        <f>'Data Entry'!I603</f>
        <v>0</v>
      </c>
      <c r="Q603" s="35">
        <f>'Data Entry'!J603</f>
        <v>0</v>
      </c>
      <c r="R603" s="35">
        <f>'Data Entry'!K603</f>
        <v>9</v>
      </c>
      <c r="S603" s="35">
        <f>'Data Entry'!L603</f>
        <v>4</v>
      </c>
      <c r="T603" s="35">
        <f t="shared" si="158"/>
        <v>0</v>
      </c>
      <c r="U603" s="35">
        <f t="shared" si="159"/>
        <v>13</v>
      </c>
      <c r="V603" s="35" t="e">
        <f t="shared" si="167"/>
        <v>#DIV/0!</v>
      </c>
      <c r="W603" s="35">
        <f t="shared" si="168"/>
        <v>0.692307692307692</v>
      </c>
      <c r="X603" s="35">
        <f t="shared" si="169"/>
        <v>6.5</v>
      </c>
      <c r="Y603" s="35">
        <f t="shared" si="160"/>
        <v>0</v>
      </c>
      <c r="Z603" s="35">
        <f t="shared" si="161"/>
        <v>18</v>
      </c>
      <c r="AA603" s="35">
        <f t="shared" si="162"/>
        <v>18</v>
      </c>
      <c r="AB603" s="21">
        <f>'Data Entry'!S603</f>
        <v>0</v>
      </c>
      <c r="AC603" s="21">
        <f>'Data Entry'!T603</f>
        <v>1</v>
      </c>
      <c r="AD603" s="21">
        <f>'Data Entry'!U603</f>
        <v>0</v>
      </c>
      <c r="AE603" s="21">
        <f t="shared" si="163"/>
        <v>4</v>
      </c>
      <c r="AF603" s="13">
        <f>'Data Entry'!V603</f>
        <v>0</v>
      </c>
      <c r="AG603" s="13">
        <f t="shared" si="164"/>
        <v>0</v>
      </c>
      <c r="AH603" s="13">
        <f>'Data Entry'!W603</f>
        <v>0</v>
      </c>
      <c r="AI603" s="13">
        <f>'Data Entry'!X603</f>
        <v>0</v>
      </c>
      <c r="AJ603" s="13">
        <f>'Data Entry'!Y603</f>
        <v>0</v>
      </c>
      <c r="AK603" s="13">
        <f>'Data Entry'!Z603</f>
        <v>0</v>
      </c>
    </row>
    <row r="604" spans="1:37">
      <c r="A604" s="34">
        <f>'Data Entry'!A604</f>
        <v>5032</v>
      </c>
      <c r="B604" s="34">
        <f>'Data Entry'!B604</f>
        <v>107</v>
      </c>
      <c r="C604" s="20">
        <f>IF('Data Entry'!C604="red",1,IF('Data Entry'!C604="blue",2,0))</f>
        <v>1</v>
      </c>
      <c r="D604" s="22">
        <f>'Data Entry'!D604</f>
        <v>0</v>
      </c>
      <c r="E604" s="22">
        <f>'Data Entry'!E604</f>
        <v>0</v>
      </c>
      <c r="F604" s="22">
        <f>'Data Entry'!F604</f>
        <v>0</v>
      </c>
      <c r="G604" s="22">
        <f>'Data Entry'!G604</f>
        <v>0</v>
      </c>
      <c r="H604" s="22">
        <f>'Data Entry'!H604</f>
        <v>0</v>
      </c>
      <c r="I604" s="22">
        <f t="shared" si="165"/>
        <v>0</v>
      </c>
      <c r="J604" s="22">
        <f t="shared" si="166"/>
        <v>0</v>
      </c>
      <c r="K604" s="22">
        <f t="shared" si="153"/>
        <v>0</v>
      </c>
      <c r="L604" s="22">
        <f t="shared" si="154"/>
        <v>0</v>
      </c>
      <c r="M604" s="22">
        <f t="shared" si="155"/>
        <v>0</v>
      </c>
      <c r="N604" s="22">
        <f t="shared" si="156"/>
        <v>0</v>
      </c>
      <c r="O604" s="22">
        <f t="shared" si="157"/>
        <v>0</v>
      </c>
      <c r="P604" s="35">
        <f>'Data Entry'!I604</f>
        <v>1</v>
      </c>
      <c r="Q604" s="35">
        <f>'Data Entry'!J604</f>
        <v>1</v>
      </c>
      <c r="R604" s="35">
        <f>'Data Entry'!K604</f>
        <v>5</v>
      </c>
      <c r="S604" s="35">
        <f>'Data Entry'!L604</f>
        <v>2</v>
      </c>
      <c r="T604" s="35">
        <f t="shared" si="158"/>
        <v>2</v>
      </c>
      <c r="U604" s="35">
        <f t="shared" si="159"/>
        <v>7</v>
      </c>
      <c r="V604" s="35">
        <f t="shared" si="167"/>
        <v>0.5</v>
      </c>
      <c r="W604" s="35">
        <f t="shared" si="168"/>
        <v>0.714285714285714</v>
      </c>
      <c r="X604" s="35">
        <f t="shared" si="169"/>
        <v>4.5</v>
      </c>
      <c r="Y604" s="35">
        <f t="shared" si="160"/>
        <v>1</v>
      </c>
      <c r="Z604" s="35">
        <f t="shared" si="161"/>
        <v>10</v>
      </c>
      <c r="AA604" s="35">
        <f t="shared" si="162"/>
        <v>11</v>
      </c>
      <c r="AB604" s="21">
        <f>'Data Entry'!S604</f>
        <v>0</v>
      </c>
      <c r="AC604" s="21">
        <f>'Data Entry'!T604</f>
        <v>2</v>
      </c>
      <c r="AD604" s="21">
        <f>'Data Entry'!U604</f>
        <v>0</v>
      </c>
      <c r="AE604" s="21">
        <f t="shared" si="163"/>
        <v>6</v>
      </c>
      <c r="AF604" s="13">
        <f>'Data Entry'!V604</f>
        <v>20</v>
      </c>
      <c r="AG604" s="13">
        <f t="shared" si="164"/>
        <v>6.66666666666667</v>
      </c>
      <c r="AH604" s="13">
        <f>'Data Entry'!W604</f>
        <v>0</v>
      </c>
      <c r="AI604" s="13">
        <f>'Data Entry'!X604</f>
        <v>0</v>
      </c>
      <c r="AJ604" s="13">
        <f>'Data Entry'!Y604</f>
        <v>0</v>
      </c>
      <c r="AK604" s="13">
        <f>'Data Entry'!Z604</f>
        <v>0</v>
      </c>
    </row>
    <row r="605" spans="1:37">
      <c r="A605" s="34">
        <f>'Data Entry'!A605</f>
        <v>6865</v>
      </c>
      <c r="B605" s="34">
        <f>'Data Entry'!B605</f>
        <v>105</v>
      </c>
      <c r="C605" s="20">
        <f>IF('Data Entry'!C605="red",1,IF('Data Entry'!C605="blue",2,0))</f>
        <v>1</v>
      </c>
      <c r="D605" s="22">
        <f>'Data Entry'!D605</f>
        <v>0</v>
      </c>
      <c r="E605" s="22">
        <f>'Data Entry'!E605</f>
        <v>0</v>
      </c>
      <c r="F605" s="22">
        <f>'Data Entry'!F605</f>
        <v>0</v>
      </c>
      <c r="G605" s="22">
        <f>'Data Entry'!G605</f>
        <v>0</v>
      </c>
      <c r="H605" s="22">
        <f>'Data Entry'!H605</f>
        <v>0</v>
      </c>
      <c r="I605" s="22">
        <f t="shared" si="165"/>
        <v>0</v>
      </c>
      <c r="J605" s="22">
        <f t="shared" si="166"/>
        <v>0</v>
      </c>
      <c r="K605" s="22">
        <f t="shared" si="153"/>
        <v>0</v>
      </c>
      <c r="L605" s="22">
        <f t="shared" si="154"/>
        <v>0</v>
      </c>
      <c r="M605" s="22">
        <f t="shared" si="155"/>
        <v>0</v>
      </c>
      <c r="N605" s="22">
        <f t="shared" si="156"/>
        <v>0</v>
      </c>
      <c r="O605" s="22">
        <f t="shared" si="157"/>
        <v>0</v>
      </c>
      <c r="P605" s="35">
        <f>'Data Entry'!I605</f>
        <v>3</v>
      </c>
      <c r="Q605" s="35">
        <f>'Data Entry'!J605</f>
        <v>3</v>
      </c>
      <c r="R605" s="35">
        <f>'Data Entry'!K605</f>
        <v>2</v>
      </c>
      <c r="S605" s="35">
        <f>'Data Entry'!L605</f>
        <v>1</v>
      </c>
      <c r="T605" s="35">
        <f t="shared" si="158"/>
        <v>6</v>
      </c>
      <c r="U605" s="35">
        <f t="shared" si="159"/>
        <v>3</v>
      </c>
      <c r="V605" s="35">
        <f t="shared" si="167"/>
        <v>0.5</v>
      </c>
      <c r="W605" s="35">
        <f t="shared" si="168"/>
        <v>0.666666666666667</v>
      </c>
      <c r="X605" s="35">
        <f t="shared" si="169"/>
        <v>4.5</v>
      </c>
      <c r="Y605" s="35">
        <f t="shared" si="160"/>
        <v>3</v>
      </c>
      <c r="Z605" s="35">
        <f t="shared" si="161"/>
        <v>4</v>
      </c>
      <c r="AA605" s="35">
        <f t="shared" si="162"/>
        <v>7</v>
      </c>
      <c r="AB605" s="21">
        <f>'Data Entry'!S605</f>
        <v>0</v>
      </c>
      <c r="AC605" s="21">
        <f>'Data Entry'!T605</f>
        <v>0</v>
      </c>
      <c r="AD605" s="21">
        <f>'Data Entry'!U605</f>
        <v>0</v>
      </c>
      <c r="AE605" s="21">
        <f t="shared" si="163"/>
        <v>0</v>
      </c>
      <c r="AF605" s="13">
        <f>'Data Entry'!V605</f>
        <v>0</v>
      </c>
      <c r="AG605" s="13">
        <f t="shared" si="164"/>
        <v>0</v>
      </c>
      <c r="AH605" s="13">
        <f>'Data Entry'!W605</f>
        <v>0</v>
      </c>
      <c r="AI605" s="13">
        <f>'Data Entry'!X605</f>
        <v>0</v>
      </c>
      <c r="AJ605" s="13">
        <f>'Data Entry'!Y605</f>
        <v>0</v>
      </c>
      <c r="AK605" s="13">
        <f>'Data Entry'!Z605</f>
        <v>0</v>
      </c>
    </row>
    <row r="606" spans="1:37">
      <c r="A606" s="34">
        <f>'Data Entry'!A606</f>
        <v>1305</v>
      </c>
      <c r="B606" s="34">
        <f>'Data Entry'!B606</f>
        <v>108</v>
      </c>
      <c r="C606" s="20">
        <f>IF('Data Entry'!C606="red",1,IF('Data Entry'!C606="blue",2,0))</f>
        <v>2</v>
      </c>
      <c r="D606" s="22">
        <f>'Data Entry'!D606</f>
        <v>1</v>
      </c>
      <c r="E606" s="22">
        <f>'Data Entry'!E606</f>
        <v>0</v>
      </c>
      <c r="F606" s="22">
        <f>'Data Entry'!F606</f>
        <v>0</v>
      </c>
      <c r="G606" s="22">
        <f>'Data Entry'!G606</f>
        <v>2</v>
      </c>
      <c r="H606" s="22">
        <f>'Data Entry'!H606</f>
        <v>1</v>
      </c>
      <c r="I606" s="22">
        <f t="shared" si="165"/>
        <v>0</v>
      </c>
      <c r="J606" s="22">
        <f t="shared" si="166"/>
        <v>3</v>
      </c>
      <c r="K606" s="22">
        <f t="shared" si="153"/>
        <v>2</v>
      </c>
      <c r="L606" s="22">
        <f t="shared" si="154"/>
        <v>0</v>
      </c>
      <c r="M606" s="22">
        <f t="shared" si="155"/>
        <v>8</v>
      </c>
      <c r="N606" s="22">
        <f t="shared" si="156"/>
        <v>3</v>
      </c>
      <c r="O606" s="22">
        <f t="shared" si="157"/>
        <v>10</v>
      </c>
      <c r="P606" s="35">
        <f>'Data Entry'!I606</f>
        <v>0</v>
      </c>
      <c r="Q606" s="35">
        <f>'Data Entry'!J606</f>
        <v>0</v>
      </c>
      <c r="R606" s="35">
        <f>'Data Entry'!K606</f>
        <v>4</v>
      </c>
      <c r="S606" s="35">
        <f>'Data Entry'!L606</f>
        <v>6</v>
      </c>
      <c r="T606" s="35">
        <f t="shared" si="158"/>
        <v>0</v>
      </c>
      <c r="U606" s="35">
        <f t="shared" si="159"/>
        <v>10</v>
      </c>
      <c r="V606" s="35" t="e">
        <f t="shared" si="167"/>
        <v>#DIV/0!</v>
      </c>
      <c r="W606" s="35">
        <f t="shared" si="168"/>
        <v>0.4</v>
      </c>
      <c r="X606" s="35">
        <f t="shared" si="169"/>
        <v>5</v>
      </c>
      <c r="Y606" s="35">
        <f t="shared" si="160"/>
        <v>0</v>
      </c>
      <c r="Z606" s="35">
        <f t="shared" si="161"/>
        <v>8</v>
      </c>
      <c r="AA606" s="35">
        <f t="shared" si="162"/>
        <v>8</v>
      </c>
      <c r="AB606" s="21">
        <f>'Data Entry'!S606</f>
        <v>0</v>
      </c>
      <c r="AC606" s="21">
        <f>'Data Entry'!T606</f>
        <v>0</v>
      </c>
      <c r="AD606" s="21">
        <f>'Data Entry'!U606</f>
        <v>0</v>
      </c>
      <c r="AE606" s="21">
        <f t="shared" si="163"/>
        <v>0</v>
      </c>
      <c r="AF606" s="13">
        <f>'Data Entry'!V606</f>
        <v>0</v>
      </c>
      <c r="AG606" s="13">
        <f t="shared" si="164"/>
        <v>0</v>
      </c>
      <c r="AH606" s="13">
        <f>'Data Entry'!W606</f>
        <v>0</v>
      </c>
      <c r="AI606" s="13">
        <f>'Data Entry'!X606</f>
        <v>0</v>
      </c>
      <c r="AJ606" s="13">
        <f>'Data Entry'!Y606</f>
        <v>0</v>
      </c>
      <c r="AK606" s="13">
        <f>'Data Entry'!Z606</f>
        <v>0</v>
      </c>
    </row>
    <row r="607" spans="1:37">
      <c r="A607" s="34">
        <f>'Data Entry'!A607</f>
        <v>8574</v>
      </c>
      <c r="B607" s="34">
        <f>'Data Entry'!B607</f>
        <v>108</v>
      </c>
      <c r="C607" s="20">
        <f>IF('Data Entry'!C607="red",1,IF('Data Entry'!C607="blue",2,0))</f>
        <v>1</v>
      </c>
      <c r="D607" s="22">
        <f>'Data Entry'!D607</f>
        <v>1</v>
      </c>
      <c r="E607" s="22">
        <f>'Data Entry'!E607</f>
        <v>1</v>
      </c>
      <c r="F607" s="22">
        <f>'Data Entry'!F607</f>
        <v>0</v>
      </c>
      <c r="G607" s="22">
        <f>'Data Entry'!G607</f>
        <v>0</v>
      </c>
      <c r="H607" s="22">
        <f>'Data Entry'!H607</f>
        <v>0</v>
      </c>
      <c r="I607" s="22">
        <f t="shared" si="165"/>
        <v>1</v>
      </c>
      <c r="J607" s="22">
        <f t="shared" si="166"/>
        <v>0</v>
      </c>
      <c r="K607" s="22">
        <f t="shared" si="153"/>
        <v>2</v>
      </c>
      <c r="L607" s="22">
        <f t="shared" si="154"/>
        <v>2</v>
      </c>
      <c r="M607" s="22">
        <f t="shared" si="155"/>
        <v>0</v>
      </c>
      <c r="N607" s="22">
        <f t="shared" si="156"/>
        <v>1</v>
      </c>
      <c r="O607" s="22">
        <f t="shared" si="157"/>
        <v>4</v>
      </c>
      <c r="P607" s="35">
        <f>'Data Entry'!I607</f>
        <v>0</v>
      </c>
      <c r="Q607" s="35">
        <f>'Data Entry'!J607</f>
        <v>0</v>
      </c>
      <c r="R607" s="35">
        <f>'Data Entry'!K607</f>
        <v>0</v>
      </c>
      <c r="S607" s="35">
        <f>'Data Entry'!L607</f>
        <v>0</v>
      </c>
      <c r="T607" s="35">
        <f t="shared" si="158"/>
        <v>0</v>
      </c>
      <c r="U607" s="35">
        <f t="shared" si="159"/>
        <v>0</v>
      </c>
      <c r="V607" s="35" t="e">
        <f t="shared" si="167"/>
        <v>#DIV/0!</v>
      </c>
      <c r="W607" s="35" t="e">
        <f t="shared" si="168"/>
        <v>#DIV/0!</v>
      </c>
      <c r="X607" s="35">
        <f t="shared" si="169"/>
        <v>0</v>
      </c>
      <c r="Y607" s="35">
        <f t="shared" si="160"/>
        <v>0</v>
      </c>
      <c r="Z607" s="35">
        <f t="shared" si="161"/>
        <v>0</v>
      </c>
      <c r="AA607" s="35">
        <f t="shared" si="162"/>
        <v>0</v>
      </c>
      <c r="AB607" s="21">
        <f>'Data Entry'!S607</f>
        <v>0</v>
      </c>
      <c r="AC607" s="21">
        <f>'Data Entry'!T607</f>
        <v>0</v>
      </c>
      <c r="AD607" s="21">
        <f>'Data Entry'!U607</f>
        <v>0</v>
      </c>
      <c r="AE607" s="21">
        <f t="shared" si="163"/>
        <v>0</v>
      </c>
      <c r="AF607" s="13">
        <f>'Data Entry'!V607</f>
        <v>12</v>
      </c>
      <c r="AG607" s="13">
        <f t="shared" si="164"/>
        <v>4</v>
      </c>
      <c r="AH607" s="13">
        <f>'Data Entry'!W607</f>
        <v>0</v>
      </c>
      <c r="AI607" s="13">
        <f>'Data Entry'!X607</f>
        <v>0</v>
      </c>
      <c r="AJ607" s="13">
        <f>'Data Entry'!Y607</f>
        <v>0</v>
      </c>
      <c r="AK607" s="13">
        <f>'Data Entry'!Z607</f>
        <v>0</v>
      </c>
    </row>
    <row r="608" spans="1:37">
      <c r="A608" s="34">
        <f>'Data Entry'!A608</f>
        <v>3560</v>
      </c>
      <c r="B608" s="34">
        <f>'Data Entry'!B608</f>
        <v>108</v>
      </c>
      <c r="C608" s="20">
        <f>IF('Data Entry'!C608="red",1,IF('Data Entry'!C608="blue",2,0))</f>
        <v>2</v>
      </c>
      <c r="D608" s="22">
        <f>'Data Entry'!D608</f>
        <v>1</v>
      </c>
      <c r="E608" s="22">
        <f>'Data Entry'!E608</f>
        <v>0</v>
      </c>
      <c r="F608" s="22">
        <f>'Data Entry'!F608</f>
        <v>0</v>
      </c>
      <c r="G608" s="22">
        <f>'Data Entry'!G608</f>
        <v>1</v>
      </c>
      <c r="H608" s="22">
        <f>'Data Entry'!H608</f>
        <v>0</v>
      </c>
      <c r="I608" s="22">
        <f t="shared" si="165"/>
        <v>0</v>
      </c>
      <c r="J608" s="22">
        <f t="shared" si="166"/>
        <v>1</v>
      </c>
      <c r="K608" s="22">
        <f t="shared" si="153"/>
        <v>2</v>
      </c>
      <c r="L608" s="22">
        <f t="shared" si="154"/>
        <v>0</v>
      </c>
      <c r="M608" s="22">
        <f t="shared" si="155"/>
        <v>4</v>
      </c>
      <c r="N608" s="22">
        <f t="shared" si="156"/>
        <v>1</v>
      </c>
      <c r="O608" s="22">
        <f t="shared" si="157"/>
        <v>6</v>
      </c>
      <c r="P608" s="35">
        <f>'Data Entry'!I608</f>
        <v>0</v>
      </c>
      <c r="Q608" s="35">
        <f>'Data Entry'!J608</f>
        <v>0</v>
      </c>
      <c r="R608" s="35">
        <f>'Data Entry'!K608</f>
        <v>8</v>
      </c>
      <c r="S608" s="35">
        <f>'Data Entry'!L608</f>
        <v>2</v>
      </c>
      <c r="T608" s="35">
        <f t="shared" si="158"/>
        <v>0</v>
      </c>
      <c r="U608" s="35">
        <f t="shared" si="159"/>
        <v>10</v>
      </c>
      <c r="V608" s="35" t="e">
        <f t="shared" si="167"/>
        <v>#DIV/0!</v>
      </c>
      <c r="W608" s="35">
        <f t="shared" si="168"/>
        <v>0.8</v>
      </c>
      <c r="X608" s="35">
        <f t="shared" si="169"/>
        <v>5</v>
      </c>
      <c r="Y608" s="35">
        <f t="shared" si="160"/>
        <v>0</v>
      </c>
      <c r="Z608" s="35">
        <f t="shared" si="161"/>
        <v>16</v>
      </c>
      <c r="AA608" s="35">
        <f t="shared" si="162"/>
        <v>16</v>
      </c>
      <c r="AB608" s="21">
        <f>'Data Entry'!S608</f>
        <v>0</v>
      </c>
      <c r="AC608" s="21">
        <f>'Data Entry'!T608</f>
        <v>2</v>
      </c>
      <c r="AD608" s="21">
        <f>'Data Entry'!U608</f>
        <v>0</v>
      </c>
      <c r="AE608" s="21">
        <f t="shared" si="163"/>
        <v>6</v>
      </c>
      <c r="AF608" s="13">
        <f>'Data Entry'!V608</f>
        <v>4</v>
      </c>
      <c r="AG608" s="13">
        <f t="shared" si="164"/>
        <v>1.33333333333333</v>
      </c>
      <c r="AH608" s="13">
        <f>'Data Entry'!W608</f>
        <v>0</v>
      </c>
      <c r="AI608" s="13">
        <f>'Data Entry'!X608</f>
        <v>0</v>
      </c>
      <c r="AJ608" s="13">
        <f>'Data Entry'!Y608</f>
        <v>0</v>
      </c>
      <c r="AK608" s="13">
        <f>'Data Entry'!Z608</f>
        <v>0</v>
      </c>
    </row>
    <row r="609" spans="1:37">
      <c r="A609" s="34">
        <f>'Data Entry'!A609</f>
        <v>1241</v>
      </c>
      <c r="B609" s="34">
        <f>'Data Entry'!B609</f>
        <v>107</v>
      </c>
      <c r="C609" s="20">
        <f>IF('Data Entry'!C609="red",1,IF('Data Entry'!C609="blue",2,0))</f>
        <v>2</v>
      </c>
      <c r="D609" s="22">
        <f>'Data Entry'!D609</f>
        <v>0</v>
      </c>
      <c r="E609" s="22">
        <f>'Data Entry'!E609</f>
        <v>0</v>
      </c>
      <c r="F609" s="22">
        <f>'Data Entry'!F609</f>
        <v>0</v>
      </c>
      <c r="G609" s="22">
        <f>'Data Entry'!G609</f>
        <v>0</v>
      </c>
      <c r="H609" s="22">
        <f>'Data Entry'!H609</f>
        <v>2</v>
      </c>
      <c r="I609" s="22">
        <f t="shared" si="165"/>
        <v>0</v>
      </c>
      <c r="J609" s="22">
        <f t="shared" si="166"/>
        <v>2</v>
      </c>
      <c r="K609" s="22">
        <f t="shared" si="153"/>
        <v>0</v>
      </c>
      <c r="L609" s="22">
        <f t="shared" si="154"/>
        <v>0</v>
      </c>
      <c r="M609" s="22">
        <f t="shared" si="155"/>
        <v>0</v>
      </c>
      <c r="N609" s="22">
        <f t="shared" si="156"/>
        <v>2</v>
      </c>
      <c r="O609" s="22">
        <f t="shared" si="157"/>
        <v>0</v>
      </c>
      <c r="P609" s="35">
        <f>'Data Entry'!I609</f>
        <v>0</v>
      </c>
      <c r="Q609" s="35">
        <f>'Data Entry'!J609</f>
        <v>0</v>
      </c>
      <c r="R609" s="35">
        <f>'Data Entry'!K609</f>
        <v>13</v>
      </c>
      <c r="S609" s="35">
        <f>'Data Entry'!L609</f>
        <v>5</v>
      </c>
      <c r="T609" s="35">
        <f t="shared" si="158"/>
        <v>0</v>
      </c>
      <c r="U609" s="35">
        <f t="shared" si="159"/>
        <v>18</v>
      </c>
      <c r="V609" s="35" t="e">
        <f t="shared" si="167"/>
        <v>#DIV/0!</v>
      </c>
      <c r="W609" s="35">
        <f t="shared" si="168"/>
        <v>0.722222222222222</v>
      </c>
      <c r="X609" s="35">
        <f t="shared" si="169"/>
        <v>9</v>
      </c>
      <c r="Y609" s="35">
        <f t="shared" si="160"/>
        <v>0</v>
      </c>
      <c r="Z609" s="35">
        <f t="shared" si="161"/>
        <v>26</v>
      </c>
      <c r="AA609" s="35">
        <f t="shared" si="162"/>
        <v>26</v>
      </c>
      <c r="AB609" s="21">
        <f>'Data Entry'!S609</f>
        <v>0</v>
      </c>
      <c r="AC609" s="21">
        <f>'Data Entry'!T609</f>
        <v>1</v>
      </c>
      <c r="AD609" s="21">
        <f>'Data Entry'!U609</f>
        <v>0</v>
      </c>
      <c r="AE609" s="21">
        <f t="shared" si="163"/>
        <v>4</v>
      </c>
      <c r="AF609" s="13">
        <f>'Data Entry'!V609</f>
        <v>0</v>
      </c>
      <c r="AG609" s="13">
        <f t="shared" si="164"/>
        <v>0</v>
      </c>
      <c r="AH609" s="13">
        <f>'Data Entry'!W609</f>
        <v>0</v>
      </c>
      <c r="AI609" s="13">
        <f>'Data Entry'!X609</f>
        <v>0</v>
      </c>
      <c r="AJ609" s="13">
        <f>'Data Entry'!Y609</f>
        <v>0</v>
      </c>
      <c r="AK609" s="13">
        <f>'Data Entry'!Z609</f>
        <v>0</v>
      </c>
    </row>
    <row r="610" spans="1:37">
      <c r="A610" s="34">
        <f>'Data Entry'!A610</f>
        <v>4015</v>
      </c>
      <c r="B610" s="34">
        <f>'Data Entry'!B610</f>
        <v>109</v>
      </c>
      <c r="C610" s="20">
        <f>IF('Data Entry'!C610="red",1,IF('Data Entry'!C610="blue",2,0))</f>
        <v>1</v>
      </c>
      <c r="D610" s="22">
        <f>'Data Entry'!D610</f>
        <v>1</v>
      </c>
      <c r="E610" s="22">
        <f>'Data Entry'!E610</f>
        <v>0</v>
      </c>
      <c r="F610" s="22">
        <f>'Data Entry'!F610</f>
        <v>0</v>
      </c>
      <c r="G610" s="22">
        <f>'Data Entry'!G610</f>
        <v>1</v>
      </c>
      <c r="H610" s="22">
        <f>'Data Entry'!H610</f>
        <v>0</v>
      </c>
      <c r="I610" s="22">
        <f t="shared" si="165"/>
        <v>0</v>
      </c>
      <c r="J610" s="22">
        <f t="shared" si="166"/>
        <v>1</v>
      </c>
      <c r="K610" s="22">
        <f t="shared" si="153"/>
        <v>2</v>
      </c>
      <c r="L610" s="22">
        <f t="shared" si="154"/>
        <v>0</v>
      </c>
      <c r="M610" s="22">
        <f t="shared" si="155"/>
        <v>4</v>
      </c>
      <c r="N610" s="22">
        <f t="shared" si="156"/>
        <v>1</v>
      </c>
      <c r="O610" s="22">
        <f t="shared" si="157"/>
        <v>6</v>
      </c>
      <c r="P610" s="35">
        <f>'Data Entry'!I610</f>
        <v>0</v>
      </c>
      <c r="Q610" s="35">
        <f>'Data Entry'!J610</f>
        <v>0</v>
      </c>
      <c r="R610" s="35">
        <f>'Data Entry'!K610</f>
        <v>2</v>
      </c>
      <c r="S610" s="35">
        <f>'Data Entry'!L610</f>
        <v>0</v>
      </c>
      <c r="T610" s="35">
        <f t="shared" si="158"/>
        <v>0</v>
      </c>
      <c r="U610" s="35">
        <f t="shared" si="159"/>
        <v>2</v>
      </c>
      <c r="V610" s="35" t="e">
        <f t="shared" si="167"/>
        <v>#DIV/0!</v>
      </c>
      <c r="W610" s="35">
        <f t="shared" si="168"/>
        <v>1</v>
      </c>
      <c r="X610" s="35">
        <f t="shared" si="169"/>
        <v>1</v>
      </c>
      <c r="Y610" s="35">
        <f t="shared" si="160"/>
        <v>0</v>
      </c>
      <c r="Z610" s="35">
        <f t="shared" si="161"/>
        <v>4</v>
      </c>
      <c r="AA610" s="35">
        <f t="shared" si="162"/>
        <v>4</v>
      </c>
      <c r="AB610" s="21">
        <f>'Data Entry'!S610</f>
        <v>0</v>
      </c>
      <c r="AC610" s="21">
        <f>'Data Entry'!T610</f>
        <v>2</v>
      </c>
      <c r="AD610" s="21">
        <f>'Data Entry'!U610</f>
        <v>0</v>
      </c>
      <c r="AE610" s="21">
        <f t="shared" si="163"/>
        <v>6</v>
      </c>
      <c r="AF610" s="13">
        <f>'Data Entry'!V610</f>
        <v>24</v>
      </c>
      <c r="AG610" s="13">
        <f t="shared" si="164"/>
        <v>8</v>
      </c>
      <c r="AH610" s="13">
        <f>'Data Entry'!W610</f>
        <v>0</v>
      </c>
      <c r="AI610" s="13">
        <f>'Data Entry'!X610</f>
        <v>0</v>
      </c>
      <c r="AJ610" s="13">
        <f>'Data Entry'!Y610</f>
        <v>0</v>
      </c>
      <c r="AK610" s="13">
        <f>'Data Entry'!Z610</f>
        <v>0</v>
      </c>
    </row>
    <row r="611" spans="1:37">
      <c r="A611" s="34">
        <f>'Data Entry'!A611</f>
        <v>4476</v>
      </c>
      <c r="B611" s="34">
        <f>'Data Entry'!B611</f>
        <v>109</v>
      </c>
      <c r="C611" s="20">
        <f>IF('Data Entry'!C611="red",1,IF('Data Entry'!C611="blue",2,0))</f>
        <v>1</v>
      </c>
      <c r="D611" s="22">
        <f>'Data Entry'!D611</f>
        <v>0</v>
      </c>
      <c r="E611" s="22">
        <f>'Data Entry'!E611</f>
        <v>0</v>
      </c>
      <c r="F611" s="22">
        <f>'Data Entry'!F611</f>
        <v>0</v>
      </c>
      <c r="G611" s="22">
        <f>'Data Entry'!G611</f>
        <v>2</v>
      </c>
      <c r="H611" s="22">
        <f>'Data Entry'!H611</f>
        <v>2</v>
      </c>
      <c r="I611" s="22">
        <f t="shared" si="165"/>
        <v>0</v>
      </c>
      <c r="J611" s="22">
        <f t="shared" si="166"/>
        <v>4</v>
      </c>
      <c r="K611" s="22">
        <f t="shared" si="153"/>
        <v>0</v>
      </c>
      <c r="L611" s="22">
        <f t="shared" si="154"/>
        <v>0</v>
      </c>
      <c r="M611" s="22">
        <f t="shared" si="155"/>
        <v>8</v>
      </c>
      <c r="N611" s="22">
        <f t="shared" si="156"/>
        <v>4</v>
      </c>
      <c r="O611" s="22">
        <f t="shared" si="157"/>
        <v>8</v>
      </c>
      <c r="P611" s="35">
        <f>'Data Entry'!I611</f>
        <v>0</v>
      </c>
      <c r="Q611" s="35">
        <f>'Data Entry'!J611</f>
        <v>0</v>
      </c>
      <c r="R611" s="35">
        <f>'Data Entry'!K611</f>
        <v>13</v>
      </c>
      <c r="S611" s="35">
        <f>'Data Entry'!L611</f>
        <v>1</v>
      </c>
      <c r="T611" s="35">
        <f t="shared" si="158"/>
        <v>0</v>
      </c>
      <c r="U611" s="35">
        <f t="shared" si="159"/>
        <v>14</v>
      </c>
      <c r="V611" s="35" t="e">
        <f t="shared" si="167"/>
        <v>#DIV/0!</v>
      </c>
      <c r="W611" s="35">
        <f t="shared" si="168"/>
        <v>0.928571428571429</v>
      </c>
      <c r="X611" s="35">
        <f t="shared" si="169"/>
        <v>7</v>
      </c>
      <c r="Y611" s="35">
        <f t="shared" si="160"/>
        <v>0</v>
      </c>
      <c r="Z611" s="35">
        <f t="shared" si="161"/>
        <v>26</v>
      </c>
      <c r="AA611" s="35">
        <f t="shared" si="162"/>
        <v>26</v>
      </c>
      <c r="AB611" s="21">
        <f>'Data Entry'!S611</f>
        <v>0</v>
      </c>
      <c r="AC611" s="21">
        <f>'Data Entry'!T611</f>
        <v>4</v>
      </c>
      <c r="AD611" s="21">
        <f>'Data Entry'!U611</f>
        <v>0</v>
      </c>
      <c r="AE611" s="21">
        <f t="shared" si="163"/>
        <v>15</v>
      </c>
      <c r="AF611" s="13">
        <f>'Data Entry'!V611</f>
        <v>24</v>
      </c>
      <c r="AG611" s="13">
        <f t="shared" si="164"/>
        <v>8</v>
      </c>
      <c r="AH611" s="13">
        <f>'Data Entry'!W611</f>
        <v>0</v>
      </c>
      <c r="AI611" s="13">
        <f>'Data Entry'!X611</f>
        <v>0</v>
      </c>
      <c r="AJ611" s="13">
        <f>'Data Entry'!Y611</f>
        <v>0</v>
      </c>
      <c r="AK611" s="13">
        <f>'Data Entry'!Z611</f>
        <v>0</v>
      </c>
    </row>
    <row r="612" spans="1:37">
      <c r="A612" s="34">
        <f>'Data Entry'!A612</f>
        <v>4976</v>
      </c>
      <c r="B612" s="34">
        <f>'Data Entry'!B612</f>
        <v>121</v>
      </c>
      <c r="C612" s="20">
        <f>IF('Data Entry'!C612="red",1,IF('Data Entry'!C612="blue",2,0))</f>
        <v>2</v>
      </c>
      <c r="D612" s="22">
        <f>'Data Entry'!D612</f>
        <v>1</v>
      </c>
      <c r="E612" s="22">
        <f>'Data Entry'!E612</f>
        <v>0</v>
      </c>
      <c r="F612" s="22">
        <f>'Data Entry'!F612</f>
        <v>0</v>
      </c>
      <c r="G612" s="22">
        <f>'Data Entry'!G612</f>
        <v>4</v>
      </c>
      <c r="H612" s="22">
        <f>'Data Entry'!H612</f>
        <v>0</v>
      </c>
      <c r="I612" s="22">
        <f t="shared" si="165"/>
        <v>0</v>
      </c>
      <c r="J612" s="22">
        <f t="shared" si="166"/>
        <v>4</v>
      </c>
      <c r="K612" s="22">
        <f t="shared" si="153"/>
        <v>2</v>
      </c>
      <c r="L612" s="22">
        <f t="shared" si="154"/>
        <v>0</v>
      </c>
      <c r="M612" s="22">
        <f t="shared" si="155"/>
        <v>16</v>
      </c>
      <c r="N612" s="22">
        <f t="shared" si="156"/>
        <v>4</v>
      </c>
      <c r="O612" s="22">
        <f t="shared" si="157"/>
        <v>18</v>
      </c>
      <c r="P612" s="35">
        <f>'Data Entry'!I612</f>
        <v>0</v>
      </c>
      <c r="Q612" s="35">
        <f>'Data Entry'!J612</f>
        <v>0</v>
      </c>
      <c r="R612" s="35">
        <f>'Data Entry'!K612</f>
        <v>11</v>
      </c>
      <c r="S612" s="35">
        <f>'Data Entry'!L612</f>
        <v>2</v>
      </c>
      <c r="T612" s="35">
        <f t="shared" si="158"/>
        <v>0</v>
      </c>
      <c r="U612" s="35">
        <f t="shared" si="159"/>
        <v>13</v>
      </c>
      <c r="V612" s="35" t="e">
        <f t="shared" si="167"/>
        <v>#DIV/0!</v>
      </c>
      <c r="W612" s="35">
        <f t="shared" si="168"/>
        <v>0.846153846153846</v>
      </c>
      <c r="X612" s="35">
        <f t="shared" si="169"/>
        <v>6.5</v>
      </c>
      <c r="Y612" s="35">
        <f t="shared" si="160"/>
        <v>0</v>
      </c>
      <c r="Z612" s="35">
        <f t="shared" si="161"/>
        <v>22</v>
      </c>
      <c r="AA612" s="35">
        <f t="shared" si="162"/>
        <v>22</v>
      </c>
      <c r="AB612" s="21">
        <f>'Data Entry'!S612</f>
        <v>0</v>
      </c>
      <c r="AC612" s="21">
        <f>'Data Entry'!T612</f>
        <v>4</v>
      </c>
      <c r="AD612" s="21">
        <f>'Data Entry'!U612</f>
        <v>0</v>
      </c>
      <c r="AE612" s="21">
        <f t="shared" si="163"/>
        <v>15</v>
      </c>
      <c r="AF612" s="13">
        <f>'Data Entry'!V612</f>
        <v>8</v>
      </c>
      <c r="AG612" s="13">
        <f t="shared" si="164"/>
        <v>2.66666666666667</v>
      </c>
      <c r="AH612" s="13">
        <f>'Data Entry'!W612</f>
        <v>0</v>
      </c>
      <c r="AI612" s="13">
        <f>'Data Entry'!X612</f>
        <v>0</v>
      </c>
      <c r="AJ612" s="13">
        <f>'Data Entry'!Y612</f>
        <v>0</v>
      </c>
      <c r="AK612" s="13">
        <f>'Data Entry'!Z612</f>
        <v>0</v>
      </c>
    </row>
    <row r="613" spans="1:37">
      <c r="A613" s="34">
        <f>'Data Entry'!A613</f>
        <v>4976</v>
      </c>
      <c r="B613" s="34">
        <f>'Data Entry'!B613</f>
        <v>106</v>
      </c>
      <c r="C613" s="20">
        <f>IF('Data Entry'!C613="red",1,IF('Data Entry'!C613="blue",2,0))</f>
        <v>0</v>
      </c>
      <c r="D613" s="22">
        <f>'Data Entry'!D613</f>
        <v>0</v>
      </c>
      <c r="E613" s="22">
        <f>'Data Entry'!E613</f>
        <v>0</v>
      </c>
      <c r="F613" s="22">
        <f>'Data Entry'!F613</f>
        <v>0</v>
      </c>
      <c r="G613" s="22">
        <f>'Data Entry'!G613</f>
        <v>0</v>
      </c>
      <c r="H613" s="22">
        <f>'Data Entry'!H613</f>
        <v>0</v>
      </c>
      <c r="I613" s="22">
        <f t="shared" si="165"/>
        <v>0</v>
      </c>
      <c r="J613" s="22">
        <f t="shared" si="166"/>
        <v>0</v>
      </c>
      <c r="K613" s="22">
        <f t="shared" si="153"/>
        <v>0</v>
      </c>
      <c r="L613" s="22">
        <f t="shared" si="154"/>
        <v>0</v>
      </c>
      <c r="M613" s="22">
        <f t="shared" si="155"/>
        <v>0</v>
      </c>
      <c r="N613" s="22">
        <f t="shared" si="156"/>
        <v>0</v>
      </c>
      <c r="O613" s="22">
        <f t="shared" si="157"/>
        <v>0</v>
      </c>
      <c r="P613" s="35">
        <f>'Data Entry'!I613</f>
        <v>0</v>
      </c>
      <c r="Q613" s="35">
        <f>'Data Entry'!J613</f>
        <v>0</v>
      </c>
      <c r="R613" s="35">
        <f>'Data Entry'!K613</f>
        <v>7</v>
      </c>
      <c r="S613" s="35">
        <f>'Data Entry'!L613</f>
        <v>5</v>
      </c>
      <c r="T613" s="35">
        <f t="shared" si="158"/>
        <v>0</v>
      </c>
      <c r="U613" s="35">
        <f t="shared" si="159"/>
        <v>12</v>
      </c>
      <c r="V613" s="35" t="e">
        <f t="shared" si="167"/>
        <v>#DIV/0!</v>
      </c>
      <c r="W613" s="35">
        <f t="shared" si="168"/>
        <v>0.583333333333333</v>
      </c>
      <c r="X613" s="35">
        <f t="shared" si="169"/>
        <v>6</v>
      </c>
      <c r="Y613" s="35">
        <f t="shared" si="160"/>
        <v>0</v>
      </c>
      <c r="Z613" s="35">
        <f t="shared" si="161"/>
        <v>14</v>
      </c>
      <c r="AA613" s="35">
        <f t="shared" si="162"/>
        <v>14</v>
      </c>
      <c r="AB613" s="21">
        <f>'Data Entry'!S613</f>
        <v>0</v>
      </c>
      <c r="AC613" s="21">
        <f>'Data Entry'!T613</f>
        <v>4</v>
      </c>
      <c r="AD613" s="21">
        <f>'Data Entry'!U613</f>
        <v>0</v>
      </c>
      <c r="AE613" s="21">
        <f t="shared" si="163"/>
        <v>15</v>
      </c>
      <c r="AF613" s="13">
        <f>'Data Entry'!V613</f>
        <v>0</v>
      </c>
      <c r="AG613" s="13">
        <f t="shared" si="164"/>
        <v>0</v>
      </c>
      <c r="AH613" s="13">
        <f>'Data Entry'!W613</f>
        <v>0</v>
      </c>
      <c r="AI613" s="13">
        <f>'Data Entry'!X613</f>
        <v>0</v>
      </c>
      <c r="AJ613" s="13">
        <f>'Data Entry'!Y613</f>
        <v>0</v>
      </c>
      <c r="AK613" s="13">
        <f>'Data Entry'!Z613</f>
        <v>0</v>
      </c>
    </row>
    <row r="614" spans="1:37">
      <c r="A614" s="34">
        <f>'Data Entry'!A614</f>
        <v>0</v>
      </c>
      <c r="B614" s="34">
        <f>'Data Entry'!B614</f>
        <v>0</v>
      </c>
      <c r="C614" s="20">
        <f>IF('Data Entry'!C614="red",1,IF('Data Entry'!C614="blue",2,0))</f>
        <v>0</v>
      </c>
      <c r="D614" s="22">
        <f>'Data Entry'!D614</f>
        <v>0</v>
      </c>
      <c r="E614" s="22">
        <f>'Data Entry'!E614</f>
        <v>0</v>
      </c>
      <c r="F614" s="22">
        <f>'Data Entry'!F614</f>
        <v>0</v>
      </c>
      <c r="G614" s="22">
        <f>'Data Entry'!G614</f>
        <v>0</v>
      </c>
      <c r="H614" s="22">
        <f>'Data Entry'!H614</f>
        <v>0</v>
      </c>
      <c r="I614" s="22">
        <f t="shared" si="165"/>
        <v>0</v>
      </c>
      <c r="J614" s="22">
        <f t="shared" si="166"/>
        <v>0</v>
      </c>
      <c r="K614" s="22">
        <f t="shared" si="153"/>
        <v>0</v>
      </c>
      <c r="L614" s="22">
        <f t="shared" si="154"/>
        <v>0</v>
      </c>
      <c r="M614" s="22">
        <f t="shared" si="155"/>
        <v>0</v>
      </c>
      <c r="N614" s="22">
        <f t="shared" si="156"/>
        <v>0</v>
      </c>
      <c r="O614" s="22">
        <f t="shared" si="157"/>
        <v>0</v>
      </c>
      <c r="P614" s="35">
        <f>'Data Entry'!I614</f>
        <v>0</v>
      </c>
      <c r="Q614" s="35">
        <f>'Data Entry'!J614</f>
        <v>0</v>
      </c>
      <c r="R614" s="35">
        <f>'Data Entry'!K614</f>
        <v>0</v>
      </c>
      <c r="S614" s="35">
        <f>'Data Entry'!L614</f>
        <v>0</v>
      </c>
      <c r="T614" s="35">
        <f t="shared" si="158"/>
        <v>0</v>
      </c>
      <c r="U614" s="35">
        <f t="shared" si="159"/>
        <v>0</v>
      </c>
      <c r="V614" s="35" t="e">
        <f t="shared" si="167"/>
        <v>#DIV/0!</v>
      </c>
      <c r="W614" s="35" t="e">
        <f t="shared" si="168"/>
        <v>#DIV/0!</v>
      </c>
      <c r="X614" s="35">
        <f t="shared" si="169"/>
        <v>0</v>
      </c>
      <c r="Y614" s="35">
        <f t="shared" si="160"/>
        <v>0</v>
      </c>
      <c r="Z614" s="35">
        <f t="shared" si="161"/>
        <v>0</v>
      </c>
      <c r="AA614" s="35">
        <f t="shared" si="162"/>
        <v>0</v>
      </c>
      <c r="AB614" s="21">
        <f>'Data Entry'!S614</f>
        <v>0</v>
      </c>
      <c r="AC614" s="21">
        <f>'Data Entry'!T614</f>
        <v>0</v>
      </c>
      <c r="AD614" s="21">
        <f>'Data Entry'!U614</f>
        <v>0</v>
      </c>
      <c r="AE614" s="21">
        <f t="shared" si="163"/>
        <v>0</v>
      </c>
      <c r="AF614" s="13">
        <f>'Data Entry'!V614</f>
        <v>0</v>
      </c>
      <c r="AG614" s="13">
        <f t="shared" si="164"/>
        <v>0</v>
      </c>
      <c r="AH614" s="13">
        <f>'Data Entry'!W614</f>
        <v>0</v>
      </c>
      <c r="AI614" s="13">
        <f>'Data Entry'!X614</f>
        <v>0</v>
      </c>
      <c r="AJ614" s="13">
        <f>'Data Entry'!Y614</f>
        <v>0</v>
      </c>
      <c r="AK614" s="13">
        <f>'Data Entry'!Z614</f>
        <v>0</v>
      </c>
    </row>
    <row r="615" spans="1:37">
      <c r="A615" s="34">
        <f>'Data Entry'!A615</f>
        <v>0</v>
      </c>
      <c r="B615" s="34">
        <f>'Data Entry'!B615</f>
        <v>0</v>
      </c>
      <c r="C615" s="20">
        <f>IF('Data Entry'!C615="red",1,IF('Data Entry'!C615="blue",2,0))</f>
        <v>0</v>
      </c>
      <c r="D615" s="22">
        <f>'Data Entry'!D615</f>
        <v>0</v>
      </c>
      <c r="E615" s="22">
        <f>'Data Entry'!E615</f>
        <v>0</v>
      </c>
      <c r="F615" s="22">
        <f>'Data Entry'!F615</f>
        <v>0</v>
      </c>
      <c r="G615" s="22">
        <f>'Data Entry'!G615</f>
        <v>0</v>
      </c>
      <c r="H615" s="22">
        <f>'Data Entry'!H615</f>
        <v>0</v>
      </c>
      <c r="I615" s="22">
        <f t="shared" si="165"/>
        <v>0</v>
      </c>
      <c r="J615" s="22">
        <f t="shared" si="166"/>
        <v>0</v>
      </c>
      <c r="K615" s="22">
        <f t="shared" si="153"/>
        <v>0</v>
      </c>
      <c r="L615" s="22">
        <f t="shared" si="154"/>
        <v>0</v>
      </c>
      <c r="M615" s="22">
        <f t="shared" si="155"/>
        <v>0</v>
      </c>
      <c r="N615" s="22">
        <f t="shared" si="156"/>
        <v>0</v>
      </c>
      <c r="O615" s="22">
        <f t="shared" si="157"/>
        <v>0</v>
      </c>
      <c r="P615" s="35">
        <f>'Data Entry'!I615</f>
        <v>0</v>
      </c>
      <c r="Q615" s="35">
        <f>'Data Entry'!J615</f>
        <v>0</v>
      </c>
      <c r="R615" s="35">
        <f>'Data Entry'!K615</f>
        <v>0</v>
      </c>
      <c r="S615" s="35">
        <f>'Data Entry'!L615</f>
        <v>0</v>
      </c>
      <c r="T615" s="35">
        <f t="shared" si="158"/>
        <v>0</v>
      </c>
      <c r="U615" s="35">
        <f t="shared" si="159"/>
        <v>0</v>
      </c>
      <c r="V615" s="35" t="e">
        <f t="shared" si="167"/>
        <v>#DIV/0!</v>
      </c>
      <c r="W615" s="35" t="e">
        <f t="shared" si="168"/>
        <v>#DIV/0!</v>
      </c>
      <c r="X615" s="35">
        <f t="shared" si="169"/>
        <v>0</v>
      </c>
      <c r="Y615" s="35">
        <f t="shared" si="160"/>
        <v>0</v>
      </c>
      <c r="Z615" s="35">
        <f t="shared" si="161"/>
        <v>0</v>
      </c>
      <c r="AA615" s="35">
        <f t="shared" si="162"/>
        <v>0</v>
      </c>
      <c r="AB615" s="21">
        <f>'Data Entry'!S615</f>
        <v>0</v>
      </c>
      <c r="AC615" s="21">
        <f>'Data Entry'!T615</f>
        <v>0</v>
      </c>
      <c r="AD615" s="21">
        <f>'Data Entry'!U615</f>
        <v>0</v>
      </c>
      <c r="AE615" s="21">
        <f t="shared" si="163"/>
        <v>0</v>
      </c>
      <c r="AF615" s="13">
        <f>'Data Entry'!V615</f>
        <v>0</v>
      </c>
      <c r="AG615" s="13">
        <f t="shared" si="164"/>
        <v>0</v>
      </c>
      <c r="AH615" s="13">
        <f>'Data Entry'!W615</f>
        <v>0</v>
      </c>
      <c r="AI615" s="13">
        <f>'Data Entry'!X615</f>
        <v>0</v>
      </c>
      <c r="AJ615" s="13">
        <f>'Data Entry'!Y615</f>
        <v>0</v>
      </c>
      <c r="AK615" s="13">
        <f>'Data Entry'!Z615</f>
        <v>0</v>
      </c>
    </row>
    <row r="616" spans="1:37">
      <c r="A616" s="34">
        <f>'Data Entry'!A616</f>
        <v>0</v>
      </c>
      <c r="B616" s="34">
        <f>'Data Entry'!B616</f>
        <v>0</v>
      </c>
      <c r="C616" s="20">
        <f>IF('Data Entry'!C616="red",1,IF('Data Entry'!C616="blue",2,0))</f>
        <v>0</v>
      </c>
      <c r="D616" s="22">
        <f>'Data Entry'!D616</f>
        <v>0</v>
      </c>
      <c r="E616" s="22">
        <f>'Data Entry'!E616</f>
        <v>0</v>
      </c>
      <c r="F616" s="22">
        <f>'Data Entry'!F616</f>
        <v>0</v>
      </c>
      <c r="G616" s="22">
        <f>'Data Entry'!G616</f>
        <v>0</v>
      </c>
      <c r="H616" s="22">
        <f>'Data Entry'!H616</f>
        <v>0</v>
      </c>
      <c r="I616" s="22">
        <f t="shared" si="165"/>
        <v>0</v>
      </c>
      <c r="J616" s="22">
        <f t="shared" si="166"/>
        <v>0</v>
      </c>
      <c r="K616" s="22">
        <f t="shared" si="153"/>
        <v>0</v>
      </c>
      <c r="L616" s="22">
        <f t="shared" si="154"/>
        <v>0</v>
      </c>
      <c r="M616" s="22">
        <f t="shared" si="155"/>
        <v>0</v>
      </c>
      <c r="N616" s="22">
        <f t="shared" si="156"/>
        <v>0</v>
      </c>
      <c r="O616" s="22">
        <f t="shared" si="157"/>
        <v>0</v>
      </c>
      <c r="P616" s="35">
        <f>'Data Entry'!I616</f>
        <v>0</v>
      </c>
      <c r="Q616" s="35">
        <f>'Data Entry'!J616</f>
        <v>0</v>
      </c>
      <c r="R616" s="35">
        <f>'Data Entry'!K616</f>
        <v>0</v>
      </c>
      <c r="S616" s="35">
        <f>'Data Entry'!L616</f>
        <v>0</v>
      </c>
      <c r="T616" s="35">
        <f t="shared" si="158"/>
        <v>0</v>
      </c>
      <c r="U616" s="35">
        <f t="shared" si="159"/>
        <v>0</v>
      </c>
      <c r="V616" s="35" t="e">
        <f t="shared" si="167"/>
        <v>#DIV/0!</v>
      </c>
      <c r="W616" s="35" t="e">
        <f t="shared" si="168"/>
        <v>#DIV/0!</v>
      </c>
      <c r="X616" s="35">
        <f t="shared" si="169"/>
        <v>0</v>
      </c>
      <c r="Y616" s="35">
        <f t="shared" si="160"/>
        <v>0</v>
      </c>
      <c r="Z616" s="35">
        <f t="shared" si="161"/>
        <v>0</v>
      </c>
      <c r="AA616" s="35">
        <f t="shared" si="162"/>
        <v>0</v>
      </c>
      <c r="AB616" s="21">
        <f>'Data Entry'!S616</f>
        <v>0</v>
      </c>
      <c r="AC616" s="21">
        <f>'Data Entry'!T616</f>
        <v>0</v>
      </c>
      <c r="AD616" s="21">
        <f>'Data Entry'!U616</f>
        <v>0</v>
      </c>
      <c r="AE616" s="21">
        <f t="shared" si="163"/>
        <v>0</v>
      </c>
      <c r="AF616" s="13">
        <f>'Data Entry'!V616</f>
        <v>0</v>
      </c>
      <c r="AG616" s="13">
        <f t="shared" si="164"/>
        <v>0</v>
      </c>
      <c r="AH616" s="13">
        <f>'Data Entry'!W616</f>
        <v>0</v>
      </c>
      <c r="AI616" s="13">
        <f>'Data Entry'!X616</f>
        <v>0</v>
      </c>
      <c r="AJ616" s="13">
        <f>'Data Entry'!Y616</f>
        <v>0</v>
      </c>
      <c r="AK616" s="13">
        <f>'Data Entry'!Z616</f>
        <v>0</v>
      </c>
    </row>
    <row r="617" spans="1:37">
      <c r="A617" s="34">
        <f>'Data Entry'!A617</f>
        <v>0</v>
      </c>
      <c r="B617" s="34">
        <f>'Data Entry'!B617</f>
        <v>0</v>
      </c>
      <c r="C617" s="20">
        <f>IF('Data Entry'!C617="red",1,IF('Data Entry'!C617="blue",2,0))</f>
        <v>0</v>
      </c>
      <c r="D617" s="22">
        <f>'Data Entry'!D617</f>
        <v>0</v>
      </c>
      <c r="E617" s="22">
        <f>'Data Entry'!E617</f>
        <v>0</v>
      </c>
      <c r="F617" s="22">
        <f>'Data Entry'!F617</f>
        <v>0</v>
      </c>
      <c r="G617" s="22">
        <f>'Data Entry'!G617</f>
        <v>0</v>
      </c>
      <c r="H617" s="22">
        <f>'Data Entry'!H617</f>
        <v>0</v>
      </c>
      <c r="I617" s="22">
        <f t="shared" si="165"/>
        <v>0</v>
      </c>
      <c r="J617" s="22">
        <f t="shared" si="166"/>
        <v>0</v>
      </c>
      <c r="K617" s="22">
        <f t="shared" si="153"/>
        <v>0</v>
      </c>
      <c r="L617" s="22">
        <f t="shared" si="154"/>
        <v>0</v>
      </c>
      <c r="M617" s="22">
        <f t="shared" si="155"/>
        <v>0</v>
      </c>
      <c r="N617" s="22">
        <f t="shared" si="156"/>
        <v>0</v>
      </c>
      <c r="O617" s="22">
        <f t="shared" si="157"/>
        <v>0</v>
      </c>
      <c r="P617" s="35">
        <f>'Data Entry'!I617</f>
        <v>0</v>
      </c>
      <c r="Q617" s="35">
        <f>'Data Entry'!J617</f>
        <v>0</v>
      </c>
      <c r="R617" s="35">
        <f>'Data Entry'!K617</f>
        <v>0</v>
      </c>
      <c r="S617" s="35">
        <f>'Data Entry'!L617</f>
        <v>0</v>
      </c>
      <c r="T617" s="35">
        <f t="shared" si="158"/>
        <v>0</v>
      </c>
      <c r="U617" s="35">
        <f t="shared" si="159"/>
        <v>0</v>
      </c>
      <c r="V617" s="35" t="e">
        <f t="shared" si="167"/>
        <v>#DIV/0!</v>
      </c>
      <c r="W617" s="35" t="e">
        <f t="shared" si="168"/>
        <v>#DIV/0!</v>
      </c>
      <c r="X617" s="35">
        <f t="shared" si="169"/>
        <v>0</v>
      </c>
      <c r="Y617" s="35">
        <f t="shared" si="160"/>
        <v>0</v>
      </c>
      <c r="Z617" s="35">
        <f t="shared" si="161"/>
        <v>0</v>
      </c>
      <c r="AA617" s="35">
        <f t="shared" si="162"/>
        <v>0</v>
      </c>
      <c r="AB617" s="21">
        <f>'Data Entry'!S617</f>
        <v>0</v>
      </c>
      <c r="AC617" s="21">
        <f>'Data Entry'!T617</f>
        <v>0</v>
      </c>
      <c r="AD617" s="21">
        <f>'Data Entry'!U617</f>
        <v>0</v>
      </c>
      <c r="AE617" s="21">
        <f t="shared" si="163"/>
        <v>0</v>
      </c>
      <c r="AF617" s="13">
        <f>'Data Entry'!V617</f>
        <v>0</v>
      </c>
      <c r="AG617" s="13">
        <f t="shared" si="164"/>
        <v>0</v>
      </c>
      <c r="AH617" s="13">
        <f>'Data Entry'!W617</f>
        <v>0</v>
      </c>
      <c r="AI617" s="13">
        <f>'Data Entry'!X617</f>
        <v>0</v>
      </c>
      <c r="AJ617" s="13">
        <f>'Data Entry'!Y617</f>
        <v>0</v>
      </c>
      <c r="AK617" s="13">
        <f>'Data Entry'!Z617</f>
        <v>0</v>
      </c>
    </row>
    <row r="618" spans="1:37">
      <c r="A618" s="34">
        <f>'Data Entry'!A618</f>
        <v>0</v>
      </c>
      <c r="B618" s="34">
        <f>'Data Entry'!B618</f>
        <v>0</v>
      </c>
      <c r="C618" s="20">
        <f>IF('Data Entry'!C618="red",1,IF('Data Entry'!C618="blue",2,0))</f>
        <v>0</v>
      </c>
      <c r="D618" s="22">
        <f>'Data Entry'!D618</f>
        <v>0</v>
      </c>
      <c r="E618" s="22">
        <f>'Data Entry'!E618</f>
        <v>0</v>
      </c>
      <c r="F618" s="22">
        <f>'Data Entry'!F618</f>
        <v>0</v>
      </c>
      <c r="G618" s="22">
        <f>'Data Entry'!G618</f>
        <v>0</v>
      </c>
      <c r="H618" s="22">
        <f>'Data Entry'!H618</f>
        <v>0</v>
      </c>
      <c r="I618" s="22">
        <f t="shared" si="165"/>
        <v>0</v>
      </c>
      <c r="J618" s="22">
        <f t="shared" si="166"/>
        <v>0</v>
      </c>
      <c r="K618" s="22">
        <f t="shared" si="153"/>
        <v>0</v>
      </c>
      <c r="L618" s="22">
        <f t="shared" si="154"/>
        <v>0</v>
      </c>
      <c r="M618" s="22">
        <f t="shared" si="155"/>
        <v>0</v>
      </c>
      <c r="N618" s="22">
        <f t="shared" si="156"/>
        <v>0</v>
      </c>
      <c r="O618" s="22">
        <f t="shared" si="157"/>
        <v>0</v>
      </c>
      <c r="P618" s="35">
        <f>'Data Entry'!I618</f>
        <v>0</v>
      </c>
      <c r="Q618" s="35">
        <f>'Data Entry'!J618</f>
        <v>0</v>
      </c>
      <c r="R618" s="35">
        <f>'Data Entry'!K618</f>
        <v>0</v>
      </c>
      <c r="S618" s="35">
        <f>'Data Entry'!L618</f>
        <v>0</v>
      </c>
      <c r="T618" s="35">
        <f t="shared" si="158"/>
        <v>0</v>
      </c>
      <c r="U618" s="35">
        <f t="shared" si="159"/>
        <v>0</v>
      </c>
      <c r="V618" s="35" t="e">
        <f t="shared" si="167"/>
        <v>#DIV/0!</v>
      </c>
      <c r="W618" s="35" t="e">
        <f t="shared" si="168"/>
        <v>#DIV/0!</v>
      </c>
      <c r="X618" s="35">
        <f t="shared" si="169"/>
        <v>0</v>
      </c>
      <c r="Y618" s="35">
        <f t="shared" si="160"/>
        <v>0</v>
      </c>
      <c r="Z618" s="35">
        <f t="shared" si="161"/>
        <v>0</v>
      </c>
      <c r="AA618" s="35">
        <f t="shared" si="162"/>
        <v>0</v>
      </c>
      <c r="AB618" s="21">
        <f>'Data Entry'!S618</f>
        <v>0</v>
      </c>
      <c r="AC618" s="21">
        <f>'Data Entry'!T618</f>
        <v>0</v>
      </c>
      <c r="AD618" s="21">
        <f>'Data Entry'!U618</f>
        <v>0</v>
      </c>
      <c r="AE618" s="21">
        <f t="shared" si="163"/>
        <v>0</v>
      </c>
      <c r="AF618" s="13">
        <f>'Data Entry'!V618</f>
        <v>0</v>
      </c>
      <c r="AG618" s="13">
        <f t="shared" si="164"/>
        <v>0</v>
      </c>
      <c r="AH618" s="13">
        <f>'Data Entry'!W618</f>
        <v>0</v>
      </c>
      <c r="AI618" s="13">
        <f>'Data Entry'!X618</f>
        <v>0</v>
      </c>
      <c r="AJ618" s="13">
        <f>'Data Entry'!Y618</f>
        <v>0</v>
      </c>
      <c r="AK618" s="13">
        <f>'Data Entry'!Z618</f>
        <v>0</v>
      </c>
    </row>
    <row r="619" spans="1:37">
      <c r="A619" s="34">
        <f>'Data Entry'!A619</f>
        <v>0</v>
      </c>
      <c r="B619" s="34">
        <f>'Data Entry'!B619</f>
        <v>0</v>
      </c>
      <c r="C619" s="20">
        <f>IF('Data Entry'!C619="red",1,IF('Data Entry'!C619="blue",2,0))</f>
        <v>0</v>
      </c>
      <c r="D619" s="22">
        <f>'Data Entry'!D619</f>
        <v>0</v>
      </c>
      <c r="E619" s="22">
        <f>'Data Entry'!E619</f>
        <v>0</v>
      </c>
      <c r="F619" s="22">
        <f>'Data Entry'!F619</f>
        <v>0</v>
      </c>
      <c r="G619" s="22">
        <f>'Data Entry'!G619</f>
        <v>0</v>
      </c>
      <c r="H619" s="22">
        <f>'Data Entry'!H619</f>
        <v>0</v>
      </c>
      <c r="I619" s="22">
        <f t="shared" si="165"/>
        <v>0</v>
      </c>
      <c r="J619" s="22">
        <f t="shared" si="166"/>
        <v>0</v>
      </c>
      <c r="K619" s="22">
        <f t="shared" si="153"/>
        <v>0</v>
      </c>
      <c r="L619" s="22">
        <f t="shared" si="154"/>
        <v>0</v>
      </c>
      <c r="M619" s="22">
        <f t="shared" si="155"/>
        <v>0</v>
      </c>
      <c r="N619" s="22">
        <f t="shared" si="156"/>
        <v>0</v>
      </c>
      <c r="O619" s="22">
        <f t="shared" si="157"/>
        <v>0</v>
      </c>
      <c r="P619" s="35">
        <f>'Data Entry'!I619</f>
        <v>0</v>
      </c>
      <c r="Q619" s="35">
        <f>'Data Entry'!J619</f>
        <v>0</v>
      </c>
      <c r="R619" s="35">
        <f>'Data Entry'!K619</f>
        <v>0</v>
      </c>
      <c r="S619" s="35">
        <f>'Data Entry'!L619</f>
        <v>0</v>
      </c>
      <c r="T619" s="35">
        <f t="shared" si="158"/>
        <v>0</v>
      </c>
      <c r="U619" s="35">
        <f t="shared" si="159"/>
        <v>0</v>
      </c>
      <c r="V619" s="35" t="e">
        <f t="shared" si="167"/>
        <v>#DIV/0!</v>
      </c>
      <c r="W619" s="35" t="e">
        <f t="shared" si="168"/>
        <v>#DIV/0!</v>
      </c>
      <c r="X619" s="35">
        <f t="shared" si="169"/>
        <v>0</v>
      </c>
      <c r="Y619" s="35">
        <f t="shared" si="160"/>
        <v>0</v>
      </c>
      <c r="Z619" s="35">
        <f t="shared" si="161"/>
        <v>0</v>
      </c>
      <c r="AA619" s="35">
        <f t="shared" si="162"/>
        <v>0</v>
      </c>
      <c r="AB619" s="21">
        <f>'Data Entry'!S619</f>
        <v>0</v>
      </c>
      <c r="AC619" s="21">
        <f>'Data Entry'!T619</f>
        <v>0</v>
      </c>
      <c r="AD619" s="21">
        <f>'Data Entry'!U619</f>
        <v>0</v>
      </c>
      <c r="AE619" s="21">
        <f t="shared" si="163"/>
        <v>0</v>
      </c>
      <c r="AF619" s="13">
        <f>'Data Entry'!V619</f>
        <v>0</v>
      </c>
      <c r="AG619" s="13">
        <f t="shared" si="164"/>
        <v>0</v>
      </c>
      <c r="AH619" s="13">
        <f>'Data Entry'!W619</f>
        <v>0</v>
      </c>
      <c r="AI619" s="13">
        <f>'Data Entry'!X619</f>
        <v>0</v>
      </c>
      <c r="AJ619" s="13">
        <f>'Data Entry'!Y619</f>
        <v>0</v>
      </c>
      <c r="AK619" s="13">
        <f>'Data Entry'!Z619</f>
        <v>0</v>
      </c>
    </row>
    <row r="620" spans="1:37">
      <c r="A620" s="34">
        <f>'Data Entry'!A620</f>
        <v>0</v>
      </c>
      <c r="B620" s="34">
        <f>'Data Entry'!B620</f>
        <v>0</v>
      </c>
      <c r="C620" s="20">
        <f>IF('Data Entry'!C620="red",1,IF('Data Entry'!C620="blue",2,0))</f>
        <v>0</v>
      </c>
      <c r="D620" s="22">
        <f>'Data Entry'!D620</f>
        <v>0</v>
      </c>
      <c r="E620" s="22">
        <f>'Data Entry'!E620</f>
        <v>0</v>
      </c>
      <c r="F620" s="22">
        <f>'Data Entry'!F620</f>
        <v>0</v>
      </c>
      <c r="G620" s="22">
        <f>'Data Entry'!G620</f>
        <v>0</v>
      </c>
      <c r="H620" s="22">
        <f>'Data Entry'!H620</f>
        <v>0</v>
      </c>
      <c r="I620" s="22">
        <f t="shared" si="165"/>
        <v>0</v>
      </c>
      <c r="J620" s="22">
        <f t="shared" si="166"/>
        <v>0</v>
      </c>
      <c r="K620" s="22">
        <f t="shared" si="153"/>
        <v>0</v>
      </c>
      <c r="L620" s="22">
        <f t="shared" si="154"/>
        <v>0</v>
      </c>
      <c r="M620" s="22">
        <f t="shared" si="155"/>
        <v>0</v>
      </c>
      <c r="N620" s="22">
        <f t="shared" si="156"/>
        <v>0</v>
      </c>
      <c r="O620" s="22">
        <f t="shared" si="157"/>
        <v>0</v>
      </c>
      <c r="P620" s="35">
        <f>'Data Entry'!I620</f>
        <v>0</v>
      </c>
      <c r="Q620" s="35">
        <f>'Data Entry'!J620</f>
        <v>0</v>
      </c>
      <c r="R620" s="35">
        <f>'Data Entry'!K620</f>
        <v>0</v>
      </c>
      <c r="S620" s="35">
        <f>'Data Entry'!L620</f>
        <v>0</v>
      </c>
      <c r="T620" s="35">
        <f t="shared" si="158"/>
        <v>0</v>
      </c>
      <c r="U620" s="35">
        <f t="shared" si="159"/>
        <v>0</v>
      </c>
      <c r="V620" s="35" t="e">
        <f t="shared" si="167"/>
        <v>#DIV/0!</v>
      </c>
      <c r="W620" s="35" t="e">
        <f t="shared" si="168"/>
        <v>#DIV/0!</v>
      </c>
      <c r="X620" s="35">
        <f t="shared" si="169"/>
        <v>0</v>
      </c>
      <c r="Y620" s="35">
        <f t="shared" si="160"/>
        <v>0</v>
      </c>
      <c r="Z620" s="35">
        <f t="shared" si="161"/>
        <v>0</v>
      </c>
      <c r="AA620" s="35">
        <f t="shared" si="162"/>
        <v>0</v>
      </c>
      <c r="AB620" s="21">
        <f>'Data Entry'!S620</f>
        <v>0</v>
      </c>
      <c r="AC620" s="21">
        <f>'Data Entry'!T620</f>
        <v>0</v>
      </c>
      <c r="AD620" s="21">
        <f>'Data Entry'!U620</f>
        <v>0</v>
      </c>
      <c r="AE620" s="21">
        <f t="shared" si="163"/>
        <v>0</v>
      </c>
      <c r="AF620" s="13">
        <f>'Data Entry'!V620</f>
        <v>0</v>
      </c>
      <c r="AG620" s="13">
        <f t="shared" si="164"/>
        <v>0</v>
      </c>
      <c r="AH620" s="13">
        <f>'Data Entry'!W620</f>
        <v>0</v>
      </c>
      <c r="AI620" s="13">
        <f>'Data Entry'!X620</f>
        <v>0</v>
      </c>
      <c r="AJ620" s="13">
        <f>'Data Entry'!Y620</f>
        <v>0</v>
      </c>
      <c r="AK620" s="13">
        <f>'Data Entry'!Z620</f>
        <v>0</v>
      </c>
    </row>
    <row r="621" spans="1:37">
      <c r="A621" s="34">
        <f>'Data Entry'!A621</f>
        <v>0</v>
      </c>
      <c r="B621" s="34">
        <f>'Data Entry'!B621</f>
        <v>0</v>
      </c>
      <c r="C621" s="20">
        <f>IF('Data Entry'!C621="red",1,IF('Data Entry'!C621="blue",2,0))</f>
        <v>0</v>
      </c>
      <c r="D621" s="22">
        <f>'Data Entry'!D621</f>
        <v>0</v>
      </c>
      <c r="E621" s="22">
        <f>'Data Entry'!E621</f>
        <v>0</v>
      </c>
      <c r="F621" s="22">
        <f>'Data Entry'!F621</f>
        <v>0</v>
      </c>
      <c r="G621" s="22">
        <f>'Data Entry'!G621</f>
        <v>0</v>
      </c>
      <c r="H621" s="22">
        <f>'Data Entry'!H621</f>
        <v>0</v>
      </c>
      <c r="I621" s="22">
        <f t="shared" si="165"/>
        <v>0</v>
      </c>
      <c r="J621" s="22">
        <f t="shared" si="166"/>
        <v>0</v>
      </c>
      <c r="K621" s="22">
        <f t="shared" si="153"/>
        <v>0</v>
      </c>
      <c r="L621" s="22">
        <f t="shared" si="154"/>
        <v>0</v>
      </c>
      <c r="M621" s="22">
        <f t="shared" si="155"/>
        <v>0</v>
      </c>
      <c r="N621" s="22">
        <f t="shared" si="156"/>
        <v>0</v>
      </c>
      <c r="O621" s="22">
        <f t="shared" si="157"/>
        <v>0</v>
      </c>
      <c r="P621" s="35">
        <f>'Data Entry'!I621</f>
        <v>0</v>
      </c>
      <c r="Q621" s="35">
        <f>'Data Entry'!J621</f>
        <v>0</v>
      </c>
      <c r="R621" s="35">
        <f>'Data Entry'!K621</f>
        <v>0</v>
      </c>
      <c r="S621" s="35">
        <f>'Data Entry'!L621</f>
        <v>0</v>
      </c>
      <c r="T621" s="35">
        <f t="shared" si="158"/>
        <v>0</v>
      </c>
      <c r="U621" s="35">
        <f t="shared" si="159"/>
        <v>0</v>
      </c>
      <c r="V621" s="35" t="e">
        <f t="shared" si="167"/>
        <v>#DIV/0!</v>
      </c>
      <c r="W621" s="35" t="e">
        <f t="shared" si="168"/>
        <v>#DIV/0!</v>
      </c>
      <c r="X621" s="35">
        <f t="shared" si="169"/>
        <v>0</v>
      </c>
      <c r="Y621" s="35">
        <f t="shared" si="160"/>
        <v>0</v>
      </c>
      <c r="Z621" s="35">
        <f t="shared" si="161"/>
        <v>0</v>
      </c>
      <c r="AA621" s="35">
        <f t="shared" si="162"/>
        <v>0</v>
      </c>
      <c r="AB621" s="21">
        <f>'Data Entry'!S621</f>
        <v>0</v>
      </c>
      <c r="AC621" s="21">
        <f>'Data Entry'!T621</f>
        <v>0</v>
      </c>
      <c r="AD621" s="21">
        <f>'Data Entry'!U621</f>
        <v>0</v>
      </c>
      <c r="AE621" s="21">
        <f t="shared" si="163"/>
        <v>0</v>
      </c>
      <c r="AF621" s="13">
        <f>'Data Entry'!V621</f>
        <v>0</v>
      </c>
      <c r="AG621" s="13">
        <f t="shared" si="164"/>
        <v>0</v>
      </c>
      <c r="AH621" s="13">
        <f>'Data Entry'!W621</f>
        <v>0</v>
      </c>
      <c r="AI621" s="13">
        <f>'Data Entry'!X621</f>
        <v>0</v>
      </c>
      <c r="AJ621" s="13">
        <f>'Data Entry'!Y621</f>
        <v>0</v>
      </c>
      <c r="AK621" s="13">
        <f>'Data Entry'!Z621</f>
        <v>0</v>
      </c>
    </row>
    <row r="622" spans="1:37">
      <c r="A622" s="34">
        <f>'Data Entry'!A622</f>
        <v>0</v>
      </c>
      <c r="B622" s="34">
        <f>'Data Entry'!B622</f>
        <v>0</v>
      </c>
      <c r="C622" s="20">
        <f>IF('Data Entry'!C622="red",1,IF('Data Entry'!C622="blue",2,0))</f>
        <v>0</v>
      </c>
      <c r="D622" s="22">
        <f>'Data Entry'!D622</f>
        <v>0</v>
      </c>
      <c r="E622" s="22">
        <f>'Data Entry'!E622</f>
        <v>0</v>
      </c>
      <c r="F622" s="22">
        <f>'Data Entry'!F622</f>
        <v>0</v>
      </c>
      <c r="G622" s="22">
        <f>'Data Entry'!G622</f>
        <v>0</v>
      </c>
      <c r="H622" s="22">
        <f>'Data Entry'!H622</f>
        <v>0</v>
      </c>
      <c r="I622" s="22">
        <f t="shared" si="165"/>
        <v>0</v>
      </c>
      <c r="J622" s="22">
        <f t="shared" si="166"/>
        <v>0</v>
      </c>
      <c r="K622" s="22">
        <f t="shared" si="153"/>
        <v>0</v>
      </c>
      <c r="L622" s="22">
        <f t="shared" si="154"/>
        <v>0</v>
      </c>
      <c r="M622" s="22">
        <f t="shared" si="155"/>
        <v>0</v>
      </c>
      <c r="N622" s="22">
        <f t="shared" si="156"/>
        <v>0</v>
      </c>
      <c r="O622" s="22">
        <f t="shared" si="157"/>
        <v>0</v>
      </c>
      <c r="P622" s="35">
        <f>'Data Entry'!I622</f>
        <v>0</v>
      </c>
      <c r="Q622" s="35">
        <f>'Data Entry'!J622</f>
        <v>0</v>
      </c>
      <c r="R622" s="35">
        <f>'Data Entry'!K622</f>
        <v>0</v>
      </c>
      <c r="S622" s="35">
        <f>'Data Entry'!L622</f>
        <v>0</v>
      </c>
      <c r="T622" s="35">
        <f t="shared" si="158"/>
        <v>0</v>
      </c>
      <c r="U622" s="35">
        <f t="shared" si="159"/>
        <v>0</v>
      </c>
      <c r="V622" s="35" t="e">
        <f t="shared" si="167"/>
        <v>#DIV/0!</v>
      </c>
      <c r="W622" s="35" t="e">
        <f t="shared" si="168"/>
        <v>#DIV/0!</v>
      </c>
      <c r="X622" s="35">
        <f t="shared" si="169"/>
        <v>0</v>
      </c>
      <c r="Y622" s="35">
        <f t="shared" si="160"/>
        <v>0</v>
      </c>
      <c r="Z622" s="35">
        <f t="shared" si="161"/>
        <v>0</v>
      </c>
      <c r="AA622" s="35">
        <f t="shared" si="162"/>
        <v>0</v>
      </c>
      <c r="AB622" s="21">
        <f>'Data Entry'!S622</f>
        <v>0</v>
      </c>
      <c r="AC622" s="21">
        <f>'Data Entry'!T622</f>
        <v>0</v>
      </c>
      <c r="AD622" s="21">
        <f>'Data Entry'!U622</f>
        <v>0</v>
      </c>
      <c r="AE622" s="21">
        <f t="shared" si="163"/>
        <v>0</v>
      </c>
      <c r="AF622" s="13">
        <f>'Data Entry'!V622</f>
        <v>0</v>
      </c>
      <c r="AG622" s="13">
        <f t="shared" si="164"/>
        <v>0</v>
      </c>
      <c r="AH622" s="13">
        <f>'Data Entry'!W622</f>
        <v>0</v>
      </c>
      <c r="AI622" s="13">
        <f>'Data Entry'!X622</f>
        <v>0</v>
      </c>
      <c r="AJ622" s="13">
        <f>'Data Entry'!Y622</f>
        <v>0</v>
      </c>
      <c r="AK622" s="13">
        <f>'Data Entry'!Z622</f>
        <v>0</v>
      </c>
    </row>
    <row r="623" spans="1:37">
      <c r="A623" s="34">
        <f>'Data Entry'!A623</f>
        <v>0</v>
      </c>
      <c r="B623" s="34">
        <f>'Data Entry'!B623</f>
        <v>0</v>
      </c>
      <c r="C623" s="20">
        <f>IF('Data Entry'!C623="red",1,IF('Data Entry'!C623="blue",2,0))</f>
        <v>0</v>
      </c>
      <c r="D623" s="22">
        <f>'Data Entry'!D623</f>
        <v>0</v>
      </c>
      <c r="E623" s="22">
        <f>'Data Entry'!E623</f>
        <v>0</v>
      </c>
      <c r="F623" s="22">
        <f>'Data Entry'!F623</f>
        <v>0</v>
      </c>
      <c r="G623" s="22">
        <f>'Data Entry'!G623</f>
        <v>0</v>
      </c>
      <c r="H623" s="22">
        <f>'Data Entry'!H623</f>
        <v>0</v>
      </c>
      <c r="I623" s="22">
        <f t="shared" si="165"/>
        <v>0</v>
      </c>
      <c r="J623" s="22">
        <f t="shared" si="166"/>
        <v>0</v>
      </c>
      <c r="K623" s="22">
        <f t="shared" si="153"/>
        <v>0</v>
      </c>
      <c r="L623" s="22">
        <f t="shared" si="154"/>
        <v>0</v>
      </c>
      <c r="M623" s="22">
        <f t="shared" si="155"/>
        <v>0</v>
      </c>
      <c r="N623" s="22">
        <f t="shared" si="156"/>
        <v>0</v>
      </c>
      <c r="O623" s="22">
        <f t="shared" si="157"/>
        <v>0</v>
      </c>
      <c r="P623" s="35">
        <f>'Data Entry'!I623</f>
        <v>0</v>
      </c>
      <c r="Q623" s="35">
        <f>'Data Entry'!J623</f>
        <v>0</v>
      </c>
      <c r="R623" s="35">
        <f>'Data Entry'!K623</f>
        <v>0</v>
      </c>
      <c r="S623" s="35">
        <f>'Data Entry'!L623</f>
        <v>0</v>
      </c>
      <c r="T623" s="35">
        <f t="shared" si="158"/>
        <v>0</v>
      </c>
      <c r="U623" s="35">
        <f t="shared" si="159"/>
        <v>0</v>
      </c>
      <c r="V623" s="35" t="e">
        <f t="shared" si="167"/>
        <v>#DIV/0!</v>
      </c>
      <c r="W623" s="35" t="e">
        <f t="shared" si="168"/>
        <v>#DIV/0!</v>
      </c>
      <c r="X623" s="35">
        <f t="shared" si="169"/>
        <v>0</v>
      </c>
      <c r="Y623" s="35">
        <f t="shared" si="160"/>
        <v>0</v>
      </c>
      <c r="Z623" s="35">
        <f t="shared" si="161"/>
        <v>0</v>
      </c>
      <c r="AA623" s="35">
        <f t="shared" si="162"/>
        <v>0</v>
      </c>
      <c r="AB623" s="21">
        <f>'Data Entry'!S623</f>
        <v>0</v>
      </c>
      <c r="AC623" s="21">
        <f>'Data Entry'!T623</f>
        <v>0</v>
      </c>
      <c r="AD623" s="21">
        <f>'Data Entry'!U623</f>
        <v>0</v>
      </c>
      <c r="AE623" s="21">
        <f t="shared" si="163"/>
        <v>0</v>
      </c>
      <c r="AF623" s="13">
        <f>'Data Entry'!V623</f>
        <v>0</v>
      </c>
      <c r="AG623" s="13">
        <f t="shared" si="164"/>
        <v>0</v>
      </c>
      <c r="AH623" s="13">
        <f>'Data Entry'!W623</f>
        <v>0</v>
      </c>
      <c r="AI623" s="13">
        <f>'Data Entry'!X623</f>
        <v>0</v>
      </c>
      <c r="AJ623" s="13">
        <f>'Data Entry'!Y623</f>
        <v>0</v>
      </c>
      <c r="AK623" s="13">
        <f>'Data Entry'!Z623</f>
        <v>0</v>
      </c>
    </row>
    <row r="624" spans="1:37">
      <c r="A624" s="34">
        <f>'Data Entry'!A624</f>
        <v>0</v>
      </c>
      <c r="B624" s="34">
        <f>'Data Entry'!B624</f>
        <v>0</v>
      </c>
      <c r="C624" s="20">
        <f>IF('Data Entry'!C624="red",1,IF('Data Entry'!C624="blue",2,0))</f>
        <v>0</v>
      </c>
      <c r="D624" s="22">
        <f>'Data Entry'!D624</f>
        <v>0</v>
      </c>
      <c r="E624" s="22">
        <f>'Data Entry'!E624</f>
        <v>0</v>
      </c>
      <c r="F624" s="22">
        <f>'Data Entry'!F624</f>
        <v>0</v>
      </c>
      <c r="G624" s="22">
        <f>'Data Entry'!G624</f>
        <v>0</v>
      </c>
      <c r="H624" s="22">
        <f>'Data Entry'!H624</f>
        <v>0</v>
      </c>
      <c r="I624" s="22">
        <f t="shared" si="165"/>
        <v>0</v>
      </c>
      <c r="J624" s="22">
        <f t="shared" si="166"/>
        <v>0</v>
      </c>
      <c r="K624" s="22">
        <f t="shared" si="153"/>
        <v>0</v>
      </c>
      <c r="L624" s="22">
        <f t="shared" si="154"/>
        <v>0</v>
      </c>
      <c r="M624" s="22">
        <f t="shared" si="155"/>
        <v>0</v>
      </c>
      <c r="N624" s="22">
        <f t="shared" si="156"/>
        <v>0</v>
      </c>
      <c r="O624" s="22">
        <f t="shared" si="157"/>
        <v>0</v>
      </c>
      <c r="P624" s="35">
        <f>'Data Entry'!I624</f>
        <v>0</v>
      </c>
      <c r="Q624" s="35">
        <f>'Data Entry'!J624</f>
        <v>0</v>
      </c>
      <c r="R624" s="35">
        <f>'Data Entry'!K624</f>
        <v>0</v>
      </c>
      <c r="S624" s="35">
        <f>'Data Entry'!L624</f>
        <v>0</v>
      </c>
      <c r="T624" s="35">
        <f t="shared" si="158"/>
        <v>0</v>
      </c>
      <c r="U624" s="35">
        <f t="shared" si="159"/>
        <v>0</v>
      </c>
      <c r="V624" s="35" t="e">
        <f t="shared" si="167"/>
        <v>#DIV/0!</v>
      </c>
      <c r="W624" s="35" t="e">
        <f t="shared" si="168"/>
        <v>#DIV/0!</v>
      </c>
      <c r="X624" s="35">
        <f t="shared" si="169"/>
        <v>0</v>
      </c>
      <c r="Y624" s="35">
        <f t="shared" si="160"/>
        <v>0</v>
      </c>
      <c r="Z624" s="35">
        <f t="shared" si="161"/>
        <v>0</v>
      </c>
      <c r="AA624" s="35">
        <f t="shared" si="162"/>
        <v>0</v>
      </c>
      <c r="AB624" s="21">
        <f>'Data Entry'!S624</f>
        <v>0</v>
      </c>
      <c r="AC624" s="21">
        <f>'Data Entry'!T624</f>
        <v>0</v>
      </c>
      <c r="AD624" s="21">
        <f>'Data Entry'!U624</f>
        <v>0</v>
      </c>
      <c r="AE624" s="21">
        <f t="shared" si="163"/>
        <v>0</v>
      </c>
      <c r="AF624" s="13">
        <f>'Data Entry'!V624</f>
        <v>0</v>
      </c>
      <c r="AG624" s="13">
        <f t="shared" si="164"/>
        <v>0</v>
      </c>
      <c r="AH624" s="13">
        <f>'Data Entry'!W624</f>
        <v>0</v>
      </c>
      <c r="AI624" s="13">
        <f>'Data Entry'!X624</f>
        <v>0</v>
      </c>
      <c r="AJ624" s="13">
        <f>'Data Entry'!Y624</f>
        <v>0</v>
      </c>
      <c r="AK624" s="13">
        <f>'Data Entry'!Z624</f>
        <v>0</v>
      </c>
    </row>
    <row r="625" spans="1:37">
      <c r="A625" s="34">
        <f>'Data Entry'!A625</f>
        <v>0</v>
      </c>
      <c r="B625" s="34">
        <f>'Data Entry'!B625</f>
        <v>0</v>
      </c>
      <c r="C625" s="20">
        <f>IF('Data Entry'!C625="red",1,IF('Data Entry'!C625="blue",2,0))</f>
        <v>0</v>
      </c>
      <c r="D625" s="22">
        <f>'Data Entry'!D625</f>
        <v>0</v>
      </c>
      <c r="E625" s="22">
        <f>'Data Entry'!E625</f>
        <v>0</v>
      </c>
      <c r="F625" s="22">
        <f>'Data Entry'!F625</f>
        <v>0</v>
      </c>
      <c r="G625" s="22">
        <f>'Data Entry'!G625</f>
        <v>0</v>
      </c>
      <c r="H625" s="22">
        <f>'Data Entry'!H625</f>
        <v>0</v>
      </c>
      <c r="I625" s="22">
        <f t="shared" si="165"/>
        <v>0</v>
      </c>
      <c r="J625" s="22">
        <f t="shared" si="166"/>
        <v>0</v>
      </c>
      <c r="K625" s="22">
        <f t="shared" si="153"/>
        <v>0</v>
      </c>
      <c r="L625" s="22">
        <f t="shared" si="154"/>
        <v>0</v>
      </c>
      <c r="M625" s="22">
        <f t="shared" si="155"/>
        <v>0</v>
      </c>
      <c r="N625" s="22">
        <f t="shared" si="156"/>
        <v>0</v>
      </c>
      <c r="O625" s="22">
        <f t="shared" si="157"/>
        <v>0</v>
      </c>
      <c r="P625" s="35">
        <f>'Data Entry'!I625</f>
        <v>0</v>
      </c>
      <c r="Q625" s="35">
        <f>'Data Entry'!J625</f>
        <v>0</v>
      </c>
      <c r="R625" s="35">
        <f>'Data Entry'!K625</f>
        <v>0</v>
      </c>
      <c r="S625" s="35">
        <f>'Data Entry'!L625</f>
        <v>0</v>
      </c>
      <c r="T625" s="35">
        <f t="shared" si="158"/>
        <v>0</v>
      </c>
      <c r="U625" s="35">
        <f t="shared" si="159"/>
        <v>0</v>
      </c>
      <c r="V625" s="35" t="e">
        <f t="shared" si="167"/>
        <v>#DIV/0!</v>
      </c>
      <c r="W625" s="35" t="e">
        <f t="shared" si="168"/>
        <v>#DIV/0!</v>
      </c>
      <c r="X625" s="35">
        <f t="shared" si="169"/>
        <v>0</v>
      </c>
      <c r="Y625" s="35">
        <f t="shared" si="160"/>
        <v>0</v>
      </c>
      <c r="Z625" s="35">
        <f t="shared" si="161"/>
        <v>0</v>
      </c>
      <c r="AA625" s="35">
        <f t="shared" si="162"/>
        <v>0</v>
      </c>
      <c r="AB625" s="21">
        <f>'Data Entry'!S625</f>
        <v>0</v>
      </c>
      <c r="AC625" s="21">
        <f>'Data Entry'!T625</f>
        <v>0</v>
      </c>
      <c r="AD625" s="21">
        <f>'Data Entry'!U625</f>
        <v>0</v>
      </c>
      <c r="AE625" s="21">
        <f t="shared" si="163"/>
        <v>0</v>
      </c>
      <c r="AF625" s="13">
        <f>'Data Entry'!V625</f>
        <v>0</v>
      </c>
      <c r="AG625" s="13">
        <f t="shared" si="164"/>
        <v>0</v>
      </c>
      <c r="AH625" s="13">
        <f>'Data Entry'!W625</f>
        <v>0</v>
      </c>
      <c r="AI625" s="13">
        <f>'Data Entry'!X625</f>
        <v>0</v>
      </c>
      <c r="AJ625" s="13">
        <f>'Data Entry'!Y625</f>
        <v>0</v>
      </c>
      <c r="AK625" s="13">
        <f>'Data Entry'!Z625</f>
        <v>0</v>
      </c>
    </row>
    <row r="626" spans="1:37">
      <c r="A626" s="34">
        <f>'Data Entry'!A626</f>
        <v>0</v>
      </c>
      <c r="B626" s="34">
        <f>'Data Entry'!B626</f>
        <v>0</v>
      </c>
      <c r="C626" s="20">
        <f>IF('Data Entry'!C626="red",1,IF('Data Entry'!C626="blue",2,0))</f>
        <v>0</v>
      </c>
      <c r="D626" s="22">
        <f>'Data Entry'!D626</f>
        <v>0</v>
      </c>
      <c r="E626" s="22">
        <f>'Data Entry'!E626</f>
        <v>0</v>
      </c>
      <c r="F626" s="22">
        <f>'Data Entry'!F626</f>
        <v>0</v>
      </c>
      <c r="G626" s="22">
        <f>'Data Entry'!G626</f>
        <v>0</v>
      </c>
      <c r="H626" s="22">
        <f>'Data Entry'!H626</f>
        <v>0</v>
      </c>
      <c r="I626" s="22">
        <f t="shared" si="165"/>
        <v>0</v>
      </c>
      <c r="J626" s="22">
        <f t="shared" si="166"/>
        <v>0</v>
      </c>
      <c r="K626" s="22">
        <f t="shared" si="153"/>
        <v>0</v>
      </c>
      <c r="L626" s="22">
        <f t="shared" si="154"/>
        <v>0</v>
      </c>
      <c r="M626" s="22">
        <f t="shared" si="155"/>
        <v>0</v>
      </c>
      <c r="N626" s="22">
        <f t="shared" si="156"/>
        <v>0</v>
      </c>
      <c r="O626" s="22">
        <f t="shared" si="157"/>
        <v>0</v>
      </c>
      <c r="P626" s="35">
        <f>'Data Entry'!I626</f>
        <v>0</v>
      </c>
      <c r="Q626" s="35">
        <f>'Data Entry'!J626</f>
        <v>0</v>
      </c>
      <c r="R626" s="35">
        <f>'Data Entry'!K626</f>
        <v>0</v>
      </c>
      <c r="S626" s="35">
        <f>'Data Entry'!L626</f>
        <v>0</v>
      </c>
      <c r="T626" s="35">
        <f t="shared" si="158"/>
        <v>0</v>
      </c>
      <c r="U626" s="35">
        <f t="shared" si="159"/>
        <v>0</v>
      </c>
      <c r="V626" s="35" t="e">
        <f t="shared" si="167"/>
        <v>#DIV/0!</v>
      </c>
      <c r="W626" s="35" t="e">
        <f t="shared" si="168"/>
        <v>#DIV/0!</v>
      </c>
      <c r="X626" s="35">
        <f t="shared" si="169"/>
        <v>0</v>
      </c>
      <c r="Y626" s="35">
        <f t="shared" si="160"/>
        <v>0</v>
      </c>
      <c r="Z626" s="35">
        <f t="shared" si="161"/>
        <v>0</v>
      </c>
      <c r="AA626" s="35">
        <f t="shared" si="162"/>
        <v>0</v>
      </c>
      <c r="AB626" s="21">
        <f>'Data Entry'!S626</f>
        <v>0</v>
      </c>
      <c r="AC626" s="21">
        <f>'Data Entry'!T626</f>
        <v>0</v>
      </c>
      <c r="AD626" s="21">
        <f>'Data Entry'!U626</f>
        <v>0</v>
      </c>
      <c r="AE626" s="21">
        <f t="shared" si="163"/>
        <v>0</v>
      </c>
      <c r="AF626" s="13">
        <f>'Data Entry'!V626</f>
        <v>0</v>
      </c>
      <c r="AG626" s="13">
        <f t="shared" si="164"/>
        <v>0</v>
      </c>
      <c r="AH626" s="13">
        <f>'Data Entry'!W626</f>
        <v>0</v>
      </c>
      <c r="AI626" s="13">
        <f>'Data Entry'!X626</f>
        <v>0</v>
      </c>
      <c r="AJ626" s="13">
        <f>'Data Entry'!Y626</f>
        <v>0</v>
      </c>
      <c r="AK626" s="13">
        <f>'Data Entry'!Z626</f>
        <v>0</v>
      </c>
    </row>
    <row r="627" spans="1:37">
      <c r="A627" s="34">
        <f>'Data Entry'!A627</f>
        <v>0</v>
      </c>
      <c r="B627" s="34">
        <f>'Data Entry'!B627</f>
        <v>0</v>
      </c>
      <c r="C627" s="20">
        <f>IF('Data Entry'!C627="red",1,IF('Data Entry'!C627="blue",2,0))</f>
        <v>0</v>
      </c>
      <c r="D627" s="22">
        <f>'Data Entry'!D627</f>
        <v>0</v>
      </c>
      <c r="E627" s="22">
        <f>'Data Entry'!E627</f>
        <v>0</v>
      </c>
      <c r="F627" s="22">
        <f>'Data Entry'!F627</f>
        <v>0</v>
      </c>
      <c r="G627" s="22">
        <f>'Data Entry'!G627</f>
        <v>0</v>
      </c>
      <c r="H627" s="22">
        <f>'Data Entry'!H627</f>
        <v>0</v>
      </c>
      <c r="I627" s="22">
        <f t="shared" si="165"/>
        <v>0</v>
      </c>
      <c r="J627" s="22">
        <f t="shared" si="166"/>
        <v>0</v>
      </c>
      <c r="K627" s="22">
        <f t="shared" si="153"/>
        <v>0</v>
      </c>
      <c r="L627" s="22">
        <f t="shared" si="154"/>
        <v>0</v>
      </c>
      <c r="M627" s="22">
        <f t="shared" si="155"/>
        <v>0</v>
      </c>
      <c r="N627" s="22">
        <f t="shared" si="156"/>
        <v>0</v>
      </c>
      <c r="O627" s="22">
        <f t="shared" si="157"/>
        <v>0</v>
      </c>
      <c r="P627" s="35">
        <f>'Data Entry'!I627</f>
        <v>0</v>
      </c>
      <c r="Q627" s="35">
        <f>'Data Entry'!J627</f>
        <v>0</v>
      </c>
      <c r="R627" s="35">
        <f>'Data Entry'!K627</f>
        <v>0</v>
      </c>
      <c r="S627" s="35">
        <f>'Data Entry'!L627</f>
        <v>0</v>
      </c>
      <c r="T627" s="35">
        <f t="shared" si="158"/>
        <v>0</v>
      </c>
      <c r="U627" s="35">
        <f t="shared" si="159"/>
        <v>0</v>
      </c>
      <c r="V627" s="35" t="e">
        <f t="shared" si="167"/>
        <v>#DIV/0!</v>
      </c>
      <c r="W627" s="35" t="e">
        <f t="shared" si="168"/>
        <v>#DIV/0!</v>
      </c>
      <c r="X627" s="35">
        <f t="shared" si="169"/>
        <v>0</v>
      </c>
      <c r="Y627" s="35">
        <f t="shared" si="160"/>
        <v>0</v>
      </c>
      <c r="Z627" s="35">
        <f t="shared" si="161"/>
        <v>0</v>
      </c>
      <c r="AA627" s="35">
        <f t="shared" si="162"/>
        <v>0</v>
      </c>
      <c r="AB627" s="21">
        <f>'Data Entry'!S627</f>
        <v>0</v>
      </c>
      <c r="AC627" s="21">
        <f>'Data Entry'!T627</f>
        <v>0</v>
      </c>
      <c r="AD627" s="21">
        <f>'Data Entry'!U627</f>
        <v>0</v>
      </c>
      <c r="AE627" s="21">
        <f t="shared" si="163"/>
        <v>0</v>
      </c>
      <c r="AF627" s="13">
        <f>'Data Entry'!V627</f>
        <v>0</v>
      </c>
      <c r="AG627" s="13">
        <f t="shared" si="164"/>
        <v>0</v>
      </c>
      <c r="AH627" s="13">
        <f>'Data Entry'!W627</f>
        <v>0</v>
      </c>
      <c r="AI627" s="13">
        <f>'Data Entry'!X627</f>
        <v>0</v>
      </c>
      <c r="AJ627" s="13">
        <f>'Data Entry'!Y627</f>
        <v>0</v>
      </c>
      <c r="AK627" s="13">
        <f>'Data Entry'!Z627</f>
        <v>0</v>
      </c>
    </row>
    <row r="628" spans="1:37">
      <c r="A628" s="34">
        <f>'Data Entry'!A628</f>
        <v>0</v>
      </c>
      <c r="B628" s="34">
        <f>'Data Entry'!B628</f>
        <v>0</v>
      </c>
      <c r="C628" s="20">
        <f>IF('Data Entry'!C628="red",1,IF('Data Entry'!C628="blue",2,0))</f>
        <v>0</v>
      </c>
      <c r="D628" s="22">
        <f>'Data Entry'!D628</f>
        <v>0</v>
      </c>
      <c r="E628" s="22">
        <f>'Data Entry'!E628</f>
        <v>0</v>
      </c>
      <c r="F628" s="22">
        <f>'Data Entry'!F628</f>
        <v>0</v>
      </c>
      <c r="G628" s="22">
        <f>'Data Entry'!G628</f>
        <v>0</v>
      </c>
      <c r="H628" s="22">
        <f>'Data Entry'!H628</f>
        <v>0</v>
      </c>
      <c r="I628" s="22">
        <f t="shared" si="165"/>
        <v>0</v>
      </c>
      <c r="J628" s="22">
        <f t="shared" si="166"/>
        <v>0</v>
      </c>
      <c r="K628" s="22">
        <f t="shared" si="153"/>
        <v>0</v>
      </c>
      <c r="L628" s="22">
        <f t="shared" si="154"/>
        <v>0</v>
      </c>
      <c r="M628" s="22">
        <f t="shared" si="155"/>
        <v>0</v>
      </c>
      <c r="N628" s="22">
        <f t="shared" si="156"/>
        <v>0</v>
      </c>
      <c r="O628" s="22">
        <f t="shared" si="157"/>
        <v>0</v>
      </c>
      <c r="P628" s="35">
        <f>'Data Entry'!I628</f>
        <v>0</v>
      </c>
      <c r="Q628" s="35">
        <f>'Data Entry'!J628</f>
        <v>0</v>
      </c>
      <c r="R628" s="35">
        <f>'Data Entry'!K628</f>
        <v>0</v>
      </c>
      <c r="S628" s="35">
        <f>'Data Entry'!L628</f>
        <v>0</v>
      </c>
      <c r="T628" s="35">
        <f t="shared" si="158"/>
        <v>0</v>
      </c>
      <c r="U628" s="35">
        <f t="shared" si="159"/>
        <v>0</v>
      </c>
      <c r="V628" s="35" t="e">
        <f t="shared" si="167"/>
        <v>#DIV/0!</v>
      </c>
      <c r="W628" s="35" t="e">
        <f t="shared" si="168"/>
        <v>#DIV/0!</v>
      </c>
      <c r="X628" s="35">
        <f t="shared" si="169"/>
        <v>0</v>
      </c>
      <c r="Y628" s="35">
        <f t="shared" si="160"/>
        <v>0</v>
      </c>
      <c r="Z628" s="35">
        <f t="shared" si="161"/>
        <v>0</v>
      </c>
      <c r="AA628" s="35">
        <f t="shared" si="162"/>
        <v>0</v>
      </c>
      <c r="AB628" s="21">
        <f>'Data Entry'!S628</f>
        <v>0</v>
      </c>
      <c r="AC628" s="21">
        <f>'Data Entry'!T628</f>
        <v>0</v>
      </c>
      <c r="AD628" s="21">
        <f>'Data Entry'!U628</f>
        <v>0</v>
      </c>
      <c r="AE628" s="21">
        <f t="shared" si="163"/>
        <v>0</v>
      </c>
      <c r="AF628" s="13">
        <f>'Data Entry'!V628</f>
        <v>0</v>
      </c>
      <c r="AG628" s="13">
        <f t="shared" si="164"/>
        <v>0</v>
      </c>
      <c r="AH628" s="13">
        <f>'Data Entry'!W628</f>
        <v>0</v>
      </c>
      <c r="AI628" s="13">
        <f>'Data Entry'!X628</f>
        <v>0</v>
      </c>
      <c r="AJ628" s="13">
        <f>'Data Entry'!Y628</f>
        <v>0</v>
      </c>
      <c r="AK628" s="13">
        <f>'Data Entry'!Z628</f>
        <v>0</v>
      </c>
    </row>
    <row r="629" spans="1:37">
      <c r="A629" s="34">
        <f>'Data Entry'!A629</f>
        <v>0</v>
      </c>
      <c r="B629" s="34">
        <f>'Data Entry'!B629</f>
        <v>0</v>
      </c>
      <c r="C629" s="20">
        <f>IF('Data Entry'!C629="red",1,IF('Data Entry'!C629="blue",2,0))</f>
        <v>0</v>
      </c>
      <c r="D629" s="22">
        <f>'Data Entry'!D629</f>
        <v>0</v>
      </c>
      <c r="E629" s="22">
        <f>'Data Entry'!E629</f>
        <v>0</v>
      </c>
      <c r="F629" s="22">
        <f>'Data Entry'!F629</f>
        <v>0</v>
      </c>
      <c r="G629" s="22">
        <f>'Data Entry'!G629</f>
        <v>0</v>
      </c>
      <c r="H629" s="22">
        <f>'Data Entry'!H629</f>
        <v>0</v>
      </c>
      <c r="I629" s="22">
        <f t="shared" si="165"/>
        <v>0</v>
      </c>
      <c r="J629" s="22">
        <f t="shared" si="166"/>
        <v>0</v>
      </c>
      <c r="K629" s="22">
        <f t="shared" si="153"/>
        <v>0</v>
      </c>
      <c r="L629" s="22">
        <f t="shared" si="154"/>
        <v>0</v>
      </c>
      <c r="M629" s="22">
        <f t="shared" si="155"/>
        <v>0</v>
      </c>
      <c r="N629" s="22">
        <f t="shared" si="156"/>
        <v>0</v>
      </c>
      <c r="O629" s="22">
        <f t="shared" si="157"/>
        <v>0</v>
      </c>
      <c r="P629" s="35">
        <f>'Data Entry'!I629</f>
        <v>0</v>
      </c>
      <c r="Q629" s="35">
        <f>'Data Entry'!J629</f>
        <v>0</v>
      </c>
      <c r="R629" s="35">
        <f>'Data Entry'!K629</f>
        <v>0</v>
      </c>
      <c r="S629" s="35">
        <f>'Data Entry'!L629</f>
        <v>0</v>
      </c>
      <c r="T629" s="35">
        <f t="shared" si="158"/>
        <v>0</v>
      </c>
      <c r="U629" s="35">
        <f t="shared" si="159"/>
        <v>0</v>
      </c>
      <c r="V629" s="35" t="e">
        <f t="shared" si="167"/>
        <v>#DIV/0!</v>
      </c>
      <c r="W629" s="35" t="e">
        <f t="shared" si="168"/>
        <v>#DIV/0!</v>
      </c>
      <c r="X629" s="35">
        <f t="shared" si="169"/>
        <v>0</v>
      </c>
      <c r="Y629" s="35">
        <f t="shared" si="160"/>
        <v>0</v>
      </c>
      <c r="Z629" s="35">
        <f t="shared" si="161"/>
        <v>0</v>
      </c>
      <c r="AA629" s="35">
        <f t="shared" si="162"/>
        <v>0</v>
      </c>
      <c r="AB629" s="21">
        <f>'Data Entry'!S629</f>
        <v>0</v>
      </c>
      <c r="AC629" s="21">
        <f>'Data Entry'!T629</f>
        <v>0</v>
      </c>
      <c r="AD629" s="21">
        <f>'Data Entry'!U629</f>
        <v>0</v>
      </c>
      <c r="AE629" s="21">
        <f t="shared" si="163"/>
        <v>0</v>
      </c>
      <c r="AF629" s="13">
        <f>'Data Entry'!V629</f>
        <v>0</v>
      </c>
      <c r="AG629" s="13">
        <f t="shared" si="164"/>
        <v>0</v>
      </c>
      <c r="AH629" s="13">
        <f>'Data Entry'!W629</f>
        <v>0</v>
      </c>
      <c r="AI629" s="13">
        <f>'Data Entry'!X629</f>
        <v>0</v>
      </c>
      <c r="AJ629" s="13">
        <f>'Data Entry'!Y629</f>
        <v>0</v>
      </c>
      <c r="AK629" s="13">
        <f>'Data Entry'!Z629</f>
        <v>0</v>
      </c>
    </row>
    <row r="630" spans="1:37">
      <c r="A630" s="34">
        <f>'Data Entry'!A630</f>
        <v>0</v>
      </c>
      <c r="B630" s="34">
        <f>'Data Entry'!B630</f>
        <v>0</v>
      </c>
      <c r="C630" s="20">
        <f>IF('Data Entry'!C630="red",1,IF('Data Entry'!C630="blue",2,0))</f>
        <v>0</v>
      </c>
      <c r="D630" s="22">
        <f>'Data Entry'!D630</f>
        <v>0</v>
      </c>
      <c r="E630" s="22">
        <f>'Data Entry'!E630</f>
        <v>0</v>
      </c>
      <c r="F630" s="22">
        <f>'Data Entry'!F630</f>
        <v>0</v>
      </c>
      <c r="G630" s="22">
        <f>'Data Entry'!G630</f>
        <v>0</v>
      </c>
      <c r="H630" s="22">
        <f>'Data Entry'!H630</f>
        <v>0</v>
      </c>
      <c r="I630" s="22">
        <f t="shared" si="165"/>
        <v>0</v>
      </c>
      <c r="J630" s="22">
        <f t="shared" si="166"/>
        <v>0</v>
      </c>
      <c r="K630" s="22">
        <f t="shared" si="153"/>
        <v>0</v>
      </c>
      <c r="L630" s="22">
        <f t="shared" si="154"/>
        <v>0</v>
      </c>
      <c r="M630" s="22">
        <f t="shared" si="155"/>
        <v>0</v>
      </c>
      <c r="N630" s="22">
        <f t="shared" si="156"/>
        <v>0</v>
      </c>
      <c r="O630" s="22">
        <f t="shared" si="157"/>
        <v>0</v>
      </c>
      <c r="P630" s="35">
        <f>'Data Entry'!I630</f>
        <v>0</v>
      </c>
      <c r="Q630" s="35">
        <f>'Data Entry'!J630</f>
        <v>0</v>
      </c>
      <c r="R630" s="35">
        <f>'Data Entry'!K630</f>
        <v>0</v>
      </c>
      <c r="S630" s="35">
        <f>'Data Entry'!L630</f>
        <v>0</v>
      </c>
      <c r="T630" s="35">
        <f t="shared" si="158"/>
        <v>0</v>
      </c>
      <c r="U630" s="35">
        <f t="shared" si="159"/>
        <v>0</v>
      </c>
      <c r="V630" s="35" t="e">
        <f t="shared" si="167"/>
        <v>#DIV/0!</v>
      </c>
      <c r="W630" s="35" t="e">
        <f t="shared" si="168"/>
        <v>#DIV/0!</v>
      </c>
      <c r="X630" s="35">
        <f t="shared" si="169"/>
        <v>0</v>
      </c>
      <c r="Y630" s="35">
        <f t="shared" si="160"/>
        <v>0</v>
      </c>
      <c r="Z630" s="35">
        <f t="shared" si="161"/>
        <v>0</v>
      </c>
      <c r="AA630" s="35">
        <f t="shared" si="162"/>
        <v>0</v>
      </c>
      <c r="AB630" s="21">
        <f>'Data Entry'!S630</f>
        <v>0</v>
      </c>
      <c r="AC630" s="21">
        <f>'Data Entry'!T630</f>
        <v>0</v>
      </c>
      <c r="AD630" s="21">
        <f>'Data Entry'!U630</f>
        <v>0</v>
      </c>
      <c r="AE630" s="21">
        <f t="shared" si="163"/>
        <v>0</v>
      </c>
      <c r="AF630" s="13">
        <f>'Data Entry'!V630</f>
        <v>0</v>
      </c>
      <c r="AG630" s="13">
        <f t="shared" si="164"/>
        <v>0</v>
      </c>
      <c r="AH630" s="13">
        <f>'Data Entry'!W630</f>
        <v>0</v>
      </c>
      <c r="AI630" s="13">
        <f>'Data Entry'!X630</f>
        <v>0</v>
      </c>
      <c r="AJ630" s="13">
        <f>'Data Entry'!Y630</f>
        <v>0</v>
      </c>
      <c r="AK630" s="13">
        <f>'Data Entry'!Z630</f>
        <v>0</v>
      </c>
    </row>
    <row r="631" spans="1:37">
      <c r="A631" s="34">
        <f>'Data Entry'!A631</f>
        <v>0</v>
      </c>
      <c r="B631" s="34">
        <f>'Data Entry'!B631</f>
        <v>0</v>
      </c>
      <c r="C631" s="20">
        <f>IF('Data Entry'!C631="red",1,IF('Data Entry'!C631="blue",2,0))</f>
        <v>0</v>
      </c>
      <c r="D631" s="22">
        <f>'Data Entry'!D631</f>
        <v>0</v>
      </c>
      <c r="E631" s="22">
        <f>'Data Entry'!E631</f>
        <v>0</v>
      </c>
      <c r="F631" s="22">
        <f>'Data Entry'!F631</f>
        <v>0</v>
      </c>
      <c r="G631" s="22">
        <f>'Data Entry'!G631</f>
        <v>0</v>
      </c>
      <c r="H631" s="22">
        <f>'Data Entry'!H631</f>
        <v>0</v>
      </c>
      <c r="I631" s="22">
        <f t="shared" si="165"/>
        <v>0</v>
      </c>
      <c r="J631" s="22">
        <f t="shared" si="166"/>
        <v>0</v>
      </c>
      <c r="K631" s="22">
        <f t="shared" si="153"/>
        <v>0</v>
      </c>
      <c r="L631" s="22">
        <f t="shared" si="154"/>
        <v>0</v>
      </c>
      <c r="M631" s="22">
        <f t="shared" si="155"/>
        <v>0</v>
      </c>
      <c r="N631" s="22">
        <f t="shared" si="156"/>
        <v>0</v>
      </c>
      <c r="O631" s="22">
        <f t="shared" si="157"/>
        <v>0</v>
      </c>
      <c r="P631" s="35">
        <f>'Data Entry'!I631</f>
        <v>0</v>
      </c>
      <c r="Q631" s="35">
        <f>'Data Entry'!J631</f>
        <v>0</v>
      </c>
      <c r="R631" s="35">
        <f>'Data Entry'!K631</f>
        <v>0</v>
      </c>
      <c r="S631" s="35">
        <f>'Data Entry'!L631</f>
        <v>0</v>
      </c>
      <c r="T631" s="35">
        <f t="shared" si="158"/>
        <v>0</v>
      </c>
      <c r="U631" s="35">
        <f t="shared" si="159"/>
        <v>0</v>
      </c>
      <c r="V631" s="35" t="e">
        <f t="shared" si="167"/>
        <v>#DIV/0!</v>
      </c>
      <c r="W631" s="35" t="e">
        <f t="shared" si="168"/>
        <v>#DIV/0!</v>
      </c>
      <c r="X631" s="35">
        <f t="shared" si="169"/>
        <v>0</v>
      </c>
      <c r="Y631" s="35">
        <f t="shared" si="160"/>
        <v>0</v>
      </c>
      <c r="Z631" s="35">
        <f t="shared" si="161"/>
        <v>0</v>
      </c>
      <c r="AA631" s="35">
        <f t="shared" si="162"/>
        <v>0</v>
      </c>
      <c r="AB631" s="21">
        <f>'Data Entry'!S631</f>
        <v>0</v>
      </c>
      <c r="AC631" s="21">
        <f>'Data Entry'!T631</f>
        <v>0</v>
      </c>
      <c r="AD631" s="21">
        <f>'Data Entry'!U631</f>
        <v>0</v>
      </c>
      <c r="AE631" s="21">
        <f t="shared" si="163"/>
        <v>0</v>
      </c>
      <c r="AF631" s="13">
        <f>'Data Entry'!V631</f>
        <v>0</v>
      </c>
      <c r="AG631" s="13">
        <f t="shared" si="164"/>
        <v>0</v>
      </c>
      <c r="AH631" s="13">
        <f>'Data Entry'!W631</f>
        <v>0</v>
      </c>
      <c r="AI631" s="13">
        <f>'Data Entry'!X631</f>
        <v>0</v>
      </c>
      <c r="AJ631" s="13">
        <f>'Data Entry'!Y631</f>
        <v>0</v>
      </c>
      <c r="AK631" s="13">
        <f>'Data Entry'!Z631</f>
        <v>0</v>
      </c>
    </row>
    <row r="632" spans="1:37">
      <c r="A632" s="34">
        <f>'Data Entry'!A632</f>
        <v>0</v>
      </c>
      <c r="B632" s="34">
        <f>'Data Entry'!B632</f>
        <v>0</v>
      </c>
      <c r="C632" s="20">
        <f>IF('Data Entry'!C632="red",1,IF('Data Entry'!C632="blue",2,0))</f>
        <v>0</v>
      </c>
      <c r="D632" s="22">
        <f>'Data Entry'!D632</f>
        <v>0</v>
      </c>
      <c r="E632" s="22">
        <f>'Data Entry'!E632</f>
        <v>0</v>
      </c>
      <c r="F632" s="22">
        <f>'Data Entry'!F632</f>
        <v>0</v>
      </c>
      <c r="G632" s="22">
        <f>'Data Entry'!G632</f>
        <v>0</v>
      </c>
      <c r="H632" s="22">
        <f>'Data Entry'!H632</f>
        <v>0</v>
      </c>
      <c r="I632" s="22">
        <f t="shared" si="165"/>
        <v>0</v>
      </c>
      <c r="J632" s="22">
        <f t="shared" si="166"/>
        <v>0</v>
      </c>
      <c r="K632" s="22">
        <f t="shared" si="153"/>
        <v>0</v>
      </c>
      <c r="L632" s="22">
        <f t="shared" si="154"/>
        <v>0</v>
      </c>
      <c r="M632" s="22">
        <f t="shared" si="155"/>
        <v>0</v>
      </c>
      <c r="N632" s="22">
        <f t="shared" si="156"/>
        <v>0</v>
      </c>
      <c r="O632" s="22">
        <f t="shared" si="157"/>
        <v>0</v>
      </c>
      <c r="P632" s="35">
        <f>'Data Entry'!I632</f>
        <v>0</v>
      </c>
      <c r="Q632" s="35">
        <f>'Data Entry'!J632</f>
        <v>0</v>
      </c>
      <c r="R632" s="35">
        <f>'Data Entry'!K632</f>
        <v>0</v>
      </c>
      <c r="S632" s="35">
        <f>'Data Entry'!L632</f>
        <v>0</v>
      </c>
      <c r="T632" s="35">
        <f t="shared" si="158"/>
        <v>0</v>
      </c>
      <c r="U632" s="35">
        <f t="shared" si="159"/>
        <v>0</v>
      </c>
      <c r="V632" s="35" t="e">
        <f t="shared" si="167"/>
        <v>#DIV/0!</v>
      </c>
      <c r="W632" s="35" t="e">
        <f t="shared" si="168"/>
        <v>#DIV/0!</v>
      </c>
      <c r="X632" s="35">
        <f t="shared" si="169"/>
        <v>0</v>
      </c>
      <c r="Y632" s="35">
        <f t="shared" si="160"/>
        <v>0</v>
      </c>
      <c r="Z632" s="35">
        <f t="shared" si="161"/>
        <v>0</v>
      </c>
      <c r="AA632" s="35">
        <f t="shared" si="162"/>
        <v>0</v>
      </c>
      <c r="AB632" s="21">
        <f>'Data Entry'!S632</f>
        <v>0</v>
      </c>
      <c r="AC632" s="21">
        <f>'Data Entry'!T632</f>
        <v>0</v>
      </c>
      <c r="AD632" s="21">
        <f>'Data Entry'!U632</f>
        <v>0</v>
      </c>
      <c r="AE632" s="21">
        <f t="shared" si="163"/>
        <v>0</v>
      </c>
      <c r="AF632" s="13">
        <f>'Data Entry'!V632</f>
        <v>0</v>
      </c>
      <c r="AG632" s="13">
        <f t="shared" si="164"/>
        <v>0</v>
      </c>
      <c r="AH632" s="13">
        <f>'Data Entry'!W632</f>
        <v>0</v>
      </c>
      <c r="AI632" s="13">
        <f>'Data Entry'!X632</f>
        <v>0</v>
      </c>
      <c r="AJ632" s="13">
        <f>'Data Entry'!Y632</f>
        <v>0</v>
      </c>
      <c r="AK632" s="13">
        <f>'Data Entry'!Z632</f>
        <v>0</v>
      </c>
    </row>
    <row r="633" spans="1:37">
      <c r="A633" s="34">
        <f>'Data Entry'!A633</f>
        <v>0</v>
      </c>
      <c r="B633" s="34">
        <f>'Data Entry'!B633</f>
        <v>0</v>
      </c>
      <c r="C633" s="20">
        <f>IF('Data Entry'!C633="red",1,IF('Data Entry'!C633="blue",2,0))</f>
        <v>0</v>
      </c>
      <c r="D633" s="22">
        <f>'Data Entry'!D633</f>
        <v>0</v>
      </c>
      <c r="E633" s="22">
        <f>'Data Entry'!E633</f>
        <v>0</v>
      </c>
      <c r="F633" s="22">
        <f>'Data Entry'!F633</f>
        <v>0</v>
      </c>
      <c r="G633" s="22">
        <f>'Data Entry'!G633</f>
        <v>0</v>
      </c>
      <c r="H633" s="22">
        <f>'Data Entry'!H633</f>
        <v>0</v>
      </c>
      <c r="I633" s="22">
        <f t="shared" si="165"/>
        <v>0</v>
      </c>
      <c r="J633" s="22">
        <f t="shared" si="166"/>
        <v>0</v>
      </c>
      <c r="K633" s="22">
        <f t="shared" si="153"/>
        <v>0</v>
      </c>
      <c r="L633" s="22">
        <f t="shared" si="154"/>
        <v>0</v>
      </c>
      <c r="M633" s="22">
        <f t="shared" si="155"/>
        <v>0</v>
      </c>
      <c r="N633" s="22">
        <f t="shared" si="156"/>
        <v>0</v>
      </c>
      <c r="O633" s="22">
        <f t="shared" si="157"/>
        <v>0</v>
      </c>
      <c r="P633" s="35">
        <f>'Data Entry'!I633</f>
        <v>0</v>
      </c>
      <c r="Q633" s="35">
        <f>'Data Entry'!J633</f>
        <v>0</v>
      </c>
      <c r="R633" s="35">
        <f>'Data Entry'!K633</f>
        <v>0</v>
      </c>
      <c r="S633" s="35">
        <f>'Data Entry'!L633</f>
        <v>0</v>
      </c>
      <c r="T633" s="35">
        <f t="shared" si="158"/>
        <v>0</v>
      </c>
      <c r="U633" s="35">
        <f t="shared" si="159"/>
        <v>0</v>
      </c>
      <c r="V633" s="35" t="e">
        <f t="shared" si="167"/>
        <v>#DIV/0!</v>
      </c>
      <c r="W633" s="35" t="e">
        <f t="shared" si="168"/>
        <v>#DIV/0!</v>
      </c>
      <c r="X633" s="35">
        <f t="shared" si="169"/>
        <v>0</v>
      </c>
      <c r="Y633" s="35">
        <f t="shared" si="160"/>
        <v>0</v>
      </c>
      <c r="Z633" s="35">
        <f t="shared" si="161"/>
        <v>0</v>
      </c>
      <c r="AA633" s="35">
        <f t="shared" si="162"/>
        <v>0</v>
      </c>
      <c r="AB633" s="21">
        <f>'Data Entry'!S633</f>
        <v>0</v>
      </c>
      <c r="AC633" s="21">
        <f>'Data Entry'!T633</f>
        <v>0</v>
      </c>
      <c r="AD633" s="21">
        <f>'Data Entry'!U633</f>
        <v>0</v>
      </c>
      <c r="AE633" s="21">
        <f t="shared" si="163"/>
        <v>0</v>
      </c>
      <c r="AF633" s="13">
        <f>'Data Entry'!V633</f>
        <v>0</v>
      </c>
      <c r="AG633" s="13">
        <f t="shared" si="164"/>
        <v>0</v>
      </c>
      <c r="AH633" s="13">
        <f>'Data Entry'!W633</f>
        <v>0</v>
      </c>
      <c r="AI633" s="13">
        <f>'Data Entry'!X633</f>
        <v>0</v>
      </c>
      <c r="AJ633" s="13">
        <f>'Data Entry'!Y633</f>
        <v>0</v>
      </c>
      <c r="AK633" s="13">
        <f>'Data Entry'!Z633</f>
        <v>0</v>
      </c>
    </row>
    <row r="634" spans="1:37">
      <c r="A634" s="34">
        <f>'Data Entry'!A634</f>
        <v>0</v>
      </c>
      <c r="B634" s="34">
        <f>'Data Entry'!B634</f>
        <v>0</v>
      </c>
      <c r="C634" s="20">
        <f>IF('Data Entry'!C634="red",1,IF('Data Entry'!C634="blue",2,0))</f>
        <v>0</v>
      </c>
      <c r="D634" s="22">
        <f>'Data Entry'!D634</f>
        <v>0</v>
      </c>
      <c r="E634" s="22">
        <f>'Data Entry'!E634</f>
        <v>0</v>
      </c>
      <c r="F634" s="22">
        <f>'Data Entry'!F634</f>
        <v>0</v>
      </c>
      <c r="G634" s="22">
        <f>'Data Entry'!G634</f>
        <v>0</v>
      </c>
      <c r="H634" s="22">
        <f>'Data Entry'!H634</f>
        <v>0</v>
      </c>
      <c r="I634" s="22">
        <f t="shared" si="165"/>
        <v>0</v>
      </c>
      <c r="J634" s="22">
        <f t="shared" si="166"/>
        <v>0</v>
      </c>
      <c r="K634" s="22">
        <f t="shared" si="153"/>
        <v>0</v>
      </c>
      <c r="L634" s="22">
        <f t="shared" si="154"/>
        <v>0</v>
      </c>
      <c r="M634" s="22">
        <f t="shared" si="155"/>
        <v>0</v>
      </c>
      <c r="N634" s="22">
        <f t="shared" si="156"/>
        <v>0</v>
      </c>
      <c r="O634" s="22">
        <f t="shared" si="157"/>
        <v>0</v>
      </c>
      <c r="P634" s="35">
        <f>'Data Entry'!I634</f>
        <v>0</v>
      </c>
      <c r="Q634" s="35">
        <f>'Data Entry'!J634</f>
        <v>0</v>
      </c>
      <c r="R634" s="35">
        <f>'Data Entry'!K634</f>
        <v>0</v>
      </c>
      <c r="S634" s="35">
        <f>'Data Entry'!L634</f>
        <v>0</v>
      </c>
      <c r="T634" s="35">
        <f t="shared" si="158"/>
        <v>0</v>
      </c>
      <c r="U634" s="35">
        <f t="shared" si="159"/>
        <v>0</v>
      </c>
      <c r="V634" s="35" t="e">
        <f t="shared" si="167"/>
        <v>#DIV/0!</v>
      </c>
      <c r="W634" s="35" t="e">
        <f t="shared" si="168"/>
        <v>#DIV/0!</v>
      </c>
      <c r="X634" s="35">
        <f t="shared" si="169"/>
        <v>0</v>
      </c>
      <c r="Y634" s="35">
        <f t="shared" si="160"/>
        <v>0</v>
      </c>
      <c r="Z634" s="35">
        <f t="shared" si="161"/>
        <v>0</v>
      </c>
      <c r="AA634" s="35">
        <f t="shared" si="162"/>
        <v>0</v>
      </c>
      <c r="AB634" s="21">
        <f>'Data Entry'!S634</f>
        <v>0</v>
      </c>
      <c r="AC634" s="21">
        <f>'Data Entry'!T634</f>
        <v>0</v>
      </c>
      <c r="AD634" s="21">
        <f>'Data Entry'!U634</f>
        <v>0</v>
      </c>
      <c r="AE634" s="21">
        <f t="shared" si="163"/>
        <v>0</v>
      </c>
      <c r="AF634" s="13">
        <f>'Data Entry'!V634</f>
        <v>0</v>
      </c>
      <c r="AG634" s="13">
        <f t="shared" si="164"/>
        <v>0</v>
      </c>
      <c r="AH634" s="13">
        <f>'Data Entry'!W634</f>
        <v>0</v>
      </c>
      <c r="AI634" s="13">
        <f>'Data Entry'!X634</f>
        <v>0</v>
      </c>
      <c r="AJ634" s="13">
        <f>'Data Entry'!Y634</f>
        <v>0</v>
      </c>
      <c r="AK634" s="13">
        <f>'Data Entry'!Z634</f>
        <v>0</v>
      </c>
    </row>
    <row r="635" spans="1:37">
      <c r="A635" s="34">
        <f>'Data Entry'!A635</f>
        <v>0</v>
      </c>
      <c r="B635" s="34">
        <f>'Data Entry'!B635</f>
        <v>0</v>
      </c>
      <c r="C635" s="20">
        <f>IF('Data Entry'!C635="red",1,IF('Data Entry'!C635="blue",2,0))</f>
        <v>0</v>
      </c>
      <c r="D635" s="22">
        <f>'Data Entry'!D635</f>
        <v>0</v>
      </c>
      <c r="E635" s="22">
        <f>'Data Entry'!E635</f>
        <v>0</v>
      </c>
      <c r="F635" s="22">
        <f>'Data Entry'!F635</f>
        <v>0</v>
      </c>
      <c r="G635" s="22">
        <f>'Data Entry'!G635</f>
        <v>0</v>
      </c>
      <c r="H635" s="22">
        <f>'Data Entry'!H635</f>
        <v>0</v>
      </c>
      <c r="I635" s="22">
        <f t="shared" si="165"/>
        <v>0</v>
      </c>
      <c r="J635" s="22">
        <f t="shared" si="166"/>
        <v>0</v>
      </c>
      <c r="K635" s="22">
        <f t="shared" si="153"/>
        <v>0</v>
      </c>
      <c r="L635" s="22">
        <f t="shared" si="154"/>
        <v>0</v>
      </c>
      <c r="M635" s="22">
        <f t="shared" si="155"/>
        <v>0</v>
      </c>
      <c r="N635" s="22">
        <f t="shared" si="156"/>
        <v>0</v>
      </c>
      <c r="O635" s="22">
        <f t="shared" si="157"/>
        <v>0</v>
      </c>
      <c r="P635" s="35">
        <f>'Data Entry'!I635</f>
        <v>0</v>
      </c>
      <c r="Q635" s="35">
        <f>'Data Entry'!J635</f>
        <v>0</v>
      </c>
      <c r="R635" s="35">
        <f>'Data Entry'!K635</f>
        <v>0</v>
      </c>
      <c r="S635" s="35">
        <f>'Data Entry'!L635</f>
        <v>0</v>
      </c>
      <c r="T635" s="35">
        <f t="shared" si="158"/>
        <v>0</v>
      </c>
      <c r="U635" s="35">
        <f t="shared" si="159"/>
        <v>0</v>
      </c>
      <c r="V635" s="35" t="e">
        <f t="shared" si="167"/>
        <v>#DIV/0!</v>
      </c>
      <c r="W635" s="35" t="e">
        <f t="shared" si="168"/>
        <v>#DIV/0!</v>
      </c>
      <c r="X635" s="35">
        <f t="shared" si="169"/>
        <v>0</v>
      </c>
      <c r="Y635" s="35">
        <f t="shared" si="160"/>
        <v>0</v>
      </c>
      <c r="Z635" s="35">
        <f t="shared" si="161"/>
        <v>0</v>
      </c>
      <c r="AA635" s="35">
        <f t="shared" si="162"/>
        <v>0</v>
      </c>
      <c r="AB635" s="21">
        <f>'Data Entry'!S635</f>
        <v>0</v>
      </c>
      <c r="AC635" s="21">
        <f>'Data Entry'!T635</f>
        <v>0</v>
      </c>
      <c r="AD635" s="21">
        <f>'Data Entry'!U635</f>
        <v>0</v>
      </c>
      <c r="AE635" s="21">
        <f t="shared" si="163"/>
        <v>0</v>
      </c>
      <c r="AF635" s="13">
        <f>'Data Entry'!V635</f>
        <v>0</v>
      </c>
      <c r="AG635" s="13">
        <f t="shared" si="164"/>
        <v>0</v>
      </c>
      <c r="AH635" s="13">
        <f>'Data Entry'!W635</f>
        <v>0</v>
      </c>
      <c r="AI635" s="13">
        <f>'Data Entry'!X635</f>
        <v>0</v>
      </c>
      <c r="AJ635" s="13">
        <f>'Data Entry'!Y635</f>
        <v>0</v>
      </c>
      <c r="AK635" s="13">
        <f>'Data Entry'!Z635</f>
        <v>0</v>
      </c>
    </row>
    <row r="636" spans="1:37">
      <c r="A636" s="34">
        <f>'Data Entry'!A636</f>
        <v>0</v>
      </c>
      <c r="B636" s="34">
        <f>'Data Entry'!B636</f>
        <v>0</v>
      </c>
      <c r="C636" s="20">
        <f>IF('Data Entry'!C636="red",1,IF('Data Entry'!C636="blue",2,0))</f>
        <v>0</v>
      </c>
      <c r="D636" s="22">
        <f>'Data Entry'!D636</f>
        <v>0</v>
      </c>
      <c r="E636" s="22">
        <f>'Data Entry'!E636</f>
        <v>0</v>
      </c>
      <c r="F636" s="22">
        <f>'Data Entry'!F636</f>
        <v>0</v>
      </c>
      <c r="G636" s="22">
        <f>'Data Entry'!G636</f>
        <v>0</v>
      </c>
      <c r="H636" s="22">
        <f>'Data Entry'!H636</f>
        <v>0</v>
      </c>
      <c r="I636" s="22">
        <f t="shared" si="165"/>
        <v>0</v>
      </c>
      <c r="J636" s="22">
        <f t="shared" si="166"/>
        <v>0</v>
      </c>
      <c r="K636" s="22">
        <f t="shared" si="153"/>
        <v>0</v>
      </c>
      <c r="L636" s="22">
        <f t="shared" si="154"/>
        <v>0</v>
      </c>
      <c r="M636" s="22">
        <f t="shared" si="155"/>
        <v>0</v>
      </c>
      <c r="N636" s="22">
        <f t="shared" si="156"/>
        <v>0</v>
      </c>
      <c r="O636" s="22">
        <f t="shared" si="157"/>
        <v>0</v>
      </c>
      <c r="P636" s="35">
        <f>'Data Entry'!I636</f>
        <v>0</v>
      </c>
      <c r="Q636" s="35">
        <f>'Data Entry'!J636</f>
        <v>0</v>
      </c>
      <c r="R636" s="35">
        <f>'Data Entry'!K636</f>
        <v>0</v>
      </c>
      <c r="S636" s="35">
        <f>'Data Entry'!L636</f>
        <v>0</v>
      </c>
      <c r="T636" s="35">
        <f t="shared" si="158"/>
        <v>0</v>
      </c>
      <c r="U636" s="35">
        <f t="shared" si="159"/>
        <v>0</v>
      </c>
      <c r="V636" s="35" t="e">
        <f t="shared" si="167"/>
        <v>#DIV/0!</v>
      </c>
      <c r="W636" s="35" t="e">
        <f t="shared" si="168"/>
        <v>#DIV/0!</v>
      </c>
      <c r="X636" s="35">
        <f t="shared" si="169"/>
        <v>0</v>
      </c>
      <c r="Y636" s="35">
        <f t="shared" si="160"/>
        <v>0</v>
      </c>
      <c r="Z636" s="35">
        <f t="shared" si="161"/>
        <v>0</v>
      </c>
      <c r="AA636" s="35">
        <f t="shared" si="162"/>
        <v>0</v>
      </c>
      <c r="AB636" s="21">
        <f>'Data Entry'!S636</f>
        <v>0</v>
      </c>
      <c r="AC636" s="21">
        <f>'Data Entry'!T636</f>
        <v>0</v>
      </c>
      <c r="AD636" s="21">
        <f>'Data Entry'!U636</f>
        <v>0</v>
      </c>
      <c r="AE636" s="21">
        <f t="shared" si="163"/>
        <v>0</v>
      </c>
      <c r="AF636" s="13">
        <f>'Data Entry'!V636</f>
        <v>0</v>
      </c>
      <c r="AG636" s="13">
        <f t="shared" si="164"/>
        <v>0</v>
      </c>
      <c r="AH636" s="13">
        <f>'Data Entry'!W636</f>
        <v>0</v>
      </c>
      <c r="AI636" s="13">
        <f>'Data Entry'!X636</f>
        <v>0</v>
      </c>
      <c r="AJ636" s="13">
        <f>'Data Entry'!Y636</f>
        <v>0</v>
      </c>
      <c r="AK636" s="13">
        <f>'Data Entry'!Z636</f>
        <v>0</v>
      </c>
    </row>
    <row r="637" spans="1:37">
      <c r="A637" s="34">
        <f>'Data Entry'!A637</f>
        <v>0</v>
      </c>
      <c r="B637" s="34">
        <f>'Data Entry'!B637</f>
        <v>0</v>
      </c>
      <c r="C637" s="20">
        <f>IF('Data Entry'!C637="red",1,IF('Data Entry'!C637="blue",2,0))</f>
        <v>0</v>
      </c>
      <c r="D637" s="22">
        <f>'Data Entry'!D637</f>
        <v>0</v>
      </c>
      <c r="E637" s="22">
        <f>'Data Entry'!E637</f>
        <v>0</v>
      </c>
      <c r="F637" s="22">
        <f>'Data Entry'!F637</f>
        <v>0</v>
      </c>
      <c r="G637" s="22">
        <f>'Data Entry'!G637</f>
        <v>0</v>
      </c>
      <c r="H637" s="22">
        <f>'Data Entry'!H637</f>
        <v>0</v>
      </c>
      <c r="I637" s="22">
        <f t="shared" si="165"/>
        <v>0</v>
      </c>
      <c r="J637" s="22">
        <f t="shared" si="166"/>
        <v>0</v>
      </c>
      <c r="K637" s="22">
        <f t="shared" si="153"/>
        <v>0</v>
      </c>
      <c r="L637" s="22">
        <f t="shared" si="154"/>
        <v>0</v>
      </c>
      <c r="M637" s="22">
        <f t="shared" si="155"/>
        <v>0</v>
      </c>
      <c r="N637" s="22">
        <f t="shared" si="156"/>
        <v>0</v>
      </c>
      <c r="O637" s="22">
        <f t="shared" si="157"/>
        <v>0</v>
      </c>
      <c r="P637" s="35">
        <f>'Data Entry'!I637</f>
        <v>0</v>
      </c>
      <c r="Q637" s="35">
        <f>'Data Entry'!J637</f>
        <v>0</v>
      </c>
      <c r="R637" s="35">
        <f>'Data Entry'!K637</f>
        <v>0</v>
      </c>
      <c r="S637" s="35">
        <f>'Data Entry'!L637</f>
        <v>0</v>
      </c>
      <c r="T637" s="35">
        <f t="shared" si="158"/>
        <v>0</v>
      </c>
      <c r="U637" s="35">
        <f t="shared" si="159"/>
        <v>0</v>
      </c>
      <c r="V637" s="35" t="e">
        <f t="shared" si="167"/>
        <v>#DIV/0!</v>
      </c>
      <c r="W637" s="35" t="e">
        <f t="shared" si="168"/>
        <v>#DIV/0!</v>
      </c>
      <c r="X637" s="35">
        <f t="shared" si="169"/>
        <v>0</v>
      </c>
      <c r="Y637" s="35">
        <f t="shared" si="160"/>
        <v>0</v>
      </c>
      <c r="Z637" s="35">
        <f t="shared" si="161"/>
        <v>0</v>
      </c>
      <c r="AA637" s="35">
        <f t="shared" si="162"/>
        <v>0</v>
      </c>
      <c r="AB637" s="21">
        <f>'Data Entry'!S637</f>
        <v>0</v>
      </c>
      <c r="AC637" s="21">
        <f>'Data Entry'!T637</f>
        <v>0</v>
      </c>
      <c r="AD637" s="21">
        <f>'Data Entry'!U637</f>
        <v>0</v>
      </c>
      <c r="AE637" s="21">
        <f t="shared" si="163"/>
        <v>0</v>
      </c>
      <c r="AF637" s="13">
        <f>'Data Entry'!V637</f>
        <v>0</v>
      </c>
      <c r="AG637" s="13">
        <f t="shared" si="164"/>
        <v>0</v>
      </c>
      <c r="AH637" s="13">
        <f>'Data Entry'!W637</f>
        <v>0</v>
      </c>
      <c r="AI637" s="13">
        <f>'Data Entry'!X637</f>
        <v>0</v>
      </c>
      <c r="AJ637" s="13">
        <f>'Data Entry'!Y637</f>
        <v>0</v>
      </c>
      <c r="AK637" s="13">
        <f>'Data Entry'!Z637</f>
        <v>0</v>
      </c>
    </row>
    <row r="638" spans="1:37">
      <c r="A638" s="34">
        <f>'Data Entry'!A638</f>
        <v>0</v>
      </c>
      <c r="B638" s="34">
        <f>'Data Entry'!B638</f>
        <v>0</v>
      </c>
      <c r="C638" s="20">
        <f>IF('Data Entry'!C638="red",1,IF('Data Entry'!C638="blue",2,0))</f>
        <v>0</v>
      </c>
      <c r="D638" s="22">
        <f>'Data Entry'!D638</f>
        <v>0</v>
      </c>
      <c r="E638" s="22">
        <f>'Data Entry'!E638</f>
        <v>0</v>
      </c>
      <c r="F638" s="22">
        <f>'Data Entry'!F638</f>
        <v>0</v>
      </c>
      <c r="G638" s="22">
        <f>'Data Entry'!G638</f>
        <v>0</v>
      </c>
      <c r="H638" s="22">
        <f>'Data Entry'!H638</f>
        <v>0</v>
      </c>
      <c r="I638" s="22">
        <f t="shared" si="165"/>
        <v>0</v>
      </c>
      <c r="J638" s="22">
        <f t="shared" si="166"/>
        <v>0</v>
      </c>
      <c r="K638" s="22">
        <f t="shared" si="153"/>
        <v>0</v>
      </c>
      <c r="L638" s="22">
        <f t="shared" si="154"/>
        <v>0</v>
      </c>
      <c r="M638" s="22">
        <f t="shared" si="155"/>
        <v>0</v>
      </c>
      <c r="N638" s="22">
        <f t="shared" si="156"/>
        <v>0</v>
      </c>
      <c r="O638" s="22">
        <f t="shared" si="157"/>
        <v>0</v>
      </c>
      <c r="P638" s="35">
        <f>'Data Entry'!I638</f>
        <v>0</v>
      </c>
      <c r="Q638" s="35">
        <f>'Data Entry'!J638</f>
        <v>0</v>
      </c>
      <c r="R638" s="35">
        <f>'Data Entry'!K638</f>
        <v>0</v>
      </c>
      <c r="S638" s="35">
        <f>'Data Entry'!L638</f>
        <v>0</v>
      </c>
      <c r="T638" s="35">
        <f t="shared" si="158"/>
        <v>0</v>
      </c>
      <c r="U638" s="35">
        <f t="shared" si="159"/>
        <v>0</v>
      </c>
      <c r="V638" s="35" t="e">
        <f t="shared" si="167"/>
        <v>#DIV/0!</v>
      </c>
      <c r="W638" s="35" t="e">
        <f t="shared" si="168"/>
        <v>#DIV/0!</v>
      </c>
      <c r="X638" s="35">
        <f t="shared" si="169"/>
        <v>0</v>
      </c>
      <c r="Y638" s="35">
        <f t="shared" si="160"/>
        <v>0</v>
      </c>
      <c r="Z638" s="35">
        <f t="shared" si="161"/>
        <v>0</v>
      </c>
      <c r="AA638" s="35">
        <f t="shared" si="162"/>
        <v>0</v>
      </c>
      <c r="AB638" s="21">
        <f>'Data Entry'!S638</f>
        <v>0</v>
      </c>
      <c r="AC638" s="21">
        <f>'Data Entry'!T638</f>
        <v>0</v>
      </c>
      <c r="AD638" s="21">
        <f>'Data Entry'!U638</f>
        <v>0</v>
      </c>
      <c r="AE638" s="21">
        <f t="shared" si="163"/>
        <v>0</v>
      </c>
      <c r="AF638" s="13">
        <f>'Data Entry'!V638</f>
        <v>0</v>
      </c>
      <c r="AG638" s="13">
        <f t="shared" si="164"/>
        <v>0</v>
      </c>
      <c r="AH638" s="13">
        <f>'Data Entry'!W638</f>
        <v>0</v>
      </c>
      <c r="AI638" s="13">
        <f>'Data Entry'!X638</f>
        <v>0</v>
      </c>
      <c r="AJ638" s="13">
        <f>'Data Entry'!Y638</f>
        <v>0</v>
      </c>
      <c r="AK638" s="13">
        <f>'Data Entry'!Z638</f>
        <v>0</v>
      </c>
    </row>
    <row r="639" spans="1:37">
      <c r="A639" s="34">
        <f>'Data Entry'!A639</f>
        <v>0</v>
      </c>
      <c r="B639" s="34">
        <f>'Data Entry'!B639</f>
        <v>0</v>
      </c>
      <c r="C639" s="20">
        <f>IF('Data Entry'!C639="red",1,IF('Data Entry'!C639="blue",2,0))</f>
        <v>0</v>
      </c>
      <c r="D639" s="22">
        <f>'Data Entry'!D639</f>
        <v>0</v>
      </c>
      <c r="E639" s="22">
        <f>'Data Entry'!E639</f>
        <v>0</v>
      </c>
      <c r="F639" s="22">
        <f>'Data Entry'!F639</f>
        <v>0</v>
      </c>
      <c r="G639" s="22">
        <f>'Data Entry'!G639</f>
        <v>0</v>
      </c>
      <c r="H639" s="22">
        <f>'Data Entry'!H639</f>
        <v>0</v>
      </c>
      <c r="I639" s="22">
        <f t="shared" si="165"/>
        <v>0</v>
      </c>
      <c r="J639" s="22">
        <f t="shared" si="166"/>
        <v>0</v>
      </c>
      <c r="K639" s="22">
        <f t="shared" si="153"/>
        <v>0</v>
      </c>
      <c r="L639" s="22">
        <f t="shared" si="154"/>
        <v>0</v>
      </c>
      <c r="M639" s="22">
        <f t="shared" si="155"/>
        <v>0</v>
      </c>
      <c r="N639" s="22">
        <f t="shared" si="156"/>
        <v>0</v>
      </c>
      <c r="O639" s="22">
        <f t="shared" si="157"/>
        <v>0</v>
      </c>
      <c r="P639" s="35">
        <f>'Data Entry'!I639</f>
        <v>0</v>
      </c>
      <c r="Q639" s="35">
        <f>'Data Entry'!J639</f>
        <v>0</v>
      </c>
      <c r="R639" s="35">
        <f>'Data Entry'!K639</f>
        <v>0</v>
      </c>
      <c r="S639" s="35">
        <f>'Data Entry'!L639</f>
        <v>0</v>
      </c>
      <c r="T639" s="35">
        <f t="shared" si="158"/>
        <v>0</v>
      </c>
      <c r="U639" s="35">
        <f t="shared" si="159"/>
        <v>0</v>
      </c>
      <c r="V639" s="35" t="e">
        <f t="shared" si="167"/>
        <v>#DIV/0!</v>
      </c>
      <c r="W639" s="35" t="e">
        <f t="shared" si="168"/>
        <v>#DIV/0!</v>
      </c>
      <c r="X639" s="35">
        <f t="shared" si="169"/>
        <v>0</v>
      </c>
      <c r="Y639" s="35">
        <f t="shared" si="160"/>
        <v>0</v>
      </c>
      <c r="Z639" s="35">
        <f t="shared" si="161"/>
        <v>0</v>
      </c>
      <c r="AA639" s="35">
        <f t="shared" si="162"/>
        <v>0</v>
      </c>
      <c r="AB639" s="21">
        <f>'Data Entry'!S639</f>
        <v>0</v>
      </c>
      <c r="AC639" s="21">
        <f>'Data Entry'!T639</f>
        <v>0</v>
      </c>
      <c r="AD639" s="21">
        <f>'Data Entry'!U639</f>
        <v>0</v>
      </c>
      <c r="AE639" s="21">
        <f t="shared" si="163"/>
        <v>0</v>
      </c>
      <c r="AF639" s="13">
        <f>'Data Entry'!V639</f>
        <v>0</v>
      </c>
      <c r="AG639" s="13">
        <f t="shared" si="164"/>
        <v>0</v>
      </c>
      <c r="AH639" s="13">
        <f>'Data Entry'!W639</f>
        <v>0</v>
      </c>
      <c r="AI639" s="13">
        <f>'Data Entry'!X639</f>
        <v>0</v>
      </c>
      <c r="AJ639" s="13">
        <f>'Data Entry'!Y639</f>
        <v>0</v>
      </c>
      <c r="AK639" s="13">
        <f>'Data Entry'!Z639</f>
        <v>0</v>
      </c>
    </row>
    <row r="640" spans="1:37">
      <c r="A640" s="34">
        <f>'Data Entry'!A640</f>
        <v>0</v>
      </c>
      <c r="B640" s="34">
        <f>'Data Entry'!B640</f>
        <v>0</v>
      </c>
      <c r="C640" s="20">
        <f>IF('Data Entry'!C640="red",1,IF('Data Entry'!C640="blue",2,0))</f>
        <v>0</v>
      </c>
      <c r="D640" s="22">
        <f>'Data Entry'!D640</f>
        <v>0</v>
      </c>
      <c r="E640" s="22">
        <f>'Data Entry'!E640</f>
        <v>0</v>
      </c>
      <c r="F640" s="22">
        <f>'Data Entry'!F640</f>
        <v>0</v>
      </c>
      <c r="G640" s="22">
        <f>'Data Entry'!G640</f>
        <v>0</v>
      </c>
      <c r="H640" s="22">
        <f>'Data Entry'!H640</f>
        <v>0</v>
      </c>
      <c r="I640" s="22">
        <f t="shared" si="165"/>
        <v>0</v>
      </c>
      <c r="J640" s="22">
        <f t="shared" si="166"/>
        <v>0</v>
      </c>
      <c r="K640" s="22">
        <f t="shared" si="153"/>
        <v>0</v>
      </c>
      <c r="L640" s="22">
        <f t="shared" si="154"/>
        <v>0</v>
      </c>
      <c r="M640" s="22">
        <f t="shared" si="155"/>
        <v>0</v>
      </c>
      <c r="N640" s="22">
        <f t="shared" si="156"/>
        <v>0</v>
      </c>
      <c r="O640" s="22">
        <f t="shared" si="157"/>
        <v>0</v>
      </c>
      <c r="P640" s="35">
        <f>'Data Entry'!I640</f>
        <v>0</v>
      </c>
      <c r="Q640" s="35">
        <f>'Data Entry'!J640</f>
        <v>0</v>
      </c>
      <c r="R640" s="35">
        <f>'Data Entry'!K640</f>
        <v>0</v>
      </c>
      <c r="S640" s="35">
        <f>'Data Entry'!L640</f>
        <v>0</v>
      </c>
      <c r="T640" s="35">
        <f t="shared" si="158"/>
        <v>0</v>
      </c>
      <c r="U640" s="35">
        <f t="shared" si="159"/>
        <v>0</v>
      </c>
      <c r="V640" s="35" t="e">
        <f t="shared" si="167"/>
        <v>#DIV/0!</v>
      </c>
      <c r="W640" s="35" t="e">
        <f t="shared" si="168"/>
        <v>#DIV/0!</v>
      </c>
      <c r="X640" s="35">
        <f t="shared" si="169"/>
        <v>0</v>
      </c>
      <c r="Y640" s="35">
        <f t="shared" si="160"/>
        <v>0</v>
      </c>
      <c r="Z640" s="35">
        <f t="shared" si="161"/>
        <v>0</v>
      </c>
      <c r="AA640" s="35">
        <f t="shared" si="162"/>
        <v>0</v>
      </c>
      <c r="AB640" s="21">
        <f>'Data Entry'!S640</f>
        <v>0</v>
      </c>
      <c r="AC640" s="21">
        <f>'Data Entry'!T640</f>
        <v>0</v>
      </c>
      <c r="AD640" s="21">
        <f>'Data Entry'!U640</f>
        <v>0</v>
      </c>
      <c r="AE640" s="21">
        <f t="shared" si="163"/>
        <v>0</v>
      </c>
      <c r="AF640" s="13">
        <f>'Data Entry'!V640</f>
        <v>0</v>
      </c>
      <c r="AG640" s="13">
        <f t="shared" si="164"/>
        <v>0</v>
      </c>
      <c r="AH640" s="13">
        <f>'Data Entry'!W640</f>
        <v>0</v>
      </c>
      <c r="AI640" s="13">
        <f>'Data Entry'!X640</f>
        <v>0</v>
      </c>
      <c r="AJ640" s="13">
        <f>'Data Entry'!Y640</f>
        <v>0</v>
      </c>
      <c r="AK640" s="13">
        <f>'Data Entry'!Z640</f>
        <v>0</v>
      </c>
    </row>
    <row r="641" spans="1:37">
      <c r="A641" s="34">
        <f>'Data Entry'!A641</f>
        <v>0</v>
      </c>
      <c r="B641" s="34">
        <f>'Data Entry'!B641</f>
        <v>0</v>
      </c>
      <c r="C641" s="20">
        <f>IF('Data Entry'!C641="red",1,IF('Data Entry'!C641="blue",2,0))</f>
        <v>0</v>
      </c>
      <c r="D641" s="22">
        <f>'Data Entry'!D641</f>
        <v>0</v>
      </c>
      <c r="E641" s="22">
        <f>'Data Entry'!E641</f>
        <v>0</v>
      </c>
      <c r="F641" s="22">
        <f>'Data Entry'!F641</f>
        <v>0</v>
      </c>
      <c r="G641" s="22">
        <f>'Data Entry'!G641</f>
        <v>0</v>
      </c>
      <c r="H641" s="22">
        <f>'Data Entry'!H641</f>
        <v>0</v>
      </c>
      <c r="I641" s="22">
        <f t="shared" si="165"/>
        <v>0</v>
      </c>
      <c r="J641" s="22">
        <f t="shared" si="166"/>
        <v>0</v>
      </c>
      <c r="K641" s="22">
        <f t="shared" si="153"/>
        <v>0</v>
      </c>
      <c r="L641" s="22">
        <f t="shared" si="154"/>
        <v>0</v>
      </c>
      <c r="M641" s="22">
        <f t="shared" si="155"/>
        <v>0</v>
      </c>
      <c r="N641" s="22">
        <f t="shared" si="156"/>
        <v>0</v>
      </c>
      <c r="O641" s="22">
        <f t="shared" si="157"/>
        <v>0</v>
      </c>
      <c r="P641" s="35">
        <f>'Data Entry'!I641</f>
        <v>0</v>
      </c>
      <c r="Q641" s="35">
        <f>'Data Entry'!J641</f>
        <v>0</v>
      </c>
      <c r="R641" s="35">
        <f>'Data Entry'!K641</f>
        <v>0</v>
      </c>
      <c r="S641" s="35">
        <f>'Data Entry'!L641</f>
        <v>0</v>
      </c>
      <c r="T641" s="35">
        <f t="shared" si="158"/>
        <v>0</v>
      </c>
      <c r="U641" s="35">
        <f t="shared" si="159"/>
        <v>0</v>
      </c>
      <c r="V641" s="35" t="e">
        <f t="shared" si="167"/>
        <v>#DIV/0!</v>
      </c>
      <c r="W641" s="35" t="e">
        <f t="shared" si="168"/>
        <v>#DIV/0!</v>
      </c>
      <c r="X641" s="35">
        <f t="shared" si="169"/>
        <v>0</v>
      </c>
      <c r="Y641" s="35">
        <f t="shared" si="160"/>
        <v>0</v>
      </c>
      <c r="Z641" s="35">
        <f t="shared" si="161"/>
        <v>0</v>
      </c>
      <c r="AA641" s="35">
        <f t="shared" si="162"/>
        <v>0</v>
      </c>
      <c r="AB641" s="21">
        <f>'Data Entry'!S641</f>
        <v>0</v>
      </c>
      <c r="AC641" s="21">
        <f>'Data Entry'!T641</f>
        <v>0</v>
      </c>
      <c r="AD641" s="21">
        <f>'Data Entry'!U641</f>
        <v>0</v>
      </c>
      <c r="AE641" s="21">
        <f t="shared" si="163"/>
        <v>0</v>
      </c>
      <c r="AF641" s="13">
        <f>'Data Entry'!V641</f>
        <v>0</v>
      </c>
      <c r="AG641" s="13">
        <f t="shared" si="164"/>
        <v>0</v>
      </c>
      <c r="AH641" s="13">
        <f>'Data Entry'!W641</f>
        <v>0</v>
      </c>
      <c r="AI641" s="13">
        <f>'Data Entry'!X641</f>
        <v>0</v>
      </c>
      <c r="AJ641" s="13">
        <f>'Data Entry'!Y641</f>
        <v>0</v>
      </c>
      <c r="AK641" s="13">
        <f>'Data Entry'!Z641</f>
        <v>0</v>
      </c>
    </row>
    <row r="642" spans="1:37">
      <c r="A642" s="34">
        <f>'Data Entry'!A642</f>
        <v>0</v>
      </c>
      <c r="B642" s="34">
        <f>'Data Entry'!B642</f>
        <v>0</v>
      </c>
      <c r="C642" s="20">
        <f>IF('Data Entry'!C642="red",1,IF('Data Entry'!C642="blue",2,0))</f>
        <v>0</v>
      </c>
      <c r="D642" s="22">
        <f>'Data Entry'!D642</f>
        <v>0</v>
      </c>
      <c r="E642" s="22">
        <f>'Data Entry'!E642</f>
        <v>0</v>
      </c>
      <c r="F642" s="22">
        <f>'Data Entry'!F642</f>
        <v>0</v>
      </c>
      <c r="G642" s="22">
        <f>'Data Entry'!G642</f>
        <v>0</v>
      </c>
      <c r="H642" s="22">
        <f>'Data Entry'!H642</f>
        <v>0</v>
      </c>
      <c r="I642" s="22">
        <f t="shared" si="165"/>
        <v>0</v>
      </c>
      <c r="J642" s="22">
        <f t="shared" si="166"/>
        <v>0</v>
      </c>
      <c r="K642" s="22">
        <f t="shared" si="153"/>
        <v>0</v>
      </c>
      <c r="L642" s="22">
        <f t="shared" si="154"/>
        <v>0</v>
      </c>
      <c r="M642" s="22">
        <f t="shared" si="155"/>
        <v>0</v>
      </c>
      <c r="N642" s="22">
        <f t="shared" si="156"/>
        <v>0</v>
      </c>
      <c r="O642" s="22">
        <f t="shared" si="157"/>
        <v>0</v>
      </c>
      <c r="P642" s="35">
        <f>'Data Entry'!I642</f>
        <v>0</v>
      </c>
      <c r="Q642" s="35">
        <f>'Data Entry'!J642</f>
        <v>0</v>
      </c>
      <c r="R642" s="35">
        <f>'Data Entry'!K642</f>
        <v>0</v>
      </c>
      <c r="S642" s="35">
        <f>'Data Entry'!L642</f>
        <v>0</v>
      </c>
      <c r="T642" s="35">
        <f t="shared" si="158"/>
        <v>0</v>
      </c>
      <c r="U642" s="35">
        <f t="shared" si="159"/>
        <v>0</v>
      </c>
      <c r="V642" s="35" t="e">
        <f t="shared" si="167"/>
        <v>#DIV/0!</v>
      </c>
      <c r="W642" s="35" t="e">
        <f t="shared" si="168"/>
        <v>#DIV/0!</v>
      </c>
      <c r="X642" s="35">
        <f t="shared" si="169"/>
        <v>0</v>
      </c>
      <c r="Y642" s="35">
        <f t="shared" si="160"/>
        <v>0</v>
      </c>
      <c r="Z642" s="35">
        <f t="shared" si="161"/>
        <v>0</v>
      </c>
      <c r="AA642" s="35">
        <f t="shared" si="162"/>
        <v>0</v>
      </c>
      <c r="AB642" s="21">
        <f>'Data Entry'!S642</f>
        <v>0</v>
      </c>
      <c r="AC642" s="21">
        <f>'Data Entry'!T642</f>
        <v>0</v>
      </c>
      <c r="AD642" s="21">
        <f>'Data Entry'!U642</f>
        <v>0</v>
      </c>
      <c r="AE642" s="21">
        <f t="shared" si="163"/>
        <v>0</v>
      </c>
      <c r="AF642" s="13">
        <f>'Data Entry'!V642</f>
        <v>0</v>
      </c>
      <c r="AG642" s="13">
        <f t="shared" si="164"/>
        <v>0</v>
      </c>
      <c r="AH642" s="13">
        <f>'Data Entry'!W642</f>
        <v>0</v>
      </c>
      <c r="AI642" s="13">
        <f>'Data Entry'!X642</f>
        <v>0</v>
      </c>
      <c r="AJ642" s="13">
        <f>'Data Entry'!Y642</f>
        <v>0</v>
      </c>
      <c r="AK642" s="13">
        <f>'Data Entry'!Z642</f>
        <v>0</v>
      </c>
    </row>
    <row r="643" spans="1:37">
      <c r="A643" s="34">
        <f>'Data Entry'!A643</f>
        <v>0</v>
      </c>
      <c r="B643" s="34">
        <f>'Data Entry'!B643</f>
        <v>0</v>
      </c>
      <c r="C643" s="20">
        <f>IF('Data Entry'!C643="red",1,IF('Data Entry'!C643="blue",2,0))</f>
        <v>0</v>
      </c>
      <c r="D643" s="22">
        <f>'Data Entry'!D643</f>
        <v>0</v>
      </c>
      <c r="E643" s="22">
        <f>'Data Entry'!E643</f>
        <v>0</v>
      </c>
      <c r="F643" s="22">
        <f>'Data Entry'!F643</f>
        <v>0</v>
      </c>
      <c r="G643" s="22">
        <f>'Data Entry'!G643</f>
        <v>0</v>
      </c>
      <c r="H643" s="22">
        <f>'Data Entry'!H643</f>
        <v>0</v>
      </c>
      <c r="I643" s="22">
        <f t="shared" si="165"/>
        <v>0</v>
      </c>
      <c r="J643" s="22">
        <f t="shared" si="166"/>
        <v>0</v>
      </c>
      <c r="K643" s="22">
        <f t="shared" ref="K643:K706" si="170">IF(D643=1,2,0)</f>
        <v>0</v>
      </c>
      <c r="L643" s="22">
        <f t="shared" ref="L643:L706" si="171">E643*2</f>
        <v>0</v>
      </c>
      <c r="M643" s="22">
        <f t="shared" ref="M643:M706" si="172">G643*4</f>
        <v>0</v>
      </c>
      <c r="N643" s="22">
        <f t="shared" ref="N643:N706" si="173">I643+J643</f>
        <v>0</v>
      </c>
      <c r="O643" s="22">
        <f t="shared" ref="O643:O706" si="174">SUM(K643:M643)</f>
        <v>0</v>
      </c>
      <c r="P643" s="35">
        <f>'Data Entry'!I643</f>
        <v>0</v>
      </c>
      <c r="Q643" s="35">
        <f>'Data Entry'!J643</f>
        <v>0</v>
      </c>
      <c r="R643" s="35">
        <f>'Data Entry'!K643</f>
        <v>0</v>
      </c>
      <c r="S643" s="35">
        <f>'Data Entry'!L643</f>
        <v>0</v>
      </c>
      <c r="T643" s="35">
        <f t="shared" ref="T643:T706" si="175">P643+Q643</f>
        <v>0</v>
      </c>
      <c r="U643" s="35">
        <f t="shared" ref="U643:U706" si="176">R643+S643</f>
        <v>0</v>
      </c>
      <c r="V643" s="35" t="e">
        <f t="shared" si="167"/>
        <v>#DIV/0!</v>
      </c>
      <c r="W643" s="35" t="e">
        <f t="shared" si="168"/>
        <v>#DIV/0!</v>
      </c>
      <c r="X643" s="35">
        <f t="shared" si="169"/>
        <v>0</v>
      </c>
      <c r="Y643" s="35">
        <f t="shared" ref="Y643:Y706" si="177">P643</f>
        <v>0</v>
      </c>
      <c r="Z643" s="35">
        <f t="shared" ref="Z643:Z706" si="178">R643*2</f>
        <v>0</v>
      </c>
      <c r="AA643" s="35">
        <f t="shared" ref="AA643:AA706" si="179">Y643+Z643</f>
        <v>0</v>
      </c>
      <c r="AB643" s="21">
        <f>'Data Entry'!S643</f>
        <v>0</v>
      </c>
      <c r="AC643" s="21">
        <f>'Data Entry'!T643</f>
        <v>0</v>
      </c>
      <c r="AD643" s="21">
        <f>'Data Entry'!U643</f>
        <v>0</v>
      </c>
      <c r="AE643" s="21">
        <f t="shared" ref="AE643:AE706" si="180">IF(AC643=4,15,IF(AC643=3,10,IF(AC643=2,6,IF(AC643=1,4,0))))</f>
        <v>0</v>
      </c>
      <c r="AF643" s="13">
        <f>'Data Entry'!V643</f>
        <v>0</v>
      </c>
      <c r="AG643" s="13">
        <f t="shared" ref="AG643:AG706" si="181">AF643/3</f>
        <v>0</v>
      </c>
      <c r="AH643" s="13">
        <f>'Data Entry'!W643</f>
        <v>0</v>
      </c>
      <c r="AI643" s="13">
        <f>'Data Entry'!X643</f>
        <v>0</v>
      </c>
      <c r="AJ643" s="13">
        <f>'Data Entry'!Y643</f>
        <v>0</v>
      </c>
      <c r="AK643" s="13">
        <f>'Data Entry'!Z643</f>
        <v>0</v>
      </c>
    </row>
    <row r="644" spans="1:37">
      <c r="A644" s="34">
        <f>'Data Entry'!A644</f>
        <v>0</v>
      </c>
      <c r="B644" s="34">
        <f>'Data Entry'!B644</f>
        <v>0</v>
      </c>
      <c r="C644" s="20">
        <f>IF('Data Entry'!C644="red",1,IF('Data Entry'!C644="blue",2,0))</f>
        <v>0</v>
      </c>
      <c r="D644" s="22">
        <f>'Data Entry'!D644</f>
        <v>0</v>
      </c>
      <c r="E644" s="22">
        <f>'Data Entry'!E644</f>
        <v>0</v>
      </c>
      <c r="F644" s="22">
        <f>'Data Entry'!F644</f>
        <v>0</v>
      </c>
      <c r="G644" s="22">
        <f>'Data Entry'!G644</f>
        <v>0</v>
      </c>
      <c r="H644" s="22">
        <f>'Data Entry'!H644</f>
        <v>0</v>
      </c>
      <c r="I644" s="22">
        <f t="shared" ref="I644:I707" si="182">E644+F644</f>
        <v>0</v>
      </c>
      <c r="J644" s="22">
        <f t="shared" ref="J644:J707" si="183">G644+H644</f>
        <v>0</v>
      </c>
      <c r="K644" s="22">
        <f t="shared" si="170"/>
        <v>0</v>
      </c>
      <c r="L644" s="22">
        <f t="shared" si="171"/>
        <v>0</v>
      </c>
      <c r="M644" s="22">
        <f t="shared" si="172"/>
        <v>0</v>
      </c>
      <c r="N644" s="22">
        <f t="shared" si="173"/>
        <v>0</v>
      </c>
      <c r="O644" s="22">
        <f t="shared" si="174"/>
        <v>0</v>
      </c>
      <c r="P644" s="35">
        <f>'Data Entry'!I644</f>
        <v>0</v>
      </c>
      <c r="Q644" s="35">
        <f>'Data Entry'!J644</f>
        <v>0</v>
      </c>
      <c r="R644" s="35">
        <f>'Data Entry'!K644</f>
        <v>0</v>
      </c>
      <c r="S644" s="35">
        <f>'Data Entry'!L644</f>
        <v>0</v>
      </c>
      <c r="T644" s="35">
        <f t="shared" si="175"/>
        <v>0</v>
      </c>
      <c r="U644" s="35">
        <f t="shared" si="176"/>
        <v>0</v>
      </c>
      <c r="V644" s="35" t="e">
        <f t="shared" ref="V644:V707" si="184">P644/T644</f>
        <v>#DIV/0!</v>
      </c>
      <c r="W644" s="35" t="e">
        <f t="shared" ref="W644:W707" si="185">R644/U644</f>
        <v>#DIV/0!</v>
      </c>
      <c r="X644" s="35">
        <f t="shared" ref="X644:X707" si="186">(T644+U644)/2</f>
        <v>0</v>
      </c>
      <c r="Y644" s="35">
        <f t="shared" si="177"/>
        <v>0</v>
      </c>
      <c r="Z644" s="35">
        <f t="shared" si="178"/>
        <v>0</v>
      </c>
      <c r="AA644" s="35">
        <f t="shared" si="179"/>
        <v>0</v>
      </c>
      <c r="AB644" s="21">
        <f>'Data Entry'!S644</f>
        <v>0</v>
      </c>
      <c r="AC644" s="21">
        <f>'Data Entry'!T644</f>
        <v>0</v>
      </c>
      <c r="AD644" s="21">
        <f>'Data Entry'!U644</f>
        <v>0</v>
      </c>
      <c r="AE644" s="21">
        <f t="shared" si="180"/>
        <v>0</v>
      </c>
      <c r="AF644" s="13">
        <f>'Data Entry'!V644</f>
        <v>0</v>
      </c>
      <c r="AG644" s="13">
        <f t="shared" si="181"/>
        <v>0</v>
      </c>
      <c r="AH644" s="13">
        <f>'Data Entry'!W644</f>
        <v>0</v>
      </c>
      <c r="AI644" s="13">
        <f>'Data Entry'!X644</f>
        <v>0</v>
      </c>
      <c r="AJ644" s="13">
        <f>'Data Entry'!Y644</f>
        <v>0</v>
      </c>
      <c r="AK644" s="13">
        <f>'Data Entry'!Z644</f>
        <v>0</v>
      </c>
    </row>
    <row r="645" spans="1:37">
      <c r="A645" s="34">
        <f>'Data Entry'!A645</f>
        <v>0</v>
      </c>
      <c r="B645" s="34">
        <f>'Data Entry'!B645</f>
        <v>0</v>
      </c>
      <c r="C645" s="20">
        <f>IF('Data Entry'!C645="red",1,IF('Data Entry'!C645="blue",2,0))</f>
        <v>0</v>
      </c>
      <c r="D645" s="22">
        <f>'Data Entry'!D645</f>
        <v>0</v>
      </c>
      <c r="E645" s="22">
        <f>'Data Entry'!E645</f>
        <v>0</v>
      </c>
      <c r="F645" s="22">
        <f>'Data Entry'!F645</f>
        <v>0</v>
      </c>
      <c r="G645" s="22">
        <f>'Data Entry'!G645</f>
        <v>0</v>
      </c>
      <c r="H645" s="22">
        <f>'Data Entry'!H645</f>
        <v>0</v>
      </c>
      <c r="I645" s="22">
        <f t="shared" si="182"/>
        <v>0</v>
      </c>
      <c r="J645" s="22">
        <f t="shared" si="183"/>
        <v>0</v>
      </c>
      <c r="K645" s="22">
        <f t="shared" si="170"/>
        <v>0</v>
      </c>
      <c r="L645" s="22">
        <f t="shared" si="171"/>
        <v>0</v>
      </c>
      <c r="M645" s="22">
        <f t="shared" si="172"/>
        <v>0</v>
      </c>
      <c r="N645" s="22">
        <f t="shared" si="173"/>
        <v>0</v>
      </c>
      <c r="O645" s="22">
        <f t="shared" si="174"/>
        <v>0</v>
      </c>
      <c r="P645" s="35">
        <f>'Data Entry'!I645</f>
        <v>0</v>
      </c>
      <c r="Q645" s="35">
        <f>'Data Entry'!J645</f>
        <v>0</v>
      </c>
      <c r="R645" s="35">
        <f>'Data Entry'!K645</f>
        <v>0</v>
      </c>
      <c r="S645" s="35">
        <f>'Data Entry'!L645</f>
        <v>0</v>
      </c>
      <c r="T645" s="35">
        <f t="shared" si="175"/>
        <v>0</v>
      </c>
      <c r="U645" s="35">
        <f t="shared" si="176"/>
        <v>0</v>
      </c>
      <c r="V645" s="35" t="e">
        <f t="shared" si="184"/>
        <v>#DIV/0!</v>
      </c>
      <c r="W645" s="35" t="e">
        <f t="shared" si="185"/>
        <v>#DIV/0!</v>
      </c>
      <c r="X645" s="35">
        <f t="shared" si="186"/>
        <v>0</v>
      </c>
      <c r="Y645" s="35">
        <f t="shared" si="177"/>
        <v>0</v>
      </c>
      <c r="Z645" s="35">
        <f t="shared" si="178"/>
        <v>0</v>
      </c>
      <c r="AA645" s="35">
        <f t="shared" si="179"/>
        <v>0</v>
      </c>
      <c r="AB645" s="21">
        <f>'Data Entry'!S645</f>
        <v>0</v>
      </c>
      <c r="AC645" s="21">
        <f>'Data Entry'!T645</f>
        <v>0</v>
      </c>
      <c r="AD645" s="21">
        <f>'Data Entry'!U645</f>
        <v>0</v>
      </c>
      <c r="AE645" s="21">
        <f t="shared" si="180"/>
        <v>0</v>
      </c>
      <c r="AF645" s="13">
        <f>'Data Entry'!V645</f>
        <v>0</v>
      </c>
      <c r="AG645" s="13">
        <f t="shared" si="181"/>
        <v>0</v>
      </c>
      <c r="AH645" s="13">
        <f>'Data Entry'!W645</f>
        <v>0</v>
      </c>
      <c r="AI645" s="13">
        <f>'Data Entry'!X645</f>
        <v>0</v>
      </c>
      <c r="AJ645" s="13">
        <f>'Data Entry'!Y645</f>
        <v>0</v>
      </c>
      <c r="AK645" s="13">
        <f>'Data Entry'!Z645</f>
        <v>0</v>
      </c>
    </row>
    <row r="646" spans="1:37">
      <c r="A646" s="34">
        <f>'Data Entry'!A646</f>
        <v>0</v>
      </c>
      <c r="B646" s="34">
        <f>'Data Entry'!B646</f>
        <v>0</v>
      </c>
      <c r="C646" s="20">
        <f>IF('Data Entry'!C646="red",1,IF('Data Entry'!C646="blue",2,0))</f>
        <v>0</v>
      </c>
      <c r="D646" s="22">
        <f>'Data Entry'!D646</f>
        <v>0</v>
      </c>
      <c r="E646" s="22">
        <f>'Data Entry'!E646</f>
        <v>0</v>
      </c>
      <c r="F646" s="22">
        <f>'Data Entry'!F646</f>
        <v>0</v>
      </c>
      <c r="G646" s="22">
        <f>'Data Entry'!G646</f>
        <v>0</v>
      </c>
      <c r="H646" s="22">
        <f>'Data Entry'!H646</f>
        <v>0</v>
      </c>
      <c r="I646" s="22">
        <f t="shared" si="182"/>
        <v>0</v>
      </c>
      <c r="J646" s="22">
        <f t="shared" si="183"/>
        <v>0</v>
      </c>
      <c r="K646" s="22">
        <f t="shared" si="170"/>
        <v>0</v>
      </c>
      <c r="L646" s="22">
        <f t="shared" si="171"/>
        <v>0</v>
      </c>
      <c r="M646" s="22">
        <f t="shared" si="172"/>
        <v>0</v>
      </c>
      <c r="N646" s="22">
        <f t="shared" si="173"/>
        <v>0</v>
      </c>
      <c r="O646" s="22">
        <f t="shared" si="174"/>
        <v>0</v>
      </c>
      <c r="P646" s="35">
        <f>'Data Entry'!I646</f>
        <v>0</v>
      </c>
      <c r="Q646" s="35">
        <f>'Data Entry'!J646</f>
        <v>0</v>
      </c>
      <c r="R646" s="35">
        <f>'Data Entry'!K646</f>
        <v>0</v>
      </c>
      <c r="S646" s="35">
        <f>'Data Entry'!L646</f>
        <v>0</v>
      </c>
      <c r="T646" s="35">
        <f t="shared" si="175"/>
        <v>0</v>
      </c>
      <c r="U646" s="35">
        <f t="shared" si="176"/>
        <v>0</v>
      </c>
      <c r="V646" s="35" t="e">
        <f t="shared" si="184"/>
        <v>#DIV/0!</v>
      </c>
      <c r="W646" s="35" t="e">
        <f t="shared" si="185"/>
        <v>#DIV/0!</v>
      </c>
      <c r="X646" s="35">
        <f t="shared" si="186"/>
        <v>0</v>
      </c>
      <c r="Y646" s="35">
        <f t="shared" si="177"/>
        <v>0</v>
      </c>
      <c r="Z646" s="35">
        <f t="shared" si="178"/>
        <v>0</v>
      </c>
      <c r="AA646" s="35">
        <f t="shared" si="179"/>
        <v>0</v>
      </c>
      <c r="AB646" s="21">
        <f>'Data Entry'!S646</f>
        <v>0</v>
      </c>
      <c r="AC646" s="21">
        <f>'Data Entry'!T646</f>
        <v>0</v>
      </c>
      <c r="AD646" s="21">
        <f>'Data Entry'!U646</f>
        <v>0</v>
      </c>
      <c r="AE646" s="21">
        <f t="shared" si="180"/>
        <v>0</v>
      </c>
      <c r="AF646" s="13">
        <f>'Data Entry'!V646</f>
        <v>0</v>
      </c>
      <c r="AG646" s="13">
        <f t="shared" si="181"/>
        <v>0</v>
      </c>
      <c r="AH646" s="13">
        <f>'Data Entry'!W646</f>
        <v>0</v>
      </c>
      <c r="AI646" s="13">
        <f>'Data Entry'!X646</f>
        <v>0</v>
      </c>
      <c r="AJ646" s="13">
        <f>'Data Entry'!Y646</f>
        <v>0</v>
      </c>
      <c r="AK646" s="13">
        <f>'Data Entry'!Z646</f>
        <v>0</v>
      </c>
    </row>
    <row r="647" spans="1:37">
      <c r="A647" s="34">
        <f>'Data Entry'!A647</f>
        <v>0</v>
      </c>
      <c r="B647" s="34">
        <f>'Data Entry'!B647</f>
        <v>0</v>
      </c>
      <c r="C647" s="20">
        <f>IF('Data Entry'!C647="red",1,IF('Data Entry'!C647="blue",2,0))</f>
        <v>0</v>
      </c>
      <c r="D647" s="22">
        <f>'Data Entry'!D647</f>
        <v>0</v>
      </c>
      <c r="E647" s="22">
        <f>'Data Entry'!E647</f>
        <v>0</v>
      </c>
      <c r="F647" s="22">
        <f>'Data Entry'!F647</f>
        <v>0</v>
      </c>
      <c r="G647" s="22">
        <f>'Data Entry'!G647</f>
        <v>0</v>
      </c>
      <c r="H647" s="22">
        <f>'Data Entry'!H647</f>
        <v>0</v>
      </c>
      <c r="I647" s="22">
        <f t="shared" si="182"/>
        <v>0</v>
      </c>
      <c r="J647" s="22">
        <f t="shared" si="183"/>
        <v>0</v>
      </c>
      <c r="K647" s="22">
        <f t="shared" si="170"/>
        <v>0</v>
      </c>
      <c r="L647" s="22">
        <f t="shared" si="171"/>
        <v>0</v>
      </c>
      <c r="M647" s="22">
        <f t="shared" si="172"/>
        <v>0</v>
      </c>
      <c r="N647" s="22">
        <f t="shared" si="173"/>
        <v>0</v>
      </c>
      <c r="O647" s="22">
        <f t="shared" si="174"/>
        <v>0</v>
      </c>
      <c r="P647" s="35">
        <f>'Data Entry'!I647</f>
        <v>0</v>
      </c>
      <c r="Q647" s="35">
        <f>'Data Entry'!J647</f>
        <v>0</v>
      </c>
      <c r="R647" s="35">
        <f>'Data Entry'!K647</f>
        <v>0</v>
      </c>
      <c r="S647" s="35">
        <f>'Data Entry'!L647</f>
        <v>0</v>
      </c>
      <c r="T647" s="35">
        <f t="shared" si="175"/>
        <v>0</v>
      </c>
      <c r="U647" s="35">
        <f t="shared" si="176"/>
        <v>0</v>
      </c>
      <c r="V647" s="35" t="e">
        <f t="shared" si="184"/>
        <v>#DIV/0!</v>
      </c>
      <c r="W647" s="35" t="e">
        <f t="shared" si="185"/>
        <v>#DIV/0!</v>
      </c>
      <c r="X647" s="35">
        <f t="shared" si="186"/>
        <v>0</v>
      </c>
      <c r="Y647" s="35">
        <f t="shared" si="177"/>
        <v>0</v>
      </c>
      <c r="Z647" s="35">
        <f t="shared" si="178"/>
        <v>0</v>
      </c>
      <c r="AA647" s="35">
        <f t="shared" si="179"/>
        <v>0</v>
      </c>
      <c r="AB647" s="21">
        <f>'Data Entry'!S647</f>
        <v>0</v>
      </c>
      <c r="AC647" s="21">
        <f>'Data Entry'!T647</f>
        <v>0</v>
      </c>
      <c r="AD647" s="21">
        <f>'Data Entry'!U647</f>
        <v>0</v>
      </c>
      <c r="AE647" s="21">
        <f t="shared" si="180"/>
        <v>0</v>
      </c>
      <c r="AF647" s="13">
        <f>'Data Entry'!V647</f>
        <v>0</v>
      </c>
      <c r="AG647" s="13">
        <f t="shared" si="181"/>
        <v>0</v>
      </c>
      <c r="AH647" s="13">
        <f>'Data Entry'!W647</f>
        <v>0</v>
      </c>
      <c r="AI647" s="13">
        <f>'Data Entry'!X647</f>
        <v>0</v>
      </c>
      <c r="AJ647" s="13">
        <f>'Data Entry'!Y647</f>
        <v>0</v>
      </c>
      <c r="AK647" s="13">
        <f>'Data Entry'!Z647</f>
        <v>0</v>
      </c>
    </row>
    <row r="648" spans="1:37">
      <c r="A648" s="34">
        <f>'Data Entry'!A648</f>
        <v>0</v>
      </c>
      <c r="B648" s="34">
        <f>'Data Entry'!B648</f>
        <v>0</v>
      </c>
      <c r="C648" s="20">
        <f>IF('Data Entry'!C648="red",1,IF('Data Entry'!C648="blue",2,0))</f>
        <v>0</v>
      </c>
      <c r="D648" s="22">
        <f>'Data Entry'!D648</f>
        <v>0</v>
      </c>
      <c r="E648" s="22">
        <f>'Data Entry'!E648</f>
        <v>0</v>
      </c>
      <c r="F648" s="22">
        <f>'Data Entry'!F648</f>
        <v>0</v>
      </c>
      <c r="G648" s="22">
        <f>'Data Entry'!G648</f>
        <v>0</v>
      </c>
      <c r="H648" s="22">
        <f>'Data Entry'!H648</f>
        <v>0</v>
      </c>
      <c r="I648" s="22">
        <f t="shared" si="182"/>
        <v>0</v>
      </c>
      <c r="J648" s="22">
        <f t="shared" si="183"/>
        <v>0</v>
      </c>
      <c r="K648" s="22">
        <f t="shared" si="170"/>
        <v>0</v>
      </c>
      <c r="L648" s="22">
        <f t="shared" si="171"/>
        <v>0</v>
      </c>
      <c r="M648" s="22">
        <f t="shared" si="172"/>
        <v>0</v>
      </c>
      <c r="N648" s="22">
        <f t="shared" si="173"/>
        <v>0</v>
      </c>
      <c r="O648" s="22">
        <f t="shared" si="174"/>
        <v>0</v>
      </c>
      <c r="P648" s="35">
        <f>'Data Entry'!I648</f>
        <v>0</v>
      </c>
      <c r="Q648" s="35">
        <f>'Data Entry'!J648</f>
        <v>0</v>
      </c>
      <c r="R648" s="35">
        <f>'Data Entry'!K648</f>
        <v>0</v>
      </c>
      <c r="S648" s="35">
        <f>'Data Entry'!L648</f>
        <v>0</v>
      </c>
      <c r="T648" s="35">
        <f t="shared" si="175"/>
        <v>0</v>
      </c>
      <c r="U648" s="35">
        <f t="shared" si="176"/>
        <v>0</v>
      </c>
      <c r="V648" s="35" t="e">
        <f t="shared" si="184"/>
        <v>#DIV/0!</v>
      </c>
      <c r="W648" s="35" t="e">
        <f t="shared" si="185"/>
        <v>#DIV/0!</v>
      </c>
      <c r="X648" s="35">
        <f t="shared" si="186"/>
        <v>0</v>
      </c>
      <c r="Y648" s="35">
        <f t="shared" si="177"/>
        <v>0</v>
      </c>
      <c r="Z648" s="35">
        <f t="shared" si="178"/>
        <v>0</v>
      </c>
      <c r="AA648" s="35">
        <f t="shared" si="179"/>
        <v>0</v>
      </c>
      <c r="AB648" s="21">
        <f>'Data Entry'!S648</f>
        <v>0</v>
      </c>
      <c r="AC648" s="21">
        <f>'Data Entry'!T648</f>
        <v>0</v>
      </c>
      <c r="AD648" s="21">
        <f>'Data Entry'!U648</f>
        <v>0</v>
      </c>
      <c r="AE648" s="21">
        <f t="shared" si="180"/>
        <v>0</v>
      </c>
      <c r="AF648" s="13">
        <f>'Data Entry'!V648</f>
        <v>0</v>
      </c>
      <c r="AG648" s="13">
        <f t="shared" si="181"/>
        <v>0</v>
      </c>
      <c r="AH648" s="13">
        <f>'Data Entry'!W648</f>
        <v>0</v>
      </c>
      <c r="AI648" s="13">
        <f>'Data Entry'!X648</f>
        <v>0</v>
      </c>
      <c r="AJ648" s="13">
        <f>'Data Entry'!Y648</f>
        <v>0</v>
      </c>
      <c r="AK648" s="13">
        <f>'Data Entry'!Z648</f>
        <v>0</v>
      </c>
    </row>
    <row r="649" spans="1:37">
      <c r="A649" s="34">
        <f>'Data Entry'!A649</f>
        <v>0</v>
      </c>
      <c r="B649" s="34">
        <f>'Data Entry'!B649</f>
        <v>0</v>
      </c>
      <c r="C649" s="20">
        <f>IF('Data Entry'!C649="red",1,IF('Data Entry'!C649="blue",2,0))</f>
        <v>0</v>
      </c>
      <c r="D649" s="22">
        <f>'Data Entry'!D649</f>
        <v>0</v>
      </c>
      <c r="E649" s="22">
        <f>'Data Entry'!E649</f>
        <v>0</v>
      </c>
      <c r="F649" s="22">
        <f>'Data Entry'!F649</f>
        <v>0</v>
      </c>
      <c r="G649" s="22">
        <f>'Data Entry'!G649</f>
        <v>0</v>
      </c>
      <c r="H649" s="22">
        <f>'Data Entry'!H649</f>
        <v>0</v>
      </c>
      <c r="I649" s="22">
        <f t="shared" si="182"/>
        <v>0</v>
      </c>
      <c r="J649" s="22">
        <f t="shared" si="183"/>
        <v>0</v>
      </c>
      <c r="K649" s="22">
        <f t="shared" si="170"/>
        <v>0</v>
      </c>
      <c r="L649" s="22">
        <f t="shared" si="171"/>
        <v>0</v>
      </c>
      <c r="M649" s="22">
        <f t="shared" si="172"/>
        <v>0</v>
      </c>
      <c r="N649" s="22">
        <f t="shared" si="173"/>
        <v>0</v>
      </c>
      <c r="O649" s="22">
        <f t="shared" si="174"/>
        <v>0</v>
      </c>
      <c r="P649" s="35">
        <f>'Data Entry'!I649</f>
        <v>0</v>
      </c>
      <c r="Q649" s="35">
        <f>'Data Entry'!J649</f>
        <v>0</v>
      </c>
      <c r="R649" s="35">
        <f>'Data Entry'!K649</f>
        <v>0</v>
      </c>
      <c r="S649" s="35">
        <f>'Data Entry'!L649</f>
        <v>0</v>
      </c>
      <c r="T649" s="35">
        <f t="shared" si="175"/>
        <v>0</v>
      </c>
      <c r="U649" s="35">
        <f t="shared" si="176"/>
        <v>0</v>
      </c>
      <c r="V649" s="35" t="e">
        <f t="shared" si="184"/>
        <v>#DIV/0!</v>
      </c>
      <c r="W649" s="35" t="e">
        <f t="shared" si="185"/>
        <v>#DIV/0!</v>
      </c>
      <c r="X649" s="35">
        <f t="shared" si="186"/>
        <v>0</v>
      </c>
      <c r="Y649" s="35">
        <f t="shared" si="177"/>
        <v>0</v>
      </c>
      <c r="Z649" s="35">
        <f t="shared" si="178"/>
        <v>0</v>
      </c>
      <c r="AA649" s="35">
        <f t="shared" si="179"/>
        <v>0</v>
      </c>
      <c r="AB649" s="21">
        <f>'Data Entry'!S649</f>
        <v>0</v>
      </c>
      <c r="AC649" s="21">
        <f>'Data Entry'!T649</f>
        <v>0</v>
      </c>
      <c r="AD649" s="21">
        <f>'Data Entry'!U649</f>
        <v>0</v>
      </c>
      <c r="AE649" s="21">
        <f t="shared" si="180"/>
        <v>0</v>
      </c>
      <c r="AF649" s="13">
        <f>'Data Entry'!V649</f>
        <v>0</v>
      </c>
      <c r="AG649" s="13">
        <f t="shared" si="181"/>
        <v>0</v>
      </c>
      <c r="AH649" s="13">
        <f>'Data Entry'!W649</f>
        <v>0</v>
      </c>
      <c r="AI649" s="13">
        <f>'Data Entry'!X649</f>
        <v>0</v>
      </c>
      <c r="AJ649" s="13">
        <f>'Data Entry'!Y649</f>
        <v>0</v>
      </c>
      <c r="AK649" s="13">
        <f>'Data Entry'!Z649</f>
        <v>0</v>
      </c>
    </row>
    <row r="650" spans="1:37">
      <c r="A650" s="34">
        <f>'Data Entry'!A650</f>
        <v>0</v>
      </c>
      <c r="B650" s="34">
        <f>'Data Entry'!B650</f>
        <v>0</v>
      </c>
      <c r="C650" s="20">
        <f>IF('Data Entry'!C650="red",1,IF('Data Entry'!C650="blue",2,0))</f>
        <v>0</v>
      </c>
      <c r="D650" s="22">
        <f>'Data Entry'!D650</f>
        <v>0</v>
      </c>
      <c r="E650" s="22">
        <f>'Data Entry'!E650</f>
        <v>0</v>
      </c>
      <c r="F650" s="22">
        <f>'Data Entry'!F650</f>
        <v>0</v>
      </c>
      <c r="G650" s="22">
        <f>'Data Entry'!G650</f>
        <v>0</v>
      </c>
      <c r="H650" s="22">
        <f>'Data Entry'!H650</f>
        <v>0</v>
      </c>
      <c r="I650" s="22">
        <f t="shared" si="182"/>
        <v>0</v>
      </c>
      <c r="J650" s="22">
        <f t="shared" si="183"/>
        <v>0</v>
      </c>
      <c r="K650" s="22">
        <f t="shared" si="170"/>
        <v>0</v>
      </c>
      <c r="L650" s="22">
        <f t="shared" si="171"/>
        <v>0</v>
      </c>
      <c r="M650" s="22">
        <f t="shared" si="172"/>
        <v>0</v>
      </c>
      <c r="N650" s="22">
        <f t="shared" si="173"/>
        <v>0</v>
      </c>
      <c r="O650" s="22">
        <f t="shared" si="174"/>
        <v>0</v>
      </c>
      <c r="P650" s="35">
        <f>'Data Entry'!I650</f>
        <v>0</v>
      </c>
      <c r="Q650" s="35">
        <f>'Data Entry'!J650</f>
        <v>0</v>
      </c>
      <c r="R650" s="35">
        <f>'Data Entry'!K650</f>
        <v>0</v>
      </c>
      <c r="S650" s="35">
        <f>'Data Entry'!L650</f>
        <v>0</v>
      </c>
      <c r="T650" s="35">
        <f t="shared" si="175"/>
        <v>0</v>
      </c>
      <c r="U650" s="35">
        <f t="shared" si="176"/>
        <v>0</v>
      </c>
      <c r="V650" s="35" t="e">
        <f t="shared" si="184"/>
        <v>#DIV/0!</v>
      </c>
      <c r="W650" s="35" t="e">
        <f t="shared" si="185"/>
        <v>#DIV/0!</v>
      </c>
      <c r="X650" s="35">
        <f t="shared" si="186"/>
        <v>0</v>
      </c>
      <c r="Y650" s="35">
        <f t="shared" si="177"/>
        <v>0</v>
      </c>
      <c r="Z650" s="35">
        <f t="shared" si="178"/>
        <v>0</v>
      </c>
      <c r="AA650" s="35">
        <f t="shared" si="179"/>
        <v>0</v>
      </c>
      <c r="AB650" s="21">
        <f>'Data Entry'!S650</f>
        <v>0</v>
      </c>
      <c r="AC650" s="21">
        <f>'Data Entry'!T650</f>
        <v>0</v>
      </c>
      <c r="AD650" s="21">
        <f>'Data Entry'!U650</f>
        <v>0</v>
      </c>
      <c r="AE650" s="21">
        <f t="shared" si="180"/>
        <v>0</v>
      </c>
      <c r="AF650" s="13">
        <f>'Data Entry'!V650</f>
        <v>0</v>
      </c>
      <c r="AG650" s="13">
        <f t="shared" si="181"/>
        <v>0</v>
      </c>
      <c r="AH650" s="13">
        <f>'Data Entry'!W650</f>
        <v>0</v>
      </c>
      <c r="AI650" s="13">
        <f>'Data Entry'!X650</f>
        <v>0</v>
      </c>
      <c r="AJ650" s="13">
        <f>'Data Entry'!Y650</f>
        <v>0</v>
      </c>
      <c r="AK650" s="13">
        <f>'Data Entry'!Z650</f>
        <v>0</v>
      </c>
    </row>
    <row r="651" spans="1:37">
      <c r="A651" s="34">
        <f>'Data Entry'!A651</f>
        <v>0</v>
      </c>
      <c r="B651" s="34">
        <f>'Data Entry'!B651</f>
        <v>0</v>
      </c>
      <c r="C651" s="20">
        <f>IF('Data Entry'!C651="red",1,IF('Data Entry'!C651="blue",2,0))</f>
        <v>0</v>
      </c>
      <c r="D651" s="22">
        <f>'Data Entry'!D651</f>
        <v>0</v>
      </c>
      <c r="E651" s="22">
        <f>'Data Entry'!E651</f>
        <v>0</v>
      </c>
      <c r="F651" s="22">
        <f>'Data Entry'!F651</f>
        <v>0</v>
      </c>
      <c r="G651" s="22">
        <f>'Data Entry'!G651</f>
        <v>0</v>
      </c>
      <c r="H651" s="22">
        <f>'Data Entry'!H651</f>
        <v>0</v>
      </c>
      <c r="I651" s="22">
        <f t="shared" si="182"/>
        <v>0</v>
      </c>
      <c r="J651" s="22">
        <f t="shared" si="183"/>
        <v>0</v>
      </c>
      <c r="K651" s="22">
        <f t="shared" si="170"/>
        <v>0</v>
      </c>
      <c r="L651" s="22">
        <f t="shared" si="171"/>
        <v>0</v>
      </c>
      <c r="M651" s="22">
        <f t="shared" si="172"/>
        <v>0</v>
      </c>
      <c r="N651" s="22">
        <f t="shared" si="173"/>
        <v>0</v>
      </c>
      <c r="O651" s="22">
        <f t="shared" si="174"/>
        <v>0</v>
      </c>
      <c r="P651" s="35">
        <f>'Data Entry'!I651</f>
        <v>0</v>
      </c>
      <c r="Q651" s="35">
        <f>'Data Entry'!J651</f>
        <v>0</v>
      </c>
      <c r="R651" s="35">
        <f>'Data Entry'!K651</f>
        <v>0</v>
      </c>
      <c r="S651" s="35">
        <f>'Data Entry'!L651</f>
        <v>0</v>
      </c>
      <c r="T651" s="35">
        <f t="shared" si="175"/>
        <v>0</v>
      </c>
      <c r="U651" s="35">
        <f t="shared" si="176"/>
        <v>0</v>
      </c>
      <c r="V651" s="35" t="e">
        <f t="shared" si="184"/>
        <v>#DIV/0!</v>
      </c>
      <c r="W651" s="35" t="e">
        <f t="shared" si="185"/>
        <v>#DIV/0!</v>
      </c>
      <c r="X651" s="35">
        <f t="shared" si="186"/>
        <v>0</v>
      </c>
      <c r="Y651" s="35">
        <f t="shared" si="177"/>
        <v>0</v>
      </c>
      <c r="Z651" s="35">
        <f t="shared" si="178"/>
        <v>0</v>
      </c>
      <c r="AA651" s="35">
        <f t="shared" si="179"/>
        <v>0</v>
      </c>
      <c r="AB651" s="21">
        <f>'Data Entry'!S651</f>
        <v>0</v>
      </c>
      <c r="AC651" s="21">
        <f>'Data Entry'!T651</f>
        <v>0</v>
      </c>
      <c r="AD651" s="21">
        <f>'Data Entry'!U651</f>
        <v>0</v>
      </c>
      <c r="AE651" s="21">
        <f t="shared" si="180"/>
        <v>0</v>
      </c>
      <c r="AF651" s="13">
        <f>'Data Entry'!V651</f>
        <v>0</v>
      </c>
      <c r="AG651" s="13">
        <f t="shared" si="181"/>
        <v>0</v>
      </c>
      <c r="AH651" s="13">
        <f>'Data Entry'!W651</f>
        <v>0</v>
      </c>
      <c r="AI651" s="13">
        <f>'Data Entry'!X651</f>
        <v>0</v>
      </c>
      <c r="AJ651" s="13">
        <f>'Data Entry'!Y651</f>
        <v>0</v>
      </c>
      <c r="AK651" s="13">
        <f>'Data Entry'!Z651</f>
        <v>0</v>
      </c>
    </row>
    <row r="652" spans="1:37">
      <c r="A652" s="34">
        <f>'Data Entry'!A652</f>
        <v>0</v>
      </c>
      <c r="B652" s="34">
        <f>'Data Entry'!B652</f>
        <v>0</v>
      </c>
      <c r="C652" s="20">
        <f>IF('Data Entry'!C652="red",1,IF('Data Entry'!C652="blue",2,0))</f>
        <v>0</v>
      </c>
      <c r="D652" s="22">
        <f>'Data Entry'!D652</f>
        <v>0</v>
      </c>
      <c r="E652" s="22">
        <f>'Data Entry'!E652</f>
        <v>0</v>
      </c>
      <c r="F652" s="22">
        <f>'Data Entry'!F652</f>
        <v>0</v>
      </c>
      <c r="G652" s="22">
        <f>'Data Entry'!G652</f>
        <v>0</v>
      </c>
      <c r="H652" s="22">
        <f>'Data Entry'!H652</f>
        <v>0</v>
      </c>
      <c r="I652" s="22">
        <f t="shared" si="182"/>
        <v>0</v>
      </c>
      <c r="J652" s="22">
        <f t="shared" si="183"/>
        <v>0</v>
      </c>
      <c r="K652" s="22">
        <f t="shared" si="170"/>
        <v>0</v>
      </c>
      <c r="L652" s="22">
        <f t="shared" si="171"/>
        <v>0</v>
      </c>
      <c r="M652" s="22">
        <f t="shared" si="172"/>
        <v>0</v>
      </c>
      <c r="N652" s="22">
        <f t="shared" si="173"/>
        <v>0</v>
      </c>
      <c r="O652" s="22">
        <f t="shared" si="174"/>
        <v>0</v>
      </c>
      <c r="P652" s="35">
        <f>'Data Entry'!I652</f>
        <v>0</v>
      </c>
      <c r="Q652" s="35">
        <f>'Data Entry'!J652</f>
        <v>0</v>
      </c>
      <c r="R652" s="35">
        <f>'Data Entry'!K652</f>
        <v>0</v>
      </c>
      <c r="S652" s="35">
        <f>'Data Entry'!L652</f>
        <v>0</v>
      </c>
      <c r="T652" s="35">
        <f t="shared" si="175"/>
        <v>0</v>
      </c>
      <c r="U652" s="35">
        <f t="shared" si="176"/>
        <v>0</v>
      </c>
      <c r="V652" s="35" t="e">
        <f t="shared" si="184"/>
        <v>#DIV/0!</v>
      </c>
      <c r="W652" s="35" t="e">
        <f t="shared" si="185"/>
        <v>#DIV/0!</v>
      </c>
      <c r="X652" s="35">
        <f t="shared" si="186"/>
        <v>0</v>
      </c>
      <c r="Y652" s="35">
        <f t="shared" si="177"/>
        <v>0</v>
      </c>
      <c r="Z652" s="35">
        <f t="shared" si="178"/>
        <v>0</v>
      </c>
      <c r="AA652" s="35">
        <f t="shared" si="179"/>
        <v>0</v>
      </c>
      <c r="AB652" s="21">
        <f>'Data Entry'!S652</f>
        <v>0</v>
      </c>
      <c r="AC652" s="21">
        <f>'Data Entry'!T652</f>
        <v>0</v>
      </c>
      <c r="AD652" s="21">
        <f>'Data Entry'!U652</f>
        <v>0</v>
      </c>
      <c r="AE652" s="21">
        <f t="shared" si="180"/>
        <v>0</v>
      </c>
      <c r="AF652" s="13">
        <f>'Data Entry'!V652</f>
        <v>0</v>
      </c>
      <c r="AG652" s="13">
        <f t="shared" si="181"/>
        <v>0</v>
      </c>
      <c r="AH652" s="13">
        <f>'Data Entry'!W652</f>
        <v>0</v>
      </c>
      <c r="AI652" s="13">
        <f>'Data Entry'!X652</f>
        <v>0</v>
      </c>
      <c r="AJ652" s="13">
        <f>'Data Entry'!Y652</f>
        <v>0</v>
      </c>
      <c r="AK652" s="13">
        <f>'Data Entry'!Z652</f>
        <v>0</v>
      </c>
    </row>
    <row r="653" spans="1:37">
      <c r="A653" s="34">
        <f>'Data Entry'!A653</f>
        <v>0</v>
      </c>
      <c r="B653" s="34">
        <f>'Data Entry'!B653</f>
        <v>0</v>
      </c>
      <c r="C653" s="20">
        <f>IF('Data Entry'!C653="red",1,IF('Data Entry'!C653="blue",2,0))</f>
        <v>0</v>
      </c>
      <c r="D653" s="22">
        <f>'Data Entry'!D653</f>
        <v>0</v>
      </c>
      <c r="E653" s="22">
        <f>'Data Entry'!E653</f>
        <v>0</v>
      </c>
      <c r="F653" s="22">
        <f>'Data Entry'!F653</f>
        <v>0</v>
      </c>
      <c r="G653" s="22">
        <f>'Data Entry'!G653</f>
        <v>0</v>
      </c>
      <c r="H653" s="22">
        <f>'Data Entry'!H653</f>
        <v>0</v>
      </c>
      <c r="I653" s="22">
        <f t="shared" si="182"/>
        <v>0</v>
      </c>
      <c r="J653" s="22">
        <f t="shared" si="183"/>
        <v>0</v>
      </c>
      <c r="K653" s="22">
        <f t="shared" si="170"/>
        <v>0</v>
      </c>
      <c r="L653" s="22">
        <f t="shared" si="171"/>
        <v>0</v>
      </c>
      <c r="M653" s="22">
        <f t="shared" si="172"/>
        <v>0</v>
      </c>
      <c r="N653" s="22">
        <f t="shared" si="173"/>
        <v>0</v>
      </c>
      <c r="O653" s="22">
        <f t="shared" si="174"/>
        <v>0</v>
      </c>
      <c r="P653" s="35">
        <f>'Data Entry'!I653</f>
        <v>0</v>
      </c>
      <c r="Q653" s="35">
        <f>'Data Entry'!J653</f>
        <v>0</v>
      </c>
      <c r="R653" s="35">
        <f>'Data Entry'!K653</f>
        <v>0</v>
      </c>
      <c r="S653" s="35">
        <f>'Data Entry'!L653</f>
        <v>0</v>
      </c>
      <c r="T653" s="35">
        <f t="shared" si="175"/>
        <v>0</v>
      </c>
      <c r="U653" s="35">
        <f t="shared" si="176"/>
        <v>0</v>
      </c>
      <c r="V653" s="35" t="e">
        <f t="shared" si="184"/>
        <v>#DIV/0!</v>
      </c>
      <c r="W653" s="35" t="e">
        <f t="shared" si="185"/>
        <v>#DIV/0!</v>
      </c>
      <c r="X653" s="35">
        <f t="shared" si="186"/>
        <v>0</v>
      </c>
      <c r="Y653" s="35">
        <f t="shared" si="177"/>
        <v>0</v>
      </c>
      <c r="Z653" s="35">
        <f t="shared" si="178"/>
        <v>0</v>
      </c>
      <c r="AA653" s="35">
        <f t="shared" si="179"/>
        <v>0</v>
      </c>
      <c r="AB653" s="21">
        <f>'Data Entry'!S653</f>
        <v>0</v>
      </c>
      <c r="AC653" s="21">
        <f>'Data Entry'!T653</f>
        <v>0</v>
      </c>
      <c r="AD653" s="21">
        <f>'Data Entry'!U653</f>
        <v>0</v>
      </c>
      <c r="AE653" s="21">
        <f t="shared" si="180"/>
        <v>0</v>
      </c>
      <c r="AF653" s="13">
        <f>'Data Entry'!V653</f>
        <v>0</v>
      </c>
      <c r="AG653" s="13">
        <f t="shared" si="181"/>
        <v>0</v>
      </c>
      <c r="AH653" s="13">
        <f>'Data Entry'!W653</f>
        <v>0</v>
      </c>
      <c r="AI653" s="13">
        <f>'Data Entry'!X653</f>
        <v>0</v>
      </c>
      <c r="AJ653" s="13">
        <f>'Data Entry'!Y653</f>
        <v>0</v>
      </c>
      <c r="AK653" s="13">
        <f>'Data Entry'!Z653</f>
        <v>0</v>
      </c>
    </row>
    <row r="654" spans="1:37">
      <c r="A654" s="34">
        <f>'Data Entry'!A654</f>
        <v>0</v>
      </c>
      <c r="B654" s="34">
        <f>'Data Entry'!B654</f>
        <v>0</v>
      </c>
      <c r="C654" s="20">
        <f>IF('Data Entry'!C654="red",1,IF('Data Entry'!C654="blue",2,0))</f>
        <v>0</v>
      </c>
      <c r="D654" s="22">
        <f>'Data Entry'!D654</f>
        <v>0</v>
      </c>
      <c r="E654" s="22">
        <f>'Data Entry'!E654</f>
        <v>0</v>
      </c>
      <c r="F654" s="22">
        <f>'Data Entry'!F654</f>
        <v>0</v>
      </c>
      <c r="G654" s="22">
        <f>'Data Entry'!G654</f>
        <v>0</v>
      </c>
      <c r="H654" s="22">
        <f>'Data Entry'!H654</f>
        <v>0</v>
      </c>
      <c r="I654" s="22">
        <f t="shared" si="182"/>
        <v>0</v>
      </c>
      <c r="J654" s="22">
        <f t="shared" si="183"/>
        <v>0</v>
      </c>
      <c r="K654" s="22">
        <f t="shared" si="170"/>
        <v>0</v>
      </c>
      <c r="L654" s="22">
        <f t="shared" si="171"/>
        <v>0</v>
      </c>
      <c r="M654" s="22">
        <f t="shared" si="172"/>
        <v>0</v>
      </c>
      <c r="N654" s="22">
        <f t="shared" si="173"/>
        <v>0</v>
      </c>
      <c r="O654" s="22">
        <f t="shared" si="174"/>
        <v>0</v>
      </c>
      <c r="P654" s="35">
        <f>'Data Entry'!I654</f>
        <v>0</v>
      </c>
      <c r="Q654" s="35">
        <f>'Data Entry'!J654</f>
        <v>0</v>
      </c>
      <c r="R654" s="35">
        <f>'Data Entry'!K654</f>
        <v>0</v>
      </c>
      <c r="S654" s="35">
        <f>'Data Entry'!L654</f>
        <v>0</v>
      </c>
      <c r="T654" s="35">
        <f t="shared" si="175"/>
        <v>0</v>
      </c>
      <c r="U654" s="35">
        <f t="shared" si="176"/>
        <v>0</v>
      </c>
      <c r="V654" s="35" t="e">
        <f t="shared" si="184"/>
        <v>#DIV/0!</v>
      </c>
      <c r="W654" s="35" t="e">
        <f t="shared" si="185"/>
        <v>#DIV/0!</v>
      </c>
      <c r="X654" s="35">
        <f t="shared" si="186"/>
        <v>0</v>
      </c>
      <c r="Y654" s="35">
        <f t="shared" si="177"/>
        <v>0</v>
      </c>
      <c r="Z654" s="35">
        <f t="shared" si="178"/>
        <v>0</v>
      </c>
      <c r="AA654" s="35">
        <f t="shared" si="179"/>
        <v>0</v>
      </c>
      <c r="AB654" s="21">
        <f>'Data Entry'!S654</f>
        <v>0</v>
      </c>
      <c r="AC654" s="21">
        <f>'Data Entry'!T654</f>
        <v>0</v>
      </c>
      <c r="AD654" s="21">
        <f>'Data Entry'!U654</f>
        <v>0</v>
      </c>
      <c r="AE654" s="21">
        <f t="shared" si="180"/>
        <v>0</v>
      </c>
      <c r="AF654" s="13">
        <f>'Data Entry'!V654</f>
        <v>0</v>
      </c>
      <c r="AG654" s="13">
        <f t="shared" si="181"/>
        <v>0</v>
      </c>
      <c r="AH654" s="13">
        <f>'Data Entry'!W654</f>
        <v>0</v>
      </c>
      <c r="AI654" s="13">
        <f>'Data Entry'!X654</f>
        <v>0</v>
      </c>
      <c r="AJ654" s="13">
        <f>'Data Entry'!Y654</f>
        <v>0</v>
      </c>
      <c r="AK654" s="13">
        <f>'Data Entry'!Z654</f>
        <v>0</v>
      </c>
    </row>
    <row r="655" spans="1:37">
      <c r="A655" s="34">
        <f>'Data Entry'!A655</f>
        <v>0</v>
      </c>
      <c r="B655" s="34">
        <f>'Data Entry'!B655</f>
        <v>0</v>
      </c>
      <c r="C655" s="20">
        <f>IF('Data Entry'!C655="red",1,IF('Data Entry'!C655="blue",2,0))</f>
        <v>0</v>
      </c>
      <c r="D655" s="22">
        <f>'Data Entry'!D655</f>
        <v>0</v>
      </c>
      <c r="E655" s="22">
        <f>'Data Entry'!E655</f>
        <v>0</v>
      </c>
      <c r="F655" s="22">
        <f>'Data Entry'!F655</f>
        <v>0</v>
      </c>
      <c r="G655" s="22">
        <f>'Data Entry'!G655</f>
        <v>0</v>
      </c>
      <c r="H655" s="22">
        <f>'Data Entry'!H655</f>
        <v>0</v>
      </c>
      <c r="I655" s="22">
        <f t="shared" si="182"/>
        <v>0</v>
      </c>
      <c r="J655" s="22">
        <f t="shared" si="183"/>
        <v>0</v>
      </c>
      <c r="K655" s="22">
        <f t="shared" si="170"/>
        <v>0</v>
      </c>
      <c r="L655" s="22">
        <f t="shared" si="171"/>
        <v>0</v>
      </c>
      <c r="M655" s="22">
        <f t="shared" si="172"/>
        <v>0</v>
      </c>
      <c r="N655" s="22">
        <f t="shared" si="173"/>
        <v>0</v>
      </c>
      <c r="O655" s="22">
        <f t="shared" si="174"/>
        <v>0</v>
      </c>
      <c r="P655" s="35">
        <f>'Data Entry'!I655</f>
        <v>0</v>
      </c>
      <c r="Q655" s="35">
        <f>'Data Entry'!J655</f>
        <v>0</v>
      </c>
      <c r="R655" s="35">
        <f>'Data Entry'!K655</f>
        <v>0</v>
      </c>
      <c r="S655" s="35">
        <f>'Data Entry'!L655</f>
        <v>0</v>
      </c>
      <c r="T655" s="35">
        <f t="shared" si="175"/>
        <v>0</v>
      </c>
      <c r="U655" s="35">
        <f t="shared" si="176"/>
        <v>0</v>
      </c>
      <c r="V655" s="35" t="e">
        <f t="shared" si="184"/>
        <v>#DIV/0!</v>
      </c>
      <c r="W655" s="35" t="e">
        <f t="shared" si="185"/>
        <v>#DIV/0!</v>
      </c>
      <c r="X655" s="35">
        <f t="shared" si="186"/>
        <v>0</v>
      </c>
      <c r="Y655" s="35">
        <f t="shared" si="177"/>
        <v>0</v>
      </c>
      <c r="Z655" s="35">
        <f t="shared" si="178"/>
        <v>0</v>
      </c>
      <c r="AA655" s="35">
        <f t="shared" si="179"/>
        <v>0</v>
      </c>
      <c r="AB655" s="21">
        <f>'Data Entry'!S655</f>
        <v>0</v>
      </c>
      <c r="AC655" s="21">
        <f>'Data Entry'!T655</f>
        <v>0</v>
      </c>
      <c r="AD655" s="21">
        <f>'Data Entry'!U655</f>
        <v>0</v>
      </c>
      <c r="AE655" s="21">
        <f t="shared" si="180"/>
        <v>0</v>
      </c>
      <c r="AF655" s="13">
        <f>'Data Entry'!V655</f>
        <v>0</v>
      </c>
      <c r="AG655" s="13">
        <f t="shared" si="181"/>
        <v>0</v>
      </c>
      <c r="AH655" s="13">
        <f>'Data Entry'!W655</f>
        <v>0</v>
      </c>
      <c r="AI655" s="13">
        <f>'Data Entry'!X655</f>
        <v>0</v>
      </c>
      <c r="AJ655" s="13">
        <f>'Data Entry'!Y655</f>
        <v>0</v>
      </c>
      <c r="AK655" s="13">
        <f>'Data Entry'!Z655</f>
        <v>0</v>
      </c>
    </row>
    <row r="656" spans="1:37">
      <c r="A656" s="34">
        <f>'Data Entry'!A656</f>
        <v>0</v>
      </c>
      <c r="B656" s="34">
        <f>'Data Entry'!B656</f>
        <v>0</v>
      </c>
      <c r="C656" s="20">
        <f>IF('Data Entry'!C656="red",1,IF('Data Entry'!C656="blue",2,0))</f>
        <v>0</v>
      </c>
      <c r="D656" s="22">
        <f>'Data Entry'!D656</f>
        <v>0</v>
      </c>
      <c r="E656" s="22">
        <f>'Data Entry'!E656</f>
        <v>0</v>
      </c>
      <c r="F656" s="22">
        <f>'Data Entry'!F656</f>
        <v>0</v>
      </c>
      <c r="G656" s="22">
        <f>'Data Entry'!G656</f>
        <v>0</v>
      </c>
      <c r="H656" s="22">
        <f>'Data Entry'!H656</f>
        <v>0</v>
      </c>
      <c r="I656" s="22">
        <f t="shared" si="182"/>
        <v>0</v>
      </c>
      <c r="J656" s="22">
        <f t="shared" si="183"/>
        <v>0</v>
      </c>
      <c r="K656" s="22">
        <f t="shared" si="170"/>
        <v>0</v>
      </c>
      <c r="L656" s="22">
        <f t="shared" si="171"/>
        <v>0</v>
      </c>
      <c r="M656" s="22">
        <f t="shared" si="172"/>
        <v>0</v>
      </c>
      <c r="N656" s="22">
        <f t="shared" si="173"/>
        <v>0</v>
      </c>
      <c r="O656" s="22">
        <f t="shared" si="174"/>
        <v>0</v>
      </c>
      <c r="P656" s="35">
        <f>'Data Entry'!I656</f>
        <v>0</v>
      </c>
      <c r="Q656" s="35">
        <f>'Data Entry'!J656</f>
        <v>0</v>
      </c>
      <c r="R656" s="35">
        <f>'Data Entry'!K656</f>
        <v>0</v>
      </c>
      <c r="S656" s="35">
        <f>'Data Entry'!L656</f>
        <v>0</v>
      </c>
      <c r="T656" s="35">
        <f t="shared" si="175"/>
        <v>0</v>
      </c>
      <c r="U656" s="35">
        <f t="shared" si="176"/>
        <v>0</v>
      </c>
      <c r="V656" s="35" t="e">
        <f t="shared" si="184"/>
        <v>#DIV/0!</v>
      </c>
      <c r="W656" s="35" t="e">
        <f t="shared" si="185"/>
        <v>#DIV/0!</v>
      </c>
      <c r="X656" s="35">
        <f t="shared" si="186"/>
        <v>0</v>
      </c>
      <c r="Y656" s="35">
        <f t="shared" si="177"/>
        <v>0</v>
      </c>
      <c r="Z656" s="35">
        <f t="shared" si="178"/>
        <v>0</v>
      </c>
      <c r="AA656" s="35">
        <f t="shared" si="179"/>
        <v>0</v>
      </c>
      <c r="AB656" s="21">
        <f>'Data Entry'!S656</f>
        <v>0</v>
      </c>
      <c r="AC656" s="21">
        <f>'Data Entry'!T656</f>
        <v>0</v>
      </c>
      <c r="AD656" s="21">
        <f>'Data Entry'!U656</f>
        <v>0</v>
      </c>
      <c r="AE656" s="21">
        <f t="shared" si="180"/>
        <v>0</v>
      </c>
      <c r="AF656" s="13">
        <f>'Data Entry'!V656</f>
        <v>0</v>
      </c>
      <c r="AG656" s="13">
        <f t="shared" si="181"/>
        <v>0</v>
      </c>
      <c r="AH656" s="13">
        <f>'Data Entry'!W656</f>
        <v>0</v>
      </c>
      <c r="AI656" s="13">
        <f>'Data Entry'!X656</f>
        <v>0</v>
      </c>
      <c r="AJ656" s="13">
        <f>'Data Entry'!Y656</f>
        <v>0</v>
      </c>
      <c r="AK656" s="13">
        <f>'Data Entry'!Z656</f>
        <v>0</v>
      </c>
    </row>
    <row r="657" spans="1:37">
      <c r="A657" s="34">
        <f>'Data Entry'!A657</f>
        <v>0</v>
      </c>
      <c r="B657" s="34">
        <f>'Data Entry'!B657</f>
        <v>0</v>
      </c>
      <c r="C657" s="20">
        <f>IF('Data Entry'!C657="red",1,IF('Data Entry'!C657="blue",2,0))</f>
        <v>0</v>
      </c>
      <c r="D657" s="22">
        <f>'Data Entry'!D657</f>
        <v>0</v>
      </c>
      <c r="E657" s="22">
        <f>'Data Entry'!E657</f>
        <v>0</v>
      </c>
      <c r="F657" s="22">
        <f>'Data Entry'!F657</f>
        <v>0</v>
      </c>
      <c r="G657" s="22">
        <f>'Data Entry'!G657</f>
        <v>0</v>
      </c>
      <c r="H657" s="22">
        <f>'Data Entry'!H657</f>
        <v>0</v>
      </c>
      <c r="I657" s="22">
        <f t="shared" si="182"/>
        <v>0</v>
      </c>
      <c r="J657" s="22">
        <f t="shared" si="183"/>
        <v>0</v>
      </c>
      <c r="K657" s="22">
        <f t="shared" si="170"/>
        <v>0</v>
      </c>
      <c r="L657" s="22">
        <f t="shared" si="171"/>
        <v>0</v>
      </c>
      <c r="M657" s="22">
        <f t="shared" si="172"/>
        <v>0</v>
      </c>
      <c r="N657" s="22">
        <f t="shared" si="173"/>
        <v>0</v>
      </c>
      <c r="O657" s="22">
        <f t="shared" si="174"/>
        <v>0</v>
      </c>
      <c r="P657" s="35">
        <f>'Data Entry'!I657</f>
        <v>0</v>
      </c>
      <c r="Q657" s="35">
        <f>'Data Entry'!J657</f>
        <v>0</v>
      </c>
      <c r="R657" s="35">
        <f>'Data Entry'!K657</f>
        <v>0</v>
      </c>
      <c r="S657" s="35">
        <f>'Data Entry'!L657</f>
        <v>0</v>
      </c>
      <c r="T657" s="35">
        <f t="shared" si="175"/>
        <v>0</v>
      </c>
      <c r="U657" s="35">
        <f t="shared" si="176"/>
        <v>0</v>
      </c>
      <c r="V657" s="35" t="e">
        <f t="shared" si="184"/>
        <v>#DIV/0!</v>
      </c>
      <c r="W657" s="35" t="e">
        <f t="shared" si="185"/>
        <v>#DIV/0!</v>
      </c>
      <c r="X657" s="35">
        <f t="shared" si="186"/>
        <v>0</v>
      </c>
      <c r="Y657" s="35">
        <f t="shared" si="177"/>
        <v>0</v>
      </c>
      <c r="Z657" s="35">
        <f t="shared" si="178"/>
        <v>0</v>
      </c>
      <c r="AA657" s="35">
        <f t="shared" si="179"/>
        <v>0</v>
      </c>
      <c r="AB657" s="21">
        <f>'Data Entry'!S657</f>
        <v>0</v>
      </c>
      <c r="AC657" s="21">
        <f>'Data Entry'!T657</f>
        <v>0</v>
      </c>
      <c r="AD657" s="21">
        <f>'Data Entry'!U657</f>
        <v>0</v>
      </c>
      <c r="AE657" s="21">
        <f t="shared" si="180"/>
        <v>0</v>
      </c>
      <c r="AF657" s="13">
        <f>'Data Entry'!V657</f>
        <v>0</v>
      </c>
      <c r="AG657" s="13">
        <f t="shared" si="181"/>
        <v>0</v>
      </c>
      <c r="AH657" s="13">
        <f>'Data Entry'!W657</f>
        <v>0</v>
      </c>
      <c r="AI657" s="13">
        <f>'Data Entry'!X657</f>
        <v>0</v>
      </c>
      <c r="AJ657" s="13">
        <f>'Data Entry'!Y657</f>
        <v>0</v>
      </c>
      <c r="AK657" s="13">
        <f>'Data Entry'!Z657</f>
        <v>0</v>
      </c>
    </row>
    <row r="658" spans="1:37">
      <c r="A658" s="34">
        <f>'Data Entry'!A658</f>
        <v>0</v>
      </c>
      <c r="B658" s="34">
        <f>'Data Entry'!B658</f>
        <v>0</v>
      </c>
      <c r="C658" s="20">
        <f>IF('Data Entry'!C658="red",1,IF('Data Entry'!C658="blue",2,0))</f>
        <v>0</v>
      </c>
      <c r="D658" s="22">
        <f>'Data Entry'!D658</f>
        <v>0</v>
      </c>
      <c r="E658" s="22">
        <f>'Data Entry'!E658</f>
        <v>0</v>
      </c>
      <c r="F658" s="22">
        <f>'Data Entry'!F658</f>
        <v>0</v>
      </c>
      <c r="G658" s="22">
        <f>'Data Entry'!G658</f>
        <v>0</v>
      </c>
      <c r="H658" s="22">
        <f>'Data Entry'!H658</f>
        <v>0</v>
      </c>
      <c r="I658" s="22">
        <f t="shared" si="182"/>
        <v>0</v>
      </c>
      <c r="J658" s="22">
        <f t="shared" si="183"/>
        <v>0</v>
      </c>
      <c r="K658" s="22">
        <f t="shared" si="170"/>
        <v>0</v>
      </c>
      <c r="L658" s="22">
        <f t="shared" si="171"/>
        <v>0</v>
      </c>
      <c r="M658" s="22">
        <f t="shared" si="172"/>
        <v>0</v>
      </c>
      <c r="N658" s="22">
        <f t="shared" si="173"/>
        <v>0</v>
      </c>
      <c r="O658" s="22">
        <f t="shared" si="174"/>
        <v>0</v>
      </c>
      <c r="P658" s="35">
        <f>'Data Entry'!I658</f>
        <v>0</v>
      </c>
      <c r="Q658" s="35">
        <f>'Data Entry'!J658</f>
        <v>0</v>
      </c>
      <c r="R658" s="35">
        <f>'Data Entry'!K658</f>
        <v>0</v>
      </c>
      <c r="S658" s="35">
        <f>'Data Entry'!L658</f>
        <v>0</v>
      </c>
      <c r="T658" s="35">
        <f t="shared" si="175"/>
        <v>0</v>
      </c>
      <c r="U658" s="35">
        <f t="shared" si="176"/>
        <v>0</v>
      </c>
      <c r="V658" s="35" t="e">
        <f t="shared" si="184"/>
        <v>#DIV/0!</v>
      </c>
      <c r="W658" s="35" t="e">
        <f t="shared" si="185"/>
        <v>#DIV/0!</v>
      </c>
      <c r="X658" s="35">
        <f t="shared" si="186"/>
        <v>0</v>
      </c>
      <c r="Y658" s="35">
        <f t="shared" si="177"/>
        <v>0</v>
      </c>
      <c r="Z658" s="35">
        <f t="shared" si="178"/>
        <v>0</v>
      </c>
      <c r="AA658" s="35">
        <f t="shared" si="179"/>
        <v>0</v>
      </c>
      <c r="AB658" s="21">
        <f>'Data Entry'!S658</f>
        <v>0</v>
      </c>
      <c r="AC658" s="21">
        <f>'Data Entry'!T658</f>
        <v>0</v>
      </c>
      <c r="AD658" s="21">
        <f>'Data Entry'!U658</f>
        <v>0</v>
      </c>
      <c r="AE658" s="21">
        <f t="shared" si="180"/>
        <v>0</v>
      </c>
      <c r="AF658" s="13">
        <f>'Data Entry'!V658</f>
        <v>0</v>
      </c>
      <c r="AG658" s="13">
        <f t="shared" si="181"/>
        <v>0</v>
      </c>
      <c r="AH658" s="13">
        <f>'Data Entry'!W658</f>
        <v>0</v>
      </c>
      <c r="AI658" s="13">
        <f>'Data Entry'!X658</f>
        <v>0</v>
      </c>
      <c r="AJ658" s="13">
        <f>'Data Entry'!Y658</f>
        <v>0</v>
      </c>
      <c r="AK658" s="13">
        <f>'Data Entry'!Z658</f>
        <v>0</v>
      </c>
    </row>
    <row r="659" spans="1:37">
      <c r="A659" s="34">
        <f>'Data Entry'!A659</f>
        <v>0</v>
      </c>
      <c r="B659" s="34">
        <f>'Data Entry'!B659</f>
        <v>0</v>
      </c>
      <c r="C659" s="20">
        <f>IF('Data Entry'!C659="red",1,IF('Data Entry'!C659="blue",2,0))</f>
        <v>0</v>
      </c>
      <c r="D659" s="22">
        <f>'Data Entry'!D659</f>
        <v>0</v>
      </c>
      <c r="E659" s="22">
        <f>'Data Entry'!E659</f>
        <v>0</v>
      </c>
      <c r="F659" s="22">
        <f>'Data Entry'!F659</f>
        <v>0</v>
      </c>
      <c r="G659" s="22">
        <f>'Data Entry'!G659</f>
        <v>0</v>
      </c>
      <c r="H659" s="22">
        <f>'Data Entry'!H659</f>
        <v>0</v>
      </c>
      <c r="I659" s="22">
        <f t="shared" si="182"/>
        <v>0</v>
      </c>
      <c r="J659" s="22">
        <f t="shared" si="183"/>
        <v>0</v>
      </c>
      <c r="K659" s="22">
        <f t="shared" si="170"/>
        <v>0</v>
      </c>
      <c r="L659" s="22">
        <f t="shared" si="171"/>
        <v>0</v>
      </c>
      <c r="M659" s="22">
        <f t="shared" si="172"/>
        <v>0</v>
      </c>
      <c r="N659" s="22">
        <f t="shared" si="173"/>
        <v>0</v>
      </c>
      <c r="O659" s="22">
        <f t="shared" si="174"/>
        <v>0</v>
      </c>
      <c r="P659" s="35">
        <f>'Data Entry'!I659</f>
        <v>0</v>
      </c>
      <c r="Q659" s="35">
        <f>'Data Entry'!J659</f>
        <v>0</v>
      </c>
      <c r="R659" s="35">
        <f>'Data Entry'!K659</f>
        <v>0</v>
      </c>
      <c r="S659" s="35">
        <f>'Data Entry'!L659</f>
        <v>0</v>
      </c>
      <c r="T659" s="35">
        <f t="shared" si="175"/>
        <v>0</v>
      </c>
      <c r="U659" s="35">
        <f t="shared" si="176"/>
        <v>0</v>
      </c>
      <c r="V659" s="35" t="e">
        <f t="shared" si="184"/>
        <v>#DIV/0!</v>
      </c>
      <c r="W659" s="35" t="e">
        <f t="shared" si="185"/>
        <v>#DIV/0!</v>
      </c>
      <c r="X659" s="35">
        <f t="shared" si="186"/>
        <v>0</v>
      </c>
      <c r="Y659" s="35">
        <f t="shared" si="177"/>
        <v>0</v>
      </c>
      <c r="Z659" s="35">
        <f t="shared" si="178"/>
        <v>0</v>
      </c>
      <c r="AA659" s="35">
        <f t="shared" si="179"/>
        <v>0</v>
      </c>
      <c r="AB659" s="21">
        <f>'Data Entry'!S659</f>
        <v>0</v>
      </c>
      <c r="AC659" s="21">
        <f>'Data Entry'!T659</f>
        <v>0</v>
      </c>
      <c r="AD659" s="21">
        <f>'Data Entry'!U659</f>
        <v>0</v>
      </c>
      <c r="AE659" s="21">
        <f t="shared" si="180"/>
        <v>0</v>
      </c>
      <c r="AF659" s="13">
        <f>'Data Entry'!V659</f>
        <v>0</v>
      </c>
      <c r="AG659" s="13">
        <f t="shared" si="181"/>
        <v>0</v>
      </c>
      <c r="AH659" s="13">
        <f>'Data Entry'!W659</f>
        <v>0</v>
      </c>
      <c r="AI659" s="13">
        <f>'Data Entry'!X659</f>
        <v>0</v>
      </c>
      <c r="AJ659" s="13">
        <f>'Data Entry'!Y659</f>
        <v>0</v>
      </c>
      <c r="AK659" s="13">
        <f>'Data Entry'!Z659</f>
        <v>0</v>
      </c>
    </row>
    <row r="660" spans="1:37">
      <c r="A660" s="34">
        <f>'Data Entry'!A660</f>
        <v>0</v>
      </c>
      <c r="B660" s="34">
        <f>'Data Entry'!B660</f>
        <v>0</v>
      </c>
      <c r="C660" s="20">
        <f>IF('Data Entry'!C660="red",1,IF('Data Entry'!C660="blue",2,0))</f>
        <v>0</v>
      </c>
      <c r="D660" s="22">
        <f>'Data Entry'!D660</f>
        <v>0</v>
      </c>
      <c r="E660" s="22">
        <f>'Data Entry'!E660</f>
        <v>0</v>
      </c>
      <c r="F660" s="22">
        <f>'Data Entry'!F660</f>
        <v>0</v>
      </c>
      <c r="G660" s="22">
        <f>'Data Entry'!G660</f>
        <v>0</v>
      </c>
      <c r="H660" s="22">
        <f>'Data Entry'!H660</f>
        <v>0</v>
      </c>
      <c r="I660" s="22">
        <f t="shared" si="182"/>
        <v>0</v>
      </c>
      <c r="J660" s="22">
        <f t="shared" si="183"/>
        <v>0</v>
      </c>
      <c r="K660" s="22">
        <f t="shared" si="170"/>
        <v>0</v>
      </c>
      <c r="L660" s="22">
        <f t="shared" si="171"/>
        <v>0</v>
      </c>
      <c r="M660" s="22">
        <f t="shared" si="172"/>
        <v>0</v>
      </c>
      <c r="N660" s="22">
        <f t="shared" si="173"/>
        <v>0</v>
      </c>
      <c r="O660" s="22">
        <f t="shared" si="174"/>
        <v>0</v>
      </c>
      <c r="P660" s="35">
        <f>'Data Entry'!I660</f>
        <v>0</v>
      </c>
      <c r="Q660" s="35">
        <f>'Data Entry'!J660</f>
        <v>0</v>
      </c>
      <c r="R660" s="35">
        <f>'Data Entry'!K660</f>
        <v>0</v>
      </c>
      <c r="S660" s="35">
        <f>'Data Entry'!L660</f>
        <v>0</v>
      </c>
      <c r="T660" s="35">
        <f t="shared" si="175"/>
        <v>0</v>
      </c>
      <c r="U660" s="35">
        <f t="shared" si="176"/>
        <v>0</v>
      </c>
      <c r="V660" s="35" t="e">
        <f t="shared" si="184"/>
        <v>#DIV/0!</v>
      </c>
      <c r="W660" s="35" t="e">
        <f t="shared" si="185"/>
        <v>#DIV/0!</v>
      </c>
      <c r="X660" s="35">
        <f t="shared" si="186"/>
        <v>0</v>
      </c>
      <c r="Y660" s="35">
        <f t="shared" si="177"/>
        <v>0</v>
      </c>
      <c r="Z660" s="35">
        <f t="shared" si="178"/>
        <v>0</v>
      </c>
      <c r="AA660" s="35">
        <f t="shared" si="179"/>
        <v>0</v>
      </c>
      <c r="AB660" s="21">
        <f>'Data Entry'!S660</f>
        <v>0</v>
      </c>
      <c r="AC660" s="21">
        <f>'Data Entry'!T660</f>
        <v>0</v>
      </c>
      <c r="AD660" s="21">
        <f>'Data Entry'!U660</f>
        <v>0</v>
      </c>
      <c r="AE660" s="21">
        <f t="shared" si="180"/>
        <v>0</v>
      </c>
      <c r="AF660" s="13">
        <f>'Data Entry'!V660</f>
        <v>0</v>
      </c>
      <c r="AG660" s="13">
        <f t="shared" si="181"/>
        <v>0</v>
      </c>
      <c r="AH660" s="13">
        <f>'Data Entry'!W660</f>
        <v>0</v>
      </c>
      <c r="AI660" s="13">
        <f>'Data Entry'!X660</f>
        <v>0</v>
      </c>
      <c r="AJ660" s="13">
        <f>'Data Entry'!Y660</f>
        <v>0</v>
      </c>
      <c r="AK660" s="13">
        <f>'Data Entry'!Z660</f>
        <v>0</v>
      </c>
    </row>
    <row r="661" spans="1:37">
      <c r="A661" s="34">
        <f>'Data Entry'!A661</f>
        <v>0</v>
      </c>
      <c r="B661" s="34">
        <f>'Data Entry'!B661</f>
        <v>0</v>
      </c>
      <c r="C661" s="20">
        <f>IF('Data Entry'!C661="red",1,IF('Data Entry'!C661="blue",2,0))</f>
        <v>0</v>
      </c>
      <c r="D661" s="22">
        <f>'Data Entry'!D661</f>
        <v>0</v>
      </c>
      <c r="E661" s="22">
        <f>'Data Entry'!E661</f>
        <v>0</v>
      </c>
      <c r="F661" s="22">
        <f>'Data Entry'!F661</f>
        <v>0</v>
      </c>
      <c r="G661" s="22">
        <f>'Data Entry'!G661</f>
        <v>0</v>
      </c>
      <c r="H661" s="22">
        <f>'Data Entry'!H661</f>
        <v>0</v>
      </c>
      <c r="I661" s="22">
        <f t="shared" si="182"/>
        <v>0</v>
      </c>
      <c r="J661" s="22">
        <f t="shared" si="183"/>
        <v>0</v>
      </c>
      <c r="K661" s="22">
        <f t="shared" si="170"/>
        <v>0</v>
      </c>
      <c r="L661" s="22">
        <f t="shared" si="171"/>
        <v>0</v>
      </c>
      <c r="M661" s="22">
        <f t="shared" si="172"/>
        <v>0</v>
      </c>
      <c r="N661" s="22">
        <f t="shared" si="173"/>
        <v>0</v>
      </c>
      <c r="O661" s="22">
        <f t="shared" si="174"/>
        <v>0</v>
      </c>
      <c r="P661" s="35">
        <f>'Data Entry'!I661</f>
        <v>0</v>
      </c>
      <c r="Q661" s="35">
        <f>'Data Entry'!J661</f>
        <v>0</v>
      </c>
      <c r="R661" s="35">
        <f>'Data Entry'!K661</f>
        <v>0</v>
      </c>
      <c r="S661" s="35">
        <f>'Data Entry'!L661</f>
        <v>0</v>
      </c>
      <c r="T661" s="35">
        <f t="shared" si="175"/>
        <v>0</v>
      </c>
      <c r="U661" s="35">
        <f t="shared" si="176"/>
        <v>0</v>
      </c>
      <c r="V661" s="35" t="e">
        <f t="shared" si="184"/>
        <v>#DIV/0!</v>
      </c>
      <c r="W661" s="35" t="e">
        <f t="shared" si="185"/>
        <v>#DIV/0!</v>
      </c>
      <c r="X661" s="35">
        <f t="shared" si="186"/>
        <v>0</v>
      </c>
      <c r="Y661" s="35">
        <f t="shared" si="177"/>
        <v>0</v>
      </c>
      <c r="Z661" s="35">
        <f t="shared" si="178"/>
        <v>0</v>
      </c>
      <c r="AA661" s="35">
        <f t="shared" si="179"/>
        <v>0</v>
      </c>
      <c r="AB661" s="21">
        <f>'Data Entry'!S661</f>
        <v>0</v>
      </c>
      <c r="AC661" s="21">
        <f>'Data Entry'!T661</f>
        <v>0</v>
      </c>
      <c r="AD661" s="21">
        <f>'Data Entry'!U661</f>
        <v>0</v>
      </c>
      <c r="AE661" s="21">
        <f t="shared" si="180"/>
        <v>0</v>
      </c>
      <c r="AF661" s="13">
        <f>'Data Entry'!V661</f>
        <v>0</v>
      </c>
      <c r="AG661" s="13">
        <f t="shared" si="181"/>
        <v>0</v>
      </c>
      <c r="AH661" s="13">
        <f>'Data Entry'!W661</f>
        <v>0</v>
      </c>
      <c r="AI661" s="13">
        <f>'Data Entry'!X661</f>
        <v>0</v>
      </c>
      <c r="AJ661" s="13">
        <f>'Data Entry'!Y661</f>
        <v>0</v>
      </c>
      <c r="AK661" s="13">
        <f>'Data Entry'!Z661</f>
        <v>0</v>
      </c>
    </row>
    <row r="662" spans="1:37">
      <c r="A662" s="34">
        <f>'Data Entry'!A662</f>
        <v>0</v>
      </c>
      <c r="B662" s="34">
        <f>'Data Entry'!B662</f>
        <v>0</v>
      </c>
      <c r="C662" s="20">
        <f>IF('Data Entry'!C662="red",1,IF('Data Entry'!C662="blue",2,0))</f>
        <v>0</v>
      </c>
      <c r="D662" s="22">
        <f>'Data Entry'!D662</f>
        <v>0</v>
      </c>
      <c r="E662" s="22">
        <f>'Data Entry'!E662</f>
        <v>0</v>
      </c>
      <c r="F662" s="22">
        <f>'Data Entry'!F662</f>
        <v>0</v>
      </c>
      <c r="G662" s="22">
        <f>'Data Entry'!G662</f>
        <v>0</v>
      </c>
      <c r="H662" s="22">
        <f>'Data Entry'!H662</f>
        <v>0</v>
      </c>
      <c r="I662" s="22">
        <f t="shared" si="182"/>
        <v>0</v>
      </c>
      <c r="J662" s="22">
        <f t="shared" si="183"/>
        <v>0</v>
      </c>
      <c r="K662" s="22">
        <f t="shared" si="170"/>
        <v>0</v>
      </c>
      <c r="L662" s="22">
        <f t="shared" si="171"/>
        <v>0</v>
      </c>
      <c r="M662" s="22">
        <f t="shared" si="172"/>
        <v>0</v>
      </c>
      <c r="N662" s="22">
        <f t="shared" si="173"/>
        <v>0</v>
      </c>
      <c r="O662" s="22">
        <f t="shared" si="174"/>
        <v>0</v>
      </c>
      <c r="P662" s="35">
        <f>'Data Entry'!I662</f>
        <v>0</v>
      </c>
      <c r="Q662" s="35">
        <f>'Data Entry'!J662</f>
        <v>0</v>
      </c>
      <c r="R662" s="35">
        <f>'Data Entry'!K662</f>
        <v>0</v>
      </c>
      <c r="S662" s="35">
        <f>'Data Entry'!L662</f>
        <v>0</v>
      </c>
      <c r="T662" s="35">
        <f t="shared" si="175"/>
        <v>0</v>
      </c>
      <c r="U662" s="35">
        <f t="shared" si="176"/>
        <v>0</v>
      </c>
      <c r="V662" s="35" t="e">
        <f t="shared" si="184"/>
        <v>#DIV/0!</v>
      </c>
      <c r="W662" s="35" t="e">
        <f t="shared" si="185"/>
        <v>#DIV/0!</v>
      </c>
      <c r="X662" s="35">
        <f t="shared" si="186"/>
        <v>0</v>
      </c>
      <c r="Y662" s="35">
        <f t="shared" si="177"/>
        <v>0</v>
      </c>
      <c r="Z662" s="35">
        <f t="shared" si="178"/>
        <v>0</v>
      </c>
      <c r="AA662" s="35">
        <f t="shared" si="179"/>
        <v>0</v>
      </c>
      <c r="AB662" s="21">
        <f>'Data Entry'!S662</f>
        <v>0</v>
      </c>
      <c r="AC662" s="21">
        <f>'Data Entry'!T662</f>
        <v>0</v>
      </c>
      <c r="AD662" s="21">
        <f>'Data Entry'!U662</f>
        <v>0</v>
      </c>
      <c r="AE662" s="21">
        <f t="shared" si="180"/>
        <v>0</v>
      </c>
      <c r="AF662" s="13">
        <f>'Data Entry'!V662</f>
        <v>0</v>
      </c>
      <c r="AG662" s="13">
        <f t="shared" si="181"/>
        <v>0</v>
      </c>
      <c r="AH662" s="13">
        <f>'Data Entry'!W662</f>
        <v>0</v>
      </c>
      <c r="AI662" s="13">
        <f>'Data Entry'!X662</f>
        <v>0</v>
      </c>
      <c r="AJ662" s="13">
        <f>'Data Entry'!Y662</f>
        <v>0</v>
      </c>
      <c r="AK662" s="13">
        <f>'Data Entry'!Z662</f>
        <v>0</v>
      </c>
    </row>
    <row r="663" spans="1:37">
      <c r="A663" s="34">
        <f>'Data Entry'!A663</f>
        <v>0</v>
      </c>
      <c r="B663" s="34">
        <f>'Data Entry'!B663</f>
        <v>0</v>
      </c>
      <c r="C663" s="20">
        <f>IF('Data Entry'!C663="red",1,IF('Data Entry'!C663="blue",2,0))</f>
        <v>0</v>
      </c>
      <c r="D663" s="22">
        <f>'Data Entry'!D663</f>
        <v>0</v>
      </c>
      <c r="E663" s="22">
        <f>'Data Entry'!E663</f>
        <v>0</v>
      </c>
      <c r="F663" s="22">
        <f>'Data Entry'!F663</f>
        <v>0</v>
      </c>
      <c r="G663" s="22">
        <f>'Data Entry'!G663</f>
        <v>0</v>
      </c>
      <c r="H663" s="22">
        <f>'Data Entry'!H663</f>
        <v>0</v>
      </c>
      <c r="I663" s="22">
        <f t="shared" si="182"/>
        <v>0</v>
      </c>
      <c r="J663" s="22">
        <f t="shared" si="183"/>
        <v>0</v>
      </c>
      <c r="K663" s="22">
        <f t="shared" si="170"/>
        <v>0</v>
      </c>
      <c r="L663" s="22">
        <f t="shared" si="171"/>
        <v>0</v>
      </c>
      <c r="M663" s="22">
        <f t="shared" si="172"/>
        <v>0</v>
      </c>
      <c r="N663" s="22">
        <f t="shared" si="173"/>
        <v>0</v>
      </c>
      <c r="O663" s="22">
        <f t="shared" si="174"/>
        <v>0</v>
      </c>
      <c r="P663" s="35">
        <f>'Data Entry'!I663</f>
        <v>0</v>
      </c>
      <c r="Q663" s="35">
        <f>'Data Entry'!J663</f>
        <v>0</v>
      </c>
      <c r="R663" s="35">
        <f>'Data Entry'!K663</f>
        <v>0</v>
      </c>
      <c r="S663" s="35">
        <f>'Data Entry'!L663</f>
        <v>0</v>
      </c>
      <c r="T663" s="35">
        <f t="shared" si="175"/>
        <v>0</v>
      </c>
      <c r="U663" s="35">
        <f t="shared" si="176"/>
        <v>0</v>
      </c>
      <c r="V663" s="35" t="e">
        <f t="shared" si="184"/>
        <v>#DIV/0!</v>
      </c>
      <c r="W663" s="35" t="e">
        <f t="shared" si="185"/>
        <v>#DIV/0!</v>
      </c>
      <c r="X663" s="35">
        <f t="shared" si="186"/>
        <v>0</v>
      </c>
      <c r="Y663" s="35">
        <f t="shared" si="177"/>
        <v>0</v>
      </c>
      <c r="Z663" s="35">
        <f t="shared" si="178"/>
        <v>0</v>
      </c>
      <c r="AA663" s="35">
        <f t="shared" si="179"/>
        <v>0</v>
      </c>
      <c r="AB663" s="21">
        <f>'Data Entry'!S663</f>
        <v>0</v>
      </c>
      <c r="AC663" s="21">
        <f>'Data Entry'!T663</f>
        <v>0</v>
      </c>
      <c r="AD663" s="21">
        <f>'Data Entry'!U663</f>
        <v>0</v>
      </c>
      <c r="AE663" s="21">
        <f t="shared" si="180"/>
        <v>0</v>
      </c>
      <c r="AF663" s="13">
        <f>'Data Entry'!V663</f>
        <v>0</v>
      </c>
      <c r="AG663" s="13">
        <f t="shared" si="181"/>
        <v>0</v>
      </c>
      <c r="AH663" s="13">
        <f>'Data Entry'!W663</f>
        <v>0</v>
      </c>
      <c r="AI663" s="13">
        <f>'Data Entry'!X663</f>
        <v>0</v>
      </c>
      <c r="AJ663" s="13">
        <f>'Data Entry'!Y663</f>
        <v>0</v>
      </c>
      <c r="AK663" s="13">
        <f>'Data Entry'!Z663</f>
        <v>0</v>
      </c>
    </row>
    <row r="664" spans="1:37">
      <c r="A664" s="34">
        <f>'Data Entry'!A664</f>
        <v>0</v>
      </c>
      <c r="B664" s="34">
        <f>'Data Entry'!B664</f>
        <v>0</v>
      </c>
      <c r="C664" s="20">
        <f>IF('Data Entry'!C664="red",1,IF('Data Entry'!C664="blue",2,0))</f>
        <v>0</v>
      </c>
      <c r="D664" s="22">
        <f>'Data Entry'!D664</f>
        <v>0</v>
      </c>
      <c r="E664" s="22">
        <f>'Data Entry'!E664</f>
        <v>0</v>
      </c>
      <c r="F664" s="22">
        <f>'Data Entry'!F664</f>
        <v>0</v>
      </c>
      <c r="G664" s="22">
        <f>'Data Entry'!G664</f>
        <v>0</v>
      </c>
      <c r="H664" s="22">
        <f>'Data Entry'!H664</f>
        <v>0</v>
      </c>
      <c r="I664" s="22">
        <f t="shared" si="182"/>
        <v>0</v>
      </c>
      <c r="J664" s="22">
        <f t="shared" si="183"/>
        <v>0</v>
      </c>
      <c r="K664" s="22">
        <f t="shared" si="170"/>
        <v>0</v>
      </c>
      <c r="L664" s="22">
        <f t="shared" si="171"/>
        <v>0</v>
      </c>
      <c r="M664" s="22">
        <f t="shared" si="172"/>
        <v>0</v>
      </c>
      <c r="N664" s="22">
        <f t="shared" si="173"/>
        <v>0</v>
      </c>
      <c r="O664" s="22">
        <f t="shared" si="174"/>
        <v>0</v>
      </c>
      <c r="P664" s="35">
        <f>'Data Entry'!I664</f>
        <v>0</v>
      </c>
      <c r="Q664" s="35">
        <f>'Data Entry'!J664</f>
        <v>0</v>
      </c>
      <c r="R664" s="35">
        <f>'Data Entry'!K664</f>
        <v>0</v>
      </c>
      <c r="S664" s="35">
        <f>'Data Entry'!L664</f>
        <v>0</v>
      </c>
      <c r="T664" s="35">
        <f t="shared" si="175"/>
        <v>0</v>
      </c>
      <c r="U664" s="35">
        <f t="shared" si="176"/>
        <v>0</v>
      </c>
      <c r="V664" s="35" t="e">
        <f t="shared" si="184"/>
        <v>#DIV/0!</v>
      </c>
      <c r="W664" s="35" t="e">
        <f t="shared" si="185"/>
        <v>#DIV/0!</v>
      </c>
      <c r="X664" s="35">
        <f t="shared" si="186"/>
        <v>0</v>
      </c>
      <c r="Y664" s="35">
        <f t="shared" si="177"/>
        <v>0</v>
      </c>
      <c r="Z664" s="35">
        <f t="shared" si="178"/>
        <v>0</v>
      </c>
      <c r="AA664" s="35">
        <f t="shared" si="179"/>
        <v>0</v>
      </c>
      <c r="AB664" s="21">
        <f>'Data Entry'!S664</f>
        <v>0</v>
      </c>
      <c r="AC664" s="21">
        <f>'Data Entry'!T664</f>
        <v>0</v>
      </c>
      <c r="AD664" s="21">
        <f>'Data Entry'!U664</f>
        <v>0</v>
      </c>
      <c r="AE664" s="21">
        <f t="shared" si="180"/>
        <v>0</v>
      </c>
      <c r="AF664" s="13">
        <f>'Data Entry'!V664</f>
        <v>0</v>
      </c>
      <c r="AG664" s="13">
        <f t="shared" si="181"/>
        <v>0</v>
      </c>
      <c r="AH664" s="13">
        <f>'Data Entry'!W664</f>
        <v>0</v>
      </c>
      <c r="AI664" s="13">
        <f>'Data Entry'!X664</f>
        <v>0</v>
      </c>
      <c r="AJ664" s="13">
        <f>'Data Entry'!Y664</f>
        <v>0</v>
      </c>
      <c r="AK664" s="13">
        <f>'Data Entry'!Z664</f>
        <v>0</v>
      </c>
    </row>
    <row r="665" spans="1:37">
      <c r="A665" s="34">
        <f>'Data Entry'!A665</f>
        <v>0</v>
      </c>
      <c r="B665" s="34">
        <f>'Data Entry'!B665</f>
        <v>0</v>
      </c>
      <c r="C665" s="20">
        <f>IF('Data Entry'!C665="red",1,IF('Data Entry'!C665="blue",2,0))</f>
        <v>0</v>
      </c>
      <c r="D665" s="22">
        <f>'Data Entry'!D665</f>
        <v>0</v>
      </c>
      <c r="E665" s="22">
        <f>'Data Entry'!E665</f>
        <v>0</v>
      </c>
      <c r="F665" s="22">
        <f>'Data Entry'!F665</f>
        <v>0</v>
      </c>
      <c r="G665" s="22">
        <f>'Data Entry'!G665</f>
        <v>0</v>
      </c>
      <c r="H665" s="22">
        <f>'Data Entry'!H665</f>
        <v>0</v>
      </c>
      <c r="I665" s="22">
        <f t="shared" si="182"/>
        <v>0</v>
      </c>
      <c r="J665" s="22">
        <f t="shared" si="183"/>
        <v>0</v>
      </c>
      <c r="K665" s="22">
        <f t="shared" si="170"/>
        <v>0</v>
      </c>
      <c r="L665" s="22">
        <f t="shared" si="171"/>
        <v>0</v>
      </c>
      <c r="M665" s="22">
        <f t="shared" si="172"/>
        <v>0</v>
      </c>
      <c r="N665" s="22">
        <f t="shared" si="173"/>
        <v>0</v>
      </c>
      <c r="O665" s="22">
        <f t="shared" si="174"/>
        <v>0</v>
      </c>
      <c r="P665" s="35">
        <f>'Data Entry'!I665</f>
        <v>0</v>
      </c>
      <c r="Q665" s="35">
        <f>'Data Entry'!J665</f>
        <v>0</v>
      </c>
      <c r="R665" s="35">
        <f>'Data Entry'!K665</f>
        <v>0</v>
      </c>
      <c r="S665" s="35">
        <f>'Data Entry'!L665</f>
        <v>0</v>
      </c>
      <c r="T665" s="35">
        <f t="shared" si="175"/>
        <v>0</v>
      </c>
      <c r="U665" s="35">
        <f t="shared" si="176"/>
        <v>0</v>
      </c>
      <c r="V665" s="35" t="e">
        <f t="shared" si="184"/>
        <v>#DIV/0!</v>
      </c>
      <c r="W665" s="35" t="e">
        <f t="shared" si="185"/>
        <v>#DIV/0!</v>
      </c>
      <c r="X665" s="35">
        <f t="shared" si="186"/>
        <v>0</v>
      </c>
      <c r="Y665" s="35">
        <f t="shared" si="177"/>
        <v>0</v>
      </c>
      <c r="Z665" s="35">
        <f t="shared" si="178"/>
        <v>0</v>
      </c>
      <c r="AA665" s="35">
        <f t="shared" si="179"/>
        <v>0</v>
      </c>
      <c r="AB665" s="21">
        <f>'Data Entry'!S665</f>
        <v>0</v>
      </c>
      <c r="AC665" s="21">
        <f>'Data Entry'!T665</f>
        <v>0</v>
      </c>
      <c r="AD665" s="21">
        <f>'Data Entry'!U665</f>
        <v>0</v>
      </c>
      <c r="AE665" s="21">
        <f t="shared" si="180"/>
        <v>0</v>
      </c>
      <c r="AF665" s="13">
        <f>'Data Entry'!V665</f>
        <v>0</v>
      </c>
      <c r="AG665" s="13">
        <f t="shared" si="181"/>
        <v>0</v>
      </c>
      <c r="AH665" s="13">
        <f>'Data Entry'!W665</f>
        <v>0</v>
      </c>
      <c r="AI665" s="13">
        <f>'Data Entry'!X665</f>
        <v>0</v>
      </c>
      <c r="AJ665" s="13">
        <f>'Data Entry'!Y665</f>
        <v>0</v>
      </c>
      <c r="AK665" s="13">
        <f>'Data Entry'!Z665</f>
        <v>0</v>
      </c>
    </row>
    <row r="666" spans="1:37">
      <c r="A666" s="34">
        <f>'Data Entry'!A666</f>
        <v>0</v>
      </c>
      <c r="B666" s="34">
        <f>'Data Entry'!B666</f>
        <v>0</v>
      </c>
      <c r="C666" s="20">
        <f>IF('Data Entry'!C666="red",1,IF('Data Entry'!C666="blue",2,0))</f>
        <v>0</v>
      </c>
      <c r="D666" s="22">
        <f>'Data Entry'!D666</f>
        <v>0</v>
      </c>
      <c r="E666" s="22">
        <f>'Data Entry'!E666</f>
        <v>0</v>
      </c>
      <c r="F666" s="22">
        <f>'Data Entry'!F666</f>
        <v>0</v>
      </c>
      <c r="G666" s="22">
        <f>'Data Entry'!G666</f>
        <v>0</v>
      </c>
      <c r="H666" s="22">
        <f>'Data Entry'!H666</f>
        <v>0</v>
      </c>
      <c r="I666" s="22">
        <f t="shared" si="182"/>
        <v>0</v>
      </c>
      <c r="J666" s="22">
        <f t="shared" si="183"/>
        <v>0</v>
      </c>
      <c r="K666" s="22">
        <f t="shared" si="170"/>
        <v>0</v>
      </c>
      <c r="L666" s="22">
        <f t="shared" si="171"/>
        <v>0</v>
      </c>
      <c r="M666" s="22">
        <f t="shared" si="172"/>
        <v>0</v>
      </c>
      <c r="N666" s="22">
        <f t="shared" si="173"/>
        <v>0</v>
      </c>
      <c r="O666" s="22">
        <f t="shared" si="174"/>
        <v>0</v>
      </c>
      <c r="P666" s="35">
        <f>'Data Entry'!I666</f>
        <v>0</v>
      </c>
      <c r="Q666" s="35">
        <f>'Data Entry'!J666</f>
        <v>0</v>
      </c>
      <c r="R666" s="35">
        <f>'Data Entry'!K666</f>
        <v>0</v>
      </c>
      <c r="S666" s="35">
        <f>'Data Entry'!L666</f>
        <v>0</v>
      </c>
      <c r="T666" s="35">
        <f t="shared" si="175"/>
        <v>0</v>
      </c>
      <c r="U666" s="35">
        <f t="shared" si="176"/>
        <v>0</v>
      </c>
      <c r="V666" s="35" t="e">
        <f t="shared" si="184"/>
        <v>#DIV/0!</v>
      </c>
      <c r="W666" s="35" t="e">
        <f t="shared" si="185"/>
        <v>#DIV/0!</v>
      </c>
      <c r="X666" s="35">
        <f t="shared" si="186"/>
        <v>0</v>
      </c>
      <c r="Y666" s="35">
        <f t="shared" si="177"/>
        <v>0</v>
      </c>
      <c r="Z666" s="35">
        <f t="shared" si="178"/>
        <v>0</v>
      </c>
      <c r="AA666" s="35">
        <f t="shared" si="179"/>
        <v>0</v>
      </c>
      <c r="AB666" s="21">
        <f>'Data Entry'!S666</f>
        <v>0</v>
      </c>
      <c r="AC666" s="21">
        <f>'Data Entry'!T666</f>
        <v>0</v>
      </c>
      <c r="AD666" s="21">
        <f>'Data Entry'!U666</f>
        <v>0</v>
      </c>
      <c r="AE666" s="21">
        <f t="shared" si="180"/>
        <v>0</v>
      </c>
      <c r="AF666" s="13">
        <f>'Data Entry'!V666</f>
        <v>0</v>
      </c>
      <c r="AG666" s="13">
        <f t="shared" si="181"/>
        <v>0</v>
      </c>
      <c r="AH666" s="13">
        <f>'Data Entry'!W666</f>
        <v>0</v>
      </c>
      <c r="AI666" s="13">
        <f>'Data Entry'!X666</f>
        <v>0</v>
      </c>
      <c r="AJ666" s="13">
        <f>'Data Entry'!Y666</f>
        <v>0</v>
      </c>
      <c r="AK666" s="13">
        <f>'Data Entry'!Z666</f>
        <v>0</v>
      </c>
    </row>
    <row r="667" spans="1:37">
      <c r="A667" s="34">
        <f>'Data Entry'!A667</f>
        <v>0</v>
      </c>
      <c r="B667" s="34">
        <f>'Data Entry'!B667</f>
        <v>0</v>
      </c>
      <c r="C667" s="20">
        <f>IF('Data Entry'!C667="red",1,IF('Data Entry'!C667="blue",2,0))</f>
        <v>0</v>
      </c>
      <c r="D667" s="22">
        <f>'Data Entry'!D667</f>
        <v>0</v>
      </c>
      <c r="E667" s="22">
        <f>'Data Entry'!E667</f>
        <v>0</v>
      </c>
      <c r="F667" s="22">
        <f>'Data Entry'!F667</f>
        <v>0</v>
      </c>
      <c r="G667" s="22">
        <f>'Data Entry'!G667</f>
        <v>0</v>
      </c>
      <c r="H667" s="22">
        <f>'Data Entry'!H667</f>
        <v>0</v>
      </c>
      <c r="I667" s="22">
        <f t="shared" si="182"/>
        <v>0</v>
      </c>
      <c r="J667" s="22">
        <f t="shared" si="183"/>
        <v>0</v>
      </c>
      <c r="K667" s="22">
        <f t="shared" si="170"/>
        <v>0</v>
      </c>
      <c r="L667" s="22">
        <f t="shared" si="171"/>
        <v>0</v>
      </c>
      <c r="M667" s="22">
        <f t="shared" si="172"/>
        <v>0</v>
      </c>
      <c r="N667" s="22">
        <f t="shared" si="173"/>
        <v>0</v>
      </c>
      <c r="O667" s="22">
        <f t="shared" si="174"/>
        <v>0</v>
      </c>
      <c r="P667" s="35">
        <f>'Data Entry'!I667</f>
        <v>0</v>
      </c>
      <c r="Q667" s="35">
        <f>'Data Entry'!J667</f>
        <v>0</v>
      </c>
      <c r="R667" s="35">
        <f>'Data Entry'!K667</f>
        <v>0</v>
      </c>
      <c r="S667" s="35">
        <f>'Data Entry'!L667</f>
        <v>0</v>
      </c>
      <c r="T667" s="35">
        <f t="shared" si="175"/>
        <v>0</v>
      </c>
      <c r="U667" s="35">
        <f t="shared" si="176"/>
        <v>0</v>
      </c>
      <c r="V667" s="35" t="e">
        <f t="shared" si="184"/>
        <v>#DIV/0!</v>
      </c>
      <c r="W667" s="35" t="e">
        <f t="shared" si="185"/>
        <v>#DIV/0!</v>
      </c>
      <c r="X667" s="35">
        <f t="shared" si="186"/>
        <v>0</v>
      </c>
      <c r="Y667" s="35">
        <f t="shared" si="177"/>
        <v>0</v>
      </c>
      <c r="Z667" s="35">
        <f t="shared" si="178"/>
        <v>0</v>
      </c>
      <c r="AA667" s="35">
        <f t="shared" si="179"/>
        <v>0</v>
      </c>
      <c r="AB667" s="21">
        <f>'Data Entry'!S667</f>
        <v>0</v>
      </c>
      <c r="AC667" s="21">
        <f>'Data Entry'!T667</f>
        <v>0</v>
      </c>
      <c r="AD667" s="21">
        <f>'Data Entry'!U667</f>
        <v>0</v>
      </c>
      <c r="AE667" s="21">
        <f t="shared" si="180"/>
        <v>0</v>
      </c>
      <c r="AF667" s="13">
        <f>'Data Entry'!V667</f>
        <v>0</v>
      </c>
      <c r="AG667" s="13">
        <f t="shared" si="181"/>
        <v>0</v>
      </c>
      <c r="AH667" s="13">
        <f>'Data Entry'!W667</f>
        <v>0</v>
      </c>
      <c r="AI667" s="13">
        <f>'Data Entry'!X667</f>
        <v>0</v>
      </c>
      <c r="AJ667" s="13">
        <f>'Data Entry'!Y667</f>
        <v>0</v>
      </c>
      <c r="AK667" s="13">
        <f>'Data Entry'!Z667</f>
        <v>0</v>
      </c>
    </row>
    <row r="668" spans="1:37">
      <c r="A668" s="34">
        <f>'Data Entry'!A668</f>
        <v>0</v>
      </c>
      <c r="B668" s="34">
        <f>'Data Entry'!B668</f>
        <v>0</v>
      </c>
      <c r="C668" s="20">
        <f>IF('Data Entry'!C668="red",1,IF('Data Entry'!C668="blue",2,0))</f>
        <v>0</v>
      </c>
      <c r="D668" s="22">
        <f>'Data Entry'!D668</f>
        <v>0</v>
      </c>
      <c r="E668" s="22">
        <f>'Data Entry'!E668</f>
        <v>0</v>
      </c>
      <c r="F668" s="22">
        <f>'Data Entry'!F668</f>
        <v>0</v>
      </c>
      <c r="G668" s="22">
        <f>'Data Entry'!G668</f>
        <v>0</v>
      </c>
      <c r="H668" s="22">
        <f>'Data Entry'!H668</f>
        <v>0</v>
      </c>
      <c r="I668" s="22">
        <f t="shared" si="182"/>
        <v>0</v>
      </c>
      <c r="J668" s="22">
        <f t="shared" si="183"/>
        <v>0</v>
      </c>
      <c r="K668" s="22">
        <f t="shared" si="170"/>
        <v>0</v>
      </c>
      <c r="L668" s="22">
        <f t="shared" si="171"/>
        <v>0</v>
      </c>
      <c r="M668" s="22">
        <f t="shared" si="172"/>
        <v>0</v>
      </c>
      <c r="N668" s="22">
        <f t="shared" si="173"/>
        <v>0</v>
      </c>
      <c r="O668" s="22">
        <f t="shared" si="174"/>
        <v>0</v>
      </c>
      <c r="P668" s="35">
        <f>'Data Entry'!I668</f>
        <v>0</v>
      </c>
      <c r="Q668" s="35">
        <f>'Data Entry'!J668</f>
        <v>0</v>
      </c>
      <c r="R668" s="35">
        <f>'Data Entry'!K668</f>
        <v>0</v>
      </c>
      <c r="S668" s="35">
        <f>'Data Entry'!L668</f>
        <v>0</v>
      </c>
      <c r="T668" s="35">
        <f t="shared" si="175"/>
        <v>0</v>
      </c>
      <c r="U668" s="35">
        <f t="shared" si="176"/>
        <v>0</v>
      </c>
      <c r="V668" s="35" t="e">
        <f t="shared" si="184"/>
        <v>#DIV/0!</v>
      </c>
      <c r="W668" s="35" t="e">
        <f t="shared" si="185"/>
        <v>#DIV/0!</v>
      </c>
      <c r="X668" s="35">
        <f t="shared" si="186"/>
        <v>0</v>
      </c>
      <c r="Y668" s="35">
        <f t="shared" si="177"/>
        <v>0</v>
      </c>
      <c r="Z668" s="35">
        <f t="shared" si="178"/>
        <v>0</v>
      </c>
      <c r="AA668" s="35">
        <f t="shared" si="179"/>
        <v>0</v>
      </c>
      <c r="AB668" s="21">
        <f>'Data Entry'!S668</f>
        <v>0</v>
      </c>
      <c r="AC668" s="21">
        <f>'Data Entry'!T668</f>
        <v>0</v>
      </c>
      <c r="AD668" s="21">
        <f>'Data Entry'!U668</f>
        <v>0</v>
      </c>
      <c r="AE668" s="21">
        <f t="shared" si="180"/>
        <v>0</v>
      </c>
      <c r="AF668" s="13">
        <f>'Data Entry'!V668</f>
        <v>0</v>
      </c>
      <c r="AG668" s="13">
        <f t="shared" si="181"/>
        <v>0</v>
      </c>
      <c r="AH668" s="13">
        <f>'Data Entry'!W668</f>
        <v>0</v>
      </c>
      <c r="AI668" s="13">
        <f>'Data Entry'!X668</f>
        <v>0</v>
      </c>
      <c r="AJ668" s="13">
        <f>'Data Entry'!Y668</f>
        <v>0</v>
      </c>
      <c r="AK668" s="13">
        <f>'Data Entry'!Z668</f>
        <v>0</v>
      </c>
    </row>
    <row r="669" spans="1:37">
      <c r="A669" s="34">
        <f>'Data Entry'!A669</f>
        <v>0</v>
      </c>
      <c r="B669" s="34">
        <f>'Data Entry'!B669</f>
        <v>0</v>
      </c>
      <c r="C669" s="20">
        <f>IF('Data Entry'!C669="red",1,IF('Data Entry'!C669="blue",2,0))</f>
        <v>0</v>
      </c>
      <c r="D669" s="22">
        <f>'Data Entry'!D669</f>
        <v>0</v>
      </c>
      <c r="E669" s="22">
        <f>'Data Entry'!E669</f>
        <v>0</v>
      </c>
      <c r="F669" s="22">
        <f>'Data Entry'!F669</f>
        <v>0</v>
      </c>
      <c r="G669" s="22">
        <f>'Data Entry'!G669</f>
        <v>0</v>
      </c>
      <c r="H669" s="22">
        <f>'Data Entry'!H669</f>
        <v>0</v>
      </c>
      <c r="I669" s="22">
        <f t="shared" si="182"/>
        <v>0</v>
      </c>
      <c r="J669" s="22">
        <f t="shared" si="183"/>
        <v>0</v>
      </c>
      <c r="K669" s="22">
        <f t="shared" si="170"/>
        <v>0</v>
      </c>
      <c r="L669" s="22">
        <f t="shared" si="171"/>
        <v>0</v>
      </c>
      <c r="M669" s="22">
        <f t="shared" si="172"/>
        <v>0</v>
      </c>
      <c r="N669" s="22">
        <f t="shared" si="173"/>
        <v>0</v>
      </c>
      <c r="O669" s="22">
        <f t="shared" si="174"/>
        <v>0</v>
      </c>
      <c r="P669" s="35">
        <f>'Data Entry'!I669</f>
        <v>0</v>
      </c>
      <c r="Q669" s="35">
        <f>'Data Entry'!J669</f>
        <v>0</v>
      </c>
      <c r="R669" s="35">
        <f>'Data Entry'!K669</f>
        <v>0</v>
      </c>
      <c r="S669" s="35">
        <f>'Data Entry'!L669</f>
        <v>0</v>
      </c>
      <c r="T669" s="35">
        <f t="shared" si="175"/>
        <v>0</v>
      </c>
      <c r="U669" s="35">
        <f t="shared" si="176"/>
        <v>0</v>
      </c>
      <c r="V669" s="35" t="e">
        <f t="shared" si="184"/>
        <v>#DIV/0!</v>
      </c>
      <c r="W669" s="35" t="e">
        <f t="shared" si="185"/>
        <v>#DIV/0!</v>
      </c>
      <c r="X669" s="35">
        <f t="shared" si="186"/>
        <v>0</v>
      </c>
      <c r="Y669" s="35">
        <f t="shared" si="177"/>
        <v>0</v>
      </c>
      <c r="Z669" s="35">
        <f t="shared" si="178"/>
        <v>0</v>
      </c>
      <c r="AA669" s="35">
        <f t="shared" si="179"/>
        <v>0</v>
      </c>
      <c r="AB669" s="21">
        <f>'Data Entry'!S669</f>
        <v>0</v>
      </c>
      <c r="AC669" s="21">
        <f>'Data Entry'!T669</f>
        <v>0</v>
      </c>
      <c r="AD669" s="21">
        <f>'Data Entry'!U669</f>
        <v>0</v>
      </c>
      <c r="AE669" s="21">
        <f t="shared" si="180"/>
        <v>0</v>
      </c>
      <c r="AF669" s="13">
        <f>'Data Entry'!V669</f>
        <v>0</v>
      </c>
      <c r="AG669" s="13">
        <f t="shared" si="181"/>
        <v>0</v>
      </c>
      <c r="AH669" s="13">
        <f>'Data Entry'!W669</f>
        <v>0</v>
      </c>
      <c r="AI669" s="13">
        <f>'Data Entry'!X669</f>
        <v>0</v>
      </c>
      <c r="AJ669" s="13">
        <f>'Data Entry'!Y669</f>
        <v>0</v>
      </c>
      <c r="AK669" s="13">
        <f>'Data Entry'!Z669</f>
        <v>0</v>
      </c>
    </row>
    <row r="670" spans="1:37">
      <c r="A670" s="34">
        <f>'Data Entry'!A670</f>
        <v>0</v>
      </c>
      <c r="B670" s="34">
        <f>'Data Entry'!B670</f>
        <v>0</v>
      </c>
      <c r="C670" s="20">
        <f>IF('Data Entry'!C670="red",1,IF('Data Entry'!C670="blue",2,0))</f>
        <v>0</v>
      </c>
      <c r="D670" s="22">
        <f>'Data Entry'!D670</f>
        <v>0</v>
      </c>
      <c r="E670" s="22">
        <f>'Data Entry'!E670</f>
        <v>0</v>
      </c>
      <c r="F670" s="22">
        <f>'Data Entry'!F670</f>
        <v>0</v>
      </c>
      <c r="G670" s="22">
        <f>'Data Entry'!G670</f>
        <v>0</v>
      </c>
      <c r="H670" s="22">
        <f>'Data Entry'!H670</f>
        <v>0</v>
      </c>
      <c r="I670" s="22">
        <f t="shared" si="182"/>
        <v>0</v>
      </c>
      <c r="J670" s="22">
        <f t="shared" si="183"/>
        <v>0</v>
      </c>
      <c r="K670" s="22">
        <f t="shared" si="170"/>
        <v>0</v>
      </c>
      <c r="L670" s="22">
        <f t="shared" si="171"/>
        <v>0</v>
      </c>
      <c r="M670" s="22">
        <f t="shared" si="172"/>
        <v>0</v>
      </c>
      <c r="N670" s="22">
        <f t="shared" si="173"/>
        <v>0</v>
      </c>
      <c r="O670" s="22">
        <f t="shared" si="174"/>
        <v>0</v>
      </c>
      <c r="P670" s="35">
        <f>'Data Entry'!I670</f>
        <v>0</v>
      </c>
      <c r="Q670" s="35">
        <f>'Data Entry'!J670</f>
        <v>0</v>
      </c>
      <c r="R670" s="35">
        <f>'Data Entry'!K670</f>
        <v>0</v>
      </c>
      <c r="S670" s="35">
        <f>'Data Entry'!L670</f>
        <v>0</v>
      </c>
      <c r="T670" s="35">
        <f t="shared" si="175"/>
        <v>0</v>
      </c>
      <c r="U670" s="35">
        <f t="shared" si="176"/>
        <v>0</v>
      </c>
      <c r="V670" s="35" t="e">
        <f t="shared" si="184"/>
        <v>#DIV/0!</v>
      </c>
      <c r="W670" s="35" t="e">
        <f t="shared" si="185"/>
        <v>#DIV/0!</v>
      </c>
      <c r="X670" s="35">
        <f t="shared" si="186"/>
        <v>0</v>
      </c>
      <c r="Y670" s="35">
        <f t="shared" si="177"/>
        <v>0</v>
      </c>
      <c r="Z670" s="35">
        <f t="shared" si="178"/>
        <v>0</v>
      </c>
      <c r="AA670" s="35">
        <f t="shared" si="179"/>
        <v>0</v>
      </c>
      <c r="AB670" s="21">
        <f>'Data Entry'!S670</f>
        <v>0</v>
      </c>
      <c r="AC670" s="21">
        <f>'Data Entry'!T670</f>
        <v>0</v>
      </c>
      <c r="AD670" s="21">
        <f>'Data Entry'!U670</f>
        <v>0</v>
      </c>
      <c r="AE670" s="21">
        <f t="shared" si="180"/>
        <v>0</v>
      </c>
      <c r="AF670" s="13">
        <f>'Data Entry'!V670</f>
        <v>0</v>
      </c>
      <c r="AG670" s="13">
        <f t="shared" si="181"/>
        <v>0</v>
      </c>
      <c r="AH670" s="13">
        <f>'Data Entry'!W670</f>
        <v>0</v>
      </c>
      <c r="AI670" s="13">
        <f>'Data Entry'!X670</f>
        <v>0</v>
      </c>
      <c r="AJ670" s="13">
        <f>'Data Entry'!Y670</f>
        <v>0</v>
      </c>
      <c r="AK670" s="13">
        <f>'Data Entry'!Z670</f>
        <v>0</v>
      </c>
    </row>
    <row r="671" spans="1:37">
      <c r="A671" s="34">
        <f>'Data Entry'!A671</f>
        <v>0</v>
      </c>
      <c r="B671" s="34">
        <f>'Data Entry'!B671</f>
        <v>0</v>
      </c>
      <c r="C671" s="20">
        <f>IF('Data Entry'!C671="red",1,IF('Data Entry'!C671="blue",2,0))</f>
        <v>0</v>
      </c>
      <c r="D671" s="22">
        <f>'Data Entry'!D671</f>
        <v>0</v>
      </c>
      <c r="E671" s="22">
        <f>'Data Entry'!E671</f>
        <v>0</v>
      </c>
      <c r="F671" s="22">
        <f>'Data Entry'!F671</f>
        <v>0</v>
      </c>
      <c r="G671" s="22">
        <f>'Data Entry'!G671</f>
        <v>0</v>
      </c>
      <c r="H671" s="22">
        <f>'Data Entry'!H671</f>
        <v>0</v>
      </c>
      <c r="I671" s="22">
        <f t="shared" si="182"/>
        <v>0</v>
      </c>
      <c r="J671" s="22">
        <f t="shared" si="183"/>
        <v>0</v>
      </c>
      <c r="K671" s="22">
        <f t="shared" si="170"/>
        <v>0</v>
      </c>
      <c r="L671" s="22">
        <f t="shared" si="171"/>
        <v>0</v>
      </c>
      <c r="M671" s="22">
        <f t="shared" si="172"/>
        <v>0</v>
      </c>
      <c r="N671" s="22">
        <f t="shared" si="173"/>
        <v>0</v>
      </c>
      <c r="O671" s="22">
        <f t="shared" si="174"/>
        <v>0</v>
      </c>
      <c r="P671" s="35">
        <f>'Data Entry'!I671</f>
        <v>0</v>
      </c>
      <c r="Q671" s="35">
        <f>'Data Entry'!J671</f>
        <v>0</v>
      </c>
      <c r="R671" s="35">
        <f>'Data Entry'!K671</f>
        <v>0</v>
      </c>
      <c r="S671" s="35">
        <f>'Data Entry'!L671</f>
        <v>0</v>
      </c>
      <c r="T671" s="35">
        <f t="shared" si="175"/>
        <v>0</v>
      </c>
      <c r="U671" s="35">
        <f t="shared" si="176"/>
        <v>0</v>
      </c>
      <c r="V671" s="35" t="e">
        <f t="shared" si="184"/>
        <v>#DIV/0!</v>
      </c>
      <c r="W671" s="35" t="e">
        <f t="shared" si="185"/>
        <v>#DIV/0!</v>
      </c>
      <c r="X671" s="35">
        <f t="shared" si="186"/>
        <v>0</v>
      </c>
      <c r="Y671" s="35">
        <f t="shared" si="177"/>
        <v>0</v>
      </c>
      <c r="Z671" s="35">
        <f t="shared" si="178"/>
        <v>0</v>
      </c>
      <c r="AA671" s="35">
        <f t="shared" si="179"/>
        <v>0</v>
      </c>
      <c r="AB671" s="21">
        <f>'Data Entry'!S671</f>
        <v>0</v>
      </c>
      <c r="AC671" s="21">
        <f>'Data Entry'!T671</f>
        <v>0</v>
      </c>
      <c r="AD671" s="21">
        <f>'Data Entry'!U671</f>
        <v>0</v>
      </c>
      <c r="AE671" s="21">
        <f t="shared" si="180"/>
        <v>0</v>
      </c>
      <c r="AF671" s="13">
        <f>'Data Entry'!V671</f>
        <v>0</v>
      </c>
      <c r="AG671" s="13">
        <f t="shared" si="181"/>
        <v>0</v>
      </c>
      <c r="AH671" s="13">
        <f>'Data Entry'!W671</f>
        <v>0</v>
      </c>
      <c r="AI671" s="13">
        <f>'Data Entry'!X671</f>
        <v>0</v>
      </c>
      <c r="AJ671" s="13">
        <f>'Data Entry'!Y671</f>
        <v>0</v>
      </c>
      <c r="AK671" s="13">
        <f>'Data Entry'!Z671</f>
        <v>0</v>
      </c>
    </row>
    <row r="672" spans="1:37">
      <c r="A672" s="34">
        <f>'Data Entry'!A672</f>
        <v>0</v>
      </c>
      <c r="B672" s="34">
        <f>'Data Entry'!B672</f>
        <v>0</v>
      </c>
      <c r="C672" s="20">
        <f>IF('Data Entry'!C672="red",1,IF('Data Entry'!C672="blue",2,0))</f>
        <v>0</v>
      </c>
      <c r="D672" s="22">
        <f>'Data Entry'!D672</f>
        <v>0</v>
      </c>
      <c r="E672" s="22">
        <f>'Data Entry'!E672</f>
        <v>0</v>
      </c>
      <c r="F672" s="22">
        <f>'Data Entry'!F672</f>
        <v>0</v>
      </c>
      <c r="G672" s="22">
        <f>'Data Entry'!G672</f>
        <v>0</v>
      </c>
      <c r="H672" s="22">
        <f>'Data Entry'!H672</f>
        <v>0</v>
      </c>
      <c r="I672" s="22">
        <f t="shared" si="182"/>
        <v>0</v>
      </c>
      <c r="J672" s="22">
        <f t="shared" si="183"/>
        <v>0</v>
      </c>
      <c r="K672" s="22">
        <f t="shared" si="170"/>
        <v>0</v>
      </c>
      <c r="L672" s="22">
        <f t="shared" si="171"/>
        <v>0</v>
      </c>
      <c r="M672" s="22">
        <f t="shared" si="172"/>
        <v>0</v>
      </c>
      <c r="N672" s="22">
        <f t="shared" si="173"/>
        <v>0</v>
      </c>
      <c r="O672" s="22">
        <f t="shared" si="174"/>
        <v>0</v>
      </c>
      <c r="P672" s="35">
        <f>'Data Entry'!I672</f>
        <v>0</v>
      </c>
      <c r="Q672" s="35">
        <f>'Data Entry'!J672</f>
        <v>0</v>
      </c>
      <c r="R672" s="35">
        <f>'Data Entry'!K672</f>
        <v>0</v>
      </c>
      <c r="S672" s="35">
        <f>'Data Entry'!L672</f>
        <v>0</v>
      </c>
      <c r="T672" s="35">
        <f t="shared" si="175"/>
        <v>0</v>
      </c>
      <c r="U672" s="35">
        <f t="shared" si="176"/>
        <v>0</v>
      </c>
      <c r="V672" s="35" t="e">
        <f t="shared" si="184"/>
        <v>#DIV/0!</v>
      </c>
      <c r="W672" s="35" t="e">
        <f t="shared" si="185"/>
        <v>#DIV/0!</v>
      </c>
      <c r="X672" s="35">
        <f t="shared" si="186"/>
        <v>0</v>
      </c>
      <c r="Y672" s="35">
        <f t="shared" si="177"/>
        <v>0</v>
      </c>
      <c r="Z672" s="35">
        <f t="shared" si="178"/>
        <v>0</v>
      </c>
      <c r="AA672" s="35">
        <f t="shared" si="179"/>
        <v>0</v>
      </c>
      <c r="AB672" s="21">
        <f>'Data Entry'!S672</f>
        <v>0</v>
      </c>
      <c r="AC672" s="21">
        <f>'Data Entry'!T672</f>
        <v>0</v>
      </c>
      <c r="AD672" s="21">
        <f>'Data Entry'!U672</f>
        <v>0</v>
      </c>
      <c r="AE672" s="21">
        <f t="shared" si="180"/>
        <v>0</v>
      </c>
      <c r="AF672" s="13">
        <f>'Data Entry'!V672</f>
        <v>0</v>
      </c>
      <c r="AG672" s="13">
        <f t="shared" si="181"/>
        <v>0</v>
      </c>
      <c r="AH672" s="13">
        <f>'Data Entry'!W672</f>
        <v>0</v>
      </c>
      <c r="AI672" s="13">
        <f>'Data Entry'!X672</f>
        <v>0</v>
      </c>
      <c r="AJ672" s="13">
        <f>'Data Entry'!Y672</f>
        <v>0</v>
      </c>
      <c r="AK672" s="13">
        <f>'Data Entry'!Z672</f>
        <v>0</v>
      </c>
    </row>
    <row r="673" spans="1:37">
      <c r="A673" s="34">
        <f>'Data Entry'!A673</f>
        <v>0</v>
      </c>
      <c r="B673" s="34">
        <f>'Data Entry'!B673</f>
        <v>0</v>
      </c>
      <c r="C673" s="20">
        <f>IF('Data Entry'!C673="red",1,IF('Data Entry'!C673="blue",2,0))</f>
        <v>0</v>
      </c>
      <c r="D673" s="22">
        <f>'Data Entry'!D673</f>
        <v>0</v>
      </c>
      <c r="E673" s="22">
        <f>'Data Entry'!E673</f>
        <v>0</v>
      </c>
      <c r="F673" s="22">
        <f>'Data Entry'!F673</f>
        <v>0</v>
      </c>
      <c r="G673" s="22">
        <f>'Data Entry'!G673</f>
        <v>0</v>
      </c>
      <c r="H673" s="22">
        <f>'Data Entry'!H673</f>
        <v>0</v>
      </c>
      <c r="I673" s="22">
        <f t="shared" si="182"/>
        <v>0</v>
      </c>
      <c r="J673" s="22">
        <f t="shared" si="183"/>
        <v>0</v>
      </c>
      <c r="K673" s="22">
        <f t="shared" si="170"/>
        <v>0</v>
      </c>
      <c r="L673" s="22">
        <f t="shared" si="171"/>
        <v>0</v>
      </c>
      <c r="M673" s="22">
        <f t="shared" si="172"/>
        <v>0</v>
      </c>
      <c r="N673" s="22">
        <f t="shared" si="173"/>
        <v>0</v>
      </c>
      <c r="O673" s="22">
        <f t="shared" si="174"/>
        <v>0</v>
      </c>
      <c r="P673" s="35">
        <f>'Data Entry'!I673</f>
        <v>0</v>
      </c>
      <c r="Q673" s="35">
        <f>'Data Entry'!J673</f>
        <v>0</v>
      </c>
      <c r="R673" s="35">
        <f>'Data Entry'!K673</f>
        <v>0</v>
      </c>
      <c r="S673" s="35">
        <f>'Data Entry'!L673</f>
        <v>0</v>
      </c>
      <c r="T673" s="35">
        <f t="shared" si="175"/>
        <v>0</v>
      </c>
      <c r="U673" s="35">
        <f t="shared" si="176"/>
        <v>0</v>
      </c>
      <c r="V673" s="35" t="e">
        <f t="shared" si="184"/>
        <v>#DIV/0!</v>
      </c>
      <c r="W673" s="35" t="e">
        <f t="shared" si="185"/>
        <v>#DIV/0!</v>
      </c>
      <c r="X673" s="35">
        <f t="shared" si="186"/>
        <v>0</v>
      </c>
      <c r="Y673" s="35">
        <f t="shared" si="177"/>
        <v>0</v>
      </c>
      <c r="Z673" s="35">
        <f t="shared" si="178"/>
        <v>0</v>
      </c>
      <c r="AA673" s="35">
        <f t="shared" si="179"/>
        <v>0</v>
      </c>
      <c r="AB673" s="21">
        <f>'Data Entry'!S673</f>
        <v>0</v>
      </c>
      <c r="AC673" s="21">
        <f>'Data Entry'!T673</f>
        <v>0</v>
      </c>
      <c r="AD673" s="21">
        <f>'Data Entry'!U673</f>
        <v>0</v>
      </c>
      <c r="AE673" s="21">
        <f t="shared" si="180"/>
        <v>0</v>
      </c>
      <c r="AF673" s="13">
        <f>'Data Entry'!V673</f>
        <v>0</v>
      </c>
      <c r="AG673" s="13">
        <f t="shared" si="181"/>
        <v>0</v>
      </c>
      <c r="AH673" s="13">
        <f>'Data Entry'!W673</f>
        <v>0</v>
      </c>
      <c r="AI673" s="13">
        <f>'Data Entry'!X673</f>
        <v>0</v>
      </c>
      <c r="AJ673" s="13">
        <f>'Data Entry'!Y673</f>
        <v>0</v>
      </c>
      <c r="AK673" s="13">
        <f>'Data Entry'!Z673</f>
        <v>0</v>
      </c>
    </row>
    <row r="674" spans="1:37">
      <c r="A674" s="34">
        <f>'Data Entry'!A674</f>
        <v>0</v>
      </c>
      <c r="B674" s="34">
        <f>'Data Entry'!B674</f>
        <v>0</v>
      </c>
      <c r="C674" s="20">
        <f>IF('Data Entry'!C674="red",1,IF('Data Entry'!C674="blue",2,0))</f>
        <v>0</v>
      </c>
      <c r="D674" s="22">
        <f>'Data Entry'!D674</f>
        <v>0</v>
      </c>
      <c r="E674" s="22">
        <f>'Data Entry'!E674</f>
        <v>0</v>
      </c>
      <c r="F674" s="22">
        <f>'Data Entry'!F674</f>
        <v>0</v>
      </c>
      <c r="G674" s="22">
        <f>'Data Entry'!G674</f>
        <v>0</v>
      </c>
      <c r="H674" s="22">
        <f>'Data Entry'!H674</f>
        <v>0</v>
      </c>
      <c r="I674" s="22">
        <f t="shared" si="182"/>
        <v>0</v>
      </c>
      <c r="J674" s="22">
        <f t="shared" si="183"/>
        <v>0</v>
      </c>
      <c r="K674" s="22">
        <f t="shared" si="170"/>
        <v>0</v>
      </c>
      <c r="L674" s="22">
        <f t="shared" si="171"/>
        <v>0</v>
      </c>
      <c r="M674" s="22">
        <f t="shared" si="172"/>
        <v>0</v>
      </c>
      <c r="N674" s="22">
        <f t="shared" si="173"/>
        <v>0</v>
      </c>
      <c r="O674" s="22">
        <f t="shared" si="174"/>
        <v>0</v>
      </c>
      <c r="P674" s="35">
        <f>'Data Entry'!I674</f>
        <v>0</v>
      </c>
      <c r="Q674" s="35">
        <f>'Data Entry'!J674</f>
        <v>0</v>
      </c>
      <c r="R674" s="35">
        <f>'Data Entry'!K674</f>
        <v>0</v>
      </c>
      <c r="S674" s="35">
        <f>'Data Entry'!L674</f>
        <v>0</v>
      </c>
      <c r="T674" s="35">
        <f t="shared" si="175"/>
        <v>0</v>
      </c>
      <c r="U674" s="35">
        <f t="shared" si="176"/>
        <v>0</v>
      </c>
      <c r="V674" s="35" t="e">
        <f t="shared" si="184"/>
        <v>#DIV/0!</v>
      </c>
      <c r="W674" s="35" t="e">
        <f t="shared" si="185"/>
        <v>#DIV/0!</v>
      </c>
      <c r="X674" s="35">
        <f t="shared" si="186"/>
        <v>0</v>
      </c>
      <c r="Y674" s="35">
        <f t="shared" si="177"/>
        <v>0</v>
      </c>
      <c r="Z674" s="35">
        <f t="shared" si="178"/>
        <v>0</v>
      </c>
      <c r="AA674" s="35">
        <f t="shared" si="179"/>
        <v>0</v>
      </c>
      <c r="AB674" s="21">
        <f>'Data Entry'!S674</f>
        <v>0</v>
      </c>
      <c r="AC674" s="21">
        <f>'Data Entry'!T674</f>
        <v>0</v>
      </c>
      <c r="AD674" s="21">
        <f>'Data Entry'!U674</f>
        <v>0</v>
      </c>
      <c r="AE674" s="21">
        <f t="shared" si="180"/>
        <v>0</v>
      </c>
      <c r="AF674" s="13">
        <f>'Data Entry'!V674</f>
        <v>0</v>
      </c>
      <c r="AG674" s="13">
        <f t="shared" si="181"/>
        <v>0</v>
      </c>
      <c r="AH674" s="13">
        <f>'Data Entry'!W674</f>
        <v>0</v>
      </c>
      <c r="AI674" s="13">
        <f>'Data Entry'!X674</f>
        <v>0</v>
      </c>
      <c r="AJ674" s="13">
        <f>'Data Entry'!Y674</f>
        <v>0</v>
      </c>
      <c r="AK674" s="13">
        <f>'Data Entry'!Z674</f>
        <v>0</v>
      </c>
    </row>
    <row r="675" spans="1:37">
      <c r="A675" s="34">
        <f>'Data Entry'!A675</f>
        <v>0</v>
      </c>
      <c r="B675" s="34">
        <f>'Data Entry'!B675</f>
        <v>0</v>
      </c>
      <c r="C675" s="20">
        <f>IF('Data Entry'!C675="red",1,IF('Data Entry'!C675="blue",2,0))</f>
        <v>0</v>
      </c>
      <c r="D675" s="22">
        <f>'Data Entry'!D675</f>
        <v>0</v>
      </c>
      <c r="E675" s="22">
        <f>'Data Entry'!E675</f>
        <v>0</v>
      </c>
      <c r="F675" s="22">
        <f>'Data Entry'!F675</f>
        <v>0</v>
      </c>
      <c r="G675" s="22">
        <f>'Data Entry'!G675</f>
        <v>0</v>
      </c>
      <c r="H675" s="22">
        <f>'Data Entry'!H675</f>
        <v>0</v>
      </c>
      <c r="I675" s="22">
        <f t="shared" si="182"/>
        <v>0</v>
      </c>
      <c r="J675" s="22">
        <f t="shared" si="183"/>
        <v>0</v>
      </c>
      <c r="K675" s="22">
        <f t="shared" si="170"/>
        <v>0</v>
      </c>
      <c r="L675" s="22">
        <f t="shared" si="171"/>
        <v>0</v>
      </c>
      <c r="M675" s="22">
        <f t="shared" si="172"/>
        <v>0</v>
      </c>
      <c r="N675" s="22">
        <f t="shared" si="173"/>
        <v>0</v>
      </c>
      <c r="O675" s="22">
        <f t="shared" si="174"/>
        <v>0</v>
      </c>
      <c r="P675" s="35">
        <f>'Data Entry'!I675</f>
        <v>0</v>
      </c>
      <c r="Q675" s="35">
        <f>'Data Entry'!J675</f>
        <v>0</v>
      </c>
      <c r="R675" s="35">
        <f>'Data Entry'!K675</f>
        <v>0</v>
      </c>
      <c r="S675" s="35">
        <f>'Data Entry'!L675</f>
        <v>0</v>
      </c>
      <c r="T675" s="35">
        <f t="shared" si="175"/>
        <v>0</v>
      </c>
      <c r="U675" s="35">
        <f t="shared" si="176"/>
        <v>0</v>
      </c>
      <c r="V675" s="35" t="e">
        <f t="shared" si="184"/>
        <v>#DIV/0!</v>
      </c>
      <c r="W675" s="35" t="e">
        <f t="shared" si="185"/>
        <v>#DIV/0!</v>
      </c>
      <c r="X675" s="35">
        <f t="shared" si="186"/>
        <v>0</v>
      </c>
      <c r="Y675" s="35">
        <f t="shared" si="177"/>
        <v>0</v>
      </c>
      <c r="Z675" s="35">
        <f t="shared" si="178"/>
        <v>0</v>
      </c>
      <c r="AA675" s="35">
        <f t="shared" si="179"/>
        <v>0</v>
      </c>
      <c r="AB675" s="21">
        <f>'Data Entry'!S675</f>
        <v>0</v>
      </c>
      <c r="AC675" s="21">
        <f>'Data Entry'!T675</f>
        <v>0</v>
      </c>
      <c r="AD675" s="21">
        <f>'Data Entry'!U675</f>
        <v>0</v>
      </c>
      <c r="AE675" s="21">
        <f t="shared" si="180"/>
        <v>0</v>
      </c>
      <c r="AF675" s="13">
        <f>'Data Entry'!V675</f>
        <v>0</v>
      </c>
      <c r="AG675" s="13">
        <f t="shared" si="181"/>
        <v>0</v>
      </c>
      <c r="AH675" s="13">
        <f>'Data Entry'!W675</f>
        <v>0</v>
      </c>
      <c r="AI675" s="13">
        <f>'Data Entry'!X675</f>
        <v>0</v>
      </c>
      <c r="AJ675" s="13">
        <f>'Data Entry'!Y675</f>
        <v>0</v>
      </c>
      <c r="AK675" s="13">
        <f>'Data Entry'!Z675</f>
        <v>0</v>
      </c>
    </row>
    <row r="676" spans="1:37">
      <c r="A676" s="34">
        <f>'Data Entry'!A676</f>
        <v>0</v>
      </c>
      <c r="B676" s="34">
        <f>'Data Entry'!B676</f>
        <v>0</v>
      </c>
      <c r="C676" s="20">
        <f>IF('Data Entry'!C676="red",1,IF('Data Entry'!C676="blue",2,0))</f>
        <v>0</v>
      </c>
      <c r="D676" s="22">
        <f>'Data Entry'!D676</f>
        <v>0</v>
      </c>
      <c r="E676" s="22">
        <f>'Data Entry'!E676</f>
        <v>0</v>
      </c>
      <c r="F676" s="22">
        <f>'Data Entry'!F676</f>
        <v>0</v>
      </c>
      <c r="G676" s="22">
        <f>'Data Entry'!G676</f>
        <v>0</v>
      </c>
      <c r="H676" s="22">
        <f>'Data Entry'!H676</f>
        <v>0</v>
      </c>
      <c r="I676" s="22">
        <f t="shared" si="182"/>
        <v>0</v>
      </c>
      <c r="J676" s="22">
        <f t="shared" si="183"/>
        <v>0</v>
      </c>
      <c r="K676" s="22">
        <f t="shared" si="170"/>
        <v>0</v>
      </c>
      <c r="L676" s="22">
        <f t="shared" si="171"/>
        <v>0</v>
      </c>
      <c r="M676" s="22">
        <f t="shared" si="172"/>
        <v>0</v>
      </c>
      <c r="N676" s="22">
        <f t="shared" si="173"/>
        <v>0</v>
      </c>
      <c r="O676" s="22">
        <f t="shared" si="174"/>
        <v>0</v>
      </c>
      <c r="P676" s="35">
        <f>'Data Entry'!I676</f>
        <v>0</v>
      </c>
      <c r="Q676" s="35">
        <f>'Data Entry'!J676</f>
        <v>0</v>
      </c>
      <c r="R676" s="35">
        <f>'Data Entry'!K676</f>
        <v>0</v>
      </c>
      <c r="S676" s="35">
        <f>'Data Entry'!L676</f>
        <v>0</v>
      </c>
      <c r="T676" s="35">
        <f t="shared" si="175"/>
        <v>0</v>
      </c>
      <c r="U676" s="35">
        <f t="shared" si="176"/>
        <v>0</v>
      </c>
      <c r="V676" s="35" t="e">
        <f t="shared" si="184"/>
        <v>#DIV/0!</v>
      </c>
      <c r="W676" s="35" t="e">
        <f t="shared" si="185"/>
        <v>#DIV/0!</v>
      </c>
      <c r="X676" s="35">
        <f t="shared" si="186"/>
        <v>0</v>
      </c>
      <c r="Y676" s="35">
        <f t="shared" si="177"/>
        <v>0</v>
      </c>
      <c r="Z676" s="35">
        <f t="shared" si="178"/>
        <v>0</v>
      </c>
      <c r="AA676" s="35">
        <f t="shared" si="179"/>
        <v>0</v>
      </c>
      <c r="AB676" s="21">
        <f>'Data Entry'!S676</f>
        <v>0</v>
      </c>
      <c r="AC676" s="21">
        <f>'Data Entry'!T676</f>
        <v>0</v>
      </c>
      <c r="AD676" s="21">
        <f>'Data Entry'!U676</f>
        <v>0</v>
      </c>
      <c r="AE676" s="21">
        <f t="shared" si="180"/>
        <v>0</v>
      </c>
      <c r="AF676" s="13">
        <f>'Data Entry'!V676</f>
        <v>0</v>
      </c>
      <c r="AG676" s="13">
        <f t="shared" si="181"/>
        <v>0</v>
      </c>
      <c r="AH676" s="13">
        <f>'Data Entry'!W676</f>
        <v>0</v>
      </c>
      <c r="AI676" s="13">
        <f>'Data Entry'!X676</f>
        <v>0</v>
      </c>
      <c r="AJ676" s="13">
        <f>'Data Entry'!Y676</f>
        <v>0</v>
      </c>
      <c r="AK676" s="13">
        <f>'Data Entry'!Z676</f>
        <v>0</v>
      </c>
    </row>
    <row r="677" spans="1:37">
      <c r="A677" s="34">
        <f>'Data Entry'!A677</f>
        <v>0</v>
      </c>
      <c r="B677" s="34">
        <f>'Data Entry'!B677</f>
        <v>0</v>
      </c>
      <c r="C677" s="20">
        <f>IF('Data Entry'!C677="red",1,IF('Data Entry'!C677="blue",2,0))</f>
        <v>0</v>
      </c>
      <c r="D677" s="22">
        <f>'Data Entry'!D677</f>
        <v>0</v>
      </c>
      <c r="E677" s="22">
        <f>'Data Entry'!E677</f>
        <v>0</v>
      </c>
      <c r="F677" s="22">
        <f>'Data Entry'!F677</f>
        <v>0</v>
      </c>
      <c r="G677" s="22">
        <f>'Data Entry'!G677</f>
        <v>0</v>
      </c>
      <c r="H677" s="22">
        <f>'Data Entry'!H677</f>
        <v>0</v>
      </c>
      <c r="I677" s="22">
        <f t="shared" si="182"/>
        <v>0</v>
      </c>
      <c r="J677" s="22">
        <f t="shared" si="183"/>
        <v>0</v>
      </c>
      <c r="K677" s="22">
        <f t="shared" si="170"/>
        <v>0</v>
      </c>
      <c r="L677" s="22">
        <f t="shared" si="171"/>
        <v>0</v>
      </c>
      <c r="M677" s="22">
        <f t="shared" si="172"/>
        <v>0</v>
      </c>
      <c r="N677" s="22">
        <f t="shared" si="173"/>
        <v>0</v>
      </c>
      <c r="O677" s="22">
        <f t="shared" si="174"/>
        <v>0</v>
      </c>
      <c r="P677" s="35">
        <f>'Data Entry'!I677</f>
        <v>0</v>
      </c>
      <c r="Q677" s="35">
        <f>'Data Entry'!J677</f>
        <v>0</v>
      </c>
      <c r="R677" s="35">
        <f>'Data Entry'!K677</f>
        <v>0</v>
      </c>
      <c r="S677" s="35">
        <f>'Data Entry'!L677</f>
        <v>0</v>
      </c>
      <c r="T677" s="35">
        <f t="shared" si="175"/>
        <v>0</v>
      </c>
      <c r="U677" s="35">
        <f t="shared" si="176"/>
        <v>0</v>
      </c>
      <c r="V677" s="35" t="e">
        <f t="shared" si="184"/>
        <v>#DIV/0!</v>
      </c>
      <c r="W677" s="35" t="e">
        <f t="shared" si="185"/>
        <v>#DIV/0!</v>
      </c>
      <c r="X677" s="35">
        <f t="shared" si="186"/>
        <v>0</v>
      </c>
      <c r="Y677" s="35">
        <f t="shared" si="177"/>
        <v>0</v>
      </c>
      <c r="Z677" s="35">
        <f t="shared" si="178"/>
        <v>0</v>
      </c>
      <c r="AA677" s="35">
        <f t="shared" si="179"/>
        <v>0</v>
      </c>
      <c r="AB677" s="21">
        <f>'Data Entry'!S677</f>
        <v>0</v>
      </c>
      <c r="AC677" s="21">
        <f>'Data Entry'!T677</f>
        <v>0</v>
      </c>
      <c r="AD677" s="21">
        <f>'Data Entry'!U677</f>
        <v>0</v>
      </c>
      <c r="AE677" s="21">
        <f t="shared" si="180"/>
        <v>0</v>
      </c>
      <c r="AF677" s="13">
        <f>'Data Entry'!V677</f>
        <v>0</v>
      </c>
      <c r="AG677" s="13">
        <f t="shared" si="181"/>
        <v>0</v>
      </c>
      <c r="AH677" s="13">
        <f>'Data Entry'!W677</f>
        <v>0</v>
      </c>
      <c r="AI677" s="13">
        <f>'Data Entry'!X677</f>
        <v>0</v>
      </c>
      <c r="AJ677" s="13">
        <f>'Data Entry'!Y677</f>
        <v>0</v>
      </c>
      <c r="AK677" s="13">
        <f>'Data Entry'!Z677</f>
        <v>0</v>
      </c>
    </row>
    <row r="678" spans="1:37">
      <c r="A678" s="34">
        <f>'Data Entry'!A678</f>
        <v>0</v>
      </c>
      <c r="B678" s="34">
        <f>'Data Entry'!B678</f>
        <v>0</v>
      </c>
      <c r="C678" s="20">
        <f>IF('Data Entry'!C678="red",1,IF('Data Entry'!C678="blue",2,0))</f>
        <v>0</v>
      </c>
      <c r="D678" s="22">
        <f>'Data Entry'!D678</f>
        <v>0</v>
      </c>
      <c r="E678" s="22">
        <f>'Data Entry'!E678</f>
        <v>0</v>
      </c>
      <c r="F678" s="22">
        <f>'Data Entry'!F678</f>
        <v>0</v>
      </c>
      <c r="G678" s="22">
        <f>'Data Entry'!G678</f>
        <v>0</v>
      </c>
      <c r="H678" s="22">
        <f>'Data Entry'!H678</f>
        <v>0</v>
      </c>
      <c r="I678" s="22">
        <f t="shared" si="182"/>
        <v>0</v>
      </c>
      <c r="J678" s="22">
        <f t="shared" si="183"/>
        <v>0</v>
      </c>
      <c r="K678" s="22">
        <f t="shared" si="170"/>
        <v>0</v>
      </c>
      <c r="L678" s="22">
        <f t="shared" si="171"/>
        <v>0</v>
      </c>
      <c r="M678" s="22">
        <f t="shared" si="172"/>
        <v>0</v>
      </c>
      <c r="N678" s="22">
        <f t="shared" si="173"/>
        <v>0</v>
      </c>
      <c r="O678" s="22">
        <f t="shared" si="174"/>
        <v>0</v>
      </c>
      <c r="P678" s="35">
        <f>'Data Entry'!I678</f>
        <v>0</v>
      </c>
      <c r="Q678" s="35">
        <f>'Data Entry'!J678</f>
        <v>0</v>
      </c>
      <c r="R678" s="35">
        <f>'Data Entry'!K678</f>
        <v>0</v>
      </c>
      <c r="S678" s="35">
        <f>'Data Entry'!L678</f>
        <v>0</v>
      </c>
      <c r="T678" s="35">
        <f t="shared" si="175"/>
        <v>0</v>
      </c>
      <c r="U678" s="35">
        <f t="shared" si="176"/>
        <v>0</v>
      </c>
      <c r="V678" s="35" t="e">
        <f t="shared" si="184"/>
        <v>#DIV/0!</v>
      </c>
      <c r="W678" s="35" t="e">
        <f t="shared" si="185"/>
        <v>#DIV/0!</v>
      </c>
      <c r="X678" s="35">
        <f t="shared" si="186"/>
        <v>0</v>
      </c>
      <c r="Y678" s="35">
        <f t="shared" si="177"/>
        <v>0</v>
      </c>
      <c r="Z678" s="35">
        <f t="shared" si="178"/>
        <v>0</v>
      </c>
      <c r="AA678" s="35">
        <f t="shared" si="179"/>
        <v>0</v>
      </c>
      <c r="AB678" s="21">
        <f>'Data Entry'!S678</f>
        <v>0</v>
      </c>
      <c r="AC678" s="21">
        <f>'Data Entry'!T678</f>
        <v>0</v>
      </c>
      <c r="AD678" s="21">
        <f>'Data Entry'!U678</f>
        <v>0</v>
      </c>
      <c r="AE678" s="21">
        <f t="shared" si="180"/>
        <v>0</v>
      </c>
      <c r="AF678" s="13">
        <f>'Data Entry'!V678</f>
        <v>0</v>
      </c>
      <c r="AG678" s="13">
        <f t="shared" si="181"/>
        <v>0</v>
      </c>
      <c r="AH678" s="13">
        <f>'Data Entry'!W678</f>
        <v>0</v>
      </c>
      <c r="AI678" s="13">
        <f>'Data Entry'!X678</f>
        <v>0</v>
      </c>
      <c r="AJ678" s="13">
        <f>'Data Entry'!Y678</f>
        <v>0</v>
      </c>
      <c r="AK678" s="13">
        <f>'Data Entry'!Z678</f>
        <v>0</v>
      </c>
    </row>
    <row r="679" spans="1:37">
      <c r="A679" s="34">
        <f>'Data Entry'!A679</f>
        <v>0</v>
      </c>
      <c r="B679" s="34">
        <f>'Data Entry'!B679</f>
        <v>0</v>
      </c>
      <c r="C679" s="20">
        <f>IF('Data Entry'!C679="red",1,IF('Data Entry'!C679="blue",2,0))</f>
        <v>0</v>
      </c>
      <c r="D679" s="22">
        <f>'Data Entry'!D679</f>
        <v>0</v>
      </c>
      <c r="E679" s="22">
        <f>'Data Entry'!E679</f>
        <v>0</v>
      </c>
      <c r="F679" s="22">
        <f>'Data Entry'!F679</f>
        <v>0</v>
      </c>
      <c r="G679" s="22">
        <f>'Data Entry'!G679</f>
        <v>0</v>
      </c>
      <c r="H679" s="22">
        <f>'Data Entry'!H679</f>
        <v>0</v>
      </c>
      <c r="I679" s="22">
        <f t="shared" si="182"/>
        <v>0</v>
      </c>
      <c r="J679" s="22">
        <f t="shared" si="183"/>
        <v>0</v>
      </c>
      <c r="K679" s="22">
        <f t="shared" si="170"/>
        <v>0</v>
      </c>
      <c r="L679" s="22">
        <f t="shared" si="171"/>
        <v>0</v>
      </c>
      <c r="M679" s="22">
        <f t="shared" si="172"/>
        <v>0</v>
      </c>
      <c r="N679" s="22">
        <f t="shared" si="173"/>
        <v>0</v>
      </c>
      <c r="O679" s="22">
        <f t="shared" si="174"/>
        <v>0</v>
      </c>
      <c r="P679" s="35">
        <f>'Data Entry'!I679</f>
        <v>0</v>
      </c>
      <c r="Q679" s="35">
        <f>'Data Entry'!J679</f>
        <v>0</v>
      </c>
      <c r="R679" s="35">
        <f>'Data Entry'!K679</f>
        <v>0</v>
      </c>
      <c r="S679" s="35">
        <f>'Data Entry'!L679</f>
        <v>0</v>
      </c>
      <c r="T679" s="35">
        <f t="shared" si="175"/>
        <v>0</v>
      </c>
      <c r="U679" s="35">
        <f t="shared" si="176"/>
        <v>0</v>
      </c>
      <c r="V679" s="35" t="e">
        <f t="shared" si="184"/>
        <v>#DIV/0!</v>
      </c>
      <c r="W679" s="35" t="e">
        <f t="shared" si="185"/>
        <v>#DIV/0!</v>
      </c>
      <c r="X679" s="35">
        <f t="shared" si="186"/>
        <v>0</v>
      </c>
      <c r="Y679" s="35">
        <f t="shared" si="177"/>
        <v>0</v>
      </c>
      <c r="Z679" s="35">
        <f t="shared" si="178"/>
        <v>0</v>
      </c>
      <c r="AA679" s="35">
        <f t="shared" si="179"/>
        <v>0</v>
      </c>
      <c r="AB679" s="21">
        <f>'Data Entry'!S679</f>
        <v>0</v>
      </c>
      <c r="AC679" s="21">
        <f>'Data Entry'!T679</f>
        <v>0</v>
      </c>
      <c r="AD679" s="21">
        <f>'Data Entry'!U679</f>
        <v>0</v>
      </c>
      <c r="AE679" s="21">
        <f t="shared" si="180"/>
        <v>0</v>
      </c>
      <c r="AF679" s="13">
        <f>'Data Entry'!V679</f>
        <v>0</v>
      </c>
      <c r="AG679" s="13">
        <f t="shared" si="181"/>
        <v>0</v>
      </c>
      <c r="AH679" s="13">
        <f>'Data Entry'!W679</f>
        <v>0</v>
      </c>
      <c r="AI679" s="13">
        <f>'Data Entry'!X679</f>
        <v>0</v>
      </c>
      <c r="AJ679" s="13">
        <f>'Data Entry'!Y679</f>
        <v>0</v>
      </c>
      <c r="AK679" s="13">
        <f>'Data Entry'!Z679</f>
        <v>0</v>
      </c>
    </row>
    <row r="680" spans="1:37">
      <c r="A680" s="34">
        <f>'Data Entry'!A680</f>
        <v>0</v>
      </c>
      <c r="B680" s="34">
        <f>'Data Entry'!B680</f>
        <v>0</v>
      </c>
      <c r="C680" s="20">
        <f>IF('Data Entry'!C680="red",1,IF('Data Entry'!C680="blue",2,0))</f>
        <v>0</v>
      </c>
      <c r="D680" s="22">
        <f>'Data Entry'!D680</f>
        <v>0</v>
      </c>
      <c r="E680" s="22">
        <f>'Data Entry'!E680</f>
        <v>0</v>
      </c>
      <c r="F680" s="22">
        <f>'Data Entry'!F680</f>
        <v>0</v>
      </c>
      <c r="G680" s="22">
        <f>'Data Entry'!G680</f>
        <v>0</v>
      </c>
      <c r="H680" s="22">
        <f>'Data Entry'!H680</f>
        <v>0</v>
      </c>
      <c r="I680" s="22">
        <f t="shared" si="182"/>
        <v>0</v>
      </c>
      <c r="J680" s="22">
        <f t="shared" si="183"/>
        <v>0</v>
      </c>
      <c r="K680" s="22">
        <f t="shared" si="170"/>
        <v>0</v>
      </c>
      <c r="L680" s="22">
        <f t="shared" si="171"/>
        <v>0</v>
      </c>
      <c r="M680" s="22">
        <f t="shared" si="172"/>
        <v>0</v>
      </c>
      <c r="N680" s="22">
        <f t="shared" si="173"/>
        <v>0</v>
      </c>
      <c r="O680" s="22">
        <f t="shared" si="174"/>
        <v>0</v>
      </c>
      <c r="P680" s="35">
        <f>'Data Entry'!I680</f>
        <v>0</v>
      </c>
      <c r="Q680" s="35">
        <f>'Data Entry'!J680</f>
        <v>0</v>
      </c>
      <c r="R680" s="35">
        <f>'Data Entry'!K680</f>
        <v>0</v>
      </c>
      <c r="S680" s="35">
        <f>'Data Entry'!L680</f>
        <v>0</v>
      </c>
      <c r="T680" s="35">
        <f t="shared" si="175"/>
        <v>0</v>
      </c>
      <c r="U680" s="35">
        <f t="shared" si="176"/>
        <v>0</v>
      </c>
      <c r="V680" s="35" t="e">
        <f t="shared" si="184"/>
        <v>#DIV/0!</v>
      </c>
      <c r="W680" s="35" t="e">
        <f t="shared" si="185"/>
        <v>#DIV/0!</v>
      </c>
      <c r="X680" s="35">
        <f t="shared" si="186"/>
        <v>0</v>
      </c>
      <c r="Y680" s="35">
        <f t="shared" si="177"/>
        <v>0</v>
      </c>
      <c r="Z680" s="35">
        <f t="shared" si="178"/>
        <v>0</v>
      </c>
      <c r="AA680" s="35">
        <f t="shared" si="179"/>
        <v>0</v>
      </c>
      <c r="AB680" s="21">
        <f>'Data Entry'!S680</f>
        <v>0</v>
      </c>
      <c r="AC680" s="21">
        <f>'Data Entry'!T680</f>
        <v>0</v>
      </c>
      <c r="AD680" s="21">
        <f>'Data Entry'!U680</f>
        <v>0</v>
      </c>
      <c r="AE680" s="21">
        <f t="shared" si="180"/>
        <v>0</v>
      </c>
      <c r="AF680" s="13">
        <f>'Data Entry'!V680</f>
        <v>0</v>
      </c>
      <c r="AG680" s="13">
        <f t="shared" si="181"/>
        <v>0</v>
      </c>
      <c r="AH680" s="13">
        <f>'Data Entry'!W680</f>
        <v>0</v>
      </c>
      <c r="AI680" s="13">
        <f>'Data Entry'!X680</f>
        <v>0</v>
      </c>
      <c r="AJ680" s="13">
        <f>'Data Entry'!Y680</f>
        <v>0</v>
      </c>
      <c r="AK680" s="13">
        <f>'Data Entry'!Z680</f>
        <v>0</v>
      </c>
    </row>
    <row r="681" spans="1:37">
      <c r="A681" s="34">
        <f>'Data Entry'!A681</f>
        <v>0</v>
      </c>
      <c r="B681" s="34">
        <f>'Data Entry'!B681</f>
        <v>0</v>
      </c>
      <c r="C681" s="20">
        <f>IF('Data Entry'!C681="red",1,IF('Data Entry'!C681="blue",2,0))</f>
        <v>0</v>
      </c>
      <c r="D681" s="22">
        <f>'Data Entry'!D681</f>
        <v>0</v>
      </c>
      <c r="E681" s="22">
        <f>'Data Entry'!E681</f>
        <v>0</v>
      </c>
      <c r="F681" s="22">
        <f>'Data Entry'!F681</f>
        <v>0</v>
      </c>
      <c r="G681" s="22">
        <f>'Data Entry'!G681</f>
        <v>0</v>
      </c>
      <c r="H681" s="22">
        <f>'Data Entry'!H681</f>
        <v>0</v>
      </c>
      <c r="I681" s="22">
        <f t="shared" si="182"/>
        <v>0</v>
      </c>
      <c r="J681" s="22">
        <f t="shared" si="183"/>
        <v>0</v>
      </c>
      <c r="K681" s="22">
        <f t="shared" si="170"/>
        <v>0</v>
      </c>
      <c r="L681" s="22">
        <f t="shared" si="171"/>
        <v>0</v>
      </c>
      <c r="M681" s="22">
        <f t="shared" si="172"/>
        <v>0</v>
      </c>
      <c r="N681" s="22">
        <f t="shared" si="173"/>
        <v>0</v>
      </c>
      <c r="O681" s="22">
        <f t="shared" si="174"/>
        <v>0</v>
      </c>
      <c r="P681" s="35">
        <f>'Data Entry'!I681</f>
        <v>0</v>
      </c>
      <c r="Q681" s="35">
        <f>'Data Entry'!J681</f>
        <v>0</v>
      </c>
      <c r="R681" s="35">
        <f>'Data Entry'!K681</f>
        <v>0</v>
      </c>
      <c r="S681" s="35">
        <f>'Data Entry'!L681</f>
        <v>0</v>
      </c>
      <c r="T681" s="35">
        <f t="shared" si="175"/>
        <v>0</v>
      </c>
      <c r="U681" s="35">
        <f t="shared" si="176"/>
        <v>0</v>
      </c>
      <c r="V681" s="35" t="e">
        <f t="shared" si="184"/>
        <v>#DIV/0!</v>
      </c>
      <c r="W681" s="35" t="e">
        <f t="shared" si="185"/>
        <v>#DIV/0!</v>
      </c>
      <c r="X681" s="35">
        <f t="shared" si="186"/>
        <v>0</v>
      </c>
      <c r="Y681" s="35">
        <f t="shared" si="177"/>
        <v>0</v>
      </c>
      <c r="Z681" s="35">
        <f t="shared" si="178"/>
        <v>0</v>
      </c>
      <c r="AA681" s="35">
        <f t="shared" si="179"/>
        <v>0</v>
      </c>
      <c r="AB681" s="21">
        <f>'Data Entry'!S681</f>
        <v>0</v>
      </c>
      <c r="AC681" s="21">
        <f>'Data Entry'!T681</f>
        <v>0</v>
      </c>
      <c r="AD681" s="21">
        <f>'Data Entry'!U681</f>
        <v>0</v>
      </c>
      <c r="AE681" s="21">
        <f t="shared" si="180"/>
        <v>0</v>
      </c>
      <c r="AF681" s="13">
        <f>'Data Entry'!V681</f>
        <v>0</v>
      </c>
      <c r="AG681" s="13">
        <f t="shared" si="181"/>
        <v>0</v>
      </c>
      <c r="AH681" s="13">
        <f>'Data Entry'!W681</f>
        <v>0</v>
      </c>
      <c r="AI681" s="13">
        <f>'Data Entry'!X681</f>
        <v>0</v>
      </c>
      <c r="AJ681" s="13">
        <f>'Data Entry'!Y681</f>
        <v>0</v>
      </c>
      <c r="AK681" s="13">
        <f>'Data Entry'!Z681</f>
        <v>0</v>
      </c>
    </row>
    <row r="682" spans="1:37">
      <c r="A682" s="34">
        <f>'Data Entry'!A682</f>
        <v>0</v>
      </c>
      <c r="B682" s="34">
        <f>'Data Entry'!B682</f>
        <v>0</v>
      </c>
      <c r="C682" s="20">
        <f>IF('Data Entry'!C682="red",1,IF('Data Entry'!C682="blue",2,0))</f>
        <v>0</v>
      </c>
      <c r="D682" s="22">
        <f>'Data Entry'!D682</f>
        <v>0</v>
      </c>
      <c r="E682" s="22">
        <f>'Data Entry'!E682</f>
        <v>0</v>
      </c>
      <c r="F682" s="22">
        <f>'Data Entry'!F682</f>
        <v>0</v>
      </c>
      <c r="G682" s="22">
        <f>'Data Entry'!G682</f>
        <v>0</v>
      </c>
      <c r="H682" s="22">
        <f>'Data Entry'!H682</f>
        <v>0</v>
      </c>
      <c r="I682" s="22">
        <f t="shared" si="182"/>
        <v>0</v>
      </c>
      <c r="J682" s="22">
        <f t="shared" si="183"/>
        <v>0</v>
      </c>
      <c r="K682" s="22">
        <f t="shared" si="170"/>
        <v>0</v>
      </c>
      <c r="L682" s="22">
        <f t="shared" si="171"/>
        <v>0</v>
      </c>
      <c r="M682" s="22">
        <f t="shared" si="172"/>
        <v>0</v>
      </c>
      <c r="N682" s="22">
        <f t="shared" si="173"/>
        <v>0</v>
      </c>
      <c r="O682" s="22">
        <f t="shared" si="174"/>
        <v>0</v>
      </c>
      <c r="P682" s="35">
        <f>'Data Entry'!I682</f>
        <v>0</v>
      </c>
      <c r="Q682" s="35">
        <f>'Data Entry'!J682</f>
        <v>0</v>
      </c>
      <c r="R682" s="35">
        <f>'Data Entry'!K682</f>
        <v>0</v>
      </c>
      <c r="S682" s="35">
        <f>'Data Entry'!L682</f>
        <v>0</v>
      </c>
      <c r="T682" s="35">
        <f t="shared" si="175"/>
        <v>0</v>
      </c>
      <c r="U682" s="35">
        <f t="shared" si="176"/>
        <v>0</v>
      </c>
      <c r="V682" s="35" t="e">
        <f t="shared" si="184"/>
        <v>#DIV/0!</v>
      </c>
      <c r="W682" s="35" t="e">
        <f t="shared" si="185"/>
        <v>#DIV/0!</v>
      </c>
      <c r="X682" s="35">
        <f t="shared" si="186"/>
        <v>0</v>
      </c>
      <c r="Y682" s="35">
        <f t="shared" si="177"/>
        <v>0</v>
      </c>
      <c r="Z682" s="35">
        <f t="shared" si="178"/>
        <v>0</v>
      </c>
      <c r="AA682" s="35">
        <f t="shared" si="179"/>
        <v>0</v>
      </c>
      <c r="AB682" s="21">
        <f>'Data Entry'!S682</f>
        <v>0</v>
      </c>
      <c r="AC682" s="21">
        <f>'Data Entry'!T682</f>
        <v>0</v>
      </c>
      <c r="AD682" s="21">
        <f>'Data Entry'!U682</f>
        <v>0</v>
      </c>
      <c r="AE682" s="21">
        <f t="shared" si="180"/>
        <v>0</v>
      </c>
      <c r="AF682" s="13">
        <f>'Data Entry'!V682</f>
        <v>0</v>
      </c>
      <c r="AG682" s="13">
        <f t="shared" si="181"/>
        <v>0</v>
      </c>
      <c r="AH682" s="13">
        <f>'Data Entry'!W682</f>
        <v>0</v>
      </c>
      <c r="AI682" s="13">
        <f>'Data Entry'!X682</f>
        <v>0</v>
      </c>
      <c r="AJ682" s="13">
        <f>'Data Entry'!Y682</f>
        <v>0</v>
      </c>
      <c r="AK682" s="13">
        <f>'Data Entry'!Z682</f>
        <v>0</v>
      </c>
    </row>
    <row r="683" spans="1:37">
      <c r="A683" s="34">
        <f>'Data Entry'!A683</f>
        <v>0</v>
      </c>
      <c r="B683" s="34">
        <f>'Data Entry'!B683</f>
        <v>0</v>
      </c>
      <c r="C683" s="20">
        <f>IF('Data Entry'!C683="red",1,IF('Data Entry'!C683="blue",2,0))</f>
        <v>0</v>
      </c>
      <c r="D683" s="22">
        <f>'Data Entry'!D683</f>
        <v>0</v>
      </c>
      <c r="E683" s="22">
        <f>'Data Entry'!E683</f>
        <v>0</v>
      </c>
      <c r="F683" s="22">
        <f>'Data Entry'!F683</f>
        <v>0</v>
      </c>
      <c r="G683" s="22">
        <f>'Data Entry'!G683</f>
        <v>0</v>
      </c>
      <c r="H683" s="22">
        <f>'Data Entry'!H683</f>
        <v>0</v>
      </c>
      <c r="I683" s="22">
        <f t="shared" si="182"/>
        <v>0</v>
      </c>
      <c r="J683" s="22">
        <f t="shared" si="183"/>
        <v>0</v>
      </c>
      <c r="K683" s="22">
        <f t="shared" si="170"/>
        <v>0</v>
      </c>
      <c r="L683" s="22">
        <f t="shared" si="171"/>
        <v>0</v>
      </c>
      <c r="M683" s="22">
        <f t="shared" si="172"/>
        <v>0</v>
      </c>
      <c r="N683" s="22">
        <f t="shared" si="173"/>
        <v>0</v>
      </c>
      <c r="O683" s="22">
        <f t="shared" si="174"/>
        <v>0</v>
      </c>
      <c r="P683" s="35">
        <f>'Data Entry'!I683</f>
        <v>0</v>
      </c>
      <c r="Q683" s="35">
        <f>'Data Entry'!J683</f>
        <v>0</v>
      </c>
      <c r="R683" s="35">
        <f>'Data Entry'!K683</f>
        <v>0</v>
      </c>
      <c r="S683" s="35">
        <f>'Data Entry'!L683</f>
        <v>0</v>
      </c>
      <c r="T683" s="35">
        <f t="shared" si="175"/>
        <v>0</v>
      </c>
      <c r="U683" s="35">
        <f t="shared" si="176"/>
        <v>0</v>
      </c>
      <c r="V683" s="35" t="e">
        <f t="shared" si="184"/>
        <v>#DIV/0!</v>
      </c>
      <c r="W683" s="35" t="e">
        <f t="shared" si="185"/>
        <v>#DIV/0!</v>
      </c>
      <c r="X683" s="35">
        <f t="shared" si="186"/>
        <v>0</v>
      </c>
      <c r="Y683" s="35">
        <f t="shared" si="177"/>
        <v>0</v>
      </c>
      <c r="Z683" s="35">
        <f t="shared" si="178"/>
        <v>0</v>
      </c>
      <c r="AA683" s="35">
        <f t="shared" si="179"/>
        <v>0</v>
      </c>
      <c r="AB683" s="21">
        <f>'Data Entry'!S683</f>
        <v>0</v>
      </c>
      <c r="AC683" s="21">
        <f>'Data Entry'!T683</f>
        <v>0</v>
      </c>
      <c r="AD683" s="21">
        <f>'Data Entry'!U683</f>
        <v>0</v>
      </c>
      <c r="AE683" s="21">
        <f t="shared" si="180"/>
        <v>0</v>
      </c>
      <c r="AF683" s="13">
        <f>'Data Entry'!V683</f>
        <v>0</v>
      </c>
      <c r="AG683" s="13">
        <f t="shared" si="181"/>
        <v>0</v>
      </c>
      <c r="AH683" s="13">
        <f>'Data Entry'!W683</f>
        <v>0</v>
      </c>
      <c r="AI683" s="13">
        <f>'Data Entry'!X683</f>
        <v>0</v>
      </c>
      <c r="AJ683" s="13">
        <f>'Data Entry'!Y683</f>
        <v>0</v>
      </c>
      <c r="AK683" s="13">
        <f>'Data Entry'!Z683</f>
        <v>0</v>
      </c>
    </row>
    <row r="684" spans="1:37">
      <c r="A684" s="34">
        <f>'Data Entry'!A684</f>
        <v>0</v>
      </c>
      <c r="B684" s="34">
        <f>'Data Entry'!B684</f>
        <v>0</v>
      </c>
      <c r="C684" s="20">
        <f>IF('Data Entry'!C684="red",1,IF('Data Entry'!C684="blue",2,0))</f>
        <v>0</v>
      </c>
      <c r="D684" s="22">
        <f>'Data Entry'!D684</f>
        <v>0</v>
      </c>
      <c r="E684" s="22">
        <f>'Data Entry'!E684</f>
        <v>0</v>
      </c>
      <c r="F684" s="22">
        <f>'Data Entry'!F684</f>
        <v>0</v>
      </c>
      <c r="G684" s="22">
        <f>'Data Entry'!G684</f>
        <v>0</v>
      </c>
      <c r="H684" s="22">
        <f>'Data Entry'!H684</f>
        <v>0</v>
      </c>
      <c r="I684" s="22">
        <f t="shared" si="182"/>
        <v>0</v>
      </c>
      <c r="J684" s="22">
        <f t="shared" si="183"/>
        <v>0</v>
      </c>
      <c r="K684" s="22">
        <f t="shared" si="170"/>
        <v>0</v>
      </c>
      <c r="L684" s="22">
        <f t="shared" si="171"/>
        <v>0</v>
      </c>
      <c r="M684" s="22">
        <f t="shared" si="172"/>
        <v>0</v>
      </c>
      <c r="N684" s="22">
        <f t="shared" si="173"/>
        <v>0</v>
      </c>
      <c r="O684" s="22">
        <f t="shared" si="174"/>
        <v>0</v>
      </c>
      <c r="P684" s="35">
        <f>'Data Entry'!I684</f>
        <v>0</v>
      </c>
      <c r="Q684" s="35">
        <f>'Data Entry'!J684</f>
        <v>0</v>
      </c>
      <c r="R684" s="35">
        <f>'Data Entry'!K684</f>
        <v>0</v>
      </c>
      <c r="S684" s="35">
        <f>'Data Entry'!L684</f>
        <v>0</v>
      </c>
      <c r="T684" s="35">
        <f t="shared" si="175"/>
        <v>0</v>
      </c>
      <c r="U684" s="35">
        <f t="shared" si="176"/>
        <v>0</v>
      </c>
      <c r="V684" s="35" t="e">
        <f t="shared" si="184"/>
        <v>#DIV/0!</v>
      </c>
      <c r="W684" s="35" t="e">
        <f t="shared" si="185"/>
        <v>#DIV/0!</v>
      </c>
      <c r="X684" s="35">
        <f t="shared" si="186"/>
        <v>0</v>
      </c>
      <c r="Y684" s="35">
        <f t="shared" si="177"/>
        <v>0</v>
      </c>
      <c r="Z684" s="35">
        <f t="shared" si="178"/>
        <v>0</v>
      </c>
      <c r="AA684" s="35">
        <f t="shared" si="179"/>
        <v>0</v>
      </c>
      <c r="AB684" s="21">
        <f>'Data Entry'!S684</f>
        <v>0</v>
      </c>
      <c r="AC684" s="21">
        <f>'Data Entry'!T684</f>
        <v>0</v>
      </c>
      <c r="AD684" s="21">
        <f>'Data Entry'!U684</f>
        <v>0</v>
      </c>
      <c r="AE684" s="21">
        <f t="shared" si="180"/>
        <v>0</v>
      </c>
      <c r="AF684" s="13">
        <f>'Data Entry'!V684</f>
        <v>0</v>
      </c>
      <c r="AG684" s="13">
        <f t="shared" si="181"/>
        <v>0</v>
      </c>
      <c r="AH684" s="13">
        <f>'Data Entry'!W684</f>
        <v>0</v>
      </c>
      <c r="AI684" s="13">
        <f>'Data Entry'!X684</f>
        <v>0</v>
      </c>
      <c r="AJ684" s="13">
        <f>'Data Entry'!Y684</f>
        <v>0</v>
      </c>
      <c r="AK684" s="13">
        <f>'Data Entry'!Z684</f>
        <v>0</v>
      </c>
    </row>
    <row r="685" spans="1:37">
      <c r="A685" s="34">
        <f>'Data Entry'!A685</f>
        <v>0</v>
      </c>
      <c r="B685" s="34">
        <f>'Data Entry'!B685</f>
        <v>0</v>
      </c>
      <c r="C685" s="20">
        <f>IF('Data Entry'!C685="red",1,IF('Data Entry'!C685="blue",2,0))</f>
        <v>0</v>
      </c>
      <c r="D685" s="22">
        <f>'Data Entry'!D685</f>
        <v>0</v>
      </c>
      <c r="E685" s="22">
        <f>'Data Entry'!E685</f>
        <v>0</v>
      </c>
      <c r="F685" s="22">
        <f>'Data Entry'!F685</f>
        <v>0</v>
      </c>
      <c r="G685" s="22">
        <f>'Data Entry'!G685</f>
        <v>0</v>
      </c>
      <c r="H685" s="22">
        <f>'Data Entry'!H685</f>
        <v>0</v>
      </c>
      <c r="I685" s="22">
        <f t="shared" si="182"/>
        <v>0</v>
      </c>
      <c r="J685" s="22">
        <f t="shared" si="183"/>
        <v>0</v>
      </c>
      <c r="K685" s="22">
        <f t="shared" si="170"/>
        <v>0</v>
      </c>
      <c r="L685" s="22">
        <f t="shared" si="171"/>
        <v>0</v>
      </c>
      <c r="M685" s="22">
        <f t="shared" si="172"/>
        <v>0</v>
      </c>
      <c r="N685" s="22">
        <f t="shared" si="173"/>
        <v>0</v>
      </c>
      <c r="O685" s="22">
        <f t="shared" si="174"/>
        <v>0</v>
      </c>
      <c r="P685" s="35">
        <f>'Data Entry'!I685</f>
        <v>0</v>
      </c>
      <c r="Q685" s="35">
        <f>'Data Entry'!J685</f>
        <v>0</v>
      </c>
      <c r="R685" s="35">
        <f>'Data Entry'!K685</f>
        <v>0</v>
      </c>
      <c r="S685" s="35">
        <f>'Data Entry'!L685</f>
        <v>0</v>
      </c>
      <c r="T685" s="35">
        <f t="shared" si="175"/>
        <v>0</v>
      </c>
      <c r="U685" s="35">
        <f t="shared" si="176"/>
        <v>0</v>
      </c>
      <c r="V685" s="35" t="e">
        <f t="shared" si="184"/>
        <v>#DIV/0!</v>
      </c>
      <c r="W685" s="35" t="e">
        <f t="shared" si="185"/>
        <v>#DIV/0!</v>
      </c>
      <c r="X685" s="35">
        <f t="shared" si="186"/>
        <v>0</v>
      </c>
      <c r="Y685" s="35">
        <f t="shared" si="177"/>
        <v>0</v>
      </c>
      <c r="Z685" s="35">
        <f t="shared" si="178"/>
        <v>0</v>
      </c>
      <c r="AA685" s="35">
        <f t="shared" si="179"/>
        <v>0</v>
      </c>
      <c r="AB685" s="21">
        <f>'Data Entry'!S685</f>
        <v>0</v>
      </c>
      <c r="AC685" s="21">
        <f>'Data Entry'!T685</f>
        <v>0</v>
      </c>
      <c r="AD685" s="21">
        <f>'Data Entry'!U685</f>
        <v>0</v>
      </c>
      <c r="AE685" s="21">
        <f t="shared" si="180"/>
        <v>0</v>
      </c>
      <c r="AF685" s="13">
        <f>'Data Entry'!V685</f>
        <v>0</v>
      </c>
      <c r="AG685" s="13">
        <f t="shared" si="181"/>
        <v>0</v>
      </c>
      <c r="AH685" s="13">
        <f>'Data Entry'!W685</f>
        <v>0</v>
      </c>
      <c r="AI685" s="13">
        <f>'Data Entry'!X685</f>
        <v>0</v>
      </c>
      <c r="AJ685" s="13">
        <f>'Data Entry'!Y685</f>
        <v>0</v>
      </c>
      <c r="AK685" s="13">
        <f>'Data Entry'!Z685</f>
        <v>0</v>
      </c>
    </row>
    <row r="686" spans="1:37">
      <c r="A686" s="34">
        <f>'Data Entry'!A686</f>
        <v>0</v>
      </c>
      <c r="B686" s="34">
        <f>'Data Entry'!B686</f>
        <v>0</v>
      </c>
      <c r="C686" s="20">
        <f>IF('Data Entry'!C686="red",1,IF('Data Entry'!C686="blue",2,0))</f>
        <v>0</v>
      </c>
      <c r="D686" s="22">
        <f>'Data Entry'!D686</f>
        <v>0</v>
      </c>
      <c r="E686" s="22">
        <f>'Data Entry'!E686</f>
        <v>0</v>
      </c>
      <c r="F686" s="22">
        <f>'Data Entry'!F686</f>
        <v>0</v>
      </c>
      <c r="G686" s="22">
        <f>'Data Entry'!G686</f>
        <v>0</v>
      </c>
      <c r="H686" s="22">
        <f>'Data Entry'!H686</f>
        <v>0</v>
      </c>
      <c r="I686" s="22">
        <f t="shared" si="182"/>
        <v>0</v>
      </c>
      <c r="J686" s="22">
        <f t="shared" si="183"/>
        <v>0</v>
      </c>
      <c r="K686" s="22">
        <f t="shared" si="170"/>
        <v>0</v>
      </c>
      <c r="L686" s="22">
        <f t="shared" si="171"/>
        <v>0</v>
      </c>
      <c r="M686" s="22">
        <f t="shared" si="172"/>
        <v>0</v>
      </c>
      <c r="N686" s="22">
        <f t="shared" si="173"/>
        <v>0</v>
      </c>
      <c r="O686" s="22">
        <f t="shared" si="174"/>
        <v>0</v>
      </c>
      <c r="P686" s="35">
        <f>'Data Entry'!I686</f>
        <v>0</v>
      </c>
      <c r="Q686" s="35">
        <f>'Data Entry'!J686</f>
        <v>0</v>
      </c>
      <c r="R686" s="35">
        <f>'Data Entry'!K686</f>
        <v>0</v>
      </c>
      <c r="S686" s="35">
        <f>'Data Entry'!L686</f>
        <v>0</v>
      </c>
      <c r="T686" s="35">
        <f t="shared" si="175"/>
        <v>0</v>
      </c>
      <c r="U686" s="35">
        <f t="shared" si="176"/>
        <v>0</v>
      </c>
      <c r="V686" s="35" t="e">
        <f t="shared" si="184"/>
        <v>#DIV/0!</v>
      </c>
      <c r="W686" s="35" t="e">
        <f t="shared" si="185"/>
        <v>#DIV/0!</v>
      </c>
      <c r="X686" s="35">
        <f t="shared" si="186"/>
        <v>0</v>
      </c>
      <c r="Y686" s="35">
        <f t="shared" si="177"/>
        <v>0</v>
      </c>
      <c r="Z686" s="35">
        <f t="shared" si="178"/>
        <v>0</v>
      </c>
      <c r="AA686" s="35">
        <f t="shared" si="179"/>
        <v>0</v>
      </c>
      <c r="AB686" s="21">
        <f>'Data Entry'!S686</f>
        <v>0</v>
      </c>
      <c r="AC686" s="21">
        <f>'Data Entry'!T686</f>
        <v>0</v>
      </c>
      <c r="AD686" s="21">
        <f>'Data Entry'!U686</f>
        <v>0</v>
      </c>
      <c r="AE686" s="21">
        <f t="shared" si="180"/>
        <v>0</v>
      </c>
      <c r="AF686" s="13">
        <f>'Data Entry'!V686</f>
        <v>0</v>
      </c>
      <c r="AG686" s="13">
        <f t="shared" si="181"/>
        <v>0</v>
      </c>
      <c r="AH686" s="13">
        <f>'Data Entry'!W686</f>
        <v>0</v>
      </c>
      <c r="AI686" s="13">
        <f>'Data Entry'!X686</f>
        <v>0</v>
      </c>
      <c r="AJ686" s="13">
        <f>'Data Entry'!Y686</f>
        <v>0</v>
      </c>
      <c r="AK686" s="13">
        <f>'Data Entry'!Z686</f>
        <v>0</v>
      </c>
    </row>
    <row r="687" spans="1:37">
      <c r="A687" s="34">
        <f>'Data Entry'!A687</f>
        <v>0</v>
      </c>
      <c r="B687" s="34">
        <f>'Data Entry'!B687</f>
        <v>0</v>
      </c>
      <c r="C687" s="20">
        <f>IF('Data Entry'!C687="red",1,IF('Data Entry'!C687="blue",2,0))</f>
        <v>0</v>
      </c>
      <c r="D687" s="22">
        <f>'Data Entry'!D687</f>
        <v>0</v>
      </c>
      <c r="E687" s="22">
        <f>'Data Entry'!E687</f>
        <v>0</v>
      </c>
      <c r="F687" s="22">
        <f>'Data Entry'!F687</f>
        <v>0</v>
      </c>
      <c r="G687" s="22">
        <f>'Data Entry'!G687</f>
        <v>0</v>
      </c>
      <c r="H687" s="22">
        <f>'Data Entry'!H687</f>
        <v>0</v>
      </c>
      <c r="I687" s="22">
        <f t="shared" si="182"/>
        <v>0</v>
      </c>
      <c r="J687" s="22">
        <f t="shared" si="183"/>
        <v>0</v>
      </c>
      <c r="K687" s="22">
        <f t="shared" si="170"/>
        <v>0</v>
      </c>
      <c r="L687" s="22">
        <f t="shared" si="171"/>
        <v>0</v>
      </c>
      <c r="M687" s="22">
        <f t="shared" si="172"/>
        <v>0</v>
      </c>
      <c r="N687" s="22">
        <f t="shared" si="173"/>
        <v>0</v>
      </c>
      <c r="O687" s="22">
        <f t="shared" si="174"/>
        <v>0</v>
      </c>
      <c r="P687" s="35">
        <f>'Data Entry'!I687</f>
        <v>0</v>
      </c>
      <c r="Q687" s="35">
        <f>'Data Entry'!J687</f>
        <v>0</v>
      </c>
      <c r="R687" s="35">
        <f>'Data Entry'!K687</f>
        <v>0</v>
      </c>
      <c r="S687" s="35">
        <f>'Data Entry'!L687</f>
        <v>0</v>
      </c>
      <c r="T687" s="35">
        <f t="shared" si="175"/>
        <v>0</v>
      </c>
      <c r="U687" s="35">
        <f t="shared" si="176"/>
        <v>0</v>
      </c>
      <c r="V687" s="35" t="e">
        <f t="shared" si="184"/>
        <v>#DIV/0!</v>
      </c>
      <c r="W687" s="35" t="e">
        <f t="shared" si="185"/>
        <v>#DIV/0!</v>
      </c>
      <c r="X687" s="35">
        <f t="shared" si="186"/>
        <v>0</v>
      </c>
      <c r="Y687" s="35">
        <f t="shared" si="177"/>
        <v>0</v>
      </c>
      <c r="Z687" s="35">
        <f t="shared" si="178"/>
        <v>0</v>
      </c>
      <c r="AA687" s="35">
        <f t="shared" si="179"/>
        <v>0</v>
      </c>
      <c r="AB687" s="21">
        <f>'Data Entry'!S687</f>
        <v>0</v>
      </c>
      <c r="AC687" s="21">
        <f>'Data Entry'!T687</f>
        <v>0</v>
      </c>
      <c r="AD687" s="21">
        <f>'Data Entry'!U687</f>
        <v>0</v>
      </c>
      <c r="AE687" s="21">
        <f t="shared" si="180"/>
        <v>0</v>
      </c>
      <c r="AF687" s="13">
        <f>'Data Entry'!V687</f>
        <v>0</v>
      </c>
      <c r="AG687" s="13">
        <f t="shared" si="181"/>
        <v>0</v>
      </c>
      <c r="AH687" s="13">
        <f>'Data Entry'!W687</f>
        <v>0</v>
      </c>
      <c r="AI687" s="13">
        <f>'Data Entry'!X687</f>
        <v>0</v>
      </c>
      <c r="AJ687" s="13">
        <f>'Data Entry'!Y687</f>
        <v>0</v>
      </c>
      <c r="AK687" s="13">
        <f>'Data Entry'!Z687</f>
        <v>0</v>
      </c>
    </row>
    <row r="688" spans="1:37">
      <c r="A688" s="34">
        <f>'Data Entry'!A688</f>
        <v>0</v>
      </c>
      <c r="B688" s="34">
        <f>'Data Entry'!B688</f>
        <v>0</v>
      </c>
      <c r="C688" s="20">
        <f>IF('Data Entry'!C688="red",1,IF('Data Entry'!C688="blue",2,0))</f>
        <v>0</v>
      </c>
      <c r="D688" s="22">
        <f>'Data Entry'!D688</f>
        <v>0</v>
      </c>
      <c r="E688" s="22">
        <f>'Data Entry'!E688</f>
        <v>0</v>
      </c>
      <c r="F688" s="22">
        <f>'Data Entry'!F688</f>
        <v>0</v>
      </c>
      <c r="G688" s="22">
        <f>'Data Entry'!G688</f>
        <v>0</v>
      </c>
      <c r="H688" s="22">
        <f>'Data Entry'!H688</f>
        <v>0</v>
      </c>
      <c r="I688" s="22">
        <f t="shared" si="182"/>
        <v>0</v>
      </c>
      <c r="J688" s="22">
        <f t="shared" si="183"/>
        <v>0</v>
      </c>
      <c r="K688" s="22">
        <f t="shared" si="170"/>
        <v>0</v>
      </c>
      <c r="L688" s="22">
        <f t="shared" si="171"/>
        <v>0</v>
      </c>
      <c r="M688" s="22">
        <f t="shared" si="172"/>
        <v>0</v>
      </c>
      <c r="N688" s="22">
        <f t="shared" si="173"/>
        <v>0</v>
      </c>
      <c r="O688" s="22">
        <f t="shared" si="174"/>
        <v>0</v>
      </c>
      <c r="P688" s="35">
        <f>'Data Entry'!I688</f>
        <v>0</v>
      </c>
      <c r="Q688" s="35">
        <f>'Data Entry'!J688</f>
        <v>0</v>
      </c>
      <c r="R688" s="35">
        <f>'Data Entry'!K688</f>
        <v>0</v>
      </c>
      <c r="S688" s="35">
        <f>'Data Entry'!L688</f>
        <v>0</v>
      </c>
      <c r="T688" s="35">
        <f t="shared" si="175"/>
        <v>0</v>
      </c>
      <c r="U688" s="35">
        <f t="shared" si="176"/>
        <v>0</v>
      </c>
      <c r="V688" s="35" t="e">
        <f t="shared" si="184"/>
        <v>#DIV/0!</v>
      </c>
      <c r="W688" s="35" t="e">
        <f t="shared" si="185"/>
        <v>#DIV/0!</v>
      </c>
      <c r="X688" s="35">
        <f t="shared" si="186"/>
        <v>0</v>
      </c>
      <c r="Y688" s="35">
        <f t="shared" si="177"/>
        <v>0</v>
      </c>
      <c r="Z688" s="35">
        <f t="shared" si="178"/>
        <v>0</v>
      </c>
      <c r="AA688" s="35">
        <f t="shared" si="179"/>
        <v>0</v>
      </c>
      <c r="AB688" s="21">
        <f>'Data Entry'!S688</f>
        <v>0</v>
      </c>
      <c r="AC688" s="21">
        <f>'Data Entry'!T688</f>
        <v>0</v>
      </c>
      <c r="AD688" s="21">
        <f>'Data Entry'!U688</f>
        <v>0</v>
      </c>
      <c r="AE688" s="21">
        <f t="shared" si="180"/>
        <v>0</v>
      </c>
      <c r="AF688" s="13">
        <f>'Data Entry'!V688</f>
        <v>0</v>
      </c>
      <c r="AG688" s="13">
        <f t="shared" si="181"/>
        <v>0</v>
      </c>
      <c r="AH688" s="13">
        <f>'Data Entry'!W688</f>
        <v>0</v>
      </c>
      <c r="AI688" s="13">
        <f>'Data Entry'!X688</f>
        <v>0</v>
      </c>
      <c r="AJ688" s="13">
        <f>'Data Entry'!Y688</f>
        <v>0</v>
      </c>
      <c r="AK688" s="13">
        <f>'Data Entry'!Z688</f>
        <v>0</v>
      </c>
    </row>
    <row r="689" spans="1:37">
      <c r="A689" s="34">
        <f>'Data Entry'!A689</f>
        <v>0</v>
      </c>
      <c r="B689" s="34">
        <f>'Data Entry'!B689</f>
        <v>0</v>
      </c>
      <c r="C689" s="20">
        <f>IF('Data Entry'!C689="red",1,IF('Data Entry'!C689="blue",2,0))</f>
        <v>0</v>
      </c>
      <c r="D689" s="22">
        <f>'Data Entry'!D689</f>
        <v>0</v>
      </c>
      <c r="E689" s="22">
        <f>'Data Entry'!E689</f>
        <v>0</v>
      </c>
      <c r="F689" s="22">
        <f>'Data Entry'!F689</f>
        <v>0</v>
      </c>
      <c r="G689" s="22">
        <f>'Data Entry'!G689</f>
        <v>0</v>
      </c>
      <c r="H689" s="22">
        <f>'Data Entry'!H689</f>
        <v>0</v>
      </c>
      <c r="I689" s="22">
        <f t="shared" si="182"/>
        <v>0</v>
      </c>
      <c r="J689" s="22">
        <f t="shared" si="183"/>
        <v>0</v>
      </c>
      <c r="K689" s="22">
        <f t="shared" si="170"/>
        <v>0</v>
      </c>
      <c r="L689" s="22">
        <f t="shared" si="171"/>
        <v>0</v>
      </c>
      <c r="M689" s="22">
        <f t="shared" si="172"/>
        <v>0</v>
      </c>
      <c r="N689" s="22">
        <f t="shared" si="173"/>
        <v>0</v>
      </c>
      <c r="O689" s="22">
        <f t="shared" si="174"/>
        <v>0</v>
      </c>
      <c r="P689" s="35">
        <f>'Data Entry'!I689</f>
        <v>0</v>
      </c>
      <c r="Q689" s="35">
        <f>'Data Entry'!J689</f>
        <v>0</v>
      </c>
      <c r="R689" s="35">
        <f>'Data Entry'!K689</f>
        <v>0</v>
      </c>
      <c r="S689" s="35">
        <f>'Data Entry'!L689</f>
        <v>0</v>
      </c>
      <c r="T689" s="35">
        <f t="shared" si="175"/>
        <v>0</v>
      </c>
      <c r="U689" s="35">
        <f t="shared" si="176"/>
        <v>0</v>
      </c>
      <c r="V689" s="35" t="e">
        <f t="shared" si="184"/>
        <v>#DIV/0!</v>
      </c>
      <c r="W689" s="35" t="e">
        <f t="shared" si="185"/>
        <v>#DIV/0!</v>
      </c>
      <c r="X689" s="35">
        <f t="shared" si="186"/>
        <v>0</v>
      </c>
      <c r="Y689" s="35">
        <f t="shared" si="177"/>
        <v>0</v>
      </c>
      <c r="Z689" s="35">
        <f t="shared" si="178"/>
        <v>0</v>
      </c>
      <c r="AA689" s="35">
        <f t="shared" si="179"/>
        <v>0</v>
      </c>
      <c r="AB689" s="21">
        <f>'Data Entry'!S689</f>
        <v>0</v>
      </c>
      <c r="AC689" s="21">
        <f>'Data Entry'!T689</f>
        <v>0</v>
      </c>
      <c r="AD689" s="21">
        <f>'Data Entry'!U689</f>
        <v>0</v>
      </c>
      <c r="AE689" s="21">
        <f t="shared" si="180"/>
        <v>0</v>
      </c>
      <c r="AF689" s="13">
        <f>'Data Entry'!V689</f>
        <v>0</v>
      </c>
      <c r="AG689" s="13">
        <f t="shared" si="181"/>
        <v>0</v>
      </c>
      <c r="AH689" s="13">
        <f>'Data Entry'!W689</f>
        <v>0</v>
      </c>
      <c r="AI689" s="13">
        <f>'Data Entry'!X689</f>
        <v>0</v>
      </c>
      <c r="AJ689" s="13">
        <f>'Data Entry'!Y689</f>
        <v>0</v>
      </c>
      <c r="AK689" s="13">
        <f>'Data Entry'!Z689</f>
        <v>0</v>
      </c>
    </row>
    <row r="690" spans="1:37">
      <c r="A690" s="34">
        <f>'Data Entry'!A690</f>
        <v>0</v>
      </c>
      <c r="B690" s="34">
        <f>'Data Entry'!B690</f>
        <v>0</v>
      </c>
      <c r="C690" s="20">
        <f>IF('Data Entry'!C690="red",1,IF('Data Entry'!C690="blue",2,0))</f>
        <v>0</v>
      </c>
      <c r="D690" s="22">
        <f>'Data Entry'!D690</f>
        <v>0</v>
      </c>
      <c r="E690" s="22">
        <f>'Data Entry'!E690</f>
        <v>0</v>
      </c>
      <c r="F690" s="22">
        <f>'Data Entry'!F690</f>
        <v>0</v>
      </c>
      <c r="G690" s="22">
        <f>'Data Entry'!G690</f>
        <v>0</v>
      </c>
      <c r="H690" s="22">
        <f>'Data Entry'!H690</f>
        <v>0</v>
      </c>
      <c r="I690" s="22">
        <f t="shared" si="182"/>
        <v>0</v>
      </c>
      <c r="J690" s="22">
        <f t="shared" si="183"/>
        <v>0</v>
      </c>
      <c r="K690" s="22">
        <f t="shared" si="170"/>
        <v>0</v>
      </c>
      <c r="L690" s="22">
        <f t="shared" si="171"/>
        <v>0</v>
      </c>
      <c r="M690" s="22">
        <f t="shared" si="172"/>
        <v>0</v>
      </c>
      <c r="N690" s="22">
        <f t="shared" si="173"/>
        <v>0</v>
      </c>
      <c r="O690" s="22">
        <f t="shared" si="174"/>
        <v>0</v>
      </c>
      <c r="P690" s="35">
        <f>'Data Entry'!I690</f>
        <v>0</v>
      </c>
      <c r="Q690" s="35">
        <f>'Data Entry'!J690</f>
        <v>0</v>
      </c>
      <c r="R690" s="35">
        <f>'Data Entry'!K690</f>
        <v>0</v>
      </c>
      <c r="S690" s="35">
        <f>'Data Entry'!L690</f>
        <v>0</v>
      </c>
      <c r="T690" s="35">
        <f t="shared" si="175"/>
        <v>0</v>
      </c>
      <c r="U690" s="35">
        <f t="shared" si="176"/>
        <v>0</v>
      </c>
      <c r="V690" s="35" t="e">
        <f t="shared" si="184"/>
        <v>#DIV/0!</v>
      </c>
      <c r="W690" s="35" t="e">
        <f t="shared" si="185"/>
        <v>#DIV/0!</v>
      </c>
      <c r="X690" s="35">
        <f t="shared" si="186"/>
        <v>0</v>
      </c>
      <c r="Y690" s="35">
        <f t="shared" si="177"/>
        <v>0</v>
      </c>
      <c r="Z690" s="35">
        <f t="shared" si="178"/>
        <v>0</v>
      </c>
      <c r="AA690" s="35">
        <f t="shared" si="179"/>
        <v>0</v>
      </c>
      <c r="AB690" s="21">
        <f>'Data Entry'!S690</f>
        <v>0</v>
      </c>
      <c r="AC690" s="21">
        <f>'Data Entry'!T690</f>
        <v>0</v>
      </c>
      <c r="AD690" s="21">
        <f>'Data Entry'!U690</f>
        <v>0</v>
      </c>
      <c r="AE690" s="21">
        <f t="shared" si="180"/>
        <v>0</v>
      </c>
      <c r="AF690" s="13">
        <f>'Data Entry'!V690</f>
        <v>0</v>
      </c>
      <c r="AG690" s="13">
        <f t="shared" si="181"/>
        <v>0</v>
      </c>
      <c r="AH690" s="13">
        <f>'Data Entry'!W690</f>
        <v>0</v>
      </c>
      <c r="AI690" s="13">
        <f>'Data Entry'!X690</f>
        <v>0</v>
      </c>
      <c r="AJ690" s="13">
        <f>'Data Entry'!Y690</f>
        <v>0</v>
      </c>
      <c r="AK690" s="13">
        <f>'Data Entry'!Z690</f>
        <v>0</v>
      </c>
    </row>
    <row r="691" spans="1:37">
      <c r="A691" s="34">
        <f>'Data Entry'!A691</f>
        <v>0</v>
      </c>
      <c r="B691" s="34">
        <f>'Data Entry'!B691</f>
        <v>0</v>
      </c>
      <c r="C691" s="20">
        <f>IF('Data Entry'!C691="red",1,IF('Data Entry'!C691="blue",2,0))</f>
        <v>0</v>
      </c>
      <c r="D691" s="22">
        <f>'Data Entry'!D691</f>
        <v>0</v>
      </c>
      <c r="E691" s="22">
        <f>'Data Entry'!E691</f>
        <v>0</v>
      </c>
      <c r="F691" s="22">
        <f>'Data Entry'!F691</f>
        <v>0</v>
      </c>
      <c r="G691" s="22">
        <f>'Data Entry'!G691</f>
        <v>0</v>
      </c>
      <c r="H691" s="22">
        <f>'Data Entry'!H691</f>
        <v>0</v>
      </c>
      <c r="I691" s="22">
        <f t="shared" si="182"/>
        <v>0</v>
      </c>
      <c r="J691" s="22">
        <f t="shared" si="183"/>
        <v>0</v>
      </c>
      <c r="K691" s="22">
        <f t="shared" si="170"/>
        <v>0</v>
      </c>
      <c r="L691" s="22">
        <f t="shared" si="171"/>
        <v>0</v>
      </c>
      <c r="M691" s="22">
        <f t="shared" si="172"/>
        <v>0</v>
      </c>
      <c r="N691" s="22">
        <f t="shared" si="173"/>
        <v>0</v>
      </c>
      <c r="O691" s="22">
        <f t="shared" si="174"/>
        <v>0</v>
      </c>
      <c r="P691" s="35">
        <f>'Data Entry'!I691</f>
        <v>0</v>
      </c>
      <c r="Q691" s="35">
        <f>'Data Entry'!J691</f>
        <v>0</v>
      </c>
      <c r="R691" s="35">
        <f>'Data Entry'!K691</f>
        <v>0</v>
      </c>
      <c r="S691" s="35">
        <f>'Data Entry'!L691</f>
        <v>0</v>
      </c>
      <c r="T691" s="35">
        <f t="shared" si="175"/>
        <v>0</v>
      </c>
      <c r="U691" s="35">
        <f t="shared" si="176"/>
        <v>0</v>
      </c>
      <c r="V691" s="35" t="e">
        <f t="shared" si="184"/>
        <v>#DIV/0!</v>
      </c>
      <c r="W691" s="35" t="e">
        <f t="shared" si="185"/>
        <v>#DIV/0!</v>
      </c>
      <c r="X691" s="35">
        <f t="shared" si="186"/>
        <v>0</v>
      </c>
      <c r="Y691" s="35">
        <f t="shared" si="177"/>
        <v>0</v>
      </c>
      <c r="Z691" s="35">
        <f t="shared" si="178"/>
        <v>0</v>
      </c>
      <c r="AA691" s="35">
        <f t="shared" si="179"/>
        <v>0</v>
      </c>
      <c r="AB691" s="21">
        <f>'Data Entry'!S691</f>
        <v>0</v>
      </c>
      <c r="AC691" s="21">
        <f>'Data Entry'!T691</f>
        <v>0</v>
      </c>
      <c r="AD691" s="21">
        <f>'Data Entry'!U691</f>
        <v>0</v>
      </c>
      <c r="AE691" s="21">
        <f t="shared" si="180"/>
        <v>0</v>
      </c>
      <c r="AF691" s="13">
        <f>'Data Entry'!V691</f>
        <v>0</v>
      </c>
      <c r="AG691" s="13">
        <f t="shared" si="181"/>
        <v>0</v>
      </c>
      <c r="AH691" s="13">
        <f>'Data Entry'!W691</f>
        <v>0</v>
      </c>
      <c r="AI691" s="13">
        <f>'Data Entry'!X691</f>
        <v>0</v>
      </c>
      <c r="AJ691" s="13">
        <f>'Data Entry'!Y691</f>
        <v>0</v>
      </c>
      <c r="AK691" s="13">
        <f>'Data Entry'!Z691</f>
        <v>0</v>
      </c>
    </row>
    <row r="692" spans="1:37">
      <c r="A692" s="34">
        <f>'Data Entry'!A692</f>
        <v>0</v>
      </c>
      <c r="B692" s="34">
        <f>'Data Entry'!B692</f>
        <v>0</v>
      </c>
      <c r="C692" s="20">
        <f>IF('Data Entry'!C692="red",1,IF('Data Entry'!C692="blue",2,0))</f>
        <v>0</v>
      </c>
      <c r="D692" s="22">
        <f>'Data Entry'!D692</f>
        <v>0</v>
      </c>
      <c r="E692" s="22">
        <f>'Data Entry'!E692</f>
        <v>0</v>
      </c>
      <c r="F692" s="22">
        <f>'Data Entry'!F692</f>
        <v>0</v>
      </c>
      <c r="G692" s="22">
        <f>'Data Entry'!G692</f>
        <v>0</v>
      </c>
      <c r="H692" s="22">
        <f>'Data Entry'!H692</f>
        <v>0</v>
      </c>
      <c r="I692" s="22">
        <f t="shared" si="182"/>
        <v>0</v>
      </c>
      <c r="J692" s="22">
        <f t="shared" si="183"/>
        <v>0</v>
      </c>
      <c r="K692" s="22">
        <f t="shared" si="170"/>
        <v>0</v>
      </c>
      <c r="L692" s="22">
        <f t="shared" si="171"/>
        <v>0</v>
      </c>
      <c r="M692" s="22">
        <f t="shared" si="172"/>
        <v>0</v>
      </c>
      <c r="N692" s="22">
        <f t="shared" si="173"/>
        <v>0</v>
      </c>
      <c r="O692" s="22">
        <f t="shared" si="174"/>
        <v>0</v>
      </c>
      <c r="P692" s="35">
        <f>'Data Entry'!I692</f>
        <v>0</v>
      </c>
      <c r="Q692" s="35">
        <f>'Data Entry'!J692</f>
        <v>0</v>
      </c>
      <c r="R692" s="35">
        <f>'Data Entry'!K692</f>
        <v>0</v>
      </c>
      <c r="S692" s="35">
        <f>'Data Entry'!L692</f>
        <v>0</v>
      </c>
      <c r="T692" s="35">
        <f t="shared" si="175"/>
        <v>0</v>
      </c>
      <c r="U692" s="35">
        <f t="shared" si="176"/>
        <v>0</v>
      </c>
      <c r="V692" s="35" t="e">
        <f t="shared" si="184"/>
        <v>#DIV/0!</v>
      </c>
      <c r="W692" s="35" t="e">
        <f t="shared" si="185"/>
        <v>#DIV/0!</v>
      </c>
      <c r="X692" s="35">
        <f t="shared" si="186"/>
        <v>0</v>
      </c>
      <c r="Y692" s="35">
        <f t="shared" si="177"/>
        <v>0</v>
      </c>
      <c r="Z692" s="35">
        <f t="shared" si="178"/>
        <v>0</v>
      </c>
      <c r="AA692" s="35">
        <f t="shared" si="179"/>
        <v>0</v>
      </c>
      <c r="AB692" s="21">
        <f>'Data Entry'!S692</f>
        <v>0</v>
      </c>
      <c r="AC692" s="21">
        <f>'Data Entry'!T692</f>
        <v>0</v>
      </c>
      <c r="AD692" s="21">
        <f>'Data Entry'!U692</f>
        <v>0</v>
      </c>
      <c r="AE692" s="21">
        <f t="shared" si="180"/>
        <v>0</v>
      </c>
      <c r="AF692" s="13">
        <f>'Data Entry'!V692</f>
        <v>0</v>
      </c>
      <c r="AG692" s="13">
        <f t="shared" si="181"/>
        <v>0</v>
      </c>
      <c r="AH692" s="13">
        <f>'Data Entry'!W692</f>
        <v>0</v>
      </c>
      <c r="AI692" s="13">
        <f>'Data Entry'!X692</f>
        <v>0</v>
      </c>
      <c r="AJ692" s="13">
        <f>'Data Entry'!Y692</f>
        <v>0</v>
      </c>
      <c r="AK692" s="13">
        <f>'Data Entry'!Z692</f>
        <v>0</v>
      </c>
    </row>
    <row r="693" spans="1:37">
      <c r="A693" s="34">
        <f>'Data Entry'!A693</f>
        <v>0</v>
      </c>
      <c r="B693" s="34">
        <f>'Data Entry'!B693</f>
        <v>0</v>
      </c>
      <c r="C693" s="20">
        <f>IF('Data Entry'!C693="red",1,IF('Data Entry'!C693="blue",2,0))</f>
        <v>0</v>
      </c>
      <c r="D693" s="22">
        <f>'Data Entry'!D693</f>
        <v>0</v>
      </c>
      <c r="E693" s="22">
        <f>'Data Entry'!E693</f>
        <v>0</v>
      </c>
      <c r="F693" s="22">
        <f>'Data Entry'!F693</f>
        <v>0</v>
      </c>
      <c r="G693" s="22">
        <f>'Data Entry'!G693</f>
        <v>0</v>
      </c>
      <c r="H693" s="22">
        <f>'Data Entry'!H693</f>
        <v>0</v>
      </c>
      <c r="I693" s="22">
        <f t="shared" si="182"/>
        <v>0</v>
      </c>
      <c r="J693" s="22">
        <f t="shared" si="183"/>
        <v>0</v>
      </c>
      <c r="K693" s="22">
        <f t="shared" si="170"/>
        <v>0</v>
      </c>
      <c r="L693" s="22">
        <f t="shared" si="171"/>
        <v>0</v>
      </c>
      <c r="M693" s="22">
        <f t="shared" si="172"/>
        <v>0</v>
      </c>
      <c r="N693" s="22">
        <f t="shared" si="173"/>
        <v>0</v>
      </c>
      <c r="O693" s="22">
        <f t="shared" si="174"/>
        <v>0</v>
      </c>
      <c r="P693" s="35">
        <f>'Data Entry'!I693</f>
        <v>0</v>
      </c>
      <c r="Q693" s="35">
        <f>'Data Entry'!J693</f>
        <v>0</v>
      </c>
      <c r="R693" s="35">
        <f>'Data Entry'!K693</f>
        <v>0</v>
      </c>
      <c r="S693" s="35">
        <f>'Data Entry'!L693</f>
        <v>0</v>
      </c>
      <c r="T693" s="35">
        <f t="shared" si="175"/>
        <v>0</v>
      </c>
      <c r="U693" s="35">
        <f t="shared" si="176"/>
        <v>0</v>
      </c>
      <c r="V693" s="35" t="e">
        <f t="shared" si="184"/>
        <v>#DIV/0!</v>
      </c>
      <c r="W693" s="35" t="e">
        <f t="shared" si="185"/>
        <v>#DIV/0!</v>
      </c>
      <c r="X693" s="35">
        <f t="shared" si="186"/>
        <v>0</v>
      </c>
      <c r="Y693" s="35">
        <f t="shared" si="177"/>
        <v>0</v>
      </c>
      <c r="Z693" s="35">
        <f t="shared" si="178"/>
        <v>0</v>
      </c>
      <c r="AA693" s="35">
        <f t="shared" si="179"/>
        <v>0</v>
      </c>
      <c r="AB693" s="21">
        <f>'Data Entry'!S693</f>
        <v>0</v>
      </c>
      <c r="AC693" s="21">
        <f>'Data Entry'!T693</f>
        <v>0</v>
      </c>
      <c r="AD693" s="21">
        <f>'Data Entry'!U693</f>
        <v>0</v>
      </c>
      <c r="AE693" s="21">
        <f t="shared" si="180"/>
        <v>0</v>
      </c>
      <c r="AF693" s="13">
        <f>'Data Entry'!V693</f>
        <v>0</v>
      </c>
      <c r="AG693" s="13">
        <f t="shared" si="181"/>
        <v>0</v>
      </c>
      <c r="AH693" s="13">
        <f>'Data Entry'!W693</f>
        <v>0</v>
      </c>
      <c r="AI693" s="13">
        <f>'Data Entry'!X693</f>
        <v>0</v>
      </c>
      <c r="AJ693" s="13">
        <f>'Data Entry'!Y693</f>
        <v>0</v>
      </c>
      <c r="AK693" s="13">
        <f>'Data Entry'!Z693</f>
        <v>0</v>
      </c>
    </row>
    <row r="694" spans="1:37">
      <c r="A694" s="34">
        <f>'Data Entry'!A694</f>
        <v>0</v>
      </c>
      <c r="B694" s="34">
        <f>'Data Entry'!B694</f>
        <v>0</v>
      </c>
      <c r="C694" s="20">
        <f>IF('Data Entry'!C694="red",1,IF('Data Entry'!C694="blue",2,0))</f>
        <v>0</v>
      </c>
      <c r="D694" s="22">
        <f>'Data Entry'!D694</f>
        <v>0</v>
      </c>
      <c r="E694" s="22">
        <f>'Data Entry'!E694</f>
        <v>0</v>
      </c>
      <c r="F694" s="22">
        <f>'Data Entry'!F694</f>
        <v>0</v>
      </c>
      <c r="G694" s="22">
        <f>'Data Entry'!G694</f>
        <v>0</v>
      </c>
      <c r="H694" s="22">
        <f>'Data Entry'!H694</f>
        <v>0</v>
      </c>
      <c r="I694" s="22">
        <f t="shared" si="182"/>
        <v>0</v>
      </c>
      <c r="J694" s="22">
        <f t="shared" si="183"/>
        <v>0</v>
      </c>
      <c r="K694" s="22">
        <f t="shared" si="170"/>
        <v>0</v>
      </c>
      <c r="L694" s="22">
        <f t="shared" si="171"/>
        <v>0</v>
      </c>
      <c r="M694" s="22">
        <f t="shared" si="172"/>
        <v>0</v>
      </c>
      <c r="N694" s="22">
        <f t="shared" si="173"/>
        <v>0</v>
      </c>
      <c r="O694" s="22">
        <f t="shared" si="174"/>
        <v>0</v>
      </c>
      <c r="P694" s="35">
        <f>'Data Entry'!I694</f>
        <v>0</v>
      </c>
      <c r="Q694" s="35">
        <f>'Data Entry'!J694</f>
        <v>0</v>
      </c>
      <c r="R694" s="35">
        <f>'Data Entry'!K694</f>
        <v>0</v>
      </c>
      <c r="S694" s="35">
        <f>'Data Entry'!L694</f>
        <v>0</v>
      </c>
      <c r="T694" s="35">
        <f t="shared" si="175"/>
        <v>0</v>
      </c>
      <c r="U694" s="35">
        <f t="shared" si="176"/>
        <v>0</v>
      </c>
      <c r="V694" s="35" t="e">
        <f t="shared" si="184"/>
        <v>#DIV/0!</v>
      </c>
      <c r="W694" s="35" t="e">
        <f t="shared" si="185"/>
        <v>#DIV/0!</v>
      </c>
      <c r="X694" s="35">
        <f t="shared" si="186"/>
        <v>0</v>
      </c>
      <c r="Y694" s="35">
        <f t="shared" si="177"/>
        <v>0</v>
      </c>
      <c r="Z694" s="35">
        <f t="shared" si="178"/>
        <v>0</v>
      </c>
      <c r="AA694" s="35">
        <f t="shared" si="179"/>
        <v>0</v>
      </c>
      <c r="AB694" s="21">
        <f>'Data Entry'!S694</f>
        <v>0</v>
      </c>
      <c r="AC694" s="21">
        <f>'Data Entry'!T694</f>
        <v>0</v>
      </c>
      <c r="AD694" s="21">
        <f>'Data Entry'!U694</f>
        <v>0</v>
      </c>
      <c r="AE694" s="21">
        <f t="shared" si="180"/>
        <v>0</v>
      </c>
      <c r="AF694" s="13">
        <f>'Data Entry'!V694</f>
        <v>0</v>
      </c>
      <c r="AG694" s="13">
        <f t="shared" si="181"/>
        <v>0</v>
      </c>
      <c r="AH694" s="13">
        <f>'Data Entry'!W694</f>
        <v>0</v>
      </c>
      <c r="AI694" s="13">
        <f>'Data Entry'!X694</f>
        <v>0</v>
      </c>
      <c r="AJ694" s="13">
        <f>'Data Entry'!Y694</f>
        <v>0</v>
      </c>
      <c r="AK694" s="13">
        <f>'Data Entry'!Z694</f>
        <v>0</v>
      </c>
    </row>
    <row r="695" spans="1:37">
      <c r="A695" s="34">
        <f>'Data Entry'!A695</f>
        <v>0</v>
      </c>
      <c r="B695" s="34">
        <f>'Data Entry'!B695</f>
        <v>0</v>
      </c>
      <c r="C695" s="20">
        <f>IF('Data Entry'!C695="red",1,IF('Data Entry'!C695="blue",2,0))</f>
        <v>0</v>
      </c>
      <c r="D695" s="22">
        <f>'Data Entry'!D695</f>
        <v>0</v>
      </c>
      <c r="E695" s="22">
        <f>'Data Entry'!E695</f>
        <v>0</v>
      </c>
      <c r="F695" s="22">
        <f>'Data Entry'!F695</f>
        <v>0</v>
      </c>
      <c r="G695" s="22">
        <f>'Data Entry'!G695</f>
        <v>0</v>
      </c>
      <c r="H695" s="22">
        <f>'Data Entry'!H695</f>
        <v>0</v>
      </c>
      <c r="I695" s="22">
        <f t="shared" si="182"/>
        <v>0</v>
      </c>
      <c r="J695" s="22">
        <f t="shared" si="183"/>
        <v>0</v>
      </c>
      <c r="K695" s="22">
        <f t="shared" si="170"/>
        <v>0</v>
      </c>
      <c r="L695" s="22">
        <f t="shared" si="171"/>
        <v>0</v>
      </c>
      <c r="M695" s="22">
        <f t="shared" si="172"/>
        <v>0</v>
      </c>
      <c r="N695" s="22">
        <f t="shared" si="173"/>
        <v>0</v>
      </c>
      <c r="O695" s="22">
        <f t="shared" si="174"/>
        <v>0</v>
      </c>
      <c r="P695" s="35">
        <f>'Data Entry'!I695</f>
        <v>0</v>
      </c>
      <c r="Q695" s="35">
        <f>'Data Entry'!J695</f>
        <v>0</v>
      </c>
      <c r="R695" s="35">
        <f>'Data Entry'!K695</f>
        <v>0</v>
      </c>
      <c r="S695" s="35">
        <f>'Data Entry'!L695</f>
        <v>0</v>
      </c>
      <c r="T695" s="35">
        <f t="shared" si="175"/>
        <v>0</v>
      </c>
      <c r="U695" s="35">
        <f t="shared" si="176"/>
        <v>0</v>
      </c>
      <c r="V695" s="35" t="e">
        <f t="shared" si="184"/>
        <v>#DIV/0!</v>
      </c>
      <c r="W695" s="35" t="e">
        <f t="shared" si="185"/>
        <v>#DIV/0!</v>
      </c>
      <c r="X695" s="35">
        <f t="shared" si="186"/>
        <v>0</v>
      </c>
      <c r="Y695" s="35">
        <f t="shared" si="177"/>
        <v>0</v>
      </c>
      <c r="Z695" s="35">
        <f t="shared" si="178"/>
        <v>0</v>
      </c>
      <c r="AA695" s="35">
        <f t="shared" si="179"/>
        <v>0</v>
      </c>
      <c r="AB695" s="21">
        <f>'Data Entry'!S695</f>
        <v>0</v>
      </c>
      <c r="AC695" s="21">
        <f>'Data Entry'!T695</f>
        <v>0</v>
      </c>
      <c r="AD695" s="21">
        <f>'Data Entry'!U695</f>
        <v>0</v>
      </c>
      <c r="AE695" s="21">
        <f t="shared" si="180"/>
        <v>0</v>
      </c>
      <c r="AF695" s="13">
        <f>'Data Entry'!V695</f>
        <v>0</v>
      </c>
      <c r="AG695" s="13">
        <f t="shared" si="181"/>
        <v>0</v>
      </c>
      <c r="AH695" s="13">
        <f>'Data Entry'!W695</f>
        <v>0</v>
      </c>
      <c r="AI695" s="13">
        <f>'Data Entry'!X695</f>
        <v>0</v>
      </c>
      <c r="AJ695" s="13">
        <f>'Data Entry'!Y695</f>
        <v>0</v>
      </c>
      <c r="AK695" s="13">
        <f>'Data Entry'!Z695</f>
        <v>0</v>
      </c>
    </row>
    <row r="696" spans="1:37">
      <c r="A696" s="34">
        <f>'Data Entry'!A696</f>
        <v>0</v>
      </c>
      <c r="B696" s="34">
        <f>'Data Entry'!B696</f>
        <v>0</v>
      </c>
      <c r="C696" s="20">
        <f>IF('Data Entry'!C696="red",1,IF('Data Entry'!C696="blue",2,0))</f>
        <v>0</v>
      </c>
      <c r="D696" s="22">
        <f>'Data Entry'!D696</f>
        <v>0</v>
      </c>
      <c r="E696" s="22">
        <f>'Data Entry'!E696</f>
        <v>0</v>
      </c>
      <c r="F696" s="22">
        <f>'Data Entry'!F696</f>
        <v>0</v>
      </c>
      <c r="G696" s="22">
        <f>'Data Entry'!G696</f>
        <v>0</v>
      </c>
      <c r="H696" s="22">
        <f>'Data Entry'!H696</f>
        <v>0</v>
      </c>
      <c r="I696" s="22">
        <f t="shared" si="182"/>
        <v>0</v>
      </c>
      <c r="J696" s="22">
        <f t="shared" si="183"/>
        <v>0</v>
      </c>
      <c r="K696" s="22">
        <f t="shared" si="170"/>
        <v>0</v>
      </c>
      <c r="L696" s="22">
        <f t="shared" si="171"/>
        <v>0</v>
      </c>
      <c r="M696" s="22">
        <f t="shared" si="172"/>
        <v>0</v>
      </c>
      <c r="N696" s="22">
        <f t="shared" si="173"/>
        <v>0</v>
      </c>
      <c r="O696" s="22">
        <f t="shared" si="174"/>
        <v>0</v>
      </c>
      <c r="P696" s="35">
        <f>'Data Entry'!I696</f>
        <v>0</v>
      </c>
      <c r="Q696" s="35">
        <f>'Data Entry'!J696</f>
        <v>0</v>
      </c>
      <c r="R696" s="35">
        <f>'Data Entry'!K696</f>
        <v>0</v>
      </c>
      <c r="S696" s="35">
        <f>'Data Entry'!L696</f>
        <v>0</v>
      </c>
      <c r="T696" s="35">
        <f t="shared" si="175"/>
        <v>0</v>
      </c>
      <c r="U696" s="35">
        <f t="shared" si="176"/>
        <v>0</v>
      </c>
      <c r="V696" s="35" t="e">
        <f t="shared" si="184"/>
        <v>#DIV/0!</v>
      </c>
      <c r="W696" s="35" t="e">
        <f t="shared" si="185"/>
        <v>#DIV/0!</v>
      </c>
      <c r="X696" s="35">
        <f t="shared" si="186"/>
        <v>0</v>
      </c>
      <c r="Y696" s="35">
        <f t="shared" si="177"/>
        <v>0</v>
      </c>
      <c r="Z696" s="35">
        <f t="shared" si="178"/>
        <v>0</v>
      </c>
      <c r="AA696" s="35">
        <f t="shared" si="179"/>
        <v>0</v>
      </c>
      <c r="AB696" s="21">
        <f>'Data Entry'!S696</f>
        <v>0</v>
      </c>
      <c r="AC696" s="21">
        <f>'Data Entry'!T696</f>
        <v>0</v>
      </c>
      <c r="AD696" s="21">
        <f>'Data Entry'!U696</f>
        <v>0</v>
      </c>
      <c r="AE696" s="21">
        <f t="shared" si="180"/>
        <v>0</v>
      </c>
      <c r="AF696" s="13">
        <f>'Data Entry'!V696</f>
        <v>0</v>
      </c>
      <c r="AG696" s="13">
        <f t="shared" si="181"/>
        <v>0</v>
      </c>
      <c r="AH696" s="13">
        <f>'Data Entry'!W696</f>
        <v>0</v>
      </c>
      <c r="AI696" s="13">
        <f>'Data Entry'!X696</f>
        <v>0</v>
      </c>
      <c r="AJ696" s="13">
        <f>'Data Entry'!Y696</f>
        <v>0</v>
      </c>
      <c r="AK696" s="13">
        <f>'Data Entry'!Z696</f>
        <v>0</v>
      </c>
    </row>
    <row r="697" spans="1:37">
      <c r="A697" s="34">
        <f>'Data Entry'!A697</f>
        <v>0</v>
      </c>
      <c r="B697" s="34">
        <f>'Data Entry'!B697</f>
        <v>0</v>
      </c>
      <c r="C697" s="20">
        <f>IF('Data Entry'!C697="red",1,IF('Data Entry'!C697="blue",2,0))</f>
        <v>0</v>
      </c>
      <c r="D697" s="22">
        <f>'Data Entry'!D697</f>
        <v>0</v>
      </c>
      <c r="E697" s="22">
        <f>'Data Entry'!E697</f>
        <v>0</v>
      </c>
      <c r="F697" s="22">
        <f>'Data Entry'!F697</f>
        <v>0</v>
      </c>
      <c r="G697" s="22">
        <f>'Data Entry'!G697</f>
        <v>0</v>
      </c>
      <c r="H697" s="22">
        <f>'Data Entry'!H697</f>
        <v>0</v>
      </c>
      <c r="I697" s="22">
        <f t="shared" si="182"/>
        <v>0</v>
      </c>
      <c r="J697" s="22">
        <f t="shared" si="183"/>
        <v>0</v>
      </c>
      <c r="K697" s="22">
        <f t="shared" si="170"/>
        <v>0</v>
      </c>
      <c r="L697" s="22">
        <f t="shared" si="171"/>
        <v>0</v>
      </c>
      <c r="M697" s="22">
        <f t="shared" si="172"/>
        <v>0</v>
      </c>
      <c r="N697" s="22">
        <f t="shared" si="173"/>
        <v>0</v>
      </c>
      <c r="O697" s="22">
        <f t="shared" si="174"/>
        <v>0</v>
      </c>
      <c r="P697" s="35">
        <f>'Data Entry'!I697</f>
        <v>0</v>
      </c>
      <c r="Q697" s="35">
        <f>'Data Entry'!J697</f>
        <v>0</v>
      </c>
      <c r="R697" s="35">
        <f>'Data Entry'!K697</f>
        <v>0</v>
      </c>
      <c r="S697" s="35">
        <f>'Data Entry'!L697</f>
        <v>0</v>
      </c>
      <c r="T697" s="35">
        <f t="shared" si="175"/>
        <v>0</v>
      </c>
      <c r="U697" s="35">
        <f t="shared" si="176"/>
        <v>0</v>
      </c>
      <c r="V697" s="35" t="e">
        <f t="shared" si="184"/>
        <v>#DIV/0!</v>
      </c>
      <c r="W697" s="35" t="e">
        <f t="shared" si="185"/>
        <v>#DIV/0!</v>
      </c>
      <c r="X697" s="35">
        <f t="shared" si="186"/>
        <v>0</v>
      </c>
      <c r="Y697" s="35">
        <f t="shared" si="177"/>
        <v>0</v>
      </c>
      <c r="Z697" s="35">
        <f t="shared" si="178"/>
        <v>0</v>
      </c>
      <c r="AA697" s="35">
        <f t="shared" si="179"/>
        <v>0</v>
      </c>
      <c r="AB697" s="21">
        <f>'Data Entry'!S697</f>
        <v>0</v>
      </c>
      <c r="AC697" s="21">
        <f>'Data Entry'!T697</f>
        <v>0</v>
      </c>
      <c r="AD697" s="21">
        <f>'Data Entry'!U697</f>
        <v>0</v>
      </c>
      <c r="AE697" s="21">
        <f t="shared" si="180"/>
        <v>0</v>
      </c>
      <c r="AF697" s="13">
        <f>'Data Entry'!V697</f>
        <v>0</v>
      </c>
      <c r="AG697" s="13">
        <f t="shared" si="181"/>
        <v>0</v>
      </c>
      <c r="AH697" s="13">
        <f>'Data Entry'!W697</f>
        <v>0</v>
      </c>
      <c r="AI697" s="13">
        <f>'Data Entry'!X697</f>
        <v>0</v>
      </c>
      <c r="AJ697" s="13">
        <f>'Data Entry'!Y697</f>
        <v>0</v>
      </c>
      <c r="AK697" s="13">
        <f>'Data Entry'!Z697</f>
        <v>0</v>
      </c>
    </row>
    <row r="698" spans="1:37">
      <c r="A698" s="34">
        <f>'Data Entry'!A698</f>
        <v>0</v>
      </c>
      <c r="B698" s="34">
        <f>'Data Entry'!B698</f>
        <v>0</v>
      </c>
      <c r="C698" s="20">
        <f>IF('Data Entry'!C698="red",1,IF('Data Entry'!C698="blue",2,0))</f>
        <v>0</v>
      </c>
      <c r="D698" s="22">
        <f>'Data Entry'!D698</f>
        <v>0</v>
      </c>
      <c r="E698" s="22">
        <f>'Data Entry'!E698</f>
        <v>0</v>
      </c>
      <c r="F698" s="22">
        <f>'Data Entry'!F698</f>
        <v>0</v>
      </c>
      <c r="G698" s="22">
        <f>'Data Entry'!G698</f>
        <v>0</v>
      </c>
      <c r="H698" s="22">
        <f>'Data Entry'!H698</f>
        <v>0</v>
      </c>
      <c r="I698" s="22">
        <f t="shared" si="182"/>
        <v>0</v>
      </c>
      <c r="J698" s="22">
        <f t="shared" si="183"/>
        <v>0</v>
      </c>
      <c r="K698" s="22">
        <f t="shared" si="170"/>
        <v>0</v>
      </c>
      <c r="L698" s="22">
        <f t="shared" si="171"/>
        <v>0</v>
      </c>
      <c r="M698" s="22">
        <f t="shared" si="172"/>
        <v>0</v>
      </c>
      <c r="N698" s="22">
        <f t="shared" si="173"/>
        <v>0</v>
      </c>
      <c r="O698" s="22">
        <f t="shared" si="174"/>
        <v>0</v>
      </c>
      <c r="P698" s="35">
        <f>'Data Entry'!I698</f>
        <v>0</v>
      </c>
      <c r="Q698" s="35">
        <f>'Data Entry'!J698</f>
        <v>0</v>
      </c>
      <c r="R698" s="35">
        <f>'Data Entry'!K698</f>
        <v>0</v>
      </c>
      <c r="S698" s="35">
        <f>'Data Entry'!L698</f>
        <v>0</v>
      </c>
      <c r="T698" s="35">
        <f t="shared" si="175"/>
        <v>0</v>
      </c>
      <c r="U698" s="35">
        <f t="shared" si="176"/>
        <v>0</v>
      </c>
      <c r="V698" s="35" t="e">
        <f t="shared" si="184"/>
        <v>#DIV/0!</v>
      </c>
      <c r="W698" s="35" t="e">
        <f t="shared" si="185"/>
        <v>#DIV/0!</v>
      </c>
      <c r="X698" s="35">
        <f t="shared" si="186"/>
        <v>0</v>
      </c>
      <c r="Y698" s="35">
        <f t="shared" si="177"/>
        <v>0</v>
      </c>
      <c r="Z698" s="35">
        <f t="shared" si="178"/>
        <v>0</v>
      </c>
      <c r="AA698" s="35">
        <f t="shared" si="179"/>
        <v>0</v>
      </c>
      <c r="AB698" s="21">
        <f>'Data Entry'!S698</f>
        <v>0</v>
      </c>
      <c r="AC698" s="21">
        <f>'Data Entry'!T698</f>
        <v>0</v>
      </c>
      <c r="AD698" s="21">
        <f>'Data Entry'!U698</f>
        <v>0</v>
      </c>
      <c r="AE698" s="21">
        <f t="shared" si="180"/>
        <v>0</v>
      </c>
      <c r="AF698" s="13">
        <f>'Data Entry'!V698</f>
        <v>0</v>
      </c>
      <c r="AG698" s="13">
        <f t="shared" si="181"/>
        <v>0</v>
      </c>
      <c r="AH698" s="13">
        <f>'Data Entry'!W698</f>
        <v>0</v>
      </c>
      <c r="AI698" s="13">
        <f>'Data Entry'!X698</f>
        <v>0</v>
      </c>
      <c r="AJ698" s="13">
        <f>'Data Entry'!Y698</f>
        <v>0</v>
      </c>
      <c r="AK698" s="13">
        <f>'Data Entry'!Z698</f>
        <v>0</v>
      </c>
    </row>
    <row r="699" spans="1:37">
      <c r="A699" s="34">
        <f>'Data Entry'!A699</f>
        <v>0</v>
      </c>
      <c r="B699" s="34">
        <f>'Data Entry'!B699</f>
        <v>0</v>
      </c>
      <c r="C699" s="20">
        <f>IF('Data Entry'!C699="red",1,IF('Data Entry'!C699="blue",2,0))</f>
        <v>0</v>
      </c>
      <c r="D699" s="22">
        <f>'Data Entry'!D699</f>
        <v>0</v>
      </c>
      <c r="E699" s="22">
        <f>'Data Entry'!E699</f>
        <v>0</v>
      </c>
      <c r="F699" s="22">
        <f>'Data Entry'!F699</f>
        <v>0</v>
      </c>
      <c r="G699" s="22">
        <f>'Data Entry'!G699</f>
        <v>0</v>
      </c>
      <c r="H699" s="22">
        <f>'Data Entry'!H699</f>
        <v>0</v>
      </c>
      <c r="I699" s="22">
        <f t="shared" si="182"/>
        <v>0</v>
      </c>
      <c r="J699" s="22">
        <f t="shared" si="183"/>
        <v>0</v>
      </c>
      <c r="K699" s="22">
        <f t="shared" si="170"/>
        <v>0</v>
      </c>
      <c r="L699" s="22">
        <f t="shared" si="171"/>
        <v>0</v>
      </c>
      <c r="M699" s="22">
        <f t="shared" si="172"/>
        <v>0</v>
      </c>
      <c r="N699" s="22">
        <f t="shared" si="173"/>
        <v>0</v>
      </c>
      <c r="O699" s="22">
        <f t="shared" si="174"/>
        <v>0</v>
      </c>
      <c r="P699" s="35">
        <f>'Data Entry'!I699</f>
        <v>0</v>
      </c>
      <c r="Q699" s="35">
        <f>'Data Entry'!J699</f>
        <v>0</v>
      </c>
      <c r="R699" s="35">
        <f>'Data Entry'!K699</f>
        <v>0</v>
      </c>
      <c r="S699" s="35">
        <f>'Data Entry'!L699</f>
        <v>0</v>
      </c>
      <c r="T699" s="35">
        <f t="shared" si="175"/>
        <v>0</v>
      </c>
      <c r="U699" s="35">
        <f t="shared" si="176"/>
        <v>0</v>
      </c>
      <c r="V699" s="35" t="e">
        <f t="shared" si="184"/>
        <v>#DIV/0!</v>
      </c>
      <c r="W699" s="35" t="e">
        <f t="shared" si="185"/>
        <v>#DIV/0!</v>
      </c>
      <c r="X699" s="35">
        <f t="shared" si="186"/>
        <v>0</v>
      </c>
      <c r="Y699" s="35">
        <f t="shared" si="177"/>
        <v>0</v>
      </c>
      <c r="Z699" s="35">
        <f t="shared" si="178"/>
        <v>0</v>
      </c>
      <c r="AA699" s="35">
        <f t="shared" si="179"/>
        <v>0</v>
      </c>
      <c r="AB699" s="21">
        <f>'Data Entry'!S699</f>
        <v>0</v>
      </c>
      <c r="AC699" s="21">
        <f>'Data Entry'!T699</f>
        <v>0</v>
      </c>
      <c r="AD699" s="21">
        <f>'Data Entry'!U699</f>
        <v>0</v>
      </c>
      <c r="AE699" s="21">
        <f t="shared" si="180"/>
        <v>0</v>
      </c>
      <c r="AF699" s="13">
        <f>'Data Entry'!V699</f>
        <v>0</v>
      </c>
      <c r="AG699" s="13">
        <f t="shared" si="181"/>
        <v>0</v>
      </c>
      <c r="AH699" s="13">
        <f>'Data Entry'!W699</f>
        <v>0</v>
      </c>
      <c r="AI699" s="13">
        <f>'Data Entry'!X699</f>
        <v>0</v>
      </c>
      <c r="AJ699" s="13">
        <f>'Data Entry'!Y699</f>
        <v>0</v>
      </c>
      <c r="AK699" s="13">
        <f>'Data Entry'!Z699</f>
        <v>0</v>
      </c>
    </row>
    <row r="700" spans="1:37">
      <c r="A700" s="34">
        <f>'Data Entry'!A700</f>
        <v>0</v>
      </c>
      <c r="B700" s="34">
        <f>'Data Entry'!B700</f>
        <v>0</v>
      </c>
      <c r="C700" s="20">
        <f>IF('Data Entry'!C700="red",1,IF('Data Entry'!C700="blue",2,0))</f>
        <v>0</v>
      </c>
      <c r="D700" s="22">
        <f>'Data Entry'!D700</f>
        <v>0</v>
      </c>
      <c r="E700" s="22">
        <f>'Data Entry'!E700</f>
        <v>0</v>
      </c>
      <c r="F700" s="22">
        <f>'Data Entry'!F700</f>
        <v>0</v>
      </c>
      <c r="G700" s="22">
        <f>'Data Entry'!G700</f>
        <v>0</v>
      </c>
      <c r="H700" s="22">
        <f>'Data Entry'!H700</f>
        <v>0</v>
      </c>
      <c r="I700" s="22">
        <f t="shared" si="182"/>
        <v>0</v>
      </c>
      <c r="J700" s="22">
        <f t="shared" si="183"/>
        <v>0</v>
      </c>
      <c r="K700" s="22">
        <f t="shared" si="170"/>
        <v>0</v>
      </c>
      <c r="L700" s="22">
        <f t="shared" si="171"/>
        <v>0</v>
      </c>
      <c r="M700" s="22">
        <f t="shared" si="172"/>
        <v>0</v>
      </c>
      <c r="N700" s="22">
        <f t="shared" si="173"/>
        <v>0</v>
      </c>
      <c r="O700" s="22">
        <f t="shared" si="174"/>
        <v>0</v>
      </c>
      <c r="P700" s="35">
        <f>'Data Entry'!I700</f>
        <v>0</v>
      </c>
      <c r="Q700" s="35">
        <f>'Data Entry'!J700</f>
        <v>0</v>
      </c>
      <c r="R700" s="35">
        <f>'Data Entry'!K700</f>
        <v>0</v>
      </c>
      <c r="S700" s="35">
        <f>'Data Entry'!L700</f>
        <v>0</v>
      </c>
      <c r="T700" s="35">
        <f t="shared" si="175"/>
        <v>0</v>
      </c>
      <c r="U700" s="35">
        <f t="shared" si="176"/>
        <v>0</v>
      </c>
      <c r="V700" s="35" t="e">
        <f t="shared" si="184"/>
        <v>#DIV/0!</v>
      </c>
      <c r="W700" s="35" t="e">
        <f t="shared" si="185"/>
        <v>#DIV/0!</v>
      </c>
      <c r="X700" s="35">
        <f t="shared" si="186"/>
        <v>0</v>
      </c>
      <c r="Y700" s="35">
        <f t="shared" si="177"/>
        <v>0</v>
      </c>
      <c r="Z700" s="35">
        <f t="shared" si="178"/>
        <v>0</v>
      </c>
      <c r="AA700" s="35">
        <f t="shared" si="179"/>
        <v>0</v>
      </c>
      <c r="AB700" s="21">
        <f>'Data Entry'!S700</f>
        <v>0</v>
      </c>
      <c r="AC700" s="21">
        <f>'Data Entry'!T700</f>
        <v>0</v>
      </c>
      <c r="AD700" s="21">
        <f>'Data Entry'!U700</f>
        <v>0</v>
      </c>
      <c r="AE700" s="21">
        <f t="shared" si="180"/>
        <v>0</v>
      </c>
      <c r="AF700" s="13">
        <f>'Data Entry'!V700</f>
        <v>0</v>
      </c>
      <c r="AG700" s="13">
        <f t="shared" si="181"/>
        <v>0</v>
      </c>
      <c r="AH700" s="13">
        <f>'Data Entry'!W700</f>
        <v>0</v>
      </c>
      <c r="AI700" s="13">
        <f>'Data Entry'!X700</f>
        <v>0</v>
      </c>
      <c r="AJ700" s="13">
        <f>'Data Entry'!Y700</f>
        <v>0</v>
      </c>
      <c r="AK700" s="13">
        <f>'Data Entry'!Z700</f>
        <v>0</v>
      </c>
    </row>
    <row r="701" spans="1:37">
      <c r="A701" s="34">
        <f>'Data Entry'!A701</f>
        <v>0</v>
      </c>
      <c r="B701" s="34">
        <f>'Data Entry'!B701</f>
        <v>0</v>
      </c>
      <c r="C701" s="20">
        <f>IF('Data Entry'!C701="red",1,IF('Data Entry'!C701="blue",2,0))</f>
        <v>0</v>
      </c>
      <c r="D701" s="22">
        <f>'Data Entry'!D701</f>
        <v>0</v>
      </c>
      <c r="E701" s="22">
        <f>'Data Entry'!E701</f>
        <v>0</v>
      </c>
      <c r="F701" s="22">
        <f>'Data Entry'!F701</f>
        <v>0</v>
      </c>
      <c r="G701" s="22">
        <f>'Data Entry'!G701</f>
        <v>0</v>
      </c>
      <c r="H701" s="22">
        <f>'Data Entry'!H701</f>
        <v>0</v>
      </c>
      <c r="I701" s="22">
        <f t="shared" si="182"/>
        <v>0</v>
      </c>
      <c r="J701" s="22">
        <f t="shared" si="183"/>
        <v>0</v>
      </c>
      <c r="K701" s="22">
        <f t="shared" si="170"/>
        <v>0</v>
      </c>
      <c r="L701" s="22">
        <f t="shared" si="171"/>
        <v>0</v>
      </c>
      <c r="M701" s="22">
        <f t="shared" si="172"/>
        <v>0</v>
      </c>
      <c r="N701" s="22">
        <f t="shared" si="173"/>
        <v>0</v>
      </c>
      <c r="O701" s="22">
        <f t="shared" si="174"/>
        <v>0</v>
      </c>
      <c r="P701" s="35">
        <f>'Data Entry'!I701</f>
        <v>0</v>
      </c>
      <c r="Q701" s="35">
        <f>'Data Entry'!J701</f>
        <v>0</v>
      </c>
      <c r="R701" s="35">
        <f>'Data Entry'!K701</f>
        <v>0</v>
      </c>
      <c r="S701" s="35">
        <f>'Data Entry'!L701</f>
        <v>0</v>
      </c>
      <c r="T701" s="35">
        <f t="shared" si="175"/>
        <v>0</v>
      </c>
      <c r="U701" s="35">
        <f t="shared" si="176"/>
        <v>0</v>
      </c>
      <c r="V701" s="35" t="e">
        <f t="shared" si="184"/>
        <v>#DIV/0!</v>
      </c>
      <c r="W701" s="35" t="e">
        <f t="shared" si="185"/>
        <v>#DIV/0!</v>
      </c>
      <c r="X701" s="35">
        <f t="shared" si="186"/>
        <v>0</v>
      </c>
      <c r="Y701" s="35">
        <f t="shared" si="177"/>
        <v>0</v>
      </c>
      <c r="Z701" s="35">
        <f t="shared" si="178"/>
        <v>0</v>
      </c>
      <c r="AA701" s="35">
        <f t="shared" si="179"/>
        <v>0</v>
      </c>
      <c r="AB701" s="21">
        <f>'Data Entry'!S701</f>
        <v>0</v>
      </c>
      <c r="AC701" s="21">
        <f>'Data Entry'!T701</f>
        <v>0</v>
      </c>
      <c r="AD701" s="21">
        <f>'Data Entry'!U701</f>
        <v>0</v>
      </c>
      <c r="AE701" s="21">
        <f t="shared" si="180"/>
        <v>0</v>
      </c>
      <c r="AF701" s="13">
        <f>'Data Entry'!V701</f>
        <v>0</v>
      </c>
      <c r="AG701" s="13">
        <f t="shared" si="181"/>
        <v>0</v>
      </c>
      <c r="AH701" s="13">
        <f>'Data Entry'!W701</f>
        <v>0</v>
      </c>
      <c r="AI701" s="13">
        <f>'Data Entry'!X701</f>
        <v>0</v>
      </c>
      <c r="AJ701" s="13">
        <f>'Data Entry'!Y701</f>
        <v>0</v>
      </c>
      <c r="AK701" s="13">
        <f>'Data Entry'!Z701</f>
        <v>0</v>
      </c>
    </row>
    <row r="702" spans="1:37">
      <c r="A702" s="34">
        <f>'Data Entry'!A702</f>
        <v>0</v>
      </c>
      <c r="B702" s="34">
        <f>'Data Entry'!B702</f>
        <v>0</v>
      </c>
      <c r="C702" s="20">
        <f>IF('Data Entry'!C702="red",1,IF('Data Entry'!C702="blue",2,0))</f>
        <v>0</v>
      </c>
      <c r="D702" s="22">
        <f>'Data Entry'!D702</f>
        <v>0</v>
      </c>
      <c r="E702" s="22">
        <f>'Data Entry'!E702</f>
        <v>0</v>
      </c>
      <c r="F702" s="22">
        <f>'Data Entry'!F702</f>
        <v>0</v>
      </c>
      <c r="G702" s="22">
        <f>'Data Entry'!G702</f>
        <v>0</v>
      </c>
      <c r="H702" s="22">
        <f>'Data Entry'!H702</f>
        <v>0</v>
      </c>
      <c r="I702" s="22">
        <f t="shared" si="182"/>
        <v>0</v>
      </c>
      <c r="J702" s="22">
        <f t="shared" si="183"/>
        <v>0</v>
      </c>
      <c r="K702" s="22">
        <f t="shared" si="170"/>
        <v>0</v>
      </c>
      <c r="L702" s="22">
        <f t="shared" si="171"/>
        <v>0</v>
      </c>
      <c r="M702" s="22">
        <f t="shared" si="172"/>
        <v>0</v>
      </c>
      <c r="N702" s="22">
        <f t="shared" si="173"/>
        <v>0</v>
      </c>
      <c r="O702" s="22">
        <f t="shared" si="174"/>
        <v>0</v>
      </c>
      <c r="P702" s="35">
        <f>'Data Entry'!I702</f>
        <v>0</v>
      </c>
      <c r="Q702" s="35">
        <f>'Data Entry'!J702</f>
        <v>0</v>
      </c>
      <c r="R702" s="35">
        <f>'Data Entry'!K702</f>
        <v>0</v>
      </c>
      <c r="S702" s="35">
        <f>'Data Entry'!L702</f>
        <v>0</v>
      </c>
      <c r="T702" s="35">
        <f t="shared" si="175"/>
        <v>0</v>
      </c>
      <c r="U702" s="35">
        <f t="shared" si="176"/>
        <v>0</v>
      </c>
      <c r="V702" s="35" t="e">
        <f t="shared" si="184"/>
        <v>#DIV/0!</v>
      </c>
      <c r="W702" s="35" t="e">
        <f t="shared" si="185"/>
        <v>#DIV/0!</v>
      </c>
      <c r="X702" s="35">
        <f t="shared" si="186"/>
        <v>0</v>
      </c>
      <c r="Y702" s="35">
        <f t="shared" si="177"/>
        <v>0</v>
      </c>
      <c r="Z702" s="35">
        <f t="shared" si="178"/>
        <v>0</v>
      </c>
      <c r="AA702" s="35">
        <f t="shared" si="179"/>
        <v>0</v>
      </c>
      <c r="AB702" s="21">
        <f>'Data Entry'!S702</f>
        <v>0</v>
      </c>
      <c r="AC702" s="21">
        <f>'Data Entry'!T702</f>
        <v>0</v>
      </c>
      <c r="AD702" s="21">
        <f>'Data Entry'!U702</f>
        <v>0</v>
      </c>
      <c r="AE702" s="21">
        <f t="shared" si="180"/>
        <v>0</v>
      </c>
      <c r="AF702" s="13">
        <f>'Data Entry'!V702</f>
        <v>0</v>
      </c>
      <c r="AG702" s="13">
        <f t="shared" si="181"/>
        <v>0</v>
      </c>
      <c r="AH702" s="13">
        <f>'Data Entry'!W702</f>
        <v>0</v>
      </c>
      <c r="AI702" s="13">
        <f>'Data Entry'!X702</f>
        <v>0</v>
      </c>
      <c r="AJ702" s="13">
        <f>'Data Entry'!Y702</f>
        <v>0</v>
      </c>
      <c r="AK702" s="13">
        <f>'Data Entry'!Z702</f>
        <v>0</v>
      </c>
    </row>
    <row r="703" spans="1:37">
      <c r="A703" s="34">
        <f>'Data Entry'!A703</f>
        <v>0</v>
      </c>
      <c r="B703" s="34">
        <f>'Data Entry'!B703</f>
        <v>0</v>
      </c>
      <c r="C703" s="20">
        <f>IF('Data Entry'!C703="red",1,IF('Data Entry'!C703="blue",2,0))</f>
        <v>0</v>
      </c>
      <c r="D703" s="22">
        <f>'Data Entry'!D703</f>
        <v>0</v>
      </c>
      <c r="E703" s="22">
        <f>'Data Entry'!E703</f>
        <v>0</v>
      </c>
      <c r="F703" s="22">
        <f>'Data Entry'!F703</f>
        <v>0</v>
      </c>
      <c r="G703" s="22">
        <f>'Data Entry'!G703</f>
        <v>0</v>
      </c>
      <c r="H703" s="22">
        <f>'Data Entry'!H703</f>
        <v>0</v>
      </c>
      <c r="I703" s="22">
        <f t="shared" si="182"/>
        <v>0</v>
      </c>
      <c r="J703" s="22">
        <f t="shared" si="183"/>
        <v>0</v>
      </c>
      <c r="K703" s="22">
        <f t="shared" si="170"/>
        <v>0</v>
      </c>
      <c r="L703" s="22">
        <f t="shared" si="171"/>
        <v>0</v>
      </c>
      <c r="M703" s="22">
        <f t="shared" si="172"/>
        <v>0</v>
      </c>
      <c r="N703" s="22">
        <f t="shared" si="173"/>
        <v>0</v>
      </c>
      <c r="O703" s="22">
        <f t="shared" si="174"/>
        <v>0</v>
      </c>
      <c r="P703" s="35">
        <f>'Data Entry'!I703</f>
        <v>0</v>
      </c>
      <c r="Q703" s="35">
        <f>'Data Entry'!J703</f>
        <v>0</v>
      </c>
      <c r="R703" s="35">
        <f>'Data Entry'!K703</f>
        <v>0</v>
      </c>
      <c r="S703" s="35">
        <f>'Data Entry'!L703</f>
        <v>0</v>
      </c>
      <c r="T703" s="35">
        <f t="shared" si="175"/>
        <v>0</v>
      </c>
      <c r="U703" s="35">
        <f t="shared" si="176"/>
        <v>0</v>
      </c>
      <c r="V703" s="35" t="e">
        <f t="shared" si="184"/>
        <v>#DIV/0!</v>
      </c>
      <c r="W703" s="35" t="e">
        <f t="shared" si="185"/>
        <v>#DIV/0!</v>
      </c>
      <c r="X703" s="35">
        <f t="shared" si="186"/>
        <v>0</v>
      </c>
      <c r="Y703" s="35">
        <f t="shared" si="177"/>
        <v>0</v>
      </c>
      <c r="Z703" s="35">
        <f t="shared" si="178"/>
        <v>0</v>
      </c>
      <c r="AA703" s="35">
        <f t="shared" si="179"/>
        <v>0</v>
      </c>
      <c r="AB703" s="21">
        <f>'Data Entry'!S703</f>
        <v>0</v>
      </c>
      <c r="AC703" s="21">
        <f>'Data Entry'!T703</f>
        <v>0</v>
      </c>
      <c r="AD703" s="21">
        <f>'Data Entry'!U703</f>
        <v>0</v>
      </c>
      <c r="AE703" s="21">
        <f t="shared" si="180"/>
        <v>0</v>
      </c>
      <c r="AF703" s="13">
        <f>'Data Entry'!V703</f>
        <v>0</v>
      </c>
      <c r="AG703" s="13">
        <f t="shared" si="181"/>
        <v>0</v>
      </c>
      <c r="AH703" s="13">
        <f>'Data Entry'!W703</f>
        <v>0</v>
      </c>
      <c r="AI703" s="13">
        <f>'Data Entry'!X703</f>
        <v>0</v>
      </c>
      <c r="AJ703" s="13">
        <f>'Data Entry'!Y703</f>
        <v>0</v>
      </c>
      <c r="AK703" s="13">
        <f>'Data Entry'!Z703</f>
        <v>0</v>
      </c>
    </row>
    <row r="704" spans="1:37">
      <c r="A704" s="34">
        <f>'Data Entry'!A704</f>
        <v>0</v>
      </c>
      <c r="B704" s="34">
        <f>'Data Entry'!B704</f>
        <v>0</v>
      </c>
      <c r="C704" s="20">
        <f>IF('Data Entry'!C704="red",1,IF('Data Entry'!C704="blue",2,0))</f>
        <v>0</v>
      </c>
      <c r="D704" s="22">
        <f>'Data Entry'!D704</f>
        <v>0</v>
      </c>
      <c r="E704" s="22">
        <f>'Data Entry'!E704</f>
        <v>0</v>
      </c>
      <c r="F704" s="22">
        <f>'Data Entry'!F704</f>
        <v>0</v>
      </c>
      <c r="G704" s="22">
        <f>'Data Entry'!G704</f>
        <v>0</v>
      </c>
      <c r="H704" s="22">
        <f>'Data Entry'!H704</f>
        <v>0</v>
      </c>
      <c r="I704" s="22">
        <f t="shared" si="182"/>
        <v>0</v>
      </c>
      <c r="J704" s="22">
        <f t="shared" si="183"/>
        <v>0</v>
      </c>
      <c r="K704" s="22">
        <f t="shared" si="170"/>
        <v>0</v>
      </c>
      <c r="L704" s="22">
        <f t="shared" si="171"/>
        <v>0</v>
      </c>
      <c r="M704" s="22">
        <f t="shared" si="172"/>
        <v>0</v>
      </c>
      <c r="N704" s="22">
        <f t="shared" si="173"/>
        <v>0</v>
      </c>
      <c r="O704" s="22">
        <f t="shared" si="174"/>
        <v>0</v>
      </c>
      <c r="P704" s="35">
        <f>'Data Entry'!I704</f>
        <v>0</v>
      </c>
      <c r="Q704" s="35">
        <f>'Data Entry'!J704</f>
        <v>0</v>
      </c>
      <c r="R704" s="35">
        <f>'Data Entry'!K704</f>
        <v>0</v>
      </c>
      <c r="S704" s="35">
        <f>'Data Entry'!L704</f>
        <v>0</v>
      </c>
      <c r="T704" s="35">
        <f t="shared" si="175"/>
        <v>0</v>
      </c>
      <c r="U704" s="35">
        <f t="shared" si="176"/>
        <v>0</v>
      </c>
      <c r="V704" s="35" t="e">
        <f t="shared" si="184"/>
        <v>#DIV/0!</v>
      </c>
      <c r="W704" s="35" t="e">
        <f t="shared" si="185"/>
        <v>#DIV/0!</v>
      </c>
      <c r="X704" s="35">
        <f t="shared" si="186"/>
        <v>0</v>
      </c>
      <c r="Y704" s="35">
        <f t="shared" si="177"/>
        <v>0</v>
      </c>
      <c r="Z704" s="35">
        <f t="shared" si="178"/>
        <v>0</v>
      </c>
      <c r="AA704" s="35">
        <f t="shared" si="179"/>
        <v>0</v>
      </c>
      <c r="AB704" s="21">
        <f>'Data Entry'!S704</f>
        <v>0</v>
      </c>
      <c r="AC704" s="21">
        <f>'Data Entry'!T704</f>
        <v>0</v>
      </c>
      <c r="AD704" s="21">
        <f>'Data Entry'!U704</f>
        <v>0</v>
      </c>
      <c r="AE704" s="21">
        <f t="shared" si="180"/>
        <v>0</v>
      </c>
      <c r="AF704" s="13">
        <f>'Data Entry'!V704</f>
        <v>0</v>
      </c>
      <c r="AG704" s="13">
        <f t="shared" si="181"/>
        <v>0</v>
      </c>
      <c r="AH704" s="13">
        <f>'Data Entry'!W704</f>
        <v>0</v>
      </c>
      <c r="AI704" s="13">
        <f>'Data Entry'!X704</f>
        <v>0</v>
      </c>
      <c r="AJ704" s="13">
        <f>'Data Entry'!Y704</f>
        <v>0</v>
      </c>
      <c r="AK704" s="13">
        <f>'Data Entry'!Z704</f>
        <v>0</v>
      </c>
    </row>
    <row r="705" spans="1:37">
      <c r="A705" s="34">
        <f>'Data Entry'!A705</f>
        <v>0</v>
      </c>
      <c r="B705" s="34">
        <f>'Data Entry'!B705</f>
        <v>0</v>
      </c>
      <c r="C705" s="20">
        <f>IF('Data Entry'!C705="red",1,IF('Data Entry'!C705="blue",2,0))</f>
        <v>0</v>
      </c>
      <c r="D705" s="22">
        <f>'Data Entry'!D705</f>
        <v>0</v>
      </c>
      <c r="E705" s="22">
        <f>'Data Entry'!E705</f>
        <v>0</v>
      </c>
      <c r="F705" s="22">
        <f>'Data Entry'!F705</f>
        <v>0</v>
      </c>
      <c r="G705" s="22">
        <f>'Data Entry'!G705</f>
        <v>0</v>
      </c>
      <c r="H705" s="22">
        <f>'Data Entry'!H705</f>
        <v>0</v>
      </c>
      <c r="I705" s="22">
        <f t="shared" si="182"/>
        <v>0</v>
      </c>
      <c r="J705" s="22">
        <f t="shared" si="183"/>
        <v>0</v>
      </c>
      <c r="K705" s="22">
        <f t="shared" si="170"/>
        <v>0</v>
      </c>
      <c r="L705" s="22">
        <f t="shared" si="171"/>
        <v>0</v>
      </c>
      <c r="M705" s="22">
        <f t="shared" si="172"/>
        <v>0</v>
      </c>
      <c r="N705" s="22">
        <f t="shared" si="173"/>
        <v>0</v>
      </c>
      <c r="O705" s="22">
        <f t="shared" si="174"/>
        <v>0</v>
      </c>
      <c r="P705" s="35">
        <f>'Data Entry'!I705</f>
        <v>0</v>
      </c>
      <c r="Q705" s="35">
        <f>'Data Entry'!J705</f>
        <v>0</v>
      </c>
      <c r="R705" s="35">
        <f>'Data Entry'!K705</f>
        <v>0</v>
      </c>
      <c r="S705" s="35">
        <f>'Data Entry'!L705</f>
        <v>0</v>
      </c>
      <c r="T705" s="35">
        <f t="shared" si="175"/>
        <v>0</v>
      </c>
      <c r="U705" s="35">
        <f t="shared" si="176"/>
        <v>0</v>
      </c>
      <c r="V705" s="35" t="e">
        <f t="shared" si="184"/>
        <v>#DIV/0!</v>
      </c>
      <c r="W705" s="35" t="e">
        <f t="shared" si="185"/>
        <v>#DIV/0!</v>
      </c>
      <c r="X705" s="35">
        <f t="shared" si="186"/>
        <v>0</v>
      </c>
      <c r="Y705" s="35">
        <f t="shared" si="177"/>
        <v>0</v>
      </c>
      <c r="Z705" s="35">
        <f t="shared" si="178"/>
        <v>0</v>
      </c>
      <c r="AA705" s="35">
        <f t="shared" si="179"/>
        <v>0</v>
      </c>
      <c r="AB705" s="21">
        <f>'Data Entry'!S705</f>
        <v>0</v>
      </c>
      <c r="AC705" s="21">
        <f>'Data Entry'!T705</f>
        <v>0</v>
      </c>
      <c r="AD705" s="21">
        <f>'Data Entry'!U705</f>
        <v>0</v>
      </c>
      <c r="AE705" s="21">
        <f t="shared" si="180"/>
        <v>0</v>
      </c>
      <c r="AF705" s="13">
        <f>'Data Entry'!V705</f>
        <v>0</v>
      </c>
      <c r="AG705" s="13">
        <f t="shared" si="181"/>
        <v>0</v>
      </c>
      <c r="AH705" s="13">
        <f>'Data Entry'!W705</f>
        <v>0</v>
      </c>
      <c r="AI705" s="13">
        <f>'Data Entry'!X705</f>
        <v>0</v>
      </c>
      <c r="AJ705" s="13">
        <f>'Data Entry'!Y705</f>
        <v>0</v>
      </c>
      <c r="AK705" s="13">
        <f>'Data Entry'!Z705</f>
        <v>0</v>
      </c>
    </row>
    <row r="706" spans="1:37">
      <c r="A706" s="34">
        <f>'Data Entry'!A706</f>
        <v>0</v>
      </c>
      <c r="B706" s="34">
        <f>'Data Entry'!B706</f>
        <v>0</v>
      </c>
      <c r="C706" s="20">
        <f>IF('Data Entry'!C706="red",1,IF('Data Entry'!C706="blue",2,0))</f>
        <v>0</v>
      </c>
      <c r="D706" s="22">
        <f>'Data Entry'!D706</f>
        <v>0</v>
      </c>
      <c r="E706" s="22">
        <f>'Data Entry'!E706</f>
        <v>0</v>
      </c>
      <c r="F706" s="22">
        <f>'Data Entry'!F706</f>
        <v>0</v>
      </c>
      <c r="G706" s="22">
        <f>'Data Entry'!G706</f>
        <v>0</v>
      </c>
      <c r="H706" s="22">
        <f>'Data Entry'!H706</f>
        <v>0</v>
      </c>
      <c r="I706" s="22">
        <f t="shared" si="182"/>
        <v>0</v>
      </c>
      <c r="J706" s="22">
        <f t="shared" si="183"/>
        <v>0</v>
      </c>
      <c r="K706" s="22">
        <f t="shared" si="170"/>
        <v>0</v>
      </c>
      <c r="L706" s="22">
        <f t="shared" si="171"/>
        <v>0</v>
      </c>
      <c r="M706" s="22">
        <f t="shared" si="172"/>
        <v>0</v>
      </c>
      <c r="N706" s="22">
        <f t="shared" si="173"/>
        <v>0</v>
      </c>
      <c r="O706" s="22">
        <f t="shared" si="174"/>
        <v>0</v>
      </c>
      <c r="P706" s="35">
        <f>'Data Entry'!I706</f>
        <v>0</v>
      </c>
      <c r="Q706" s="35">
        <f>'Data Entry'!J706</f>
        <v>0</v>
      </c>
      <c r="R706" s="35">
        <f>'Data Entry'!K706</f>
        <v>0</v>
      </c>
      <c r="S706" s="35">
        <f>'Data Entry'!L706</f>
        <v>0</v>
      </c>
      <c r="T706" s="35">
        <f t="shared" si="175"/>
        <v>0</v>
      </c>
      <c r="U706" s="35">
        <f t="shared" si="176"/>
        <v>0</v>
      </c>
      <c r="V706" s="35" t="e">
        <f t="shared" si="184"/>
        <v>#DIV/0!</v>
      </c>
      <c r="W706" s="35" t="e">
        <f t="shared" si="185"/>
        <v>#DIV/0!</v>
      </c>
      <c r="X706" s="35">
        <f t="shared" si="186"/>
        <v>0</v>
      </c>
      <c r="Y706" s="35">
        <f t="shared" si="177"/>
        <v>0</v>
      </c>
      <c r="Z706" s="35">
        <f t="shared" si="178"/>
        <v>0</v>
      </c>
      <c r="AA706" s="35">
        <f t="shared" si="179"/>
        <v>0</v>
      </c>
      <c r="AB706" s="21">
        <f>'Data Entry'!S706</f>
        <v>0</v>
      </c>
      <c r="AC706" s="21">
        <f>'Data Entry'!T706</f>
        <v>0</v>
      </c>
      <c r="AD706" s="21">
        <f>'Data Entry'!U706</f>
        <v>0</v>
      </c>
      <c r="AE706" s="21">
        <f t="shared" si="180"/>
        <v>0</v>
      </c>
      <c r="AF706" s="13">
        <f>'Data Entry'!V706</f>
        <v>0</v>
      </c>
      <c r="AG706" s="13">
        <f t="shared" si="181"/>
        <v>0</v>
      </c>
      <c r="AH706" s="13">
        <f>'Data Entry'!W706</f>
        <v>0</v>
      </c>
      <c r="AI706" s="13">
        <f>'Data Entry'!X706</f>
        <v>0</v>
      </c>
      <c r="AJ706" s="13">
        <f>'Data Entry'!Y706</f>
        <v>0</v>
      </c>
      <c r="AK706" s="13">
        <f>'Data Entry'!Z706</f>
        <v>0</v>
      </c>
    </row>
    <row r="707" spans="1:37">
      <c r="A707" s="34">
        <f>'Data Entry'!A707</f>
        <v>0</v>
      </c>
      <c r="B707" s="34">
        <f>'Data Entry'!B707</f>
        <v>0</v>
      </c>
      <c r="C707" s="20">
        <f>IF('Data Entry'!C707="red",1,IF('Data Entry'!C707="blue",2,0))</f>
        <v>0</v>
      </c>
      <c r="D707" s="22">
        <f>'Data Entry'!D707</f>
        <v>0</v>
      </c>
      <c r="E707" s="22">
        <f>'Data Entry'!E707</f>
        <v>0</v>
      </c>
      <c r="F707" s="22">
        <f>'Data Entry'!F707</f>
        <v>0</v>
      </c>
      <c r="G707" s="22">
        <f>'Data Entry'!G707</f>
        <v>0</v>
      </c>
      <c r="H707" s="22">
        <f>'Data Entry'!H707</f>
        <v>0</v>
      </c>
      <c r="I707" s="22">
        <f t="shared" si="182"/>
        <v>0</v>
      </c>
      <c r="J707" s="22">
        <f t="shared" si="183"/>
        <v>0</v>
      </c>
      <c r="K707" s="22">
        <f t="shared" ref="K707:K770" si="187">IF(D707=1,2,0)</f>
        <v>0</v>
      </c>
      <c r="L707" s="22">
        <f t="shared" ref="L707:L770" si="188">E707*2</f>
        <v>0</v>
      </c>
      <c r="M707" s="22">
        <f t="shared" ref="M707:M770" si="189">G707*4</f>
        <v>0</v>
      </c>
      <c r="N707" s="22">
        <f t="shared" ref="N707:N770" si="190">I707+J707</f>
        <v>0</v>
      </c>
      <c r="O707" s="22">
        <f t="shared" ref="O707:O770" si="191">SUM(K707:M707)</f>
        <v>0</v>
      </c>
      <c r="P707" s="35">
        <f>'Data Entry'!I707</f>
        <v>0</v>
      </c>
      <c r="Q707" s="35">
        <f>'Data Entry'!J707</f>
        <v>0</v>
      </c>
      <c r="R707" s="35">
        <f>'Data Entry'!K707</f>
        <v>0</v>
      </c>
      <c r="S707" s="35">
        <f>'Data Entry'!L707</f>
        <v>0</v>
      </c>
      <c r="T707" s="35">
        <f t="shared" ref="T707:T770" si="192">P707+Q707</f>
        <v>0</v>
      </c>
      <c r="U707" s="35">
        <f t="shared" ref="U707:U770" si="193">R707+S707</f>
        <v>0</v>
      </c>
      <c r="V707" s="35" t="e">
        <f t="shared" si="184"/>
        <v>#DIV/0!</v>
      </c>
      <c r="W707" s="35" t="e">
        <f t="shared" si="185"/>
        <v>#DIV/0!</v>
      </c>
      <c r="X707" s="35">
        <f t="shared" si="186"/>
        <v>0</v>
      </c>
      <c r="Y707" s="35">
        <f t="shared" ref="Y707:Y770" si="194">P707</f>
        <v>0</v>
      </c>
      <c r="Z707" s="35">
        <f t="shared" ref="Z707:Z770" si="195">R707*2</f>
        <v>0</v>
      </c>
      <c r="AA707" s="35">
        <f t="shared" ref="AA707:AA770" si="196">Y707+Z707</f>
        <v>0</v>
      </c>
      <c r="AB707" s="21">
        <f>'Data Entry'!S707</f>
        <v>0</v>
      </c>
      <c r="AC707" s="21">
        <f>'Data Entry'!T707</f>
        <v>0</v>
      </c>
      <c r="AD707" s="21">
        <f>'Data Entry'!U707</f>
        <v>0</v>
      </c>
      <c r="AE707" s="21">
        <f t="shared" ref="AE707:AE770" si="197">IF(AC707=4,15,IF(AC707=3,10,IF(AC707=2,6,IF(AC707=1,4,0))))</f>
        <v>0</v>
      </c>
      <c r="AF707" s="13">
        <f>'Data Entry'!V707</f>
        <v>0</v>
      </c>
      <c r="AG707" s="13">
        <f t="shared" ref="AG707:AG770" si="198">AF707/3</f>
        <v>0</v>
      </c>
      <c r="AH707" s="13">
        <f>'Data Entry'!W707</f>
        <v>0</v>
      </c>
      <c r="AI707" s="13">
        <f>'Data Entry'!X707</f>
        <v>0</v>
      </c>
      <c r="AJ707" s="13">
        <f>'Data Entry'!Y707</f>
        <v>0</v>
      </c>
      <c r="AK707" s="13">
        <f>'Data Entry'!Z707</f>
        <v>0</v>
      </c>
    </row>
    <row r="708" spans="1:37">
      <c r="A708" s="34">
        <f>'Data Entry'!A708</f>
        <v>0</v>
      </c>
      <c r="B708" s="34">
        <f>'Data Entry'!B708</f>
        <v>0</v>
      </c>
      <c r="C708" s="20">
        <f>IF('Data Entry'!C708="red",1,IF('Data Entry'!C708="blue",2,0))</f>
        <v>0</v>
      </c>
      <c r="D708" s="22">
        <f>'Data Entry'!D708</f>
        <v>0</v>
      </c>
      <c r="E708" s="22">
        <f>'Data Entry'!E708</f>
        <v>0</v>
      </c>
      <c r="F708" s="22">
        <f>'Data Entry'!F708</f>
        <v>0</v>
      </c>
      <c r="G708" s="22">
        <f>'Data Entry'!G708</f>
        <v>0</v>
      </c>
      <c r="H708" s="22">
        <f>'Data Entry'!H708</f>
        <v>0</v>
      </c>
      <c r="I708" s="22">
        <f t="shared" ref="I708:I771" si="199">E708+F708</f>
        <v>0</v>
      </c>
      <c r="J708" s="22">
        <f t="shared" ref="J708:J771" si="200">G708+H708</f>
        <v>0</v>
      </c>
      <c r="K708" s="22">
        <f t="shared" si="187"/>
        <v>0</v>
      </c>
      <c r="L708" s="22">
        <f t="shared" si="188"/>
        <v>0</v>
      </c>
      <c r="M708" s="22">
        <f t="shared" si="189"/>
        <v>0</v>
      </c>
      <c r="N708" s="22">
        <f t="shared" si="190"/>
        <v>0</v>
      </c>
      <c r="O708" s="22">
        <f t="shared" si="191"/>
        <v>0</v>
      </c>
      <c r="P708" s="35">
        <f>'Data Entry'!I708</f>
        <v>0</v>
      </c>
      <c r="Q708" s="35">
        <f>'Data Entry'!J708</f>
        <v>0</v>
      </c>
      <c r="R708" s="35">
        <f>'Data Entry'!K708</f>
        <v>0</v>
      </c>
      <c r="S708" s="35">
        <f>'Data Entry'!L708</f>
        <v>0</v>
      </c>
      <c r="T708" s="35">
        <f t="shared" si="192"/>
        <v>0</v>
      </c>
      <c r="U708" s="35">
        <f t="shared" si="193"/>
        <v>0</v>
      </c>
      <c r="V708" s="35" t="e">
        <f t="shared" ref="V708:V771" si="201">P708/T708</f>
        <v>#DIV/0!</v>
      </c>
      <c r="W708" s="35" t="e">
        <f t="shared" ref="W708:W771" si="202">R708/U708</f>
        <v>#DIV/0!</v>
      </c>
      <c r="X708" s="35">
        <f t="shared" ref="X708:X771" si="203">(T708+U708)/2</f>
        <v>0</v>
      </c>
      <c r="Y708" s="35">
        <f t="shared" si="194"/>
        <v>0</v>
      </c>
      <c r="Z708" s="35">
        <f t="shared" si="195"/>
        <v>0</v>
      </c>
      <c r="AA708" s="35">
        <f t="shared" si="196"/>
        <v>0</v>
      </c>
      <c r="AB708" s="21">
        <f>'Data Entry'!S708</f>
        <v>0</v>
      </c>
      <c r="AC708" s="21">
        <f>'Data Entry'!T708</f>
        <v>0</v>
      </c>
      <c r="AD708" s="21">
        <f>'Data Entry'!U708</f>
        <v>0</v>
      </c>
      <c r="AE708" s="21">
        <f t="shared" si="197"/>
        <v>0</v>
      </c>
      <c r="AF708" s="13">
        <f>'Data Entry'!V708</f>
        <v>0</v>
      </c>
      <c r="AG708" s="13">
        <f t="shared" si="198"/>
        <v>0</v>
      </c>
      <c r="AH708" s="13">
        <f>'Data Entry'!W708</f>
        <v>0</v>
      </c>
      <c r="AI708" s="13">
        <f>'Data Entry'!X708</f>
        <v>0</v>
      </c>
      <c r="AJ708" s="13">
        <f>'Data Entry'!Y708</f>
        <v>0</v>
      </c>
      <c r="AK708" s="13">
        <f>'Data Entry'!Z708</f>
        <v>0</v>
      </c>
    </row>
    <row r="709" spans="1:37">
      <c r="A709" s="34">
        <f>'Data Entry'!A709</f>
        <v>0</v>
      </c>
      <c r="B709" s="34">
        <f>'Data Entry'!B709</f>
        <v>0</v>
      </c>
      <c r="C709" s="20">
        <f>IF('Data Entry'!C709="red",1,IF('Data Entry'!C709="blue",2,0))</f>
        <v>0</v>
      </c>
      <c r="D709" s="22">
        <f>'Data Entry'!D709</f>
        <v>0</v>
      </c>
      <c r="E709" s="22">
        <f>'Data Entry'!E709</f>
        <v>0</v>
      </c>
      <c r="F709" s="22">
        <f>'Data Entry'!F709</f>
        <v>0</v>
      </c>
      <c r="G709" s="22">
        <f>'Data Entry'!G709</f>
        <v>0</v>
      </c>
      <c r="H709" s="22">
        <f>'Data Entry'!H709</f>
        <v>0</v>
      </c>
      <c r="I709" s="22">
        <f t="shared" si="199"/>
        <v>0</v>
      </c>
      <c r="J709" s="22">
        <f t="shared" si="200"/>
        <v>0</v>
      </c>
      <c r="K709" s="22">
        <f t="shared" si="187"/>
        <v>0</v>
      </c>
      <c r="L709" s="22">
        <f t="shared" si="188"/>
        <v>0</v>
      </c>
      <c r="M709" s="22">
        <f t="shared" si="189"/>
        <v>0</v>
      </c>
      <c r="N709" s="22">
        <f t="shared" si="190"/>
        <v>0</v>
      </c>
      <c r="O709" s="22">
        <f t="shared" si="191"/>
        <v>0</v>
      </c>
      <c r="P709" s="35">
        <f>'Data Entry'!I709</f>
        <v>0</v>
      </c>
      <c r="Q709" s="35">
        <f>'Data Entry'!J709</f>
        <v>0</v>
      </c>
      <c r="R709" s="35">
        <f>'Data Entry'!K709</f>
        <v>0</v>
      </c>
      <c r="S709" s="35">
        <f>'Data Entry'!L709</f>
        <v>0</v>
      </c>
      <c r="T709" s="35">
        <f t="shared" si="192"/>
        <v>0</v>
      </c>
      <c r="U709" s="35">
        <f t="shared" si="193"/>
        <v>0</v>
      </c>
      <c r="V709" s="35" t="e">
        <f t="shared" si="201"/>
        <v>#DIV/0!</v>
      </c>
      <c r="W709" s="35" t="e">
        <f t="shared" si="202"/>
        <v>#DIV/0!</v>
      </c>
      <c r="X709" s="35">
        <f t="shared" si="203"/>
        <v>0</v>
      </c>
      <c r="Y709" s="35">
        <f t="shared" si="194"/>
        <v>0</v>
      </c>
      <c r="Z709" s="35">
        <f t="shared" si="195"/>
        <v>0</v>
      </c>
      <c r="AA709" s="35">
        <f t="shared" si="196"/>
        <v>0</v>
      </c>
      <c r="AB709" s="21">
        <f>'Data Entry'!S709</f>
        <v>0</v>
      </c>
      <c r="AC709" s="21">
        <f>'Data Entry'!T709</f>
        <v>0</v>
      </c>
      <c r="AD709" s="21">
        <f>'Data Entry'!U709</f>
        <v>0</v>
      </c>
      <c r="AE709" s="21">
        <f t="shared" si="197"/>
        <v>0</v>
      </c>
      <c r="AF709" s="13">
        <f>'Data Entry'!V709</f>
        <v>0</v>
      </c>
      <c r="AG709" s="13">
        <f t="shared" si="198"/>
        <v>0</v>
      </c>
      <c r="AH709" s="13">
        <f>'Data Entry'!W709</f>
        <v>0</v>
      </c>
      <c r="AI709" s="13">
        <f>'Data Entry'!X709</f>
        <v>0</v>
      </c>
      <c r="AJ709" s="13">
        <f>'Data Entry'!Y709</f>
        <v>0</v>
      </c>
      <c r="AK709" s="13">
        <f>'Data Entry'!Z709</f>
        <v>0</v>
      </c>
    </row>
    <row r="710" spans="1:37">
      <c r="A710" s="34">
        <f>'Data Entry'!A710</f>
        <v>0</v>
      </c>
      <c r="B710" s="34">
        <f>'Data Entry'!B710</f>
        <v>0</v>
      </c>
      <c r="C710" s="20">
        <f>IF('Data Entry'!C710="red",1,IF('Data Entry'!C710="blue",2,0))</f>
        <v>0</v>
      </c>
      <c r="D710" s="22">
        <f>'Data Entry'!D710</f>
        <v>0</v>
      </c>
      <c r="E710" s="22">
        <f>'Data Entry'!E710</f>
        <v>0</v>
      </c>
      <c r="F710" s="22">
        <f>'Data Entry'!F710</f>
        <v>0</v>
      </c>
      <c r="G710" s="22">
        <f>'Data Entry'!G710</f>
        <v>0</v>
      </c>
      <c r="H710" s="22">
        <f>'Data Entry'!H710</f>
        <v>0</v>
      </c>
      <c r="I710" s="22">
        <f t="shared" si="199"/>
        <v>0</v>
      </c>
      <c r="J710" s="22">
        <f t="shared" si="200"/>
        <v>0</v>
      </c>
      <c r="K710" s="22">
        <f t="shared" si="187"/>
        <v>0</v>
      </c>
      <c r="L710" s="22">
        <f t="shared" si="188"/>
        <v>0</v>
      </c>
      <c r="M710" s="22">
        <f t="shared" si="189"/>
        <v>0</v>
      </c>
      <c r="N710" s="22">
        <f t="shared" si="190"/>
        <v>0</v>
      </c>
      <c r="O710" s="22">
        <f t="shared" si="191"/>
        <v>0</v>
      </c>
      <c r="P710" s="35">
        <f>'Data Entry'!I710</f>
        <v>0</v>
      </c>
      <c r="Q710" s="35">
        <f>'Data Entry'!J710</f>
        <v>0</v>
      </c>
      <c r="R710" s="35">
        <f>'Data Entry'!K710</f>
        <v>0</v>
      </c>
      <c r="S710" s="35">
        <f>'Data Entry'!L710</f>
        <v>0</v>
      </c>
      <c r="T710" s="35">
        <f t="shared" si="192"/>
        <v>0</v>
      </c>
      <c r="U710" s="35">
        <f t="shared" si="193"/>
        <v>0</v>
      </c>
      <c r="V710" s="35" t="e">
        <f t="shared" si="201"/>
        <v>#DIV/0!</v>
      </c>
      <c r="W710" s="35" t="e">
        <f t="shared" si="202"/>
        <v>#DIV/0!</v>
      </c>
      <c r="X710" s="35">
        <f t="shared" si="203"/>
        <v>0</v>
      </c>
      <c r="Y710" s="35">
        <f t="shared" si="194"/>
        <v>0</v>
      </c>
      <c r="Z710" s="35">
        <f t="shared" si="195"/>
        <v>0</v>
      </c>
      <c r="AA710" s="35">
        <f t="shared" si="196"/>
        <v>0</v>
      </c>
      <c r="AB710" s="21">
        <f>'Data Entry'!S710</f>
        <v>0</v>
      </c>
      <c r="AC710" s="21">
        <f>'Data Entry'!T710</f>
        <v>0</v>
      </c>
      <c r="AD710" s="21">
        <f>'Data Entry'!U710</f>
        <v>0</v>
      </c>
      <c r="AE710" s="21">
        <f t="shared" si="197"/>
        <v>0</v>
      </c>
      <c r="AF710" s="13">
        <f>'Data Entry'!V710</f>
        <v>0</v>
      </c>
      <c r="AG710" s="13">
        <f t="shared" si="198"/>
        <v>0</v>
      </c>
      <c r="AH710" s="13">
        <f>'Data Entry'!W710</f>
        <v>0</v>
      </c>
      <c r="AI710" s="13">
        <f>'Data Entry'!X710</f>
        <v>0</v>
      </c>
      <c r="AJ710" s="13">
        <f>'Data Entry'!Y710</f>
        <v>0</v>
      </c>
      <c r="AK710" s="13">
        <f>'Data Entry'!Z710</f>
        <v>0</v>
      </c>
    </row>
    <row r="711" spans="1:37">
      <c r="A711" s="34">
        <f>'Data Entry'!A711</f>
        <v>0</v>
      </c>
      <c r="B711" s="34">
        <f>'Data Entry'!B711</f>
        <v>0</v>
      </c>
      <c r="C711" s="20">
        <f>IF('Data Entry'!C711="red",1,IF('Data Entry'!C711="blue",2,0))</f>
        <v>0</v>
      </c>
      <c r="D711" s="22">
        <f>'Data Entry'!D711</f>
        <v>0</v>
      </c>
      <c r="E711" s="22">
        <f>'Data Entry'!E711</f>
        <v>0</v>
      </c>
      <c r="F711" s="22">
        <f>'Data Entry'!F711</f>
        <v>0</v>
      </c>
      <c r="G711" s="22">
        <f>'Data Entry'!G711</f>
        <v>0</v>
      </c>
      <c r="H711" s="22">
        <f>'Data Entry'!H711</f>
        <v>0</v>
      </c>
      <c r="I711" s="22">
        <f t="shared" si="199"/>
        <v>0</v>
      </c>
      <c r="J711" s="22">
        <f t="shared" si="200"/>
        <v>0</v>
      </c>
      <c r="K711" s="22">
        <f t="shared" si="187"/>
        <v>0</v>
      </c>
      <c r="L711" s="22">
        <f t="shared" si="188"/>
        <v>0</v>
      </c>
      <c r="M711" s="22">
        <f t="shared" si="189"/>
        <v>0</v>
      </c>
      <c r="N711" s="22">
        <f t="shared" si="190"/>
        <v>0</v>
      </c>
      <c r="O711" s="22">
        <f t="shared" si="191"/>
        <v>0</v>
      </c>
      <c r="P711" s="35">
        <f>'Data Entry'!I711</f>
        <v>0</v>
      </c>
      <c r="Q711" s="35">
        <f>'Data Entry'!J711</f>
        <v>0</v>
      </c>
      <c r="R711" s="35">
        <f>'Data Entry'!K711</f>
        <v>0</v>
      </c>
      <c r="S711" s="35">
        <f>'Data Entry'!L711</f>
        <v>0</v>
      </c>
      <c r="T711" s="35">
        <f t="shared" si="192"/>
        <v>0</v>
      </c>
      <c r="U711" s="35">
        <f t="shared" si="193"/>
        <v>0</v>
      </c>
      <c r="V711" s="35" t="e">
        <f t="shared" si="201"/>
        <v>#DIV/0!</v>
      </c>
      <c r="W711" s="35" t="e">
        <f t="shared" si="202"/>
        <v>#DIV/0!</v>
      </c>
      <c r="X711" s="35">
        <f t="shared" si="203"/>
        <v>0</v>
      </c>
      <c r="Y711" s="35">
        <f t="shared" si="194"/>
        <v>0</v>
      </c>
      <c r="Z711" s="35">
        <f t="shared" si="195"/>
        <v>0</v>
      </c>
      <c r="AA711" s="35">
        <f t="shared" si="196"/>
        <v>0</v>
      </c>
      <c r="AB711" s="21">
        <f>'Data Entry'!S711</f>
        <v>0</v>
      </c>
      <c r="AC711" s="21">
        <f>'Data Entry'!T711</f>
        <v>0</v>
      </c>
      <c r="AD711" s="21">
        <f>'Data Entry'!U711</f>
        <v>0</v>
      </c>
      <c r="AE711" s="21">
        <f t="shared" si="197"/>
        <v>0</v>
      </c>
      <c r="AF711" s="13">
        <f>'Data Entry'!V711</f>
        <v>0</v>
      </c>
      <c r="AG711" s="13">
        <f t="shared" si="198"/>
        <v>0</v>
      </c>
      <c r="AH711" s="13">
        <f>'Data Entry'!W711</f>
        <v>0</v>
      </c>
      <c r="AI711" s="13">
        <f>'Data Entry'!X711</f>
        <v>0</v>
      </c>
      <c r="AJ711" s="13">
        <f>'Data Entry'!Y711</f>
        <v>0</v>
      </c>
      <c r="AK711" s="13">
        <f>'Data Entry'!Z711</f>
        <v>0</v>
      </c>
    </row>
    <row r="712" spans="1:37">
      <c r="A712" s="34">
        <f>'Data Entry'!A712</f>
        <v>0</v>
      </c>
      <c r="B712" s="34">
        <f>'Data Entry'!B712</f>
        <v>0</v>
      </c>
      <c r="C712" s="20">
        <f>IF('Data Entry'!C712="red",1,IF('Data Entry'!C712="blue",2,0))</f>
        <v>0</v>
      </c>
      <c r="D712" s="22">
        <f>'Data Entry'!D712</f>
        <v>0</v>
      </c>
      <c r="E712" s="22">
        <f>'Data Entry'!E712</f>
        <v>0</v>
      </c>
      <c r="F712" s="22">
        <f>'Data Entry'!F712</f>
        <v>0</v>
      </c>
      <c r="G712" s="22">
        <f>'Data Entry'!G712</f>
        <v>0</v>
      </c>
      <c r="H712" s="22">
        <f>'Data Entry'!H712</f>
        <v>0</v>
      </c>
      <c r="I712" s="22">
        <f t="shared" si="199"/>
        <v>0</v>
      </c>
      <c r="J712" s="22">
        <f t="shared" si="200"/>
        <v>0</v>
      </c>
      <c r="K712" s="22">
        <f t="shared" si="187"/>
        <v>0</v>
      </c>
      <c r="L712" s="22">
        <f t="shared" si="188"/>
        <v>0</v>
      </c>
      <c r="M712" s="22">
        <f t="shared" si="189"/>
        <v>0</v>
      </c>
      <c r="N712" s="22">
        <f t="shared" si="190"/>
        <v>0</v>
      </c>
      <c r="O712" s="22">
        <f t="shared" si="191"/>
        <v>0</v>
      </c>
      <c r="P712" s="35">
        <f>'Data Entry'!I712</f>
        <v>0</v>
      </c>
      <c r="Q712" s="35">
        <f>'Data Entry'!J712</f>
        <v>0</v>
      </c>
      <c r="R712" s="35">
        <f>'Data Entry'!K712</f>
        <v>0</v>
      </c>
      <c r="S712" s="35">
        <f>'Data Entry'!L712</f>
        <v>0</v>
      </c>
      <c r="T712" s="35">
        <f t="shared" si="192"/>
        <v>0</v>
      </c>
      <c r="U712" s="35">
        <f t="shared" si="193"/>
        <v>0</v>
      </c>
      <c r="V712" s="35" t="e">
        <f t="shared" si="201"/>
        <v>#DIV/0!</v>
      </c>
      <c r="W712" s="35" t="e">
        <f t="shared" si="202"/>
        <v>#DIV/0!</v>
      </c>
      <c r="X712" s="35">
        <f t="shared" si="203"/>
        <v>0</v>
      </c>
      <c r="Y712" s="35">
        <f t="shared" si="194"/>
        <v>0</v>
      </c>
      <c r="Z712" s="35">
        <f t="shared" si="195"/>
        <v>0</v>
      </c>
      <c r="AA712" s="35">
        <f t="shared" si="196"/>
        <v>0</v>
      </c>
      <c r="AB712" s="21">
        <f>'Data Entry'!S712</f>
        <v>0</v>
      </c>
      <c r="AC712" s="21">
        <f>'Data Entry'!T712</f>
        <v>0</v>
      </c>
      <c r="AD712" s="21">
        <f>'Data Entry'!U712</f>
        <v>0</v>
      </c>
      <c r="AE712" s="21">
        <f t="shared" si="197"/>
        <v>0</v>
      </c>
      <c r="AF712" s="13">
        <f>'Data Entry'!V712</f>
        <v>0</v>
      </c>
      <c r="AG712" s="13">
        <f t="shared" si="198"/>
        <v>0</v>
      </c>
      <c r="AH712" s="13">
        <f>'Data Entry'!W712</f>
        <v>0</v>
      </c>
      <c r="AI712" s="13">
        <f>'Data Entry'!X712</f>
        <v>0</v>
      </c>
      <c r="AJ712" s="13">
        <f>'Data Entry'!Y712</f>
        <v>0</v>
      </c>
      <c r="AK712" s="13">
        <f>'Data Entry'!Z712</f>
        <v>0</v>
      </c>
    </row>
    <row r="713" spans="1:37">
      <c r="A713" s="34">
        <f>'Data Entry'!A713</f>
        <v>0</v>
      </c>
      <c r="B713" s="34">
        <f>'Data Entry'!B713</f>
        <v>0</v>
      </c>
      <c r="C713" s="20">
        <f>IF('Data Entry'!C713="red",1,IF('Data Entry'!C713="blue",2,0))</f>
        <v>0</v>
      </c>
      <c r="D713" s="22">
        <f>'Data Entry'!D713</f>
        <v>0</v>
      </c>
      <c r="E713" s="22">
        <f>'Data Entry'!E713</f>
        <v>0</v>
      </c>
      <c r="F713" s="22">
        <f>'Data Entry'!F713</f>
        <v>0</v>
      </c>
      <c r="G713" s="22">
        <f>'Data Entry'!G713</f>
        <v>0</v>
      </c>
      <c r="H713" s="22">
        <f>'Data Entry'!H713</f>
        <v>0</v>
      </c>
      <c r="I713" s="22">
        <f t="shared" si="199"/>
        <v>0</v>
      </c>
      <c r="J713" s="22">
        <f t="shared" si="200"/>
        <v>0</v>
      </c>
      <c r="K713" s="22">
        <f t="shared" si="187"/>
        <v>0</v>
      </c>
      <c r="L713" s="22">
        <f t="shared" si="188"/>
        <v>0</v>
      </c>
      <c r="M713" s="22">
        <f t="shared" si="189"/>
        <v>0</v>
      </c>
      <c r="N713" s="22">
        <f t="shared" si="190"/>
        <v>0</v>
      </c>
      <c r="O713" s="22">
        <f t="shared" si="191"/>
        <v>0</v>
      </c>
      <c r="P713" s="35">
        <f>'Data Entry'!I713</f>
        <v>0</v>
      </c>
      <c r="Q713" s="35">
        <f>'Data Entry'!J713</f>
        <v>0</v>
      </c>
      <c r="R713" s="35">
        <f>'Data Entry'!K713</f>
        <v>0</v>
      </c>
      <c r="S713" s="35">
        <f>'Data Entry'!L713</f>
        <v>0</v>
      </c>
      <c r="T713" s="35">
        <f t="shared" si="192"/>
        <v>0</v>
      </c>
      <c r="U713" s="35">
        <f t="shared" si="193"/>
        <v>0</v>
      </c>
      <c r="V713" s="35" t="e">
        <f t="shared" si="201"/>
        <v>#DIV/0!</v>
      </c>
      <c r="W713" s="35" t="e">
        <f t="shared" si="202"/>
        <v>#DIV/0!</v>
      </c>
      <c r="X713" s="35">
        <f t="shared" si="203"/>
        <v>0</v>
      </c>
      <c r="Y713" s="35">
        <f t="shared" si="194"/>
        <v>0</v>
      </c>
      <c r="Z713" s="35">
        <f t="shared" si="195"/>
        <v>0</v>
      </c>
      <c r="AA713" s="35">
        <f t="shared" si="196"/>
        <v>0</v>
      </c>
      <c r="AB713" s="21">
        <f>'Data Entry'!S713</f>
        <v>0</v>
      </c>
      <c r="AC713" s="21">
        <f>'Data Entry'!T713</f>
        <v>0</v>
      </c>
      <c r="AD713" s="21">
        <f>'Data Entry'!U713</f>
        <v>0</v>
      </c>
      <c r="AE713" s="21">
        <f t="shared" si="197"/>
        <v>0</v>
      </c>
      <c r="AF713" s="13">
        <f>'Data Entry'!V713</f>
        <v>0</v>
      </c>
      <c r="AG713" s="13">
        <f t="shared" si="198"/>
        <v>0</v>
      </c>
      <c r="AH713" s="13">
        <f>'Data Entry'!W713</f>
        <v>0</v>
      </c>
      <c r="AI713" s="13">
        <f>'Data Entry'!X713</f>
        <v>0</v>
      </c>
      <c r="AJ713" s="13">
        <f>'Data Entry'!Y713</f>
        <v>0</v>
      </c>
      <c r="AK713" s="13">
        <f>'Data Entry'!Z713</f>
        <v>0</v>
      </c>
    </row>
    <row r="714" spans="1:37">
      <c r="A714" s="34">
        <f>'Data Entry'!A714</f>
        <v>0</v>
      </c>
      <c r="B714" s="34">
        <f>'Data Entry'!B714</f>
        <v>0</v>
      </c>
      <c r="C714" s="20">
        <f>IF('Data Entry'!C714="red",1,IF('Data Entry'!C714="blue",2,0))</f>
        <v>0</v>
      </c>
      <c r="D714" s="22">
        <f>'Data Entry'!D714</f>
        <v>0</v>
      </c>
      <c r="E714" s="22">
        <f>'Data Entry'!E714</f>
        <v>0</v>
      </c>
      <c r="F714" s="22">
        <f>'Data Entry'!F714</f>
        <v>0</v>
      </c>
      <c r="G714" s="22">
        <f>'Data Entry'!G714</f>
        <v>0</v>
      </c>
      <c r="H714" s="22">
        <f>'Data Entry'!H714</f>
        <v>0</v>
      </c>
      <c r="I714" s="22">
        <f t="shared" si="199"/>
        <v>0</v>
      </c>
      <c r="J714" s="22">
        <f t="shared" si="200"/>
        <v>0</v>
      </c>
      <c r="K714" s="22">
        <f t="shared" si="187"/>
        <v>0</v>
      </c>
      <c r="L714" s="22">
        <f t="shared" si="188"/>
        <v>0</v>
      </c>
      <c r="M714" s="22">
        <f t="shared" si="189"/>
        <v>0</v>
      </c>
      <c r="N714" s="22">
        <f t="shared" si="190"/>
        <v>0</v>
      </c>
      <c r="O714" s="22">
        <f t="shared" si="191"/>
        <v>0</v>
      </c>
      <c r="P714" s="35">
        <f>'Data Entry'!I714</f>
        <v>0</v>
      </c>
      <c r="Q714" s="35">
        <f>'Data Entry'!J714</f>
        <v>0</v>
      </c>
      <c r="R714" s="35">
        <f>'Data Entry'!K714</f>
        <v>0</v>
      </c>
      <c r="S714" s="35">
        <f>'Data Entry'!L714</f>
        <v>0</v>
      </c>
      <c r="T714" s="35">
        <f t="shared" si="192"/>
        <v>0</v>
      </c>
      <c r="U714" s="35">
        <f t="shared" si="193"/>
        <v>0</v>
      </c>
      <c r="V714" s="35" t="e">
        <f t="shared" si="201"/>
        <v>#DIV/0!</v>
      </c>
      <c r="W714" s="35" t="e">
        <f t="shared" si="202"/>
        <v>#DIV/0!</v>
      </c>
      <c r="X714" s="35">
        <f t="shared" si="203"/>
        <v>0</v>
      </c>
      <c r="Y714" s="35">
        <f t="shared" si="194"/>
        <v>0</v>
      </c>
      <c r="Z714" s="35">
        <f t="shared" si="195"/>
        <v>0</v>
      </c>
      <c r="AA714" s="35">
        <f t="shared" si="196"/>
        <v>0</v>
      </c>
      <c r="AB714" s="21">
        <f>'Data Entry'!S714</f>
        <v>0</v>
      </c>
      <c r="AC714" s="21">
        <f>'Data Entry'!T714</f>
        <v>0</v>
      </c>
      <c r="AD714" s="21">
        <f>'Data Entry'!U714</f>
        <v>0</v>
      </c>
      <c r="AE714" s="21">
        <f t="shared" si="197"/>
        <v>0</v>
      </c>
      <c r="AF714" s="13">
        <f>'Data Entry'!V714</f>
        <v>0</v>
      </c>
      <c r="AG714" s="13">
        <f t="shared" si="198"/>
        <v>0</v>
      </c>
      <c r="AH714" s="13">
        <f>'Data Entry'!W714</f>
        <v>0</v>
      </c>
      <c r="AI714" s="13">
        <f>'Data Entry'!X714</f>
        <v>0</v>
      </c>
      <c r="AJ714" s="13">
        <f>'Data Entry'!Y714</f>
        <v>0</v>
      </c>
      <c r="AK714" s="13">
        <f>'Data Entry'!Z714</f>
        <v>0</v>
      </c>
    </row>
    <row r="715" spans="1:37">
      <c r="A715" s="34">
        <f>'Data Entry'!A715</f>
        <v>0</v>
      </c>
      <c r="B715" s="34">
        <f>'Data Entry'!B715</f>
        <v>0</v>
      </c>
      <c r="C715" s="20">
        <f>IF('Data Entry'!C715="red",1,IF('Data Entry'!C715="blue",2,0))</f>
        <v>0</v>
      </c>
      <c r="D715" s="22">
        <f>'Data Entry'!D715</f>
        <v>0</v>
      </c>
      <c r="E715" s="22">
        <f>'Data Entry'!E715</f>
        <v>0</v>
      </c>
      <c r="F715" s="22">
        <f>'Data Entry'!F715</f>
        <v>0</v>
      </c>
      <c r="G715" s="22">
        <f>'Data Entry'!G715</f>
        <v>0</v>
      </c>
      <c r="H715" s="22">
        <f>'Data Entry'!H715</f>
        <v>0</v>
      </c>
      <c r="I715" s="22">
        <f t="shared" si="199"/>
        <v>0</v>
      </c>
      <c r="J715" s="22">
        <f t="shared" si="200"/>
        <v>0</v>
      </c>
      <c r="K715" s="22">
        <f t="shared" si="187"/>
        <v>0</v>
      </c>
      <c r="L715" s="22">
        <f t="shared" si="188"/>
        <v>0</v>
      </c>
      <c r="M715" s="22">
        <f t="shared" si="189"/>
        <v>0</v>
      </c>
      <c r="N715" s="22">
        <f t="shared" si="190"/>
        <v>0</v>
      </c>
      <c r="O715" s="22">
        <f t="shared" si="191"/>
        <v>0</v>
      </c>
      <c r="P715" s="35">
        <f>'Data Entry'!I715</f>
        <v>0</v>
      </c>
      <c r="Q715" s="35">
        <f>'Data Entry'!J715</f>
        <v>0</v>
      </c>
      <c r="R715" s="35">
        <f>'Data Entry'!K715</f>
        <v>0</v>
      </c>
      <c r="S715" s="35">
        <f>'Data Entry'!L715</f>
        <v>0</v>
      </c>
      <c r="T715" s="35">
        <f t="shared" si="192"/>
        <v>0</v>
      </c>
      <c r="U715" s="35">
        <f t="shared" si="193"/>
        <v>0</v>
      </c>
      <c r="V715" s="35" t="e">
        <f t="shared" si="201"/>
        <v>#DIV/0!</v>
      </c>
      <c r="W715" s="35" t="e">
        <f t="shared" si="202"/>
        <v>#DIV/0!</v>
      </c>
      <c r="X715" s="35">
        <f t="shared" si="203"/>
        <v>0</v>
      </c>
      <c r="Y715" s="35">
        <f t="shared" si="194"/>
        <v>0</v>
      </c>
      <c r="Z715" s="35">
        <f t="shared" si="195"/>
        <v>0</v>
      </c>
      <c r="AA715" s="35">
        <f t="shared" si="196"/>
        <v>0</v>
      </c>
      <c r="AB715" s="21">
        <f>'Data Entry'!S715</f>
        <v>0</v>
      </c>
      <c r="AC715" s="21">
        <f>'Data Entry'!T715</f>
        <v>0</v>
      </c>
      <c r="AD715" s="21">
        <f>'Data Entry'!U715</f>
        <v>0</v>
      </c>
      <c r="AE715" s="21">
        <f t="shared" si="197"/>
        <v>0</v>
      </c>
      <c r="AF715" s="13">
        <f>'Data Entry'!V715</f>
        <v>0</v>
      </c>
      <c r="AG715" s="13">
        <f t="shared" si="198"/>
        <v>0</v>
      </c>
      <c r="AH715" s="13">
        <f>'Data Entry'!W715</f>
        <v>0</v>
      </c>
      <c r="AI715" s="13">
        <f>'Data Entry'!X715</f>
        <v>0</v>
      </c>
      <c r="AJ715" s="13">
        <f>'Data Entry'!Y715</f>
        <v>0</v>
      </c>
      <c r="AK715" s="13">
        <f>'Data Entry'!Z715</f>
        <v>0</v>
      </c>
    </row>
    <row r="716" spans="1:37">
      <c r="A716" s="34">
        <f>'Data Entry'!A716</f>
        <v>0</v>
      </c>
      <c r="B716" s="34">
        <f>'Data Entry'!B716</f>
        <v>0</v>
      </c>
      <c r="C716" s="20">
        <f>IF('Data Entry'!C716="red",1,IF('Data Entry'!C716="blue",2,0))</f>
        <v>0</v>
      </c>
      <c r="D716" s="22">
        <f>'Data Entry'!D716</f>
        <v>0</v>
      </c>
      <c r="E716" s="22">
        <f>'Data Entry'!E716</f>
        <v>0</v>
      </c>
      <c r="F716" s="22">
        <f>'Data Entry'!F716</f>
        <v>0</v>
      </c>
      <c r="G716" s="22">
        <f>'Data Entry'!G716</f>
        <v>0</v>
      </c>
      <c r="H716" s="22">
        <f>'Data Entry'!H716</f>
        <v>0</v>
      </c>
      <c r="I716" s="22">
        <f t="shared" si="199"/>
        <v>0</v>
      </c>
      <c r="J716" s="22">
        <f t="shared" si="200"/>
        <v>0</v>
      </c>
      <c r="K716" s="22">
        <f t="shared" si="187"/>
        <v>0</v>
      </c>
      <c r="L716" s="22">
        <f t="shared" si="188"/>
        <v>0</v>
      </c>
      <c r="M716" s="22">
        <f t="shared" si="189"/>
        <v>0</v>
      </c>
      <c r="N716" s="22">
        <f t="shared" si="190"/>
        <v>0</v>
      </c>
      <c r="O716" s="22">
        <f t="shared" si="191"/>
        <v>0</v>
      </c>
      <c r="P716" s="35">
        <f>'Data Entry'!I716</f>
        <v>0</v>
      </c>
      <c r="Q716" s="35">
        <f>'Data Entry'!J716</f>
        <v>0</v>
      </c>
      <c r="R716" s="35">
        <f>'Data Entry'!K716</f>
        <v>0</v>
      </c>
      <c r="S716" s="35">
        <f>'Data Entry'!L716</f>
        <v>0</v>
      </c>
      <c r="T716" s="35">
        <f t="shared" si="192"/>
        <v>0</v>
      </c>
      <c r="U716" s="35">
        <f t="shared" si="193"/>
        <v>0</v>
      </c>
      <c r="V716" s="35" t="e">
        <f t="shared" si="201"/>
        <v>#DIV/0!</v>
      </c>
      <c r="W716" s="35" t="e">
        <f t="shared" si="202"/>
        <v>#DIV/0!</v>
      </c>
      <c r="X716" s="35">
        <f t="shared" si="203"/>
        <v>0</v>
      </c>
      <c r="Y716" s="35">
        <f t="shared" si="194"/>
        <v>0</v>
      </c>
      <c r="Z716" s="35">
        <f t="shared" si="195"/>
        <v>0</v>
      </c>
      <c r="AA716" s="35">
        <f t="shared" si="196"/>
        <v>0</v>
      </c>
      <c r="AB716" s="21">
        <f>'Data Entry'!S716</f>
        <v>0</v>
      </c>
      <c r="AC716" s="21">
        <f>'Data Entry'!T716</f>
        <v>0</v>
      </c>
      <c r="AD716" s="21">
        <f>'Data Entry'!U716</f>
        <v>0</v>
      </c>
      <c r="AE716" s="21">
        <f t="shared" si="197"/>
        <v>0</v>
      </c>
      <c r="AF716" s="13">
        <f>'Data Entry'!V716</f>
        <v>0</v>
      </c>
      <c r="AG716" s="13">
        <f t="shared" si="198"/>
        <v>0</v>
      </c>
      <c r="AH716" s="13">
        <f>'Data Entry'!W716</f>
        <v>0</v>
      </c>
      <c r="AI716" s="13">
        <f>'Data Entry'!X716</f>
        <v>0</v>
      </c>
      <c r="AJ716" s="13">
        <f>'Data Entry'!Y716</f>
        <v>0</v>
      </c>
      <c r="AK716" s="13">
        <f>'Data Entry'!Z716</f>
        <v>0</v>
      </c>
    </row>
    <row r="717" spans="1:37">
      <c r="A717" s="34">
        <f>'Data Entry'!A717</f>
        <v>0</v>
      </c>
      <c r="B717" s="34">
        <f>'Data Entry'!B717</f>
        <v>0</v>
      </c>
      <c r="C717" s="20">
        <f>IF('Data Entry'!C717="red",1,IF('Data Entry'!C717="blue",2,0))</f>
        <v>0</v>
      </c>
      <c r="D717" s="22">
        <f>'Data Entry'!D717</f>
        <v>0</v>
      </c>
      <c r="E717" s="22">
        <f>'Data Entry'!E717</f>
        <v>0</v>
      </c>
      <c r="F717" s="22">
        <f>'Data Entry'!F717</f>
        <v>0</v>
      </c>
      <c r="G717" s="22">
        <f>'Data Entry'!G717</f>
        <v>0</v>
      </c>
      <c r="H717" s="22">
        <f>'Data Entry'!H717</f>
        <v>0</v>
      </c>
      <c r="I717" s="22">
        <f t="shared" si="199"/>
        <v>0</v>
      </c>
      <c r="J717" s="22">
        <f t="shared" si="200"/>
        <v>0</v>
      </c>
      <c r="K717" s="22">
        <f t="shared" si="187"/>
        <v>0</v>
      </c>
      <c r="L717" s="22">
        <f t="shared" si="188"/>
        <v>0</v>
      </c>
      <c r="M717" s="22">
        <f t="shared" si="189"/>
        <v>0</v>
      </c>
      <c r="N717" s="22">
        <f t="shared" si="190"/>
        <v>0</v>
      </c>
      <c r="O717" s="22">
        <f t="shared" si="191"/>
        <v>0</v>
      </c>
      <c r="P717" s="35">
        <f>'Data Entry'!I717</f>
        <v>0</v>
      </c>
      <c r="Q717" s="35">
        <f>'Data Entry'!J717</f>
        <v>0</v>
      </c>
      <c r="R717" s="35">
        <f>'Data Entry'!K717</f>
        <v>0</v>
      </c>
      <c r="S717" s="35">
        <f>'Data Entry'!L717</f>
        <v>0</v>
      </c>
      <c r="T717" s="35">
        <f t="shared" si="192"/>
        <v>0</v>
      </c>
      <c r="U717" s="35">
        <f t="shared" si="193"/>
        <v>0</v>
      </c>
      <c r="V717" s="35" t="e">
        <f t="shared" si="201"/>
        <v>#DIV/0!</v>
      </c>
      <c r="W717" s="35" t="e">
        <f t="shared" si="202"/>
        <v>#DIV/0!</v>
      </c>
      <c r="X717" s="35">
        <f t="shared" si="203"/>
        <v>0</v>
      </c>
      <c r="Y717" s="35">
        <f t="shared" si="194"/>
        <v>0</v>
      </c>
      <c r="Z717" s="35">
        <f t="shared" si="195"/>
        <v>0</v>
      </c>
      <c r="AA717" s="35">
        <f t="shared" si="196"/>
        <v>0</v>
      </c>
      <c r="AB717" s="21">
        <f>'Data Entry'!S717</f>
        <v>0</v>
      </c>
      <c r="AC717" s="21">
        <f>'Data Entry'!T717</f>
        <v>0</v>
      </c>
      <c r="AD717" s="21">
        <f>'Data Entry'!U717</f>
        <v>0</v>
      </c>
      <c r="AE717" s="21">
        <f t="shared" si="197"/>
        <v>0</v>
      </c>
      <c r="AF717" s="13">
        <f>'Data Entry'!V717</f>
        <v>0</v>
      </c>
      <c r="AG717" s="13">
        <f t="shared" si="198"/>
        <v>0</v>
      </c>
      <c r="AH717" s="13">
        <f>'Data Entry'!W717</f>
        <v>0</v>
      </c>
      <c r="AI717" s="13">
        <f>'Data Entry'!X717</f>
        <v>0</v>
      </c>
      <c r="AJ717" s="13">
        <f>'Data Entry'!Y717</f>
        <v>0</v>
      </c>
      <c r="AK717" s="13">
        <f>'Data Entry'!Z717</f>
        <v>0</v>
      </c>
    </row>
    <row r="718" spans="1:37">
      <c r="A718" s="34">
        <f>'Data Entry'!A718</f>
        <v>0</v>
      </c>
      <c r="B718" s="34">
        <f>'Data Entry'!B718</f>
        <v>0</v>
      </c>
      <c r="C718" s="20">
        <f>IF('Data Entry'!C718="red",1,IF('Data Entry'!C718="blue",2,0))</f>
        <v>0</v>
      </c>
      <c r="D718" s="22">
        <f>'Data Entry'!D718</f>
        <v>0</v>
      </c>
      <c r="E718" s="22">
        <f>'Data Entry'!E718</f>
        <v>0</v>
      </c>
      <c r="F718" s="22">
        <f>'Data Entry'!F718</f>
        <v>0</v>
      </c>
      <c r="G718" s="22">
        <f>'Data Entry'!G718</f>
        <v>0</v>
      </c>
      <c r="H718" s="22">
        <f>'Data Entry'!H718</f>
        <v>0</v>
      </c>
      <c r="I718" s="22">
        <f t="shared" si="199"/>
        <v>0</v>
      </c>
      <c r="J718" s="22">
        <f t="shared" si="200"/>
        <v>0</v>
      </c>
      <c r="K718" s="22">
        <f t="shared" si="187"/>
        <v>0</v>
      </c>
      <c r="L718" s="22">
        <f t="shared" si="188"/>
        <v>0</v>
      </c>
      <c r="M718" s="22">
        <f t="shared" si="189"/>
        <v>0</v>
      </c>
      <c r="N718" s="22">
        <f t="shared" si="190"/>
        <v>0</v>
      </c>
      <c r="O718" s="22">
        <f t="shared" si="191"/>
        <v>0</v>
      </c>
      <c r="P718" s="35">
        <f>'Data Entry'!I718</f>
        <v>0</v>
      </c>
      <c r="Q718" s="35">
        <f>'Data Entry'!J718</f>
        <v>0</v>
      </c>
      <c r="R718" s="35">
        <f>'Data Entry'!K718</f>
        <v>0</v>
      </c>
      <c r="S718" s="35">
        <f>'Data Entry'!L718</f>
        <v>0</v>
      </c>
      <c r="T718" s="35">
        <f t="shared" si="192"/>
        <v>0</v>
      </c>
      <c r="U718" s="35">
        <f t="shared" si="193"/>
        <v>0</v>
      </c>
      <c r="V718" s="35" t="e">
        <f t="shared" si="201"/>
        <v>#DIV/0!</v>
      </c>
      <c r="W718" s="35" t="e">
        <f t="shared" si="202"/>
        <v>#DIV/0!</v>
      </c>
      <c r="X718" s="35">
        <f t="shared" si="203"/>
        <v>0</v>
      </c>
      <c r="Y718" s="35">
        <f t="shared" si="194"/>
        <v>0</v>
      </c>
      <c r="Z718" s="35">
        <f t="shared" si="195"/>
        <v>0</v>
      </c>
      <c r="AA718" s="35">
        <f t="shared" si="196"/>
        <v>0</v>
      </c>
      <c r="AB718" s="21">
        <f>'Data Entry'!S718</f>
        <v>0</v>
      </c>
      <c r="AC718" s="21">
        <f>'Data Entry'!T718</f>
        <v>0</v>
      </c>
      <c r="AD718" s="21">
        <f>'Data Entry'!U718</f>
        <v>0</v>
      </c>
      <c r="AE718" s="21">
        <f t="shared" si="197"/>
        <v>0</v>
      </c>
      <c r="AF718" s="13">
        <f>'Data Entry'!V718</f>
        <v>0</v>
      </c>
      <c r="AG718" s="13">
        <f t="shared" si="198"/>
        <v>0</v>
      </c>
      <c r="AH718" s="13">
        <f>'Data Entry'!W718</f>
        <v>0</v>
      </c>
      <c r="AI718" s="13">
        <f>'Data Entry'!X718</f>
        <v>0</v>
      </c>
      <c r="AJ718" s="13">
        <f>'Data Entry'!Y718</f>
        <v>0</v>
      </c>
      <c r="AK718" s="13">
        <f>'Data Entry'!Z718</f>
        <v>0</v>
      </c>
    </row>
    <row r="719" spans="1:37">
      <c r="A719" s="34">
        <f>'Data Entry'!A719</f>
        <v>0</v>
      </c>
      <c r="B719" s="34">
        <f>'Data Entry'!B719</f>
        <v>0</v>
      </c>
      <c r="C719" s="20">
        <f>IF('Data Entry'!C719="red",1,IF('Data Entry'!C719="blue",2,0))</f>
        <v>0</v>
      </c>
      <c r="D719" s="22">
        <f>'Data Entry'!D719</f>
        <v>0</v>
      </c>
      <c r="E719" s="22">
        <f>'Data Entry'!E719</f>
        <v>0</v>
      </c>
      <c r="F719" s="22">
        <f>'Data Entry'!F719</f>
        <v>0</v>
      </c>
      <c r="G719" s="22">
        <f>'Data Entry'!G719</f>
        <v>0</v>
      </c>
      <c r="H719" s="22">
        <f>'Data Entry'!H719</f>
        <v>0</v>
      </c>
      <c r="I719" s="22">
        <f t="shared" si="199"/>
        <v>0</v>
      </c>
      <c r="J719" s="22">
        <f t="shared" si="200"/>
        <v>0</v>
      </c>
      <c r="K719" s="22">
        <f t="shared" si="187"/>
        <v>0</v>
      </c>
      <c r="L719" s="22">
        <f t="shared" si="188"/>
        <v>0</v>
      </c>
      <c r="M719" s="22">
        <f t="shared" si="189"/>
        <v>0</v>
      </c>
      <c r="N719" s="22">
        <f t="shared" si="190"/>
        <v>0</v>
      </c>
      <c r="O719" s="22">
        <f t="shared" si="191"/>
        <v>0</v>
      </c>
      <c r="P719" s="35">
        <f>'Data Entry'!I719</f>
        <v>0</v>
      </c>
      <c r="Q719" s="35">
        <f>'Data Entry'!J719</f>
        <v>0</v>
      </c>
      <c r="R719" s="35">
        <f>'Data Entry'!K719</f>
        <v>0</v>
      </c>
      <c r="S719" s="35">
        <f>'Data Entry'!L719</f>
        <v>0</v>
      </c>
      <c r="T719" s="35">
        <f t="shared" si="192"/>
        <v>0</v>
      </c>
      <c r="U719" s="35">
        <f t="shared" si="193"/>
        <v>0</v>
      </c>
      <c r="V719" s="35" t="e">
        <f t="shared" si="201"/>
        <v>#DIV/0!</v>
      </c>
      <c r="W719" s="35" t="e">
        <f t="shared" si="202"/>
        <v>#DIV/0!</v>
      </c>
      <c r="X719" s="35">
        <f t="shared" si="203"/>
        <v>0</v>
      </c>
      <c r="Y719" s="35">
        <f t="shared" si="194"/>
        <v>0</v>
      </c>
      <c r="Z719" s="35">
        <f t="shared" si="195"/>
        <v>0</v>
      </c>
      <c r="AA719" s="35">
        <f t="shared" si="196"/>
        <v>0</v>
      </c>
      <c r="AB719" s="21">
        <f>'Data Entry'!S719</f>
        <v>0</v>
      </c>
      <c r="AC719" s="21">
        <f>'Data Entry'!T719</f>
        <v>0</v>
      </c>
      <c r="AD719" s="21">
        <f>'Data Entry'!U719</f>
        <v>0</v>
      </c>
      <c r="AE719" s="21">
        <f t="shared" si="197"/>
        <v>0</v>
      </c>
      <c r="AF719" s="13">
        <f>'Data Entry'!V719</f>
        <v>0</v>
      </c>
      <c r="AG719" s="13">
        <f t="shared" si="198"/>
        <v>0</v>
      </c>
      <c r="AH719" s="13">
        <f>'Data Entry'!W719</f>
        <v>0</v>
      </c>
      <c r="AI719" s="13">
        <f>'Data Entry'!X719</f>
        <v>0</v>
      </c>
      <c r="AJ719" s="13">
        <f>'Data Entry'!Y719</f>
        <v>0</v>
      </c>
      <c r="AK719" s="13">
        <f>'Data Entry'!Z719</f>
        <v>0</v>
      </c>
    </row>
    <row r="720" spans="1:37">
      <c r="A720" s="34">
        <f>'Data Entry'!A720</f>
        <v>0</v>
      </c>
      <c r="B720" s="34">
        <f>'Data Entry'!B720</f>
        <v>0</v>
      </c>
      <c r="C720" s="20">
        <f>IF('Data Entry'!C720="red",1,IF('Data Entry'!C720="blue",2,0))</f>
        <v>0</v>
      </c>
      <c r="D720" s="22">
        <f>'Data Entry'!D720</f>
        <v>0</v>
      </c>
      <c r="E720" s="22">
        <f>'Data Entry'!E720</f>
        <v>0</v>
      </c>
      <c r="F720" s="22">
        <f>'Data Entry'!F720</f>
        <v>0</v>
      </c>
      <c r="G720" s="22">
        <f>'Data Entry'!G720</f>
        <v>0</v>
      </c>
      <c r="H720" s="22">
        <f>'Data Entry'!H720</f>
        <v>0</v>
      </c>
      <c r="I720" s="22">
        <f t="shared" si="199"/>
        <v>0</v>
      </c>
      <c r="J720" s="22">
        <f t="shared" si="200"/>
        <v>0</v>
      </c>
      <c r="K720" s="22">
        <f t="shared" si="187"/>
        <v>0</v>
      </c>
      <c r="L720" s="22">
        <f t="shared" si="188"/>
        <v>0</v>
      </c>
      <c r="M720" s="22">
        <f t="shared" si="189"/>
        <v>0</v>
      </c>
      <c r="N720" s="22">
        <f t="shared" si="190"/>
        <v>0</v>
      </c>
      <c r="O720" s="22">
        <f t="shared" si="191"/>
        <v>0</v>
      </c>
      <c r="P720" s="35">
        <f>'Data Entry'!I720</f>
        <v>0</v>
      </c>
      <c r="Q720" s="35">
        <f>'Data Entry'!J720</f>
        <v>0</v>
      </c>
      <c r="R720" s="35">
        <f>'Data Entry'!K720</f>
        <v>0</v>
      </c>
      <c r="S720" s="35">
        <f>'Data Entry'!L720</f>
        <v>0</v>
      </c>
      <c r="T720" s="35">
        <f t="shared" si="192"/>
        <v>0</v>
      </c>
      <c r="U720" s="35">
        <f t="shared" si="193"/>
        <v>0</v>
      </c>
      <c r="V720" s="35" t="e">
        <f t="shared" si="201"/>
        <v>#DIV/0!</v>
      </c>
      <c r="W720" s="35" t="e">
        <f t="shared" si="202"/>
        <v>#DIV/0!</v>
      </c>
      <c r="X720" s="35">
        <f t="shared" si="203"/>
        <v>0</v>
      </c>
      <c r="Y720" s="35">
        <f t="shared" si="194"/>
        <v>0</v>
      </c>
      <c r="Z720" s="35">
        <f t="shared" si="195"/>
        <v>0</v>
      </c>
      <c r="AA720" s="35">
        <f t="shared" si="196"/>
        <v>0</v>
      </c>
      <c r="AB720" s="21">
        <f>'Data Entry'!S720</f>
        <v>0</v>
      </c>
      <c r="AC720" s="21">
        <f>'Data Entry'!T720</f>
        <v>0</v>
      </c>
      <c r="AD720" s="21">
        <f>'Data Entry'!U720</f>
        <v>0</v>
      </c>
      <c r="AE720" s="21">
        <f t="shared" si="197"/>
        <v>0</v>
      </c>
      <c r="AF720" s="13">
        <f>'Data Entry'!V720</f>
        <v>0</v>
      </c>
      <c r="AG720" s="13">
        <f t="shared" si="198"/>
        <v>0</v>
      </c>
      <c r="AH720" s="13">
        <f>'Data Entry'!W720</f>
        <v>0</v>
      </c>
      <c r="AI720" s="13">
        <f>'Data Entry'!X720</f>
        <v>0</v>
      </c>
      <c r="AJ720" s="13">
        <f>'Data Entry'!Y720</f>
        <v>0</v>
      </c>
      <c r="AK720" s="13">
        <f>'Data Entry'!Z720</f>
        <v>0</v>
      </c>
    </row>
    <row r="721" spans="1:37">
      <c r="A721" s="34">
        <f>'Data Entry'!A721</f>
        <v>0</v>
      </c>
      <c r="B721" s="34">
        <f>'Data Entry'!B721</f>
        <v>0</v>
      </c>
      <c r="C721" s="20">
        <f>IF('Data Entry'!C721="red",1,IF('Data Entry'!C721="blue",2,0))</f>
        <v>0</v>
      </c>
      <c r="D721" s="22">
        <f>'Data Entry'!D721</f>
        <v>0</v>
      </c>
      <c r="E721" s="22">
        <f>'Data Entry'!E721</f>
        <v>0</v>
      </c>
      <c r="F721" s="22">
        <f>'Data Entry'!F721</f>
        <v>0</v>
      </c>
      <c r="G721" s="22">
        <f>'Data Entry'!G721</f>
        <v>0</v>
      </c>
      <c r="H721" s="22">
        <f>'Data Entry'!H721</f>
        <v>0</v>
      </c>
      <c r="I721" s="22">
        <f t="shared" si="199"/>
        <v>0</v>
      </c>
      <c r="J721" s="22">
        <f t="shared" si="200"/>
        <v>0</v>
      </c>
      <c r="K721" s="22">
        <f t="shared" si="187"/>
        <v>0</v>
      </c>
      <c r="L721" s="22">
        <f t="shared" si="188"/>
        <v>0</v>
      </c>
      <c r="M721" s="22">
        <f t="shared" si="189"/>
        <v>0</v>
      </c>
      <c r="N721" s="22">
        <f t="shared" si="190"/>
        <v>0</v>
      </c>
      <c r="O721" s="22">
        <f t="shared" si="191"/>
        <v>0</v>
      </c>
      <c r="P721" s="35">
        <f>'Data Entry'!I721</f>
        <v>0</v>
      </c>
      <c r="Q721" s="35">
        <f>'Data Entry'!J721</f>
        <v>0</v>
      </c>
      <c r="R721" s="35">
        <f>'Data Entry'!K721</f>
        <v>0</v>
      </c>
      <c r="S721" s="35">
        <f>'Data Entry'!L721</f>
        <v>0</v>
      </c>
      <c r="T721" s="35">
        <f t="shared" si="192"/>
        <v>0</v>
      </c>
      <c r="U721" s="35">
        <f t="shared" si="193"/>
        <v>0</v>
      </c>
      <c r="V721" s="35" t="e">
        <f t="shared" si="201"/>
        <v>#DIV/0!</v>
      </c>
      <c r="W721" s="35" t="e">
        <f t="shared" si="202"/>
        <v>#DIV/0!</v>
      </c>
      <c r="X721" s="35">
        <f t="shared" si="203"/>
        <v>0</v>
      </c>
      <c r="Y721" s="35">
        <f t="shared" si="194"/>
        <v>0</v>
      </c>
      <c r="Z721" s="35">
        <f t="shared" si="195"/>
        <v>0</v>
      </c>
      <c r="AA721" s="35">
        <f t="shared" si="196"/>
        <v>0</v>
      </c>
      <c r="AB721" s="21">
        <f>'Data Entry'!S721</f>
        <v>0</v>
      </c>
      <c r="AC721" s="21">
        <f>'Data Entry'!T721</f>
        <v>0</v>
      </c>
      <c r="AD721" s="21">
        <f>'Data Entry'!U721</f>
        <v>0</v>
      </c>
      <c r="AE721" s="21">
        <f t="shared" si="197"/>
        <v>0</v>
      </c>
      <c r="AF721" s="13">
        <f>'Data Entry'!V721</f>
        <v>0</v>
      </c>
      <c r="AG721" s="13">
        <f t="shared" si="198"/>
        <v>0</v>
      </c>
      <c r="AH721" s="13">
        <f>'Data Entry'!W721</f>
        <v>0</v>
      </c>
      <c r="AI721" s="13">
        <f>'Data Entry'!X721</f>
        <v>0</v>
      </c>
      <c r="AJ721" s="13">
        <f>'Data Entry'!Y721</f>
        <v>0</v>
      </c>
      <c r="AK721" s="13">
        <f>'Data Entry'!Z721</f>
        <v>0</v>
      </c>
    </row>
    <row r="722" spans="1:37">
      <c r="A722" s="34">
        <f>'Data Entry'!A722</f>
        <v>0</v>
      </c>
      <c r="B722" s="34">
        <f>'Data Entry'!B722</f>
        <v>0</v>
      </c>
      <c r="C722" s="20">
        <f>IF('Data Entry'!C722="red",1,IF('Data Entry'!C722="blue",2,0))</f>
        <v>0</v>
      </c>
      <c r="D722" s="22">
        <f>'Data Entry'!D722</f>
        <v>0</v>
      </c>
      <c r="E722" s="22">
        <f>'Data Entry'!E722</f>
        <v>0</v>
      </c>
      <c r="F722" s="22">
        <f>'Data Entry'!F722</f>
        <v>0</v>
      </c>
      <c r="G722" s="22">
        <f>'Data Entry'!G722</f>
        <v>0</v>
      </c>
      <c r="H722" s="22">
        <f>'Data Entry'!H722</f>
        <v>0</v>
      </c>
      <c r="I722" s="22">
        <f t="shared" si="199"/>
        <v>0</v>
      </c>
      <c r="J722" s="22">
        <f t="shared" si="200"/>
        <v>0</v>
      </c>
      <c r="K722" s="22">
        <f t="shared" si="187"/>
        <v>0</v>
      </c>
      <c r="L722" s="22">
        <f t="shared" si="188"/>
        <v>0</v>
      </c>
      <c r="M722" s="22">
        <f t="shared" si="189"/>
        <v>0</v>
      </c>
      <c r="N722" s="22">
        <f t="shared" si="190"/>
        <v>0</v>
      </c>
      <c r="O722" s="22">
        <f t="shared" si="191"/>
        <v>0</v>
      </c>
      <c r="P722" s="35">
        <f>'Data Entry'!I722</f>
        <v>0</v>
      </c>
      <c r="Q722" s="35">
        <f>'Data Entry'!J722</f>
        <v>0</v>
      </c>
      <c r="R722" s="35">
        <f>'Data Entry'!K722</f>
        <v>0</v>
      </c>
      <c r="S722" s="35">
        <f>'Data Entry'!L722</f>
        <v>0</v>
      </c>
      <c r="T722" s="35">
        <f t="shared" si="192"/>
        <v>0</v>
      </c>
      <c r="U722" s="35">
        <f t="shared" si="193"/>
        <v>0</v>
      </c>
      <c r="V722" s="35" t="e">
        <f t="shared" si="201"/>
        <v>#DIV/0!</v>
      </c>
      <c r="W722" s="35" t="e">
        <f t="shared" si="202"/>
        <v>#DIV/0!</v>
      </c>
      <c r="X722" s="35">
        <f t="shared" si="203"/>
        <v>0</v>
      </c>
      <c r="Y722" s="35">
        <f t="shared" si="194"/>
        <v>0</v>
      </c>
      <c r="Z722" s="35">
        <f t="shared" si="195"/>
        <v>0</v>
      </c>
      <c r="AA722" s="35">
        <f t="shared" si="196"/>
        <v>0</v>
      </c>
      <c r="AB722" s="21">
        <f>'Data Entry'!S722</f>
        <v>0</v>
      </c>
      <c r="AC722" s="21">
        <f>'Data Entry'!T722</f>
        <v>0</v>
      </c>
      <c r="AD722" s="21">
        <f>'Data Entry'!U722</f>
        <v>0</v>
      </c>
      <c r="AE722" s="21">
        <f t="shared" si="197"/>
        <v>0</v>
      </c>
      <c r="AF722" s="13">
        <f>'Data Entry'!V722</f>
        <v>0</v>
      </c>
      <c r="AG722" s="13">
        <f t="shared" si="198"/>
        <v>0</v>
      </c>
      <c r="AH722" s="13">
        <f>'Data Entry'!W722</f>
        <v>0</v>
      </c>
      <c r="AI722" s="13">
        <f>'Data Entry'!X722</f>
        <v>0</v>
      </c>
      <c r="AJ722" s="13">
        <f>'Data Entry'!Y722</f>
        <v>0</v>
      </c>
      <c r="AK722" s="13">
        <f>'Data Entry'!Z722</f>
        <v>0</v>
      </c>
    </row>
    <row r="723" spans="1:37">
      <c r="A723" s="34">
        <f>'Data Entry'!A723</f>
        <v>0</v>
      </c>
      <c r="B723" s="34">
        <f>'Data Entry'!B723</f>
        <v>0</v>
      </c>
      <c r="C723" s="20">
        <f>IF('Data Entry'!C723="red",1,IF('Data Entry'!C723="blue",2,0))</f>
        <v>0</v>
      </c>
      <c r="D723" s="22">
        <f>'Data Entry'!D723</f>
        <v>0</v>
      </c>
      <c r="E723" s="22">
        <f>'Data Entry'!E723</f>
        <v>0</v>
      </c>
      <c r="F723" s="22">
        <f>'Data Entry'!F723</f>
        <v>0</v>
      </c>
      <c r="G723" s="22">
        <f>'Data Entry'!G723</f>
        <v>0</v>
      </c>
      <c r="H723" s="22">
        <f>'Data Entry'!H723</f>
        <v>0</v>
      </c>
      <c r="I723" s="22">
        <f t="shared" si="199"/>
        <v>0</v>
      </c>
      <c r="J723" s="22">
        <f t="shared" si="200"/>
        <v>0</v>
      </c>
      <c r="K723" s="22">
        <f t="shared" si="187"/>
        <v>0</v>
      </c>
      <c r="L723" s="22">
        <f t="shared" si="188"/>
        <v>0</v>
      </c>
      <c r="M723" s="22">
        <f t="shared" si="189"/>
        <v>0</v>
      </c>
      <c r="N723" s="22">
        <f t="shared" si="190"/>
        <v>0</v>
      </c>
      <c r="O723" s="22">
        <f t="shared" si="191"/>
        <v>0</v>
      </c>
      <c r="P723" s="35">
        <f>'Data Entry'!I723</f>
        <v>0</v>
      </c>
      <c r="Q723" s="35">
        <f>'Data Entry'!J723</f>
        <v>0</v>
      </c>
      <c r="R723" s="35">
        <f>'Data Entry'!K723</f>
        <v>0</v>
      </c>
      <c r="S723" s="35">
        <f>'Data Entry'!L723</f>
        <v>0</v>
      </c>
      <c r="T723" s="35">
        <f t="shared" si="192"/>
        <v>0</v>
      </c>
      <c r="U723" s="35">
        <f t="shared" si="193"/>
        <v>0</v>
      </c>
      <c r="V723" s="35" t="e">
        <f t="shared" si="201"/>
        <v>#DIV/0!</v>
      </c>
      <c r="W723" s="35" t="e">
        <f t="shared" si="202"/>
        <v>#DIV/0!</v>
      </c>
      <c r="X723" s="35">
        <f t="shared" si="203"/>
        <v>0</v>
      </c>
      <c r="Y723" s="35">
        <f t="shared" si="194"/>
        <v>0</v>
      </c>
      <c r="Z723" s="35">
        <f t="shared" si="195"/>
        <v>0</v>
      </c>
      <c r="AA723" s="35">
        <f t="shared" si="196"/>
        <v>0</v>
      </c>
      <c r="AB723" s="21">
        <f>'Data Entry'!S723</f>
        <v>0</v>
      </c>
      <c r="AC723" s="21">
        <f>'Data Entry'!T723</f>
        <v>0</v>
      </c>
      <c r="AD723" s="21">
        <f>'Data Entry'!U723</f>
        <v>0</v>
      </c>
      <c r="AE723" s="21">
        <f t="shared" si="197"/>
        <v>0</v>
      </c>
      <c r="AF723" s="13">
        <f>'Data Entry'!V723</f>
        <v>0</v>
      </c>
      <c r="AG723" s="13">
        <f t="shared" si="198"/>
        <v>0</v>
      </c>
      <c r="AH723" s="13">
        <f>'Data Entry'!W723</f>
        <v>0</v>
      </c>
      <c r="AI723" s="13">
        <f>'Data Entry'!X723</f>
        <v>0</v>
      </c>
      <c r="AJ723" s="13">
        <f>'Data Entry'!Y723</f>
        <v>0</v>
      </c>
      <c r="AK723" s="13">
        <f>'Data Entry'!Z723</f>
        <v>0</v>
      </c>
    </row>
    <row r="724" spans="1:37">
      <c r="A724" s="34">
        <f>'Data Entry'!A724</f>
        <v>0</v>
      </c>
      <c r="B724" s="34">
        <f>'Data Entry'!B724</f>
        <v>0</v>
      </c>
      <c r="C724" s="20">
        <f>IF('Data Entry'!C724="red",1,IF('Data Entry'!C724="blue",2,0))</f>
        <v>0</v>
      </c>
      <c r="D724" s="22">
        <f>'Data Entry'!D724</f>
        <v>0</v>
      </c>
      <c r="E724" s="22">
        <f>'Data Entry'!E724</f>
        <v>0</v>
      </c>
      <c r="F724" s="22">
        <f>'Data Entry'!F724</f>
        <v>0</v>
      </c>
      <c r="G724" s="22">
        <f>'Data Entry'!G724</f>
        <v>0</v>
      </c>
      <c r="H724" s="22">
        <f>'Data Entry'!H724</f>
        <v>0</v>
      </c>
      <c r="I724" s="22">
        <f t="shared" si="199"/>
        <v>0</v>
      </c>
      <c r="J724" s="22">
        <f t="shared" si="200"/>
        <v>0</v>
      </c>
      <c r="K724" s="22">
        <f t="shared" si="187"/>
        <v>0</v>
      </c>
      <c r="L724" s="22">
        <f t="shared" si="188"/>
        <v>0</v>
      </c>
      <c r="M724" s="22">
        <f t="shared" si="189"/>
        <v>0</v>
      </c>
      <c r="N724" s="22">
        <f t="shared" si="190"/>
        <v>0</v>
      </c>
      <c r="O724" s="22">
        <f t="shared" si="191"/>
        <v>0</v>
      </c>
      <c r="P724" s="35">
        <f>'Data Entry'!I724</f>
        <v>0</v>
      </c>
      <c r="Q724" s="35">
        <f>'Data Entry'!J724</f>
        <v>0</v>
      </c>
      <c r="R724" s="35">
        <f>'Data Entry'!K724</f>
        <v>0</v>
      </c>
      <c r="S724" s="35">
        <f>'Data Entry'!L724</f>
        <v>0</v>
      </c>
      <c r="T724" s="35">
        <f t="shared" si="192"/>
        <v>0</v>
      </c>
      <c r="U724" s="35">
        <f t="shared" si="193"/>
        <v>0</v>
      </c>
      <c r="V724" s="35" t="e">
        <f t="shared" si="201"/>
        <v>#DIV/0!</v>
      </c>
      <c r="W724" s="35" t="e">
        <f t="shared" si="202"/>
        <v>#DIV/0!</v>
      </c>
      <c r="X724" s="35">
        <f t="shared" si="203"/>
        <v>0</v>
      </c>
      <c r="Y724" s="35">
        <f t="shared" si="194"/>
        <v>0</v>
      </c>
      <c r="Z724" s="35">
        <f t="shared" si="195"/>
        <v>0</v>
      </c>
      <c r="AA724" s="35">
        <f t="shared" si="196"/>
        <v>0</v>
      </c>
      <c r="AB724" s="21">
        <f>'Data Entry'!S724</f>
        <v>0</v>
      </c>
      <c r="AC724" s="21">
        <f>'Data Entry'!T724</f>
        <v>0</v>
      </c>
      <c r="AD724" s="21">
        <f>'Data Entry'!U724</f>
        <v>0</v>
      </c>
      <c r="AE724" s="21">
        <f t="shared" si="197"/>
        <v>0</v>
      </c>
      <c r="AF724" s="13">
        <f>'Data Entry'!V724</f>
        <v>0</v>
      </c>
      <c r="AG724" s="13">
        <f t="shared" si="198"/>
        <v>0</v>
      </c>
      <c r="AH724" s="13">
        <f>'Data Entry'!W724</f>
        <v>0</v>
      </c>
      <c r="AI724" s="13">
        <f>'Data Entry'!X724</f>
        <v>0</v>
      </c>
      <c r="AJ724" s="13">
        <f>'Data Entry'!Y724</f>
        <v>0</v>
      </c>
      <c r="AK724" s="13">
        <f>'Data Entry'!Z724</f>
        <v>0</v>
      </c>
    </row>
    <row r="725" spans="1:37">
      <c r="A725" s="34">
        <f>'Data Entry'!A725</f>
        <v>0</v>
      </c>
      <c r="B725" s="34">
        <f>'Data Entry'!B725</f>
        <v>0</v>
      </c>
      <c r="C725" s="20">
        <f>IF('Data Entry'!C725="red",1,IF('Data Entry'!C725="blue",2,0))</f>
        <v>0</v>
      </c>
      <c r="D725" s="22">
        <f>'Data Entry'!D725</f>
        <v>0</v>
      </c>
      <c r="E725" s="22">
        <f>'Data Entry'!E725</f>
        <v>0</v>
      </c>
      <c r="F725" s="22">
        <f>'Data Entry'!F725</f>
        <v>0</v>
      </c>
      <c r="G725" s="22">
        <f>'Data Entry'!G725</f>
        <v>0</v>
      </c>
      <c r="H725" s="22">
        <f>'Data Entry'!H725</f>
        <v>0</v>
      </c>
      <c r="I725" s="22">
        <f t="shared" si="199"/>
        <v>0</v>
      </c>
      <c r="J725" s="22">
        <f t="shared" si="200"/>
        <v>0</v>
      </c>
      <c r="K725" s="22">
        <f t="shared" si="187"/>
        <v>0</v>
      </c>
      <c r="L725" s="22">
        <f t="shared" si="188"/>
        <v>0</v>
      </c>
      <c r="M725" s="22">
        <f t="shared" si="189"/>
        <v>0</v>
      </c>
      <c r="N725" s="22">
        <f t="shared" si="190"/>
        <v>0</v>
      </c>
      <c r="O725" s="22">
        <f t="shared" si="191"/>
        <v>0</v>
      </c>
      <c r="P725" s="35">
        <f>'Data Entry'!I725</f>
        <v>0</v>
      </c>
      <c r="Q725" s="35">
        <f>'Data Entry'!J725</f>
        <v>0</v>
      </c>
      <c r="R725" s="35">
        <f>'Data Entry'!K725</f>
        <v>0</v>
      </c>
      <c r="S725" s="35">
        <f>'Data Entry'!L725</f>
        <v>0</v>
      </c>
      <c r="T725" s="35">
        <f t="shared" si="192"/>
        <v>0</v>
      </c>
      <c r="U725" s="35">
        <f t="shared" si="193"/>
        <v>0</v>
      </c>
      <c r="V725" s="35" t="e">
        <f t="shared" si="201"/>
        <v>#DIV/0!</v>
      </c>
      <c r="W725" s="35" t="e">
        <f t="shared" si="202"/>
        <v>#DIV/0!</v>
      </c>
      <c r="X725" s="35">
        <f t="shared" si="203"/>
        <v>0</v>
      </c>
      <c r="Y725" s="35">
        <f t="shared" si="194"/>
        <v>0</v>
      </c>
      <c r="Z725" s="35">
        <f t="shared" si="195"/>
        <v>0</v>
      </c>
      <c r="AA725" s="35">
        <f t="shared" si="196"/>
        <v>0</v>
      </c>
      <c r="AB725" s="21">
        <f>'Data Entry'!S725</f>
        <v>0</v>
      </c>
      <c r="AC725" s="21">
        <f>'Data Entry'!T725</f>
        <v>0</v>
      </c>
      <c r="AD725" s="21">
        <f>'Data Entry'!U725</f>
        <v>0</v>
      </c>
      <c r="AE725" s="21">
        <f t="shared" si="197"/>
        <v>0</v>
      </c>
      <c r="AF725" s="13">
        <f>'Data Entry'!V725</f>
        <v>0</v>
      </c>
      <c r="AG725" s="13">
        <f t="shared" si="198"/>
        <v>0</v>
      </c>
      <c r="AH725" s="13">
        <f>'Data Entry'!W725</f>
        <v>0</v>
      </c>
      <c r="AI725" s="13">
        <f>'Data Entry'!X725</f>
        <v>0</v>
      </c>
      <c r="AJ725" s="13">
        <f>'Data Entry'!Y725</f>
        <v>0</v>
      </c>
      <c r="AK725" s="13">
        <f>'Data Entry'!Z725</f>
        <v>0</v>
      </c>
    </row>
    <row r="726" spans="1:37">
      <c r="A726" s="34">
        <f>'Data Entry'!A726</f>
        <v>0</v>
      </c>
      <c r="B726" s="34">
        <f>'Data Entry'!B726</f>
        <v>0</v>
      </c>
      <c r="C726" s="20">
        <f>IF('Data Entry'!C726="red",1,IF('Data Entry'!C726="blue",2,0))</f>
        <v>0</v>
      </c>
      <c r="D726" s="22">
        <f>'Data Entry'!D726</f>
        <v>0</v>
      </c>
      <c r="E726" s="22">
        <f>'Data Entry'!E726</f>
        <v>0</v>
      </c>
      <c r="F726" s="22">
        <f>'Data Entry'!F726</f>
        <v>0</v>
      </c>
      <c r="G726" s="22">
        <f>'Data Entry'!G726</f>
        <v>0</v>
      </c>
      <c r="H726" s="22">
        <f>'Data Entry'!H726</f>
        <v>0</v>
      </c>
      <c r="I726" s="22">
        <f t="shared" si="199"/>
        <v>0</v>
      </c>
      <c r="J726" s="22">
        <f t="shared" si="200"/>
        <v>0</v>
      </c>
      <c r="K726" s="22">
        <f t="shared" si="187"/>
        <v>0</v>
      </c>
      <c r="L726" s="22">
        <f t="shared" si="188"/>
        <v>0</v>
      </c>
      <c r="M726" s="22">
        <f t="shared" si="189"/>
        <v>0</v>
      </c>
      <c r="N726" s="22">
        <f t="shared" si="190"/>
        <v>0</v>
      </c>
      <c r="O726" s="22">
        <f t="shared" si="191"/>
        <v>0</v>
      </c>
      <c r="P726" s="35">
        <f>'Data Entry'!I726</f>
        <v>0</v>
      </c>
      <c r="Q726" s="35">
        <f>'Data Entry'!J726</f>
        <v>0</v>
      </c>
      <c r="R726" s="35">
        <f>'Data Entry'!K726</f>
        <v>0</v>
      </c>
      <c r="S726" s="35">
        <f>'Data Entry'!L726</f>
        <v>0</v>
      </c>
      <c r="T726" s="35">
        <f t="shared" si="192"/>
        <v>0</v>
      </c>
      <c r="U726" s="35">
        <f t="shared" si="193"/>
        <v>0</v>
      </c>
      <c r="V726" s="35" t="e">
        <f t="shared" si="201"/>
        <v>#DIV/0!</v>
      </c>
      <c r="W726" s="35" t="e">
        <f t="shared" si="202"/>
        <v>#DIV/0!</v>
      </c>
      <c r="X726" s="35">
        <f t="shared" si="203"/>
        <v>0</v>
      </c>
      <c r="Y726" s="35">
        <f t="shared" si="194"/>
        <v>0</v>
      </c>
      <c r="Z726" s="35">
        <f t="shared" si="195"/>
        <v>0</v>
      </c>
      <c r="AA726" s="35">
        <f t="shared" si="196"/>
        <v>0</v>
      </c>
      <c r="AB726" s="21">
        <f>'Data Entry'!S726</f>
        <v>0</v>
      </c>
      <c r="AC726" s="21">
        <f>'Data Entry'!T726</f>
        <v>0</v>
      </c>
      <c r="AD726" s="21">
        <f>'Data Entry'!U726</f>
        <v>0</v>
      </c>
      <c r="AE726" s="21">
        <f t="shared" si="197"/>
        <v>0</v>
      </c>
      <c r="AF726" s="13">
        <f>'Data Entry'!V726</f>
        <v>0</v>
      </c>
      <c r="AG726" s="13">
        <f t="shared" si="198"/>
        <v>0</v>
      </c>
      <c r="AH726" s="13">
        <f>'Data Entry'!W726</f>
        <v>0</v>
      </c>
      <c r="AI726" s="13">
        <f>'Data Entry'!X726</f>
        <v>0</v>
      </c>
      <c r="AJ726" s="13">
        <f>'Data Entry'!Y726</f>
        <v>0</v>
      </c>
      <c r="AK726" s="13">
        <f>'Data Entry'!Z726</f>
        <v>0</v>
      </c>
    </row>
    <row r="727" spans="1:37">
      <c r="A727" s="34">
        <f>'Data Entry'!A727</f>
        <v>0</v>
      </c>
      <c r="B727" s="34">
        <f>'Data Entry'!B727</f>
        <v>0</v>
      </c>
      <c r="C727" s="20">
        <f>IF('Data Entry'!C727="red",1,IF('Data Entry'!C727="blue",2,0))</f>
        <v>0</v>
      </c>
      <c r="D727" s="22">
        <f>'Data Entry'!D727</f>
        <v>0</v>
      </c>
      <c r="E727" s="22">
        <f>'Data Entry'!E727</f>
        <v>0</v>
      </c>
      <c r="F727" s="22">
        <f>'Data Entry'!F727</f>
        <v>0</v>
      </c>
      <c r="G727" s="22">
        <f>'Data Entry'!G727</f>
        <v>0</v>
      </c>
      <c r="H727" s="22">
        <f>'Data Entry'!H727</f>
        <v>0</v>
      </c>
      <c r="I727" s="22">
        <f t="shared" si="199"/>
        <v>0</v>
      </c>
      <c r="J727" s="22">
        <f t="shared" si="200"/>
        <v>0</v>
      </c>
      <c r="K727" s="22">
        <f t="shared" si="187"/>
        <v>0</v>
      </c>
      <c r="L727" s="22">
        <f t="shared" si="188"/>
        <v>0</v>
      </c>
      <c r="M727" s="22">
        <f t="shared" si="189"/>
        <v>0</v>
      </c>
      <c r="N727" s="22">
        <f t="shared" si="190"/>
        <v>0</v>
      </c>
      <c r="O727" s="22">
        <f t="shared" si="191"/>
        <v>0</v>
      </c>
      <c r="P727" s="35">
        <f>'Data Entry'!I727</f>
        <v>0</v>
      </c>
      <c r="Q727" s="35">
        <f>'Data Entry'!J727</f>
        <v>0</v>
      </c>
      <c r="R727" s="35">
        <f>'Data Entry'!K727</f>
        <v>0</v>
      </c>
      <c r="S727" s="35">
        <f>'Data Entry'!L727</f>
        <v>0</v>
      </c>
      <c r="T727" s="35">
        <f t="shared" si="192"/>
        <v>0</v>
      </c>
      <c r="U727" s="35">
        <f t="shared" si="193"/>
        <v>0</v>
      </c>
      <c r="V727" s="35" t="e">
        <f t="shared" si="201"/>
        <v>#DIV/0!</v>
      </c>
      <c r="W727" s="35" t="e">
        <f t="shared" si="202"/>
        <v>#DIV/0!</v>
      </c>
      <c r="X727" s="35">
        <f t="shared" si="203"/>
        <v>0</v>
      </c>
      <c r="Y727" s="35">
        <f t="shared" si="194"/>
        <v>0</v>
      </c>
      <c r="Z727" s="35">
        <f t="shared" si="195"/>
        <v>0</v>
      </c>
      <c r="AA727" s="35">
        <f t="shared" si="196"/>
        <v>0</v>
      </c>
      <c r="AB727" s="21">
        <f>'Data Entry'!S727</f>
        <v>0</v>
      </c>
      <c r="AC727" s="21">
        <f>'Data Entry'!T727</f>
        <v>0</v>
      </c>
      <c r="AD727" s="21">
        <f>'Data Entry'!U727</f>
        <v>0</v>
      </c>
      <c r="AE727" s="21">
        <f t="shared" si="197"/>
        <v>0</v>
      </c>
      <c r="AF727" s="13">
        <f>'Data Entry'!V727</f>
        <v>0</v>
      </c>
      <c r="AG727" s="13">
        <f t="shared" si="198"/>
        <v>0</v>
      </c>
      <c r="AH727" s="13">
        <f>'Data Entry'!W727</f>
        <v>0</v>
      </c>
      <c r="AI727" s="13">
        <f>'Data Entry'!X727</f>
        <v>0</v>
      </c>
      <c r="AJ727" s="13">
        <f>'Data Entry'!Y727</f>
        <v>0</v>
      </c>
      <c r="AK727" s="13">
        <f>'Data Entry'!Z727</f>
        <v>0</v>
      </c>
    </row>
    <row r="728" spans="1:37">
      <c r="A728" s="34">
        <f>'Data Entry'!A728</f>
        <v>0</v>
      </c>
      <c r="B728" s="34">
        <f>'Data Entry'!B728</f>
        <v>0</v>
      </c>
      <c r="C728" s="20">
        <f>IF('Data Entry'!C728="red",1,IF('Data Entry'!C728="blue",2,0))</f>
        <v>0</v>
      </c>
      <c r="D728" s="22">
        <f>'Data Entry'!D728</f>
        <v>0</v>
      </c>
      <c r="E728" s="22">
        <f>'Data Entry'!E728</f>
        <v>0</v>
      </c>
      <c r="F728" s="22">
        <f>'Data Entry'!F728</f>
        <v>0</v>
      </c>
      <c r="G728" s="22">
        <f>'Data Entry'!G728</f>
        <v>0</v>
      </c>
      <c r="H728" s="22">
        <f>'Data Entry'!H728</f>
        <v>0</v>
      </c>
      <c r="I728" s="22">
        <f t="shared" si="199"/>
        <v>0</v>
      </c>
      <c r="J728" s="22">
        <f t="shared" si="200"/>
        <v>0</v>
      </c>
      <c r="K728" s="22">
        <f t="shared" si="187"/>
        <v>0</v>
      </c>
      <c r="L728" s="22">
        <f t="shared" si="188"/>
        <v>0</v>
      </c>
      <c r="M728" s="22">
        <f t="shared" si="189"/>
        <v>0</v>
      </c>
      <c r="N728" s="22">
        <f t="shared" si="190"/>
        <v>0</v>
      </c>
      <c r="O728" s="22">
        <f t="shared" si="191"/>
        <v>0</v>
      </c>
      <c r="P728" s="35">
        <f>'Data Entry'!I728</f>
        <v>0</v>
      </c>
      <c r="Q728" s="35">
        <f>'Data Entry'!J728</f>
        <v>0</v>
      </c>
      <c r="R728" s="35">
        <f>'Data Entry'!K728</f>
        <v>0</v>
      </c>
      <c r="S728" s="35">
        <f>'Data Entry'!L728</f>
        <v>0</v>
      </c>
      <c r="T728" s="35">
        <f t="shared" si="192"/>
        <v>0</v>
      </c>
      <c r="U728" s="35">
        <f t="shared" si="193"/>
        <v>0</v>
      </c>
      <c r="V728" s="35" t="e">
        <f t="shared" si="201"/>
        <v>#DIV/0!</v>
      </c>
      <c r="W728" s="35" t="e">
        <f t="shared" si="202"/>
        <v>#DIV/0!</v>
      </c>
      <c r="X728" s="35">
        <f t="shared" si="203"/>
        <v>0</v>
      </c>
      <c r="Y728" s="35">
        <f t="shared" si="194"/>
        <v>0</v>
      </c>
      <c r="Z728" s="35">
        <f t="shared" si="195"/>
        <v>0</v>
      </c>
      <c r="AA728" s="35">
        <f t="shared" si="196"/>
        <v>0</v>
      </c>
      <c r="AB728" s="21">
        <f>'Data Entry'!S728</f>
        <v>0</v>
      </c>
      <c r="AC728" s="21">
        <f>'Data Entry'!T728</f>
        <v>0</v>
      </c>
      <c r="AD728" s="21">
        <f>'Data Entry'!U728</f>
        <v>0</v>
      </c>
      <c r="AE728" s="21">
        <f t="shared" si="197"/>
        <v>0</v>
      </c>
      <c r="AF728" s="13">
        <f>'Data Entry'!V728</f>
        <v>0</v>
      </c>
      <c r="AG728" s="13">
        <f t="shared" si="198"/>
        <v>0</v>
      </c>
      <c r="AH728" s="13">
        <f>'Data Entry'!W728</f>
        <v>0</v>
      </c>
      <c r="AI728" s="13">
        <f>'Data Entry'!X728</f>
        <v>0</v>
      </c>
      <c r="AJ728" s="13">
        <f>'Data Entry'!Y728</f>
        <v>0</v>
      </c>
      <c r="AK728" s="13">
        <f>'Data Entry'!Z728</f>
        <v>0</v>
      </c>
    </row>
    <row r="729" spans="1:37">
      <c r="A729" s="34">
        <f>'Data Entry'!A729</f>
        <v>0</v>
      </c>
      <c r="B729" s="34">
        <f>'Data Entry'!B729</f>
        <v>0</v>
      </c>
      <c r="C729" s="20">
        <f>IF('Data Entry'!C729="red",1,IF('Data Entry'!C729="blue",2,0))</f>
        <v>0</v>
      </c>
      <c r="D729" s="22">
        <f>'Data Entry'!D729</f>
        <v>0</v>
      </c>
      <c r="E729" s="22">
        <f>'Data Entry'!E729</f>
        <v>0</v>
      </c>
      <c r="F729" s="22">
        <f>'Data Entry'!F729</f>
        <v>0</v>
      </c>
      <c r="G729" s="22">
        <f>'Data Entry'!G729</f>
        <v>0</v>
      </c>
      <c r="H729" s="22">
        <f>'Data Entry'!H729</f>
        <v>0</v>
      </c>
      <c r="I729" s="22">
        <f t="shared" si="199"/>
        <v>0</v>
      </c>
      <c r="J729" s="22">
        <f t="shared" si="200"/>
        <v>0</v>
      </c>
      <c r="K729" s="22">
        <f t="shared" si="187"/>
        <v>0</v>
      </c>
      <c r="L729" s="22">
        <f t="shared" si="188"/>
        <v>0</v>
      </c>
      <c r="M729" s="22">
        <f t="shared" si="189"/>
        <v>0</v>
      </c>
      <c r="N729" s="22">
        <f t="shared" si="190"/>
        <v>0</v>
      </c>
      <c r="O729" s="22">
        <f t="shared" si="191"/>
        <v>0</v>
      </c>
      <c r="P729" s="35">
        <f>'Data Entry'!I729</f>
        <v>0</v>
      </c>
      <c r="Q729" s="35">
        <f>'Data Entry'!J729</f>
        <v>0</v>
      </c>
      <c r="R729" s="35">
        <f>'Data Entry'!K729</f>
        <v>0</v>
      </c>
      <c r="S729" s="35">
        <f>'Data Entry'!L729</f>
        <v>0</v>
      </c>
      <c r="T729" s="35">
        <f t="shared" si="192"/>
        <v>0</v>
      </c>
      <c r="U729" s="35">
        <f t="shared" si="193"/>
        <v>0</v>
      </c>
      <c r="V729" s="35" t="e">
        <f t="shared" si="201"/>
        <v>#DIV/0!</v>
      </c>
      <c r="W729" s="35" t="e">
        <f t="shared" si="202"/>
        <v>#DIV/0!</v>
      </c>
      <c r="X729" s="35">
        <f t="shared" si="203"/>
        <v>0</v>
      </c>
      <c r="Y729" s="35">
        <f t="shared" si="194"/>
        <v>0</v>
      </c>
      <c r="Z729" s="35">
        <f t="shared" si="195"/>
        <v>0</v>
      </c>
      <c r="AA729" s="35">
        <f t="shared" si="196"/>
        <v>0</v>
      </c>
      <c r="AB729" s="21">
        <f>'Data Entry'!S729</f>
        <v>0</v>
      </c>
      <c r="AC729" s="21">
        <f>'Data Entry'!T729</f>
        <v>0</v>
      </c>
      <c r="AD729" s="21">
        <f>'Data Entry'!U729</f>
        <v>0</v>
      </c>
      <c r="AE729" s="21">
        <f t="shared" si="197"/>
        <v>0</v>
      </c>
      <c r="AF729" s="13">
        <f>'Data Entry'!V729</f>
        <v>0</v>
      </c>
      <c r="AG729" s="13">
        <f t="shared" si="198"/>
        <v>0</v>
      </c>
      <c r="AH729" s="13">
        <f>'Data Entry'!W729</f>
        <v>0</v>
      </c>
      <c r="AI729" s="13">
        <f>'Data Entry'!X729</f>
        <v>0</v>
      </c>
      <c r="AJ729" s="13">
        <f>'Data Entry'!Y729</f>
        <v>0</v>
      </c>
      <c r="AK729" s="13">
        <f>'Data Entry'!Z729</f>
        <v>0</v>
      </c>
    </row>
    <row r="730" spans="1:37">
      <c r="A730" s="34">
        <f>'Data Entry'!A730</f>
        <v>0</v>
      </c>
      <c r="B730" s="34">
        <f>'Data Entry'!B730</f>
        <v>0</v>
      </c>
      <c r="C730" s="20">
        <f>IF('Data Entry'!C730="red",1,IF('Data Entry'!C730="blue",2,0))</f>
        <v>0</v>
      </c>
      <c r="D730" s="22">
        <f>'Data Entry'!D730</f>
        <v>0</v>
      </c>
      <c r="E730" s="22">
        <f>'Data Entry'!E730</f>
        <v>0</v>
      </c>
      <c r="F730" s="22">
        <f>'Data Entry'!F730</f>
        <v>0</v>
      </c>
      <c r="G730" s="22">
        <f>'Data Entry'!G730</f>
        <v>0</v>
      </c>
      <c r="H730" s="22">
        <f>'Data Entry'!H730</f>
        <v>0</v>
      </c>
      <c r="I730" s="22">
        <f t="shared" si="199"/>
        <v>0</v>
      </c>
      <c r="J730" s="22">
        <f t="shared" si="200"/>
        <v>0</v>
      </c>
      <c r="K730" s="22">
        <f t="shared" si="187"/>
        <v>0</v>
      </c>
      <c r="L730" s="22">
        <f t="shared" si="188"/>
        <v>0</v>
      </c>
      <c r="M730" s="22">
        <f t="shared" si="189"/>
        <v>0</v>
      </c>
      <c r="N730" s="22">
        <f t="shared" si="190"/>
        <v>0</v>
      </c>
      <c r="O730" s="22">
        <f t="shared" si="191"/>
        <v>0</v>
      </c>
      <c r="P730" s="35">
        <f>'Data Entry'!I730</f>
        <v>0</v>
      </c>
      <c r="Q730" s="35">
        <f>'Data Entry'!J730</f>
        <v>0</v>
      </c>
      <c r="R730" s="35">
        <f>'Data Entry'!K730</f>
        <v>0</v>
      </c>
      <c r="S730" s="35">
        <f>'Data Entry'!L730</f>
        <v>0</v>
      </c>
      <c r="T730" s="35">
        <f t="shared" si="192"/>
        <v>0</v>
      </c>
      <c r="U730" s="35">
        <f t="shared" si="193"/>
        <v>0</v>
      </c>
      <c r="V730" s="35" t="e">
        <f t="shared" si="201"/>
        <v>#DIV/0!</v>
      </c>
      <c r="W730" s="35" t="e">
        <f t="shared" si="202"/>
        <v>#DIV/0!</v>
      </c>
      <c r="X730" s="35">
        <f t="shared" si="203"/>
        <v>0</v>
      </c>
      <c r="Y730" s="35">
        <f t="shared" si="194"/>
        <v>0</v>
      </c>
      <c r="Z730" s="35">
        <f t="shared" si="195"/>
        <v>0</v>
      </c>
      <c r="AA730" s="35">
        <f t="shared" si="196"/>
        <v>0</v>
      </c>
      <c r="AB730" s="21">
        <f>'Data Entry'!S730</f>
        <v>0</v>
      </c>
      <c r="AC730" s="21">
        <f>'Data Entry'!T730</f>
        <v>0</v>
      </c>
      <c r="AD730" s="21">
        <f>'Data Entry'!U730</f>
        <v>0</v>
      </c>
      <c r="AE730" s="21">
        <f t="shared" si="197"/>
        <v>0</v>
      </c>
      <c r="AF730" s="13">
        <f>'Data Entry'!V730</f>
        <v>0</v>
      </c>
      <c r="AG730" s="13">
        <f t="shared" si="198"/>
        <v>0</v>
      </c>
      <c r="AH730" s="13">
        <f>'Data Entry'!W730</f>
        <v>0</v>
      </c>
      <c r="AI730" s="13">
        <f>'Data Entry'!X730</f>
        <v>0</v>
      </c>
      <c r="AJ730" s="13">
        <f>'Data Entry'!Y730</f>
        <v>0</v>
      </c>
      <c r="AK730" s="13">
        <f>'Data Entry'!Z730</f>
        <v>0</v>
      </c>
    </row>
    <row r="731" spans="1:37">
      <c r="A731" s="34">
        <f>'Data Entry'!A731</f>
        <v>0</v>
      </c>
      <c r="B731" s="34">
        <f>'Data Entry'!B731</f>
        <v>0</v>
      </c>
      <c r="C731" s="20">
        <f>IF('Data Entry'!C731="red",1,IF('Data Entry'!C731="blue",2,0))</f>
        <v>0</v>
      </c>
      <c r="D731" s="22">
        <f>'Data Entry'!D731</f>
        <v>0</v>
      </c>
      <c r="E731" s="22">
        <f>'Data Entry'!E731</f>
        <v>0</v>
      </c>
      <c r="F731" s="22">
        <f>'Data Entry'!F731</f>
        <v>0</v>
      </c>
      <c r="G731" s="22">
        <f>'Data Entry'!G731</f>
        <v>0</v>
      </c>
      <c r="H731" s="22">
        <f>'Data Entry'!H731</f>
        <v>0</v>
      </c>
      <c r="I731" s="22">
        <f t="shared" si="199"/>
        <v>0</v>
      </c>
      <c r="J731" s="22">
        <f t="shared" si="200"/>
        <v>0</v>
      </c>
      <c r="K731" s="22">
        <f t="shared" si="187"/>
        <v>0</v>
      </c>
      <c r="L731" s="22">
        <f t="shared" si="188"/>
        <v>0</v>
      </c>
      <c r="M731" s="22">
        <f t="shared" si="189"/>
        <v>0</v>
      </c>
      <c r="N731" s="22">
        <f t="shared" si="190"/>
        <v>0</v>
      </c>
      <c r="O731" s="22">
        <f t="shared" si="191"/>
        <v>0</v>
      </c>
      <c r="P731" s="35">
        <f>'Data Entry'!I731</f>
        <v>0</v>
      </c>
      <c r="Q731" s="35">
        <f>'Data Entry'!J731</f>
        <v>0</v>
      </c>
      <c r="R731" s="35">
        <f>'Data Entry'!K731</f>
        <v>0</v>
      </c>
      <c r="S731" s="35">
        <f>'Data Entry'!L731</f>
        <v>0</v>
      </c>
      <c r="T731" s="35">
        <f t="shared" si="192"/>
        <v>0</v>
      </c>
      <c r="U731" s="35">
        <f t="shared" si="193"/>
        <v>0</v>
      </c>
      <c r="V731" s="35" t="e">
        <f t="shared" si="201"/>
        <v>#DIV/0!</v>
      </c>
      <c r="W731" s="35" t="e">
        <f t="shared" si="202"/>
        <v>#DIV/0!</v>
      </c>
      <c r="X731" s="35">
        <f t="shared" si="203"/>
        <v>0</v>
      </c>
      <c r="Y731" s="35">
        <f t="shared" si="194"/>
        <v>0</v>
      </c>
      <c r="Z731" s="35">
        <f t="shared" si="195"/>
        <v>0</v>
      </c>
      <c r="AA731" s="35">
        <f t="shared" si="196"/>
        <v>0</v>
      </c>
      <c r="AB731" s="21">
        <f>'Data Entry'!S731</f>
        <v>0</v>
      </c>
      <c r="AC731" s="21">
        <f>'Data Entry'!T731</f>
        <v>0</v>
      </c>
      <c r="AD731" s="21">
        <f>'Data Entry'!U731</f>
        <v>0</v>
      </c>
      <c r="AE731" s="21">
        <f t="shared" si="197"/>
        <v>0</v>
      </c>
      <c r="AF731" s="13">
        <f>'Data Entry'!V731</f>
        <v>0</v>
      </c>
      <c r="AG731" s="13">
        <f t="shared" si="198"/>
        <v>0</v>
      </c>
      <c r="AH731" s="13">
        <f>'Data Entry'!W731</f>
        <v>0</v>
      </c>
      <c r="AI731" s="13">
        <f>'Data Entry'!X731</f>
        <v>0</v>
      </c>
      <c r="AJ731" s="13">
        <f>'Data Entry'!Y731</f>
        <v>0</v>
      </c>
      <c r="AK731" s="13">
        <f>'Data Entry'!Z731</f>
        <v>0</v>
      </c>
    </row>
    <row r="732" spans="1:37">
      <c r="A732" s="34">
        <f>'Data Entry'!A732</f>
        <v>0</v>
      </c>
      <c r="B732" s="34">
        <f>'Data Entry'!B732</f>
        <v>0</v>
      </c>
      <c r="C732" s="20">
        <f>IF('Data Entry'!C732="red",1,IF('Data Entry'!C732="blue",2,0))</f>
        <v>0</v>
      </c>
      <c r="D732" s="22">
        <f>'Data Entry'!D732</f>
        <v>0</v>
      </c>
      <c r="E732" s="22">
        <f>'Data Entry'!E732</f>
        <v>0</v>
      </c>
      <c r="F732" s="22">
        <f>'Data Entry'!F732</f>
        <v>0</v>
      </c>
      <c r="G732" s="22">
        <f>'Data Entry'!G732</f>
        <v>0</v>
      </c>
      <c r="H732" s="22">
        <f>'Data Entry'!H732</f>
        <v>0</v>
      </c>
      <c r="I732" s="22">
        <f t="shared" si="199"/>
        <v>0</v>
      </c>
      <c r="J732" s="22">
        <f t="shared" si="200"/>
        <v>0</v>
      </c>
      <c r="K732" s="22">
        <f t="shared" si="187"/>
        <v>0</v>
      </c>
      <c r="L732" s="22">
        <f t="shared" si="188"/>
        <v>0</v>
      </c>
      <c r="M732" s="22">
        <f t="shared" si="189"/>
        <v>0</v>
      </c>
      <c r="N732" s="22">
        <f t="shared" si="190"/>
        <v>0</v>
      </c>
      <c r="O732" s="22">
        <f t="shared" si="191"/>
        <v>0</v>
      </c>
      <c r="P732" s="35">
        <f>'Data Entry'!I732</f>
        <v>0</v>
      </c>
      <c r="Q732" s="35">
        <f>'Data Entry'!J732</f>
        <v>0</v>
      </c>
      <c r="R732" s="35">
        <f>'Data Entry'!K732</f>
        <v>0</v>
      </c>
      <c r="S732" s="35">
        <f>'Data Entry'!L732</f>
        <v>0</v>
      </c>
      <c r="T732" s="35">
        <f t="shared" si="192"/>
        <v>0</v>
      </c>
      <c r="U732" s="35">
        <f t="shared" si="193"/>
        <v>0</v>
      </c>
      <c r="V732" s="35" t="e">
        <f t="shared" si="201"/>
        <v>#DIV/0!</v>
      </c>
      <c r="W732" s="35" t="e">
        <f t="shared" si="202"/>
        <v>#DIV/0!</v>
      </c>
      <c r="X732" s="35">
        <f t="shared" si="203"/>
        <v>0</v>
      </c>
      <c r="Y732" s="35">
        <f t="shared" si="194"/>
        <v>0</v>
      </c>
      <c r="Z732" s="35">
        <f t="shared" si="195"/>
        <v>0</v>
      </c>
      <c r="AA732" s="35">
        <f t="shared" si="196"/>
        <v>0</v>
      </c>
      <c r="AB732" s="21">
        <f>'Data Entry'!S732</f>
        <v>0</v>
      </c>
      <c r="AC732" s="21">
        <f>'Data Entry'!T732</f>
        <v>0</v>
      </c>
      <c r="AD732" s="21">
        <f>'Data Entry'!U732</f>
        <v>0</v>
      </c>
      <c r="AE732" s="21">
        <f t="shared" si="197"/>
        <v>0</v>
      </c>
      <c r="AF732" s="13">
        <f>'Data Entry'!V732</f>
        <v>0</v>
      </c>
      <c r="AG732" s="13">
        <f t="shared" si="198"/>
        <v>0</v>
      </c>
      <c r="AH732" s="13">
        <f>'Data Entry'!W732</f>
        <v>0</v>
      </c>
      <c r="AI732" s="13">
        <f>'Data Entry'!X732</f>
        <v>0</v>
      </c>
      <c r="AJ732" s="13">
        <f>'Data Entry'!Y732</f>
        <v>0</v>
      </c>
      <c r="AK732" s="13">
        <f>'Data Entry'!Z732</f>
        <v>0</v>
      </c>
    </row>
    <row r="733" spans="1:37">
      <c r="A733" s="34">
        <f>'Data Entry'!A733</f>
        <v>0</v>
      </c>
      <c r="B733" s="34">
        <f>'Data Entry'!B733</f>
        <v>0</v>
      </c>
      <c r="C733" s="20">
        <f>IF('Data Entry'!C733="red",1,IF('Data Entry'!C733="blue",2,0))</f>
        <v>0</v>
      </c>
      <c r="D733" s="22">
        <f>'Data Entry'!D733</f>
        <v>0</v>
      </c>
      <c r="E733" s="22">
        <f>'Data Entry'!E733</f>
        <v>0</v>
      </c>
      <c r="F733" s="22">
        <f>'Data Entry'!F733</f>
        <v>0</v>
      </c>
      <c r="G733" s="22">
        <f>'Data Entry'!G733</f>
        <v>0</v>
      </c>
      <c r="H733" s="22">
        <f>'Data Entry'!H733</f>
        <v>0</v>
      </c>
      <c r="I733" s="22">
        <f t="shared" si="199"/>
        <v>0</v>
      </c>
      <c r="J733" s="22">
        <f t="shared" si="200"/>
        <v>0</v>
      </c>
      <c r="K733" s="22">
        <f t="shared" si="187"/>
        <v>0</v>
      </c>
      <c r="L733" s="22">
        <f t="shared" si="188"/>
        <v>0</v>
      </c>
      <c r="M733" s="22">
        <f t="shared" si="189"/>
        <v>0</v>
      </c>
      <c r="N733" s="22">
        <f t="shared" si="190"/>
        <v>0</v>
      </c>
      <c r="O733" s="22">
        <f t="shared" si="191"/>
        <v>0</v>
      </c>
      <c r="P733" s="35">
        <f>'Data Entry'!I733</f>
        <v>0</v>
      </c>
      <c r="Q733" s="35">
        <f>'Data Entry'!J733</f>
        <v>0</v>
      </c>
      <c r="R733" s="35">
        <f>'Data Entry'!K733</f>
        <v>0</v>
      </c>
      <c r="S733" s="35">
        <f>'Data Entry'!L733</f>
        <v>0</v>
      </c>
      <c r="T733" s="35">
        <f t="shared" si="192"/>
        <v>0</v>
      </c>
      <c r="U733" s="35">
        <f t="shared" si="193"/>
        <v>0</v>
      </c>
      <c r="V733" s="35" t="e">
        <f t="shared" si="201"/>
        <v>#DIV/0!</v>
      </c>
      <c r="W733" s="35" t="e">
        <f t="shared" si="202"/>
        <v>#DIV/0!</v>
      </c>
      <c r="X733" s="35">
        <f t="shared" si="203"/>
        <v>0</v>
      </c>
      <c r="Y733" s="35">
        <f t="shared" si="194"/>
        <v>0</v>
      </c>
      <c r="Z733" s="35">
        <f t="shared" si="195"/>
        <v>0</v>
      </c>
      <c r="AA733" s="35">
        <f t="shared" si="196"/>
        <v>0</v>
      </c>
      <c r="AB733" s="21">
        <f>'Data Entry'!S733</f>
        <v>0</v>
      </c>
      <c r="AC733" s="21">
        <f>'Data Entry'!T733</f>
        <v>0</v>
      </c>
      <c r="AD733" s="21">
        <f>'Data Entry'!U733</f>
        <v>0</v>
      </c>
      <c r="AE733" s="21">
        <f t="shared" si="197"/>
        <v>0</v>
      </c>
      <c r="AF733" s="13">
        <f>'Data Entry'!V733</f>
        <v>0</v>
      </c>
      <c r="AG733" s="13">
        <f t="shared" si="198"/>
        <v>0</v>
      </c>
      <c r="AH733" s="13">
        <f>'Data Entry'!W733</f>
        <v>0</v>
      </c>
      <c r="AI733" s="13">
        <f>'Data Entry'!X733</f>
        <v>0</v>
      </c>
      <c r="AJ733" s="13">
        <f>'Data Entry'!Y733</f>
        <v>0</v>
      </c>
      <c r="AK733" s="13">
        <f>'Data Entry'!Z733</f>
        <v>0</v>
      </c>
    </row>
    <row r="734" spans="1:37">
      <c r="A734" s="34">
        <f>'Data Entry'!A734</f>
        <v>0</v>
      </c>
      <c r="B734" s="34">
        <f>'Data Entry'!B734</f>
        <v>0</v>
      </c>
      <c r="C734" s="20">
        <f>IF('Data Entry'!C734="red",1,IF('Data Entry'!C734="blue",2,0))</f>
        <v>0</v>
      </c>
      <c r="D734" s="22">
        <f>'Data Entry'!D734</f>
        <v>0</v>
      </c>
      <c r="E734" s="22">
        <f>'Data Entry'!E734</f>
        <v>0</v>
      </c>
      <c r="F734" s="22">
        <f>'Data Entry'!F734</f>
        <v>0</v>
      </c>
      <c r="G734" s="22">
        <f>'Data Entry'!G734</f>
        <v>0</v>
      </c>
      <c r="H734" s="22">
        <f>'Data Entry'!H734</f>
        <v>0</v>
      </c>
      <c r="I734" s="22">
        <f t="shared" si="199"/>
        <v>0</v>
      </c>
      <c r="J734" s="22">
        <f t="shared" si="200"/>
        <v>0</v>
      </c>
      <c r="K734" s="22">
        <f t="shared" si="187"/>
        <v>0</v>
      </c>
      <c r="L734" s="22">
        <f t="shared" si="188"/>
        <v>0</v>
      </c>
      <c r="M734" s="22">
        <f t="shared" si="189"/>
        <v>0</v>
      </c>
      <c r="N734" s="22">
        <f t="shared" si="190"/>
        <v>0</v>
      </c>
      <c r="O734" s="22">
        <f t="shared" si="191"/>
        <v>0</v>
      </c>
      <c r="P734" s="35">
        <f>'Data Entry'!I734</f>
        <v>0</v>
      </c>
      <c r="Q734" s="35">
        <f>'Data Entry'!J734</f>
        <v>0</v>
      </c>
      <c r="R734" s="35">
        <f>'Data Entry'!K734</f>
        <v>0</v>
      </c>
      <c r="S734" s="35">
        <f>'Data Entry'!L734</f>
        <v>0</v>
      </c>
      <c r="T734" s="35">
        <f t="shared" si="192"/>
        <v>0</v>
      </c>
      <c r="U734" s="35">
        <f t="shared" si="193"/>
        <v>0</v>
      </c>
      <c r="V734" s="35" t="e">
        <f t="shared" si="201"/>
        <v>#DIV/0!</v>
      </c>
      <c r="W734" s="35" t="e">
        <f t="shared" si="202"/>
        <v>#DIV/0!</v>
      </c>
      <c r="X734" s="35">
        <f t="shared" si="203"/>
        <v>0</v>
      </c>
      <c r="Y734" s="35">
        <f t="shared" si="194"/>
        <v>0</v>
      </c>
      <c r="Z734" s="35">
        <f t="shared" si="195"/>
        <v>0</v>
      </c>
      <c r="AA734" s="35">
        <f t="shared" si="196"/>
        <v>0</v>
      </c>
      <c r="AB734" s="21">
        <f>'Data Entry'!S734</f>
        <v>0</v>
      </c>
      <c r="AC734" s="21">
        <f>'Data Entry'!T734</f>
        <v>0</v>
      </c>
      <c r="AD734" s="21">
        <f>'Data Entry'!U734</f>
        <v>0</v>
      </c>
      <c r="AE734" s="21">
        <f t="shared" si="197"/>
        <v>0</v>
      </c>
      <c r="AF734" s="13">
        <f>'Data Entry'!V734</f>
        <v>0</v>
      </c>
      <c r="AG734" s="13">
        <f t="shared" si="198"/>
        <v>0</v>
      </c>
      <c r="AH734" s="13">
        <f>'Data Entry'!W734</f>
        <v>0</v>
      </c>
      <c r="AI734" s="13">
        <f>'Data Entry'!X734</f>
        <v>0</v>
      </c>
      <c r="AJ734" s="13">
        <f>'Data Entry'!Y734</f>
        <v>0</v>
      </c>
      <c r="AK734" s="13">
        <f>'Data Entry'!Z734</f>
        <v>0</v>
      </c>
    </row>
    <row r="735" spans="1:37">
      <c r="A735" s="34">
        <f>'Data Entry'!A735</f>
        <v>0</v>
      </c>
      <c r="B735" s="34">
        <f>'Data Entry'!B735</f>
        <v>0</v>
      </c>
      <c r="C735" s="20">
        <f>IF('Data Entry'!C735="red",1,IF('Data Entry'!C735="blue",2,0))</f>
        <v>0</v>
      </c>
      <c r="D735" s="22">
        <f>'Data Entry'!D735</f>
        <v>0</v>
      </c>
      <c r="E735" s="22">
        <f>'Data Entry'!E735</f>
        <v>0</v>
      </c>
      <c r="F735" s="22">
        <f>'Data Entry'!F735</f>
        <v>0</v>
      </c>
      <c r="G735" s="22">
        <f>'Data Entry'!G735</f>
        <v>0</v>
      </c>
      <c r="H735" s="22">
        <f>'Data Entry'!H735</f>
        <v>0</v>
      </c>
      <c r="I735" s="22">
        <f t="shared" si="199"/>
        <v>0</v>
      </c>
      <c r="J735" s="22">
        <f t="shared" si="200"/>
        <v>0</v>
      </c>
      <c r="K735" s="22">
        <f t="shared" si="187"/>
        <v>0</v>
      </c>
      <c r="L735" s="22">
        <f t="shared" si="188"/>
        <v>0</v>
      </c>
      <c r="M735" s="22">
        <f t="shared" si="189"/>
        <v>0</v>
      </c>
      <c r="N735" s="22">
        <f t="shared" si="190"/>
        <v>0</v>
      </c>
      <c r="O735" s="22">
        <f t="shared" si="191"/>
        <v>0</v>
      </c>
      <c r="P735" s="35">
        <f>'Data Entry'!I735</f>
        <v>0</v>
      </c>
      <c r="Q735" s="35">
        <f>'Data Entry'!J735</f>
        <v>0</v>
      </c>
      <c r="R735" s="35">
        <f>'Data Entry'!K735</f>
        <v>0</v>
      </c>
      <c r="S735" s="35">
        <f>'Data Entry'!L735</f>
        <v>0</v>
      </c>
      <c r="T735" s="35">
        <f t="shared" si="192"/>
        <v>0</v>
      </c>
      <c r="U735" s="35">
        <f t="shared" si="193"/>
        <v>0</v>
      </c>
      <c r="V735" s="35" t="e">
        <f t="shared" si="201"/>
        <v>#DIV/0!</v>
      </c>
      <c r="W735" s="35" t="e">
        <f t="shared" si="202"/>
        <v>#DIV/0!</v>
      </c>
      <c r="X735" s="35">
        <f t="shared" si="203"/>
        <v>0</v>
      </c>
      <c r="Y735" s="35">
        <f t="shared" si="194"/>
        <v>0</v>
      </c>
      <c r="Z735" s="35">
        <f t="shared" si="195"/>
        <v>0</v>
      </c>
      <c r="AA735" s="35">
        <f t="shared" si="196"/>
        <v>0</v>
      </c>
      <c r="AB735" s="21">
        <f>'Data Entry'!S735</f>
        <v>0</v>
      </c>
      <c r="AC735" s="21">
        <f>'Data Entry'!T735</f>
        <v>0</v>
      </c>
      <c r="AD735" s="21">
        <f>'Data Entry'!U735</f>
        <v>0</v>
      </c>
      <c r="AE735" s="21">
        <f t="shared" si="197"/>
        <v>0</v>
      </c>
      <c r="AF735" s="13">
        <f>'Data Entry'!V735</f>
        <v>0</v>
      </c>
      <c r="AG735" s="13">
        <f t="shared" si="198"/>
        <v>0</v>
      </c>
      <c r="AH735" s="13">
        <f>'Data Entry'!W735</f>
        <v>0</v>
      </c>
      <c r="AI735" s="13">
        <f>'Data Entry'!X735</f>
        <v>0</v>
      </c>
      <c r="AJ735" s="13">
        <f>'Data Entry'!Y735</f>
        <v>0</v>
      </c>
      <c r="AK735" s="13">
        <f>'Data Entry'!Z735</f>
        <v>0</v>
      </c>
    </row>
    <row r="736" spans="1:37">
      <c r="A736" s="34">
        <f>'Data Entry'!A736</f>
        <v>0</v>
      </c>
      <c r="B736" s="34">
        <f>'Data Entry'!B736</f>
        <v>0</v>
      </c>
      <c r="C736" s="20">
        <f>IF('Data Entry'!C736="red",1,IF('Data Entry'!C736="blue",2,0))</f>
        <v>0</v>
      </c>
      <c r="D736" s="22">
        <f>'Data Entry'!D736</f>
        <v>0</v>
      </c>
      <c r="E736" s="22">
        <f>'Data Entry'!E736</f>
        <v>0</v>
      </c>
      <c r="F736" s="22">
        <f>'Data Entry'!F736</f>
        <v>0</v>
      </c>
      <c r="G736" s="22">
        <f>'Data Entry'!G736</f>
        <v>0</v>
      </c>
      <c r="H736" s="22">
        <f>'Data Entry'!H736</f>
        <v>0</v>
      </c>
      <c r="I736" s="22">
        <f t="shared" si="199"/>
        <v>0</v>
      </c>
      <c r="J736" s="22">
        <f t="shared" si="200"/>
        <v>0</v>
      </c>
      <c r="K736" s="22">
        <f t="shared" si="187"/>
        <v>0</v>
      </c>
      <c r="L736" s="22">
        <f t="shared" si="188"/>
        <v>0</v>
      </c>
      <c r="M736" s="22">
        <f t="shared" si="189"/>
        <v>0</v>
      </c>
      <c r="N736" s="22">
        <f t="shared" si="190"/>
        <v>0</v>
      </c>
      <c r="O736" s="22">
        <f t="shared" si="191"/>
        <v>0</v>
      </c>
      <c r="P736" s="35">
        <f>'Data Entry'!I736</f>
        <v>0</v>
      </c>
      <c r="Q736" s="35">
        <f>'Data Entry'!J736</f>
        <v>0</v>
      </c>
      <c r="R736" s="35">
        <f>'Data Entry'!K736</f>
        <v>0</v>
      </c>
      <c r="S736" s="35">
        <f>'Data Entry'!L736</f>
        <v>0</v>
      </c>
      <c r="T736" s="35">
        <f t="shared" si="192"/>
        <v>0</v>
      </c>
      <c r="U736" s="35">
        <f t="shared" si="193"/>
        <v>0</v>
      </c>
      <c r="V736" s="35" t="e">
        <f t="shared" si="201"/>
        <v>#DIV/0!</v>
      </c>
      <c r="W736" s="35" t="e">
        <f t="shared" si="202"/>
        <v>#DIV/0!</v>
      </c>
      <c r="X736" s="35">
        <f t="shared" si="203"/>
        <v>0</v>
      </c>
      <c r="Y736" s="35">
        <f t="shared" si="194"/>
        <v>0</v>
      </c>
      <c r="Z736" s="35">
        <f t="shared" si="195"/>
        <v>0</v>
      </c>
      <c r="AA736" s="35">
        <f t="shared" si="196"/>
        <v>0</v>
      </c>
      <c r="AB736" s="21">
        <f>'Data Entry'!S736</f>
        <v>0</v>
      </c>
      <c r="AC736" s="21">
        <f>'Data Entry'!T736</f>
        <v>0</v>
      </c>
      <c r="AD736" s="21">
        <f>'Data Entry'!U736</f>
        <v>0</v>
      </c>
      <c r="AE736" s="21">
        <f t="shared" si="197"/>
        <v>0</v>
      </c>
      <c r="AF736" s="13">
        <f>'Data Entry'!V736</f>
        <v>0</v>
      </c>
      <c r="AG736" s="13">
        <f t="shared" si="198"/>
        <v>0</v>
      </c>
      <c r="AH736" s="13">
        <f>'Data Entry'!W736</f>
        <v>0</v>
      </c>
      <c r="AI736" s="13">
        <f>'Data Entry'!X736</f>
        <v>0</v>
      </c>
      <c r="AJ736" s="13">
        <f>'Data Entry'!Y736</f>
        <v>0</v>
      </c>
      <c r="AK736" s="13">
        <f>'Data Entry'!Z736</f>
        <v>0</v>
      </c>
    </row>
    <row r="737" spans="1:37">
      <c r="A737" s="34">
        <f>'Data Entry'!A737</f>
        <v>0</v>
      </c>
      <c r="B737" s="34">
        <f>'Data Entry'!B737</f>
        <v>0</v>
      </c>
      <c r="C737" s="20">
        <f>IF('Data Entry'!C737="red",1,IF('Data Entry'!C737="blue",2,0))</f>
        <v>0</v>
      </c>
      <c r="D737" s="22">
        <f>'Data Entry'!D737</f>
        <v>0</v>
      </c>
      <c r="E737" s="22">
        <f>'Data Entry'!E737</f>
        <v>0</v>
      </c>
      <c r="F737" s="22">
        <f>'Data Entry'!F737</f>
        <v>0</v>
      </c>
      <c r="G737" s="22">
        <f>'Data Entry'!G737</f>
        <v>0</v>
      </c>
      <c r="H737" s="22">
        <f>'Data Entry'!H737</f>
        <v>0</v>
      </c>
      <c r="I737" s="22">
        <f t="shared" si="199"/>
        <v>0</v>
      </c>
      <c r="J737" s="22">
        <f t="shared" si="200"/>
        <v>0</v>
      </c>
      <c r="K737" s="22">
        <f t="shared" si="187"/>
        <v>0</v>
      </c>
      <c r="L737" s="22">
        <f t="shared" si="188"/>
        <v>0</v>
      </c>
      <c r="M737" s="22">
        <f t="shared" si="189"/>
        <v>0</v>
      </c>
      <c r="N737" s="22">
        <f t="shared" si="190"/>
        <v>0</v>
      </c>
      <c r="O737" s="22">
        <f t="shared" si="191"/>
        <v>0</v>
      </c>
      <c r="P737" s="35">
        <f>'Data Entry'!I737</f>
        <v>0</v>
      </c>
      <c r="Q737" s="35">
        <f>'Data Entry'!J737</f>
        <v>0</v>
      </c>
      <c r="R737" s="35">
        <f>'Data Entry'!K737</f>
        <v>0</v>
      </c>
      <c r="S737" s="35">
        <f>'Data Entry'!L737</f>
        <v>0</v>
      </c>
      <c r="T737" s="35">
        <f t="shared" si="192"/>
        <v>0</v>
      </c>
      <c r="U737" s="35">
        <f t="shared" si="193"/>
        <v>0</v>
      </c>
      <c r="V737" s="35" t="e">
        <f t="shared" si="201"/>
        <v>#DIV/0!</v>
      </c>
      <c r="W737" s="35" t="e">
        <f t="shared" si="202"/>
        <v>#DIV/0!</v>
      </c>
      <c r="X737" s="35">
        <f t="shared" si="203"/>
        <v>0</v>
      </c>
      <c r="Y737" s="35">
        <f t="shared" si="194"/>
        <v>0</v>
      </c>
      <c r="Z737" s="35">
        <f t="shared" si="195"/>
        <v>0</v>
      </c>
      <c r="AA737" s="35">
        <f t="shared" si="196"/>
        <v>0</v>
      </c>
      <c r="AB737" s="21">
        <f>'Data Entry'!S737</f>
        <v>0</v>
      </c>
      <c r="AC737" s="21">
        <f>'Data Entry'!T737</f>
        <v>0</v>
      </c>
      <c r="AD737" s="21">
        <f>'Data Entry'!U737</f>
        <v>0</v>
      </c>
      <c r="AE737" s="21">
        <f t="shared" si="197"/>
        <v>0</v>
      </c>
      <c r="AF737" s="13">
        <f>'Data Entry'!V737</f>
        <v>0</v>
      </c>
      <c r="AG737" s="13">
        <f t="shared" si="198"/>
        <v>0</v>
      </c>
      <c r="AH737" s="13">
        <f>'Data Entry'!W737</f>
        <v>0</v>
      </c>
      <c r="AI737" s="13">
        <f>'Data Entry'!X737</f>
        <v>0</v>
      </c>
      <c r="AJ737" s="13">
        <f>'Data Entry'!Y737</f>
        <v>0</v>
      </c>
      <c r="AK737" s="13">
        <f>'Data Entry'!Z737</f>
        <v>0</v>
      </c>
    </row>
    <row r="738" spans="1:37">
      <c r="A738" s="34">
        <f>'Data Entry'!A738</f>
        <v>0</v>
      </c>
      <c r="B738" s="34">
        <f>'Data Entry'!B738</f>
        <v>0</v>
      </c>
      <c r="C738" s="20">
        <f>IF('Data Entry'!C738="red",1,IF('Data Entry'!C738="blue",2,0))</f>
        <v>0</v>
      </c>
      <c r="D738" s="22">
        <f>'Data Entry'!D738</f>
        <v>0</v>
      </c>
      <c r="E738" s="22">
        <f>'Data Entry'!E738</f>
        <v>0</v>
      </c>
      <c r="F738" s="22">
        <f>'Data Entry'!F738</f>
        <v>0</v>
      </c>
      <c r="G738" s="22">
        <f>'Data Entry'!G738</f>
        <v>0</v>
      </c>
      <c r="H738" s="22">
        <f>'Data Entry'!H738</f>
        <v>0</v>
      </c>
      <c r="I738" s="22">
        <f t="shared" si="199"/>
        <v>0</v>
      </c>
      <c r="J738" s="22">
        <f t="shared" si="200"/>
        <v>0</v>
      </c>
      <c r="K738" s="22">
        <f t="shared" si="187"/>
        <v>0</v>
      </c>
      <c r="L738" s="22">
        <f t="shared" si="188"/>
        <v>0</v>
      </c>
      <c r="M738" s="22">
        <f t="shared" si="189"/>
        <v>0</v>
      </c>
      <c r="N738" s="22">
        <f t="shared" si="190"/>
        <v>0</v>
      </c>
      <c r="O738" s="22">
        <f t="shared" si="191"/>
        <v>0</v>
      </c>
      <c r="P738" s="35">
        <f>'Data Entry'!I738</f>
        <v>0</v>
      </c>
      <c r="Q738" s="35">
        <f>'Data Entry'!J738</f>
        <v>0</v>
      </c>
      <c r="R738" s="35">
        <f>'Data Entry'!K738</f>
        <v>0</v>
      </c>
      <c r="S738" s="35">
        <f>'Data Entry'!L738</f>
        <v>0</v>
      </c>
      <c r="T738" s="35">
        <f t="shared" si="192"/>
        <v>0</v>
      </c>
      <c r="U738" s="35">
        <f t="shared" si="193"/>
        <v>0</v>
      </c>
      <c r="V738" s="35" t="e">
        <f t="shared" si="201"/>
        <v>#DIV/0!</v>
      </c>
      <c r="W738" s="35" t="e">
        <f t="shared" si="202"/>
        <v>#DIV/0!</v>
      </c>
      <c r="X738" s="35">
        <f t="shared" si="203"/>
        <v>0</v>
      </c>
      <c r="Y738" s="35">
        <f t="shared" si="194"/>
        <v>0</v>
      </c>
      <c r="Z738" s="35">
        <f t="shared" si="195"/>
        <v>0</v>
      </c>
      <c r="AA738" s="35">
        <f t="shared" si="196"/>
        <v>0</v>
      </c>
      <c r="AB738" s="21">
        <f>'Data Entry'!S738</f>
        <v>0</v>
      </c>
      <c r="AC738" s="21">
        <f>'Data Entry'!T738</f>
        <v>0</v>
      </c>
      <c r="AD738" s="21">
        <f>'Data Entry'!U738</f>
        <v>0</v>
      </c>
      <c r="AE738" s="21">
        <f t="shared" si="197"/>
        <v>0</v>
      </c>
      <c r="AF738" s="13">
        <f>'Data Entry'!V738</f>
        <v>0</v>
      </c>
      <c r="AG738" s="13">
        <f t="shared" si="198"/>
        <v>0</v>
      </c>
      <c r="AH738" s="13">
        <f>'Data Entry'!W738</f>
        <v>0</v>
      </c>
      <c r="AI738" s="13">
        <f>'Data Entry'!X738</f>
        <v>0</v>
      </c>
      <c r="AJ738" s="13">
        <f>'Data Entry'!Y738</f>
        <v>0</v>
      </c>
      <c r="AK738" s="13">
        <f>'Data Entry'!Z738</f>
        <v>0</v>
      </c>
    </row>
    <row r="739" spans="1:37">
      <c r="A739" s="34">
        <f>'Data Entry'!A739</f>
        <v>0</v>
      </c>
      <c r="B739" s="34">
        <f>'Data Entry'!B739</f>
        <v>0</v>
      </c>
      <c r="C739" s="20">
        <f>IF('Data Entry'!C739="red",1,IF('Data Entry'!C739="blue",2,0))</f>
        <v>0</v>
      </c>
      <c r="D739" s="22">
        <f>'Data Entry'!D739</f>
        <v>0</v>
      </c>
      <c r="E739" s="22">
        <f>'Data Entry'!E739</f>
        <v>0</v>
      </c>
      <c r="F739" s="22">
        <f>'Data Entry'!F739</f>
        <v>0</v>
      </c>
      <c r="G739" s="22">
        <f>'Data Entry'!G739</f>
        <v>0</v>
      </c>
      <c r="H739" s="22">
        <f>'Data Entry'!H739</f>
        <v>0</v>
      </c>
      <c r="I739" s="22">
        <f t="shared" si="199"/>
        <v>0</v>
      </c>
      <c r="J739" s="22">
        <f t="shared" si="200"/>
        <v>0</v>
      </c>
      <c r="K739" s="22">
        <f t="shared" si="187"/>
        <v>0</v>
      </c>
      <c r="L739" s="22">
        <f t="shared" si="188"/>
        <v>0</v>
      </c>
      <c r="M739" s="22">
        <f t="shared" si="189"/>
        <v>0</v>
      </c>
      <c r="N739" s="22">
        <f t="shared" si="190"/>
        <v>0</v>
      </c>
      <c r="O739" s="22">
        <f t="shared" si="191"/>
        <v>0</v>
      </c>
      <c r="P739" s="35">
        <f>'Data Entry'!I739</f>
        <v>0</v>
      </c>
      <c r="Q739" s="35">
        <f>'Data Entry'!J739</f>
        <v>0</v>
      </c>
      <c r="R739" s="35">
        <f>'Data Entry'!K739</f>
        <v>0</v>
      </c>
      <c r="S739" s="35">
        <f>'Data Entry'!L739</f>
        <v>0</v>
      </c>
      <c r="T739" s="35">
        <f t="shared" si="192"/>
        <v>0</v>
      </c>
      <c r="U739" s="35">
        <f t="shared" si="193"/>
        <v>0</v>
      </c>
      <c r="V739" s="35" t="e">
        <f t="shared" si="201"/>
        <v>#DIV/0!</v>
      </c>
      <c r="W739" s="35" t="e">
        <f t="shared" si="202"/>
        <v>#DIV/0!</v>
      </c>
      <c r="X739" s="35">
        <f t="shared" si="203"/>
        <v>0</v>
      </c>
      <c r="Y739" s="35">
        <f t="shared" si="194"/>
        <v>0</v>
      </c>
      <c r="Z739" s="35">
        <f t="shared" si="195"/>
        <v>0</v>
      </c>
      <c r="AA739" s="35">
        <f t="shared" si="196"/>
        <v>0</v>
      </c>
      <c r="AB739" s="21">
        <f>'Data Entry'!S739</f>
        <v>0</v>
      </c>
      <c r="AC739" s="21">
        <f>'Data Entry'!T739</f>
        <v>0</v>
      </c>
      <c r="AD739" s="21">
        <f>'Data Entry'!U739</f>
        <v>0</v>
      </c>
      <c r="AE739" s="21">
        <f t="shared" si="197"/>
        <v>0</v>
      </c>
      <c r="AF739" s="13">
        <f>'Data Entry'!V739</f>
        <v>0</v>
      </c>
      <c r="AG739" s="13">
        <f t="shared" si="198"/>
        <v>0</v>
      </c>
      <c r="AH739" s="13">
        <f>'Data Entry'!W739</f>
        <v>0</v>
      </c>
      <c r="AI739" s="13">
        <f>'Data Entry'!X739</f>
        <v>0</v>
      </c>
      <c r="AJ739" s="13">
        <f>'Data Entry'!Y739</f>
        <v>0</v>
      </c>
      <c r="AK739" s="13">
        <f>'Data Entry'!Z739</f>
        <v>0</v>
      </c>
    </row>
    <row r="740" spans="1:37">
      <c r="A740" s="34">
        <f>'Data Entry'!A740</f>
        <v>0</v>
      </c>
      <c r="B740" s="34">
        <f>'Data Entry'!B740</f>
        <v>0</v>
      </c>
      <c r="C740" s="20">
        <f>IF('Data Entry'!C740="red",1,IF('Data Entry'!C740="blue",2,0))</f>
        <v>0</v>
      </c>
      <c r="D740" s="22">
        <f>'Data Entry'!D740</f>
        <v>0</v>
      </c>
      <c r="E740" s="22">
        <f>'Data Entry'!E740</f>
        <v>0</v>
      </c>
      <c r="F740" s="22">
        <f>'Data Entry'!F740</f>
        <v>0</v>
      </c>
      <c r="G740" s="22">
        <f>'Data Entry'!G740</f>
        <v>0</v>
      </c>
      <c r="H740" s="22">
        <f>'Data Entry'!H740</f>
        <v>0</v>
      </c>
      <c r="I740" s="22">
        <f t="shared" si="199"/>
        <v>0</v>
      </c>
      <c r="J740" s="22">
        <f t="shared" si="200"/>
        <v>0</v>
      </c>
      <c r="K740" s="22">
        <f t="shared" si="187"/>
        <v>0</v>
      </c>
      <c r="L740" s="22">
        <f t="shared" si="188"/>
        <v>0</v>
      </c>
      <c r="M740" s="22">
        <f t="shared" si="189"/>
        <v>0</v>
      </c>
      <c r="N740" s="22">
        <f t="shared" si="190"/>
        <v>0</v>
      </c>
      <c r="O740" s="22">
        <f t="shared" si="191"/>
        <v>0</v>
      </c>
      <c r="P740" s="35">
        <f>'Data Entry'!I740</f>
        <v>0</v>
      </c>
      <c r="Q740" s="35">
        <f>'Data Entry'!J740</f>
        <v>0</v>
      </c>
      <c r="R740" s="35">
        <f>'Data Entry'!K740</f>
        <v>0</v>
      </c>
      <c r="S740" s="35">
        <f>'Data Entry'!L740</f>
        <v>0</v>
      </c>
      <c r="T740" s="35">
        <f t="shared" si="192"/>
        <v>0</v>
      </c>
      <c r="U740" s="35">
        <f t="shared" si="193"/>
        <v>0</v>
      </c>
      <c r="V740" s="35" t="e">
        <f t="shared" si="201"/>
        <v>#DIV/0!</v>
      </c>
      <c r="W740" s="35" t="e">
        <f t="shared" si="202"/>
        <v>#DIV/0!</v>
      </c>
      <c r="X740" s="35">
        <f t="shared" si="203"/>
        <v>0</v>
      </c>
      <c r="Y740" s="35">
        <f t="shared" si="194"/>
        <v>0</v>
      </c>
      <c r="Z740" s="35">
        <f t="shared" si="195"/>
        <v>0</v>
      </c>
      <c r="AA740" s="35">
        <f t="shared" si="196"/>
        <v>0</v>
      </c>
      <c r="AB740" s="21">
        <f>'Data Entry'!S740</f>
        <v>0</v>
      </c>
      <c r="AC740" s="21">
        <f>'Data Entry'!T740</f>
        <v>0</v>
      </c>
      <c r="AD740" s="21">
        <f>'Data Entry'!U740</f>
        <v>0</v>
      </c>
      <c r="AE740" s="21">
        <f t="shared" si="197"/>
        <v>0</v>
      </c>
      <c r="AF740" s="13">
        <f>'Data Entry'!V740</f>
        <v>0</v>
      </c>
      <c r="AG740" s="13">
        <f t="shared" si="198"/>
        <v>0</v>
      </c>
      <c r="AH740" s="13">
        <f>'Data Entry'!W740</f>
        <v>0</v>
      </c>
      <c r="AI740" s="13">
        <f>'Data Entry'!X740</f>
        <v>0</v>
      </c>
      <c r="AJ740" s="13">
        <f>'Data Entry'!Y740</f>
        <v>0</v>
      </c>
      <c r="AK740" s="13">
        <f>'Data Entry'!Z740</f>
        <v>0</v>
      </c>
    </row>
    <row r="741" spans="1:37">
      <c r="A741" s="34">
        <f>'Data Entry'!A741</f>
        <v>0</v>
      </c>
      <c r="B741" s="34">
        <f>'Data Entry'!B741</f>
        <v>0</v>
      </c>
      <c r="C741" s="20">
        <f>IF('Data Entry'!C741="red",1,IF('Data Entry'!C741="blue",2,0))</f>
        <v>0</v>
      </c>
      <c r="D741" s="22">
        <f>'Data Entry'!D741</f>
        <v>0</v>
      </c>
      <c r="E741" s="22">
        <f>'Data Entry'!E741</f>
        <v>0</v>
      </c>
      <c r="F741" s="22">
        <f>'Data Entry'!F741</f>
        <v>0</v>
      </c>
      <c r="G741" s="22">
        <f>'Data Entry'!G741</f>
        <v>0</v>
      </c>
      <c r="H741" s="22">
        <f>'Data Entry'!H741</f>
        <v>0</v>
      </c>
      <c r="I741" s="22">
        <f t="shared" si="199"/>
        <v>0</v>
      </c>
      <c r="J741" s="22">
        <f t="shared" si="200"/>
        <v>0</v>
      </c>
      <c r="K741" s="22">
        <f t="shared" si="187"/>
        <v>0</v>
      </c>
      <c r="L741" s="22">
        <f t="shared" si="188"/>
        <v>0</v>
      </c>
      <c r="M741" s="22">
        <f t="shared" si="189"/>
        <v>0</v>
      </c>
      <c r="N741" s="22">
        <f t="shared" si="190"/>
        <v>0</v>
      </c>
      <c r="O741" s="22">
        <f t="shared" si="191"/>
        <v>0</v>
      </c>
      <c r="P741" s="35">
        <f>'Data Entry'!I741</f>
        <v>0</v>
      </c>
      <c r="Q741" s="35">
        <f>'Data Entry'!J741</f>
        <v>0</v>
      </c>
      <c r="R741" s="35">
        <f>'Data Entry'!K741</f>
        <v>0</v>
      </c>
      <c r="S741" s="35">
        <f>'Data Entry'!L741</f>
        <v>0</v>
      </c>
      <c r="T741" s="35">
        <f t="shared" si="192"/>
        <v>0</v>
      </c>
      <c r="U741" s="35">
        <f t="shared" si="193"/>
        <v>0</v>
      </c>
      <c r="V741" s="35" t="e">
        <f t="shared" si="201"/>
        <v>#DIV/0!</v>
      </c>
      <c r="W741" s="35" t="e">
        <f t="shared" si="202"/>
        <v>#DIV/0!</v>
      </c>
      <c r="X741" s="35">
        <f t="shared" si="203"/>
        <v>0</v>
      </c>
      <c r="Y741" s="35">
        <f t="shared" si="194"/>
        <v>0</v>
      </c>
      <c r="Z741" s="35">
        <f t="shared" si="195"/>
        <v>0</v>
      </c>
      <c r="AA741" s="35">
        <f t="shared" si="196"/>
        <v>0</v>
      </c>
      <c r="AB741" s="21">
        <f>'Data Entry'!S741</f>
        <v>0</v>
      </c>
      <c r="AC741" s="21">
        <f>'Data Entry'!T741</f>
        <v>0</v>
      </c>
      <c r="AD741" s="21">
        <f>'Data Entry'!U741</f>
        <v>0</v>
      </c>
      <c r="AE741" s="21">
        <f t="shared" si="197"/>
        <v>0</v>
      </c>
      <c r="AF741" s="13">
        <f>'Data Entry'!V741</f>
        <v>0</v>
      </c>
      <c r="AG741" s="13">
        <f t="shared" si="198"/>
        <v>0</v>
      </c>
      <c r="AH741" s="13">
        <f>'Data Entry'!W741</f>
        <v>0</v>
      </c>
      <c r="AI741" s="13">
        <f>'Data Entry'!X741</f>
        <v>0</v>
      </c>
      <c r="AJ741" s="13">
        <f>'Data Entry'!Y741</f>
        <v>0</v>
      </c>
      <c r="AK741" s="13">
        <f>'Data Entry'!Z741</f>
        <v>0</v>
      </c>
    </row>
    <row r="742" spans="1:37">
      <c r="A742" s="34">
        <f>'Data Entry'!A742</f>
        <v>0</v>
      </c>
      <c r="B742" s="34">
        <f>'Data Entry'!B742</f>
        <v>0</v>
      </c>
      <c r="C742" s="20">
        <f>IF('Data Entry'!C742="red",1,IF('Data Entry'!C742="blue",2,0))</f>
        <v>0</v>
      </c>
      <c r="D742" s="22">
        <f>'Data Entry'!D742</f>
        <v>0</v>
      </c>
      <c r="E742" s="22">
        <f>'Data Entry'!E742</f>
        <v>0</v>
      </c>
      <c r="F742" s="22">
        <f>'Data Entry'!F742</f>
        <v>0</v>
      </c>
      <c r="G742" s="22">
        <f>'Data Entry'!G742</f>
        <v>0</v>
      </c>
      <c r="H742" s="22">
        <f>'Data Entry'!H742</f>
        <v>0</v>
      </c>
      <c r="I742" s="22">
        <f t="shared" si="199"/>
        <v>0</v>
      </c>
      <c r="J742" s="22">
        <f t="shared" si="200"/>
        <v>0</v>
      </c>
      <c r="K742" s="22">
        <f t="shared" si="187"/>
        <v>0</v>
      </c>
      <c r="L742" s="22">
        <f t="shared" si="188"/>
        <v>0</v>
      </c>
      <c r="M742" s="22">
        <f t="shared" si="189"/>
        <v>0</v>
      </c>
      <c r="N742" s="22">
        <f t="shared" si="190"/>
        <v>0</v>
      </c>
      <c r="O742" s="22">
        <f t="shared" si="191"/>
        <v>0</v>
      </c>
      <c r="P742" s="35">
        <f>'Data Entry'!I742</f>
        <v>0</v>
      </c>
      <c r="Q742" s="35">
        <f>'Data Entry'!J742</f>
        <v>0</v>
      </c>
      <c r="R742" s="35">
        <f>'Data Entry'!K742</f>
        <v>0</v>
      </c>
      <c r="S742" s="35">
        <f>'Data Entry'!L742</f>
        <v>0</v>
      </c>
      <c r="T742" s="35">
        <f t="shared" si="192"/>
        <v>0</v>
      </c>
      <c r="U742" s="35">
        <f t="shared" si="193"/>
        <v>0</v>
      </c>
      <c r="V742" s="35" t="e">
        <f t="shared" si="201"/>
        <v>#DIV/0!</v>
      </c>
      <c r="W742" s="35" t="e">
        <f t="shared" si="202"/>
        <v>#DIV/0!</v>
      </c>
      <c r="X742" s="35">
        <f t="shared" si="203"/>
        <v>0</v>
      </c>
      <c r="Y742" s="35">
        <f t="shared" si="194"/>
        <v>0</v>
      </c>
      <c r="Z742" s="35">
        <f t="shared" si="195"/>
        <v>0</v>
      </c>
      <c r="AA742" s="35">
        <f t="shared" si="196"/>
        <v>0</v>
      </c>
      <c r="AB742" s="21">
        <f>'Data Entry'!S742</f>
        <v>0</v>
      </c>
      <c r="AC742" s="21">
        <f>'Data Entry'!T742</f>
        <v>0</v>
      </c>
      <c r="AD742" s="21">
        <f>'Data Entry'!U742</f>
        <v>0</v>
      </c>
      <c r="AE742" s="21">
        <f t="shared" si="197"/>
        <v>0</v>
      </c>
      <c r="AF742" s="13">
        <f>'Data Entry'!V742</f>
        <v>0</v>
      </c>
      <c r="AG742" s="13">
        <f t="shared" si="198"/>
        <v>0</v>
      </c>
      <c r="AH742" s="13">
        <f>'Data Entry'!W742</f>
        <v>0</v>
      </c>
      <c r="AI742" s="13">
        <f>'Data Entry'!X742</f>
        <v>0</v>
      </c>
      <c r="AJ742" s="13">
        <f>'Data Entry'!Y742</f>
        <v>0</v>
      </c>
      <c r="AK742" s="13">
        <f>'Data Entry'!Z742</f>
        <v>0</v>
      </c>
    </row>
    <row r="743" spans="1:37">
      <c r="A743" s="34">
        <f>'Data Entry'!A743</f>
        <v>0</v>
      </c>
      <c r="B743" s="34">
        <f>'Data Entry'!B743</f>
        <v>0</v>
      </c>
      <c r="C743" s="20">
        <f>IF('Data Entry'!C743="red",1,IF('Data Entry'!C743="blue",2,0))</f>
        <v>0</v>
      </c>
      <c r="D743" s="22">
        <f>'Data Entry'!D743</f>
        <v>0</v>
      </c>
      <c r="E743" s="22">
        <f>'Data Entry'!E743</f>
        <v>0</v>
      </c>
      <c r="F743" s="22">
        <f>'Data Entry'!F743</f>
        <v>0</v>
      </c>
      <c r="G743" s="22">
        <f>'Data Entry'!G743</f>
        <v>0</v>
      </c>
      <c r="H743" s="22">
        <f>'Data Entry'!H743</f>
        <v>0</v>
      </c>
      <c r="I743" s="22">
        <f t="shared" si="199"/>
        <v>0</v>
      </c>
      <c r="J743" s="22">
        <f t="shared" si="200"/>
        <v>0</v>
      </c>
      <c r="K743" s="22">
        <f t="shared" si="187"/>
        <v>0</v>
      </c>
      <c r="L743" s="22">
        <f t="shared" si="188"/>
        <v>0</v>
      </c>
      <c r="M743" s="22">
        <f t="shared" si="189"/>
        <v>0</v>
      </c>
      <c r="N743" s="22">
        <f t="shared" si="190"/>
        <v>0</v>
      </c>
      <c r="O743" s="22">
        <f t="shared" si="191"/>
        <v>0</v>
      </c>
      <c r="P743" s="35">
        <f>'Data Entry'!I743</f>
        <v>0</v>
      </c>
      <c r="Q743" s="35">
        <f>'Data Entry'!J743</f>
        <v>0</v>
      </c>
      <c r="R743" s="35">
        <f>'Data Entry'!K743</f>
        <v>0</v>
      </c>
      <c r="S743" s="35">
        <f>'Data Entry'!L743</f>
        <v>0</v>
      </c>
      <c r="T743" s="35">
        <f t="shared" si="192"/>
        <v>0</v>
      </c>
      <c r="U743" s="35">
        <f t="shared" si="193"/>
        <v>0</v>
      </c>
      <c r="V743" s="35" t="e">
        <f t="shared" si="201"/>
        <v>#DIV/0!</v>
      </c>
      <c r="W743" s="35" t="e">
        <f t="shared" si="202"/>
        <v>#DIV/0!</v>
      </c>
      <c r="X743" s="35">
        <f t="shared" si="203"/>
        <v>0</v>
      </c>
      <c r="Y743" s="35">
        <f t="shared" si="194"/>
        <v>0</v>
      </c>
      <c r="Z743" s="35">
        <f t="shared" si="195"/>
        <v>0</v>
      </c>
      <c r="AA743" s="35">
        <f t="shared" si="196"/>
        <v>0</v>
      </c>
      <c r="AB743" s="21">
        <f>'Data Entry'!S743</f>
        <v>0</v>
      </c>
      <c r="AC743" s="21">
        <f>'Data Entry'!T743</f>
        <v>0</v>
      </c>
      <c r="AD743" s="21">
        <f>'Data Entry'!U743</f>
        <v>0</v>
      </c>
      <c r="AE743" s="21">
        <f t="shared" si="197"/>
        <v>0</v>
      </c>
      <c r="AF743" s="13">
        <f>'Data Entry'!V743</f>
        <v>0</v>
      </c>
      <c r="AG743" s="13">
        <f t="shared" si="198"/>
        <v>0</v>
      </c>
      <c r="AH743" s="13">
        <f>'Data Entry'!W743</f>
        <v>0</v>
      </c>
      <c r="AI743" s="13">
        <f>'Data Entry'!X743</f>
        <v>0</v>
      </c>
      <c r="AJ743" s="13">
        <f>'Data Entry'!Y743</f>
        <v>0</v>
      </c>
      <c r="AK743" s="13">
        <f>'Data Entry'!Z743</f>
        <v>0</v>
      </c>
    </row>
    <row r="744" spans="1:37">
      <c r="A744" s="34">
        <f>'Data Entry'!A744</f>
        <v>0</v>
      </c>
      <c r="B744" s="34">
        <f>'Data Entry'!B744</f>
        <v>0</v>
      </c>
      <c r="C744" s="20">
        <f>IF('Data Entry'!C744="red",1,IF('Data Entry'!C744="blue",2,0))</f>
        <v>0</v>
      </c>
      <c r="D744" s="22">
        <f>'Data Entry'!D744</f>
        <v>0</v>
      </c>
      <c r="E744" s="22">
        <f>'Data Entry'!E744</f>
        <v>0</v>
      </c>
      <c r="F744" s="22">
        <f>'Data Entry'!F744</f>
        <v>0</v>
      </c>
      <c r="G744" s="22">
        <f>'Data Entry'!G744</f>
        <v>0</v>
      </c>
      <c r="H744" s="22">
        <f>'Data Entry'!H744</f>
        <v>0</v>
      </c>
      <c r="I744" s="22">
        <f t="shared" si="199"/>
        <v>0</v>
      </c>
      <c r="J744" s="22">
        <f t="shared" si="200"/>
        <v>0</v>
      </c>
      <c r="K744" s="22">
        <f t="shared" si="187"/>
        <v>0</v>
      </c>
      <c r="L744" s="22">
        <f t="shared" si="188"/>
        <v>0</v>
      </c>
      <c r="M744" s="22">
        <f t="shared" si="189"/>
        <v>0</v>
      </c>
      <c r="N744" s="22">
        <f t="shared" si="190"/>
        <v>0</v>
      </c>
      <c r="O744" s="22">
        <f t="shared" si="191"/>
        <v>0</v>
      </c>
      <c r="P744" s="35">
        <f>'Data Entry'!I744</f>
        <v>0</v>
      </c>
      <c r="Q744" s="35">
        <f>'Data Entry'!J744</f>
        <v>0</v>
      </c>
      <c r="R744" s="35">
        <f>'Data Entry'!K744</f>
        <v>0</v>
      </c>
      <c r="S744" s="35">
        <f>'Data Entry'!L744</f>
        <v>0</v>
      </c>
      <c r="T744" s="35">
        <f t="shared" si="192"/>
        <v>0</v>
      </c>
      <c r="U744" s="35">
        <f t="shared" si="193"/>
        <v>0</v>
      </c>
      <c r="V744" s="35" t="e">
        <f t="shared" si="201"/>
        <v>#DIV/0!</v>
      </c>
      <c r="W744" s="35" t="e">
        <f t="shared" si="202"/>
        <v>#DIV/0!</v>
      </c>
      <c r="X744" s="35">
        <f t="shared" si="203"/>
        <v>0</v>
      </c>
      <c r="Y744" s="35">
        <f t="shared" si="194"/>
        <v>0</v>
      </c>
      <c r="Z744" s="35">
        <f t="shared" si="195"/>
        <v>0</v>
      </c>
      <c r="AA744" s="35">
        <f t="shared" si="196"/>
        <v>0</v>
      </c>
      <c r="AB744" s="21">
        <f>'Data Entry'!S744</f>
        <v>0</v>
      </c>
      <c r="AC744" s="21">
        <f>'Data Entry'!T744</f>
        <v>0</v>
      </c>
      <c r="AD744" s="21">
        <f>'Data Entry'!U744</f>
        <v>0</v>
      </c>
      <c r="AE744" s="21">
        <f t="shared" si="197"/>
        <v>0</v>
      </c>
      <c r="AF744" s="13">
        <f>'Data Entry'!V744</f>
        <v>0</v>
      </c>
      <c r="AG744" s="13">
        <f t="shared" si="198"/>
        <v>0</v>
      </c>
      <c r="AH744" s="13">
        <f>'Data Entry'!W744</f>
        <v>0</v>
      </c>
      <c r="AI744" s="13">
        <f>'Data Entry'!X744</f>
        <v>0</v>
      </c>
      <c r="AJ744" s="13">
        <f>'Data Entry'!Y744</f>
        <v>0</v>
      </c>
      <c r="AK744" s="13">
        <f>'Data Entry'!Z744</f>
        <v>0</v>
      </c>
    </row>
    <row r="745" spans="1:37">
      <c r="A745" s="34">
        <f>'Data Entry'!A745</f>
        <v>0</v>
      </c>
      <c r="B745" s="34">
        <f>'Data Entry'!B745</f>
        <v>0</v>
      </c>
      <c r="C745" s="20">
        <f>IF('Data Entry'!C745="red",1,IF('Data Entry'!C745="blue",2,0))</f>
        <v>0</v>
      </c>
      <c r="D745" s="22">
        <f>'Data Entry'!D745</f>
        <v>0</v>
      </c>
      <c r="E745" s="22">
        <f>'Data Entry'!E745</f>
        <v>0</v>
      </c>
      <c r="F745" s="22">
        <f>'Data Entry'!F745</f>
        <v>0</v>
      </c>
      <c r="G745" s="22">
        <f>'Data Entry'!G745</f>
        <v>0</v>
      </c>
      <c r="H745" s="22">
        <f>'Data Entry'!H745</f>
        <v>0</v>
      </c>
      <c r="I745" s="22">
        <f t="shared" si="199"/>
        <v>0</v>
      </c>
      <c r="J745" s="22">
        <f t="shared" si="200"/>
        <v>0</v>
      </c>
      <c r="K745" s="22">
        <f t="shared" si="187"/>
        <v>0</v>
      </c>
      <c r="L745" s="22">
        <f t="shared" si="188"/>
        <v>0</v>
      </c>
      <c r="M745" s="22">
        <f t="shared" si="189"/>
        <v>0</v>
      </c>
      <c r="N745" s="22">
        <f t="shared" si="190"/>
        <v>0</v>
      </c>
      <c r="O745" s="22">
        <f t="shared" si="191"/>
        <v>0</v>
      </c>
      <c r="P745" s="35">
        <f>'Data Entry'!I745</f>
        <v>0</v>
      </c>
      <c r="Q745" s="35">
        <f>'Data Entry'!J745</f>
        <v>0</v>
      </c>
      <c r="R745" s="35">
        <f>'Data Entry'!K745</f>
        <v>0</v>
      </c>
      <c r="S745" s="35">
        <f>'Data Entry'!L745</f>
        <v>0</v>
      </c>
      <c r="T745" s="35">
        <f t="shared" si="192"/>
        <v>0</v>
      </c>
      <c r="U745" s="35">
        <f t="shared" si="193"/>
        <v>0</v>
      </c>
      <c r="V745" s="35" t="e">
        <f t="shared" si="201"/>
        <v>#DIV/0!</v>
      </c>
      <c r="W745" s="35" t="e">
        <f t="shared" si="202"/>
        <v>#DIV/0!</v>
      </c>
      <c r="X745" s="35">
        <f t="shared" si="203"/>
        <v>0</v>
      </c>
      <c r="Y745" s="35">
        <f t="shared" si="194"/>
        <v>0</v>
      </c>
      <c r="Z745" s="35">
        <f t="shared" si="195"/>
        <v>0</v>
      </c>
      <c r="AA745" s="35">
        <f t="shared" si="196"/>
        <v>0</v>
      </c>
      <c r="AB745" s="21">
        <f>'Data Entry'!S745</f>
        <v>0</v>
      </c>
      <c r="AC745" s="21">
        <f>'Data Entry'!T745</f>
        <v>0</v>
      </c>
      <c r="AD745" s="21">
        <f>'Data Entry'!U745</f>
        <v>0</v>
      </c>
      <c r="AE745" s="21">
        <f t="shared" si="197"/>
        <v>0</v>
      </c>
      <c r="AF745" s="13">
        <f>'Data Entry'!V745</f>
        <v>0</v>
      </c>
      <c r="AG745" s="13">
        <f t="shared" si="198"/>
        <v>0</v>
      </c>
      <c r="AH745" s="13">
        <f>'Data Entry'!W745</f>
        <v>0</v>
      </c>
      <c r="AI745" s="13">
        <f>'Data Entry'!X745</f>
        <v>0</v>
      </c>
      <c r="AJ745" s="13">
        <f>'Data Entry'!Y745</f>
        <v>0</v>
      </c>
      <c r="AK745" s="13">
        <f>'Data Entry'!Z745</f>
        <v>0</v>
      </c>
    </row>
    <row r="746" spans="1:37">
      <c r="A746" s="34">
        <f>'Data Entry'!A746</f>
        <v>0</v>
      </c>
      <c r="B746" s="34">
        <f>'Data Entry'!B746</f>
        <v>0</v>
      </c>
      <c r="C746" s="20">
        <f>IF('Data Entry'!C746="red",1,IF('Data Entry'!C746="blue",2,0))</f>
        <v>0</v>
      </c>
      <c r="D746" s="22">
        <f>'Data Entry'!D746</f>
        <v>0</v>
      </c>
      <c r="E746" s="22">
        <f>'Data Entry'!E746</f>
        <v>0</v>
      </c>
      <c r="F746" s="22">
        <f>'Data Entry'!F746</f>
        <v>0</v>
      </c>
      <c r="G746" s="22">
        <f>'Data Entry'!G746</f>
        <v>0</v>
      </c>
      <c r="H746" s="22">
        <f>'Data Entry'!H746</f>
        <v>0</v>
      </c>
      <c r="I746" s="22">
        <f t="shared" si="199"/>
        <v>0</v>
      </c>
      <c r="J746" s="22">
        <f t="shared" si="200"/>
        <v>0</v>
      </c>
      <c r="K746" s="22">
        <f t="shared" si="187"/>
        <v>0</v>
      </c>
      <c r="L746" s="22">
        <f t="shared" si="188"/>
        <v>0</v>
      </c>
      <c r="M746" s="22">
        <f t="shared" si="189"/>
        <v>0</v>
      </c>
      <c r="N746" s="22">
        <f t="shared" si="190"/>
        <v>0</v>
      </c>
      <c r="O746" s="22">
        <f t="shared" si="191"/>
        <v>0</v>
      </c>
      <c r="P746" s="35">
        <f>'Data Entry'!I746</f>
        <v>0</v>
      </c>
      <c r="Q746" s="35">
        <f>'Data Entry'!J746</f>
        <v>0</v>
      </c>
      <c r="R746" s="35">
        <f>'Data Entry'!K746</f>
        <v>0</v>
      </c>
      <c r="S746" s="35">
        <f>'Data Entry'!L746</f>
        <v>0</v>
      </c>
      <c r="T746" s="35">
        <f t="shared" si="192"/>
        <v>0</v>
      </c>
      <c r="U746" s="35">
        <f t="shared" si="193"/>
        <v>0</v>
      </c>
      <c r="V746" s="35" t="e">
        <f t="shared" si="201"/>
        <v>#DIV/0!</v>
      </c>
      <c r="W746" s="35" t="e">
        <f t="shared" si="202"/>
        <v>#DIV/0!</v>
      </c>
      <c r="X746" s="35">
        <f t="shared" si="203"/>
        <v>0</v>
      </c>
      <c r="Y746" s="35">
        <f t="shared" si="194"/>
        <v>0</v>
      </c>
      <c r="Z746" s="35">
        <f t="shared" si="195"/>
        <v>0</v>
      </c>
      <c r="AA746" s="35">
        <f t="shared" si="196"/>
        <v>0</v>
      </c>
      <c r="AB746" s="21">
        <f>'Data Entry'!S746</f>
        <v>0</v>
      </c>
      <c r="AC746" s="21">
        <f>'Data Entry'!T746</f>
        <v>0</v>
      </c>
      <c r="AD746" s="21">
        <f>'Data Entry'!U746</f>
        <v>0</v>
      </c>
      <c r="AE746" s="21">
        <f t="shared" si="197"/>
        <v>0</v>
      </c>
      <c r="AF746" s="13">
        <f>'Data Entry'!V746</f>
        <v>0</v>
      </c>
      <c r="AG746" s="13">
        <f t="shared" si="198"/>
        <v>0</v>
      </c>
      <c r="AH746" s="13">
        <f>'Data Entry'!W746</f>
        <v>0</v>
      </c>
      <c r="AI746" s="13">
        <f>'Data Entry'!X746</f>
        <v>0</v>
      </c>
      <c r="AJ746" s="13">
        <f>'Data Entry'!Y746</f>
        <v>0</v>
      </c>
      <c r="AK746" s="13">
        <f>'Data Entry'!Z746</f>
        <v>0</v>
      </c>
    </row>
    <row r="747" spans="1:37">
      <c r="A747" s="34">
        <f>'Data Entry'!A747</f>
        <v>0</v>
      </c>
      <c r="B747" s="34">
        <f>'Data Entry'!B747</f>
        <v>0</v>
      </c>
      <c r="C747" s="20">
        <f>IF('Data Entry'!C747="red",1,IF('Data Entry'!C747="blue",2,0))</f>
        <v>0</v>
      </c>
      <c r="D747" s="22">
        <f>'Data Entry'!D747</f>
        <v>0</v>
      </c>
      <c r="E747" s="22">
        <f>'Data Entry'!E747</f>
        <v>0</v>
      </c>
      <c r="F747" s="22">
        <f>'Data Entry'!F747</f>
        <v>0</v>
      </c>
      <c r="G747" s="22">
        <f>'Data Entry'!G747</f>
        <v>0</v>
      </c>
      <c r="H747" s="22">
        <f>'Data Entry'!H747</f>
        <v>0</v>
      </c>
      <c r="I747" s="22">
        <f t="shared" si="199"/>
        <v>0</v>
      </c>
      <c r="J747" s="22">
        <f t="shared" si="200"/>
        <v>0</v>
      </c>
      <c r="K747" s="22">
        <f t="shared" si="187"/>
        <v>0</v>
      </c>
      <c r="L747" s="22">
        <f t="shared" si="188"/>
        <v>0</v>
      </c>
      <c r="M747" s="22">
        <f t="shared" si="189"/>
        <v>0</v>
      </c>
      <c r="N747" s="22">
        <f t="shared" si="190"/>
        <v>0</v>
      </c>
      <c r="O747" s="22">
        <f t="shared" si="191"/>
        <v>0</v>
      </c>
      <c r="P747" s="35">
        <f>'Data Entry'!I747</f>
        <v>0</v>
      </c>
      <c r="Q747" s="35">
        <f>'Data Entry'!J747</f>
        <v>0</v>
      </c>
      <c r="R747" s="35">
        <f>'Data Entry'!K747</f>
        <v>0</v>
      </c>
      <c r="S747" s="35">
        <f>'Data Entry'!L747</f>
        <v>0</v>
      </c>
      <c r="T747" s="35">
        <f t="shared" si="192"/>
        <v>0</v>
      </c>
      <c r="U747" s="35">
        <f t="shared" si="193"/>
        <v>0</v>
      </c>
      <c r="V747" s="35" t="e">
        <f t="shared" si="201"/>
        <v>#DIV/0!</v>
      </c>
      <c r="W747" s="35" t="e">
        <f t="shared" si="202"/>
        <v>#DIV/0!</v>
      </c>
      <c r="X747" s="35">
        <f t="shared" si="203"/>
        <v>0</v>
      </c>
      <c r="Y747" s="35">
        <f t="shared" si="194"/>
        <v>0</v>
      </c>
      <c r="Z747" s="35">
        <f t="shared" si="195"/>
        <v>0</v>
      </c>
      <c r="AA747" s="35">
        <f t="shared" si="196"/>
        <v>0</v>
      </c>
      <c r="AB747" s="21">
        <f>'Data Entry'!S747</f>
        <v>0</v>
      </c>
      <c r="AC747" s="21">
        <f>'Data Entry'!T747</f>
        <v>0</v>
      </c>
      <c r="AD747" s="21">
        <f>'Data Entry'!U747</f>
        <v>0</v>
      </c>
      <c r="AE747" s="21">
        <f t="shared" si="197"/>
        <v>0</v>
      </c>
      <c r="AF747" s="13">
        <f>'Data Entry'!V747</f>
        <v>0</v>
      </c>
      <c r="AG747" s="13">
        <f t="shared" si="198"/>
        <v>0</v>
      </c>
      <c r="AH747" s="13">
        <f>'Data Entry'!W747</f>
        <v>0</v>
      </c>
      <c r="AI747" s="13">
        <f>'Data Entry'!X747</f>
        <v>0</v>
      </c>
      <c r="AJ747" s="13">
        <f>'Data Entry'!Y747</f>
        <v>0</v>
      </c>
      <c r="AK747" s="13">
        <f>'Data Entry'!Z747</f>
        <v>0</v>
      </c>
    </row>
    <row r="748" spans="1:37">
      <c r="A748" s="34">
        <f>'Data Entry'!A748</f>
        <v>0</v>
      </c>
      <c r="B748" s="34">
        <f>'Data Entry'!B748</f>
        <v>0</v>
      </c>
      <c r="C748" s="20">
        <f>IF('Data Entry'!C748="red",1,IF('Data Entry'!C748="blue",2,0))</f>
        <v>0</v>
      </c>
      <c r="D748" s="22">
        <f>'Data Entry'!D748</f>
        <v>0</v>
      </c>
      <c r="E748" s="22">
        <f>'Data Entry'!E748</f>
        <v>0</v>
      </c>
      <c r="F748" s="22">
        <f>'Data Entry'!F748</f>
        <v>0</v>
      </c>
      <c r="G748" s="22">
        <f>'Data Entry'!G748</f>
        <v>0</v>
      </c>
      <c r="H748" s="22">
        <f>'Data Entry'!H748</f>
        <v>0</v>
      </c>
      <c r="I748" s="22">
        <f t="shared" si="199"/>
        <v>0</v>
      </c>
      <c r="J748" s="22">
        <f t="shared" si="200"/>
        <v>0</v>
      </c>
      <c r="K748" s="22">
        <f t="shared" si="187"/>
        <v>0</v>
      </c>
      <c r="L748" s="22">
        <f t="shared" si="188"/>
        <v>0</v>
      </c>
      <c r="M748" s="22">
        <f t="shared" si="189"/>
        <v>0</v>
      </c>
      <c r="N748" s="22">
        <f t="shared" si="190"/>
        <v>0</v>
      </c>
      <c r="O748" s="22">
        <f t="shared" si="191"/>
        <v>0</v>
      </c>
      <c r="P748" s="35">
        <f>'Data Entry'!I748</f>
        <v>0</v>
      </c>
      <c r="Q748" s="35">
        <f>'Data Entry'!J748</f>
        <v>0</v>
      </c>
      <c r="R748" s="35">
        <f>'Data Entry'!K748</f>
        <v>0</v>
      </c>
      <c r="S748" s="35">
        <f>'Data Entry'!L748</f>
        <v>0</v>
      </c>
      <c r="T748" s="35">
        <f t="shared" si="192"/>
        <v>0</v>
      </c>
      <c r="U748" s="35">
        <f t="shared" si="193"/>
        <v>0</v>
      </c>
      <c r="V748" s="35" t="e">
        <f t="shared" si="201"/>
        <v>#DIV/0!</v>
      </c>
      <c r="W748" s="35" t="e">
        <f t="shared" si="202"/>
        <v>#DIV/0!</v>
      </c>
      <c r="X748" s="35">
        <f t="shared" si="203"/>
        <v>0</v>
      </c>
      <c r="Y748" s="35">
        <f t="shared" si="194"/>
        <v>0</v>
      </c>
      <c r="Z748" s="35">
        <f t="shared" si="195"/>
        <v>0</v>
      </c>
      <c r="AA748" s="35">
        <f t="shared" si="196"/>
        <v>0</v>
      </c>
      <c r="AB748" s="21">
        <f>'Data Entry'!S748</f>
        <v>0</v>
      </c>
      <c r="AC748" s="21">
        <f>'Data Entry'!T748</f>
        <v>0</v>
      </c>
      <c r="AD748" s="21">
        <f>'Data Entry'!U748</f>
        <v>0</v>
      </c>
      <c r="AE748" s="21">
        <f t="shared" si="197"/>
        <v>0</v>
      </c>
      <c r="AF748" s="13">
        <f>'Data Entry'!V748</f>
        <v>0</v>
      </c>
      <c r="AG748" s="13">
        <f t="shared" si="198"/>
        <v>0</v>
      </c>
      <c r="AH748" s="13">
        <f>'Data Entry'!W748</f>
        <v>0</v>
      </c>
      <c r="AI748" s="13">
        <f>'Data Entry'!X748</f>
        <v>0</v>
      </c>
      <c r="AJ748" s="13">
        <f>'Data Entry'!Y748</f>
        <v>0</v>
      </c>
      <c r="AK748" s="13">
        <f>'Data Entry'!Z748</f>
        <v>0</v>
      </c>
    </row>
    <row r="749" spans="1:37">
      <c r="A749" s="34">
        <f>'Data Entry'!A749</f>
        <v>0</v>
      </c>
      <c r="B749" s="34">
        <f>'Data Entry'!B749</f>
        <v>0</v>
      </c>
      <c r="C749" s="20">
        <f>IF('Data Entry'!C749="red",1,IF('Data Entry'!C749="blue",2,0))</f>
        <v>0</v>
      </c>
      <c r="D749" s="22">
        <f>'Data Entry'!D749</f>
        <v>0</v>
      </c>
      <c r="E749" s="22">
        <f>'Data Entry'!E749</f>
        <v>0</v>
      </c>
      <c r="F749" s="22">
        <f>'Data Entry'!F749</f>
        <v>0</v>
      </c>
      <c r="G749" s="22">
        <f>'Data Entry'!G749</f>
        <v>0</v>
      </c>
      <c r="H749" s="22">
        <f>'Data Entry'!H749</f>
        <v>0</v>
      </c>
      <c r="I749" s="22">
        <f t="shared" si="199"/>
        <v>0</v>
      </c>
      <c r="J749" s="22">
        <f t="shared" si="200"/>
        <v>0</v>
      </c>
      <c r="K749" s="22">
        <f t="shared" si="187"/>
        <v>0</v>
      </c>
      <c r="L749" s="22">
        <f t="shared" si="188"/>
        <v>0</v>
      </c>
      <c r="M749" s="22">
        <f t="shared" si="189"/>
        <v>0</v>
      </c>
      <c r="N749" s="22">
        <f t="shared" si="190"/>
        <v>0</v>
      </c>
      <c r="O749" s="22">
        <f t="shared" si="191"/>
        <v>0</v>
      </c>
      <c r="P749" s="35">
        <f>'Data Entry'!I749</f>
        <v>0</v>
      </c>
      <c r="Q749" s="35">
        <f>'Data Entry'!J749</f>
        <v>0</v>
      </c>
      <c r="R749" s="35">
        <f>'Data Entry'!K749</f>
        <v>0</v>
      </c>
      <c r="S749" s="35">
        <f>'Data Entry'!L749</f>
        <v>0</v>
      </c>
      <c r="T749" s="35">
        <f t="shared" si="192"/>
        <v>0</v>
      </c>
      <c r="U749" s="35">
        <f t="shared" si="193"/>
        <v>0</v>
      </c>
      <c r="V749" s="35" t="e">
        <f t="shared" si="201"/>
        <v>#DIV/0!</v>
      </c>
      <c r="W749" s="35" t="e">
        <f t="shared" si="202"/>
        <v>#DIV/0!</v>
      </c>
      <c r="X749" s="35">
        <f t="shared" si="203"/>
        <v>0</v>
      </c>
      <c r="Y749" s="35">
        <f t="shared" si="194"/>
        <v>0</v>
      </c>
      <c r="Z749" s="35">
        <f t="shared" si="195"/>
        <v>0</v>
      </c>
      <c r="AA749" s="35">
        <f t="shared" si="196"/>
        <v>0</v>
      </c>
      <c r="AB749" s="21">
        <f>'Data Entry'!S749</f>
        <v>0</v>
      </c>
      <c r="AC749" s="21">
        <f>'Data Entry'!T749</f>
        <v>0</v>
      </c>
      <c r="AD749" s="21">
        <f>'Data Entry'!U749</f>
        <v>0</v>
      </c>
      <c r="AE749" s="21">
        <f t="shared" si="197"/>
        <v>0</v>
      </c>
      <c r="AF749" s="13">
        <f>'Data Entry'!V749</f>
        <v>0</v>
      </c>
      <c r="AG749" s="13">
        <f t="shared" si="198"/>
        <v>0</v>
      </c>
      <c r="AH749" s="13">
        <f>'Data Entry'!W749</f>
        <v>0</v>
      </c>
      <c r="AI749" s="13">
        <f>'Data Entry'!X749</f>
        <v>0</v>
      </c>
      <c r="AJ749" s="13">
        <f>'Data Entry'!Y749</f>
        <v>0</v>
      </c>
      <c r="AK749" s="13">
        <f>'Data Entry'!Z749</f>
        <v>0</v>
      </c>
    </row>
    <row r="750" spans="1:37">
      <c r="A750" s="34">
        <f>'Data Entry'!A750</f>
        <v>0</v>
      </c>
      <c r="B750" s="34">
        <f>'Data Entry'!B750</f>
        <v>0</v>
      </c>
      <c r="C750" s="20">
        <f>IF('Data Entry'!C750="red",1,IF('Data Entry'!C750="blue",2,0))</f>
        <v>0</v>
      </c>
      <c r="D750" s="22">
        <f>'Data Entry'!D750</f>
        <v>0</v>
      </c>
      <c r="E750" s="22">
        <f>'Data Entry'!E750</f>
        <v>0</v>
      </c>
      <c r="F750" s="22">
        <f>'Data Entry'!F750</f>
        <v>0</v>
      </c>
      <c r="G750" s="22">
        <f>'Data Entry'!G750</f>
        <v>0</v>
      </c>
      <c r="H750" s="22">
        <f>'Data Entry'!H750</f>
        <v>0</v>
      </c>
      <c r="I750" s="22">
        <f t="shared" si="199"/>
        <v>0</v>
      </c>
      <c r="J750" s="22">
        <f t="shared" si="200"/>
        <v>0</v>
      </c>
      <c r="K750" s="22">
        <f t="shared" si="187"/>
        <v>0</v>
      </c>
      <c r="L750" s="22">
        <f t="shared" si="188"/>
        <v>0</v>
      </c>
      <c r="M750" s="22">
        <f t="shared" si="189"/>
        <v>0</v>
      </c>
      <c r="N750" s="22">
        <f t="shared" si="190"/>
        <v>0</v>
      </c>
      <c r="O750" s="22">
        <f t="shared" si="191"/>
        <v>0</v>
      </c>
      <c r="P750" s="35">
        <f>'Data Entry'!I750</f>
        <v>0</v>
      </c>
      <c r="Q750" s="35">
        <f>'Data Entry'!J750</f>
        <v>0</v>
      </c>
      <c r="R750" s="35">
        <f>'Data Entry'!K750</f>
        <v>0</v>
      </c>
      <c r="S750" s="35">
        <f>'Data Entry'!L750</f>
        <v>0</v>
      </c>
      <c r="T750" s="35">
        <f t="shared" si="192"/>
        <v>0</v>
      </c>
      <c r="U750" s="35">
        <f t="shared" si="193"/>
        <v>0</v>
      </c>
      <c r="V750" s="35" t="e">
        <f t="shared" si="201"/>
        <v>#DIV/0!</v>
      </c>
      <c r="W750" s="35" t="e">
        <f t="shared" si="202"/>
        <v>#DIV/0!</v>
      </c>
      <c r="X750" s="35">
        <f t="shared" si="203"/>
        <v>0</v>
      </c>
      <c r="Y750" s="35">
        <f t="shared" si="194"/>
        <v>0</v>
      </c>
      <c r="Z750" s="35">
        <f t="shared" si="195"/>
        <v>0</v>
      </c>
      <c r="AA750" s="35">
        <f t="shared" si="196"/>
        <v>0</v>
      </c>
      <c r="AB750" s="21">
        <f>'Data Entry'!S750</f>
        <v>0</v>
      </c>
      <c r="AC750" s="21">
        <f>'Data Entry'!T750</f>
        <v>0</v>
      </c>
      <c r="AD750" s="21">
        <f>'Data Entry'!U750</f>
        <v>0</v>
      </c>
      <c r="AE750" s="21">
        <f t="shared" si="197"/>
        <v>0</v>
      </c>
      <c r="AF750" s="13">
        <f>'Data Entry'!V750</f>
        <v>0</v>
      </c>
      <c r="AG750" s="13">
        <f t="shared" si="198"/>
        <v>0</v>
      </c>
      <c r="AH750" s="13">
        <f>'Data Entry'!W750</f>
        <v>0</v>
      </c>
      <c r="AI750" s="13">
        <f>'Data Entry'!X750</f>
        <v>0</v>
      </c>
      <c r="AJ750" s="13">
        <f>'Data Entry'!Y750</f>
        <v>0</v>
      </c>
      <c r="AK750" s="13">
        <f>'Data Entry'!Z750</f>
        <v>0</v>
      </c>
    </row>
    <row r="751" spans="1:37">
      <c r="A751" s="34">
        <f>'Data Entry'!A751</f>
        <v>0</v>
      </c>
      <c r="B751" s="34">
        <f>'Data Entry'!B751</f>
        <v>0</v>
      </c>
      <c r="C751" s="20">
        <f>IF('Data Entry'!C751="red",1,IF('Data Entry'!C751="blue",2,0))</f>
        <v>0</v>
      </c>
      <c r="D751" s="22">
        <f>'Data Entry'!D751</f>
        <v>0</v>
      </c>
      <c r="E751" s="22">
        <f>'Data Entry'!E751</f>
        <v>0</v>
      </c>
      <c r="F751" s="22">
        <f>'Data Entry'!F751</f>
        <v>0</v>
      </c>
      <c r="G751" s="22">
        <f>'Data Entry'!G751</f>
        <v>0</v>
      </c>
      <c r="H751" s="22">
        <f>'Data Entry'!H751</f>
        <v>0</v>
      </c>
      <c r="I751" s="22">
        <f t="shared" si="199"/>
        <v>0</v>
      </c>
      <c r="J751" s="22">
        <f t="shared" si="200"/>
        <v>0</v>
      </c>
      <c r="K751" s="22">
        <f t="shared" si="187"/>
        <v>0</v>
      </c>
      <c r="L751" s="22">
        <f t="shared" si="188"/>
        <v>0</v>
      </c>
      <c r="M751" s="22">
        <f t="shared" si="189"/>
        <v>0</v>
      </c>
      <c r="N751" s="22">
        <f t="shared" si="190"/>
        <v>0</v>
      </c>
      <c r="O751" s="22">
        <f t="shared" si="191"/>
        <v>0</v>
      </c>
      <c r="P751" s="35">
        <f>'Data Entry'!I751</f>
        <v>0</v>
      </c>
      <c r="Q751" s="35">
        <f>'Data Entry'!J751</f>
        <v>0</v>
      </c>
      <c r="R751" s="35">
        <f>'Data Entry'!K751</f>
        <v>0</v>
      </c>
      <c r="S751" s="35">
        <f>'Data Entry'!L751</f>
        <v>0</v>
      </c>
      <c r="T751" s="35">
        <f t="shared" si="192"/>
        <v>0</v>
      </c>
      <c r="U751" s="35">
        <f t="shared" si="193"/>
        <v>0</v>
      </c>
      <c r="V751" s="35" t="e">
        <f t="shared" si="201"/>
        <v>#DIV/0!</v>
      </c>
      <c r="W751" s="35" t="e">
        <f t="shared" si="202"/>
        <v>#DIV/0!</v>
      </c>
      <c r="X751" s="35">
        <f t="shared" si="203"/>
        <v>0</v>
      </c>
      <c r="Y751" s="35">
        <f t="shared" si="194"/>
        <v>0</v>
      </c>
      <c r="Z751" s="35">
        <f t="shared" si="195"/>
        <v>0</v>
      </c>
      <c r="AA751" s="35">
        <f t="shared" si="196"/>
        <v>0</v>
      </c>
      <c r="AB751" s="21">
        <f>'Data Entry'!S751</f>
        <v>0</v>
      </c>
      <c r="AC751" s="21">
        <f>'Data Entry'!T751</f>
        <v>0</v>
      </c>
      <c r="AD751" s="21">
        <f>'Data Entry'!U751</f>
        <v>0</v>
      </c>
      <c r="AE751" s="21">
        <f t="shared" si="197"/>
        <v>0</v>
      </c>
      <c r="AF751" s="13">
        <f>'Data Entry'!V751</f>
        <v>0</v>
      </c>
      <c r="AG751" s="13">
        <f t="shared" si="198"/>
        <v>0</v>
      </c>
      <c r="AH751" s="13">
        <f>'Data Entry'!W751</f>
        <v>0</v>
      </c>
      <c r="AI751" s="13">
        <f>'Data Entry'!X751</f>
        <v>0</v>
      </c>
      <c r="AJ751" s="13">
        <f>'Data Entry'!Y751</f>
        <v>0</v>
      </c>
      <c r="AK751" s="13">
        <f>'Data Entry'!Z751</f>
        <v>0</v>
      </c>
    </row>
    <row r="752" spans="1:37">
      <c r="A752" s="34">
        <f>'Data Entry'!A752</f>
        <v>0</v>
      </c>
      <c r="B752" s="34">
        <f>'Data Entry'!B752</f>
        <v>0</v>
      </c>
      <c r="C752" s="20">
        <f>IF('Data Entry'!C752="red",1,IF('Data Entry'!C752="blue",2,0))</f>
        <v>0</v>
      </c>
      <c r="D752" s="22">
        <f>'Data Entry'!D752</f>
        <v>0</v>
      </c>
      <c r="E752" s="22">
        <f>'Data Entry'!E752</f>
        <v>0</v>
      </c>
      <c r="F752" s="22">
        <f>'Data Entry'!F752</f>
        <v>0</v>
      </c>
      <c r="G752" s="22">
        <f>'Data Entry'!G752</f>
        <v>0</v>
      </c>
      <c r="H752" s="22">
        <f>'Data Entry'!H752</f>
        <v>0</v>
      </c>
      <c r="I752" s="22">
        <f t="shared" si="199"/>
        <v>0</v>
      </c>
      <c r="J752" s="22">
        <f t="shared" si="200"/>
        <v>0</v>
      </c>
      <c r="K752" s="22">
        <f t="shared" si="187"/>
        <v>0</v>
      </c>
      <c r="L752" s="22">
        <f t="shared" si="188"/>
        <v>0</v>
      </c>
      <c r="M752" s="22">
        <f t="shared" si="189"/>
        <v>0</v>
      </c>
      <c r="N752" s="22">
        <f t="shared" si="190"/>
        <v>0</v>
      </c>
      <c r="O752" s="22">
        <f t="shared" si="191"/>
        <v>0</v>
      </c>
      <c r="P752" s="35">
        <f>'Data Entry'!I752</f>
        <v>0</v>
      </c>
      <c r="Q752" s="35">
        <f>'Data Entry'!J752</f>
        <v>0</v>
      </c>
      <c r="R752" s="35">
        <f>'Data Entry'!K752</f>
        <v>0</v>
      </c>
      <c r="S752" s="35">
        <f>'Data Entry'!L752</f>
        <v>0</v>
      </c>
      <c r="T752" s="35">
        <f t="shared" si="192"/>
        <v>0</v>
      </c>
      <c r="U752" s="35">
        <f t="shared" si="193"/>
        <v>0</v>
      </c>
      <c r="V752" s="35" t="e">
        <f t="shared" si="201"/>
        <v>#DIV/0!</v>
      </c>
      <c r="W752" s="35" t="e">
        <f t="shared" si="202"/>
        <v>#DIV/0!</v>
      </c>
      <c r="X752" s="35">
        <f t="shared" si="203"/>
        <v>0</v>
      </c>
      <c r="Y752" s="35">
        <f t="shared" si="194"/>
        <v>0</v>
      </c>
      <c r="Z752" s="35">
        <f t="shared" si="195"/>
        <v>0</v>
      </c>
      <c r="AA752" s="35">
        <f t="shared" si="196"/>
        <v>0</v>
      </c>
      <c r="AB752" s="21">
        <f>'Data Entry'!S752</f>
        <v>0</v>
      </c>
      <c r="AC752" s="21">
        <f>'Data Entry'!T752</f>
        <v>0</v>
      </c>
      <c r="AD752" s="21">
        <f>'Data Entry'!U752</f>
        <v>0</v>
      </c>
      <c r="AE752" s="21">
        <f t="shared" si="197"/>
        <v>0</v>
      </c>
      <c r="AF752" s="13">
        <f>'Data Entry'!V752</f>
        <v>0</v>
      </c>
      <c r="AG752" s="13">
        <f t="shared" si="198"/>
        <v>0</v>
      </c>
      <c r="AH752" s="13">
        <f>'Data Entry'!W752</f>
        <v>0</v>
      </c>
      <c r="AI752" s="13">
        <f>'Data Entry'!X752</f>
        <v>0</v>
      </c>
      <c r="AJ752" s="13">
        <f>'Data Entry'!Y752</f>
        <v>0</v>
      </c>
      <c r="AK752" s="13">
        <f>'Data Entry'!Z752</f>
        <v>0</v>
      </c>
    </row>
    <row r="753" spans="1:37">
      <c r="A753" s="34">
        <f>'Data Entry'!A753</f>
        <v>0</v>
      </c>
      <c r="B753" s="34">
        <f>'Data Entry'!B753</f>
        <v>0</v>
      </c>
      <c r="C753" s="20">
        <f>IF('Data Entry'!C753="red",1,IF('Data Entry'!C753="blue",2,0))</f>
        <v>0</v>
      </c>
      <c r="D753" s="22">
        <f>'Data Entry'!D753</f>
        <v>0</v>
      </c>
      <c r="E753" s="22">
        <f>'Data Entry'!E753</f>
        <v>0</v>
      </c>
      <c r="F753" s="22">
        <f>'Data Entry'!F753</f>
        <v>0</v>
      </c>
      <c r="G753" s="22">
        <f>'Data Entry'!G753</f>
        <v>0</v>
      </c>
      <c r="H753" s="22">
        <f>'Data Entry'!H753</f>
        <v>0</v>
      </c>
      <c r="I753" s="22">
        <f t="shared" si="199"/>
        <v>0</v>
      </c>
      <c r="J753" s="22">
        <f t="shared" si="200"/>
        <v>0</v>
      </c>
      <c r="K753" s="22">
        <f t="shared" si="187"/>
        <v>0</v>
      </c>
      <c r="L753" s="22">
        <f t="shared" si="188"/>
        <v>0</v>
      </c>
      <c r="M753" s="22">
        <f t="shared" si="189"/>
        <v>0</v>
      </c>
      <c r="N753" s="22">
        <f t="shared" si="190"/>
        <v>0</v>
      </c>
      <c r="O753" s="22">
        <f t="shared" si="191"/>
        <v>0</v>
      </c>
      <c r="P753" s="35">
        <f>'Data Entry'!I753</f>
        <v>0</v>
      </c>
      <c r="Q753" s="35">
        <f>'Data Entry'!J753</f>
        <v>0</v>
      </c>
      <c r="R753" s="35">
        <f>'Data Entry'!K753</f>
        <v>0</v>
      </c>
      <c r="S753" s="35">
        <f>'Data Entry'!L753</f>
        <v>0</v>
      </c>
      <c r="T753" s="35">
        <f t="shared" si="192"/>
        <v>0</v>
      </c>
      <c r="U753" s="35">
        <f t="shared" si="193"/>
        <v>0</v>
      </c>
      <c r="V753" s="35" t="e">
        <f t="shared" si="201"/>
        <v>#DIV/0!</v>
      </c>
      <c r="W753" s="35" t="e">
        <f t="shared" si="202"/>
        <v>#DIV/0!</v>
      </c>
      <c r="X753" s="35">
        <f t="shared" si="203"/>
        <v>0</v>
      </c>
      <c r="Y753" s="35">
        <f t="shared" si="194"/>
        <v>0</v>
      </c>
      <c r="Z753" s="35">
        <f t="shared" si="195"/>
        <v>0</v>
      </c>
      <c r="AA753" s="35">
        <f t="shared" si="196"/>
        <v>0</v>
      </c>
      <c r="AB753" s="21">
        <f>'Data Entry'!S753</f>
        <v>0</v>
      </c>
      <c r="AC753" s="21">
        <f>'Data Entry'!T753</f>
        <v>0</v>
      </c>
      <c r="AD753" s="21">
        <f>'Data Entry'!U753</f>
        <v>0</v>
      </c>
      <c r="AE753" s="21">
        <f t="shared" si="197"/>
        <v>0</v>
      </c>
      <c r="AF753" s="13">
        <f>'Data Entry'!V753</f>
        <v>0</v>
      </c>
      <c r="AG753" s="13">
        <f t="shared" si="198"/>
        <v>0</v>
      </c>
      <c r="AH753" s="13">
        <f>'Data Entry'!W753</f>
        <v>0</v>
      </c>
      <c r="AI753" s="13">
        <f>'Data Entry'!X753</f>
        <v>0</v>
      </c>
      <c r="AJ753" s="13">
        <f>'Data Entry'!Y753</f>
        <v>0</v>
      </c>
      <c r="AK753" s="13">
        <f>'Data Entry'!Z753</f>
        <v>0</v>
      </c>
    </row>
    <row r="754" spans="1:37">
      <c r="A754" s="34">
        <f>'Data Entry'!A754</f>
        <v>0</v>
      </c>
      <c r="B754" s="34">
        <f>'Data Entry'!B754</f>
        <v>0</v>
      </c>
      <c r="C754" s="20">
        <f>IF('Data Entry'!C754="red",1,IF('Data Entry'!C754="blue",2,0))</f>
        <v>0</v>
      </c>
      <c r="D754" s="22">
        <f>'Data Entry'!D754</f>
        <v>0</v>
      </c>
      <c r="E754" s="22">
        <f>'Data Entry'!E754</f>
        <v>0</v>
      </c>
      <c r="F754" s="22">
        <f>'Data Entry'!F754</f>
        <v>0</v>
      </c>
      <c r="G754" s="22">
        <f>'Data Entry'!G754</f>
        <v>0</v>
      </c>
      <c r="H754" s="22">
        <f>'Data Entry'!H754</f>
        <v>0</v>
      </c>
      <c r="I754" s="22">
        <f t="shared" si="199"/>
        <v>0</v>
      </c>
      <c r="J754" s="22">
        <f t="shared" si="200"/>
        <v>0</v>
      </c>
      <c r="K754" s="22">
        <f t="shared" si="187"/>
        <v>0</v>
      </c>
      <c r="L754" s="22">
        <f t="shared" si="188"/>
        <v>0</v>
      </c>
      <c r="M754" s="22">
        <f t="shared" si="189"/>
        <v>0</v>
      </c>
      <c r="N754" s="22">
        <f t="shared" si="190"/>
        <v>0</v>
      </c>
      <c r="O754" s="22">
        <f t="shared" si="191"/>
        <v>0</v>
      </c>
      <c r="P754" s="35">
        <f>'Data Entry'!I754</f>
        <v>0</v>
      </c>
      <c r="Q754" s="35">
        <f>'Data Entry'!J754</f>
        <v>0</v>
      </c>
      <c r="R754" s="35">
        <f>'Data Entry'!K754</f>
        <v>0</v>
      </c>
      <c r="S754" s="35">
        <f>'Data Entry'!L754</f>
        <v>0</v>
      </c>
      <c r="T754" s="35">
        <f t="shared" si="192"/>
        <v>0</v>
      </c>
      <c r="U754" s="35">
        <f t="shared" si="193"/>
        <v>0</v>
      </c>
      <c r="V754" s="35" t="e">
        <f t="shared" si="201"/>
        <v>#DIV/0!</v>
      </c>
      <c r="W754" s="35" t="e">
        <f t="shared" si="202"/>
        <v>#DIV/0!</v>
      </c>
      <c r="X754" s="35">
        <f t="shared" si="203"/>
        <v>0</v>
      </c>
      <c r="Y754" s="35">
        <f t="shared" si="194"/>
        <v>0</v>
      </c>
      <c r="Z754" s="35">
        <f t="shared" si="195"/>
        <v>0</v>
      </c>
      <c r="AA754" s="35">
        <f t="shared" si="196"/>
        <v>0</v>
      </c>
      <c r="AB754" s="21">
        <f>'Data Entry'!S754</f>
        <v>0</v>
      </c>
      <c r="AC754" s="21">
        <f>'Data Entry'!T754</f>
        <v>0</v>
      </c>
      <c r="AD754" s="21">
        <f>'Data Entry'!U754</f>
        <v>0</v>
      </c>
      <c r="AE754" s="21">
        <f t="shared" si="197"/>
        <v>0</v>
      </c>
      <c r="AF754" s="13">
        <f>'Data Entry'!V754</f>
        <v>0</v>
      </c>
      <c r="AG754" s="13">
        <f t="shared" si="198"/>
        <v>0</v>
      </c>
      <c r="AH754" s="13">
        <f>'Data Entry'!W754</f>
        <v>0</v>
      </c>
      <c r="AI754" s="13">
        <f>'Data Entry'!X754</f>
        <v>0</v>
      </c>
      <c r="AJ754" s="13">
        <f>'Data Entry'!Y754</f>
        <v>0</v>
      </c>
      <c r="AK754" s="13">
        <f>'Data Entry'!Z754</f>
        <v>0</v>
      </c>
    </row>
    <row r="755" spans="1:37">
      <c r="A755" s="34">
        <f>'Data Entry'!A755</f>
        <v>0</v>
      </c>
      <c r="B755" s="34">
        <f>'Data Entry'!B755</f>
        <v>0</v>
      </c>
      <c r="C755" s="20">
        <f>IF('Data Entry'!C755="red",1,IF('Data Entry'!C755="blue",2,0))</f>
        <v>0</v>
      </c>
      <c r="D755" s="22">
        <f>'Data Entry'!D755</f>
        <v>0</v>
      </c>
      <c r="E755" s="22">
        <f>'Data Entry'!E755</f>
        <v>0</v>
      </c>
      <c r="F755" s="22">
        <f>'Data Entry'!F755</f>
        <v>0</v>
      </c>
      <c r="G755" s="22">
        <f>'Data Entry'!G755</f>
        <v>0</v>
      </c>
      <c r="H755" s="22">
        <f>'Data Entry'!H755</f>
        <v>0</v>
      </c>
      <c r="I755" s="22">
        <f t="shared" si="199"/>
        <v>0</v>
      </c>
      <c r="J755" s="22">
        <f t="shared" si="200"/>
        <v>0</v>
      </c>
      <c r="K755" s="22">
        <f t="shared" si="187"/>
        <v>0</v>
      </c>
      <c r="L755" s="22">
        <f t="shared" si="188"/>
        <v>0</v>
      </c>
      <c r="M755" s="22">
        <f t="shared" si="189"/>
        <v>0</v>
      </c>
      <c r="N755" s="22">
        <f t="shared" si="190"/>
        <v>0</v>
      </c>
      <c r="O755" s="22">
        <f t="shared" si="191"/>
        <v>0</v>
      </c>
      <c r="P755" s="35">
        <f>'Data Entry'!I755</f>
        <v>0</v>
      </c>
      <c r="Q755" s="35">
        <f>'Data Entry'!J755</f>
        <v>0</v>
      </c>
      <c r="R755" s="35">
        <f>'Data Entry'!K755</f>
        <v>0</v>
      </c>
      <c r="S755" s="35">
        <f>'Data Entry'!L755</f>
        <v>0</v>
      </c>
      <c r="T755" s="35">
        <f t="shared" si="192"/>
        <v>0</v>
      </c>
      <c r="U755" s="35">
        <f t="shared" si="193"/>
        <v>0</v>
      </c>
      <c r="V755" s="35" t="e">
        <f t="shared" si="201"/>
        <v>#DIV/0!</v>
      </c>
      <c r="W755" s="35" t="e">
        <f t="shared" si="202"/>
        <v>#DIV/0!</v>
      </c>
      <c r="X755" s="35">
        <f t="shared" si="203"/>
        <v>0</v>
      </c>
      <c r="Y755" s="35">
        <f t="shared" si="194"/>
        <v>0</v>
      </c>
      <c r="Z755" s="35">
        <f t="shared" si="195"/>
        <v>0</v>
      </c>
      <c r="AA755" s="35">
        <f t="shared" si="196"/>
        <v>0</v>
      </c>
      <c r="AB755" s="21">
        <f>'Data Entry'!S755</f>
        <v>0</v>
      </c>
      <c r="AC755" s="21">
        <f>'Data Entry'!T755</f>
        <v>0</v>
      </c>
      <c r="AD755" s="21">
        <f>'Data Entry'!U755</f>
        <v>0</v>
      </c>
      <c r="AE755" s="21">
        <f t="shared" si="197"/>
        <v>0</v>
      </c>
      <c r="AF755" s="13">
        <f>'Data Entry'!V755</f>
        <v>0</v>
      </c>
      <c r="AG755" s="13">
        <f t="shared" si="198"/>
        <v>0</v>
      </c>
      <c r="AH755" s="13">
        <f>'Data Entry'!W755</f>
        <v>0</v>
      </c>
      <c r="AI755" s="13">
        <f>'Data Entry'!X755</f>
        <v>0</v>
      </c>
      <c r="AJ755" s="13">
        <f>'Data Entry'!Y755</f>
        <v>0</v>
      </c>
      <c r="AK755" s="13">
        <f>'Data Entry'!Z755</f>
        <v>0</v>
      </c>
    </row>
    <row r="756" spans="1:37">
      <c r="A756" s="34">
        <f>'Data Entry'!A756</f>
        <v>0</v>
      </c>
      <c r="B756" s="34">
        <f>'Data Entry'!B756</f>
        <v>0</v>
      </c>
      <c r="C756" s="20">
        <f>IF('Data Entry'!C756="red",1,IF('Data Entry'!C756="blue",2,0))</f>
        <v>0</v>
      </c>
      <c r="D756" s="22">
        <f>'Data Entry'!D756</f>
        <v>0</v>
      </c>
      <c r="E756" s="22">
        <f>'Data Entry'!E756</f>
        <v>0</v>
      </c>
      <c r="F756" s="22">
        <f>'Data Entry'!F756</f>
        <v>0</v>
      </c>
      <c r="G756" s="22">
        <f>'Data Entry'!G756</f>
        <v>0</v>
      </c>
      <c r="H756" s="22">
        <f>'Data Entry'!H756</f>
        <v>0</v>
      </c>
      <c r="I756" s="22">
        <f t="shared" si="199"/>
        <v>0</v>
      </c>
      <c r="J756" s="22">
        <f t="shared" si="200"/>
        <v>0</v>
      </c>
      <c r="K756" s="22">
        <f t="shared" si="187"/>
        <v>0</v>
      </c>
      <c r="L756" s="22">
        <f t="shared" si="188"/>
        <v>0</v>
      </c>
      <c r="M756" s="22">
        <f t="shared" si="189"/>
        <v>0</v>
      </c>
      <c r="N756" s="22">
        <f t="shared" si="190"/>
        <v>0</v>
      </c>
      <c r="O756" s="22">
        <f t="shared" si="191"/>
        <v>0</v>
      </c>
      <c r="P756" s="35">
        <f>'Data Entry'!I756</f>
        <v>0</v>
      </c>
      <c r="Q756" s="35">
        <f>'Data Entry'!J756</f>
        <v>0</v>
      </c>
      <c r="R756" s="35">
        <f>'Data Entry'!K756</f>
        <v>0</v>
      </c>
      <c r="S756" s="35">
        <f>'Data Entry'!L756</f>
        <v>0</v>
      </c>
      <c r="T756" s="35">
        <f t="shared" si="192"/>
        <v>0</v>
      </c>
      <c r="U756" s="35">
        <f t="shared" si="193"/>
        <v>0</v>
      </c>
      <c r="V756" s="35" t="e">
        <f t="shared" si="201"/>
        <v>#DIV/0!</v>
      </c>
      <c r="W756" s="35" t="e">
        <f t="shared" si="202"/>
        <v>#DIV/0!</v>
      </c>
      <c r="X756" s="35">
        <f t="shared" si="203"/>
        <v>0</v>
      </c>
      <c r="Y756" s="35">
        <f t="shared" si="194"/>
        <v>0</v>
      </c>
      <c r="Z756" s="35">
        <f t="shared" si="195"/>
        <v>0</v>
      </c>
      <c r="AA756" s="35">
        <f t="shared" si="196"/>
        <v>0</v>
      </c>
      <c r="AB756" s="21">
        <f>'Data Entry'!S756</f>
        <v>0</v>
      </c>
      <c r="AC756" s="21">
        <f>'Data Entry'!T756</f>
        <v>0</v>
      </c>
      <c r="AD756" s="21">
        <f>'Data Entry'!U756</f>
        <v>0</v>
      </c>
      <c r="AE756" s="21">
        <f t="shared" si="197"/>
        <v>0</v>
      </c>
      <c r="AF756" s="13">
        <f>'Data Entry'!V756</f>
        <v>0</v>
      </c>
      <c r="AG756" s="13">
        <f t="shared" si="198"/>
        <v>0</v>
      </c>
      <c r="AH756" s="13">
        <f>'Data Entry'!W756</f>
        <v>0</v>
      </c>
      <c r="AI756" s="13">
        <f>'Data Entry'!X756</f>
        <v>0</v>
      </c>
      <c r="AJ756" s="13">
        <f>'Data Entry'!Y756</f>
        <v>0</v>
      </c>
      <c r="AK756" s="13">
        <f>'Data Entry'!Z756</f>
        <v>0</v>
      </c>
    </row>
    <row r="757" spans="1:37">
      <c r="A757" s="34">
        <f>'Data Entry'!A757</f>
        <v>0</v>
      </c>
      <c r="B757" s="34">
        <f>'Data Entry'!B757</f>
        <v>0</v>
      </c>
      <c r="C757" s="20">
        <f>IF('Data Entry'!C757="red",1,IF('Data Entry'!C757="blue",2,0))</f>
        <v>0</v>
      </c>
      <c r="D757" s="22">
        <f>'Data Entry'!D757</f>
        <v>0</v>
      </c>
      <c r="E757" s="22">
        <f>'Data Entry'!E757</f>
        <v>0</v>
      </c>
      <c r="F757" s="22">
        <f>'Data Entry'!F757</f>
        <v>0</v>
      </c>
      <c r="G757" s="22">
        <f>'Data Entry'!G757</f>
        <v>0</v>
      </c>
      <c r="H757" s="22">
        <f>'Data Entry'!H757</f>
        <v>0</v>
      </c>
      <c r="I757" s="22">
        <f t="shared" si="199"/>
        <v>0</v>
      </c>
      <c r="J757" s="22">
        <f t="shared" si="200"/>
        <v>0</v>
      </c>
      <c r="K757" s="22">
        <f t="shared" si="187"/>
        <v>0</v>
      </c>
      <c r="L757" s="22">
        <f t="shared" si="188"/>
        <v>0</v>
      </c>
      <c r="M757" s="22">
        <f t="shared" si="189"/>
        <v>0</v>
      </c>
      <c r="N757" s="22">
        <f t="shared" si="190"/>
        <v>0</v>
      </c>
      <c r="O757" s="22">
        <f t="shared" si="191"/>
        <v>0</v>
      </c>
      <c r="P757" s="35">
        <f>'Data Entry'!I757</f>
        <v>0</v>
      </c>
      <c r="Q757" s="35">
        <f>'Data Entry'!J757</f>
        <v>0</v>
      </c>
      <c r="R757" s="35">
        <f>'Data Entry'!K757</f>
        <v>0</v>
      </c>
      <c r="S757" s="35">
        <f>'Data Entry'!L757</f>
        <v>0</v>
      </c>
      <c r="T757" s="35">
        <f t="shared" si="192"/>
        <v>0</v>
      </c>
      <c r="U757" s="35">
        <f t="shared" si="193"/>
        <v>0</v>
      </c>
      <c r="V757" s="35" t="e">
        <f t="shared" si="201"/>
        <v>#DIV/0!</v>
      </c>
      <c r="W757" s="35" t="e">
        <f t="shared" si="202"/>
        <v>#DIV/0!</v>
      </c>
      <c r="X757" s="35">
        <f t="shared" si="203"/>
        <v>0</v>
      </c>
      <c r="Y757" s="35">
        <f t="shared" si="194"/>
        <v>0</v>
      </c>
      <c r="Z757" s="35">
        <f t="shared" si="195"/>
        <v>0</v>
      </c>
      <c r="AA757" s="35">
        <f t="shared" si="196"/>
        <v>0</v>
      </c>
      <c r="AB757" s="21">
        <f>'Data Entry'!S757</f>
        <v>0</v>
      </c>
      <c r="AC757" s="21">
        <f>'Data Entry'!T757</f>
        <v>0</v>
      </c>
      <c r="AD757" s="21">
        <f>'Data Entry'!U757</f>
        <v>0</v>
      </c>
      <c r="AE757" s="21">
        <f t="shared" si="197"/>
        <v>0</v>
      </c>
      <c r="AF757" s="13">
        <f>'Data Entry'!V757</f>
        <v>0</v>
      </c>
      <c r="AG757" s="13">
        <f t="shared" si="198"/>
        <v>0</v>
      </c>
      <c r="AH757" s="13">
        <f>'Data Entry'!W757</f>
        <v>0</v>
      </c>
      <c r="AI757" s="13">
        <f>'Data Entry'!X757</f>
        <v>0</v>
      </c>
      <c r="AJ757" s="13">
        <f>'Data Entry'!Y757</f>
        <v>0</v>
      </c>
      <c r="AK757" s="13">
        <f>'Data Entry'!Z757</f>
        <v>0</v>
      </c>
    </row>
    <row r="758" spans="1:37">
      <c r="A758" s="34">
        <f>'Data Entry'!A758</f>
        <v>0</v>
      </c>
      <c r="B758" s="34">
        <f>'Data Entry'!B758</f>
        <v>0</v>
      </c>
      <c r="C758" s="20">
        <f>IF('Data Entry'!C758="red",1,IF('Data Entry'!C758="blue",2,0))</f>
        <v>0</v>
      </c>
      <c r="D758" s="22">
        <f>'Data Entry'!D758</f>
        <v>0</v>
      </c>
      <c r="E758" s="22">
        <f>'Data Entry'!E758</f>
        <v>0</v>
      </c>
      <c r="F758" s="22">
        <f>'Data Entry'!F758</f>
        <v>0</v>
      </c>
      <c r="G758" s="22">
        <f>'Data Entry'!G758</f>
        <v>0</v>
      </c>
      <c r="H758" s="22">
        <f>'Data Entry'!H758</f>
        <v>0</v>
      </c>
      <c r="I758" s="22">
        <f t="shared" si="199"/>
        <v>0</v>
      </c>
      <c r="J758" s="22">
        <f t="shared" si="200"/>
        <v>0</v>
      </c>
      <c r="K758" s="22">
        <f t="shared" si="187"/>
        <v>0</v>
      </c>
      <c r="L758" s="22">
        <f t="shared" si="188"/>
        <v>0</v>
      </c>
      <c r="M758" s="22">
        <f t="shared" si="189"/>
        <v>0</v>
      </c>
      <c r="N758" s="22">
        <f t="shared" si="190"/>
        <v>0</v>
      </c>
      <c r="O758" s="22">
        <f t="shared" si="191"/>
        <v>0</v>
      </c>
      <c r="P758" s="35">
        <f>'Data Entry'!I758</f>
        <v>0</v>
      </c>
      <c r="Q758" s="35">
        <f>'Data Entry'!J758</f>
        <v>0</v>
      </c>
      <c r="R758" s="35">
        <f>'Data Entry'!K758</f>
        <v>0</v>
      </c>
      <c r="S758" s="35">
        <f>'Data Entry'!L758</f>
        <v>0</v>
      </c>
      <c r="T758" s="35">
        <f t="shared" si="192"/>
        <v>0</v>
      </c>
      <c r="U758" s="35">
        <f t="shared" si="193"/>
        <v>0</v>
      </c>
      <c r="V758" s="35" t="e">
        <f t="shared" si="201"/>
        <v>#DIV/0!</v>
      </c>
      <c r="W758" s="35" t="e">
        <f t="shared" si="202"/>
        <v>#DIV/0!</v>
      </c>
      <c r="X758" s="35">
        <f t="shared" si="203"/>
        <v>0</v>
      </c>
      <c r="Y758" s="35">
        <f t="shared" si="194"/>
        <v>0</v>
      </c>
      <c r="Z758" s="35">
        <f t="shared" si="195"/>
        <v>0</v>
      </c>
      <c r="AA758" s="35">
        <f t="shared" si="196"/>
        <v>0</v>
      </c>
      <c r="AB758" s="21">
        <f>'Data Entry'!S758</f>
        <v>0</v>
      </c>
      <c r="AC758" s="21">
        <f>'Data Entry'!T758</f>
        <v>0</v>
      </c>
      <c r="AD758" s="21">
        <f>'Data Entry'!U758</f>
        <v>0</v>
      </c>
      <c r="AE758" s="21">
        <f t="shared" si="197"/>
        <v>0</v>
      </c>
      <c r="AF758" s="13">
        <f>'Data Entry'!V758</f>
        <v>0</v>
      </c>
      <c r="AG758" s="13">
        <f t="shared" si="198"/>
        <v>0</v>
      </c>
      <c r="AH758" s="13">
        <f>'Data Entry'!W758</f>
        <v>0</v>
      </c>
      <c r="AI758" s="13">
        <f>'Data Entry'!X758</f>
        <v>0</v>
      </c>
      <c r="AJ758" s="13">
        <f>'Data Entry'!Y758</f>
        <v>0</v>
      </c>
      <c r="AK758" s="13">
        <f>'Data Entry'!Z758</f>
        <v>0</v>
      </c>
    </row>
    <row r="759" spans="1:37">
      <c r="A759" s="34">
        <f>'Data Entry'!A759</f>
        <v>0</v>
      </c>
      <c r="B759" s="34">
        <f>'Data Entry'!B759</f>
        <v>0</v>
      </c>
      <c r="C759" s="20">
        <f>IF('Data Entry'!C759="red",1,IF('Data Entry'!C759="blue",2,0))</f>
        <v>0</v>
      </c>
      <c r="D759" s="22">
        <f>'Data Entry'!D759</f>
        <v>0</v>
      </c>
      <c r="E759" s="22">
        <f>'Data Entry'!E759</f>
        <v>0</v>
      </c>
      <c r="F759" s="22">
        <f>'Data Entry'!F759</f>
        <v>0</v>
      </c>
      <c r="G759" s="22">
        <f>'Data Entry'!G759</f>
        <v>0</v>
      </c>
      <c r="H759" s="22">
        <f>'Data Entry'!H759</f>
        <v>0</v>
      </c>
      <c r="I759" s="22">
        <f t="shared" si="199"/>
        <v>0</v>
      </c>
      <c r="J759" s="22">
        <f t="shared" si="200"/>
        <v>0</v>
      </c>
      <c r="K759" s="22">
        <f t="shared" si="187"/>
        <v>0</v>
      </c>
      <c r="L759" s="22">
        <f t="shared" si="188"/>
        <v>0</v>
      </c>
      <c r="M759" s="22">
        <f t="shared" si="189"/>
        <v>0</v>
      </c>
      <c r="N759" s="22">
        <f t="shared" si="190"/>
        <v>0</v>
      </c>
      <c r="O759" s="22">
        <f t="shared" si="191"/>
        <v>0</v>
      </c>
      <c r="P759" s="35">
        <f>'Data Entry'!I759</f>
        <v>0</v>
      </c>
      <c r="Q759" s="35">
        <f>'Data Entry'!J759</f>
        <v>0</v>
      </c>
      <c r="R759" s="35">
        <f>'Data Entry'!K759</f>
        <v>0</v>
      </c>
      <c r="S759" s="35">
        <f>'Data Entry'!L759</f>
        <v>0</v>
      </c>
      <c r="T759" s="35">
        <f t="shared" si="192"/>
        <v>0</v>
      </c>
      <c r="U759" s="35">
        <f t="shared" si="193"/>
        <v>0</v>
      </c>
      <c r="V759" s="35" t="e">
        <f t="shared" si="201"/>
        <v>#DIV/0!</v>
      </c>
      <c r="W759" s="35" t="e">
        <f t="shared" si="202"/>
        <v>#DIV/0!</v>
      </c>
      <c r="X759" s="35">
        <f t="shared" si="203"/>
        <v>0</v>
      </c>
      <c r="Y759" s="35">
        <f t="shared" si="194"/>
        <v>0</v>
      </c>
      <c r="Z759" s="35">
        <f t="shared" si="195"/>
        <v>0</v>
      </c>
      <c r="AA759" s="35">
        <f t="shared" si="196"/>
        <v>0</v>
      </c>
      <c r="AB759" s="21">
        <f>'Data Entry'!S759</f>
        <v>0</v>
      </c>
      <c r="AC759" s="21">
        <f>'Data Entry'!T759</f>
        <v>0</v>
      </c>
      <c r="AD759" s="21">
        <f>'Data Entry'!U759</f>
        <v>0</v>
      </c>
      <c r="AE759" s="21">
        <f t="shared" si="197"/>
        <v>0</v>
      </c>
      <c r="AF759" s="13">
        <f>'Data Entry'!V759</f>
        <v>0</v>
      </c>
      <c r="AG759" s="13">
        <f t="shared" si="198"/>
        <v>0</v>
      </c>
      <c r="AH759" s="13">
        <f>'Data Entry'!W759</f>
        <v>0</v>
      </c>
      <c r="AI759" s="13">
        <f>'Data Entry'!X759</f>
        <v>0</v>
      </c>
      <c r="AJ759" s="13">
        <f>'Data Entry'!Y759</f>
        <v>0</v>
      </c>
      <c r="AK759" s="13">
        <f>'Data Entry'!Z759</f>
        <v>0</v>
      </c>
    </row>
    <row r="760" spans="1:37">
      <c r="A760" s="34">
        <f>'Data Entry'!A760</f>
        <v>0</v>
      </c>
      <c r="B760" s="34">
        <f>'Data Entry'!B760</f>
        <v>0</v>
      </c>
      <c r="C760" s="20">
        <f>IF('Data Entry'!C760="red",1,IF('Data Entry'!C760="blue",2,0))</f>
        <v>0</v>
      </c>
      <c r="D760" s="22">
        <f>'Data Entry'!D760</f>
        <v>0</v>
      </c>
      <c r="E760" s="22">
        <f>'Data Entry'!E760</f>
        <v>0</v>
      </c>
      <c r="F760" s="22">
        <f>'Data Entry'!F760</f>
        <v>0</v>
      </c>
      <c r="G760" s="22">
        <f>'Data Entry'!G760</f>
        <v>0</v>
      </c>
      <c r="H760" s="22">
        <f>'Data Entry'!H760</f>
        <v>0</v>
      </c>
      <c r="I760" s="22">
        <f t="shared" si="199"/>
        <v>0</v>
      </c>
      <c r="J760" s="22">
        <f t="shared" si="200"/>
        <v>0</v>
      </c>
      <c r="K760" s="22">
        <f t="shared" si="187"/>
        <v>0</v>
      </c>
      <c r="L760" s="22">
        <f t="shared" si="188"/>
        <v>0</v>
      </c>
      <c r="M760" s="22">
        <f t="shared" si="189"/>
        <v>0</v>
      </c>
      <c r="N760" s="22">
        <f t="shared" si="190"/>
        <v>0</v>
      </c>
      <c r="O760" s="22">
        <f t="shared" si="191"/>
        <v>0</v>
      </c>
      <c r="P760" s="35">
        <f>'Data Entry'!I760</f>
        <v>0</v>
      </c>
      <c r="Q760" s="35">
        <f>'Data Entry'!J760</f>
        <v>0</v>
      </c>
      <c r="R760" s="35">
        <f>'Data Entry'!K760</f>
        <v>0</v>
      </c>
      <c r="S760" s="35">
        <f>'Data Entry'!L760</f>
        <v>0</v>
      </c>
      <c r="T760" s="35">
        <f t="shared" si="192"/>
        <v>0</v>
      </c>
      <c r="U760" s="35">
        <f t="shared" si="193"/>
        <v>0</v>
      </c>
      <c r="V760" s="35" t="e">
        <f t="shared" si="201"/>
        <v>#DIV/0!</v>
      </c>
      <c r="W760" s="35" t="e">
        <f t="shared" si="202"/>
        <v>#DIV/0!</v>
      </c>
      <c r="X760" s="35">
        <f t="shared" si="203"/>
        <v>0</v>
      </c>
      <c r="Y760" s="35">
        <f t="shared" si="194"/>
        <v>0</v>
      </c>
      <c r="Z760" s="35">
        <f t="shared" si="195"/>
        <v>0</v>
      </c>
      <c r="AA760" s="35">
        <f t="shared" si="196"/>
        <v>0</v>
      </c>
      <c r="AB760" s="21">
        <f>'Data Entry'!S760</f>
        <v>0</v>
      </c>
      <c r="AC760" s="21">
        <f>'Data Entry'!T760</f>
        <v>0</v>
      </c>
      <c r="AD760" s="21">
        <f>'Data Entry'!U760</f>
        <v>0</v>
      </c>
      <c r="AE760" s="21">
        <f t="shared" si="197"/>
        <v>0</v>
      </c>
      <c r="AF760" s="13">
        <f>'Data Entry'!V760</f>
        <v>0</v>
      </c>
      <c r="AG760" s="13">
        <f t="shared" si="198"/>
        <v>0</v>
      </c>
      <c r="AH760" s="13">
        <f>'Data Entry'!W760</f>
        <v>0</v>
      </c>
      <c r="AI760" s="13">
        <f>'Data Entry'!X760</f>
        <v>0</v>
      </c>
      <c r="AJ760" s="13">
        <f>'Data Entry'!Y760</f>
        <v>0</v>
      </c>
      <c r="AK760" s="13">
        <f>'Data Entry'!Z760</f>
        <v>0</v>
      </c>
    </row>
    <row r="761" spans="1:37">
      <c r="A761" s="34">
        <f>'Data Entry'!A761</f>
        <v>0</v>
      </c>
      <c r="B761" s="34">
        <f>'Data Entry'!B761</f>
        <v>0</v>
      </c>
      <c r="C761" s="20">
        <f>IF('Data Entry'!C761="red",1,IF('Data Entry'!C761="blue",2,0))</f>
        <v>0</v>
      </c>
      <c r="D761" s="22">
        <f>'Data Entry'!D761</f>
        <v>0</v>
      </c>
      <c r="E761" s="22">
        <f>'Data Entry'!E761</f>
        <v>0</v>
      </c>
      <c r="F761" s="22">
        <f>'Data Entry'!F761</f>
        <v>0</v>
      </c>
      <c r="G761" s="22">
        <f>'Data Entry'!G761</f>
        <v>0</v>
      </c>
      <c r="H761" s="22">
        <f>'Data Entry'!H761</f>
        <v>0</v>
      </c>
      <c r="I761" s="22">
        <f t="shared" si="199"/>
        <v>0</v>
      </c>
      <c r="J761" s="22">
        <f t="shared" si="200"/>
        <v>0</v>
      </c>
      <c r="K761" s="22">
        <f t="shared" si="187"/>
        <v>0</v>
      </c>
      <c r="L761" s="22">
        <f t="shared" si="188"/>
        <v>0</v>
      </c>
      <c r="M761" s="22">
        <f t="shared" si="189"/>
        <v>0</v>
      </c>
      <c r="N761" s="22">
        <f t="shared" si="190"/>
        <v>0</v>
      </c>
      <c r="O761" s="22">
        <f t="shared" si="191"/>
        <v>0</v>
      </c>
      <c r="P761" s="35">
        <f>'Data Entry'!I761</f>
        <v>0</v>
      </c>
      <c r="Q761" s="35">
        <f>'Data Entry'!J761</f>
        <v>0</v>
      </c>
      <c r="R761" s="35">
        <f>'Data Entry'!K761</f>
        <v>0</v>
      </c>
      <c r="S761" s="35">
        <f>'Data Entry'!L761</f>
        <v>0</v>
      </c>
      <c r="T761" s="35">
        <f t="shared" si="192"/>
        <v>0</v>
      </c>
      <c r="U761" s="35">
        <f t="shared" si="193"/>
        <v>0</v>
      </c>
      <c r="V761" s="35" t="e">
        <f t="shared" si="201"/>
        <v>#DIV/0!</v>
      </c>
      <c r="W761" s="35" t="e">
        <f t="shared" si="202"/>
        <v>#DIV/0!</v>
      </c>
      <c r="X761" s="35">
        <f t="shared" si="203"/>
        <v>0</v>
      </c>
      <c r="Y761" s="35">
        <f t="shared" si="194"/>
        <v>0</v>
      </c>
      <c r="Z761" s="35">
        <f t="shared" si="195"/>
        <v>0</v>
      </c>
      <c r="AA761" s="35">
        <f t="shared" si="196"/>
        <v>0</v>
      </c>
      <c r="AB761" s="21">
        <f>'Data Entry'!S761</f>
        <v>0</v>
      </c>
      <c r="AC761" s="21">
        <f>'Data Entry'!T761</f>
        <v>0</v>
      </c>
      <c r="AD761" s="21">
        <f>'Data Entry'!U761</f>
        <v>0</v>
      </c>
      <c r="AE761" s="21">
        <f t="shared" si="197"/>
        <v>0</v>
      </c>
      <c r="AF761" s="13">
        <f>'Data Entry'!V761</f>
        <v>0</v>
      </c>
      <c r="AG761" s="13">
        <f t="shared" si="198"/>
        <v>0</v>
      </c>
      <c r="AH761" s="13">
        <f>'Data Entry'!W761</f>
        <v>0</v>
      </c>
      <c r="AI761" s="13">
        <f>'Data Entry'!X761</f>
        <v>0</v>
      </c>
      <c r="AJ761" s="13">
        <f>'Data Entry'!Y761</f>
        <v>0</v>
      </c>
      <c r="AK761" s="13">
        <f>'Data Entry'!Z761</f>
        <v>0</v>
      </c>
    </row>
    <row r="762" spans="1:37">
      <c r="A762" s="34">
        <f>'Data Entry'!A762</f>
        <v>0</v>
      </c>
      <c r="B762" s="34">
        <f>'Data Entry'!B762</f>
        <v>0</v>
      </c>
      <c r="C762" s="20">
        <f>IF('Data Entry'!C762="red",1,IF('Data Entry'!C762="blue",2,0))</f>
        <v>0</v>
      </c>
      <c r="D762" s="22">
        <f>'Data Entry'!D762</f>
        <v>0</v>
      </c>
      <c r="E762" s="22">
        <f>'Data Entry'!E762</f>
        <v>0</v>
      </c>
      <c r="F762" s="22">
        <f>'Data Entry'!F762</f>
        <v>0</v>
      </c>
      <c r="G762" s="22">
        <f>'Data Entry'!G762</f>
        <v>0</v>
      </c>
      <c r="H762" s="22">
        <f>'Data Entry'!H762</f>
        <v>0</v>
      </c>
      <c r="I762" s="22">
        <f t="shared" si="199"/>
        <v>0</v>
      </c>
      <c r="J762" s="22">
        <f t="shared" si="200"/>
        <v>0</v>
      </c>
      <c r="K762" s="22">
        <f t="shared" si="187"/>
        <v>0</v>
      </c>
      <c r="L762" s="22">
        <f t="shared" si="188"/>
        <v>0</v>
      </c>
      <c r="M762" s="22">
        <f t="shared" si="189"/>
        <v>0</v>
      </c>
      <c r="N762" s="22">
        <f t="shared" si="190"/>
        <v>0</v>
      </c>
      <c r="O762" s="22">
        <f t="shared" si="191"/>
        <v>0</v>
      </c>
      <c r="P762" s="35">
        <f>'Data Entry'!I762</f>
        <v>0</v>
      </c>
      <c r="Q762" s="35">
        <f>'Data Entry'!J762</f>
        <v>0</v>
      </c>
      <c r="R762" s="35">
        <f>'Data Entry'!K762</f>
        <v>0</v>
      </c>
      <c r="S762" s="35">
        <f>'Data Entry'!L762</f>
        <v>0</v>
      </c>
      <c r="T762" s="35">
        <f t="shared" si="192"/>
        <v>0</v>
      </c>
      <c r="U762" s="35">
        <f t="shared" si="193"/>
        <v>0</v>
      </c>
      <c r="V762" s="35" t="e">
        <f t="shared" si="201"/>
        <v>#DIV/0!</v>
      </c>
      <c r="W762" s="35" t="e">
        <f t="shared" si="202"/>
        <v>#DIV/0!</v>
      </c>
      <c r="X762" s="35">
        <f t="shared" si="203"/>
        <v>0</v>
      </c>
      <c r="Y762" s="35">
        <f t="shared" si="194"/>
        <v>0</v>
      </c>
      <c r="Z762" s="35">
        <f t="shared" si="195"/>
        <v>0</v>
      </c>
      <c r="AA762" s="35">
        <f t="shared" si="196"/>
        <v>0</v>
      </c>
      <c r="AB762" s="21">
        <f>'Data Entry'!S762</f>
        <v>0</v>
      </c>
      <c r="AC762" s="21">
        <f>'Data Entry'!T762</f>
        <v>0</v>
      </c>
      <c r="AD762" s="21">
        <f>'Data Entry'!U762</f>
        <v>0</v>
      </c>
      <c r="AE762" s="21">
        <f t="shared" si="197"/>
        <v>0</v>
      </c>
      <c r="AF762" s="13">
        <f>'Data Entry'!V762</f>
        <v>0</v>
      </c>
      <c r="AG762" s="13">
        <f t="shared" si="198"/>
        <v>0</v>
      </c>
      <c r="AH762" s="13">
        <f>'Data Entry'!W762</f>
        <v>0</v>
      </c>
      <c r="AI762" s="13">
        <f>'Data Entry'!X762</f>
        <v>0</v>
      </c>
      <c r="AJ762" s="13">
        <f>'Data Entry'!Y762</f>
        <v>0</v>
      </c>
      <c r="AK762" s="13">
        <f>'Data Entry'!Z762</f>
        <v>0</v>
      </c>
    </row>
    <row r="763" spans="1:37">
      <c r="A763" s="34">
        <f>'Data Entry'!A763</f>
        <v>0</v>
      </c>
      <c r="B763" s="34">
        <f>'Data Entry'!B763</f>
        <v>0</v>
      </c>
      <c r="C763" s="20">
        <f>IF('Data Entry'!C763="red",1,IF('Data Entry'!C763="blue",2,0))</f>
        <v>0</v>
      </c>
      <c r="D763" s="22">
        <f>'Data Entry'!D763</f>
        <v>0</v>
      </c>
      <c r="E763" s="22">
        <f>'Data Entry'!E763</f>
        <v>0</v>
      </c>
      <c r="F763" s="22">
        <f>'Data Entry'!F763</f>
        <v>0</v>
      </c>
      <c r="G763" s="22">
        <f>'Data Entry'!G763</f>
        <v>0</v>
      </c>
      <c r="H763" s="22">
        <f>'Data Entry'!H763</f>
        <v>0</v>
      </c>
      <c r="I763" s="22">
        <f t="shared" si="199"/>
        <v>0</v>
      </c>
      <c r="J763" s="22">
        <f t="shared" si="200"/>
        <v>0</v>
      </c>
      <c r="K763" s="22">
        <f t="shared" si="187"/>
        <v>0</v>
      </c>
      <c r="L763" s="22">
        <f t="shared" si="188"/>
        <v>0</v>
      </c>
      <c r="M763" s="22">
        <f t="shared" si="189"/>
        <v>0</v>
      </c>
      <c r="N763" s="22">
        <f t="shared" si="190"/>
        <v>0</v>
      </c>
      <c r="O763" s="22">
        <f t="shared" si="191"/>
        <v>0</v>
      </c>
      <c r="P763" s="35">
        <f>'Data Entry'!I763</f>
        <v>0</v>
      </c>
      <c r="Q763" s="35">
        <f>'Data Entry'!J763</f>
        <v>0</v>
      </c>
      <c r="R763" s="35">
        <f>'Data Entry'!K763</f>
        <v>0</v>
      </c>
      <c r="S763" s="35">
        <f>'Data Entry'!L763</f>
        <v>0</v>
      </c>
      <c r="T763" s="35">
        <f t="shared" si="192"/>
        <v>0</v>
      </c>
      <c r="U763" s="35">
        <f t="shared" si="193"/>
        <v>0</v>
      </c>
      <c r="V763" s="35" t="e">
        <f t="shared" si="201"/>
        <v>#DIV/0!</v>
      </c>
      <c r="W763" s="35" t="e">
        <f t="shared" si="202"/>
        <v>#DIV/0!</v>
      </c>
      <c r="X763" s="35">
        <f t="shared" si="203"/>
        <v>0</v>
      </c>
      <c r="Y763" s="35">
        <f t="shared" si="194"/>
        <v>0</v>
      </c>
      <c r="Z763" s="35">
        <f t="shared" si="195"/>
        <v>0</v>
      </c>
      <c r="AA763" s="35">
        <f t="shared" si="196"/>
        <v>0</v>
      </c>
      <c r="AB763" s="21">
        <f>'Data Entry'!S763</f>
        <v>0</v>
      </c>
      <c r="AC763" s="21">
        <f>'Data Entry'!T763</f>
        <v>0</v>
      </c>
      <c r="AD763" s="21">
        <f>'Data Entry'!U763</f>
        <v>0</v>
      </c>
      <c r="AE763" s="21">
        <f t="shared" si="197"/>
        <v>0</v>
      </c>
      <c r="AF763" s="13">
        <f>'Data Entry'!V763</f>
        <v>0</v>
      </c>
      <c r="AG763" s="13">
        <f t="shared" si="198"/>
        <v>0</v>
      </c>
      <c r="AH763" s="13">
        <f>'Data Entry'!W763</f>
        <v>0</v>
      </c>
      <c r="AI763" s="13">
        <f>'Data Entry'!X763</f>
        <v>0</v>
      </c>
      <c r="AJ763" s="13">
        <f>'Data Entry'!Y763</f>
        <v>0</v>
      </c>
      <c r="AK763" s="13">
        <f>'Data Entry'!Z763</f>
        <v>0</v>
      </c>
    </row>
    <row r="764" spans="1:37">
      <c r="A764" s="34">
        <f>'Data Entry'!A764</f>
        <v>0</v>
      </c>
      <c r="B764" s="34">
        <f>'Data Entry'!B764</f>
        <v>0</v>
      </c>
      <c r="C764" s="20">
        <f>IF('Data Entry'!C764="red",1,IF('Data Entry'!C764="blue",2,0))</f>
        <v>0</v>
      </c>
      <c r="D764" s="22">
        <f>'Data Entry'!D764</f>
        <v>0</v>
      </c>
      <c r="E764" s="22">
        <f>'Data Entry'!E764</f>
        <v>0</v>
      </c>
      <c r="F764" s="22">
        <f>'Data Entry'!F764</f>
        <v>0</v>
      </c>
      <c r="G764" s="22">
        <f>'Data Entry'!G764</f>
        <v>0</v>
      </c>
      <c r="H764" s="22">
        <f>'Data Entry'!H764</f>
        <v>0</v>
      </c>
      <c r="I764" s="22">
        <f t="shared" si="199"/>
        <v>0</v>
      </c>
      <c r="J764" s="22">
        <f t="shared" si="200"/>
        <v>0</v>
      </c>
      <c r="K764" s="22">
        <f t="shared" si="187"/>
        <v>0</v>
      </c>
      <c r="L764" s="22">
        <f t="shared" si="188"/>
        <v>0</v>
      </c>
      <c r="M764" s="22">
        <f t="shared" si="189"/>
        <v>0</v>
      </c>
      <c r="N764" s="22">
        <f t="shared" si="190"/>
        <v>0</v>
      </c>
      <c r="O764" s="22">
        <f t="shared" si="191"/>
        <v>0</v>
      </c>
      <c r="P764" s="35">
        <f>'Data Entry'!I764</f>
        <v>0</v>
      </c>
      <c r="Q764" s="35">
        <f>'Data Entry'!J764</f>
        <v>0</v>
      </c>
      <c r="R764" s="35">
        <f>'Data Entry'!K764</f>
        <v>0</v>
      </c>
      <c r="S764" s="35">
        <f>'Data Entry'!L764</f>
        <v>0</v>
      </c>
      <c r="T764" s="35">
        <f t="shared" si="192"/>
        <v>0</v>
      </c>
      <c r="U764" s="35">
        <f t="shared" si="193"/>
        <v>0</v>
      </c>
      <c r="V764" s="35" t="e">
        <f t="shared" si="201"/>
        <v>#DIV/0!</v>
      </c>
      <c r="W764" s="35" t="e">
        <f t="shared" si="202"/>
        <v>#DIV/0!</v>
      </c>
      <c r="X764" s="35">
        <f t="shared" si="203"/>
        <v>0</v>
      </c>
      <c r="Y764" s="35">
        <f t="shared" si="194"/>
        <v>0</v>
      </c>
      <c r="Z764" s="35">
        <f t="shared" si="195"/>
        <v>0</v>
      </c>
      <c r="AA764" s="35">
        <f t="shared" si="196"/>
        <v>0</v>
      </c>
      <c r="AB764" s="21">
        <f>'Data Entry'!S764</f>
        <v>0</v>
      </c>
      <c r="AC764" s="21">
        <f>'Data Entry'!T764</f>
        <v>0</v>
      </c>
      <c r="AD764" s="21">
        <f>'Data Entry'!U764</f>
        <v>0</v>
      </c>
      <c r="AE764" s="21">
        <f t="shared" si="197"/>
        <v>0</v>
      </c>
      <c r="AF764" s="13">
        <f>'Data Entry'!V764</f>
        <v>0</v>
      </c>
      <c r="AG764" s="13">
        <f t="shared" si="198"/>
        <v>0</v>
      </c>
      <c r="AH764" s="13">
        <f>'Data Entry'!W764</f>
        <v>0</v>
      </c>
      <c r="AI764" s="13">
        <f>'Data Entry'!X764</f>
        <v>0</v>
      </c>
      <c r="AJ764" s="13">
        <f>'Data Entry'!Y764</f>
        <v>0</v>
      </c>
      <c r="AK764" s="13">
        <f>'Data Entry'!Z764</f>
        <v>0</v>
      </c>
    </row>
    <row r="765" spans="1:37">
      <c r="A765" s="34">
        <f>'Data Entry'!A765</f>
        <v>0</v>
      </c>
      <c r="B765" s="34">
        <f>'Data Entry'!B765</f>
        <v>0</v>
      </c>
      <c r="C765" s="20">
        <f>IF('Data Entry'!C765="red",1,IF('Data Entry'!C765="blue",2,0))</f>
        <v>0</v>
      </c>
      <c r="D765" s="22">
        <f>'Data Entry'!D765</f>
        <v>0</v>
      </c>
      <c r="E765" s="22">
        <f>'Data Entry'!E765</f>
        <v>0</v>
      </c>
      <c r="F765" s="22">
        <f>'Data Entry'!F765</f>
        <v>0</v>
      </c>
      <c r="G765" s="22">
        <f>'Data Entry'!G765</f>
        <v>0</v>
      </c>
      <c r="H765" s="22">
        <f>'Data Entry'!H765</f>
        <v>0</v>
      </c>
      <c r="I765" s="22">
        <f t="shared" si="199"/>
        <v>0</v>
      </c>
      <c r="J765" s="22">
        <f t="shared" si="200"/>
        <v>0</v>
      </c>
      <c r="K765" s="22">
        <f t="shared" si="187"/>
        <v>0</v>
      </c>
      <c r="L765" s="22">
        <f t="shared" si="188"/>
        <v>0</v>
      </c>
      <c r="M765" s="22">
        <f t="shared" si="189"/>
        <v>0</v>
      </c>
      <c r="N765" s="22">
        <f t="shared" si="190"/>
        <v>0</v>
      </c>
      <c r="O765" s="22">
        <f t="shared" si="191"/>
        <v>0</v>
      </c>
      <c r="P765" s="35">
        <f>'Data Entry'!I765</f>
        <v>0</v>
      </c>
      <c r="Q765" s="35">
        <f>'Data Entry'!J765</f>
        <v>0</v>
      </c>
      <c r="R765" s="35">
        <f>'Data Entry'!K765</f>
        <v>0</v>
      </c>
      <c r="S765" s="35">
        <f>'Data Entry'!L765</f>
        <v>0</v>
      </c>
      <c r="T765" s="35">
        <f t="shared" si="192"/>
        <v>0</v>
      </c>
      <c r="U765" s="35">
        <f t="shared" si="193"/>
        <v>0</v>
      </c>
      <c r="V765" s="35" t="e">
        <f t="shared" si="201"/>
        <v>#DIV/0!</v>
      </c>
      <c r="W765" s="35" t="e">
        <f t="shared" si="202"/>
        <v>#DIV/0!</v>
      </c>
      <c r="X765" s="35">
        <f t="shared" si="203"/>
        <v>0</v>
      </c>
      <c r="Y765" s="35">
        <f t="shared" si="194"/>
        <v>0</v>
      </c>
      <c r="Z765" s="35">
        <f t="shared" si="195"/>
        <v>0</v>
      </c>
      <c r="AA765" s="35">
        <f t="shared" si="196"/>
        <v>0</v>
      </c>
      <c r="AB765" s="21">
        <f>'Data Entry'!S765</f>
        <v>0</v>
      </c>
      <c r="AC765" s="21">
        <f>'Data Entry'!T765</f>
        <v>0</v>
      </c>
      <c r="AD765" s="21">
        <f>'Data Entry'!U765</f>
        <v>0</v>
      </c>
      <c r="AE765" s="21">
        <f t="shared" si="197"/>
        <v>0</v>
      </c>
      <c r="AF765" s="13">
        <f>'Data Entry'!V765</f>
        <v>0</v>
      </c>
      <c r="AG765" s="13">
        <f t="shared" si="198"/>
        <v>0</v>
      </c>
      <c r="AH765" s="13">
        <f>'Data Entry'!W765</f>
        <v>0</v>
      </c>
      <c r="AI765" s="13">
        <f>'Data Entry'!X765</f>
        <v>0</v>
      </c>
      <c r="AJ765" s="13">
        <f>'Data Entry'!Y765</f>
        <v>0</v>
      </c>
      <c r="AK765" s="13">
        <f>'Data Entry'!Z765</f>
        <v>0</v>
      </c>
    </row>
    <row r="766" spans="1:37">
      <c r="A766" s="34">
        <f>'Data Entry'!A766</f>
        <v>0</v>
      </c>
      <c r="B766" s="34">
        <f>'Data Entry'!B766</f>
        <v>0</v>
      </c>
      <c r="C766" s="20">
        <f>IF('Data Entry'!C766="red",1,IF('Data Entry'!C766="blue",2,0))</f>
        <v>0</v>
      </c>
      <c r="D766" s="22">
        <f>'Data Entry'!D766</f>
        <v>0</v>
      </c>
      <c r="E766" s="22">
        <f>'Data Entry'!E766</f>
        <v>0</v>
      </c>
      <c r="F766" s="22">
        <f>'Data Entry'!F766</f>
        <v>0</v>
      </c>
      <c r="G766" s="22">
        <f>'Data Entry'!G766</f>
        <v>0</v>
      </c>
      <c r="H766" s="22">
        <f>'Data Entry'!H766</f>
        <v>0</v>
      </c>
      <c r="I766" s="22">
        <f t="shared" si="199"/>
        <v>0</v>
      </c>
      <c r="J766" s="22">
        <f t="shared" si="200"/>
        <v>0</v>
      </c>
      <c r="K766" s="22">
        <f t="shared" si="187"/>
        <v>0</v>
      </c>
      <c r="L766" s="22">
        <f t="shared" si="188"/>
        <v>0</v>
      </c>
      <c r="M766" s="22">
        <f t="shared" si="189"/>
        <v>0</v>
      </c>
      <c r="N766" s="22">
        <f t="shared" si="190"/>
        <v>0</v>
      </c>
      <c r="O766" s="22">
        <f t="shared" si="191"/>
        <v>0</v>
      </c>
      <c r="P766" s="35">
        <f>'Data Entry'!I766</f>
        <v>0</v>
      </c>
      <c r="Q766" s="35">
        <f>'Data Entry'!J766</f>
        <v>0</v>
      </c>
      <c r="R766" s="35">
        <f>'Data Entry'!K766</f>
        <v>0</v>
      </c>
      <c r="S766" s="35">
        <f>'Data Entry'!L766</f>
        <v>0</v>
      </c>
      <c r="T766" s="35">
        <f t="shared" si="192"/>
        <v>0</v>
      </c>
      <c r="U766" s="35">
        <f t="shared" si="193"/>
        <v>0</v>
      </c>
      <c r="V766" s="35" t="e">
        <f t="shared" si="201"/>
        <v>#DIV/0!</v>
      </c>
      <c r="W766" s="35" t="e">
        <f t="shared" si="202"/>
        <v>#DIV/0!</v>
      </c>
      <c r="X766" s="35">
        <f t="shared" si="203"/>
        <v>0</v>
      </c>
      <c r="Y766" s="35">
        <f t="shared" si="194"/>
        <v>0</v>
      </c>
      <c r="Z766" s="35">
        <f t="shared" si="195"/>
        <v>0</v>
      </c>
      <c r="AA766" s="35">
        <f t="shared" si="196"/>
        <v>0</v>
      </c>
      <c r="AB766" s="21">
        <f>'Data Entry'!S766</f>
        <v>0</v>
      </c>
      <c r="AC766" s="21">
        <f>'Data Entry'!T766</f>
        <v>0</v>
      </c>
      <c r="AD766" s="21">
        <f>'Data Entry'!U766</f>
        <v>0</v>
      </c>
      <c r="AE766" s="21">
        <f t="shared" si="197"/>
        <v>0</v>
      </c>
      <c r="AF766" s="13">
        <f>'Data Entry'!V766</f>
        <v>0</v>
      </c>
      <c r="AG766" s="13">
        <f t="shared" si="198"/>
        <v>0</v>
      </c>
      <c r="AH766" s="13">
        <f>'Data Entry'!W766</f>
        <v>0</v>
      </c>
      <c r="AI766" s="13">
        <f>'Data Entry'!X766</f>
        <v>0</v>
      </c>
      <c r="AJ766" s="13">
        <f>'Data Entry'!Y766</f>
        <v>0</v>
      </c>
      <c r="AK766" s="13">
        <f>'Data Entry'!Z766</f>
        <v>0</v>
      </c>
    </row>
    <row r="767" spans="1:37">
      <c r="A767" s="34">
        <f>'Data Entry'!A767</f>
        <v>0</v>
      </c>
      <c r="B767" s="34">
        <f>'Data Entry'!B767</f>
        <v>0</v>
      </c>
      <c r="C767" s="20">
        <f>IF('Data Entry'!C767="red",1,IF('Data Entry'!C767="blue",2,0))</f>
        <v>0</v>
      </c>
      <c r="D767" s="22">
        <f>'Data Entry'!D767</f>
        <v>0</v>
      </c>
      <c r="E767" s="22">
        <f>'Data Entry'!E767</f>
        <v>0</v>
      </c>
      <c r="F767" s="22">
        <f>'Data Entry'!F767</f>
        <v>0</v>
      </c>
      <c r="G767" s="22">
        <f>'Data Entry'!G767</f>
        <v>0</v>
      </c>
      <c r="H767" s="22">
        <f>'Data Entry'!H767</f>
        <v>0</v>
      </c>
      <c r="I767" s="22">
        <f t="shared" si="199"/>
        <v>0</v>
      </c>
      <c r="J767" s="22">
        <f t="shared" si="200"/>
        <v>0</v>
      </c>
      <c r="K767" s="22">
        <f t="shared" si="187"/>
        <v>0</v>
      </c>
      <c r="L767" s="22">
        <f t="shared" si="188"/>
        <v>0</v>
      </c>
      <c r="M767" s="22">
        <f t="shared" si="189"/>
        <v>0</v>
      </c>
      <c r="N767" s="22">
        <f t="shared" si="190"/>
        <v>0</v>
      </c>
      <c r="O767" s="22">
        <f t="shared" si="191"/>
        <v>0</v>
      </c>
      <c r="P767" s="35">
        <f>'Data Entry'!I767</f>
        <v>0</v>
      </c>
      <c r="Q767" s="35">
        <f>'Data Entry'!J767</f>
        <v>0</v>
      </c>
      <c r="R767" s="35">
        <f>'Data Entry'!K767</f>
        <v>0</v>
      </c>
      <c r="S767" s="35">
        <f>'Data Entry'!L767</f>
        <v>0</v>
      </c>
      <c r="T767" s="35">
        <f t="shared" si="192"/>
        <v>0</v>
      </c>
      <c r="U767" s="35">
        <f t="shared" si="193"/>
        <v>0</v>
      </c>
      <c r="V767" s="35" t="e">
        <f t="shared" si="201"/>
        <v>#DIV/0!</v>
      </c>
      <c r="W767" s="35" t="e">
        <f t="shared" si="202"/>
        <v>#DIV/0!</v>
      </c>
      <c r="X767" s="35">
        <f t="shared" si="203"/>
        <v>0</v>
      </c>
      <c r="Y767" s="35">
        <f t="shared" si="194"/>
        <v>0</v>
      </c>
      <c r="Z767" s="35">
        <f t="shared" si="195"/>
        <v>0</v>
      </c>
      <c r="AA767" s="35">
        <f t="shared" si="196"/>
        <v>0</v>
      </c>
      <c r="AB767" s="21">
        <f>'Data Entry'!S767</f>
        <v>0</v>
      </c>
      <c r="AC767" s="21">
        <f>'Data Entry'!T767</f>
        <v>0</v>
      </c>
      <c r="AD767" s="21">
        <f>'Data Entry'!U767</f>
        <v>0</v>
      </c>
      <c r="AE767" s="21">
        <f t="shared" si="197"/>
        <v>0</v>
      </c>
      <c r="AF767" s="13">
        <f>'Data Entry'!V767</f>
        <v>0</v>
      </c>
      <c r="AG767" s="13">
        <f t="shared" si="198"/>
        <v>0</v>
      </c>
      <c r="AH767" s="13">
        <f>'Data Entry'!W767</f>
        <v>0</v>
      </c>
      <c r="AI767" s="13">
        <f>'Data Entry'!X767</f>
        <v>0</v>
      </c>
      <c r="AJ767" s="13">
        <f>'Data Entry'!Y767</f>
        <v>0</v>
      </c>
      <c r="AK767" s="13">
        <f>'Data Entry'!Z767</f>
        <v>0</v>
      </c>
    </row>
    <row r="768" spans="1:37">
      <c r="A768" s="34">
        <f>'Data Entry'!A768</f>
        <v>0</v>
      </c>
      <c r="B768" s="34">
        <f>'Data Entry'!B768</f>
        <v>0</v>
      </c>
      <c r="C768" s="20">
        <f>IF('Data Entry'!C768="red",1,IF('Data Entry'!C768="blue",2,0))</f>
        <v>0</v>
      </c>
      <c r="D768" s="22">
        <f>'Data Entry'!D768</f>
        <v>0</v>
      </c>
      <c r="E768" s="22">
        <f>'Data Entry'!E768</f>
        <v>0</v>
      </c>
      <c r="F768" s="22">
        <f>'Data Entry'!F768</f>
        <v>0</v>
      </c>
      <c r="G768" s="22">
        <f>'Data Entry'!G768</f>
        <v>0</v>
      </c>
      <c r="H768" s="22">
        <f>'Data Entry'!H768</f>
        <v>0</v>
      </c>
      <c r="I768" s="22">
        <f t="shared" si="199"/>
        <v>0</v>
      </c>
      <c r="J768" s="22">
        <f t="shared" si="200"/>
        <v>0</v>
      </c>
      <c r="K768" s="22">
        <f t="shared" si="187"/>
        <v>0</v>
      </c>
      <c r="L768" s="22">
        <f t="shared" si="188"/>
        <v>0</v>
      </c>
      <c r="M768" s="22">
        <f t="shared" si="189"/>
        <v>0</v>
      </c>
      <c r="N768" s="22">
        <f t="shared" si="190"/>
        <v>0</v>
      </c>
      <c r="O768" s="22">
        <f t="shared" si="191"/>
        <v>0</v>
      </c>
      <c r="P768" s="35">
        <f>'Data Entry'!I768</f>
        <v>0</v>
      </c>
      <c r="Q768" s="35">
        <f>'Data Entry'!J768</f>
        <v>0</v>
      </c>
      <c r="R768" s="35">
        <f>'Data Entry'!K768</f>
        <v>0</v>
      </c>
      <c r="S768" s="35">
        <f>'Data Entry'!L768</f>
        <v>0</v>
      </c>
      <c r="T768" s="35">
        <f t="shared" si="192"/>
        <v>0</v>
      </c>
      <c r="U768" s="35">
        <f t="shared" si="193"/>
        <v>0</v>
      </c>
      <c r="V768" s="35" t="e">
        <f t="shared" si="201"/>
        <v>#DIV/0!</v>
      </c>
      <c r="W768" s="35" t="e">
        <f t="shared" si="202"/>
        <v>#DIV/0!</v>
      </c>
      <c r="X768" s="35">
        <f t="shared" si="203"/>
        <v>0</v>
      </c>
      <c r="Y768" s="35">
        <f t="shared" si="194"/>
        <v>0</v>
      </c>
      <c r="Z768" s="35">
        <f t="shared" si="195"/>
        <v>0</v>
      </c>
      <c r="AA768" s="35">
        <f t="shared" si="196"/>
        <v>0</v>
      </c>
      <c r="AB768" s="21">
        <f>'Data Entry'!S768</f>
        <v>0</v>
      </c>
      <c r="AC768" s="21">
        <f>'Data Entry'!T768</f>
        <v>0</v>
      </c>
      <c r="AD768" s="21">
        <f>'Data Entry'!U768</f>
        <v>0</v>
      </c>
      <c r="AE768" s="21">
        <f t="shared" si="197"/>
        <v>0</v>
      </c>
      <c r="AF768" s="13">
        <f>'Data Entry'!V768</f>
        <v>0</v>
      </c>
      <c r="AG768" s="13">
        <f t="shared" si="198"/>
        <v>0</v>
      </c>
      <c r="AH768" s="13">
        <f>'Data Entry'!W768</f>
        <v>0</v>
      </c>
      <c r="AI768" s="13">
        <f>'Data Entry'!X768</f>
        <v>0</v>
      </c>
      <c r="AJ768" s="13">
        <f>'Data Entry'!Y768</f>
        <v>0</v>
      </c>
      <c r="AK768" s="13">
        <f>'Data Entry'!Z768</f>
        <v>0</v>
      </c>
    </row>
    <row r="769" spans="1:37">
      <c r="A769" s="34">
        <f>'Data Entry'!A769</f>
        <v>0</v>
      </c>
      <c r="B769" s="34">
        <f>'Data Entry'!B769</f>
        <v>0</v>
      </c>
      <c r="C769" s="20">
        <f>IF('Data Entry'!C769="red",1,IF('Data Entry'!C769="blue",2,0))</f>
        <v>0</v>
      </c>
      <c r="D769" s="22">
        <f>'Data Entry'!D769</f>
        <v>0</v>
      </c>
      <c r="E769" s="22">
        <f>'Data Entry'!E769</f>
        <v>0</v>
      </c>
      <c r="F769" s="22">
        <f>'Data Entry'!F769</f>
        <v>0</v>
      </c>
      <c r="G769" s="22">
        <f>'Data Entry'!G769</f>
        <v>0</v>
      </c>
      <c r="H769" s="22">
        <f>'Data Entry'!H769</f>
        <v>0</v>
      </c>
      <c r="I769" s="22">
        <f t="shared" si="199"/>
        <v>0</v>
      </c>
      <c r="J769" s="22">
        <f t="shared" si="200"/>
        <v>0</v>
      </c>
      <c r="K769" s="22">
        <f t="shared" si="187"/>
        <v>0</v>
      </c>
      <c r="L769" s="22">
        <f t="shared" si="188"/>
        <v>0</v>
      </c>
      <c r="M769" s="22">
        <f t="shared" si="189"/>
        <v>0</v>
      </c>
      <c r="N769" s="22">
        <f t="shared" si="190"/>
        <v>0</v>
      </c>
      <c r="O769" s="22">
        <f t="shared" si="191"/>
        <v>0</v>
      </c>
      <c r="P769" s="35">
        <f>'Data Entry'!I769</f>
        <v>0</v>
      </c>
      <c r="Q769" s="35">
        <f>'Data Entry'!J769</f>
        <v>0</v>
      </c>
      <c r="R769" s="35">
        <f>'Data Entry'!K769</f>
        <v>0</v>
      </c>
      <c r="S769" s="35">
        <f>'Data Entry'!L769</f>
        <v>0</v>
      </c>
      <c r="T769" s="35">
        <f t="shared" si="192"/>
        <v>0</v>
      </c>
      <c r="U769" s="35">
        <f t="shared" si="193"/>
        <v>0</v>
      </c>
      <c r="V769" s="35" t="e">
        <f t="shared" si="201"/>
        <v>#DIV/0!</v>
      </c>
      <c r="W769" s="35" t="e">
        <f t="shared" si="202"/>
        <v>#DIV/0!</v>
      </c>
      <c r="X769" s="35">
        <f t="shared" si="203"/>
        <v>0</v>
      </c>
      <c r="Y769" s="35">
        <f t="shared" si="194"/>
        <v>0</v>
      </c>
      <c r="Z769" s="35">
        <f t="shared" si="195"/>
        <v>0</v>
      </c>
      <c r="AA769" s="35">
        <f t="shared" si="196"/>
        <v>0</v>
      </c>
      <c r="AB769" s="21">
        <f>'Data Entry'!S769</f>
        <v>0</v>
      </c>
      <c r="AC769" s="21">
        <f>'Data Entry'!T769</f>
        <v>0</v>
      </c>
      <c r="AD769" s="21">
        <f>'Data Entry'!U769</f>
        <v>0</v>
      </c>
      <c r="AE769" s="21">
        <f t="shared" si="197"/>
        <v>0</v>
      </c>
      <c r="AF769" s="13">
        <f>'Data Entry'!V769</f>
        <v>0</v>
      </c>
      <c r="AG769" s="13">
        <f t="shared" si="198"/>
        <v>0</v>
      </c>
      <c r="AH769" s="13">
        <f>'Data Entry'!W769</f>
        <v>0</v>
      </c>
      <c r="AI769" s="13">
        <f>'Data Entry'!X769</f>
        <v>0</v>
      </c>
      <c r="AJ769" s="13">
        <f>'Data Entry'!Y769</f>
        <v>0</v>
      </c>
      <c r="AK769" s="13">
        <f>'Data Entry'!Z769</f>
        <v>0</v>
      </c>
    </row>
    <row r="770" spans="1:37">
      <c r="A770" s="34">
        <f>'Data Entry'!A770</f>
        <v>0</v>
      </c>
      <c r="B770" s="34">
        <f>'Data Entry'!B770</f>
        <v>0</v>
      </c>
      <c r="C770" s="20">
        <f>IF('Data Entry'!C770="red",1,IF('Data Entry'!C770="blue",2,0))</f>
        <v>0</v>
      </c>
      <c r="D770" s="22">
        <f>'Data Entry'!D770</f>
        <v>0</v>
      </c>
      <c r="E770" s="22">
        <f>'Data Entry'!E770</f>
        <v>0</v>
      </c>
      <c r="F770" s="22">
        <f>'Data Entry'!F770</f>
        <v>0</v>
      </c>
      <c r="G770" s="22">
        <f>'Data Entry'!G770</f>
        <v>0</v>
      </c>
      <c r="H770" s="22">
        <f>'Data Entry'!H770</f>
        <v>0</v>
      </c>
      <c r="I770" s="22">
        <f t="shared" si="199"/>
        <v>0</v>
      </c>
      <c r="J770" s="22">
        <f t="shared" si="200"/>
        <v>0</v>
      </c>
      <c r="K770" s="22">
        <f t="shared" si="187"/>
        <v>0</v>
      </c>
      <c r="L770" s="22">
        <f t="shared" si="188"/>
        <v>0</v>
      </c>
      <c r="M770" s="22">
        <f t="shared" si="189"/>
        <v>0</v>
      </c>
      <c r="N770" s="22">
        <f t="shared" si="190"/>
        <v>0</v>
      </c>
      <c r="O770" s="22">
        <f t="shared" si="191"/>
        <v>0</v>
      </c>
      <c r="P770" s="35">
        <f>'Data Entry'!I770</f>
        <v>0</v>
      </c>
      <c r="Q770" s="35">
        <f>'Data Entry'!J770</f>
        <v>0</v>
      </c>
      <c r="R770" s="35">
        <f>'Data Entry'!K770</f>
        <v>0</v>
      </c>
      <c r="S770" s="35">
        <f>'Data Entry'!L770</f>
        <v>0</v>
      </c>
      <c r="T770" s="35">
        <f t="shared" si="192"/>
        <v>0</v>
      </c>
      <c r="U770" s="35">
        <f t="shared" si="193"/>
        <v>0</v>
      </c>
      <c r="V770" s="35" t="e">
        <f t="shared" si="201"/>
        <v>#DIV/0!</v>
      </c>
      <c r="W770" s="35" t="e">
        <f t="shared" si="202"/>
        <v>#DIV/0!</v>
      </c>
      <c r="X770" s="35">
        <f t="shared" si="203"/>
        <v>0</v>
      </c>
      <c r="Y770" s="35">
        <f t="shared" si="194"/>
        <v>0</v>
      </c>
      <c r="Z770" s="35">
        <f t="shared" si="195"/>
        <v>0</v>
      </c>
      <c r="AA770" s="35">
        <f t="shared" si="196"/>
        <v>0</v>
      </c>
      <c r="AB770" s="21">
        <f>'Data Entry'!S770</f>
        <v>0</v>
      </c>
      <c r="AC770" s="21">
        <f>'Data Entry'!T770</f>
        <v>0</v>
      </c>
      <c r="AD770" s="21">
        <f>'Data Entry'!U770</f>
        <v>0</v>
      </c>
      <c r="AE770" s="21">
        <f t="shared" si="197"/>
        <v>0</v>
      </c>
      <c r="AF770" s="13">
        <f>'Data Entry'!V770</f>
        <v>0</v>
      </c>
      <c r="AG770" s="13">
        <f t="shared" si="198"/>
        <v>0</v>
      </c>
      <c r="AH770" s="13">
        <f>'Data Entry'!W770</f>
        <v>0</v>
      </c>
      <c r="AI770" s="13">
        <f>'Data Entry'!X770</f>
        <v>0</v>
      </c>
      <c r="AJ770" s="13">
        <f>'Data Entry'!Y770</f>
        <v>0</v>
      </c>
      <c r="AK770" s="13">
        <f>'Data Entry'!Z770</f>
        <v>0</v>
      </c>
    </row>
    <row r="771" spans="1:37">
      <c r="A771" s="34">
        <f>'Data Entry'!A771</f>
        <v>0</v>
      </c>
      <c r="B771" s="34">
        <f>'Data Entry'!B771</f>
        <v>0</v>
      </c>
      <c r="C771" s="20">
        <f>IF('Data Entry'!C771="red",1,IF('Data Entry'!C771="blue",2,0))</f>
        <v>0</v>
      </c>
      <c r="D771" s="22">
        <f>'Data Entry'!D771</f>
        <v>0</v>
      </c>
      <c r="E771" s="22">
        <f>'Data Entry'!E771</f>
        <v>0</v>
      </c>
      <c r="F771" s="22">
        <f>'Data Entry'!F771</f>
        <v>0</v>
      </c>
      <c r="G771" s="22">
        <f>'Data Entry'!G771</f>
        <v>0</v>
      </c>
      <c r="H771" s="22">
        <f>'Data Entry'!H771</f>
        <v>0</v>
      </c>
      <c r="I771" s="22">
        <f t="shared" si="199"/>
        <v>0</v>
      </c>
      <c r="J771" s="22">
        <f t="shared" si="200"/>
        <v>0</v>
      </c>
      <c r="K771" s="22">
        <f t="shared" ref="K771:K834" si="204">IF(D771=1,2,0)</f>
        <v>0</v>
      </c>
      <c r="L771" s="22">
        <f t="shared" ref="L771:L834" si="205">E771*2</f>
        <v>0</v>
      </c>
      <c r="M771" s="22">
        <f t="shared" ref="M771:M834" si="206">G771*4</f>
        <v>0</v>
      </c>
      <c r="N771" s="22">
        <f t="shared" ref="N771:N834" si="207">I771+J771</f>
        <v>0</v>
      </c>
      <c r="O771" s="22">
        <f t="shared" ref="O771:O834" si="208">SUM(K771:M771)</f>
        <v>0</v>
      </c>
      <c r="P771" s="35">
        <f>'Data Entry'!I771</f>
        <v>0</v>
      </c>
      <c r="Q771" s="35">
        <f>'Data Entry'!J771</f>
        <v>0</v>
      </c>
      <c r="R771" s="35">
        <f>'Data Entry'!K771</f>
        <v>0</v>
      </c>
      <c r="S771" s="35">
        <f>'Data Entry'!L771</f>
        <v>0</v>
      </c>
      <c r="T771" s="35">
        <f t="shared" ref="T771:T834" si="209">P771+Q771</f>
        <v>0</v>
      </c>
      <c r="U771" s="35">
        <f t="shared" ref="U771:U834" si="210">R771+S771</f>
        <v>0</v>
      </c>
      <c r="V771" s="35" t="e">
        <f t="shared" si="201"/>
        <v>#DIV/0!</v>
      </c>
      <c r="W771" s="35" t="e">
        <f t="shared" si="202"/>
        <v>#DIV/0!</v>
      </c>
      <c r="X771" s="35">
        <f t="shared" si="203"/>
        <v>0</v>
      </c>
      <c r="Y771" s="35">
        <f t="shared" ref="Y771:Y834" si="211">P771</f>
        <v>0</v>
      </c>
      <c r="Z771" s="35">
        <f t="shared" ref="Z771:Z834" si="212">R771*2</f>
        <v>0</v>
      </c>
      <c r="AA771" s="35">
        <f t="shared" ref="AA771:AA834" si="213">Y771+Z771</f>
        <v>0</v>
      </c>
      <c r="AB771" s="21">
        <f>'Data Entry'!S771</f>
        <v>0</v>
      </c>
      <c r="AC771" s="21">
        <f>'Data Entry'!T771</f>
        <v>0</v>
      </c>
      <c r="AD771" s="21">
        <f>'Data Entry'!U771</f>
        <v>0</v>
      </c>
      <c r="AE771" s="21">
        <f t="shared" ref="AE771:AE834" si="214">IF(AC771=4,15,IF(AC771=3,10,IF(AC771=2,6,IF(AC771=1,4,0))))</f>
        <v>0</v>
      </c>
      <c r="AF771" s="13">
        <f>'Data Entry'!V771</f>
        <v>0</v>
      </c>
      <c r="AG771" s="13">
        <f t="shared" ref="AG771:AG834" si="215">AF771/3</f>
        <v>0</v>
      </c>
      <c r="AH771" s="13">
        <f>'Data Entry'!W771</f>
        <v>0</v>
      </c>
      <c r="AI771" s="13">
        <f>'Data Entry'!X771</f>
        <v>0</v>
      </c>
      <c r="AJ771" s="13">
        <f>'Data Entry'!Y771</f>
        <v>0</v>
      </c>
      <c r="AK771" s="13">
        <f>'Data Entry'!Z771</f>
        <v>0</v>
      </c>
    </row>
    <row r="772" spans="1:37">
      <c r="A772" s="34">
        <f>'Data Entry'!A772</f>
        <v>0</v>
      </c>
      <c r="B772" s="34">
        <f>'Data Entry'!B772</f>
        <v>0</v>
      </c>
      <c r="C772" s="20">
        <f>IF('Data Entry'!C772="red",1,IF('Data Entry'!C772="blue",2,0))</f>
        <v>0</v>
      </c>
      <c r="D772" s="22">
        <f>'Data Entry'!D772</f>
        <v>0</v>
      </c>
      <c r="E772" s="22">
        <f>'Data Entry'!E772</f>
        <v>0</v>
      </c>
      <c r="F772" s="22">
        <f>'Data Entry'!F772</f>
        <v>0</v>
      </c>
      <c r="G772" s="22">
        <f>'Data Entry'!G772</f>
        <v>0</v>
      </c>
      <c r="H772" s="22">
        <f>'Data Entry'!H772</f>
        <v>0</v>
      </c>
      <c r="I772" s="22">
        <f t="shared" ref="I772:I835" si="216">E772+F772</f>
        <v>0</v>
      </c>
      <c r="J772" s="22">
        <f t="shared" ref="J772:J835" si="217">G772+H772</f>
        <v>0</v>
      </c>
      <c r="K772" s="22">
        <f t="shared" si="204"/>
        <v>0</v>
      </c>
      <c r="L772" s="22">
        <f t="shared" si="205"/>
        <v>0</v>
      </c>
      <c r="M772" s="22">
        <f t="shared" si="206"/>
        <v>0</v>
      </c>
      <c r="N772" s="22">
        <f t="shared" si="207"/>
        <v>0</v>
      </c>
      <c r="O772" s="22">
        <f t="shared" si="208"/>
        <v>0</v>
      </c>
      <c r="P772" s="35">
        <f>'Data Entry'!I772</f>
        <v>0</v>
      </c>
      <c r="Q772" s="35">
        <f>'Data Entry'!J772</f>
        <v>0</v>
      </c>
      <c r="R772" s="35">
        <f>'Data Entry'!K772</f>
        <v>0</v>
      </c>
      <c r="S772" s="35">
        <f>'Data Entry'!L772</f>
        <v>0</v>
      </c>
      <c r="T772" s="35">
        <f t="shared" si="209"/>
        <v>0</v>
      </c>
      <c r="U772" s="35">
        <f t="shared" si="210"/>
        <v>0</v>
      </c>
      <c r="V772" s="35" t="e">
        <f t="shared" ref="V772:V835" si="218">P772/T772</f>
        <v>#DIV/0!</v>
      </c>
      <c r="W772" s="35" t="e">
        <f t="shared" ref="W772:W835" si="219">R772/U772</f>
        <v>#DIV/0!</v>
      </c>
      <c r="X772" s="35">
        <f t="shared" ref="X772:X835" si="220">(T772+U772)/2</f>
        <v>0</v>
      </c>
      <c r="Y772" s="35">
        <f t="shared" si="211"/>
        <v>0</v>
      </c>
      <c r="Z772" s="35">
        <f t="shared" si="212"/>
        <v>0</v>
      </c>
      <c r="AA772" s="35">
        <f t="shared" si="213"/>
        <v>0</v>
      </c>
      <c r="AB772" s="21">
        <f>'Data Entry'!S772</f>
        <v>0</v>
      </c>
      <c r="AC772" s="21">
        <f>'Data Entry'!T772</f>
        <v>0</v>
      </c>
      <c r="AD772" s="21">
        <f>'Data Entry'!U772</f>
        <v>0</v>
      </c>
      <c r="AE772" s="21">
        <f t="shared" si="214"/>
        <v>0</v>
      </c>
      <c r="AF772" s="13">
        <f>'Data Entry'!V772</f>
        <v>0</v>
      </c>
      <c r="AG772" s="13">
        <f t="shared" si="215"/>
        <v>0</v>
      </c>
      <c r="AH772" s="13">
        <f>'Data Entry'!W772</f>
        <v>0</v>
      </c>
      <c r="AI772" s="13">
        <f>'Data Entry'!X772</f>
        <v>0</v>
      </c>
      <c r="AJ772" s="13">
        <f>'Data Entry'!Y772</f>
        <v>0</v>
      </c>
      <c r="AK772" s="13">
        <f>'Data Entry'!Z772</f>
        <v>0</v>
      </c>
    </row>
    <row r="773" spans="1:37">
      <c r="A773" s="34">
        <f>'Data Entry'!A773</f>
        <v>0</v>
      </c>
      <c r="B773" s="34">
        <f>'Data Entry'!B773</f>
        <v>0</v>
      </c>
      <c r="C773" s="20">
        <f>IF('Data Entry'!C773="red",1,IF('Data Entry'!C773="blue",2,0))</f>
        <v>0</v>
      </c>
      <c r="D773" s="22">
        <f>'Data Entry'!D773</f>
        <v>0</v>
      </c>
      <c r="E773" s="22">
        <f>'Data Entry'!E773</f>
        <v>0</v>
      </c>
      <c r="F773" s="22">
        <f>'Data Entry'!F773</f>
        <v>0</v>
      </c>
      <c r="G773" s="22">
        <f>'Data Entry'!G773</f>
        <v>0</v>
      </c>
      <c r="H773" s="22">
        <f>'Data Entry'!H773</f>
        <v>0</v>
      </c>
      <c r="I773" s="22">
        <f t="shared" si="216"/>
        <v>0</v>
      </c>
      <c r="J773" s="22">
        <f t="shared" si="217"/>
        <v>0</v>
      </c>
      <c r="K773" s="22">
        <f t="shared" si="204"/>
        <v>0</v>
      </c>
      <c r="L773" s="22">
        <f t="shared" si="205"/>
        <v>0</v>
      </c>
      <c r="M773" s="22">
        <f t="shared" si="206"/>
        <v>0</v>
      </c>
      <c r="N773" s="22">
        <f t="shared" si="207"/>
        <v>0</v>
      </c>
      <c r="O773" s="22">
        <f t="shared" si="208"/>
        <v>0</v>
      </c>
      <c r="P773" s="35">
        <f>'Data Entry'!I773</f>
        <v>0</v>
      </c>
      <c r="Q773" s="35">
        <f>'Data Entry'!J773</f>
        <v>0</v>
      </c>
      <c r="R773" s="35">
        <f>'Data Entry'!K773</f>
        <v>0</v>
      </c>
      <c r="S773" s="35">
        <f>'Data Entry'!L773</f>
        <v>0</v>
      </c>
      <c r="T773" s="35">
        <f t="shared" si="209"/>
        <v>0</v>
      </c>
      <c r="U773" s="35">
        <f t="shared" si="210"/>
        <v>0</v>
      </c>
      <c r="V773" s="35" t="e">
        <f t="shared" si="218"/>
        <v>#DIV/0!</v>
      </c>
      <c r="W773" s="35" t="e">
        <f t="shared" si="219"/>
        <v>#DIV/0!</v>
      </c>
      <c r="X773" s="35">
        <f t="shared" si="220"/>
        <v>0</v>
      </c>
      <c r="Y773" s="35">
        <f t="shared" si="211"/>
        <v>0</v>
      </c>
      <c r="Z773" s="35">
        <f t="shared" si="212"/>
        <v>0</v>
      </c>
      <c r="AA773" s="35">
        <f t="shared" si="213"/>
        <v>0</v>
      </c>
      <c r="AB773" s="21">
        <f>'Data Entry'!S773</f>
        <v>0</v>
      </c>
      <c r="AC773" s="21">
        <f>'Data Entry'!T773</f>
        <v>0</v>
      </c>
      <c r="AD773" s="21">
        <f>'Data Entry'!U773</f>
        <v>0</v>
      </c>
      <c r="AE773" s="21">
        <f t="shared" si="214"/>
        <v>0</v>
      </c>
      <c r="AF773" s="13">
        <f>'Data Entry'!V773</f>
        <v>0</v>
      </c>
      <c r="AG773" s="13">
        <f t="shared" si="215"/>
        <v>0</v>
      </c>
      <c r="AH773" s="13">
        <f>'Data Entry'!W773</f>
        <v>0</v>
      </c>
      <c r="AI773" s="13">
        <f>'Data Entry'!X773</f>
        <v>0</v>
      </c>
      <c r="AJ773" s="13">
        <f>'Data Entry'!Y773</f>
        <v>0</v>
      </c>
      <c r="AK773" s="13">
        <f>'Data Entry'!Z773</f>
        <v>0</v>
      </c>
    </row>
    <row r="774" spans="1:37">
      <c r="A774" s="34">
        <f>'Data Entry'!A774</f>
        <v>0</v>
      </c>
      <c r="B774" s="34">
        <f>'Data Entry'!B774</f>
        <v>0</v>
      </c>
      <c r="C774" s="20">
        <f>IF('Data Entry'!C774="red",1,IF('Data Entry'!C774="blue",2,0))</f>
        <v>0</v>
      </c>
      <c r="D774" s="22">
        <f>'Data Entry'!D774</f>
        <v>0</v>
      </c>
      <c r="E774" s="22">
        <f>'Data Entry'!E774</f>
        <v>0</v>
      </c>
      <c r="F774" s="22">
        <f>'Data Entry'!F774</f>
        <v>0</v>
      </c>
      <c r="G774" s="22">
        <f>'Data Entry'!G774</f>
        <v>0</v>
      </c>
      <c r="H774" s="22">
        <f>'Data Entry'!H774</f>
        <v>0</v>
      </c>
      <c r="I774" s="22">
        <f t="shared" si="216"/>
        <v>0</v>
      </c>
      <c r="J774" s="22">
        <f t="shared" si="217"/>
        <v>0</v>
      </c>
      <c r="K774" s="22">
        <f t="shared" si="204"/>
        <v>0</v>
      </c>
      <c r="L774" s="22">
        <f t="shared" si="205"/>
        <v>0</v>
      </c>
      <c r="M774" s="22">
        <f t="shared" si="206"/>
        <v>0</v>
      </c>
      <c r="N774" s="22">
        <f t="shared" si="207"/>
        <v>0</v>
      </c>
      <c r="O774" s="22">
        <f t="shared" si="208"/>
        <v>0</v>
      </c>
      <c r="P774" s="35">
        <f>'Data Entry'!I774</f>
        <v>0</v>
      </c>
      <c r="Q774" s="35">
        <f>'Data Entry'!J774</f>
        <v>0</v>
      </c>
      <c r="R774" s="35">
        <f>'Data Entry'!K774</f>
        <v>0</v>
      </c>
      <c r="S774" s="35">
        <f>'Data Entry'!L774</f>
        <v>0</v>
      </c>
      <c r="T774" s="35">
        <f t="shared" si="209"/>
        <v>0</v>
      </c>
      <c r="U774" s="35">
        <f t="shared" si="210"/>
        <v>0</v>
      </c>
      <c r="V774" s="35" t="e">
        <f t="shared" si="218"/>
        <v>#DIV/0!</v>
      </c>
      <c r="W774" s="35" t="e">
        <f t="shared" si="219"/>
        <v>#DIV/0!</v>
      </c>
      <c r="X774" s="35">
        <f t="shared" si="220"/>
        <v>0</v>
      </c>
      <c r="Y774" s="35">
        <f t="shared" si="211"/>
        <v>0</v>
      </c>
      <c r="Z774" s="35">
        <f t="shared" si="212"/>
        <v>0</v>
      </c>
      <c r="AA774" s="35">
        <f t="shared" si="213"/>
        <v>0</v>
      </c>
      <c r="AB774" s="21">
        <f>'Data Entry'!S774</f>
        <v>0</v>
      </c>
      <c r="AC774" s="21">
        <f>'Data Entry'!T774</f>
        <v>0</v>
      </c>
      <c r="AD774" s="21">
        <f>'Data Entry'!U774</f>
        <v>0</v>
      </c>
      <c r="AE774" s="21">
        <f t="shared" si="214"/>
        <v>0</v>
      </c>
      <c r="AF774" s="13">
        <f>'Data Entry'!V774</f>
        <v>0</v>
      </c>
      <c r="AG774" s="13">
        <f t="shared" si="215"/>
        <v>0</v>
      </c>
      <c r="AH774" s="13">
        <f>'Data Entry'!W774</f>
        <v>0</v>
      </c>
      <c r="AI774" s="13">
        <f>'Data Entry'!X774</f>
        <v>0</v>
      </c>
      <c r="AJ774" s="13">
        <f>'Data Entry'!Y774</f>
        <v>0</v>
      </c>
      <c r="AK774" s="13">
        <f>'Data Entry'!Z774</f>
        <v>0</v>
      </c>
    </row>
    <row r="775" spans="1:37">
      <c r="A775" s="34">
        <f>'Data Entry'!A775</f>
        <v>0</v>
      </c>
      <c r="B775" s="34">
        <f>'Data Entry'!B775</f>
        <v>0</v>
      </c>
      <c r="C775" s="20">
        <f>IF('Data Entry'!C775="red",1,IF('Data Entry'!C775="blue",2,0))</f>
        <v>0</v>
      </c>
      <c r="D775" s="22">
        <f>'Data Entry'!D775</f>
        <v>0</v>
      </c>
      <c r="E775" s="22">
        <f>'Data Entry'!E775</f>
        <v>0</v>
      </c>
      <c r="F775" s="22">
        <f>'Data Entry'!F775</f>
        <v>0</v>
      </c>
      <c r="G775" s="22">
        <f>'Data Entry'!G775</f>
        <v>0</v>
      </c>
      <c r="H775" s="22">
        <f>'Data Entry'!H775</f>
        <v>0</v>
      </c>
      <c r="I775" s="22">
        <f t="shared" si="216"/>
        <v>0</v>
      </c>
      <c r="J775" s="22">
        <f t="shared" si="217"/>
        <v>0</v>
      </c>
      <c r="K775" s="22">
        <f t="shared" si="204"/>
        <v>0</v>
      </c>
      <c r="L775" s="22">
        <f t="shared" si="205"/>
        <v>0</v>
      </c>
      <c r="M775" s="22">
        <f t="shared" si="206"/>
        <v>0</v>
      </c>
      <c r="N775" s="22">
        <f t="shared" si="207"/>
        <v>0</v>
      </c>
      <c r="O775" s="22">
        <f t="shared" si="208"/>
        <v>0</v>
      </c>
      <c r="P775" s="35">
        <f>'Data Entry'!I775</f>
        <v>0</v>
      </c>
      <c r="Q775" s="35">
        <f>'Data Entry'!J775</f>
        <v>0</v>
      </c>
      <c r="R775" s="35">
        <f>'Data Entry'!K775</f>
        <v>0</v>
      </c>
      <c r="S775" s="35">
        <f>'Data Entry'!L775</f>
        <v>0</v>
      </c>
      <c r="T775" s="35">
        <f t="shared" si="209"/>
        <v>0</v>
      </c>
      <c r="U775" s="35">
        <f t="shared" si="210"/>
        <v>0</v>
      </c>
      <c r="V775" s="35" t="e">
        <f t="shared" si="218"/>
        <v>#DIV/0!</v>
      </c>
      <c r="W775" s="35" t="e">
        <f t="shared" si="219"/>
        <v>#DIV/0!</v>
      </c>
      <c r="X775" s="35">
        <f t="shared" si="220"/>
        <v>0</v>
      </c>
      <c r="Y775" s="35">
        <f t="shared" si="211"/>
        <v>0</v>
      </c>
      <c r="Z775" s="35">
        <f t="shared" si="212"/>
        <v>0</v>
      </c>
      <c r="AA775" s="35">
        <f t="shared" si="213"/>
        <v>0</v>
      </c>
      <c r="AB775" s="21">
        <f>'Data Entry'!S775</f>
        <v>0</v>
      </c>
      <c r="AC775" s="21">
        <f>'Data Entry'!T775</f>
        <v>0</v>
      </c>
      <c r="AD775" s="21">
        <f>'Data Entry'!U775</f>
        <v>0</v>
      </c>
      <c r="AE775" s="21">
        <f t="shared" si="214"/>
        <v>0</v>
      </c>
      <c r="AF775" s="13">
        <f>'Data Entry'!V775</f>
        <v>0</v>
      </c>
      <c r="AG775" s="13">
        <f t="shared" si="215"/>
        <v>0</v>
      </c>
      <c r="AH775" s="13">
        <f>'Data Entry'!W775</f>
        <v>0</v>
      </c>
      <c r="AI775" s="13">
        <f>'Data Entry'!X775</f>
        <v>0</v>
      </c>
      <c r="AJ775" s="13">
        <f>'Data Entry'!Y775</f>
        <v>0</v>
      </c>
      <c r="AK775" s="13">
        <f>'Data Entry'!Z775</f>
        <v>0</v>
      </c>
    </row>
    <row r="776" spans="1:37">
      <c r="A776" s="34">
        <f>'Data Entry'!A776</f>
        <v>0</v>
      </c>
      <c r="B776" s="34">
        <f>'Data Entry'!B776</f>
        <v>0</v>
      </c>
      <c r="C776" s="20">
        <f>IF('Data Entry'!C776="red",1,IF('Data Entry'!C776="blue",2,0))</f>
        <v>0</v>
      </c>
      <c r="D776" s="22">
        <f>'Data Entry'!D776</f>
        <v>0</v>
      </c>
      <c r="E776" s="22">
        <f>'Data Entry'!E776</f>
        <v>0</v>
      </c>
      <c r="F776" s="22">
        <f>'Data Entry'!F776</f>
        <v>0</v>
      </c>
      <c r="G776" s="22">
        <f>'Data Entry'!G776</f>
        <v>0</v>
      </c>
      <c r="H776" s="22">
        <f>'Data Entry'!H776</f>
        <v>0</v>
      </c>
      <c r="I776" s="22">
        <f t="shared" si="216"/>
        <v>0</v>
      </c>
      <c r="J776" s="22">
        <f t="shared" si="217"/>
        <v>0</v>
      </c>
      <c r="K776" s="22">
        <f t="shared" si="204"/>
        <v>0</v>
      </c>
      <c r="L776" s="22">
        <f t="shared" si="205"/>
        <v>0</v>
      </c>
      <c r="M776" s="22">
        <f t="shared" si="206"/>
        <v>0</v>
      </c>
      <c r="N776" s="22">
        <f t="shared" si="207"/>
        <v>0</v>
      </c>
      <c r="O776" s="22">
        <f t="shared" si="208"/>
        <v>0</v>
      </c>
      <c r="P776" s="35">
        <f>'Data Entry'!I776</f>
        <v>0</v>
      </c>
      <c r="Q776" s="35">
        <f>'Data Entry'!J776</f>
        <v>0</v>
      </c>
      <c r="R776" s="35">
        <f>'Data Entry'!K776</f>
        <v>0</v>
      </c>
      <c r="S776" s="35">
        <f>'Data Entry'!L776</f>
        <v>0</v>
      </c>
      <c r="T776" s="35">
        <f t="shared" si="209"/>
        <v>0</v>
      </c>
      <c r="U776" s="35">
        <f t="shared" si="210"/>
        <v>0</v>
      </c>
      <c r="V776" s="35" t="e">
        <f t="shared" si="218"/>
        <v>#DIV/0!</v>
      </c>
      <c r="W776" s="35" t="e">
        <f t="shared" si="219"/>
        <v>#DIV/0!</v>
      </c>
      <c r="X776" s="35">
        <f t="shared" si="220"/>
        <v>0</v>
      </c>
      <c r="Y776" s="35">
        <f t="shared" si="211"/>
        <v>0</v>
      </c>
      <c r="Z776" s="35">
        <f t="shared" si="212"/>
        <v>0</v>
      </c>
      <c r="AA776" s="35">
        <f t="shared" si="213"/>
        <v>0</v>
      </c>
      <c r="AB776" s="21">
        <f>'Data Entry'!S776</f>
        <v>0</v>
      </c>
      <c r="AC776" s="21">
        <f>'Data Entry'!T776</f>
        <v>0</v>
      </c>
      <c r="AD776" s="21">
        <f>'Data Entry'!U776</f>
        <v>0</v>
      </c>
      <c r="AE776" s="21">
        <f t="shared" si="214"/>
        <v>0</v>
      </c>
      <c r="AF776" s="13">
        <f>'Data Entry'!V776</f>
        <v>0</v>
      </c>
      <c r="AG776" s="13">
        <f t="shared" si="215"/>
        <v>0</v>
      </c>
      <c r="AH776" s="13">
        <f>'Data Entry'!W776</f>
        <v>0</v>
      </c>
      <c r="AI776" s="13">
        <f>'Data Entry'!X776</f>
        <v>0</v>
      </c>
      <c r="AJ776" s="13">
        <f>'Data Entry'!Y776</f>
        <v>0</v>
      </c>
      <c r="AK776" s="13">
        <f>'Data Entry'!Z776</f>
        <v>0</v>
      </c>
    </row>
    <row r="777" spans="1:37">
      <c r="A777" s="34">
        <f>'Data Entry'!A777</f>
        <v>0</v>
      </c>
      <c r="B777" s="34">
        <f>'Data Entry'!B777</f>
        <v>0</v>
      </c>
      <c r="C777" s="20">
        <f>IF('Data Entry'!C777="red",1,IF('Data Entry'!C777="blue",2,0))</f>
        <v>0</v>
      </c>
      <c r="D777" s="22">
        <f>'Data Entry'!D777</f>
        <v>0</v>
      </c>
      <c r="E777" s="22">
        <f>'Data Entry'!E777</f>
        <v>0</v>
      </c>
      <c r="F777" s="22">
        <f>'Data Entry'!F777</f>
        <v>0</v>
      </c>
      <c r="G777" s="22">
        <f>'Data Entry'!G777</f>
        <v>0</v>
      </c>
      <c r="H777" s="22">
        <f>'Data Entry'!H777</f>
        <v>0</v>
      </c>
      <c r="I777" s="22">
        <f t="shared" si="216"/>
        <v>0</v>
      </c>
      <c r="J777" s="22">
        <f t="shared" si="217"/>
        <v>0</v>
      </c>
      <c r="K777" s="22">
        <f t="shared" si="204"/>
        <v>0</v>
      </c>
      <c r="L777" s="22">
        <f t="shared" si="205"/>
        <v>0</v>
      </c>
      <c r="M777" s="22">
        <f t="shared" si="206"/>
        <v>0</v>
      </c>
      <c r="N777" s="22">
        <f t="shared" si="207"/>
        <v>0</v>
      </c>
      <c r="O777" s="22">
        <f t="shared" si="208"/>
        <v>0</v>
      </c>
      <c r="P777" s="35">
        <f>'Data Entry'!I777</f>
        <v>0</v>
      </c>
      <c r="Q777" s="35">
        <f>'Data Entry'!J777</f>
        <v>0</v>
      </c>
      <c r="R777" s="35">
        <f>'Data Entry'!K777</f>
        <v>0</v>
      </c>
      <c r="S777" s="35">
        <f>'Data Entry'!L777</f>
        <v>0</v>
      </c>
      <c r="T777" s="35">
        <f t="shared" si="209"/>
        <v>0</v>
      </c>
      <c r="U777" s="35">
        <f t="shared" si="210"/>
        <v>0</v>
      </c>
      <c r="V777" s="35" t="e">
        <f t="shared" si="218"/>
        <v>#DIV/0!</v>
      </c>
      <c r="W777" s="35" t="e">
        <f t="shared" si="219"/>
        <v>#DIV/0!</v>
      </c>
      <c r="X777" s="35">
        <f t="shared" si="220"/>
        <v>0</v>
      </c>
      <c r="Y777" s="35">
        <f t="shared" si="211"/>
        <v>0</v>
      </c>
      <c r="Z777" s="35">
        <f t="shared" si="212"/>
        <v>0</v>
      </c>
      <c r="AA777" s="35">
        <f t="shared" si="213"/>
        <v>0</v>
      </c>
      <c r="AB777" s="21">
        <f>'Data Entry'!S777</f>
        <v>0</v>
      </c>
      <c r="AC777" s="21">
        <f>'Data Entry'!T777</f>
        <v>0</v>
      </c>
      <c r="AD777" s="21">
        <f>'Data Entry'!U777</f>
        <v>0</v>
      </c>
      <c r="AE777" s="21">
        <f t="shared" si="214"/>
        <v>0</v>
      </c>
      <c r="AF777" s="13">
        <f>'Data Entry'!V777</f>
        <v>0</v>
      </c>
      <c r="AG777" s="13">
        <f t="shared" si="215"/>
        <v>0</v>
      </c>
      <c r="AH777" s="13">
        <f>'Data Entry'!W777</f>
        <v>0</v>
      </c>
      <c r="AI777" s="13">
        <f>'Data Entry'!X777</f>
        <v>0</v>
      </c>
      <c r="AJ777" s="13">
        <f>'Data Entry'!Y777</f>
        <v>0</v>
      </c>
      <c r="AK777" s="13">
        <f>'Data Entry'!Z777</f>
        <v>0</v>
      </c>
    </row>
    <row r="778" spans="1:37">
      <c r="A778" s="34">
        <f>'Data Entry'!A778</f>
        <v>0</v>
      </c>
      <c r="B778" s="34">
        <f>'Data Entry'!B778</f>
        <v>0</v>
      </c>
      <c r="C778" s="20">
        <f>IF('Data Entry'!C778="red",1,IF('Data Entry'!C778="blue",2,0))</f>
        <v>0</v>
      </c>
      <c r="D778" s="22">
        <f>'Data Entry'!D778</f>
        <v>0</v>
      </c>
      <c r="E778" s="22">
        <f>'Data Entry'!E778</f>
        <v>0</v>
      </c>
      <c r="F778" s="22">
        <f>'Data Entry'!F778</f>
        <v>0</v>
      </c>
      <c r="G778" s="22">
        <f>'Data Entry'!G778</f>
        <v>0</v>
      </c>
      <c r="H778" s="22">
        <f>'Data Entry'!H778</f>
        <v>0</v>
      </c>
      <c r="I778" s="22">
        <f t="shared" si="216"/>
        <v>0</v>
      </c>
      <c r="J778" s="22">
        <f t="shared" si="217"/>
        <v>0</v>
      </c>
      <c r="K778" s="22">
        <f t="shared" si="204"/>
        <v>0</v>
      </c>
      <c r="L778" s="22">
        <f t="shared" si="205"/>
        <v>0</v>
      </c>
      <c r="M778" s="22">
        <f t="shared" si="206"/>
        <v>0</v>
      </c>
      <c r="N778" s="22">
        <f t="shared" si="207"/>
        <v>0</v>
      </c>
      <c r="O778" s="22">
        <f t="shared" si="208"/>
        <v>0</v>
      </c>
      <c r="P778" s="35">
        <f>'Data Entry'!I778</f>
        <v>0</v>
      </c>
      <c r="Q778" s="35">
        <f>'Data Entry'!J778</f>
        <v>0</v>
      </c>
      <c r="R778" s="35">
        <f>'Data Entry'!K778</f>
        <v>0</v>
      </c>
      <c r="S778" s="35">
        <f>'Data Entry'!L778</f>
        <v>0</v>
      </c>
      <c r="T778" s="35">
        <f t="shared" si="209"/>
        <v>0</v>
      </c>
      <c r="U778" s="35">
        <f t="shared" si="210"/>
        <v>0</v>
      </c>
      <c r="V778" s="35" t="e">
        <f t="shared" si="218"/>
        <v>#DIV/0!</v>
      </c>
      <c r="W778" s="35" t="e">
        <f t="shared" si="219"/>
        <v>#DIV/0!</v>
      </c>
      <c r="X778" s="35">
        <f t="shared" si="220"/>
        <v>0</v>
      </c>
      <c r="Y778" s="35">
        <f t="shared" si="211"/>
        <v>0</v>
      </c>
      <c r="Z778" s="35">
        <f t="shared" si="212"/>
        <v>0</v>
      </c>
      <c r="AA778" s="35">
        <f t="shared" si="213"/>
        <v>0</v>
      </c>
      <c r="AB778" s="21">
        <f>'Data Entry'!S778</f>
        <v>0</v>
      </c>
      <c r="AC778" s="21">
        <f>'Data Entry'!T778</f>
        <v>0</v>
      </c>
      <c r="AD778" s="21">
        <f>'Data Entry'!U778</f>
        <v>0</v>
      </c>
      <c r="AE778" s="21">
        <f t="shared" si="214"/>
        <v>0</v>
      </c>
      <c r="AF778" s="13">
        <f>'Data Entry'!V778</f>
        <v>0</v>
      </c>
      <c r="AG778" s="13">
        <f t="shared" si="215"/>
        <v>0</v>
      </c>
      <c r="AH778" s="13">
        <f>'Data Entry'!W778</f>
        <v>0</v>
      </c>
      <c r="AI778" s="13">
        <f>'Data Entry'!X778</f>
        <v>0</v>
      </c>
      <c r="AJ778" s="13">
        <f>'Data Entry'!Y778</f>
        <v>0</v>
      </c>
      <c r="AK778" s="13">
        <f>'Data Entry'!Z778</f>
        <v>0</v>
      </c>
    </row>
    <row r="779" spans="1:37">
      <c r="A779" s="34">
        <f>'Data Entry'!A779</f>
        <v>0</v>
      </c>
      <c r="B779" s="34">
        <f>'Data Entry'!B779</f>
        <v>0</v>
      </c>
      <c r="C779" s="20">
        <f>IF('Data Entry'!C779="red",1,IF('Data Entry'!C779="blue",2,0))</f>
        <v>0</v>
      </c>
      <c r="D779" s="22">
        <f>'Data Entry'!D779</f>
        <v>0</v>
      </c>
      <c r="E779" s="22">
        <f>'Data Entry'!E779</f>
        <v>0</v>
      </c>
      <c r="F779" s="22">
        <f>'Data Entry'!F779</f>
        <v>0</v>
      </c>
      <c r="G779" s="22">
        <f>'Data Entry'!G779</f>
        <v>0</v>
      </c>
      <c r="H779" s="22">
        <f>'Data Entry'!H779</f>
        <v>0</v>
      </c>
      <c r="I779" s="22">
        <f t="shared" si="216"/>
        <v>0</v>
      </c>
      <c r="J779" s="22">
        <f t="shared" si="217"/>
        <v>0</v>
      </c>
      <c r="K779" s="22">
        <f t="shared" si="204"/>
        <v>0</v>
      </c>
      <c r="L779" s="22">
        <f t="shared" si="205"/>
        <v>0</v>
      </c>
      <c r="M779" s="22">
        <f t="shared" si="206"/>
        <v>0</v>
      </c>
      <c r="N779" s="22">
        <f t="shared" si="207"/>
        <v>0</v>
      </c>
      <c r="O779" s="22">
        <f t="shared" si="208"/>
        <v>0</v>
      </c>
      <c r="P779" s="35">
        <f>'Data Entry'!I779</f>
        <v>0</v>
      </c>
      <c r="Q779" s="35">
        <f>'Data Entry'!J779</f>
        <v>0</v>
      </c>
      <c r="R779" s="35">
        <f>'Data Entry'!K779</f>
        <v>0</v>
      </c>
      <c r="S779" s="35">
        <f>'Data Entry'!L779</f>
        <v>0</v>
      </c>
      <c r="T779" s="35">
        <f t="shared" si="209"/>
        <v>0</v>
      </c>
      <c r="U779" s="35">
        <f t="shared" si="210"/>
        <v>0</v>
      </c>
      <c r="V779" s="35" t="e">
        <f t="shared" si="218"/>
        <v>#DIV/0!</v>
      </c>
      <c r="W779" s="35" t="e">
        <f t="shared" si="219"/>
        <v>#DIV/0!</v>
      </c>
      <c r="X779" s="35">
        <f t="shared" si="220"/>
        <v>0</v>
      </c>
      <c r="Y779" s="35">
        <f t="shared" si="211"/>
        <v>0</v>
      </c>
      <c r="Z779" s="35">
        <f t="shared" si="212"/>
        <v>0</v>
      </c>
      <c r="AA779" s="35">
        <f t="shared" si="213"/>
        <v>0</v>
      </c>
      <c r="AB779" s="21">
        <f>'Data Entry'!S779</f>
        <v>0</v>
      </c>
      <c r="AC779" s="21">
        <f>'Data Entry'!T779</f>
        <v>0</v>
      </c>
      <c r="AD779" s="21">
        <f>'Data Entry'!U779</f>
        <v>0</v>
      </c>
      <c r="AE779" s="21">
        <f t="shared" si="214"/>
        <v>0</v>
      </c>
      <c r="AF779" s="13">
        <f>'Data Entry'!V779</f>
        <v>0</v>
      </c>
      <c r="AG779" s="13">
        <f t="shared" si="215"/>
        <v>0</v>
      </c>
      <c r="AH779" s="13">
        <f>'Data Entry'!W779</f>
        <v>0</v>
      </c>
      <c r="AI779" s="13">
        <f>'Data Entry'!X779</f>
        <v>0</v>
      </c>
      <c r="AJ779" s="13">
        <f>'Data Entry'!Y779</f>
        <v>0</v>
      </c>
      <c r="AK779" s="13">
        <f>'Data Entry'!Z779</f>
        <v>0</v>
      </c>
    </row>
    <row r="780" spans="1:37">
      <c r="A780" s="34">
        <f>'Data Entry'!A780</f>
        <v>0</v>
      </c>
      <c r="B780" s="34">
        <f>'Data Entry'!B780</f>
        <v>0</v>
      </c>
      <c r="C780" s="20">
        <f>IF('Data Entry'!C780="red",1,IF('Data Entry'!C780="blue",2,0))</f>
        <v>0</v>
      </c>
      <c r="D780" s="22">
        <f>'Data Entry'!D780</f>
        <v>0</v>
      </c>
      <c r="E780" s="22">
        <f>'Data Entry'!E780</f>
        <v>0</v>
      </c>
      <c r="F780" s="22">
        <f>'Data Entry'!F780</f>
        <v>0</v>
      </c>
      <c r="G780" s="22">
        <f>'Data Entry'!G780</f>
        <v>0</v>
      </c>
      <c r="H780" s="22">
        <f>'Data Entry'!H780</f>
        <v>0</v>
      </c>
      <c r="I780" s="22">
        <f t="shared" si="216"/>
        <v>0</v>
      </c>
      <c r="J780" s="22">
        <f t="shared" si="217"/>
        <v>0</v>
      </c>
      <c r="K780" s="22">
        <f t="shared" si="204"/>
        <v>0</v>
      </c>
      <c r="L780" s="22">
        <f t="shared" si="205"/>
        <v>0</v>
      </c>
      <c r="M780" s="22">
        <f t="shared" si="206"/>
        <v>0</v>
      </c>
      <c r="N780" s="22">
        <f t="shared" si="207"/>
        <v>0</v>
      </c>
      <c r="O780" s="22">
        <f t="shared" si="208"/>
        <v>0</v>
      </c>
      <c r="P780" s="35">
        <f>'Data Entry'!I780</f>
        <v>0</v>
      </c>
      <c r="Q780" s="35">
        <f>'Data Entry'!J780</f>
        <v>0</v>
      </c>
      <c r="R780" s="35">
        <f>'Data Entry'!K780</f>
        <v>0</v>
      </c>
      <c r="S780" s="35">
        <f>'Data Entry'!L780</f>
        <v>0</v>
      </c>
      <c r="T780" s="35">
        <f t="shared" si="209"/>
        <v>0</v>
      </c>
      <c r="U780" s="35">
        <f t="shared" si="210"/>
        <v>0</v>
      </c>
      <c r="V780" s="35" t="e">
        <f t="shared" si="218"/>
        <v>#DIV/0!</v>
      </c>
      <c r="W780" s="35" t="e">
        <f t="shared" si="219"/>
        <v>#DIV/0!</v>
      </c>
      <c r="X780" s="35">
        <f t="shared" si="220"/>
        <v>0</v>
      </c>
      <c r="Y780" s="35">
        <f t="shared" si="211"/>
        <v>0</v>
      </c>
      <c r="Z780" s="35">
        <f t="shared" si="212"/>
        <v>0</v>
      </c>
      <c r="AA780" s="35">
        <f t="shared" si="213"/>
        <v>0</v>
      </c>
      <c r="AB780" s="21">
        <f>'Data Entry'!S780</f>
        <v>0</v>
      </c>
      <c r="AC780" s="21">
        <f>'Data Entry'!T780</f>
        <v>0</v>
      </c>
      <c r="AD780" s="21">
        <f>'Data Entry'!U780</f>
        <v>0</v>
      </c>
      <c r="AE780" s="21">
        <f t="shared" si="214"/>
        <v>0</v>
      </c>
      <c r="AF780" s="13">
        <f>'Data Entry'!V780</f>
        <v>0</v>
      </c>
      <c r="AG780" s="13">
        <f t="shared" si="215"/>
        <v>0</v>
      </c>
      <c r="AH780" s="13">
        <f>'Data Entry'!W780</f>
        <v>0</v>
      </c>
      <c r="AI780" s="13">
        <f>'Data Entry'!X780</f>
        <v>0</v>
      </c>
      <c r="AJ780" s="13">
        <f>'Data Entry'!Y780</f>
        <v>0</v>
      </c>
      <c r="AK780" s="13">
        <f>'Data Entry'!Z780</f>
        <v>0</v>
      </c>
    </row>
    <row r="781" spans="1:37">
      <c r="A781" s="34">
        <f>'Data Entry'!A781</f>
        <v>0</v>
      </c>
      <c r="B781" s="34">
        <f>'Data Entry'!B781</f>
        <v>0</v>
      </c>
      <c r="C781" s="20">
        <f>IF('Data Entry'!C781="red",1,IF('Data Entry'!C781="blue",2,0))</f>
        <v>0</v>
      </c>
      <c r="D781" s="22">
        <f>'Data Entry'!D781</f>
        <v>0</v>
      </c>
      <c r="E781" s="22">
        <f>'Data Entry'!E781</f>
        <v>0</v>
      </c>
      <c r="F781" s="22">
        <f>'Data Entry'!F781</f>
        <v>0</v>
      </c>
      <c r="G781" s="22">
        <f>'Data Entry'!G781</f>
        <v>0</v>
      </c>
      <c r="H781" s="22">
        <f>'Data Entry'!H781</f>
        <v>0</v>
      </c>
      <c r="I781" s="22">
        <f t="shared" si="216"/>
        <v>0</v>
      </c>
      <c r="J781" s="22">
        <f t="shared" si="217"/>
        <v>0</v>
      </c>
      <c r="K781" s="22">
        <f t="shared" si="204"/>
        <v>0</v>
      </c>
      <c r="L781" s="22">
        <f t="shared" si="205"/>
        <v>0</v>
      </c>
      <c r="M781" s="22">
        <f t="shared" si="206"/>
        <v>0</v>
      </c>
      <c r="N781" s="22">
        <f t="shared" si="207"/>
        <v>0</v>
      </c>
      <c r="O781" s="22">
        <f t="shared" si="208"/>
        <v>0</v>
      </c>
      <c r="P781" s="35">
        <f>'Data Entry'!I781</f>
        <v>0</v>
      </c>
      <c r="Q781" s="35">
        <f>'Data Entry'!J781</f>
        <v>0</v>
      </c>
      <c r="R781" s="35">
        <f>'Data Entry'!K781</f>
        <v>0</v>
      </c>
      <c r="S781" s="35">
        <f>'Data Entry'!L781</f>
        <v>0</v>
      </c>
      <c r="T781" s="35">
        <f t="shared" si="209"/>
        <v>0</v>
      </c>
      <c r="U781" s="35">
        <f t="shared" si="210"/>
        <v>0</v>
      </c>
      <c r="V781" s="35" t="e">
        <f t="shared" si="218"/>
        <v>#DIV/0!</v>
      </c>
      <c r="W781" s="35" t="e">
        <f t="shared" si="219"/>
        <v>#DIV/0!</v>
      </c>
      <c r="X781" s="35">
        <f t="shared" si="220"/>
        <v>0</v>
      </c>
      <c r="Y781" s="35">
        <f t="shared" si="211"/>
        <v>0</v>
      </c>
      <c r="Z781" s="35">
        <f t="shared" si="212"/>
        <v>0</v>
      </c>
      <c r="AA781" s="35">
        <f t="shared" si="213"/>
        <v>0</v>
      </c>
      <c r="AB781" s="21">
        <f>'Data Entry'!S781</f>
        <v>0</v>
      </c>
      <c r="AC781" s="21">
        <f>'Data Entry'!T781</f>
        <v>0</v>
      </c>
      <c r="AD781" s="21">
        <f>'Data Entry'!U781</f>
        <v>0</v>
      </c>
      <c r="AE781" s="21">
        <f t="shared" si="214"/>
        <v>0</v>
      </c>
      <c r="AF781" s="13">
        <f>'Data Entry'!V781</f>
        <v>0</v>
      </c>
      <c r="AG781" s="13">
        <f t="shared" si="215"/>
        <v>0</v>
      </c>
      <c r="AH781" s="13">
        <f>'Data Entry'!W781</f>
        <v>0</v>
      </c>
      <c r="AI781" s="13">
        <f>'Data Entry'!X781</f>
        <v>0</v>
      </c>
      <c r="AJ781" s="13">
        <f>'Data Entry'!Y781</f>
        <v>0</v>
      </c>
      <c r="AK781" s="13">
        <f>'Data Entry'!Z781</f>
        <v>0</v>
      </c>
    </row>
    <row r="782" spans="1:37">
      <c r="A782" s="34">
        <f>'Data Entry'!A782</f>
        <v>0</v>
      </c>
      <c r="B782" s="34">
        <f>'Data Entry'!B782</f>
        <v>0</v>
      </c>
      <c r="C782" s="20">
        <f>IF('Data Entry'!C782="red",1,IF('Data Entry'!C782="blue",2,0))</f>
        <v>0</v>
      </c>
      <c r="D782" s="22">
        <f>'Data Entry'!D782</f>
        <v>0</v>
      </c>
      <c r="E782" s="22">
        <f>'Data Entry'!E782</f>
        <v>0</v>
      </c>
      <c r="F782" s="22">
        <f>'Data Entry'!F782</f>
        <v>0</v>
      </c>
      <c r="G782" s="22">
        <f>'Data Entry'!G782</f>
        <v>0</v>
      </c>
      <c r="H782" s="22">
        <f>'Data Entry'!H782</f>
        <v>0</v>
      </c>
      <c r="I782" s="22">
        <f t="shared" si="216"/>
        <v>0</v>
      </c>
      <c r="J782" s="22">
        <f t="shared" si="217"/>
        <v>0</v>
      </c>
      <c r="K782" s="22">
        <f t="shared" si="204"/>
        <v>0</v>
      </c>
      <c r="L782" s="22">
        <f t="shared" si="205"/>
        <v>0</v>
      </c>
      <c r="M782" s="22">
        <f t="shared" si="206"/>
        <v>0</v>
      </c>
      <c r="N782" s="22">
        <f t="shared" si="207"/>
        <v>0</v>
      </c>
      <c r="O782" s="22">
        <f t="shared" si="208"/>
        <v>0</v>
      </c>
      <c r="P782" s="35">
        <f>'Data Entry'!I782</f>
        <v>0</v>
      </c>
      <c r="Q782" s="35">
        <f>'Data Entry'!J782</f>
        <v>0</v>
      </c>
      <c r="R782" s="35">
        <f>'Data Entry'!K782</f>
        <v>0</v>
      </c>
      <c r="S782" s="35">
        <f>'Data Entry'!L782</f>
        <v>0</v>
      </c>
      <c r="T782" s="35">
        <f t="shared" si="209"/>
        <v>0</v>
      </c>
      <c r="U782" s="35">
        <f t="shared" si="210"/>
        <v>0</v>
      </c>
      <c r="V782" s="35" t="e">
        <f t="shared" si="218"/>
        <v>#DIV/0!</v>
      </c>
      <c r="W782" s="35" t="e">
        <f t="shared" si="219"/>
        <v>#DIV/0!</v>
      </c>
      <c r="X782" s="35">
        <f t="shared" si="220"/>
        <v>0</v>
      </c>
      <c r="Y782" s="35">
        <f t="shared" si="211"/>
        <v>0</v>
      </c>
      <c r="Z782" s="35">
        <f t="shared" si="212"/>
        <v>0</v>
      </c>
      <c r="AA782" s="35">
        <f t="shared" si="213"/>
        <v>0</v>
      </c>
      <c r="AB782" s="21">
        <f>'Data Entry'!S782</f>
        <v>0</v>
      </c>
      <c r="AC782" s="21">
        <f>'Data Entry'!T782</f>
        <v>0</v>
      </c>
      <c r="AD782" s="21">
        <f>'Data Entry'!U782</f>
        <v>0</v>
      </c>
      <c r="AE782" s="21">
        <f t="shared" si="214"/>
        <v>0</v>
      </c>
      <c r="AF782" s="13">
        <f>'Data Entry'!V782</f>
        <v>0</v>
      </c>
      <c r="AG782" s="13">
        <f t="shared" si="215"/>
        <v>0</v>
      </c>
      <c r="AH782" s="13">
        <f>'Data Entry'!W782</f>
        <v>0</v>
      </c>
      <c r="AI782" s="13">
        <f>'Data Entry'!X782</f>
        <v>0</v>
      </c>
      <c r="AJ782" s="13">
        <f>'Data Entry'!Y782</f>
        <v>0</v>
      </c>
      <c r="AK782" s="13">
        <f>'Data Entry'!Z782</f>
        <v>0</v>
      </c>
    </row>
    <row r="783" spans="1:37">
      <c r="A783" s="34">
        <f>'Data Entry'!A783</f>
        <v>0</v>
      </c>
      <c r="B783" s="34">
        <f>'Data Entry'!B783</f>
        <v>0</v>
      </c>
      <c r="C783" s="20">
        <f>IF('Data Entry'!C783="red",1,IF('Data Entry'!C783="blue",2,0))</f>
        <v>0</v>
      </c>
      <c r="D783" s="22">
        <f>'Data Entry'!D783</f>
        <v>0</v>
      </c>
      <c r="E783" s="22">
        <f>'Data Entry'!E783</f>
        <v>0</v>
      </c>
      <c r="F783" s="22">
        <f>'Data Entry'!F783</f>
        <v>0</v>
      </c>
      <c r="G783" s="22">
        <f>'Data Entry'!G783</f>
        <v>0</v>
      </c>
      <c r="H783" s="22">
        <f>'Data Entry'!H783</f>
        <v>0</v>
      </c>
      <c r="I783" s="22">
        <f t="shared" si="216"/>
        <v>0</v>
      </c>
      <c r="J783" s="22">
        <f t="shared" si="217"/>
        <v>0</v>
      </c>
      <c r="K783" s="22">
        <f t="shared" si="204"/>
        <v>0</v>
      </c>
      <c r="L783" s="22">
        <f t="shared" si="205"/>
        <v>0</v>
      </c>
      <c r="M783" s="22">
        <f t="shared" si="206"/>
        <v>0</v>
      </c>
      <c r="N783" s="22">
        <f t="shared" si="207"/>
        <v>0</v>
      </c>
      <c r="O783" s="22">
        <f t="shared" si="208"/>
        <v>0</v>
      </c>
      <c r="P783" s="35">
        <f>'Data Entry'!I783</f>
        <v>0</v>
      </c>
      <c r="Q783" s="35">
        <f>'Data Entry'!J783</f>
        <v>0</v>
      </c>
      <c r="R783" s="35">
        <f>'Data Entry'!K783</f>
        <v>0</v>
      </c>
      <c r="S783" s="35">
        <f>'Data Entry'!L783</f>
        <v>0</v>
      </c>
      <c r="T783" s="35">
        <f t="shared" si="209"/>
        <v>0</v>
      </c>
      <c r="U783" s="35">
        <f t="shared" si="210"/>
        <v>0</v>
      </c>
      <c r="V783" s="35" t="e">
        <f t="shared" si="218"/>
        <v>#DIV/0!</v>
      </c>
      <c r="W783" s="35" t="e">
        <f t="shared" si="219"/>
        <v>#DIV/0!</v>
      </c>
      <c r="X783" s="35">
        <f t="shared" si="220"/>
        <v>0</v>
      </c>
      <c r="Y783" s="35">
        <f t="shared" si="211"/>
        <v>0</v>
      </c>
      <c r="Z783" s="35">
        <f t="shared" si="212"/>
        <v>0</v>
      </c>
      <c r="AA783" s="35">
        <f t="shared" si="213"/>
        <v>0</v>
      </c>
      <c r="AB783" s="21">
        <f>'Data Entry'!S783</f>
        <v>0</v>
      </c>
      <c r="AC783" s="21">
        <f>'Data Entry'!T783</f>
        <v>0</v>
      </c>
      <c r="AD783" s="21">
        <f>'Data Entry'!U783</f>
        <v>0</v>
      </c>
      <c r="AE783" s="21">
        <f t="shared" si="214"/>
        <v>0</v>
      </c>
      <c r="AF783" s="13">
        <f>'Data Entry'!V783</f>
        <v>0</v>
      </c>
      <c r="AG783" s="13">
        <f t="shared" si="215"/>
        <v>0</v>
      </c>
      <c r="AH783" s="13">
        <f>'Data Entry'!W783</f>
        <v>0</v>
      </c>
      <c r="AI783" s="13">
        <f>'Data Entry'!X783</f>
        <v>0</v>
      </c>
      <c r="AJ783" s="13">
        <f>'Data Entry'!Y783</f>
        <v>0</v>
      </c>
      <c r="AK783" s="13">
        <f>'Data Entry'!Z783</f>
        <v>0</v>
      </c>
    </row>
    <row r="784" spans="1:37">
      <c r="A784" s="34">
        <f>'Data Entry'!A784</f>
        <v>0</v>
      </c>
      <c r="B784" s="34">
        <f>'Data Entry'!B784</f>
        <v>0</v>
      </c>
      <c r="C784" s="20">
        <f>IF('Data Entry'!C784="red",1,IF('Data Entry'!C784="blue",2,0))</f>
        <v>0</v>
      </c>
      <c r="D784" s="22">
        <f>'Data Entry'!D784</f>
        <v>0</v>
      </c>
      <c r="E784" s="22">
        <f>'Data Entry'!E784</f>
        <v>0</v>
      </c>
      <c r="F784" s="22">
        <f>'Data Entry'!F784</f>
        <v>0</v>
      </c>
      <c r="G784" s="22">
        <f>'Data Entry'!G784</f>
        <v>0</v>
      </c>
      <c r="H784" s="22">
        <f>'Data Entry'!H784</f>
        <v>0</v>
      </c>
      <c r="I784" s="22">
        <f t="shared" si="216"/>
        <v>0</v>
      </c>
      <c r="J784" s="22">
        <f t="shared" si="217"/>
        <v>0</v>
      </c>
      <c r="K784" s="22">
        <f t="shared" si="204"/>
        <v>0</v>
      </c>
      <c r="L784" s="22">
        <f t="shared" si="205"/>
        <v>0</v>
      </c>
      <c r="M784" s="22">
        <f t="shared" si="206"/>
        <v>0</v>
      </c>
      <c r="N784" s="22">
        <f t="shared" si="207"/>
        <v>0</v>
      </c>
      <c r="O784" s="22">
        <f t="shared" si="208"/>
        <v>0</v>
      </c>
      <c r="P784" s="35">
        <f>'Data Entry'!I784</f>
        <v>0</v>
      </c>
      <c r="Q784" s="35">
        <f>'Data Entry'!J784</f>
        <v>0</v>
      </c>
      <c r="R784" s="35">
        <f>'Data Entry'!K784</f>
        <v>0</v>
      </c>
      <c r="S784" s="35">
        <f>'Data Entry'!L784</f>
        <v>0</v>
      </c>
      <c r="T784" s="35">
        <f t="shared" si="209"/>
        <v>0</v>
      </c>
      <c r="U784" s="35">
        <f t="shared" si="210"/>
        <v>0</v>
      </c>
      <c r="V784" s="35" t="e">
        <f t="shared" si="218"/>
        <v>#DIV/0!</v>
      </c>
      <c r="W784" s="35" t="e">
        <f t="shared" si="219"/>
        <v>#DIV/0!</v>
      </c>
      <c r="X784" s="35">
        <f t="shared" si="220"/>
        <v>0</v>
      </c>
      <c r="Y784" s="35">
        <f t="shared" si="211"/>
        <v>0</v>
      </c>
      <c r="Z784" s="35">
        <f t="shared" si="212"/>
        <v>0</v>
      </c>
      <c r="AA784" s="35">
        <f t="shared" si="213"/>
        <v>0</v>
      </c>
      <c r="AB784" s="21">
        <f>'Data Entry'!S784</f>
        <v>0</v>
      </c>
      <c r="AC784" s="21">
        <f>'Data Entry'!T784</f>
        <v>0</v>
      </c>
      <c r="AD784" s="21">
        <f>'Data Entry'!U784</f>
        <v>0</v>
      </c>
      <c r="AE784" s="21">
        <f t="shared" si="214"/>
        <v>0</v>
      </c>
      <c r="AF784" s="13">
        <f>'Data Entry'!V784</f>
        <v>0</v>
      </c>
      <c r="AG784" s="13">
        <f t="shared" si="215"/>
        <v>0</v>
      </c>
      <c r="AH784" s="13">
        <f>'Data Entry'!W784</f>
        <v>0</v>
      </c>
      <c r="AI784" s="13">
        <f>'Data Entry'!X784</f>
        <v>0</v>
      </c>
      <c r="AJ784" s="13">
        <f>'Data Entry'!Y784</f>
        <v>0</v>
      </c>
      <c r="AK784" s="13">
        <f>'Data Entry'!Z784</f>
        <v>0</v>
      </c>
    </row>
    <row r="785" spans="1:37">
      <c r="A785" s="34">
        <f>'Data Entry'!A785</f>
        <v>0</v>
      </c>
      <c r="B785" s="34">
        <f>'Data Entry'!B785</f>
        <v>0</v>
      </c>
      <c r="C785" s="20">
        <f>IF('Data Entry'!C785="red",1,IF('Data Entry'!C785="blue",2,0))</f>
        <v>0</v>
      </c>
      <c r="D785" s="22">
        <f>'Data Entry'!D785</f>
        <v>0</v>
      </c>
      <c r="E785" s="22">
        <f>'Data Entry'!E785</f>
        <v>0</v>
      </c>
      <c r="F785" s="22">
        <f>'Data Entry'!F785</f>
        <v>0</v>
      </c>
      <c r="G785" s="22">
        <f>'Data Entry'!G785</f>
        <v>0</v>
      </c>
      <c r="H785" s="22">
        <f>'Data Entry'!H785</f>
        <v>0</v>
      </c>
      <c r="I785" s="22">
        <f t="shared" si="216"/>
        <v>0</v>
      </c>
      <c r="J785" s="22">
        <f t="shared" si="217"/>
        <v>0</v>
      </c>
      <c r="K785" s="22">
        <f t="shared" si="204"/>
        <v>0</v>
      </c>
      <c r="L785" s="22">
        <f t="shared" si="205"/>
        <v>0</v>
      </c>
      <c r="M785" s="22">
        <f t="shared" si="206"/>
        <v>0</v>
      </c>
      <c r="N785" s="22">
        <f t="shared" si="207"/>
        <v>0</v>
      </c>
      <c r="O785" s="22">
        <f t="shared" si="208"/>
        <v>0</v>
      </c>
      <c r="P785" s="35">
        <f>'Data Entry'!I785</f>
        <v>0</v>
      </c>
      <c r="Q785" s="35">
        <f>'Data Entry'!J785</f>
        <v>0</v>
      </c>
      <c r="R785" s="35">
        <f>'Data Entry'!K785</f>
        <v>0</v>
      </c>
      <c r="S785" s="35">
        <f>'Data Entry'!L785</f>
        <v>0</v>
      </c>
      <c r="T785" s="35">
        <f t="shared" si="209"/>
        <v>0</v>
      </c>
      <c r="U785" s="35">
        <f t="shared" si="210"/>
        <v>0</v>
      </c>
      <c r="V785" s="35" t="e">
        <f t="shared" si="218"/>
        <v>#DIV/0!</v>
      </c>
      <c r="W785" s="35" t="e">
        <f t="shared" si="219"/>
        <v>#DIV/0!</v>
      </c>
      <c r="X785" s="35">
        <f t="shared" si="220"/>
        <v>0</v>
      </c>
      <c r="Y785" s="35">
        <f t="shared" si="211"/>
        <v>0</v>
      </c>
      <c r="Z785" s="35">
        <f t="shared" si="212"/>
        <v>0</v>
      </c>
      <c r="AA785" s="35">
        <f t="shared" si="213"/>
        <v>0</v>
      </c>
      <c r="AB785" s="21">
        <f>'Data Entry'!S785</f>
        <v>0</v>
      </c>
      <c r="AC785" s="21">
        <f>'Data Entry'!T785</f>
        <v>0</v>
      </c>
      <c r="AD785" s="21">
        <f>'Data Entry'!U785</f>
        <v>0</v>
      </c>
      <c r="AE785" s="21">
        <f t="shared" si="214"/>
        <v>0</v>
      </c>
      <c r="AF785" s="13">
        <f>'Data Entry'!V785</f>
        <v>0</v>
      </c>
      <c r="AG785" s="13">
        <f t="shared" si="215"/>
        <v>0</v>
      </c>
      <c r="AH785" s="13">
        <f>'Data Entry'!W785</f>
        <v>0</v>
      </c>
      <c r="AI785" s="13">
        <f>'Data Entry'!X785</f>
        <v>0</v>
      </c>
      <c r="AJ785" s="13">
        <f>'Data Entry'!Y785</f>
        <v>0</v>
      </c>
      <c r="AK785" s="13">
        <f>'Data Entry'!Z785</f>
        <v>0</v>
      </c>
    </row>
    <row r="786" spans="1:37">
      <c r="A786" s="34">
        <f>'Data Entry'!A786</f>
        <v>0</v>
      </c>
      <c r="B786" s="34">
        <f>'Data Entry'!B786</f>
        <v>0</v>
      </c>
      <c r="C786" s="20">
        <f>IF('Data Entry'!C786="red",1,IF('Data Entry'!C786="blue",2,0))</f>
        <v>0</v>
      </c>
      <c r="D786" s="22">
        <f>'Data Entry'!D786</f>
        <v>0</v>
      </c>
      <c r="E786" s="22">
        <f>'Data Entry'!E786</f>
        <v>0</v>
      </c>
      <c r="F786" s="22">
        <f>'Data Entry'!F786</f>
        <v>0</v>
      </c>
      <c r="G786" s="22">
        <f>'Data Entry'!G786</f>
        <v>0</v>
      </c>
      <c r="H786" s="22">
        <f>'Data Entry'!H786</f>
        <v>0</v>
      </c>
      <c r="I786" s="22">
        <f t="shared" si="216"/>
        <v>0</v>
      </c>
      <c r="J786" s="22">
        <f t="shared" si="217"/>
        <v>0</v>
      </c>
      <c r="K786" s="22">
        <f t="shared" si="204"/>
        <v>0</v>
      </c>
      <c r="L786" s="22">
        <f t="shared" si="205"/>
        <v>0</v>
      </c>
      <c r="M786" s="22">
        <f t="shared" si="206"/>
        <v>0</v>
      </c>
      <c r="N786" s="22">
        <f t="shared" si="207"/>
        <v>0</v>
      </c>
      <c r="O786" s="22">
        <f t="shared" si="208"/>
        <v>0</v>
      </c>
      <c r="P786" s="35">
        <f>'Data Entry'!I786</f>
        <v>0</v>
      </c>
      <c r="Q786" s="35">
        <f>'Data Entry'!J786</f>
        <v>0</v>
      </c>
      <c r="R786" s="35">
        <f>'Data Entry'!K786</f>
        <v>0</v>
      </c>
      <c r="S786" s="35">
        <f>'Data Entry'!L786</f>
        <v>0</v>
      </c>
      <c r="T786" s="35">
        <f t="shared" si="209"/>
        <v>0</v>
      </c>
      <c r="U786" s="35">
        <f t="shared" si="210"/>
        <v>0</v>
      </c>
      <c r="V786" s="35" t="e">
        <f t="shared" si="218"/>
        <v>#DIV/0!</v>
      </c>
      <c r="W786" s="35" t="e">
        <f t="shared" si="219"/>
        <v>#DIV/0!</v>
      </c>
      <c r="X786" s="35">
        <f t="shared" si="220"/>
        <v>0</v>
      </c>
      <c r="Y786" s="35">
        <f t="shared" si="211"/>
        <v>0</v>
      </c>
      <c r="Z786" s="35">
        <f t="shared" si="212"/>
        <v>0</v>
      </c>
      <c r="AA786" s="35">
        <f t="shared" si="213"/>
        <v>0</v>
      </c>
      <c r="AB786" s="21">
        <f>'Data Entry'!S786</f>
        <v>0</v>
      </c>
      <c r="AC786" s="21">
        <f>'Data Entry'!T786</f>
        <v>0</v>
      </c>
      <c r="AD786" s="21">
        <f>'Data Entry'!U786</f>
        <v>0</v>
      </c>
      <c r="AE786" s="21">
        <f t="shared" si="214"/>
        <v>0</v>
      </c>
      <c r="AF786" s="13">
        <f>'Data Entry'!V786</f>
        <v>0</v>
      </c>
      <c r="AG786" s="13">
        <f t="shared" si="215"/>
        <v>0</v>
      </c>
      <c r="AH786" s="13">
        <f>'Data Entry'!W786</f>
        <v>0</v>
      </c>
      <c r="AI786" s="13">
        <f>'Data Entry'!X786</f>
        <v>0</v>
      </c>
      <c r="AJ786" s="13">
        <f>'Data Entry'!Y786</f>
        <v>0</v>
      </c>
      <c r="AK786" s="13">
        <f>'Data Entry'!Z786</f>
        <v>0</v>
      </c>
    </row>
    <row r="787" spans="1:37">
      <c r="A787" s="34">
        <f>'Data Entry'!A787</f>
        <v>0</v>
      </c>
      <c r="B787" s="34">
        <f>'Data Entry'!B787</f>
        <v>0</v>
      </c>
      <c r="C787" s="20">
        <f>IF('Data Entry'!C787="red",1,IF('Data Entry'!C787="blue",2,0))</f>
        <v>0</v>
      </c>
      <c r="D787" s="22">
        <f>'Data Entry'!D787</f>
        <v>0</v>
      </c>
      <c r="E787" s="22">
        <f>'Data Entry'!E787</f>
        <v>0</v>
      </c>
      <c r="F787" s="22">
        <f>'Data Entry'!F787</f>
        <v>0</v>
      </c>
      <c r="G787" s="22">
        <f>'Data Entry'!G787</f>
        <v>0</v>
      </c>
      <c r="H787" s="22">
        <f>'Data Entry'!H787</f>
        <v>0</v>
      </c>
      <c r="I787" s="22">
        <f t="shared" si="216"/>
        <v>0</v>
      </c>
      <c r="J787" s="22">
        <f t="shared" si="217"/>
        <v>0</v>
      </c>
      <c r="K787" s="22">
        <f t="shared" si="204"/>
        <v>0</v>
      </c>
      <c r="L787" s="22">
        <f t="shared" si="205"/>
        <v>0</v>
      </c>
      <c r="M787" s="22">
        <f t="shared" si="206"/>
        <v>0</v>
      </c>
      <c r="N787" s="22">
        <f t="shared" si="207"/>
        <v>0</v>
      </c>
      <c r="O787" s="22">
        <f t="shared" si="208"/>
        <v>0</v>
      </c>
      <c r="P787" s="35">
        <f>'Data Entry'!I787</f>
        <v>0</v>
      </c>
      <c r="Q787" s="35">
        <f>'Data Entry'!J787</f>
        <v>0</v>
      </c>
      <c r="R787" s="35">
        <f>'Data Entry'!K787</f>
        <v>0</v>
      </c>
      <c r="S787" s="35">
        <f>'Data Entry'!L787</f>
        <v>0</v>
      </c>
      <c r="T787" s="35">
        <f t="shared" si="209"/>
        <v>0</v>
      </c>
      <c r="U787" s="35">
        <f t="shared" si="210"/>
        <v>0</v>
      </c>
      <c r="V787" s="35" t="e">
        <f t="shared" si="218"/>
        <v>#DIV/0!</v>
      </c>
      <c r="W787" s="35" t="e">
        <f t="shared" si="219"/>
        <v>#DIV/0!</v>
      </c>
      <c r="X787" s="35">
        <f t="shared" si="220"/>
        <v>0</v>
      </c>
      <c r="Y787" s="35">
        <f t="shared" si="211"/>
        <v>0</v>
      </c>
      <c r="Z787" s="35">
        <f t="shared" si="212"/>
        <v>0</v>
      </c>
      <c r="AA787" s="35">
        <f t="shared" si="213"/>
        <v>0</v>
      </c>
      <c r="AB787" s="21">
        <f>'Data Entry'!S787</f>
        <v>0</v>
      </c>
      <c r="AC787" s="21">
        <f>'Data Entry'!T787</f>
        <v>0</v>
      </c>
      <c r="AD787" s="21">
        <f>'Data Entry'!U787</f>
        <v>0</v>
      </c>
      <c r="AE787" s="21">
        <f t="shared" si="214"/>
        <v>0</v>
      </c>
      <c r="AF787" s="13">
        <f>'Data Entry'!V787</f>
        <v>0</v>
      </c>
      <c r="AG787" s="13">
        <f t="shared" si="215"/>
        <v>0</v>
      </c>
      <c r="AH787" s="13">
        <f>'Data Entry'!W787</f>
        <v>0</v>
      </c>
      <c r="AI787" s="13">
        <f>'Data Entry'!X787</f>
        <v>0</v>
      </c>
      <c r="AJ787" s="13">
        <f>'Data Entry'!Y787</f>
        <v>0</v>
      </c>
      <c r="AK787" s="13">
        <f>'Data Entry'!Z787</f>
        <v>0</v>
      </c>
    </row>
    <row r="788" spans="1:37">
      <c r="A788" s="34">
        <f>'Data Entry'!A788</f>
        <v>0</v>
      </c>
      <c r="B788" s="34">
        <f>'Data Entry'!B788</f>
        <v>0</v>
      </c>
      <c r="C788" s="20">
        <f>IF('Data Entry'!C788="red",1,IF('Data Entry'!C788="blue",2,0))</f>
        <v>0</v>
      </c>
      <c r="D788" s="22">
        <f>'Data Entry'!D788</f>
        <v>0</v>
      </c>
      <c r="E788" s="22">
        <f>'Data Entry'!E788</f>
        <v>0</v>
      </c>
      <c r="F788" s="22">
        <f>'Data Entry'!F788</f>
        <v>0</v>
      </c>
      <c r="G788" s="22">
        <f>'Data Entry'!G788</f>
        <v>0</v>
      </c>
      <c r="H788" s="22">
        <f>'Data Entry'!H788</f>
        <v>0</v>
      </c>
      <c r="I788" s="22">
        <f t="shared" si="216"/>
        <v>0</v>
      </c>
      <c r="J788" s="22">
        <f t="shared" si="217"/>
        <v>0</v>
      </c>
      <c r="K788" s="22">
        <f t="shared" si="204"/>
        <v>0</v>
      </c>
      <c r="L788" s="22">
        <f t="shared" si="205"/>
        <v>0</v>
      </c>
      <c r="M788" s="22">
        <f t="shared" si="206"/>
        <v>0</v>
      </c>
      <c r="N788" s="22">
        <f t="shared" si="207"/>
        <v>0</v>
      </c>
      <c r="O788" s="22">
        <f t="shared" si="208"/>
        <v>0</v>
      </c>
      <c r="P788" s="35">
        <f>'Data Entry'!I788</f>
        <v>0</v>
      </c>
      <c r="Q788" s="35">
        <f>'Data Entry'!J788</f>
        <v>0</v>
      </c>
      <c r="R788" s="35">
        <f>'Data Entry'!K788</f>
        <v>0</v>
      </c>
      <c r="S788" s="35">
        <f>'Data Entry'!L788</f>
        <v>0</v>
      </c>
      <c r="T788" s="35">
        <f t="shared" si="209"/>
        <v>0</v>
      </c>
      <c r="U788" s="35">
        <f t="shared" si="210"/>
        <v>0</v>
      </c>
      <c r="V788" s="35" t="e">
        <f t="shared" si="218"/>
        <v>#DIV/0!</v>
      </c>
      <c r="W788" s="35" t="e">
        <f t="shared" si="219"/>
        <v>#DIV/0!</v>
      </c>
      <c r="X788" s="35">
        <f t="shared" si="220"/>
        <v>0</v>
      </c>
      <c r="Y788" s="35">
        <f t="shared" si="211"/>
        <v>0</v>
      </c>
      <c r="Z788" s="35">
        <f t="shared" si="212"/>
        <v>0</v>
      </c>
      <c r="AA788" s="35">
        <f t="shared" si="213"/>
        <v>0</v>
      </c>
      <c r="AB788" s="21">
        <f>'Data Entry'!S788</f>
        <v>0</v>
      </c>
      <c r="AC788" s="21">
        <f>'Data Entry'!T788</f>
        <v>0</v>
      </c>
      <c r="AD788" s="21">
        <f>'Data Entry'!U788</f>
        <v>0</v>
      </c>
      <c r="AE788" s="21">
        <f t="shared" si="214"/>
        <v>0</v>
      </c>
      <c r="AF788" s="13">
        <f>'Data Entry'!V788</f>
        <v>0</v>
      </c>
      <c r="AG788" s="13">
        <f t="shared" si="215"/>
        <v>0</v>
      </c>
      <c r="AH788" s="13">
        <f>'Data Entry'!W788</f>
        <v>0</v>
      </c>
      <c r="AI788" s="13">
        <f>'Data Entry'!X788</f>
        <v>0</v>
      </c>
      <c r="AJ788" s="13">
        <f>'Data Entry'!Y788</f>
        <v>0</v>
      </c>
      <c r="AK788" s="13">
        <f>'Data Entry'!Z788</f>
        <v>0</v>
      </c>
    </row>
    <row r="789" spans="1:37">
      <c r="A789" s="34">
        <f>'Data Entry'!A789</f>
        <v>0</v>
      </c>
      <c r="B789" s="34">
        <f>'Data Entry'!B789</f>
        <v>0</v>
      </c>
      <c r="C789" s="20">
        <f>IF('Data Entry'!C789="red",1,IF('Data Entry'!C789="blue",2,0))</f>
        <v>0</v>
      </c>
      <c r="D789" s="22">
        <f>'Data Entry'!D789</f>
        <v>0</v>
      </c>
      <c r="E789" s="22">
        <f>'Data Entry'!E789</f>
        <v>0</v>
      </c>
      <c r="F789" s="22">
        <f>'Data Entry'!F789</f>
        <v>0</v>
      </c>
      <c r="G789" s="22">
        <f>'Data Entry'!G789</f>
        <v>0</v>
      </c>
      <c r="H789" s="22">
        <f>'Data Entry'!H789</f>
        <v>0</v>
      </c>
      <c r="I789" s="22">
        <f t="shared" si="216"/>
        <v>0</v>
      </c>
      <c r="J789" s="22">
        <f t="shared" si="217"/>
        <v>0</v>
      </c>
      <c r="K789" s="22">
        <f t="shared" si="204"/>
        <v>0</v>
      </c>
      <c r="L789" s="22">
        <f t="shared" si="205"/>
        <v>0</v>
      </c>
      <c r="M789" s="22">
        <f t="shared" si="206"/>
        <v>0</v>
      </c>
      <c r="N789" s="22">
        <f t="shared" si="207"/>
        <v>0</v>
      </c>
      <c r="O789" s="22">
        <f t="shared" si="208"/>
        <v>0</v>
      </c>
      <c r="P789" s="35">
        <f>'Data Entry'!I789</f>
        <v>0</v>
      </c>
      <c r="Q789" s="35">
        <f>'Data Entry'!J789</f>
        <v>0</v>
      </c>
      <c r="R789" s="35">
        <f>'Data Entry'!K789</f>
        <v>0</v>
      </c>
      <c r="S789" s="35">
        <f>'Data Entry'!L789</f>
        <v>0</v>
      </c>
      <c r="T789" s="35">
        <f t="shared" si="209"/>
        <v>0</v>
      </c>
      <c r="U789" s="35">
        <f t="shared" si="210"/>
        <v>0</v>
      </c>
      <c r="V789" s="35" t="e">
        <f t="shared" si="218"/>
        <v>#DIV/0!</v>
      </c>
      <c r="W789" s="35" t="e">
        <f t="shared" si="219"/>
        <v>#DIV/0!</v>
      </c>
      <c r="X789" s="35">
        <f t="shared" si="220"/>
        <v>0</v>
      </c>
      <c r="Y789" s="35">
        <f t="shared" si="211"/>
        <v>0</v>
      </c>
      <c r="Z789" s="35">
        <f t="shared" si="212"/>
        <v>0</v>
      </c>
      <c r="AA789" s="35">
        <f t="shared" si="213"/>
        <v>0</v>
      </c>
      <c r="AB789" s="21">
        <f>'Data Entry'!S789</f>
        <v>0</v>
      </c>
      <c r="AC789" s="21">
        <f>'Data Entry'!T789</f>
        <v>0</v>
      </c>
      <c r="AD789" s="21">
        <f>'Data Entry'!U789</f>
        <v>0</v>
      </c>
      <c r="AE789" s="21">
        <f t="shared" si="214"/>
        <v>0</v>
      </c>
      <c r="AF789" s="13">
        <f>'Data Entry'!V789</f>
        <v>0</v>
      </c>
      <c r="AG789" s="13">
        <f t="shared" si="215"/>
        <v>0</v>
      </c>
      <c r="AH789" s="13">
        <f>'Data Entry'!W789</f>
        <v>0</v>
      </c>
      <c r="AI789" s="13">
        <f>'Data Entry'!X789</f>
        <v>0</v>
      </c>
      <c r="AJ789" s="13">
        <f>'Data Entry'!Y789</f>
        <v>0</v>
      </c>
      <c r="AK789" s="13">
        <f>'Data Entry'!Z789</f>
        <v>0</v>
      </c>
    </row>
    <row r="790" spans="1:37">
      <c r="A790" s="34">
        <f>'Data Entry'!A790</f>
        <v>0</v>
      </c>
      <c r="B790" s="34">
        <f>'Data Entry'!B790</f>
        <v>0</v>
      </c>
      <c r="C790" s="20">
        <f>IF('Data Entry'!C790="red",1,IF('Data Entry'!C790="blue",2,0))</f>
        <v>0</v>
      </c>
      <c r="D790" s="22">
        <f>'Data Entry'!D790</f>
        <v>0</v>
      </c>
      <c r="E790" s="22">
        <f>'Data Entry'!E790</f>
        <v>0</v>
      </c>
      <c r="F790" s="22">
        <f>'Data Entry'!F790</f>
        <v>0</v>
      </c>
      <c r="G790" s="22">
        <f>'Data Entry'!G790</f>
        <v>0</v>
      </c>
      <c r="H790" s="22">
        <f>'Data Entry'!H790</f>
        <v>0</v>
      </c>
      <c r="I790" s="22">
        <f t="shared" si="216"/>
        <v>0</v>
      </c>
      <c r="J790" s="22">
        <f t="shared" si="217"/>
        <v>0</v>
      </c>
      <c r="K790" s="22">
        <f t="shared" si="204"/>
        <v>0</v>
      </c>
      <c r="L790" s="22">
        <f t="shared" si="205"/>
        <v>0</v>
      </c>
      <c r="M790" s="22">
        <f t="shared" si="206"/>
        <v>0</v>
      </c>
      <c r="N790" s="22">
        <f t="shared" si="207"/>
        <v>0</v>
      </c>
      <c r="O790" s="22">
        <f t="shared" si="208"/>
        <v>0</v>
      </c>
      <c r="P790" s="35">
        <f>'Data Entry'!I790</f>
        <v>0</v>
      </c>
      <c r="Q790" s="35">
        <f>'Data Entry'!J790</f>
        <v>0</v>
      </c>
      <c r="R790" s="35">
        <f>'Data Entry'!K790</f>
        <v>0</v>
      </c>
      <c r="S790" s="35">
        <f>'Data Entry'!L790</f>
        <v>0</v>
      </c>
      <c r="T790" s="35">
        <f t="shared" si="209"/>
        <v>0</v>
      </c>
      <c r="U790" s="35">
        <f t="shared" si="210"/>
        <v>0</v>
      </c>
      <c r="V790" s="35" t="e">
        <f t="shared" si="218"/>
        <v>#DIV/0!</v>
      </c>
      <c r="W790" s="35" t="e">
        <f t="shared" si="219"/>
        <v>#DIV/0!</v>
      </c>
      <c r="X790" s="35">
        <f t="shared" si="220"/>
        <v>0</v>
      </c>
      <c r="Y790" s="35">
        <f t="shared" si="211"/>
        <v>0</v>
      </c>
      <c r="Z790" s="35">
        <f t="shared" si="212"/>
        <v>0</v>
      </c>
      <c r="AA790" s="35">
        <f t="shared" si="213"/>
        <v>0</v>
      </c>
      <c r="AB790" s="21">
        <f>'Data Entry'!S790</f>
        <v>0</v>
      </c>
      <c r="AC790" s="21">
        <f>'Data Entry'!T790</f>
        <v>0</v>
      </c>
      <c r="AD790" s="21">
        <f>'Data Entry'!U790</f>
        <v>0</v>
      </c>
      <c r="AE790" s="21">
        <f t="shared" si="214"/>
        <v>0</v>
      </c>
      <c r="AF790" s="13">
        <f>'Data Entry'!V790</f>
        <v>0</v>
      </c>
      <c r="AG790" s="13">
        <f t="shared" si="215"/>
        <v>0</v>
      </c>
      <c r="AH790" s="13">
        <f>'Data Entry'!W790</f>
        <v>0</v>
      </c>
      <c r="AI790" s="13">
        <f>'Data Entry'!X790</f>
        <v>0</v>
      </c>
      <c r="AJ790" s="13">
        <f>'Data Entry'!Y790</f>
        <v>0</v>
      </c>
      <c r="AK790" s="13">
        <f>'Data Entry'!Z790</f>
        <v>0</v>
      </c>
    </row>
    <row r="791" spans="1:37">
      <c r="A791" s="34">
        <f>'Data Entry'!A791</f>
        <v>0</v>
      </c>
      <c r="B791" s="34">
        <f>'Data Entry'!B791</f>
        <v>0</v>
      </c>
      <c r="C791" s="20">
        <f>IF('Data Entry'!C791="red",1,IF('Data Entry'!C791="blue",2,0))</f>
        <v>0</v>
      </c>
      <c r="D791" s="22">
        <f>'Data Entry'!D791</f>
        <v>0</v>
      </c>
      <c r="E791" s="22">
        <f>'Data Entry'!E791</f>
        <v>0</v>
      </c>
      <c r="F791" s="22">
        <f>'Data Entry'!F791</f>
        <v>0</v>
      </c>
      <c r="G791" s="22">
        <f>'Data Entry'!G791</f>
        <v>0</v>
      </c>
      <c r="H791" s="22">
        <f>'Data Entry'!H791</f>
        <v>0</v>
      </c>
      <c r="I791" s="22">
        <f t="shared" si="216"/>
        <v>0</v>
      </c>
      <c r="J791" s="22">
        <f t="shared" si="217"/>
        <v>0</v>
      </c>
      <c r="K791" s="22">
        <f t="shared" si="204"/>
        <v>0</v>
      </c>
      <c r="L791" s="22">
        <f t="shared" si="205"/>
        <v>0</v>
      </c>
      <c r="M791" s="22">
        <f t="shared" si="206"/>
        <v>0</v>
      </c>
      <c r="N791" s="22">
        <f t="shared" si="207"/>
        <v>0</v>
      </c>
      <c r="O791" s="22">
        <f t="shared" si="208"/>
        <v>0</v>
      </c>
      <c r="P791" s="35">
        <f>'Data Entry'!I791</f>
        <v>0</v>
      </c>
      <c r="Q791" s="35">
        <f>'Data Entry'!J791</f>
        <v>0</v>
      </c>
      <c r="R791" s="35">
        <f>'Data Entry'!K791</f>
        <v>0</v>
      </c>
      <c r="S791" s="35">
        <f>'Data Entry'!L791</f>
        <v>0</v>
      </c>
      <c r="T791" s="35">
        <f t="shared" si="209"/>
        <v>0</v>
      </c>
      <c r="U791" s="35">
        <f t="shared" si="210"/>
        <v>0</v>
      </c>
      <c r="V791" s="35" t="e">
        <f t="shared" si="218"/>
        <v>#DIV/0!</v>
      </c>
      <c r="W791" s="35" t="e">
        <f t="shared" si="219"/>
        <v>#DIV/0!</v>
      </c>
      <c r="X791" s="35">
        <f t="shared" si="220"/>
        <v>0</v>
      </c>
      <c r="Y791" s="35">
        <f t="shared" si="211"/>
        <v>0</v>
      </c>
      <c r="Z791" s="35">
        <f t="shared" si="212"/>
        <v>0</v>
      </c>
      <c r="AA791" s="35">
        <f t="shared" si="213"/>
        <v>0</v>
      </c>
      <c r="AB791" s="21">
        <f>'Data Entry'!S791</f>
        <v>0</v>
      </c>
      <c r="AC791" s="21">
        <f>'Data Entry'!T791</f>
        <v>0</v>
      </c>
      <c r="AD791" s="21">
        <f>'Data Entry'!U791</f>
        <v>0</v>
      </c>
      <c r="AE791" s="21">
        <f t="shared" si="214"/>
        <v>0</v>
      </c>
      <c r="AF791" s="13">
        <f>'Data Entry'!V791</f>
        <v>0</v>
      </c>
      <c r="AG791" s="13">
        <f t="shared" si="215"/>
        <v>0</v>
      </c>
      <c r="AH791" s="13">
        <f>'Data Entry'!W791</f>
        <v>0</v>
      </c>
      <c r="AI791" s="13">
        <f>'Data Entry'!X791</f>
        <v>0</v>
      </c>
      <c r="AJ791" s="13">
        <f>'Data Entry'!Y791</f>
        <v>0</v>
      </c>
      <c r="AK791" s="13">
        <f>'Data Entry'!Z791</f>
        <v>0</v>
      </c>
    </row>
    <row r="792" spans="1:37">
      <c r="A792" s="34">
        <f>'Data Entry'!A792</f>
        <v>0</v>
      </c>
      <c r="B792" s="34">
        <f>'Data Entry'!B792</f>
        <v>0</v>
      </c>
      <c r="C792" s="20">
        <f>IF('Data Entry'!C792="red",1,IF('Data Entry'!C792="blue",2,0))</f>
        <v>0</v>
      </c>
      <c r="D792" s="22">
        <f>'Data Entry'!D792</f>
        <v>0</v>
      </c>
      <c r="E792" s="22">
        <f>'Data Entry'!E792</f>
        <v>0</v>
      </c>
      <c r="F792" s="22">
        <f>'Data Entry'!F792</f>
        <v>0</v>
      </c>
      <c r="G792" s="22">
        <f>'Data Entry'!G792</f>
        <v>0</v>
      </c>
      <c r="H792" s="22">
        <f>'Data Entry'!H792</f>
        <v>0</v>
      </c>
      <c r="I792" s="22">
        <f t="shared" si="216"/>
        <v>0</v>
      </c>
      <c r="J792" s="22">
        <f t="shared" si="217"/>
        <v>0</v>
      </c>
      <c r="K792" s="22">
        <f t="shared" si="204"/>
        <v>0</v>
      </c>
      <c r="L792" s="22">
        <f t="shared" si="205"/>
        <v>0</v>
      </c>
      <c r="M792" s="22">
        <f t="shared" si="206"/>
        <v>0</v>
      </c>
      <c r="N792" s="22">
        <f t="shared" si="207"/>
        <v>0</v>
      </c>
      <c r="O792" s="22">
        <f t="shared" si="208"/>
        <v>0</v>
      </c>
      <c r="P792" s="35">
        <f>'Data Entry'!I792</f>
        <v>0</v>
      </c>
      <c r="Q792" s="35">
        <f>'Data Entry'!J792</f>
        <v>0</v>
      </c>
      <c r="R792" s="35">
        <f>'Data Entry'!K792</f>
        <v>0</v>
      </c>
      <c r="S792" s="35">
        <f>'Data Entry'!L792</f>
        <v>0</v>
      </c>
      <c r="T792" s="35">
        <f t="shared" si="209"/>
        <v>0</v>
      </c>
      <c r="U792" s="35">
        <f t="shared" si="210"/>
        <v>0</v>
      </c>
      <c r="V792" s="35" t="e">
        <f t="shared" si="218"/>
        <v>#DIV/0!</v>
      </c>
      <c r="W792" s="35" t="e">
        <f t="shared" si="219"/>
        <v>#DIV/0!</v>
      </c>
      <c r="X792" s="35">
        <f t="shared" si="220"/>
        <v>0</v>
      </c>
      <c r="Y792" s="35">
        <f t="shared" si="211"/>
        <v>0</v>
      </c>
      <c r="Z792" s="35">
        <f t="shared" si="212"/>
        <v>0</v>
      </c>
      <c r="AA792" s="35">
        <f t="shared" si="213"/>
        <v>0</v>
      </c>
      <c r="AB792" s="21">
        <f>'Data Entry'!S792</f>
        <v>0</v>
      </c>
      <c r="AC792" s="21">
        <f>'Data Entry'!T792</f>
        <v>0</v>
      </c>
      <c r="AD792" s="21">
        <f>'Data Entry'!U792</f>
        <v>0</v>
      </c>
      <c r="AE792" s="21">
        <f t="shared" si="214"/>
        <v>0</v>
      </c>
      <c r="AF792" s="13">
        <f>'Data Entry'!V792</f>
        <v>0</v>
      </c>
      <c r="AG792" s="13">
        <f t="shared" si="215"/>
        <v>0</v>
      </c>
      <c r="AH792" s="13">
        <f>'Data Entry'!W792</f>
        <v>0</v>
      </c>
      <c r="AI792" s="13">
        <f>'Data Entry'!X792</f>
        <v>0</v>
      </c>
      <c r="AJ792" s="13">
        <f>'Data Entry'!Y792</f>
        <v>0</v>
      </c>
      <c r="AK792" s="13">
        <f>'Data Entry'!Z792</f>
        <v>0</v>
      </c>
    </row>
    <row r="793" spans="1:37">
      <c r="A793" s="34">
        <f>'Data Entry'!A793</f>
        <v>0</v>
      </c>
      <c r="B793" s="34">
        <f>'Data Entry'!B793</f>
        <v>0</v>
      </c>
      <c r="C793" s="20">
        <f>IF('Data Entry'!C793="red",1,IF('Data Entry'!C793="blue",2,0))</f>
        <v>0</v>
      </c>
      <c r="D793" s="22">
        <f>'Data Entry'!D793</f>
        <v>0</v>
      </c>
      <c r="E793" s="22">
        <f>'Data Entry'!E793</f>
        <v>0</v>
      </c>
      <c r="F793" s="22">
        <f>'Data Entry'!F793</f>
        <v>0</v>
      </c>
      <c r="G793" s="22">
        <f>'Data Entry'!G793</f>
        <v>0</v>
      </c>
      <c r="H793" s="22">
        <f>'Data Entry'!H793</f>
        <v>0</v>
      </c>
      <c r="I793" s="22">
        <f t="shared" si="216"/>
        <v>0</v>
      </c>
      <c r="J793" s="22">
        <f t="shared" si="217"/>
        <v>0</v>
      </c>
      <c r="K793" s="22">
        <f t="shared" si="204"/>
        <v>0</v>
      </c>
      <c r="L793" s="22">
        <f t="shared" si="205"/>
        <v>0</v>
      </c>
      <c r="M793" s="22">
        <f t="shared" si="206"/>
        <v>0</v>
      </c>
      <c r="N793" s="22">
        <f t="shared" si="207"/>
        <v>0</v>
      </c>
      <c r="O793" s="22">
        <f t="shared" si="208"/>
        <v>0</v>
      </c>
      <c r="P793" s="35">
        <f>'Data Entry'!I793</f>
        <v>0</v>
      </c>
      <c r="Q793" s="35">
        <f>'Data Entry'!J793</f>
        <v>0</v>
      </c>
      <c r="R793" s="35">
        <f>'Data Entry'!K793</f>
        <v>0</v>
      </c>
      <c r="S793" s="35">
        <f>'Data Entry'!L793</f>
        <v>0</v>
      </c>
      <c r="T793" s="35">
        <f t="shared" si="209"/>
        <v>0</v>
      </c>
      <c r="U793" s="35">
        <f t="shared" si="210"/>
        <v>0</v>
      </c>
      <c r="V793" s="35" t="e">
        <f t="shared" si="218"/>
        <v>#DIV/0!</v>
      </c>
      <c r="W793" s="35" t="e">
        <f t="shared" si="219"/>
        <v>#DIV/0!</v>
      </c>
      <c r="X793" s="35">
        <f t="shared" si="220"/>
        <v>0</v>
      </c>
      <c r="Y793" s="35">
        <f t="shared" si="211"/>
        <v>0</v>
      </c>
      <c r="Z793" s="35">
        <f t="shared" si="212"/>
        <v>0</v>
      </c>
      <c r="AA793" s="35">
        <f t="shared" si="213"/>
        <v>0</v>
      </c>
      <c r="AB793" s="21">
        <f>'Data Entry'!S793</f>
        <v>0</v>
      </c>
      <c r="AC793" s="21">
        <f>'Data Entry'!T793</f>
        <v>0</v>
      </c>
      <c r="AD793" s="21">
        <f>'Data Entry'!U793</f>
        <v>0</v>
      </c>
      <c r="AE793" s="21">
        <f t="shared" si="214"/>
        <v>0</v>
      </c>
      <c r="AF793" s="13">
        <f>'Data Entry'!V793</f>
        <v>0</v>
      </c>
      <c r="AG793" s="13">
        <f t="shared" si="215"/>
        <v>0</v>
      </c>
      <c r="AH793" s="13">
        <f>'Data Entry'!W793</f>
        <v>0</v>
      </c>
      <c r="AI793" s="13">
        <f>'Data Entry'!X793</f>
        <v>0</v>
      </c>
      <c r="AJ793" s="13">
        <f>'Data Entry'!Y793</f>
        <v>0</v>
      </c>
      <c r="AK793" s="13">
        <f>'Data Entry'!Z793</f>
        <v>0</v>
      </c>
    </row>
    <row r="794" spans="1:37">
      <c r="A794" s="34">
        <f>'Data Entry'!A794</f>
        <v>0</v>
      </c>
      <c r="B794" s="34">
        <f>'Data Entry'!B794</f>
        <v>0</v>
      </c>
      <c r="C794" s="20">
        <f>IF('Data Entry'!C794="red",1,IF('Data Entry'!C794="blue",2,0))</f>
        <v>0</v>
      </c>
      <c r="D794" s="22">
        <f>'Data Entry'!D794</f>
        <v>0</v>
      </c>
      <c r="E794" s="22">
        <f>'Data Entry'!E794</f>
        <v>0</v>
      </c>
      <c r="F794" s="22">
        <f>'Data Entry'!F794</f>
        <v>0</v>
      </c>
      <c r="G794" s="22">
        <f>'Data Entry'!G794</f>
        <v>0</v>
      </c>
      <c r="H794" s="22">
        <f>'Data Entry'!H794</f>
        <v>0</v>
      </c>
      <c r="I794" s="22">
        <f t="shared" si="216"/>
        <v>0</v>
      </c>
      <c r="J794" s="22">
        <f t="shared" si="217"/>
        <v>0</v>
      </c>
      <c r="K794" s="22">
        <f t="shared" si="204"/>
        <v>0</v>
      </c>
      <c r="L794" s="22">
        <f t="shared" si="205"/>
        <v>0</v>
      </c>
      <c r="M794" s="22">
        <f t="shared" si="206"/>
        <v>0</v>
      </c>
      <c r="N794" s="22">
        <f t="shared" si="207"/>
        <v>0</v>
      </c>
      <c r="O794" s="22">
        <f t="shared" si="208"/>
        <v>0</v>
      </c>
      <c r="P794" s="35">
        <f>'Data Entry'!I794</f>
        <v>0</v>
      </c>
      <c r="Q794" s="35">
        <f>'Data Entry'!J794</f>
        <v>0</v>
      </c>
      <c r="R794" s="35">
        <f>'Data Entry'!K794</f>
        <v>0</v>
      </c>
      <c r="S794" s="35">
        <f>'Data Entry'!L794</f>
        <v>0</v>
      </c>
      <c r="T794" s="35">
        <f t="shared" si="209"/>
        <v>0</v>
      </c>
      <c r="U794" s="35">
        <f t="shared" si="210"/>
        <v>0</v>
      </c>
      <c r="V794" s="35" t="e">
        <f t="shared" si="218"/>
        <v>#DIV/0!</v>
      </c>
      <c r="W794" s="35" t="e">
        <f t="shared" si="219"/>
        <v>#DIV/0!</v>
      </c>
      <c r="X794" s="35">
        <f t="shared" si="220"/>
        <v>0</v>
      </c>
      <c r="Y794" s="35">
        <f t="shared" si="211"/>
        <v>0</v>
      </c>
      <c r="Z794" s="35">
        <f t="shared" si="212"/>
        <v>0</v>
      </c>
      <c r="AA794" s="35">
        <f t="shared" si="213"/>
        <v>0</v>
      </c>
      <c r="AB794" s="21">
        <f>'Data Entry'!S794</f>
        <v>0</v>
      </c>
      <c r="AC794" s="21">
        <f>'Data Entry'!T794</f>
        <v>0</v>
      </c>
      <c r="AD794" s="21">
        <f>'Data Entry'!U794</f>
        <v>0</v>
      </c>
      <c r="AE794" s="21">
        <f t="shared" si="214"/>
        <v>0</v>
      </c>
      <c r="AF794" s="13">
        <f>'Data Entry'!V794</f>
        <v>0</v>
      </c>
      <c r="AG794" s="13">
        <f t="shared" si="215"/>
        <v>0</v>
      </c>
      <c r="AH794" s="13">
        <f>'Data Entry'!W794</f>
        <v>0</v>
      </c>
      <c r="AI794" s="13">
        <f>'Data Entry'!X794</f>
        <v>0</v>
      </c>
      <c r="AJ794" s="13">
        <f>'Data Entry'!Y794</f>
        <v>0</v>
      </c>
      <c r="AK794" s="13">
        <f>'Data Entry'!Z794</f>
        <v>0</v>
      </c>
    </row>
    <row r="795" spans="1:37">
      <c r="A795" s="34">
        <f>'Data Entry'!A795</f>
        <v>0</v>
      </c>
      <c r="B795" s="34">
        <f>'Data Entry'!B795</f>
        <v>0</v>
      </c>
      <c r="C795" s="20">
        <f>IF('Data Entry'!C795="red",1,IF('Data Entry'!C795="blue",2,0))</f>
        <v>0</v>
      </c>
      <c r="D795" s="22">
        <f>'Data Entry'!D795</f>
        <v>0</v>
      </c>
      <c r="E795" s="22">
        <f>'Data Entry'!E795</f>
        <v>0</v>
      </c>
      <c r="F795" s="22">
        <f>'Data Entry'!F795</f>
        <v>0</v>
      </c>
      <c r="G795" s="22">
        <f>'Data Entry'!G795</f>
        <v>0</v>
      </c>
      <c r="H795" s="22">
        <f>'Data Entry'!H795</f>
        <v>0</v>
      </c>
      <c r="I795" s="22">
        <f t="shared" si="216"/>
        <v>0</v>
      </c>
      <c r="J795" s="22">
        <f t="shared" si="217"/>
        <v>0</v>
      </c>
      <c r="K795" s="22">
        <f t="shared" si="204"/>
        <v>0</v>
      </c>
      <c r="L795" s="22">
        <f t="shared" si="205"/>
        <v>0</v>
      </c>
      <c r="M795" s="22">
        <f t="shared" si="206"/>
        <v>0</v>
      </c>
      <c r="N795" s="22">
        <f t="shared" si="207"/>
        <v>0</v>
      </c>
      <c r="O795" s="22">
        <f t="shared" si="208"/>
        <v>0</v>
      </c>
      <c r="P795" s="35">
        <f>'Data Entry'!I795</f>
        <v>0</v>
      </c>
      <c r="Q795" s="35">
        <f>'Data Entry'!J795</f>
        <v>0</v>
      </c>
      <c r="R795" s="35">
        <f>'Data Entry'!K795</f>
        <v>0</v>
      </c>
      <c r="S795" s="35">
        <f>'Data Entry'!L795</f>
        <v>0</v>
      </c>
      <c r="T795" s="35">
        <f t="shared" si="209"/>
        <v>0</v>
      </c>
      <c r="U795" s="35">
        <f t="shared" si="210"/>
        <v>0</v>
      </c>
      <c r="V795" s="35" t="e">
        <f t="shared" si="218"/>
        <v>#DIV/0!</v>
      </c>
      <c r="W795" s="35" t="e">
        <f t="shared" si="219"/>
        <v>#DIV/0!</v>
      </c>
      <c r="X795" s="35">
        <f t="shared" si="220"/>
        <v>0</v>
      </c>
      <c r="Y795" s="35">
        <f t="shared" si="211"/>
        <v>0</v>
      </c>
      <c r="Z795" s="35">
        <f t="shared" si="212"/>
        <v>0</v>
      </c>
      <c r="AA795" s="35">
        <f t="shared" si="213"/>
        <v>0</v>
      </c>
      <c r="AB795" s="21">
        <f>'Data Entry'!S795</f>
        <v>0</v>
      </c>
      <c r="AC795" s="21">
        <f>'Data Entry'!T795</f>
        <v>0</v>
      </c>
      <c r="AD795" s="21">
        <f>'Data Entry'!U795</f>
        <v>0</v>
      </c>
      <c r="AE795" s="21">
        <f t="shared" si="214"/>
        <v>0</v>
      </c>
      <c r="AF795" s="13">
        <f>'Data Entry'!V795</f>
        <v>0</v>
      </c>
      <c r="AG795" s="13">
        <f t="shared" si="215"/>
        <v>0</v>
      </c>
      <c r="AH795" s="13">
        <f>'Data Entry'!W795</f>
        <v>0</v>
      </c>
      <c r="AI795" s="13">
        <f>'Data Entry'!X795</f>
        <v>0</v>
      </c>
      <c r="AJ795" s="13">
        <f>'Data Entry'!Y795</f>
        <v>0</v>
      </c>
      <c r="AK795" s="13">
        <f>'Data Entry'!Z795</f>
        <v>0</v>
      </c>
    </row>
    <row r="796" spans="1:37">
      <c r="A796" s="34">
        <f>'Data Entry'!A796</f>
        <v>0</v>
      </c>
      <c r="B796" s="34">
        <f>'Data Entry'!B796</f>
        <v>0</v>
      </c>
      <c r="C796" s="20">
        <f>IF('Data Entry'!C796="red",1,IF('Data Entry'!C796="blue",2,0))</f>
        <v>0</v>
      </c>
      <c r="D796" s="22">
        <f>'Data Entry'!D796</f>
        <v>0</v>
      </c>
      <c r="E796" s="22">
        <f>'Data Entry'!E796</f>
        <v>0</v>
      </c>
      <c r="F796" s="22">
        <f>'Data Entry'!F796</f>
        <v>0</v>
      </c>
      <c r="G796" s="22">
        <f>'Data Entry'!G796</f>
        <v>0</v>
      </c>
      <c r="H796" s="22">
        <f>'Data Entry'!H796</f>
        <v>0</v>
      </c>
      <c r="I796" s="22">
        <f t="shared" si="216"/>
        <v>0</v>
      </c>
      <c r="J796" s="22">
        <f t="shared" si="217"/>
        <v>0</v>
      </c>
      <c r="K796" s="22">
        <f t="shared" si="204"/>
        <v>0</v>
      </c>
      <c r="L796" s="22">
        <f t="shared" si="205"/>
        <v>0</v>
      </c>
      <c r="M796" s="22">
        <f t="shared" si="206"/>
        <v>0</v>
      </c>
      <c r="N796" s="22">
        <f t="shared" si="207"/>
        <v>0</v>
      </c>
      <c r="O796" s="22">
        <f t="shared" si="208"/>
        <v>0</v>
      </c>
      <c r="P796" s="35">
        <f>'Data Entry'!I796</f>
        <v>0</v>
      </c>
      <c r="Q796" s="35">
        <f>'Data Entry'!J796</f>
        <v>0</v>
      </c>
      <c r="R796" s="35">
        <f>'Data Entry'!K796</f>
        <v>0</v>
      </c>
      <c r="S796" s="35">
        <f>'Data Entry'!L796</f>
        <v>0</v>
      </c>
      <c r="T796" s="35">
        <f t="shared" si="209"/>
        <v>0</v>
      </c>
      <c r="U796" s="35">
        <f t="shared" si="210"/>
        <v>0</v>
      </c>
      <c r="V796" s="35" t="e">
        <f t="shared" si="218"/>
        <v>#DIV/0!</v>
      </c>
      <c r="W796" s="35" t="e">
        <f t="shared" si="219"/>
        <v>#DIV/0!</v>
      </c>
      <c r="X796" s="35">
        <f t="shared" si="220"/>
        <v>0</v>
      </c>
      <c r="Y796" s="35">
        <f t="shared" si="211"/>
        <v>0</v>
      </c>
      <c r="Z796" s="35">
        <f t="shared" si="212"/>
        <v>0</v>
      </c>
      <c r="AA796" s="35">
        <f t="shared" si="213"/>
        <v>0</v>
      </c>
      <c r="AB796" s="21">
        <f>'Data Entry'!S796</f>
        <v>0</v>
      </c>
      <c r="AC796" s="21">
        <f>'Data Entry'!T796</f>
        <v>0</v>
      </c>
      <c r="AD796" s="21">
        <f>'Data Entry'!U796</f>
        <v>0</v>
      </c>
      <c r="AE796" s="21">
        <f t="shared" si="214"/>
        <v>0</v>
      </c>
      <c r="AF796" s="13">
        <f>'Data Entry'!V796</f>
        <v>0</v>
      </c>
      <c r="AG796" s="13">
        <f t="shared" si="215"/>
        <v>0</v>
      </c>
      <c r="AH796" s="13">
        <f>'Data Entry'!W796</f>
        <v>0</v>
      </c>
      <c r="AI796" s="13">
        <f>'Data Entry'!X796</f>
        <v>0</v>
      </c>
      <c r="AJ796" s="13">
        <f>'Data Entry'!Y796</f>
        <v>0</v>
      </c>
      <c r="AK796" s="13">
        <f>'Data Entry'!Z796</f>
        <v>0</v>
      </c>
    </row>
    <row r="797" spans="1:37">
      <c r="A797" s="34">
        <f>'Data Entry'!A797</f>
        <v>0</v>
      </c>
      <c r="B797" s="34">
        <f>'Data Entry'!B797</f>
        <v>0</v>
      </c>
      <c r="C797" s="20">
        <f>IF('Data Entry'!C797="red",1,IF('Data Entry'!C797="blue",2,0))</f>
        <v>0</v>
      </c>
      <c r="D797" s="22">
        <f>'Data Entry'!D797</f>
        <v>0</v>
      </c>
      <c r="E797" s="22">
        <f>'Data Entry'!E797</f>
        <v>0</v>
      </c>
      <c r="F797" s="22">
        <f>'Data Entry'!F797</f>
        <v>0</v>
      </c>
      <c r="G797" s="22">
        <f>'Data Entry'!G797</f>
        <v>0</v>
      </c>
      <c r="H797" s="22">
        <f>'Data Entry'!H797</f>
        <v>0</v>
      </c>
      <c r="I797" s="22">
        <f t="shared" si="216"/>
        <v>0</v>
      </c>
      <c r="J797" s="22">
        <f t="shared" si="217"/>
        <v>0</v>
      </c>
      <c r="K797" s="22">
        <f t="shared" si="204"/>
        <v>0</v>
      </c>
      <c r="L797" s="22">
        <f t="shared" si="205"/>
        <v>0</v>
      </c>
      <c r="M797" s="22">
        <f t="shared" si="206"/>
        <v>0</v>
      </c>
      <c r="N797" s="22">
        <f t="shared" si="207"/>
        <v>0</v>
      </c>
      <c r="O797" s="22">
        <f t="shared" si="208"/>
        <v>0</v>
      </c>
      <c r="P797" s="35">
        <f>'Data Entry'!I797</f>
        <v>0</v>
      </c>
      <c r="Q797" s="35">
        <f>'Data Entry'!J797</f>
        <v>0</v>
      </c>
      <c r="R797" s="35">
        <f>'Data Entry'!K797</f>
        <v>0</v>
      </c>
      <c r="S797" s="35">
        <f>'Data Entry'!L797</f>
        <v>0</v>
      </c>
      <c r="T797" s="35">
        <f t="shared" si="209"/>
        <v>0</v>
      </c>
      <c r="U797" s="35">
        <f t="shared" si="210"/>
        <v>0</v>
      </c>
      <c r="V797" s="35" t="e">
        <f t="shared" si="218"/>
        <v>#DIV/0!</v>
      </c>
      <c r="W797" s="35" t="e">
        <f t="shared" si="219"/>
        <v>#DIV/0!</v>
      </c>
      <c r="X797" s="35">
        <f t="shared" si="220"/>
        <v>0</v>
      </c>
      <c r="Y797" s="35">
        <f t="shared" si="211"/>
        <v>0</v>
      </c>
      <c r="Z797" s="35">
        <f t="shared" si="212"/>
        <v>0</v>
      </c>
      <c r="AA797" s="35">
        <f t="shared" si="213"/>
        <v>0</v>
      </c>
      <c r="AB797" s="21">
        <f>'Data Entry'!S797</f>
        <v>0</v>
      </c>
      <c r="AC797" s="21">
        <f>'Data Entry'!T797</f>
        <v>0</v>
      </c>
      <c r="AD797" s="21">
        <f>'Data Entry'!U797</f>
        <v>0</v>
      </c>
      <c r="AE797" s="21">
        <f t="shared" si="214"/>
        <v>0</v>
      </c>
      <c r="AF797" s="13">
        <f>'Data Entry'!V797</f>
        <v>0</v>
      </c>
      <c r="AG797" s="13">
        <f t="shared" si="215"/>
        <v>0</v>
      </c>
      <c r="AH797" s="13">
        <f>'Data Entry'!W797</f>
        <v>0</v>
      </c>
      <c r="AI797" s="13">
        <f>'Data Entry'!X797</f>
        <v>0</v>
      </c>
      <c r="AJ797" s="13">
        <f>'Data Entry'!Y797</f>
        <v>0</v>
      </c>
      <c r="AK797" s="13">
        <f>'Data Entry'!Z797</f>
        <v>0</v>
      </c>
    </row>
    <row r="798" spans="1:37">
      <c r="A798" s="34">
        <f>'Data Entry'!A798</f>
        <v>0</v>
      </c>
      <c r="B798" s="34">
        <f>'Data Entry'!B798</f>
        <v>0</v>
      </c>
      <c r="C798" s="20">
        <f>IF('Data Entry'!C798="red",1,IF('Data Entry'!C798="blue",2,0))</f>
        <v>0</v>
      </c>
      <c r="D798" s="22">
        <f>'Data Entry'!D798</f>
        <v>0</v>
      </c>
      <c r="E798" s="22">
        <f>'Data Entry'!E798</f>
        <v>0</v>
      </c>
      <c r="F798" s="22">
        <f>'Data Entry'!F798</f>
        <v>0</v>
      </c>
      <c r="G798" s="22">
        <f>'Data Entry'!G798</f>
        <v>0</v>
      </c>
      <c r="H798" s="22">
        <f>'Data Entry'!H798</f>
        <v>0</v>
      </c>
      <c r="I798" s="22">
        <f t="shared" si="216"/>
        <v>0</v>
      </c>
      <c r="J798" s="22">
        <f t="shared" si="217"/>
        <v>0</v>
      </c>
      <c r="K798" s="22">
        <f t="shared" si="204"/>
        <v>0</v>
      </c>
      <c r="L798" s="22">
        <f t="shared" si="205"/>
        <v>0</v>
      </c>
      <c r="M798" s="22">
        <f t="shared" si="206"/>
        <v>0</v>
      </c>
      <c r="N798" s="22">
        <f t="shared" si="207"/>
        <v>0</v>
      </c>
      <c r="O798" s="22">
        <f t="shared" si="208"/>
        <v>0</v>
      </c>
      <c r="P798" s="35">
        <f>'Data Entry'!I798</f>
        <v>0</v>
      </c>
      <c r="Q798" s="35">
        <f>'Data Entry'!J798</f>
        <v>0</v>
      </c>
      <c r="R798" s="35">
        <f>'Data Entry'!K798</f>
        <v>0</v>
      </c>
      <c r="S798" s="35">
        <f>'Data Entry'!L798</f>
        <v>0</v>
      </c>
      <c r="T798" s="35">
        <f t="shared" si="209"/>
        <v>0</v>
      </c>
      <c r="U798" s="35">
        <f t="shared" si="210"/>
        <v>0</v>
      </c>
      <c r="V798" s="35" t="e">
        <f t="shared" si="218"/>
        <v>#DIV/0!</v>
      </c>
      <c r="W798" s="35" t="e">
        <f t="shared" si="219"/>
        <v>#DIV/0!</v>
      </c>
      <c r="X798" s="35">
        <f t="shared" si="220"/>
        <v>0</v>
      </c>
      <c r="Y798" s="35">
        <f t="shared" si="211"/>
        <v>0</v>
      </c>
      <c r="Z798" s="35">
        <f t="shared" si="212"/>
        <v>0</v>
      </c>
      <c r="AA798" s="35">
        <f t="shared" si="213"/>
        <v>0</v>
      </c>
      <c r="AB798" s="21">
        <f>'Data Entry'!S798</f>
        <v>0</v>
      </c>
      <c r="AC798" s="21">
        <f>'Data Entry'!T798</f>
        <v>0</v>
      </c>
      <c r="AD798" s="21">
        <f>'Data Entry'!U798</f>
        <v>0</v>
      </c>
      <c r="AE798" s="21">
        <f t="shared" si="214"/>
        <v>0</v>
      </c>
      <c r="AF798" s="13">
        <f>'Data Entry'!V798</f>
        <v>0</v>
      </c>
      <c r="AG798" s="13">
        <f t="shared" si="215"/>
        <v>0</v>
      </c>
      <c r="AH798" s="13">
        <f>'Data Entry'!W798</f>
        <v>0</v>
      </c>
      <c r="AI798" s="13">
        <f>'Data Entry'!X798</f>
        <v>0</v>
      </c>
      <c r="AJ798" s="13">
        <f>'Data Entry'!Y798</f>
        <v>0</v>
      </c>
      <c r="AK798" s="13">
        <f>'Data Entry'!Z798</f>
        <v>0</v>
      </c>
    </row>
    <row r="799" spans="1:37">
      <c r="A799" s="34">
        <f>'Data Entry'!A799</f>
        <v>0</v>
      </c>
      <c r="B799" s="34">
        <f>'Data Entry'!B799</f>
        <v>0</v>
      </c>
      <c r="C799" s="20">
        <f>IF('Data Entry'!C799="red",1,IF('Data Entry'!C799="blue",2,0))</f>
        <v>0</v>
      </c>
      <c r="D799" s="22">
        <f>'Data Entry'!D799</f>
        <v>0</v>
      </c>
      <c r="E799" s="22">
        <f>'Data Entry'!E799</f>
        <v>0</v>
      </c>
      <c r="F799" s="22">
        <f>'Data Entry'!F799</f>
        <v>0</v>
      </c>
      <c r="G799" s="22">
        <f>'Data Entry'!G799</f>
        <v>0</v>
      </c>
      <c r="H799" s="22">
        <f>'Data Entry'!H799</f>
        <v>0</v>
      </c>
      <c r="I799" s="22">
        <f t="shared" si="216"/>
        <v>0</v>
      </c>
      <c r="J799" s="22">
        <f t="shared" si="217"/>
        <v>0</v>
      </c>
      <c r="K799" s="22">
        <f t="shared" si="204"/>
        <v>0</v>
      </c>
      <c r="L799" s="22">
        <f t="shared" si="205"/>
        <v>0</v>
      </c>
      <c r="M799" s="22">
        <f t="shared" si="206"/>
        <v>0</v>
      </c>
      <c r="N799" s="22">
        <f t="shared" si="207"/>
        <v>0</v>
      </c>
      <c r="O799" s="22">
        <f t="shared" si="208"/>
        <v>0</v>
      </c>
      <c r="P799" s="35">
        <f>'Data Entry'!I799</f>
        <v>0</v>
      </c>
      <c r="Q799" s="35">
        <f>'Data Entry'!J799</f>
        <v>0</v>
      </c>
      <c r="R799" s="35">
        <f>'Data Entry'!K799</f>
        <v>0</v>
      </c>
      <c r="S799" s="35">
        <f>'Data Entry'!L799</f>
        <v>0</v>
      </c>
      <c r="T799" s="35">
        <f t="shared" si="209"/>
        <v>0</v>
      </c>
      <c r="U799" s="35">
        <f t="shared" si="210"/>
        <v>0</v>
      </c>
      <c r="V799" s="35" t="e">
        <f t="shared" si="218"/>
        <v>#DIV/0!</v>
      </c>
      <c r="W799" s="35" t="e">
        <f t="shared" si="219"/>
        <v>#DIV/0!</v>
      </c>
      <c r="X799" s="35">
        <f t="shared" si="220"/>
        <v>0</v>
      </c>
      <c r="Y799" s="35">
        <f t="shared" si="211"/>
        <v>0</v>
      </c>
      <c r="Z799" s="35">
        <f t="shared" si="212"/>
        <v>0</v>
      </c>
      <c r="AA799" s="35">
        <f t="shared" si="213"/>
        <v>0</v>
      </c>
      <c r="AB799" s="21">
        <f>'Data Entry'!S799</f>
        <v>0</v>
      </c>
      <c r="AC799" s="21">
        <f>'Data Entry'!T799</f>
        <v>0</v>
      </c>
      <c r="AD799" s="21">
        <f>'Data Entry'!U799</f>
        <v>0</v>
      </c>
      <c r="AE799" s="21">
        <f t="shared" si="214"/>
        <v>0</v>
      </c>
      <c r="AF799" s="13">
        <f>'Data Entry'!V799</f>
        <v>0</v>
      </c>
      <c r="AG799" s="13">
        <f t="shared" si="215"/>
        <v>0</v>
      </c>
      <c r="AH799" s="13">
        <f>'Data Entry'!W799</f>
        <v>0</v>
      </c>
      <c r="AI799" s="13">
        <f>'Data Entry'!X799</f>
        <v>0</v>
      </c>
      <c r="AJ799" s="13">
        <f>'Data Entry'!Y799</f>
        <v>0</v>
      </c>
      <c r="AK799" s="13">
        <f>'Data Entry'!Z799</f>
        <v>0</v>
      </c>
    </row>
    <row r="800" spans="1:37">
      <c r="A800" s="34">
        <f>'Data Entry'!A800</f>
        <v>0</v>
      </c>
      <c r="B800" s="34">
        <f>'Data Entry'!B800</f>
        <v>0</v>
      </c>
      <c r="C800" s="20">
        <f>IF('Data Entry'!C800="red",1,IF('Data Entry'!C800="blue",2,0))</f>
        <v>0</v>
      </c>
      <c r="D800" s="22">
        <f>'Data Entry'!D800</f>
        <v>0</v>
      </c>
      <c r="E800" s="22">
        <f>'Data Entry'!E800</f>
        <v>0</v>
      </c>
      <c r="F800" s="22">
        <f>'Data Entry'!F800</f>
        <v>0</v>
      </c>
      <c r="G800" s="22">
        <f>'Data Entry'!G800</f>
        <v>0</v>
      </c>
      <c r="H800" s="22">
        <f>'Data Entry'!H800</f>
        <v>0</v>
      </c>
      <c r="I800" s="22">
        <f t="shared" si="216"/>
        <v>0</v>
      </c>
      <c r="J800" s="22">
        <f t="shared" si="217"/>
        <v>0</v>
      </c>
      <c r="K800" s="22">
        <f t="shared" si="204"/>
        <v>0</v>
      </c>
      <c r="L800" s="22">
        <f t="shared" si="205"/>
        <v>0</v>
      </c>
      <c r="M800" s="22">
        <f t="shared" si="206"/>
        <v>0</v>
      </c>
      <c r="N800" s="22">
        <f t="shared" si="207"/>
        <v>0</v>
      </c>
      <c r="O800" s="22">
        <f t="shared" si="208"/>
        <v>0</v>
      </c>
      <c r="P800" s="35">
        <f>'Data Entry'!I800</f>
        <v>0</v>
      </c>
      <c r="Q800" s="35">
        <f>'Data Entry'!J800</f>
        <v>0</v>
      </c>
      <c r="R800" s="35">
        <f>'Data Entry'!K800</f>
        <v>0</v>
      </c>
      <c r="S800" s="35">
        <f>'Data Entry'!L800</f>
        <v>0</v>
      </c>
      <c r="T800" s="35">
        <f t="shared" si="209"/>
        <v>0</v>
      </c>
      <c r="U800" s="35">
        <f t="shared" si="210"/>
        <v>0</v>
      </c>
      <c r="V800" s="35" t="e">
        <f t="shared" si="218"/>
        <v>#DIV/0!</v>
      </c>
      <c r="W800" s="35" t="e">
        <f t="shared" si="219"/>
        <v>#DIV/0!</v>
      </c>
      <c r="X800" s="35">
        <f t="shared" si="220"/>
        <v>0</v>
      </c>
      <c r="Y800" s="35">
        <f t="shared" si="211"/>
        <v>0</v>
      </c>
      <c r="Z800" s="35">
        <f t="shared" si="212"/>
        <v>0</v>
      </c>
      <c r="AA800" s="35">
        <f t="shared" si="213"/>
        <v>0</v>
      </c>
      <c r="AB800" s="21">
        <f>'Data Entry'!S800</f>
        <v>0</v>
      </c>
      <c r="AC800" s="21">
        <f>'Data Entry'!T800</f>
        <v>0</v>
      </c>
      <c r="AD800" s="21">
        <f>'Data Entry'!U800</f>
        <v>0</v>
      </c>
      <c r="AE800" s="21">
        <f t="shared" si="214"/>
        <v>0</v>
      </c>
      <c r="AF800" s="13">
        <f>'Data Entry'!V800</f>
        <v>0</v>
      </c>
      <c r="AG800" s="13">
        <f t="shared" si="215"/>
        <v>0</v>
      </c>
      <c r="AH800" s="13">
        <f>'Data Entry'!W800</f>
        <v>0</v>
      </c>
      <c r="AI800" s="13">
        <f>'Data Entry'!X800</f>
        <v>0</v>
      </c>
      <c r="AJ800" s="13">
        <f>'Data Entry'!Y800</f>
        <v>0</v>
      </c>
      <c r="AK800" s="13">
        <f>'Data Entry'!Z800</f>
        <v>0</v>
      </c>
    </row>
    <row r="801" spans="1:37">
      <c r="A801" s="34">
        <f>'Data Entry'!A801</f>
        <v>0</v>
      </c>
      <c r="B801" s="34">
        <f>'Data Entry'!B801</f>
        <v>0</v>
      </c>
      <c r="C801" s="20">
        <f>IF('Data Entry'!C801="red",1,IF('Data Entry'!C801="blue",2,0))</f>
        <v>0</v>
      </c>
      <c r="D801" s="22">
        <f>'Data Entry'!D801</f>
        <v>0</v>
      </c>
      <c r="E801" s="22">
        <f>'Data Entry'!E801</f>
        <v>0</v>
      </c>
      <c r="F801" s="22">
        <f>'Data Entry'!F801</f>
        <v>0</v>
      </c>
      <c r="G801" s="22">
        <f>'Data Entry'!G801</f>
        <v>0</v>
      </c>
      <c r="H801" s="22">
        <f>'Data Entry'!H801</f>
        <v>0</v>
      </c>
      <c r="I801" s="22">
        <f t="shared" si="216"/>
        <v>0</v>
      </c>
      <c r="J801" s="22">
        <f t="shared" si="217"/>
        <v>0</v>
      </c>
      <c r="K801" s="22">
        <f t="shared" si="204"/>
        <v>0</v>
      </c>
      <c r="L801" s="22">
        <f t="shared" si="205"/>
        <v>0</v>
      </c>
      <c r="M801" s="22">
        <f t="shared" si="206"/>
        <v>0</v>
      </c>
      <c r="N801" s="22">
        <f t="shared" si="207"/>
        <v>0</v>
      </c>
      <c r="O801" s="22">
        <f t="shared" si="208"/>
        <v>0</v>
      </c>
      <c r="P801" s="35">
        <f>'Data Entry'!I801</f>
        <v>0</v>
      </c>
      <c r="Q801" s="35">
        <f>'Data Entry'!J801</f>
        <v>0</v>
      </c>
      <c r="R801" s="35">
        <f>'Data Entry'!K801</f>
        <v>0</v>
      </c>
      <c r="S801" s="35">
        <f>'Data Entry'!L801</f>
        <v>0</v>
      </c>
      <c r="T801" s="35">
        <f t="shared" si="209"/>
        <v>0</v>
      </c>
      <c r="U801" s="35">
        <f t="shared" si="210"/>
        <v>0</v>
      </c>
      <c r="V801" s="35" t="e">
        <f t="shared" si="218"/>
        <v>#DIV/0!</v>
      </c>
      <c r="W801" s="35" t="e">
        <f t="shared" si="219"/>
        <v>#DIV/0!</v>
      </c>
      <c r="X801" s="35">
        <f t="shared" si="220"/>
        <v>0</v>
      </c>
      <c r="Y801" s="35">
        <f t="shared" si="211"/>
        <v>0</v>
      </c>
      <c r="Z801" s="35">
        <f t="shared" si="212"/>
        <v>0</v>
      </c>
      <c r="AA801" s="35">
        <f t="shared" si="213"/>
        <v>0</v>
      </c>
      <c r="AB801" s="21">
        <f>'Data Entry'!S801</f>
        <v>0</v>
      </c>
      <c r="AC801" s="21">
        <f>'Data Entry'!T801</f>
        <v>0</v>
      </c>
      <c r="AD801" s="21">
        <f>'Data Entry'!U801</f>
        <v>0</v>
      </c>
      <c r="AE801" s="21">
        <f t="shared" si="214"/>
        <v>0</v>
      </c>
      <c r="AF801" s="13">
        <f>'Data Entry'!V801</f>
        <v>0</v>
      </c>
      <c r="AG801" s="13">
        <f t="shared" si="215"/>
        <v>0</v>
      </c>
      <c r="AH801" s="13">
        <f>'Data Entry'!W801</f>
        <v>0</v>
      </c>
      <c r="AI801" s="13">
        <f>'Data Entry'!X801</f>
        <v>0</v>
      </c>
      <c r="AJ801" s="13">
        <f>'Data Entry'!Y801</f>
        <v>0</v>
      </c>
      <c r="AK801" s="13">
        <f>'Data Entry'!Z801</f>
        <v>0</v>
      </c>
    </row>
    <row r="802" spans="1:37">
      <c r="A802" s="34">
        <f>'Data Entry'!A802</f>
        <v>0</v>
      </c>
      <c r="B802" s="34">
        <f>'Data Entry'!B802</f>
        <v>0</v>
      </c>
      <c r="C802" s="20">
        <f>IF('Data Entry'!C802="red",1,IF('Data Entry'!C802="blue",2,0))</f>
        <v>0</v>
      </c>
      <c r="D802" s="22">
        <f>'Data Entry'!D802</f>
        <v>0</v>
      </c>
      <c r="E802" s="22">
        <f>'Data Entry'!E802</f>
        <v>0</v>
      </c>
      <c r="F802" s="22">
        <f>'Data Entry'!F802</f>
        <v>0</v>
      </c>
      <c r="G802" s="22">
        <f>'Data Entry'!G802</f>
        <v>0</v>
      </c>
      <c r="H802" s="22">
        <f>'Data Entry'!H802</f>
        <v>0</v>
      </c>
      <c r="I802" s="22">
        <f t="shared" si="216"/>
        <v>0</v>
      </c>
      <c r="J802" s="22">
        <f t="shared" si="217"/>
        <v>0</v>
      </c>
      <c r="K802" s="22">
        <f t="shared" si="204"/>
        <v>0</v>
      </c>
      <c r="L802" s="22">
        <f t="shared" si="205"/>
        <v>0</v>
      </c>
      <c r="M802" s="22">
        <f t="shared" si="206"/>
        <v>0</v>
      </c>
      <c r="N802" s="22">
        <f t="shared" si="207"/>
        <v>0</v>
      </c>
      <c r="O802" s="22">
        <f t="shared" si="208"/>
        <v>0</v>
      </c>
      <c r="P802" s="35">
        <f>'Data Entry'!I802</f>
        <v>0</v>
      </c>
      <c r="Q802" s="35">
        <f>'Data Entry'!J802</f>
        <v>0</v>
      </c>
      <c r="R802" s="35">
        <f>'Data Entry'!K802</f>
        <v>0</v>
      </c>
      <c r="S802" s="35">
        <f>'Data Entry'!L802</f>
        <v>0</v>
      </c>
      <c r="T802" s="35">
        <f t="shared" si="209"/>
        <v>0</v>
      </c>
      <c r="U802" s="35">
        <f t="shared" si="210"/>
        <v>0</v>
      </c>
      <c r="V802" s="35" t="e">
        <f t="shared" si="218"/>
        <v>#DIV/0!</v>
      </c>
      <c r="W802" s="35" t="e">
        <f t="shared" si="219"/>
        <v>#DIV/0!</v>
      </c>
      <c r="X802" s="35">
        <f t="shared" si="220"/>
        <v>0</v>
      </c>
      <c r="Y802" s="35">
        <f t="shared" si="211"/>
        <v>0</v>
      </c>
      <c r="Z802" s="35">
        <f t="shared" si="212"/>
        <v>0</v>
      </c>
      <c r="AA802" s="35">
        <f t="shared" si="213"/>
        <v>0</v>
      </c>
      <c r="AB802" s="21">
        <f>'Data Entry'!S802</f>
        <v>0</v>
      </c>
      <c r="AC802" s="21">
        <f>'Data Entry'!T802</f>
        <v>0</v>
      </c>
      <c r="AD802" s="21">
        <f>'Data Entry'!U802</f>
        <v>0</v>
      </c>
      <c r="AE802" s="21">
        <f t="shared" si="214"/>
        <v>0</v>
      </c>
      <c r="AF802" s="13">
        <f>'Data Entry'!V802</f>
        <v>0</v>
      </c>
      <c r="AG802" s="13">
        <f t="shared" si="215"/>
        <v>0</v>
      </c>
      <c r="AH802" s="13">
        <f>'Data Entry'!W802</f>
        <v>0</v>
      </c>
      <c r="AI802" s="13">
        <f>'Data Entry'!X802</f>
        <v>0</v>
      </c>
      <c r="AJ802" s="13">
        <f>'Data Entry'!Y802</f>
        <v>0</v>
      </c>
      <c r="AK802" s="13">
        <f>'Data Entry'!Z802</f>
        <v>0</v>
      </c>
    </row>
    <row r="803" spans="1:37">
      <c r="A803" s="34">
        <f>'Data Entry'!A803</f>
        <v>0</v>
      </c>
      <c r="B803" s="34">
        <f>'Data Entry'!B803</f>
        <v>0</v>
      </c>
      <c r="C803" s="20">
        <f>IF('Data Entry'!C803="red",1,IF('Data Entry'!C803="blue",2,0))</f>
        <v>0</v>
      </c>
      <c r="D803" s="22">
        <f>'Data Entry'!D803</f>
        <v>0</v>
      </c>
      <c r="E803" s="22">
        <f>'Data Entry'!E803</f>
        <v>0</v>
      </c>
      <c r="F803" s="22">
        <f>'Data Entry'!F803</f>
        <v>0</v>
      </c>
      <c r="G803" s="22">
        <f>'Data Entry'!G803</f>
        <v>0</v>
      </c>
      <c r="H803" s="22">
        <f>'Data Entry'!H803</f>
        <v>0</v>
      </c>
      <c r="I803" s="22">
        <f t="shared" si="216"/>
        <v>0</v>
      </c>
      <c r="J803" s="22">
        <f t="shared" si="217"/>
        <v>0</v>
      </c>
      <c r="K803" s="22">
        <f t="shared" si="204"/>
        <v>0</v>
      </c>
      <c r="L803" s="22">
        <f t="shared" si="205"/>
        <v>0</v>
      </c>
      <c r="M803" s="22">
        <f t="shared" si="206"/>
        <v>0</v>
      </c>
      <c r="N803" s="22">
        <f t="shared" si="207"/>
        <v>0</v>
      </c>
      <c r="O803" s="22">
        <f t="shared" si="208"/>
        <v>0</v>
      </c>
      <c r="P803" s="35">
        <f>'Data Entry'!I803</f>
        <v>0</v>
      </c>
      <c r="Q803" s="35">
        <f>'Data Entry'!J803</f>
        <v>0</v>
      </c>
      <c r="R803" s="35">
        <f>'Data Entry'!K803</f>
        <v>0</v>
      </c>
      <c r="S803" s="35">
        <f>'Data Entry'!L803</f>
        <v>0</v>
      </c>
      <c r="T803" s="35">
        <f t="shared" si="209"/>
        <v>0</v>
      </c>
      <c r="U803" s="35">
        <f t="shared" si="210"/>
        <v>0</v>
      </c>
      <c r="V803" s="35" t="e">
        <f t="shared" si="218"/>
        <v>#DIV/0!</v>
      </c>
      <c r="W803" s="35" t="e">
        <f t="shared" si="219"/>
        <v>#DIV/0!</v>
      </c>
      <c r="X803" s="35">
        <f t="shared" si="220"/>
        <v>0</v>
      </c>
      <c r="Y803" s="35">
        <f t="shared" si="211"/>
        <v>0</v>
      </c>
      <c r="Z803" s="35">
        <f t="shared" si="212"/>
        <v>0</v>
      </c>
      <c r="AA803" s="35">
        <f t="shared" si="213"/>
        <v>0</v>
      </c>
      <c r="AB803" s="21">
        <f>'Data Entry'!S803</f>
        <v>0</v>
      </c>
      <c r="AC803" s="21">
        <f>'Data Entry'!T803</f>
        <v>0</v>
      </c>
      <c r="AD803" s="21">
        <f>'Data Entry'!U803</f>
        <v>0</v>
      </c>
      <c r="AE803" s="21">
        <f t="shared" si="214"/>
        <v>0</v>
      </c>
      <c r="AF803" s="13">
        <f>'Data Entry'!V803</f>
        <v>0</v>
      </c>
      <c r="AG803" s="13">
        <f t="shared" si="215"/>
        <v>0</v>
      </c>
      <c r="AH803" s="13">
        <f>'Data Entry'!W803</f>
        <v>0</v>
      </c>
      <c r="AI803" s="13">
        <f>'Data Entry'!X803</f>
        <v>0</v>
      </c>
      <c r="AJ803" s="13">
        <f>'Data Entry'!Y803</f>
        <v>0</v>
      </c>
      <c r="AK803" s="13">
        <f>'Data Entry'!Z803</f>
        <v>0</v>
      </c>
    </row>
    <row r="804" spans="1:37">
      <c r="A804" s="34">
        <f>'Data Entry'!A804</f>
        <v>0</v>
      </c>
      <c r="B804" s="34">
        <f>'Data Entry'!B804</f>
        <v>0</v>
      </c>
      <c r="C804" s="20">
        <f>IF('Data Entry'!C804="red",1,IF('Data Entry'!C804="blue",2,0))</f>
        <v>0</v>
      </c>
      <c r="D804" s="22">
        <f>'Data Entry'!D804</f>
        <v>0</v>
      </c>
      <c r="E804" s="22">
        <f>'Data Entry'!E804</f>
        <v>0</v>
      </c>
      <c r="F804" s="22">
        <f>'Data Entry'!F804</f>
        <v>0</v>
      </c>
      <c r="G804" s="22">
        <f>'Data Entry'!G804</f>
        <v>0</v>
      </c>
      <c r="H804" s="22">
        <f>'Data Entry'!H804</f>
        <v>0</v>
      </c>
      <c r="I804" s="22">
        <f t="shared" si="216"/>
        <v>0</v>
      </c>
      <c r="J804" s="22">
        <f t="shared" si="217"/>
        <v>0</v>
      </c>
      <c r="K804" s="22">
        <f t="shared" si="204"/>
        <v>0</v>
      </c>
      <c r="L804" s="22">
        <f t="shared" si="205"/>
        <v>0</v>
      </c>
      <c r="M804" s="22">
        <f t="shared" si="206"/>
        <v>0</v>
      </c>
      <c r="N804" s="22">
        <f t="shared" si="207"/>
        <v>0</v>
      </c>
      <c r="O804" s="22">
        <f t="shared" si="208"/>
        <v>0</v>
      </c>
      <c r="P804" s="35">
        <f>'Data Entry'!I804</f>
        <v>0</v>
      </c>
      <c r="Q804" s="35">
        <f>'Data Entry'!J804</f>
        <v>0</v>
      </c>
      <c r="R804" s="35">
        <f>'Data Entry'!K804</f>
        <v>0</v>
      </c>
      <c r="S804" s="35">
        <f>'Data Entry'!L804</f>
        <v>0</v>
      </c>
      <c r="T804" s="35">
        <f t="shared" si="209"/>
        <v>0</v>
      </c>
      <c r="U804" s="35">
        <f t="shared" si="210"/>
        <v>0</v>
      </c>
      <c r="V804" s="35" t="e">
        <f t="shared" si="218"/>
        <v>#DIV/0!</v>
      </c>
      <c r="W804" s="35" t="e">
        <f t="shared" si="219"/>
        <v>#DIV/0!</v>
      </c>
      <c r="X804" s="35">
        <f t="shared" si="220"/>
        <v>0</v>
      </c>
      <c r="Y804" s="35">
        <f t="shared" si="211"/>
        <v>0</v>
      </c>
      <c r="Z804" s="35">
        <f t="shared" si="212"/>
        <v>0</v>
      </c>
      <c r="AA804" s="35">
        <f t="shared" si="213"/>
        <v>0</v>
      </c>
      <c r="AB804" s="21">
        <f>'Data Entry'!S804</f>
        <v>0</v>
      </c>
      <c r="AC804" s="21">
        <f>'Data Entry'!T804</f>
        <v>0</v>
      </c>
      <c r="AD804" s="21">
        <f>'Data Entry'!U804</f>
        <v>0</v>
      </c>
      <c r="AE804" s="21">
        <f t="shared" si="214"/>
        <v>0</v>
      </c>
      <c r="AF804" s="13">
        <f>'Data Entry'!V804</f>
        <v>0</v>
      </c>
      <c r="AG804" s="13">
        <f t="shared" si="215"/>
        <v>0</v>
      </c>
      <c r="AH804" s="13">
        <f>'Data Entry'!W804</f>
        <v>0</v>
      </c>
      <c r="AI804" s="13">
        <f>'Data Entry'!X804</f>
        <v>0</v>
      </c>
      <c r="AJ804" s="13">
        <f>'Data Entry'!Y804</f>
        <v>0</v>
      </c>
      <c r="AK804" s="13">
        <f>'Data Entry'!Z804</f>
        <v>0</v>
      </c>
    </row>
    <row r="805" spans="1:37">
      <c r="A805" s="34">
        <f>'Data Entry'!A805</f>
        <v>0</v>
      </c>
      <c r="B805" s="34">
        <f>'Data Entry'!B805</f>
        <v>0</v>
      </c>
      <c r="C805" s="20">
        <f>IF('Data Entry'!C805="red",1,IF('Data Entry'!C805="blue",2,0))</f>
        <v>0</v>
      </c>
      <c r="D805" s="22">
        <f>'Data Entry'!D805</f>
        <v>0</v>
      </c>
      <c r="E805" s="22">
        <f>'Data Entry'!E805</f>
        <v>0</v>
      </c>
      <c r="F805" s="22">
        <f>'Data Entry'!F805</f>
        <v>0</v>
      </c>
      <c r="G805" s="22">
        <f>'Data Entry'!G805</f>
        <v>0</v>
      </c>
      <c r="H805" s="22">
        <f>'Data Entry'!H805</f>
        <v>0</v>
      </c>
      <c r="I805" s="22">
        <f t="shared" si="216"/>
        <v>0</v>
      </c>
      <c r="J805" s="22">
        <f t="shared" si="217"/>
        <v>0</v>
      </c>
      <c r="K805" s="22">
        <f t="shared" si="204"/>
        <v>0</v>
      </c>
      <c r="L805" s="22">
        <f t="shared" si="205"/>
        <v>0</v>
      </c>
      <c r="M805" s="22">
        <f t="shared" si="206"/>
        <v>0</v>
      </c>
      <c r="N805" s="22">
        <f t="shared" si="207"/>
        <v>0</v>
      </c>
      <c r="O805" s="22">
        <f t="shared" si="208"/>
        <v>0</v>
      </c>
      <c r="P805" s="35">
        <f>'Data Entry'!I805</f>
        <v>0</v>
      </c>
      <c r="Q805" s="35">
        <f>'Data Entry'!J805</f>
        <v>0</v>
      </c>
      <c r="R805" s="35">
        <f>'Data Entry'!K805</f>
        <v>0</v>
      </c>
      <c r="S805" s="35">
        <f>'Data Entry'!L805</f>
        <v>0</v>
      </c>
      <c r="T805" s="35">
        <f t="shared" si="209"/>
        <v>0</v>
      </c>
      <c r="U805" s="35">
        <f t="shared" si="210"/>
        <v>0</v>
      </c>
      <c r="V805" s="35" t="e">
        <f t="shared" si="218"/>
        <v>#DIV/0!</v>
      </c>
      <c r="W805" s="35" t="e">
        <f t="shared" si="219"/>
        <v>#DIV/0!</v>
      </c>
      <c r="X805" s="35">
        <f t="shared" si="220"/>
        <v>0</v>
      </c>
      <c r="Y805" s="35">
        <f t="shared" si="211"/>
        <v>0</v>
      </c>
      <c r="Z805" s="35">
        <f t="shared" si="212"/>
        <v>0</v>
      </c>
      <c r="AA805" s="35">
        <f t="shared" si="213"/>
        <v>0</v>
      </c>
      <c r="AB805" s="21">
        <f>'Data Entry'!S805</f>
        <v>0</v>
      </c>
      <c r="AC805" s="21">
        <f>'Data Entry'!T805</f>
        <v>0</v>
      </c>
      <c r="AD805" s="21">
        <f>'Data Entry'!U805</f>
        <v>0</v>
      </c>
      <c r="AE805" s="21">
        <f t="shared" si="214"/>
        <v>0</v>
      </c>
      <c r="AF805" s="13">
        <f>'Data Entry'!V805</f>
        <v>0</v>
      </c>
      <c r="AG805" s="13">
        <f t="shared" si="215"/>
        <v>0</v>
      </c>
      <c r="AH805" s="13">
        <f>'Data Entry'!W805</f>
        <v>0</v>
      </c>
      <c r="AI805" s="13">
        <f>'Data Entry'!X805</f>
        <v>0</v>
      </c>
      <c r="AJ805" s="13">
        <f>'Data Entry'!Y805</f>
        <v>0</v>
      </c>
      <c r="AK805" s="13">
        <f>'Data Entry'!Z805</f>
        <v>0</v>
      </c>
    </row>
    <row r="806" spans="1:37">
      <c r="A806" s="34">
        <f>'Data Entry'!A806</f>
        <v>0</v>
      </c>
      <c r="B806" s="34">
        <f>'Data Entry'!B806</f>
        <v>0</v>
      </c>
      <c r="C806" s="20">
        <f>IF('Data Entry'!C806="red",1,IF('Data Entry'!C806="blue",2,0))</f>
        <v>0</v>
      </c>
      <c r="D806" s="22">
        <f>'Data Entry'!D806</f>
        <v>0</v>
      </c>
      <c r="E806" s="22">
        <f>'Data Entry'!E806</f>
        <v>0</v>
      </c>
      <c r="F806" s="22">
        <f>'Data Entry'!F806</f>
        <v>0</v>
      </c>
      <c r="G806" s="22">
        <f>'Data Entry'!G806</f>
        <v>0</v>
      </c>
      <c r="H806" s="22">
        <f>'Data Entry'!H806</f>
        <v>0</v>
      </c>
      <c r="I806" s="22">
        <f t="shared" si="216"/>
        <v>0</v>
      </c>
      <c r="J806" s="22">
        <f t="shared" si="217"/>
        <v>0</v>
      </c>
      <c r="K806" s="22">
        <f t="shared" si="204"/>
        <v>0</v>
      </c>
      <c r="L806" s="22">
        <f t="shared" si="205"/>
        <v>0</v>
      </c>
      <c r="M806" s="22">
        <f t="shared" si="206"/>
        <v>0</v>
      </c>
      <c r="N806" s="22">
        <f t="shared" si="207"/>
        <v>0</v>
      </c>
      <c r="O806" s="22">
        <f t="shared" si="208"/>
        <v>0</v>
      </c>
      <c r="P806" s="35">
        <f>'Data Entry'!I806</f>
        <v>0</v>
      </c>
      <c r="Q806" s="35">
        <f>'Data Entry'!J806</f>
        <v>0</v>
      </c>
      <c r="R806" s="35">
        <f>'Data Entry'!K806</f>
        <v>0</v>
      </c>
      <c r="S806" s="35">
        <f>'Data Entry'!L806</f>
        <v>0</v>
      </c>
      <c r="T806" s="35">
        <f t="shared" si="209"/>
        <v>0</v>
      </c>
      <c r="U806" s="35">
        <f t="shared" si="210"/>
        <v>0</v>
      </c>
      <c r="V806" s="35" t="e">
        <f t="shared" si="218"/>
        <v>#DIV/0!</v>
      </c>
      <c r="W806" s="35" t="e">
        <f t="shared" si="219"/>
        <v>#DIV/0!</v>
      </c>
      <c r="X806" s="35">
        <f t="shared" si="220"/>
        <v>0</v>
      </c>
      <c r="Y806" s="35">
        <f t="shared" si="211"/>
        <v>0</v>
      </c>
      <c r="Z806" s="35">
        <f t="shared" si="212"/>
        <v>0</v>
      </c>
      <c r="AA806" s="35">
        <f t="shared" si="213"/>
        <v>0</v>
      </c>
      <c r="AB806" s="21">
        <f>'Data Entry'!S806</f>
        <v>0</v>
      </c>
      <c r="AC806" s="21">
        <f>'Data Entry'!T806</f>
        <v>0</v>
      </c>
      <c r="AD806" s="21">
        <f>'Data Entry'!U806</f>
        <v>0</v>
      </c>
      <c r="AE806" s="21">
        <f t="shared" si="214"/>
        <v>0</v>
      </c>
      <c r="AF806" s="13">
        <f>'Data Entry'!V806</f>
        <v>0</v>
      </c>
      <c r="AG806" s="13">
        <f t="shared" si="215"/>
        <v>0</v>
      </c>
      <c r="AH806" s="13">
        <f>'Data Entry'!W806</f>
        <v>0</v>
      </c>
      <c r="AI806" s="13">
        <f>'Data Entry'!X806</f>
        <v>0</v>
      </c>
      <c r="AJ806" s="13">
        <f>'Data Entry'!Y806</f>
        <v>0</v>
      </c>
      <c r="AK806" s="13">
        <f>'Data Entry'!Z806</f>
        <v>0</v>
      </c>
    </row>
    <row r="807" spans="1:37">
      <c r="A807" s="34">
        <f>'Data Entry'!A807</f>
        <v>0</v>
      </c>
      <c r="B807" s="34">
        <f>'Data Entry'!B807</f>
        <v>0</v>
      </c>
      <c r="C807" s="20">
        <f>IF('Data Entry'!C807="red",1,IF('Data Entry'!C807="blue",2,0))</f>
        <v>0</v>
      </c>
      <c r="D807" s="22">
        <f>'Data Entry'!D807</f>
        <v>0</v>
      </c>
      <c r="E807" s="22">
        <f>'Data Entry'!E807</f>
        <v>0</v>
      </c>
      <c r="F807" s="22">
        <f>'Data Entry'!F807</f>
        <v>0</v>
      </c>
      <c r="G807" s="22">
        <f>'Data Entry'!G807</f>
        <v>0</v>
      </c>
      <c r="H807" s="22">
        <f>'Data Entry'!H807</f>
        <v>0</v>
      </c>
      <c r="I807" s="22">
        <f t="shared" si="216"/>
        <v>0</v>
      </c>
      <c r="J807" s="22">
        <f t="shared" si="217"/>
        <v>0</v>
      </c>
      <c r="K807" s="22">
        <f t="shared" si="204"/>
        <v>0</v>
      </c>
      <c r="L807" s="22">
        <f t="shared" si="205"/>
        <v>0</v>
      </c>
      <c r="M807" s="22">
        <f t="shared" si="206"/>
        <v>0</v>
      </c>
      <c r="N807" s="22">
        <f t="shared" si="207"/>
        <v>0</v>
      </c>
      <c r="O807" s="22">
        <f t="shared" si="208"/>
        <v>0</v>
      </c>
      <c r="P807" s="35">
        <f>'Data Entry'!I807</f>
        <v>0</v>
      </c>
      <c r="Q807" s="35">
        <f>'Data Entry'!J807</f>
        <v>0</v>
      </c>
      <c r="R807" s="35">
        <f>'Data Entry'!K807</f>
        <v>0</v>
      </c>
      <c r="S807" s="35">
        <f>'Data Entry'!L807</f>
        <v>0</v>
      </c>
      <c r="T807" s="35">
        <f t="shared" si="209"/>
        <v>0</v>
      </c>
      <c r="U807" s="35">
        <f t="shared" si="210"/>
        <v>0</v>
      </c>
      <c r="V807" s="35" t="e">
        <f t="shared" si="218"/>
        <v>#DIV/0!</v>
      </c>
      <c r="W807" s="35" t="e">
        <f t="shared" si="219"/>
        <v>#DIV/0!</v>
      </c>
      <c r="X807" s="35">
        <f t="shared" si="220"/>
        <v>0</v>
      </c>
      <c r="Y807" s="35">
        <f t="shared" si="211"/>
        <v>0</v>
      </c>
      <c r="Z807" s="35">
        <f t="shared" si="212"/>
        <v>0</v>
      </c>
      <c r="AA807" s="35">
        <f t="shared" si="213"/>
        <v>0</v>
      </c>
      <c r="AB807" s="21">
        <f>'Data Entry'!S807</f>
        <v>0</v>
      </c>
      <c r="AC807" s="21">
        <f>'Data Entry'!T807</f>
        <v>0</v>
      </c>
      <c r="AD807" s="21">
        <f>'Data Entry'!U807</f>
        <v>0</v>
      </c>
      <c r="AE807" s="21">
        <f t="shared" si="214"/>
        <v>0</v>
      </c>
      <c r="AF807" s="13">
        <f>'Data Entry'!V807</f>
        <v>0</v>
      </c>
      <c r="AG807" s="13">
        <f t="shared" si="215"/>
        <v>0</v>
      </c>
      <c r="AH807" s="13">
        <f>'Data Entry'!W807</f>
        <v>0</v>
      </c>
      <c r="AI807" s="13">
        <f>'Data Entry'!X807</f>
        <v>0</v>
      </c>
      <c r="AJ807" s="13">
        <f>'Data Entry'!Y807</f>
        <v>0</v>
      </c>
      <c r="AK807" s="13">
        <f>'Data Entry'!Z807</f>
        <v>0</v>
      </c>
    </row>
    <row r="808" spans="1:37">
      <c r="A808" s="34">
        <f>'Data Entry'!A808</f>
        <v>0</v>
      </c>
      <c r="B808" s="34">
        <f>'Data Entry'!B808</f>
        <v>0</v>
      </c>
      <c r="C808" s="20">
        <f>IF('Data Entry'!C808="red",1,IF('Data Entry'!C808="blue",2,0))</f>
        <v>0</v>
      </c>
      <c r="D808" s="22">
        <f>'Data Entry'!D808</f>
        <v>0</v>
      </c>
      <c r="E808" s="22">
        <f>'Data Entry'!E808</f>
        <v>0</v>
      </c>
      <c r="F808" s="22">
        <f>'Data Entry'!F808</f>
        <v>0</v>
      </c>
      <c r="G808" s="22">
        <f>'Data Entry'!G808</f>
        <v>0</v>
      </c>
      <c r="H808" s="22">
        <f>'Data Entry'!H808</f>
        <v>0</v>
      </c>
      <c r="I808" s="22">
        <f t="shared" si="216"/>
        <v>0</v>
      </c>
      <c r="J808" s="22">
        <f t="shared" si="217"/>
        <v>0</v>
      </c>
      <c r="K808" s="22">
        <f t="shared" si="204"/>
        <v>0</v>
      </c>
      <c r="L808" s="22">
        <f t="shared" si="205"/>
        <v>0</v>
      </c>
      <c r="M808" s="22">
        <f t="shared" si="206"/>
        <v>0</v>
      </c>
      <c r="N808" s="22">
        <f t="shared" si="207"/>
        <v>0</v>
      </c>
      <c r="O808" s="22">
        <f t="shared" si="208"/>
        <v>0</v>
      </c>
      <c r="P808" s="35">
        <f>'Data Entry'!I808</f>
        <v>0</v>
      </c>
      <c r="Q808" s="35">
        <f>'Data Entry'!J808</f>
        <v>0</v>
      </c>
      <c r="R808" s="35">
        <f>'Data Entry'!K808</f>
        <v>0</v>
      </c>
      <c r="S808" s="35">
        <f>'Data Entry'!L808</f>
        <v>0</v>
      </c>
      <c r="T808" s="35">
        <f t="shared" si="209"/>
        <v>0</v>
      </c>
      <c r="U808" s="35">
        <f t="shared" si="210"/>
        <v>0</v>
      </c>
      <c r="V808" s="35" t="e">
        <f t="shared" si="218"/>
        <v>#DIV/0!</v>
      </c>
      <c r="W808" s="35" t="e">
        <f t="shared" si="219"/>
        <v>#DIV/0!</v>
      </c>
      <c r="X808" s="35">
        <f t="shared" si="220"/>
        <v>0</v>
      </c>
      <c r="Y808" s="35">
        <f t="shared" si="211"/>
        <v>0</v>
      </c>
      <c r="Z808" s="35">
        <f t="shared" si="212"/>
        <v>0</v>
      </c>
      <c r="AA808" s="35">
        <f t="shared" si="213"/>
        <v>0</v>
      </c>
      <c r="AB808" s="21">
        <f>'Data Entry'!S808</f>
        <v>0</v>
      </c>
      <c r="AC808" s="21">
        <f>'Data Entry'!T808</f>
        <v>0</v>
      </c>
      <c r="AD808" s="21">
        <f>'Data Entry'!U808</f>
        <v>0</v>
      </c>
      <c r="AE808" s="21">
        <f t="shared" si="214"/>
        <v>0</v>
      </c>
      <c r="AF808" s="13">
        <f>'Data Entry'!V808</f>
        <v>0</v>
      </c>
      <c r="AG808" s="13">
        <f t="shared" si="215"/>
        <v>0</v>
      </c>
      <c r="AH808" s="13">
        <f>'Data Entry'!W808</f>
        <v>0</v>
      </c>
      <c r="AI808" s="13">
        <f>'Data Entry'!X808</f>
        <v>0</v>
      </c>
      <c r="AJ808" s="13">
        <f>'Data Entry'!Y808</f>
        <v>0</v>
      </c>
      <c r="AK808" s="13">
        <f>'Data Entry'!Z808</f>
        <v>0</v>
      </c>
    </row>
    <row r="809" spans="1:37">
      <c r="A809" s="34">
        <f>'Data Entry'!A809</f>
        <v>0</v>
      </c>
      <c r="B809" s="34">
        <f>'Data Entry'!B809</f>
        <v>0</v>
      </c>
      <c r="C809" s="20">
        <f>IF('Data Entry'!C809="red",1,IF('Data Entry'!C809="blue",2,0))</f>
        <v>0</v>
      </c>
      <c r="D809" s="22">
        <f>'Data Entry'!D809</f>
        <v>0</v>
      </c>
      <c r="E809" s="22">
        <f>'Data Entry'!E809</f>
        <v>0</v>
      </c>
      <c r="F809" s="22">
        <f>'Data Entry'!F809</f>
        <v>0</v>
      </c>
      <c r="G809" s="22">
        <f>'Data Entry'!G809</f>
        <v>0</v>
      </c>
      <c r="H809" s="22">
        <f>'Data Entry'!H809</f>
        <v>0</v>
      </c>
      <c r="I809" s="22">
        <f t="shared" si="216"/>
        <v>0</v>
      </c>
      <c r="J809" s="22">
        <f t="shared" si="217"/>
        <v>0</v>
      </c>
      <c r="K809" s="22">
        <f t="shared" si="204"/>
        <v>0</v>
      </c>
      <c r="L809" s="22">
        <f t="shared" si="205"/>
        <v>0</v>
      </c>
      <c r="M809" s="22">
        <f t="shared" si="206"/>
        <v>0</v>
      </c>
      <c r="N809" s="22">
        <f t="shared" si="207"/>
        <v>0</v>
      </c>
      <c r="O809" s="22">
        <f t="shared" si="208"/>
        <v>0</v>
      </c>
      <c r="P809" s="35">
        <f>'Data Entry'!I809</f>
        <v>0</v>
      </c>
      <c r="Q809" s="35">
        <f>'Data Entry'!J809</f>
        <v>0</v>
      </c>
      <c r="R809" s="35">
        <f>'Data Entry'!K809</f>
        <v>0</v>
      </c>
      <c r="S809" s="35">
        <f>'Data Entry'!L809</f>
        <v>0</v>
      </c>
      <c r="T809" s="35">
        <f t="shared" si="209"/>
        <v>0</v>
      </c>
      <c r="U809" s="35">
        <f t="shared" si="210"/>
        <v>0</v>
      </c>
      <c r="V809" s="35" t="e">
        <f t="shared" si="218"/>
        <v>#DIV/0!</v>
      </c>
      <c r="W809" s="35" t="e">
        <f t="shared" si="219"/>
        <v>#DIV/0!</v>
      </c>
      <c r="X809" s="35">
        <f t="shared" si="220"/>
        <v>0</v>
      </c>
      <c r="Y809" s="35">
        <f t="shared" si="211"/>
        <v>0</v>
      </c>
      <c r="Z809" s="35">
        <f t="shared" si="212"/>
        <v>0</v>
      </c>
      <c r="AA809" s="35">
        <f t="shared" si="213"/>
        <v>0</v>
      </c>
      <c r="AB809" s="21">
        <f>'Data Entry'!S809</f>
        <v>0</v>
      </c>
      <c r="AC809" s="21">
        <f>'Data Entry'!T809</f>
        <v>0</v>
      </c>
      <c r="AD809" s="21">
        <f>'Data Entry'!U809</f>
        <v>0</v>
      </c>
      <c r="AE809" s="21">
        <f t="shared" si="214"/>
        <v>0</v>
      </c>
      <c r="AF809" s="13">
        <f>'Data Entry'!V809</f>
        <v>0</v>
      </c>
      <c r="AG809" s="13">
        <f t="shared" si="215"/>
        <v>0</v>
      </c>
      <c r="AH809" s="13">
        <f>'Data Entry'!W809</f>
        <v>0</v>
      </c>
      <c r="AI809" s="13">
        <f>'Data Entry'!X809</f>
        <v>0</v>
      </c>
      <c r="AJ809" s="13">
        <f>'Data Entry'!Y809</f>
        <v>0</v>
      </c>
      <c r="AK809" s="13">
        <f>'Data Entry'!Z809</f>
        <v>0</v>
      </c>
    </row>
    <row r="810" spans="1:37">
      <c r="A810" s="34">
        <f>'Data Entry'!A810</f>
        <v>0</v>
      </c>
      <c r="B810" s="34">
        <f>'Data Entry'!B810</f>
        <v>0</v>
      </c>
      <c r="C810" s="20">
        <f>IF('Data Entry'!C810="red",1,IF('Data Entry'!C810="blue",2,0))</f>
        <v>0</v>
      </c>
      <c r="D810" s="22">
        <f>'Data Entry'!D810</f>
        <v>0</v>
      </c>
      <c r="E810" s="22">
        <f>'Data Entry'!E810</f>
        <v>0</v>
      </c>
      <c r="F810" s="22">
        <f>'Data Entry'!F810</f>
        <v>0</v>
      </c>
      <c r="G810" s="22">
        <f>'Data Entry'!G810</f>
        <v>0</v>
      </c>
      <c r="H810" s="22">
        <f>'Data Entry'!H810</f>
        <v>0</v>
      </c>
      <c r="I810" s="22">
        <f t="shared" si="216"/>
        <v>0</v>
      </c>
      <c r="J810" s="22">
        <f t="shared" si="217"/>
        <v>0</v>
      </c>
      <c r="K810" s="22">
        <f t="shared" si="204"/>
        <v>0</v>
      </c>
      <c r="L810" s="22">
        <f t="shared" si="205"/>
        <v>0</v>
      </c>
      <c r="M810" s="22">
        <f t="shared" si="206"/>
        <v>0</v>
      </c>
      <c r="N810" s="22">
        <f t="shared" si="207"/>
        <v>0</v>
      </c>
      <c r="O810" s="22">
        <f t="shared" si="208"/>
        <v>0</v>
      </c>
      <c r="P810" s="35">
        <f>'Data Entry'!I810</f>
        <v>0</v>
      </c>
      <c r="Q810" s="35">
        <f>'Data Entry'!J810</f>
        <v>0</v>
      </c>
      <c r="R810" s="35">
        <f>'Data Entry'!K810</f>
        <v>0</v>
      </c>
      <c r="S810" s="35">
        <f>'Data Entry'!L810</f>
        <v>0</v>
      </c>
      <c r="T810" s="35">
        <f t="shared" si="209"/>
        <v>0</v>
      </c>
      <c r="U810" s="35">
        <f t="shared" si="210"/>
        <v>0</v>
      </c>
      <c r="V810" s="35" t="e">
        <f t="shared" si="218"/>
        <v>#DIV/0!</v>
      </c>
      <c r="W810" s="35" t="e">
        <f t="shared" si="219"/>
        <v>#DIV/0!</v>
      </c>
      <c r="X810" s="35">
        <f t="shared" si="220"/>
        <v>0</v>
      </c>
      <c r="Y810" s="35">
        <f t="shared" si="211"/>
        <v>0</v>
      </c>
      <c r="Z810" s="35">
        <f t="shared" si="212"/>
        <v>0</v>
      </c>
      <c r="AA810" s="35">
        <f t="shared" si="213"/>
        <v>0</v>
      </c>
      <c r="AB810" s="21">
        <f>'Data Entry'!S810</f>
        <v>0</v>
      </c>
      <c r="AC810" s="21">
        <f>'Data Entry'!T810</f>
        <v>0</v>
      </c>
      <c r="AD810" s="21">
        <f>'Data Entry'!U810</f>
        <v>0</v>
      </c>
      <c r="AE810" s="21">
        <f t="shared" si="214"/>
        <v>0</v>
      </c>
      <c r="AF810" s="13">
        <f>'Data Entry'!V810</f>
        <v>0</v>
      </c>
      <c r="AG810" s="13">
        <f t="shared" si="215"/>
        <v>0</v>
      </c>
      <c r="AH810" s="13">
        <f>'Data Entry'!W810</f>
        <v>0</v>
      </c>
      <c r="AI810" s="13">
        <f>'Data Entry'!X810</f>
        <v>0</v>
      </c>
      <c r="AJ810" s="13">
        <f>'Data Entry'!Y810</f>
        <v>0</v>
      </c>
      <c r="AK810" s="13">
        <f>'Data Entry'!Z810</f>
        <v>0</v>
      </c>
    </row>
    <row r="811" spans="1:37">
      <c r="A811" s="34">
        <f>'Data Entry'!A811</f>
        <v>0</v>
      </c>
      <c r="B811" s="34">
        <f>'Data Entry'!B811</f>
        <v>0</v>
      </c>
      <c r="C811" s="20">
        <f>IF('Data Entry'!C811="red",1,IF('Data Entry'!C811="blue",2,0))</f>
        <v>0</v>
      </c>
      <c r="D811" s="22">
        <f>'Data Entry'!D811</f>
        <v>0</v>
      </c>
      <c r="E811" s="22">
        <f>'Data Entry'!E811</f>
        <v>0</v>
      </c>
      <c r="F811" s="22">
        <f>'Data Entry'!F811</f>
        <v>0</v>
      </c>
      <c r="G811" s="22">
        <f>'Data Entry'!G811</f>
        <v>0</v>
      </c>
      <c r="H811" s="22">
        <f>'Data Entry'!H811</f>
        <v>0</v>
      </c>
      <c r="I811" s="22">
        <f t="shared" si="216"/>
        <v>0</v>
      </c>
      <c r="J811" s="22">
        <f t="shared" si="217"/>
        <v>0</v>
      </c>
      <c r="K811" s="22">
        <f t="shared" si="204"/>
        <v>0</v>
      </c>
      <c r="L811" s="22">
        <f t="shared" si="205"/>
        <v>0</v>
      </c>
      <c r="M811" s="22">
        <f t="shared" si="206"/>
        <v>0</v>
      </c>
      <c r="N811" s="22">
        <f t="shared" si="207"/>
        <v>0</v>
      </c>
      <c r="O811" s="22">
        <f t="shared" si="208"/>
        <v>0</v>
      </c>
      <c r="P811" s="35">
        <f>'Data Entry'!I811</f>
        <v>0</v>
      </c>
      <c r="Q811" s="35">
        <f>'Data Entry'!J811</f>
        <v>0</v>
      </c>
      <c r="R811" s="35">
        <f>'Data Entry'!K811</f>
        <v>0</v>
      </c>
      <c r="S811" s="35">
        <f>'Data Entry'!L811</f>
        <v>0</v>
      </c>
      <c r="T811" s="35">
        <f t="shared" si="209"/>
        <v>0</v>
      </c>
      <c r="U811" s="35">
        <f t="shared" si="210"/>
        <v>0</v>
      </c>
      <c r="V811" s="35" t="e">
        <f t="shared" si="218"/>
        <v>#DIV/0!</v>
      </c>
      <c r="W811" s="35" t="e">
        <f t="shared" si="219"/>
        <v>#DIV/0!</v>
      </c>
      <c r="X811" s="35">
        <f t="shared" si="220"/>
        <v>0</v>
      </c>
      <c r="Y811" s="35">
        <f t="shared" si="211"/>
        <v>0</v>
      </c>
      <c r="Z811" s="35">
        <f t="shared" si="212"/>
        <v>0</v>
      </c>
      <c r="AA811" s="35">
        <f t="shared" si="213"/>
        <v>0</v>
      </c>
      <c r="AB811" s="21">
        <f>'Data Entry'!S811</f>
        <v>0</v>
      </c>
      <c r="AC811" s="21">
        <f>'Data Entry'!T811</f>
        <v>0</v>
      </c>
      <c r="AD811" s="21">
        <f>'Data Entry'!U811</f>
        <v>0</v>
      </c>
      <c r="AE811" s="21">
        <f t="shared" si="214"/>
        <v>0</v>
      </c>
      <c r="AF811" s="13">
        <f>'Data Entry'!V811</f>
        <v>0</v>
      </c>
      <c r="AG811" s="13">
        <f t="shared" si="215"/>
        <v>0</v>
      </c>
      <c r="AH811" s="13">
        <f>'Data Entry'!W811</f>
        <v>0</v>
      </c>
      <c r="AI811" s="13">
        <f>'Data Entry'!X811</f>
        <v>0</v>
      </c>
      <c r="AJ811" s="13">
        <f>'Data Entry'!Y811</f>
        <v>0</v>
      </c>
      <c r="AK811" s="13">
        <f>'Data Entry'!Z811</f>
        <v>0</v>
      </c>
    </row>
    <row r="812" spans="1:37">
      <c r="A812" s="34">
        <f>'Data Entry'!A812</f>
        <v>0</v>
      </c>
      <c r="B812" s="34">
        <f>'Data Entry'!B812</f>
        <v>0</v>
      </c>
      <c r="C812" s="20">
        <f>IF('Data Entry'!C812="red",1,IF('Data Entry'!C812="blue",2,0))</f>
        <v>0</v>
      </c>
      <c r="D812" s="22">
        <f>'Data Entry'!D812</f>
        <v>0</v>
      </c>
      <c r="E812" s="22">
        <f>'Data Entry'!E812</f>
        <v>0</v>
      </c>
      <c r="F812" s="22">
        <f>'Data Entry'!F812</f>
        <v>0</v>
      </c>
      <c r="G812" s="22">
        <f>'Data Entry'!G812</f>
        <v>0</v>
      </c>
      <c r="H812" s="22">
        <f>'Data Entry'!H812</f>
        <v>0</v>
      </c>
      <c r="I812" s="22">
        <f t="shared" si="216"/>
        <v>0</v>
      </c>
      <c r="J812" s="22">
        <f t="shared" si="217"/>
        <v>0</v>
      </c>
      <c r="K812" s="22">
        <f t="shared" si="204"/>
        <v>0</v>
      </c>
      <c r="L812" s="22">
        <f t="shared" si="205"/>
        <v>0</v>
      </c>
      <c r="M812" s="22">
        <f t="shared" si="206"/>
        <v>0</v>
      </c>
      <c r="N812" s="22">
        <f t="shared" si="207"/>
        <v>0</v>
      </c>
      <c r="O812" s="22">
        <f t="shared" si="208"/>
        <v>0</v>
      </c>
      <c r="P812" s="35">
        <f>'Data Entry'!I812</f>
        <v>0</v>
      </c>
      <c r="Q812" s="35">
        <f>'Data Entry'!J812</f>
        <v>0</v>
      </c>
      <c r="R812" s="35">
        <f>'Data Entry'!K812</f>
        <v>0</v>
      </c>
      <c r="S812" s="35">
        <f>'Data Entry'!L812</f>
        <v>0</v>
      </c>
      <c r="T812" s="35">
        <f t="shared" si="209"/>
        <v>0</v>
      </c>
      <c r="U812" s="35">
        <f t="shared" si="210"/>
        <v>0</v>
      </c>
      <c r="V812" s="35" t="e">
        <f t="shared" si="218"/>
        <v>#DIV/0!</v>
      </c>
      <c r="W812" s="35" t="e">
        <f t="shared" si="219"/>
        <v>#DIV/0!</v>
      </c>
      <c r="X812" s="35">
        <f t="shared" si="220"/>
        <v>0</v>
      </c>
      <c r="Y812" s="35">
        <f t="shared" si="211"/>
        <v>0</v>
      </c>
      <c r="Z812" s="35">
        <f t="shared" si="212"/>
        <v>0</v>
      </c>
      <c r="AA812" s="35">
        <f t="shared" si="213"/>
        <v>0</v>
      </c>
      <c r="AB812" s="21">
        <f>'Data Entry'!S812</f>
        <v>0</v>
      </c>
      <c r="AC812" s="21">
        <f>'Data Entry'!T812</f>
        <v>0</v>
      </c>
      <c r="AD812" s="21">
        <f>'Data Entry'!U812</f>
        <v>0</v>
      </c>
      <c r="AE812" s="21">
        <f t="shared" si="214"/>
        <v>0</v>
      </c>
      <c r="AF812" s="13">
        <f>'Data Entry'!V812</f>
        <v>0</v>
      </c>
      <c r="AG812" s="13">
        <f t="shared" si="215"/>
        <v>0</v>
      </c>
      <c r="AH812" s="13">
        <f>'Data Entry'!W812</f>
        <v>0</v>
      </c>
      <c r="AI812" s="13">
        <f>'Data Entry'!X812</f>
        <v>0</v>
      </c>
      <c r="AJ812" s="13">
        <f>'Data Entry'!Y812</f>
        <v>0</v>
      </c>
      <c r="AK812" s="13">
        <f>'Data Entry'!Z812</f>
        <v>0</v>
      </c>
    </row>
    <row r="813" spans="1:37">
      <c r="A813" s="34">
        <f>'Data Entry'!A813</f>
        <v>0</v>
      </c>
      <c r="B813" s="34">
        <f>'Data Entry'!B813</f>
        <v>0</v>
      </c>
      <c r="C813" s="20">
        <f>IF('Data Entry'!C813="red",1,IF('Data Entry'!C813="blue",2,0))</f>
        <v>0</v>
      </c>
      <c r="D813" s="22">
        <f>'Data Entry'!D813</f>
        <v>0</v>
      </c>
      <c r="E813" s="22">
        <f>'Data Entry'!E813</f>
        <v>0</v>
      </c>
      <c r="F813" s="22">
        <f>'Data Entry'!F813</f>
        <v>0</v>
      </c>
      <c r="G813" s="22">
        <f>'Data Entry'!G813</f>
        <v>0</v>
      </c>
      <c r="H813" s="22">
        <f>'Data Entry'!H813</f>
        <v>0</v>
      </c>
      <c r="I813" s="22">
        <f t="shared" si="216"/>
        <v>0</v>
      </c>
      <c r="J813" s="22">
        <f t="shared" si="217"/>
        <v>0</v>
      </c>
      <c r="K813" s="22">
        <f t="shared" si="204"/>
        <v>0</v>
      </c>
      <c r="L813" s="22">
        <f t="shared" si="205"/>
        <v>0</v>
      </c>
      <c r="M813" s="22">
        <f t="shared" si="206"/>
        <v>0</v>
      </c>
      <c r="N813" s="22">
        <f t="shared" si="207"/>
        <v>0</v>
      </c>
      <c r="O813" s="22">
        <f t="shared" si="208"/>
        <v>0</v>
      </c>
      <c r="P813" s="35">
        <f>'Data Entry'!I813</f>
        <v>0</v>
      </c>
      <c r="Q813" s="35">
        <f>'Data Entry'!J813</f>
        <v>0</v>
      </c>
      <c r="R813" s="35">
        <f>'Data Entry'!K813</f>
        <v>0</v>
      </c>
      <c r="S813" s="35">
        <f>'Data Entry'!L813</f>
        <v>0</v>
      </c>
      <c r="T813" s="35">
        <f t="shared" si="209"/>
        <v>0</v>
      </c>
      <c r="U813" s="35">
        <f t="shared" si="210"/>
        <v>0</v>
      </c>
      <c r="V813" s="35" t="e">
        <f t="shared" si="218"/>
        <v>#DIV/0!</v>
      </c>
      <c r="W813" s="35" t="e">
        <f t="shared" si="219"/>
        <v>#DIV/0!</v>
      </c>
      <c r="X813" s="35">
        <f t="shared" si="220"/>
        <v>0</v>
      </c>
      <c r="Y813" s="35">
        <f t="shared" si="211"/>
        <v>0</v>
      </c>
      <c r="Z813" s="35">
        <f t="shared" si="212"/>
        <v>0</v>
      </c>
      <c r="AA813" s="35">
        <f t="shared" si="213"/>
        <v>0</v>
      </c>
      <c r="AB813" s="21">
        <f>'Data Entry'!S813</f>
        <v>0</v>
      </c>
      <c r="AC813" s="21">
        <f>'Data Entry'!T813</f>
        <v>0</v>
      </c>
      <c r="AD813" s="21">
        <f>'Data Entry'!U813</f>
        <v>0</v>
      </c>
      <c r="AE813" s="21">
        <f t="shared" si="214"/>
        <v>0</v>
      </c>
      <c r="AF813" s="13">
        <f>'Data Entry'!V813</f>
        <v>0</v>
      </c>
      <c r="AG813" s="13">
        <f t="shared" si="215"/>
        <v>0</v>
      </c>
      <c r="AH813" s="13">
        <f>'Data Entry'!W813</f>
        <v>0</v>
      </c>
      <c r="AI813" s="13">
        <f>'Data Entry'!X813</f>
        <v>0</v>
      </c>
      <c r="AJ813" s="13">
        <f>'Data Entry'!Y813</f>
        <v>0</v>
      </c>
      <c r="AK813" s="13">
        <f>'Data Entry'!Z813</f>
        <v>0</v>
      </c>
    </row>
    <row r="814" spans="1:37">
      <c r="A814" s="34">
        <f>'Data Entry'!A814</f>
        <v>0</v>
      </c>
      <c r="B814" s="34">
        <f>'Data Entry'!B814</f>
        <v>0</v>
      </c>
      <c r="C814" s="20">
        <f>IF('Data Entry'!C814="red",1,IF('Data Entry'!C814="blue",2,0))</f>
        <v>0</v>
      </c>
      <c r="D814" s="22">
        <f>'Data Entry'!D814</f>
        <v>0</v>
      </c>
      <c r="E814" s="22">
        <f>'Data Entry'!E814</f>
        <v>0</v>
      </c>
      <c r="F814" s="22">
        <f>'Data Entry'!F814</f>
        <v>0</v>
      </c>
      <c r="G814" s="22">
        <f>'Data Entry'!G814</f>
        <v>0</v>
      </c>
      <c r="H814" s="22">
        <f>'Data Entry'!H814</f>
        <v>0</v>
      </c>
      <c r="I814" s="22">
        <f t="shared" si="216"/>
        <v>0</v>
      </c>
      <c r="J814" s="22">
        <f t="shared" si="217"/>
        <v>0</v>
      </c>
      <c r="K814" s="22">
        <f t="shared" si="204"/>
        <v>0</v>
      </c>
      <c r="L814" s="22">
        <f t="shared" si="205"/>
        <v>0</v>
      </c>
      <c r="M814" s="22">
        <f t="shared" si="206"/>
        <v>0</v>
      </c>
      <c r="N814" s="22">
        <f t="shared" si="207"/>
        <v>0</v>
      </c>
      <c r="O814" s="22">
        <f t="shared" si="208"/>
        <v>0</v>
      </c>
      <c r="P814" s="35">
        <f>'Data Entry'!I814</f>
        <v>0</v>
      </c>
      <c r="Q814" s="35">
        <f>'Data Entry'!J814</f>
        <v>0</v>
      </c>
      <c r="R814" s="35">
        <f>'Data Entry'!K814</f>
        <v>0</v>
      </c>
      <c r="S814" s="35">
        <f>'Data Entry'!L814</f>
        <v>0</v>
      </c>
      <c r="T814" s="35">
        <f t="shared" si="209"/>
        <v>0</v>
      </c>
      <c r="U814" s="35">
        <f t="shared" si="210"/>
        <v>0</v>
      </c>
      <c r="V814" s="35" t="e">
        <f t="shared" si="218"/>
        <v>#DIV/0!</v>
      </c>
      <c r="W814" s="35" t="e">
        <f t="shared" si="219"/>
        <v>#DIV/0!</v>
      </c>
      <c r="X814" s="35">
        <f t="shared" si="220"/>
        <v>0</v>
      </c>
      <c r="Y814" s="35">
        <f t="shared" si="211"/>
        <v>0</v>
      </c>
      <c r="Z814" s="35">
        <f t="shared" si="212"/>
        <v>0</v>
      </c>
      <c r="AA814" s="35">
        <f t="shared" si="213"/>
        <v>0</v>
      </c>
      <c r="AB814" s="21">
        <f>'Data Entry'!S814</f>
        <v>0</v>
      </c>
      <c r="AC814" s="21">
        <f>'Data Entry'!T814</f>
        <v>0</v>
      </c>
      <c r="AD814" s="21">
        <f>'Data Entry'!U814</f>
        <v>0</v>
      </c>
      <c r="AE814" s="21">
        <f t="shared" si="214"/>
        <v>0</v>
      </c>
      <c r="AF814" s="13">
        <f>'Data Entry'!V814</f>
        <v>0</v>
      </c>
      <c r="AG814" s="13">
        <f t="shared" si="215"/>
        <v>0</v>
      </c>
      <c r="AH814" s="13">
        <f>'Data Entry'!W814</f>
        <v>0</v>
      </c>
      <c r="AI814" s="13">
        <f>'Data Entry'!X814</f>
        <v>0</v>
      </c>
      <c r="AJ814" s="13">
        <f>'Data Entry'!Y814</f>
        <v>0</v>
      </c>
      <c r="AK814" s="13">
        <f>'Data Entry'!Z814</f>
        <v>0</v>
      </c>
    </row>
    <row r="815" spans="1:37">
      <c r="A815" s="34">
        <f>'Data Entry'!A815</f>
        <v>0</v>
      </c>
      <c r="B815" s="34">
        <f>'Data Entry'!B815</f>
        <v>0</v>
      </c>
      <c r="C815" s="20">
        <f>IF('Data Entry'!C815="red",1,IF('Data Entry'!C815="blue",2,0))</f>
        <v>0</v>
      </c>
      <c r="D815" s="22">
        <f>'Data Entry'!D815</f>
        <v>0</v>
      </c>
      <c r="E815" s="22">
        <f>'Data Entry'!E815</f>
        <v>0</v>
      </c>
      <c r="F815" s="22">
        <f>'Data Entry'!F815</f>
        <v>0</v>
      </c>
      <c r="G815" s="22">
        <f>'Data Entry'!G815</f>
        <v>0</v>
      </c>
      <c r="H815" s="22">
        <f>'Data Entry'!H815</f>
        <v>0</v>
      </c>
      <c r="I815" s="22">
        <f t="shared" si="216"/>
        <v>0</v>
      </c>
      <c r="J815" s="22">
        <f t="shared" si="217"/>
        <v>0</v>
      </c>
      <c r="K815" s="22">
        <f t="shared" si="204"/>
        <v>0</v>
      </c>
      <c r="L815" s="22">
        <f t="shared" si="205"/>
        <v>0</v>
      </c>
      <c r="M815" s="22">
        <f t="shared" si="206"/>
        <v>0</v>
      </c>
      <c r="N815" s="22">
        <f t="shared" si="207"/>
        <v>0</v>
      </c>
      <c r="O815" s="22">
        <f t="shared" si="208"/>
        <v>0</v>
      </c>
      <c r="P815" s="35">
        <f>'Data Entry'!I815</f>
        <v>0</v>
      </c>
      <c r="Q815" s="35">
        <f>'Data Entry'!J815</f>
        <v>0</v>
      </c>
      <c r="R815" s="35">
        <f>'Data Entry'!K815</f>
        <v>0</v>
      </c>
      <c r="S815" s="35">
        <f>'Data Entry'!L815</f>
        <v>0</v>
      </c>
      <c r="T815" s="35">
        <f t="shared" si="209"/>
        <v>0</v>
      </c>
      <c r="U815" s="35">
        <f t="shared" si="210"/>
        <v>0</v>
      </c>
      <c r="V815" s="35" t="e">
        <f t="shared" si="218"/>
        <v>#DIV/0!</v>
      </c>
      <c r="W815" s="35" t="e">
        <f t="shared" si="219"/>
        <v>#DIV/0!</v>
      </c>
      <c r="X815" s="35">
        <f t="shared" si="220"/>
        <v>0</v>
      </c>
      <c r="Y815" s="35">
        <f t="shared" si="211"/>
        <v>0</v>
      </c>
      <c r="Z815" s="35">
        <f t="shared" si="212"/>
        <v>0</v>
      </c>
      <c r="AA815" s="35">
        <f t="shared" si="213"/>
        <v>0</v>
      </c>
      <c r="AB815" s="21">
        <f>'Data Entry'!S815</f>
        <v>0</v>
      </c>
      <c r="AC815" s="21">
        <f>'Data Entry'!T815</f>
        <v>0</v>
      </c>
      <c r="AD815" s="21">
        <f>'Data Entry'!U815</f>
        <v>0</v>
      </c>
      <c r="AE815" s="21">
        <f t="shared" si="214"/>
        <v>0</v>
      </c>
      <c r="AF815" s="13">
        <f>'Data Entry'!V815</f>
        <v>0</v>
      </c>
      <c r="AG815" s="13">
        <f t="shared" si="215"/>
        <v>0</v>
      </c>
      <c r="AH815" s="13">
        <f>'Data Entry'!W815</f>
        <v>0</v>
      </c>
      <c r="AI815" s="13">
        <f>'Data Entry'!X815</f>
        <v>0</v>
      </c>
      <c r="AJ815" s="13">
        <f>'Data Entry'!Y815</f>
        <v>0</v>
      </c>
      <c r="AK815" s="13">
        <f>'Data Entry'!Z815</f>
        <v>0</v>
      </c>
    </row>
    <row r="816" spans="1:37">
      <c r="A816" s="34">
        <f>'Data Entry'!A816</f>
        <v>0</v>
      </c>
      <c r="B816" s="34">
        <f>'Data Entry'!B816</f>
        <v>0</v>
      </c>
      <c r="C816" s="20">
        <f>IF('Data Entry'!C816="red",1,IF('Data Entry'!C816="blue",2,0))</f>
        <v>0</v>
      </c>
      <c r="D816" s="22">
        <f>'Data Entry'!D816</f>
        <v>0</v>
      </c>
      <c r="E816" s="22">
        <f>'Data Entry'!E816</f>
        <v>0</v>
      </c>
      <c r="F816" s="22">
        <f>'Data Entry'!F816</f>
        <v>0</v>
      </c>
      <c r="G816" s="22">
        <f>'Data Entry'!G816</f>
        <v>0</v>
      </c>
      <c r="H816" s="22">
        <f>'Data Entry'!H816</f>
        <v>0</v>
      </c>
      <c r="I816" s="22">
        <f t="shared" si="216"/>
        <v>0</v>
      </c>
      <c r="J816" s="22">
        <f t="shared" si="217"/>
        <v>0</v>
      </c>
      <c r="K816" s="22">
        <f t="shared" si="204"/>
        <v>0</v>
      </c>
      <c r="L816" s="22">
        <f t="shared" si="205"/>
        <v>0</v>
      </c>
      <c r="M816" s="22">
        <f t="shared" si="206"/>
        <v>0</v>
      </c>
      <c r="N816" s="22">
        <f t="shared" si="207"/>
        <v>0</v>
      </c>
      <c r="O816" s="22">
        <f t="shared" si="208"/>
        <v>0</v>
      </c>
      <c r="P816" s="35">
        <f>'Data Entry'!I816</f>
        <v>0</v>
      </c>
      <c r="Q816" s="35">
        <f>'Data Entry'!J816</f>
        <v>0</v>
      </c>
      <c r="R816" s="35">
        <f>'Data Entry'!K816</f>
        <v>0</v>
      </c>
      <c r="S816" s="35">
        <f>'Data Entry'!L816</f>
        <v>0</v>
      </c>
      <c r="T816" s="35">
        <f t="shared" si="209"/>
        <v>0</v>
      </c>
      <c r="U816" s="35">
        <f t="shared" si="210"/>
        <v>0</v>
      </c>
      <c r="V816" s="35" t="e">
        <f t="shared" si="218"/>
        <v>#DIV/0!</v>
      </c>
      <c r="W816" s="35" t="e">
        <f t="shared" si="219"/>
        <v>#DIV/0!</v>
      </c>
      <c r="X816" s="35">
        <f t="shared" si="220"/>
        <v>0</v>
      </c>
      <c r="Y816" s="35">
        <f t="shared" si="211"/>
        <v>0</v>
      </c>
      <c r="Z816" s="35">
        <f t="shared" si="212"/>
        <v>0</v>
      </c>
      <c r="AA816" s="35">
        <f t="shared" si="213"/>
        <v>0</v>
      </c>
      <c r="AB816" s="21">
        <f>'Data Entry'!S816</f>
        <v>0</v>
      </c>
      <c r="AC816" s="21">
        <f>'Data Entry'!T816</f>
        <v>0</v>
      </c>
      <c r="AD816" s="21">
        <f>'Data Entry'!U816</f>
        <v>0</v>
      </c>
      <c r="AE816" s="21">
        <f t="shared" si="214"/>
        <v>0</v>
      </c>
      <c r="AF816" s="13">
        <f>'Data Entry'!V816</f>
        <v>0</v>
      </c>
      <c r="AG816" s="13">
        <f t="shared" si="215"/>
        <v>0</v>
      </c>
      <c r="AH816" s="13">
        <f>'Data Entry'!W816</f>
        <v>0</v>
      </c>
      <c r="AI816" s="13">
        <f>'Data Entry'!X816</f>
        <v>0</v>
      </c>
      <c r="AJ816" s="13">
        <f>'Data Entry'!Y816</f>
        <v>0</v>
      </c>
      <c r="AK816" s="13">
        <f>'Data Entry'!Z816</f>
        <v>0</v>
      </c>
    </row>
    <row r="817" spans="1:37">
      <c r="A817" s="34">
        <f>'Data Entry'!A817</f>
        <v>0</v>
      </c>
      <c r="B817" s="34">
        <f>'Data Entry'!B817</f>
        <v>0</v>
      </c>
      <c r="C817" s="20">
        <f>IF('Data Entry'!C817="red",1,IF('Data Entry'!C817="blue",2,0))</f>
        <v>0</v>
      </c>
      <c r="D817" s="22">
        <f>'Data Entry'!D817</f>
        <v>0</v>
      </c>
      <c r="E817" s="22">
        <f>'Data Entry'!E817</f>
        <v>0</v>
      </c>
      <c r="F817" s="22">
        <f>'Data Entry'!F817</f>
        <v>0</v>
      </c>
      <c r="G817" s="22">
        <f>'Data Entry'!G817</f>
        <v>0</v>
      </c>
      <c r="H817" s="22">
        <f>'Data Entry'!H817</f>
        <v>0</v>
      </c>
      <c r="I817" s="22">
        <f t="shared" si="216"/>
        <v>0</v>
      </c>
      <c r="J817" s="22">
        <f t="shared" si="217"/>
        <v>0</v>
      </c>
      <c r="K817" s="22">
        <f t="shared" si="204"/>
        <v>0</v>
      </c>
      <c r="L817" s="22">
        <f t="shared" si="205"/>
        <v>0</v>
      </c>
      <c r="M817" s="22">
        <f t="shared" si="206"/>
        <v>0</v>
      </c>
      <c r="N817" s="22">
        <f t="shared" si="207"/>
        <v>0</v>
      </c>
      <c r="O817" s="22">
        <f t="shared" si="208"/>
        <v>0</v>
      </c>
      <c r="P817" s="35">
        <f>'Data Entry'!I817</f>
        <v>0</v>
      </c>
      <c r="Q817" s="35">
        <f>'Data Entry'!J817</f>
        <v>0</v>
      </c>
      <c r="R817" s="35">
        <f>'Data Entry'!K817</f>
        <v>0</v>
      </c>
      <c r="S817" s="35">
        <f>'Data Entry'!L817</f>
        <v>0</v>
      </c>
      <c r="T817" s="35">
        <f t="shared" si="209"/>
        <v>0</v>
      </c>
      <c r="U817" s="35">
        <f t="shared" si="210"/>
        <v>0</v>
      </c>
      <c r="V817" s="35" t="e">
        <f t="shared" si="218"/>
        <v>#DIV/0!</v>
      </c>
      <c r="W817" s="35" t="e">
        <f t="shared" si="219"/>
        <v>#DIV/0!</v>
      </c>
      <c r="X817" s="35">
        <f t="shared" si="220"/>
        <v>0</v>
      </c>
      <c r="Y817" s="35">
        <f t="shared" si="211"/>
        <v>0</v>
      </c>
      <c r="Z817" s="35">
        <f t="shared" si="212"/>
        <v>0</v>
      </c>
      <c r="AA817" s="35">
        <f t="shared" si="213"/>
        <v>0</v>
      </c>
      <c r="AB817" s="21">
        <f>'Data Entry'!S817</f>
        <v>0</v>
      </c>
      <c r="AC817" s="21">
        <f>'Data Entry'!T817</f>
        <v>0</v>
      </c>
      <c r="AD817" s="21">
        <f>'Data Entry'!U817</f>
        <v>0</v>
      </c>
      <c r="AE817" s="21">
        <f t="shared" si="214"/>
        <v>0</v>
      </c>
      <c r="AF817" s="13">
        <f>'Data Entry'!V817</f>
        <v>0</v>
      </c>
      <c r="AG817" s="13">
        <f t="shared" si="215"/>
        <v>0</v>
      </c>
      <c r="AH817" s="13">
        <f>'Data Entry'!W817</f>
        <v>0</v>
      </c>
      <c r="AI817" s="13">
        <f>'Data Entry'!X817</f>
        <v>0</v>
      </c>
      <c r="AJ817" s="13">
        <f>'Data Entry'!Y817</f>
        <v>0</v>
      </c>
      <c r="AK817" s="13">
        <f>'Data Entry'!Z817</f>
        <v>0</v>
      </c>
    </row>
    <row r="818" spans="1:37">
      <c r="A818" s="34">
        <f>'Data Entry'!A818</f>
        <v>0</v>
      </c>
      <c r="B818" s="34">
        <f>'Data Entry'!B818</f>
        <v>0</v>
      </c>
      <c r="C818" s="20">
        <f>IF('Data Entry'!C818="red",1,IF('Data Entry'!C818="blue",2,0))</f>
        <v>0</v>
      </c>
      <c r="D818" s="22">
        <f>'Data Entry'!D818</f>
        <v>0</v>
      </c>
      <c r="E818" s="22">
        <f>'Data Entry'!E818</f>
        <v>0</v>
      </c>
      <c r="F818" s="22">
        <f>'Data Entry'!F818</f>
        <v>0</v>
      </c>
      <c r="G818" s="22">
        <f>'Data Entry'!G818</f>
        <v>0</v>
      </c>
      <c r="H818" s="22">
        <f>'Data Entry'!H818</f>
        <v>0</v>
      </c>
      <c r="I818" s="22">
        <f t="shared" si="216"/>
        <v>0</v>
      </c>
      <c r="J818" s="22">
        <f t="shared" si="217"/>
        <v>0</v>
      </c>
      <c r="K818" s="22">
        <f t="shared" si="204"/>
        <v>0</v>
      </c>
      <c r="L818" s="22">
        <f t="shared" si="205"/>
        <v>0</v>
      </c>
      <c r="M818" s="22">
        <f t="shared" si="206"/>
        <v>0</v>
      </c>
      <c r="N818" s="22">
        <f t="shared" si="207"/>
        <v>0</v>
      </c>
      <c r="O818" s="22">
        <f t="shared" si="208"/>
        <v>0</v>
      </c>
      <c r="P818" s="35">
        <f>'Data Entry'!I818</f>
        <v>0</v>
      </c>
      <c r="Q818" s="35">
        <f>'Data Entry'!J818</f>
        <v>0</v>
      </c>
      <c r="R818" s="35">
        <f>'Data Entry'!K818</f>
        <v>0</v>
      </c>
      <c r="S818" s="35">
        <f>'Data Entry'!L818</f>
        <v>0</v>
      </c>
      <c r="T818" s="35">
        <f t="shared" si="209"/>
        <v>0</v>
      </c>
      <c r="U818" s="35">
        <f t="shared" si="210"/>
        <v>0</v>
      </c>
      <c r="V818" s="35" t="e">
        <f t="shared" si="218"/>
        <v>#DIV/0!</v>
      </c>
      <c r="W818" s="35" t="e">
        <f t="shared" si="219"/>
        <v>#DIV/0!</v>
      </c>
      <c r="X818" s="35">
        <f t="shared" si="220"/>
        <v>0</v>
      </c>
      <c r="Y818" s="35">
        <f t="shared" si="211"/>
        <v>0</v>
      </c>
      <c r="Z818" s="35">
        <f t="shared" si="212"/>
        <v>0</v>
      </c>
      <c r="AA818" s="35">
        <f t="shared" si="213"/>
        <v>0</v>
      </c>
      <c r="AB818" s="21">
        <f>'Data Entry'!S818</f>
        <v>0</v>
      </c>
      <c r="AC818" s="21">
        <f>'Data Entry'!T818</f>
        <v>0</v>
      </c>
      <c r="AD818" s="21">
        <f>'Data Entry'!U818</f>
        <v>0</v>
      </c>
      <c r="AE818" s="21">
        <f t="shared" si="214"/>
        <v>0</v>
      </c>
      <c r="AF818" s="13">
        <f>'Data Entry'!V818</f>
        <v>0</v>
      </c>
      <c r="AG818" s="13">
        <f t="shared" si="215"/>
        <v>0</v>
      </c>
      <c r="AH818" s="13">
        <f>'Data Entry'!W818</f>
        <v>0</v>
      </c>
      <c r="AI818" s="13">
        <f>'Data Entry'!X818</f>
        <v>0</v>
      </c>
      <c r="AJ818" s="13">
        <f>'Data Entry'!Y818</f>
        <v>0</v>
      </c>
      <c r="AK818" s="13">
        <f>'Data Entry'!Z818</f>
        <v>0</v>
      </c>
    </row>
    <row r="819" spans="1:37">
      <c r="A819" s="34">
        <f>'Data Entry'!A819</f>
        <v>0</v>
      </c>
      <c r="B819" s="34">
        <f>'Data Entry'!B819</f>
        <v>0</v>
      </c>
      <c r="C819" s="20">
        <f>IF('Data Entry'!C819="red",1,IF('Data Entry'!C819="blue",2,0))</f>
        <v>0</v>
      </c>
      <c r="D819" s="22">
        <f>'Data Entry'!D819</f>
        <v>0</v>
      </c>
      <c r="E819" s="22">
        <f>'Data Entry'!E819</f>
        <v>0</v>
      </c>
      <c r="F819" s="22">
        <f>'Data Entry'!F819</f>
        <v>0</v>
      </c>
      <c r="G819" s="22">
        <f>'Data Entry'!G819</f>
        <v>0</v>
      </c>
      <c r="H819" s="22">
        <f>'Data Entry'!H819</f>
        <v>0</v>
      </c>
      <c r="I819" s="22">
        <f t="shared" si="216"/>
        <v>0</v>
      </c>
      <c r="J819" s="22">
        <f t="shared" si="217"/>
        <v>0</v>
      </c>
      <c r="K819" s="22">
        <f t="shared" si="204"/>
        <v>0</v>
      </c>
      <c r="L819" s="22">
        <f t="shared" si="205"/>
        <v>0</v>
      </c>
      <c r="M819" s="22">
        <f t="shared" si="206"/>
        <v>0</v>
      </c>
      <c r="N819" s="22">
        <f t="shared" si="207"/>
        <v>0</v>
      </c>
      <c r="O819" s="22">
        <f t="shared" si="208"/>
        <v>0</v>
      </c>
      <c r="P819" s="35">
        <f>'Data Entry'!I819</f>
        <v>0</v>
      </c>
      <c r="Q819" s="35">
        <f>'Data Entry'!J819</f>
        <v>0</v>
      </c>
      <c r="R819" s="35">
        <f>'Data Entry'!K819</f>
        <v>0</v>
      </c>
      <c r="S819" s="35">
        <f>'Data Entry'!L819</f>
        <v>0</v>
      </c>
      <c r="T819" s="35">
        <f t="shared" si="209"/>
        <v>0</v>
      </c>
      <c r="U819" s="35">
        <f t="shared" si="210"/>
        <v>0</v>
      </c>
      <c r="V819" s="35" t="e">
        <f t="shared" si="218"/>
        <v>#DIV/0!</v>
      </c>
      <c r="W819" s="35" t="e">
        <f t="shared" si="219"/>
        <v>#DIV/0!</v>
      </c>
      <c r="X819" s="35">
        <f t="shared" si="220"/>
        <v>0</v>
      </c>
      <c r="Y819" s="35">
        <f t="shared" si="211"/>
        <v>0</v>
      </c>
      <c r="Z819" s="35">
        <f t="shared" si="212"/>
        <v>0</v>
      </c>
      <c r="AA819" s="35">
        <f t="shared" si="213"/>
        <v>0</v>
      </c>
      <c r="AB819" s="21">
        <f>'Data Entry'!S819</f>
        <v>0</v>
      </c>
      <c r="AC819" s="21">
        <f>'Data Entry'!T819</f>
        <v>0</v>
      </c>
      <c r="AD819" s="21">
        <f>'Data Entry'!U819</f>
        <v>0</v>
      </c>
      <c r="AE819" s="21">
        <f t="shared" si="214"/>
        <v>0</v>
      </c>
      <c r="AF819" s="13">
        <f>'Data Entry'!V819</f>
        <v>0</v>
      </c>
      <c r="AG819" s="13">
        <f t="shared" si="215"/>
        <v>0</v>
      </c>
      <c r="AH819" s="13">
        <f>'Data Entry'!W819</f>
        <v>0</v>
      </c>
      <c r="AI819" s="13">
        <f>'Data Entry'!X819</f>
        <v>0</v>
      </c>
      <c r="AJ819" s="13">
        <f>'Data Entry'!Y819</f>
        <v>0</v>
      </c>
      <c r="AK819" s="13">
        <f>'Data Entry'!Z819</f>
        <v>0</v>
      </c>
    </row>
    <row r="820" spans="1:37">
      <c r="A820" s="34">
        <f>'Data Entry'!A820</f>
        <v>0</v>
      </c>
      <c r="B820" s="34">
        <f>'Data Entry'!B820</f>
        <v>0</v>
      </c>
      <c r="C820" s="20">
        <f>IF('Data Entry'!C820="red",1,IF('Data Entry'!C820="blue",2,0))</f>
        <v>0</v>
      </c>
      <c r="D820" s="22">
        <f>'Data Entry'!D820</f>
        <v>0</v>
      </c>
      <c r="E820" s="22">
        <f>'Data Entry'!E820</f>
        <v>0</v>
      </c>
      <c r="F820" s="22">
        <f>'Data Entry'!F820</f>
        <v>0</v>
      </c>
      <c r="G820" s="22">
        <f>'Data Entry'!G820</f>
        <v>0</v>
      </c>
      <c r="H820" s="22">
        <f>'Data Entry'!H820</f>
        <v>0</v>
      </c>
      <c r="I820" s="22">
        <f t="shared" si="216"/>
        <v>0</v>
      </c>
      <c r="J820" s="22">
        <f t="shared" si="217"/>
        <v>0</v>
      </c>
      <c r="K820" s="22">
        <f t="shared" si="204"/>
        <v>0</v>
      </c>
      <c r="L820" s="22">
        <f t="shared" si="205"/>
        <v>0</v>
      </c>
      <c r="M820" s="22">
        <f t="shared" si="206"/>
        <v>0</v>
      </c>
      <c r="N820" s="22">
        <f t="shared" si="207"/>
        <v>0</v>
      </c>
      <c r="O820" s="22">
        <f t="shared" si="208"/>
        <v>0</v>
      </c>
      <c r="P820" s="35">
        <f>'Data Entry'!I820</f>
        <v>0</v>
      </c>
      <c r="Q820" s="35">
        <f>'Data Entry'!J820</f>
        <v>0</v>
      </c>
      <c r="R820" s="35">
        <f>'Data Entry'!K820</f>
        <v>0</v>
      </c>
      <c r="S820" s="35">
        <f>'Data Entry'!L820</f>
        <v>0</v>
      </c>
      <c r="T820" s="35">
        <f t="shared" si="209"/>
        <v>0</v>
      </c>
      <c r="U820" s="35">
        <f t="shared" si="210"/>
        <v>0</v>
      </c>
      <c r="V820" s="35" t="e">
        <f t="shared" si="218"/>
        <v>#DIV/0!</v>
      </c>
      <c r="W820" s="35" t="e">
        <f t="shared" si="219"/>
        <v>#DIV/0!</v>
      </c>
      <c r="X820" s="35">
        <f t="shared" si="220"/>
        <v>0</v>
      </c>
      <c r="Y820" s="35">
        <f t="shared" si="211"/>
        <v>0</v>
      </c>
      <c r="Z820" s="35">
        <f t="shared" si="212"/>
        <v>0</v>
      </c>
      <c r="AA820" s="35">
        <f t="shared" si="213"/>
        <v>0</v>
      </c>
      <c r="AB820" s="21">
        <f>'Data Entry'!S820</f>
        <v>0</v>
      </c>
      <c r="AC820" s="21">
        <f>'Data Entry'!T820</f>
        <v>0</v>
      </c>
      <c r="AD820" s="21">
        <f>'Data Entry'!U820</f>
        <v>0</v>
      </c>
      <c r="AE820" s="21">
        <f t="shared" si="214"/>
        <v>0</v>
      </c>
      <c r="AF820" s="13">
        <f>'Data Entry'!V820</f>
        <v>0</v>
      </c>
      <c r="AG820" s="13">
        <f t="shared" si="215"/>
        <v>0</v>
      </c>
      <c r="AH820" s="13">
        <f>'Data Entry'!W820</f>
        <v>0</v>
      </c>
      <c r="AI820" s="13">
        <f>'Data Entry'!X820</f>
        <v>0</v>
      </c>
      <c r="AJ820" s="13">
        <f>'Data Entry'!Y820</f>
        <v>0</v>
      </c>
      <c r="AK820" s="13">
        <f>'Data Entry'!Z820</f>
        <v>0</v>
      </c>
    </row>
    <row r="821" spans="1:37">
      <c r="A821" s="34">
        <f>'Data Entry'!A821</f>
        <v>0</v>
      </c>
      <c r="B821" s="34">
        <f>'Data Entry'!B821</f>
        <v>0</v>
      </c>
      <c r="C821" s="20">
        <f>IF('Data Entry'!C821="red",1,IF('Data Entry'!C821="blue",2,0))</f>
        <v>0</v>
      </c>
      <c r="D821" s="22">
        <f>'Data Entry'!D821</f>
        <v>0</v>
      </c>
      <c r="E821" s="22">
        <f>'Data Entry'!E821</f>
        <v>0</v>
      </c>
      <c r="F821" s="22">
        <f>'Data Entry'!F821</f>
        <v>0</v>
      </c>
      <c r="G821" s="22">
        <f>'Data Entry'!G821</f>
        <v>0</v>
      </c>
      <c r="H821" s="22">
        <f>'Data Entry'!H821</f>
        <v>0</v>
      </c>
      <c r="I821" s="22">
        <f t="shared" si="216"/>
        <v>0</v>
      </c>
      <c r="J821" s="22">
        <f t="shared" si="217"/>
        <v>0</v>
      </c>
      <c r="K821" s="22">
        <f t="shared" si="204"/>
        <v>0</v>
      </c>
      <c r="L821" s="22">
        <f t="shared" si="205"/>
        <v>0</v>
      </c>
      <c r="M821" s="22">
        <f t="shared" si="206"/>
        <v>0</v>
      </c>
      <c r="N821" s="22">
        <f t="shared" si="207"/>
        <v>0</v>
      </c>
      <c r="O821" s="22">
        <f t="shared" si="208"/>
        <v>0</v>
      </c>
      <c r="P821" s="35">
        <f>'Data Entry'!I821</f>
        <v>0</v>
      </c>
      <c r="Q821" s="35">
        <f>'Data Entry'!J821</f>
        <v>0</v>
      </c>
      <c r="R821" s="35">
        <f>'Data Entry'!K821</f>
        <v>0</v>
      </c>
      <c r="S821" s="35">
        <f>'Data Entry'!L821</f>
        <v>0</v>
      </c>
      <c r="T821" s="35">
        <f t="shared" si="209"/>
        <v>0</v>
      </c>
      <c r="U821" s="35">
        <f t="shared" si="210"/>
        <v>0</v>
      </c>
      <c r="V821" s="35" t="e">
        <f t="shared" si="218"/>
        <v>#DIV/0!</v>
      </c>
      <c r="W821" s="35" t="e">
        <f t="shared" si="219"/>
        <v>#DIV/0!</v>
      </c>
      <c r="X821" s="35">
        <f t="shared" si="220"/>
        <v>0</v>
      </c>
      <c r="Y821" s="35">
        <f t="shared" si="211"/>
        <v>0</v>
      </c>
      <c r="Z821" s="35">
        <f t="shared" si="212"/>
        <v>0</v>
      </c>
      <c r="AA821" s="35">
        <f t="shared" si="213"/>
        <v>0</v>
      </c>
      <c r="AB821" s="21">
        <f>'Data Entry'!S821</f>
        <v>0</v>
      </c>
      <c r="AC821" s="21">
        <f>'Data Entry'!T821</f>
        <v>0</v>
      </c>
      <c r="AD821" s="21">
        <f>'Data Entry'!U821</f>
        <v>0</v>
      </c>
      <c r="AE821" s="21">
        <f t="shared" si="214"/>
        <v>0</v>
      </c>
      <c r="AF821" s="13">
        <f>'Data Entry'!V821</f>
        <v>0</v>
      </c>
      <c r="AG821" s="13">
        <f t="shared" si="215"/>
        <v>0</v>
      </c>
      <c r="AH821" s="13">
        <f>'Data Entry'!W821</f>
        <v>0</v>
      </c>
      <c r="AI821" s="13">
        <f>'Data Entry'!X821</f>
        <v>0</v>
      </c>
      <c r="AJ821" s="13">
        <f>'Data Entry'!Y821</f>
        <v>0</v>
      </c>
      <c r="AK821" s="13">
        <f>'Data Entry'!Z821</f>
        <v>0</v>
      </c>
    </row>
    <row r="822" spans="1:37">
      <c r="A822" s="34">
        <f>'Data Entry'!A822</f>
        <v>0</v>
      </c>
      <c r="B822" s="34">
        <f>'Data Entry'!B822</f>
        <v>0</v>
      </c>
      <c r="C822" s="20">
        <f>IF('Data Entry'!C822="red",1,IF('Data Entry'!C822="blue",2,0))</f>
        <v>0</v>
      </c>
      <c r="D822" s="22">
        <f>'Data Entry'!D822</f>
        <v>0</v>
      </c>
      <c r="E822" s="22">
        <f>'Data Entry'!E822</f>
        <v>0</v>
      </c>
      <c r="F822" s="22">
        <f>'Data Entry'!F822</f>
        <v>0</v>
      </c>
      <c r="G822" s="22">
        <f>'Data Entry'!G822</f>
        <v>0</v>
      </c>
      <c r="H822" s="22">
        <f>'Data Entry'!H822</f>
        <v>0</v>
      </c>
      <c r="I822" s="22">
        <f t="shared" si="216"/>
        <v>0</v>
      </c>
      <c r="J822" s="22">
        <f t="shared" si="217"/>
        <v>0</v>
      </c>
      <c r="K822" s="22">
        <f t="shared" si="204"/>
        <v>0</v>
      </c>
      <c r="L822" s="22">
        <f t="shared" si="205"/>
        <v>0</v>
      </c>
      <c r="M822" s="22">
        <f t="shared" si="206"/>
        <v>0</v>
      </c>
      <c r="N822" s="22">
        <f t="shared" si="207"/>
        <v>0</v>
      </c>
      <c r="O822" s="22">
        <f t="shared" si="208"/>
        <v>0</v>
      </c>
      <c r="P822" s="35">
        <f>'Data Entry'!I822</f>
        <v>0</v>
      </c>
      <c r="Q822" s="35">
        <f>'Data Entry'!J822</f>
        <v>0</v>
      </c>
      <c r="R822" s="35">
        <f>'Data Entry'!K822</f>
        <v>0</v>
      </c>
      <c r="S822" s="35">
        <f>'Data Entry'!L822</f>
        <v>0</v>
      </c>
      <c r="T822" s="35">
        <f t="shared" si="209"/>
        <v>0</v>
      </c>
      <c r="U822" s="35">
        <f t="shared" si="210"/>
        <v>0</v>
      </c>
      <c r="V822" s="35" t="e">
        <f t="shared" si="218"/>
        <v>#DIV/0!</v>
      </c>
      <c r="W822" s="35" t="e">
        <f t="shared" si="219"/>
        <v>#DIV/0!</v>
      </c>
      <c r="X822" s="35">
        <f t="shared" si="220"/>
        <v>0</v>
      </c>
      <c r="Y822" s="35">
        <f t="shared" si="211"/>
        <v>0</v>
      </c>
      <c r="Z822" s="35">
        <f t="shared" si="212"/>
        <v>0</v>
      </c>
      <c r="AA822" s="35">
        <f t="shared" si="213"/>
        <v>0</v>
      </c>
      <c r="AB822" s="21">
        <f>'Data Entry'!S822</f>
        <v>0</v>
      </c>
      <c r="AC822" s="21">
        <f>'Data Entry'!T822</f>
        <v>0</v>
      </c>
      <c r="AD822" s="21">
        <f>'Data Entry'!U822</f>
        <v>0</v>
      </c>
      <c r="AE822" s="21">
        <f t="shared" si="214"/>
        <v>0</v>
      </c>
      <c r="AF822" s="13">
        <f>'Data Entry'!V822</f>
        <v>0</v>
      </c>
      <c r="AG822" s="13">
        <f t="shared" si="215"/>
        <v>0</v>
      </c>
      <c r="AH822" s="13">
        <f>'Data Entry'!W822</f>
        <v>0</v>
      </c>
      <c r="AI822" s="13">
        <f>'Data Entry'!X822</f>
        <v>0</v>
      </c>
      <c r="AJ822" s="13">
        <f>'Data Entry'!Y822</f>
        <v>0</v>
      </c>
      <c r="AK822" s="13">
        <f>'Data Entry'!Z822</f>
        <v>0</v>
      </c>
    </row>
    <row r="823" spans="1:37">
      <c r="A823" s="34">
        <f>'Data Entry'!A823</f>
        <v>0</v>
      </c>
      <c r="B823" s="34">
        <f>'Data Entry'!B823</f>
        <v>0</v>
      </c>
      <c r="C823" s="20">
        <f>IF('Data Entry'!C823="red",1,IF('Data Entry'!C823="blue",2,0))</f>
        <v>0</v>
      </c>
      <c r="D823" s="22">
        <f>'Data Entry'!D823</f>
        <v>0</v>
      </c>
      <c r="E823" s="22">
        <f>'Data Entry'!E823</f>
        <v>0</v>
      </c>
      <c r="F823" s="22">
        <f>'Data Entry'!F823</f>
        <v>0</v>
      </c>
      <c r="G823" s="22">
        <f>'Data Entry'!G823</f>
        <v>0</v>
      </c>
      <c r="H823" s="22">
        <f>'Data Entry'!H823</f>
        <v>0</v>
      </c>
      <c r="I823" s="22">
        <f t="shared" si="216"/>
        <v>0</v>
      </c>
      <c r="J823" s="22">
        <f t="shared" si="217"/>
        <v>0</v>
      </c>
      <c r="K823" s="22">
        <f t="shared" si="204"/>
        <v>0</v>
      </c>
      <c r="L823" s="22">
        <f t="shared" si="205"/>
        <v>0</v>
      </c>
      <c r="M823" s="22">
        <f t="shared" si="206"/>
        <v>0</v>
      </c>
      <c r="N823" s="22">
        <f t="shared" si="207"/>
        <v>0</v>
      </c>
      <c r="O823" s="22">
        <f t="shared" si="208"/>
        <v>0</v>
      </c>
      <c r="P823" s="35">
        <f>'Data Entry'!I823</f>
        <v>0</v>
      </c>
      <c r="Q823" s="35">
        <f>'Data Entry'!J823</f>
        <v>0</v>
      </c>
      <c r="R823" s="35">
        <f>'Data Entry'!K823</f>
        <v>0</v>
      </c>
      <c r="S823" s="35">
        <f>'Data Entry'!L823</f>
        <v>0</v>
      </c>
      <c r="T823" s="35">
        <f t="shared" si="209"/>
        <v>0</v>
      </c>
      <c r="U823" s="35">
        <f t="shared" si="210"/>
        <v>0</v>
      </c>
      <c r="V823" s="35" t="e">
        <f t="shared" si="218"/>
        <v>#DIV/0!</v>
      </c>
      <c r="W823" s="35" t="e">
        <f t="shared" si="219"/>
        <v>#DIV/0!</v>
      </c>
      <c r="X823" s="35">
        <f t="shared" si="220"/>
        <v>0</v>
      </c>
      <c r="Y823" s="35">
        <f t="shared" si="211"/>
        <v>0</v>
      </c>
      <c r="Z823" s="35">
        <f t="shared" si="212"/>
        <v>0</v>
      </c>
      <c r="AA823" s="35">
        <f t="shared" si="213"/>
        <v>0</v>
      </c>
      <c r="AB823" s="21">
        <f>'Data Entry'!S823</f>
        <v>0</v>
      </c>
      <c r="AC823" s="21">
        <f>'Data Entry'!T823</f>
        <v>0</v>
      </c>
      <c r="AD823" s="21">
        <f>'Data Entry'!U823</f>
        <v>0</v>
      </c>
      <c r="AE823" s="21">
        <f t="shared" si="214"/>
        <v>0</v>
      </c>
      <c r="AF823" s="13">
        <f>'Data Entry'!V823</f>
        <v>0</v>
      </c>
      <c r="AG823" s="13">
        <f t="shared" si="215"/>
        <v>0</v>
      </c>
      <c r="AH823" s="13">
        <f>'Data Entry'!W823</f>
        <v>0</v>
      </c>
      <c r="AI823" s="13">
        <f>'Data Entry'!X823</f>
        <v>0</v>
      </c>
      <c r="AJ823" s="13">
        <f>'Data Entry'!Y823</f>
        <v>0</v>
      </c>
      <c r="AK823" s="13">
        <f>'Data Entry'!Z823</f>
        <v>0</v>
      </c>
    </row>
    <row r="824" spans="1:37">
      <c r="A824" s="34">
        <f>'Data Entry'!A824</f>
        <v>0</v>
      </c>
      <c r="B824" s="34">
        <f>'Data Entry'!B824</f>
        <v>0</v>
      </c>
      <c r="C824" s="20">
        <f>IF('Data Entry'!C824="red",1,IF('Data Entry'!C824="blue",2,0))</f>
        <v>0</v>
      </c>
      <c r="D824" s="22">
        <f>'Data Entry'!D824</f>
        <v>0</v>
      </c>
      <c r="E824" s="22">
        <f>'Data Entry'!E824</f>
        <v>0</v>
      </c>
      <c r="F824" s="22">
        <f>'Data Entry'!F824</f>
        <v>0</v>
      </c>
      <c r="G824" s="22">
        <f>'Data Entry'!G824</f>
        <v>0</v>
      </c>
      <c r="H824" s="22">
        <f>'Data Entry'!H824</f>
        <v>0</v>
      </c>
      <c r="I824" s="22">
        <f t="shared" si="216"/>
        <v>0</v>
      </c>
      <c r="J824" s="22">
        <f t="shared" si="217"/>
        <v>0</v>
      </c>
      <c r="K824" s="22">
        <f t="shared" si="204"/>
        <v>0</v>
      </c>
      <c r="L824" s="22">
        <f t="shared" si="205"/>
        <v>0</v>
      </c>
      <c r="M824" s="22">
        <f t="shared" si="206"/>
        <v>0</v>
      </c>
      <c r="N824" s="22">
        <f t="shared" si="207"/>
        <v>0</v>
      </c>
      <c r="O824" s="22">
        <f t="shared" si="208"/>
        <v>0</v>
      </c>
      <c r="P824" s="35">
        <f>'Data Entry'!I824</f>
        <v>0</v>
      </c>
      <c r="Q824" s="35">
        <f>'Data Entry'!J824</f>
        <v>0</v>
      </c>
      <c r="R824" s="35">
        <f>'Data Entry'!K824</f>
        <v>0</v>
      </c>
      <c r="S824" s="35">
        <f>'Data Entry'!L824</f>
        <v>0</v>
      </c>
      <c r="T824" s="35">
        <f t="shared" si="209"/>
        <v>0</v>
      </c>
      <c r="U824" s="35">
        <f t="shared" si="210"/>
        <v>0</v>
      </c>
      <c r="V824" s="35" t="e">
        <f t="shared" si="218"/>
        <v>#DIV/0!</v>
      </c>
      <c r="W824" s="35" t="e">
        <f t="shared" si="219"/>
        <v>#DIV/0!</v>
      </c>
      <c r="X824" s="35">
        <f t="shared" si="220"/>
        <v>0</v>
      </c>
      <c r="Y824" s="35">
        <f t="shared" si="211"/>
        <v>0</v>
      </c>
      <c r="Z824" s="35">
        <f t="shared" si="212"/>
        <v>0</v>
      </c>
      <c r="AA824" s="35">
        <f t="shared" si="213"/>
        <v>0</v>
      </c>
      <c r="AB824" s="21">
        <f>'Data Entry'!S824</f>
        <v>0</v>
      </c>
      <c r="AC824" s="21">
        <f>'Data Entry'!T824</f>
        <v>0</v>
      </c>
      <c r="AD824" s="21">
        <f>'Data Entry'!U824</f>
        <v>0</v>
      </c>
      <c r="AE824" s="21">
        <f t="shared" si="214"/>
        <v>0</v>
      </c>
      <c r="AF824" s="13">
        <f>'Data Entry'!V824</f>
        <v>0</v>
      </c>
      <c r="AG824" s="13">
        <f t="shared" si="215"/>
        <v>0</v>
      </c>
      <c r="AH824" s="13">
        <f>'Data Entry'!W824</f>
        <v>0</v>
      </c>
      <c r="AI824" s="13">
        <f>'Data Entry'!X824</f>
        <v>0</v>
      </c>
      <c r="AJ824" s="13">
        <f>'Data Entry'!Y824</f>
        <v>0</v>
      </c>
      <c r="AK824" s="13">
        <f>'Data Entry'!Z824</f>
        <v>0</v>
      </c>
    </row>
    <row r="825" spans="1:37">
      <c r="A825" s="34">
        <f>'Data Entry'!A825</f>
        <v>0</v>
      </c>
      <c r="B825" s="34">
        <f>'Data Entry'!B825</f>
        <v>0</v>
      </c>
      <c r="C825" s="20">
        <f>IF('Data Entry'!C825="red",1,IF('Data Entry'!C825="blue",2,0))</f>
        <v>0</v>
      </c>
      <c r="D825" s="22">
        <f>'Data Entry'!D825</f>
        <v>0</v>
      </c>
      <c r="E825" s="22">
        <f>'Data Entry'!E825</f>
        <v>0</v>
      </c>
      <c r="F825" s="22">
        <f>'Data Entry'!F825</f>
        <v>0</v>
      </c>
      <c r="G825" s="22">
        <f>'Data Entry'!G825</f>
        <v>0</v>
      </c>
      <c r="H825" s="22">
        <f>'Data Entry'!H825</f>
        <v>0</v>
      </c>
      <c r="I825" s="22">
        <f t="shared" si="216"/>
        <v>0</v>
      </c>
      <c r="J825" s="22">
        <f t="shared" si="217"/>
        <v>0</v>
      </c>
      <c r="K825" s="22">
        <f t="shared" si="204"/>
        <v>0</v>
      </c>
      <c r="L825" s="22">
        <f t="shared" si="205"/>
        <v>0</v>
      </c>
      <c r="M825" s="22">
        <f t="shared" si="206"/>
        <v>0</v>
      </c>
      <c r="N825" s="22">
        <f t="shared" si="207"/>
        <v>0</v>
      </c>
      <c r="O825" s="22">
        <f t="shared" si="208"/>
        <v>0</v>
      </c>
      <c r="P825" s="35">
        <f>'Data Entry'!I825</f>
        <v>0</v>
      </c>
      <c r="Q825" s="35">
        <f>'Data Entry'!J825</f>
        <v>0</v>
      </c>
      <c r="R825" s="35">
        <f>'Data Entry'!K825</f>
        <v>0</v>
      </c>
      <c r="S825" s="35">
        <f>'Data Entry'!L825</f>
        <v>0</v>
      </c>
      <c r="T825" s="35">
        <f t="shared" si="209"/>
        <v>0</v>
      </c>
      <c r="U825" s="35">
        <f t="shared" si="210"/>
        <v>0</v>
      </c>
      <c r="V825" s="35" t="e">
        <f t="shared" si="218"/>
        <v>#DIV/0!</v>
      </c>
      <c r="W825" s="35" t="e">
        <f t="shared" si="219"/>
        <v>#DIV/0!</v>
      </c>
      <c r="X825" s="35">
        <f t="shared" si="220"/>
        <v>0</v>
      </c>
      <c r="Y825" s="35">
        <f t="shared" si="211"/>
        <v>0</v>
      </c>
      <c r="Z825" s="35">
        <f t="shared" si="212"/>
        <v>0</v>
      </c>
      <c r="AA825" s="35">
        <f t="shared" si="213"/>
        <v>0</v>
      </c>
      <c r="AB825" s="21">
        <f>'Data Entry'!S825</f>
        <v>0</v>
      </c>
      <c r="AC825" s="21">
        <f>'Data Entry'!T825</f>
        <v>0</v>
      </c>
      <c r="AD825" s="21">
        <f>'Data Entry'!U825</f>
        <v>0</v>
      </c>
      <c r="AE825" s="21">
        <f t="shared" si="214"/>
        <v>0</v>
      </c>
      <c r="AF825" s="13">
        <f>'Data Entry'!V825</f>
        <v>0</v>
      </c>
      <c r="AG825" s="13">
        <f t="shared" si="215"/>
        <v>0</v>
      </c>
      <c r="AH825" s="13">
        <f>'Data Entry'!W825</f>
        <v>0</v>
      </c>
      <c r="AI825" s="13">
        <f>'Data Entry'!X825</f>
        <v>0</v>
      </c>
      <c r="AJ825" s="13">
        <f>'Data Entry'!Y825</f>
        <v>0</v>
      </c>
      <c r="AK825" s="13">
        <f>'Data Entry'!Z825</f>
        <v>0</v>
      </c>
    </row>
    <row r="826" spans="1:37">
      <c r="A826" s="34">
        <f>'Data Entry'!A826</f>
        <v>0</v>
      </c>
      <c r="B826" s="34">
        <f>'Data Entry'!B826</f>
        <v>0</v>
      </c>
      <c r="C826" s="20">
        <f>IF('Data Entry'!C826="red",1,IF('Data Entry'!C826="blue",2,0))</f>
        <v>0</v>
      </c>
      <c r="D826" s="22">
        <f>'Data Entry'!D826</f>
        <v>0</v>
      </c>
      <c r="E826" s="22">
        <f>'Data Entry'!E826</f>
        <v>0</v>
      </c>
      <c r="F826" s="22">
        <f>'Data Entry'!F826</f>
        <v>0</v>
      </c>
      <c r="G826" s="22">
        <f>'Data Entry'!G826</f>
        <v>0</v>
      </c>
      <c r="H826" s="22">
        <f>'Data Entry'!H826</f>
        <v>0</v>
      </c>
      <c r="I826" s="22">
        <f t="shared" si="216"/>
        <v>0</v>
      </c>
      <c r="J826" s="22">
        <f t="shared" si="217"/>
        <v>0</v>
      </c>
      <c r="K826" s="22">
        <f t="shared" si="204"/>
        <v>0</v>
      </c>
      <c r="L826" s="22">
        <f t="shared" si="205"/>
        <v>0</v>
      </c>
      <c r="M826" s="22">
        <f t="shared" si="206"/>
        <v>0</v>
      </c>
      <c r="N826" s="22">
        <f t="shared" si="207"/>
        <v>0</v>
      </c>
      <c r="O826" s="22">
        <f t="shared" si="208"/>
        <v>0</v>
      </c>
      <c r="P826" s="35">
        <f>'Data Entry'!I826</f>
        <v>0</v>
      </c>
      <c r="Q826" s="35">
        <f>'Data Entry'!J826</f>
        <v>0</v>
      </c>
      <c r="R826" s="35">
        <f>'Data Entry'!K826</f>
        <v>0</v>
      </c>
      <c r="S826" s="35">
        <f>'Data Entry'!L826</f>
        <v>0</v>
      </c>
      <c r="T826" s="35">
        <f t="shared" si="209"/>
        <v>0</v>
      </c>
      <c r="U826" s="35">
        <f t="shared" si="210"/>
        <v>0</v>
      </c>
      <c r="V826" s="35" t="e">
        <f t="shared" si="218"/>
        <v>#DIV/0!</v>
      </c>
      <c r="W826" s="35" t="e">
        <f t="shared" si="219"/>
        <v>#DIV/0!</v>
      </c>
      <c r="X826" s="35">
        <f t="shared" si="220"/>
        <v>0</v>
      </c>
      <c r="Y826" s="35">
        <f t="shared" si="211"/>
        <v>0</v>
      </c>
      <c r="Z826" s="35">
        <f t="shared" si="212"/>
        <v>0</v>
      </c>
      <c r="AA826" s="35">
        <f t="shared" si="213"/>
        <v>0</v>
      </c>
      <c r="AB826" s="21">
        <f>'Data Entry'!S826</f>
        <v>0</v>
      </c>
      <c r="AC826" s="21">
        <f>'Data Entry'!T826</f>
        <v>0</v>
      </c>
      <c r="AD826" s="21">
        <f>'Data Entry'!U826</f>
        <v>0</v>
      </c>
      <c r="AE826" s="21">
        <f t="shared" si="214"/>
        <v>0</v>
      </c>
      <c r="AF826" s="13">
        <f>'Data Entry'!V826</f>
        <v>0</v>
      </c>
      <c r="AG826" s="13">
        <f t="shared" si="215"/>
        <v>0</v>
      </c>
      <c r="AH826" s="13">
        <f>'Data Entry'!W826</f>
        <v>0</v>
      </c>
      <c r="AI826" s="13">
        <f>'Data Entry'!X826</f>
        <v>0</v>
      </c>
      <c r="AJ826" s="13">
        <f>'Data Entry'!Y826</f>
        <v>0</v>
      </c>
      <c r="AK826" s="13">
        <f>'Data Entry'!Z826</f>
        <v>0</v>
      </c>
    </row>
    <row r="827" spans="1:37">
      <c r="A827" s="34">
        <f>'Data Entry'!A827</f>
        <v>0</v>
      </c>
      <c r="B827" s="34">
        <f>'Data Entry'!B827</f>
        <v>0</v>
      </c>
      <c r="C827" s="20">
        <f>IF('Data Entry'!C827="red",1,IF('Data Entry'!C827="blue",2,0))</f>
        <v>0</v>
      </c>
      <c r="D827" s="22">
        <f>'Data Entry'!D827</f>
        <v>0</v>
      </c>
      <c r="E827" s="22">
        <f>'Data Entry'!E827</f>
        <v>0</v>
      </c>
      <c r="F827" s="22">
        <f>'Data Entry'!F827</f>
        <v>0</v>
      </c>
      <c r="G827" s="22">
        <f>'Data Entry'!G827</f>
        <v>0</v>
      </c>
      <c r="H827" s="22">
        <f>'Data Entry'!H827</f>
        <v>0</v>
      </c>
      <c r="I827" s="22">
        <f t="shared" si="216"/>
        <v>0</v>
      </c>
      <c r="J827" s="22">
        <f t="shared" si="217"/>
        <v>0</v>
      </c>
      <c r="K827" s="22">
        <f t="shared" si="204"/>
        <v>0</v>
      </c>
      <c r="L827" s="22">
        <f t="shared" si="205"/>
        <v>0</v>
      </c>
      <c r="M827" s="22">
        <f t="shared" si="206"/>
        <v>0</v>
      </c>
      <c r="N827" s="22">
        <f t="shared" si="207"/>
        <v>0</v>
      </c>
      <c r="O827" s="22">
        <f t="shared" si="208"/>
        <v>0</v>
      </c>
      <c r="P827" s="35">
        <f>'Data Entry'!I827</f>
        <v>0</v>
      </c>
      <c r="Q827" s="35">
        <f>'Data Entry'!J827</f>
        <v>0</v>
      </c>
      <c r="R827" s="35">
        <f>'Data Entry'!K827</f>
        <v>0</v>
      </c>
      <c r="S827" s="35">
        <f>'Data Entry'!L827</f>
        <v>0</v>
      </c>
      <c r="T827" s="35">
        <f t="shared" si="209"/>
        <v>0</v>
      </c>
      <c r="U827" s="35">
        <f t="shared" si="210"/>
        <v>0</v>
      </c>
      <c r="V827" s="35" t="e">
        <f t="shared" si="218"/>
        <v>#DIV/0!</v>
      </c>
      <c r="W827" s="35" t="e">
        <f t="shared" si="219"/>
        <v>#DIV/0!</v>
      </c>
      <c r="X827" s="35">
        <f t="shared" si="220"/>
        <v>0</v>
      </c>
      <c r="Y827" s="35">
        <f t="shared" si="211"/>
        <v>0</v>
      </c>
      <c r="Z827" s="35">
        <f t="shared" si="212"/>
        <v>0</v>
      </c>
      <c r="AA827" s="35">
        <f t="shared" si="213"/>
        <v>0</v>
      </c>
      <c r="AB827" s="21">
        <f>'Data Entry'!S827</f>
        <v>0</v>
      </c>
      <c r="AC827" s="21">
        <f>'Data Entry'!T827</f>
        <v>0</v>
      </c>
      <c r="AD827" s="21">
        <f>'Data Entry'!U827</f>
        <v>0</v>
      </c>
      <c r="AE827" s="21">
        <f t="shared" si="214"/>
        <v>0</v>
      </c>
      <c r="AF827" s="13">
        <f>'Data Entry'!V827</f>
        <v>0</v>
      </c>
      <c r="AG827" s="13">
        <f t="shared" si="215"/>
        <v>0</v>
      </c>
      <c r="AH827" s="13">
        <f>'Data Entry'!W827</f>
        <v>0</v>
      </c>
      <c r="AI827" s="13">
        <f>'Data Entry'!X827</f>
        <v>0</v>
      </c>
      <c r="AJ827" s="13">
        <f>'Data Entry'!Y827</f>
        <v>0</v>
      </c>
      <c r="AK827" s="13">
        <f>'Data Entry'!Z827</f>
        <v>0</v>
      </c>
    </row>
    <row r="828" spans="1:37">
      <c r="A828" s="34">
        <f>'Data Entry'!A828</f>
        <v>0</v>
      </c>
      <c r="B828" s="34">
        <f>'Data Entry'!B828</f>
        <v>0</v>
      </c>
      <c r="C828" s="20">
        <f>IF('Data Entry'!C828="red",1,IF('Data Entry'!C828="blue",2,0))</f>
        <v>0</v>
      </c>
      <c r="D828" s="22">
        <f>'Data Entry'!D828</f>
        <v>0</v>
      </c>
      <c r="E828" s="22">
        <f>'Data Entry'!E828</f>
        <v>0</v>
      </c>
      <c r="F828" s="22">
        <f>'Data Entry'!F828</f>
        <v>0</v>
      </c>
      <c r="G828" s="22">
        <f>'Data Entry'!G828</f>
        <v>0</v>
      </c>
      <c r="H828" s="22">
        <f>'Data Entry'!H828</f>
        <v>0</v>
      </c>
      <c r="I828" s="22">
        <f t="shared" si="216"/>
        <v>0</v>
      </c>
      <c r="J828" s="22">
        <f t="shared" si="217"/>
        <v>0</v>
      </c>
      <c r="K828" s="22">
        <f t="shared" si="204"/>
        <v>0</v>
      </c>
      <c r="L828" s="22">
        <f t="shared" si="205"/>
        <v>0</v>
      </c>
      <c r="M828" s="22">
        <f t="shared" si="206"/>
        <v>0</v>
      </c>
      <c r="N828" s="22">
        <f t="shared" si="207"/>
        <v>0</v>
      </c>
      <c r="O828" s="22">
        <f t="shared" si="208"/>
        <v>0</v>
      </c>
      <c r="P828" s="35">
        <f>'Data Entry'!I828</f>
        <v>0</v>
      </c>
      <c r="Q828" s="35">
        <f>'Data Entry'!J828</f>
        <v>0</v>
      </c>
      <c r="R828" s="35">
        <f>'Data Entry'!K828</f>
        <v>0</v>
      </c>
      <c r="S828" s="35">
        <f>'Data Entry'!L828</f>
        <v>0</v>
      </c>
      <c r="T828" s="35">
        <f t="shared" si="209"/>
        <v>0</v>
      </c>
      <c r="U828" s="35">
        <f t="shared" si="210"/>
        <v>0</v>
      </c>
      <c r="V828" s="35" t="e">
        <f t="shared" si="218"/>
        <v>#DIV/0!</v>
      </c>
      <c r="W828" s="35" t="e">
        <f t="shared" si="219"/>
        <v>#DIV/0!</v>
      </c>
      <c r="X828" s="35">
        <f t="shared" si="220"/>
        <v>0</v>
      </c>
      <c r="Y828" s="35">
        <f t="shared" si="211"/>
        <v>0</v>
      </c>
      <c r="Z828" s="35">
        <f t="shared" si="212"/>
        <v>0</v>
      </c>
      <c r="AA828" s="35">
        <f t="shared" si="213"/>
        <v>0</v>
      </c>
      <c r="AB828" s="21">
        <f>'Data Entry'!S828</f>
        <v>0</v>
      </c>
      <c r="AC828" s="21">
        <f>'Data Entry'!T828</f>
        <v>0</v>
      </c>
      <c r="AD828" s="21">
        <f>'Data Entry'!U828</f>
        <v>0</v>
      </c>
      <c r="AE828" s="21">
        <f t="shared" si="214"/>
        <v>0</v>
      </c>
      <c r="AF828" s="13">
        <f>'Data Entry'!V828</f>
        <v>0</v>
      </c>
      <c r="AG828" s="13">
        <f t="shared" si="215"/>
        <v>0</v>
      </c>
      <c r="AH828" s="13">
        <f>'Data Entry'!W828</f>
        <v>0</v>
      </c>
      <c r="AI828" s="13">
        <f>'Data Entry'!X828</f>
        <v>0</v>
      </c>
      <c r="AJ828" s="13">
        <f>'Data Entry'!Y828</f>
        <v>0</v>
      </c>
      <c r="AK828" s="13">
        <f>'Data Entry'!Z828</f>
        <v>0</v>
      </c>
    </row>
    <row r="829" spans="1:37">
      <c r="A829" s="34">
        <f>'Data Entry'!A829</f>
        <v>0</v>
      </c>
      <c r="B829" s="34">
        <f>'Data Entry'!B829</f>
        <v>0</v>
      </c>
      <c r="C829" s="20">
        <f>IF('Data Entry'!C829="red",1,IF('Data Entry'!C829="blue",2,0))</f>
        <v>0</v>
      </c>
      <c r="D829" s="22">
        <f>'Data Entry'!D829</f>
        <v>0</v>
      </c>
      <c r="E829" s="22">
        <f>'Data Entry'!E829</f>
        <v>0</v>
      </c>
      <c r="F829" s="22">
        <f>'Data Entry'!F829</f>
        <v>0</v>
      </c>
      <c r="G829" s="22">
        <f>'Data Entry'!G829</f>
        <v>0</v>
      </c>
      <c r="H829" s="22">
        <f>'Data Entry'!H829</f>
        <v>0</v>
      </c>
      <c r="I829" s="22">
        <f t="shared" si="216"/>
        <v>0</v>
      </c>
      <c r="J829" s="22">
        <f t="shared" si="217"/>
        <v>0</v>
      </c>
      <c r="K829" s="22">
        <f t="shared" si="204"/>
        <v>0</v>
      </c>
      <c r="L829" s="22">
        <f t="shared" si="205"/>
        <v>0</v>
      </c>
      <c r="M829" s="22">
        <f t="shared" si="206"/>
        <v>0</v>
      </c>
      <c r="N829" s="22">
        <f t="shared" si="207"/>
        <v>0</v>
      </c>
      <c r="O829" s="22">
        <f t="shared" si="208"/>
        <v>0</v>
      </c>
      <c r="P829" s="35">
        <f>'Data Entry'!I829</f>
        <v>0</v>
      </c>
      <c r="Q829" s="35">
        <f>'Data Entry'!J829</f>
        <v>0</v>
      </c>
      <c r="R829" s="35">
        <f>'Data Entry'!K829</f>
        <v>0</v>
      </c>
      <c r="S829" s="35">
        <f>'Data Entry'!L829</f>
        <v>0</v>
      </c>
      <c r="T829" s="35">
        <f t="shared" si="209"/>
        <v>0</v>
      </c>
      <c r="U829" s="35">
        <f t="shared" si="210"/>
        <v>0</v>
      </c>
      <c r="V829" s="35" t="e">
        <f t="shared" si="218"/>
        <v>#DIV/0!</v>
      </c>
      <c r="W829" s="35" t="e">
        <f t="shared" si="219"/>
        <v>#DIV/0!</v>
      </c>
      <c r="X829" s="35">
        <f t="shared" si="220"/>
        <v>0</v>
      </c>
      <c r="Y829" s="35">
        <f t="shared" si="211"/>
        <v>0</v>
      </c>
      <c r="Z829" s="35">
        <f t="shared" si="212"/>
        <v>0</v>
      </c>
      <c r="AA829" s="35">
        <f t="shared" si="213"/>
        <v>0</v>
      </c>
      <c r="AB829" s="21">
        <f>'Data Entry'!S829</f>
        <v>0</v>
      </c>
      <c r="AC829" s="21">
        <f>'Data Entry'!T829</f>
        <v>0</v>
      </c>
      <c r="AD829" s="21">
        <f>'Data Entry'!U829</f>
        <v>0</v>
      </c>
      <c r="AE829" s="21">
        <f t="shared" si="214"/>
        <v>0</v>
      </c>
      <c r="AF829" s="13">
        <f>'Data Entry'!V829</f>
        <v>0</v>
      </c>
      <c r="AG829" s="13">
        <f t="shared" si="215"/>
        <v>0</v>
      </c>
      <c r="AH829" s="13">
        <f>'Data Entry'!W829</f>
        <v>0</v>
      </c>
      <c r="AI829" s="13">
        <f>'Data Entry'!X829</f>
        <v>0</v>
      </c>
      <c r="AJ829" s="13">
        <f>'Data Entry'!Y829</f>
        <v>0</v>
      </c>
      <c r="AK829" s="13">
        <f>'Data Entry'!Z829</f>
        <v>0</v>
      </c>
    </row>
    <row r="830" spans="1:37">
      <c r="A830" s="34">
        <f>'Data Entry'!A830</f>
        <v>0</v>
      </c>
      <c r="B830" s="34">
        <f>'Data Entry'!B830</f>
        <v>0</v>
      </c>
      <c r="C830" s="20">
        <f>IF('Data Entry'!C830="red",1,IF('Data Entry'!C830="blue",2,0))</f>
        <v>0</v>
      </c>
      <c r="D830" s="22">
        <f>'Data Entry'!D830</f>
        <v>0</v>
      </c>
      <c r="E830" s="22">
        <f>'Data Entry'!E830</f>
        <v>0</v>
      </c>
      <c r="F830" s="22">
        <f>'Data Entry'!F830</f>
        <v>0</v>
      </c>
      <c r="G830" s="22">
        <f>'Data Entry'!G830</f>
        <v>0</v>
      </c>
      <c r="H830" s="22">
        <f>'Data Entry'!H830</f>
        <v>0</v>
      </c>
      <c r="I830" s="22">
        <f t="shared" si="216"/>
        <v>0</v>
      </c>
      <c r="J830" s="22">
        <f t="shared" si="217"/>
        <v>0</v>
      </c>
      <c r="K830" s="22">
        <f t="shared" si="204"/>
        <v>0</v>
      </c>
      <c r="L830" s="22">
        <f t="shared" si="205"/>
        <v>0</v>
      </c>
      <c r="M830" s="22">
        <f t="shared" si="206"/>
        <v>0</v>
      </c>
      <c r="N830" s="22">
        <f t="shared" si="207"/>
        <v>0</v>
      </c>
      <c r="O830" s="22">
        <f t="shared" si="208"/>
        <v>0</v>
      </c>
      <c r="P830" s="35">
        <f>'Data Entry'!I830</f>
        <v>0</v>
      </c>
      <c r="Q830" s="35">
        <f>'Data Entry'!J830</f>
        <v>0</v>
      </c>
      <c r="R830" s="35">
        <f>'Data Entry'!K830</f>
        <v>0</v>
      </c>
      <c r="S830" s="35">
        <f>'Data Entry'!L830</f>
        <v>0</v>
      </c>
      <c r="T830" s="35">
        <f t="shared" si="209"/>
        <v>0</v>
      </c>
      <c r="U830" s="35">
        <f t="shared" si="210"/>
        <v>0</v>
      </c>
      <c r="V830" s="35" t="e">
        <f t="shared" si="218"/>
        <v>#DIV/0!</v>
      </c>
      <c r="W830" s="35" t="e">
        <f t="shared" si="219"/>
        <v>#DIV/0!</v>
      </c>
      <c r="X830" s="35">
        <f t="shared" si="220"/>
        <v>0</v>
      </c>
      <c r="Y830" s="35">
        <f t="shared" si="211"/>
        <v>0</v>
      </c>
      <c r="Z830" s="35">
        <f t="shared" si="212"/>
        <v>0</v>
      </c>
      <c r="AA830" s="35">
        <f t="shared" si="213"/>
        <v>0</v>
      </c>
      <c r="AB830" s="21">
        <f>'Data Entry'!S830</f>
        <v>0</v>
      </c>
      <c r="AC830" s="21">
        <f>'Data Entry'!T830</f>
        <v>0</v>
      </c>
      <c r="AD830" s="21">
        <f>'Data Entry'!U830</f>
        <v>0</v>
      </c>
      <c r="AE830" s="21">
        <f t="shared" si="214"/>
        <v>0</v>
      </c>
      <c r="AF830" s="13">
        <f>'Data Entry'!V830</f>
        <v>0</v>
      </c>
      <c r="AG830" s="13">
        <f t="shared" si="215"/>
        <v>0</v>
      </c>
      <c r="AH830" s="13">
        <f>'Data Entry'!W830</f>
        <v>0</v>
      </c>
      <c r="AI830" s="13">
        <f>'Data Entry'!X830</f>
        <v>0</v>
      </c>
      <c r="AJ830" s="13">
        <f>'Data Entry'!Y830</f>
        <v>0</v>
      </c>
      <c r="AK830" s="13">
        <f>'Data Entry'!Z830</f>
        <v>0</v>
      </c>
    </row>
    <row r="831" spans="1:37">
      <c r="A831" s="34">
        <f>'Data Entry'!A831</f>
        <v>0</v>
      </c>
      <c r="B831" s="34">
        <f>'Data Entry'!B831</f>
        <v>0</v>
      </c>
      <c r="C831" s="20">
        <f>IF('Data Entry'!C831="red",1,IF('Data Entry'!C831="blue",2,0))</f>
        <v>0</v>
      </c>
      <c r="D831" s="22">
        <f>'Data Entry'!D831</f>
        <v>0</v>
      </c>
      <c r="E831" s="22">
        <f>'Data Entry'!E831</f>
        <v>0</v>
      </c>
      <c r="F831" s="22">
        <f>'Data Entry'!F831</f>
        <v>0</v>
      </c>
      <c r="G831" s="22">
        <f>'Data Entry'!G831</f>
        <v>0</v>
      </c>
      <c r="H831" s="22">
        <f>'Data Entry'!H831</f>
        <v>0</v>
      </c>
      <c r="I831" s="22">
        <f t="shared" si="216"/>
        <v>0</v>
      </c>
      <c r="J831" s="22">
        <f t="shared" si="217"/>
        <v>0</v>
      </c>
      <c r="K831" s="22">
        <f t="shared" si="204"/>
        <v>0</v>
      </c>
      <c r="L831" s="22">
        <f t="shared" si="205"/>
        <v>0</v>
      </c>
      <c r="M831" s="22">
        <f t="shared" si="206"/>
        <v>0</v>
      </c>
      <c r="N831" s="22">
        <f t="shared" si="207"/>
        <v>0</v>
      </c>
      <c r="O831" s="22">
        <f t="shared" si="208"/>
        <v>0</v>
      </c>
      <c r="P831" s="35">
        <f>'Data Entry'!I831</f>
        <v>0</v>
      </c>
      <c r="Q831" s="35">
        <f>'Data Entry'!J831</f>
        <v>0</v>
      </c>
      <c r="R831" s="35">
        <f>'Data Entry'!K831</f>
        <v>0</v>
      </c>
      <c r="S831" s="35">
        <f>'Data Entry'!L831</f>
        <v>0</v>
      </c>
      <c r="T831" s="35">
        <f t="shared" si="209"/>
        <v>0</v>
      </c>
      <c r="U831" s="35">
        <f t="shared" si="210"/>
        <v>0</v>
      </c>
      <c r="V831" s="35" t="e">
        <f t="shared" si="218"/>
        <v>#DIV/0!</v>
      </c>
      <c r="W831" s="35" t="e">
        <f t="shared" si="219"/>
        <v>#DIV/0!</v>
      </c>
      <c r="X831" s="35">
        <f t="shared" si="220"/>
        <v>0</v>
      </c>
      <c r="Y831" s="35">
        <f t="shared" si="211"/>
        <v>0</v>
      </c>
      <c r="Z831" s="35">
        <f t="shared" si="212"/>
        <v>0</v>
      </c>
      <c r="AA831" s="35">
        <f t="shared" si="213"/>
        <v>0</v>
      </c>
      <c r="AB831" s="21">
        <f>'Data Entry'!S831</f>
        <v>0</v>
      </c>
      <c r="AC831" s="21">
        <f>'Data Entry'!T831</f>
        <v>0</v>
      </c>
      <c r="AD831" s="21">
        <f>'Data Entry'!U831</f>
        <v>0</v>
      </c>
      <c r="AE831" s="21">
        <f t="shared" si="214"/>
        <v>0</v>
      </c>
      <c r="AF831" s="13">
        <f>'Data Entry'!V831</f>
        <v>0</v>
      </c>
      <c r="AG831" s="13">
        <f t="shared" si="215"/>
        <v>0</v>
      </c>
      <c r="AH831" s="13">
        <f>'Data Entry'!W831</f>
        <v>0</v>
      </c>
      <c r="AI831" s="13">
        <f>'Data Entry'!X831</f>
        <v>0</v>
      </c>
      <c r="AJ831" s="13">
        <f>'Data Entry'!Y831</f>
        <v>0</v>
      </c>
      <c r="AK831" s="13">
        <f>'Data Entry'!Z831</f>
        <v>0</v>
      </c>
    </row>
    <row r="832" spans="1:37">
      <c r="A832" s="34">
        <f>'Data Entry'!A832</f>
        <v>0</v>
      </c>
      <c r="B832" s="34">
        <f>'Data Entry'!B832</f>
        <v>0</v>
      </c>
      <c r="C832" s="20">
        <f>IF('Data Entry'!C832="red",1,IF('Data Entry'!C832="blue",2,0))</f>
        <v>0</v>
      </c>
      <c r="D832" s="22">
        <f>'Data Entry'!D832</f>
        <v>0</v>
      </c>
      <c r="E832" s="22">
        <f>'Data Entry'!E832</f>
        <v>0</v>
      </c>
      <c r="F832" s="22">
        <f>'Data Entry'!F832</f>
        <v>0</v>
      </c>
      <c r="G832" s="22">
        <f>'Data Entry'!G832</f>
        <v>0</v>
      </c>
      <c r="H832" s="22">
        <f>'Data Entry'!H832</f>
        <v>0</v>
      </c>
      <c r="I832" s="22">
        <f t="shared" si="216"/>
        <v>0</v>
      </c>
      <c r="J832" s="22">
        <f t="shared" si="217"/>
        <v>0</v>
      </c>
      <c r="K832" s="22">
        <f t="shared" si="204"/>
        <v>0</v>
      </c>
      <c r="L832" s="22">
        <f t="shared" si="205"/>
        <v>0</v>
      </c>
      <c r="M832" s="22">
        <f t="shared" si="206"/>
        <v>0</v>
      </c>
      <c r="N832" s="22">
        <f t="shared" si="207"/>
        <v>0</v>
      </c>
      <c r="O832" s="22">
        <f t="shared" si="208"/>
        <v>0</v>
      </c>
      <c r="P832" s="35">
        <f>'Data Entry'!I832</f>
        <v>0</v>
      </c>
      <c r="Q832" s="35">
        <f>'Data Entry'!J832</f>
        <v>0</v>
      </c>
      <c r="R832" s="35">
        <f>'Data Entry'!K832</f>
        <v>0</v>
      </c>
      <c r="S832" s="35">
        <f>'Data Entry'!L832</f>
        <v>0</v>
      </c>
      <c r="T832" s="35">
        <f t="shared" si="209"/>
        <v>0</v>
      </c>
      <c r="U832" s="35">
        <f t="shared" si="210"/>
        <v>0</v>
      </c>
      <c r="V832" s="35" t="e">
        <f t="shared" si="218"/>
        <v>#DIV/0!</v>
      </c>
      <c r="W832" s="35" t="e">
        <f t="shared" si="219"/>
        <v>#DIV/0!</v>
      </c>
      <c r="X832" s="35">
        <f t="shared" si="220"/>
        <v>0</v>
      </c>
      <c r="Y832" s="35">
        <f t="shared" si="211"/>
        <v>0</v>
      </c>
      <c r="Z832" s="35">
        <f t="shared" si="212"/>
        <v>0</v>
      </c>
      <c r="AA832" s="35">
        <f t="shared" si="213"/>
        <v>0</v>
      </c>
      <c r="AB832" s="21">
        <f>'Data Entry'!S832</f>
        <v>0</v>
      </c>
      <c r="AC832" s="21">
        <f>'Data Entry'!T832</f>
        <v>0</v>
      </c>
      <c r="AD832" s="21">
        <f>'Data Entry'!U832</f>
        <v>0</v>
      </c>
      <c r="AE832" s="21">
        <f t="shared" si="214"/>
        <v>0</v>
      </c>
      <c r="AF832" s="13">
        <f>'Data Entry'!V832</f>
        <v>0</v>
      </c>
      <c r="AG832" s="13">
        <f t="shared" si="215"/>
        <v>0</v>
      </c>
      <c r="AH832" s="13">
        <f>'Data Entry'!W832</f>
        <v>0</v>
      </c>
      <c r="AI832" s="13">
        <f>'Data Entry'!X832</f>
        <v>0</v>
      </c>
      <c r="AJ832" s="13">
        <f>'Data Entry'!Y832</f>
        <v>0</v>
      </c>
      <c r="AK832" s="13">
        <f>'Data Entry'!Z832</f>
        <v>0</v>
      </c>
    </row>
    <row r="833" spans="1:37">
      <c r="A833" s="34">
        <f>'Data Entry'!A833</f>
        <v>0</v>
      </c>
      <c r="B833" s="34">
        <f>'Data Entry'!B833</f>
        <v>0</v>
      </c>
      <c r="C833" s="20">
        <f>IF('Data Entry'!C833="red",1,IF('Data Entry'!C833="blue",2,0))</f>
        <v>0</v>
      </c>
      <c r="D833" s="22">
        <f>'Data Entry'!D833</f>
        <v>0</v>
      </c>
      <c r="E833" s="22">
        <f>'Data Entry'!E833</f>
        <v>0</v>
      </c>
      <c r="F833" s="22">
        <f>'Data Entry'!F833</f>
        <v>0</v>
      </c>
      <c r="G833" s="22">
        <f>'Data Entry'!G833</f>
        <v>0</v>
      </c>
      <c r="H833" s="22">
        <f>'Data Entry'!H833</f>
        <v>0</v>
      </c>
      <c r="I833" s="22">
        <f t="shared" si="216"/>
        <v>0</v>
      </c>
      <c r="J833" s="22">
        <f t="shared" si="217"/>
        <v>0</v>
      </c>
      <c r="K833" s="22">
        <f t="shared" si="204"/>
        <v>0</v>
      </c>
      <c r="L833" s="22">
        <f t="shared" si="205"/>
        <v>0</v>
      </c>
      <c r="M833" s="22">
        <f t="shared" si="206"/>
        <v>0</v>
      </c>
      <c r="N833" s="22">
        <f t="shared" si="207"/>
        <v>0</v>
      </c>
      <c r="O833" s="22">
        <f t="shared" si="208"/>
        <v>0</v>
      </c>
      <c r="P833" s="35">
        <f>'Data Entry'!I833</f>
        <v>0</v>
      </c>
      <c r="Q833" s="35">
        <f>'Data Entry'!J833</f>
        <v>0</v>
      </c>
      <c r="R833" s="35">
        <f>'Data Entry'!K833</f>
        <v>0</v>
      </c>
      <c r="S833" s="35">
        <f>'Data Entry'!L833</f>
        <v>0</v>
      </c>
      <c r="T833" s="35">
        <f t="shared" si="209"/>
        <v>0</v>
      </c>
      <c r="U833" s="35">
        <f t="shared" si="210"/>
        <v>0</v>
      </c>
      <c r="V833" s="35" t="e">
        <f t="shared" si="218"/>
        <v>#DIV/0!</v>
      </c>
      <c r="W833" s="35" t="e">
        <f t="shared" si="219"/>
        <v>#DIV/0!</v>
      </c>
      <c r="X833" s="35">
        <f t="shared" si="220"/>
        <v>0</v>
      </c>
      <c r="Y833" s="35">
        <f t="shared" si="211"/>
        <v>0</v>
      </c>
      <c r="Z833" s="35">
        <f t="shared" si="212"/>
        <v>0</v>
      </c>
      <c r="AA833" s="35">
        <f t="shared" si="213"/>
        <v>0</v>
      </c>
      <c r="AB833" s="21">
        <f>'Data Entry'!S833</f>
        <v>0</v>
      </c>
      <c r="AC833" s="21">
        <f>'Data Entry'!T833</f>
        <v>0</v>
      </c>
      <c r="AD833" s="21">
        <f>'Data Entry'!U833</f>
        <v>0</v>
      </c>
      <c r="AE833" s="21">
        <f t="shared" si="214"/>
        <v>0</v>
      </c>
      <c r="AF833" s="13">
        <f>'Data Entry'!V833</f>
        <v>0</v>
      </c>
      <c r="AG833" s="13">
        <f t="shared" si="215"/>
        <v>0</v>
      </c>
      <c r="AH833" s="13">
        <f>'Data Entry'!W833</f>
        <v>0</v>
      </c>
      <c r="AI833" s="13">
        <f>'Data Entry'!X833</f>
        <v>0</v>
      </c>
      <c r="AJ833" s="13">
        <f>'Data Entry'!Y833</f>
        <v>0</v>
      </c>
      <c r="AK833" s="13">
        <f>'Data Entry'!Z833</f>
        <v>0</v>
      </c>
    </row>
    <row r="834" spans="1:37">
      <c r="A834" s="34">
        <f>'Data Entry'!A834</f>
        <v>0</v>
      </c>
      <c r="B834" s="34">
        <f>'Data Entry'!B834</f>
        <v>0</v>
      </c>
      <c r="C834" s="20">
        <f>IF('Data Entry'!C834="red",1,IF('Data Entry'!C834="blue",2,0))</f>
        <v>0</v>
      </c>
      <c r="D834" s="22">
        <f>'Data Entry'!D834</f>
        <v>0</v>
      </c>
      <c r="E834" s="22">
        <f>'Data Entry'!E834</f>
        <v>0</v>
      </c>
      <c r="F834" s="22">
        <f>'Data Entry'!F834</f>
        <v>0</v>
      </c>
      <c r="G834" s="22">
        <f>'Data Entry'!G834</f>
        <v>0</v>
      </c>
      <c r="H834" s="22">
        <f>'Data Entry'!H834</f>
        <v>0</v>
      </c>
      <c r="I834" s="22">
        <f t="shared" si="216"/>
        <v>0</v>
      </c>
      <c r="J834" s="22">
        <f t="shared" si="217"/>
        <v>0</v>
      </c>
      <c r="K834" s="22">
        <f t="shared" si="204"/>
        <v>0</v>
      </c>
      <c r="L834" s="22">
        <f t="shared" si="205"/>
        <v>0</v>
      </c>
      <c r="M834" s="22">
        <f t="shared" si="206"/>
        <v>0</v>
      </c>
      <c r="N834" s="22">
        <f t="shared" si="207"/>
        <v>0</v>
      </c>
      <c r="O834" s="22">
        <f t="shared" si="208"/>
        <v>0</v>
      </c>
      <c r="P834" s="35">
        <f>'Data Entry'!I834</f>
        <v>0</v>
      </c>
      <c r="Q834" s="35">
        <f>'Data Entry'!J834</f>
        <v>0</v>
      </c>
      <c r="R834" s="35">
        <f>'Data Entry'!K834</f>
        <v>0</v>
      </c>
      <c r="S834" s="35">
        <f>'Data Entry'!L834</f>
        <v>0</v>
      </c>
      <c r="T834" s="35">
        <f t="shared" si="209"/>
        <v>0</v>
      </c>
      <c r="U834" s="35">
        <f t="shared" si="210"/>
        <v>0</v>
      </c>
      <c r="V834" s="35" t="e">
        <f t="shared" si="218"/>
        <v>#DIV/0!</v>
      </c>
      <c r="W834" s="35" t="e">
        <f t="shared" si="219"/>
        <v>#DIV/0!</v>
      </c>
      <c r="X834" s="35">
        <f t="shared" si="220"/>
        <v>0</v>
      </c>
      <c r="Y834" s="35">
        <f t="shared" si="211"/>
        <v>0</v>
      </c>
      <c r="Z834" s="35">
        <f t="shared" si="212"/>
        <v>0</v>
      </c>
      <c r="AA834" s="35">
        <f t="shared" si="213"/>
        <v>0</v>
      </c>
      <c r="AB834" s="21">
        <f>'Data Entry'!S834</f>
        <v>0</v>
      </c>
      <c r="AC834" s="21">
        <f>'Data Entry'!T834</f>
        <v>0</v>
      </c>
      <c r="AD834" s="21">
        <f>'Data Entry'!U834</f>
        <v>0</v>
      </c>
      <c r="AE834" s="21">
        <f t="shared" si="214"/>
        <v>0</v>
      </c>
      <c r="AF834" s="13">
        <f>'Data Entry'!V834</f>
        <v>0</v>
      </c>
      <c r="AG834" s="13">
        <f t="shared" si="215"/>
        <v>0</v>
      </c>
      <c r="AH834" s="13">
        <f>'Data Entry'!W834</f>
        <v>0</v>
      </c>
      <c r="AI834" s="13">
        <f>'Data Entry'!X834</f>
        <v>0</v>
      </c>
      <c r="AJ834" s="13">
        <f>'Data Entry'!Y834</f>
        <v>0</v>
      </c>
      <c r="AK834" s="13">
        <f>'Data Entry'!Z834</f>
        <v>0</v>
      </c>
    </row>
    <row r="835" spans="1:37">
      <c r="A835" s="34">
        <f>'Data Entry'!A835</f>
        <v>0</v>
      </c>
      <c r="B835" s="34">
        <f>'Data Entry'!B835</f>
        <v>0</v>
      </c>
      <c r="C835" s="20">
        <f>IF('Data Entry'!C835="red",1,IF('Data Entry'!C835="blue",2,0))</f>
        <v>0</v>
      </c>
      <c r="D835" s="22">
        <f>'Data Entry'!D835</f>
        <v>0</v>
      </c>
      <c r="E835" s="22">
        <f>'Data Entry'!E835</f>
        <v>0</v>
      </c>
      <c r="F835" s="22">
        <f>'Data Entry'!F835</f>
        <v>0</v>
      </c>
      <c r="G835" s="22">
        <f>'Data Entry'!G835</f>
        <v>0</v>
      </c>
      <c r="H835" s="22">
        <f>'Data Entry'!H835</f>
        <v>0</v>
      </c>
      <c r="I835" s="22">
        <f t="shared" si="216"/>
        <v>0</v>
      </c>
      <c r="J835" s="22">
        <f t="shared" si="217"/>
        <v>0</v>
      </c>
      <c r="K835" s="22">
        <f t="shared" ref="K835:K898" si="221">IF(D835=1,2,0)</f>
        <v>0</v>
      </c>
      <c r="L835" s="22">
        <f t="shared" ref="L835:L898" si="222">E835*2</f>
        <v>0</v>
      </c>
      <c r="M835" s="22">
        <f t="shared" ref="M835:M898" si="223">G835*4</f>
        <v>0</v>
      </c>
      <c r="N835" s="22">
        <f t="shared" ref="N835:N898" si="224">I835+J835</f>
        <v>0</v>
      </c>
      <c r="O835" s="22">
        <f t="shared" ref="O835:O898" si="225">SUM(K835:M835)</f>
        <v>0</v>
      </c>
      <c r="P835" s="35">
        <f>'Data Entry'!I835</f>
        <v>0</v>
      </c>
      <c r="Q835" s="35">
        <f>'Data Entry'!J835</f>
        <v>0</v>
      </c>
      <c r="R835" s="35">
        <f>'Data Entry'!K835</f>
        <v>0</v>
      </c>
      <c r="S835" s="35">
        <f>'Data Entry'!L835</f>
        <v>0</v>
      </c>
      <c r="T835" s="35">
        <f t="shared" ref="T835:T898" si="226">P835+Q835</f>
        <v>0</v>
      </c>
      <c r="U835" s="35">
        <f t="shared" ref="U835:U898" si="227">R835+S835</f>
        <v>0</v>
      </c>
      <c r="V835" s="35" t="e">
        <f t="shared" si="218"/>
        <v>#DIV/0!</v>
      </c>
      <c r="W835" s="35" t="e">
        <f t="shared" si="219"/>
        <v>#DIV/0!</v>
      </c>
      <c r="X835" s="35">
        <f t="shared" si="220"/>
        <v>0</v>
      </c>
      <c r="Y835" s="35">
        <f t="shared" ref="Y835:Y898" si="228">P835</f>
        <v>0</v>
      </c>
      <c r="Z835" s="35">
        <f t="shared" ref="Z835:Z898" si="229">R835*2</f>
        <v>0</v>
      </c>
      <c r="AA835" s="35">
        <f t="shared" ref="AA835:AA898" si="230">Y835+Z835</f>
        <v>0</v>
      </c>
      <c r="AB835" s="21">
        <f>'Data Entry'!S835</f>
        <v>0</v>
      </c>
      <c r="AC835" s="21">
        <f>'Data Entry'!T835</f>
        <v>0</v>
      </c>
      <c r="AD835" s="21">
        <f>'Data Entry'!U835</f>
        <v>0</v>
      </c>
      <c r="AE835" s="21">
        <f t="shared" ref="AE835:AE898" si="231">IF(AC835=4,15,IF(AC835=3,10,IF(AC835=2,6,IF(AC835=1,4,0))))</f>
        <v>0</v>
      </c>
      <c r="AF835" s="13">
        <f>'Data Entry'!V835</f>
        <v>0</v>
      </c>
      <c r="AG835" s="13">
        <f t="shared" ref="AG835:AG898" si="232">AF835/3</f>
        <v>0</v>
      </c>
      <c r="AH835" s="13">
        <f>'Data Entry'!W835</f>
        <v>0</v>
      </c>
      <c r="AI835" s="13">
        <f>'Data Entry'!X835</f>
        <v>0</v>
      </c>
      <c r="AJ835" s="13">
        <f>'Data Entry'!Y835</f>
        <v>0</v>
      </c>
      <c r="AK835" s="13">
        <f>'Data Entry'!Z835</f>
        <v>0</v>
      </c>
    </row>
    <row r="836" spans="1:37">
      <c r="A836" s="34">
        <f>'Data Entry'!A836</f>
        <v>0</v>
      </c>
      <c r="B836" s="34">
        <f>'Data Entry'!B836</f>
        <v>0</v>
      </c>
      <c r="C836" s="20">
        <f>IF('Data Entry'!C836="red",1,IF('Data Entry'!C836="blue",2,0))</f>
        <v>0</v>
      </c>
      <c r="D836" s="22">
        <f>'Data Entry'!D836</f>
        <v>0</v>
      </c>
      <c r="E836" s="22">
        <f>'Data Entry'!E836</f>
        <v>0</v>
      </c>
      <c r="F836" s="22">
        <f>'Data Entry'!F836</f>
        <v>0</v>
      </c>
      <c r="G836" s="22">
        <f>'Data Entry'!G836</f>
        <v>0</v>
      </c>
      <c r="H836" s="22">
        <f>'Data Entry'!H836</f>
        <v>0</v>
      </c>
      <c r="I836" s="22">
        <f t="shared" ref="I836:I899" si="233">E836+F836</f>
        <v>0</v>
      </c>
      <c r="J836" s="22">
        <f t="shared" ref="J836:J899" si="234">G836+H836</f>
        <v>0</v>
      </c>
      <c r="K836" s="22">
        <f t="shared" si="221"/>
        <v>0</v>
      </c>
      <c r="L836" s="22">
        <f t="shared" si="222"/>
        <v>0</v>
      </c>
      <c r="M836" s="22">
        <f t="shared" si="223"/>
        <v>0</v>
      </c>
      <c r="N836" s="22">
        <f t="shared" si="224"/>
        <v>0</v>
      </c>
      <c r="O836" s="22">
        <f t="shared" si="225"/>
        <v>0</v>
      </c>
      <c r="P836" s="35">
        <f>'Data Entry'!I836</f>
        <v>0</v>
      </c>
      <c r="Q836" s="35">
        <f>'Data Entry'!J836</f>
        <v>0</v>
      </c>
      <c r="R836" s="35">
        <f>'Data Entry'!K836</f>
        <v>0</v>
      </c>
      <c r="S836" s="35">
        <f>'Data Entry'!L836</f>
        <v>0</v>
      </c>
      <c r="T836" s="35">
        <f t="shared" si="226"/>
        <v>0</v>
      </c>
      <c r="U836" s="35">
        <f t="shared" si="227"/>
        <v>0</v>
      </c>
      <c r="V836" s="35" t="e">
        <f t="shared" ref="V836:V899" si="235">P836/T836</f>
        <v>#DIV/0!</v>
      </c>
      <c r="W836" s="35" t="e">
        <f t="shared" ref="W836:W899" si="236">R836/U836</f>
        <v>#DIV/0!</v>
      </c>
      <c r="X836" s="35">
        <f t="shared" ref="X836:X899" si="237">(T836+U836)/2</f>
        <v>0</v>
      </c>
      <c r="Y836" s="35">
        <f t="shared" si="228"/>
        <v>0</v>
      </c>
      <c r="Z836" s="35">
        <f t="shared" si="229"/>
        <v>0</v>
      </c>
      <c r="AA836" s="35">
        <f t="shared" si="230"/>
        <v>0</v>
      </c>
      <c r="AB836" s="21">
        <f>'Data Entry'!S836</f>
        <v>0</v>
      </c>
      <c r="AC836" s="21">
        <f>'Data Entry'!T836</f>
        <v>0</v>
      </c>
      <c r="AD836" s="21">
        <f>'Data Entry'!U836</f>
        <v>0</v>
      </c>
      <c r="AE836" s="21">
        <f t="shared" si="231"/>
        <v>0</v>
      </c>
      <c r="AF836" s="13">
        <f>'Data Entry'!V836</f>
        <v>0</v>
      </c>
      <c r="AG836" s="13">
        <f t="shared" si="232"/>
        <v>0</v>
      </c>
      <c r="AH836" s="13">
        <f>'Data Entry'!W836</f>
        <v>0</v>
      </c>
      <c r="AI836" s="13">
        <f>'Data Entry'!X836</f>
        <v>0</v>
      </c>
      <c r="AJ836" s="13">
        <f>'Data Entry'!Y836</f>
        <v>0</v>
      </c>
      <c r="AK836" s="13">
        <f>'Data Entry'!Z836</f>
        <v>0</v>
      </c>
    </row>
    <row r="837" spans="1:37">
      <c r="A837" s="34">
        <f>'Data Entry'!A837</f>
        <v>0</v>
      </c>
      <c r="B837" s="34">
        <f>'Data Entry'!B837</f>
        <v>0</v>
      </c>
      <c r="C837" s="20">
        <f>IF('Data Entry'!C837="red",1,IF('Data Entry'!C837="blue",2,0))</f>
        <v>0</v>
      </c>
      <c r="D837" s="22">
        <f>'Data Entry'!D837</f>
        <v>0</v>
      </c>
      <c r="E837" s="22">
        <f>'Data Entry'!E837</f>
        <v>0</v>
      </c>
      <c r="F837" s="22">
        <f>'Data Entry'!F837</f>
        <v>0</v>
      </c>
      <c r="G837" s="22">
        <f>'Data Entry'!G837</f>
        <v>0</v>
      </c>
      <c r="H837" s="22">
        <f>'Data Entry'!H837</f>
        <v>0</v>
      </c>
      <c r="I837" s="22">
        <f t="shared" si="233"/>
        <v>0</v>
      </c>
      <c r="J837" s="22">
        <f t="shared" si="234"/>
        <v>0</v>
      </c>
      <c r="K837" s="22">
        <f t="shared" si="221"/>
        <v>0</v>
      </c>
      <c r="L837" s="22">
        <f t="shared" si="222"/>
        <v>0</v>
      </c>
      <c r="M837" s="22">
        <f t="shared" si="223"/>
        <v>0</v>
      </c>
      <c r="N837" s="22">
        <f t="shared" si="224"/>
        <v>0</v>
      </c>
      <c r="O837" s="22">
        <f t="shared" si="225"/>
        <v>0</v>
      </c>
      <c r="P837" s="35">
        <f>'Data Entry'!I837</f>
        <v>0</v>
      </c>
      <c r="Q837" s="35">
        <f>'Data Entry'!J837</f>
        <v>0</v>
      </c>
      <c r="R837" s="35">
        <f>'Data Entry'!K837</f>
        <v>0</v>
      </c>
      <c r="S837" s="35">
        <f>'Data Entry'!L837</f>
        <v>0</v>
      </c>
      <c r="T837" s="35">
        <f t="shared" si="226"/>
        <v>0</v>
      </c>
      <c r="U837" s="35">
        <f t="shared" si="227"/>
        <v>0</v>
      </c>
      <c r="V837" s="35" t="e">
        <f t="shared" si="235"/>
        <v>#DIV/0!</v>
      </c>
      <c r="W837" s="35" t="e">
        <f t="shared" si="236"/>
        <v>#DIV/0!</v>
      </c>
      <c r="X837" s="35">
        <f t="shared" si="237"/>
        <v>0</v>
      </c>
      <c r="Y837" s="35">
        <f t="shared" si="228"/>
        <v>0</v>
      </c>
      <c r="Z837" s="35">
        <f t="shared" si="229"/>
        <v>0</v>
      </c>
      <c r="AA837" s="35">
        <f t="shared" si="230"/>
        <v>0</v>
      </c>
      <c r="AB837" s="21">
        <f>'Data Entry'!S837</f>
        <v>0</v>
      </c>
      <c r="AC837" s="21">
        <f>'Data Entry'!T837</f>
        <v>0</v>
      </c>
      <c r="AD837" s="21">
        <f>'Data Entry'!U837</f>
        <v>0</v>
      </c>
      <c r="AE837" s="21">
        <f t="shared" si="231"/>
        <v>0</v>
      </c>
      <c r="AF837" s="13">
        <f>'Data Entry'!V837</f>
        <v>0</v>
      </c>
      <c r="AG837" s="13">
        <f t="shared" si="232"/>
        <v>0</v>
      </c>
      <c r="AH837" s="13">
        <f>'Data Entry'!W837</f>
        <v>0</v>
      </c>
      <c r="AI837" s="13">
        <f>'Data Entry'!X837</f>
        <v>0</v>
      </c>
      <c r="AJ837" s="13">
        <f>'Data Entry'!Y837</f>
        <v>0</v>
      </c>
      <c r="AK837" s="13">
        <f>'Data Entry'!Z837</f>
        <v>0</v>
      </c>
    </row>
    <row r="838" spans="1:37">
      <c r="A838" s="34">
        <f>'Data Entry'!A838</f>
        <v>0</v>
      </c>
      <c r="B838" s="34">
        <f>'Data Entry'!B838</f>
        <v>0</v>
      </c>
      <c r="C838" s="20">
        <f>IF('Data Entry'!C838="red",1,IF('Data Entry'!C838="blue",2,0))</f>
        <v>0</v>
      </c>
      <c r="D838" s="22">
        <f>'Data Entry'!D838</f>
        <v>0</v>
      </c>
      <c r="E838" s="22">
        <f>'Data Entry'!E838</f>
        <v>0</v>
      </c>
      <c r="F838" s="22">
        <f>'Data Entry'!F838</f>
        <v>0</v>
      </c>
      <c r="G838" s="22">
        <f>'Data Entry'!G838</f>
        <v>0</v>
      </c>
      <c r="H838" s="22">
        <f>'Data Entry'!H838</f>
        <v>0</v>
      </c>
      <c r="I838" s="22">
        <f t="shared" si="233"/>
        <v>0</v>
      </c>
      <c r="J838" s="22">
        <f t="shared" si="234"/>
        <v>0</v>
      </c>
      <c r="K838" s="22">
        <f t="shared" si="221"/>
        <v>0</v>
      </c>
      <c r="L838" s="22">
        <f t="shared" si="222"/>
        <v>0</v>
      </c>
      <c r="M838" s="22">
        <f t="shared" si="223"/>
        <v>0</v>
      </c>
      <c r="N838" s="22">
        <f t="shared" si="224"/>
        <v>0</v>
      </c>
      <c r="O838" s="22">
        <f t="shared" si="225"/>
        <v>0</v>
      </c>
      <c r="P838" s="35">
        <f>'Data Entry'!I838</f>
        <v>0</v>
      </c>
      <c r="Q838" s="35">
        <f>'Data Entry'!J838</f>
        <v>0</v>
      </c>
      <c r="R838" s="35">
        <f>'Data Entry'!K838</f>
        <v>0</v>
      </c>
      <c r="S838" s="35">
        <f>'Data Entry'!L838</f>
        <v>0</v>
      </c>
      <c r="T838" s="35">
        <f t="shared" si="226"/>
        <v>0</v>
      </c>
      <c r="U838" s="35">
        <f t="shared" si="227"/>
        <v>0</v>
      </c>
      <c r="V838" s="35" t="e">
        <f t="shared" si="235"/>
        <v>#DIV/0!</v>
      </c>
      <c r="W838" s="35" t="e">
        <f t="shared" si="236"/>
        <v>#DIV/0!</v>
      </c>
      <c r="X838" s="35">
        <f t="shared" si="237"/>
        <v>0</v>
      </c>
      <c r="Y838" s="35">
        <f t="shared" si="228"/>
        <v>0</v>
      </c>
      <c r="Z838" s="35">
        <f t="shared" si="229"/>
        <v>0</v>
      </c>
      <c r="AA838" s="35">
        <f t="shared" si="230"/>
        <v>0</v>
      </c>
      <c r="AB838" s="21">
        <f>'Data Entry'!S838</f>
        <v>0</v>
      </c>
      <c r="AC838" s="21">
        <f>'Data Entry'!T838</f>
        <v>0</v>
      </c>
      <c r="AD838" s="21">
        <f>'Data Entry'!U838</f>
        <v>0</v>
      </c>
      <c r="AE838" s="21">
        <f t="shared" si="231"/>
        <v>0</v>
      </c>
      <c r="AF838" s="13">
        <f>'Data Entry'!V838</f>
        <v>0</v>
      </c>
      <c r="AG838" s="13">
        <f t="shared" si="232"/>
        <v>0</v>
      </c>
      <c r="AH838" s="13">
        <f>'Data Entry'!W838</f>
        <v>0</v>
      </c>
      <c r="AI838" s="13">
        <f>'Data Entry'!X838</f>
        <v>0</v>
      </c>
      <c r="AJ838" s="13">
        <f>'Data Entry'!Y838</f>
        <v>0</v>
      </c>
      <c r="AK838" s="13">
        <f>'Data Entry'!Z838</f>
        <v>0</v>
      </c>
    </row>
    <row r="839" spans="1:37">
      <c r="A839" s="34">
        <f>'Data Entry'!A839</f>
        <v>0</v>
      </c>
      <c r="B839" s="34">
        <f>'Data Entry'!B839</f>
        <v>0</v>
      </c>
      <c r="C839" s="20">
        <f>IF('Data Entry'!C839="red",1,IF('Data Entry'!C839="blue",2,0))</f>
        <v>0</v>
      </c>
      <c r="D839" s="22">
        <f>'Data Entry'!D839</f>
        <v>0</v>
      </c>
      <c r="E839" s="22">
        <f>'Data Entry'!E839</f>
        <v>0</v>
      </c>
      <c r="F839" s="22">
        <f>'Data Entry'!F839</f>
        <v>0</v>
      </c>
      <c r="G839" s="22">
        <f>'Data Entry'!G839</f>
        <v>0</v>
      </c>
      <c r="H839" s="22">
        <f>'Data Entry'!H839</f>
        <v>0</v>
      </c>
      <c r="I839" s="22">
        <f t="shared" si="233"/>
        <v>0</v>
      </c>
      <c r="J839" s="22">
        <f t="shared" si="234"/>
        <v>0</v>
      </c>
      <c r="K839" s="22">
        <f t="shared" si="221"/>
        <v>0</v>
      </c>
      <c r="L839" s="22">
        <f t="shared" si="222"/>
        <v>0</v>
      </c>
      <c r="M839" s="22">
        <f t="shared" si="223"/>
        <v>0</v>
      </c>
      <c r="N839" s="22">
        <f t="shared" si="224"/>
        <v>0</v>
      </c>
      <c r="O839" s="22">
        <f t="shared" si="225"/>
        <v>0</v>
      </c>
      <c r="P839" s="35">
        <f>'Data Entry'!I839</f>
        <v>0</v>
      </c>
      <c r="Q839" s="35">
        <f>'Data Entry'!J839</f>
        <v>0</v>
      </c>
      <c r="R839" s="35">
        <f>'Data Entry'!K839</f>
        <v>0</v>
      </c>
      <c r="S839" s="35">
        <f>'Data Entry'!L839</f>
        <v>0</v>
      </c>
      <c r="T839" s="35">
        <f t="shared" si="226"/>
        <v>0</v>
      </c>
      <c r="U839" s="35">
        <f t="shared" si="227"/>
        <v>0</v>
      </c>
      <c r="V839" s="35" t="e">
        <f t="shared" si="235"/>
        <v>#DIV/0!</v>
      </c>
      <c r="W839" s="35" t="e">
        <f t="shared" si="236"/>
        <v>#DIV/0!</v>
      </c>
      <c r="X839" s="35">
        <f t="shared" si="237"/>
        <v>0</v>
      </c>
      <c r="Y839" s="35">
        <f t="shared" si="228"/>
        <v>0</v>
      </c>
      <c r="Z839" s="35">
        <f t="shared" si="229"/>
        <v>0</v>
      </c>
      <c r="AA839" s="35">
        <f t="shared" si="230"/>
        <v>0</v>
      </c>
      <c r="AB839" s="21">
        <f>'Data Entry'!S839</f>
        <v>0</v>
      </c>
      <c r="AC839" s="21">
        <f>'Data Entry'!T839</f>
        <v>0</v>
      </c>
      <c r="AD839" s="21">
        <f>'Data Entry'!U839</f>
        <v>0</v>
      </c>
      <c r="AE839" s="21">
        <f t="shared" si="231"/>
        <v>0</v>
      </c>
      <c r="AF839" s="13">
        <f>'Data Entry'!V839</f>
        <v>0</v>
      </c>
      <c r="AG839" s="13">
        <f t="shared" si="232"/>
        <v>0</v>
      </c>
      <c r="AH839" s="13">
        <f>'Data Entry'!W839</f>
        <v>0</v>
      </c>
      <c r="AI839" s="13">
        <f>'Data Entry'!X839</f>
        <v>0</v>
      </c>
      <c r="AJ839" s="13">
        <f>'Data Entry'!Y839</f>
        <v>0</v>
      </c>
      <c r="AK839" s="13">
        <f>'Data Entry'!Z839</f>
        <v>0</v>
      </c>
    </row>
    <row r="840" spans="1:37">
      <c r="A840" s="34">
        <f>'Data Entry'!A840</f>
        <v>0</v>
      </c>
      <c r="B840" s="34">
        <f>'Data Entry'!B840</f>
        <v>0</v>
      </c>
      <c r="C840" s="20">
        <f>IF('Data Entry'!C840="red",1,IF('Data Entry'!C840="blue",2,0))</f>
        <v>0</v>
      </c>
      <c r="D840" s="22">
        <f>'Data Entry'!D840</f>
        <v>0</v>
      </c>
      <c r="E840" s="22">
        <f>'Data Entry'!E840</f>
        <v>0</v>
      </c>
      <c r="F840" s="22">
        <f>'Data Entry'!F840</f>
        <v>0</v>
      </c>
      <c r="G840" s="22">
        <f>'Data Entry'!G840</f>
        <v>0</v>
      </c>
      <c r="H840" s="22">
        <f>'Data Entry'!H840</f>
        <v>0</v>
      </c>
      <c r="I840" s="22">
        <f t="shared" si="233"/>
        <v>0</v>
      </c>
      <c r="J840" s="22">
        <f t="shared" si="234"/>
        <v>0</v>
      </c>
      <c r="K840" s="22">
        <f t="shared" si="221"/>
        <v>0</v>
      </c>
      <c r="L840" s="22">
        <f t="shared" si="222"/>
        <v>0</v>
      </c>
      <c r="M840" s="22">
        <f t="shared" si="223"/>
        <v>0</v>
      </c>
      <c r="N840" s="22">
        <f t="shared" si="224"/>
        <v>0</v>
      </c>
      <c r="O840" s="22">
        <f t="shared" si="225"/>
        <v>0</v>
      </c>
      <c r="P840" s="35">
        <f>'Data Entry'!I840</f>
        <v>0</v>
      </c>
      <c r="Q840" s="35">
        <f>'Data Entry'!J840</f>
        <v>0</v>
      </c>
      <c r="R840" s="35">
        <f>'Data Entry'!K840</f>
        <v>0</v>
      </c>
      <c r="S840" s="35">
        <f>'Data Entry'!L840</f>
        <v>0</v>
      </c>
      <c r="T840" s="35">
        <f t="shared" si="226"/>
        <v>0</v>
      </c>
      <c r="U840" s="35">
        <f t="shared" si="227"/>
        <v>0</v>
      </c>
      <c r="V840" s="35" t="e">
        <f t="shared" si="235"/>
        <v>#DIV/0!</v>
      </c>
      <c r="W840" s="35" t="e">
        <f t="shared" si="236"/>
        <v>#DIV/0!</v>
      </c>
      <c r="X840" s="35">
        <f t="shared" si="237"/>
        <v>0</v>
      </c>
      <c r="Y840" s="35">
        <f t="shared" si="228"/>
        <v>0</v>
      </c>
      <c r="Z840" s="35">
        <f t="shared" si="229"/>
        <v>0</v>
      </c>
      <c r="AA840" s="35">
        <f t="shared" si="230"/>
        <v>0</v>
      </c>
      <c r="AB840" s="21">
        <f>'Data Entry'!S840</f>
        <v>0</v>
      </c>
      <c r="AC840" s="21">
        <f>'Data Entry'!T840</f>
        <v>0</v>
      </c>
      <c r="AD840" s="21">
        <f>'Data Entry'!U840</f>
        <v>0</v>
      </c>
      <c r="AE840" s="21">
        <f t="shared" si="231"/>
        <v>0</v>
      </c>
      <c r="AF840" s="13">
        <f>'Data Entry'!V840</f>
        <v>0</v>
      </c>
      <c r="AG840" s="13">
        <f t="shared" si="232"/>
        <v>0</v>
      </c>
      <c r="AH840" s="13">
        <f>'Data Entry'!W840</f>
        <v>0</v>
      </c>
      <c r="AI840" s="13">
        <f>'Data Entry'!X840</f>
        <v>0</v>
      </c>
      <c r="AJ840" s="13">
        <f>'Data Entry'!Y840</f>
        <v>0</v>
      </c>
      <c r="AK840" s="13">
        <f>'Data Entry'!Z840</f>
        <v>0</v>
      </c>
    </row>
    <row r="841" spans="1:37">
      <c r="A841" s="34">
        <f>'Data Entry'!A841</f>
        <v>0</v>
      </c>
      <c r="B841" s="34">
        <f>'Data Entry'!B841</f>
        <v>0</v>
      </c>
      <c r="C841" s="20">
        <f>IF('Data Entry'!C841="red",1,IF('Data Entry'!C841="blue",2,0))</f>
        <v>0</v>
      </c>
      <c r="D841" s="22">
        <f>'Data Entry'!D841</f>
        <v>0</v>
      </c>
      <c r="E841" s="22">
        <f>'Data Entry'!E841</f>
        <v>0</v>
      </c>
      <c r="F841" s="22">
        <f>'Data Entry'!F841</f>
        <v>0</v>
      </c>
      <c r="G841" s="22">
        <f>'Data Entry'!G841</f>
        <v>0</v>
      </c>
      <c r="H841" s="22">
        <f>'Data Entry'!H841</f>
        <v>0</v>
      </c>
      <c r="I841" s="22">
        <f t="shared" si="233"/>
        <v>0</v>
      </c>
      <c r="J841" s="22">
        <f t="shared" si="234"/>
        <v>0</v>
      </c>
      <c r="K841" s="22">
        <f t="shared" si="221"/>
        <v>0</v>
      </c>
      <c r="L841" s="22">
        <f t="shared" si="222"/>
        <v>0</v>
      </c>
      <c r="M841" s="22">
        <f t="shared" si="223"/>
        <v>0</v>
      </c>
      <c r="N841" s="22">
        <f t="shared" si="224"/>
        <v>0</v>
      </c>
      <c r="O841" s="22">
        <f t="shared" si="225"/>
        <v>0</v>
      </c>
      <c r="P841" s="35">
        <f>'Data Entry'!I841</f>
        <v>0</v>
      </c>
      <c r="Q841" s="35">
        <f>'Data Entry'!J841</f>
        <v>0</v>
      </c>
      <c r="R841" s="35">
        <f>'Data Entry'!K841</f>
        <v>0</v>
      </c>
      <c r="S841" s="35">
        <f>'Data Entry'!L841</f>
        <v>0</v>
      </c>
      <c r="T841" s="35">
        <f t="shared" si="226"/>
        <v>0</v>
      </c>
      <c r="U841" s="35">
        <f t="shared" si="227"/>
        <v>0</v>
      </c>
      <c r="V841" s="35" t="e">
        <f t="shared" si="235"/>
        <v>#DIV/0!</v>
      </c>
      <c r="W841" s="35" t="e">
        <f t="shared" si="236"/>
        <v>#DIV/0!</v>
      </c>
      <c r="X841" s="35">
        <f t="shared" si="237"/>
        <v>0</v>
      </c>
      <c r="Y841" s="35">
        <f t="shared" si="228"/>
        <v>0</v>
      </c>
      <c r="Z841" s="35">
        <f t="shared" si="229"/>
        <v>0</v>
      </c>
      <c r="AA841" s="35">
        <f t="shared" si="230"/>
        <v>0</v>
      </c>
      <c r="AB841" s="21">
        <f>'Data Entry'!S841</f>
        <v>0</v>
      </c>
      <c r="AC841" s="21">
        <f>'Data Entry'!T841</f>
        <v>0</v>
      </c>
      <c r="AD841" s="21">
        <f>'Data Entry'!U841</f>
        <v>0</v>
      </c>
      <c r="AE841" s="21">
        <f t="shared" si="231"/>
        <v>0</v>
      </c>
      <c r="AF841" s="13">
        <f>'Data Entry'!V841</f>
        <v>0</v>
      </c>
      <c r="AG841" s="13">
        <f t="shared" si="232"/>
        <v>0</v>
      </c>
      <c r="AH841" s="13">
        <f>'Data Entry'!W841</f>
        <v>0</v>
      </c>
      <c r="AI841" s="13">
        <f>'Data Entry'!X841</f>
        <v>0</v>
      </c>
      <c r="AJ841" s="13">
        <f>'Data Entry'!Y841</f>
        <v>0</v>
      </c>
      <c r="AK841" s="13">
        <f>'Data Entry'!Z841</f>
        <v>0</v>
      </c>
    </row>
    <row r="842" spans="1:37">
      <c r="A842" s="34">
        <f>'Data Entry'!A842</f>
        <v>0</v>
      </c>
      <c r="B842" s="34">
        <f>'Data Entry'!B842</f>
        <v>0</v>
      </c>
      <c r="C842" s="20">
        <f>IF('Data Entry'!C842="red",1,IF('Data Entry'!C842="blue",2,0))</f>
        <v>0</v>
      </c>
      <c r="D842" s="22">
        <f>'Data Entry'!D842</f>
        <v>0</v>
      </c>
      <c r="E842" s="22">
        <f>'Data Entry'!E842</f>
        <v>0</v>
      </c>
      <c r="F842" s="22">
        <f>'Data Entry'!F842</f>
        <v>0</v>
      </c>
      <c r="G842" s="22">
        <f>'Data Entry'!G842</f>
        <v>0</v>
      </c>
      <c r="H842" s="22">
        <f>'Data Entry'!H842</f>
        <v>0</v>
      </c>
      <c r="I842" s="22">
        <f t="shared" si="233"/>
        <v>0</v>
      </c>
      <c r="J842" s="22">
        <f t="shared" si="234"/>
        <v>0</v>
      </c>
      <c r="K842" s="22">
        <f t="shared" si="221"/>
        <v>0</v>
      </c>
      <c r="L842" s="22">
        <f t="shared" si="222"/>
        <v>0</v>
      </c>
      <c r="M842" s="22">
        <f t="shared" si="223"/>
        <v>0</v>
      </c>
      <c r="N842" s="22">
        <f t="shared" si="224"/>
        <v>0</v>
      </c>
      <c r="O842" s="22">
        <f t="shared" si="225"/>
        <v>0</v>
      </c>
      <c r="P842" s="35">
        <f>'Data Entry'!I842</f>
        <v>0</v>
      </c>
      <c r="Q842" s="35">
        <f>'Data Entry'!J842</f>
        <v>0</v>
      </c>
      <c r="R842" s="35">
        <f>'Data Entry'!K842</f>
        <v>0</v>
      </c>
      <c r="S842" s="35">
        <f>'Data Entry'!L842</f>
        <v>0</v>
      </c>
      <c r="T842" s="35">
        <f t="shared" si="226"/>
        <v>0</v>
      </c>
      <c r="U842" s="35">
        <f t="shared" si="227"/>
        <v>0</v>
      </c>
      <c r="V842" s="35" t="e">
        <f t="shared" si="235"/>
        <v>#DIV/0!</v>
      </c>
      <c r="W842" s="35" t="e">
        <f t="shared" si="236"/>
        <v>#DIV/0!</v>
      </c>
      <c r="X842" s="35">
        <f t="shared" si="237"/>
        <v>0</v>
      </c>
      <c r="Y842" s="35">
        <f t="shared" si="228"/>
        <v>0</v>
      </c>
      <c r="Z842" s="35">
        <f t="shared" si="229"/>
        <v>0</v>
      </c>
      <c r="AA842" s="35">
        <f t="shared" si="230"/>
        <v>0</v>
      </c>
      <c r="AB842" s="21">
        <f>'Data Entry'!S842</f>
        <v>0</v>
      </c>
      <c r="AC842" s="21">
        <f>'Data Entry'!T842</f>
        <v>0</v>
      </c>
      <c r="AD842" s="21">
        <f>'Data Entry'!U842</f>
        <v>0</v>
      </c>
      <c r="AE842" s="21">
        <f t="shared" si="231"/>
        <v>0</v>
      </c>
      <c r="AF842" s="13">
        <f>'Data Entry'!V842</f>
        <v>0</v>
      </c>
      <c r="AG842" s="13">
        <f t="shared" si="232"/>
        <v>0</v>
      </c>
      <c r="AH842" s="13">
        <f>'Data Entry'!W842</f>
        <v>0</v>
      </c>
      <c r="AI842" s="13">
        <f>'Data Entry'!X842</f>
        <v>0</v>
      </c>
      <c r="AJ842" s="13">
        <f>'Data Entry'!Y842</f>
        <v>0</v>
      </c>
      <c r="AK842" s="13">
        <f>'Data Entry'!Z842</f>
        <v>0</v>
      </c>
    </row>
    <row r="843" spans="1:37">
      <c r="A843" s="34">
        <f>'Data Entry'!A843</f>
        <v>0</v>
      </c>
      <c r="B843" s="34">
        <f>'Data Entry'!B843</f>
        <v>0</v>
      </c>
      <c r="C843" s="20">
        <f>IF('Data Entry'!C843="red",1,IF('Data Entry'!C843="blue",2,0))</f>
        <v>0</v>
      </c>
      <c r="D843" s="22">
        <f>'Data Entry'!D843</f>
        <v>0</v>
      </c>
      <c r="E843" s="22">
        <f>'Data Entry'!E843</f>
        <v>0</v>
      </c>
      <c r="F843" s="22">
        <f>'Data Entry'!F843</f>
        <v>0</v>
      </c>
      <c r="G843" s="22">
        <f>'Data Entry'!G843</f>
        <v>0</v>
      </c>
      <c r="H843" s="22">
        <f>'Data Entry'!H843</f>
        <v>0</v>
      </c>
      <c r="I843" s="22">
        <f t="shared" si="233"/>
        <v>0</v>
      </c>
      <c r="J843" s="22">
        <f t="shared" si="234"/>
        <v>0</v>
      </c>
      <c r="K843" s="22">
        <f t="shared" si="221"/>
        <v>0</v>
      </c>
      <c r="L843" s="22">
        <f t="shared" si="222"/>
        <v>0</v>
      </c>
      <c r="M843" s="22">
        <f t="shared" si="223"/>
        <v>0</v>
      </c>
      <c r="N843" s="22">
        <f t="shared" si="224"/>
        <v>0</v>
      </c>
      <c r="O843" s="22">
        <f t="shared" si="225"/>
        <v>0</v>
      </c>
      <c r="P843" s="35">
        <f>'Data Entry'!I843</f>
        <v>0</v>
      </c>
      <c r="Q843" s="35">
        <f>'Data Entry'!J843</f>
        <v>0</v>
      </c>
      <c r="R843" s="35">
        <f>'Data Entry'!K843</f>
        <v>0</v>
      </c>
      <c r="S843" s="35">
        <f>'Data Entry'!L843</f>
        <v>0</v>
      </c>
      <c r="T843" s="35">
        <f t="shared" si="226"/>
        <v>0</v>
      </c>
      <c r="U843" s="35">
        <f t="shared" si="227"/>
        <v>0</v>
      </c>
      <c r="V843" s="35" t="e">
        <f t="shared" si="235"/>
        <v>#DIV/0!</v>
      </c>
      <c r="W843" s="35" t="e">
        <f t="shared" si="236"/>
        <v>#DIV/0!</v>
      </c>
      <c r="X843" s="35">
        <f t="shared" si="237"/>
        <v>0</v>
      </c>
      <c r="Y843" s="35">
        <f t="shared" si="228"/>
        <v>0</v>
      </c>
      <c r="Z843" s="35">
        <f t="shared" si="229"/>
        <v>0</v>
      </c>
      <c r="AA843" s="35">
        <f t="shared" si="230"/>
        <v>0</v>
      </c>
      <c r="AB843" s="21">
        <f>'Data Entry'!S843</f>
        <v>0</v>
      </c>
      <c r="AC843" s="21">
        <f>'Data Entry'!T843</f>
        <v>0</v>
      </c>
      <c r="AD843" s="21">
        <f>'Data Entry'!U843</f>
        <v>0</v>
      </c>
      <c r="AE843" s="21">
        <f t="shared" si="231"/>
        <v>0</v>
      </c>
      <c r="AF843" s="13">
        <f>'Data Entry'!V843</f>
        <v>0</v>
      </c>
      <c r="AG843" s="13">
        <f t="shared" si="232"/>
        <v>0</v>
      </c>
      <c r="AH843" s="13">
        <f>'Data Entry'!W843</f>
        <v>0</v>
      </c>
      <c r="AI843" s="13">
        <f>'Data Entry'!X843</f>
        <v>0</v>
      </c>
      <c r="AJ843" s="13">
        <f>'Data Entry'!Y843</f>
        <v>0</v>
      </c>
      <c r="AK843" s="13">
        <f>'Data Entry'!Z843</f>
        <v>0</v>
      </c>
    </row>
    <row r="844" spans="1:37">
      <c r="A844" s="34">
        <f>'Data Entry'!A844</f>
        <v>0</v>
      </c>
      <c r="B844" s="34">
        <f>'Data Entry'!B844</f>
        <v>0</v>
      </c>
      <c r="C844" s="20">
        <f>IF('Data Entry'!C844="red",1,IF('Data Entry'!C844="blue",2,0))</f>
        <v>0</v>
      </c>
      <c r="D844" s="22">
        <f>'Data Entry'!D844</f>
        <v>0</v>
      </c>
      <c r="E844" s="22">
        <f>'Data Entry'!E844</f>
        <v>0</v>
      </c>
      <c r="F844" s="22">
        <f>'Data Entry'!F844</f>
        <v>0</v>
      </c>
      <c r="G844" s="22">
        <f>'Data Entry'!G844</f>
        <v>0</v>
      </c>
      <c r="H844" s="22">
        <f>'Data Entry'!H844</f>
        <v>0</v>
      </c>
      <c r="I844" s="22">
        <f t="shared" si="233"/>
        <v>0</v>
      </c>
      <c r="J844" s="22">
        <f t="shared" si="234"/>
        <v>0</v>
      </c>
      <c r="K844" s="22">
        <f t="shared" si="221"/>
        <v>0</v>
      </c>
      <c r="L844" s="22">
        <f t="shared" si="222"/>
        <v>0</v>
      </c>
      <c r="M844" s="22">
        <f t="shared" si="223"/>
        <v>0</v>
      </c>
      <c r="N844" s="22">
        <f t="shared" si="224"/>
        <v>0</v>
      </c>
      <c r="O844" s="22">
        <f t="shared" si="225"/>
        <v>0</v>
      </c>
      <c r="P844" s="35">
        <f>'Data Entry'!I844</f>
        <v>0</v>
      </c>
      <c r="Q844" s="35">
        <f>'Data Entry'!J844</f>
        <v>0</v>
      </c>
      <c r="R844" s="35">
        <f>'Data Entry'!K844</f>
        <v>0</v>
      </c>
      <c r="S844" s="35">
        <f>'Data Entry'!L844</f>
        <v>0</v>
      </c>
      <c r="T844" s="35">
        <f t="shared" si="226"/>
        <v>0</v>
      </c>
      <c r="U844" s="35">
        <f t="shared" si="227"/>
        <v>0</v>
      </c>
      <c r="V844" s="35" t="e">
        <f t="shared" si="235"/>
        <v>#DIV/0!</v>
      </c>
      <c r="W844" s="35" t="e">
        <f t="shared" si="236"/>
        <v>#DIV/0!</v>
      </c>
      <c r="X844" s="35">
        <f t="shared" si="237"/>
        <v>0</v>
      </c>
      <c r="Y844" s="35">
        <f t="shared" si="228"/>
        <v>0</v>
      </c>
      <c r="Z844" s="35">
        <f t="shared" si="229"/>
        <v>0</v>
      </c>
      <c r="AA844" s="35">
        <f t="shared" si="230"/>
        <v>0</v>
      </c>
      <c r="AB844" s="21">
        <f>'Data Entry'!S844</f>
        <v>0</v>
      </c>
      <c r="AC844" s="21">
        <f>'Data Entry'!T844</f>
        <v>0</v>
      </c>
      <c r="AD844" s="21">
        <f>'Data Entry'!U844</f>
        <v>0</v>
      </c>
      <c r="AE844" s="21">
        <f t="shared" si="231"/>
        <v>0</v>
      </c>
      <c r="AF844" s="13">
        <f>'Data Entry'!V844</f>
        <v>0</v>
      </c>
      <c r="AG844" s="13">
        <f t="shared" si="232"/>
        <v>0</v>
      </c>
      <c r="AH844" s="13">
        <f>'Data Entry'!W844</f>
        <v>0</v>
      </c>
      <c r="AI844" s="13">
        <f>'Data Entry'!X844</f>
        <v>0</v>
      </c>
      <c r="AJ844" s="13">
        <f>'Data Entry'!Y844</f>
        <v>0</v>
      </c>
      <c r="AK844" s="13">
        <f>'Data Entry'!Z844</f>
        <v>0</v>
      </c>
    </row>
    <row r="845" spans="1:37">
      <c r="A845" s="34">
        <f>'Data Entry'!A845</f>
        <v>0</v>
      </c>
      <c r="B845" s="34">
        <f>'Data Entry'!B845</f>
        <v>0</v>
      </c>
      <c r="C845" s="20">
        <f>IF('Data Entry'!C845="red",1,IF('Data Entry'!C845="blue",2,0))</f>
        <v>0</v>
      </c>
      <c r="D845" s="22">
        <f>'Data Entry'!D845</f>
        <v>0</v>
      </c>
      <c r="E845" s="22">
        <f>'Data Entry'!E845</f>
        <v>0</v>
      </c>
      <c r="F845" s="22">
        <f>'Data Entry'!F845</f>
        <v>0</v>
      </c>
      <c r="G845" s="22">
        <f>'Data Entry'!G845</f>
        <v>0</v>
      </c>
      <c r="H845" s="22">
        <f>'Data Entry'!H845</f>
        <v>0</v>
      </c>
      <c r="I845" s="22">
        <f t="shared" si="233"/>
        <v>0</v>
      </c>
      <c r="J845" s="22">
        <f t="shared" si="234"/>
        <v>0</v>
      </c>
      <c r="K845" s="22">
        <f t="shared" si="221"/>
        <v>0</v>
      </c>
      <c r="L845" s="22">
        <f t="shared" si="222"/>
        <v>0</v>
      </c>
      <c r="M845" s="22">
        <f t="shared" si="223"/>
        <v>0</v>
      </c>
      <c r="N845" s="22">
        <f t="shared" si="224"/>
        <v>0</v>
      </c>
      <c r="O845" s="22">
        <f t="shared" si="225"/>
        <v>0</v>
      </c>
      <c r="P845" s="35">
        <f>'Data Entry'!I845</f>
        <v>0</v>
      </c>
      <c r="Q845" s="35">
        <f>'Data Entry'!J845</f>
        <v>0</v>
      </c>
      <c r="R845" s="35">
        <f>'Data Entry'!K845</f>
        <v>0</v>
      </c>
      <c r="S845" s="35">
        <f>'Data Entry'!L845</f>
        <v>0</v>
      </c>
      <c r="T845" s="35">
        <f t="shared" si="226"/>
        <v>0</v>
      </c>
      <c r="U845" s="35">
        <f t="shared" si="227"/>
        <v>0</v>
      </c>
      <c r="V845" s="35" t="e">
        <f t="shared" si="235"/>
        <v>#DIV/0!</v>
      </c>
      <c r="W845" s="35" t="e">
        <f t="shared" si="236"/>
        <v>#DIV/0!</v>
      </c>
      <c r="X845" s="35">
        <f t="shared" si="237"/>
        <v>0</v>
      </c>
      <c r="Y845" s="35">
        <f t="shared" si="228"/>
        <v>0</v>
      </c>
      <c r="Z845" s="35">
        <f t="shared" si="229"/>
        <v>0</v>
      </c>
      <c r="AA845" s="35">
        <f t="shared" si="230"/>
        <v>0</v>
      </c>
      <c r="AB845" s="21">
        <f>'Data Entry'!S845</f>
        <v>0</v>
      </c>
      <c r="AC845" s="21">
        <f>'Data Entry'!T845</f>
        <v>0</v>
      </c>
      <c r="AD845" s="21">
        <f>'Data Entry'!U845</f>
        <v>0</v>
      </c>
      <c r="AE845" s="21">
        <f t="shared" si="231"/>
        <v>0</v>
      </c>
      <c r="AF845" s="13">
        <f>'Data Entry'!V845</f>
        <v>0</v>
      </c>
      <c r="AG845" s="13">
        <f t="shared" si="232"/>
        <v>0</v>
      </c>
      <c r="AH845" s="13">
        <f>'Data Entry'!W845</f>
        <v>0</v>
      </c>
      <c r="AI845" s="13">
        <f>'Data Entry'!X845</f>
        <v>0</v>
      </c>
      <c r="AJ845" s="13">
        <f>'Data Entry'!Y845</f>
        <v>0</v>
      </c>
      <c r="AK845" s="13">
        <f>'Data Entry'!Z845</f>
        <v>0</v>
      </c>
    </row>
    <row r="846" spans="1:37">
      <c r="A846" s="34">
        <f>'Data Entry'!A846</f>
        <v>0</v>
      </c>
      <c r="B846" s="34">
        <f>'Data Entry'!B846</f>
        <v>0</v>
      </c>
      <c r="C846" s="20">
        <f>IF('Data Entry'!C846="red",1,IF('Data Entry'!C846="blue",2,0))</f>
        <v>0</v>
      </c>
      <c r="D846" s="22">
        <f>'Data Entry'!D846</f>
        <v>0</v>
      </c>
      <c r="E846" s="22">
        <f>'Data Entry'!E846</f>
        <v>0</v>
      </c>
      <c r="F846" s="22">
        <f>'Data Entry'!F846</f>
        <v>0</v>
      </c>
      <c r="G846" s="22">
        <f>'Data Entry'!G846</f>
        <v>0</v>
      </c>
      <c r="H846" s="22">
        <f>'Data Entry'!H846</f>
        <v>0</v>
      </c>
      <c r="I846" s="22">
        <f t="shared" si="233"/>
        <v>0</v>
      </c>
      <c r="J846" s="22">
        <f t="shared" si="234"/>
        <v>0</v>
      </c>
      <c r="K846" s="22">
        <f t="shared" si="221"/>
        <v>0</v>
      </c>
      <c r="L846" s="22">
        <f t="shared" si="222"/>
        <v>0</v>
      </c>
      <c r="M846" s="22">
        <f t="shared" si="223"/>
        <v>0</v>
      </c>
      <c r="N846" s="22">
        <f t="shared" si="224"/>
        <v>0</v>
      </c>
      <c r="O846" s="22">
        <f t="shared" si="225"/>
        <v>0</v>
      </c>
      <c r="P846" s="35">
        <f>'Data Entry'!I846</f>
        <v>0</v>
      </c>
      <c r="Q846" s="35">
        <f>'Data Entry'!J846</f>
        <v>0</v>
      </c>
      <c r="R846" s="35">
        <f>'Data Entry'!K846</f>
        <v>0</v>
      </c>
      <c r="S846" s="35">
        <f>'Data Entry'!L846</f>
        <v>0</v>
      </c>
      <c r="T846" s="35">
        <f t="shared" si="226"/>
        <v>0</v>
      </c>
      <c r="U846" s="35">
        <f t="shared" si="227"/>
        <v>0</v>
      </c>
      <c r="V846" s="35" t="e">
        <f t="shared" si="235"/>
        <v>#DIV/0!</v>
      </c>
      <c r="W846" s="35" t="e">
        <f t="shared" si="236"/>
        <v>#DIV/0!</v>
      </c>
      <c r="X846" s="35">
        <f t="shared" si="237"/>
        <v>0</v>
      </c>
      <c r="Y846" s="35">
        <f t="shared" si="228"/>
        <v>0</v>
      </c>
      <c r="Z846" s="35">
        <f t="shared" si="229"/>
        <v>0</v>
      </c>
      <c r="AA846" s="35">
        <f t="shared" si="230"/>
        <v>0</v>
      </c>
      <c r="AB846" s="21">
        <f>'Data Entry'!S846</f>
        <v>0</v>
      </c>
      <c r="AC846" s="21">
        <f>'Data Entry'!T846</f>
        <v>0</v>
      </c>
      <c r="AD846" s="21">
        <f>'Data Entry'!U846</f>
        <v>0</v>
      </c>
      <c r="AE846" s="21">
        <f t="shared" si="231"/>
        <v>0</v>
      </c>
      <c r="AF846" s="13">
        <f>'Data Entry'!V846</f>
        <v>0</v>
      </c>
      <c r="AG846" s="13">
        <f t="shared" si="232"/>
        <v>0</v>
      </c>
      <c r="AH846" s="13">
        <f>'Data Entry'!W846</f>
        <v>0</v>
      </c>
      <c r="AI846" s="13">
        <f>'Data Entry'!X846</f>
        <v>0</v>
      </c>
      <c r="AJ846" s="13">
        <f>'Data Entry'!Y846</f>
        <v>0</v>
      </c>
      <c r="AK846" s="13">
        <f>'Data Entry'!Z846</f>
        <v>0</v>
      </c>
    </row>
    <row r="847" spans="1:37">
      <c r="A847" s="34">
        <f>'Data Entry'!A847</f>
        <v>0</v>
      </c>
      <c r="B847" s="34">
        <f>'Data Entry'!B847</f>
        <v>0</v>
      </c>
      <c r="C847" s="20">
        <f>IF('Data Entry'!C847="red",1,IF('Data Entry'!C847="blue",2,0))</f>
        <v>0</v>
      </c>
      <c r="D847" s="22">
        <f>'Data Entry'!D847</f>
        <v>0</v>
      </c>
      <c r="E847" s="22">
        <f>'Data Entry'!E847</f>
        <v>0</v>
      </c>
      <c r="F847" s="22">
        <f>'Data Entry'!F847</f>
        <v>0</v>
      </c>
      <c r="G847" s="22">
        <f>'Data Entry'!G847</f>
        <v>0</v>
      </c>
      <c r="H847" s="22">
        <f>'Data Entry'!H847</f>
        <v>0</v>
      </c>
      <c r="I847" s="22">
        <f t="shared" si="233"/>
        <v>0</v>
      </c>
      <c r="J847" s="22">
        <f t="shared" si="234"/>
        <v>0</v>
      </c>
      <c r="K847" s="22">
        <f t="shared" si="221"/>
        <v>0</v>
      </c>
      <c r="L847" s="22">
        <f t="shared" si="222"/>
        <v>0</v>
      </c>
      <c r="M847" s="22">
        <f t="shared" si="223"/>
        <v>0</v>
      </c>
      <c r="N847" s="22">
        <f t="shared" si="224"/>
        <v>0</v>
      </c>
      <c r="O847" s="22">
        <f t="shared" si="225"/>
        <v>0</v>
      </c>
      <c r="P847" s="35">
        <f>'Data Entry'!I847</f>
        <v>0</v>
      </c>
      <c r="Q847" s="35">
        <f>'Data Entry'!J847</f>
        <v>0</v>
      </c>
      <c r="R847" s="35">
        <f>'Data Entry'!K847</f>
        <v>0</v>
      </c>
      <c r="S847" s="35">
        <f>'Data Entry'!L847</f>
        <v>0</v>
      </c>
      <c r="T847" s="35">
        <f t="shared" si="226"/>
        <v>0</v>
      </c>
      <c r="U847" s="35">
        <f t="shared" si="227"/>
        <v>0</v>
      </c>
      <c r="V847" s="35" t="e">
        <f t="shared" si="235"/>
        <v>#DIV/0!</v>
      </c>
      <c r="W847" s="35" t="e">
        <f t="shared" si="236"/>
        <v>#DIV/0!</v>
      </c>
      <c r="X847" s="35">
        <f t="shared" si="237"/>
        <v>0</v>
      </c>
      <c r="Y847" s="35">
        <f t="shared" si="228"/>
        <v>0</v>
      </c>
      <c r="Z847" s="35">
        <f t="shared" si="229"/>
        <v>0</v>
      </c>
      <c r="AA847" s="35">
        <f t="shared" si="230"/>
        <v>0</v>
      </c>
      <c r="AB847" s="21">
        <f>'Data Entry'!S847</f>
        <v>0</v>
      </c>
      <c r="AC847" s="21">
        <f>'Data Entry'!T847</f>
        <v>0</v>
      </c>
      <c r="AD847" s="21">
        <f>'Data Entry'!U847</f>
        <v>0</v>
      </c>
      <c r="AE847" s="21">
        <f t="shared" si="231"/>
        <v>0</v>
      </c>
      <c r="AF847" s="13">
        <f>'Data Entry'!V847</f>
        <v>0</v>
      </c>
      <c r="AG847" s="13">
        <f t="shared" si="232"/>
        <v>0</v>
      </c>
      <c r="AH847" s="13">
        <f>'Data Entry'!W847</f>
        <v>0</v>
      </c>
      <c r="AI847" s="13">
        <f>'Data Entry'!X847</f>
        <v>0</v>
      </c>
      <c r="AJ847" s="13">
        <f>'Data Entry'!Y847</f>
        <v>0</v>
      </c>
      <c r="AK847" s="13">
        <f>'Data Entry'!Z847</f>
        <v>0</v>
      </c>
    </row>
    <row r="848" spans="1:37">
      <c r="A848" s="34">
        <f>'Data Entry'!A848</f>
        <v>0</v>
      </c>
      <c r="B848" s="34">
        <f>'Data Entry'!B848</f>
        <v>0</v>
      </c>
      <c r="C848" s="20">
        <f>IF('Data Entry'!C848="red",1,IF('Data Entry'!C848="blue",2,0))</f>
        <v>0</v>
      </c>
      <c r="D848" s="22">
        <f>'Data Entry'!D848</f>
        <v>0</v>
      </c>
      <c r="E848" s="22">
        <f>'Data Entry'!E848</f>
        <v>0</v>
      </c>
      <c r="F848" s="22">
        <f>'Data Entry'!F848</f>
        <v>0</v>
      </c>
      <c r="G848" s="22">
        <f>'Data Entry'!G848</f>
        <v>0</v>
      </c>
      <c r="H848" s="22">
        <f>'Data Entry'!H848</f>
        <v>0</v>
      </c>
      <c r="I848" s="22">
        <f t="shared" si="233"/>
        <v>0</v>
      </c>
      <c r="J848" s="22">
        <f t="shared" si="234"/>
        <v>0</v>
      </c>
      <c r="K848" s="22">
        <f t="shared" si="221"/>
        <v>0</v>
      </c>
      <c r="L848" s="22">
        <f t="shared" si="222"/>
        <v>0</v>
      </c>
      <c r="M848" s="22">
        <f t="shared" si="223"/>
        <v>0</v>
      </c>
      <c r="N848" s="22">
        <f t="shared" si="224"/>
        <v>0</v>
      </c>
      <c r="O848" s="22">
        <f t="shared" si="225"/>
        <v>0</v>
      </c>
      <c r="P848" s="35">
        <f>'Data Entry'!I848</f>
        <v>0</v>
      </c>
      <c r="Q848" s="35">
        <f>'Data Entry'!J848</f>
        <v>0</v>
      </c>
      <c r="R848" s="35">
        <f>'Data Entry'!K848</f>
        <v>0</v>
      </c>
      <c r="S848" s="35">
        <f>'Data Entry'!L848</f>
        <v>0</v>
      </c>
      <c r="T848" s="35">
        <f t="shared" si="226"/>
        <v>0</v>
      </c>
      <c r="U848" s="35">
        <f t="shared" si="227"/>
        <v>0</v>
      </c>
      <c r="V848" s="35" t="e">
        <f t="shared" si="235"/>
        <v>#DIV/0!</v>
      </c>
      <c r="W848" s="35" t="e">
        <f t="shared" si="236"/>
        <v>#DIV/0!</v>
      </c>
      <c r="X848" s="35">
        <f t="shared" si="237"/>
        <v>0</v>
      </c>
      <c r="Y848" s="35">
        <f t="shared" si="228"/>
        <v>0</v>
      </c>
      <c r="Z848" s="35">
        <f t="shared" si="229"/>
        <v>0</v>
      </c>
      <c r="AA848" s="35">
        <f t="shared" si="230"/>
        <v>0</v>
      </c>
      <c r="AB848" s="21">
        <f>'Data Entry'!S848</f>
        <v>0</v>
      </c>
      <c r="AC848" s="21">
        <f>'Data Entry'!T848</f>
        <v>0</v>
      </c>
      <c r="AD848" s="21">
        <f>'Data Entry'!U848</f>
        <v>0</v>
      </c>
      <c r="AE848" s="21">
        <f t="shared" si="231"/>
        <v>0</v>
      </c>
      <c r="AF848" s="13">
        <f>'Data Entry'!V848</f>
        <v>0</v>
      </c>
      <c r="AG848" s="13">
        <f t="shared" si="232"/>
        <v>0</v>
      </c>
      <c r="AH848" s="13">
        <f>'Data Entry'!W848</f>
        <v>0</v>
      </c>
      <c r="AI848" s="13">
        <f>'Data Entry'!X848</f>
        <v>0</v>
      </c>
      <c r="AJ848" s="13">
        <f>'Data Entry'!Y848</f>
        <v>0</v>
      </c>
      <c r="AK848" s="13">
        <f>'Data Entry'!Z848</f>
        <v>0</v>
      </c>
    </row>
    <row r="849" spans="1:37">
      <c r="A849" s="34">
        <f>'Data Entry'!A849</f>
        <v>0</v>
      </c>
      <c r="B849" s="34">
        <f>'Data Entry'!B849</f>
        <v>0</v>
      </c>
      <c r="C849" s="20">
        <f>IF('Data Entry'!C849="red",1,IF('Data Entry'!C849="blue",2,0))</f>
        <v>0</v>
      </c>
      <c r="D849" s="22">
        <f>'Data Entry'!D849</f>
        <v>0</v>
      </c>
      <c r="E849" s="22">
        <f>'Data Entry'!E849</f>
        <v>0</v>
      </c>
      <c r="F849" s="22">
        <f>'Data Entry'!F849</f>
        <v>0</v>
      </c>
      <c r="G849" s="22">
        <f>'Data Entry'!G849</f>
        <v>0</v>
      </c>
      <c r="H849" s="22">
        <f>'Data Entry'!H849</f>
        <v>0</v>
      </c>
      <c r="I849" s="22">
        <f t="shared" si="233"/>
        <v>0</v>
      </c>
      <c r="J849" s="22">
        <f t="shared" si="234"/>
        <v>0</v>
      </c>
      <c r="K849" s="22">
        <f t="shared" si="221"/>
        <v>0</v>
      </c>
      <c r="L849" s="22">
        <f t="shared" si="222"/>
        <v>0</v>
      </c>
      <c r="M849" s="22">
        <f t="shared" si="223"/>
        <v>0</v>
      </c>
      <c r="N849" s="22">
        <f t="shared" si="224"/>
        <v>0</v>
      </c>
      <c r="O849" s="22">
        <f t="shared" si="225"/>
        <v>0</v>
      </c>
      <c r="P849" s="35">
        <f>'Data Entry'!I849</f>
        <v>0</v>
      </c>
      <c r="Q849" s="35">
        <f>'Data Entry'!J849</f>
        <v>0</v>
      </c>
      <c r="R849" s="35">
        <f>'Data Entry'!K849</f>
        <v>0</v>
      </c>
      <c r="S849" s="35">
        <f>'Data Entry'!L849</f>
        <v>0</v>
      </c>
      <c r="T849" s="35">
        <f t="shared" si="226"/>
        <v>0</v>
      </c>
      <c r="U849" s="35">
        <f t="shared" si="227"/>
        <v>0</v>
      </c>
      <c r="V849" s="35" t="e">
        <f t="shared" si="235"/>
        <v>#DIV/0!</v>
      </c>
      <c r="W849" s="35" t="e">
        <f t="shared" si="236"/>
        <v>#DIV/0!</v>
      </c>
      <c r="X849" s="35">
        <f t="shared" si="237"/>
        <v>0</v>
      </c>
      <c r="Y849" s="35">
        <f t="shared" si="228"/>
        <v>0</v>
      </c>
      <c r="Z849" s="35">
        <f t="shared" si="229"/>
        <v>0</v>
      </c>
      <c r="AA849" s="35">
        <f t="shared" si="230"/>
        <v>0</v>
      </c>
      <c r="AB849" s="21">
        <f>'Data Entry'!S849</f>
        <v>0</v>
      </c>
      <c r="AC849" s="21">
        <f>'Data Entry'!T849</f>
        <v>0</v>
      </c>
      <c r="AD849" s="21">
        <f>'Data Entry'!U849</f>
        <v>0</v>
      </c>
      <c r="AE849" s="21">
        <f t="shared" si="231"/>
        <v>0</v>
      </c>
      <c r="AF849" s="13">
        <f>'Data Entry'!V849</f>
        <v>0</v>
      </c>
      <c r="AG849" s="13">
        <f t="shared" si="232"/>
        <v>0</v>
      </c>
      <c r="AH849" s="13">
        <f>'Data Entry'!W849</f>
        <v>0</v>
      </c>
      <c r="AI849" s="13">
        <f>'Data Entry'!X849</f>
        <v>0</v>
      </c>
      <c r="AJ849" s="13">
        <f>'Data Entry'!Y849</f>
        <v>0</v>
      </c>
      <c r="AK849" s="13">
        <f>'Data Entry'!Z849</f>
        <v>0</v>
      </c>
    </row>
    <row r="850" spans="1:37">
      <c r="A850" s="34">
        <f>'Data Entry'!A850</f>
        <v>0</v>
      </c>
      <c r="B850" s="34">
        <f>'Data Entry'!B850</f>
        <v>0</v>
      </c>
      <c r="C850" s="20">
        <f>IF('Data Entry'!C850="red",1,IF('Data Entry'!C850="blue",2,0))</f>
        <v>0</v>
      </c>
      <c r="D850" s="22">
        <f>'Data Entry'!D850</f>
        <v>0</v>
      </c>
      <c r="E850" s="22">
        <f>'Data Entry'!E850</f>
        <v>0</v>
      </c>
      <c r="F850" s="22">
        <f>'Data Entry'!F850</f>
        <v>0</v>
      </c>
      <c r="G850" s="22">
        <f>'Data Entry'!G850</f>
        <v>0</v>
      </c>
      <c r="H850" s="22">
        <f>'Data Entry'!H850</f>
        <v>0</v>
      </c>
      <c r="I850" s="22">
        <f t="shared" si="233"/>
        <v>0</v>
      </c>
      <c r="J850" s="22">
        <f t="shared" si="234"/>
        <v>0</v>
      </c>
      <c r="K850" s="22">
        <f t="shared" si="221"/>
        <v>0</v>
      </c>
      <c r="L850" s="22">
        <f t="shared" si="222"/>
        <v>0</v>
      </c>
      <c r="M850" s="22">
        <f t="shared" si="223"/>
        <v>0</v>
      </c>
      <c r="N850" s="22">
        <f t="shared" si="224"/>
        <v>0</v>
      </c>
      <c r="O850" s="22">
        <f t="shared" si="225"/>
        <v>0</v>
      </c>
      <c r="P850" s="35">
        <f>'Data Entry'!I850</f>
        <v>0</v>
      </c>
      <c r="Q850" s="35">
        <f>'Data Entry'!J850</f>
        <v>0</v>
      </c>
      <c r="R850" s="35">
        <f>'Data Entry'!K850</f>
        <v>0</v>
      </c>
      <c r="S850" s="35">
        <f>'Data Entry'!L850</f>
        <v>0</v>
      </c>
      <c r="T850" s="35">
        <f t="shared" si="226"/>
        <v>0</v>
      </c>
      <c r="U850" s="35">
        <f t="shared" si="227"/>
        <v>0</v>
      </c>
      <c r="V850" s="35" t="e">
        <f t="shared" si="235"/>
        <v>#DIV/0!</v>
      </c>
      <c r="W850" s="35" t="e">
        <f t="shared" si="236"/>
        <v>#DIV/0!</v>
      </c>
      <c r="X850" s="35">
        <f t="shared" si="237"/>
        <v>0</v>
      </c>
      <c r="Y850" s="35">
        <f t="shared" si="228"/>
        <v>0</v>
      </c>
      <c r="Z850" s="35">
        <f t="shared" si="229"/>
        <v>0</v>
      </c>
      <c r="AA850" s="35">
        <f t="shared" si="230"/>
        <v>0</v>
      </c>
      <c r="AB850" s="21">
        <f>'Data Entry'!S850</f>
        <v>0</v>
      </c>
      <c r="AC850" s="21">
        <f>'Data Entry'!T850</f>
        <v>0</v>
      </c>
      <c r="AD850" s="21">
        <f>'Data Entry'!U850</f>
        <v>0</v>
      </c>
      <c r="AE850" s="21">
        <f t="shared" si="231"/>
        <v>0</v>
      </c>
      <c r="AF850" s="13">
        <f>'Data Entry'!V850</f>
        <v>0</v>
      </c>
      <c r="AG850" s="13">
        <f t="shared" si="232"/>
        <v>0</v>
      </c>
      <c r="AH850" s="13">
        <f>'Data Entry'!W850</f>
        <v>0</v>
      </c>
      <c r="AI850" s="13">
        <f>'Data Entry'!X850</f>
        <v>0</v>
      </c>
      <c r="AJ850" s="13">
        <f>'Data Entry'!Y850</f>
        <v>0</v>
      </c>
      <c r="AK850" s="13">
        <f>'Data Entry'!Z850</f>
        <v>0</v>
      </c>
    </row>
    <row r="851" spans="1:37">
      <c r="A851" s="34">
        <f>'Data Entry'!A851</f>
        <v>0</v>
      </c>
      <c r="B851" s="34">
        <f>'Data Entry'!B851</f>
        <v>0</v>
      </c>
      <c r="C851" s="20">
        <f>IF('Data Entry'!C851="red",1,IF('Data Entry'!C851="blue",2,0))</f>
        <v>0</v>
      </c>
      <c r="D851" s="22">
        <f>'Data Entry'!D851</f>
        <v>0</v>
      </c>
      <c r="E851" s="22">
        <f>'Data Entry'!E851</f>
        <v>0</v>
      </c>
      <c r="F851" s="22">
        <f>'Data Entry'!F851</f>
        <v>0</v>
      </c>
      <c r="G851" s="22">
        <f>'Data Entry'!G851</f>
        <v>0</v>
      </c>
      <c r="H851" s="22">
        <f>'Data Entry'!H851</f>
        <v>0</v>
      </c>
      <c r="I851" s="22">
        <f t="shared" si="233"/>
        <v>0</v>
      </c>
      <c r="J851" s="22">
        <f t="shared" si="234"/>
        <v>0</v>
      </c>
      <c r="K851" s="22">
        <f t="shared" si="221"/>
        <v>0</v>
      </c>
      <c r="L851" s="22">
        <f t="shared" si="222"/>
        <v>0</v>
      </c>
      <c r="M851" s="22">
        <f t="shared" si="223"/>
        <v>0</v>
      </c>
      <c r="N851" s="22">
        <f t="shared" si="224"/>
        <v>0</v>
      </c>
      <c r="O851" s="22">
        <f t="shared" si="225"/>
        <v>0</v>
      </c>
      <c r="P851" s="35">
        <f>'Data Entry'!I851</f>
        <v>0</v>
      </c>
      <c r="Q851" s="35">
        <f>'Data Entry'!J851</f>
        <v>0</v>
      </c>
      <c r="R851" s="35">
        <f>'Data Entry'!K851</f>
        <v>0</v>
      </c>
      <c r="S851" s="35">
        <f>'Data Entry'!L851</f>
        <v>0</v>
      </c>
      <c r="T851" s="35">
        <f t="shared" si="226"/>
        <v>0</v>
      </c>
      <c r="U851" s="35">
        <f t="shared" si="227"/>
        <v>0</v>
      </c>
      <c r="V851" s="35" t="e">
        <f t="shared" si="235"/>
        <v>#DIV/0!</v>
      </c>
      <c r="W851" s="35" t="e">
        <f t="shared" si="236"/>
        <v>#DIV/0!</v>
      </c>
      <c r="X851" s="35">
        <f t="shared" si="237"/>
        <v>0</v>
      </c>
      <c r="Y851" s="35">
        <f t="shared" si="228"/>
        <v>0</v>
      </c>
      <c r="Z851" s="35">
        <f t="shared" si="229"/>
        <v>0</v>
      </c>
      <c r="AA851" s="35">
        <f t="shared" si="230"/>
        <v>0</v>
      </c>
      <c r="AB851" s="21">
        <f>'Data Entry'!S851</f>
        <v>0</v>
      </c>
      <c r="AC851" s="21">
        <f>'Data Entry'!T851</f>
        <v>0</v>
      </c>
      <c r="AD851" s="21">
        <f>'Data Entry'!U851</f>
        <v>0</v>
      </c>
      <c r="AE851" s="21">
        <f t="shared" si="231"/>
        <v>0</v>
      </c>
      <c r="AF851" s="13">
        <f>'Data Entry'!V851</f>
        <v>0</v>
      </c>
      <c r="AG851" s="13">
        <f t="shared" si="232"/>
        <v>0</v>
      </c>
      <c r="AH851" s="13">
        <f>'Data Entry'!W851</f>
        <v>0</v>
      </c>
      <c r="AI851" s="13">
        <f>'Data Entry'!X851</f>
        <v>0</v>
      </c>
      <c r="AJ851" s="13">
        <f>'Data Entry'!Y851</f>
        <v>0</v>
      </c>
      <c r="AK851" s="13">
        <f>'Data Entry'!Z851</f>
        <v>0</v>
      </c>
    </row>
    <row r="852" spans="1:37">
      <c r="A852" s="34">
        <f>'Data Entry'!A852</f>
        <v>0</v>
      </c>
      <c r="B852" s="34">
        <f>'Data Entry'!B852</f>
        <v>0</v>
      </c>
      <c r="C852" s="20">
        <f>IF('Data Entry'!C852="red",1,IF('Data Entry'!C852="blue",2,0))</f>
        <v>0</v>
      </c>
      <c r="D852" s="22">
        <f>'Data Entry'!D852</f>
        <v>0</v>
      </c>
      <c r="E852" s="22">
        <f>'Data Entry'!E852</f>
        <v>0</v>
      </c>
      <c r="F852" s="22">
        <f>'Data Entry'!F852</f>
        <v>0</v>
      </c>
      <c r="G852" s="22">
        <f>'Data Entry'!G852</f>
        <v>0</v>
      </c>
      <c r="H852" s="22">
        <f>'Data Entry'!H852</f>
        <v>0</v>
      </c>
      <c r="I852" s="22">
        <f t="shared" si="233"/>
        <v>0</v>
      </c>
      <c r="J852" s="22">
        <f t="shared" si="234"/>
        <v>0</v>
      </c>
      <c r="K852" s="22">
        <f t="shared" si="221"/>
        <v>0</v>
      </c>
      <c r="L852" s="22">
        <f t="shared" si="222"/>
        <v>0</v>
      </c>
      <c r="M852" s="22">
        <f t="shared" si="223"/>
        <v>0</v>
      </c>
      <c r="N852" s="22">
        <f t="shared" si="224"/>
        <v>0</v>
      </c>
      <c r="O852" s="22">
        <f t="shared" si="225"/>
        <v>0</v>
      </c>
      <c r="P852" s="35">
        <f>'Data Entry'!I852</f>
        <v>0</v>
      </c>
      <c r="Q852" s="35">
        <f>'Data Entry'!J852</f>
        <v>0</v>
      </c>
      <c r="R852" s="35">
        <f>'Data Entry'!K852</f>
        <v>0</v>
      </c>
      <c r="S852" s="35">
        <f>'Data Entry'!L852</f>
        <v>0</v>
      </c>
      <c r="T852" s="35">
        <f t="shared" si="226"/>
        <v>0</v>
      </c>
      <c r="U852" s="35">
        <f t="shared" si="227"/>
        <v>0</v>
      </c>
      <c r="V852" s="35" t="e">
        <f t="shared" si="235"/>
        <v>#DIV/0!</v>
      </c>
      <c r="W852" s="35" t="e">
        <f t="shared" si="236"/>
        <v>#DIV/0!</v>
      </c>
      <c r="X852" s="35">
        <f t="shared" si="237"/>
        <v>0</v>
      </c>
      <c r="Y852" s="35">
        <f t="shared" si="228"/>
        <v>0</v>
      </c>
      <c r="Z852" s="35">
        <f t="shared" si="229"/>
        <v>0</v>
      </c>
      <c r="AA852" s="35">
        <f t="shared" si="230"/>
        <v>0</v>
      </c>
      <c r="AB852" s="21">
        <f>'Data Entry'!S852</f>
        <v>0</v>
      </c>
      <c r="AC852" s="21">
        <f>'Data Entry'!T852</f>
        <v>0</v>
      </c>
      <c r="AD852" s="21">
        <f>'Data Entry'!U852</f>
        <v>0</v>
      </c>
      <c r="AE852" s="21">
        <f t="shared" si="231"/>
        <v>0</v>
      </c>
      <c r="AF852" s="13">
        <f>'Data Entry'!V852</f>
        <v>0</v>
      </c>
      <c r="AG852" s="13">
        <f t="shared" si="232"/>
        <v>0</v>
      </c>
      <c r="AH852" s="13">
        <f>'Data Entry'!W852</f>
        <v>0</v>
      </c>
      <c r="AI852" s="13">
        <f>'Data Entry'!X852</f>
        <v>0</v>
      </c>
      <c r="AJ852" s="13">
        <f>'Data Entry'!Y852</f>
        <v>0</v>
      </c>
      <c r="AK852" s="13">
        <f>'Data Entry'!Z852</f>
        <v>0</v>
      </c>
    </row>
    <row r="853" spans="1:37">
      <c r="A853" s="34">
        <f>'Data Entry'!A853</f>
        <v>0</v>
      </c>
      <c r="B853" s="34">
        <f>'Data Entry'!B853</f>
        <v>0</v>
      </c>
      <c r="C853" s="20">
        <f>IF('Data Entry'!C853="red",1,IF('Data Entry'!C853="blue",2,0))</f>
        <v>0</v>
      </c>
      <c r="D853" s="22">
        <f>'Data Entry'!D853</f>
        <v>0</v>
      </c>
      <c r="E853" s="22">
        <f>'Data Entry'!E853</f>
        <v>0</v>
      </c>
      <c r="F853" s="22">
        <f>'Data Entry'!F853</f>
        <v>0</v>
      </c>
      <c r="G853" s="22">
        <f>'Data Entry'!G853</f>
        <v>0</v>
      </c>
      <c r="H853" s="22">
        <f>'Data Entry'!H853</f>
        <v>0</v>
      </c>
      <c r="I853" s="22">
        <f t="shared" si="233"/>
        <v>0</v>
      </c>
      <c r="J853" s="22">
        <f t="shared" si="234"/>
        <v>0</v>
      </c>
      <c r="K853" s="22">
        <f t="shared" si="221"/>
        <v>0</v>
      </c>
      <c r="L853" s="22">
        <f t="shared" si="222"/>
        <v>0</v>
      </c>
      <c r="M853" s="22">
        <f t="shared" si="223"/>
        <v>0</v>
      </c>
      <c r="N853" s="22">
        <f t="shared" si="224"/>
        <v>0</v>
      </c>
      <c r="O853" s="22">
        <f t="shared" si="225"/>
        <v>0</v>
      </c>
      <c r="P853" s="35">
        <f>'Data Entry'!I853</f>
        <v>0</v>
      </c>
      <c r="Q853" s="35">
        <f>'Data Entry'!J853</f>
        <v>0</v>
      </c>
      <c r="R853" s="35">
        <f>'Data Entry'!K853</f>
        <v>0</v>
      </c>
      <c r="S853" s="35">
        <f>'Data Entry'!L853</f>
        <v>0</v>
      </c>
      <c r="T853" s="35">
        <f t="shared" si="226"/>
        <v>0</v>
      </c>
      <c r="U853" s="35">
        <f t="shared" si="227"/>
        <v>0</v>
      </c>
      <c r="V853" s="35" t="e">
        <f t="shared" si="235"/>
        <v>#DIV/0!</v>
      </c>
      <c r="W853" s="35" t="e">
        <f t="shared" si="236"/>
        <v>#DIV/0!</v>
      </c>
      <c r="X853" s="35">
        <f t="shared" si="237"/>
        <v>0</v>
      </c>
      <c r="Y853" s="35">
        <f t="shared" si="228"/>
        <v>0</v>
      </c>
      <c r="Z853" s="35">
        <f t="shared" si="229"/>
        <v>0</v>
      </c>
      <c r="AA853" s="35">
        <f t="shared" si="230"/>
        <v>0</v>
      </c>
      <c r="AB853" s="21">
        <f>'Data Entry'!S853</f>
        <v>0</v>
      </c>
      <c r="AC853" s="21">
        <f>'Data Entry'!T853</f>
        <v>0</v>
      </c>
      <c r="AD853" s="21">
        <f>'Data Entry'!U853</f>
        <v>0</v>
      </c>
      <c r="AE853" s="21">
        <f t="shared" si="231"/>
        <v>0</v>
      </c>
      <c r="AF853" s="13">
        <f>'Data Entry'!V853</f>
        <v>0</v>
      </c>
      <c r="AG853" s="13">
        <f t="shared" si="232"/>
        <v>0</v>
      </c>
      <c r="AH853" s="13">
        <f>'Data Entry'!W853</f>
        <v>0</v>
      </c>
      <c r="AI853" s="13">
        <f>'Data Entry'!X853</f>
        <v>0</v>
      </c>
      <c r="AJ853" s="13">
        <f>'Data Entry'!Y853</f>
        <v>0</v>
      </c>
      <c r="AK853" s="13">
        <f>'Data Entry'!Z853</f>
        <v>0</v>
      </c>
    </row>
    <row r="854" spans="1:37">
      <c r="A854" s="34">
        <f>'Data Entry'!A854</f>
        <v>0</v>
      </c>
      <c r="B854" s="34">
        <f>'Data Entry'!B854</f>
        <v>0</v>
      </c>
      <c r="C854" s="20">
        <f>IF('Data Entry'!C854="red",1,IF('Data Entry'!C854="blue",2,0))</f>
        <v>0</v>
      </c>
      <c r="D854" s="22">
        <f>'Data Entry'!D854</f>
        <v>0</v>
      </c>
      <c r="E854" s="22">
        <f>'Data Entry'!E854</f>
        <v>0</v>
      </c>
      <c r="F854" s="22">
        <f>'Data Entry'!F854</f>
        <v>0</v>
      </c>
      <c r="G854" s="22">
        <f>'Data Entry'!G854</f>
        <v>0</v>
      </c>
      <c r="H854" s="22">
        <f>'Data Entry'!H854</f>
        <v>0</v>
      </c>
      <c r="I854" s="22">
        <f t="shared" si="233"/>
        <v>0</v>
      </c>
      <c r="J854" s="22">
        <f t="shared" si="234"/>
        <v>0</v>
      </c>
      <c r="K854" s="22">
        <f t="shared" si="221"/>
        <v>0</v>
      </c>
      <c r="L854" s="22">
        <f t="shared" si="222"/>
        <v>0</v>
      </c>
      <c r="M854" s="22">
        <f t="shared" si="223"/>
        <v>0</v>
      </c>
      <c r="N854" s="22">
        <f t="shared" si="224"/>
        <v>0</v>
      </c>
      <c r="O854" s="22">
        <f t="shared" si="225"/>
        <v>0</v>
      </c>
      <c r="P854" s="35">
        <f>'Data Entry'!I854</f>
        <v>0</v>
      </c>
      <c r="Q854" s="35">
        <f>'Data Entry'!J854</f>
        <v>0</v>
      </c>
      <c r="R854" s="35">
        <f>'Data Entry'!K854</f>
        <v>0</v>
      </c>
      <c r="S854" s="35">
        <f>'Data Entry'!L854</f>
        <v>0</v>
      </c>
      <c r="T854" s="35">
        <f t="shared" si="226"/>
        <v>0</v>
      </c>
      <c r="U854" s="35">
        <f t="shared" si="227"/>
        <v>0</v>
      </c>
      <c r="V854" s="35" t="e">
        <f t="shared" si="235"/>
        <v>#DIV/0!</v>
      </c>
      <c r="W854" s="35" t="e">
        <f t="shared" si="236"/>
        <v>#DIV/0!</v>
      </c>
      <c r="X854" s="35">
        <f t="shared" si="237"/>
        <v>0</v>
      </c>
      <c r="Y854" s="35">
        <f t="shared" si="228"/>
        <v>0</v>
      </c>
      <c r="Z854" s="35">
        <f t="shared" si="229"/>
        <v>0</v>
      </c>
      <c r="AA854" s="35">
        <f t="shared" si="230"/>
        <v>0</v>
      </c>
      <c r="AB854" s="21">
        <f>'Data Entry'!S854</f>
        <v>0</v>
      </c>
      <c r="AC854" s="21">
        <f>'Data Entry'!T854</f>
        <v>0</v>
      </c>
      <c r="AD854" s="21">
        <f>'Data Entry'!U854</f>
        <v>0</v>
      </c>
      <c r="AE854" s="21">
        <f t="shared" si="231"/>
        <v>0</v>
      </c>
      <c r="AF854" s="13">
        <f>'Data Entry'!V854</f>
        <v>0</v>
      </c>
      <c r="AG854" s="13">
        <f t="shared" si="232"/>
        <v>0</v>
      </c>
      <c r="AH854" s="13">
        <f>'Data Entry'!W854</f>
        <v>0</v>
      </c>
      <c r="AI854" s="13">
        <f>'Data Entry'!X854</f>
        <v>0</v>
      </c>
      <c r="AJ854" s="13">
        <f>'Data Entry'!Y854</f>
        <v>0</v>
      </c>
      <c r="AK854" s="13">
        <f>'Data Entry'!Z854</f>
        <v>0</v>
      </c>
    </row>
    <row r="855" spans="1:37">
      <c r="A855" s="34">
        <f>'Data Entry'!A855</f>
        <v>0</v>
      </c>
      <c r="B855" s="34">
        <f>'Data Entry'!B855</f>
        <v>0</v>
      </c>
      <c r="C855" s="20">
        <f>IF('Data Entry'!C855="red",1,IF('Data Entry'!C855="blue",2,0))</f>
        <v>0</v>
      </c>
      <c r="D855" s="22">
        <f>'Data Entry'!D855</f>
        <v>0</v>
      </c>
      <c r="E855" s="22">
        <f>'Data Entry'!E855</f>
        <v>0</v>
      </c>
      <c r="F855" s="22">
        <f>'Data Entry'!F855</f>
        <v>0</v>
      </c>
      <c r="G855" s="22">
        <f>'Data Entry'!G855</f>
        <v>0</v>
      </c>
      <c r="H855" s="22">
        <f>'Data Entry'!H855</f>
        <v>0</v>
      </c>
      <c r="I855" s="22">
        <f t="shared" si="233"/>
        <v>0</v>
      </c>
      <c r="J855" s="22">
        <f t="shared" si="234"/>
        <v>0</v>
      </c>
      <c r="K855" s="22">
        <f t="shared" si="221"/>
        <v>0</v>
      </c>
      <c r="L855" s="22">
        <f t="shared" si="222"/>
        <v>0</v>
      </c>
      <c r="M855" s="22">
        <f t="shared" si="223"/>
        <v>0</v>
      </c>
      <c r="N855" s="22">
        <f t="shared" si="224"/>
        <v>0</v>
      </c>
      <c r="O855" s="22">
        <f t="shared" si="225"/>
        <v>0</v>
      </c>
      <c r="P855" s="35">
        <f>'Data Entry'!I855</f>
        <v>0</v>
      </c>
      <c r="Q855" s="35">
        <f>'Data Entry'!J855</f>
        <v>0</v>
      </c>
      <c r="R855" s="35">
        <f>'Data Entry'!K855</f>
        <v>0</v>
      </c>
      <c r="S855" s="35">
        <f>'Data Entry'!L855</f>
        <v>0</v>
      </c>
      <c r="T855" s="35">
        <f t="shared" si="226"/>
        <v>0</v>
      </c>
      <c r="U855" s="35">
        <f t="shared" si="227"/>
        <v>0</v>
      </c>
      <c r="V855" s="35" t="e">
        <f t="shared" si="235"/>
        <v>#DIV/0!</v>
      </c>
      <c r="W855" s="35" t="e">
        <f t="shared" si="236"/>
        <v>#DIV/0!</v>
      </c>
      <c r="X855" s="35">
        <f t="shared" si="237"/>
        <v>0</v>
      </c>
      <c r="Y855" s="35">
        <f t="shared" si="228"/>
        <v>0</v>
      </c>
      <c r="Z855" s="35">
        <f t="shared" si="229"/>
        <v>0</v>
      </c>
      <c r="AA855" s="35">
        <f t="shared" si="230"/>
        <v>0</v>
      </c>
      <c r="AB855" s="21">
        <f>'Data Entry'!S855</f>
        <v>0</v>
      </c>
      <c r="AC855" s="21">
        <f>'Data Entry'!T855</f>
        <v>0</v>
      </c>
      <c r="AD855" s="21">
        <f>'Data Entry'!U855</f>
        <v>0</v>
      </c>
      <c r="AE855" s="21">
        <f t="shared" si="231"/>
        <v>0</v>
      </c>
      <c r="AF855" s="13">
        <f>'Data Entry'!V855</f>
        <v>0</v>
      </c>
      <c r="AG855" s="13">
        <f t="shared" si="232"/>
        <v>0</v>
      </c>
      <c r="AH855" s="13">
        <f>'Data Entry'!W855</f>
        <v>0</v>
      </c>
      <c r="AI855" s="13">
        <f>'Data Entry'!X855</f>
        <v>0</v>
      </c>
      <c r="AJ855" s="13">
        <f>'Data Entry'!Y855</f>
        <v>0</v>
      </c>
      <c r="AK855" s="13">
        <f>'Data Entry'!Z855</f>
        <v>0</v>
      </c>
    </row>
    <row r="856" spans="1:37">
      <c r="A856" s="34">
        <f>'Data Entry'!A856</f>
        <v>0</v>
      </c>
      <c r="B856" s="34">
        <f>'Data Entry'!B856</f>
        <v>0</v>
      </c>
      <c r="C856" s="20">
        <f>IF('Data Entry'!C856="red",1,IF('Data Entry'!C856="blue",2,0))</f>
        <v>0</v>
      </c>
      <c r="D856" s="22">
        <f>'Data Entry'!D856</f>
        <v>0</v>
      </c>
      <c r="E856" s="22">
        <f>'Data Entry'!E856</f>
        <v>0</v>
      </c>
      <c r="F856" s="22">
        <f>'Data Entry'!F856</f>
        <v>0</v>
      </c>
      <c r="G856" s="22">
        <f>'Data Entry'!G856</f>
        <v>0</v>
      </c>
      <c r="H856" s="22">
        <f>'Data Entry'!H856</f>
        <v>0</v>
      </c>
      <c r="I856" s="22">
        <f t="shared" si="233"/>
        <v>0</v>
      </c>
      <c r="J856" s="22">
        <f t="shared" si="234"/>
        <v>0</v>
      </c>
      <c r="K856" s="22">
        <f t="shared" si="221"/>
        <v>0</v>
      </c>
      <c r="L856" s="22">
        <f t="shared" si="222"/>
        <v>0</v>
      </c>
      <c r="M856" s="22">
        <f t="shared" si="223"/>
        <v>0</v>
      </c>
      <c r="N856" s="22">
        <f t="shared" si="224"/>
        <v>0</v>
      </c>
      <c r="O856" s="22">
        <f t="shared" si="225"/>
        <v>0</v>
      </c>
      <c r="P856" s="35">
        <f>'Data Entry'!I856</f>
        <v>0</v>
      </c>
      <c r="Q856" s="35">
        <f>'Data Entry'!J856</f>
        <v>0</v>
      </c>
      <c r="R856" s="35">
        <f>'Data Entry'!K856</f>
        <v>0</v>
      </c>
      <c r="S856" s="35">
        <f>'Data Entry'!L856</f>
        <v>0</v>
      </c>
      <c r="T856" s="35">
        <f t="shared" si="226"/>
        <v>0</v>
      </c>
      <c r="U856" s="35">
        <f t="shared" si="227"/>
        <v>0</v>
      </c>
      <c r="V856" s="35" t="e">
        <f t="shared" si="235"/>
        <v>#DIV/0!</v>
      </c>
      <c r="W856" s="35" t="e">
        <f t="shared" si="236"/>
        <v>#DIV/0!</v>
      </c>
      <c r="X856" s="35">
        <f t="shared" si="237"/>
        <v>0</v>
      </c>
      <c r="Y856" s="35">
        <f t="shared" si="228"/>
        <v>0</v>
      </c>
      <c r="Z856" s="35">
        <f t="shared" si="229"/>
        <v>0</v>
      </c>
      <c r="AA856" s="35">
        <f t="shared" si="230"/>
        <v>0</v>
      </c>
      <c r="AB856" s="21">
        <f>'Data Entry'!S856</f>
        <v>0</v>
      </c>
      <c r="AC856" s="21">
        <f>'Data Entry'!T856</f>
        <v>0</v>
      </c>
      <c r="AD856" s="21">
        <f>'Data Entry'!U856</f>
        <v>0</v>
      </c>
      <c r="AE856" s="21">
        <f t="shared" si="231"/>
        <v>0</v>
      </c>
      <c r="AF856" s="13">
        <f>'Data Entry'!V856</f>
        <v>0</v>
      </c>
      <c r="AG856" s="13">
        <f t="shared" si="232"/>
        <v>0</v>
      </c>
      <c r="AH856" s="13">
        <f>'Data Entry'!W856</f>
        <v>0</v>
      </c>
      <c r="AI856" s="13">
        <f>'Data Entry'!X856</f>
        <v>0</v>
      </c>
      <c r="AJ856" s="13">
        <f>'Data Entry'!Y856</f>
        <v>0</v>
      </c>
      <c r="AK856" s="13">
        <f>'Data Entry'!Z856</f>
        <v>0</v>
      </c>
    </row>
    <row r="857" spans="1:37">
      <c r="A857" s="34">
        <f>'Data Entry'!A857</f>
        <v>0</v>
      </c>
      <c r="B857" s="34">
        <f>'Data Entry'!B857</f>
        <v>0</v>
      </c>
      <c r="C857" s="20">
        <f>IF('Data Entry'!C857="red",1,IF('Data Entry'!C857="blue",2,0))</f>
        <v>0</v>
      </c>
      <c r="D857" s="22">
        <f>'Data Entry'!D857</f>
        <v>0</v>
      </c>
      <c r="E857" s="22">
        <f>'Data Entry'!E857</f>
        <v>0</v>
      </c>
      <c r="F857" s="22">
        <f>'Data Entry'!F857</f>
        <v>0</v>
      </c>
      <c r="G857" s="22">
        <f>'Data Entry'!G857</f>
        <v>0</v>
      </c>
      <c r="H857" s="22">
        <f>'Data Entry'!H857</f>
        <v>0</v>
      </c>
      <c r="I857" s="22">
        <f t="shared" si="233"/>
        <v>0</v>
      </c>
      <c r="J857" s="22">
        <f t="shared" si="234"/>
        <v>0</v>
      </c>
      <c r="K857" s="22">
        <f t="shared" si="221"/>
        <v>0</v>
      </c>
      <c r="L857" s="22">
        <f t="shared" si="222"/>
        <v>0</v>
      </c>
      <c r="M857" s="22">
        <f t="shared" si="223"/>
        <v>0</v>
      </c>
      <c r="N857" s="22">
        <f t="shared" si="224"/>
        <v>0</v>
      </c>
      <c r="O857" s="22">
        <f t="shared" si="225"/>
        <v>0</v>
      </c>
      <c r="P857" s="35">
        <f>'Data Entry'!I857</f>
        <v>0</v>
      </c>
      <c r="Q857" s="35">
        <f>'Data Entry'!J857</f>
        <v>0</v>
      </c>
      <c r="R857" s="35">
        <f>'Data Entry'!K857</f>
        <v>0</v>
      </c>
      <c r="S857" s="35">
        <f>'Data Entry'!L857</f>
        <v>0</v>
      </c>
      <c r="T857" s="35">
        <f t="shared" si="226"/>
        <v>0</v>
      </c>
      <c r="U857" s="35">
        <f t="shared" si="227"/>
        <v>0</v>
      </c>
      <c r="V857" s="35" t="e">
        <f t="shared" si="235"/>
        <v>#DIV/0!</v>
      </c>
      <c r="W857" s="35" t="e">
        <f t="shared" si="236"/>
        <v>#DIV/0!</v>
      </c>
      <c r="X857" s="35">
        <f t="shared" si="237"/>
        <v>0</v>
      </c>
      <c r="Y857" s="35">
        <f t="shared" si="228"/>
        <v>0</v>
      </c>
      <c r="Z857" s="35">
        <f t="shared" si="229"/>
        <v>0</v>
      </c>
      <c r="AA857" s="35">
        <f t="shared" si="230"/>
        <v>0</v>
      </c>
      <c r="AB857" s="21">
        <f>'Data Entry'!S857</f>
        <v>0</v>
      </c>
      <c r="AC857" s="21">
        <f>'Data Entry'!T857</f>
        <v>0</v>
      </c>
      <c r="AD857" s="21">
        <f>'Data Entry'!U857</f>
        <v>0</v>
      </c>
      <c r="AE857" s="21">
        <f t="shared" si="231"/>
        <v>0</v>
      </c>
      <c r="AF857" s="13">
        <f>'Data Entry'!V857</f>
        <v>0</v>
      </c>
      <c r="AG857" s="13">
        <f t="shared" si="232"/>
        <v>0</v>
      </c>
      <c r="AH857" s="13">
        <f>'Data Entry'!W857</f>
        <v>0</v>
      </c>
      <c r="AI857" s="13">
        <f>'Data Entry'!X857</f>
        <v>0</v>
      </c>
      <c r="AJ857" s="13">
        <f>'Data Entry'!Y857</f>
        <v>0</v>
      </c>
      <c r="AK857" s="13">
        <f>'Data Entry'!Z857</f>
        <v>0</v>
      </c>
    </row>
    <row r="858" spans="1:37">
      <c r="A858" s="34">
        <f>'Data Entry'!A858</f>
        <v>0</v>
      </c>
      <c r="B858" s="34">
        <f>'Data Entry'!B858</f>
        <v>0</v>
      </c>
      <c r="C858" s="20">
        <f>IF('Data Entry'!C858="red",1,IF('Data Entry'!C858="blue",2,0))</f>
        <v>0</v>
      </c>
      <c r="D858" s="22">
        <f>'Data Entry'!D858</f>
        <v>0</v>
      </c>
      <c r="E858" s="22">
        <f>'Data Entry'!E858</f>
        <v>0</v>
      </c>
      <c r="F858" s="22">
        <f>'Data Entry'!F858</f>
        <v>0</v>
      </c>
      <c r="G858" s="22">
        <f>'Data Entry'!G858</f>
        <v>0</v>
      </c>
      <c r="H858" s="22">
        <f>'Data Entry'!H858</f>
        <v>0</v>
      </c>
      <c r="I858" s="22">
        <f t="shared" si="233"/>
        <v>0</v>
      </c>
      <c r="J858" s="22">
        <f t="shared" si="234"/>
        <v>0</v>
      </c>
      <c r="K858" s="22">
        <f t="shared" si="221"/>
        <v>0</v>
      </c>
      <c r="L858" s="22">
        <f t="shared" si="222"/>
        <v>0</v>
      </c>
      <c r="M858" s="22">
        <f t="shared" si="223"/>
        <v>0</v>
      </c>
      <c r="N858" s="22">
        <f t="shared" si="224"/>
        <v>0</v>
      </c>
      <c r="O858" s="22">
        <f t="shared" si="225"/>
        <v>0</v>
      </c>
      <c r="P858" s="35">
        <f>'Data Entry'!I858</f>
        <v>0</v>
      </c>
      <c r="Q858" s="35">
        <f>'Data Entry'!J858</f>
        <v>0</v>
      </c>
      <c r="R858" s="35">
        <f>'Data Entry'!K858</f>
        <v>0</v>
      </c>
      <c r="S858" s="35">
        <f>'Data Entry'!L858</f>
        <v>0</v>
      </c>
      <c r="T858" s="35">
        <f t="shared" si="226"/>
        <v>0</v>
      </c>
      <c r="U858" s="35">
        <f t="shared" si="227"/>
        <v>0</v>
      </c>
      <c r="V858" s="35" t="e">
        <f t="shared" si="235"/>
        <v>#DIV/0!</v>
      </c>
      <c r="W858" s="35" t="e">
        <f t="shared" si="236"/>
        <v>#DIV/0!</v>
      </c>
      <c r="X858" s="35">
        <f t="shared" si="237"/>
        <v>0</v>
      </c>
      <c r="Y858" s="35">
        <f t="shared" si="228"/>
        <v>0</v>
      </c>
      <c r="Z858" s="35">
        <f t="shared" si="229"/>
        <v>0</v>
      </c>
      <c r="AA858" s="35">
        <f t="shared" si="230"/>
        <v>0</v>
      </c>
      <c r="AB858" s="21">
        <f>'Data Entry'!S858</f>
        <v>0</v>
      </c>
      <c r="AC858" s="21">
        <f>'Data Entry'!T858</f>
        <v>0</v>
      </c>
      <c r="AD858" s="21">
        <f>'Data Entry'!U858</f>
        <v>0</v>
      </c>
      <c r="AE858" s="21">
        <f t="shared" si="231"/>
        <v>0</v>
      </c>
      <c r="AF858" s="13">
        <f>'Data Entry'!V858</f>
        <v>0</v>
      </c>
      <c r="AG858" s="13">
        <f t="shared" si="232"/>
        <v>0</v>
      </c>
      <c r="AH858" s="13">
        <f>'Data Entry'!W858</f>
        <v>0</v>
      </c>
      <c r="AI858" s="13">
        <f>'Data Entry'!X858</f>
        <v>0</v>
      </c>
      <c r="AJ858" s="13">
        <f>'Data Entry'!Y858</f>
        <v>0</v>
      </c>
      <c r="AK858" s="13">
        <f>'Data Entry'!Z858</f>
        <v>0</v>
      </c>
    </row>
    <row r="859" spans="1:37">
      <c r="A859" s="34">
        <f>'Data Entry'!A859</f>
        <v>0</v>
      </c>
      <c r="B859" s="34">
        <f>'Data Entry'!B859</f>
        <v>0</v>
      </c>
      <c r="C859" s="20">
        <f>IF('Data Entry'!C859="red",1,IF('Data Entry'!C859="blue",2,0))</f>
        <v>0</v>
      </c>
      <c r="D859" s="22">
        <f>'Data Entry'!D859</f>
        <v>0</v>
      </c>
      <c r="E859" s="22">
        <f>'Data Entry'!E859</f>
        <v>0</v>
      </c>
      <c r="F859" s="22">
        <f>'Data Entry'!F859</f>
        <v>0</v>
      </c>
      <c r="G859" s="22">
        <f>'Data Entry'!G859</f>
        <v>0</v>
      </c>
      <c r="H859" s="22">
        <f>'Data Entry'!H859</f>
        <v>0</v>
      </c>
      <c r="I859" s="22">
        <f t="shared" si="233"/>
        <v>0</v>
      </c>
      <c r="J859" s="22">
        <f t="shared" si="234"/>
        <v>0</v>
      </c>
      <c r="K859" s="22">
        <f t="shared" si="221"/>
        <v>0</v>
      </c>
      <c r="L859" s="22">
        <f t="shared" si="222"/>
        <v>0</v>
      </c>
      <c r="M859" s="22">
        <f t="shared" si="223"/>
        <v>0</v>
      </c>
      <c r="N859" s="22">
        <f t="shared" si="224"/>
        <v>0</v>
      </c>
      <c r="O859" s="22">
        <f t="shared" si="225"/>
        <v>0</v>
      </c>
      <c r="P859" s="35">
        <f>'Data Entry'!I859</f>
        <v>0</v>
      </c>
      <c r="Q859" s="35">
        <f>'Data Entry'!J859</f>
        <v>0</v>
      </c>
      <c r="R859" s="35">
        <f>'Data Entry'!K859</f>
        <v>0</v>
      </c>
      <c r="S859" s="35">
        <f>'Data Entry'!L859</f>
        <v>0</v>
      </c>
      <c r="T859" s="35">
        <f t="shared" si="226"/>
        <v>0</v>
      </c>
      <c r="U859" s="35">
        <f t="shared" si="227"/>
        <v>0</v>
      </c>
      <c r="V859" s="35" t="e">
        <f t="shared" si="235"/>
        <v>#DIV/0!</v>
      </c>
      <c r="W859" s="35" t="e">
        <f t="shared" si="236"/>
        <v>#DIV/0!</v>
      </c>
      <c r="X859" s="35">
        <f t="shared" si="237"/>
        <v>0</v>
      </c>
      <c r="Y859" s="35">
        <f t="shared" si="228"/>
        <v>0</v>
      </c>
      <c r="Z859" s="35">
        <f t="shared" si="229"/>
        <v>0</v>
      </c>
      <c r="AA859" s="35">
        <f t="shared" si="230"/>
        <v>0</v>
      </c>
      <c r="AB859" s="21">
        <f>'Data Entry'!S859</f>
        <v>0</v>
      </c>
      <c r="AC859" s="21">
        <f>'Data Entry'!T859</f>
        <v>0</v>
      </c>
      <c r="AD859" s="21">
        <f>'Data Entry'!U859</f>
        <v>0</v>
      </c>
      <c r="AE859" s="21">
        <f t="shared" si="231"/>
        <v>0</v>
      </c>
      <c r="AF859" s="13">
        <f>'Data Entry'!V859</f>
        <v>0</v>
      </c>
      <c r="AG859" s="13">
        <f t="shared" si="232"/>
        <v>0</v>
      </c>
      <c r="AH859" s="13">
        <f>'Data Entry'!W859</f>
        <v>0</v>
      </c>
      <c r="AI859" s="13">
        <f>'Data Entry'!X859</f>
        <v>0</v>
      </c>
      <c r="AJ859" s="13">
        <f>'Data Entry'!Y859</f>
        <v>0</v>
      </c>
      <c r="AK859" s="13">
        <f>'Data Entry'!Z859</f>
        <v>0</v>
      </c>
    </row>
    <row r="860" spans="1:37">
      <c r="A860" s="34">
        <f>'Data Entry'!A860</f>
        <v>0</v>
      </c>
      <c r="B860" s="34">
        <f>'Data Entry'!B860</f>
        <v>0</v>
      </c>
      <c r="C860" s="20">
        <f>IF('Data Entry'!C860="red",1,IF('Data Entry'!C860="blue",2,0))</f>
        <v>0</v>
      </c>
      <c r="D860" s="22">
        <f>'Data Entry'!D860</f>
        <v>0</v>
      </c>
      <c r="E860" s="22">
        <f>'Data Entry'!E860</f>
        <v>0</v>
      </c>
      <c r="F860" s="22">
        <f>'Data Entry'!F860</f>
        <v>0</v>
      </c>
      <c r="G860" s="22">
        <f>'Data Entry'!G860</f>
        <v>0</v>
      </c>
      <c r="H860" s="22">
        <f>'Data Entry'!H860</f>
        <v>0</v>
      </c>
      <c r="I860" s="22">
        <f t="shared" si="233"/>
        <v>0</v>
      </c>
      <c r="J860" s="22">
        <f t="shared" si="234"/>
        <v>0</v>
      </c>
      <c r="K860" s="22">
        <f t="shared" si="221"/>
        <v>0</v>
      </c>
      <c r="L860" s="22">
        <f t="shared" si="222"/>
        <v>0</v>
      </c>
      <c r="M860" s="22">
        <f t="shared" si="223"/>
        <v>0</v>
      </c>
      <c r="N860" s="22">
        <f t="shared" si="224"/>
        <v>0</v>
      </c>
      <c r="O860" s="22">
        <f t="shared" si="225"/>
        <v>0</v>
      </c>
      <c r="P860" s="35">
        <f>'Data Entry'!I860</f>
        <v>0</v>
      </c>
      <c r="Q860" s="35">
        <f>'Data Entry'!J860</f>
        <v>0</v>
      </c>
      <c r="R860" s="35">
        <f>'Data Entry'!K860</f>
        <v>0</v>
      </c>
      <c r="S860" s="35">
        <f>'Data Entry'!L860</f>
        <v>0</v>
      </c>
      <c r="T860" s="35">
        <f t="shared" si="226"/>
        <v>0</v>
      </c>
      <c r="U860" s="35">
        <f t="shared" si="227"/>
        <v>0</v>
      </c>
      <c r="V860" s="35" t="e">
        <f t="shared" si="235"/>
        <v>#DIV/0!</v>
      </c>
      <c r="W860" s="35" t="e">
        <f t="shared" si="236"/>
        <v>#DIV/0!</v>
      </c>
      <c r="X860" s="35">
        <f t="shared" si="237"/>
        <v>0</v>
      </c>
      <c r="Y860" s="35">
        <f t="shared" si="228"/>
        <v>0</v>
      </c>
      <c r="Z860" s="35">
        <f t="shared" si="229"/>
        <v>0</v>
      </c>
      <c r="AA860" s="35">
        <f t="shared" si="230"/>
        <v>0</v>
      </c>
      <c r="AB860" s="21">
        <f>'Data Entry'!S860</f>
        <v>0</v>
      </c>
      <c r="AC860" s="21">
        <f>'Data Entry'!T860</f>
        <v>0</v>
      </c>
      <c r="AD860" s="21">
        <f>'Data Entry'!U860</f>
        <v>0</v>
      </c>
      <c r="AE860" s="21">
        <f t="shared" si="231"/>
        <v>0</v>
      </c>
      <c r="AF860" s="13">
        <f>'Data Entry'!V860</f>
        <v>0</v>
      </c>
      <c r="AG860" s="13">
        <f t="shared" si="232"/>
        <v>0</v>
      </c>
      <c r="AH860" s="13">
        <f>'Data Entry'!W860</f>
        <v>0</v>
      </c>
      <c r="AI860" s="13">
        <f>'Data Entry'!X860</f>
        <v>0</v>
      </c>
      <c r="AJ860" s="13">
        <f>'Data Entry'!Y860</f>
        <v>0</v>
      </c>
      <c r="AK860" s="13">
        <f>'Data Entry'!Z860</f>
        <v>0</v>
      </c>
    </row>
    <row r="861" spans="1:37">
      <c r="A861" s="34">
        <f>'Data Entry'!A861</f>
        <v>0</v>
      </c>
      <c r="B861" s="34">
        <f>'Data Entry'!B861</f>
        <v>0</v>
      </c>
      <c r="C861" s="20">
        <f>IF('Data Entry'!C861="red",1,IF('Data Entry'!C861="blue",2,0))</f>
        <v>0</v>
      </c>
      <c r="D861" s="22">
        <f>'Data Entry'!D861</f>
        <v>0</v>
      </c>
      <c r="E861" s="22">
        <f>'Data Entry'!E861</f>
        <v>0</v>
      </c>
      <c r="F861" s="22">
        <f>'Data Entry'!F861</f>
        <v>0</v>
      </c>
      <c r="G861" s="22">
        <f>'Data Entry'!G861</f>
        <v>0</v>
      </c>
      <c r="H861" s="22">
        <f>'Data Entry'!H861</f>
        <v>0</v>
      </c>
      <c r="I861" s="22">
        <f t="shared" si="233"/>
        <v>0</v>
      </c>
      <c r="J861" s="22">
        <f t="shared" si="234"/>
        <v>0</v>
      </c>
      <c r="K861" s="22">
        <f t="shared" si="221"/>
        <v>0</v>
      </c>
      <c r="L861" s="22">
        <f t="shared" si="222"/>
        <v>0</v>
      </c>
      <c r="M861" s="22">
        <f t="shared" si="223"/>
        <v>0</v>
      </c>
      <c r="N861" s="22">
        <f t="shared" si="224"/>
        <v>0</v>
      </c>
      <c r="O861" s="22">
        <f t="shared" si="225"/>
        <v>0</v>
      </c>
      <c r="P861" s="35">
        <f>'Data Entry'!I861</f>
        <v>0</v>
      </c>
      <c r="Q861" s="35">
        <f>'Data Entry'!J861</f>
        <v>0</v>
      </c>
      <c r="R861" s="35">
        <f>'Data Entry'!K861</f>
        <v>0</v>
      </c>
      <c r="S861" s="35">
        <f>'Data Entry'!L861</f>
        <v>0</v>
      </c>
      <c r="T861" s="35">
        <f t="shared" si="226"/>
        <v>0</v>
      </c>
      <c r="U861" s="35">
        <f t="shared" si="227"/>
        <v>0</v>
      </c>
      <c r="V861" s="35" t="e">
        <f t="shared" si="235"/>
        <v>#DIV/0!</v>
      </c>
      <c r="W861" s="35" t="e">
        <f t="shared" si="236"/>
        <v>#DIV/0!</v>
      </c>
      <c r="X861" s="35">
        <f t="shared" si="237"/>
        <v>0</v>
      </c>
      <c r="Y861" s="35">
        <f t="shared" si="228"/>
        <v>0</v>
      </c>
      <c r="Z861" s="35">
        <f t="shared" si="229"/>
        <v>0</v>
      </c>
      <c r="AA861" s="35">
        <f t="shared" si="230"/>
        <v>0</v>
      </c>
      <c r="AB861" s="21">
        <f>'Data Entry'!S861</f>
        <v>0</v>
      </c>
      <c r="AC861" s="21">
        <f>'Data Entry'!T861</f>
        <v>0</v>
      </c>
      <c r="AD861" s="21">
        <f>'Data Entry'!U861</f>
        <v>0</v>
      </c>
      <c r="AE861" s="21">
        <f t="shared" si="231"/>
        <v>0</v>
      </c>
      <c r="AF861" s="13">
        <f>'Data Entry'!V861</f>
        <v>0</v>
      </c>
      <c r="AG861" s="13">
        <f t="shared" si="232"/>
        <v>0</v>
      </c>
      <c r="AH861" s="13">
        <f>'Data Entry'!W861</f>
        <v>0</v>
      </c>
      <c r="AI861" s="13">
        <f>'Data Entry'!X861</f>
        <v>0</v>
      </c>
      <c r="AJ861" s="13">
        <f>'Data Entry'!Y861</f>
        <v>0</v>
      </c>
      <c r="AK861" s="13">
        <f>'Data Entry'!Z861</f>
        <v>0</v>
      </c>
    </row>
    <row r="862" spans="1:37">
      <c r="A862" s="34">
        <f>'Data Entry'!A862</f>
        <v>0</v>
      </c>
      <c r="B862" s="34">
        <f>'Data Entry'!B862</f>
        <v>0</v>
      </c>
      <c r="C862" s="20">
        <f>IF('Data Entry'!C862="red",1,IF('Data Entry'!C862="blue",2,0))</f>
        <v>0</v>
      </c>
      <c r="D862" s="22">
        <f>'Data Entry'!D862</f>
        <v>0</v>
      </c>
      <c r="E862" s="22">
        <f>'Data Entry'!E862</f>
        <v>0</v>
      </c>
      <c r="F862" s="22">
        <f>'Data Entry'!F862</f>
        <v>0</v>
      </c>
      <c r="G862" s="22">
        <f>'Data Entry'!G862</f>
        <v>0</v>
      </c>
      <c r="H862" s="22">
        <f>'Data Entry'!H862</f>
        <v>0</v>
      </c>
      <c r="I862" s="22">
        <f t="shared" si="233"/>
        <v>0</v>
      </c>
      <c r="J862" s="22">
        <f t="shared" si="234"/>
        <v>0</v>
      </c>
      <c r="K862" s="22">
        <f t="shared" si="221"/>
        <v>0</v>
      </c>
      <c r="L862" s="22">
        <f t="shared" si="222"/>
        <v>0</v>
      </c>
      <c r="M862" s="22">
        <f t="shared" si="223"/>
        <v>0</v>
      </c>
      <c r="N862" s="22">
        <f t="shared" si="224"/>
        <v>0</v>
      </c>
      <c r="O862" s="22">
        <f t="shared" si="225"/>
        <v>0</v>
      </c>
      <c r="P862" s="35">
        <f>'Data Entry'!I862</f>
        <v>0</v>
      </c>
      <c r="Q862" s="35">
        <f>'Data Entry'!J862</f>
        <v>0</v>
      </c>
      <c r="R862" s="35">
        <f>'Data Entry'!K862</f>
        <v>0</v>
      </c>
      <c r="S862" s="35">
        <f>'Data Entry'!L862</f>
        <v>0</v>
      </c>
      <c r="T862" s="35">
        <f t="shared" si="226"/>
        <v>0</v>
      </c>
      <c r="U862" s="35">
        <f t="shared" si="227"/>
        <v>0</v>
      </c>
      <c r="V862" s="35" t="e">
        <f t="shared" si="235"/>
        <v>#DIV/0!</v>
      </c>
      <c r="W862" s="35" t="e">
        <f t="shared" si="236"/>
        <v>#DIV/0!</v>
      </c>
      <c r="X862" s="35">
        <f t="shared" si="237"/>
        <v>0</v>
      </c>
      <c r="Y862" s="35">
        <f t="shared" si="228"/>
        <v>0</v>
      </c>
      <c r="Z862" s="35">
        <f t="shared" si="229"/>
        <v>0</v>
      </c>
      <c r="AA862" s="35">
        <f t="shared" si="230"/>
        <v>0</v>
      </c>
      <c r="AB862" s="21">
        <f>'Data Entry'!S862</f>
        <v>0</v>
      </c>
      <c r="AC862" s="21">
        <f>'Data Entry'!T862</f>
        <v>0</v>
      </c>
      <c r="AD862" s="21">
        <f>'Data Entry'!U862</f>
        <v>0</v>
      </c>
      <c r="AE862" s="21">
        <f t="shared" si="231"/>
        <v>0</v>
      </c>
      <c r="AF862" s="13">
        <f>'Data Entry'!V862</f>
        <v>0</v>
      </c>
      <c r="AG862" s="13">
        <f t="shared" si="232"/>
        <v>0</v>
      </c>
      <c r="AH862" s="13">
        <f>'Data Entry'!W862</f>
        <v>0</v>
      </c>
      <c r="AI862" s="13">
        <f>'Data Entry'!X862</f>
        <v>0</v>
      </c>
      <c r="AJ862" s="13">
        <f>'Data Entry'!Y862</f>
        <v>0</v>
      </c>
      <c r="AK862" s="13">
        <f>'Data Entry'!Z862</f>
        <v>0</v>
      </c>
    </row>
    <row r="863" spans="1:37">
      <c r="A863" s="34">
        <f>'Data Entry'!A863</f>
        <v>0</v>
      </c>
      <c r="B863" s="34">
        <f>'Data Entry'!B863</f>
        <v>0</v>
      </c>
      <c r="C863" s="20">
        <f>IF('Data Entry'!C863="red",1,IF('Data Entry'!C863="blue",2,0))</f>
        <v>0</v>
      </c>
      <c r="D863" s="22">
        <f>'Data Entry'!D863</f>
        <v>0</v>
      </c>
      <c r="E863" s="22">
        <f>'Data Entry'!E863</f>
        <v>0</v>
      </c>
      <c r="F863" s="22">
        <f>'Data Entry'!F863</f>
        <v>0</v>
      </c>
      <c r="G863" s="22">
        <f>'Data Entry'!G863</f>
        <v>0</v>
      </c>
      <c r="H863" s="22">
        <f>'Data Entry'!H863</f>
        <v>0</v>
      </c>
      <c r="I863" s="22">
        <f t="shared" si="233"/>
        <v>0</v>
      </c>
      <c r="J863" s="22">
        <f t="shared" si="234"/>
        <v>0</v>
      </c>
      <c r="K863" s="22">
        <f t="shared" si="221"/>
        <v>0</v>
      </c>
      <c r="L863" s="22">
        <f t="shared" si="222"/>
        <v>0</v>
      </c>
      <c r="M863" s="22">
        <f t="shared" si="223"/>
        <v>0</v>
      </c>
      <c r="N863" s="22">
        <f t="shared" si="224"/>
        <v>0</v>
      </c>
      <c r="O863" s="22">
        <f t="shared" si="225"/>
        <v>0</v>
      </c>
      <c r="P863" s="35">
        <f>'Data Entry'!I863</f>
        <v>0</v>
      </c>
      <c r="Q863" s="35">
        <f>'Data Entry'!J863</f>
        <v>0</v>
      </c>
      <c r="R863" s="35">
        <f>'Data Entry'!K863</f>
        <v>0</v>
      </c>
      <c r="S863" s="35">
        <f>'Data Entry'!L863</f>
        <v>0</v>
      </c>
      <c r="T863" s="35">
        <f t="shared" si="226"/>
        <v>0</v>
      </c>
      <c r="U863" s="35">
        <f t="shared" si="227"/>
        <v>0</v>
      </c>
      <c r="V863" s="35" t="e">
        <f t="shared" si="235"/>
        <v>#DIV/0!</v>
      </c>
      <c r="W863" s="35" t="e">
        <f t="shared" si="236"/>
        <v>#DIV/0!</v>
      </c>
      <c r="X863" s="35">
        <f t="shared" si="237"/>
        <v>0</v>
      </c>
      <c r="Y863" s="35">
        <f t="shared" si="228"/>
        <v>0</v>
      </c>
      <c r="Z863" s="35">
        <f t="shared" si="229"/>
        <v>0</v>
      </c>
      <c r="AA863" s="35">
        <f t="shared" si="230"/>
        <v>0</v>
      </c>
      <c r="AB863" s="21">
        <f>'Data Entry'!S863</f>
        <v>0</v>
      </c>
      <c r="AC863" s="21">
        <f>'Data Entry'!T863</f>
        <v>0</v>
      </c>
      <c r="AD863" s="21">
        <f>'Data Entry'!U863</f>
        <v>0</v>
      </c>
      <c r="AE863" s="21">
        <f t="shared" si="231"/>
        <v>0</v>
      </c>
      <c r="AF863" s="13">
        <f>'Data Entry'!V863</f>
        <v>0</v>
      </c>
      <c r="AG863" s="13">
        <f t="shared" si="232"/>
        <v>0</v>
      </c>
      <c r="AH863" s="13">
        <f>'Data Entry'!W863</f>
        <v>0</v>
      </c>
      <c r="AI863" s="13">
        <f>'Data Entry'!X863</f>
        <v>0</v>
      </c>
      <c r="AJ863" s="13">
        <f>'Data Entry'!Y863</f>
        <v>0</v>
      </c>
      <c r="AK863" s="13">
        <f>'Data Entry'!Z863</f>
        <v>0</v>
      </c>
    </row>
    <row r="864" spans="1:37">
      <c r="A864" s="34">
        <f>'Data Entry'!A864</f>
        <v>0</v>
      </c>
      <c r="B864" s="34">
        <f>'Data Entry'!B864</f>
        <v>0</v>
      </c>
      <c r="C864" s="20">
        <f>IF('Data Entry'!C864="red",1,IF('Data Entry'!C864="blue",2,0))</f>
        <v>0</v>
      </c>
      <c r="D864" s="22">
        <f>'Data Entry'!D864</f>
        <v>0</v>
      </c>
      <c r="E864" s="22">
        <f>'Data Entry'!E864</f>
        <v>0</v>
      </c>
      <c r="F864" s="22">
        <f>'Data Entry'!F864</f>
        <v>0</v>
      </c>
      <c r="G864" s="22">
        <f>'Data Entry'!G864</f>
        <v>0</v>
      </c>
      <c r="H864" s="22">
        <f>'Data Entry'!H864</f>
        <v>0</v>
      </c>
      <c r="I864" s="22">
        <f t="shared" si="233"/>
        <v>0</v>
      </c>
      <c r="J864" s="22">
        <f t="shared" si="234"/>
        <v>0</v>
      </c>
      <c r="K864" s="22">
        <f t="shared" si="221"/>
        <v>0</v>
      </c>
      <c r="L864" s="22">
        <f t="shared" si="222"/>
        <v>0</v>
      </c>
      <c r="M864" s="22">
        <f t="shared" si="223"/>
        <v>0</v>
      </c>
      <c r="N864" s="22">
        <f t="shared" si="224"/>
        <v>0</v>
      </c>
      <c r="O864" s="22">
        <f t="shared" si="225"/>
        <v>0</v>
      </c>
      <c r="P864" s="35">
        <f>'Data Entry'!I864</f>
        <v>0</v>
      </c>
      <c r="Q864" s="35">
        <f>'Data Entry'!J864</f>
        <v>0</v>
      </c>
      <c r="R864" s="35">
        <f>'Data Entry'!K864</f>
        <v>0</v>
      </c>
      <c r="S864" s="35">
        <f>'Data Entry'!L864</f>
        <v>0</v>
      </c>
      <c r="T864" s="35">
        <f t="shared" si="226"/>
        <v>0</v>
      </c>
      <c r="U864" s="35">
        <f t="shared" si="227"/>
        <v>0</v>
      </c>
      <c r="V864" s="35" t="e">
        <f t="shared" si="235"/>
        <v>#DIV/0!</v>
      </c>
      <c r="W864" s="35" t="e">
        <f t="shared" si="236"/>
        <v>#DIV/0!</v>
      </c>
      <c r="X864" s="35">
        <f t="shared" si="237"/>
        <v>0</v>
      </c>
      <c r="Y864" s="35">
        <f t="shared" si="228"/>
        <v>0</v>
      </c>
      <c r="Z864" s="35">
        <f t="shared" si="229"/>
        <v>0</v>
      </c>
      <c r="AA864" s="35">
        <f t="shared" si="230"/>
        <v>0</v>
      </c>
      <c r="AB864" s="21">
        <f>'Data Entry'!S864</f>
        <v>0</v>
      </c>
      <c r="AC864" s="21">
        <f>'Data Entry'!T864</f>
        <v>0</v>
      </c>
      <c r="AD864" s="21">
        <f>'Data Entry'!U864</f>
        <v>0</v>
      </c>
      <c r="AE864" s="21">
        <f t="shared" si="231"/>
        <v>0</v>
      </c>
      <c r="AF864" s="13">
        <f>'Data Entry'!V864</f>
        <v>0</v>
      </c>
      <c r="AG864" s="13">
        <f t="shared" si="232"/>
        <v>0</v>
      </c>
      <c r="AH864" s="13">
        <f>'Data Entry'!W864</f>
        <v>0</v>
      </c>
      <c r="AI864" s="13">
        <f>'Data Entry'!X864</f>
        <v>0</v>
      </c>
      <c r="AJ864" s="13">
        <f>'Data Entry'!Y864</f>
        <v>0</v>
      </c>
      <c r="AK864" s="13">
        <f>'Data Entry'!Z864</f>
        <v>0</v>
      </c>
    </row>
    <row r="865" spans="1:37">
      <c r="A865" s="34">
        <f>'Data Entry'!A865</f>
        <v>0</v>
      </c>
      <c r="B865" s="34">
        <f>'Data Entry'!B865</f>
        <v>0</v>
      </c>
      <c r="C865" s="20">
        <f>IF('Data Entry'!C865="red",1,IF('Data Entry'!C865="blue",2,0))</f>
        <v>0</v>
      </c>
      <c r="D865" s="22">
        <f>'Data Entry'!D865</f>
        <v>0</v>
      </c>
      <c r="E865" s="22">
        <f>'Data Entry'!E865</f>
        <v>0</v>
      </c>
      <c r="F865" s="22">
        <f>'Data Entry'!F865</f>
        <v>0</v>
      </c>
      <c r="G865" s="22">
        <f>'Data Entry'!G865</f>
        <v>0</v>
      </c>
      <c r="H865" s="22">
        <f>'Data Entry'!H865</f>
        <v>0</v>
      </c>
      <c r="I865" s="22">
        <f t="shared" si="233"/>
        <v>0</v>
      </c>
      <c r="J865" s="22">
        <f t="shared" si="234"/>
        <v>0</v>
      </c>
      <c r="K865" s="22">
        <f t="shared" si="221"/>
        <v>0</v>
      </c>
      <c r="L865" s="22">
        <f t="shared" si="222"/>
        <v>0</v>
      </c>
      <c r="M865" s="22">
        <f t="shared" si="223"/>
        <v>0</v>
      </c>
      <c r="N865" s="22">
        <f t="shared" si="224"/>
        <v>0</v>
      </c>
      <c r="O865" s="22">
        <f t="shared" si="225"/>
        <v>0</v>
      </c>
      <c r="P865" s="35">
        <f>'Data Entry'!I865</f>
        <v>0</v>
      </c>
      <c r="Q865" s="35">
        <f>'Data Entry'!J865</f>
        <v>0</v>
      </c>
      <c r="R865" s="35">
        <f>'Data Entry'!K865</f>
        <v>0</v>
      </c>
      <c r="S865" s="35">
        <f>'Data Entry'!L865</f>
        <v>0</v>
      </c>
      <c r="T865" s="35">
        <f t="shared" si="226"/>
        <v>0</v>
      </c>
      <c r="U865" s="35">
        <f t="shared" si="227"/>
        <v>0</v>
      </c>
      <c r="V865" s="35" t="e">
        <f t="shared" si="235"/>
        <v>#DIV/0!</v>
      </c>
      <c r="W865" s="35" t="e">
        <f t="shared" si="236"/>
        <v>#DIV/0!</v>
      </c>
      <c r="X865" s="35">
        <f t="shared" si="237"/>
        <v>0</v>
      </c>
      <c r="Y865" s="35">
        <f t="shared" si="228"/>
        <v>0</v>
      </c>
      <c r="Z865" s="35">
        <f t="shared" si="229"/>
        <v>0</v>
      </c>
      <c r="AA865" s="35">
        <f t="shared" si="230"/>
        <v>0</v>
      </c>
      <c r="AB865" s="21">
        <f>'Data Entry'!S865</f>
        <v>0</v>
      </c>
      <c r="AC865" s="21">
        <f>'Data Entry'!T865</f>
        <v>0</v>
      </c>
      <c r="AD865" s="21">
        <f>'Data Entry'!U865</f>
        <v>0</v>
      </c>
      <c r="AE865" s="21">
        <f t="shared" si="231"/>
        <v>0</v>
      </c>
      <c r="AF865" s="13">
        <f>'Data Entry'!V865</f>
        <v>0</v>
      </c>
      <c r="AG865" s="13">
        <f t="shared" si="232"/>
        <v>0</v>
      </c>
      <c r="AH865" s="13">
        <f>'Data Entry'!W865</f>
        <v>0</v>
      </c>
      <c r="AI865" s="13">
        <f>'Data Entry'!X865</f>
        <v>0</v>
      </c>
      <c r="AJ865" s="13">
        <f>'Data Entry'!Y865</f>
        <v>0</v>
      </c>
      <c r="AK865" s="13">
        <f>'Data Entry'!Z865</f>
        <v>0</v>
      </c>
    </row>
    <row r="866" spans="1:37">
      <c r="A866" s="34">
        <f>'Data Entry'!A866</f>
        <v>0</v>
      </c>
      <c r="B866" s="34">
        <f>'Data Entry'!B866</f>
        <v>0</v>
      </c>
      <c r="C866" s="20">
        <f>IF('Data Entry'!C866="red",1,IF('Data Entry'!C866="blue",2,0))</f>
        <v>0</v>
      </c>
      <c r="D866" s="22">
        <f>'Data Entry'!D866</f>
        <v>0</v>
      </c>
      <c r="E866" s="22">
        <f>'Data Entry'!E866</f>
        <v>0</v>
      </c>
      <c r="F866" s="22">
        <f>'Data Entry'!F866</f>
        <v>0</v>
      </c>
      <c r="G866" s="22">
        <f>'Data Entry'!G866</f>
        <v>0</v>
      </c>
      <c r="H866" s="22">
        <f>'Data Entry'!H866</f>
        <v>0</v>
      </c>
      <c r="I866" s="22">
        <f t="shared" si="233"/>
        <v>0</v>
      </c>
      <c r="J866" s="22">
        <f t="shared" si="234"/>
        <v>0</v>
      </c>
      <c r="K866" s="22">
        <f t="shared" si="221"/>
        <v>0</v>
      </c>
      <c r="L866" s="22">
        <f t="shared" si="222"/>
        <v>0</v>
      </c>
      <c r="M866" s="22">
        <f t="shared" si="223"/>
        <v>0</v>
      </c>
      <c r="N866" s="22">
        <f t="shared" si="224"/>
        <v>0</v>
      </c>
      <c r="O866" s="22">
        <f t="shared" si="225"/>
        <v>0</v>
      </c>
      <c r="P866" s="35">
        <f>'Data Entry'!I866</f>
        <v>0</v>
      </c>
      <c r="Q866" s="35">
        <f>'Data Entry'!J866</f>
        <v>0</v>
      </c>
      <c r="R866" s="35">
        <f>'Data Entry'!K866</f>
        <v>0</v>
      </c>
      <c r="S866" s="35">
        <f>'Data Entry'!L866</f>
        <v>0</v>
      </c>
      <c r="T866" s="35">
        <f t="shared" si="226"/>
        <v>0</v>
      </c>
      <c r="U866" s="35">
        <f t="shared" si="227"/>
        <v>0</v>
      </c>
      <c r="V866" s="35" t="e">
        <f t="shared" si="235"/>
        <v>#DIV/0!</v>
      </c>
      <c r="W866" s="35" t="e">
        <f t="shared" si="236"/>
        <v>#DIV/0!</v>
      </c>
      <c r="X866" s="35">
        <f t="shared" si="237"/>
        <v>0</v>
      </c>
      <c r="Y866" s="35">
        <f t="shared" si="228"/>
        <v>0</v>
      </c>
      <c r="Z866" s="35">
        <f t="shared" si="229"/>
        <v>0</v>
      </c>
      <c r="AA866" s="35">
        <f t="shared" si="230"/>
        <v>0</v>
      </c>
      <c r="AB866" s="21">
        <f>'Data Entry'!S866</f>
        <v>0</v>
      </c>
      <c r="AC866" s="21">
        <f>'Data Entry'!T866</f>
        <v>0</v>
      </c>
      <c r="AD866" s="21">
        <f>'Data Entry'!U866</f>
        <v>0</v>
      </c>
      <c r="AE866" s="21">
        <f t="shared" si="231"/>
        <v>0</v>
      </c>
      <c r="AF866" s="13">
        <f>'Data Entry'!V866</f>
        <v>0</v>
      </c>
      <c r="AG866" s="13">
        <f t="shared" si="232"/>
        <v>0</v>
      </c>
      <c r="AH866" s="13">
        <f>'Data Entry'!W866</f>
        <v>0</v>
      </c>
      <c r="AI866" s="13">
        <f>'Data Entry'!X866</f>
        <v>0</v>
      </c>
      <c r="AJ866" s="13">
        <f>'Data Entry'!Y866</f>
        <v>0</v>
      </c>
      <c r="AK866" s="13">
        <f>'Data Entry'!Z866</f>
        <v>0</v>
      </c>
    </row>
    <row r="867" spans="1:37">
      <c r="A867" s="34">
        <f>'Data Entry'!A867</f>
        <v>0</v>
      </c>
      <c r="B867" s="34">
        <f>'Data Entry'!B867</f>
        <v>0</v>
      </c>
      <c r="C867" s="20">
        <f>IF('Data Entry'!C867="red",1,IF('Data Entry'!C867="blue",2,0))</f>
        <v>0</v>
      </c>
      <c r="D867" s="22">
        <f>'Data Entry'!D867</f>
        <v>0</v>
      </c>
      <c r="E867" s="22">
        <f>'Data Entry'!E867</f>
        <v>0</v>
      </c>
      <c r="F867" s="22">
        <f>'Data Entry'!F867</f>
        <v>0</v>
      </c>
      <c r="G867" s="22">
        <f>'Data Entry'!G867</f>
        <v>0</v>
      </c>
      <c r="H867" s="22">
        <f>'Data Entry'!H867</f>
        <v>0</v>
      </c>
      <c r="I867" s="22">
        <f t="shared" si="233"/>
        <v>0</v>
      </c>
      <c r="J867" s="22">
        <f t="shared" si="234"/>
        <v>0</v>
      </c>
      <c r="K867" s="22">
        <f t="shared" si="221"/>
        <v>0</v>
      </c>
      <c r="L867" s="22">
        <f t="shared" si="222"/>
        <v>0</v>
      </c>
      <c r="M867" s="22">
        <f t="shared" si="223"/>
        <v>0</v>
      </c>
      <c r="N867" s="22">
        <f t="shared" si="224"/>
        <v>0</v>
      </c>
      <c r="O867" s="22">
        <f t="shared" si="225"/>
        <v>0</v>
      </c>
      <c r="P867" s="35">
        <f>'Data Entry'!I867</f>
        <v>0</v>
      </c>
      <c r="Q867" s="35">
        <f>'Data Entry'!J867</f>
        <v>0</v>
      </c>
      <c r="R867" s="35">
        <f>'Data Entry'!K867</f>
        <v>0</v>
      </c>
      <c r="S867" s="35">
        <f>'Data Entry'!L867</f>
        <v>0</v>
      </c>
      <c r="T867" s="35">
        <f t="shared" si="226"/>
        <v>0</v>
      </c>
      <c r="U867" s="35">
        <f t="shared" si="227"/>
        <v>0</v>
      </c>
      <c r="V867" s="35" t="e">
        <f t="shared" si="235"/>
        <v>#DIV/0!</v>
      </c>
      <c r="W867" s="35" t="e">
        <f t="shared" si="236"/>
        <v>#DIV/0!</v>
      </c>
      <c r="X867" s="35">
        <f t="shared" si="237"/>
        <v>0</v>
      </c>
      <c r="Y867" s="35">
        <f t="shared" si="228"/>
        <v>0</v>
      </c>
      <c r="Z867" s="35">
        <f t="shared" si="229"/>
        <v>0</v>
      </c>
      <c r="AA867" s="35">
        <f t="shared" si="230"/>
        <v>0</v>
      </c>
      <c r="AB867" s="21">
        <f>'Data Entry'!S867</f>
        <v>0</v>
      </c>
      <c r="AC867" s="21">
        <f>'Data Entry'!T867</f>
        <v>0</v>
      </c>
      <c r="AD867" s="21">
        <f>'Data Entry'!U867</f>
        <v>0</v>
      </c>
      <c r="AE867" s="21">
        <f t="shared" si="231"/>
        <v>0</v>
      </c>
      <c r="AF867" s="13">
        <f>'Data Entry'!V867</f>
        <v>0</v>
      </c>
      <c r="AG867" s="13">
        <f t="shared" si="232"/>
        <v>0</v>
      </c>
      <c r="AH867" s="13">
        <f>'Data Entry'!W867</f>
        <v>0</v>
      </c>
      <c r="AI867" s="13">
        <f>'Data Entry'!X867</f>
        <v>0</v>
      </c>
      <c r="AJ867" s="13">
        <f>'Data Entry'!Y867</f>
        <v>0</v>
      </c>
      <c r="AK867" s="13">
        <f>'Data Entry'!Z867</f>
        <v>0</v>
      </c>
    </row>
    <row r="868" spans="1:37">
      <c r="A868" s="34">
        <f>'Data Entry'!A868</f>
        <v>0</v>
      </c>
      <c r="B868" s="34">
        <f>'Data Entry'!B868</f>
        <v>0</v>
      </c>
      <c r="C868" s="20">
        <f>IF('Data Entry'!C868="red",1,IF('Data Entry'!C868="blue",2,0))</f>
        <v>0</v>
      </c>
      <c r="D868" s="22">
        <f>'Data Entry'!D868</f>
        <v>0</v>
      </c>
      <c r="E868" s="22">
        <f>'Data Entry'!E868</f>
        <v>0</v>
      </c>
      <c r="F868" s="22">
        <f>'Data Entry'!F868</f>
        <v>0</v>
      </c>
      <c r="G868" s="22">
        <f>'Data Entry'!G868</f>
        <v>0</v>
      </c>
      <c r="H868" s="22">
        <f>'Data Entry'!H868</f>
        <v>0</v>
      </c>
      <c r="I868" s="22">
        <f t="shared" si="233"/>
        <v>0</v>
      </c>
      <c r="J868" s="22">
        <f t="shared" si="234"/>
        <v>0</v>
      </c>
      <c r="K868" s="22">
        <f t="shared" si="221"/>
        <v>0</v>
      </c>
      <c r="L868" s="22">
        <f t="shared" si="222"/>
        <v>0</v>
      </c>
      <c r="M868" s="22">
        <f t="shared" si="223"/>
        <v>0</v>
      </c>
      <c r="N868" s="22">
        <f t="shared" si="224"/>
        <v>0</v>
      </c>
      <c r="O868" s="22">
        <f t="shared" si="225"/>
        <v>0</v>
      </c>
      <c r="P868" s="35">
        <f>'Data Entry'!I868</f>
        <v>0</v>
      </c>
      <c r="Q868" s="35">
        <f>'Data Entry'!J868</f>
        <v>0</v>
      </c>
      <c r="R868" s="35">
        <f>'Data Entry'!K868</f>
        <v>0</v>
      </c>
      <c r="S868" s="35">
        <f>'Data Entry'!L868</f>
        <v>0</v>
      </c>
      <c r="T868" s="35">
        <f t="shared" si="226"/>
        <v>0</v>
      </c>
      <c r="U868" s="35">
        <f t="shared" si="227"/>
        <v>0</v>
      </c>
      <c r="V868" s="35" t="e">
        <f t="shared" si="235"/>
        <v>#DIV/0!</v>
      </c>
      <c r="W868" s="35" t="e">
        <f t="shared" si="236"/>
        <v>#DIV/0!</v>
      </c>
      <c r="X868" s="35">
        <f t="shared" si="237"/>
        <v>0</v>
      </c>
      <c r="Y868" s="35">
        <f t="shared" si="228"/>
        <v>0</v>
      </c>
      <c r="Z868" s="35">
        <f t="shared" si="229"/>
        <v>0</v>
      </c>
      <c r="AA868" s="35">
        <f t="shared" si="230"/>
        <v>0</v>
      </c>
      <c r="AB868" s="21">
        <f>'Data Entry'!S868</f>
        <v>0</v>
      </c>
      <c r="AC868" s="21">
        <f>'Data Entry'!T868</f>
        <v>0</v>
      </c>
      <c r="AD868" s="21">
        <f>'Data Entry'!U868</f>
        <v>0</v>
      </c>
      <c r="AE868" s="21">
        <f t="shared" si="231"/>
        <v>0</v>
      </c>
      <c r="AF868" s="13">
        <f>'Data Entry'!V868</f>
        <v>0</v>
      </c>
      <c r="AG868" s="13">
        <f t="shared" si="232"/>
        <v>0</v>
      </c>
      <c r="AH868" s="13">
        <f>'Data Entry'!W868</f>
        <v>0</v>
      </c>
      <c r="AI868" s="13">
        <f>'Data Entry'!X868</f>
        <v>0</v>
      </c>
      <c r="AJ868" s="13">
        <f>'Data Entry'!Y868</f>
        <v>0</v>
      </c>
      <c r="AK868" s="13">
        <f>'Data Entry'!Z868</f>
        <v>0</v>
      </c>
    </row>
    <row r="869" spans="1:37">
      <c r="A869" s="34">
        <f>'Data Entry'!A869</f>
        <v>0</v>
      </c>
      <c r="B869" s="34">
        <f>'Data Entry'!B869</f>
        <v>0</v>
      </c>
      <c r="C869" s="20">
        <f>IF('Data Entry'!C869="red",1,IF('Data Entry'!C869="blue",2,0))</f>
        <v>0</v>
      </c>
      <c r="D869" s="22">
        <f>'Data Entry'!D869</f>
        <v>0</v>
      </c>
      <c r="E869" s="22">
        <f>'Data Entry'!E869</f>
        <v>0</v>
      </c>
      <c r="F869" s="22">
        <f>'Data Entry'!F869</f>
        <v>0</v>
      </c>
      <c r="G869" s="22">
        <f>'Data Entry'!G869</f>
        <v>0</v>
      </c>
      <c r="H869" s="22">
        <f>'Data Entry'!H869</f>
        <v>0</v>
      </c>
      <c r="I869" s="22">
        <f t="shared" si="233"/>
        <v>0</v>
      </c>
      <c r="J869" s="22">
        <f t="shared" si="234"/>
        <v>0</v>
      </c>
      <c r="K869" s="22">
        <f t="shared" si="221"/>
        <v>0</v>
      </c>
      <c r="L869" s="22">
        <f t="shared" si="222"/>
        <v>0</v>
      </c>
      <c r="M869" s="22">
        <f t="shared" si="223"/>
        <v>0</v>
      </c>
      <c r="N869" s="22">
        <f t="shared" si="224"/>
        <v>0</v>
      </c>
      <c r="O869" s="22">
        <f t="shared" si="225"/>
        <v>0</v>
      </c>
      <c r="P869" s="35">
        <f>'Data Entry'!I869</f>
        <v>0</v>
      </c>
      <c r="Q869" s="35">
        <f>'Data Entry'!J869</f>
        <v>0</v>
      </c>
      <c r="R869" s="35">
        <f>'Data Entry'!K869</f>
        <v>0</v>
      </c>
      <c r="S869" s="35">
        <f>'Data Entry'!L869</f>
        <v>0</v>
      </c>
      <c r="T869" s="35">
        <f t="shared" si="226"/>
        <v>0</v>
      </c>
      <c r="U869" s="35">
        <f t="shared" si="227"/>
        <v>0</v>
      </c>
      <c r="V869" s="35" t="e">
        <f t="shared" si="235"/>
        <v>#DIV/0!</v>
      </c>
      <c r="W869" s="35" t="e">
        <f t="shared" si="236"/>
        <v>#DIV/0!</v>
      </c>
      <c r="X869" s="35">
        <f t="shared" si="237"/>
        <v>0</v>
      </c>
      <c r="Y869" s="35">
        <f t="shared" si="228"/>
        <v>0</v>
      </c>
      <c r="Z869" s="35">
        <f t="shared" si="229"/>
        <v>0</v>
      </c>
      <c r="AA869" s="35">
        <f t="shared" si="230"/>
        <v>0</v>
      </c>
      <c r="AB869" s="21">
        <f>'Data Entry'!S869</f>
        <v>0</v>
      </c>
      <c r="AC869" s="21">
        <f>'Data Entry'!T869</f>
        <v>0</v>
      </c>
      <c r="AD869" s="21">
        <f>'Data Entry'!U869</f>
        <v>0</v>
      </c>
      <c r="AE869" s="21">
        <f t="shared" si="231"/>
        <v>0</v>
      </c>
      <c r="AF869" s="13">
        <f>'Data Entry'!V869</f>
        <v>0</v>
      </c>
      <c r="AG869" s="13">
        <f t="shared" si="232"/>
        <v>0</v>
      </c>
      <c r="AH869" s="13">
        <f>'Data Entry'!W869</f>
        <v>0</v>
      </c>
      <c r="AI869" s="13">
        <f>'Data Entry'!X869</f>
        <v>0</v>
      </c>
      <c r="AJ869" s="13">
        <f>'Data Entry'!Y869</f>
        <v>0</v>
      </c>
      <c r="AK869" s="13">
        <f>'Data Entry'!Z869</f>
        <v>0</v>
      </c>
    </row>
    <row r="870" spans="1:37">
      <c r="A870" s="34">
        <f>'Data Entry'!A870</f>
        <v>0</v>
      </c>
      <c r="B870" s="34">
        <f>'Data Entry'!B870</f>
        <v>0</v>
      </c>
      <c r="C870" s="20">
        <f>IF('Data Entry'!C870="red",1,IF('Data Entry'!C870="blue",2,0))</f>
        <v>0</v>
      </c>
      <c r="D870" s="22">
        <f>'Data Entry'!D870</f>
        <v>0</v>
      </c>
      <c r="E870" s="22">
        <f>'Data Entry'!E870</f>
        <v>0</v>
      </c>
      <c r="F870" s="22">
        <f>'Data Entry'!F870</f>
        <v>0</v>
      </c>
      <c r="G870" s="22">
        <f>'Data Entry'!G870</f>
        <v>0</v>
      </c>
      <c r="H870" s="22">
        <f>'Data Entry'!H870</f>
        <v>0</v>
      </c>
      <c r="I870" s="22">
        <f t="shared" si="233"/>
        <v>0</v>
      </c>
      <c r="J870" s="22">
        <f t="shared" si="234"/>
        <v>0</v>
      </c>
      <c r="K870" s="22">
        <f t="shared" si="221"/>
        <v>0</v>
      </c>
      <c r="L870" s="22">
        <f t="shared" si="222"/>
        <v>0</v>
      </c>
      <c r="M870" s="22">
        <f t="shared" si="223"/>
        <v>0</v>
      </c>
      <c r="N870" s="22">
        <f t="shared" si="224"/>
        <v>0</v>
      </c>
      <c r="O870" s="22">
        <f t="shared" si="225"/>
        <v>0</v>
      </c>
      <c r="P870" s="35">
        <f>'Data Entry'!I870</f>
        <v>0</v>
      </c>
      <c r="Q870" s="35">
        <f>'Data Entry'!J870</f>
        <v>0</v>
      </c>
      <c r="R870" s="35">
        <f>'Data Entry'!K870</f>
        <v>0</v>
      </c>
      <c r="S870" s="35">
        <f>'Data Entry'!L870</f>
        <v>0</v>
      </c>
      <c r="T870" s="35">
        <f t="shared" si="226"/>
        <v>0</v>
      </c>
      <c r="U870" s="35">
        <f t="shared" si="227"/>
        <v>0</v>
      </c>
      <c r="V870" s="35" t="e">
        <f t="shared" si="235"/>
        <v>#DIV/0!</v>
      </c>
      <c r="W870" s="35" t="e">
        <f t="shared" si="236"/>
        <v>#DIV/0!</v>
      </c>
      <c r="X870" s="35">
        <f t="shared" si="237"/>
        <v>0</v>
      </c>
      <c r="Y870" s="35">
        <f t="shared" si="228"/>
        <v>0</v>
      </c>
      <c r="Z870" s="35">
        <f t="shared" si="229"/>
        <v>0</v>
      </c>
      <c r="AA870" s="35">
        <f t="shared" si="230"/>
        <v>0</v>
      </c>
      <c r="AB870" s="21">
        <f>'Data Entry'!S870</f>
        <v>0</v>
      </c>
      <c r="AC870" s="21">
        <f>'Data Entry'!T870</f>
        <v>0</v>
      </c>
      <c r="AD870" s="21">
        <f>'Data Entry'!U870</f>
        <v>0</v>
      </c>
      <c r="AE870" s="21">
        <f t="shared" si="231"/>
        <v>0</v>
      </c>
      <c r="AF870" s="13">
        <f>'Data Entry'!V870</f>
        <v>0</v>
      </c>
      <c r="AG870" s="13">
        <f t="shared" si="232"/>
        <v>0</v>
      </c>
      <c r="AH870" s="13">
        <f>'Data Entry'!W870</f>
        <v>0</v>
      </c>
      <c r="AI870" s="13">
        <f>'Data Entry'!X870</f>
        <v>0</v>
      </c>
      <c r="AJ870" s="13">
        <f>'Data Entry'!Y870</f>
        <v>0</v>
      </c>
      <c r="AK870" s="13">
        <f>'Data Entry'!Z870</f>
        <v>0</v>
      </c>
    </row>
    <row r="871" spans="1:37">
      <c r="A871" s="34">
        <f>'Data Entry'!A871</f>
        <v>0</v>
      </c>
      <c r="B871" s="34">
        <f>'Data Entry'!B871</f>
        <v>0</v>
      </c>
      <c r="C871" s="20">
        <f>IF('Data Entry'!C871="red",1,IF('Data Entry'!C871="blue",2,0))</f>
        <v>0</v>
      </c>
      <c r="D871" s="22">
        <f>'Data Entry'!D871</f>
        <v>0</v>
      </c>
      <c r="E871" s="22">
        <f>'Data Entry'!E871</f>
        <v>0</v>
      </c>
      <c r="F871" s="22">
        <f>'Data Entry'!F871</f>
        <v>0</v>
      </c>
      <c r="G871" s="22">
        <f>'Data Entry'!G871</f>
        <v>0</v>
      </c>
      <c r="H871" s="22">
        <f>'Data Entry'!H871</f>
        <v>0</v>
      </c>
      <c r="I871" s="22">
        <f t="shared" si="233"/>
        <v>0</v>
      </c>
      <c r="J871" s="22">
        <f t="shared" si="234"/>
        <v>0</v>
      </c>
      <c r="K871" s="22">
        <f t="shared" si="221"/>
        <v>0</v>
      </c>
      <c r="L871" s="22">
        <f t="shared" si="222"/>
        <v>0</v>
      </c>
      <c r="M871" s="22">
        <f t="shared" si="223"/>
        <v>0</v>
      </c>
      <c r="N871" s="22">
        <f t="shared" si="224"/>
        <v>0</v>
      </c>
      <c r="O871" s="22">
        <f t="shared" si="225"/>
        <v>0</v>
      </c>
      <c r="P871" s="35">
        <f>'Data Entry'!I871</f>
        <v>0</v>
      </c>
      <c r="Q871" s="35">
        <f>'Data Entry'!J871</f>
        <v>0</v>
      </c>
      <c r="R871" s="35">
        <f>'Data Entry'!K871</f>
        <v>0</v>
      </c>
      <c r="S871" s="35">
        <f>'Data Entry'!L871</f>
        <v>0</v>
      </c>
      <c r="T871" s="35">
        <f t="shared" si="226"/>
        <v>0</v>
      </c>
      <c r="U871" s="35">
        <f t="shared" si="227"/>
        <v>0</v>
      </c>
      <c r="V871" s="35" t="e">
        <f t="shared" si="235"/>
        <v>#DIV/0!</v>
      </c>
      <c r="W871" s="35" t="e">
        <f t="shared" si="236"/>
        <v>#DIV/0!</v>
      </c>
      <c r="X871" s="35">
        <f t="shared" si="237"/>
        <v>0</v>
      </c>
      <c r="Y871" s="35">
        <f t="shared" si="228"/>
        <v>0</v>
      </c>
      <c r="Z871" s="35">
        <f t="shared" si="229"/>
        <v>0</v>
      </c>
      <c r="AA871" s="35">
        <f t="shared" si="230"/>
        <v>0</v>
      </c>
      <c r="AB871" s="21">
        <f>'Data Entry'!S871</f>
        <v>0</v>
      </c>
      <c r="AC871" s="21">
        <f>'Data Entry'!T871</f>
        <v>0</v>
      </c>
      <c r="AD871" s="21">
        <f>'Data Entry'!U871</f>
        <v>0</v>
      </c>
      <c r="AE871" s="21">
        <f t="shared" si="231"/>
        <v>0</v>
      </c>
      <c r="AF871" s="13">
        <f>'Data Entry'!V871</f>
        <v>0</v>
      </c>
      <c r="AG871" s="13">
        <f t="shared" si="232"/>
        <v>0</v>
      </c>
      <c r="AH871" s="13">
        <f>'Data Entry'!W871</f>
        <v>0</v>
      </c>
      <c r="AI871" s="13">
        <f>'Data Entry'!X871</f>
        <v>0</v>
      </c>
      <c r="AJ871" s="13">
        <f>'Data Entry'!Y871</f>
        <v>0</v>
      </c>
      <c r="AK871" s="13">
        <f>'Data Entry'!Z871</f>
        <v>0</v>
      </c>
    </row>
    <row r="872" spans="1:37">
      <c r="A872" s="34">
        <f>'Data Entry'!A872</f>
        <v>0</v>
      </c>
      <c r="B872" s="34">
        <f>'Data Entry'!B872</f>
        <v>0</v>
      </c>
      <c r="C872" s="20">
        <f>IF('Data Entry'!C872="red",1,IF('Data Entry'!C872="blue",2,0))</f>
        <v>0</v>
      </c>
      <c r="D872" s="22">
        <f>'Data Entry'!D872</f>
        <v>0</v>
      </c>
      <c r="E872" s="22">
        <f>'Data Entry'!E872</f>
        <v>0</v>
      </c>
      <c r="F872" s="22">
        <f>'Data Entry'!F872</f>
        <v>0</v>
      </c>
      <c r="G872" s="22">
        <f>'Data Entry'!G872</f>
        <v>0</v>
      </c>
      <c r="H872" s="22">
        <f>'Data Entry'!H872</f>
        <v>0</v>
      </c>
      <c r="I872" s="22">
        <f t="shared" si="233"/>
        <v>0</v>
      </c>
      <c r="J872" s="22">
        <f t="shared" si="234"/>
        <v>0</v>
      </c>
      <c r="K872" s="22">
        <f t="shared" si="221"/>
        <v>0</v>
      </c>
      <c r="L872" s="22">
        <f t="shared" si="222"/>
        <v>0</v>
      </c>
      <c r="M872" s="22">
        <f t="shared" si="223"/>
        <v>0</v>
      </c>
      <c r="N872" s="22">
        <f t="shared" si="224"/>
        <v>0</v>
      </c>
      <c r="O872" s="22">
        <f t="shared" si="225"/>
        <v>0</v>
      </c>
      <c r="P872" s="35">
        <f>'Data Entry'!I872</f>
        <v>0</v>
      </c>
      <c r="Q872" s="35">
        <f>'Data Entry'!J872</f>
        <v>0</v>
      </c>
      <c r="R872" s="35">
        <f>'Data Entry'!K872</f>
        <v>0</v>
      </c>
      <c r="S872" s="35">
        <f>'Data Entry'!L872</f>
        <v>0</v>
      </c>
      <c r="T872" s="35">
        <f t="shared" si="226"/>
        <v>0</v>
      </c>
      <c r="U872" s="35">
        <f t="shared" si="227"/>
        <v>0</v>
      </c>
      <c r="V872" s="35" t="e">
        <f t="shared" si="235"/>
        <v>#DIV/0!</v>
      </c>
      <c r="W872" s="35" t="e">
        <f t="shared" si="236"/>
        <v>#DIV/0!</v>
      </c>
      <c r="X872" s="35">
        <f t="shared" si="237"/>
        <v>0</v>
      </c>
      <c r="Y872" s="35">
        <f t="shared" si="228"/>
        <v>0</v>
      </c>
      <c r="Z872" s="35">
        <f t="shared" si="229"/>
        <v>0</v>
      </c>
      <c r="AA872" s="35">
        <f t="shared" si="230"/>
        <v>0</v>
      </c>
      <c r="AB872" s="21">
        <f>'Data Entry'!S872</f>
        <v>0</v>
      </c>
      <c r="AC872" s="21">
        <f>'Data Entry'!T872</f>
        <v>0</v>
      </c>
      <c r="AD872" s="21">
        <f>'Data Entry'!U872</f>
        <v>0</v>
      </c>
      <c r="AE872" s="21">
        <f t="shared" si="231"/>
        <v>0</v>
      </c>
      <c r="AF872" s="13">
        <f>'Data Entry'!V872</f>
        <v>0</v>
      </c>
      <c r="AG872" s="13">
        <f t="shared" si="232"/>
        <v>0</v>
      </c>
      <c r="AH872" s="13">
        <f>'Data Entry'!W872</f>
        <v>0</v>
      </c>
      <c r="AI872" s="13">
        <f>'Data Entry'!X872</f>
        <v>0</v>
      </c>
      <c r="AJ872" s="13">
        <f>'Data Entry'!Y872</f>
        <v>0</v>
      </c>
      <c r="AK872" s="13">
        <f>'Data Entry'!Z872</f>
        <v>0</v>
      </c>
    </row>
    <row r="873" spans="1:37">
      <c r="A873" s="34">
        <f>'Data Entry'!A873</f>
        <v>0</v>
      </c>
      <c r="B873" s="34">
        <f>'Data Entry'!B873</f>
        <v>0</v>
      </c>
      <c r="C873" s="20">
        <f>IF('Data Entry'!C873="red",1,IF('Data Entry'!C873="blue",2,0))</f>
        <v>0</v>
      </c>
      <c r="D873" s="22">
        <f>'Data Entry'!D873</f>
        <v>0</v>
      </c>
      <c r="E873" s="22">
        <f>'Data Entry'!E873</f>
        <v>0</v>
      </c>
      <c r="F873" s="22">
        <f>'Data Entry'!F873</f>
        <v>0</v>
      </c>
      <c r="G873" s="22">
        <f>'Data Entry'!G873</f>
        <v>0</v>
      </c>
      <c r="H873" s="22">
        <f>'Data Entry'!H873</f>
        <v>0</v>
      </c>
      <c r="I873" s="22">
        <f t="shared" si="233"/>
        <v>0</v>
      </c>
      <c r="J873" s="22">
        <f t="shared" si="234"/>
        <v>0</v>
      </c>
      <c r="K873" s="22">
        <f t="shared" si="221"/>
        <v>0</v>
      </c>
      <c r="L873" s="22">
        <f t="shared" si="222"/>
        <v>0</v>
      </c>
      <c r="M873" s="22">
        <f t="shared" si="223"/>
        <v>0</v>
      </c>
      <c r="N873" s="22">
        <f t="shared" si="224"/>
        <v>0</v>
      </c>
      <c r="O873" s="22">
        <f t="shared" si="225"/>
        <v>0</v>
      </c>
      <c r="P873" s="35">
        <f>'Data Entry'!I873</f>
        <v>0</v>
      </c>
      <c r="Q873" s="35">
        <f>'Data Entry'!J873</f>
        <v>0</v>
      </c>
      <c r="R873" s="35">
        <f>'Data Entry'!K873</f>
        <v>0</v>
      </c>
      <c r="S873" s="35">
        <f>'Data Entry'!L873</f>
        <v>0</v>
      </c>
      <c r="T873" s="35">
        <f t="shared" si="226"/>
        <v>0</v>
      </c>
      <c r="U873" s="35">
        <f t="shared" si="227"/>
        <v>0</v>
      </c>
      <c r="V873" s="35" t="e">
        <f t="shared" si="235"/>
        <v>#DIV/0!</v>
      </c>
      <c r="W873" s="35" t="e">
        <f t="shared" si="236"/>
        <v>#DIV/0!</v>
      </c>
      <c r="X873" s="35">
        <f t="shared" si="237"/>
        <v>0</v>
      </c>
      <c r="Y873" s="35">
        <f t="shared" si="228"/>
        <v>0</v>
      </c>
      <c r="Z873" s="35">
        <f t="shared" si="229"/>
        <v>0</v>
      </c>
      <c r="AA873" s="35">
        <f t="shared" si="230"/>
        <v>0</v>
      </c>
      <c r="AB873" s="21">
        <f>'Data Entry'!S873</f>
        <v>0</v>
      </c>
      <c r="AC873" s="21">
        <f>'Data Entry'!T873</f>
        <v>0</v>
      </c>
      <c r="AD873" s="21">
        <f>'Data Entry'!U873</f>
        <v>0</v>
      </c>
      <c r="AE873" s="21">
        <f t="shared" si="231"/>
        <v>0</v>
      </c>
      <c r="AF873" s="13">
        <f>'Data Entry'!V873</f>
        <v>0</v>
      </c>
      <c r="AG873" s="13">
        <f t="shared" si="232"/>
        <v>0</v>
      </c>
      <c r="AH873" s="13">
        <f>'Data Entry'!W873</f>
        <v>0</v>
      </c>
      <c r="AI873" s="13">
        <f>'Data Entry'!X873</f>
        <v>0</v>
      </c>
      <c r="AJ873" s="13">
        <f>'Data Entry'!Y873</f>
        <v>0</v>
      </c>
      <c r="AK873" s="13">
        <f>'Data Entry'!Z873</f>
        <v>0</v>
      </c>
    </row>
    <row r="874" spans="1:37">
      <c r="A874" s="34">
        <f>'Data Entry'!A874</f>
        <v>0</v>
      </c>
      <c r="B874" s="34">
        <f>'Data Entry'!B874</f>
        <v>0</v>
      </c>
      <c r="C874" s="20">
        <f>IF('Data Entry'!C874="red",1,IF('Data Entry'!C874="blue",2,0))</f>
        <v>0</v>
      </c>
      <c r="D874" s="22">
        <f>'Data Entry'!D874</f>
        <v>0</v>
      </c>
      <c r="E874" s="22">
        <f>'Data Entry'!E874</f>
        <v>0</v>
      </c>
      <c r="F874" s="22">
        <f>'Data Entry'!F874</f>
        <v>0</v>
      </c>
      <c r="G874" s="22">
        <f>'Data Entry'!G874</f>
        <v>0</v>
      </c>
      <c r="H874" s="22">
        <f>'Data Entry'!H874</f>
        <v>0</v>
      </c>
      <c r="I874" s="22">
        <f t="shared" si="233"/>
        <v>0</v>
      </c>
      <c r="J874" s="22">
        <f t="shared" si="234"/>
        <v>0</v>
      </c>
      <c r="K874" s="22">
        <f t="shared" si="221"/>
        <v>0</v>
      </c>
      <c r="L874" s="22">
        <f t="shared" si="222"/>
        <v>0</v>
      </c>
      <c r="M874" s="22">
        <f t="shared" si="223"/>
        <v>0</v>
      </c>
      <c r="N874" s="22">
        <f t="shared" si="224"/>
        <v>0</v>
      </c>
      <c r="O874" s="22">
        <f t="shared" si="225"/>
        <v>0</v>
      </c>
      <c r="P874" s="35">
        <f>'Data Entry'!I874</f>
        <v>0</v>
      </c>
      <c r="Q874" s="35">
        <f>'Data Entry'!J874</f>
        <v>0</v>
      </c>
      <c r="R874" s="35">
        <f>'Data Entry'!K874</f>
        <v>0</v>
      </c>
      <c r="S874" s="35">
        <f>'Data Entry'!L874</f>
        <v>0</v>
      </c>
      <c r="T874" s="35">
        <f t="shared" si="226"/>
        <v>0</v>
      </c>
      <c r="U874" s="35">
        <f t="shared" si="227"/>
        <v>0</v>
      </c>
      <c r="V874" s="35" t="e">
        <f t="shared" si="235"/>
        <v>#DIV/0!</v>
      </c>
      <c r="W874" s="35" t="e">
        <f t="shared" si="236"/>
        <v>#DIV/0!</v>
      </c>
      <c r="X874" s="35">
        <f t="shared" si="237"/>
        <v>0</v>
      </c>
      <c r="Y874" s="35">
        <f t="shared" si="228"/>
        <v>0</v>
      </c>
      <c r="Z874" s="35">
        <f t="shared" si="229"/>
        <v>0</v>
      </c>
      <c r="AA874" s="35">
        <f t="shared" si="230"/>
        <v>0</v>
      </c>
      <c r="AB874" s="21">
        <f>'Data Entry'!S874</f>
        <v>0</v>
      </c>
      <c r="AC874" s="21">
        <f>'Data Entry'!T874</f>
        <v>0</v>
      </c>
      <c r="AD874" s="21">
        <f>'Data Entry'!U874</f>
        <v>0</v>
      </c>
      <c r="AE874" s="21">
        <f t="shared" si="231"/>
        <v>0</v>
      </c>
      <c r="AF874" s="13">
        <f>'Data Entry'!V874</f>
        <v>0</v>
      </c>
      <c r="AG874" s="13">
        <f t="shared" si="232"/>
        <v>0</v>
      </c>
      <c r="AH874" s="13">
        <f>'Data Entry'!W874</f>
        <v>0</v>
      </c>
      <c r="AI874" s="13">
        <f>'Data Entry'!X874</f>
        <v>0</v>
      </c>
      <c r="AJ874" s="13">
        <f>'Data Entry'!Y874</f>
        <v>0</v>
      </c>
      <c r="AK874" s="13">
        <f>'Data Entry'!Z874</f>
        <v>0</v>
      </c>
    </row>
    <row r="875" spans="1:37">
      <c r="A875" s="34">
        <f>'Data Entry'!A875</f>
        <v>0</v>
      </c>
      <c r="B875" s="34">
        <f>'Data Entry'!B875</f>
        <v>0</v>
      </c>
      <c r="C875" s="20">
        <f>IF('Data Entry'!C875="red",1,IF('Data Entry'!C875="blue",2,0))</f>
        <v>0</v>
      </c>
      <c r="D875" s="22">
        <f>'Data Entry'!D875</f>
        <v>0</v>
      </c>
      <c r="E875" s="22">
        <f>'Data Entry'!E875</f>
        <v>0</v>
      </c>
      <c r="F875" s="22">
        <f>'Data Entry'!F875</f>
        <v>0</v>
      </c>
      <c r="G875" s="22">
        <f>'Data Entry'!G875</f>
        <v>0</v>
      </c>
      <c r="H875" s="22">
        <f>'Data Entry'!H875</f>
        <v>0</v>
      </c>
      <c r="I875" s="22">
        <f t="shared" si="233"/>
        <v>0</v>
      </c>
      <c r="J875" s="22">
        <f t="shared" si="234"/>
        <v>0</v>
      </c>
      <c r="K875" s="22">
        <f t="shared" si="221"/>
        <v>0</v>
      </c>
      <c r="L875" s="22">
        <f t="shared" si="222"/>
        <v>0</v>
      </c>
      <c r="M875" s="22">
        <f t="shared" si="223"/>
        <v>0</v>
      </c>
      <c r="N875" s="22">
        <f t="shared" si="224"/>
        <v>0</v>
      </c>
      <c r="O875" s="22">
        <f t="shared" si="225"/>
        <v>0</v>
      </c>
      <c r="P875" s="35">
        <f>'Data Entry'!I875</f>
        <v>0</v>
      </c>
      <c r="Q875" s="35">
        <f>'Data Entry'!J875</f>
        <v>0</v>
      </c>
      <c r="R875" s="35">
        <f>'Data Entry'!K875</f>
        <v>0</v>
      </c>
      <c r="S875" s="35">
        <f>'Data Entry'!L875</f>
        <v>0</v>
      </c>
      <c r="T875" s="35">
        <f t="shared" si="226"/>
        <v>0</v>
      </c>
      <c r="U875" s="35">
        <f t="shared" si="227"/>
        <v>0</v>
      </c>
      <c r="V875" s="35" t="e">
        <f t="shared" si="235"/>
        <v>#DIV/0!</v>
      </c>
      <c r="W875" s="35" t="e">
        <f t="shared" si="236"/>
        <v>#DIV/0!</v>
      </c>
      <c r="X875" s="35">
        <f t="shared" si="237"/>
        <v>0</v>
      </c>
      <c r="Y875" s="35">
        <f t="shared" si="228"/>
        <v>0</v>
      </c>
      <c r="Z875" s="35">
        <f t="shared" si="229"/>
        <v>0</v>
      </c>
      <c r="AA875" s="35">
        <f t="shared" si="230"/>
        <v>0</v>
      </c>
      <c r="AB875" s="21">
        <f>'Data Entry'!S875</f>
        <v>0</v>
      </c>
      <c r="AC875" s="21">
        <f>'Data Entry'!T875</f>
        <v>0</v>
      </c>
      <c r="AD875" s="21">
        <f>'Data Entry'!U875</f>
        <v>0</v>
      </c>
      <c r="AE875" s="21">
        <f t="shared" si="231"/>
        <v>0</v>
      </c>
      <c r="AF875" s="13">
        <f>'Data Entry'!V875</f>
        <v>0</v>
      </c>
      <c r="AG875" s="13">
        <f t="shared" si="232"/>
        <v>0</v>
      </c>
      <c r="AH875" s="13">
        <f>'Data Entry'!W875</f>
        <v>0</v>
      </c>
      <c r="AI875" s="13">
        <f>'Data Entry'!X875</f>
        <v>0</v>
      </c>
      <c r="AJ875" s="13">
        <f>'Data Entry'!Y875</f>
        <v>0</v>
      </c>
      <c r="AK875" s="13">
        <f>'Data Entry'!Z875</f>
        <v>0</v>
      </c>
    </row>
    <row r="876" spans="1:37">
      <c r="A876" s="34">
        <f>'Data Entry'!A876</f>
        <v>0</v>
      </c>
      <c r="B876" s="34">
        <f>'Data Entry'!B876</f>
        <v>0</v>
      </c>
      <c r="C876" s="20">
        <f>IF('Data Entry'!C876="red",1,IF('Data Entry'!C876="blue",2,0))</f>
        <v>0</v>
      </c>
      <c r="D876" s="22">
        <f>'Data Entry'!D876</f>
        <v>0</v>
      </c>
      <c r="E876" s="22">
        <f>'Data Entry'!E876</f>
        <v>0</v>
      </c>
      <c r="F876" s="22">
        <f>'Data Entry'!F876</f>
        <v>0</v>
      </c>
      <c r="G876" s="22">
        <f>'Data Entry'!G876</f>
        <v>0</v>
      </c>
      <c r="H876" s="22">
        <f>'Data Entry'!H876</f>
        <v>0</v>
      </c>
      <c r="I876" s="22">
        <f t="shared" si="233"/>
        <v>0</v>
      </c>
      <c r="J876" s="22">
        <f t="shared" si="234"/>
        <v>0</v>
      </c>
      <c r="K876" s="22">
        <f t="shared" si="221"/>
        <v>0</v>
      </c>
      <c r="L876" s="22">
        <f t="shared" si="222"/>
        <v>0</v>
      </c>
      <c r="M876" s="22">
        <f t="shared" si="223"/>
        <v>0</v>
      </c>
      <c r="N876" s="22">
        <f t="shared" si="224"/>
        <v>0</v>
      </c>
      <c r="O876" s="22">
        <f t="shared" si="225"/>
        <v>0</v>
      </c>
      <c r="P876" s="35">
        <f>'Data Entry'!I876</f>
        <v>0</v>
      </c>
      <c r="Q876" s="35">
        <f>'Data Entry'!J876</f>
        <v>0</v>
      </c>
      <c r="R876" s="35">
        <f>'Data Entry'!K876</f>
        <v>0</v>
      </c>
      <c r="S876" s="35">
        <f>'Data Entry'!L876</f>
        <v>0</v>
      </c>
      <c r="T876" s="35">
        <f t="shared" si="226"/>
        <v>0</v>
      </c>
      <c r="U876" s="35">
        <f t="shared" si="227"/>
        <v>0</v>
      </c>
      <c r="V876" s="35" t="e">
        <f t="shared" si="235"/>
        <v>#DIV/0!</v>
      </c>
      <c r="W876" s="35" t="e">
        <f t="shared" si="236"/>
        <v>#DIV/0!</v>
      </c>
      <c r="X876" s="35">
        <f t="shared" si="237"/>
        <v>0</v>
      </c>
      <c r="Y876" s="35">
        <f t="shared" si="228"/>
        <v>0</v>
      </c>
      <c r="Z876" s="35">
        <f t="shared" si="229"/>
        <v>0</v>
      </c>
      <c r="AA876" s="35">
        <f t="shared" si="230"/>
        <v>0</v>
      </c>
      <c r="AB876" s="21">
        <f>'Data Entry'!S876</f>
        <v>0</v>
      </c>
      <c r="AC876" s="21">
        <f>'Data Entry'!T876</f>
        <v>0</v>
      </c>
      <c r="AD876" s="21">
        <f>'Data Entry'!U876</f>
        <v>0</v>
      </c>
      <c r="AE876" s="21">
        <f t="shared" si="231"/>
        <v>0</v>
      </c>
      <c r="AF876" s="13">
        <f>'Data Entry'!V876</f>
        <v>0</v>
      </c>
      <c r="AG876" s="13">
        <f t="shared" si="232"/>
        <v>0</v>
      </c>
      <c r="AH876" s="13">
        <f>'Data Entry'!W876</f>
        <v>0</v>
      </c>
      <c r="AI876" s="13">
        <f>'Data Entry'!X876</f>
        <v>0</v>
      </c>
      <c r="AJ876" s="13">
        <f>'Data Entry'!Y876</f>
        <v>0</v>
      </c>
      <c r="AK876" s="13">
        <f>'Data Entry'!Z876</f>
        <v>0</v>
      </c>
    </row>
    <row r="877" spans="1:37">
      <c r="A877" s="34">
        <f>'Data Entry'!A877</f>
        <v>0</v>
      </c>
      <c r="B877" s="34">
        <f>'Data Entry'!B877</f>
        <v>0</v>
      </c>
      <c r="C877" s="20">
        <f>IF('Data Entry'!C877="red",1,IF('Data Entry'!C877="blue",2,0))</f>
        <v>0</v>
      </c>
      <c r="D877" s="22">
        <f>'Data Entry'!D877</f>
        <v>0</v>
      </c>
      <c r="E877" s="22">
        <f>'Data Entry'!E877</f>
        <v>0</v>
      </c>
      <c r="F877" s="22">
        <f>'Data Entry'!F877</f>
        <v>0</v>
      </c>
      <c r="G877" s="22">
        <f>'Data Entry'!G877</f>
        <v>0</v>
      </c>
      <c r="H877" s="22">
        <f>'Data Entry'!H877</f>
        <v>0</v>
      </c>
      <c r="I877" s="22">
        <f t="shared" si="233"/>
        <v>0</v>
      </c>
      <c r="J877" s="22">
        <f t="shared" si="234"/>
        <v>0</v>
      </c>
      <c r="K877" s="22">
        <f t="shared" si="221"/>
        <v>0</v>
      </c>
      <c r="L877" s="22">
        <f t="shared" si="222"/>
        <v>0</v>
      </c>
      <c r="M877" s="22">
        <f t="shared" si="223"/>
        <v>0</v>
      </c>
      <c r="N877" s="22">
        <f t="shared" si="224"/>
        <v>0</v>
      </c>
      <c r="O877" s="22">
        <f t="shared" si="225"/>
        <v>0</v>
      </c>
      <c r="P877" s="35">
        <f>'Data Entry'!I877</f>
        <v>0</v>
      </c>
      <c r="Q877" s="35">
        <f>'Data Entry'!J877</f>
        <v>0</v>
      </c>
      <c r="R877" s="35">
        <f>'Data Entry'!K877</f>
        <v>0</v>
      </c>
      <c r="S877" s="35">
        <f>'Data Entry'!L877</f>
        <v>0</v>
      </c>
      <c r="T877" s="35">
        <f t="shared" si="226"/>
        <v>0</v>
      </c>
      <c r="U877" s="35">
        <f t="shared" si="227"/>
        <v>0</v>
      </c>
      <c r="V877" s="35" t="e">
        <f t="shared" si="235"/>
        <v>#DIV/0!</v>
      </c>
      <c r="W877" s="35" t="e">
        <f t="shared" si="236"/>
        <v>#DIV/0!</v>
      </c>
      <c r="X877" s="35">
        <f t="shared" si="237"/>
        <v>0</v>
      </c>
      <c r="Y877" s="35">
        <f t="shared" si="228"/>
        <v>0</v>
      </c>
      <c r="Z877" s="35">
        <f t="shared" si="229"/>
        <v>0</v>
      </c>
      <c r="AA877" s="35">
        <f t="shared" si="230"/>
        <v>0</v>
      </c>
      <c r="AB877" s="21">
        <f>'Data Entry'!S877</f>
        <v>0</v>
      </c>
      <c r="AC877" s="21">
        <f>'Data Entry'!T877</f>
        <v>0</v>
      </c>
      <c r="AD877" s="21">
        <f>'Data Entry'!U877</f>
        <v>0</v>
      </c>
      <c r="AE877" s="21">
        <f t="shared" si="231"/>
        <v>0</v>
      </c>
      <c r="AF877" s="13">
        <f>'Data Entry'!V877</f>
        <v>0</v>
      </c>
      <c r="AG877" s="13">
        <f t="shared" si="232"/>
        <v>0</v>
      </c>
      <c r="AH877" s="13">
        <f>'Data Entry'!W877</f>
        <v>0</v>
      </c>
      <c r="AI877" s="13">
        <f>'Data Entry'!X877</f>
        <v>0</v>
      </c>
      <c r="AJ877" s="13">
        <f>'Data Entry'!Y877</f>
        <v>0</v>
      </c>
      <c r="AK877" s="13">
        <f>'Data Entry'!Z877</f>
        <v>0</v>
      </c>
    </row>
    <row r="878" spans="1:37">
      <c r="A878" s="34">
        <f>'Data Entry'!A878</f>
        <v>0</v>
      </c>
      <c r="B878" s="34">
        <f>'Data Entry'!B878</f>
        <v>0</v>
      </c>
      <c r="C878" s="20">
        <f>IF('Data Entry'!C878="red",1,IF('Data Entry'!C878="blue",2,0))</f>
        <v>0</v>
      </c>
      <c r="D878" s="22">
        <f>'Data Entry'!D878</f>
        <v>0</v>
      </c>
      <c r="E878" s="22">
        <f>'Data Entry'!E878</f>
        <v>0</v>
      </c>
      <c r="F878" s="22">
        <f>'Data Entry'!F878</f>
        <v>0</v>
      </c>
      <c r="G878" s="22">
        <f>'Data Entry'!G878</f>
        <v>0</v>
      </c>
      <c r="H878" s="22">
        <f>'Data Entry'!H878</f>
        <v>0</v>
      </c>
      <c r="I878" s="22">
        <f t="shared" si="233"/>
        <v>0</v>
      </c>
      <c r="J878" s="22">
        <f t="shared" si="234"/>
        <v>0</v>
      </c>
      <c r="K878" s="22">
        <f t="shared" si="221"/>
        <v>0</v>
      </c>
      <c r="L878" s="22">
        <f t="shared" si="222"/>
        <v>0</v>
      </c>
      <c r="M878" s="22">
        <f t="shared" si="223"/>
        <v>0</v>
      </c>
      <c r="N878" s="22">
        <f t="shared" si="224"/>
        <v>0</v>
      </c>
      <c r="O878" s="22">
        <f t="shared" si="225"/>
        <v>0</v>
      </c>
      <c r="P878" s="35">
        <f>'Data Entry'!I878</f>
        <v>0</v>
      </c>
      <c r="Q878" s="35">
        <f>'Data Entry'!J878</f>
        <v>0</v>
      </c>
      <c r="R878" s="35">
        <f>'Data Entry'!K878</f>
        <v>0</v>
      </c>
      <c r="S878" s="35">
        <f>'Data Entry'!L878</f>
        <v>0</v>
      </c>
      <c r="T878" s="35">
        <f t="shared" si="226"/>
        <v>0</v>
      </c>
      <c r="U878" s="35">
        <f t="shared" si="227"/>
        <v>0</v>
      </c>
      <c r="V878" s="35" t="e">
        <f t="shared" si="235"/>
        <v>#DIV/0!</v>
      </c>
      <c r="W878" s="35" t="e">
        <f t="shared" si="236"/>
        <v>#DIV/0!</v>
      </c>
      <c r="X878" s="35">
        <f t="shared" si="237"/>
        <v>0</v>
      </c>
      <c r="Y878" s="35">
        <f t="shared" si="228"/>
        <v>0</v>
      </c>
      <c r="Z878" s="35">
        <f t="shared" si="229"/>
        <v>0</v>
      </c>
      <c r="AA878" s="35">
        <f t="shared" si="230"/>
        <v>0</v>
      </c>
      <c r="AB878" s="21">
        <f>'Data Entry'!S878</f>
        <v>0</v>
      </c>
      <c r="AC878" s="21">
        <f>'Data Entry'!T878</f>
        <v>0</v>
      </c>
      <c r="AD878" s="21">
        <f>'Data Entry'!U878</f>
        <v>0</v>
      </c>
      <c r="AE878" s="21">
        <f t="shared" si="231"/>
        <v>0</v>
      </c>
      <c r="AF878" s="13">
        <f>'Data Entry'!V878</f>
        <v>0</v>
      </c>
      <c r="AG878" s="13">
        <f t="shared" si="232"/>
        <v>0</v>
      </c>
      <c r="AH878" s="13">
        <f>'Data Entry'!W878</f>
        <v>0</v>
      </c>
      <c r="AI878" s="13">
        <f>'Data Entry'!X878</f>
        <v>0</v>
      </c>
      <c r="AJ878" s="13">
        <f>'Data Entry'!Y878</f>
        <v>0</v>
      </c>
      <c r="AK878" s="13">
        <f>'Data Entry'!Z878</f>
        <v>0</v>
      </c>
    </row>
    <row r="879" spans="1:37">
      <c r="A879" s="34">
        <f>'Data Entry'!A879</f>
        <v>0</v>
      </c>
      <c r="B879" s="34">
        <f>'Data Entry'!B879</f>
        <v>0</v>
      </c>
      <c r="C879" s="20">
        <f>IF('Data Entry'!C879="red",1,IF('Data Entry'!C879="blue",2,0))</f>
        <v>0</v>
      </c>
      <c r="D879" s="22">
        <f>'Data Entry'!D879</f>
        <v>0</v>
      </c>
      <c r="E879" s="22">
        <f>'Data Entry'!E879</f>
        <v>0</v>
      </c>
      <c r="F879" s="22">
        <f>'Data Entry'!F879</f>
        <v>0</v>
      </c>
      <c r="G879" s="22">
        <f>'Data Entry'!G879</f>
        <v>0</v>
      </c>
      <c r="H879" s="22">
        <f>'Data Entry'!H879</f>
        <v>0</v>
      </c>
      <c r="I879" s="22">
        <f t="shared" si="233"/>
        <v>0</v>
      </c>
      <c r="J879" s="22">
        <f t="shared" si="234"/>
        <v>0</v>
      </c>
      <c r="K879" s="22">
        <f t="shared" si="221"/>
        <v>0</v>
      </c>
      <c r="L879" s="22">
        <f t="shared" si="222"/>
        <v>0</v>
      </c>
      <c r="M879" s="22">
        <f t="shared" si="223"/>
        <v>0</v>
      </c>
      <c r="N879" s="22">
        <f t="shared" si="224"/>
        <v>0</v>
      </c>
      <c r="O879" s="22">
        <f t="shared" si="225"/>
        <v>0</v>
      </c>
      <c r="P879" s="35">
        <f>'Data Entry'!I879</f>
        <v>0</v>
      </c>
      <c r="Q879" s="35">
        <f>'Data Entry'!J879</f>
        <v>0</v>
      </c>
      <c r="R879" s="35">
        <f>'Data Entry'!K879</f>
        <v>0</v>
      </c>
      <c r="S879" s="35">
        <f>'Data Entry'!L879</f>
        <v>0</v>
      </c>
      <c r="T879" s="35">
        <f t="shared" si="226"/>
        <v>0</v>
      </c>
      <c r="U879" s="35">
        <f t="shared" si="227"/>
        <v>0</v>
      </c>
      <c r="V879" s="35" t="e">
        <f t="shared" si="235"/>
        <v>#DIV/0!</v>
      </c>
      <c r="W879" s="35" t="e">
        <f t="shared" si="236"/>
        <v>#DIV/0!</v>
      </c>
      <c r="X879" s="35">
        <f t="shared" si="237"/>
        <v>0</v>
      </c>
      <c r="Y879" s="35">
        <f t="shared" si="228"/>
        <v>0</v>
      </c>
      <c r="Z879" s="35">
        <f t="shared" si="229"/>
        <v>0</v>
      </c>
      <c r="AA879" s="35">
        <f t="shared" si="230"/>
        <v>0</v>
      </c>
      <c r="AB879" s="21">
        <f>'Data Entry'!S879</f>
        <v>0</v>
      </c>
      <c r="AC879" s="21">
        <f>'Data Entry'!T879</f>
        <v>0</v>
      </c>
      <c r="AD879" s="21">
        <f>'Data Entry'!U879</f>
        <v>0</v>
      </c>
      <c r="AE879" s="21">
        <f t="shared" si="231"/>
        <v>0</v>
      </c>
      <c r="AF879" s="13">
        <f>'Data Entry'!V879</f>
        <v>0</v>
      </c>
      <c r="AG879" s="13">
        <f t="shared" si="232"/>
        <v>0</v>
      </c>
      <c r="AH879" s="13">
        <f>'Data Entry'!W879</f>
        <v>0</v>
      </c>
      <c r="AI879" s="13">
        <f>'Data Entry'!X879</f>
        <v>0</v>
      </c>
      <c r="AJ879" s="13">
        <f>'Data Entry'!Y879</f>
        <v>0</v>
      </c>
      <c r="AK879" s="13">
        <f>'Data Entry'!Z879</f>
        <v>0</v>
      </c>
    </row>
    <row r="880" spans="1:37">
      <c r="A880" s="34">
        <f>'Data Entry'!A880</f>
        <v>0</v>
      </c>
      <c r="B880" s="34">
        <f>'Data Entry'!B880</f>
        <v>0</v>
      </c>
      <c r="C880" s="20">
        <f>IF('Data Entry'!C880="red",1,IF('Data Entry'!C880="blue",2,0))</f>
        <v>0</v>
      </c>
      <c r="D880" s="22">
        <f>'Data Entry'!D880</f>
        <v>0</v>
      </c>
      <c r="E880" s="22">
        <f>'Data Entry'!E880</f>
        <v>0</v>
      </c>
      <c r="F880" s="22">
        <f>'Data Entry'!F880</f>
        <v>0</v>
      </c>
      <c r="G880" s="22">
        <f>'Data Entry'!G880</f>
        <v>0</v>
      </c>
      <c r="H880" s="22">
        <f>'Data Entry'!H880</f>
        <v>0</v>
      </c>
      <c r="I880" s="22">
        <f t="shared" si="233"/>
        <v>0</v>
      </c>
      <c r="J880" s="22">
        <f t="shared" si="234"/>
        <v>0</v>
      </c>
      <c r="K880" s="22">
        <f t="shared" si="221"/>
        <v>0</v>
      </c>
      <c r="L880" s="22">
        <f t="shared" si="222"/>
        <v>0</v>
      </c>
      <c r="M880" s="22">
        <f t="shared" si="223"/>
        <v>0</v>
      </c>
      <c r="N880" s="22">
        <f t="shared" si="224"/>
        <v>0</v>
      </c>
      <c r="O880" s="22">
        <f t="shared" si="225"/>
        <v>0</v>
      </c>
      <c r="P880" s="35">
        <f>'Data Entry'!I880</f>
        <v>0</v>
      </c>
      <c r="Q880" s="35">
        <f>'Data Entry'!J880</f>
        <v>0</v>
      </c>
      <c r="R880" s="35">
        <f>'Data Entry'!K880</f>
        <v>0</v>
      </c>
      <c r="S880" s="35">
        <f>'Data Entry'!L880</f>
        <v>0</v>
      </c>
      <c r="T880" s="35">
        <f t="shared" si="226"/>
        <v>0</v>
      </c>
      <c r="U880" s="35">
        <f t="shared" si="227"/>
        <v>0</v>
      </c>
      <c r="V880" s="35" t="e">
        <f t="shared" si="235"/>
        <v>#DIV/0!</v>
      </c>
      <c r="W880" s="35" t="e">
        <f t="shared" si="236"/>
        <v>#DIV/0!</v>
      </c>
      <c r="X880" s="35">
        <f t="shared" si="237"/>
        <v>0</v>
      </c>
      <c r="Y880" s="35">
        <f t="shared" si="228"/>
        <v>0</v>
      </c>
      <c r="Z880" s="35">
        <f t="shared" si="229"/>
        <v>0</v>
      </c>
      <c r="AA880" s="35">
        <f t="shared" si="230"/>
        <v>0</v>
      </c>
      <c r="AB880" s="21">
        <f>'Data Entry'!S880</f>
        <v>0</v>
      </c>
      <c r="AC880" s="21">
        <f>'Data Entry'!T880</f>
        <v>0</v>
      </c>
      <c r="AD880" s="21">
        <f>'Data Entry'!U880</f>
        <v>0</v>
      </c>
      <c r="AE880" s="21">
        <f t="shared" si="231"/>
        <v>0</v>
      </c>
      <c r="AF880" s="13">
        <f>'Data Entry'!V880</f>
        <v>0</v>
      </c>
      <c r="AG880" s="13">
        <f t="shared" si="232"/>
        <v>0</v>
      </c>
      <c r="AH880" s="13">
        <f>'Data Entry'!W880</f>
        <v>0</v>
      </c>
      <c r="AI880" s="13">
        <f>'Data Entry'!X880</f>
        <v>0</v>
      </c>
      <c r="AJ880" s="13">
        <f>'Data Entry'!Y880</f>
        <v>0</v>
      </c>
      <c r="AK880" s="13">
        <f>'Data Entry'!Z880</f>
        <v>0</v>
      </c>
    </row>
    <row r="881" spans="1:37">
      <c r="A881" s="34">
        <f>'Data Entry'!A881</f>
        <v>0</v>
      </c>
      <c r="B881" s="34">
        <f>'Data Entry'!B881</f>
        <v>0</v>
      </c>
      <c r="C881" s="20">
        <f>IF('Data Entry'!C881="red",1,IF('Data Entry'!C881="blue",2,0))</f>
        <v>0</v>
      </c>
      <c r="D881" s="22">
        <f>'Data Entry'!D881</f>
        <v>0</v>
      </c>
      <c r="E881" s="22">
        <f>'Data Entry'!E881</f>
        <v>0</v>
      </c>
      <c r="F881" s="22">
        <f>'Data Entry'!F881</f>
        <v>0</v>
      </c>
      <c r="G881" s="22">
        <f>'Data Entry'!G881</f>
        <v>0</v>
      </c>
      <c r="H881" s="22">
        <f>'Data Entry'!H881</f>
        <v>0</v>
      </c>
      <c r="I881" s="22">
        <f t="shared" si="233"/>
        <v>0</v>
      </c>
      <c r="J881" s="22">
        <f t="shared" si="234"/>
        <v>0</v>
      </c>
      <c r="K881" s="22">
        <f t="shared" si="221"/>
        <v>0</v>
      </c>
      <c r="L881" s="22">
        <f t="shared" si="222"/>
        <v>0</v>
      </c>
      <c r="M881" s="22">
        <f t="shared" si="223"/>
        <v>0</v>
      </c>
      <c r="N881" s="22">
        <f t="shared" si="224"/>
        <v>0</v>
      </c>
      <c r="O881" s="22">
        <f t="shared" si="225"/>
        <v>0</v>
      </c>
      <c r="P881" s="35">
        <f>'Data Entry'!I881</f>
        <v>0</v>
      </c>
      <c r="Q881" s="35">
        <f>'Data Entry'!J881</f>
        <v>0</v>
      </c>
      <c r="R881" s="35">
        <f>'Data Entry'!K881</f>
        <v>0</v>
      </c>
      <c r="S881" s="35">
        <f>'Data Entry'!L881</f>
        <v>0</v>
      </c>
      <c r="T881" s="35">
        <f t="shared" si="226"/>
        <v>0</v>
      </c>
      <c r="U881" s="35">
        <f t="shared" si="227"/>
        <v>0</v>
      </c>
      <c r="V881" s="35" t="e">
        <f t="shared" si="235"/>
        <v>#DIV/0!</v>
      </c>
      <c r="W881" s="35" t="e">
        <f t="shared" si="236"/>
        <v>#DIV/0!</v>
      </c>
      <c r="X881" s="35">
        <f t="shared" si="237"/>
        <v>0</v>
      </c>
      <c r="Y881" s="35">
        <f t="shared" si="228"/>
        <v>0</v>
      </c>
      <c r="Z881" s="35">
        <f t="shared" si="229"/>
        <v>0</v>
      </c>
      <c r="AA881" s="35">
        <f t="shared" si="230"/>
        <v>0</v>
      </c>
      <c r="AB881" s="21">
        <f>'Data Entry'!S881</f>
        <v>0</v>
      </c>
      <c r="AC881" s="21">
        <f>'Data Entry'!T881</f>
        <v>0</v>
      </c>
      <c r="AD881" s="21">
        <f>'Data Entry'!U881</f>
        <v>0</v>
      </c>
      <c r="AE881" s="21">
        <f t="shared" si="231"/>
        <v>0</v>
      </c>
      <c r="AF881" s="13">
        <f>'Data Entry'!V881</f>
        <v>0</v>
      </c>
      <c r="AG881" s="13">
        <f t="shared" si="232"/>
        <v>0</v>
      </c>
      <c r="AH881" s="13">
        <f>'Data Entry'!W881</f>
        <v>0</v>
      </c>
      <c r="AI881" s="13">
        <f>'Data Entry'!X881</f>
        <v>0</v>
      </c>
      <c r="AJ881" s="13">
        <f>'Data Entry'!Y881</f>
        <v>0</v>
      </c>
      <c r="AK881" s="13">
        <f>'Data Entry'!Z881</f>
        <v>0</v>
      </c>
    </row>
    <row r="882" spans="1:37">
      <c r="A882" s="34">
        <f>'Data Entry'!A882</f>
        <v>0</v>
      </c>
      <c r="B882" s="34">
        <f>'Data Entry'!B882</f>
        <v>0</v>
      </c>
      <c r="C882" s="20">
        <f>IF('Data Entry'!C882="red",1,IF('Data Entry'!C882="blue",2,0))</f>
        <v>0</v>
      </c>
      <c r="D882" s="22">
        <f>'Data Entry'!D882</f>
        <v>0</v>
      </c>
      <c r="E882" s="22">
        <f>'Data Entry'!E882</f>
        <v>0</v>
      </c>
      <c r="F882" s="22">
        <f>'Data Entry'!F882</f>
        <v>0</v>
      </c>
      <c r="G882" s="22">
        <f>'Data Entry'!G882</f>
        <v>0</v>
      </c>
      <c r="H882" s="22">
        <f>'Data Entry'!H882</f>
        <v>0</v>
      </c>
      <c r="I882" s="22">
        <f t="shared" si="233"/>
        <v>0</v>
      </c>
      <c r="J882" s="22">
        <f t="shared" si="234"/>
        <v>0</v>
      </c>
      <c r="K882" s="22">
        <f t="shared" si="221"/>
        <v>0</v>
      </c>
      <c r="L882" s="22">
        <f t="shared" si="222"/>
        <v>0</v>
      </c>
      <c r="M882" s="22">
        <f t="shared" si="223"/>
        <v>0</v>
      </c>
      <c r="N882" s="22">
        <f t="shared" si="224"/>
        <v>0</v>
      </c>
      <c r="O882" s="22">
        <f t="shared" si="225"/>
        <v>0</v>
      </c>
      <c r="P882" s="35">
        <f>'Data Entry'!I882</f>
        <v>0</v>
      </c>
      <c r="Q882" s="35">
        <f>'Data Entry'!J882</f>
        <v>0</v>
      </c>
      <c r="R882" s="35">
        <f>'Data Entry'!K882</f>
        <v>0</v>
      </c>
      <c r="S882" s="35">
        <f>'Data Entry'!L882</f>
        <v>0</v>
      </c>
      <c r="T882" s="35">
        <f t="shared" si="226"/>
        <v>0</v>
      </c>
      <c r="U882" s="35">
        <f t="shared" si="227"/>
        <v>0</v>
      </c>
      <c r="V882" s="35" t="e">
        <f t="shared" si="235"/>
        <v>#DIV/0!</v>
      </c>
      <c r="W882" s="35" t="e">
        <f t="shared" si="236"/>
        <v>#DIV/0!</v>
      </c>
      <c r="X882" s="35">
        <f t="shared" si="237"/>
        <v>0</v>
      </c>
      <c r="Y882" s="35">
        <f t="shared" si="228"/>
        <v>0</v>
      </c>
      <c r="Z882" s="35">
        <f t="shared" si="229"/>
        <v>0</v>
      </c>
      <c r="AA882" s="35">
        <f t="shared" si="230"/>
        <v>0</v>
      </c>
      <c r="AB882" s="21">
        <f>'Data Entry'!S882</f>
        <v>0</v>
      </c>
      <c r="AC882" s="21">
        <f>'Data Entry'!T882</f>
        <v>0</v>
      </c>
      <c r="AD882" s="21">
        <f>'Data Entry'!U882</f>
        <v>0</v>
      </c>
      <c r="AE882" s="21">
        <f t="shared" si="231"/>
        <v>0</v>
      </c>
      <c r="AF882" s="13">
        <f>'Data Entry'!V882</f>
        <v>0</v>
      </c>
      <c r="AG882" s="13">
        <f t="shared" si="232"/>
        <v>0</v>
      </c>
      <c r="AH882" s="13">
        <f>'Data Entry'!W882</f>
        <v>0</v>
      </c>
      <c r="AI882" s="13">
        <f>'Data Entry'!X882</f>
        <v>0</v>
      </c>
      <c r="AJ882" s="13">
        <f>'Data Entry'!Y882</f>
        <v>0</v>
      </c>
      <c r="AK882" s="13">
        <f>'Data Entry'!Z882</f>
        <v>0</v>
      </c>
    </row>
    <row r="883" spans="1:37">
      <c r="A883" s="34">
        <f>'Data Entry'!A883</f>
        <v>0</v>
      </c>
      <c r="B883" s="34">
        <f>'Data Entry'!B883</f>
        <v>0</v>
      </c>
      <c r="C883" s="20">
        <f>IF('Data Entry'!C883="red",1,IF('Data Entry'!C883="blue",2,0))</f>
        <v>0</v>
      </c>
      <c r="D883" s="22">
        <f>'Data Entry'!D883</f>
        <v>0</v>
      </c>
      <c r="E883" s="22">
        <f>'Data Entry'!E883</f>
        <v>0</v>
      </c>
      <c r="F883" s="22">
        <f>'Data Entry'!F883</f>
        <v>0</v>
      </c>
      <c r="G883" s="22">
        <f>'Data Entry'!G883</f>
        <v>0</v>
      </c>
      <c r="H883" s="22">
        <f>'Data Entry'!H883</f>
        <v>0</v>
      </c>
      <c r="I883" s="22">
        <f t="shared" si="233"/>
        <v>0</v>
      </c>
      <c r="J883" s="22">
        <f t="shared" si="234"/>
        <v>0</v>
      </c>
      <c r="K883" s="22">
        <f t="shared" si="221"/>
        <v>0</v>
      </c>
      <c r="L883" s="22">
        <f t="shared" si="222"/>
        <v>0</v>
      </c>
      <c r="M883" s="22">
        <f t="shared" si="223"/>
        <v>0</v>
      </c>
      <c r="N883" s="22">
        <f t="shared" si="224"/>
        <v>0</v>
      </c>
      <c r="O883" s="22">
        <f t="shared" si="225"/>
        <v>0</v>
      </c>
      <c r="P883" s="35">
        <f>'Data Entry'!I883</f>
        <v>0</v>
      </c>
      <c r="Q883" s="35">
        <f>'Data Entry'!J883</f>
        <v>0</v>
      </c>
      <c r="R883" s="35">
        <f>'Data Entry'!K883</f>
        <v>0</v>
      </c>
      <c r="S883" s="35">
        <f>'Data Entry'!L883</f>
        <v>0</v>
      </c>
      <c r="T883" s="35">
        <f t="shared" si="226"/>
        <v>0</v>
      </c>
      <c r="U883" s="35">
        <f t="shared" si="227"/>
        <v>0</v>
      </c>
      <c r="V883" s="35" t="e">
        <f t="shared" si="235"/>
        <v>#DIV/0!</v>
      </c>
      <c r="W883" s="35" t="e">
        <f t="shared" si="236"/>
        <v>#DIV/0!</v>
      </c>
      <c r="X883" s="35">
        <f t="shared" si="237"/>
        <v>0</v>
      </c>
      <c r="Y883" s="35">
        <f t="shared" si="228"/>
        <v>0</v>
      </c>
      <c r="Z883" s="35">
        <f t="shared" si="229"/>
        <v>0</v>
      </c>
      <c r="AA883" s="35">
        <f t="shared" si="230"/>
        <v>0</v>
      </c>
      <c r="AB883" s="21">
        <f>'Data Entry'!S883</f>
        <v>0</v>
      </c>
      <c r="AC883" s="21">
        <f>'Data Entry'!T883</f>
        <v>0</v>
      </c>
      <c r="AD883" s="21">
        <f>'Data Entry'!U883</f>
        <v>0</v>
      </c>
      <c r="AE883" s="21">
        <f t="shared" si="231"/>
        <v>0</v>
      </c>
      <c r="AF883" s="13">
        <f>'Data Entry'!V883</f>
        <v>0</v>
      </c>
      <c r="AG883" s="13">
        <f t="shared" si="232"/>
        <v>0</v>
      </c>
      <c r="AH883" s="13">
        <f>'Data Entry'!W883</f>
        <v>0</v>
      </c>
      <c r="AI883" s="13">
        <f>'Data Entry'!X883</f>
        <v>0</v>
      </c>
      <c r="AJ883" s="13">
        <f>'Data Entry'!Y883</f>
        <v>0</v>
      </c>
      <c r="AK883" s="13">
        <f>'Data Entry'!Z883</f>
        <v>0</v>
      </c>
    </row>
    <row r="884" spans="1:37">
      <c r="A884" s="34">
        <f>'Data Entry'!A884</f>
        <v>0</v>
      </c>
      <c r="B884" s="34">
        <f>'Data Entry'!B884</f>
        <v>0</v>
      </c>
      <c r="C884" s="20">
        <f>IF('Data Entry'!C884="red",1,IF('Data Entry'!C884="blue",2,0))</f>
        <v>0</v>
      </c>
      <c r="D884" s="22">
        <f>'Data Entry'!D884</f>
        <v>0</v>
      </c>
      <c r="E884" s="22">
        <f>'Data Entry'!E884</f>
        <v>0</v>
      </c>
      <c r="F884" s="22">
        <f>'Data Entry'!F884</f>
        <v>0</v>
      </c>
      <c r="G884" s="22">
        <f>'Data Entry'!G884</f>
        <v>0</v>
      </c>
      <c r="H884" s="22">
        <f>'Data Entry'!H884</f>
        <v>0</v>
      </c>
      <c r="I884" s="22">
        <f t="shared" si="233"/>
        <v>0</v>
      </c>
      <c r="J884" s="22">
        <f t="shared" si="234"/>
        <v>0</v>
      </c>
      <c r="K884" s="22">
        <f t="shared" si="221"/>
        <v>0</v>
      </c>
      <c r="L884" s="22">
        <f t="shared" si="222"/>
        <v>0</v>
      </c>
      <c r="M884" s="22">
        <f t="shared" si="223"/>
        <v>0</v>
      </c>
      <c r="N884" s="22">
        <f t="shared" si="224"/>
        <v>0</v>
      </c>
      <c r="O884" s="22">
        <f t="shared" si="225"/>
        <v>0</v>
      </c>
      <c r="P884" s="35">
        <f>'Data Entry'!I884</f>
        <v>0</v>
      </c>
      <c r="Q884" s="35">
        <f>'Data Entry'!J884</f>
        <v>0</v>
      </c>
      <c r="R884" s="35">
        <f>'Data Entry'!K884</f>
        <v>0</v>
      </c>
      <c r="S884" s="35">
        <f>'Data Entry'!L884</f>
        <v>0</v>
      </c>
      <c r="T884" s="35">
        <f t="shared" si="226"/>
        <v>0</v>
      </c>
      <c r="U884" s="35">
        <f t="shared" si="227"/>
        <v>0</v>
      </c>
      <c r="V884" s="35" t="e">
        <f t="shared" si="235"/>
        <v>#DIV/0!</v>
      </c>
      <c r="W884" s="35" t="e">
        <f t="shared" si="236"/>
        <v>#DIV/0!</v>
      </c>
      <c r="X884" s="35">
        <f t="shared" si="237"/>
        <v>0</v>
      </c>
      <c r="Y884" s="35">
        <f t="shared" si="228"/>
        <v>0</v>
      </c>
      <c r="Z884" s="35">
        <f t="shared" si="229"/>
        <v>0</v>
      </c>
      <c r="AA884" s="35">
        <f t="shared" si="230"/>
        <v>0</v>
      </c>
      <c r="AB884" s="21">
        <f>'Data Entry'!S884</f>
        <v>0</v>
      </c>
      <c r="AC884" s="21">
        <f>'Data Entry'!T884</f>
        <v>0</v>
      </c>
      <c r="AD884" s="21">
        <f>'Data Entry'!U884</f>
        <v>0</v>
      </c>
      <c r="AE884" s="21">
        <f t="shared" si="231"/>
        <v>0</v>
      </c>
      <c r="AF884" s="13">
        <f>'Data Entry'!V884</f>
        <v>0</v>
      </c>
      <c r="AG884" s="13">
        <f t="shared" si="232"/>
        <v>0</v>
      </c>
      <c r="AH884" s="13">
        <f>'Data Entry'!W884</f>
        <v>0</v>
      </c>
      <c r="AI884" s="13">
        <f>'Data Entry'!X884</f>
        <v>0</v>
      </c>
      <c r="AJ884" s="13">
        <f>'Data Entry'!Y884</f>
        <v>0</v>
      </c>
      <c r="AK884" s="13">
        <f>'Data Entry'!Z884</f>
        <v>0</v>
      </c>
    </row>
    <row r="885" spans="1:37">
      <c r="A885" s="34">
        <f>'Data Entry'!A885</f>
        <v>0</v>
      </c>
      <c r="B885" s="34">
        <f>'Data Entry'!B885</f>
        <v>0</v>
      </c>
      <c r="C885" s="20">
        <f>IF('Data Entry'!C885="red",1,IF('Data Entry'!C885="blue",2,0))</f>
        <v>0</v>
      </c>
      <c r="D885" s="22">
        <f>'Data Entry'!D885</f>
        <v>0</v>
      </c>
      <c r="E885" s="22">
        <f>'Data Entry'!E885</f>
        <v>0</v>
      </c>
      <c r="F885" s="22">
        <f>'Data Entry'!F885</f>
        <v>0</v>
      </c>
      <c r="G885" s="22">
        <f>'Data Entry'!G885</f>
        <v>0</v>
      </c>
      <c r="H885" s="22">
        <f>'Data Entry'!H885</f>
        <v>0</v>
      </c>
      <c r="I885" s="22">
        <f t="shared" si="233"/>
        <v>0</v>
      </c>
      <c r="J885" s="22">
        <f t="shared" si="234"/>
        <v>0</v>
      </c>
      <c r="K885" s="22">
        <f t="shared" si="221"/>
        <v>0</v>
      </c>
      <c r="L885" s="22">
        <f t="shared" si="222"/>
        <v>0</v>
      </c>
      <c r="M885" s="22">
        <f t="shared" si="223"/>
        <v>0</v>
      </c>
      <c r="N885" s="22">
        <f t="shared" si="224"/>
        <v>0</v>
      </c>
      <c r="O885" s="22">
        <f t="shared" si="225"/>
        <v>0</v>
      </c>
      <c r="P885" s="35">
        <f>'Data Entry'!I885</f>
        <v>0</v>
      </c>
      <c r="Q885" s="35">
        <f>'Data Entry'!J885</f>
        <v>0</v>
      </c>
      <c r="R885" s="35">
        <f>'Data Entry'!K885</f>
        <v>0</v>
      </c>
      <c r="S885" s="35">
        <f>'Data Entry'!L885</f>
        <v>0</v>
      </c>
      <c r="T885" s="35">
        <f t="shared" si="226"/>
        <v>0</v>
      </c>
      <c r="U885" s="35">
        <f t="shared" si="227"/>
        <v>0</v>
      </c>
      <c r="V885" s="35" t="e">
        <f t="shared" si="235"/>
        <v>#DIV/0!</v>
      </c>
      <c r="W885" s="35" t="e">
        <f t="shared" si="236"/>
        <v>#DIV/0!</v>
      </c>
      <c r="X885" s="35">
        <f t="shared" si="237"/>
        <v>0</v>
      </c>
      <c r="Y885" s="35">
        <f t="shared" si="228"/>
        <v>0</v>
      </c>
      <c r="Z885" s="35">
        <f t="shared" si="229"/>
        <v>0</v>
      </c>
      <c r="AA885" s="35">
        <f t="shared" si="230"/>
        <v>0</v>
      </c>
      <c r="AB885" s="21">
        <f>'Data Entry'!S885</f>
        <v>0</v>
      </c>
      <c r="AC885" s="21">
        <f>'Data Entry'!T885</f>
        <v>0</v>
      </c>
      <c r="AD885" s="21">
        <f>'Data Entry'!U885</f>
        <v>0</v>
      </c>
      <c r="AE885" s="21">
        <f t="shared" si="231"/>
        <v>0</v>
      </c>
      <c r="AF885" s="13">
        <f>'Data Entry'!V885</f>
        <v>0</v>
      </c>
      <c r="AG885" s="13">
        <f t="shared" si="232"/>
        <v>0</v>
      </c>
      <c r="AH885" s="13">
        <f>'Data Entry'!W885</f>
        <v>0</v>
      </c>
      <c r="AI885" s="13">
        <f>'Data Entry'!X885</f>
        <v>0</v>
      </c>
      <c r="AJ885" s="13">
        <f>'Data Entry'!Y885</f>
        <v>0</v>
      </c>
      <c r="AK885" s="13">
        <f>'Data Entry'!Z885</f>
        <v>0</v>
      </c>
    </row>
    <row r="886" spans="1:37">
      <c r="A886" s="34">
        <f>'Data Entry'!A886</f>
        <v>0</v>
      </c>
      <c r="B886" s="34">
        <f>'Data Entry'!B886</f>
        <v>0</v>
      </c>
      <c r="C886" s="20">
        <f>IF('Data Entry'!C886="red",1,IF('Data Entry'!C886="blue",2,0))</f>
        <v>0</v>
      </c>
      <c r="D886" s="22">
        <f>'Data Entry'!D886</f>
        <v>0</v>
      </c>
      <c r="E886" s="22">
        <f>'Data Entry'!E886</f>
        <v>0</v>
      </c>
      <c r="F886" s="22">
        <f>'Data Entry'!F886</f>
        <v>0</v>
      </c>
      <c r="G886" s="22">
        <f>'Data Entry'!G886</f>
        <v>0</v>
      </c>
      <c r="H886" s="22">
        <f>'Data Entry'!H886</f>
        <v>0</v>
      </c>
      <c r="I886" s="22">
        <f t="shared" si="233"/>
        <v>0</v>
      </c>
      <c r="J886" s="22">
        <f t="shared" si="234"/>
        <v>0</v>
      </c>
      <c r="K886" s="22">
        <f t="shared" si="221"/>
        <v>0</v>
      </c>
      <c r="L886" s="22">
        <f t="shared" si="222"/>
        <v>0</v>
      </c>
      <c r="M886" s="22">
        <f t="shared" si="223"/>
        <v>0</v>
      </c>
      <c r="N886" s="22">
        <f t="shared" si="224"/>
        <v>0</v>
      </c>
      <c r="O886" s="22">
        <f t="shared" si="225"/>
        <v>0</v>
      </c>
      <c r="P886" s="35">
        <f>'Data Entry'!I886</f>
        <v>0</v>
      </c>
      <c r="Q886" s="35">
        <f>'Data Entry'!J886</f>
        <v>0</v>
      </c>
      <c r="R886" s="35">
        <f>'Data Entry'!K886</f>
        <v>0</v>
      </c>
      <c r="S886" s="35">
        <f>'Data Entry'!L886</f>
        <v>0</v>
      </c>
      <c r="T886" s="35">
        <f t="shared" si="226"/>
        <v>0</v>
      </c>
      <c r="U886" s="35">
        <f t="shared" si="227"/>
        <v>0</v>
      </c>
      <c r="V886" s="35" t="e">
        <f t="shared" si="235"/>
        <v>#DIV/0!</v>
      </c>
      <c r="W886" s="35" t="e">
        <f t="shared" si="236"/>
        <v>#DIV/0!</v>
      </c>
      <c r="X886" s="35">
        <f t="shared" si="237"/>
        <v>0</v>
      </c>
      <c r="Y886" s="35">
        <f t="shared" si="228"/>
        <v>0</v>
      </c>
      <c r="Z886" s="35">
        <f t="shared" si="229"/>
        <v>0</v>
      </c>
      <c r="AA886" s="35">
        <f t="shared" si="230"/>
        <v>0</v>
      </c>
      <c r="AB886" s="21">
        <f>'Data Entry'!S886</f>
        <v>0</v>
      </c>
      <c r="AC886" s="21">
        <f>'Data Entry'!T886</f>
        <v>0</v>
      </c>
      <c r="AD886" s="21">
        <f>'Data Entry'!U886</f>
        <v>0</v>
      </c>
      <c r="AE886" s="21">
        <f t="shared" si="231"/>
        <v>0</v>
      </c>
      <c r="AF886" s="13">
        <f>'Data Entry'!V886</f>
        <v>0</v>
      </c>
      <c r="AG886" s="13">
        <f t="shared" si="232"/>
        <v>0</v>
      </c>
      <c r="AH886" s="13">
        <f>'Data Entry'!W886</f>
        <v>0</v>
      </c>
      <c r="AI886" s="13">
        <f>'Data Entry'!X886</f>
        <v>0</v>
      </c>
      <c r="AJ886" s="13">
        <f>'Data Entry'!Y886</f>
        <v>0</v>
      </c>
      <c r="AK886" s="13">
        <f>'Data Entry'!Z886</f>
        <v>0</v>
      </c>
    </row>
    <row r="887" spans="1:37">
      <c r="A887" s="34">
        <f>'Data Entry'!A887</f>
        <v>0</v>
      </c>
      <c r="B887" s="34">
        <f>'Data Entry'!B887</f>
        <v>0</v>
      </c>
      <c r="C887" s="20">
        <f>IF('Data Entry'!C887="red",1,IF('Data Entry'!C887="blue",2,0))</f>
        <v>0</v>
      </c>
      <c r="D887" s="22">
        <f>'Data Entry'!D887</f>
        <v>0</v>
      </c>
      <c r="E887" s="22">
        <f>'Data Entry'!E887</f>
        <v>0</v>
      </c>
      <c r="F887" s="22">
        <f>'Data Entry'!F887</f>
        <v>0</v>
      </c>
      <c r="G887" s="22">
        <f>'Data Entry'!G887</f>
        <v>0</v>
      </c>
      <c r="H887" s="22">
        <f>'Data Entry'!H887</f>
        <v>0</v>
      </c>
      <c r="I887" s="22">
        <f t="shared" si="233"/>
        <v>0</v>
      </c>
      <c r="J887" s="22">
        <f t="shared" si="234"/>
        <v>0</v>
      </c>
      <c r="K887" s="22">
        <f t="shared" si="221"/>
        <v>0</v>
      </c>
      <c r="L887" s="22">
        <f t="shared" si="222"/>
        <v>0</v>
      </c>
      <c r="M887" s="22">
        <f t="shared" si="223"/>
        <v>0</v>
      </c>
      <c r="N887" s="22">
        <f t="shared" si="224"/>
        <v>0</v>
      </c>
      <c r="O887" s="22">
        <f t="shared" si="225"/>
        <v>0</v>
      </c>
      <c r="P887" s="35">
        <f>'Data Entry'!I887</f>
        <v>0</v>
      </c>
      <c r="Q887" s="35">
        <f>'Data Entry'!J887</f>
        <v>0</v>
      </c>
      <c r="R887" s="35">
        <f>'Data Entry'!K887</f>
        <v>0</v>
      </c>
      <c r="S887" s="35">
        <f>'Data Entry'!L887</f>
        <v>0</v>
      </c>
      <c r="T887" s="35">
        <f t="shared" si="226"/>
        <v>0</v>
      </c>
      <c r="U887" s="35">
        <f t="shared" si="227"/>
        <v>0</v>
      </c>
      <c r="V887" s="35" t="e">
        <f t="shared" si="235"/>
        <v>#DIV/0!</v>
      </c>
      <c r="W887" s="35" t="e">
        <f t="shared" si="236"/>
        <v>#DIV/0!</v>
      </c>
      <c r="X887" s="35">
        <f t="shared" si="237"/>
        <v>0</v>
      </c>
      <c r="Y887" s="35">
        <f t="shared" si="228"/>
        <v>0</v>
      </c>
      <c r="Z887" s="35">
        <f t="shared" si="229"/>
        <v>0</v>
      </c>
      <c r="AA887" s="35">
        <f t="shared" si="230"/>
        <v>0</v>
      </c>
      <c r="AB887" s="21">
        <f>'Data Entry'!S887</f>
        <v>0</v>
      </c>
      <c r="AC887" s="21">
        <f>'Data Entry'!T887</f>
        <v>0</v>
      </c>
      <c r="AD887" s="21">
        <f>'Data Entry'!U887</f>
        <v>0</v>
      </c>
      <c r="AE887" s="21">
        <f t="shared" si="231"/>
        <v>0</v>
      </c>
      <c r="AF887" s="13">
        <f>'Data Entry'!V887</f>
        <v>0</v>
      </c>
      <c r="AG887" s="13">
        <f t="shared" si="232"/>
        <v>0</v>
      </c>
      <c r="AH887" s="13">
        <f>'Data Entry'!W887</f>
        <v>0</v>
      </c>
      <c r="AI887" s="13">
        <f>'Data Entry'!X887</f>
        <v>0</v>
      </c>
      <c r="AJ887" s="13">
        <f>'Data Entry'!Y887</f>
        <v>0</v>
      </c>
      <c r="AK887" s="13">
        <f>'Data Entry'!Z887</f>
        <v>0</v>
      </c>
    </row>
    <row r="888" spans="1:37">
      <c r="A888" s="34">
        <f>'Data Entry'!A888</f>
        <v>0</v>
      </c>
      <c r="B888" s="34">
        <f>'Data Entry'!B888</f>
        <v>0</v>
      </c>
      <c r="C888" s="20">
        <f>IF('Data Entry'!C888="red",1,IF('Data Entry'!C888="blue",2,0))</f>
        <v>0</v>
      </c>
      <c r="D888" s="22">
        <f>'Data Entry'!D888</f>
        <v>0</v>
      </c>
      <c r="E888" s="22">
        <f>'Data Entry'!E888</f>
        <v>0</v>
      </c>
      <c r="F888" s="22">
        <f>'Data Entry'!F888</f>
        <v>0</v>
      </c>
      <c r="G888" s="22">
        <f>'Data Entry'!G888</f>
        <v>0</v>
      </c>
      <c r="H888" s="22">
        <f>'Data Entry'!H888</f>
        <v>0</v>
      </c>
      <c r="I888" s="22">
        <f t="shared" si="233"/>
        <v>0</v>
      </c>
      <c r="J888" s="22">
        <f t="shared" si="234"/>
        <v>0</v>
      </c>
      <c r="K888" s="22">
        <f t="shared" si="221"/>
        <v>0</v>
      </c>
      <c r="L888" s="22">
        <f t="shared" si="222"/>
        <v>0</v>
      </c>
      <c r="M888" s="22">
        <f t="shared" si="223"/>
        <v>0</v>
      </c>
      <c r="N888" s="22">
        <f t="shared" si="224"/>
        <v>0</v>
      </c>
      <c r="O888" s="22">
        <f t="shared" si="225"/>
        <v>0</v>
      </c>
      <c r="P888" s="35">
        <f>'Data Entry'!I888</f>
        <v>0</v>
      </c>
      <c r="Q888" s="35">
        <f>'Data Entry'!J888</f>
        <v>0</v>
      </c>
      <c r="R888" s="35">
        <f>'Data Entry'!K888</f>
        <v>0</v>
      </c>
      <c r="S888" s="35">
        <f>'Data Entry'!L888</f>
        <v>0</v>
      </c>
      <c r="T888" s="35">
        <f t="shared" si="226"/>
        <v>0</v>
      </c>
      <c r="U888" s="35">
        <f t="shared" si="227"/>
        <v>0</v>
      </c>
      <c r="V888" s="35" t="e">
        <f t="shared" si="235"/>
        <v>#DIV/0!</v>
      </c>
      <c r="W888" s="35" t="e">
        <f t="shared" si="236"/>
        <v>#DIV/0!</v>
      </c>
      <c r="X888" s="35">
        <f t="shared" si="237"/>
        <v>0</v>
      </c>
      <c r="Y888" s="35">
        <f t="shared" si="228"/>
        <v>0</v>
      </c>
      <c r="Z888" s="35">
        <f t="shared" si="229"/>
        <v>0</v>
      </c>
      <c r="AA888" s="35">
        <f t="shared" si="230"/>
        <v>0</v>
      </c>
      <c r="AB888" s="21">
        <f>'Data Entry'!S888</f>
        <v>0</v>
      </c>
      <c r="AC888" s="21">
        <f>'Data Entry'!T888</f>
        <v>0</v>
      </c>
      <c r="AD888" s="21">
        <f>'Data Entry'!U888</f>
        <v>0</v>
      </c>
      <c r="AE888" s="21">
        <f t="shared" si="231"/>
        <v>0</v>
      </c>
      <c r="AF888" s="13">
        <f>'Data Entry'!V888</f>
        <v>0</v>
      </c>
      <c r="AG888" s="13">
        <f t="shared" si="232"/>
        <v>0</v>
      </c>
      <c r="AH888" s="13">
        <f>'Data Entry'!W888</f>
        <v>0</v>
      </c>
      <c r="AI888" s="13">
        <f>'Data Entry'!X888</f>
        <v>0</v>
      </c>
      <c r="AJ888" s="13">
        <f>'Data Entry'!Y888</f>
        <v>0</v>
      </c>
      <c r="AK888" s="13">
        <f>'Data Entry'!Z888</f>
        <v>0</v>
      </c>
    </row>
    <row r="889" spans="1:37">
      <c r="A889" s="34">
        <f>'Data Entry'!A889</f>
        <v>0</v>
      </c>
      <c r="B889" s="34">
        <f>'Data Entry'!B889</f>
        <v>0</v>
      </c>
      <c r="C889" s="20">
        <f>IF('Data Entry'!C889="red",1,IF('Data Entry'!C889="blue",2,0))</f>
        <v>0</v>
      </c>
      <c r="D889" s="22">
        <f>'Data Entry'!D889</f>
        <v>0</v>
      </c>
      <c r="E889" s="22">
        <f>'Data Entry'!E889</f>
        <v>0</v>
      </c>
      <c r="F889" s="22">
        <f>'Data Entry'!F889</f>
        <v>0</v>
      </c>
      <c r="G889" s="22">
        <f>'Data Entry'!G889</f>
        <v>0</v>
      </c>
      <c r="H889" s="22">
        <f>'Data Entry'!H889</f>
        <v>0</v>
      </c>
      <c r="I889" s="22">
        <f t="shared" si="233"/>
        <v>0</v>
      </c>
      <c r="J889" s="22">
        <f t="shared" si="234"/>
        <v>0</v>
      </c>
      <c r="K889" s="22">
        <f t="shared" si="221"/>
        <v>0</v>
      </c>
      <c r="L889" s="22">
        <f t="shared" si="222"/>
        <v>0</v>
      </c>
      <c r="M889" s="22">
        <f t="shared" si="223"/>
        <v>0</v>
      </c>
      <c r="N889" s="22">
        <f t="shared" si="224"/>
        <v>0</v>
      </c>
      <c r="O889" s="22">
        <f t="shared" si="225"/>
        <v>0</v>
      </c>
      <c r="P889" s="35">
        <f>'Data Entry'!I889</f>
        <v>0</v>
      </c>
      <c r="Q889" s="35">
        <f>'Data Entry'!J889</f>
        <v>0</v>
      </c>
      <c r="R889" s="35">
        <f>'Data Entry'!K889</f>
        <v>0</v>
      </c>
      <c r="S889" s="35">
        <f>'Data Entry'!L889</f>
        <v>0</v>
      </c>
      <c r="T889" s="35">
        <f t="shared" si="226"/>
        <v>0</v>
      </c>
      <c r="U889" s="35">
        <f t="shared" si="227"/>
        <v>0</v>
      </c>
      <c r="V889" s="35" t="e">
        <f t="shared" si="235"/>
        <v>#DIV/0!</v>
      </c>
      <c r="W889" s="35" t="e">
        <f t="shared" si="236"/>
        <v>#DIV/0!</v>
      </c>
      <c r="X889" s="35">
        <f t="shared" si="237"/>
        <v>0</v>
      </c>
      <c r="Y889" s="35">
        <f t="shared" si="228"/>
        <v>0</v>
      </c>
      <c r="Z889" s="35">
        <f t="shared" si="229"/>
        <v>0</v>
      </c>
      <c r="AA889" s="35">
        <f t="shared" si="230"/>
        <v>0</v>
      </c>
      <c r="AB889" s="21">
        <f>'Data Entry'!S889</f>
        <v>0</v>
      </c>
      <c r="AC889" s="21">
        <f>'Data Entry'!T889</f>
        <v>0</v>
      </c>
      <c r="AD889" s="21">
        <f>'Data Entry'!U889</f>
        <v>0</v>
      </c>
      <c r="AE889" s="21">
        <f t="shared" si="231"/>
        <v>0</v>
      </c>
      <c r="AF889" s="13">
        <f>'Data Entry'!V889</f>
        <v>0</v>
      </c>
      <c r="AG889" s="13">
        <f t="shared" si="232"/>
        <v>0</v>
      </c>
      <c r="AH889" s="13">
        <f>'Data Entry'!W889</f>
        <v>0</v>
      </c>
      <c r="AI889" s="13">
        <f>'Data Entry'!X889</f>
        <v>0</v>
      </c>
      <c r="AJ889" s="13">
        <f>'Data Entry'!Y889</f>
        <v>0</v>
      </c>
      <c r="AK889" s="13">
        <f>'Data Entry'!Z889</f>
        <v>0</v>
      </c>
    </row>
    <row r="890" spans="1:37">
      <c r="A890" s="34">
        <f>'Data Entry'!A890</f>
        <v>0</v>
      </c>
      <c r="B890" s="34">
        <f>'Data Entry'!B890</f>
        <v>0</v>
      </c>
      <c r="C890" s="20">
        <f>IF('Data Entry'!C890="red",1,IF('Data Entry'!C890="blue",2,0))</f>
        <v>0</v>
      </c>
      <c r="D890" s="22">
        <f>'Data Entry'!D890</f>
        <v>0</v>
      </c>
      <c r="E890" s="22">
        <f>'Data Entry'!E890</f>
        <v>0</v>
      </c>
      <c r="F890" s="22">
        <f>'Data Entry'!F890</f>
        <v>0</v>
      </c>
      <c r="G890" s="22">
        <f>'Data Entry'!G890</f>
        <v>0</v>
      </c>
      <c r="H890" s="22">
        <f>'Data Entry'!H890</f>
        <v>0</v>
      </c>
      <c r="I890" s="22">
        <f t="shared" si="233"/>
        <v>0</v>
      </c>
      <c r="J890" s="22">
        <f t="shared" si="234"/>
        <v>0</v>
      </c>
      <c r="K890" s="22">
        <f t="shared" si="221"/>
        <v>0</v>
      </c>
      <c r="L890" s="22">
        <f t="shared" si="222"/>
        <v>0</v>
      </c>
      <c r="M890" s="22">
        <f t="shared" si="223"/>
        <v>0</v>
      </c>
      <c r="N890" s="22">
        <f t="shared" si="224"/>
        <v>0</v>
      </c>
      <c r="O890" s="22">
        <f t="shared" si="225"/>
        <v>0</v>
      </c>
      <c r="P890" s="35">
        <f>'Data Entry'!I890</f>
        <v>0</v>
      </c>
      <c r="Q890" s="35">
        <f>'Data Entry'!J890</f>
        <v>0</v>
      </c>
      <c r="R890" s="35">
        <f>'Data Entry'!K890</f>
        <v>0</v>
      </c>
      <c r="S890" s="35">
        <f>'Data Entry'!L890</f>
        <v>0</v>
      </c>
      <c r="T890" s="35">
        <f t="shared" si="226"/>
        <v>0</v>
      </c>
      <c r="U890" s="35">
        <f t="shared" si="227"/>
        <v>0</v>
      </c>
      <c r="V890" s="35" t="e">
        <f t="shared" si="235"/>
        <v>#DIV/0!</v>
      </c>
      <c r="W890" s="35" t="e">
        <f t="shared" si="236"/>
        <v>#DIV/0!</v>
      </c>
      <c r="X890" s="35">
        <f t="shared" si="237"/>
        <v>0</v>
      </c>
      <c r="Y890" s="35">
        <f t="shared" si="228"/>
        <v>0</v>
      </c>
      <c r="Z890" s="35">
        <f t="shared" si="229"/>
        <v>0</v>
      </c>
      <c r="AA890" s="35">
        <f t="shared" si="230"/>
        <v>0</v>
      </c>
      <c r="AB890" s="21">
        <f>'Data Entry'!S890</f>
        <v>0</v>
      </c>
      <c r="AC890" s="21">
        <f>'Data Entry'!T890</f>
        <v>0</v>
      </c>
      <c r="AD890" s="21">
        <f>'Data Entry'!U890</f>
        <v>0</v>
      </c>
      <c r="AE890" s="21">
        <f t="shared" si="231"/>
        <v>0</v>
      </c>
      <c r="AF890" s="13">
        <f>'Data Entry'!V890</f>
        <v>0</v>
      </c>
      <c r="AG890" s="13">
        <f t="shared" si="232"/>
        <v>0</v>
      </c>
      <c r="AH890" s="13">
        <f>'Data Entry'!W890</f>
        <v>0</v>
      </c>
      <c r="AI890" s="13">
        <f>'Data Entry'!X890</f>
        <v>0</v>
      </c>
      <c r="AJ890" s="13">
        <f>'Data Entry'!Y890</f>
        <v>0</v>
      </c>
      <c r="AK890" s="13">
        <f>'Data Entry'!Z890</f>
        <v>0</v>
      </c>
    </row>
    <row r="891" spans="1:37">
      <c r="A891" s="34">
        <f>'Data Entry'!A891</f>
        <v>0</v>
      </c>
      <c r="B891" s="34">
        <f>'Data Entry'!B891</f>
        <v>0</v>
      </c>
      <c r="C891" s="20">
        <f>IF('Data Entry'!C891="red",1,IF('Data Entry'!C891="blue",2,0))</f>
        <v>0</v>
      </c>
      <c r="D891" s="22">
        <f>'Data Entry'!D891</f>
        <v>0</v>
      </c>
      <c r="E891" s="22">
        <f>'Data Entry'!E891</f>
        <v>0</v>
      </c>
      <c r="F891" s="22">
        <f>'Data Entry'!F891</f>
        <v>0</v>
      </c>
      <c r="G891" s="22">
        <f>'Data Entry'!G891</f>
        <v>0</v>
      </c>
      <c r="H891" s="22">
        <f>'Data Entry'!H891</f>
        <v>0</v>
      </c>
      <c r="I891" s="22">
        <f t="shared" si="233"/>
        <v>0</v>
      </c>
      <c r="J891" s="22">
        <f t="shared" si="234"/>
        <v>0</v>
      </c>
      <c r="K891" s="22">
        <f t="shared" si="221"/>
        <v>0</v>
      </c>
      <c r="L891" s="22">
        <f t="shared" si="222"/>
        <v>0</v>
      </c>
      <c r="M891" s="22">
        <f t="shared" si="223"/>
        <v>0</v>
      </c>
      <c r="N891" s="22">
        <f t="shared" si="224"/>
        <v>0</v>
      </c>
      <c r="O891" s="22">
        <f t="shared" si="225"/>
        <v>0</v>
      </c>
      <c r="P891" s="35">
        <f>'Data Entry'!I891</f>
        <v>0</v>
      </c>
      <c r="Q891" s="35">
        <f>'Data Entry'!J891</f>
        <v>0</v>
      </c>
      <c r="R891" s="35">
        <f>'Data Entry'!K891</f>
        <v>0</v>
      </c>
      <c r="S891" s="35">
        <f>'Data Entry'!L891</f>
        <v>0</v>
      </c>
      <c r="T891" s="35">
        <f t="shared" si="226"/>
        <v>0</v>
      </c>
      <c r="U891" s="35">
        <f t="shared" si="227"/>
        <v>0</v>
      </c>
      <c r="V891" s="35" t="e">
        <f t="shared" si="235"/>
        <v>#DIV/0!</v>
      </c>
      <c r="W891" s="35" t="e">
        <f t="shared" si="236"/>
        <v>#DIV/0!</v>
      </c>
      <c r="X891" s="35">
        <f t="shared" si="237"/>
        <v>0</v>
      </c>
      <c r="Y891" s="35">
        <f t="shared" si="228"/>
        <v>0</v>
      </c>
      <c r="Z891" s="35">
        <f t="shared" si="229"/>
        <v>0</v>
      </c>
      <c r="AA891" s="35">
        <f t="shared" si="230"/>
        <v>0</v>
      </c>
      <c r="AB891" s="21">
        <f>'Data Entry'!S891</f>
        <v>0</v>
      </c>
      <c r="AC891" s="21">
        <f>'Data Entry'!T891</f>
        <v>0</v>
      </c>
      <c r="AD891" s="21">
        <f>'Data Entry'!U891</f>
        <v>0</v>
      </c>
      <c r="AE891" s="21">
        <f t="shared" si="231"/>
        <v>0</v>
      </c>
      <c r="AF891" s="13">
        <f>'Data Entry'!V891</f>
        <v>0</v>
      </c>
      <c r="AG891" s="13">
        <f t="shared" si="232"/>
        <v>0</v>
      </c>
      <c r="AH891" s="13">
        <f>'Data Entry'!W891</f>
        <v>0</v>
      </c>
      <c r="AI891" s="13">
        <f>'Data Entry'!X891</f>
        <v>0</v>
      </c>
      <c r="AJ891" s="13">
        <f>'Data Entry'!Y891</f>
        <v>0</v>
      </c>
      <c r="AK891" s="13">
        <f>'Data Entry'!Z891</f>
        <v>0</v>
      </c>
    </row>
    <row r="892" spans="1:37">
      <c r="A892" s="34">
        <f>'Data Entry'!A892</f>
        <v>0</v>
      </c>
      <c r="B892" s="34">
        <f>'Data Entry'!B892</f>
        <v>0</v>
      </c>
      <c r="C892" s="20">
        <f>IF('Data Entry'!C892="red",1,IF('Data Entry'!C892="blue",2,0))</f>
        <v>0</v>
      </c>
      <c r="D892" s="22">
        <f>'Data Entry'!D892</f>
        <v>0</v>
      </c>
      <c r="E892" s="22">
        <f>'Data Entry'!E892</f>
        <v>0</v>
      </c>
      <c r="F892" s="22">
        <f>'Data Entry'!F892</f>
        <v>0</v>
      </c>
      <c r="G892" s="22">
        <f>'Data Entry'!G892</f>
        <v>0</v>
      </c>
      <c r="H892" s="22">
        <f>'Data Entry'!H892</f>
        <v>0</v>
      </c>
      <c r="I892" s="22">
        <f t="shared" si="233"/>
        <v>0</v>
      </c>
      <c r="J892" s="22">
        <f t="shared" si="234"/>
        <v>0</v>
      </c>
      <c r="K892" s="22">
        <f t="shared" si="221"/>
        <v>0</v>
      </c>
      <c r="L892" s="22">
        <f t="shared" si="222"/>
        <v>0</v>
      </c>
      <c r="M892" s="22">
        <f t="shared" si="223"/>
        <v>0</v>
      </c>
      <c r="N892" s="22">
        <f t="shared" si="224"/>
        <v>0</v>
      </c>
      <c r="O892" s="22">
        <f t="shared" si="225"/>
        <v>0</v>
      </c>
      <c r="P892" s="35">
        <f>'Data Entry'!I892</f>
        <v>0</v>
      </c>
      <c r="Q892" s="35">
        <f>'Data Entry'!J892</f>
        <v>0</v>
      </c>
      <c r="R892" s="35">
        <f>'Data Entry'!K892</f>
        <v>0</v>
      </c>
      <c r="S892" s="35">
        <f>'Data Entry'!L892</f>
        <v>0</v>
      </c>
      <c r="T892" s="35">
        <f t="shared" si="226"/>
        <v>0</v>
      </c>
      <c r="U892" s="35">
        <f t="shared" si="227"/>
        <v>0</v>
      </c>
      <c r="V892" s="35" t="e">
        <f t="shared" si="235"/>
        <v>#DIV/0!</v>
      </c>
      <c r="W892" s="35" t="e">
        <f t="shared" si="236"/>
        <v>#DIV/0!</v>
      </c>
      <c r="X892" s="35">
        <f t="shared" si="237"/>
        <v>0</v>
      </c>
      <c r="Y892" s="35">
        <f t="shared" si="228"/>
        <v>0</v>
      </c>
      <c r="Z892" s="35">
        <f t="shared" si="229"/>
        <v>0</v>
      </c>
      <c r="AA892" s="35">
        <f t="shared" si="230"/>
        <v>0</v>
      </c>
      <c r="AB892" s="21">
        <f>'Data Entry'!S892</f>
        <v>0</v>
      </c>
      <c r="AC892" s="21">
        <f>'Data Entry'!T892</f>
        <v>0</v>
      </c>
      <c r="AD892" s="21">
        <f>'Data Entry'!U892</f>
        <v>0</v>
      </c>
      <c r="AE892" s="21">
        <f t="shared" si="231"/>
        <v>0</v>
      </c>
      <c r="AF892" s="13">
        <f>'Data Entry'!V892</f>
        <v>0</v>
      </c>
      <c r="AG892" s="13">
        <f t="shared" si="232"/>
        <v>0</v>
      </c>
      <c r="AH892" s="13">
        <f>'Data Entry'!W892</f>
        <v>0</v>
      </c>
      <c r="AI892" s="13">
        <f>'Data Entry'!X892</f>
        <v>0</v>
      </c>
      <c r="AJ892" s="13">
        <f>'Data Entry'!Y892</f>
        <v>0</v>
      </c>
      <c r="AK892" s="13">
        <f>'Data Entry'!Z892</f>
        <v>0</v>
      </c>
    </row>
    <row r="893" spans="1:37">
      <c r="A893" s="34">
        <f>'Data Entry'!A893</f>
        <v>0</v>
      </c>
      <c r="B893" s="34">
        <f>'Data Entry'!B893</f>
        <v>0</v>
      </c>
      <c r="C893" s="20">
        <f>IF('Data Entry'!C893="red",1,IF('Data Entry'!C893="blue",2,0))</f>
        <v>0</v>
      </c>
      <c r="D893" s="22">
        <f>'Data Entry'!D893</f>
        <v>0</v>
      </c>
      <c r="E893" s="22">
        <f>'Data Entry'!E893</f>
        <v>0</v>
      </c>
      <c r="F893" s="22">
        <f>'Data Entry'!F893</f>
        <v>0</v>
      </c>
      <c r="G893" s="22">
        <f>'Data Entry'!G893</f>
        <v>0</v>
      </c>
      <c r="H893" s="22">
        <f>'Data Entry'!H893</f>
        <v>0</v>
      </c>
      <c r="I893" s="22">
        <f t="shared" si="233"/>
        <v>0</v>
      </c>
      <c r="J893" s="22">
        <f t="shared" si="234"/>
        <v>0</v>
      </c>
      <c r="K893" s="22">
        <f t="shared" si="221"/>
        <v>0</v>
      </c>
      <c r="L893" s="22">
        <f t="shared" si="222"/>
        <v>0</v>
      </c>
      <c r="M893" s="22">
        <f t="shared" si="223"/>
        <v>0</v>
      </c>
      <c r="N893" s="22">
        <f t="shared" si="224"/>
        <v>0</v>
      </c>
      <c r="O893" s="22">
        <f t="shared" si="225"/>
        <v>0</v>
      </c>
      <c r="P893" s="35">
        <f>'Data Entry'!I893</f>
        <v>0</v>
      </c>
      <c r="Q893" s="35">
        <f>'Data Entry'!J893</f>
        <v>0</v>
      </c>
      <c r="R893" s="35">
        <f>'Data Entry'!K893</f>
        <v>0</v>
      </c>
      <c r="S893" s="35">
        <f>'Data Entry'!L893</f>
        <v>0</v>
      </c>
      <c r="T893" s="35">
        <f t="shared" si="226"/>
        <v>0</v>
      </c>
      <c r="U893" s="35">
        <f t="shared" si="227"/>
        <v>0</v>
      </c>
      <c r="V893" s="35" t="e">
        <f t="shared" si="235"/>
        <v>#DIV/0!</v>
      </c>
      <c r="W893" s="35" t="e">
        <f t="shared" si="236"/>
        <v>#DIV/0!</v>
      </c>
      <c r="X893" s="35">
        <f t="shared" si="237"/>
        <v>0</v>
      </c>
      <c r="Y893" s="35">
        <f t="shared" si="228"/>
        <v>0</v>
      </c>
      <c r="Z893" s="35">
        <f t="shared" si="229"/>
        <v>0</v>
      </c>
      <c r="AA893" s="35">
        <f t="shared" si="230"/>
        <v>0</v>
      </c>
      <c r="AB893" s="21">
        <f>'Data Entry'!S893</f>
        <v>0</v>
      </c>
      <c r="AC893" s="21">
        <f>'Data Entry'!T893</f>
        <v>0</v>
      </c>
      <c r="AD893" s="21">
        <f>'Data Entry'!U893</f>
        <v>0</v>
      </c>
      <c r="AE893" s="21">
        <f t="shared" si="231"/>
        <v>0</v>
      </c>
      <c r="AF893" s="13">
        <f>'Data Entry'!V893</f>
        <v>0</v>
      </c>
      <c r="AG893" s="13">
        <f t="shared" si="232"/>
        <v>0</v>
      </c>
      <c r="AH893" s="13">
        <f>'Data Entry'!W893</f>
        <v>0</v>
      </c>
      <c r="AI893" s="13">
        <f>'Data Entry'!X893</f>
        <v>0</v>
      </c>
      <c r="AJ893" s="13">
        <f>'Data Entry'!Y893</f>
        <v>0</v>
      </c>
      <c r="AK893" s="13">
        <f>'Data Entry'!Z893</f>
        <v>0</v>
      </c>
    </row>
    <row r="894" spans="1:37">
      <c r="A894" s="34">
        <f>'Data Entry'!A894</f>
        <v>0</v>
      </c>
      <c r="B894" s="34">
        <f>'Data Entry'!B894</f>
        <v>0</v>
      </c>
      <c r="C894" s="20">
        <f>IF('Data Entry'!C894="red",1,IF('Data Entry'!C894="blue",2,0))</f>
        <v>0</v>
      </c>
      <c r="D894" s="22">
        <f>'Data Entry'!D894</f>
        <v>0</v>
      </c>
      <c r="E894" s="22">
        <f>'Data Entry'!E894</f>
        <v>0</v>
      </c>
      <c r="F894" s="22">
        <f>'Data Entry'!F894</f>
        <v>0</v>
      </c>
      <c r="G894" s="22">
        <f>'Data Entry'!G894</f>
        <v>0</v>
      </c>
      <c r="H894" s="22">
        <f>'Data Entry'!H894</f>
        <v>0</v>
      </c>
      <c r="I894" s="22">
        <f t="shared" si="233"/>
        <v>0</v>
      </c>
      <c r="J894" s="22">
        <f t="shared" si="234"/>
        <v>0</v>
      </c>
      <c r="K894" s="22">
        <f t="shared" si="221"/>
        <v>0</v>
      </c>
      <c r="L894" s="22">
        <f t="shared" si="222"/>
        <v>0</v>
      </c>
      <c r="M894" s="22">
        <f t="shared" si="223"/>
        <v>0</v>
      </c>
      <c r="N894" s="22">
        <f t="shared" si="224"/>
        <v>0</v>
      </c>
      <c r="O894" s="22">
        <f t="shared" si="225"/>
        <v>0</v>
      </c>
      <c r="P894" s="35">
        <f>'Data Entry'!I894</f>
        <v>0</v>
      </c>
      <c r="Q894" s="35">
        <f>'Data Entry'!J894</f>
        <v>0</v>
      </c>
      <c r="R894" s="35">
        <f>'Data Entry'!K894</f>
        <v>0</v>
      </c>
      <c r="S894" s="35">
        <f>'Data Entry'!L894</f>
        <v>0</v>
      </c>
      <c r="T894" s="35">
        <f t="shared" si="226"/>
        <v>0</v>
      </c>
      <c r="U894" s="35">
        <f t="shared" si="227"/>
        <v>0</v>
      </c>
      <c r="V894" s="35" t="e">
        <f t="shared" si="235"/>
        <v>#DIV/0!</v>
      </c>
      <c r="W894" s="35" t="e">
        <f t="shared" si="236"/>
        <v>#DIV/0!</v>
      </c>
      <c r="X894" s="35">
        <f t="shared" si="237"/>
        <v>0</v>
      </c>
      <c r="Y894" s="35">
        <f t="shared" si="228"/>
        <v>0</v>
      </c>
      <c r="Z894" s="35">
        <f t="shared" si="229"/>
        <v>0</v>
      </c>
      <c r="AA894" s="35">
        <f t="shared" si="230"/>
        <v>0</v>
      </c>
      <c r="AB894" s="21">
        <f>'Data Entry'!S894</f>
        <v>0</v>
      </c>
      <c r="AC894" s="21">
        <f>'Data Entry'!T894</f>
        <v>0</v>
      </c>
      <c r="AD894" s="21">
        <f>'Data Entry'!U894</f>
        <v>0</v>
      </c>
      <c r="AE894" s="21">
        <f t="shared" si="231"/>
        <v>0</v>
      </c>
      <c r="AF894" s="13">
        <f>'Data Entry'!V894</f>
        <v>0</v>
      </c>
      <c r="AG894" s="13">
        <f t="shared" si="232"/>
        <v>0</v>
      </c>
      <c r="AH894" s="13">
        <f>'Data Entry'!W894</f>
        <v>0</v>
      </c>
      <c r="AI894" s="13">
        <f>'Data Entry'!X894</f>
        <v>0</v>
      </c>
      <c r="AJ894" s="13">
        <f>'Data Entry'!Y894</f>
        <v>0</v>
      </c>
      <c r="AK894" s="13">
        <f>'Data Entry'!Z894</f>
        <v>0</v>
      </c>
    </row>
    <row r="895" spans="1:37">
      <c r="A895" s="34">
        <f>'Data Entry'!A895</f>
        <v>0</v>
      </c>
      <c r="B895" s="34">
        <f>'Data Entry'!B895</f>
        <v>0</v>
      </c>
      <c r="C895" s="20">
        <f>IF('Data Entry'!C895="red",1,IF('Data Entry'!C895="blue",2,0))</f>
        <v>0</v>
      </c>
      <c r="D895" s="22">
        <f>'Data Entry'!D895</f>
        <v>0</v>
      </c>
      <c r="E895" s="22">
        <f>'Data Entry'!E895</f>
        <v>0</v>
      </c>
      <c r="F895" s="22">
        <f>'Data Entry'!F895</f>
        <v>0</v>
      </c>
      <c r="G895" s="22">
        <f>'Data Entry'!G895</f>
        <v>0</v>
      </c>
      <c r="H895" s="22">
        <f>'Data Entry'!H895</f>
        <v>0</v>
      </c>
      <c r="I895" s="22">
        <f t="shared" si="233"/>
        <v>0</v>
      </c>
      <c r="J895" s="22">
        <f t="shared" si="234"/>
        <v>0</v>
      </c>
      <c r="K895" s="22">
        <f t="shared" si="221"/>
        <v>0</v>
      </c>
      <c r="L895" s="22">
        <f t="shared" si="222"/>
        <v>0</v>
      </c>
      <c r="M895" s="22">
        <f t="shared" si="223"/>
        <v>0</v>
      </c>
      <c r="N895" s="22">
        <f t="shared" si="224"/>
        <v>0</v>
      </c>
      <c r="O895" s="22">
        <f t="shared" si="225"/>
        <v>0</v>
      </c>
      <c r="P895" s="35">
        <f>'Data Entry'!I895</f>
        <v>0</v>
      </c>
      <c r="Q895" s="35">
        <f>'Data Entry'!J895</f>
        <v>0</v>
      </c>
      <c r="R895" s="35">
        <f>'Data Entry'!K895</f>
        <v>0</v>
      </c>
      <c r="S895" s="35">
        <f>'Data Entry'!L895</f>
        <v>0</v>
      </c>
      <c r="T895" s="35">
        <f t="shared" si="226"/>
        <v>0</v>
      </c>
      <c r="U895" s="35">
        <f t="shared" si="227"/>
        <v>0</v>
      </c>
      <c r="V895" s="35" t="e">
        <f t="shared" si="235"/>
        <v>#DIV/0!</v>
      </c>
      <c r="W895" s="35" t="e">
        <f t="shared" si="236"/>
        <v>#DIV/0!</v>
      </c>
      <c r="X895" s="35">
        <f t="shared" si="237"/>
        <v>0</v>
      </c>
      <c r="Y895" s="35">
        <f t="shared" si="228"/>
        <v>0</v>
      </c>
      <c r="Z895" s="35">
        <f t="shared" si="229"/>
        <v>0</v>
      </c>
      <c r="AA895" s="35">
        <f t="shared" si="230"/>
        <v>0</v>
      </c>
      <c r="AB895" s="21">
        <f>'Data Entry'!S895</f>
        <v>0</v>
      </c>
      <c r="AC895" s="21">
        <f>'Data Entry'!T895</f>
        <v>0</v>
      </c>
      <c r="AD895" s="21">
        <f>'Data Entry'!U895</f>
        <v>0</v>
      </c>
      <c r="AE895" s="21">
        <f t="shared" si="231"/>
        <v>0</v>
      </c>
      <c r="AF895" s="13">
        <f>'Data Entry'!V895</f>
        <v>0</v>
      </c>
      <c r="AG895" s="13">
        <f t="shared" si="232"/>
        <v>0</v>
      </c>
      <c r="AH895" s="13">
        <f>'Data Entry'!W895</f>
        <v>0</v>
      </c>
      <c r="AI895" s="13">
        <f>'Data Entry'!X895</f>
        <v>0</v>
      </c>
      <c r="AJ895" s="13">
        <f>'Data Entry'!Y895</f>
        <v>0</v>
      </c>
      <c r="AK895" s="13">
        <f>'Data Entry'!Z895</f>
        <v>0</v>
      </c>
    </row>
    <row r="896" spans="1:37">
      <c r="A896" s="34">
        <f>'Data Entry'!A896</f>
        <v>0</v>
      </c>
      <c r="B896" s="34">
        <f>'Data Entry'!B896</f>
        <v>0</v>
      </c>
      <c r="C896" s="20">
        <f>IF('Data Entry'!C896="red",1,IF('Data Entry'!C896="blue",2,0))</f>
        <v>0</v>
      </c>
      <c r="D896" s="22">
        <f>'Data Entry'!D896</f>
        <v>0</v>
      </c>
      <c r="E896" s="22">
        <f>'Data Entry'!E896</f>
        <v>0</v>
      </c>
      <c r="F896" s="22">
        <f>'Data Entry'!F896</f>
        <v>0</v>
      </c>
      <c r="G896" s="22">
        <f>'Data Entry'!G896</f>
        <v>0</v>
      </c>
      <c r="H896" s="22">
        <f>'Data Entry'!H896</f>
        <v>0</v>
      </c>
      <c r="I896" s="22">
        <f t="shared" si="233"/>
        <v>0</v>
      </c>
      <c r="J896" s="22">
        <f t="shared" si="234"/>
        <v>0</v>
      </c>
      <c r="K896" s="22">
        <f t="shared" si="221"/>
        <v>0</v>
      </c>
      <c r="L896" s="22">
        <f t="shared" si="222"/>
        <v>0</v>
      </c>
      <c r="M896" s="22">
        <f t="shared" si="223"/>
        <v>0</v>
      </c>
      <c r="N896" s="22">
        <f t="shared" si="224"/>
        <v>0</v>
      </c>
      <c r="O896" s="22">
        <f t="shared" si="225"/>
        <v>0</v>
      </c>
      <c r="P896" s="35">
        <f>'Data Entry'!I896</f>
        <v>0</v>
      </c>
      <c r="Q896" s="35">
        <f>'Data Entry'!J896</f>
        <v>0</v>
      </c>
      <c r="R896" s="35">
        <f>'Data Entry'!K896</f>
        <v>0</v>
      </c>
      <c r="S896" s="35">
        <f>'Data Entry'!L896</f>
        <v>0</v>
      </c>
      <c r="T896" s="35">
        <f t="shared" si="226"/>
        <v>0</v>
      </c>
      <c r="U896" s="35">
        <f t="shared" si="227"/>
        <v>0</v>
      </c>
      <c r="V896" s="35" t="e">
        <f t="shared" si="235"/>
        <v>#DIV/0!</v>
      </c>
      <c r="W896" s="35" t="e">
        <f t="shared" si="236"/>
        <v>#DIV/0!</v>
      </c>
      <c r="X896" s="35">
        <f t="shared" si="237"/>
        <v>0</v>
      </c>
      <c r="Y896" s="35">
        <f t="shared" si="228"/>
        <v>0</v>
      </c>
      <c r="Z896" s="35">
        <f t="shared" si="229"/>
        <v>0</v>
      </c>
      <c r="AA896" s="35">
        <f t="shared" si="230"/>
        <v>0</v>
      </c>
      <c r="AB896" s="21">
        <f>'Data Entry'!S896</f>
        <v>0</v>
      </c>
      <c r="AC896" s="21">
        <f>'Data Entry'!T896</f>
        <v>0</v>
      </c>
      <c r="AD896" s="21">
        <f>'Data Entry'!U896</f>
        <v>0</v>
      </c>
      <c r="AE896" s="21">
        <f t="shared" si="231"/>
        <v>0</v>
      </c>
      <c r="AF896" s="13">
        <f>'Data Entry'!V896</f>
        <v>0</v>
      </c>
      <c r="AG896" s="13">
        <f t="shared" si="232"/>
        <v>0</v>
      </c>
      <c r="AH896" s="13">
        <f>'Data Entry'!W896</f>
        <v>0</v>
      </c>
      <c r="AI896" s="13">
        <f>'Data Entry'!X896</f>
        <v>0</v>
      </c>
      <c r="AJ896" s="13">
        <f>'Data Entry'!Y896</f>
        <v>0</v>
      </c>
      <c r="AK896" s="13">
        <f>'Data Entry'!Z896</f>
        <v>0</v>
      </c>
    </row>
    <row r="897" spans="1:37">
      <c r="A897" s="34">
        <f>'Data Entry'!A897</f>
        <v>0</v>
      </c>
      <c r="B897" s="34">
        <f>'Data Entry'!B897</f>
        <v>0</v>
      </c>
      <c r="C897" s="20">
        <f>IF('Data Entry'!C897="red",1,IF('Data Entry'!C897="blue",2,0))</f>
        <v>0</v>
      </c>
      <c r="D897" s="22">
        <f>'Data Entry'!D897</f>
        <v>0</v>
      </c>
      <c r="E897" s="22">
        <f>'Data Entry'!E897</f>
        <v>0</v>
      </c>
      <c r="F897" s="22">
        <f>'Data Entry'!F897</f>
        <v>0</v>
      </c>
      <c r="G897" s="22">
        <f>'Data Entry'!G897</f>
        <v>0</v>
      </c>
      <c r="H897" s="22">
        <f>'Data Entry'!H897</f>
        <v>0</v>
      </c>
      <c r="I897" s="22">
        <f t="shared" si="233"/>
        <v>0</v>
      </c>
      <c r="J897" s="22">
        <f t="shared" si="234"/>
        <v>0</v>
      </c>
      <c r="K897" s="22">
        <f t="shared" si="221"/>
        <v>0</v>
      </c>
      <c r="L897" s="22">
        <f t="shared" si="222"/>
        <v>0</v>
      </c>
      <c r="M897" s="22">
        <f t="shared" si="223"/>
        <v>0</v>
      </c>
      <c r="N897" s="22">
        <f t="shared" si="224"/>
        <v>0</v>
      </c>
      <c r="O897" s="22">
        <f t="shared" si="225"/>
        <v>0</v>
      </c>
      <c r="P897" s="35">
        <f>'Data Entry'!I897</f>
        <v>0</v>
      </c>
      <c r="Q897" s="35">
        <f>'Data Entry'!J897</f>
        <v>0</v>
      </c>
      <c r="R897" s="35">
        <f>'Data Entry'!K897</f>
        <v>0</v>
      </c>
      <c r="S897" s="35">
        <f>'Data Entry'!L897</f>
        <v>0</v>
      </c>
      <c r="T897" s="35">
        <f t="shared" si="226"/>
        <v>0</v>
      </c>
      <c r="U897" s="35">
        <f t="shared" si="227"/>
        <v>0</v>
      </c>
      <c r="V897" s="35" t="e">
        <f t="shared" si="235"/>
        <v>#DIV/0!</v>
      </c>
      <c r="W897" s="35" t="e">
        <f t="shared" si="236"/>
        <v>#DIV/0!</v>
      </c>
      <c r="X897" s="35">
        <f t="shared" si="237"/>
        <v>0</v>
      </c>
      <c r="Y897" s="35">
        <f t="shared" si="228"/>
        <v>0</v>
      </c>
      <c r="Z897" s="35">
        <f t="shared" si="229"/>
        <v>0</v>
      </c>
      <c r="AA897" s="35">
        <f t="shared" si="230"/>
        <v>0</v>
      </c>
      <c r="AB897" s="21">
        <f>'Data Entry'!S897</f>
        <v>0</v>
      </c>
      <c r="AC897" s="21">
        <f>'Data Entry'!T897</f>
        <v>0</v>
      </c>
      <c r="AD897" s="21">
        <f>'Data Entry'!U897</f>
        <v>0</v>
      </c>
      <c r="AE897" s="21">
        <f t="shared" si="231"/>
        <v>0</v>
      </c>
      <c r="AF897" s="13">
        <f>'Data Entry'!V897</f>
        <v>0</v>
      </c>
      <c r="AG897" s="13">
        <f t="shared" si="232"/>
        <v>0</v>
      </c>
      <c r="AH897" s="13">
        <f>'Data Entry'!W897</f>
        <v>0</v>
      </c>
      <c r="AI897" s="13">
        <f>'Data Entry'!X897</f>
        <v>0</v>
      </c>
      <c r="AJ897" s="13">
        <f>'Data Entry'!Y897</f>
        <v>0</v>
      </c>
      <c r="AK897" s="13">
        <f>'Data Entry'!Z897</f>
        <v>0</v>
      </c>
    </row>
    <row r="898" spans="1:37">
      <c r="A898" s="34">
        <f>'Data Entry'!A898</f>
        <v>0</v>
      </c>
      <c r="B898" s="34">
        <f>'Data Entry'!B898</f>
        <v>0</v>
      </c>
      <c r="C898" s="20">
        <f>IF('Data Entry'!C898="red",1,IF('Data Entry'!C898="blue",2,0))</f>
        <v>0</v>
      </c>
      <c r="D898" s="22">
        <f>'Data Entry'!D898</f>
        <v>0</v>
      </c>
      <c r="E898" s="22">
        <f>'Data Entry'!E898</f>
        <v>0</v>
      </c>
      <c r="F898" s="22">
        <f>'Data Entry'!F898</f>
        <v>0</v>
      </c>
      <c r="G898" s="22">
        <f>'Data Entry'!G898</f>
        <v>0</v>
      </c>
      <c r="H898" s="22">
        <f>'Data Entry'!H898</f>
        <v>0</v>
      </c>
      <c r="I898" s="22">
        <f t="shared" si="233"/>
        <v>0</v>
      </c>
      <c r="J898" s="22">
        <f t="shared" si="234"/>
        <v>0</v>
      </c>
      <c r="K898" s="22">
        <f t="shared" si="221"/>
        <v>0</v>
      </c>
      <c r="L898" s="22">
        <f t="shared" si="222"/>
        <v>0</v>
      </c>
      <c r="M898" s="22">
        <f t="shared" si="223"/>
        <v>0</v>
      </c>
      <c r="N898" s="22">
        <f t="shared" si="224"/>
        <v>0</v>
      </c>
      <c r="O898" s="22">
        <f t="shared" si="225"/>
        <v>0</v>
      </c>
      <c r="P898" s="35">
        <f>'Data Entry'!I898</f>
        <v>0</v>
      </c>
      <c r="Q898" s="35">
        <f>'Data Entry'!J898</f>
        <v>0</v>
      </c>
      <c r="R898" s="35">
        <f>'Data Entry'!K898</f>
        <v>0</v>
      </c>
      <c r="S898" s="35">
        <f>'Data Entry'!L898</f>
        <v>0</v>
      </c>
      <c r="T898" s="35">
        <f t="shared" si="226"/>
        <v>0</v>
      </c>
      <c r="U898" s="35">
        <f t="shared" si="227"/>
        <v>0</v>
      </c>
      <c r="V898" s="35" t="e">
        <f t="shared" si="235"/>
        <v>#DIV/0!</v>
      </c>
      <c r="W898" s="35" t="e">
        <f t="shared" si="236"/>
        <v>#DIV/0!</v>
      </c>
      <c r="X898" s="35">
        <f t="shared" si="237"/>
        <v>0</v>
      </c>
      <c r="Y898" s="35">
        <f t="shared" si="228"/>
        <v>0</v>
      </c>
      <c r="Z898" s="35">
        <f t="shared" si="229"/>
        <v>0</v>
      </c>
      <c r="AA898" s="35">
        <f t="shared" si="230"/>
        <v>0</v>
      </c>
      <c r="AB898" s="21">
        <f>'Data Entry'!S898</f>
        <v>0</v>
      </c>
      <c r="AC898" s="21">
        <f>'Data Entry'!T898</f>
        <v>0</v>
      </c>
      <c r="AD898" s="21">
        <f>'Data Entry'!U898</f>
        <v>0</v>
      </c>
      <c r="AE898" s="21">
        <f t="shared" si="231"/>
        <v>0</v>
      </c>
      <c r="AF898" s="13">
        <f>'Data Entry'!V898</f>
        <v>0</v>
      </c>
      <c r="AG898" s="13">
        <f t="shared" si="232"/>
        <v>0</v>
      </c>
      <c r="AH898" s="13">
        <f>'Data Entry'!W898</f>
        <v>0</v>
      </c>
      <c r="AI898" s="13">
        <f>'Data Entry'!X898</f>
        <v>0</v>
      </c>
      <c r="AJ898" s="13">
        <f>'Data Entry'!Y898</f>
        <v>0</v>
      </c>
      <c r="AK898" s="13">
        <f>'Data Entry'!Z898</f>
        <v>0</v>
      </c>
    </row>
    <row r="899" spans="1:37">
      <c r="A899" s="34">
        <f>'Data Entry'!A899</f>
        <v>0</v>
      </c>
      <c r="B899" s="34">
        <f>'Data Entry'!B899</f>
        <v>0</v>
      </c>
      <c r="C899" s="20">
        <f>IF('Data Entry'!C899="red",1,IF('Data Entry'!C899="blue",2,0))</f>
        <v>0</v>
      </c>
      <c r="D899" s="22">
        <f>'Data Entry'!D899</f>
        <v>0</v>
      </c>
      <c r="E899" s="22">
        <f>'Data Entry'!E899</f>
        <v>0</v>
      </c>
      <c r="F899" s="22">
        <f>'Data Entry'!F899</f>
        <v>0</v>
      </c>
      <c r="G899" s="22">
        <f>'Data Entry'!G899</f>
        <v>0</v>
      </c>
      <c r="H899" s="22">
        <f>'Data Entry'!H899</f>
        <v>0</v>
      </c>
      <c r="I899" s="22">
        <f t="shared" si="233"/>
        <v>0</v>
      </c>
      <c r="J899" s="22">
        <f t="shared" si="234"/>
        <v>0</v>
      </c>
      <c r="K899" s="22">
        <f t="shared" ref="K899:K962" si="238">IF(D899=1,2,0)</f>
        <v>0</v>
      </c>
      <c r="L899" s="22">
        <f t="shared" ref="L899:L962" si="239">E899*2</f>
        <v>0</v>
      </c>
      <c r="M899" s="22">
        <f t="shared" ref="M899:M962" si="240">G899*4</f>
        <v>0</v>
      </c>
      <c r="N899" s="22">
        <f t="shared" ref="N899:N962" si="241">I899+J899</f>
        <v>0</v>
      </c>
      <c r="O899" s="22">
        <f t="shared" ref="O899:O962" si="242">SUM(K899:M899)</f>
        <v>0</v>
      </c>
      <c r="P899" s="35">
        <f>'Data Entry'!I899</f>
        <v>0</v>
      </c>
      <c r="Q899" s="35">
        <f>'Data Entry'!J899</f>
        <v>0</v>
      </c>
      <c r="R899" s="35">
        <f>'Data Entry'!K899</f>
        <v>0</v>
      </c>
      <c r="S899" s="35">
        <f>'Data Entry'!L899</f>
        <v>0</v>
      </c>
      <c r="T899" s="35">
        <f t="shared" ref="T899:T962" si="243">P899+Q899</f>
        <v>0</v>
      </c>
      <c r="U899" s="35">
        <f t="shared" ref="U899:U962" si="244">R899+S899</f>
        <v>0</v>
      </c>
      <c r="V899" s="35" t="e">
        <f t="shared" si="235"/>
        <v>#DIV/0!</v>
      </c>
      <c r="W899" s="35" t="e">
        <f t="shared" si="236"/>
        <v>#DIV/0!</v>
      </c>
      <c r="X899" s="35">
        <f t="shared" si="237"/>
        <v>0</v>
      </c>
      <c r="Y899" s="35">
        <f t="shared" ref="Y899:Y962" si="245">P899</f>
        <v>0</v>
      </c>
      <c r="Z899" s="35">
        <f t="shared" ref="Z899:Z962" si="246">R899*2</f>
        <v>0</v>
      </c>
      <c r="AA899" s="35">
        <f t="shared" ref="AA899:AA962" si="247">Y899+Z899</f>
        <v>0</v>
      </c>
      <c r="AB899" s="21">
        <f>'Data Entry'!S899</f>
        <v>0</v>
      </c>
      <c r="AC899" s="21">
        <f>'Data Entry'!T899</f>
        <v>0</v>
      </c>
      <c r="AD899" s="21">
        <f>'Data Entry'!U899</f>
        <v>0</v>
      </c>
      <c r="AE899" s="21">
        <f t="shared" ref="AE899:AE962" si="248">IF(AC899=4,15,IF(AC899=3,10,IF(AC899=2,6,IF(AC899=1,4,0))))</f>
        <v>0</v>
      </c>
      <c r="AF899" s="13">
        <f>'Data Entry'!V899</f>
        <v>0</v>
      </c>
      <c r="AG899" s="13">
        <f t="shared" ref="AG899:AG962" si="249">AF899/3</f>
        <v>0</v>
      </c>
      <c r="AH899" s="13">
        <f>'Data Entry'!W899</f>
        <v>0</v>
      </c>
      <c r="AI899" s="13">
        <f>'Data Entry'!X899</f>
        <v>0</v>
      </c>
      <c r="AJ899" s="13">
        <f>'Data Entry'!Y899</f>
        <v>0</v>
      </c>
      <c r="AK899" s="13">
        <f>'Data Entry'!Z899</f>
        <v>0</v>
      </c>
    </row>
    <row r="900" spans="1:37">
      <c r="A900" s="34">
        <f>'Data Entry'!A900</f>
        <v>0</v>
      </c>
      <c r="B900" s="34">
        <f>'Data Entry'!B900</f>
        <v>0</v>
      </c>
      <c r="C900" s="20">
        <f>IF('Data Entry'!C900="red",1,IF('Data Entry'!C900="blue",2,0))</f>
        <v>0</v>
      </c>
      <c r="D900" s="22">
        <f>'Data Entry'!D900</f>
        <v>0</v>
      </c>
      <c r="E900" s="22">
        <f>'Data Entry'!E900</f>
        <v>0</v>
      </c>
      <c r="F900" s="22">
        <f>'Data Entry'!F900</f>
        <v>0</v>
      </c>
      <c r="G900" s="22">
        <f>'Data Entry'!G900</f>
        <v>0</v>
      </c>
      <c r="H900" s="22">
        <f>'Data Entry'!H900</f>
        <v>0</v>
      </c>
      <c r="I900" s="22">
        <f t="shared" ref="I900:I963" si="250">E900+F900</f>
        <v>0</v>
      </c>
      <c r="J900" s="22">
        <f t="shared" ref="J900:J963" si="251">G900+H900</f>
        <v>0</v>
      </c>
      <c r="K900" s="22">
        <f t="shared" si="238"/>
        <v>0</v>
      </c>
      <c r="L900" s="22">
        <f t="shared" si="239"/>
        <v>0</v>
      </c>
      <c r="M900" s="22">
        <f t="shared" si="240"/>
        <v>0</v>
      </c>
      <c r="N900" s="22">
        <f t="shared" si="241"/>
        <v>0</v>
      </c>
      <c r="O900" s="22">
        <f t="shared" si="242"/>
        <v>0</v>
      </c>
      <c r="P900" s="35">
        <f>'Data Entry'!I900</f>
        <v>0</v>
      </c>
      <c r="Q900" s="35">
        <f>'Data Entry'!J900</f>
        <v>0</v>
      </c>
      <c r="R900" s="35">
        <f>'Data Entry'!K900</f>
        <v>0</v>
      </c>
      <c r="S900" s="35">
        <f>'Data Entry'!L900</f>
        <v>0</v>
      </c>
      <c r="T900" s="35">
        <f t="shared" si="243"/>
        <v>0</v>
      </c>
      <c r="U900" s="35">
        <f t="shared" si="244"/>
        <v>0</v>
      </c>
      <c r="V900" s="35" t="e">
        <f t="shared" ref="V900:V963" si="252">P900/T900</f>
        <v>#DIV/0!</v>
      </c>
      <c r="W900" s="35" t="e">
        <f t="shared" ref="W900:W963" si="253">R900/U900</f>
        <v>#DIV/0!</v>
      </c>
      <c r="X900" s="35">
        <f t="shared" ref="X900:X963" si="254">(T900+U900)/2</f>
        <v>0</v>
      </c>
      <c r="Y900" s="35">
        <f t="shared" si="245"/>
        <v>0</v>
      </c>
      <c r="Z900" s="35">
        <f t="shared" si="246"/>
        <v>0</v>
      </c>
      <c r="AA900" s="35">
        <f t="shared" si="247"/>
        <v>0</v>
      </c>
      <c r="AB900" s="21">
        <f>'Data Entry'!S900</f>
        <v>0</v>
      </c>
      <c r="AC900" s="21">
        <f>'Data Entry'!T900</f>
        <v>0</v>
      </c>
      <c r="AD900" s="21">
        <f>'Data Entry'!U900</f>
        <v>0</v>
      </c>
      <c r="AE900" s="21">
        <f t="shared" si="248"/>
        <v>0</v>
      </c>
      <c r="AF900" s="13">
        <f>'Data Entry'!V900</f>
        <v>0</v>
      </c>
      <c r="AG900" s="13">
        <f t="shared" si="249"/>
        <v>0</v>
      </c>
      <c r="AH900" s="13">
        <f>'Data Entry'!W900</f>
        <v>0</v>
      </c>
      <c r="AI900" s="13">
        <f>'Data Entry'!X900</f>
        <v>0</v>
      </c>
      <c r="AJ900" s="13">
        <f>'Data Entry'!Y900</f>
        <v>0</v>
      </c>
      <c r="AK900" s="13">
        <f>'Data Entry'!Z900</f>
        <v>0</v>
      </c>
    </row>
    <row r="901" spans="1:37">
      <c r="A901" s="34">
        <f>'Data Entry'!A901</f>
        <v>0</v>
      </c>
      <c r="B901" s="34">
        <f>'Data Entry'!B901</f>
        <v>0</v>
      </c>
      <c r="C901" s="20">
        <f>IF('Data Entry'!C901="red",1,IF('Data Entry'!C901="blue",2,0))</f>
        <v>0</v>
      </c>
      <c r="D901" s="22">
        <f>'Data Entry'!D901</f>
        <v>0</v>
      </c>
      <c r="E901" s="22">
        <f>'Data Entry'!E901</f>
        <v>0</v>
      </c>
      <c r="F901" s="22">
        <f>'Data Entry'!F901</f>
        <v>0</v>
      </c>
      <c r="G901" s="22">
        <f>'Data Entry'!G901</f>
        <v>0</v>
      </c>
      <c r="H901" s="22">
        <f>'Data Entry'!H901</f>
        <v>0</v>
      </c>
      <c r="I901" s="22">
        <f t="shared" si="250"/>
        <v>0</v>
      </c>
      <c r="J901" s="22">
        <f t="shared" si="251"/>
        <v>0</v>
      </c>
      <c r="K901" s="22">
        <f t="shared" si="238"/>
        <v>0</v>
      </c>
      <c r="L901" s="22">
        <f t="shared" si="239"/>
        <v>0</v>
      </c>
      <c r="M901" s="22">
        <f t="shared" si="240"/>
        <v>0</v>
      </c>
      <c r="N901" s="22">
        <f t="shared" si="241"/>
        <v>0</v>
      </c>
      <c r="O901" s="22">
        <f t="shared" si="242"/>
        <v>0</v>
      </c>
      <c r="P901" s="35">
        <f>'Data Entry'!I901</f>
        <v>0</v>
      </c>
      <c r="Q901" s="35">
        <f>'Data Entry'!J901</f>
        <v>0</v>
      </c>
      <c r="R901" s="35">
        <f>'Data Entry'!K901</f>
        <v>0</v>
      </c>
      <c r="S901" s="35">
        <f>'Data Entry'!L901</f>
        <v>0</v>
      </c>
      <c r="T901" s="35">
        <f t="shared" si="243"/>
        <v>0</v>
      </c>
      <c r="U901" s="35">
        <f t="shared" si="244"/>
        <v>0</v>
      </c>
      <c r="V901" s="35" t="e">
        <f t="shared" si="252"/>
        <v>#DIV/0!</v>
      </c>
      <c r="W901" s="35" t="e">
        <f t="shared" si="253"/>
        <v>#DIV/0!</v>
      </c>
      <c r="X901" s="35">
        <f t="shared" si="254"/>
        <v>0</v>
      </c>
      <c r="Y901" s="35">
        <f t="shared" si="245"/>
        <v>0</v>
      </c>
      <c r="Z901" s="35">
        <f t="shared" si="246"/>
        <v>0</v>
      </c>
      <c r="AA901" s="35">
        <f t="shared" si="247"/>
        <v>0</v>
      </c>
      <c r="AB901" s="21">
        <f>'Data Entry'!S901</f>
        <v>0</v>
      </c>
      <c r="AC901" s="21">
        <f>'Data Entry'!T901</f>
        <v>0</v>
      </c>
      <c r="AD901" s="21">
        <f>'Data Entry'!U901</f>
        <v>0</v>
      </c>
      <c r="AE901" s="21">
        <f t="shared" si="248"/>
        <v>0</v>
      </c>
      <c r="AF901" s="13">
        <f>'Data Entry'!V901</f>
        <v>0</v>
      </c>
      <c r="AG901" s="13">
        <f t="shared" si="249"/>
        <v>0</v>
      </c>
      <c r="AH901" s="13">
        <f>'Data Entry'!W901</f>
        <v>0</v>
      </c>
      <c r="AI901" s="13">
        <f>'Data Entry'!X901</f>
        <v>0</v>
      </c>
      <c r="AJ901" s="13">
        <f>'Data Entry'!Y901</f>
        <v>0</v>
      </c>
      <c r="AK901" s="13">
        <f>'Data Entry'!Z901</f>
        <v>0</v>
      </c>
    </row>
    <row r="902" spans="1:37">
      <c r="A902" s="34">
        <f>'Data Entry'!A902</f>
        <v>0</v>
      </c>
      <c r="B902" s="34">
        <f>'Data Entry'!B902</f>
        <v>0</v>
      </c>
      <c r="C902" s="20">
        <f>IF('Data Entry'!C902="red",1,IF('Data Entry'!C902="blue",2,0))</f>
        <v>0</v>
      </c>
      <c r="D902" s="22">
        <f>'Data Entry'!D902</f>
        <v>0</v>
      </c>
      <c r="E902" s="22">
        <f>'Data Entry'!E902</f>
        <v>0</v>
      </c>
      <c r="F902" s="22">
        <f>'Data Entry'!F902</f>
        <v>0</v>
      </c>
      <c r="G902" s="22">
        <f>'Data Entry'!G902</f>
        <v>0</v>
      </c>
      <c r="H902" s="22">
        <f>'Data Entry'!H902</f>
        <v>0</v>
      </c>
      <c r="I902" s="22">
        <f t="shared" si="250"/>
        <v>0</v>
      </c>
      <c r="J902" s="22">
        <f t="shared" si="251"/>
        <v>0</v>
      </c>
      <c r="K902" s="22">
        <f t="shared" si="238"/>
        <v>0</v>
      </c>
      <c r="L902" s="22">
        <f t="shared" si="239"/>
        <v>0</v>
      </c>
      <c r="M902" s="22">
        <f t="shared" si="240"/>
        <v>0</v>
      </c>
      <c r="N902" s="22">
        <f t="shared" si="241"/>
        <v>0</v>
      </c>
      <c r="O902" s="22">
        <f t="shared" si="242"/>
        <v>0</v>
      </c>
      <c r="P902" s="35">
        <f>'Data Entry'!I902</f>
        <v>0</v>
      </c>
      <c r="Q902" s="35">
        <f>'Data Entry'!J902</f>
        <v>0</v>
      </c>
      <c r="R902" s="35">
        <f>'Data Entry'!K902</f>
        <v>0</v>
      </c>
      <c r="S902" s="35">
        <f>'Data Entry'!L902</f>
        <v>0</v>
      </c>
      <c r="T902" s="35">
        <f t="shared" si="243"/>
        <v>0</v>
      </c>
      <c r="U902" s="35">
        <f t="shared" si="244"/>
        <v>0</v>
      </c>
      <c r="V902" s="35" t="e">
        <f t="shared" si="252"/>
        <v>#DIV/0!</v>
      </c>
      <c r="W902" s="35" t="e">
        <f t="shared" si="253"/>
        <v>#DIV/0!</v>
      </c>
      <c r="X902" s="35">
        <f t="shared" si="254"/>
        <v>0</v>
      </c>
      <c r="Y902" s="35">
        <f t="shared" si="245"/>
        <v>0</v>
      </c>
      <c r="Z902" s="35">
        <f t="shared" si="246"/>
        <v>0</v>
      </c>
      <c r="AA902" s="35">
        <f t="shared" si="247"/>
        <v>0</v>
      </c>
      <c r="AB902" s="21">
        <f>'Data Entry'!S902</f>
        <v>0</v>
      </c>
      <c r="AC902" s="21">
        <f>'Data Entry'!T902</f>
        <v>0</v>
      </c>
      <c r="AD902" s="21">
        <f>'Data Entry'!U902</f>
        <v>0</v>
      </c>
      <c r="AE902" s="21">
        <f t="shared" si="248"/>
        <v>0</v>
      </c>
      <c r="AF902" s="13">
        <f>'Data Entry'!V902</f>
        <v>0</v>
      </c>
      <c r="AG902" s="13">
        <f t="shared" si="249"/>
        <v>0</v>
      </c>
      <c r="AH902" s="13">
        <f>'Data Entry'!W902</f>
        <v>0</v>
      </c>
      <c r="AI902" s="13">
        <f>'Data Entry'!X902</f>
        <v>0</v>
      </c>
      <c r="AJ902" s="13">
        <f>'Data Entry'!Y902</f>
        <v>0</v>
      </c>
      <c r="AK902" s="13">
        <f>'Data Entry'!Z902</f>
        <v>0</v>
      </c>
    </row>
    <row r="903" spans="1:37">
      <c r="A903" s="34">
        <f>'Data Entry'!A903</f>
        <v>0</v>
      </c>
      <c r="B903" s="34">
        <f>'Data Entry'!B903</f>
        <v>0</v>
      </c>
      <c r="C903" s="20">
        <f>IF('Data Entry'!C903="red",1,IF('Data Entry'!C903="blue",2,0))</f>
        <v>0</v>
      </c>
      <c r="D903" s="22">
        <f>'Data Entry'!D903</f>
        <v>0</v>
      </c>
      <c r="E903" s="22">
        <f>'Data Entry'!E903</f>
        <v>0</v>
      </c>
      <c r="F903" s="22">
        <f>'Data Entry'!F903</f>
        <v>0</v>
      </c>
      <c r="G903" s="22">
        <f>'Data Entry'!G903</f>
        <v>0</v>
      </c>
      <c r="H903" s="22">
        <f>'Data Entry'!H903</f>
        <v>0</v>
      </c>
      <c r="I903" s="22">
        <f t="shared" si="250"/>
        <v>0</v>
      </c>
      <c r="J903" s="22">
        <f t="shared" si="251"/>
        <v>0</v>
      </c>
      <c r="K903" s="22">
        <f t="shared" si="238"/>
        <v>0</v>
      </c>
      <c r="L903" s="22">
        <f t="shared" si="239"/>
        <v>0</v>
      </c>
      <c r="M903" s="22">
        <f t="shared" si="240"/>
        <v>0</v>
      </c>
      <c r="N903" s="22">
        <f t="shared" si="241"/>
        <v>0</v>
      </c>
      <c r="O903" s="22">
        <f t="shared" si="242"/>
        <v>0</v>
      </c>
      <c r="P903" s="35">
        <f>'Data Entry'!I903</f>
        <v>0</v>
      </c>
      <c r="Q903" s="35">
        <f>'Data Entry'!J903</f>
        <v>0</v>
      </c>
      <c r="R903" s="35">
        <f>'Data Entry'!K903</f>
        <v>0</v>
      </c>
      <c r="S903" s="35">
        <f>'Data Entry'!L903</f>
        <v>0</v>
      </c>
      <c r="T903" s="35">
        <f t="shared" si="243"/>
        <v>0</v>
      </c>
      <c r="U903" s="35">
        <f t="shared" si="244"/>
        <v>0</v>
      </c>
      <c r="V903" s="35" t="e">
        <f t="shared" si="252"/>
        <v>#DIV/0!</v>
      </c>
      <c r="W903" s="35" t="e">
        <f t="shared" si="253"/>
        <v>#DIV/0!</v>
      </c>
      <c r="X903" s="35">
        <f t="shared" si="254"/>
        <v>0</v>
      </c>
      <c r="Y903" s="35">
        <f t="shared" si="245"/>
        <v>0</v>
      </c>
      <c r="Z903" s="35">
        <f t="shared" si="246"/>
        <v>0</v>
      </c>
      <c r="AA903" s="35">
        <f t="shared" si="247"/>
        <v>0</v>
      </c>
      <c r="AB903" s="21">
        <f>'Data Entry'!S903</f>
        <v>0</v>
      </c>
      <c r="AC903" s="21">
        <f>'Data Entry'!T903</f>
        <v>0</v>
      </c>
      <c r="AD903" s="21">
        <f>'Data Entry'!U903</f>
        <v>0</v>
      </c>
      <c r="AE903" s="21">
        <f t="shared" si="248"/>
        <v>0</v>
      </c>
      <c r="AF903" s="13">
        <f>'Data Entry'!V903</f>
        <v>0</v>
      </c>
      <c r="AG903" s="13">
        <f t="shared" si="249"/>
        <v>0</v>
      </c>
      <c r="AH903" s="13">
        <f>'Data Entry'!W903</f>
        <v>0</v>
      </c>
      <c r="AI903" s="13">
        <f>'Data Entry'!X903</f>
        <v>0</v>
      </c>
      <c r="AJ903" s="13">
        <f>'Data Entry'!Y903</f>
        <v>0</v>
      </c>
      <c r="AK903" s="13">
        <f>'Data Entry'!Z903</f>
        <v>0</v>
      </c>
    </row>
    <row r="904" spans="1:37">
      <c r="A904" s="34">
        <f>'Data Entry'!A904</f>
        <v>0</v>
      </c>
      <c r="B904" s="34">
        <f>'Data Entry'!B904</f>
        <v>0</v>
      </c>
      <c r="C904" s="20">
        <f>IF('Data Entry'!C904="red",1,IF('Data Entry'!C904="blue",2,0))</f>
        <v>0</v>
      </c>
      <c r="D904" s="22">
        <f>'Data Entry'!D904</f>
        <v>0</v>
      </c>
      <c r="E904" s="22">
        <f>'Data Entry'!E904</f>
        <v>0</v>
      </c>
      <c r="F904" s="22">
        <f>'Data Entry'!F904</f>
        <v>0</v>
      </c>
      <c r="G904" s="22">
        <f>'Data Entry'!G904</f>
        <v>0</v>
      </c>
      <c r="H904" s="22">
        <f>'Data Entry'!H904</f>
        <v>0</v>
      </c>
      <c r="I904" s="22">
        <f t="shared" si="250"/>
        <v>0</v>
      </c>
      <c r="J904" s="22">
        <f t="shared" si="251"/>
        <v>0</v>
      </c>
      <c r="K904" s="22">
        <f t="shared" si="238"/>
        <v>0</v>
      </c>
      <c r="L904" s="22">
        <f t="shared" si="239"/>
        <v>0</v>
      </c>
      <c r="M904" s="22">
        <f t="shared" si="240"/>
        <v>0</v>
      </c>
      <c r="N904" s="22">
        <f t="shared" si="241"/>
        <v>0</v>
      </c>
      <c r="O904" s="22">
        <f t="shared" si="242"/>
        <v>0</v>
      </c>
      <c r="P904" s="35">
        <f>'Data Entry'!I904</f>
        <v>0</v>
      </c>
      <c r="Q904" s="35">
        <f>'Data Entry'!J904</f>
        <v>0</v>
      </c>
      <c r="R904" s="35">
        <f>'Data Entry'!K904</f>
        <v>0</v>
      </c>
      <c r="S904" s="35">
        <f>'Data Entry'!L904</f>
        <v>0</v>
      </c>
      <c r="T904" s="35">
        <f t="shared" si="243"/>
        <v>0</v>
      </c>
      <c r="U904" s="35">
        <f t="shared" si="244"/>
        <v>0</v>
      </c>
      <c r="V904" s="35" t="e">
        <f t="shared" si="252"/>
        <v>#DIV/0!</v>
      </c>
      <c r="W904" s="35" t="e">
        <f t="shared" si="253"/>
        <v>#DIV/0!</v>
      </c>
      <c r="X904" s="35">
        <f t="shared" si="254"/>
        <v>0</v>
      </c>
      <c r="Y904" s="35">
        <f t="shared" si="245"/>
        <v>0</v>
      </c>
      <c r="Z904" s="35">
        <f t="shared" si="246"/>
        <v>0</v>
      </c>
      <c r="AA904" s="35">
        <f t="shared" si="247"/>
        <v>0</v>
      </c>
      <c r="AB904" s="21">
        <f>'Data Entry'!S904</f>
        <v>0</v>
      </c>
      <c r="AC904" s="21">
        <f>'Data Entry'!T904</f>
        <v>0</v>
      </c>
      <c r="AD904" s="21">
        <f>'Data Entry'!U904</f>
        <v>0</v>
      </c>
      <c r="AE904" s="21">
        <f t="shared" si="248"/>
        <v>0</v>
      </c>
      <c r="AF904" s="13">
        <f>'Data Entry'!V904</f>
        <v>0</v>
      </c>
      <c r="AG904" s="13">
        <f t="shared" si="249"/>
        <v>0</v>
      </c>
      <c r="AH904" s="13">
        <f>'Data Entry'!W904</f>
        <v>0</v>
      </c>
      <c r="AI904" s="13">
        <f>'Data Entry'!X904</f>
        <v>0</v>
      </c>
      <c r="AJ904" s="13">
        <f>'Data Entry'!Y904</f>
        <v>0</v>
      </c>
      <c r="AK904" s="13">
        <f>'Data Entry'!Z904</f>
        <v>0</v>
      </c>
    </row>
    <row r="905" spans="1:37">
      <c r="A905" s="34">
        <f>'Data Entry'!A905</f>
        <v>0</v>
      </c>
      <c r="B905" s="34">
        <f>'Data Entry'!B905</f>
        <v>0</v>
      </c>
      <c r="C905" s="20">
        <f>IF('Data Entry'!C905="red",1,IF('Data Entry'!C905="blue",2,0))</f>
        <v>0</v>
      </c>
      <c r="D905" s="22">
        <f>'Data Entry'!D905</f>
        <v>0</v>
      </c>
      <c r="E905" s="22">
        <f>'Data Entry'!E905</f>
        <v>0</v>
      </c>
      <c r="F905" s="22">
        <f>'Data Entry'!F905</f>
        <v>0</v>
      </c>
      <c r="G905" s="22">
        <f>'Data Entry'!G905</f>
        <v>0</v>
      </c>
      <c r="H905" s="22">
        <f>'Data Entry'!H905</f>
        <v>0</v>
      </c>
      <c r="I905" s="22">
        <f t="shared" si="250"/>
        <v>0</v>
      </c>
      <c r="J905" s="22">
        <f t="shared" si="251"/>
        <v>0</v>
      </c>
      <c r="K905" s="22">
        <f t="shared" si="238"/>
        <v>0</v>
      </c>
      <c r="L905" s="22">
        <f t="shared" si="239"/>
        <v>0</v>
      </c>
      <c r="M905" s="22">
        <f t="shared" si="240"/>
        <v>0</v>
      </c>
      <c r="N905" s="22">
        <f t="shared" si="241"/>
        <v>0</v>
      </c>
      <c r="O905" s="22">
        <f t="shared" si="242"/>
        <v>0</v>
      </c>
      <c r="P905" s="35">
        <f>'Data Entry'!I905</f>
        <v>0</v>
      </c>
      <c r="Q905" s="35">
        <f>'Data Entry'!J905</f>
        <v>0</v>
      </c>
      <c r="R905" s="35">
        <f>'Data Entry'!K905</f>
        <v>0</v>
      </c>
      <c r="S905" s="35">
        <f>'Data Entry'!L905</f>
        <v>0</v>
      </c>
      <c r="T905" s="35">
        <f t="shared" si="243"/>
        <v>0</v>
      </c>
      <c r="U905" s="35">
        <f t="shared" si="244"/>
        <v>0</v>
      </c>
      <c r="V905" s="35" t="e">
        <f t="shared" si="252"/>
        <v>#DIV/0!</v>
      </c>
      <c r="W905" s="35" t="e">
        <f t="shared" si="253"/>
        <v>#DIV/0!</v>
      </c>
      <c r="X905" s="35">
        <f t="shared" si="254"/>
        <v>0</v>
      </c>
      <c r="Y905" s="35">
        <f t="shared" si="245"/>
        <v>0</v>
      </c>
      <c r="Z905" s="35">
        <f t="shared" si="246"/>
        <v>0</v>
      </c>
      <c r="AA905" s="35">
        <f t="shared" si="247"/>
        <v>0</v>
      </c>
      <c r="AB905" s="21">
        <f>'Data Entry'!S905</f>
        <v>0</v>
      </c>
      <c r="AC905" s="21">
        <f>'Data Entry'!T905</f>
        <v>0</v>
      </c>
      <c r="AD905" s="21">
        <f>'Data Entry'!U905</f>
        <v>0</v>
      </c>
      <c r="AE905" s="21">
        <f t="shared" si="248"/>
        <v>0</v>
      </c>
      <c r="AF905" s="13">
        <f>'Data Entry'!V905</f>
        <v>0</v>
      </c>
      <c r="AG905" s="13">
        <f t="shared" si="249"/>
        <v>0</v>
      </c>
      <c r="AH905" s="13">
        <f>'Data Entry'!W905</f>
        <v>0</v>
      </c>
      <c r="AI905" s="13">
        <f>'Data Entry'!X905</f>
        <v>0</v>
      </c>
      <c r="AJ905" s="13">
        <f>'Data Entry'!Y905</f>
        <v>0</v>
      </c>
      <c r="AK905" s="13">
        <f>'Data Entry'!Z905</f>
        <v>0</v>
      </c>
    </row>
    <row r="906" spans="1:37">
      <c r="A906" s="34">
        <f>'Data Entry'!A906</f>
        <v>0</v>
      </c>
      <c r="B906" s="34">
        <f>'Data Entry'!B906</f>
        <v>0</v>
      </c>
      <c r="C906" s="20">
        <f>IF('Data Entry'!C906="red",1,IF('Data Entry'!C906="blue",2,0))</f>
        <v>0</v>
      </c>
      <c r="D906" s="22">
        <f>'Data Entry'!D906</f>
        <v>0</v>
      </c>
      <c r="E906" s="22">
        <f>'Data Entry'!E906</f>
        <v>0</v>
      </c>
      <c r="F906" s="22">
        <f>'Data Entry'!F906</f>
        <v>0</v>
      </c>
      <c r="G906" s="22">
        <f>'Data Entry'!G906</f>
        <v>0</v>
      </c>
      <c r="H906" s="22">
        <f>'Data Entry'!H906</f>
        <v>0</v>
      </c>
      <c r="I906" s="22">
        <f t="shared" si="250"/>
        <v>0</v>
      </c>
      <c r="J906" s="22">
        <f t="shared" si="251"/>
        <v>0</v>
      </c>
      <c r="K906" s="22">
        <f t="shared" si="238"/>
        <v>0</v>
      </c>
      <c r="L906" s="22">
        <f t="shared" si="239"/>
        <v>0</v>
      </c>
      <c r="M906" s="22">
        <f t="shared" si="240"/>
        <v>0</v>
      </c>
      <c r="N906" s="22">
        <f t="shared" si="241"/>
        <v>0</v>
      </c>
      <c r="O906" s="22">
        <f t="shared" si="242"/>
        <v>0</v>
      </c>
      <c r="P906" s="35">
        <f>'Data Entry'!I906</f>
        <v>0</v>
      </c>
      <c r="Q906" s="35">
        <f>'Data Entry'!J906</f>
        <v>0</v>
      </c>
      <c r="R906" s="35">
        <f>'Data Entry'!K906</f>
        <v>0</v>
      </c>
      <c r="S906" s="35">
        <f>'Data Entry'!L906</f>
        <v>0</v>
      </c>
      <c r="T906" s="35">
        <f t="shared" si="243"/>
        <v>0</v>
      </c>
      <c r="U906" s="35">
        <f t="shared" si="244"/>
        <v>0</v>
      </c>
      <c r="V906" s="35" t="e">
        <f t="shared" si="252"/>
        <v>#DIV/0!</v>
      </c>
      <c r="W906" s="35" t="e">
        <f t="shared" si="253"/>
        <v>#DIV/0!</v>
      </c>
      <c r="X906" s="35">
        <f t="shared" si="254"/>
        <v>0</v>
      </c>
      <c r="Y906" s="35">
        <f t="shared" si="245"/>
        <v>0</v>
      </c>
      <c r="Z906" s="35">
        <f t="shared" si="246"/>
        <v>0</v>
      </c>
      <c r="AA906" s="35">
        <f t="shared" si="247"/>
        <v>0</v>
      </c>
      <c r="AB906" s="21">
        <f>'Data Entry'!S906</f>
        <v>0</v>
      </c>
      <c r="AC906" s="21">
        <f>'Data Entry'!T906</f>
        <v>0</v>
      </c>
      <c r="AD906" s="21">
        <f>'Data Entry'!U906</f>
        <v>0</v>
      </c>
      <c r="AE906" s="21">
        <f t="shared" si="248"/>
        <v>0</v>
      </c>
      <c r="AF906" s="13">
        <f>'Data Entry'!V906</f>
        <v>0</v>
      </c>
      <c r="AG906" s="13">
        <f t="shared" si="249"/>
        <v>0</v>
      </c>
      <c r="AH906" s="13">
        <f>'Data Entry'!W906</f>
        <v>0</v>
      </c>
      <c r="AI906" s="13">
        <f>'Data Entry'!X906</f>
        <v>0</v>
      </c>
      <c r="AJ906" s="13">
        <f>'Data Entry'!Y906</f>
        <v>0</v>
      </c>
      <c r="AK906" s="13">
        <f>'Data Entry'!Z906</f>
        <v>0</v>
      </c>
    </row>
    <row r="907" spans="1:37">
      <c r="A907" s="34">
        <f>'Data Entry'!A907</f>
        <v>0</v>
      </c>
      <c r="B907" s="34">
        <f>'Data Entry'!B907</f>
        <v>0</v>
      </c>
      <c r="C907" s="20">
        <f>IF('Data Entry'!C907="red",1,IF('Data Entry'!C907="blue",2,0))</f>
        <v>0</v>
      </c>
      <c r="D907" s="22">
        <f>'Data Entry'!D907</f>
        <v>0</v>
      </c>
      <c r="E907" s="22">
        <f>'Data Entry'!E907</f>
        <v>0</v>
      </c>
      <c r="F907" s="22">
        <f>'Data Entry'!F907</f>
        <v>0</v>
      </c>
      <c r="G907" s="22">
        <f>'Data Entry'!G907</f>
        <v>0</v>
      </c>
      <c r="H907" s="22">
        <f>'Data Entry'!H907</f>
        <v>0</v>
      </c>
      <c r="I907" s="22">
        <f t="shared" si="250"/>
        <v>0</v>
      </c>
      <c r="J907" s="22">
        <f t="shared" si="251"/>
        <v>0</v>
      </c>
      <c r="K907" s="22">
        <f t="shared" si="238"/>
        <v>0</v>
      </c>
      <c r="L907" s="22">
        <f t="shared" si="239"/>
        <v>0</v>
      </c>
      <c r="M907" s="22">
        <f t="shared" si="240"/>
        <v>0</v>
      </c>
      <c r="N907" s="22">
        <f t="shared" si="241"/>
        <v>0</v>
      </c>
      <c r="O907" s="22">
        <f t="shared" si="242"/>
        <v>0</v>
      </c>
      <c r="P907" s="35">
        <f>'Data Entry'!I907</f>
        <v>0</v>
      </c>
      <c r="Q907" s="35">
        <f>'Data Entry'!J907</f>
        <v>0</v>
      </c>
      <c r="R907" s="35">
        <f>'Data Entry'!K907</f>
        <v>0</v>
      </c>
      <c r="S907" s="35">
        <f>'Data Entry'!L907</f>
        <v>0</v>
      </c>
      <c r="T907" s="35">
        <f t="shared" si="243"/>
        <v>0</v>
      </c>
      <c r="U907" s="35">
        <f t="shared" si="244"/>
        <v>0</v>
      </c>
      <c r="V907" s="35" t="e">
        <f t="shared" si="252"/>
        <v>#DIV/0!</v>
      </c>
      <c r="W907" s="35" t="e">
        <f t="shared" si="253"/>
        <v>#DIV/0!</v>
      </c>
      <c r="X907" s="35">
        <f t="shared" si="254"/>
        <v>0</v>
      </c>
      <c r="Y907" s="35">
        <f t="shared" si="245"/>
        <v>0</v>
      </c>
      <c r="Z907" s="35">
        <f t="shared" si="246"/>
        <v>0</v>
      </c>
      <c r="AA907" s="35">
        <f t="shared" si="247"/>
        <v>0</v>
      </c>
      <c r="AB907" s="21">
        <f>'Data Entry'!S907</f>
        <v>0</v>
      </c>
      <c r="AC907" s="21">
        <f>'Data Entry'!T907</f>
        <v>0</v>
      </c>
      <c r="AD907" s="21">
        <f>'Data Entry'!U907</f>
        <v>0</v>
      </c>
      <c r="AE907" s="21">
        <f t="shared" si="248"/>
        <v>0</v>
      </c>
      <c r="AF907" s="13">
        <f>'Data Entry'!V907</f>
        <v>0</v>
      </c>
      <c r="AG907" s="13">
        <f t="shared" si="249"/>
        <v>0</v>
      </c>
      <c r="AH907" s="13">
        <f>'Data Entry'!W907</f>
        <v>0</v>
      </c>
      <c r="AI907" s="13">
        <f>'Data Entry'!X907</f>
        <v>0</v>
      </c>
      <c r="AJ907" s="13">
        <f>'Data Entry'!Y907</f>
        <v>0</v>
      </c>
      <c r="AK907" s="13">
        <f>'Data Entry'!Z907</f>
        <v>0</v>
      </c>
    </row>
    <row r="908" spans="1:37">
      <c r="A908" s="34">
        <f>'Data Entry'!A908</f>
        <v>0</v>
      </c>
      <c r="B908" s="34">
        <f>'Data Entry'!B908</f>
        <v>0</v>
      </c>
      <c r="C908" s="20">
        <f>IF('Data Entry'!C908="red",1,IF('Data Entry'!C908="blue",2,0))</f>
        <v>0</v>
      </c>
      <c r="D908" s="22">
        <f>'Data Entry'!D908</f>
        <v>0</v>
      </c>
      <c r="E908" s="22">
        <f>'Data Entry'!E908</f>
        <v>0</v>
      </c>
      <c r="F908" s="22">
        <f>'Data Entry'!F908</f>
        <v>0</v>
      </c>
      <c r="G908" s="22">
        <f>'Data Entry'!G908</f>
        <v>0</v>
      </c>
      <c r="H908" s="22">
        <f>'Data Entry'!H908</f>
        <v>0</v>
      </c>
      <c r="I908" s="22">
        <f t="shared" si="250"/>
        <v>0</v>
      </c>
      <c r="J908" s="22">
        <f t="shared" si="251"/>
        <v>0</v>
      </c>
      <c r="K908" s="22">
        <f t="shared" si="238"/>
        <v>0</v>
      </c>
      <c r="L908" s="22">
        <f t="shared" si="239"/>
        <v>0</v>
      </c>
      <c r="M908" s="22">
        <f t="shared" si="240"/>
        <v>0</v>
      </c>
      <c r="N908" s="22">
        <f t="shared" si="241"/>
        <v>0</v>
      </c>
      <c r="O908" s="22">
        <f t="shared" si="242"/>
        <v>0</v>
      </c>
      <c r="P908" s="35">
        <f>'Data Entry'!I908</f>
        <v>0</v>
      </c>
      <c r="Q908" s="35">
        <f>'Data Entry'!J908</f>
        <v>0</v>
      </c>
      <c r="R908" s="35">
        <f>'Data Entry'!K908</f>
        <v>0</v>
      </c>
      <c r="S908" s="35">
        <f>'Data Entry'!L908</f>
        <v>0</v>
      </c>
      <c r="T908" s="35">
        <f t="shared" si="243"/>
        <v>0</v>
      </c>
      <c r="U908" s="35">
        <f t="shared" si="244"/>
        <v>0</v>
      </c>
      <c r="V908" s="35" t="e">
        <f t="shared" si="252"/>
        <v>#DIV/0!</v>
      </c>
      <c r="W908" s="35" t="e">
        <f t="shared" si="253"/>
        <v>#DIV/0!</v>
      </c>
      <c r="X908" s="35">
        <f t="shared" si="254"/>
        <v>0</v>
      </c>
      <c r="Y908" s="35">
        <f t="shared" si="245"/>
        <v>0</v>
      </c>
      <c r="Z908" s="35">
        <f t="shared" si="246"/>
        <v>0</v>
      </c>
      <c r="AA908" s="35">
        <f t="shared" si="247"/>
        <v>0</v>
      </c>
      <c r="AB908" s="21">
        <f>'Data Entry'!S908</f>
        <v>0</v>
      </c>
      <c r="AC908" s="21">
        <f>'Data Entry'!T908</f>
        <v>0</v>
      </c>
      <c r="AD908" s="21">
        <f>'Data Entry'!U908</f>
        <v>0</v>
      </c>
      <c r="AE908" s="21">
        <f t="shared" si="248"/>
        <v>0</v>
      </c>
      <c r="AF908" s="13">
        <f>'Data Entry'!V908</f>
        <v>0</v>
      </c>
      <c r="AG908" s="13">
        <f t="shared" si="249"/>
        <v>0</v>
      </c>
      <c r="AH908" s="13">
        <f>'Data Entry'!W908</f>
        <v>0</v>
      </c>
      <c r="AI908" s="13">
        <f>'Data Entry'!X908</f>
        <v>0</v>
      </c>
      <c r="AJ908" s="13">
        <f>'Data Entry'!Y908</f>
        <v>0</v>
      </c>
      <c r="AK908" s="13">
        <f>'Data Entry'!Z908</f>
        <v>0</v>
      </c>
    </row>
    <row r="909" spans="1:37">
      <c r="A909" s="34">
        <f>'Data Entry'!A909</f>
        <v>0</v>
      </c>
      <c r="B909" s="34">
        <f>'Data Entry'!B909</f>
        <v>0</v>
      </c>
      <c r="C909" s="20">
        <f>IF('Data Entry'!C909="red",1,IF('Data Entry'!C909="blue",2,0))</f>
        <v>0</v>
      </c>
      <c r="D909" s="22">
        <f>'Data Entry'!D909</f>
        <v>0</v>
      </c>
      <c r="E909" s="22">
        <f>'Data Entry'!E909</f>
        <v>0</v>
      </c>
      <c r="F909" s="22">
        <f>'Data Entry'!F909</f>
        <v>0</v>
      </c>
      <c r="G909" s="22">
        <f>'Data Entry'!G909</f>
        <v>0</v>
      </c>
      <c r="H909" s="22">
        <f>'Data Entry'!H909</f>
        <v>0</v>
      </c>
      <c r="I909" s="22">
        <f t="shared" si="250"/>
        <v>0</v>
      </c>
      <c r="J909" s="22">
        <f t="shared" si="251"/>
        <v>0</v>
      </c>
      <c r="K909" s="22">
        <f t="shared" si="238"/>
        <v>0</v>
      </c>
      <c r="L909" s="22">
        <f t="shared" si="239"/>
        <v>0</v>
      </c>
      <c r="M909" s="22">
        <f t="shared" si="240"/>
        <v>0</v>
      </c>
      <c r="N909" s="22">
        <f t="shared" si="241"/>
        <v>0</v>
      </c>
      <c r="O909" s="22">
        <f t="shared" si="242"/>
        <v>0</v>
      </c>
      <c r="P909" s="35">
        <f>'Data Entry'!I909</f>
        <v>0</v>
      </c>
      <c r="Q909" s="35">
        <f>'Data Entry'!J909</f>
        <v>0</v>
      </c>
      <c r="R909" s="35">
        <f>'Data Entry'!K909</f>
        <v>0</v>
      </c>
      <c r="S909" s="35">
        <f>'Data Entry'!L909</f>
        <v>0</v>
      </c>
      <c r="T909" s="35">
        <f t="shared" si="243"/>
        <v>0</v>
      </c>
      <c r="U909" s="35">
        <f t="shared" si="244"/>
        <v>0</v>
      </c>
      <c r="V909" s="35" t="e">
        <f t="shared" si="252"/>
        <v>#DIV/0!</v>
      </c>
      <c r="W909" s="35" t="e">
        <f t="shared" si="253"/>
        <v>#DIV/0!</v>
      </c>
      <c r="X909" s="35">
        <f t="shared" si="254"/>
        <v>0</v>
      </c>
      <c r="Y909" s="35">
        <f t="shared" si="245"/>
        <v>0</v>
      </c>
      <c r="Z909" s="35">
        <f t="shared" si="246"/>
        <v>0</v>
      </c>
      <c r="AA909" s="35">
        <f t="shared" si="247"/>
        <v>0</v>
      </c>
      <c r="AB909" s="21">
        <f>'Data Entry'!S909</f>
        <v>0</v>
      </c>
      <c r="AC909" s="21">
        <f>'Data Entry'!T909</f>
        <v>0</v>
      </c>
      <c r="AD909" s="21">
        <f>'Data Entry'!U909</f>
        <v>0</v>
      </c>
      <c r="AE909" s="21">
        <f t="shared" si="248"/>
        <v>0</v>
      </c>
      <c r="AF909" s="13">
        <f>'Data Entry'!V909</f>
        <v>0</v>
      </c>
      <c r="AG909" s="13">
        <f t="shared" si="249"/>
        <v>0</v>
      </c>
      <c r="AH909" s="13">
        <f>'Data Entry'!W909</f>
        <v>0</v>
      </c>
      <c r="AI909" s="13">
        <f>'Data Entry'!X909</f>
        <v>0</v>
      </c>
      <c r="AJ909" s="13">
        <f>'Data Entry'!Y909</f>
        <v>0</v>
      </c>
      <c r="AK909" s="13">
        <f>'Data Entry'!Z909</f>
        <v>0</v>
      </c>
    </row>
    <row r="910" spans="1:37">
      <c r="A910" s="34">
        <f>'Data Entry'!A910</f>
        <v>0</v>
      </c>
      <c r="B910" s="34">
        <f>'Data Entry'!B910</f>
        <v>0</v>
      </c>
      <c r="C910" s="20">
        <f>IF('Data Entry'!C910="red",1,IF('Data Entry'!C910="blue",2,0))</f>
        <v>0</v>
      </c>
      <c r="D910" s="22">
        <f>'Data Entry'!D910</f>
        <v>0</v>
      </c>
      <c r="E910" s="22">
        <f>'Data Entry'!E910</f>
        <v>0</v>
      </c>
      <c r="F910" s="22">
        <f>'Data Entry'!F910</f>
        <v>0</v>
      </c>
      <c r="G910" s="22">
        <f>'Data Entry'!G910</f>
        <v>0</v>
      </c>
      <c r="H910" s="22">
        <f>'Data Entry'!H910</f>
        <v>0</v>
      </c>
      <c r="I910" s="22">
        <f t="shared" si="250"/>
        <v>0</v>
      </c>
      <c r="J910" s="22">
        <f t="shared" si="251"/>
        <v>0</v>
      </c>
      <c r="K910" s="22">
        <f t="shared" si="238"/>
        <v>0</v>
      </c>
      <c r="L910" s="22">
        <f t="shared" si="239"/>
        <v>0</v>
      </c>
      <c r="M910" s="22">
        <f t="shared" si="240"/>
        <v>0</v>
      </c>
      <c r="N910" s="22">
        <f t="shared" si="241"/>
        <v>0</v>
      </c>
      <c r="O910" s="22">
        <f t="shared" si="242"/>
        <v>0</v>
      </c>
      <c r="P910" s="35">
        <f>'Data Entry'!I910</f>
        <v>0</v>
      </c>
      <c r="Q910" s="35">
        <f>'Data Entry'!J910</f>
        <v>0</v>
      </c>
      <c r="R910" s="35">
        <f>'Data Entry'!K910</f>
        <v>0</v>
      </c>
      <c r="S910" s="35">
        <f>'Data Entry'!L910</f>
        <v>0</v>
      </c>
      <c r="T910" s="35">
        <f t="shared" si="243"/>
        <v>0</v>
      </c>
      <c r="U910" s="35">
        <f t="shared" si="244"/>
        <v>0</v>
      </c>
      <c r="V910" s="35" t="e">
        <f t="shared" si="252"/>
        <v>#DIV/0!</v>
      </c>
      <c r="W910" s="35" t="e">
        <f t="shared" si="253"/>
        <v>#DIV/0!</v>
      </c>
      <c r="X910" s="35">
        <f t="shared" si="254"/>
        <v>0</v>
      </c>
      <c r="Y910" s="35">
        <f t="shared" si="245"/>
        <v>0</v>
      </c>
      <c r="Z910" s="35">
        <f t="shared" si="246"/>
        <v>0</v>
      </c>
      <c r="AA910" s="35">
        <f t="shared" si="247"/>
        <v>0</v>
      </c>
      <c r="AB910" s="21">
        <f>'Data Entry'!S910</f>
        <v>0</v>
      </c>
      <c r="AC910" s="21">
        <f>'Data Entry'!T910</f>
        <v>0</v>
      </c>
      <c r="AD910" s="21">
        <f>'Data Entry'!U910</f>
        <v>0</v>
      </c>
      <c r="AE910" s="21">
        <f t="shared" si="248"/>
        <v>0</v>
      </c>
      <c r="AF910" s="13">
        <f>'Data Entry'!V910</f>
        <v>0</v>
      </c>
      <c r="AG910" s="13">
        <f t="shared" si="249"/>
        <v>0</v>
      </c>
      <c r="AH910" s="13">
        <f>'Data Entry'!W910</f>
        <v>0</v>
      </c>
      <c r="AI910" s="13">
        <f>'Data Entry'!X910</f>
        <v>0</v>
      </c>
      <c r="AJ910" s="13">
        <f>'Data Entry'!Y910</f>
        <v>0</v>
      </c>
      <c r="AK910" s="13">
        <f>'Data Entry'!Z910</f>
        <v>0</v>
      </c>
    </row>
    <row r="911" spans="1:37">
      <c r="A911" s="34">
        <f>'Data Entry'!A911</f>
        <v>0</v>
      </c>
      <c r="B911" s="34">
        <f>'Data Entry'!B911</f>
        <v>0</v>
      </c>
      <c r="C911" s="20">
        <f>IF('Data Entry'!C911="red",1,IF('Data Entry'!C911="blue",2,0))</f>
        <v>0</v>
      </c>
      <c r="D911" s="22">
        <f>'Data Entry'!D911</f>
        <v>0</v>
      </c>
      <c r="E911" s="22">
        <f>'Data Entry'!E911</f>
        <v>0</v>
      </c>
      <c r="F911" s="22">
        <f>'Data Entry'!F911</f>
        <v>0</v>
      </c>
      <c r="G911" s="22">
        <f>'Data Entry'!G911</f>
        <v>0</v>
      </c>
      <c r="H911" s="22">
        <f>'Data Entry'!H911</f>
        <v>0</v>
      </c>
      <c r="I911" s="22">
        <f t="shared" si="250"/>
        <v>0</v>
      </c>
      <c r="J911" s="22">
        <f t="shared" si="251"/>
        <v>0</v>
      </c>
      <c r="K911" s="22">
        <f t="shared" si="238"/>
        <v>0</v>
      </c>
      <c r="L911" s="22">
        <f t="shared" si="239"/>
        <v>0</v>
      </c>
      <c r="M911" s="22">
        <f t="shared" si="240"/>
        <v>0</v>
      </c>
      <c r="N911" s="22">
        <f t="shared" si="241"/>
        <v>0</v>
      </c>
      <c r="O911" s="22">
        <f t="shared" si="242"/>
        <v>0</v>
      </c>
      <c r="P911" s="35">
        <f>'Data Entry'!I911</f>
        <v>0</v>
      </c>
      <c r="Q911" s="35">
        <f>'Data Entry'!J911</f>
        <v>0</v>
      </c>
      <c r="R911" s="35">
        <f>'Data Entry'!K911</f>
        <v>0</v>
      </c>
      <c r="S911" s="35">
        <f>'Data Entry'!L911</f>
        <v>0</v>
      </c>
      <c r="T911" s="35">
        <f t="shared" si="243"/>
        <v>0</v>
      </c>
      <c r="U911" s="35">
        <f t="shared" si="244"/>
        <v>0</v>
      </c>
      <c r="V911" s="35" t="e">
        <f t="shared" si="252"/>
        <v>#DIV/0!</v>
      </c>
      <c r="W911" s="35" t="e">
        <f t="shared" si="253"/>
        <v>#DIV/0!</v>
      </c>
      <c r="X911" s="35">
        <f t="shared" si="254"/>
        <v>0</v>
      </c>
      <c r="Y911" s="35">
        <f t="shared" si="245"/>
        <v>0</v>
      </c>
      <c r="Z911" s="35">
        <f t="shared" si="246"/>
        <v>0</v>
      </c>
      <c r="AA911" s="35">
        <f t="shared" si="247"/>
        <v>0</v>
      </c>
      <c r="AB911" s="21">
        <f>'Data Entry'!S911</f>
        <v>0</v>
      </c>
      <c r="AC911" s="21">
        <f>'Data Entry'!T911</f>
        <v>0</v>
      </c>
      <c r="AD911" s="21">
        <f>'Data Entry'!U911</f>
        <v>0</v>
      </c>
      <c r="AE911" s="21">
        <f t="shared" si="248"/>
        <v>0</v>
      </c>
      <c r="AF911" s="13">
        <f>'Data Entry'!V911</f>
        <v>0</v>
      </c>
      <c r="AG911" s="13">
        <f t="shared" si="249"/>
        <v>0</v>
      </c>
      <c r="AH911" s="13">
        <f>'Data Entry'!W911</f>
        <v>0</v>
      </c>
      <c r="AI911" s="13">
        <f>'Data Entry'!X911</f>
        <v>0</v>
      </c>
      <c r="AJ911" s="13">
        <f>'Data Entry'!Y911</f>
        <v>0</v>
      </c>
      <c r="AK911" s="13">
        <f>'Data Entry'!Z911</f>
        <v>0</v>
      </c>
    </row>
    <row r="912" spans="1:37">
      <c r="A912" s="34">
        <f>'Data Entry'!A912</f>
        <v>0</v>
      </c>
      <c r="B912" s="34">
        <f>'Data Entry'!B912</f>
        <v>0</v>
      </c>
      <c r="C912" s="20">
        <f>IF('Data Entry'!C912="red",1,IF('Data Entry'!C912="blue",2,0))</f>
        <v>0</v>
      </c>
      <c r="D912" s="22">
        <f>'Data Entry'!D912</f>
        <v>0</v>
      </c>
      <c r="E912" s="22">
        <f>'Data Entry'!E912</f>
        <v>0</v>
      </c>
      <c r="F912" s="22">
        <f>'Data Entry'!F912</f>
        <v>0</v>
      </c>
      <c r="G912" s="22">
        <f>'Data Entry'!G912</f>
        <v>0</v>
      </c>
      <c r="H912" s="22">
        <f>'Data Entry'!H912</f>
        <v>0</v>
      </c>
      <c r="I912" s="22">
        <f t="shared" si="250"/>
        <v>0</v>
      </c>
      <c r="J912" s="22">
        <f t="shared" si="251"/>
        <v>0</v>
      </c>
      <c r="K912" s="22">
        <f t="shared" si="238"/>
        <v>0</v>
      </c>
      <c r="L912" s="22">
        <f t="shared" si="239"/>
        <v>0</v>
      </c>
      <c r="M912" s="22">
        <f t="shared" si="240"/>
        <v>0</v>
      </c>
      <c r="N912" s="22">
        <f t="shared" si="241"/>
        <v>0</v>
      </c>
      <c r="O912" s="22">
        <f t="shared" si="242"/>
        <v>0</v>
      </c>
      <c r="P912" s="35">
        <f>'Data Entry'!I912</f>
        <v>0</v>
      </c>
      <c r="Q912" s="35">
        <f>'Data Entry'!J912</f>
        <v>0</v>
      </c>
      <c r="R912" s="35">
        <f>'Data Entry'!K912</f>
        <v>0</v>
      </c>
      <c r="S912" s="35">
        <f>'Data Entry'!L912</f>
        <v>0</v>
      </c>
      <c r="T912" s="35">
        <f t="shared" si="243"/>
        <v>0</v>
      </c>
      <c r="U912" s="35">
        <f t="shared" si="244"/>
        <v>0</v>
      </c>
      <c r="V912" s="35" t="e">
        <f t="shared" si="252"/>
        <v>#DIV/0!</v>
      </c>
      <c r="W912" s="35" t="e">
        <f t="shared" si="253"/>
        <v>#DIV/0!</v>
      </c>
      <c r="X912" s="35">
        <f t="shared" si="254"/>
        <v>0</v>
      </c>
      <c r="Y912" s="35">
        <f t="shared" si="245"/>
        <v>0</v>
      </c>
      <c r="Z912" s="35">
        <f t="shared" si="246"/>
        <v>0</v>
      </c>
      <c r="AA912" s="35">
        <f t="shared" si="247"/>
        <v>0</v>
      </c>
      <c r="AB912" s="21">
        <f>'Data Entry'!S912</f>
        <v>0</v>
      </c>
      <c r="AC912" s="21">
        <f>'Data Entry'!T912</f>
        <v>0</v>
      </c>
      <c r="AD912" s="21">
        <f>'Data Entry'!U912</f>
        <v>0</v>
      </c>
      <c r="AE912" s="21">
        <f t="shared" si="248"/>
        <v>0</v>
      </c>
      <c r="AF912" s="13">
        <f>'Data Entry'!V912</f>
        <v>0</v>
      </c>
      <c r="AG912" s="13">
        <f t="shared" si="249"/>
        <v>0</v>
      </c>
      <c r="AH912" s="13">
        <f>'Data Entry'!W912</f>
        <v>0</v>
      </c>
      <c r="AI912" s="13">
        <f>'Data Entry'!X912</f>
        <v>0</v>
      </c>
      <c r="AJ912" s="13">
        <f>'Data Entry'!Y912</f>
        <v>0</v>
      </c>
      <c r="AK912" s="13">
        <f>'Data Entry'!Z912</f>
        <v>0</v>
      </c>
    </row>
    <row r="913" spans="1:37">
      <c r="A913" s="34">
        <f>'Data Entry'!A913</f>
        <v>0</v>
      </c>
      <c r="B913" s="34">
        <f>'Data Entry'!B913</f>
        <v>0</v>
      </c>
      <c r="C913" s="20">
        <f>IF('Data Entry'!C913="red",1,IF('Data Entry'!C913="blue",2,0))</f>
        <v>0</v>
      </c>
      <c r="D913" s="22">
        <f>'Data Entry'!D913</f>
        <v>0</v>
      </c>
      <c r="E913" s="22">
        <f>'Data Entry'!E913</f>
        <v>0</v>
      </c>
      <c r="F913" s="22">
        <f>'Data Entry'!F913</f>
        <v>0</v>
      </c>
      <c r="G913" s="22">
        <f>'Data Entry'!G913</f>
        <v>0</v>
      </c>
      <c r="H913" s="22">
        <f>'Data Entry'!H913</f>
        <v>0</v>
      </c>
      <c r="I913" s="22">
        <f t="shared" si="250"/>
        <v>0</v>
      </c>
      <c r="J913" s="22">
        <f t="shared" si="251"/>
        <v>0</v>
      </c>
      <c r="K913" s="22">
        <f t="shared" si="238"/>
        <v>0</v>
      </c>
      <c r="L913" s="22">
        <f t="shared" si="239"/>
        <v>0</v>
      </c>
      <c r="M913" s="22">
        <f t="shared" si="240"/>
        <v>0</v>
      </c>
      <c r="N913" s="22">
        <f t="shared" si="241"/>
        <v>0</v>
      </c>
      <c r="O913" s="22">
        <f t="shared" si="242"/>
        <v>0</v>
      </c>
      <c r="P913" s="35">
        <f>'Data Entry'!I913</f>
        <v>0</v>
      </c>
      <c r="Q913" s="35">
        <f>'Data Entry'!J913</f>
        <v>0</v>
      </c>
      <c r="R913" s="35">
        <f>'Data Entry'!K913</f>
        <v>0</v>
      </c>
      <c r="S913" s="35">
        <f>'Data Entry'!L913</f>
        <v>0</v>
      </c>
      <c r="T913" s="35">
        <f t="shared" si="243"/>
        <v>0</v>
      </c>
      <c r="U913" s="35">
        <f t="shared" si="244"/>
        <v>0</v>
      </c>
      <c r="V913" s="35" t="e">
        <f t="shared" si="252"/>
        <v>#DIV/0!</v>
      </c>
      <c r="W913" s="35" t="e">
        <f t="shared" si="253"/>
        <v>#DIV/0!</v>
      </c>
      <c r="X913" s="35">
        <f t="shared" si="254"/>
        <v>0</v>
      </c>
      <c r="Y913" s="35">
        <f t="shared" si="245"/>
        <v>0</v>
      </c>
      <c r="Z913" s="35">
        <f t="shared" si="246"/>
        <v>0</v>
      </c>
      <c r="AA913" s="35">
        <f t="shared" si="247"/>
        <v>0</v>
      </c>
      <c r="AB913" s="21">
        <f>'Data Entry'!S913</f>
        <v>0</v>
      </c>
      <c r="AC913" s="21">
        <f>'Data Entry'!T913</f>
        <v>0</v>
      </c>
      <c r="AD913" s="21">
        <f>'Data Entry'!U913</f>
        <v>0</v>
      </c>
      <c r="AE913" s="21">
        <f t="shared" si="248"/>
        <v>0</v>
      </c>
      <c r="AF913" s="13">
        <f>'Data Entry'!V913</f>
        <v>0</v>
      </c>
      <c r="AG913" s="13">
        <f t="shared" si="249"/>
        <v>0</v>
      </c>
      <c r="AH913" s="13">
        <f>'Data Entry'!W913</f>
        <v>0</v>
      </c>
      <c r="AI913" s="13">
        <f>'Data Entry'!X913</f>
        <v>0</v>
      </c>
      <c r="AJ913" s="13">
        <f>'Data Entry'!Y913</f>
        <v>0</v>
      </c>
      <c r="AK913" s="13">
        <f>'Data Entry'!Z913</f>
        <v>0</v>
      </c>
    </row>
    <row r="914" spans="1:37">
      <c r="A914" s="34">
        <f>'Data Entry'!A914</f>
        <v>0</v>
      </c>
      <c r="B914" s="34">
        <f>'Data Entry'!B914</f>
        <v>0</v>
      </c>
      <c r="C914" s="20">
        <f>IF('Data Entry'!C914="red",1,IF('Data Entry'!C914="blue",2,0))</f>
        <v>0</v>
      </c>
      <c r="D914" s="22">
        <f>'Data Entry'!D914</f>
        <v>0</v>
      </c>
      <c r="E914" s="22">
        <f>'Data Entry'!E914</f>
        <v>0</v>
      </c>
      <c r="F914" s="22">
        <f>'Data Entry'!F914</f>
        <v>0</v>
      </c>
      <c r="G914" s="22">
        <f>'Data Entry'!G914</f>
        <v>0</v>
      </c>
      <c r="H914" s="22">
        <f>'Data Entry'!H914</f>
        <v>0</v>
      </c>
      <c r="I914" s="22">
        <f t="shared" si="250"/>
        <v>0</v>
      </c>
      <c r="J914" s="22">
        <f t="shared" si="251"/>
        <v>0</v>
      </c>
      <c r="K914" s="22">
        <f t="shared" si="238"/>
        <v>0</v>
      </c>
      <c r="L914" s="22">
        <f t="shared" si="239"/>
        <v>0</v>
      </c>
      <c r="M914" s="22">
        <f t="shared" si="240"/>
        <v>0</v>
      </c>
      <c r="N914" s="22">
        <f t="shared" si="241"/>
        <v>0</v>
      </c>
      <c r="O914" s="22">
        <f t="shared" si="242"/>
        <v>0</v>
      </c>
      <c r="P914" s="35">
        <f>'Data Entry'!I914</f>
        <v>0</v>
      </c>
      <c r="Q914" s="35">
        <f>'Data Entry'!J914</f>
        <v>0</v>
      </c>
      <c r="R914" s="35">
        <f>'Data Entry'!K914</f>
        <v>0</v>
      </c>
      <c r="S914" s="35">
        <f>'Data Entry'!L914</f>
        <v>0</v>
      </c>
      <c r="T914" s="35">
        <f t="shared" si="243"/>
        <v>0</v>
      </c>
      <c r="U914" s="35">
        <f t="shared" si="244"/>
        <v>0</v>
      </c>
      <c r="V914" s="35" t="e">
        <f t="shared" si="252"/>
        <v>#DIV/0!</v>
      </c>
      <c r="W914" s="35" t="e">
        <f t="shared" si="253"/>
        <v>#DIV/0!</v>
      </c>
      <c r="X914" s="35">
        <f t="shared" si="254"/>
        <v>0</v>
      </c>
      <c r="Y914" s="35">
        <f t="shared" si="245"/>
        <v>0</v>
      </c>
      <c r="Z914" s="35">
        <f t="shared" si="246"/>
        <v>0</v>
      </c>
      <c r="AA914" s="35">
        <f t="shared" si="247"/>
        <v>0</v>
      </c>
      <c r="AB914" s="21">
        <f>'Data Entry'!S914</f>
        <v>0</v>
      </c>
      <c r="AC914" s="21">
        <f>'Data Entry'!T914</f>
        <v>0</v>
      </c>
      <c r="AD914" s="21">
        <f>'Data Entry'!U914</f>
        <v>0</v>
      </c>
      <c r="AE914" s="21">
        <f t="shared" si="248"/>
        <v>0</v>
      </c>
      <c r="AF914" s="13">
        <f>'Data Entry'!V914</f>
        <v>0</v>
      </c>
      <c r="AG914" s="13">
        <f t="shared" si="249"/>
        <v>0</v>
      </c>
      <c r="AH914" s="13">
        <f>'Data Entry'!W914</f>
        <v>0</v>
      </c>
      <c r="AI914" s="13">
        <f>'Data Entry'!X914</f>
        <v>0</v>
      </c>
      <c r="AJ914" s="13">
        <f>'Data Entry'!Y914</f>
        <v>0</v>
      </c>
      <c r="AK914" s="13">
        <f>'Data Entry'!Z914</f>
        <v>0</v>
      </c>
    </row>
    <row r="915" spans="1:37">
      <c r="A915" s="34">
        <f>'Data Entry'!A915</f>
        <v>0</v>
      </c>
      <c r="B915" s="34">
        <f>'Data Entry'!B915</f>
        <v>0</v>
      </c>
      <c r="C915" s="20">
        <f>IF('Data Entry'!C915="red",1,IF('Data Entry'!C915="blue",2,0))</f>
        <v>0</v>
      </c>
      <c r="D915" s="22">
        <f>'Data Entry'!D915</f>
        <v>0</v>
      </c>
      <c r="E915" s="22">
        <f>'Data Entry'!E915</f>
        <v>0</v>
      </c>
      <c r="F915" s="22">
        <f>'Data Entry'!F915</f>
        <v>0</v>
      </c>
      <c r="G915" s="22">
        <f>'Data Entry'!G915</f>
        <v>0</v>
      </c>
      <c r="H915" s="22">
        <f>'Data Entry'!H915</f>
        <v>0</v>
      </c>
      <c r="I915" s="22">
        <f t="shared" si="250"/>
        <v>0</v>
      </c>
      <c r="J915" s="22">
        <f t="shared" si="251"/>
        <v>0</v>
      </c>
      <c r="K915" s="22">
        <f t="shared" si="238"/>
        <v>0</v>
      </c>
      <c r="L915" s="22">
        <f t="shared" si="239"/>
        <v>0</v>
      </c>
      <c r="M915" s="22">
        <f t="shared" si="240"/>
        <v>0</v>
      </c>
      <c r="N915" s="22">
        <f t="shared" si="241"/>
        <v>0</v>
      </c>
      <c r="O915" s="22">
        <f t="shared" si="242"/>
        <v>0</v>
      </c>
      <c r="P915" s="35">
        <f>'Data Entry'!I915</f>
        <v>0</v>
      </c>
      <c r="Q915" s="35">
        <f>'Data Entry'!J915</f>
        <v>0</v>
      </c>
      <c r="R915" s="35">
        <f>'Data Entry'!K915</f>
        <v>0</v>
      </c>
      <c r="S915" s="35">
        <f>'Data Entry'!L915</f>
        <v>0</v>
      </c>
      <c r="T915" s="35">
        <f t="shared" si="243"/>
        <v>0</v>
      </c>
      <c r="U915" s="35">
        <f t="shared" si="244"/>
        <v>0</v>
      </c>
      <c r="V915" s="35" t="e">
        <f t="shared" si="252"/>
        <v>#DIV/0!</v>
      </c>
      <c r="W915" s="35" t="e">
        <f t="shared" si="253"/>
        <v>#DIV/0!</v>
      </c>
      <c r="X915" s="35">
        <f t="shared" si="254"/>
        <v>0</v>
      </c>
      <c r="Y915" s="35">
        <f t="shared" si="245"/>
        <v>0</v>
      </c>
      <c r="Z915" s="35">
        <f t="shared" si="246"/>
        <v>0</v>
      </c>
      <c r="AA915" s="35">
        <f t="shared" si="247"/>
        <v>0</v>
      </c>
      <c r="AB915" s="21">
        <f>'Data Entry'!S915</f>
        <v>0</v>
      </c>
      <c r="AC915" s="21">
        <f>'Data Entry'!T915</f>
        <v>0</v>
      </c>
      <c r="AD915" s="21">
        <f>'Data Entry'!U915</f>
        <v>0</v>
      </c>
      <c r="AE915" s="21">
        <f t="shared" si="248"/>
        <v>0</v>
      </c>
      <c r="AF915" s="13">
        <f>'Data Entry'!V915</f>
        <v>0</v>
      </c>
      <c r="AG915" s="13">
        <f t="shared" si="249"/>
        <v>0</v>
      </c>
      <c r="AH915" s="13">
        <f>'Data Entry'!W915</f>
        <v>0</v>
      </c>
      <c r="AI915" s="13">
        <f>'Data Entry'!X915</f>
        <v>0</v>
      </c>
      <c r="AJ915" s="13">
        <f>'Data Entry'!Y915</f>
        <v>0</v>
      </c>
      <c r="AK915" s="13">
        <f>'Data Entry'!Z915</f>
        <v>0</v>
      </c>
    </row>
    <row r="916" spans="1:37">
      <c r="A916" s="34">
        <f>'Data Entry'!A916</f>
        <v>0</v>
      </c>
      <c r="B916" s="34">
        <f>'Data Entry'!B916</f>
        <v>0</v>
      </c>
      <c r="C916" s="20">
        <f>IF('Data Entry'!C916="red",1,IF('Data Entry'!C916="blue",2,0))</f>
        <v>0</v>
      </c>
      <c r="D916" s="22">
        <f>'Data Entry'!D916</f>
        <v>0</v>
      </c>
      <c r="E916" s="22">
        <f>'Data Entry'!E916</f>
        <v>0</v>
      </c>
      <c r="F916" s="22">
        <f>'Data Entry'!F916</f>
        <v>0</v>
      </c>
      <c r="G916" s="22">
        <f>'Data Entry'!G916</f>
        <v>0</v>
      </c>
      <c r="H916" s="22">
        <f>'Data Entry'!H916</f>
        <v>0</v>
      </c>
      <c r="I916" s="22">
        <f t="shared" si="250"/>
        <v>0</v>
      </c>
      <c r="J916" s="22">
        <f t="shared" si="251"/>
        <v>0</v>
      </c>
      <c r="K916" s="22">
        <f t="shared" si="238"/>
        <v>0</v>
      </c>
      <c r="L916" s="22">
        <f t="shared" si="239"/>
        <v>0</v>
      </c>
      <c r="M916" s="22">
        <f t="shared" si="240"/>
        <v>0</v>
      </c>
      <c r="N916" s="22">
        <f t="shared" si="241"/>
        <v>0</v>
      </c>
      <c r="O916" s="22">
        <f t="shared" si="242"/>
        <v>0</v>
      </c>
      <c r="P916" s="35">
        <f>'Data Entry'!I916</f>
        <v>0</v>
      </c>
      <c r="Q916" s="35">
        <f>'Data Entry'!J916</f>
        <v>0</v>
      </c>
      <c r="R916" s="35">
        <f>'Data Entry'!K916</f>
        <v>0</v>
      </c>
      <c r="S916" s="35">
        <f>'Data Entry'!L916</f>
        <v>0</v>
      </c>
      <c r="T916" s="35">
        <f t="shared" si="243"/>
        <v>0</v>
      </c>
      <c r="U916" s="35">
        <f t="shared" si="244"/>
        <v>0</v>
      </c>
      <c r="V916" s="35" t="e">
        <f t="shared" si="252"/>
        <v>#DIV/0!</v>
      </c>
      <c r="W916" s="35" t="e">
        <f t="shared" si="253"/>
        <v>#DIV/0!</v>
      </c>
      <c r="X916" s="35">
        <f t="shared" si="254"/>
        <v>0</v>
      </c>
      <c r="Y916" s="35">
        <f t="shared" si="245"/>
        <v>0</v>
      </c>
      <c r="Z916" s="35">
        <f t="shared" si="246"/>
        <v>0</v>
      </c>
      <c r="AA916" s="35">
        <f t="shared" si="247"/>
        <v>0</v>
      </c>
      <c r="AB916" s="21">
        <f>'Data Entry'!S916</f>
        <v>0</v>
      </c>
      <c r="AC916" s="21">
        <f>'Data Entry'!T916</f>
        <v>0</v>
      </c>
      <c r="AD916" s="21">
        <f>'Data Entry'!U916</f>
        <v>0</v>
      </c>
      <c r="AE916" s="21">
        <f t="shared" si="248"/>
        <v>0</v>
      </c>
      <c r="AF916" s="13">
        <f>'Data Entry'!V916</f>
        <v>0</v>
      </c>
      <c r="AG916" s="13">
        <f t="shared" si="249"/>
        <v>0</v>
      </c>
      <c r="AH916" s="13">
        <f>'Data Entry'!W916</f>
        <v>0</v>
      </c>
      <c r="AI916" s="13">
        <f>'Data Entry'!X916</f>
        <v>0</v>
      </c>
      <c r="AJ916" s="13">
        <f>'Data Entry'!Y916</f>
        <v>0</v>
      </c>
      <c r="AK916" s="13">
        <f>'Data Entry'!Z916</f>
        <v>0</v>
      </c>
    </row>
    <row r="917" spans="1:37">
      <c r="A917" s="34">
        <f>'Data Entry'!A917</f>
        <v>0</v>
      </c>
      <c r="B917" s="34">
        <f>'Data Entry'!B917</f>
        <v>0</v>
      </c>
      <c r="C917" s="20">
        <f>IF('Data Entry'!C917="red",1,IF('Data Entry'!C917="blue",2,0))</f>
        <v>0</v>
      </c>
      <c r="D917" s="22">
        <f>'Data Entry'!D917</f>
        <v>0</v>
      </c>
      <c r="E917" s="22">
        <f>'Data Entry'!E917</f>
        <v>0</v>
      </c>
      <c r="F917" s="22">
        <f>'Data Entry'!F917</f>
        <v>0</v>
      </c>
      <c r="G917" s="22">
        <f>'Data Entry'!G917</f>
        <v>0</v>
      </c>
      <c r="H917" s="22">
        <f>'Data Entry'!H917</f>
        <v>0</v>
      </c>
      <c r="I917" s="22">
        <f t="shared" si="250"/>
        <v>0</v>
      </c>
      <c r="J917" s="22">
        <f t="shared" si="251"/>
        <v>0</v>
      </c>
      <c r="K917" s="22">
        <f t="shared" si="238"/>
        <v>0</v>
      </c>
      <c r="L917" s="22">
        <f t="shared" si="239"/>
        <v>0</v>
      </c>
      <c r="M917" s="22">
        <f t="shared" si="240"/>
        <v>0</v>
      </c>
      <c r="N917" s="22">
        <f t="shared" si="241"/>
        <v>0</v>
      </c>
      <c r="O917" s="22">
        <f t="shared" si="242"/>
        <v>0</v>
      </c>
      <c r="P917" s="35">
        <f>'Data Entry'!I917</f>
        <v>0</v>
      </c>
      <c r="Q917" s="35">
        <f>'Data Entry'!J917</f>
        <v>0</v>
      </c>
      <c r="R917" s="35">
        <f>'Data Entry'!K917</f>
        <v>0</v>
      </c>
      <c r="S917" s="35">
        <f>'Data Entry'!L917</f>
        <v>0</v>
      </c>
      <c r="T917" s="35">
        <f t="shared" si="243"/>
        <v>0</v>
      </c>
      <c r="U917" s="35">
        <f t="shared" si="244"/>
        <v>0</v>
      </c>
      <c r="V917" s="35" t="e">
        <f t="shared" si="252"/>
        <v>#DIV/0!</v>
      </c>
      <c r="W917" s="35" t="e">
        <f t="shared" si="253"/>
        <v>#DIV/0!</v>
      </c>
      <c r="X917" s="35">
        <f t="shared" si="254"/>
        <v>0</v>
      </c>
      <c r="Y917" s="35">
        <f t="shared" si="245"/>
        <v>0</v>
      </c>
      <c r="Z917" s="35">
        <f t="shared" si="246"/>
        <v>0</v>
      </c>
      <c r="AA917" s="35">
        <f t="shared" si="247"/>
        <v>0</v>
      </c>
      <c r="AB917" s="21">
        <f>'Data Entry'!S917</f>
        <v>0</v>
      </c>
      <c r="AC917" s="21">
        <f>'Data Entry'!T917</f>
        <v>0</v>
      </c>
      <c r="AD917" s="21">
        <f>'Data Entry'!U917</f>
        <v>0</v>
      </c>
      <c r="AE917" s="21">
        <f t="shared" si="248"/>
        <v>0</v>
      </c>
      <c r="AF917" s="13">
        <f>'Data Entry'!V917</f>
        <v>0</v>
      </c>
      <c r="AG917" s="13">
        <f t="shared" si="249"/>
        <v>0</v>
      </c>
      <c r="AH917" s="13">
        <f>'Data Entry'!W917</f>
        <v>0</v>
      </c>
      <c r="AI917" s="13">
        <f>'Data Entry'!X917</f>
        <v>0</v>
      </c>
      <c r="AJ917" s="13">
        <f>'Data Entry'!Y917</f>
        <v>0</v>
      </c>
      <c r="AK917" s="13">
        <f>'Data Entry'!Z917</f>
        <v>0</v>
      </c>
    </row>
    <row r="918" spans="1:37">
      <c r="A918" s="34">
        <f>'Data Entry'!A918</f>
        <v>0</v>
      </c>
      <c r="B918" s="34">
        <f>'Data Entry'!B918</f>
        <v>0</v>
      </c>
      <c r="C918" s="20">
        <f>IF('Data Entry'!C918="red",1,IF('Data Entry'!C918="blue",2,0))</f>
        <v>0</v>
      </c>
      <c r="D918" s="22">
        <f>'Data Entry'!D918</f>
        <v>0</v>
      </c>
      <c r="E918" s="22">
        <f>'Data Entry'!E918</f>
        <v>0</v>
      </c>
      <c r="F918" s="22">
        <f>'Data Entry'!F918</f>
        <v>0</v>
      </c>
      <c r="G918" s="22">
        <f>'Data Entry'!G918</f>
        <v>0</v>
      </c>
      <c r="H918" s="22">
        <f>'Data Entry'!H918</f>
        <v>0</v>
      </c>
      <c r="I918" s="22">
        <f t="shared" si="250"/>
        <v>0</v>
      </c>
      <c r="J918" s="22">
        <f t="shared" si="251"/>
        <v>0</v>
      </c>
      <c r="K918" s="22">
        <f t="shared" si="238"/>
        <v>0</v>
      </c>
      <c r="L918" s="22">
        <f t="shared" si="239"/>
        <v>0</v>
      </c>
      <c r="M918" s="22">
        <f t="shared" si="240"/>
        <v>0</v>
      </c>
      <c r="N918" s="22">
        <f t="shared" si="241"/>
        <v>0</v>
      </c>
      <c r="O918" s="22">
        <f t="shared" si="242"/>
        <v>0</v>
      </c>
      <c r="P918" s="35">
        <f>'Data Entry'!I918</f>
        <v>0</v>
      </c>
      <c r="Q918" s="35">
        <f>'Data Entry'!J918</f>
        <v>0</v>
      </c>
      <c r="R918" s="35">
        <f>'Data Entry'!K918</f>
        <v>0</v>
      </c>
      <c r="S918" s="35">
        <f>'Data Entry'!L918</f>
        <v>0</v>
      </c>
      <c r="T918" s="35">
        <f t="shared" si="243"/>
        <v>0</v>
      </c>
      <c r="U918" s="35">
        <f t="shared" si="244"/>
        <v>0</v>
      </c>
      <c r="V918" s="35" t="e">
        <f t="shared" si="252"/>
        <v>#DIV/0!</v>
      </c>
      <c r="W918" s="35" t="e">
        <f t="shared" si="253"/>
        <v>#DIV/0!</v>
      </c>
      <c r="X918" s="35">
        <f t="shared" si="254"/>
        <v>0</v>
      </c>
      <c r="Y918" s="35">
        <f t="shared" si="245"/>
        <v>0</v>
      </c>
      <c r="Z918" s="35">
        <f t="shared" si="246"/>
        <v>0</v>
      </c>
      <c r="AA918" s="35">
        <f t="shared" si="247"/>
        <v>0</v>
      </c>
      <c r="AB918" s="21">
        <f>'Data Entry'!S918</f>
        <v>0</v>
      </c>
      <c r="AC918" s="21">
        <f>'Data Entry'!T918</f>
        <v>0</v>
      </c>
      <c r="AD918" s="21">
        <f>'Data Entry'!U918</f>
        <v>0</v>
      </c>
      <c r="AE918" s="21">
        <f t="shared" si="248"/>
        <v>0</v>
      </c>
      <c r="AF918" s="13">
        <f>'Data Entry'!V918</f>
        <v>0</v>
      </c>
      <c r="AG918" s="13">
        <f t="shared" si="249"/>
        <v>0</v>
      </c>
      <c r="AH918" s="13">
        <f>'Data Entry'!W918</f>
        <v>0</v>
      </c>
      <c r="AI918" s="13">
        <f>'Data Entry'!X918</f>
        <v>0</v>
      </c>
      <c r="AJ918" s="13">
        <f>'Data Entry'!Y918</f>
        <v>0</v>
      </c>
      <c r="AK918" s="13">
        <f>'Data Entry'!Z918</f>
        <v>0</v>
      </c>
    </row>
    <row r="919" spans="1:37">
      <c r="A919" s="34">
        <f>'Data Entry'!A919</f>
        <v>0</v>
      </c>
      <c r="B919" s="34">
        <f>'Data Entry'!B919</f>
        <v>0</v>
      </c>
      <c r="C919" s="20">
        <f>IF('Data Entry'!C919="red",1,IF('Data Entry'!C919="blue",2,0))</f>
        <v>0</v>
      </c>
      <c r="D919" s="22">
        <f>'Data Entry'!D919</f>
        <v>0</v>
      </c>
      <c r="E919" s="22">
        <f>'Data Entry'!E919</f>
        <v>0</v>
      </c>
      <c r="F919" s="22">
        <f>'Data Entry'!F919</f>
        <v>0</v>
      </c>
      <c r="G919" s="22">
        <f>'Data Entry'!G919</f>
        <v>0</v>
      </c>
      <c r="H919" s="22">
        <f>'Data Entry'!H919</f>
        <v>0</v>
      </c>
      <c r="I919" s="22">
        <f t="shared" si="250"/>
        <v>0</v>
      </c>
      <c r="J919" s="22">
        <f t="shared" si="251"/>
        <v>0</v>
      </c>
      <c r="K919" s="22">
        <f t="shared" si="238"/>
        <v>0</v>
      </c>
      <c r="L919" s="22">
        <f t="shared" si="239"/>
        <v>0</v>
      </c>
      <c r="M919" s="22">
        <f t="shared" si="240"/>
        <v>0</v>
      </c>
      <c r="N919" s="22">
        <f t="shared" si="241"/>
        <v>0</v>
      </c>
      <c r="O919" s="22">
        <f t="shared" si="242"/>
        <v>0</v>
      </c>
      <c r="P919" s="35">
        <f>'Data Entry'!I919</f>
        <v>0</v>
      </c>
      <c r="Q919" s="35">
        <f>'Data Entry'!J919</f>
        <v>0</v>
      </c>
      <c r="R919" s="35">
        <f>'Data Entry'!K919</f>
        <v>0</v>
      </c>
      <c r="S919" s="35">
        <f>'Data Entry'!L919</f>
        <v>0</v>
      </c>
      <c r="T919" s="35">
        <f t="shared" si="243"/>
        <v>0</v>
      </c>
      <c r="U919" s="35">
        <f t="shared" si="244"/>
        <v>0</v>
      </c>
      <c r="V919" s="35" t="e">
        <f t="shared" si="252"/>
        <v>#DIV/0!</v>
      </c>
      <c r="W919" s="35" t="e">
        <f t="shared" si="253"/>
        <v>#DIV/0!</v>
      </c>
      <c r="X919" s="35">
        <f t="shared" si="254"/>
        <v>0</v>
      </c>
      <c r="Y919" s="35">
        <f t="shared" si="245"/>
        <v>0</v>
      </c>
      <c r="Z919" s="35">
        <f t="shared" si="246"/>
        <v>0</v>
      </c>
      <c r="AA919" s="35">
        <f t="shared" si="247"/>
        <v>0</v>
      </c>
      <c r="AB919" s="21">
        <f>'Data Entry'!S919</f>
        <v>0</v>
      </c>
      <c r="AC919" s="21">
        <f>'Data Entry'!T919</f>
        <v>0</v>
      </c>
      <c r="AD919" s="21">
        <f>'Data Entry'!U919</f>
        <v>0</v>
      </c>
      <c r="AE919" s="21">
        <f t="shared" si="248"/>
        <v>0</v>
      </c>
      <c r="AF919" s="13">
        <f>'Data Entry'!V919</f>
        <v>0</v>
      </c>
      <c r="AG919" s="13">
        <f t="shared" si="249"/>
        <v>0</v>
      </c>
      <c r="AH919" s="13">
        <f>'Data Entry'!W919</f>
        <v>0</v>
      </c>
      <c r="AI919" s="13">
        <f>'Data Entry'!X919</f>
        <v>0</v>
      </c>
      <c r="AJ919" s="13">
        <f>'Data Entry'!Y919</f>
        <v>0</v>
      </c>
      <c r="AK919" s="13">
        <f>'Data Entry'!Z919</f>
        <v>0</v>
      </c>
    </row>
    <row r="920" spans="1:37">
      <c r="A920" s="34">
        <f>'Data Entry'!A920</f>
        <v>0</v>
      </c>
      <c r="B920" s="34">
        <f>'Data Entry'!B920</f>
        <v>0</v>
      </c>
      <c r="C920" s="20">
        <f>IF('Data Entry'!C920="red",1,IF('Data Entry'!C920="blue",2,0))</f>
        <v>0</v>
      </c>
      <c r="D920" s="22">
        <f>'Data Entry'!D920</f>
        <v>0</v>
      </c>
      <c r="E920" s="22">
        <f>'Data Entry'!E920</f>
        <v>0</v>
      </c>
      <c r="F920" s="22">
        <f>'Data Entry'!F920</f>
        <v>0</v>
      </c>
      <c r="G920" s="22">
        <f>'Data Entry'!G920</f>
        <v>0</v>
      </c>
      <c r="H920" s="22">
        <f>'Data Entry'!H920</f>
        <v>0</v>
      </c>
      <c r="I920" s="22">
        <f t="shared" si="250"/>
        <v>0</v>
      </c>
      <c r="J920" s="22">
        <f t="shared" si="251"/>
        <v>0</v>
      </c>
      <c r="K920" s="22">
        <f t="shared" si="238"/>
        <v>0</v>
      </c>
      <c r="L920" s="22">
        <f t="shared" si="239"/>
        <v>0</v>
      </c>
      <c r="M920" s="22">
        <f t="shared" si="240"/>
        <v>0</v>
      </c>
      <c r="N920" s="22">
        <f t="shared" si="241"/>
        <v>0</v>
      </c>
      <c r="O920" s="22">
        <f t="shared" si="242"/>
        <v>0</v>
      </c>
      <c r="P920" s="35">
        <f>'Data Entry'!I920</f>
        <v>0</v>
      </c>
      <c r="Q920" s="35">
        <f>'Data Entry'!J920</f>
        <v>0</v>
      </c>
      <c r="R920" s="35">
        <f>'Data Entry'!K920</f>
        <v>0</v>
      </c>
      <c r="S920" s="35">
        <f>'Data Entry'!L920</f>
        <v>0</v>
      </c>
      <c r="T920" s="35">
        <f t="shared" si="243"/>
        <v>0</v>
      </c>
      <c r="U920" s="35">
        <f t="shared" si="244"/>
        <v>0</v>
      </c>
      <c r="V920" s="35" t="e">
        <f t="shared" si="252"/>
        <v>#DIV/0!</v>
      </c>
      <c r="W920" s="35" t="e">
        <f t="shared" si="253"/>
        <v>#DIV/0!</v>
      </c>
      <c r="X920" s="35">
        <f t="shared" si="254"/>
        <v>0</v>
      </c>
      <c r="Y920" s="35">
        <f t="shared" si="245"/>
        <v>0</v>
      </c>
      <c r="Z920" s="35">
        <f t="shared" si="246"/>
        <v>0</v>
      </c>
      <c r="AA920" s="35">
        <f t="shared" si="247"/>
        <v>0</v>
      </c>
      <c r="AB920" s="21">
        <f>'Data Entry'!S920</f>
        <v>0</v>
      </c>
      <c r="AC920" s="21">
        <f>'Data Entry'!T920</f>
        <v>0</v>
      </c>
      <c r="AD920" s="21">
        <f>'Data Entry'!U920</f>
        <v>0</v>
      </c>
      <c r="AE920" s="21">
        <f t="shared" si="248"/>
        <v>0</v>
      </c>
      <c r="AF920" s="13">
        <f>'Data Entry'!V920</f>
        <v>0</v>
      </c>
      <c r="AG920" s="13">
        <f t="shared" si="249"/>
        <v>0</v>
      </c>
      <c r="AH920" s="13">
        <f>'Data Entry'!W920</f>
        <v>0</v>
      </c>
      <c r="AI920" s="13">
        <f>'Data Entry'!X920</f>
        <v>0</v>
      </c>
      <c r="AJ920" s="13">
        <f>'Data Entry'!Y920</f>
        <v>0</v>
      </c>
      <c r="AK920" s="13">
        <f>'Data Entry'!Z920</f>
        <v>0</v>
      </c>
    </row>
    <row r="921" spans="1:37">
      <c r="A921" s="34">
        <f>'Data Entry'!A921</f>
        <v>0</v>
      </c>
      <c r="B921" s="34">
        <f>'Data Entry'!B921</f>
        <v>0</v>
      </c>
      <c r="C921" s="20">
        <f>IF('Data Entry'!C921="red",1,IF('Data Entry'!C921="blue",2,0))</f>
        <v>0</v>
      </c>
      <c r="D921" s="22">
        <f>'Data Entry'!D921</f>
        <v>0</v>
      </c>
      <c r="E921" s="22">
        <f>'Data Entry'!E921</f>
        <v>0</v>
      </c>
      <c r="F921" s="22">
        <f>'Data Entry'!F921</f>
        <v>0</v>
      </c>
      <c r="G921" s="22">
        <f>'Data Entry'!G921</f>
        <v>0</v>
      </c>
      <c r="H921" s="22">
        <f>'Data Entry'!H921</f>
        <v>0</v>
      </c>
      <c r="I921" s="22">
        <f t="shared" si="250"/>
        <v>0</v>
      </c>
      <c r="J921" s="22">
        <f t="shared" si="251"/>
        <v>0</v>
      </c>
      <c r="K921" s="22">
        <f t="shared" si="238"/>
        <v>0</v>
      </c>
      <c r="L921" s="22">
        <f t="shared" si="239"/>
        <v>0</v>
      </c>
      <c r="M921" s="22">
        <f t="shared" si="240"/>
        <v>0</v>
      </c>
      <c r="N921" s="22">
        <f t="shared" si="241"/>
        <v>0</v>
      </c>
      <c r="O921" s="22">
        <f t="shared" si="242"/>
        <v>0</v>
      </c>
      <c r="P921" s="35">
        <f>'Data Entry'!I921</f>
        <v>0</v>
      </c>
      <c r="Q921" s="35">
        <f>'Data Entry'!J921</f>
        <v>0</v>
      </c>
      <c r="R921" s="35">
        <f>'Data Entry'!K921</f>
        <v>0</v>
      </c>
      <c r="S921" s="35">
        <f>'Data Entry'!L921</f>
        <v>0</v>
      </c>
      <c r="T921" s="35">
        <f t="shared" si="243"/>
        <v>0</v>
      </c>
      <c r="U921" s="35">
        <f t="shared" si="244"/>
        <v>0</v>
      </c>
      <c r="V921" s="35" t="e">
        <f t="shared" si="252"/>
        <v>#DIV/0!</v>
      </c>
      <c r="W921" s="35" t="e">
        <f t="shared" si="253"/>
        <v>#DIV/0!</v>
      </c>
      <c r="X921" s="35">
        <f t="shared" si="254"/>
        <v>0</v>
      </c>
      <c r="Y921" s="35">
        <f t="shared" si="245"/>
        <v>0</v>
      </c>
      <c r="Z921" s="35">
        <f t="shared" si="246"/>
        <v>0</v>
      </c>
      <c r="AA921" s="35">
        <f t="shared" si="247"/>
        <v>0</v>
      </c>
      <c r="AB921" s="21">
        <f>'Data Entry'!S921</f>
        <v>0</v>
      </c>
      <c r="AC921" s="21">
        <f>'Data Entry'!T921</f>
        <v>0</v>
      </c>
      <c r="AD921" s="21">
        <f>'Data Entry'!U921</f>
        <v>0</v>
      </c>
      <c r="AE921" s="21">
        <f t="shared" si="248"/>
        <v>0</v>
      </c>
      <c r="AF921" s="13">
        <f>'Data Entry'!V921</f>
        <v>0</v>
      </c>
      <c r="AG921" s="13">
        <f t="shared" si="249"/>
        <v>0</v>
      </c>
      <c r="AH921" s="13">
        <f>'Data Entry'!W921</f>
        <v>0</v>
      </c>
      <c r="AI921" s="13">
        <f>'Data Entry'!X921</f>
        <v>0</v>
      </c>
      <c r="AJ921" s="13">
        <f>'Data Entry'!Y921</f>
        <v>0</v>
      </c>
      <c r="AK921" s="13">
        <f>'Data Entry'!Z921</f>
        <v>0</v>
      </c>
    </row>
    <row r="922" spans="1:37">
      <c r="A922" s="34">
        <f>'Data Entry'!A922</f>
        <v>0</v>
      </c>
      <c r="B922" s="34">
        <f>'Data Entry'!B922</f>
        <v>0</v>
      </c>
      <c r="C922" s="20">
        <f>IF('Data Entry'!C922="red",1,IF('Data Entry'!C922="blue",2,0))</f>
        <v>0</v>
      </c>
      <c r="D922" s="22">
        <f>'Data Entry'!D922</f>
        <v>0</v>
      </c>
      <c r="E922" s="22">
        <f>'Data Entry'!E922</f>
        <v>0</v>
      </c>
      <c r="F922" s="22">
        <f>'Data Entry'!F922</f>
        <v>0</v>
      </c>
      <c r="G922" s="22">
        <f>'Data Entry'!G922</f>
        <v>0</v>
      </c>
      <c r="H922" s="22">
        <f>'Data Entry'!H922</f>
        <v>0</v>
      </c>
      <c r="I922" s="22">
        <f t="shared" si="250"/>
        <v>0</v>
      </c>
      <c r="J922" s="22">
        <f t="shared" si="251"/>
        <v>0</v>
      </c>
      <c r="K922" s="22">
        <f t="shared" si="238"/>
        <v>0</v>
      </c>
      <c r="L922" s="22">
        <f t="shared" si="239"/>
        <v>0</v>
      </c>
      <c r="M922" s="22">
        <f t="shared" si="240"/>
        <v>0</v>
      </c>
      <c r="N922" s="22">
        <f t="shared" si="241"/>
        <v>0</v>
      </c>
      <c r="O922" s="22">
        <f t="shared" si="242"/>
        <v>0</v>
      </c>
      <c r="P922" s="35">
        <f>'Data Entry'!I922</f>
        <v>0</v>
      </c>
      <c r="Q922" s="35">
        <f>'Data Entry'!J922</f>
        <v>0</v>
      </c>
      <c r="R922" s="35">
        <f>'Data Entry'!K922</f>
        <v>0</v>
      </c>
      <c r="S922" s="35">
        <f>'Data Entry'!L922</f>
        <v>0</v>
      </c>
      <c r="T922" s="35">
        <f t="shared" si="243"/>
        <v>0</v>
      </c>
      <c r="U922" s="35">
        <f t="shared" si="244"/>
        <v>0</v>
      </c>
      <c r="V922" s="35" t="e">
        <f t="shared" si="252"/>
        <v>#DIV/0!</v>
      </c>
      <c r="W922" s="35" t="e">
        <f t="shared" si="253"/>
        <v>#DIV/0!</v>
      </c>
      <c r="X922" s="35">
        <f t="shared" si="254"/>
        <v>0</v>
      </c>
      <c r="Y922" s="35">
        <f t="shared" si="245"/>
        <v>0</v>
      </c>
      <c r="Z922" s="35">
        <f t="shared" si="246"/>
        <v>0</v>
      </c>
      <c r="AA922" s="35">
        <f t="shared" si="247"/>
        <v>0</v>
      </c>
      <c r="AB922" s="21">
        <f>'Data Entry'!S922</f>
        <v>0</v>
      </c>
      <c r="AC922" s="21">
        <f>'Data Entry'!T922</f>
        <v>0</v>
      </c>
      <c r="AD922" s="21">
        <f>'Data Entry'!U922</f>
        <v>0</v>
      </c>
      <c r="AE922" s="21">
        <f t="shared" si="248"/>
        <v>0</v>
      </c>
      <c r="AF922" s="13">
        <f>'Data Entry'!V922</f>
        <v>0</v>
      </c>
      <c r="AG922" s="13">
        <f t="shared" si="249"/>
        <v>0</v>
      </c>
      <c r="AH922" s="13">
        <f>'Data Entry'!W922</f>
        <v>0</v>
      </c>
      <c r="AI922" s="13">
        <f>'Data Entry'!X922</f>
        <v>0</v>
      </c>
      <c r="AJ922" s="13">
        <f>'Data Entry'!Y922</f>
        <v>0</v>
      </c>
      <c r="AK922" s="13">
        <f>'Data Entry'!Z922</f>
        <v>0</v>
      </c>
    </row>
    <row r="923" spans="1:37">
      <c r="A923" s="34">
        <f>'Data Entry'!A923</f>
        <v>0</v>
      </c>
      <c r="B923" s="34">
        <f>'Data Entry'!B923</f>
        <v>0</v>
      </c>
      <c r="C923" s="20">
        <f>IF('Data Entry'!C923="red",1,IF('Data Entry'!C923="blue",2,0))</f>
        <v>0</v>
      </c>
      <c r="D923" s="22">
        <f>'Data Entry'!D923</f>
        <v>0</v>
      </c>
      <c r="E923" s="22">
        <f>'Data Entry'!E923</f>
        <v>0</v>
      </c>
      <c r="F923" s="22">
        <f>'Data Entry'!F923</f>
        <v>0</v>
      </c>
      <c r="G923" s="22">
        <f>'Data Entry'!G923</f>
        <v>0</v>
      </c>
      <c r="H923" s="22">
        <f>'Data Entry'!H923</f>
        <v>0</v>
      </c>
      <c r="I923" s="22">
        <f t="shared" si="250"/>
        <v>0</v>
      </c>
      <c r="J923" s="22">
        <f t="shared" si="251"/>
        <v>0</v>
      </c>
      <c r="K923" s="22">
        <f t="shared" si="238"/>
        <v>0</v>
      </c>
      <c r="L923" s="22">
        <f t="shared" si="239"/>
        <v>0</v>
      </c>
      <c r="M923" s="22">
        <f t="shared" si="240"/>
        <v>0</v>
      </c>
      <c r="N923" s="22">
        <f t="shared" si="241"/>
        <v>0</v>
      </c>
      <c r="O923" s="22">
        <f t="shared" si="242"/>
        <v>0</v>
      </c>
      <c r="P923" s="35">
        <f>'Data Entry'!I923</f>
        <v>0</v>
      </c>
      <c r="Q923" s="35">
        <f>'Data Entry'!J923</f>
        <v>0</v>
      </c>
      <c r="R923" s="35">
        <f>'Data Entry'!K923</f>
        <v>0</v>
      </c>
      <c r="S923" s="35">
        <f>'Data Entry'!L923</f>
        <v>0</v>
      </c>
      <c r="T923" s="35">
        <f t="shared" si="243"/>
        <v>0</v>
      </c>
      <c r="U923" s="35">
        <f t="shared" si="244"/>
        <v>0</v>
      </c>
      <c r="V923" s="35" t="e">
        <f t="shared" si="252"/>
        <v>#DIV/0!</v>
      </c>
      <c r="W923" s="35" t="e">
        <f t="shared" si="253"/>
        <v>#DIV/0!</v>
      </c>
      <c r="X923" s="35">
        <f t="shared" si="254"/>
        <v>0</v>
      </c>
      <c r="Y923" s="35">
        <f t="shared" si="245"/>
        <v>0</v>
      </c>
      <c r="Z923" s="35">
        <f t="shared" si="246"/>
        <v>0</v>
      </c>
      <c r="AA923" s="35">
        <f t="shared" si="247"/>
        <v>0</v>
      </c>
      <c r="AB923" s="21">
        <f>'Data Entry'!S923</f>
        <v>0</v>
      </c>
      <c r="AC923" s="21">
        <f>'Data Entry'!T923</f>
        <v>0</v>
      </c>
      <c r="AD923" s="21">
        <f>'Data Entry'!U923</f>
        <v>0</v>
      </c>
      <c r="AE923" s="21">
        <f t="shared" si="248"/>
        <v>0</v>
      </c>
      <c r="AF923" s="13">
        <f>'Data Entry'!V923</f>
        <v>0</v>
      </c>
      <c r="AG923" s="13">
        <f t="shared" si="249"/>
        <v>0</v>
      </c>
      <c r="AH923" s="13">
        <f>'Data Entry'!W923</f>
        <v>0</v>
      </c>
      <c r="AI923" s="13">
        <f>'Data Entry'!X923</f>
        <v>0</v>
      </c>
      <c r="AJ923" s="13">
        <f>'Data Entry'!Y923</f>
        <v>0</v>
      </c>
      <c r="AK923" s="13">
        <f>'Data Entry'!Z923</f>
        <v>0</v>
      </c>
    </row>
    <row r="924" spans="1:37">
      <c r="A924" s="34">
        <f>'Data Entry'!A924</f>
        <v>0</v>
      </c>
      <c r="B924" s="34">
        <f>'Data Entry'!B924</f>
        <v>0</v>
      </c>
      <c r="C924" s="20">
        <f>IF('Data Entry'!C924="red",1,IF('Data Entry'!C924="blue",2,0))</f>
        <v>0</v>
      </c>
      <c r="D924" s="22">
        <f>'Data Entry'!D924</f>
        <v>0</v>
      </c>
      <c r="E924" s="22">
        <f>'Data Entry'!E924</f>
        <v>0</v>
      </c>
      <c r="F924" s="22">
        <f>'Data Entry'!F924</f>
        <v>0</v>
      </c>
      <c r="G924" s="22">
        <f>'Data Entry'!G924</f>
        <v>0</v>
      </c>
      <c r="H924" s="22">
        <f>'Data Entry'!H924</f>
        <v>0</v>
      </c>
      <c r="I924" s="22">
        <f t="shared" si="250"/>
        <v>0</v>
      </c>
      <c r="J924" s="22">
        <f t="shared" si="251"/>
        <v>0</v>
      </c>
      <c r="K924" s="22">
        <f t="shared" si="238"/>
        <v>0</v>
      </c>
      <c r="L924" s="22">
        <f t="shared" si="239"/>
        <v>0</v>
      </c>
      <c r="M924" s="22">
        <f t="shared" si="240"/>
        <v>0</v>
      </c>
      <c r="N924" s="22">
        <f t="shared" si="241"/>
        <v>0</v>
      </c>
      <c r="O924" s="22">
        <f t="shared" si="242"/>
        <v>0</v>
      </c>
      <c r="P924" s="35">
        <f>'Data Entry'!I924</f>
        <v>0</v>
      </c>
      <c r="Q924" s="35">
        <f>'Data Entry'!J924</f>
        <v>0</v>
      </c>
      <c r="R924" s="35">
        <f>'Data Entry'!K924</f>
        <v>0</v>
      </c>
      <c r="S924" s="35">
        <f>'Data Entry'!L924</f>
        <v>0</v>
      </c>
      <c r="T924" s="35">
        <f t="shared" si="243"/>
        <v>0</v>
      </c>
      <c r="U924" s="35">
        <f t="shared" si="244"/>
        <v>0</v>
      </c>
      <c r="V924" s="35" t="e">
        <f t="shared" si="252"/>
        <v>#DIV/0!</v>
      </c>
      <c r="W924" s="35" t="e">
        <f t="shared" si="253"/>
        <v>#DIV/0!</v>
      </c>
      <c r="X924" s="35">
        <f t="shared" si="254"/>
        <v>0</v>
      </c>
      <c r="Y924" s="35">
        <f t="shared" si="245"/>
        <v>0</v>
      </c>
      <c r="Z924" s="35">
        <f t="shared" si="246"/>
        <v>0</v>
      </c>
      <c r="AA924" s="35">
        <f t="shared" si="247"/>
        <v>0</v>
      </c>
      <c r="AB924" s="21">
        <f>'Data Entry'!S924</f>
        <v>0</v>
      </c>
      <c r="AC924" s="21">
        <f>'Data Entry'!T924</f>
        <v>0</v>
      </c>
      <c r="AD924" s="21">
        <f>'Data Entry'!U924</f>
        <v>0</v>
      </c>
      <c r="AE924" s="21">
        <f t="shared" si="248"/>
        <v>0</v>
      </c>
      <c r="AF924" s="13">
        <f>'Data Entry'!V924</f>
        <v>0</v>
      </c>
      <c r="AG924" s="13">
        <f t="shared" si="249"/>
        <v>0</v>
      </c>
      <c r="AH924" s="13">
        <f>'Data Entry'!W924</f>
        <v>0</v>
      </c>
      <c r="AI924" s="13">
        <f>'Data Entry'!X924</f>
        <v>0</v>
      </c>
      <c r="AJ924" s="13">
        <f>'Data Entry'!Y924</f>
        <v>0</v>
      </c>
      <c r="AK924" s="13">
        <f>'Data Entry'!Z924</f>
        <v>0</v>
      </c>
    </row>
    <row r="925" spans="1:37">
      <c r="A925" s="34">
        <f>'Data Entry'!A925</f>
        <v>0</v>
      </c>
      <c r="B925" s="34">
        <f>'Data Entry'!B925</f>
        <v>0</v>
      </c>
      <c r="C925" s="20">
        <f>IF('Data Entry'!C925="red",1,IF('Data Entry'!C925="blue",2,0))</f>
        <v>0</v>
      </c>
      <c r="D925" s="22">
        <f>'Data Entry'!D925</f>
        <v>0</v>
      </c>
      <c r="E925" s="22">
        <f>'Data Entry'!E925</f>
        <v>0</v>
      </c>
      <c r="F925" s="22">
        <f>'Data Entry'!F925</f>
        <v>0</v>
      </c>
      <c r="G925" s="22">
        <f>'Data Entry'!G925</f>
        <v>0</v>
      </c>
      <c r="H925" s="22">
        <f>'Data Entry'!H925</f>
        <v>0</v>
      </c>
      <c r="I925" s="22">
        <f t="shared" si="250"/>
        <v>0</v>
      </c>
      <c r="J925" s="22">
        <f t="shared" si="251"/>
        <v>0</v>
      </c>
      <c r="K925" s="22">
        <f t="shared" si="238"/>
        <v>0</v>
      </c>
      <c r="L925" s="22">
        <f t="shared" si="239"/>
        <v>0</v>
      </c>
      <c r="M925" s="22">
        <f t="shared" si="240"/>
        <v>0</v>
      </c>
      <c r="N925" s="22">
        <f t="shared" si="241"/>
        <v>0</v>
      </c>
      <c r="O925" s="22">
        <f t="shared" si="242"/>
        <v>0</v>
      </c>
      <c r="P925" s="35">
        <f>'Data Entry'!I925</f>
        <v>0</v>
      </c>
      <c r="Q925" s="35">
        <f>'Data Entry'!J925</f>
        <v>0</v>
      </c>
      <c r="R925" s="35">
        <f>'Data Entry'!K925</f>
        <v>0</v>
      </c>
      <c r="S925" s="35">
        <f>'Data Entry'!L925</f>
        <v>0</v>
      </c>
      <c r="T925" s="35">
        <f t="shared" si="243"/>
        <v>0</v>
      </c>
      <c r="U925" s="35">
        <f t="shared" si="244"/>
        <v>0</v>
      </c>
      <c r="V925" s="35" t="e">
        <f t="shared" si="252"/>
        <v>#DIV/0!</v>
      </c>
      <c r="W925" s="35" t="e">
        <f t="shared" si="253"/>
        <v>#DIV/0!</v>
      </c>
      <c r="X925" s="35">
        <f t="shared" si="254"/>
        <v>0</v>
      </c>
      <c r="Y925" s="35">
        <f t="shared" si="245"/>
        <v>0</v>
      </c>
      <c r="Z925" s="35">
        <f t="shared" si="246"/>
        <v>0</v>
      </c>
      <c r="AA925" s="35">
        <f t="shared" si="247"/>
        <v>0</v>
      </c>
      <c r="AB925" s="21">
        <f>'Data Entry'!S925</f>
        <v>0</v>
      </c>
      <c r="AC925" s="21">
        <f>'Data Entry'!T925</f>
        <v>0</v>
      </c>
      <c r="AD925" s="21">
        <f>'Data Entry'!U925</f>
        <v>0</v>
      </c>
      <c r="AE925" s="21">
        <f t="shared" si="248"/>
        <v>0</v>
      </c>
      <c r="AF925" s="13">
        <f>'Data Entry'!V925</f>
        <v>0</v>
      </c>
      <c r="AG925" s="13">
        <f t="shared" si="249"/>
        <v>0</v>
      </c>
      <c r="AH925" s="13">
        <f>'Data Entry'!W925</f>
        <v>0</v>
      </c>
      <c r="AI925" s="13">
        <f>'Data Entry'!X925</f>
        <v>0</v>
      </c>
      <c r="AJ925" s="13">
        <f>'Data Entry'!Y925</f>
        <v>0</v>
      </c>
      <c r="AK925" s="13">
        <f>'Data Entry'!Z925</f>
        <v>0</v>
      </c>
    </row>
    <row r="926" spans="1:37">
      <c r="A926" s="34">
        <f>'Data Entry'!A926</f>
        <v>0</v>
      </c>
      <c r="B926" s="34">
        <f>'Data Entry'!B926</f>
        <v>0</v>
      </c>
      <c r="C926" s="20">
        <f>IF('Data Entry'!C926="red",1,IF('Data Entry'!C926="blue",2,0))</f>
        <v>0</v>
      </c>
      <c r="D926" s="22">
        <f>'Data Entry'!D926</f>
        <v>0</v>
      </c>
      <c r="E926" s="22">
        <f>'Data Entry'!E926</f>
        <v>0</v>
      </c>
      <c r="F926" s="22">
        <f>'Data Entry'!F926</f>
        <v>0</v>
      </c>
      <c r="G926" s="22">
        <f>'Data Entry'!G926</f>
        <v>0</v>
      </c>
      <c r="H926" s="22">
        <f>'Data Entry'!H926</f>
        <v>0</v>
      </c>
      <c r="I926" s="22">
        <f t="shared" si="250"/>
        <v>0</v>
      </c>
      <c r="J926" s="22">
        <f t="shared" si="251"/>
        <v>0</v>
      </c>
      <c r="K926" s="22">
        <f t="shared" si="238"/>
        <v>0</v>
      </c>
      <c r="L926" s="22">
        <f t="shared" si="239"/>
        <v>0</v>
      </c>
      <c r="M926" s="22">
        <f t="shared" si="240"/>
        <v>0</v>
      </c>
      <c r="N926" s="22">
        <f t="shared" si="241"/>
        <v>0</v>
      </c>
      <c r="O926" s="22">
        <f t="shared" si="242"/>
        <v>0</v>
      </c>
      <c r="P926" s="35">
        <f>'Data Entry'!I926</f>
        <v>0</v>
      </c>
      <c r="Q926" s="35">
        <f>'Data Entry'!J926</f>
        <v>0</v>
      </c>
      <c r="R926" s="35">
        <f>'Data Entry'!K926</f>
        <v>0</v>
      </c>
      <c r="S926" s="35">
        <f>'Data Entry'!L926</f>
        <v>0</v>
      </c>
      <c r="T926" s="35">
        <f t="shared" si="243"/>
        <v>0</v>
      </c>
      <c r="U926" s="35">
        <f t="shared" si="244"/>
        <v>0</v>
      </c>
      <c r="V926" s="35" t="e">
        <f t="shared" si="252"/>
        <v>#DIV/0!</v>
      </c>
      <c r="W926" s="35" t="e">
        <f t="shared" si="253"/>
        <v>#DIV/0!</v>
      </c>
      <c r="X926" s="35">
        <f t="shared" si="254"/>
        <v>0</v>
      </c>
      <c r="Y926" s="35">
        <f t="shared" si="245"/>
        <v>0</v>
      </c>
      <c r="Z926" s="35">
        <f t="shared" si="246"/>
        <v>0</v>
      </c>
      <c r="AA926" s="35">
        <f t="shared" si="247"/>
        <v>0</v>
      </c>
      <c r="AB926" s="21">
        <f>'Data Entry'!S926</f>
        <v>0</v>
      </c>
      <c r="AC926" s="21">
        <f>'Data Entry'!T926</f>
        <v>0</v>
      </c>
      <c r="AD926" s="21">
        <f>'Data Entry'!U926</f>
        <v>0</v>
      </c>
      <c r="AE926" s="21">
        <f t="shared" si="248"/>
        <v>0</v>
      </c>
      <c r="AF926" s="13">
        <f>'Data Entry'!V926</f>
        <v>0</v>
      </c>
      <c r="AG926" s="13">
        <f t="shared" si="249"/>
        <v>0</v>
      </c>
      <c r="AH926" s="13">
        <f>'Data Entry'!W926</f>
        <v>0</v>
      </c>
      <c r="AI926" s="13">
        <f>'Data Entry'!X926</f>
        <v>0</v>
      </c>
      <c r="AJ926" s="13">
        <f>'Data Entry'!Y926</f>
        <v>0</v>
      </c>
      <c r="AK926" s="13">
        <f>'Data Entry'!Z926</f>
        <v>0</v>
      </c>
    </row>
    <row r="927" spans="1:37">
      <c r="A927" s="34">
        <f>'Data Entry'!A927</f>
        <v>0</v>
      </c>
      <c r="B927" s="34">
        <f>'Data Entry'!B927</f>
        <v>0</v>
      </c>
      <c r="C927" s="20">
        <f>IF('Data Entry'!C927="red",1,IF('Data Entry'!C927="blue",2,0))</f>
        <v>0</v>
      </c>
      <c r="D927" s="22">
        <f>'Data Entry'!D927</f>
        <v>0</v>
      </c>
      <c r="E927" s="22">
        <f>'Data Entry'!E927</f>
        <v>0</v>
      </c>
      <c r="F927" s="22">
        <f>'Data Entry'!F927</f>
        <v>0</v>
      </c>
      <c r="G927" s="22">
        <f>'Data Entry'!G927</f>
        <v>0</v>
      </c>
      <c r="H927" s="22">
        <f>'Data Entry'!H927</f>
        <v>0</v>
      </c>
      <c r="I927" s="22">
        <f t="shared" si="250"/>
        <v>0</v>
      </c>
      <c r="J927" s="22">
        <f t="shared" si="251"/>
        <v>0</v>
      </c>
      <c r="K927" s="22">
        <f t="shared" si="238"/>
        <v>0</v>
      </c>
      <c r="L927" s="22">
        <f t="shared" si="239"/>
        <v>0</v>
      </c>
      <c r="M927" s="22">
        <f t="shared" si="240"/>
        <v>0</v>
      </c>
      <c r="N927" s="22">
        <f t="shared" si="241"/>
        <v>0</v>
      </c>
      <c r="O927" s="22">
        <f t="shared" si="242"/>
        <v>0</v>
      </c>
      <c r="P927" s="35">
        <f>'Data Entry'!I927</f>
        <v>0</v>
      </c>
      <c r="Q927" s="35">
        <f>'Data Entry'!J927</f>
        <v>0</v>
      </c>
      <c r="R927" s="35">
        <f>'Data Entry'!K927</f>
        <v>0</v>
      </c>
      <c r="S927" s="35">
        <f>'Data Entry'!L927</f>
        <v>0</v>
      </c>
      <c r="T927" s="35">
        <f t="shared" si="243"/>
        <v>0</v>
      </c>
      <c r="U927" s="35">
        <f t="shared" si="244"/>
        <v>0</v>
      </c>
      <c r="V927" s="35" t="e">
        <f t="shared" si="252"/>
        <v>#DIV/0!</v>
      </c>
      <c r="W927" s="35" t="e">
        <f t="shared" si="253"/>
        <v>#DIV/0!</v>
      </c>
      <c r="X927" s="35">
        <f t="shared" si="254"/>
        <v>0</v>
      </c>
      <c r="Y927" s="35">
        <f t="shared" si="245"/>
        <v>0</v>
      </c>
      <c r="Z927" s="35">
        <f t="shared" si="246"/>
        <v>0</v>
      </c>
      <c r="AA927" s="35">
        <f t="shared" si="247"/>
        <v>0</v>
      </c>
      <c r="AB927" s="21">
        <f>'Data Entry'!S927</f>
        <v>0</v>
      </c>
      <c r="AC927" s="21">
        <f>'Data Entry'!T927</f>
        <v>0</v>
      </c>
      <c r="AD927" s="21">
        <f>'Data Entry'!U927</f>
        <v>0</v>
      </c>
      <c r="AE927" s="21">
        <f t="shared" si="248"/>
        <v>0</v>
      </c>
      <c r="AF927" s="13">
        <f>'Data Entry'!V927</f>
        <v>0</v>
      </c>
      <c r="AG927" s="13">
        <f t="shared" si="249"/>
        <v>0</v>
      </c>
      <c r="AH927" s="13">
        <f>'Data Entry'!W927</f>
        <v>0</v>
      </c>
      <c r="AI927" s="13">
        <f>'Data Entry'!X927</f>
        <v>0</v>
      </c>
      <c r="AJ927" s="13">
        <f>'Data Entry'!Y927</f>
        <v>0</v>
      </c>
      <c r="AK927" s="13">
        <f>'Data Entry'!Z927</f>
        <v>0</v>
      </c>
    </row>
    <row r="928" spans="1:37">
      <c r="A928" s="34">
        <f>'Data Entry'!A928</f>
        <v>0</v>
      </c>
      <c r="B928" s="34">
        <f>'Data Entry'!B928</f>
        <v>0</v>
      </c>
      <c r="C928" s="20">
        <f>IF('Data Entry'!C928="red",1,IF('Data Entry'!C928="blue",2,0))</f>
        <v>0</v>
      </c>
      <c r="D928" s="22">
        <f>'Data Entry'!D928</f>
        <v>0</v>
      </c>
      <c r="E928" s="22">
        <f>'Data Entry'!E928</f>
        <v>0</v>
      </c>
      <c r="F928" s="22">
        <f>'Data Entry'!F928</f>
        <v>0</v>
      </c>
      <c r="G928" s="22">
        <f>'Data Entry'!G928</f>
        <v>0</v>
      </c>
      <c r="H928" s="22">
        <f>'Data Entry'!H928</f>
        <v>0</v>
      </c>
      <c r="I928" s="22">
        <f t="shared" si="250"/>
        <v>0</v>
      </c>
      <c r="J928" s="22">
        <f t="shared" si="251"/>
        <v>0</v>
      </c>
      <c r="K928" s="22">
        <f t="shared" si="238"/>
        <v>0</v>
      </c>
      <c r="L928" s="22">
        <f t="shared" si="239"/>
        <v>0</v>
      </c>
      <c r="M928" s="22">
        <f t="shared" si="240"/>
        <v>0</v>
      </c>
      <c r="N928" s="22">
        <f t="shared" si="241"/>
        <v>0</v>
      </c>
      <c r="O928" s="22">
        <f t="shared" si="242"/>
        <v>0</v>
      </c>
      <c r="P928" s="35">
        <f>'Data Entry'!I928</f>
        <v>0</v>
      </c>
      <c r="Q928" s="35">
        <f>'Data Entry'!J928</f>
        <v>0</v>
      </c>
      <c r="R928" s="35">
        <f>'Data Entry'!K928</f>
        <v>0</v>
      </c>
      <c r="S928" s="35">
        <f>'Data Entry'!L928</f>
        <v>0</v>
      </c>
      <c r="T928" s="35">
        <f t="shared" si="243"/>
        <v>0</v>
      </c>
      <c r="U928" s="35">
        <f t="shared" si="244"/>
        <v>0</v>
      </c>
      <c r="V928" s="35" t="e">
        <f t="shared" si="252"/>
        <v>#DIV/0!</v>
      </c>
      <c r="W928" s="35" t="e">
        <f t="shared" si="253"/>
        <v>#DIV/0!</v>
      </c>
      <c r="X928" s="35">
        <f t="shared" si="254"/>
        <v>0</v>
      </c>
      <c r="Y928" s="35">
        <f t="shared" si="245"/>
        <v>0</v>
      </c>
      <c r="Z928" s="35">
        <f t="shared" si="246"/>
        <v>0</v>
      </c>
      <c r="AA928" s="35">
        <f t="shared" si="247"/>
        <v>0</v>
      </c>
      <c r="AB928" s="21">
        <f>'Data Entry'!S928</f>
        <v>0</v>
      </c>
      <c r="AC928" s="21">
        <f>'Data Entry'!T928</f>
        <v>0</v>
      </c>
      <c r="AD928" s="21">
        <f>'Data Entry'!U928</f>
        <v>0</v>
      </c>
      <c r="AE928" s="21">
        <f t="shared" si="248"/>
        <v>0</v>
      </c>
      <c r="AF928" s="13">
        <f>'Data Entry'!V928</f>
        <v>0</v>
      </c>
      <c r="AG928" s="13">
        <f t="shared" si="249"/>
        <v>0</v>
      </c>
      <c r="AH928" s="13">
        <f>'Data Entry'!W928</f>
        <v>0</v>
      </c>
      <c r="AI928" s="13">
        <f>'Data Entry'!X928</f>
        <v>0</v>
      </c>
      <c r="AJ928" s="13">
        <f>'Data Entry'!Y928</f>
        <v>0</v>
      </c>
      <c r="AK928" s="13">
        <f>'Data Entry'!Z928</f>
        <v>0</v>
      </c>
    </row>
    <row r="929" spans="1:37">
      <c r="A929" s="34">
        <f>'Data Entry'!A929</f>
        <v>0</v>
      </c>
      <c r="B929" s="34">
        <f>'Data Entry'!B929</f>
        <v>0</v>
      </c>
      <c r="C929" s="20">
        <f>IF('Data Entry'!C929="red",1,IF('Data Entry'!C929="blue",2,0))</f>
        <v>0</v>
      </c>
      <c r="D929" s="22">
        <f>'Data Entry'!D929</f>
        <v>0</v>
      </c>
      <c r="E929" s="22">
        <f>'Data Entry'!E929</f>
        <v>0</v>
      </c>
      <c r="F929" s="22">
        <f>'Data Entry'!F929</f>
        <v>0</v>
      </c>
      <c r="G929" s="22">
        <f>'Data Entry'!G929</f>
        <v>0</v>
      </c>
      <c r="H929" s="22">
        <f>'Data Entry'!H929</f>
        <v>0</v>
      </c>
      <c r="I929" s="22">
        <f t="shared" si="250"/>
        <v>0</v>
      </c>
      <c r="J929" s="22">
        <f t="shared" si="251"/>
        <v>0</v>
      </c>
      <c r="K929" s="22">
        <f t="shared" si="238"/>
        <v>0</v>
      </c>
      <c r="L929" s="22">
        <f t="shared" si="239"/>
        <v>0</v>
      </c>
      <c r="M929" s="22">
        <f t="shared" si="240"/>
        <v>0</v>
      </c>
      <c r="N929" s="22">
        <f t="shared" si="241"/>
        <v>0</v>
      </c>
      <c r="O929" s="22">
        <f t="shared" si="242"/>
        <v>0</v>
      </c>
      <c r="P929" s="35">
        <f>'Data Entry'!I929</f>
        <v>0</v>
      </c>
      <c r="Q929" s="35">
        <f>'Data Entry'!J929</f>
        <v>0</v>
      </c>
      <c r="R929" s="35">
        <f>'Data Entry'!K929</f>
        <v>0</v>
      </c>
      <c r="S929" s="35">
        <f>'Data Entry'!L929</f>
        <v>0</v>
      </c>
      <c r="T929" s="35">
        <f t="shared" si="243"/>
        <v>0</v>
      </c>
      <c r="U929" s="35">
        <f t="shared" si="244"/>
        <v>0</v>
      </c>
      <c r="V929" s="35" t="e">
        <f t="shared" si="252"/>
        <v>#DIV/0!</v>
      </c>
      <c r="W929" s="35" t="e">
        <f t="shared" si="253"/>
        <v>#DIV/0!</v>
      </c>
      <c r="X929" s="35">
        <f t="shared" si="254"/>
        <v>0</v>
      </c>
      <c r="Y929" s="35">
        <f t="shared" si="245"/>
        <v>0</v>
      </c>
      <c r="Z929" s="35">
        <f t="shared" si="246"/>
        <v>0</v>
      </c>
      <c r="AA929" s="35">
        <f t="shared" si="247"/>
        <v>0</v>
      </c>
      <c r="AB929" s="21">
        <f>'Data Entry'!S929</f>
        <v>0</v>
      </c>
      <c r="AC929" s="21">
        <f>'Data Entry'!T929</f>
        <v>0</v>
      </c>
      <c r="AD929" s="21">
        <f>'Data Entry'!U929</f>
        <v>0</v>
      </c>
      <c r="AE929" s="21">
        <f t="shared" si="248"/>
        <v>0</v>
      </c>
      <c r="AF929" s="13">
        <f>'Data Entry'!V929</f>
        <v>0</v>
      </c>
      <c r="AG929" s="13">
        <f t="shared" si="249"/>
        <v>0</v>
      </c>
      <c r="AH929" s="13">
        <f>'Data Entry'!W929</f>
        <v>0</v>
      </c>
      <c r="AI929" s="13">
        <f>'Data Entry'!X929</f>
        <v>0</v>
      </c>
      <c r="AJ929" s="13">
        <f>'Data Entry'!Y929</f>
        <v>0</v>
      </c>
      <c r="AK929" s="13">
        <f>'Data Entry'!Z929</f>
        <v>0</v>
      </c>
    </row>
    <row r="930" spans="1:37">
      <c r="A930" s="34">
        <f>'Data Entry'!A930</f>
        <v>0</v>
      </c>
      <c r="B930" s="34">
        <f>'Data Entry'!B930</f>
        <v>0</v>
      </c>
      <c r="C930" s="20">
        <f>IF('Data Entry'!C930="red",1,IF('Data Entry'!C930="blue",2,0))</f>
        <v>0</v>
      </c>
      <c r="D930" s="22">
        <f>'Data Entry'!D930</f>
        <v>0</v>
      </c>
      <c r="E930" s="22">
        <f>'Data Entry'!E930</f>
        <v>0</v>
      </c>
      <c r="F930" s="22">
        <f>'Data Entry'!F930</f>
        <v>0</v>
      </c>
      <c r="G930" s="22">
        <f>'Data Entry'!G930</f>
        <v>0</v>
      </c>
      <c r="H930" s="22">
        <f>'Data Entry'!H930</f>
        <v>0</v>
      </c>
      <c r="I930" s="22">
        <f t="shared" si="250"/>
        <v>0</v>
      </c>
      <c r="J930" s="22">
        <f t="shared" si="251"/>
        <v>0</v>
      </c>
      <c r="K930" s="22">
        <f t="shared" si="238"/>
        <v>0</v>
      </c>
      <c r="L930" s="22">
        <f t="shared" si="239"/>
        <v>0</v>
      </c>
      <c r="M930" s="22">
        <f t="shared" si="240"/>
        <v>0</v>
      </c>
      <c r="N930" s="22">
        <f t="shared" si="241"/>
        <v>0</v>
      </c>
      <c r="O930" s="22">
        <f t="shared" si="242"/>
        <v>0</v>
      </c>
      <c r="P930" s="35">
        <f>'Data Entry'!I930</f>
        <v>0</v>
      </c>
      <c r="Q930" s="35">
        <f>'Data Entry'!J930</f>
        <v>0</v>
      </c>
      <c r="R930" s="35">
        <f>'Data Entry'!K930</f>
        <v>0</v>
      </c>
      <c r="S930" s="35">
        <f>'Data Entry'!L930</f>
        <v>0</v>
      </c>
      <c r="T930" s="35">
        <f t="shared" si="243"/>
        <v>0</v>
      </c>
      <c r="U930" s="35">
        <f t="shared" si="244"/>
        <v>0</v>
      </c>
      <c r="V930" s="35" t="e">
        <f t="shared" si="252"/>
        <v>#DIV/0!</v>
      </c>
      <c r="W930" s="35" t="e">
        <f t="shared" si="253"/>
        <v>#DIV/0!</v>
      </c>
      <c r="X930" s="35">
        <f t="shared" si="254"/>
        <v>0</v>
      </c>
      <c r="Y930" s="35">
        <f t="shared" si="245"/>
        <v>0</v>
      </c>
      <c r="Z930" s="35">
        <f t="shared" si="246"/>
        <v>0</v>
      </c>
      <c r="AA930" s="35">
        <f t="shared" si="247"/>
        <v>0</v>
      </c>
      <c r="AB930" s="21">
        <f>'Data Entry'!S930</f>
        <v>0</v>
      </c>
      <c r="AC930" s="21">
        <f>'Data Entry'!T930</f>
        <v>0</v>
      </c>
      <c r="AD930" s="21">
        <f>'Data Entry'!U930</f>
        <v>0</v>
      </c>
      <c r="AE930" s="21">
        <f t="shared" si="248"/>
        <v>0</v>
      </c>
      <c r="AF930" s="13">
        <f>'Data Entry'!V930</f>
        <v>0</v>
      </c>
      <c r="AG930" s="13">
        <f t="shared" si="249"/>
        <v>0</v>
      </c>
      <c r="AH930" s="13">
        <f>'Data Entry'!W930</f>
        <v>0</v>
      </c>
      <c r="AI930" s="13">
        <f>'Data Entry'!X930</f>
        <v>0</v>
      </c>
      <c r="AJ930" s="13">
        <f>'Data Entry'!Y930</f>
        <v>0</v>
      </c>
      <c r="AK930" s="13">
        <f>'Data Entry'!Z930</f>
        <v>0</v>
      </c>
    </row>
    <row r="931" spans="1:37">
      <c r="A931" s="34">
        <f>'Data Entry'!A931</f>
        <v>0</v>
      </c>
      <c r="B931" s="34">
        <f>'Data Entry'!B931</f>
        <v>0</v>
      </c>
      <c r="C931" s="20">
        <f>IF('Data Entry'!C931="red",1,IF('Data Entry'!C931="blue",2,0))</f>
        <v>0</v>
      </c>
      <c r="D931" s="22">
        <f>'Data Entry'!D931</f>
        <v>0</v>
      </c>
      <c r="E931" s="22">
        <f>'Data Entry'!E931</f>
        <v>0</v>
      </c>
      <c r="F931" s="22">
        <f>'Data Entry'!F931</f>
        <v>0</v>
      </c>
      <c r="G931" s="22">
        <f>'Data Entry'!G931</f>
        <v>0</v>
      </c>
      <c r="H931" s="22">
        <f>'Data Entry'!H931</f>
        <v>0</v>
      </c>
      <c r="I931" s="22">
        <f t="shared" si="250"/>
        <v>0</v>
      </c>
      <c r="J931" s="22">
        <f t="shared" si="251"/>
        <v>0</v>
      </c>
      <c r="K931" s="22">
        <f t="shared" si="238"/>
        <v>0</v>
      </c>
      <c r="L931" s="22">
        <f t="shared" si="239"/>
        <v>0</v>
      </c>
      <c r="M931" s="22">
        <f t="shared" si="240"/>
        <v>0</v>
      </c>
      <c r="N931" s="22">
        <f t="shared" si="241"/>
        <v>0</v>
      </c>
      <c r="O931" s="22">
        <f t="shared" si="242"/>
        <v>0</v>
      </c>
      <c r="P931" s="35">
        <f>'Data Entry'!I931</f>
        <v>0</v>
      </c>
      <c r="Q931" s="35">
        <f>'Data Entry'!J931</f>
        <v>0</v>
      </c>
      <c r="R931" s="35">
        <f>'Data Entry'!K931</f>
        <v>0</v>
      </c>
      <c r="S931" s="35">
        <f>'Data Entry'!L931</f>
        <v>0</v>
      </c>
      <c r="T931" s="35">
        <f t="shared" si="243"/>
        <v>0</v>
      </c>
      <c r="U931" s="35">
        <f t="shared" si="244"/>
        <v>0</v>
      </c>
      <c r="V931" s="35" t="e">
        <f t="shared" si="252"/>
        <v>#DIV/0!</v>
      </c>
      <c r="W931" s="35" t="e">
        <f t="shared" si="253"/>
        <v>#DIV/0!</v>
      </c>
      <c r="X931" s="35">
        <f t="shared" si="254"/>
        <v>0</v>
      </c>
      <c r="Y931" s="35">
        <f t="shared" si="245"/>
        <v>0</v>
      </c>
      <c r="Z931" s="35">
        <f t="shared" si="246"/>
        <v>0</v>
      </c>
      <c r="AA931" s="35">
        <f t="shared" si="247"/>
        <v>0</v>
      </c>
      <c r="AB931" s="21">
        <f>'Data Entry'!S931</f>
        <v>0</v>
      </c>
      <c r="AC931" s="21">
        <f>'Data Entry'!T931</f>
        <v>0</v>
      </c>
      <c r="AD931" s="21">
        <f>'Data Entry'!U931</f>
        <v>0</v>
      </c>
      <c r="AE931" s="21">
        <f t="shared" si="248"/>
        <v>0</v>
      </c>
      <c r="AF931" s="13">
        <f>'Data Entry'!V931</f>
        <v>0</v>
      </c>
      <c r="AG931" s="13">
        <f t="shared" si="249"/>
        <v>0</v>
      </c>
      <c r="AH931" s="13">
        <f>'Data Entry'!W931</f>
        <v>0</v>
      </c>
      <c r="AI931" s="13">
        <f>'Data Entry'!X931</f>
        <v>0</v>
      </c>
      <c r="AJ931" s="13">
        <f>'Data Entry'!Y931</f>
        <v>0</v>
      </c>
      <c r="AK931" s="13">
        <f>'Data Entry'!Z931</f>
        <v>0</v>
      </c>
    </row>
    <row r="932" spans="1:37">
      <c r="A932" s="34">
        <f>'Data Entry'!A932</f>
        <v>0</v>
      </c>
      <c r="B932" s="34">
        <f>'Data Entry'!B932</f>
        <v>0</v>
      </c>
      <c r="C932" s="20">
        <f>IF('Data Entry'!C932="red",1,IF('Data Entry'!C932="blue",2,0))</f>
        <v>0</v>
      </c>
      <c r="D932" s="22">
        <f>'Data Entry'!D932</f>
        <v>0</v>
      </c>
      <c r="E932" s="22">
        <f>'Data Entry'!E932</f>
        <v>0</v>
      </c>
      <c r="F932" s="22">
        <f>'Data Entry'!F932</f>
        <v>0</v>
      </c>
      <c r="G932" s="22">
        <f>'Data Entry'!G932</f>
        <v>0</v>
      </c>
      <c r="H932" s="22">
        <f>'Data Entry'!H932</f>
        <v>0</v>
      </c>
      <c r="I932" s="22">
        <f t="shared" si="250"/>
        <v>0</v>
      </c>
      <c r="J932" s="22">
        <f t="shared" si="251"/>
        <v>0</v>
      </c>
      <c r="K932" s="22">
        <f t="shared" si="238"/>
        <v>0</v>
      </c>
      <c r="L932" s="22">
        <f t="shared" si="239"/>
        <v>0</v>
      </c>
      <c r="M932" s="22">
        <f t="shared" si="240"/>
        <v>0</v>
      </c>
      <c r="N932" s="22">
        <f t="shared" si="241"/>
        <v>0</v>
      </c>
      <c r="O932" s="22">
        <f t="shared" si="242"/>
        <v>0</v>
      </c>
      <c r="P932" s="35">
        <f>'Data Entry'!I932</f>
        <v>0</v>
      </c>
      <c r="Q932" s="35">
        <f>'Data Entry'!J932</f>
        <v>0</v>
      </c>
      <c r="R932" s="35">
        <f>'Data Entry'!K932</f>
        <v>0</v>
      </c>
      <c r="S932" s="35">
        <f>'Data Entry'!L932</f>
        <v>0</v>
      </c>
      <c r="T932" s="35">
        <f t="shared" si="243"/>
        <v>0</v>
      </c>
      <c r="U932" s="35">
        <f t="shared" si="244"/>
        <v>0</v>
      </c>
      <c r="V932" s="35" t="e">
        <f t="shared" si="252"/>
        <v>#DIV/0!</v>
      </c>
      <c r="W932" s="35" t="e">
        <f t="shared" si="253"/>
        <v>#DIV/0!</v>
      </c>
      <c r="X932" s="35">
        <f t="shared" si="254"/>
        <v>0</v>
      </c>
      <c r="Y932" s="35">
        <f t="shared" si="245"/>
        <v>0</v>
      </c>
      <c r="Z932" s="35">
        <f t="shared" si="246"/>
        <v>0</v>
      </c>
      <c r="AA932" s="35">
        <f t="shared" si="247"/>
        <v>0</v>
      </c>
      <c r="AB932" s="21">
        <f>'Data Entry'!S932</f>
        <v>0</v>
      </c>
      <c r="AC932" s="21">
        <f>'Data Entry'!T932</f>
        <v>0</v>
      </c>
      <c r="AD932" s="21">
        <f>'Data Entry'!U932</f>
        <v>0</v>
      </c>
      <c r="AE932" s="21">
        <f t="shared" si="248"/>
        <v>0</v>
      </c>
      <c r="AF932" s="13">
        <f>'Data Entry'!V932</f>
        <v>0</v>
      </c>
      <c r="AG932" s="13">
        <f t="shared" si="249"/>
        <v>0</v>
      </c>
      <c r="AH932" s="13">
        <f>'Data Entry'!W932</f>
        <v>0</v>
      </c>
      <c r="AI932" s="13">
        <f>'Data Entry'!X932</f>
        <v>0</v>
      </c>
      <c r="AJ932" s="13">
        <f>'Data Entry'!Y932</f>
        <v>0</v>
      </c>
      <c r="AK932" s="13">
        <f>'Data Entry'!Z932</f>
        <v>0</v>
      </c>
    </row>
    <row r="933" spans="1:37">
      <c r="A933" s="34">
        <f>'Data Entry'!A933</f>
        <v>0</v>
      </c>
      <c r="B933" s="34">
        <f>'Data Entry'!B933</f>
        <v>0</v>
      </c>
      <c r="C933" s="20">
        <f>IF('Data Entry'!C933="red",1,IF('Data Entry'!C933="blue",2,0))</f>
        <v>0</v>
      </c>
      <c r="D933" s="22">
        <f>'Data Entry'!D933</f>
        <v>0</v>
      </c>
      <c r="E933" s="22">
        <f>'Data Entry'!E933</f>
        <v>0</v>
      </c>
      <c r="F933" s="22">
        <f>'Data Entry'!F933</f>
        <v>0</v>
      </c>
      <c r="G933" s="22">
        <f>'Data Entry'!G933</f>
        <v>0</v>
      </c>
      <c r="H933" s="22">
        <f>'Data Entry'!H933</f>
        <v>0</v>
      </c>
      <c r="I933" s="22">
        <f t="shared" si="250"/>
        <v>0</v>
      </c>
      <c r="J933" s="22">
        <f t="shared" si="251"/>
        <v>0</v>
      </c>
      <c r="K933" s="22">
        <f t="shared" si="238"/>
        <v>0</v>
      </c>
      <c r="L933" s="22">
        <f t="shared" si="239"/>
        <v>0</v>
      </c>
      <c r="M933" s="22">
        <f t="shared" si="240"/>
        <v>0</v>
      </c>
      <c r="N933" s="22">
        <f t="shared" si="241"/>
        <v>0</v>
      </c>
      <c r="O933" s="22">
        <f t="shared" si="242"/>
        <v>0</v>
      </c>
      <c r="P933" s="35">
        <f>'Data Entry'!I933</f>
        <v>0</v>
      </c>
      <c r="Q933" s="35">
        <f>'Data Entry'!J933</f>
        <v>0</v>
      </c>
      <c r="R933" s="35">
        <f>'Data Entry'!K933</f>
        <v>0</v>
      </c>
      <c r="S933" s="35">
        <f>'Data Entry'!L933</f>
        <v>0</v>
      </c>
      <c r="T933" s="35">
        <f t="shared" si="243"/>
        <v>0</v>
      </c>
      <c r="U933" s="35">
        <f t="shared" si="244"/>
        <v>0</v>
      </c>
      <c r="V933" s="35" t="e">
        <f t="shared" si="252"/>
        <v>#DIV/0!</v>
      </c>
      <c r="W933" s="35" t="e">
        <f t="shared" si="253"/>
        <v>#DIV/0!</v>
      </c>
      <c r="X933" s="35">
        <f t="shared" si="254"/>
        <v>0</v>
      </c>
      <c r="Y933" s="35">
        <f t="shared" si="245"/>
        <v>0</v>
      </c>
      <c r="Z933" s="35">
        <f t="shared" si="246"/>
        <v>0</v>
      </c>
      <c r="AA933" s="35">
        <f t="shared" si="247"/>
        <v>0</v>
      </c>
      <c r="AB933" s="21">
        <f>'Data Entry'!S933</f>
        <v>0</v>
      </c>
      <c r="AC933" s="21">
        <f>'Data Entry'!T933</f>
        <v>0</v>
      </c>
      <c r="AD933" s="21">
        <f>'Data Entry'!U933</f>
        <v>0</v>
      </c>
      <c r="AE933" s="21">
        <f t="shared" si="248"/>
        <v>0</v>
      </c>
      <c r="AF933" s="13">
        <f>'Data Entry'!V933</f>
        <v>0</v>
      </c>
      <c r="AG933" s="13">
        <f t="shared" si="249"/>
        <v>0</v>
      </c>
      <c r="AH933" s="13">
        <f>'Data Entry'!W933</f>
        <v>0</v>
      </c>
      <c r="AI933" s="13">
        <f>'Data Entry'!X933</f>
        <v>0</v>
      </c>
      <c r="AJ933" s="13">
        <f>'Data Entry'!Y933</f>
        <v>0</v>
      </c>
      <c r="AK933" s="13">
        <f>'Data Entry'!Z933</f>
        <v>0</v>
      </c>
    </row>
    <row r="934" spans="1:37">
      <c r="A934" s="34">
        <f>'Data Entry'!A934</f>
        <v>0</v>
      </c>
      <c r="B934" s="34">
        <f>'Data Entry'!B934</f>
        <v>0</v>
      </c>
      <c r="C934" s="20">
        <f>IF('Data Entry'!C934="red",1,IF('Data Entry'!C934="blue",2,0))</f>
        <v>0</v>
      </c>
      <c r="D934" s="22">
        <f>'Data Entry'!D934</f>
        <v>0</v>
      </c>
      <c r="E934" s="22">
        <f>'Data Entry'!E934</f>
        <v>0</v>
      </c>
      <c r="F934" s="22">
        <f>'Data Entry'!F934</f>
        <v>0</v>
      </c>
      <c r="G934" s="22">
        <f>'Data Entry'!G934</f>
        <v>0</v>
      </c>
      <c r="H934" s="22">
        <f>'Data Entry'!H934</f>
        <v>0</v>
      </c>
      <c r="I934" s="22">
        <f t="shared" si="250"/>
        <v>0</v>
      </c>
      <c r="J934" s="22">
        <f t="shared" si="251"/>
        <v>0</v>
      </c>
      <c r="K934" s="22">
        <f t="shared" si="238"/>
        <v>0</v>
      </c>
      <c r="L934" s="22">
        <f t="shared" si="239"/>
        <v>0</v>
      </c>
      <c r="M934" s="22">
        <f t="shared" si="240"/>
        <v>0</v>
      </c>
      <c r="N934" s="22">
        <f t="shared" si="241"/>
        <v>0</v>
      </c>
      <c r="O934" s="22">
        <f t="shared" si="242"/>
        <v>0</v>
      </c>
      <c r="P934" s="35">
        <f>'Data Entry'!I934</f>
        <v>0</v>
      </c>
      <c r="Q934" s="35">
        <f>'Data Entry'!J934</f>
        <v>0</v>
      </c>
      <c r="R934" s="35">
        <f>'Data Entry'!K934</f>
        <v>0</v>
      </c>
      <c r="S934" s="35">
        <f>'Data Entry'!L934</f>
        <v>0</v>
      </c>
      <c r="T934" s="35">
        <f t="shared" si="243"/>
        <v>0</v>
      </c>
      <c r="U934" s="35">
        <f t="shared" si="244"/>
        <v>0</v>
      </c>
      <c r="V934" s="35" t="e">
        <f t="shared" si="252"/>
        <v>#DIV/0!</v>
      </c>
      <c r="W934" s="35" t="e">
        <f t="shared" si="253"/>
        <v>#DIV/0!</v>
      </c>
      <c r="X934" s="35">
        <f t="shared" si="254"/>
        <v>0</v>
      </c>
      <c r="Y934" s="35">
        <f t="shared" si="245"/>
        <v>0</v>
      </c>
      <c r="Z934" s="35">
        <f t="shared" si="246"/>
        <v>0</v>
      </c>
      <c r="AA934" s="35">
        <f t="shared" si="247"/>
        <v>0</v>
      </c>
      <c r="AB934" s="21">
        <f>'Data Entry'!S934</f>
        <v>0</v>
      </c>
      <c r="AC934" s="21">
        <f>'Data Entry'!T934</f>
        <v>0</v>
      </c>
      <c r="AD934" s="21">
        <f>'Data Entry'!U934</f>
        <v>0</v>
      </c>
      <c r="AE934" s="21">
        <f t="shared" si="248"/>
        <v>0</v>
      </c>
      <c r="AF934" s="13">
        <f>'Data Entry'!V934</f>
        <v>0</v>
      </c>
      <c r="AG934" s="13">
        <f t="shared" si="249"/>
        <v>0</v>
      </c>
      <c r="AH934" s="13">
        <f>'Data Entry'!W934</f>
        <v>0</v>
      </c>
      <c r="AI934" s="13">
        <f>'Data Entry'!X934</f>
        <v>0</v>
      </c>
      <c r="AJ934" s="13">
        <f>'Data Entry'!Y934</f>
        <v>0</v>
      </c>
      <c r="AK934" s="13">
        <f>'Data Entry'!Z934</f>
        <v>0</v>
      </c>
    </row>
    <row r="935" spans="1:37">
      <c r="A935" s="34">
        <f>'Data Entry'!A935</f>
        <v>0</v>
      </c>
      <c r="B935" s="34">
        <f>'Data Entry'!B935</f>
        <v>0</v>
      </c>
      <c r="C935" s="20">
        <f>IF('Data Entry'!C935="red",1,IF('Data Entry'!C935="blue",2,0))</f>
        <v>0</v>
      </c>
      <c r="D935" s="22">
        <f>'Data Entry'!D935</f>
        <v>0</v>
      </c>
      <c r="E935" s="22">
        <f>'Data Entry'!E935</f>
        <v>0</v>
      </c>
      <c r="F935" s="22">
        <f>'Data Entry'!F935</f>
        <v>0</v>
      </c>
      <c r="G935" s="22">
        <f>'Data Entry'!G935</f>
        <v>0</v>
      </c>
      <c r="H935" s="22">
        <f>'Data Entry'!H935</f>
        <v>0</v>
      </c>
      <c r="I935" s="22">
        <f t="shared" si="250"/>
        <v>0</v>
      </c>
      <c r="J935" s="22">
        <f t="shared" si="251"/>
        <v>0</v>
      </c>
      <c r="K935" s="22">
        <f t="shared" si="238"/>
        <v>0</v>
      </c>
      <c r="L935" s="22">
        <f t="shared" si="239"/>
        <v>0</v>
      </c>
      <c r="M935" s="22">
        <f t="shared" si="240"/>
        <v>0</v>
      </c>
      <c r="N935" s="22">
        <f t="shared" si="241"/>
        <v>0</v>
      </c>
      <c r="O935" s="22">
        <f t="shared" si="242"/>
        <v>0</v>
      </c>
      <c r="P935" s="35">
        <f>'Data Entry'!I935</f>
        <v>0</v>
      </c>
      <c r="Q935" s="35">
        <f>'Data Entry'!J935</f>
        <v>0</v>
      </c>
      <c r="R935" s="35">
        <f>'Data Entry'!K935</f>
        <v>0</v>
      </c>
      <c r="S935" s="35">
        <f>'Data Entry'!L935</f>
        <v>0</v>
      </c>
      <c r="T935" s="35">
        <f t="shared" si="243"/>
        <v>0</v>
      </c>
      <c r="U935" s="35">
        <f t="shared" si="244"/>
        <v>0</v>
      </c>
      <c r="V935" s="35" t="e">
        <f t="shared" si="252"/>
        <v>#DIV/0!</v>
      </c>
      <c r="W935" s="35" t="e">
        <f t="shared" si="253"/>
        <v>#DIV/0!</v>
      </c>
      <c r="X935" s="35">
        <f t="shared" si="254"/>
        <v>0</v>
      </c>
      <c r="Y935" s="35">
        <f t="shared" si="245"/>
        <v>0</v>
      </c>
      <c r="Z935" s="35">
        <f t="shared" si="246"/>
        <v>0</v>
      </c>
      <c r="AA935" s="35">
        <f t="shared" si="247"/>
        <v>0</v>
      </c>
      <c r="AB935" s="21">
        <f>'Data Entry'!S935</f>
        <v>0</v>
      </c>
      <c r="AC935" s="21">
        <f>'Data Entry'!T935</f>
        <v>0</v>
      </c>
      <c r="AD935" s="21">
        <f>'Data Entry'!U935</f>
        <v>0</v>
      </c>
      <c r="AE935" s="21">
        <f t="shared" si="248"/>
        <v>0</v>
      </c>
      <c r="AF935" s="13">
        <f>'Data Entry'!V935</f>
        <v>0</v>
      </c>
      <c r="AG935" s="13">
        <f t="shared" si="249"/>
        <v>0</v>
      </c>
      <c r="AH935" s="13">
        <f>'Data Entry'!W935</f>
        <v>0</v>
      </c>
      <c r="AI935" s="13">
        <f>'Data Entry'!X935</f>
        <v>0</v>
      </c>
      <c r="AJ935" s="13">
        <f>'Data Entry'!Y935</f>
        <v>0</v>
      </c>
      <c r="AK935" s="13">
        <f>'Data Entry'!Z935</f>
        <v>0</v>
      </c>
    </row>
    <row r="936" spans="1:37">
      <c r="A936" s="34">
        <f>'Data Entry'!A936</f>
        <v>0</v>
      </c>
      <c r="B936" s="34">
        <f>'Data Entry'!B936</f>
        <v>0</v>
      </c>
      <c r="C936" s="20">
        <f>IF('Data Entry'!C936="red",1,IF('Data Entry'!C936="blue",2,0))</f>
        <v>0</v>
      </c>
      <c r="D936" s="22">
        <f>'Data Entry'!D936</f>
        <v>0</v>
      </c>
      <c r="E936" s="22">
        <f>'Data Entry'!E936</f>
        <v>0</v>
      </c>
      <c r="F936" s="22">
        <f>'Data Entry'!F936</f>
        <v>0</v>
      </c>
      <c r="G936" s="22">
        <f>'Data Entry'!G936</f>
        <v>0</v>
      </c>
      <c r="H936" s="22">
        <f>'Data Entry'!H936</f>
        <v>0</v>
      </c>
      <c r="I936" s="22">
        <f t="shared" si="250"/>
        <v>0</v>
      </c>
      <c r="J936" s="22">
        <f t="shared" si="251"/>
        <v>0</v>
      </c>
      <c r="K936" s="22">
        <f t="shared" si="238"/>
        <v>0</v>
      </c>
      <c r="L936" s="22">
        <f t="shared" si="239"/>
        <v>0</v>
      </c>
      <c r="M936" s="22">
        <f t="shared" si="240"/>
        <v>0</v>
      </c>
      <c r="N936" s="22">
        <f t="shared" si="241"/>
        <v>0</v>
      </c>
      <c r="O936" s="22">
        <f t="shared" si="242"/>
        <v>0</v>
      </c>
      <c r="P936" s="35">
        <f>'Data Entry'!I936</f>
        <v>0</v>
      </c>
      <c r="Q936" s="35">
        <f>'Data Entry'!J936</f>
        <v>0</v>
      </c>
      <c r="R936" s="35">
        <f>'Data Entry'!K936</f>
        <v>0</v>
      </c>
      <c r="S936" s="35">
        <f>'Data Entry'!L936</f>
        <v>0</v>
      </c>
      <c r="T936" s="35">
        <f t="shared" si="243"/>
        <v>0</v>
      </c>
      <c r="U936" s="35">
        <f t="shared" si="244"/>
        <v>0</v>
      </c>
      <c r="V936" s="35" t="e">
        <f t="shared" si="252"/>
        <v>#DIV/0!</v>
      </c>
      <c r="W936" s="35" t="e">
        <f t="shared" si="253"/>
        <v>#DIV/0!</v>
      </c>
      <c r="X936" s="35">
        <f t="shared" si="254"/>
        <v>0</v>
      </c>
      <c r="Y936" s="35">
        <f t="shared" si="245"/>
        <v>0</v>
      </c>
      <c r="Z936" s="35">
        <f t="shared" si="246"/>
        <v>0</v>
      </c>
      <c r="AA936" s="35">
        <f t="shared" si="247"/>
        <v>0</v>
      </c>
      <c r="AB936" s="21">
        <f>'Data Entry'!S936</f>
        <v>0</v>
      </c>
      <c r="AC936" s="21">
        <f>'Data Entry'!T936</f>
        <v>0</v>
      </c>
      <c r="AD936" s="21">
        <f>'Data Entry'!U936</f>
        <v>0</v>
      </c>
      <c r="AE936" s="21">
        <f t="shared" si="248"/>
        <v>0</v>
      </c>
      <c r="AF936" s="13">
        <f>'Data Entry'!V936</f>
        <v>0</v>
      </c>
      <c r="AG936" s="13">
        <f t="shared" si="249"/>
        <v>0</v>
      </c>
      <c r="AH936" s="13">
        <f>'Data Entry'!W936</f>
        <v>0</v>
      </c>
      <c r="AI936" s="13">
        <f>'Data Entry'!X936</f>
        <v>0</v>
      </c>
      <c r="AJ936" s="13">
        <f>'Data Entry'!Y936</f>
        <v>0</v>
      </c>
      <c r="AK936" s="13">
        <f>'Data Entry'!Z936</f>
        <v>0</v>
      </c>
    </row>
    <row r="937" spans="1:37">
      <c r="A937" s="34">
        <f>'Data Entry'!A937</f>
        <v>0</v>
      </c>
      <c r="B937" s="34">
        <f>'Data Entry'!B937</f>
        <v>0</v>
      </c>
      <c r="C937" s="20">
        <f>IF('Data Entry'!C937="red",1,IF('Data Entry'!C937="blue",2,0))</f>
        <v>0</v>
      </c>
      <c r="D937" s="22">
        <f>'Data Entry'!D937</f>
        <v>0</v>
      </c>
      <c r="E937" s="22">
        <f>'Data Entry'!E937</f>
        <v>0</v>
      </c>
      <c r="F937" s="22">
        <f>'Data Entry'!F937</f>
        <v>0</v>
      </c>
      <c r="G937" s="22">
        <f>'Data Entry'!G937</f>
        <v>0</v>
      </c>
      <c r="H937" s="22">
        <f>'Data Entry'!H937</f>
        <v>0</v>
      </c>
      <c r="I937" s="22">
        <f t="shared" si="250"/>
        <v>0</v>
      </c>
      <c r="J937" s="22">
        <f t="shared" si="251"/>
        <v>0</v>
      </c>
      <c r="K937" s="22">
        <f t="shared" si="238"/>
        <v>0</v>
      </c>
      <c r="L937" s="22">
        <f t="shared" si="239"/>
        <v>0</v>
      </c>
      <c r="M937" s="22">
        <f t="shared" si="240"/>
        <v>0</v>
      </c>
      <c r="N937" s="22">
        <f t="shared" si="241"/>
        <v>0</v>
      </c>
      <c r="O937" s="22">
        <f t="shared" si="242"/>
        <v>0</v>
      </c>
      <c r="P937" s="35">
        <f>'Data Entry'!I937</f>
        <v>0</v>
      </c>
      <c r="Q937" s="35">
        <f>'Data Entry'!J937</f>
        <v>0</v>
      </c>
      <c r="R937" s="35">
        <f>'Data Entry'!K937</f>
        <v>0</v>
      </c>
      <c r="S937" s="35">
        <f>'Data Entry'!L937</f>
        <v>0</v>
      </c>
      <c r="T937" s="35">
        <f t="shared" si="243"/>
        <v>0</v>
      </c>
      <c r="U937" s="35">
        <f t="shared" si="244"/>
        <v>0</v>
      </c>
      <c r="V937" s="35" t="e">
        <f t="shared" si="252"/>
        <v>#DIV/0!</v>
      </c>
      <c r="W937" s="35" t="e">
        <f t="shared" si="253"/>
        <v>#DIV/0!</v>
      </c>
      <c r="X937" s="35">
        <f t="shared" si="254"/>
        <v>0</v>
      </c>
      <c r="Y937" s="35">
        <f t="shared" si="245"/>
        <v>0</v>
      </c>
      <c r="Z937" s="35">
        <f t="shared" si="246"/>
        <v>0</v>
      </c>
      <c r="AA937" s="35">
        <f t="shared" si="247"/>
        <v>0</v>
      </c>
      <c r="AB937" s="21">
        <f>'Data Entry'!S937</f>
        <v>0</v>
      </c>
      <c r="AC937" s="21">
        <f>'Data Entry'!T937</f>
        <v>0</v>
      </c>
      <c r="AD937" s="21">
        <f>'Data Entry'!U937</f>
        <v>0</v>
      </c>
      <c r="AE937" s="21">
        <f t="shared" si="248"/>
        <v>0</v>
      </c>
      <c r="AF937" s="13">
        <f>'Data Entry'!V937</f>
        <v>0</v>
      </c>
      <c r="AG937" s="13">
        <f t="shared" si="249"/>
        <v>0</v>
      </c>
      <c r="AH937" s="13">
        <f>'Data Entry'!W937</f>
        <v>0</v>
      </c>
      <c r="AI937" s="13">
        <f>'Data Entry'!X937</f>
        <v>0</v>
      </c>
      <c r="AJ937" s="13">
        <f>'Data Entry'!Y937</f>
        <v>0</v>
      </c>
      <c r="AK937" s="13">
        <f>'Data Entry'!Z937</f>
        <v>0</v>
      </c>
    </row>
    <row r="938" spans="1:37">
      <c r="A938" s="34">
        <f>'Data Entry'!A938</f>
        <v>0</v>
      </c>
      <c r="B938" s="34">
        <f>'Data Entry'!B938</f>
        <v>0</v>
      </c>
      <c r="C938" s="20">
        <f>IF('Data Entry'!C938="red",1,IF('Data Entry'!C938="blue",2,0))</f>
        <v>0</v>
      </c>
      <c r="D938" s="22">
        <f>'Data Entry'!D938</f>
        <v>0</v>
      </c>
      <c r="E938" s="22">
        <f>'Data Entry'!E938</f>
        <v>0</v>
      </c>
      <c r="F938" s="22">
        <f>'Data Entry'!F938</f>
        <v>0</v>
      </c>
      <c r="G938" s="22">
        <f>'Data Entry'!G938</f>
        <v>0</v>
      </c>
      <c r="H938" s="22">
        <f>'Data Entry'!H938</f>
        <v>0</v>
      </c>
      <c r="I938" s="22">
        <f t="shared" si="250"/>
        <v>0</v>
      </c>
      <c r="J938" s="22">
        <f t="shared" si="251"/>
        <v>0</v>
      </c>
      <c r="K938" s="22">
        <f t="shared" si="238"/>
        <v>0</v>
      </c>
      <c r="L938" s="22">
        <f t="shared" si="239"/>
        <v>0</v>
      </c>
      <c r="M938" s="22">
        <f t="shared" si="240"/>
        <v>0</v>
      </c>
      <c r="N938" s="22">
        <f t="shared" si="241"/>
        <v>0</v>
      </c>
      <c r="O938" s="22">
        <f t="shared" si="242"/>
        <v>0</v>
      </c>
      <c r="P938" s="35">
        <f>'Data Entry'!I938</f>
        <v>0</v>
      </c>
      <c r="Q938" s="35">
        <f>'Data Entry'!J938</f>
        <v>0</v>
      </c>
      <c r="R938" s="35">
        <f>'Data Entry'!K938</f>
        <v>0</v>
      </c>
      <c r="S938" s="35">
        <f>'Data Entry'!L938</f>
        <v>0</v>
      </c>
      <c r="T938" s="35">
        <f t="shared" si="243"/>
        <v>0</v>
      </c>
      <c r="U938" s="35">
        <f t="shared" si="244"/>
        <v>0</v>
      </c>
      <c r="V938" s="35" t="e">
        <f t="shared" si="252"/>
        <v>#DIV/0!</v>
      </c>
      <c r="W938" s="35" t="e">
        <f t="shared" si="253"/>
        <v>#DIV/0!</v>
      </c>
      <c r="X938" s="35">
        <f t="shared" si="254"/>
        <v>0</v>
      </c>
      <c r="Y938" s="35">
        <f t="shared" si="245"/>
        <v>0</v>
      </c>
      <c r="Z938" s="35">
        <f t="shared" si="246"/>
        <v>0</v>
      </c>
      <c r="AA938" s="35">
        <f t="shared" si="247"/>
        <v>0</v>
      </c>
      <c r="AB938" s="21">
        <f>'Data Entry'!S938</f>
        <v>0</v>
      </c>
      <c r="AC938" s="21">
        <f>'Data Entry'!T938</f>
        <v>0</v>
      </c>
      <c r="AD938" s="21">
        <f>'Data Entry'!U938</f>
        <v>0</v>
      </c>
      <c r="AE938" s="21">
        <f t="shared" si="248"/>
        <v>0</v>
      </c>
      <c r="AF938" s="13">
        <f>'Data Entry'!V938</f>
        <v>0</v>
      </c>
      <c r="AG938" s="13">
        <f t="shared" si="249"/>
        <v>0</v>
      </c>
      <c r="AH938" s="13">
        <f>'Data Entry'!W938</f>
        <v>0</v>
      </c>
      <c r="AI938" s="13">
        <f>'Data Entry'!X938</f>
        <v>0</v>
      </c>
      <c r="AJ938" s="13">
        <f>'Data Entry'!Y938</f>
        <v>0</v>
      </c>
      <c r="AK938" s="13">
        <f>'Data Entry'!Z938</f>
        <v>0</v>
      </c>
    </row>
    <row r="939" spans="1:37">
      <c r="A939" s="34">
        <f>'Data Entry'!A939</f>
        <v>0</v>
      </c>
      <c r="B939" s="34">
        <f>'Data Entry'!B939</f>
        <v>0</v>
      </c>
      <c r="C939" s="20">
        <f>IF('Data Entry'!C939="red",1,IF('Data Entry'!C939="blue",2,0))</f>
        <v>0</v>
      </c>
      <c r="D939" s="22">
        <f>'Data Entry'!D939</f>
        <v>0</v>
      </c>
      <c r="E939" s="22">
        <f>'Data Entry'!E939</f>
        <v>0</v>
      </c>
      <c r="F939" s="22">
        <f>'Data Entry'!F939</f>
        <v>0</v>
      </c>
      <c r="G939" s="22">
        <f>'Data Entry'!G939</f>
        <v>0</v>
      </c>
      <c r="H939" s="22">
        <f>'Data Entry'!H939</f>
        <v>0</v>
      </c>
      <c r="I939" s="22">
        <f t="shared" si="250"/>
        <v>0</v>
      </c>
      <c r="J939" s="22">
        <f t="shared" si="251"/>
        <v>0</v>
      </c>
      <c r="K939" s="22">
        <f t="shared" si="238"/>
        <v>0</v>
      </c>
      <c r="L939" s="22">
        <f t="shared" si="239"/>
        <v>0</v>
      </c>
      <c r="M939" s="22">
        <f t="shared" si="240"/>
        <v>0</v>
      </c>
      <c r="N939" s="22">
        <f t="shared" si="241"/>
        <v>0</v>
      </c>
      <c r="O939" s="22">
        <f t="shared" si="242"/>
        <v>0</v>
      </c>
      <c r="P939" s="35">
        <f>'Data Entry'!I939</f>
        <v>0</v>
      </c>
      <c r="Q939" s="35">
        <f>'Data Entry'!J939</f>
        <v>0</v>
      </c>
      <c r="R939" s="35">
        <f>'Data Entry'!K939</f>
        <v>0</v>
      </c>
      <c r="S939" s="35">
        <f>'Data Entry'!L939</f>
        <v>0</v>
      </c>
      <c r="T939" s="35">
        <f t="shared" si="243"/>
        <v>0</v>
      </c>
      <c r="U939" s="35">
        <f t="shared" si="244"/>
        <v>0</v>
      </c>
      <c r="V939" s="35" t="e">
        <f t="shared" si="252"/>
        <v>#DIV/0!</v>
      </c>
      <c r="W939" s="35" t="e">
        <f t="shared" si="253"/>
        <v>#DIV/0!</v>
      </c>
      <c r="X939" s="35">
        <f t="shared" si="254"/>
        <v>0</v>
      </c>
      <c r="Y939" s="35">
        <f t="shared" si="245"/>
        <v>0</v>
      </c>
      <c r="Z939" s="35">
        <f t="shared" si="246"/>
        <v>0</v>
      </c>
      <c r="AA939" s="35">
        <f t="shared" si="247"/>
        <v>0</v>
      </c>
      <c r="AB939" s="21">
        <f>'Data Entry'!S939</f>
        <v>0</v>
      </c>
      <c r="AC939" s="21">
        <f>'Data Entry'!T939</f>
        <v>0</v>
      </c>
      <c r="AD939" s="21">
        <f>'Data Entry'!U939</f>
        <v>0</v>
      </c>
      <c r="AE939" s="21">
        <f t="shared" si="248"/>
        <v>0</v>
      </c>
      <c r="AF939" s="13">
        <f>'Data Entry'!V939</f>
        <v>0</v>
      </c>
      <c r="AG939" s="13">
        <f t="shared" si="249"/>
        <v>0</v>
      </c>
      <c r="AH939" s="13">
        <f>'Data Entry'!W939</f>
        <v>0</v>
      </c>
      <c r="AI939" s="13">
        <f>'Data Entry'!X939</f>
        <v>0</v>
      </c>
      <c r="AJ939" s="13">
        <f>'Data Entry'!Y939</f>
        <v>0</v>
      </c>
      <c r="AK939" s="13">
        <f>'Data Entry'!Z939</f>
        <v>0</v>
      </c>
    </row>
    <row r="940" spans="1:37">
      <c r="A940" s="34">
        <f>'Data Entry'!A940</f>
        <v>0</v>
      </c>
      <c r="B940" s="34">
        <f>'Data Entry'!B940</f>
        <v>0</v>
      </c>
      <c r="C940" s="20">
        <f>IF('Data Entry'!C940="red",1,IF('Data Entry'!C940="blue",2,0))</f>
        <v>0</v>
      </c>
      <c r="D940" s="22">
        <f>'Data Entry'!D940</f>
        <v>0</v>
      </c>
      <c r="E940" s="22">
        <f>'Data Entry'!E940</f>
        <v>0</v>
      </c>
      <c r="F940" s="22">
        <f>'Data Entry'!F940</f>
        <v>0</v>
      </c>
      <c r="G940" s="22">
        <f>'Data Entry'!G940</f>
        <v>0</v>
      </c>
      <c r="H940" s="22">
        <f>'Data Entry'!H940</f>
        <v>0</v>
      </c>
      <c r="I940" s="22">
        <f t="shared" si="250"/>
        <v>0</v>
      </c>
      <c r="J940" s="22">
        <f t="shared" si="251"/>
        <v>0</v>
      </c>
      <c r="K940" s="22">
        <f t="shared" si="238"/>
        <v>0</v>
      </c>
      <c r="L940" s="22">
        <f t="shared" si="239"/>
        <v>0</v>
      </c>
      <c r="M940" s="22">
        <f t="shared" si="240"/>
        <v>0</v>
      </c>
      <c r="N940" s="22">
        <f t="shared" si="241"/>
        <v>0</v>
      </c>
      <c r="O940" s="22">
        <f t="shared" si="242"/>
        <v>0</v>
      </c>
      <c r="P940" s="35">
        <f>'Data Entry'!I940</f>
        <v>0</v>
      </c>
      <c r="Q940" s="35">
        <f>'Data Entry'!J940</f>
        <v>0</v>
      </c>
      <c r="R940" s="35">
        <f>'Data Entry'!K940</f>
        <v>0</v>
      </c>
      <c r="S940" s="35">
        <f>'Data Entry'!L940</f>
        <v>0</v>
      </c>
      <c r="T940" s="35">
        <f t="shared" si="243"/>
        <v>0</v>
      </c>
      <c r="U940" s="35">
        <f t="shared" si="244"/>
        <v>0</v>
      </c>
      <c r="V940" s="35" t="e">
        <f t="shared" si="252"/>
        <v>#DIV/0!</v>
      </c>
      <c r="W940" s="35" t="e">
        <f t="shared" si="253"/>
        <v>#DIV/0!</v>
      </c>
      <c r="X940" s="35">
        <f t="shared" si="254"/>
        <v>0</v>
      </c>
      <c r="Y940" s="35">
        <f t="shared" si="245"/>
        <v>0</v>
      </c>
      <c r="Z940" s="35">
        <f t="shared" si="246"/>
        <v>0</v>
      </c>
      <c r="AA940" s="35">
        <f t="shared" si="247"/>
        <v>0</v>
      </c>
      <c r="AB940" s="21">
        <f>'Data Entry'!S940</f>
        <v>0</v>
      </c>
      <c r="AC940" s="21">
        <f>'Data Entry'!T940</f>
        <v>0</v>
      </c>
      <c r="AD940" s="21">
        <f>'Data Entry'!U940</f>
        <v>0</v>
      </c>
      <c r="AE940" s="21">
        <f t="shared" si="248"/>
        <v>0</v>
      </c>
      <c r="AF940" s="13">
        <f>'Data Entry'!V940</f>
        <v>0</v>
      </c>
      <c r="AG940" s="13">
        <f t="shared" si="249"/>
        <v>0</v>
      </c>
      <c r="AH940" s="13">
        <f>'Data Entry'!W940</f>
        <v>0</v>
      </c>
      <c r="AI940" s="13">
        <f>'Data Entry'!X940</f>
        <v>0</v>
      </c>
      <c r="AJ940" s="13">
        <f>'Data Entry'!Y940</f>
        <v>0</v>
      </c>
      <c r="AK940" s="13">
        <f>'Data Entry'!Z940</f>
        <v>0</v>
      </c>
    </row>
    <row r="941" spans="1:37">
      <c r="A941" s="34">
        <f>'Data Entry'!A941</f>
        <v>0</v>
      </c>
      <c r="B941" s="34">
        <f>'Data Entry'!B941</f>
        <v>0</v>
      </c>
      <c r="C941" s="20">
        <f>IF('Data Entry'!C941="red",1,IF('Data Entry'!C941="blue",2,0))</f>
        <v>0</v>
      </c>
      <c r="D941" s="22">
        <f>'Data Entry'!D941</f>
        <v>0</v>
      </c>
      <c r="E941" s="22">
        <f>'Data Entry'!E941</f>
        <v>0</v>
      </c>
      <c r="F941" s="22">
        <f>'Data Entry'!F941</f>
        <v>0</v>
      </c>
      <c r="G941" s="22">
        <f>'Data Entry'!G941</f>
        <v>0</v>
      </c>
      <c r="H941" s="22">
        <f>'Data Entry'!H941</f>
        <v>0</v>
      </c>
      <c r="I941" s="22">
        <f t="shared" si="250"/>
        <v>0</v>
      </c>
      <c r="J941" s="22">
        <f t="shared" si="251"/>
        <v>0</v>
      </c>
      <c r="K941" s="22">
        <f t="shared" si="238"/>
        <v>0</v>
      </c>
      <c r="L941" s="22">
        <f t="shared" si="239"/>
        <v>0</v>
      </c>
      <c r="M941" s="22">
        <f t="shared" si="240"/>
        <v>0</v>
      </c>
      <c r="N941" s="22">
        <f t="shared" si="241"/>
        <v>0</v>
      </c>
      <c r="O941" s="22">
        <f t="shared" si="242"/>
        <v>0</v>
      </c>
      <c r="P941" s="35">
        <f>'Data Entry'!I941</f>
        <v>0</v>
      </c>
      <c r="Q941" s="35">
        <f>'Data Entry'!J941</f>
        <v>0</v>
      </c>
      <c r="R941" s="35">
        <f>'Data Entry'!K941</f>
        <v>0</v>
      </c>
      <c r="S941" s="35">
        <f>'Data Entry'!L941</f>
        <v>0</v>
      </c>
      <c r="T941" s="35">
        <f t="shared" si="243"/>
        <v>0</v>
      </c>
      <c r="U941" s="35">
        <f t="shared" si="244"/>
        <v>0</v>
      </c>
      <c r="V941" s="35" t="e">
        <f t="shared" si="252"/>
        <v>#DIV/0!</v>
      </c>
      <c r="W941" s="35" t="e">
        <f t="shared" si="253"/>
        <v>#DIV/0!</v>
      </c>
      <c r="X941" s="35">
        <f t="shared" si="254"/>
        <v>0</v>
      </c>
      <c r="Y941" s="35">
        <f t="shared" si="245"/>
        <v>0</v>
      </c>
      <c r="Z941" s="35">
        <f t="shared" si="246"/>
        <v>0</v>
      </c>
      <c r="AA941" s="35">
        <f t="shared" si="247"/>
        <v>0</v>
      </c>
      <c r="AB941" s="21">
        <f>'Data Entry'!S941</f>
        <v>0</v>
      </c>
      <c r="AC941" s="21">
        <f>'Data Entry'!T941</f>
        <v>0</v>
      </c>
      <c r="AD941" s="21">
        <f>'Data Entry'!U941</f>
        <v>0</v>
      </c>
      <c r="AE941" s="21">
        <f t="shared" si="248"/>
        <v>0</v>
      </c>
      <c r="AF941" s="13">
        <f>'Data Entry'!V941</f>
        <v>0</v>
      </c>
      <c r="AG941" s="13">
        <f t="shared" si="249"/>
        <v>0</v>
      </c>
      <c r="AH941" s="13">
        <f>'Data Entry'!W941</f>
        <v>0</v>
      </c>
      <c r="AI941" s="13">
        <f>'Data Entry'!X941</f>
        <v>0</v>
      </c>
      <c r="AJ941" s="13">
        <f>'Data Entry'!Y941</f>
        <v>0</v>
      </c>
      <c r="AK941" s="13">
        <f>'Data Entry'!Z941</f>
        <v>0</v>
      </c>
    </row>
    <row r="942" spans="1:37">
      <c r="A942" s="34">
        <f>'Data Entry'!A942</f>
        <v>0</v>
      </c>
      <c r="B942" s="34">
        <f>'Data Entry'!B942</f>
        <v>0</v>
      </c>
      <c r="C942" s="20">
        <f>IF('Data Entry'!C942="red",1,IF('Data Entry'!C942="blue",2,0))</f>
        <v>0</v>
      </c>
      <c r="D942" s="22">
        <f>'Data Entry'!D942</f>
        <v>0</v>
      </c>
      <c r="E942" s="22">
        <f>'Data Entry'!E942</f>
        <v>0</v>
      </c>
      <c r="F942" s="22">
        <f>'Data Entry'!F942</f>
        <v>0</v>
      </c>
      <c r="G942" s="22">
        <f>'Data Entry'!G942</f>
        <v>0</v>
      </c>
      <c r="H942" s="22">
        <f>'Data Entry'!H942</f>
        <v>0</v>
      </c>
      <c r="I942" s="22">
        <f t="shared" si="250"/>
        <v>0</v>
      </c>
      <c r="J942" s="22">
        <f t="shared" si="251"/>
        <v>0</v>
      </c>
      <c r="K942" s="22">
        <f t="shared" si="238"/>
        <v>0</v>
      </c>
      <c r="L942" s="22">
        <f t="shared" si="239"/>
        <v>0</v>
      </c>
      <c r="M942" s="22">
        <f t="shared" si="240"/>
        <v>0</v>
      </c>
      <c r="N942" s="22">
        <f t="shared" si="241"/>
        <v>0</v>
      </c>
      <c r="O942" s="22">
        <f t="shared" si="242"/>
        <v>0</v>
      </c>
      <c r="P942" s="35">
        <f>'Data Entry'!I942</f>
        <v>0</v>
      </c>
      <c r="Q942" s="35">
        <f>'Data Entry'!J942</f>
        <v>0</v>
      </c>
      <c r="R942" s="35">
        <f>'Data Entry'!K942</f>
        <v>0</v>
      </c>
      <c r="S942" s="35">
        <f>'Data Entry'!L942</f>
        <v>0</v>
      </c>
      <c r="T942" s="35">
        <f t="shared" si="243"/>
        <v>0</v>
      </c>
      <c r="U942" s="35">
        <f t="shared" si="244"/>
        <v>0</v>
      </c>
      <c r="V942" s="35" t="e">
        <f t="shared" si="252"/>
        <v>#DIV/0!</v>
      </c>
      <c r="W942" s="35" t="e">
        <f t="shared" si="253"/>
        <v>#DIV/0!</v>
      </c>
      <c r="X942" s="35">
        <f t="shared" si="254"/>
        <v>0</v>
      </c>
      <c r="Y942" s="35">
        <f t="shared" si="245"/>
        <v>0</v>
      </c>
      <c r="Z942" s="35">
        <f t="shared" si="246"/>
        <v>0</v>
      </c>
      <c r="AA942" s="35">
        <f t="shared" si="247"/>
        <v>0</v>
      </c>
      <c r="AB942" s="21">
        <f>'Data Entry'!S942</f>
        <v>0</v>
      </c>
      <c r="AC942" s="21">
        <f>'Data Entry'!T942</f>
        <v>0</v>
      </c>
      <c r="AD942" s="21">
        <f>'Data Entry'!U942</f>
        <v>0</v>
      </c>
      <c r="AE942" s="21">
        <f t="shared" si="248"/>
        <v>0</v>
      </c>
      <c r="AF942" s="13">
        <f>'Data Entry'!V942</f>
        <v>0</v>
      </c>
      <c r="AG942" s="13">
        <f t="shared" si="249"/>
        <v>0</v>
      </c>
      <c r="AH942" s="13">
        <f>'Data Entry'!W942</f>
        <v>0</v>
      </c>
      <c r="AI942" s="13">
        <f>'Data Entry'!X942</f>
        <v>0</v>
      </c>
      <c r="AJ942" s="13">
        <f>'Data Entry'!Y942</f>
        <v>0</v>
      </c>
      <c r="AK942" s="13">
        <f>'Data Entry'!Z942</f>
        <v>0</v>
      </c>
    </row>
    <row r="943" spans="1:37">
      <c r="A943" s="34">
        <f>'Data Entry'!A943</f>
        <v>0</v>
      </c>
      <c r="B943" s="34">
        <f>'Data Entry'!B943</f>
        <v>0</v>
      </c>
      <c r="C943" s="20">
        <f>IF('Data Entry'!C943="red",1,IF('Data Entry'!C943="blue",2,0))</f>
        <v>0</v>
      </c>
      <c r="D943" s="22">
        <f>'Data Entry'!D943</f>
        <v>0</v>
      </c>
      <c r="E943" s="22">
        <f>'Data Entry'!E943</f>
        <v>0</v>
      </c>
      <c r="F943" s="22">
        <f>'Data Entry'!F943</f>
        <v>0</v>
      </c>
      <c r="G943" s="22">
        <f>'Data Entry'!G943</f>
        <v>0</v>
      </c>
      <c r="H943" s="22">
        <f>'Data Entry'!H943</f>
        <v>0</v>
      </c>
      <c r="I943" s="22">
        <f t="shared" si="250"/>
        <v>0</v>
      </c>
      <c r="J943" s="22">
        <f t="shared" si="251"/>
        <v>0</v>
      </c>
      <c r="K943" s="22">
        <f t="shared" si="238"/>
        <v>0</v>
      </c>
      <c r="L943" s="22">
        <f t="shared" si="239"/>
        <v>0</v>
      </c>
      <c r="M943" s="22">
        <f t="shared" si="240"/>
        <v>0</v>
      </c>
      <c r="N943" s="22">
        <f t="shared" si="241"/>
        <v>0</v>
      </c>
      <c r="O943" s="22">
        <f t="shared" si="242"/>
        <v>0</v>
      </c>
      <c r="P943" s="35">
        <f>'Data Entry'!I943</f>
        <v>0</v>
      </c>
      <c r="Q943" s="35">
        <f>'Data Entry'!J943</f>
        <v>0</v>
      </c>
      <c r="R943" s="35">
        <f>'Data Entry'!K943</f>
        <v>0</v>
      </c>
      <c r="S943" s="35">
        <f>'Data Entry'!L943</f>
        <v>0</v>
      </c>
      <c r="T943" s="35">
        <f t="shared" si="243"/>
        <v>0</v>
      </c>
      <c r="U943" s="35">
        <f t="shared" si="244"/>
        <v>0</v>
      </c>
      <c r="V943" s="35" t="e">
        <f t="shared" si="252"/>
        <v>#DIV/0!</v>
      </c>
      <c r="W943" s="35" t="e">
        <f t="shared" si="253"/>
        <v>#DIV/0!</v>
      </c>
      <c r="X943" s="35">
        <f t="shared" si="254"/>
        <v>0</v>
      </c>
      <c r="Y943" s="35">
        <f t="shared" si="245"/>
        <v>0</v>
      </c>
      <c r="Z943" s="35">
        <f t="shared" si="246"/>
        <v>0</v>
      </c>
      <c r="AA943" s="35">
        <f t="shared" si="247"/>
        <v>0</v>
      </c>
      <c r="AB943" s="21">
        <f>'Data Entry'!S943</f>
        <v>0</v>
      </c>
      <c r="AC943" s="21">
        <f>'Data Entry'!T943</f>
        <v>0</v>
      </c>
      <c r="AD943" s="21">
        <f>'Data Entry'!U943</f>
        <v>0</v>
      </c>
      <c r="AE943" s="21">
        <f t="shared" si="248"/>
        <v>0</v>
      </c>
      <c r="AF943" s="13">
        <f>'Data Entry'!V943</f>
        <v>0</v>
      </c>
      <c r="AG943" s="13">
        <f t="shared" si="249"/>
        <v>0</v>
      </c>
      <c r="AH943" s="13">
        <f>'Data Entry'!W943</f>
        <v>0</v>
      </c>
      <c r="AI943" s="13">
        <f>'Data Entry'!X943</f>
        <v>0</v>
      </c>
      <c r="AJ943" s="13">
        <f>'Data Entry'!Y943</f>
        <v>0</v>
      </c>
      <c r="AK943" s="13">
        <f>'Data Entry'!Z943</f>
        <v>0</v>
      </c>
    </row>
    <row r="944" spans="1:37">
      <c r="A944" s="34">
        <f>'Data Entry'!A944</f>
        <v>0</v>
      </c>
      <c r="B944" s="34">
        <f>'Data Entry'!B944</f>
        <v>0</v>
      </c>
      <c r="C944" s="20">
        <f>IF('Data Entry'!C944="red",1,IF('Data Entry'!C944="blue",2,0))</f>
        <v>0</v>
      </c>
      <c r="D944" s="22">
        <f>'Data Entry'!D944</f>
        <v>0</v>
      </c>
      <c r="E944" s="22">
        <f>'Data Entry'!E944</f>
        <v>0</v>
      </c>
      <c r="F944" s="22">
        <f>'Data Entry'!F944</f>
        <v>0</v>
      </c>
      <c r="G944" s="22">
        <f>'Data Entry'!G944</f>
        <v>0</v>
      </c>
      <c r="H944" s="22">
        <f>'Data Entry'!H944</f>
        <v>0</v>
      </c>
      <c r="I944" s="22">
        <f t="shared" si="250"/>
        <v>0</v>
      </c>
      <c r="J944" s="22">
        <f t="shared" si="251"/>
        <v>0</v>
      </c>
      <c r="K944" s="22">
        <f t="shared" si="238"/>
        <v>0</v>
      </c>
      <c r="L944" s="22">
        <f t="shared" si="239"/>
        <v>0</v>
      </c>
      <c r="M944" s="22">
        <f t="shared" si="240"/>
        <v>0</v>
      </c>
      <c r="N944" s="22">
        <f t="shared" si="241"/>
        <v>0</v>
      </c>
      <c r="O944" s="22">
        <f t="shared" si="242"/>
        <v>0</v>
      </c>
      <c r="P944" s="35">
        <f>'Data Entry'!I944</f>
        <v>0</v>
      </c>
      <c r="Q944" s="35">
        <f>'Data Entry'!J944</f>
        <v>0</v>
      </c>
      <c r="R944" s="35">
        <f>'Data Entry'!K944</f>
        <v>0</v>
      </c>
      <c r="S944" s="35">
        <f>'Data Entry'!L944</f>
        <v>0</v>
      </c>
      <c r="T944" s="35">
        <f t="shared" si="243"/>
        <v>0</v>
      </c>
      <c r="U944" s="35">
        <f t="shared" si="244"/>
        <v>0</v>
      </c>
      <c r="V944" s="35" t="e">
        <f t="shared" si="252"/>
        <v>#DIV/0!</v>
      </c>
      <c r="W944" s="35" t="e">
        <f t="shared" si="253"/>
        <v>#DIV/0!</v>
      </c>
      <c r="X944" s="35">
        <f t="shared" si="254"/>
        <v>0</v>
      </c>
      <c r="Y944" s="35">
        <f t="shared" si="245"/>
        <v>0</v>
      </c>
      <c r="Z944" s="35">
        <f t="shared" si="246"/>
        <v>0</v>
      </c>
      <c r="AA944" s="35">
        <f t="shared" si="247"/>
        <v>0</v>
      </c>
      <c r="AB944" s="21">
        <f>'Data Entry'!S944</f>
        <v>0</v>
      </c>
      <c r="AC944" s="21">
        <f>'Data Entry'!T944</f>
        <v>0</v>
      </c>
      <c r="AD944" s="21">
        <f>'Data Entry'!U944</f>
        <v>0</v>
      </c>
      <c r="AE944" s="21">
        <f t="shared" si="248"/>
        <v>0</v>
      </c>
      <c r="AF944" s="13">
        <f>'Data Entry'!V944</f>
        <v>0</v>
      </c>
      <c r="AG944" s="13">
        <f t="shared" si="249"/>
        <v>0</v>
      </c>
      <c r="AH944" s="13">
        <f>'Data Entry'!W944</f>
        <v>0</v>
      </c>
      <c r="AI944" s="13">
        <f>'Data Entry'!X944</f>
        <v>0</v>
      </c>
      <c r="AJ944" s="13">
        <f>'Data Entry'!Y944</f>
        <v>0</v>
      </c>
      <c r="AK944" s="13">
        <f>'Data Entry'!Z944</f>
        <v>0</v>
      </c>
    </row>
    <row r="945" spans="1:37">
      <c r="A945" s="34">
        <f>'Data Entry'!A945</f>
        <v>0</v>
      </c>
      <c r="B945" s="34">
        <f>'Data Entry'!B945</f>
        <v>0</v>
      </c>
      <c r="C945" s="20">
        <f>IF('Data Entry'!C945="red",1,IF('Data Entry'!C945="blue",2,0))</f>
        <v>0</v>
      </c>
      <c r="D945" s="22">
        <f>'Data Entry'!D945</f>
        <v>0</v>
      </c>
      <c r="E945" s="22">
        <f>'Data Entry'!E945</f>
        <v>0</v>
      </c>
      <c r="F945" s="22">
        <f>'Data Entry'!F945</f>
        <v>0</v>
      </c>
      <c r="G945" s="22">
        <f>'Data Entry'!G945</f>
        <v>0</v>
      </c>
      <c r="H945" s="22">
        <f>'Data Entry'!H945</f>
        <v>0</v>
      </c>
      <c r="I945" s="22">
        <f t="shared" si="250"/>
        <v>0</v>
      </c>
      <c r="J945" s="22">
        <f t="shared" si="251"/>
        <v>0</v>
      </c>
      <c r="K945" s="22">
        <f t="shared" si="238"/>
        <v>0</v>
      </c>
      <c r="L945" s="22">
        <f t="shared" si="239"/>
        <v>0</v>
      </c>
      <c r="M945" s="22">
        <f t="shared" si="240"/>
        <v>0</v>
      </c>
      <c r="N945" s="22">
        <f t="shared" si="241"/>
        <v>0</v>
      </c>
      <c r="O945" s="22">
        <f t="shared" si="242"/>
        <v>0</v>
      </c>
      <c r="P945" s="35">
        <f>'Data Entry'!I945</f>
        <v>0</v>
      </c>
      <c r="Q945" s="35">
        <f>'Data Entry'!J945</f>
        <v>0</v>
      </c>
      <c r="R945" s="35">
        <f>'Data Entry'!K945</f>
        <v>0</v>
      </c>
      <c r="S945" s="35">
        <f>'Data Entry'!L945</f>
        <v>0</v>
      </c>
      <c r="T945" s="35">
        <f t="shared" si="243"/>
        <v>0</v>
      </c>
      <c r="U945" s="35">
        <f t="shared" si="244"/>
        <v>0</v>
      </c>
      <c r="V945" s="35" t="e">
        <f t="shared" si="252"/>
        <v>#DIV/0!</v>
      </c>
      <c r="W945" s="35" t="e">
        <f t="shared" si="253"/>
        <v>#DIV/0!</v>
      </c>
      <c r="X945" s="35">
        <f t="shared" si="254"/>
        <v>0</v>
      </c>
      <c r="Y945" s="35">
        <f t="shared" si="245"/>
        <v>0</v>
      </c>
      <c r="Z945" s="35">
        <f t="shared" si="246"/>
        <v>0</v>
      </c>
      <c r="AA945" s="35">
        <f t="shared" si="247"/>
        <v>0</v>
      </c>
      <c r="AB945" s="21">
        <f>'Data Entry'!S945</f>
        <v>0</v>
      </c>
      <c r="AC945" s="21">
        <f>'Data Entry'!T945</f>
        <v>0</v>
      </c>
      <c r="AD945" s="21">
        <f>'Data Entry'!U945</f>
        <v>0</v>
      </c>
      <c r="AE945" s="21">
        <f t="shared" si="248"/>
        <v>0</v>
      </c>
      <c r="AF945" s="13">
        <f>'Data Entry'!V945</f>
        <v>0</v>
      </c>
      <c r="AG945" s="13">
        <f t="shared" si="249"/>
        <v>0</v>
      </c>
      <c r="AH945" s="13">
        <f>'Data Entry'!W945</f>
        <v>0</v>
      </c>
      <c r="AI945" s="13">
        <f>'Data Entry'!X945</f>
        <v>0</v>
      </c>
      <c r="AJ945" s="13">
        <f>'Data Entry'!Y945</f>
        <v>0</v>
      </c>
      <c r="AK945" s="13">
        <f>'Data Entry'!Z945</f>
        <v>0</v>
      </c>
    </row>
    <row r="946" spans="1:37">
      <c r="A946" s="34">
        <f>'Data Entry'!A946</f>
        <v>0</v>
      </c>
      <c r="B946" s="34">
        <f>'Data Entry'!B946</f>
        <v>0</v>
      </c>
      <c r="C946" s="20">
        <f>IF('Data Entry'!C946="red",1,IF('Data Entry'!C946="blue",2,0))</f>
        <v>0</v>
      </c>
      <c r="D946" s="22">
        <f>'Data Entry'!D946</f>
        <v>0</v>
      </c>
      <c r="E946" s="22">
        <f>'Data Entry'!E946</f>
        <v>0</v>
      </c>
      <c r="F946" s="22">
        <f>'Data Entry'!F946</f>
        <v>0</v>
      </c>
      <c r="G946" s="22">
        <f>'Data Entry'!G946</f>
        <v>0</v>
      </c>
      <c r="H946" s="22">
        <f>'Data Entry'!H946</f>
        <v>0</v>
      </c>
      <c r="I946" s="22">
        <f t="shared" si="250"/>
        <v>0</v>
      </c>
      <c r="J946" s="22">
        <f t="shared" si="251"/>
        <v>0</v>
      </c>
      <c r="K946" s="22">
        <f t="shared" si="238"/>
        <v>0</v>
      </c>
      <c r="L946" s="22">
        <f t="shared" si="239"/>
        <v>0</v>
      </c>
      <c r="M946" s="22">
        <f t="shared" si="240"/>
        <v>0</v>
      </c>
      <c r="N946" s="22">
        <f t="shared" si="241"/>
        <v>0</v>
      </c>
      <c r="O946" s="22">
        <f t="shared" si="242"/>
        <v>0</v>
      </c>
      <c r="P946" s="35">
        <f>'Data Entry'!I946</f>
        <v>0</v>
      </c>
      <c r="Q946" s="35">
        <f>'Data Entry'!J946</f>
        <v>0</v>
      </c>
      <c r="R946" s="35">
        <f>'Data Entry'!K946</f>
        <v>0</v>
      </c>
      <c r="S946" s="35">
        <f>'Data Entry'!L946</f>
        <v>0</v>
      </c>
      <c r="T946" s="35">
        <f t="shared" si="243"/>
        <v>0</v>
      </c>
      <c r="U946" s="35">
        <f t="shared" si="244"/>
        <v>0</v>
      </c>
      <c r="V946" s="35" t="e">
        <f t="shared" si="252"/>
        <v>#DIV/0!</v>
      </c>
      <c r="W946" s="35" t="e">
        <f t="shared" si="253"/>
        <v>#DIV/0!</v>
      </c>
      <c r="X946" s="35">
        <f t="shared" si="254"/>
        <v>0</v>
      </c>
      <c r="Y946" s="35">
        <f t="shared" si="245"/>
        <v>0</v>
      </c>
      <c r="Z946" s="35">
        <f t="shared" si="246"/>
        <v>0</v>
      </c>
      <c r="AA946" s="35">
        <f t="shared" si="247"/>
        <v>0</v>
      </c>
      <c r="AB946" s="21">
        <f>'Data Entry'!S946</f>
        <v>0</v>
      </c>
      <c r="AC946" s="21">
        <f>'Data Entry'!T946</f>
        <v>0</v>
      </c>
      <c r="AD946" s="21">
        <f>'Data Entry'!U946</f>
        <v>0</v>
      </c>
      <c r="AE946" s="21">
        <f t="shared" si="248"/>
        <v>0</v>
      </c>
      <c r="AF946" s="13">
        <f>'Data Entry'!V946</f>
        <v>0</v>
      </c>
      <c r="AG946" s="13">
        <f t="shared" si="249"/>
        <v>0</v>
      </c>
      <c r="AH946" s="13">
        <f>'Data Entry'!W946</f>
        <v>0</v>
      </c>
      <c r="AI946" s="13">
        <f>'Data Entry'!X946</f>
        <v>0</v>
      </c>
      <c r="AJ946" s="13">
        <f>'Data Entry'!Y946</f>
        <v>0</v>
      </c>
      <c r="AK946" s="13">
        <f>'Data Entry'!Z946</f>
        <v>0</v>
      </c>
    </row>
    <row r="947" spans="1:37">
      <c r="A947" s="34">
        <f>'Data Entry'!A947</f>
        <v>0</v>
      </c>
      <c r="B947" s="34">
        <f>'Data Entry'!B947</f>
        <v>0</v>
      </c>
      <c r="C947" s="20">
        <f>IF('Data Entry'!C947="red",1,IF('Data Entry'!C947="blue",2,0))</f>
        <v>0</v>
      </c>
      <c r="D947" s="22">
        <f>'Data Entry'!D947</f>
        <v>0</v>
      </c>
      <c r="E947" s="22">
        <f>'Data Entry'!E947</f>
        <v>0</v>
      </c>
      <c r="F947" s="22">
        <f>'Data Entry'!F947</f>
        <v>0</v>
      </c>
      <c r="G947" s="22">
        <f>'Data Entry'!G947</f>
        <v>0</v>
      </c>
      <c r="H947" s="22">
        <f>'Data Entry'!H947</f>
        <v>0</v>
      </c>
      <c r="I947" s="22">
        <f t="shared" si="250"/>
        <v>0</v>
      </c>
      <c r="J947" s="22">
        <f t="shared" si="251"/>
        <v>0</v>
      </c>
      <c r="K947" s="22">
        <f t="shared" si="238"/>
        <v>0</v>
      </c>
      <c r="L947" s="22">
        <f t="shared" si="239"/>
        <v>0</v>
      </c>
      <c r="M947" s="22">
        <f t="shared" si="240"/>
        <v>0</v>
      </c>
      <c r="N947" s="22">
        <f t="shared" si="241"/>
        <v>0</v>
      </c>
      <c r="O947" s="22">
        <f t="shared" si="242"/>
        <v>0</v>
      </c>
      <c r="P947" s="35">
        <f>'Data Entry'!I947</f>
        <v>0</v>
      </c>
      <c r="Q947" s="35">
        <f>'Data Entry'!J947</f>
        <v>0</v>
      </c>
      <c r="R947" s="35">
        <f>'Data Entry'!K947</f>
        <v>0</v>
      </c>
      <c r="S947" s="35">
        <f>'Data Entry'!L947</f>
        <v>0</v>
      </c>
      <c r="T947" s="35">
        <f t="shared" si="243"/>
        <v>0</v>
      </c>
      <c r="U947" s="35">
        <f t="shared" si="244"/>
        <v>0</v>
      </c>
      <c r="V947" s="35" t="e">
        <f t="shared" si="252"/>
        <v>#DIV/0!</v>
      </c>
      <c r="W947" s="35" t="e">
        <f t="shared" si="253"/>
        <v>#DIV/0!</v>
      </c>
      <c r="X947" s="35">
        <f t="shared" si="254"/>
        <v>0</v>
      </c>
      <c r="Y947" s="35">
        <f t="shared" si="245"/>
        <v>0</v>
      </c>
      <c r="Z947" s="35">
        <f t="shared" si="246"/>
        <v>0</v>
      </c>
      <c r="AA947" s="35">
        <f t="shared" si="247"/>
        <v>0</v>
      </c>
      <c r="AB947" s="21">
        <f>'Data Entry'!S947</f>
        <v>0</v>
      </c>
      <c r="AC947" s="21">
        <f>'Data Entry'!T947</f>
        <v>0</v>
      </c>
      <c r="AD947" s="21">
        <f>'Data Entry'!U947</f>
        <v>0</v>
      </c>
      <c r="AE947" s="21">
        <f t="shared" si="248"/>
        <v>0</v>
      </c>
      <c r="AF947" s="13">
        <f>'Data Entry'!V947</f>
        <v>0</v>
      </c>
      <c r="AG947" s="13">
        <f t="shared" si="249"/>
        <v>0</v>
      </c>
      <c r="AH947" s="13">
        <f>'Data Entry'!W947</f>
        <v>0</v>
      </c>
      <c r="AI947" s="13">
        <f>'Data Entry'!X947</f>
        <v>0</v>
      </c>
      <c r="AJ947" s="13">
        <f>'Data Entry'!Y947</f>
        <v>0</v>
      </c>
      <c r="AK947" s="13">
        <f>'Data Entry'!Z947</f>
        <v>0</v>
      </c>
    </row>
    <row r="948" spans="1:37">
      <c r="A948" s="34">
        <f>'Data Entry'!A948</f>
        <v>0</v>
      </c>
      <c r="B948" s="34">
        <f>'Data Entry'!B948</f>
        <v>0</v>
      </c>
      <c r="C948" s="20">
        <f>IF('Data Entry'!C948="red",1,IF('Data Entry'!C948="blue",2,0))</f>
        <v>0</v>
      </c>
      <c r="D948" s="22">
        <f>'Data Entry'!D948</f>
        <v>0</v>
      </c>
      <c r="E948" s="22">
        <f>'Data Entry'!E948</f>
        <v>0</v>
      </c>
      <c r="F948" s="22">
        <f>'Data Entry'!F948</f>
        <v>0</v>
      </c>
      <c r="G948" s="22">
        <f>'Data Entry'!G948</f>
        <v>0</v>
      </c>
      <c r="H948" s="22">
        <f>'Data Entry'!H948</f>
        <v>0</v>
      </c>
      <c r="I948" s="22">
        <f t="shared" si="250"/>
        <v>0</v>
      </c>
      <c r="J948" s="22">
        <f t="shared" si="251"/>
        <v>0</v>
      </c>
      <c r="K948" s="22">
        <f t="shared" si="238"/>
        <v>0</v>
      </c>
      <c r="L948" s="22">
        <f t="shared" si="239"/>
        <v>0</v>
      </c>
      <c r="M948" s="22">
        <f t="shared" si="240"/>
        <v>0</v>
      </c>
      <c r="N948" s="22">
        <f t="shared" si="241"/>
        <v>0</v>
      </c>
      <c r="O948" s="22">
        <f t="shared" si="242"/>
        <v>0</v>
      </c>
      <c r="P948" s="35">
        <f>'Data Entry'!I948</f>
        <v>0</v>
      </c>
      <c r="Q948" s="35">
        <f>'Data Entry'!J948</f>
        <v>0</v>
      </c>
      <c r="R948" s="35">
        <f>'Data Entry'!K948</f>
        <v>0</v>
      </c>
      <c r="S948" s="35">
        <f>'Data Entry'!L948</f>
        <v>0</v>
      </c>
      <c r="T948" s="35">
        <f t="shared" si="243"/>
        <v>0</v>
      </c>
      <c r="U948" s="35">
        <f t="shared" si="244"/>
        <v>0</v>
      </c>
      <c r="V948" s="35" t="e">
        <f t="shared" si="252"/>
        <v>#DIV/0!</v>
      </c>
      <c r="W948" s="35" t="e">
        <f t="shared" si="253"/>
        <v>#DIV/0!</v>
      </c>
      <c r="X948" s="35">
        <f t="shared" si="254"/>
        <v>0</v>
      </c>
      <c r="Y948" s="35">
        <f t="shared" si="245"/>
        <v>0</v>
      </c>
      <c r="Z948" s="35">
        <f t="shared" si="246"/>
        <v>0</v>
      </c>
      <c r="AA948" s="35">
        <f t="shared" si="247"/>
        <v>0</v>
      </c>
      <c r="AB948" s="21">
        <f>'Data Entry'!S948</f>
        <v>0</v>
      </c>
      <c r="AC948" s="21">
        <f>'Data Entry'!T948</f>
        <v>0</v>
      </c>
      <c r="AD948" s="21">
        <f>'Data Entry'!U948</f>
        <v>0</v>
      </c>
      <c r="AE948" s="21">
        <f t="shared" si="248"/>
        <v>0</v>
      </c>
      <c r="AF948" s="13">
        <f>'Data Entry'!V948</f>
        <v>0</v>
      </c>
      <c r="AG948" s="13">
        <f t="shared" si="249"/>
        <v>0</v>
      </c>
      <c r="AH948" s="13">
        <f>'Data Entry'!W948</f>
        <v>0</v>
      </c>
      <c r="AI948" s="13">
        <f>'Data Entry'!X948</f>
        <v>0</v>
      </c>
      <c r="AJ948" s="13">
        <f>'Data Entry'!Y948</f>
        <v>0</v>
      </c>
      <c r="AK948" s="13">
        <f>'Data Entry'!Z948</f>
        <v>0</v>
      </c>
    </row>
    <row r="949" spans="1:37">
      <c r="A949" s="34">
        <f>'Data Entry'!A949</f>
        <v>0</v>
      </c>
      <c r="B949" s="34">
        <f>'Data Entry'!B949</f>
        <v>0</v>
      </c>
      <c r="C949" s="20">
        <f>IF('Data Entry'!C949="red",1,IF('Data Entry'!C949="blue",2,0))</f>
        <v>0</v>
      </c>
      <c r="D949" s="22">
        <f>'Data Entry'!D949</f>
        <v>0</v>
      </c>
      <c r="E949" s="22">
        <f>'Data Entry'!E949</f>
        <v>0</v>
      </c>
      <c r="F949" s="22">
        <f>'Data Entry'!F949</f>
        <v>0</v>
      </c>
      <c r="G949" s="22">
        <f>'Data Entry'!G949</f>
        <v>0</v>
      </c>
      <c r="H949" s="22">
        <f>'Data Entry'!H949</f>
        <v>0</v>
      </c>
      <c r="I949" s="22">
        <f t="shared" si="250"/>
        <v>0</v>
      </c>
      <c r="J949" s="22">
        <f t="shared" si="251"/>
        <v>0</v>
      </c>
      <c r="K949" s="22">
        <f t="shared" si="238"/>
        <v>0</v>
      </c>
      <c r="L949" s="22">
        <f t="shared" si="239"/>
        <v>0</v>
      </c>
      <c r="M949" s="22">
        <f t="shared" si="240"/>
        <v>0</v>
      </c>
      <c r="N949" s="22">
        <f t="shared" si="241"/>
        <v>0</v>
      </c>
      <c r="O949" s="22">
        <f t="shared" si="242"/>
        <v>0</v>
      </c>
      <c r="P949" s="35">
        <f>'Data Entry'!I949</f>
        <v>0</v>
      </c>
      <c r="Q949" s="35">
        <f>'Data Entry'!J949</f>
        <v>0</v>
      </c>
      <c r="R949" s="35">
        <f>'Data Entry'!K949</f>
        <v>0</v>
      </c>
      <c r="S949" s="35">
        <f>'Data Entry'!L949</f>
        <v>0</v>
      </c>
      <c r="T949" s="35">
        <f t="shared" si="243"/>
        <v>0</v>
      </c>
      <c r="U949" s="35">
        <f t="shared" si="244"/>
        <v>0</v>
      </c>
      <c r="V949" s="35" t="e">
        <f t="shared" si="252"/>
        <v>#DIV/0!</v>
      </c>
      <c r="W949" s="35" t="e">
        <f t="shared" si="253"/>
        <v>#DIV/0!</v>
      </c>
      <c r="X949" s="35">
        <f t="shared" si="254"/>
        <v>0</v>
      </c>
      <c r="Y949" s="35">
        <f t="shared" si="245"/>
        <v>0</v>
      </c>
      <c r="Z949" s="35">
        <f t="shared" si="246"/>
        <v>0</v>
      </c>
      <c r="AA949" s="35">
        <f t="shared" si="247"/>
        <v>0</v>
      </c>
      <c r="AB949" s="21">
        <f>'Data Entry'!S949</f>
        <v>0</v>
      </c>
      <c r="AC949" s="21">
        <f>'Data Entry'!T949</f>
        <v>0</v>
      </c>
      <c r="AD949" s="21">
        <f>'Data Entry'!U949</f>
        <v>0</v>
      </c>
      <c r="AE949" s="21">
        <f t="shared" si="248"/>
        <v>0</v>
      </c>
      <c r="AF949" s="13">
        <f>'Data Entry'!V949</f>
        <v>0</v>
      </c>
      <c r="AG949" s="13">
        <f t="shared" si="249"/>
        <v>0</v>
      </c>
      <c r="AH949" s="13">
        <f>'Data Entry'!W949</f>
        <v>0</v>
      </c>
      <c r="AI949" s="13">
        <f>'Data Entry'!X949</f>
        <v>0</v>
      </c>
      <c r="AJ949" s="13">
        <f>'Data Entry'!Y949</f>
        <v>0</v>
      </c>
      <c r="AK949" s="13">
        <f>'Data Entry'!Z949</f>
        <v>0</v>
      </c>
    </row>
    <row r="950" spans="1:37">
      <c r="A950" s="34">
        <f>'Data Entry'!A950</f>
        <v>0</v>
      </c>
      <c r="B950" s="34">
        <f>'Data Entry'!B950</f>
        <v>0</v>
      </c>
      <c r="C950" s="20">
        <f>IF('Data Entry'!C950="red",1,IF('Data Entry'!C950="blue",2,0))</f>
        <v>0</v>
      </c>
      <c r="D950" s="22">
        <f>'Data Entry'!D950</f>
        <v>0</v>
      </c>
      <c r="E950" s="22">
        <f>'Data Entry'!E950</f>
        <v>0</v>
      </c>
      <c r="F950" s="22">
        <f>'Data Entry'!F950</f>
        <v>0</v>
      </c>
      <c r="G950" s="22">
        <f>'Data Entry'!G950</f>
        <v>0</v>
      </c>
      <c r="H950" s="22">
        <f>'Data Entry'!H950</f>
        <v>0</v>
      </c>
      <c r="I950" s="22">
        <f t="shared" si="250"/>
        <v>0</v>
      </c>
      <c r="J950" s="22">
        <f t="shared" si="251"/>
        <v>0</v>
      </c>
      <c r="K950" s="22">
        <f t="shared" si="238"/>
        <v>0</v>
      </c>
      <c r="L950" s="22">
        <f t="shared" si="239"/>
        <v>0</v>
      </c>
      <c r="M950" s="22">
        <f t="shared" si="240"/>
        <v>0</v>
      </c>
      <c r="N950" s="22">
        <f t="shared" si="241"/>
        <v>0</v>
      </c>
      <c r="O950" s="22">
        <f t="shared" si="242"/>
        <v>0</v>
      </c>
      <c r="P950" s="35">
        <f>'Data Entry'!I950</f>
        <v>0</v>
      </c>
      <c r="Q950" s="35">
        <f>'Data Entry'!J950</f>
        <v>0</v>
      </c>
      <c r="R950" s="35">
        <f>'Data Entry'!K950</f>
        <v>0</v>
      </c>
      <c r="S950" s="35">
        <f>'Data Entry'!L950</f>
        <v>0</v>
      </c>
      <c r="T950" s="35">
        <f t="shared" si="243"/>
        <v>0</v>
      </c>
      <c r="U950" s="35">
        <f t="shared" si="244"/>
        <v>0</v>
      </c>
      <c r="V950" s="35" t="e">
        <f t="shared" si="252"/>
        <v>#DIV/0!</v>
      </c>
      <c r="W950" s="35" t="e">
        <f t="shared" si="253"/>
        <v>#DIV/0!</v>
      </c>
      <c r="X950" s="35">
        <f t="shared" si="254"/>
        <v>0</v>
      </c>
      <c r="Y950" s="35">
        <f t="shared" si="245"/>
        <v>0</v>
      </c>
      <c r="Z950" s="35">
        <f t="shared" si="246"/>
        <v>0</v>
      </c>
      <c r="AA950" s="35">
        <f t="shared" si="247"/>
        <v>0</v>
      </c>
      <c r="AB950" s="21">
        <f>'Data Entry'!S950</f>
        <v>0</v>
      </c>
      <c r="AC950" s="21">
        <f>'Data Entry'!T950</f>
        <v>0</v>
      </c>
      <c r="AD950" s="21">
        <f>'Data Entry'!U950</f>
        <v>0</v>
      </c>
      <c r="AE950" s="21">
        <f t="shared" si="248"/>
        <v>0</v>
      </c>
      <c r="AF950" s="13">
        <f>'Data Entry'!V950</f>
        <v>0</v>
      </c>
      <c r="AG950" s="13">
        <f t="shared" si="249"/>
        <v>0</v>
      </c>
      <c r="AH950" s="13">
        <f>'Data Entry'!W950</f>
        <v>0</v>
      </c>
      <c r="AI950" s="13">
        <f>'Data Entry'!X950</f>
        <v>0</v>
      </c>
      <c r="AJ950" s="13">
        <f>'Data Entry'!Y950</f>
        <v>0</v>
      </c>
      <c r="AK950" s="13">
        <f>'Data Entry'!Z950</f>
        <v>0</v>
      </c>
    </row>
    <row r="951" spans="1:37">
      <c r="A951" s="34">
        <f>'Data Entry'!A951</f>
        <v>0</v>
      </c>
      <c r="B951" s="34">
        <f>'Data Entry'!B951</f>
        <v>0</v>
      </c>
      <c r="C951" s="20">
        <f>IF('Data Entry'!C951="red",1,IF('Data Entry'!C951="blue",2,0))</f>
        <v>0</v>
      </c>
      <c r="D951" s="22">
        <f>'Data Entry'!D951</f>
        <v>0</v>
      </c>
      <c r="E951" s="22">
        <f>'Data Entry'!E951</f>
        <v>0</v>
      </c>
      <c r="F951" s="22">
        <f>'Data Entry'!F951</f>
        <v>0</v>
      </c>
      <c r="G951" s="22">
        <f>'Data Entry'!G951</f>
        <v>0</v>
      </c>
      <c r="H951" s="22">
        <f>'Data Entry'!H951</f>
        <v>0</v>
      </c>
      <c r="I951" s="22">
        <f t="shared" si="250"/>
        <v>0</v>
      </c>
      <c r="J951" s="22">
        <f t="shared" si="251"/>
        <v>0</v>
      </c>
      <c r="K951" s="22">
        <f t="shared" si="238"/>
        <v>0</v>
      </c>
      <c r="L951" s="22">
        <f t="shared" si="239"/>
        <v>0</v>
      </c>
      <c r="M951" s="22">
        <f t="shared" si="240"/>
        <v>0</v>
      </c>
      <c r="N951" s="22">
        <f t="shared" si="241"/>
        <v>0</v>
      </c>
      <c r="O951" s="22">
        <f t="shared" si="242"/>
        <v>0</v>
      </c>
      <c r="P951" s="35">
        <f>'Data Entry'!I951</f>
        <v>0</v>
      </c>
      <c r="Q951" s="35">
        <f>'Data Entry'!J951</f>
        <v>0</v>
      </c>
      <c r="R951" s="35">
        <f>'Data Entry'!K951</f>
        <v>0</v>
      </c>
      <c r="S951" s="35">
        <f>'Data Entry'!L951</f>
        <v>0</v>
      </c>
      <c r="T951" s="35">
        <f t="shared" si="243"/>
        <v>0</v>
      </c>
      <c r="U951" s="35">
        <f t="shared" si="244"/>
        <v>0</v>
      </c>
      <c r="V951" s="35" t="e">
        <f t="shared" si="252"/>
        <v>#DIV/0!</v>
      </c>
      <c r="W951" s="35" t="e">
        <f t="shared" si="253"/>
        <v>#DIV/0!</v>
      </c>
      <c r="X951" s="35">
        <f t="shared" si="254"/>
        <v>0</v>
      </c>
      <c r="Y951" s="35">
        <f t="shared" si="245"/>
        <v>0</v>
      </c>
      <c r="Z951" s="35">
        <f t="shared" si="246"/>
        <v>0</v>
      </c>
      <c r="AA951" s="35">
        <f t="shared" si="247"/>
        <v>0</v>
      </c>
      <c r="AB951" s="21">
        <f>'Data Entry'!S951</f>
        <v>0</v>
      </c>
      <c r="AC951" s="21">
        <f>'Data Entry'!T951</f>
        <v>0</v>
      </c>
      <c r="AD951" s="21">
        <f>'Data Entry'!U951</f>
        <v>0</v>
      </c>
      <c r="AE951" s="21">
        <f t="shared" si="248"/>
        <v>0</v>
      </c>
      <c r="AF951" s="13">
        <f>'Data Entry'!V951</f>
        <v>0</v>
      </c>
      <c r="AG951" s="13">
        <f t="shared" si="249"/>
        <v>0</v>
      </c>
      <c r="AH951" s="13">
        <f>'Data Entry'!W951</f>
        <v>0</v>
      </c>
      <c r="AI951" s="13">
        <f>'Data Entry'!X951</f>
        <v>0</v>
      </c>
      <c r="AJ951" s="13">
        <f>'Data Entry'!Y951</f>
        <v>0</v>
      </c>
      <c r="AK951" s="13">
        <f>'Data Entry'!Z951</f>
        <v>0</v>
      </c>
    </row>
    <row r="952" spans="1:37">
      <c r="A952" s="34">
        <f>'Data Entry'!A952</f>
        <v>0</v>
      </c>
      <c r="B952" s="34">
        <f>'Data Entry'!B952</f>
        <v>0</v>
      </c>
      <c r="C952" s="20">
        <f>IF('Data Entry'!C952="red",1,IF('Data Entry'!C952="blue",2,0))</f>
        <v>0</v>
      </c>
      <c r="D952" s="22">
        <f>'Data Entry'!D952</f>
        <v>0</v>
      </c>
      <c r="E952" s="22">
        <f>'Data Entry'!E952</f>
        <v>0</v>
      </c>
      <c r="F952" s="22">
        <f>'Data Entry'!F952</f>
        <v>0</v>
      </c>
      <c r="G952" s="22">
        <f>'Data Entry'!G952</f>
        <v>0</v>
      </c>
      <c r="H952" s="22">
        <f>'Data Entry'!H952</f>
        <v>0</v>
      </c>
      <c r="I952" s="22">
        <f t="shared" si="250"/>
        <v>0</v>
      </c>
      <c r="J952" s="22">
        <f t="shared" si="251"/>
        <v>0</v>
      </c>
      <c r="K952" s="22">
        <f t="shared" si="238"/>
        <v>0</v>
      </c>
      <c r="L952" s="22">
        <f t="shared" si="239"/>
        <v>0</v>
      </c>
      <c r="M952" s="22">
        <f t="shared" si="240"/>
        <v>0</v>
      </c>
      <c r="N952" s="22">
        <f t="shared" si="241"/>
        <v>0</v>
      </c>
      <c r="O952" s="22">
        <f t="shared" si="242"/>
        <v>0</v>
      </c>
      <c r="P952" s="35">
        <f>'Data Entry'!I952</f>
        <v>0</v>
      </c>
      <c r="Q952" s="35">
        <f>'Data Entry'!J952</f>
        <v>0</v>
      </c>
      <c r="R952" s="35">
        <f>'Data Entry'!K952</f>
        <v>0</v>
      </c>
      <c r="S952" s="35">
        <f>'Data Entry'!L952</f>
        <v>0</v>
      </c>
      <c r="T952" s="35">
        <f t="shared" si="243"/>
        <v>0</v>
      </c>
      <c r="U952" s="35">
        <f t="shared" si="244"/>
        <v>0</v>
      </c>
      <c r="V952" s="35" t="e">
        <f t="shared" si="252"/>
        <v>#DIV/0!</v>
      </c>
      <c r="W952" s="35" t="e">
        <f t="shared" si="253"/>
        <v>#DIV/0!</v>
      </c>
      <c r="X952" s="35">
        <f t="shared" si="254"/>
        <v>0</v>
      </c>
      <c r="Y952" s="35">
        <f t="shared" si="245"/>
        <v>0</v>
      </c>
      <c r="Z952" s="35">
        <f t="shared" si="246"/>
        <v>0</v>
      </c>
      <c r="AA952" s="35">
        <f t="shared" si="247"/>
        <v>0</v>
      </c>
      <c r="AB952" s="21">
        <f>'Data Entry'!S952</f>
        <v>0</v>
      </c>
      <c r="AC952" s="21">
        <f>'Data Entry'!T952</f>
        <v>0</v>
      </c>
      <c r="AD952" s="21">
        <f>'Data Entry'!U952</f>
        <v>0</v>
      </c>
      <c r="AE952" s="21">
        <f t="shared" si="248"/>
        <v>0</v>
      </c>
      <c r="AF952" s="13">
        <f>'Data Entry'!V952</f>
        <v>0</v>
      </c>
      <c r="AG952" s="13">
        <f t="shared" si="249"/>
        <v>0</v>
      </c>
      <c r="AH952" s="13">
        <f>'Data Entry'!W952</f>
        <v>0</v>
      </c>
      <c r="AI952" s="13">
        <f>'Data Entry'!X952</f>
        <v>0</v>
      </c>
      <c r="AJ952" s="13">
        <f>'Data Entry'!Y952</f>
        <v>0</v>
      </c>
      <c r="AK952" s="13">
        <f>'Data Entry'!Z952</f>
        <v>0</v>
      </c>
    </row>
    <row r="953" spans="1:37">
      <c r="A953" s="34">
        <f>'Data Entry'!A953</f>
        <v>0</v>
      </c>
      <c r="B953" s="34">
        <f>'Data Entry'!B953</f>
        <v>0</v>
      </c>
      <c r="C953" s="20">
        <f>IF('Data Entry'!C953="red",1,IF('Data Entry'!C953="blue",2,0))</f>
        <v>0</v>
      </c>
      <c r="D953" s="22">
        <f>'Data Entry'!D953</f>
        <v>0</v>
      </c>
      <c r="E953" s="22">
        <f>'Data Entry'!E953</f>
        <v>0</v>
      </c>
      <c r="F953" s="22">
        <f>'Data Entry'!F953</f>
        <v>0</v>
      </c>
      <c r="G953" s="22">
        <f>'Data Entry'!G953</f>
        <v>0</v>
      </c>
      <c r="H953" s="22">
        <f>'Data Entry'!H953</f>
        <v>0</v>
      </c>
      <c r="I953" s="22">
        <f t="shared" si="250"/>
        <v>0</v>
      </c>
      <c r="J953" s="22">
        <f t="shared" si="251"/>
        <v>0</v>
      </c>
      <c r="K953" s="22">
        <f t="shared" si="238"/>
        <v>0</v>
      </c>
      <c r="L953" s="22">
        <f t="shared" si="239"/>
        <v>0</v>
      </c>
      <c r="M953" s="22">
        <f t="shared" si="240"/>
        <v>0</v>
      </c>
      <c r="N953" s="22">
        <f t="shared" si="241"/>
        <v>0</v>
      </c>
      <c r="O953" s="22">
        <f t="shared" si="242"/>
        <v>0</v>
      </c>
      <c r="P953" s="35">
        <f>'Data Entry'!I953</f>
        <v>0</v>
      </c>
      <c r="Q953" s="35">
        <f>'Data Entry'!J953</f>
        <v>0</v>
      </c>
      <c r="R953" s="35">
        <f>'Data Entry'!K953</f>
        <v>0</v>
      </c>
      <c r="S953" s="35">
        <f>'Data Entry'!L953</f>
        <v>0</v>
      </c>
      <c r="T953" s="35">
        <f t="shared" si="243"/>
        <v>0</v>
      </c>
      <c r="U953" s="35">
        <f t="shared" si="244"/>
        <v>0</v>
      </c>
      <c r="V953" s="35" t="e">
        <f t="shared" si="252"/>
        <v>#DIV/0!</v>
      </c>
      <c r="W953" s="35" t="e">
        <f t="shared" si="253"/>
        <v>#DIV/0!</v>
      </c>
      <c r="X953" s="35">
        <f t="shared" si="254"/>
        <v>0</v>
      </c>
      <c r="Y953" s="35">
        <f t="shared" si="245"/>
        <v>0</v>
      </c>
      <c r="Z953" s="35">
        <f t="shared" si="246"/>
        <v>0</v>
      </c>
      <c r="AA953" s="35">
        <f t="shared" si="247"/>
        <v>0</v>
      </c>
      <c r="AB953" s="21">
        <f>'Data Entry'!S953</f>
        <v>0</v>
      </c>
      <c r="AC953" s="21">
        <f>'Data Entry'!T953</f>
        <v>0</v>
      </c>
      <c r="AD953" s="21">
        <f>'Data Entry'!U953</f>
        <v>0</v>
      </c>
      <c r="AE953" s="21">
        <f t="shared" si="248"/>
        <v>0</v>
      </c>
      <c r="AF953" s="13">
        <f>'Data Entry'!V953</f>
        <v>0</v>
      </c>
      <c r="AG953" s="13">
        <f t="shared" si="249"/>
        <v>0</v>
      </c>
      <c r="AH953" s="13">
        <f>'Data Entry'!W953</f>
        <v>0</v>
      </c>
      <c r="AI953" s="13">
        <f>'Data Entry'!X953</f>
        <v>0</v>
      </c>
      <c r="AJ953" s="13">
        <f>'Data Entry'!Y953</f>
        <v>0</v>
      </c>
      <c r="AK953" s="13">
        <f>'Data Entry'!Z953</f>
        <v>0</v>
      </c>
    </row>
    <row r="954" spans="1:37">
      <c r="A954" s="34">
        <f>'Data Entry'!A954</f>
        <v>0</v>
      </c>
      <c r="B954" s="34">
        <f>'Data Entry'!B954</f>
        <v>0</v>
      </c>
      <c r="C954" s="20">
        <f>IF('Data Entry'!C954="red",1,IF('Data Entry'!C954="blue",2,0))</f>
        <v>0</v>
      </c>
      <c r="D954" s="22">
        <f>'Data Entry'!D954</f>
        <v>0</v>
      </c>
      <c r="E954" s="22">
        <f>'Data Entry'!E954</f>
        <v>0</v>
      </c>
      <c r="F954" s="22">
        <f>'Data Entry'!F954</f>
        <v>0</v>
      </c>
      <c r="G954" s="22">
        <f>'Data Entry'!G954</f>
        <v>0</v>
      </c>
      <c r="H954" s="22">
        <f>'Data Entry'!H954</f>
        <v>0</v>
      </c>
      <c r="I954" s="22">
        <f t="shared" si="250"/>
        <v>0</v>
      </c>
      <c r="J954" s="22">
        <f t="shared" si="251"/>
        <v>0</v>
      </c>
      <c r="K954" s="22">
        <f t="shared" si="238"/>
        <v>0</v>
      </c>
      <c r="L954" s="22">
        <f t="shared" si="239"/>
        <v>0</v>
      </c>
      <c r="M954" s="22">
        <f t="shared" si="240"/>
        <v>0</v>
      </c>
      <c r="N954" s="22">
        <f t="shared" si="241"/>
        <v>0</v>
      </c>
      <c r="O954" s="22">
        <f t="shared" si="242"/>
        <v>0</v>
      </c>
      <c r="P954" s="35">
        <f>'Data Entry'!I954</f>
        <v>0</v>
      </c>
      <c r="Q954" s="35">
        <f>'Data Entry'!J954</f>
        <v>0</v>
      </c>
      <c r="R954" s="35">
        <f>'Data Entry'!K954</f>
        <v>0</v>
      </c>
      <c r="S954" s="35">
        <f>'Data Entry'!L954</f>
        <v>0</v>
      </c>
      <c r="T954" s="35">
        <f t="shared" si="243"/>
        <v>0</v>
      </c>
      <c r="U954" s="35">
        <f t="shared" si="244"/>
        <v>0</v>
      </c>
      <c r="V954" s="35" t="e">
        <f t="shared" si="252"/>
        <v>#DIV/0!</v>
      </c>
      <c r="W954" s="35" t="e">
        <f t="shared" si="253"/>
        <v>#DIV/0!</v>
      </c>
      <c r="X954" s="35">
        <f t="shared" si="254"/>
        <v>0</v>
      </c>
      <c r="Y954" s="35">
        <f t="shared" si="245"/>
        <v>0</v>
      </c>
      <c r="Z954" s="35">
        <f t="shared" si="246"/>
        <v>0</v>
      </c>
      <c r="AA954" s="35">
        <f t="shared" si="247"/>
        <v>0</v>
      </c>
      <c r="AB954" s="21">
        <f>'Data Entry'!S954</f>
        <v>0</v>
      </c>
      <c r="AC954" s="21">
        <f>'Data Entry'!T954</f>
        <v>0</v>
      </c>
      <c r="AD954" s="21">
        <f>'Data Entry'!U954</f>
        <v>0</v>
      </c>
      <c r="AE954" s="21">
        <f t="shared" si="248"/>
        <v>0</v>
      </c>
      <c r="AF954" s="13">
        <f>'Data Entry'!V954</f>
        <v>0</v>
      </c>
      <c r="AG954" s="13">
        <f t="shared" si="249"/>
        <v>0</v>
      </c>
      <c r="AH954" s="13">
        <f>'Data Entry'!W954</f>
        <v>0</v>
      </c>
      <c r="AI954" s="13">
        <f>'Data Entry'!X954</f>
        <v>0</v>
      </c>
      <c r="AJ954" s="13">
        <f>'Data Entry'!Y954</f>
        <v>0</v>
      </c>
      <c r="AK954" s="13">
        <f>'Data Entry'!Z954</f>
        <v>0</v>
      </c>
    </row>
    <row r="955" spans="1:37">
      <c r="A955" s="34">
        <f>'Data Entry'!A955</f>
        <v>0</v>
      </c>
      <c r="B955" s="34">
        <f>'Data Entry'!B955</f>
        <v>0</v>
      </c>
      <c r="C955" s="20">
        <f>IF('Data Entry'!C955="red",1,IF('Data Entry'!C955="blue",2,0))</f>
        <v>0</v>
      </c>
      <c r="D955" s="22">
        <f>'Data Entry'!D955</f>
        <v>0</v>
      </c>
      <c r="E955" s="22">
        <f>'Data Entry'!E955</f>
        <v>0</v>
      </c>
      <c r="F955" s="22">
        <f>'Data Entry'!F955</f>
        <v>0</v>
      </c>
      <c r="G955" s="22">
        <f>'Data Entry'!G955</f>
        <v>0</v>
      </c>
      <c r="H955" s="22">
        <f>'Data Entry'!H955</f>
        <v>0</v>
      </c>
      <c r="I955" s="22">
        <f t="shared" si="250"/>
        <v>0</v>
      </c>
      <c r="J955" s="22">
        <f t="shared" si="251"/>
        <v>0</v>
      </c>
      <c r="K955" s="22">
        <f t="shared" si="238"/>
        <v>0</v>
      </c>
      <c r="L955" s="22">
        <f t="shared" si="239"/>
        <v>0</v>
      </c>
      <c r="M955" s="22">
        <f t="shared" si="240"/>
        <v>0</v>
      </c>
      <c r="N955" s="22">
        <f t="shared" si="241"/>
        <v>0</v>
      </c>
      <c r="O955" s="22">
        <f t="shared" si="242"/>
        <v>0</v>
      </c>
      <c r="P955" s="35">
        <f>'Data Entry'!I955</f>
        <v>0</v>
      </c>
      <c r="Q955" s="35">
        <f>'Data Entry'!J955</f>
        <v>0</v>
      </c>
      <c r="R955" s="35">
        <f>'Data Entry'!K955</f>
        <v>0</v>
      </c>
      <c r="S955" s="35">
        <f>'Data Entry'!L955</f>
        <v>0</v>
      </c>
      <c r="T955" s="35">
        <f t="shared" si="243"/>
        <v>0</v>
      </c>
      <c r="U955" s="35">
        <f t="shared" si="244"/>
        <v>0</v>
      </c>
      <c r="V955" s="35" t="e">
        <f t="shared" si="252"/>
        <v>#DIV/0!</v>
      </c>
      <c r="W955" s="35" t="e">
        <f t="shared" si="253"/>
        <v>#DIV/0!</v>
      </c>
      <c r="X955" s="35">
        <f t="shared" si="254"/>
        <v>0</v>
      </c>
      <c r="Y955" s="35">
        <f t="shared" si="245"/>
        <v>0</v>
      </c>
      <c r="Z955" s="35">
        <f t="shared" si="246"/>
        <v>0</v>
      </c>
      <c r="AA955" s="35">
        <f t="shared" si="247"/>
        <v>0</v>
      </c>
      <c r="AB955" s="21">
        <f>'Data Entry'!S955</f>
        <v>0</v>
      </c>
      <c r="AC955" s="21">
        <f>'Data Entry'!T955</f>
        <v>0</v>
      </c>
      <c r="AD955" s="21">
        <f>'Data Entry'!U955</f>
        <v>0</v>
      </c>
      <c r="AE955" s="21">
        <f t="shared" si="248"/>
        <v>0</v>
      </c>
      <c r="AF955" s="13">
        <f>'Data Entry'!V955</f>
        <v>0</v>
      </c>
      <c r="AG955" s="13">
        <f t="shared" si="249"/>
        <v>0</v>
      </c>
      <c r="AH955" s="13">
        <f>'Data Entry'!W955</f>
        <v>0</v>
      </c>
      <c r="AI955" s="13">
        <f>'Data Entry'!X955</f>
        <v>0</v>
      </c>
      <c r="AJ955" s="13">
        <f>'Data Entry'!Y955</f>
        <v>0</v>
      </c>
      <c r="AK955" s="13">
        <f>'Data Entry'!Z955</f>
        <v>0</v>
      </c>
    </row>
    <row r="956" spans="1:37">
      <c r="A956" s="34">
        <f>'Data Entry'!A956</f>
        <v>0</v>
      </c>
      <c r="B956" s="34">
        <f>'Data Entry'!B956</f>
        <v>0</v>
      </c>
      <c r="C956" s="20">
        <f>IF('Data Entry'!C956="red",1,IF('Data Entry'!C956="blue",2,0))</f>
        <v>0</v>
      </c>
      <c r="D956" s="22">
        <f>'Data Entry'!D956</f>
        <v>0</v>
      </c>
      <c r="E956" s="22">
        <f>'Data Entry'!E956</f>
        <v>0</v>
      </c>
      <c r="F956" s="22">
        <f>'Data Entry'!F956</f>
        <v>0</v>
      </c>
      <c r="G956" s="22">
        <f>'Data Entry'!G956</f>
        <v>0</v>
      </c>
      <c r="H956" s="22">
        <f>'Data Entry'!H956</f>
        <v>0</v>
      </c>
      <c r="I956" s="22">
        <f t="shared" si="250"/>
        <v>0</v>
      </c>
      <c r="J956" s="22">
        <f t="shared" si="251"/>
        <v>0</v>
      </c>
      <c r="K956" s="22">
        <f t="shared" si="238"/>
        <v>0</v>
      </c>
      <c r="L956" s="22">
        <f t="shared" si="239"/>
        <v>0</v>
      </c>
      <c r="M956" s="22">
        <f t="shared" si="240"/>
        <v>0</v>
      </c>
      <c r="N956" s="22">
        <f t="shared" si="241"/>
        <v>0</v>
      </c>
      <c r="O956" s="22">
        <f t="shared" si="242"/>
        <v>0</v>
      </c>
      <c r="P956" s="35">
        <f>'Data Entry'!I956</f>
        <v>0</v>
      </c>
      <c r="Q956" s="35">
        <f>'Data Entry'!J956</f>
        <v>0</v>
      </c>
      <c r="R956" s="35">
        <f>'Data Entry'!K956</f>
        <v>0</v>
      </c>
      <c r="S956" s="35">
        <f>'Data Entry'!L956</f>
        <v>0</v>
      </c>
      <c r="T956" s="35">
        <f t="shared" si="243"/>
        <v>0</v>
      </c>
      <c r="U956" s="35">
        <f t="shared" si="244"/>
        <v>0</v>
      </c>
      <c r="V956" s="35" t="e">
        <f t="shared" si="252"/>
        <v>#DIV/0!</v>
      </c>
      <c r="W956" s="35" t="e">
        <f t="shared" si="253"/>
        <v>#DIV/0!</v>
      </c>
      <c r="X956" s="35">
        <f t="shared" si="254"/>
        <v>0</v>
      </c>
      <c r="Y956" s="35">
        <f t="shared" si="245"/>
        <v>0</v>
      </c>
      <c r="Z956" s="35">
        <f t="shared" si="246"/>
        <v>0</v>
      </c>
      <c r="AA956" s="35">
        <f t="shared" si="247"/>
        <v>0</v>
      </c>
      <c r="AB956" s="21">
        <f>'Data Entry'!S956</f>
        <v>0</v>
      </c>
      <c r="AC956" s="21">
        <f>'Data Entry'!T956</f>
        <v>0</v>
      </c>
      <c r="AD956" s="21">
        <f>'Data Entry'!U956</f>
        <v>0</v>
      </c>
      <c r="AE956" s="21">
        <f t="shared" si="248"/>
        <v>0</v>
      </c>
      <c r="AF956" s="13">
        <f>'Data Entry'!V956</f>
        <v>0</v>
      </c>
      <c r="AG956" s="13">
        <f t="shared" si="249"/>
        <v>0</v>
      </c>
      <c r="AH956" s="13">
        <f>'Data Entry'!W956</f>
        <v>0</v>
      </c>
      <c r="AI956" s="13">
        <f>'Data Entry'!X956</f>
        <v>0</v>
      </c>
      <c r="AJ956" s="13">
        <f>'Data Entry'!Y956</f>
        <v>0</v>
      </c>
      <c r="AK956" s="13">
        <f>'Data Entry'!Z956</f>
        <v>0</v>
      </c>
    </row>
    <row r="957" spans="1:37">
      <c r="A957" s="34">
        <f>'Data Entry'!A957</f>
        <v>0</v>
      </c>
      <c r="B957" s="34">
        <f>'Data Entry'!B957</f>
        <v>0</v>
      </c>
      <c r="C957" s="20">
        <f>IF('Data Entry'!C957="red",1,IF('Data Entry'!C957="blue",2,0))</f>
        <v>0</v>
      </c>
      <c r="D957" s="22">
        <f>'Data Entry'!D957</f>
        <v>0</v>
      </c>
      <c r="E957" s="22">
        <f>'Data Entry'!E957</f>
        <v>0</v>
      </c>
      <c r="F957" s="22">
        <f>'Data Entry'!F957</f>
        <v>0</v>
      </c>
      <c r="G957" s="22">
        <f>'Data Entry'!G957</f>
        <v>0</v>
      </c>
      <c r="H957" s="22">
        <f>'Data Entry'!H957</f>
        <v>0</v>
      </c>
      <c r="I957" s="22">
        <f t="shared" si="250"/>
        <v>0</v>
      </c>
      <c r="J957" s="22">
        <f t="shared" si="251"/>
        <v>0</v>
      </c>
      <c r="K957" s="22">
        <f t="shared" si="238"/>
        <v>0</v>
      </c>
      <c r="L957" s="22">
        <f t="shared" si="239"/>
        <v>0</v>
      </c>
      <c r="M957" s="22">
        <f t="shared" si="240"/>
        <v>0</v>
      </c>
      <c r="N957" s="22">
        <f t="shared" si="241"/>
        <v>0</v>
      </c>
      <c r="O957" s="22">
        <f t="shared" si="242"/>
        <v>0</v>
      </c>
      <c r="P957" s="35">
        <f>'Data Entry'!I957</f>
        <v>0</v>
      </c>
      <c r="Q957" s="35">
        <f>'Data Entry'!J957</f>
        <v>0</v>
      </c>
      <c r="R957" s="35">
        <f>'Data Entry'!K957</f>
        <v>0</v>
      </c>
      <c r="S957" s="35">
        <f>'Data Entry'!L957</f>
        <v>0</v>
      </c>
      <c r="T957" s="35">
        <f t="shared" si="243"/>
        <v>0</v>
      </c>
      <c r="U957" s="35">
        <f t="shared" si="244"/>
        <v>0</v>
      </c>
      <c r="V957" s="35" t="e">
        <f t="shared" si="252"/>
        <v>#DIV/0!</v>
      </c>
      <c r="W957" s="35" t="e">
        <f t="shared" si="253"/>
        <v>#DIV/0!</v>
      </c>
      <c r="X957" s="35">
        <f t="shared" si="254"/>
        <v>0</v>
      </c>
      <c r="Y957" s="35">
        <f t="shared" si="245"/>
        <v>0</v>
      </c>
      <c r="Z957" s="35">
        <f t="shared" si="246"/>
        <v>0</v>
      </c>
      <c r="AA957" s="35">
        <f t="shared" si="247"/>
        <v>0</v>
      </c>
      <c r="AB957" s="21">
        <f>'Data Entry'!S957</f>
        <v>0</v>
      </c>
      <c r="AC957" s="21">
        <f>'Data Entry'!T957</f>
        <v>0</v>
      </c>
      <c r="AD957" s="21">
        <f>'Data Entry'!U957</f>
        <v>0</v>
      </c>
      <c r="AE957" s="21">
        <f t="shared" si="248"/>
        <v>0</v>
      </c>
      <c r="AF957" s="13">
        <f>'Data Entry'!V957</f>
        <v>0</v>
      </c>
      <c r="AG957" s="13">
        <f t="shared" si="249"/>
        <v>0</v>
      </c>
      <c r="AH957" s="13">
        <f>'Data Entry'!W957</f>
        <v>0</v>
      </c>
      <c r="AI957" s="13">
        <f>'Data Entry'!X957</f>
        <v>0</v>
      </c>
      <c r="AJ957" s="13">
        <f>'Data Entry'!Y957</f>
        <v>0</v>
      </c>
      <c r="AK957" s="13">
        <f>'Data Entry'!Z957</f>
        <v>0</v>
      </c>
    </row>
    <row r="958" spans="1:37">
      <c r="A958" s="34">
        <f>'Data Entry'!A958</f>
        <v>0</v>
      </c>
      <c r="B958" s="34">
        <f>'Data Entry'!B958</f>
        <v>0</v>
      </c>
      <c r="C958" s="20">
        <f>IF('Data Entry'!C958="red",1,IF('Data Entry'!C958="blue",2,0))</f>
        <v>0</v>
      </c>
      <c r="D958" s="22">
        <f>'Data Entry'!D958</f>
        <v>0</v>
      </c>
      <c r="E958" s="22">
        <f>'Data Entry'!E958</f>
        <v>0</v>
      </c>
      <c r="F958" s="22">
        <f>'Data Entry'!F958</f>
        <v>0</v>
      </c>
      <c r="G958" s="22">
        <f>'Data Entry'!G958</f>
        <v>0</v>
      </c>
      <c r="H958" s="22">
        <f>'Data Entry'!H958</f>
        <v>0</v>
      </c>
      <c r="I958" s="22">
        <f t="shared" si="250"/>
        <v>0</v>
      </c>
      <c r="J958" s="22">
        <f t="shared" si="251"/>
        <v>0</v>
      </c>
      <c r="K958" s="22">
        <f t="shared" si="238"/>
        <v>0</v>
      </c>
      <c r="L958" s="22">
        <f t="shared" si="239"/>
        <v>0</v>
      </c>
      <c r="M958" s="22">
        <f t="shared" si="240"/>
        <v>0</v>
      </c>
      <c r="N958" s="22">
        <f t="shared" si="241"/>
        <v>0</v>
      </c>
      <c r="O958" s="22">
        <f t="shared" si="242"/>
        <v>0</v>
      </c>
      <c r="P958" s="35">
        <f>'Data Entry'!I958</f>
        <v>0</v>
      </c>
      <c r="Q958" s="35">
        <f>'Data Entry'!J958</f>
        <v>0</v>
      </c>
      <c r="R958" s="35">
        <f>'Data Entry'!K958</f>
        <v>0</v>
      </c>
      <c r="S958" s="35">
        <f>'Data Entry'!L958</f>
        <v>0</v>
      </c>
      <c r="T958" s="35">
        <f t="shared" si="243"/>
        <v>0</v>
      </c>
      <c r="U958" s="35">
        <f t="shared" si="244"/>
        <v>0</v>
      </c>
      <c r="V958" s="35" t="e">
        <f t="shared" si="252"/>
        <v>#DIV/0!</v>
      </c>
      <c r="W958" s="35" t="e">
        <f t="shared" si="253"/>
        <v>#DIV/0!</v>
      </c>
      <c r="X958" s="35">
        <f t="shared" si="254"/>
        <v>0</v>
      </c>
      <c r="Y958" s="35">
        <f t="shared" si="245"/>
        <v>0</v>
      </c>
      <c r="Z958" s="35">
        <f t="shared" si="246"/>
        <v>0</v>
      </c>
      <c r="AA958" s="35">
        <f t="shared" si="247"/>
        <v>0</v>
      </c>
      <c r="AB958" s="21">
        <f>'Data Entry'!S958</f>
        <v>0</v>
      </c>
      <c r="AC958" s="21">
        <f>'Data Entry'!T958</f>
        <v>0</v>
      </c>
      <c r="AD958" s="21">
        <f>'Data Entry'!U958</f>
        <v>0</v>
      </c>
      <c r="AE958" s="21">
        <f t="shared" si="248"/>
        <v>0</v>
      </c>
      <c r="AF958" s="13">
        <f>'Data Entry'!V958</f>
        <v>0</v>
      </c>
      <c r="AG958" s="13">
        <f t="shared" si="249"/>
        <v>0</v>
      </c>
      <c r="AH958" s="13">
        <f>'Data Entry'!W958</f>
        <v>0</v>
      </c>
      <c r="AI958" s="13">
        <f>'Data Entry'!X958</f>
        <v>0</v>
      </c>
      <c r="AJ958" s="13">
        <f>'Data Entry'!Y958</f>
        <v>0</v>
      </c>
      <c r="AK958" s="13">
        <f>'Data Entry'!Z958</f>
        <v>0</v>
      </c>
    </row>
    <row r="959" spans="1:37">
      <c r="A959" s="34">
        <f>'Data Entry'!A959</f>
        <v>0</v>
      </c>
      <c r="B959" s="34">
        <f>'Data Entry'!B959</f>
        <v>0</v>
      </c>
      <c r="C959" s="20">
        <f>IF('Data Entry'!C959="red",1,IF('Data Entry'!C959="blue",2,0))</f>
        <v>0</v>
      </c>
      <c r="D959" s="22">
        <f>'Data Entry'!D959</f>
        <v>0</v>
      </c>
      <c r="E959" s="22">
        <f>'Data Entry'!E959</f>
        <v>0</v>
      </c>
      <c r="F959" s="22">
        <f>'Data Entry'!F959</f>
        <v>0</v>
      </c>
      <c r="G959" s="22">
        <f>'Data Entry'!G959</f>
        <v>0</v>
      </c>
      <c r="H959" s="22">
        <f>'Data Entry'!H959</f>
        <v>0</v>
      </c>
      <c r="I959" s="22">
        <f t="shared" si="250"/>
        <v>0</v>
      </c>
      <c r="J959" s="22">
        <f t="shared" si="251"/>
        <v>0</v>
      </c>
      <c r="K959" s="22">
        <f t="shared" si="238"/>
        <v>0</v>
      </c>
      <c r="L959" s="22">
        <f t="shared" si="239"/>
        <v>0</v>
      </c>
      <c r="M959" s="22">
        <f t="shared" si="240"/>
        <v>0</v>
      </c>
      <c r="N959" s="22">
        <f t="shared" si="241"/>
        <v>0</v>
      </c>
      <c r="O959" s="22">
        <f t="shared" si="242"/>
        <v>0</v>
      </c>
      <c r="P959" s="35">
        <f>'Data Entry'!I959</f>
        <v>0</v>
      </c>
      <c r="Q959" s="35">
        <f>'Data Entry'!J959</f>
        <v>0</v>
      </c>
      <c r="R959" s="35">
        <f>'Data Entry'!K959</f>
        <v>0</v>
      </c>
      <c r="S959" s="35">
        <f>'Data Entry'!L959</f>
        <v>0</v>
      </c>
      <c r="T959" s="35">
        <f t="shared" si="243"/>
        <v>0</v>
      </c>
      <c r="U959" s="35">
        <f t="shared" si="244"/>
        <v>0</v>
      </c>
      <c r="V959" s="35" t="e">
        <f t="shared" si="252"/>
        <v>#DIV/0!</v>
      </c>
      <c r="W959" s="35" t="e">
        <f t="shared" si="253"/>
        <v>#DIV/0!</v>
      </c>
      <c r="X959" s="35">
        <f t="shared" si="254"/>
        <v>0</v>
      </c>
      <c r="Y959" s="35">
        <f t="shared" si="245"/>
        <v>0</v>
      </c>
      <c r="Z959" s="35">
        <f t="shared" si="246"/>
        <v>0</v>
      </c>
      <c r="AA959" s="35">
        <f t="shared" si="247"/>
        <v>0</v>
      </c>
      <c r="AB959" s="21">
        <f>'Data Entry'!S959</f>
        <v>0</v>
      </c>
      <c r="AC959" s="21">
        <f>'Data Entry'!T959</f>
        <v>0</v>
      </c>
      <c r="AD959" s="21">
        <f>'Data Entry'!U959</f>
        <v>0</v>
      </c>
      <c r="AE959" s="21">
        <f t="shared" si="248"/>
        <v>0</v>
      </c>
      <c r="AF959" s="13">
        <f>'Data Entry'!V959</f>
        <v>0</v>
      </c>
      <c r="AG959" s="13">
        <f t="shared" si="249"/>
        <v>0</v>
      </c>
      <c r="AH959" s="13">
        <f>'Data Entry'!W959</f>
        <v>0</v>
      </c>
      <c r="AI959" s="13">
        <f>'Data Entry'!X959</f>
        <v>0</v>
      </c>
      <c r="AJ959" s="13">
        <f>'Data Entry'!Y959</f>
        <v>0</v>
      </c>
      <c r="AK959" s="13">
        <f>'Data Entry'!Z959</f>
        <v>0</v>
      </c>
    </row>
    <row r="960" spans="1:37">
      <c r="A960" s="34">
        <f>'Data Entry'!A960</f>
        <v>0</v>
      </c>
      <c r="B960" s="34">
        <f>'Data Entry'!B960</f>
        <v>0</v>
      </c>
      <c r="C960" s="20">
        <f>IF('Data Entry'!C960="red",1,IF('Data Entry'!C960="blue",2,0))</f>
        <v>0</v>
      </c>
      <c r="D960" s="22">
        <f>'Data Entry'!D960</f>
        <v>0</v>
      </c>
      <c r="E960" s="22">
        <f>'Data Entry'!E960</f>
        <v>0</v>
      </c>
      <c r="F960" s="22">
        <f>'Data Entry'!F960</f>
        <v>0</v>
      </c>
      <c r="G960" s="22">
        <f>'Data Entry'!G960</f>
        <v>0</v>
      </c>
      <c r="H960" s="22">
        <f>'Data Entry'!H960</f>
        <v>0</v>
      </c>
      <c r="I960" s="22">
        <f t="shared" si="250"/>
        <v>0</v>
      </c>
      <c r="J960" s="22">
        <f t="shared" si="251"/>
        <v>0</v>
      </c>
      <c r="K960" s="22">
        <f t="shared" si="238"/>
        <v>0</v>
      </c>
      <c r="L960" s="22">
        <f t="shared" si="239"/>
        <v>0</v>
      </c>
      <c r="M960" s="22">
        <f t="shared" si="240"/>
        <v>0</v>
      </c>
      <c r="N960" s="22">
        <f t="shared" si="241"/>
        <v>0</v>
      </c>
      <c r="O960" s="22">
        <f t="shared" si="242"/>
        <v>0</v>
      </c>
      <c r="P960" s="35">
        <f>'Data Entry'!I960</f>
        <v>0</v>
      </c>
      <c r="Q960" s="35">
        <f>'Data Entry'!J960</f>
        <v>0</v>
      </c>
      <c r="R960" s="35">
        <f>'Data Entry'!K960</f>
        <v>0</v>
      </c>
      <c r="S960" s="35">
        <f>'Data Entry'!L960</f>
        <v>0</v>
      </c>
      <c r="T960" s="35">
        <f t="shared" si="243"/>
        <v>0</v>
      </c>
      <c r="U960" s="35">
        <f t="shared" si="244"/>
        <v>0</v>
      </c>
      <c r="V960" s="35" t="e">
        <f t="shared" si="252"/>
        <v>#DIV/0!</v>
      </c>
      <c r="W960" s="35" t="e">
        <f t="shared" si="253"/>
        <v>#DIV/0!</v>
      </c>
      <c r="X960" s="35">
        <f t="shared" si="254"/>
        <v>0</v>
      </c>
      <c r="Y960" s="35">
        <f t="shared" si="245"/>
        <v>0</v>
      </c>
      <c r="Z960" s="35">
        <f t="shared" si="246"/>
        <v>0</v>
      </c>
      <c r="AA960" s="35">
        <f t="shared" si="247"/>
        <v>0</v>
      </c>
      <c r="AB960" s="21">
        <f>'Data Entry'!S960</f>
        <v>0</v>
      </c>
      <c r="AC960" s="21">
        <f>'Data Entry'!T960</f>
        <v>0</v>
      </c>
      <c r="AD960" s="21">
        <f>'Data Entry'!U960</f>
        <v>0</v>
      </c>
      <c r="AE960" s="21">
        <f t="shared" si="248"/>
        <v>0</v>
      </c>
      <c r="AF960" s="13">
        <f>'Data Entry'!V960</f>
        <v>0</v>
      </c>
      <c r="AG960" s="13">
        <f t="shared" si="249"/>
        <v>0</v>
      </c>
      <c r="AH960" s="13">
        <f>'Data Entry'!W960</f>
        <v>0</v>
      </c>
      <c r="AI960" s="13">
        <f>'Data Entry'!X960</f>
        <v>0</v>
      </c>
      <c r="AJ960" s="13">
        <f>'Data Entry'!Y960</f>
        <v>0</v>
      </c>
      <c r="AK960" s="13">
        <f>'Data Entry'!Z960</f>
        <v>0</v>
      </c>
    </row>
    <row r="961" spans="1:37">
      <c r="A961" s="34">
        <f>'Data Entry'!A961</f>
        <v>0</v>
      </c>
      <c r="B961" s="34">
        <f>'Data Entry'!B961</f>
        <v>0</v>
      </c>
      <c r="C961" s="20">
        <f>IF('Data Entry'!C961="red",1,IF('Data Entry'!C961="blue",2,0))</f>
        <v>0</v>
      </c>
      <c r="D961" s="22">
        <f>'Data Entry'!D961</f>
        <v>0</v>
      </c>
      <c r="E961" s="22">
        <f>'Data Entry'!E961</f>
        <v>0</v>
      </c>
      <c r="F961" s="22">
        <f>'Data Entry'!F961</f>
        <v>0</v>
      </c>
      <c r="G961" s="22">
        <f>'Data Entry'!G961</f>
        <v>0</v>
      </c>
      <c r="H961" s="22">
        <f>'Data Entry'!H961</f>
        <v>0</v>
      </c>
      <c r="I961" s="22">
        <f t="shared" si="250"/>
        <v>0</v>
      </c>
      <c r="J961" s="22">
        <f t="shared" si="251"/>
        <v>0</v>
      </c>
      <c r="K961" s="22">
        <f t="shared" si="238"/>
        <v>0</v>
      </c>
      <c r="L961" s="22">
        <f t="shared" si="239"/>
        <v>0</v>
      </c>
      <c r="M961" s="22">
        <f t="shared" si="240"/>
        <v>0</v>
      </c>
      <c r="N961" s="22">
        <f t="shared" si="241"/>
        <v>0</v>
      </c>
      <c r="O961" s="22">
        <f t="shared" si="242"/>
        <v>0</v>
      </c>
      <c r="P961" s="35">
        <f>'Data Entry'!I961</f>
        <v>0</v>
      </c>
      <c r="Q961" s="35">
        <f>'Data Entry'!J961</f>
        <v>0</v>
      </c>
      <c r="R961" s="35">
        <f>'Data Entry'!K961</f>
        <v>0</v>
      </c>
      <c r="S961" s="35">
        <f>'Data Entry'!L961</f>
        <v>0</v>
      </c>
      <c r="T961" s="35">
        <f t="shared" si="243"/>
        <v>0</v>
      </c>
      <c r="U961" s="35">
        <f t="shared" si="244"/>
        <v>0</v>
      </c>
      <c r="V961" s="35" t="e">
        <f t="shared" si="252"/>
        <v>#DIV/0!</v>
      </c>
      <c r="W961" s="35" t="e">
        <f t="shared" si="253"/>
        <v>#DIV/0!</v>
      </c>
      <c r="X961" s="35">
        <f t="shared" si="254"/>
        <v>0</v>
      </c>
      <c r="Y961" s="35">
        <f t="shared" si="245"/>
        <v>0</v>
      </c>
      <c r="Z961" s="35">
        <f t="shared" si="246"/>
        <v>0</v>
      </c>
      <c r="AA961" s="35">
        <f t="shared" si="247"/>
        <v>0</v>
      </c>
      <c r="AB961" s="21">
        <f>'Data Entry'!S961</f>
        <v>0</v>
      </c>
      <c r="AC961" s="21">
        <f>'Data Entry'!T961</f>
        <v>0</v>
      </c>
      <c r="AD961" s="21">
        <f>'Data Entry'!U961</f>
        <v>0</v>
      </c>
      <c r="AE961" s="21">
        <f t="shared" si="248"/>
        <v>0</v>
      </c>
      <c r="AF961" s="13">
        <f>'Data Entry'!V961</f>
        <v>0</v>
      </c>
      <c r="AG961" s="13">
        <f t="shared" si="249"/>
        <v>0</v>
      </c>
      <c r="AH961" s="13">
        <f>'Data Entry'!W961</f>
        <v>0</v>
      </c>
      <c r="AI961" s="13">
        <f>'Data Entry'!X961</f>
        <v>0</v>
      </c>
      <c r="AJ961" s="13">
        <f>'Data Entry'!Y961</f>
        <v>0</v>
      </c>
      <c r="AK961" s="13">
        <f>'Data Entry'!Z961</f>
        <v>0</v>
      </c>
    </row>
    <row r="962" spans="1:37">
      <c r="A962" s="34">
        <f>'Data Entry'!A962</f>
        <v>0</v>
      </c>
      <c r="B962" s="34">
        <f>'Data Entry'!B962</f>
        <v>0</v>
      </c>
      <c r="C962" s="20">
        <f>IF('Data Entry'!C962="red",1,IF('Data Entry'!C962="blue",2,0))</f>
        <v>0</v>
      </c>
      <c r="D962" s="22">
        <f>'Data Entry'!D962</f>
        <v>0</v>
      </c>
      <c r="E962" s="22">
        <f>'Data Entry'!E962</f>
        <v>0</v>
      </c>
      <c r="F962" s="22">
        <f>'Data Entry'!F962</f>
        <v>0</v>
      </c>
      <c r="G962" s="22">
        <f>'Data Entry'!G962</f>
        <v>0</v>
      </c>
      <c r="H962" s="22">
        <f>'Data Entry'!H962</f>
        <v>0</v>
      </c>
      <c r="I962" s="22">
        <f t="shared" si="250"/>
        <v>0</v>
      </c>
      <c r="J962" s="22">
        <f t="shared" si="251"/>
        <v>0</v>
      </c>
      <c r="K962" s="22">
        <f t="shared" si="238"/>
        <v>0</v>
      </c>
      <c r="L962" s="22">
        <f t="shared" si="239"/>
        <v>0</v>
      </c>
      <c r="M962" s="22">
        <f t="shared" si="240"/>
        <v>0</v>
      </c>
      <c r="N962" s="22">
        <f t="shared" si="241"/>
        <v>0</v>
      </c>
      <c r="O962" s="22">
        <f t="shared" si="242"/>
        <v>0</v>
      </c>
      <c r="P962" s="35">
        <f>'Data Entry'!I962</f>
        <v>0</v>
      </c>
      <c r="Q962" s="35">
        <f>'Data Entry'!J962</f>
        <v>0</v>
      </c>
      <c r="R962" s="35">
        <f>'Data Entry'!K962</f>
        <v>0</v>
      </c>
      <c r="S962" s="35">
        <f>'Data Entry'!L962</f>
        <v>0</v>
      </c>
      <c r="T962" s="35">
        <f t="shared" si="243"/>
        <v>0</v>
      </c>
      <c r="U962" s="35">
        <f t="shared" si="244"/>
        <v>0</v>
      </c>
      <c r="V962" s="35" t="e">
        <f t="shared" si="252"/>
        <v>#DIV/0!</v>
      </c>
      <c r="W962" s="35" t="e">
        <f t="shared" si="253"/>
        <v>#DIV/0!</v>
      </c>
      <c r="X962" s="35">
        <f t="shared" si="254"/>
        <v>0</v>
      </c>
      <c r="Y962" s="35">
        <f t="shared" si="245"/>
        <v>0</v>
      </c>
      <c r="Z962" s="35">
        <f t="shared" si="246"/>
        <v>0</v>
      </c>
      <c r="AA962" s="35">
        <f t="shared" si="247"/>
        <v>0</v>
      </c>
      <c r="AB962" s="21">
        <f>'Data Entry'!S962</f>
        <v>0</v>
      </c>
      <c r="AC962" s="21">
        <f>'Data Entry'!T962</f>
        <v>0</v>
      </c>
      <c r="AD962" s="21">
        <f>'Data Entry'!U962</f>
        <v>0</v>
      </c>
      <c r="AE962" s="21">
        <f t="shared" si="248"/>
        <v>0</v>
      </c>
      <c r="AF962" s="13">
        <f>'Data Entry'!V962</f>
        <v>0</v>
      </c>
      <c r="AG962" s="13">
        <f t="shared" si="249"/>
        <v>0</v>
      </c>
      <c r="AH962" s="13">
        <f>'Data Entry'!W962</f>
        <v>0</v>
      </c>
      <c r="AI962" s="13">
        <f>'Data Entry'!X962</f>
        <v>0</v>
      </c>
      <c r="AJ962" s="13">
        <f>'Data Entry'!Y962</f>
        <v>0</v>
      </c>
      <c r="AK962" s="13">
        <f>'Data Entry'!Z962</f>
        <v>0</v>
      </c>
    </row>
    <row r="963" spans="1:37">
      <c r="A963" s="34">
        <f>'Data Entry'!A963</f>
        <v>0</v>
      </c>
      <c r="B963" s="34">
        <f>'Data Entry'!B963</f>
        <v>0</v>
      </c>
      <c r="C963" s="20">
        <f>IF('Data Entry'!C963="red",1,IF('Data Entry'!C963="blue",2,0))</f>
        <v>0</v>
      </c>
      <c r="D963" s="22">
        <f>'Data Entry'!D963</f>
        <v>0</v>
      </c>
      <c r="E963" s="22">
        <f>'Data Entry'!E963</f>
        <v>0</v>
      </c>
      <c r="F963" s="22">
        <f>'Data Entry'!F963</f>
        <v>0</v>
      </c>
      <c r="G963" s="22">
        <f>'Data Entry'!G963</f>
        <v>0</v>
      </c>
      <c r="H963" s="22">
        <f>'Data Entry'!H963</f>
        <v>0</v>
      </c>
      <c r="I963" s="22">
        <f t="shared" si="250"/>
        <v>0</v>
      </c>
      <c r="J963" s="22">
        <f t="shared" si="251"/>
        <v>0</v>
      </c>
      <c r="K963" s="22">
        <f t="shared" ref="K963:K1000" si="255">IF(D963=1,2,0)</f>
        <v>0</v>
      </c>
      <c r="L963" s="22">
        <f t="shared" ref="L963:L1000" si="256">E963*2</f>
        <v>0</v>
      </c>
      <c r="M963" s="22">
        <f t="shared" ref="M963:M1000" si="257">G963*4</f>
        <v>0</v>
      </c>
      <c r="N963" s="22">
        <f t="shared" ref="N963:N1000" si="258">I963+J963</f>
        <v>0</v>
      </c>
      <c r="O963" s="22">
        <f t="shared" ref="O963:O1000" si="259">SUM(K963:M963)</f>
        <v>0</v>
      </c>
      <c r="P963" s="35">
        <f>'Data Entry'!I963</f>
        <v>0</v>
      </c>
      <c r="Q963" s="35">
        <f>'Data Entry'!J963</f>
        <v>0</v>
      </c>
      <c r="R963" s="35">
        <f>'Data Entry'!K963</f>
        <v>0</v>
      </c>
      <c r="S963" s="35">
        <f>'Data Entry'!L963</f>
        <v>0</v>
      </c>
      <c r="T963" s="35">
        <f t="shared" ref="T963:T1000" si="260">P963+Q963</f>
        <v>0</v>
      </c>
      <c r="U963" s="35">
        <f t="shared" ref="U963:U1000" si="261">R963+S963</f>
        <v>0</v>
      </c>
      <c r="V963" s="35" t="e">
        <f t="shared" si="252"/>
        <v>#DIV/0!</v>
      </c>
      <c r="W963" s="35" t="e">
        <f t="shared" si="253"/>
        <v>#DIV/0!</v>
      </c>
      <c r="X963" s="35">
        <f t="shared" si="254"/>
        <v>0</v>
      </c>
      <c r="Y963" s="35">
        <f t="shared" ref="Y963:Y1000" si="262">P963</f>
        <v>0</v>
      </c>
      <c r="Z963" s="35">
        <f t="shared" ref="Z963:Z1000" si="263">R963*2</f>
        <v>0</v>
      </c>
      <c r="AA963" s="35">
        <f t="shared" ref="AA963:AA1000" si="264">Y963+Z963</f>
        <v>0</v>
      </c>
      <c r="AB963" s="21">
        <f>'Data Entry'!S963</f>
        <v>0</v>
      </c>
      <c r="AC963" s="21">
        <f>'Data Entry'!T963</f>
        <v>0</v>
      </c>
      <c r="AD963" s="21">
        <f>'Data Entry'!U963</f>
        <v>0</v>
      </c>
      <c r="AE963" s="21">
        <f t="shared" ref="AE963:AE1000" si="265">IF(AC963=4,15,IF(AC963=3,10,IF(AC963=2,6,IF(AC963=1,4,0))))</f>
        <v>0</v>
      </c>
      <c r="AF963" s="13">
        <f>'Data Entry'!V963</f>
        <v>0</v>
      </c>
      <c r="AG963" s="13">
        <f t="shared" ref="AG963:AG1000" si="266">AF963/3</f>
        <v>0</v>
      </c>
      <c r="AH963" s="13">
        <f>'Data Entry'!W963</f>
        <v>0</v>
      </c>
      <c r="AI963" s="13">
        <f>'Data Entry'!X963</f>
        <v>0</v>
      </c>
      <c r="AJ963" s="13">
        <f>'Data Entry'!Y963</f>
        <v>0</v>
      </c>
      <c r="AK963" s="13">
        <f>'Data Entry'!Z963</f>
        <v>0</v>
      </c>
    </row>
    <row r="964" spans="1:37">
      <c r="A964" s="34">
        <f>'Data Entry'!A964</f>
        <v>0</v>
      </c>
      <c r="B964" s="34">
        <f>'Data Entry'!B964</f>
        <v>0</v>
      </c>
      <c r="C964" s="20">
        <f>IF('Data Entry'!C964="red",1,IF('Data Entry'!C964="blue",2,0))</f>
        <v>0</v>
      </c>
      <c r="D964" s="22">
        <f>'Data Entry'!D964</f>
        <v>0</v>
      </c>
      <c r="E964" s="22">
        <f>'Data Entry'!E964</f>
        <v>0</v>
      </c>
      <c r="F964" s="22">
        <f>'Data Entry'!F964</f>
        <v>0</v>
      </c>
      <c r="G964" s="22">
        <f>'Data Entry'!G964</f>
        <v>0</v>
      </c>
      <c r="H964" s="22">
        <f>'Data Entry'!H964</f>
        <v>0</v>
      </c>
      <c r="I964" s="22">
        <f t="shared" ref="I964:I1000" si="267">E964+F964</f>
        <v>0</v>
      </c>
      <c r="J964" s="22">
        <f t="shared" ref="J964:J1000" si="268">G964+H964</f>
        <v>0</v>
      </c>
      <c r="K964" s="22">
        <f t="shared" si="255"/>
        <v>0</v>
      </c>
      <c r="L964" s="22">
        <f t="shared" si="256"/>
        <v>0</v>
      </c>
      <c r="M964" s="22">
        <f t="shared" si="257"/>
        <v>0</v>
      </c>
      <c r="N964" s="22">
        <f t="shared" si="258"/>
        <v>0</v>
      </c>
      <c r="O964" s="22">
        <f t="shared" si="259"/>
        <v>0</v>
      </c>
      <c r="P964" s="35">
        <f>'Data Entry'!I964</f>
        <v>0</v>
      </c>
      <c r="Q964" s="35">
        <f>'Data Entry'!J964</f>
        <v>0</v>
      </c>
      <c r="R964" s="35">
        <f>'Data Entry'!K964</f>
        <v>0</v>
      </c>
      <c r="S964" s="35">
        <f>'Data Entry'!L964</f>
        <v>0</v>
      </c>
      <c r="T964" s="35">
        <f t="shared" si="260"/>
        <v>0</v>
      </c>
      <c r="U964" s="35">
        <f t="shared" si="261"/>
        <v>0</v>
      </c>
      <c r="V964" s="35" t="e">
        <f t="shared" ref="V964:V1000" si="269">P964/T964</f>
        <v>#DIV/0!</v>
      </c>
      <c r="W964" s="35" t="e">
        <f t="shared" ref="W964:W1000" si="270">R964/U964</f>
        <v>#DIV/0!</v>
      </c>
      <c r="X964" s="35">
        <f t="shared" ref="X964:X1000" si="271">(T964+U964)/2</f>
        <v>0</v>
      </c>
      <c r="Y964" s="35">
        <f t="shared" si="262"/>
        <v>0</v>
      </c>
      <c r="Z964" s="35">
        <f t="shared" si="263"/>
        <v>0</v>
      </c>
      <c r="AA964" s="35">
        <f t="shared" si="264"/>
        <v>0</v>
      </c>
      <c r="AB964" s="21">
        <f>'Data Entry'!S964</f>
        <v>0</v>
      </c>
      <c r="AC964" s="21">
        <f>'Data Entry'!T964</f>
        <v>0</v>
      </c>
      <c r="AD964" s="21">
        <f>'Data Entry'!U964</f>
        <v>0</v>
      </c>
      <c r="AE964" s="21">
        <f t="shared" si="265"/>
        <v>0</v>
      </c>
      <c r="AF964" s="13">
        <f>'Data Entry'!V964</f>
        <v>0</v>
      </c>
      <c r="AG964" s="13">
        <f t="shared" si="266"/>
        <v>0</v>
      </c>
      <c r="AH964" s="13">
        <f>'Data Entry'!W964</f>
        <v>0</v>
      </c>
      <c r="AI964" s="13">
        <f>'Data Entry'!X964</f>
        <v>0</v>
      </c>
      <c r="AJ964" s="13">
        <f>'Data Entry'!Y964</f>
        <v>0</v>
      </c>
      <c r="AK964" s="13">
        <f>'Data Entry'!Z964</f>
        <v>0</v>
      </c>
    </row>
    <row r="965" spans="1:37">
      <c r="A965" s="34">
        <f>'Data Entry'!A965</f>
        <v>0</v>
      </c>
      <c r="B965" s="34">
        <f>'Data Entry'!B965</f>
        <v>0</v>
      </c>
      <c r="C965" s="20">
        <f>IF('Data Entry'!C965="red",1,IF('Data Entry'!C965="blue",2,0))</f>
        <v>0</v>
      </c>
      <c r="D965" s="22">
        <f>'Data Entry'!D965</f>
        <v>0</v>
      </c>
      <c r="E965" s="22">
        <f>'Data Entry'!E965</f>
        <v>0</v>
      </c>
      <c r="F965" s="22">
        <f>'Data Entry'!F965</f>
        <v>0</v>
      </c>
      <c r="G965" s="22">
        <f>'Data Entry'!G965</f>
        <v>0</v>
      </c>
      <c r="H965" s="22">
        <f>'Data Entry'!H965</f>
        <v>0</v>
      </c>
      <c r="I965" s="22">
        <f t="shared" si="267"/>
        <v>0</v>
      </c>
      <c r="J965" s="22">
        <f t="shared" si="268"/>
        <v>0</v>
      </c>
      <c r="K965" s="22">
        <f t="shared" si="255"/>
        <v>0</v>
      </c>
      <c r="L965" s="22">
        <f t="shared" si="256"/>
        <v>0</v>
      </c>
      <c r="M965" s="22">
        <f t="shared" si="257"/>
        <v>0</v>
      </c>
      <c r="N965" s="22">
        <f t="shared" si="258"/>
        <v>0</v>
      </c>
      <c r="O965" s="22">
        <f t="shared" si="259"/>
        <v>0</v>
      </c>
      <c r="P965" s="35">
        <f>'Data Entry'!I965</f>
        <v>0</v>
      </c>
      <c r="Q965" s="35">
        <f>'Data Entry'!J965</f>
        <v>0</v>
      </c>
      <c r="R965" s="35">
        <f>'Data Entry'!K965</f>
        <v>0</v>
      </c>
      <c r="S965" s="35">
        <f>'Data Entry'!L965</f>
        <v>0</v>
      </c>
      <c r="T965" s="35">
        <f t="shared" si="260"/>
        <v>0</v>
      </c>
      <c r="U965" s="35">
        <f t="shared" si="261"/>
        <v>0</v>
      </c>
      <c r="V965" s="35" t="e">
        <f t="shared" si="269"/>
        <v>#DIV/0!</v>
      </c>
      <c r="W965" s="35" t="e">
        <f t="shared" si="270"/>
        <v>#DIV/0!</v>
      </c>
      <c r="X965" s="35">
        <f t="shared" si="271"/>
        <v>0</v>
      </c>
      <c r="Y965" s="35">
        <f t="shared" si="262"/>
        <v>0</v>
      </c>
      <c r="Z965" s="35">
        <f t="shared" si="263"/>
        <v>0</v>
      </c>
      <c r="AA965" s="35">
        <f t="shared" si="264"/>
        <v>0</v>
      </c>
      <c r="AB965" s="21">
        <f>'Data Entry'!S965</f>
        <v>0</v>
      </c>
      <c r="AC965" s="21">
        <f>'Data Entry'!T965</f>
        <v>0</v>
      </c>
      <c r="AD965" s="21">
        <f>'Data Entry'!U965</f>
        <v>0</v>
      </c>
      <c r="AE965" s="21">
        <f t="shared" si="265"/>
        <v>0</v>
      </c>
      <c r="AF965" s="13">
        <f>'Data Entry'!V965</f>
        <v>0</v>
      </c>
      <c r="AG965" s="13">
        <f t="shared" si="266"/>
        <v>0</v>
      </c>
      <c r="AH965" s="13">
        <f>'Data Entry'!W965</f>
        <v>0</v>
      </c>
      <c r="AI965" s="13">
        <f>'Data Entry'!X965</f>
        <v>0</v>
      </c>
      <c r="AJ965" s="13">
        <f>'Data Entry'!Y965</f>
        <v>0</v>
      </c>
      <c r="AK965" s="13">
        <f>'Data Entry'!Z965</f>
        <v>0</v>
      </c>
    </row>
    <row r="966" spans="1:37">
      <c r="A966" s="34">
        <f>'Data Entry'!A966</f>
        <v>0</v>
      </c>
      <c r="B966" s="34">
        <f>'Data Entry'!B966</f>
        <v>0</v>
      </c>
      <c r="C966" s="20">
        <f>IF('Data Entry'!C966="red",1,IF('Data Entry'!C966="blue",2,0))</f>
        <v>0</v>
      </c>
      <c r="D966" s="22">
        <f>'Data Entry'!D966</f>
        <v>0</v>
      </c>
      <c r="E966" s="22">
        <f>'Data Entry'!E966</f>
        <v>0</v>
      </c>
      <c r="F966" s="22">
        <f>'Data Entry'!F966</f>
        <v>0</v>
      </c>
      <c r="G966" s="22">
        <f>'Data Entry'!G966</f>
        <v>0</v>
      </c>
      <c r="H966" s="22">
        <f>'Data Entry'!H966</f>
        <v>0</v>
      </c>
      <c r="I966" s="22">
        <f t="shared" si="267"/>
        <v>0</v>
      </c>
      <c r="J966" s="22">
        <f t="shared" si="268"/>
        <v>0</v>
      </c>
      <c r="K966" s="22">
        <f t="shared" si="255"/>
        <v>0</v>
      </c>
      <c r="L966" s="22">
        <f t="shared" si="256"/>
        <v>0</v>
      </c>
      <c r="M966" s="22">
        <f t="shared" si="257"/>
        <v>0</v>
      </c>
      <c r="N966" s="22">
        <f t="shared" si="258"/>
        <v>0</v>
      </c>
      <c r="O966" s="22">
        <f t="shared" si="259"/>
        <v>0</v>
      </c>
      <c r="P966" s="35">
        <f>'Data Entry'!I966</f>
        <v>0</v>
      </c>
      <c r="Q966" s="35">
        <f>'Data Entry'!J966</f>
        <v>0</v>
      </c>
      <c r="R966" s="35">
        <f>'Data Entry'!K966</f>
        <v>0</v>
      </c>
      <c r="S966" s="35">
        <f>'Data Entry'!L966</f>
        <v>0</v>
      </c>
      <c r="T966" s="35">
        <f t="shared" si="260"/>
        <v>0</v>
      </c>
      <c r="U966" s="35">
        <f t="shared" si="261"/>
        <v>0</v>
      </c>
      <c r="V966" s="35" t="e">
        <f t="shared" si="269"/>
        <v>#DIV/0!</v>
      </c>
      <c r="W966" s="35" t="e">
        <f t="shared" si="270"/>
        <v>#DIV/0!</v>
      </c>
      <c r="X966" s="35">
        <f t="shared" si="271"/>
        <v>0</v>
      </c>
      <c r="Y966" s="35">
        <f t="shared" si="262"/>
        <v>0</v>
      </c>
      <c r="Z966" s="35">
        <f t="shared" si="263"/>
        <v>0</v>
      </c>
      <c r="AA966" s="35">
        <f t="shared" si="264"/>
        <v>0</v>
      </c>
      <c r="AB966" s="21">
        <f>'Data Entry'!S966</f>
        <v>0</v>
      </c>
      <c r="AC966" s="21">
        <f>'Data Entry'!T966</f>
        <v>0</v>
      </c>
      <c r="AD966" s="21">
        <f>'Data Entry'!U966</f>
        <v>0</v>
      </c>
      <c r="AE966" s="21">
        <f t="shared" si="265"/>
        <v>0</v>
      </c>
      <c r="AF966" s="13">
        <f>'Data Entry'!V966</f>
        <v>0</v>
      </c>
      <c r="AG966" s="13">
        <f t="shared" si="266"/>
        <v>0</v>
      </c>
      <c r="AH966" s="13">
        <f>'Data Entry'!W966</f>
        <v>0</v>
      </c>
      <c r="AI966" s="13">
        <f>'Data Entry'!X966</f>
        <v>0</v>
      </c>
      <c r="AJ966" s="13">
        <f>'Data Entry'!Y966</f>
        <v>0</v>
      </c>
      <c r="AK966" s="13">
        <f>'Data Entry'!Z966</f>
        <v>0</v>
      </c>
    </row>
    <row r="967" spans="1:37">
      <c r="A967" s="34">
        <f>'Data Entry'!A967</f>
        <v>0</v>
      </c>
      <c r="B967" s="34">
        <f>'Data Entry'!B967</f>
        <v>0</v>
      </c>
      <c r="C967" s="20">
        <f>IF('Data Entry'!C967="red",1,IF('Data Entry'!C967="blue",2,0))</f>
        <v>0</v>
      </c>
      <c r="D967" s="22">
        <f>'Data Entry'!D967</f>
        <v>0</v>
      </c>
      <c r="E967" s="22">
        <f>'Data Entry'!E967</f>
        <v>0</v>
      </c>
      <c r="F967" s="22">
        <f>'Data Entry'!F967</f>
        <v>0</v>
      </c>
      <c r="G967" s="22">
        <f>'Data Entry'!G967</f>
        <v>0</v>
      </c>
      <c r="H967" s="22">
        <f>'Data Entry'!H967</f>
        <v>0</v>
      </c>
      <c r="I967" s="22">
        <f t="shared" si="267"/>
        <v>0</v>
      </c>
      <c r="J967" s="22">
        <f t="shared" si="268"/>
        <v>0</v>
      </c>
      <c r="K967" s="22">
        <f t="shared" si="255"/>
        <v>0</v>
      </c>
      <c r="L967" s="22">
        <f t="shared" si="256"/>
        <v>0</v>
      </c>
      <c r="M967" s="22">
        <f t="shared" si="257"/>
        <v>0</v>
      </c>
      <c r="N967" s="22">
        <f t="shared" si="258"/>
        <v>0</v>
      </c>
      <c r="O967" s="22">
        <f t="shared" si="259"/>
        <v>0</v>
      </c>
      <c r="P967" s="35">
        <f>'Data Entry'!I967</f>
        <v>0</v>
      </c>
      <c r="Q967" s="35">
        <f>'Data Entry'!J967</f>
        <v>0</v>
      </c>
      <c r="R967" s="35">
        <f>'Data Entry'!K967</f>
        <v>0</v>
      </c>
      <c r="S967" s="35">
        <f>'Data Entry'!L967</f>
        <v>0</v>
      </c>
      <c r="T967" s="35">
        <f t="shared" si="260"/>
        <v>0</v>
      </c>
      <c r="U967" s="35">
        <f t="shared" si="261"/>
        <v>0</v>
      </c>
      <c r="V967" s="35" t="e">
        <f t="shared" si="269"/>
        <v>#DIV/0!</v>
      </c>
      <c r="W967" s="35" t="e">
        <f t="shared" si="270"/>
        <v>#DIV/0!</v>
      </c>
      <c r="X967" s="35">
        <f t="shared" si="271"/>
        <v>0</v>
      </c>
      <c r="Y967" s="35">
        <f t="shared" si="262"/>
        <v>0</v>
      </c>
      <c r="Z967" s="35">
        <f t="shared" si="263"/>
        <v>0</v>
      </c>
      <c r="AA967" s="35">
        <f t="shared" si="264"/>
        <v>0</v>
      </c>
      <c r="AB967" s="21">
        <f>'Data Entry'!S967</f>
        <v>0</v>
      </c>
      <c r="AC967" s="21">
        <f>'Data Entry'!T967</f>
        <v>0</v>
      </c>
      <c r="AD967" s="21">
        <f>'Data Entry'!U967</f>
        <v>0</v>
      </c>
      <c r="AE967" s="21">
        <f t="shared" si="265"/>
        <v>0</v>
      </c>
      <c r="AF967" s="13">
        <f>'Data Entry'!V967</f>
        <v>0</v>
      </c>
      <c r="AG967" s="13">
        <f t="shared" si="266"/>
        <v>0</v>
      </c>
      <c r="AH967" s="13">
        <f>'Data Entry'!W967</f>
        <v>0</v>
      </c>
      <c r="AI967" s="13">
        <f>'Data Entry'!X967</f>
        <v>0</v>
      </c>
      <c r="AJ967" s="13">
        <f>'Data Entry'!Y967</f>
        <v>0</v>
      </c>
      <c r="AK967" s="13">
        <f>'Data Entry'!Z967</f>
        <v>0</v>
      </c>
    </row>
    <row r="968" spans="1:37">
      <c r="A968" s="34">
        <f>'Data Entry'!A968</f>
        <v>0</v>
      </c>
      <c r="B968" s="34">
        <f>'Data Entry'!B968</f>
        <v>0</v>
      </c>
      <c r="C968" s="20">
        <f>IF('Data Entry'!C968="red",1,IF('Data Entry'!C968="blue",2,0))</f>
        <v>0</v>
      </c>
      <c r="D968" s="22">
        <f>'Data Entry'!D968</f>
        <v>0</v>
      </c>
      <c r="E968" s="22">
        <f>'Data Entry'!E968</f>
        <v>0</v>
      </c>
      <c r="F968" s="22">
        <f>'Data Entry'!F968</f>
        <v>0</v>
      </c>
      <c r="G968" s="22">
        <f>'Data Entry'!G968</f>
        <v>0</v>
      </c>
      <c r="H968" s="22">
        <f>'Data Entry'!H968</f>
        <v>0</v>
      </c>
      <c r="I968" s="22">
        <f t="shared" si="267"/>
        <v>0</v>
      </c>
      <c r="J968" s="22">
        <f t="shared" si="268"/>
        <v>0</v>
      </c>
      <c r="K968" s="22">
        <f t="shared" si="255"/>
        <v>0</v>
      </c>
      <c r="L968" s="22">
        <f t="shared" si="256"/>
        <v>0</v>
      </c>
      <c r="M968" s="22">
        <f t="shared" si="257"/>
        <v>0</v>
      </c>
      <c r="N968" s="22">
        <f t="shared" si="258"/>
        <v>0</v>
      </c>
      <c r="O968" s="22">
        <f t="shared" si="259"/>
        <v>0</v>
      </c>
      <c r="P968" s="35">
        <f>'Data Entry'!I968</f>
        <v>0</v>
      </c>
      <c r="Q968" s="35">
        <f>'Data Entry'!J968</f>
        <v>0</v>
      </c>
      <c r="R968" s="35">
        <f>'Data Entry'!K968</f>
        <v>0</v>
      </c>
      <c r="S968" s="35">
        <f>'Data Entry'!L968</f>
        <v>0</v>
      </c>
      <c r="T968" s="35">
        <f t="shared" si="260"/>
        <v>0</v>
      </c>
      <c r="U968" s="35">
        <f t="shared" si="261"/>
        <v>0</v>
      </c>
      <c r="V968" s="35" t="e">
        <f t="shared" si="269"/>
        <v>#DIV/0!</v>
      </c>
      <c r="W968" s="35" t="e">
        <f t="shared" si="270"/>
        <v>#DIV/0!</v>
      </c>
      <c r="X968" s="35">
        <f t="shared" si="271"/>
        <v>0</v>
      </c>
      <c r="Y968" s="35">
        <f t="shared" si="262"/>
        <v>0</v>
      </c>
      <c r="Z968" s="35">
        <f t="shared" si="263"/>
        <v>0</v>
      </c>
      <c r="AA968" s="35">
        <f t="shared" si="264"/>
        <v>0</v>
      </c>
      <c r="AB968" s="21">
        <f>'Data Entry'!S968</f>
        <v>0</v>
      </c>
      <c r="AC968" s="21">
        <f>'Data Entry'!T968</f>
        <v>0</v>
      </c>
      <c r="AD968" s="21">
        <f>'Data Entry'!U968</f>
        <v>0</v>
      </c>
      <c r="AE968" s="21">
        <f t="shared" si="265"/>
        <v>0</v>
      </c>
      <c r="AF968" s="13">
        <f>'Data Entry'!V968</f>
        <v>0</v>
      </c>
      <c r="AG968" s="13">
        <f t="shared" si="266"/>
        <v>0</v>
      </c>
      <c r="AH968" s="13">
        <f>'Data Entry'!W968</f>
        <v>0</v>
      </c>
      <c r="AI968" s="13">
        <f>'Data Entry'!X968</f>
        <v>0</v>
      </c>
      <c r="AJ968" s="13">
        <f>'Data Entry'!Y968</f>
        <v>0</v>
      </c>
      <c r="AK968" s="13">
        <f>'Data Entry'!Z968</f>
        <v>0</v>
      </c>
    </row>
    <row r="969" spans="1:37">
      <c r="A969" s="34">
        <f>'Data Entry'!A969</f>
        <v>0</v>
      </c>
      <c r="B969" s="34">
        <f>'Data Entry'!B969</f>
        <v>0</v>
      </c>
      <c r="C969" s="20">
        <f>IF('Data Entry'!C969="red",1,IF('Data Entry'!C969="blue",2,0))</f>
        <v>0</v>
      </c>
      <c r="D969" s="22">
        <f>'Data Entry'!D969</f>
        <v>0</v>
      </c>
      <c r="E969" s="22">
        <f>'Data Entry'!E969</f>
        <v>0</v>
      </c>
      <c r="F969" s="22">
        <f>'Data Entry'!F969</f>
        <v>0</v>
      </c>
      <c r="G969" s="22">
        <f>'Data Entry'!G969</f>
        <v>0</v>
      </c>
      <c r="H969" s="22">
        <f>'Data Entry'!H969</f>
        <v>0</v>
      </c>
      <c r="I969" s="22">
        <f t="shared" si="267"/>
        <v>0</v>
      </c>
      <c r="J969" s="22">
        <f t="shared" si="268"/>
        <v>0</v>
      </c>
      <c r="K969" s="22">
        <f t="shared" si="255"/>
        <v>0</v>
      </c>
      <c r="L969" s="22">
        <f t="shared" si="256"/>
        <v>0</v>
      </c>
      <c r="M969" s="22">
        <f t="shared" si="257"/>
        <v>0</v>
      </c>
      <c r="N969" s="22">
        <f t="shared" si="258"/>
        <v>0</v>
      </c>
      <c r="O969" s="22">
        <f t="shared" si="259"/>
        <v>0</v>
      </c>
      <c r="P969" s="35">
        <f>'Data Entry'!I969</f>
        <v>0</v>
      </c>
      <c r="Q969" s="35">
        <f>'Data Entry'!J969</f>
        <v>0</v>
      </c>
      <c r="R969" s="35">
        <f>'Data Entry'!K969</f>
        <v>0</v>
      </c>
      <c r="S969" s="35">
        <f>'Data Entry'!L969</f>
        <v>0</v>
      </c>
      <c r="T969" s="35">
        <f t="shared" si="260"/>
        <v>0</v>
      </c>
      <c r="U969" s="35">
        <f t="shared" si="261"/>
        <v>0</v>
      </c>
      <c r="V969" s="35" t="e">
        <f t="shared" si="269"/>
        <v>#DIV/0!</v>
      </c>
      <c r="W969" s="35" t="e">
        <f t="shared" si="270"/>
        <v>#DIV/0!</v>
      </c>
      <c r="X969" s="35">
        <f t="shared" si="271"/>
        <v>0</v>
      </c>
      <c r="Y969" s="35">
        <f t="shared" si="262"/>
        <v>0</v>
      </c>
      <c r="Z969" s="35">
        <f t="shared" si="263"/>
        <v>0</v>
      </c>
      <c r="AA969" s="35">
        <f t="shared" si="264"/>
        <v>0</v>
      </c>
      <c r="AB969" s="21">
        <f>'Data Entry'!S969</f>
        <v>0</v>
      </c>
      <c r="AC969" s="21">
        <f>'Data Entry'!T969</f>
        <v>0</v>
      </c>
      <c r="AD969" s="21">
        <f>'Data Entry'!U969</f>
        <v>0</v>
      </c>
      <c r="AE969" s="21">
        <f t="shared" si="265"/>
        <v>0</v>
      </c>
      <c r="AF969" s="13">
        <f>'Data Entry'!V969</f>
        <v>0</v>
      </c>
      <c r="AG969" s="13">
        <f t="shared" si="266"/>
        <v>0</v>
      </c>
      <c r="AH969" s="13">
        <f>'Data Entry'!W969</f>
        <v>0</v>
      </c>
      <c r="AI969" s="13">
        <f>'Data Entry'!X969</f>
        <v>0</v>
      </c>
      <c r="AJ969" s="13">
        <f>'Data Entry'!Y969</f>
        <v>0</v>
      </c>
      <c r="AK969" s="13">
        <f>'Data Entry'!Z969</f>
        <v>0</v>
      </c>
    </row>
    <row r="970" spans="1:37">
      <c r="A970" s="34">
        <f>'Data Entry'!A970</f>
        <v>0</v>
      </c>
      <c r="B970" s="34">
        <f>'Data Entry'!B970</f>
        <v>0</v>
      </c>
      <c r="C970" s="20">
        <f>IF('Data Entry'!C970="red",1,IF('Data Entry'!C970="blue",2,0))</f>
        <v>0</v>
      </c>
      <c r="D970" s="22">
        <f>'Data Entry'!D970</f>
        <v>0</v>
      </c>
      <c r="E970" s="22">
        <f>'Data Entry'!E970</f>
        <v>0</v>
      </c>
      <c r="F970" s="22">
        <f>'Data Entry'!F970</f>
        <v>0</v>
      </c>
      <c r="G970" s="22">
        <f>'Data Entry'!G970</f>
        <v>0</v>
      </c>
      <c r="H970" s="22">
        <f>'Data Entry'!H970</f>
        <v>0</v>
      </c>
      <c r="I970" s="22">
        <f t="shared" si="267"/>
        <v>0</v>
      </c>
      <c r="J970" s="22">
        <f t="shared" si="268"/>
        <v>0</v>
      </c>
      <c r="K970" s="22">
        <f t="shared" si="255"/>
        <v>0</v>
      </c>
      <c r="L970" s="22">
        <f t="shared" si="256"/>
        <v>0</v>
      </c>
      <c r="M970" s="22">
        <f t="shared" si="257"/>
        <v>0</v>
      </c>
      <c r="N970" s="22">
        <f t="shared" si="258"/>
        <v>0</v>
      </c>
      <c r="O970" s="22">
        <f t="shared" si="259"/>
        <v>0</v>
      </c>
      <c r="P970" s="35">
        <f>'Data Entry'!I970</f>
        <v>0</v>
      </c>
      <c r="Q970" s="35">
        <f>'Data Entry'!J970</f>
        <v>0</v>
      </c>
      <c r="R970" s="35">
        <f>'Data Entry'!K970</f>
        <v>0</v>
      </c>
      <c r="S970" s="35">
        <f>'Data Entry'!L970</f>
        <v>0</v>
      </c>
      <c r="T970" s="35">
        <f t="shared" si="260"/>
        <v>0</v>
      </c>
      <c r="U970" s="35">
        <f t="shared" si="261"/>
        <v>0</v>
      </c>
      <c r="V970" s="35" t="e">
        <f t="shared" si="269"/>
        <v>#DIV/0!</v>
      </c>
      <c r="W970" s="35" t="e">
        <f t="shared" si="270"/>
        <v>#DIV/0!</v>
      </c>
      <c r="X970" s="35">
        <f t="shared" si="271"/>
        <v>0</v>
      </c>
      <c r="Y970" s="35">
        <f t="shared" si="262"/>
        <v>0</v>
      </c>
      <c r="Z970" s="35">
        <f t="shared" si="263"/>
        <v>0</v>
      </c>
      <c r="AA970" s="35">
        <f t="shared" si="264"/>
        <v>0</v>
      </c>
      <c r="AB970" s="21">
        <f>'Data Entry'!S970</f>
        <v>0</v>
      </c>
      <c r="AC970" s="21">
        <f>'Data Entry'!T970</f>
        <v>0</v>
      </c>
      <c r="AD970" s="21">
        <f>'Data Entry'!U970</f>
        <v>0</v>
      </c>
      <c r="AE970" s="21">
        <f t="shared" si="265"/>
        <v>0</v>
      </c>
      <c r="AF970" s="13">
        <f>'Data Entry'!V970</f>
        <v>0</v>
      </c>
      <c r="AG970" s="13">
        <f t="shared" si="266"/>
        <v>0</v>
      </c>
      <c r="AH970" s="13">
        <f>'Data Entry'!W970</f>
        <v>0</v>
      </c>
      <c r="AI970" s="13">
        <f>'Data Entry'!X970</f>
        <v>0</v>
      </c>
      <c r="AJ970" s="13">
        <f>'Data Entry'!Y970</f>
        <v>0</v>
      </c>
      <c r="AK970" s="13">
        <f>'Data Entry'!Z970</f>
        <v>0</v>
      </c>
    </row>
    <row r="971" spans="1:37">
      <c r="A971" s="34">
        <f>'Data Entry'!A971</f>
        <v>0</v>
      </c>
      <c r="B971" s="34">
        <f>'Data Entry'!B971</f>
        <v>0</v>
      </c>
      <c r="C971" s="20">
        <f>IF('Data Entry'!C971="red",1,IF('Data Entry'!C971="blue",2,0))</f>
        <v>0</v>
      </c>
      <c r="D971" s="22">
        <f>'Data Entry'!D971</f>
        <v>0</v>
      </c>
      <c r="E971" s="22">
        <f>'Data Entry'!E971</f>
        <v>0</v>
      </c>
      <c r="F971" s="22">
        <f>'Data Entry'!F971</f>
        <v>0</v>
      </c>
      <c r="G971" s="22">
        <f>'Data Entry'!G971</f>
        <v>0</v>
      </c>
      <c r="H971" s="22">
        <f>'Data Entry'!H971</f>
        <v>0</v>
      </c>
      <c r="I971" s="22">
        <f t="shared" si="267"/>
        <v>0</v>
      </c>
      <c r="J971" s="22">
        <f t="shared" si="268"/>
        <v>0</v>
      </c>
      <c r="K971" s="22">
        <f t="shared" si="255"/>
        <v>0</v>
      </c>
      <c r="L971" s="22">
        <f t="shared" si="256"/>
        <v>0</v>
      </c>
      <c r="M971" s="22">
        <f t="shared" si="257"/>
        <v>0</v>
      </c>
      <c r="N971" s="22">
        <f t="shared" si="258"/>
        <v>0</v>
      </c>
      <c r="O971" s="22">
        <f t="shared" si="259"/>
        <v>0</v>
      </c>
      <c r="P971" s="35">
        <f>'Data Entry'!I971</f>
        <v>0</v>
      </c>
      <c r="Q971" s="35">
        <f>'Data Entry'!J971</f>
        <v>0</v>
      </c>
      <c r="R971" s="35">
        <f>'Data Entry'!K971</f>
        <v>0</v>
      </c>
      <c r="S971" s="35">
        <f>'Data Entry'!L971</f>
        <v>0</v>
      </c>
      <c r="T971" s="35">
        <f t="shared" si="260"/>
        <v>0</v>
      </c>
      <c r="U971" s="35">
        <f t="shared" si="261"/>
        <v>0</v>
      </c>
      <c r="V971" s="35" t="e">
        <f t="shared" si="269"/>
        <v>#DIV/0!</v>
      </c>
      <c r="W971" s="35" t="e">
        <f t="shared" si="270"/>
        <v>#DIV/0!</v>
      </c>
      <c r="X971" s="35">
        <f t="shared" si="271"/>
        <v>0</v>
      </c>
      <c r="Y971" s="35">
        <f t="shared" si="262"/>
        <v>0</v>
      </c>
      <c r="Z971" s="35">
        <f t="shared" si="263"/>
        <v>0</v>
      </c>
      <c r="AA971" s="35">
        <f t="shared" si="264"/>
        <v>0</v>
      </c>
      <c r="AB971" s="21">
        <f>'Data Entry'!S971</f>
        <v>0</v>
      </c>
      <c r="AC971" s="21">
        <f>'Data Entry'!T971</f>
        <v>0</v>
      </c>
      <c r="AD971" s="21">
        <f>'Data Entry'!U971</f>
        <v>0</v>
      </c>
      <c r="AE971" s="21">
        <f t="shared" si="265"/>
        <v>0</v>
      </c>
      <c r="AF971" s="13">
        <f>'Data Entry'!V971</f>
        <v>0</v>
      </c>
      <c r="AG971" s="13">
        <f t="shared" si="266"/>
        <v>0</v>
      </c>
      <c r="AH971" s="13">
        <f>'Data Entry'!W971</f>
        <v>0</v>
      </c>
      <c r="AI971" s="13">
        <f>'Data Entry'!X971</f>
        <v>0</v>
      </c>
      <c r="AJ971" s="13">
        <f>'Data Entry'!Y971</f>
        <v>0</v>
      </c>
      <c r="AK971" s="13">
        <f>'Data Entry'!Z971</f>
        <v>0</v>
      </c>
    </row>
    <row r="972" spans="1:37">
      <c r="A972" s="34">
        <f>'Data Entry'!A972</f>
        <v>0</v>
      </c>
      <c r="B972" s="34">
        <f>'Data Entry'!B972</f>
        <v>0</v>
      </c>
      <c r="C972" s="20">
        <f>IF('Data Entry'!C972="red",1,IF('Data Entry'!C972="blue",2,0))</f>
        <v>0</v>
      </c>
      <c r="D972" s="22">
        <f>'Data Entry'!D972</f>
        <v>0</v>
      </c>
      <c r="E972" s="22">
        <f>'Data Entry'!E972</f>
        <v>0</v>
      </c>
      <c r="F972" s="22">
        <f>'Data Entry'!F972</f>
        <v>0</v>
      </c>
      <c r="G972" s="22">
        <f>'Data Entry'!G972</f>
        <v>0</v>
      </c>
      <c r="H972" s="22">
        <f>'Data Entry'!H972</f>
        <v>0</v>
      </c>
      <c r="I972" s="22">
        <f t="shared" si="267"/>
        <v>0</v>
      </c>
      <c r="J972" s="22">
        <f t="shared" si="268"/>
        <v>0</v>
      </c>
      <c r="K972" s="22">
        <f t="shared" si="255"/>
        <v>0</v>
      </c>
      <c r="L972" s="22">
        <f t="shared" si="256"/>
        <v>0</v>
      </c>
      <c r="M972" s="22">
        <f t="shared" si="257"/>
        <v>0</v>
      </c>
      <c r="N972" s="22">
        <f t="shared" si="258"/>
        <v>0</v>
      </c>
      <c r="O972" s="22">
        <f t="shared" si="259"/>
        <v>0</v>
      </c>
      <c r="P972" s="35">
        <f>'Data Entry'!I972</f>
        <v>0</v>
      </c>
      <c r="Q972" s="35">
        <f>'Data Entry'!J972</f>
        <v>0</v>
      </c>
      <c r="R972" s="35">
        <f>'Data Entry'!K972</f>
        <v>0</v>
      </c>
      <c r="S972" s="35">
        <f>'Data Entry'!L972</f>
        <v>0</v>
      </c>
      <c r="T972" s="35">
        <f t="shared" si="260"/>
        <v>0</v>
      </c>
      <c r="U972" s="35">
        <f t="shared" si="261"/>
        <v>0</v>
      </c>
      <c r="V972" s="35" t="e">
        <f t="shared" si="269"/>
        <v>#DIV/0!</v>
      </c>
      <c r="W972" s="35" t="e">
        <f t="shared" si="270"/>
        <v>#DIV/0!</v>
      </c>
      <c r="X972" s="35">
        <f t="shared" si="271"/>
        <v>0</v>
      </c>
      <c r="Y972" s="35">
        <f t="shared" si="262"/>
        <v>0</v>
      </c>
      <c r="Z972" s="35">
        <f t="shared" si="263"/>
        <v>0</v>
      </c>
      <c r="AA972" s="35">
        <f t="shared" si="264"/>
        <v>0</v>
      </c>
      <c r="AB972" s="21">
        <f>'Data Entry'!S972</f>
        <v>0</v>
      </c>
      <c r="AC972" s="21">
        <f>'Data Entry'!T972</f>
        <v>0</v>
      </c>
      <c r="AD972" s="21">
        <f>'Data Entry'!U972</f>
        <v>0</v>
      </c>
      <c r="AE972" s="21">
        <f t="shared" si="265"/>
        <v>0</v>
      </c>
      <c r="AF972" s="13">
        <f>'Data Entry'!V972</f>
        <v>0</v>
      </c>
      <c r="AG972" s="13">
        <f t="shared" si="266"/>
        <v>0</v>
      </c>
      <c r="AH972" s="13">
        <f>'Data Entry'!W972</f>
        <v>0</v>
      </c>
      <c r="AI972" s="13">
        <f>'Data Entry'!X972</f>
        <v>0</v>
      </c>
      <c r="AJ972" s="13">
        <f>'Data Entry'!Y972</f>
        <v>0</v>
      </c>
      <c r="AK972" s="13">
        <f>'Data Entry'!Z972</f>
        <v>0</v>
      </c>
    </row>
    <row r="973" spans="1:37">
      <c r="A973" s="34">
        <f>'Data Entry'!A973</f>
        <v>0</v>
      </c>
      <c r="B973" s="34">
        <f>'Data Entry'!B973</f>
        <v>0</v>
      </c>
      <c r="C973" s="20">
        <f>IF('Data Entry'!C973="red",1,IF('Data Entry'!C973="blue",2,0))</f>
        <v>0</v>
      </c>
      <c r="D973" s="22">
        <f>'Data Entry'!D973</f>
        <v>0</v>
      </c>
      <c r="E973" s="22">
        <f>'Data Entry'!E973</f>
        <v>0</v>
      </c>
      <c r="F973" s="22">
        <f>'Data Entry'!F973</f>
        <v>0</v>
      </c>
      <c r="G973" s="22">
        <f>'Data Entry'!G973</f>
        <v>0</v>
      </c>
      <c r="H973" s="22">
        <f>'Data Entry'!H973</f>
        <v>0</v>
      </c>
      <c r="I973" s="22">
        <f t="shared" si="267"/>
        <v>0</v>
      </c>
      <c r="J973" s="22">
        <f t="shared" si="268"/>
        <v>0</v>
      </c>
      <c r="K973" s="22">
        <f t="shared" si="255"/>
        <v>0</v>
      </c>
      <c r="L973" s="22">
        <f t="shared" si="256"/>
        <v>0</v>
      </c>
      <c r="M973" s="22">
        <f t="shared" si="257"/>
        <v>0</v>
      </c>
      <c r="N973" s="22">
        <f t="shared" si="258"/>
        <v>0</v>
      </c>
      <c r="O973" s="22">
        <f t="shared" si="259"/>
        <v>0</v>
      </c>
      <c r="P973" s="35">
        <f>'Data Entry'!I973</f>
        <v>0</v>
      </c>
      <c r="Q973" s="35">
        <f>'Data Entry'!J973</f>
        <v>0</v>
      </c>
      <c r="R973" s="35">
        <f>'Data Entry'!K973</f>
        <v>0</v>
      </c>
      <c r="S973" s="35">
        <f>'Data Entry'!L973</f>
        <v>0</v>
      </c>
      <c r="T973" s="35">
        <f t="shared" si="260"/>
        <v>0</v>
      </c>
      <c r="U973" s="35">
        <f t="shared" si="261"/>
        <v>0</v>
      </c>
      <c r="V973" s="35" t="e">
        <f t="shared" si="269"/>
        <v>#DIV/0!</v>
      </c>
      <c r="W973" s="35" t="e">
        <f t="shared" si="270"/>
        <v>#DIV/0!</v>
      </c>
      <c r="X973" s="35">
        <f t="shared" si="271"/>
        <v>0</v>
      </c>
      <c r="Y973" s="35">
        <f t="shared" si="262"/>
        <v>0</v>
      </c>
      <c r="Z973" s="35">
        <f t="shared" si="263"/>
        <v>0</v>
      </c>
      <c r="AA973" s="35">
        <f t="shared" si="264"/>
        <v>0</v>
      </c>
      <c r="AB973" s="21">
        <f>'Data Entry'!S973</f>
        <v>0</v>
      </c>
      <c r="AC973" s="21">
        <f>'Data Entry'!T973</f>
        <v>0</v>
      </c>
      <c r="AD973" s="21">
        <f>'Data Entry'!U973</f>
        <v>0</v>
      </c>
      <c r="AE973" s="21">
        <f t="shared" si="265"/>
        <v>0</v>
      </c>
      <c r="AF973" s="13">
        <f>'Data Entry'!V973</f>
        <v>0</v>
      </c>
      <c r="AG973" s="13">
        <f t="shared" si="266"/>
        <v>0</v>
      </c>
      <c r="AH973" s="13">
        <f>'Data Entry'!W973</f>
        <v>0</v>
      </c>
      <c r="AI973" s="13">
        <f>'Data Entry'!X973</f>
        <v>0</v>
      </c>
      <c r="AJ973" s="13">
        <f>'Data Entry'!Y973</f>
        <v>0</v>
      </c>
      <c r="AK973" s="13">
        <f>'Data Entry'!Z973</f>
        <v>0</v>
      </c>
    </row>
    <row r="974" spans="1:37">
      <c r="A974" s="34">
        <f>'Data Entry'!A974</f>
        <v>0</v>
      </c>
      <c r="B974" s="34">
        <f>'Data Entry'!B974</f>
        <v>0</v>
      </c>
      <c r="C974" s="20">
        <f>IF('Data Entry'!C974="red",1,IF('Data Entry'!C974="blue",2,0))</f>
        <v>0</v>
      </c>
      <c r="D974" s="22">
        <f>'Data Entry'!D974</f>
        <v>0</v>
      </c>
      <c r="E974" s="22">
        <f>'Data Entry'!E974</f>
        <v>0</v>
      </c>
      <c r="F974" s="22">
        <f>'Data Entry'!F974</f>
        <v>0</v>
      </c>
      <c r="G974" s="22">
        <f>'Data Entry'!G974</f>
        <v>0</v>
      </c>
      <c r="H974" s="22">
        <f>'Data Entry'!H974</f>
        <v>0</v>
      </c>
      <c r="I974" s="22">
        <f t="shared" si="267"/>
        <v>0</v>
      </c>
      <c r="J974" s="22">
        <f t="shared" si="268"/>
        <v>0</v>
      </c>
      <c r="K974" s="22">
        <f t="shared" si="255"/>
        <v>0</v>
      </c>
      <c r="L974" s="22">
        <f t="shared" si="256"/>
        <v>0</v>
      </c>
      <c r="M974" s="22">
        <f t="shared" si="257"/>
        <v>0</v>
      </c>
      <c r="N974" s="22">
        <f t="shared" si="258"/>
        <v>0</v>
      </c>
      <c r="O974" s="22">
        <f t="shared" si="259"/>
        <v>0</v>
      </c>
      <c r="P974" s="35">
        <f>'Data Entry'!I974</f>
        <v>0</v>
      </c>
      <c r="Q974" s="35">
        <f>'Data Entry'!J974</f>
        <v>0</v>
      </c>
      <c r="R974" s="35">
        <f>'Data Entry'!K974</f>
        <v>0</v>
      </c>
      <c r="S974" s="35">
        <f>'Data Entry'!L974</f>
        <v>0</v>
      </c>
      <c r="T974" s="35">
        <f t="shared" si="260"/>
        <v>0</v>
      </c>
      <c r="U974" s="35">
        <f t="shared" si="261"/>
        <v>0</v>
      </c>
      <c r="V974" s="35" t="e">
        <f t="shared" si="269"/>
        <v>#DIV/0!</v>
      </c>
      <c r="W974" s="35" t="e">
        <f t="shared" si="270"/>
        <v>#DIV/0!</v>
      </c>
      <c r="X974" s="35">
        <f t="shared" si="271"/>
        <v>0</v>
      </c>
      <c r="Y974" s="35">
        <f t="shared" si="262"/>
        <v>0</v>
      </c>
      <c r="Z974" s="35">
        <f t="shared" si="263"/>
        <v>0</v>
      </c>
      <c r="AA974" s="35">
        <f t="shared" si="264"/>
        <v>0</v>
      </c>
      <c r="AB974" s="21">
        <f>'Data Entry'!S974</f>
        <v>0</v>
      </c>
      <c r="AC974" s="21">
        <f>'Data Entry'!T974</f>
        <v>0</v>
      </c>
      <c r="AD974" s="21">
        <f>'Data Entry'!U974</f>
        <v>0</v>
      </c>
      <c r="AE974" s="21">
        <f t="shared" si="265"/>
        <v>0</v>
      </c>
      <c r="AF974" s="13">
        <f>'Data Entry'!V974</f>
        <v>0</v>
      </c>
      <c r="AG974" s="13">
        <f t="shared" si="266"/>
        <v>0</v>
      </c>
      <c r="AH974" s="13">
        <f>'Data Entry'!W974</f>
        <v>0</v>
      </c>
      <c r="AI974" s="13">
        <f>'Data Entry'!X974</f>
        <v>0</v>
      </c>
      <c r="AJ974" s="13">
        <f>'Data Entry'!Y974</f>
        <v>0</v>
      </c>
      <c r="AK974" s="13">
        <f>'Data Entry'!Z974</f>
        <v>0</v>
      </c>
    </row>
    <row r="975" spans="1:37">
      <c r="A975" s="34">
        <f>'Data Entry'!A975</f>
        <v>0</v>
      </c>
      <c r="B975" s="34">
        <f>'Data Entry'!B975</f>
        <v>0</v>
      </c>
      <c r="C975" s="20">
        <f>IF('Data Entry'!C975="red",1,IF('Data Entry'!C975="blue",2,0))</f>
        <v>0</v>
      </c>
      <c r="D975" s="22">
        <f>'Data Entry'!D975</f>
        <v>0</v>
      </c>
      <c r="E975" s="22">
        <f>'Data Entry'!E975</f>
        <v>0</v>
      </c>
      <c r="F975" s="22">
        <f>'Data Entry'!F975</f>
        <v>0</v>
      </c>
      <c r="G975" s="22">
        <f>'Data Entry'!G975</f>
        <v>0</v>
      </c>
      <c r="H975" s="22">
        <f>'Data Entry'!H975</f>
        <v>0</v>
      </c>
      <c r="I975" s="22">
        <f t="shared" si="267"/>
        <v>0</v>
      </c>
      <c r="J975" s="22">
        <f t="shared" si="268"/>
        <v>0</v>
      </c>
      <c r="K975" s="22">
        <f t="shared" si="255"/>
        <v>0</v>
      </c>
      <c r="L975" s="22">
        <f t="shared" si="256"/>
        <v>0</v>
      </c>
      <c r="M975" s="22">
        <f t="shared" si="257"/>
        <v>0</v>
      </c>
      <c r="N975" s="22">
        <f t="shared" si="258"/>
        <v>0</v>
      </c>
      <c r="O975" s="22">
        <f t="shared" si="259"/>
        <v>0</v>
      </c>
      <c r="P975" s="35">
        <f>'Data Entry'!I975</f>
        <v>0</v>
      </c>
      <c r="Q975" s="35">
        <f>'Data Entry'!J975</f>
        <v>0</v>
      </c>
      <c r="R975" s="35">
        <f>'Data Entry'!K975</f>
        <v>0</v>
      </c>
      <c r="S975" s="35">
        <f>'Data Entry'!L975</f>
        <v>0</v>
      </c>
      <c r="T975" s="35">
        <f t="shared" si="260"/>
        <v>0</v>
      </c>
      <c r="U975" s="35">
        <f t="shared" si="261"/>
        <v>0</v>
      </c>
      <c r="V975" s="35" t="e">
        <f t="shared" si="269"/>
        <v>#DIV/0!</v>
      </c>
      <c r="W975" s="35" t="e">
        <f t="shared" si="270"/>
        <v>#DIV/0!</v>
      </c>
      <c r="X975" s="35">
        <f t="shared" si="271"/>
        <v>0</v>
      </c>
      <c r="Y975" s="35">
        <f t="shared" si="262"/>
        <v>0</v>
      </c>
      <c r="Z975" s="35">
        <f t="shared" si="263"/>
        <v>0</v>
      </c>
      <c r="AA975" s="35">
        <f t="shared" si="264"/>
        <v>0</v>
      </c>
      <c r="AB975" s="21">
        <f>'Data Entry'!S975</f>
        <v>0</v>
      </c>
      <c r="AC975" s="21">
        <f>'Data Entry'!T975</f>
        <v>0</v>
      </c>
      <c r="AD975" s="21">
        <f>'Data Entry'!U975</f>
        <v>0</v>
      </c>
      <c r="AE975" s="21">
        <f t="shared" si="265"/>
        <v>0</v>
      </c>
      <c r="AF975" s="13">
        <f>'Data Entry'!V975</f>
        <v>0</v>
      </c>
      <c r="AG975" s="13">
        <f t="shared" si="266"/>
        <v>0</v>
      </c>
      <c r="AH975" s="13">
        <f>'Data Entry'!W975</f>
        <v>0</v>
      </c>
      <c r="AI975" s="13">
        <f>'Data Entry'!X975</f>
        <v>0</v>
      </c>
      <c r="AJ975" s="13">
        <f>'Data Entry'!Y975</f>
        <v>0</v>
      </c>
      <c r="AK975" s="13">
        <f>'Data Entry'!Z975</f>
        <v>0</v>
      </c>
    </row>
    <row r="976" spans="1:37">
      <c r="A976" s="34">
        <f>'Data Entry'!A976</f>
        <v>0</v>
      </c>
      <c r="B976" s="34">
        <f>'Data Entry'!B976</f>
        <v>0</v>
      </c>
      <c r="C976" s="20">
        <f>IF('Data Entry'!C976="red",1,IF('Data Entry'!C976="blue",2,0))</f>
        <v>0</v>
      </c>
      <c r="D976" s="22">
        <f>'Data Entry'!D976</f>
        <v>0</v>
      </c>
      <c r="E976" s="22">
        <f>'Data Entry'!E976</f>
        <v>0</v>
      </c>
      <c r="F976" s="22">
        <f>'Data Entry'!F976</f>
        <v>0</v>
      </c>
      <c r="G976" s="22">
        <f>'Data Entry'!G976</f>
        <v>0</v>
      </c>
      <c r="H976" s="22">
        <f>'Data Entry'!H976</f>
        <v>0</v>
      </c>
      <c r="I976" s="22">
        <f t="shared" si="267"/>
        <v>0</v>
      </c>
      <c r="J976" s="22">
        <f t="shared" si="268"/>
        <v>0</v>
      </c>
      <c r="K976" s="22">
        <f t="shared" si="255"/>
        <v>0</v>
      </c>
      <c r="L976" s="22">
        <f t="shared" si="256"/>
        <v>0</v>
      </c>
      <c r="M976" s="22">
        <f t="shared" si="257"/>
        <v>0</v>
      </c>
      <c r="N976" s="22">
        <f t="shared" si="258"/>
        <v>0</v>
      </c>
      <c r="O976" s="22">
        <f t="shared" si="259"/>
        <v>0</v>
      </c>
      <c r="P976" s="35">
        <f>'Data Entry'!I976</f>
        <v>0</v>
      </c>
      <c r="Q976" s="35">
        <f>'Data Entry'!J976</f>
        <v>0</v>
      </c>
      <c r="R976" s="35">
        <f>'Data Entry'!K976</f>
        <v>0</v>
      </c>
      <c r="S976" s="35">
        <f>'Data Entry'!L976</f>
        <v>0</v>
      </c>
      <c r="T976" s="35">
        <f t="shared" si="260"/>
        <v>0</v>
      </c>
      <c r="U976" s="35">
        <f t="shared" si="261"/>
        <v>0</v>
      </c>
      <c r="V976" s="35" t="e">
        <f t="shared" si="269"/>
        <v>#DIV/0!</v>
      </c>
      <c r="W976" s="35" t="e">
        <f t="shared" si="270"/>
        <v>#DIV/0!</v>
      </c>
      <c r="X976" s="35">
        <f t="shared" si="271"/>
        <v>0</v>
      </c>
      <c r="Y976" s="35">
        <f t="shared" si="262"/>
        <v>0</v>
      </c>
      <c r="Z976" s="35">
        <f t="shared" si="263"/>
        <v>0</v>
      </c>
      <c r="AA976" s="35">
        <f t="shared" si="264"/>
        <v>0</v>
      </c>
      <c r="AB976" s="21">
        <f>'Data Entry'!S976</f>
        <v>0</v>
      </c>
      <c r="AC976" s="21">
        <f>'Data Entry'!T976</f>
        <v>0</v>
      </c>
      <c r="AD976" s="21">
        <f>'Data Entry'!U976</f>
        <v>0</v>
      </c>
      <c r="AE976" s="21">
        <f t="shared" si="265"/>
        <v>0</v>
      </c>
      <c r="AF976" s="13">
        <f>'Data Entry'!V976</f>
        <v>0</v>
      </c>
      <c r="AG976" s="13">
        <f t="shared" si="266"/>
        <v>0</v>
      </c>
      <c r="AH976" s="13">
        <f>'Data Entry'!W976</f>
        <v>0</v>
      </c>
      <c r="AI976" s="13">
        <f>'Data Entry'!X976</f>
        <v>0</v>
      </c>
      <c r="AJ976" s="13">
        <f>'Data Entry'!Y976</f>
        <v>0</v>
      </c>
      <c r="AK976" s="13">
        <f>'Data Entry'!Z976</f>
        <v>0</v>
      </c>
    </row>
    <row r="977" spans="1:37">
      <c r="A977" s="34">
        <f>'Data Entry'!A977</f>
        <v>0</v>
      </c>
      <c r="B977" s="34">
        <f>'Data Entry'!B977</f>
        <v>0</v>
      </c>
      <c r="C977" s="20">
        <f>IF('Data Entry'!C977="red",1,IF('Data Entry'!C977="blue",2,0))</f>
        <v>0</v>
      </c>
      <c r="D977" s="22">
        <f>'Data Entry'!D977</f>
        <v>0</v>
      </c>
      <c r="E977" s="22">
        <f>'Data Entry'!E977</f>
        <v>0</v>
      </c>
      <c r="F977" s="22">
        <f>'Data Entry'!F977</f>
        <v>0</v>
      </c>
      <c r="G977" s="22">
        <f>'Data Entry'!G977</f>
        <v>0</v>
      </c>
      <c r="H977" s="22">
        <f>'Data Entry'!H977</f>
        <v>0</v>
      </c>
      <c r="I977" s="22">
        <f t="shared" si="267"/>
        <v>0</v>
      </c>
      <c r="J977" s="22">
        <f t="shared" si="268"/>
        <v>0</v>
      </c>
      <c r="K977" s="22">
        <f t="shared" si="255"/>
        <v>0</v>
      </c>
      <c r="L977" s="22">
        <f t="shared" si="256"/>
        <v>0</v>
      </c>
      <c r="M977" s="22">
        <f t="shared" si="257"/>
        <v>0</v>
      </c>
      <c r="N977" s="22">
        <f t="shared" si="258"/>
        <v>0</v>
      </c>
      <c r="O977" s="22">
        <f t="shared" si="259"/>
        <v>0</v>
      </c>
      <c r="P977" s="35">
        <f>'Data Entry'!I977</f>
        <v>0</v>
      </c>
      <c r="Q977" s="35">
        <f>'Data Entry'!J977</f>
        <v>0</v>
      </c>
      <c r="R977" s="35">
        <f>'Data Entry'!K977</f>
        <v>0</v>
      </c>
      <c r="S977" s="35">
        <f>'Data Entry'!L977</f>
        <v>0</v>
      </c>
      <c r="T977" s="35">
        <f t="shared" si="260"/>
        <v>0</v>
      </c>
      <c r="U977" s="35">
        <f t="shared" si="261"/>
        <v>0</v>
      </c>
      <c r="V977" s="35" t="e">
        <f t="shared" si="269"/>
        <v>#DIV/0!</v>
      </c>
      <c r="W977" s="35" t="e">
        <f t="shared" si="270"/>
        <v>#DIV/0!</v>
      </c>
      <c r="X977" s="35">
        <f t="shared" si="271"/>
        <v>0</v>
      </c>
      <c r="Y977" s="35">
        <f t="shared" si="262"/>
        <v>0</v>
      </c>
      <c r="Z977" s="35">
        <f t="shared" si="263"/>
        <v>0</v>
      </c>
      <c r="AA977" s="35">
        <f t="shared" si="264"/>
        <v>0</v>
      </c>
      <c r="AB977" s="21">
        <f>'Data Entry'!S977</f>
        <v>0</v>
      </c>
      <c r="AC977" s="21">
        <f>'Data Entry'!T977</f>
        <v>0</v>
      </c>
      <c r="AD977" s="21">
        <f>'Data Entry'!U977</f>
        <v>0</v>
      </c>
      <c r="AE977" s="21">
        <f t="shared" si="265"/>
        <v>0</v>
      </c>
      <c r="AF977" s="13">
        <f>'Data Entry'!V977</f>
        <v>0</v>
      </c>
      <c r="AG977" s="13">
        <f t="shared" si="266"/>
        <v>0</v>
      </c>
      <c r="AH977" s="13">
        <f>'Data Entry'!W977</f>
        <v>0</v>
      </c>
      <c r="AI977" s="13">
        <f>'Data Entry'!X977</f>
        <v>0</v>
      </c>
      <c r="AJ977" s="13">
        <f>'Data Entry'!Y977</f>
        <v>0</v>
      </c>
      <c r="AK977" s="13">
        <f>'Data Entry'!Z977</f>
        <v>0</v>
      </c>
    </row>
    <row r="978" spans="1:37">
      <c r="A978" s="34">
        <f>'Data Entry'!A978</f>
        <v>0</v>
      </c>
      <c r="B978" s="34">
        <f>'Data Entry'!B978</f>
        <v>0</v>
      </c>
      <c r="C978" s="20">
        <f>IF('Data Entry'!C978="red",1,IF('Data Entry'!C978="blue",2,0))</f>
        <v>0</v>
      </c>
      <c r="D978" s="22">
        <f>'Data Entry'!D978</f>
        <v>0</v>
      </c>
      <c r="E978" s="22">
        <f>'Data Entry'!E978</f>
        <v>0</v>
      </c>
      <c r="F978" s="22">
        <f>'Data Entry'!F978</f>
        <v>0</v>
      </c>
      <c r="G978" s="22">
        <f>'Data Entry'!G978</f>
        <v>0</v>
      </c>
      <c r="H978" s="22">
        <f>'Data Entry'!H978</f>
        <v>0</v>
      </c>
      <c r="I978" s="22">
        <f t="shared" si="267"/>
        <v>0</v>
      </c>
      <c r="J978" s="22">
        <f t="shared" si="268"/>
        <v>0</v>
      </c>
      <c r="K978" s="22">
        <f t="shared" si="255"/>
        <v>0</v>
      </c>
      <c r="L978" s="22">
        <f t="shared" si="256"/>
        <v>0</v>
      </c>
      <c r="M978" s="22">
        <f t="shared" si="257"/>
        <v>0</v>
      </c>
      <c r="N978" s="22">
        <f t="shared" si="258"/>
        <v>0</v>
      </c>
      <c r="O978" s="22">
        <f t="shared" si="259"/>
        <v>0</v>
      </c>
      <c r="P978" s="35">
        <f>'Data Entry'!I978</f>
        <v>0</v>
      </c>
      <c r="Q978" s="35">
        <f>'Data Entry'!J978</f>
        <v>0</v>
      </c>
      <c r="R978" s="35">
        <f>'Data Entry'!K978</f>
        <v>0</v>
      </c>
      <c r="S978" s="35">
        <f>'Data Entry'!L978</f>
        <v>0</v>
      </c>
      <c r="T978" s="35">
        <f t="shared" si="260"/>
        <v>0</v>
      </c>
      <c r="U978" s="35">
        <f t="shared" si="261"/>
        <v>0</v>
      </c>
      <c r="V978" s="35" t="e">
        <f t="shared" si="269"/>
        <v>#DIV/0!</v>
      </c>
      <c r="W978" s="35" t="e">
        <f t="shared" si="270"/>
        <v>#DIV/0!</v>
      </c>
      <c r="X978" s="35">
        <f t="shared" si="271"/>
        <v>0</v>
      </c>
      <c r="Y978" s="35">
        <f t="shared" si="262"/>
        <v>0</v>
      </c>
      <c r="Z978" s="35">
        <f t="shared" si="263"/>
        <v>0</v>
      </c>
      <c r="AA978" s="35">
        <f t="shared" si="264"/>
        <v>0</v>
      </c>
      <c r="AB978" s="21">
        <f>'Data Entry'!S978</f>
        <v>0</v>
      </c>
      <c r="AC978" s="21">
        <f>'Data Entry'!T978</f>
        <v>0</v>
      </c>
      <c r="AD978" s="21">
        <f>'Data Entry'!U978</f>
        <v>0</v>
      </c>
      <c r="AE978" s="21">
        <f t="shared" si="265"/>
        <v>0</v>
      </c>
      <c r="AF978" s="13">
        <f>'Data Entry'!V978</f>
        <v>0</v>
      </c>
      <c r="AG978" s="13">
        <f t="shared" si="266"/>
        <v>0</v>
      </c>
      <c r="AH978" s="13">
        <f>'Data Entry'!W978</f>
        <v>0</v>
      </c>
      <c r="AI978" s="13">
        <f>'Data Entry'!X978</f>
        <v>0</v>
      </c>
      <c r="AJ978" s="13">
        <f>'Data Entry'!Y978</f>
        <v>0</v>
      </c>
      <c r="AK978" s="13">
        <f>'Data Entry'!Z978</f>
        <v>0</v>
      </c>
    </row>
    <row r="979" spans="1:37">
      <c r="A979" s="34">
        <f>'Data Entry'!A979</f>
        <v>0</v>
      </c>
      <c r="B979" s="34">
        <f>'Data Entry'!B979</f>
        <v>0</v>
      </c>
      <c r="C979" s="20">
        <f>IF('Data Entry'!C979="red",1,IF('Data Entry'!C979="blue",2,0))</f>
        <v>0</v>
      </c>
      <c r="D979" s="22">
        <f>'Data Entry'!D979</f>
        <v>0</v>
      </c>
      <c r="E979" s="22">
        <f>'Data Entry'!E979</f>
        <v>0</v>
      </c>
      <c r="F979" s="22">
        <f>'Data Entry'!F979</f>
        <v>0</v>
      </c>
      <c r="G979" s="22">
        <f>'Data Entry'!G979</f>
        <v>0</v>
      </c>
      <c r="H979" s="22">
        <f>'Data Entry'!H979</f>
        <v>0</v>
      </c>
      <c r="I979" s="22">
        <f t="shared" si="267"/>
        <v>0</v>
      </c>
      <c r="J979" s="22">
        <f t="shared" si="268"/>
        <v>0</v>
      </c>
      <c r="K979" s="22">
        <f t="shared" si="255"/>
        <v>0</v>
      </c>
      <c r="L979" s="22">
        <f t="shared" si="256"/>
        <v>0</v>
      </c>
      <c r="M979" s="22">
        <f t="shared" si="257"/>
        <v>0</v>
      </c>
      <c r="N979" s="22">
        <f t="shared" si="258"/>
        <v>0</v>
      </c>
      <c r="O979" s="22">
        <f t="shared" si="259"/>
        <v>0</v>
      </c>
      <c r="P979" s="35">
        <f>'Data Entry'!I979</f>
        <v>0</v>
      </c>
      <c r="Q979" s="35">
        <f>'Data Entry'!J979</f>
        <v>0</v>
      </c>
      <c r="R979" s="35">
        <f>'Data Entry'!K979</f>
        <v>0</v>
      </c>
      <c r="S979" s="35">
        <f>'Data Entry'!L979</f>
        <v>0</v>
      </c>
      <c r="T979" s="35">
        <f t="shared" si="260"/>
        <v>0</v>
      </c>
      <c r="U979" s="35">
        <f t="shared" si="261"/>
        <v>0</v>
      </c>
      <c r="V979" s="35" t="e">
        <f t="shared" si="269"/>
        <v>#DIV/0!</v>
      </c>
      <c r="W979" s="35" t="e">
        <f t="shared" si="270"/>
        <v>#DIV/0!</v>
      </c>
      <c r="X979" s="35">
        <f t="shared" si="271"/>
        <v>0</v>
      </c>
      <c r="Y979" s="35">
        <f t="shared" si="262"/>
        <v>0</v>
      </c>
      <c r="Z979" s="35">
        <f t="shared" si="263"/>
        <v>0</v>
      </c>
      <c r="AA979" s="35">
        <f t="shared" si="264"/>
        <v>0</v>
      </c>
      <c r="AB979" s="21">
        <f>'Data Entry'!S979</f>
        <v>0</v>
      </c>
      <c r="AC979" s="21">
        <f>'Data Entry'!T979</f>
        <v>0</v>
      </c>
      <c r="AD979" s="21">
        <f>'Data Entry'!U979</f>
        <v>0</v>
      </c>
      <c r="AE979" s="21">
        <f t="shared" si="265"/>
        <v>0</v>
      </c>
      <c r="AF979" s="13">
        <f>'Data Entry'!V979</f>
        <v>0</v>
      </c>
      <c r="AG979" s="13">
        <f t="shared" si="266"/>
        <v>0</v>
      </c>
      <c r="AH979" s="13">
        <f>'Data Entry'!W979</f>
        <v>0</v>
      </c>
      <c r="AI979" s="13">
        <f>'Data Entry'!X979</f>
        <v>0</v>
      </c>
      <c r="AJ979" s="13">
        <f>'Data Entry'!Y979</f>
        <v>0</v>
      </c>
      <c r="AK979" s="13">
        <f>'Data Entry'!Z979</f>
        <v>0</v>
      </c>
    </row>
    <row r="980" spans="1:37">
      <c r="A980" s="34">
        <f>'Data Entry'!A980</f>
        <v>0</v>
      </c>
      <c r="B980" s="34">
        <f>'Data Entry'!B980</f>
        <v>0</v>
      </c>
      <c r="C980" s="20">
        <f>IF('Data Entry'!C980="red",1,IF('Data Entry'!C980="blue",2,0))</f>
        <v>0</v>
      </c>
      <c r="D980" s="22">
        <f>'Data Entry'!D980</f>
        <v>0</v>
      </c>
      <c r="E980" s="22">
        <f>'Data Entry'!E980</f>
        <v>0</v>
      </c>
      <c r="F980" s="22">
        <f>'Data Entry'!F980</f>
        <v>0</v>
      </c>
      <c r="G980" s="22">
        <f>'Data Entry'!G980</f>
        <v>0</v>
      </c>
      <c r="H980" s="22">
        <f>'Data Entry'!H980</f>
        <v>0</v>
      </c>
      <c r="I980" s="22">
        <f t="shared" si="267"/>
        <v>0</v>
      </c>
      <c r="J980" s="22">
        <f t="shared" si="268"/>
        <v>0</v>
      </c>
      <c r="K980" s="22">
        <f t="shared" si="255"/>
        <v>0</v>
      </c>
      <c r="L980" s="22">
        <f t="shared" si="256"/>
        <v>0</v>
      </c>
      <c r="M980" s="22">
        <f t="shared" si="257"/>
        <v>0</v>
      </c>
      <c r="N980" s="22">
        <f t="shared" si="258"/>
        <v>0</v>
      </c>
      <c r="O980" s="22">
        <f t="shared" si="259"/>
        <v>0</v>
      </c>
      <c r="P980" s="35">
        <f>'Data Entry'!I980</f>
        <v>0</v>
      </c>
      <c r="Q980" s="35">
        <f>'Data Entry'!J980</f>
        <v>0</v>
      </c>
      <c r="R980" s="35">
        <f>'Data Entry'!K980</f>
        <v>0</v>
      </c>
      <c r="S980" s="35">
        <f>'Data Entry'!L980</f>
        <v>0</v>
      </c>
      <c r="T980" s="35">
        <f t="shared" si="260"/>
        <v>0</v>
      </c>
      <c r="U980" s="35">
        <f t="shared" si="261"/>
        <v>0</v>
      </c>
      <c r="V980" s="35" t="e">
        <f t="shared" si="269"/>
        <v>#DIV/0!</v>
      </c>
      <c r="W980" s="35" t="e">
        <f t="shared" si="270"/>
        <v>#DIV/0!</v>
      </c>
      <c r="X980" s="35">
        <f t="shared" si="271"/>
        <v>0</v>
      </c>
      <c r="Y980" s="35">
        <f t="shared" si="262"/>
        <v>0</v>
      </c>
      <c r="Z980" s="35">
        <f t="shared" si="263"/>
        <v>0</v>
      </c>
      <c r="AA980" s="35">
        <f t="shared" si="264"/>
        <v>0</v>
      </c>
      <c r="AB980" s="21">
        <f>'Data Entry'!S980</f>
        <v>0</v>
      </c>
      <c r="AC980" s="21">
        <f>'Data Entry'!T980</f>
        <v>0</v>
      </c>
      <c r="AD980" s="21">
        <f>'Data Entry'!U980</f>
        <v>0</v>
      </c>
      <c r="AE980" s="21">
        <f t="shared" si="265"/>
        <v>0</v>
      </c>
      <c r="AF980" s="13">
        <f>'Data Entry'!V980</f>
        <v>0</v>
      </c>
      <c r="AG980" s="13">
        <f t="shared" si="266"/>
        <v>0</v>
      </c>
      <c r="AH980" s="13">
        <f>'Data Entry'!W980</f>
        <v>0</v>
      </c>
      <c r="AI980" s="13">
        <f>'Data Entry'!X980</f>
        <v>0</v>
      </c>
      <c r="AJ980" s="13">
        <f>'Data Entry'!Y980</f>
        <v>0</v>
      </c>
      <c r="AK980" s="13">
        <f>'Data Entry'!Z980</f>
        <v>0</v>
      </c>
    </row>
    <row r="981" spans="1:37">
      <c r="A981" s="34">
        <f>'Data Entry'!A981</f>
        <v>0</v>
      </c>
      <c r="B981" s="34">
        <f>'Data Entry'!B981</f>
        <v>0</v>
      </c>
      <c r="C981" s="20">
        <f>IF('Data Entry'!C981="red",1,IF('Data Entry'!C981="blue",2,0))</f>
        <v>0</v>
      </c>
      <c r="D981" s="22">
        <f>'Data Entry'!D981</f>
        <v>0</v>
      </c>
      <c r="E981" s="22">
        <f>'Data Entry'!E981</f>
        <v>0</v>
      </c>
      <c r="F981" s="22">
        <f>'Data Entry'!F981</f>
        <v>0</v>
      </c>
      <c r="G981" s="22">
        <f>'Data Entry'!G981</f>
        <v>0</v>
      </c>
      <c r="H981" s="22">
        <f>'Data Entry'!H981</f>
        <v>0</v>
      </c>
      <c r="I981" s="22">
        <f t="shared" si="267"/>
        <v>0</v>
      </c>
      <c r="J981" s="22">
        <f t="shared" si="268"/>
        <v>0</v>
      </c>
      <c r="K981" s="22">
        <f t="shared" si="255"/>
        <v>0</v>
      </c>
      <c r="L981" s="22">
        <f t="shared" si="256"/>
        <v>0</v>
      </c>
      <c r="M981" s="22">
        <f t="shared" si="257"/>
        <v>0</v>
      </c>
      <c r="N981" s="22">
        <f t="shared" si="258"/>
        <v>0</v>
      </c>
      <c r="O981" s="22">
        <f t="shared" si="259"/>
        <v>0</v>
      </c>
      <c r="P981" s="35">
        <f>'Data Entry'!I981</f>
        <v>0</v>
      </c>
      <c r="Q981" s="35">
        <f>'Data Entry'!J981</f>
        <v>0</v>
      </c>
      <c r="R981" s="35">
        <f>'Data Entry'!K981</f>
        <v>0</v>
      </c>
      <c r="S981" s="35">
        <f>'Data Entry'!L981</f>
        <v>0</v>
      </c>
      <c r="T981" s="35">
        <f t="shared" si="260"/>
        <v>0</v>
      </c>
      <c r="U981" s="35">
        <f t="shared" si="261"/>
        <v>0</v>
      </c>
      <c r="V981" s="35" t="e">
        <f t="shared" si="269"/>
        <v>#DIV/0!</v>
      </c>
      <c r="W981" s="35" t="e">
        <f t="shared" si="270"/>
        <v>#DIV/0!</v>
      </c>
      <c r="X981" s="35">
        <f t="shared" si="271"/>
        <v>0</v>
      </c>
      <c r="Y981" s="35">
        <f t="shared" si="262"/>
        <v>0</v>
      </c>
      <c r="Z981" s="35">
        <f t="shared" si="263"/>
        <v>0</v>
      </c>
      <c r="AA981" s="35">
        <f t="shared" si="264"/>
        <v>0</v>
      </c>
      <c r="AB981" s="21">
        <f>'Data Entry'!S981</f>
        <v>0</v>
      </c>
      <c r="AC981" s="21">
        <f>'Data Entry'!T981</f>
        <v>0</v>
      </c>
      <c r="AD981" s="21">
        <f>'Data Entry'!U981</f>
        <v>0</v>
      </c>
      <c r="AE981" s="21">
        <f t="shared" si="265"/>
        <v>0</v>
      </c>
      <c r="AF981" s="13">
        <f>'Data Entry'!V981</f>
        <v>0</v>
      </c>
      <c r="AG981" s="13">
        <f t="shared" si="266"/>
        <v>0</v>
      </c>
      <c r="AH981" s="13">
        <f>'Data Entry'!W981</f>
        <v>0</v>
      </c>
      <c r="AI981" s="13">
        <f>'Data Entry'!X981</f>
        <v>0</v>
      </c>
      <c r="AJ981" s="13">
        <f>'Data Entry'!Y981</f>
        <v>0</v>
      </c>
      <c r="AK981" s="13">
        <f>'Data Entry'!Z981</f>
        <v>0</v>
      </c>
    </row>
    <row r="982" spans="1:37">
      <c r="A982" s="34">
        <f>'Data Entry'!A982</f>
        <v>0</v>
      </c>
      <c r="B982" s="34">
        <f>'Data Entry'!B982</f>
        <v>0</v>
      </c>
      <c r="C982" s="20">
        <f>IF('Data Entry'!C982="red",1,IF('Data Entry'!C982="blue",2,0))</f>
        <v>0</v>
      </c>
      <c r="D982" s="22">
        <f>'Data Entry'!D982</f>
        <v>0</v>
      </c>
      <c r="E982" s="22">
        <f>'Data Entry'!E982</f>
        <v>0</v>
      </c>
      <c r="F982" s="22">
        <f>'Data Entry'!F982</f>
        <v>0</v>
      </c>
      <c r="G982" s="22">
        <f>'Data Entry'!G982</f>
        <v>0</v>
      </c>
      <c r="H982" s="22">
        <f>'Data Entry'!H982</f>
        <v>0</v>
      </c>
      <c r="I982" s="22">
        <f t="shared" si="267"/>
        <v>0</v>
      </c>
      <c r="J982" s="22">
        <f t="shared" si="268"/>
        <v>0</v>
      </c>
      <c r="K982" s="22">
        <f t="shared" si="255"/>
        <v>0</v>
      </c>
      <c r="L982" s="22">
        <f t="shared" si="256"/>
        <v>0</v>
      </c>
      <c r="M982" s="22">
        <f t="shared" si="257"/>
        <v>0</v>
      </c>
      <c r="N982" s="22">
        <f t="shared" si="258"/>
        <v>0</v>
      </c>
      <c r="O982" s="22">
        <f t="shared" si="259"/>
        <v>0</v>
      </c>
      <c r="P982" s="35">
        <f>'Data Entry'!I982</f>
        <v>0</v>
      </c>
      <c r="Q982" s="35">
        <f>'Data Entry'!J982</f>
        <v>0</v>
      </c>
      <c r="R982" s="35">
        <f>'Data Entry'!K982</f>
        <v>0</v>
      </c>
      <c r="S982" s="35">
        <f>'Data Entry'!L982</f>
        <v>0</v>
      </c>
      <c r="T982" s="35">
        <f t="shared" si="260"/>
        <v>0</v>
      </c>
      <c r="U982" s="35">
        <f t="shared" si="261"/>
        <v>0</v>
      </c>
      <c r="V982" s="35" t="e">
        <f t="shared" si="269"/>
        <v>#DIV/0!</v>
      </c>
      <c r="W982" s="35" t="e">
        <f t="shared" si="270"/>
        <v>#DIV/0!</v>
      </c>
      <c r="X982" s="35">
        <f t="shared" si="271"/>
        <v>0</v>
      </c>
      <c r="Y982" s="35">
        <f t="shared" si="262"/>
        <v>0</v>
      </c>
      <c r="Z982" s="35">
        <f t="shared" si="263"/>
        <v>0</v>
      </c>
      <c r="AA982" s="35">
        <f t="shared" si="264"/>
        <v>0</v>
      </c>
      <c r="AB982" s="21">
        <f>'Data Entry'!S982</f>
        <v>0</v>
      </c>
      <c r="AC982" s="21">
        <f>'Data Entry'!T982</f>
        <v>0</v>
      </c>
      <c r="AD982" s="21">
        <f>'Data Entry'!U982</f>
        <v>0</v>
      </c>
      <c r="AE982" s="21">
        <f t="shared" si="265"/>
        <v>0</v>
      </c>
      <c r="AF982" s="13">
        <f>'Data Entry'!V982</f>
        <v>0</v>
      </c>
      <c r="AG982" s="13">
        <f t="shared" si="266"/>
        <v>0</v>
      </c>
      <c r="AH982" s="13">
        <f>'Data Entry'!W982</f>
        <v>0</v>
      </c>
      <c r="AI982" s="13">
        <f>'Data Entry'!X982</f>
        <v>0</v>
      </c>
      <c r="AJ982" s="13">
        <f>'Data Entry'!Y982</f>
        <v>0</v>
      </c>
      <c r="AK982" s="13">
        <f>'Data Entry'!Z982</f>
        <v>0</v>
      </c>
    </row>
    <row r="983" spans="1:37">
      <c r="A983" s="34">
        <f>'Data Entry'!A983</f>
        <v>0</v>
      </c>
      <c r="B983" s="34">
        <f>'Data Entry'!B983</f>
        <v>0</v>
      </c>
      <c r="C983" s="20">
        <f>IF('Data Entry'!C983="red",1,IF('Data Entry'!C983="blue",2,0))</f>
        <v>0</v>
      </c>
      <c r="D983" s="22">
        <f>'Data Entry'!D983</f>
        <v>0</v>
      </c>
      <c r="E983" s="22">
        <f>'Data Entry'!E983</f>
        <v>0</v>
      </c>
      <c r="F983" s="22">
        <f>'Data Entry'!F983</f>
        <v>0</v>
      </c>
      <c r="G983" s="22">
        <f>'Data Entry'!G983</f>
        <v>0</v>
      </c>
      <c r="H983" s="22">
        <f>'Data Entry'!H983</f>
        <v>0</v>
      </c>
      <c r="I983" s="22">
        <f t="shared" si="267"/>
        <v>0</v>
      </c>
      <c r="J983" s="22">
        <f t="shared" si="268"/>
        <v>0</v>
      </c>
      <c r="K983" s="22">
        <f t="shared" si="255"/>
        <v>0</v>
      </c>
      <c r="L983" s="22">
        <f t="shared" si="256"/>
        <v>0</v>
      </c>
      <c r="M983" s="22">
        <f t="shared" si="257"/>
        <v>0</v>
      </c>
      <c r="N983" s="22">
        <f t="shared" si="258"/>
        <v>0</v>
      </c>
      <c r="O983" s="22">
        <f t="shared" si="259"/>
        <v>0</v>
      </c>
      <c r="P983" s="35">
        <f>'Data Entry'!I983</f>
        <v>0</v>
      </c>
      <c r="Q983" s="35">
        <f>'Data Entry'!J983</f>
        <v>0</v>
      </c>
      <c r="R983" s="35">
        <f>'Data Entry'!K983</f>
        <v>0</v>
      </c>
      <c r="S983" s="35">
        <f>'Data Entry'!L983</f>
        <v>0</v>
      </c>
      <c r="T983" s="35">
        <f t="shared" si="260"/>
        <v>0</v>
      </c>
      <c r="U983" s="35">
        <f t="shared" si="261"/>
        <v>0</v>
      </c>
      <c r="V983" s="35" t="e">
        <f t="shared" si="269"/>
        <v>#DIV/0!</v>
      </c>
      <c r="W983" s="35" t="e">
        <f t="shared" si="270"/>
        <v>#DIV/0!</v>
      </c>
      <c r="X983" s="35">
        <f t="shared" si="271"/>
        <v>0</v>
      </c>
      <c r="Y983" s="35">
        <f t="shared" si="262"/>
        <v>0</v>
      </c>
      <c r="Z983" s="35">
        <f t="shared" si="263"/>
        <v>0</v>
      </c>
      <c r="AA983" s="35">
        <f t="shared" si="264"/>
        <v>0</v>
      </c>
      <c r="AB983" s="21">
        <f>'Data Entry'!S983</f>
        <v>0</v>
      </c>
      <c r="AC983" s="21">
        <f>'Data Entry'!T983</f>
        <v>0</v>
      </c>
      <c r="AD983" s="21">
        <f>'Data Entry'!U983</f>
        <v>0</v>
      </c>
      <c r="AE983" s="21">
        <f t="shared" si="265"/>
        <v>0</v>
      </c>
      <c r="AF983" s="13">
        <f>'Data Entry'!V983</f>
        <v>0</v>
      </c>
      <c r="AG983" s="13">
        <f t="shared" si="266"/>
        <v>0</v>
      </c>
      <c r="AH983" s="13">
        <f>'Data Entry'!W983</f>
        <v>0</v>
      </c>
      <c r="AI983" s="13">
        <f>'Data Entry'!X983</f>
        <v>0</v>
      </c>
      <c r="AJ983" s="13">
        <f>'Data Entry'!Y983</f>
        <v>0</v>
      </c>
      <c r="AK983" s="13">
        <f>'Data Entry'!Z983</f>
        <v>0</v>
      </c>
    </row>
    <row r="984" spans="1:37">
      <c r="A984" s="34">
        <f>'Data Entry'!A984</f>
        <v>0</v>
      </c>
      <c r="B984" s="34">
        <f>'Data Entry'!B984</f>
        <v>0</v>
      </c>
      <c r="C984" s="20">
        <f>IF('Data Entry'!C984="red",1,IF('Data Entry'!C984="blue",2,0))</f>
        <v>0</v>
      </c>
      <c r="D984" s="22">
        <f>'Data Entry'!D984</f>
        <v>0</v>
      </c>
      <c r="E984" s="22">
        <f>'Data Entry'!E984</f>
        <v>0</v>
      </c>
      <c r="F984" s="22">
        <f>'Data Entry'!F984</f>
        <v>0</v>
      </c>
      <c r="G984" s="22">
        <f>'Data Entry'!G984</f>
        <v>0</v>
      </c>
      <c r="H984" s="22">
        <f>'Data Entry'!H984</f>
        <v>0</v>
      </c>
      <c r="I984" s="22">
        <f t="shared" si="267"/>
        <v>0</v>
      </c>
      <c r="J984" s="22">
        <f t="shared" si="268"/>
        <v>0</v>
      </c>
      <c r="K984" s="22">
        <f t="shared" si="255"/>
        <v>0</v>
      </c>
      <c r="L984" s="22">
        <f t="shared" si="256"/>
        <v>0</v>
      </c>
      <c r="M984" s="22">
        <f t="shared" si="257"/>
        <v>0</v>
      </c>
      <c r="N984" s="22">
        <f t="shared" si="258"/>
        <v>0</v>
      </c>
      <c r="O984" s="22">
        <f t="shared" si="259"/>
        <v>0</v>
      </c>
      <c r="P984" s="35">
        <f>'Data Entry'!I984</f>
        <v>0</v>
      </c>
      <c r="Q984" s="35">
        <f>'Data Entry'!J984</f>
        <v>0</v>
      </c>
      <c r="R984" s="35">
        <f>'Data Entry'!K984</f>
        <v>0</v>
      </c>
      <c r="S984" s="35">
        <f>'Data Entry'!L984</f>
        <v>0</v>
      </c>
      <c r="T984" s="35">
        <f t="shared" si="260"/>
        <v>0</v>
      </c>
      <c r="U984" s="35">
        <f t="shared" si="261"/>
        <v>0</v>
      </c>
      <c r="V984" s="35" t="e">
        <f t="shared" si="269"/>
        <v>#DIV/0!</v>
      </c>
      <c r="W984" s="35" t="e">
        <f t="shared" si="270"/>
        <v>#DIV/0!</v>
      </c>
      <c r="X984" s="35">
        <f t="shared" si="271"/>
        <v>0</v>
      </c>
      <c r="Y984" s="35">
        <f t="shared" si="262"/>
        <v>0</v>
      </c>
      <c r="Z984" s="35">
        <f t="shared" si="263"/>
        <v>0</v>
      </c>
      <c r="AA984" s="35">
        <f t="shared" si="264"/>
        <v>0</v>
      </c>
      <c r="AB984" s="21">
        <f>'Data Entry'!S984</f>
        <v>0</v>
      </c>
      <c r="AC984" s="21">
        <f>'Data Entry'!T984</f>
        <v>0</v>
      </c>
      <c r="AD984" s="21">
        <f>'Data Entry'!U984</f>
        <v>0</v>
      </c>
      <c r="AE984" s="21">
        <f t="shared" si="265"/>
        <v>0</v>
      </c>
      <c r="AF984" s="13">
        <f>'Data Entry'!V984</f>
        <v>0</v>
      </c>
      <c r="AG984" s="13">
        <f t="shared" si="266"/>
        <v>0</v>
      </c>
      <c r="AH984" s="13">
        <f>'Data Entry'!W984</f>
        <v>0</v>
      </c>
      <c r="AI984" s="13">
        <f>'Data Entry'!X984</f>
        <v>0</v>
      </c>
      <c r="AJ984" s="13">
        <f>'Data Entry'!Y984</f>
        <v>0</v>
      </c>
      <c r="AK984" s="13">
        <f>'Data Entry'!Z984</f>
        <v>0</v>
      </c>
    </row>
    <row r="985" spans="1:37">
      <c r="A985" s="34">
        <f>'Data Entry'!A985</f>
        <v>0</v>
      </c>
      <c r="B985" s="34">
        <f>'Data Entry'!B985</f>
        <v>0</v>
      </c>
      <c r="C985" s="20">
        <f>IF('Data Entry'!C985="red",1,IF('Data Entry'!C985="blue",2,0))</f>
        <v>0</v>
      </c>
      <c r="D985" s="22">
        <f>'Data Entry'!D985</f>
        <v>0</v>
      </c>
      <c r="E985" s="22">
        <f>'Data Entry'!E985</f>
        <v>0</v>
      </c>
      <c r="F985" s="22">
        <f>'Data Entry'!F985</f>
        <v>0</v>
      </c>
      <c r="G985" s="22">
        <f>'Data Entry'!G985</f>
        <v>0</v>
      </c>
      <c r="H985" s="22">
        <f>'Data Entry'!H985</f>
        <v>0</v>
      </c>
      <c r="I985" s="22">
        <f t="shared" si="267"/>
        <v>0</v>
      </c>
      <c r="J985" s="22">
        <f t="shared" si="268"/>
        <v>0</v>
      </c>
      <c r="K985" s="22">
        <f t="shared" si="255"/>
        <v>0</v>
      </c>
      <c r="L985" s="22">
        <f t="shared" si="256"/>
        <v>0</v>
      </c>
      <c r="M985" s="22">
        <f t="shared" si="257"/>
        <v>0</v>
      </c>
      <c r="N985" s="22">
        <f t="shared" si="258"/>
        <v>0</v>
      </c>
      <c r="O985" s="22">
        <f t="shared" si="259"/>
        <v>0</v>
      </c>
      <c r="P985" s="35">
        <f>'Data Entry'!I985</f>
        <v>0</v>
      </c>
      <c r="Q985" s="35">
        <f>'Data Entry'!J985</f>
        <v>0</v>
      </c>
      <c r="R985" s="35">
        <f>'Data Entry'!K985</f>
        <v>0</v>
      </c>
      <c r="S985" s="35">
        <f>'Data Entry'!L985</f>
        <v>0</v>
      </c>
      <c r="T985" s="35">
        <f t="shared" si="260"/>
        <v>0</v>
      </c>
      <c r="U985" s="35">
        <f t="shared" si="261"/>
        <v>0</v>
      </c>
      <c r="V985" s="35" t="e">
        <f t="shared" si="269"/>
        <v>#DIV/0!</v>
      </c>
      <c r="W985" s="35" t="e">
        <f t="shared" si="270"/>
        <v>#DIV/0!</v>
      </c>
      <c r="X985" s="35">
        <f t="shared" si="271"/>
        <v>0</v>
      </c>
      <c r="Y985" s="35">
        <f t="shared" si="262"/>
        <v>0</v>
      </c>
      <c r="Z985" s="35">
        <f t="shared" si="263"/>
        <v>0</v>
      </c>
      <c r="AA985" s="35">
        <f t="shared" si="264"/>
        <v>0</v>
      </c>
      <c r="AB985" s="21">
        <f>'Data Entry'!S985</f>
        <v>0</v>
      </c>
      <c r="AC985" s="21">
        <f>'Data Entry'!T985</f>
        <v>0</v>
      </c>
      <c r="AD985" s="21">
        <f>'Data Entry'!U985</f>
        <v>0</v>
      </c>
      <c r="AE985" s="21">
        <f t="shared" si="265"/>
        <v>0</v>
      </c>
      <c r="AF985" s="13">
        <f>'Data Entry'!V985</f>
        <v>0</v>
      </c>
      <c r="AG985" s="13">
        <f t="shared" si="266"/>
        <v>0</v>
      </c>
      <c r="AH985" s="13">
        <f>'Data Entry'!W985</f>
        <v>0</v>
      </c>
      <c r="AI985" s="13">
        <f>'Data Entry'!X985</f>
        <v>0</v>
      </c>
      <c r="AJ985" s="13">
        <f>'Data Entry'!Y985</f>
        <v>0</v>
      </c>
      <c r="AK985" s="13">
        <f>'Data Entry'!Z985</f>
        <v>0</v>
      </c>
    </row>
    <row r="986" spans="1:37">
      <c r="A986" s="34">
        <f>'Data Entry'!A986</f>
        <v>0</v>
      </c>
      <c r="B986" s="34">
        <f>'Data Entry'!B986</f>
        <v>0</v>
      </c>
      <c r="C986" s="20">
        <f>IF('Data Entry'!C986="red",1,IF('Data Entry'!C986="blue",2,0))</f>
        <v>0</v>
      </c>
      <c r="D986" s="22">
        <f>'Data Entry'!D986</f>
        <v>0</v>
      </c>
      <c r="E986" s="22">
        <f>'Data Entry'!E986</f>
        <v>0</v>
      </c>
      <c r="F986" s="22">
        <f>'Data Entry'!F986</f>
        <v>0</v>
      </c>
      <c r="G986" s="22">
        <f>'Data Entry'!G986</f>
        <v>0</v>
      </c>
      <c r="H986" s="22">
        <f>'Data Entry'!H986</f>
        <v>0</v>
      </c>
      <c r="I986" s="22">
        <f t="shared" si="267"/>
        <v>0</v>
      </c>
      <c r="J986" s="22">
        <f t="shared" si="268"/>
        <v>0</v>
      </c>
      <c r="K986" s="22">
        <f t="shared" si="255"/>
        <v>0</v>
      </c>
      <c r="L986" s="22">
        <f t="shared" si="256"/>
        <v>0</v>
      </c>
      <c r="M986" s="22">
        <f t="shared" si="257"/>
        <v>0</v>
      </c>
      <c r="N986" s="22">
        <f t="shared" si="258"/>
        <v>0</v>
      </c>
      <c r="O986" s="22">
        <f t="shared" si="259"/>
        <v>0</v>
      </c>
      <c r="P986" s="35">
        <f>'Data Entry'!I986</f>
        <v>0</v>
      </c>
      <c r="Q986" s="35">
        <f>'Data Entry'!J986</f>
        <v>0</v>
      </c>
      <c r="R986" s="35">
        <f>'Data Entry'!K986</f>
        <v>0</v>
      </c>
      <c r="S986" s="35">
        <f>'Data Entry'!L986</f>
        <v>0</v>
      </c>
      <c r="T986" s="35">
        <f t="shared" si="260"/>
        <v>0</v>
      </c>
      <c r="U986" s="35">
        <f t="shared" si="261"/>
        <v>0</v>
      </c>
      <c r="V986" s="35" t="e">
        <f t="shared" si="269"/>
        <v>#DIV/0!</v>
      </c>
      <c r="W986" s="35" t="e">
        <f t="shared" si="270"/>
        <v>#DIV/0!</v>
      </c>
      <c r="X986" s="35">
        <f t="shared" si="271"/>
        <v>0</v>
      </c>
      <c r="Y986" s="35">
        <f t="shared" si="262"/>
        <v>0</v>
      </c>
      <c r="Z986" s="35">
        <f t="shared" si="263"/>
        <v>0</v>
      </c>
      <c r="AA986" s="35">
        <f t="shared" si="264"/>
        <v>0</v>
      </c>
      <c r="AB986" s="21">
        <f>'Data Entry'!S986</f>
        <v>0</v>
      </c>
      <c r="AC986" s="21">
        <f>'Data Entry'!T986</f>
        <v>0</v>
      </c>
      <c r="AD986" s="21">
        <f>'Data Entry'!U986</f>
        <v>0</v>
      </c>
      <c r="AE986" s="21">
        <f t="shared" si="265"/>
        <v>0</v>
      </c>
      <c r="AF986" s="13">
        <f>'Data Entry'!V986</f>
        <v>0</v>
      </c>
      <c r="AG986" s="13">
        <f t="shared" si="266"/>
        <v>0</v>
      </c>
      <c r="AH986" s="13">
        <f>'Data Entry'!W986</f>
        <v>0</v>
      </c>
      <c r="AI986" s="13">
        <f>'Data Entry'!X986</f>
        <v>0</v>
      </c>
      <c r="AJ986" s="13">
        <f>'Data Entry'!Y986</f>
        <v>0</v>
      </c>
      <c r="AK986" s="13">
        <f>'Data Entry'!Z986</f>
        <v>0</v>
      </c>
    </row>
    <row r="987" spans="1:37">
      <c r="A987" s="34">
        <f>'Data Entry'!A987</f>
        <v>0</v>
      </c>
      <c r="B987" s="34">
        <f>'Data Entry'!B987</f>
        <v>0</v>
      </c>
      <c r="C987" s="20">
        <f>IF('Data Entry'!C987="red",1,IF('Data Entry'!C987="blue",2,0))</f>
        <v>0</v>
      </c>
      <c r="D987" s="22">
        <f>'Data Entry'!D987</f>
        <v>0</v>
      </c>
      <c r="E987" s="22">
        <f>'Data Entry'!E987</f>
        <v>0</v>
      </c>
      <c r="F987" s="22">
        <f>'Data Entry'!F987</f>
        <v>0</v>
      </c>
      <c r="G987" s="22">
        <f>'Data Entry'!G987</f>
        <v>0</v>
      </c>
      <c r="H987" s="22">
        <f>'Data Entry'!H987</f>
        <v>0</v>
      </c>
      <c r="I987" s="22">
        <f t="shared" si="267"/>
        <v>0</v>
      </c>
      <c r="J987" s="22">
        <f t="shared" si="268"/>
        <v>0</v>
      </c>
      <c r="K987" s="22">
        <f t="shared" si="255"/>
        <v>0</v>
      </c>
      <c r="L987" s="22">
        <f t="shared" si="256"/>
        <v>0</v>
      </c>
      <c r="M987" s="22">
        <f t="shared" si="257"/>
        <v>0</v>
      </c>
      <c r="N987" s="22">
        <f t="shared" si="258"/>
        <v>0</v>
      </c>
      <c r="O987" s="22">
        <f t="shared" si="259"/>
        <v>0</v>
      </c>
      <c r="P987" s="35">
        <f>'Data Entry'!I987</f>
        <v>0</v>
      </c>
      <c r="Q987" s="35">
        <f>'Data Entry'!J987</f>
        <v>0</v>
      </c>
      <c r="R987" s="35">
        <f>'Data Entry'!K987</f>
        <v>0</v>
      </c>
      <c r="S987" s="35">
        <f>'Data Entry'!L987</f>
        <v>0</v>
      </c>
      <c r="T987" s="35">
        <f t="shared" si="260"/>
        <v>0</v>
      </c>
      <c r="U987" s="35">
        <f t="shared" si="261"/>
        <v>0</v>
      </c>
      <c r="V987" s="35" t="e">
        <f t="shared" si="269"/>
        <v>#DIV/0!</v>
      </c>
      <c r="W987" s="35" t="e">
        <f t="shared" si="270"/>
        <v>#DIV/0!</v>
      </c>
      <c r="X987" s="35">
        <f t="shared" si="271"/>
        <v>0</v>
      </c>
      <c r="Y987" s="35">
        <f t="shared" si="262"/>
        <v>0</v>
      </c>
      <c r="Z987" s="35">
        <f t="shared" si="263"/>
        <v>0</v>
      </c>
      <c r="AA987" s="35">
        <f t="shared" si="264"/>
        <v>0</v>
      </c>
      <c r="AB987" s="21">
        <f>'Data Entry'!S987</f>
        <v>0</v>
      </c>
      <c r="AC987" s="21">
        <f>'Data Entry'!T987</f>
        <v>0</v>
      </c>
      <c r="AD987" s="21">
        <f>'Data Entry'!U987</f>
        <v>0</v>
      </c>
      <c r="AE987" s="21">
        <f t="shared" si="265"/>
        <v>0</v>
      </c>
      <c r="AF987" s="13">
        <f>'Data Entry'!V987</f>
        <v>0</v>
      </c>
      <c r="AG987" s="13">
        <f t="shared" si="266"/>
        <v>0</v>
      </c>
      <c r="AH987" s="13">
        <f>'Data Entry'!W987</f>
        <v>0</v>
      </c>
      <c r="AI987" s="13">
        <f>'Data Entry'!X987</f>
        <v>0</v>
      </c>
      <c r="AJ987" s="13">
        <f>'Data Entry'!Y987</f>
        <v>0</v>
      </c>
      <c r="AK987" s="13">
        <f>'Data Entry'!Z987</f>
        <v>0</v>
      </c>
    </row>
    <row r="988" spans="1:37">
      <c r="A988" s="34">
        <f>'Data Entry'!A988</f>
        <v>0</v>
      </c>
      <c r="B988" s="34">
        <f>'Data Entry'!B988</f>
        <v>0</v>
      </c>
      <c r="C988" s="20">
        <f>IF('Data Entry'!C988="red",1,IF('Data Entry'!C988="blue",2,0))</f>
        <v>0</v>
      </c>
      <c r="D988" s="22">
        <f>'Data Entry'!D988</f>
        <v>0</v>
      </c>
      <c r="E988" s="22">
        <f>'Data Entry'!E988</f>
        <v>0</v>
      </c>
      <c r="F988" s="22">
        <f>'Data Entry'!F988</f>
        <v>0</v>
      </c>
      <c r="G988" s="22">
        <f>'Data Entry'!G988</f>
        <v>0</v>
      </c>
      <c r="H988" s="22">
        <f>'Data Entry'!H988</f>
        <v>0</v>
      </c>
      <c r="I988" s="22">
        <f t="shared" si="267"/>
        <v>0</v>
      </c>
      <c r="J988" s="22">
        <f t="shared" si="268"/>
        <v>0</v>
      </c>
      <c r="K988" s="22">
        <f t="shared" si="255"/>
        <v>0</v>
      </c>
      <c r="L988" s="22">
        <f t="shared" si="256"/>
        <v>0</v>
      </c>
      <c r="M988" s="22">
        <f t="shared" si="257"/>
        <v>0</v>
      </c>
      <c r="N988" s="22">
        <f t="shared" si="258"/>
        <v>0</v>
      </c>
      <c r="O988" s="22">
        <f t="shared" si="259"/>
        <v>0</v>
      </c>
      <c r="P988" s="35">
        <f>'Data Entry'!I988</f>
        <v>0</v>
      </c>
      <c r="Q988" s="35">
        <f>'Data Entry'!J988</f>
        <v>0</v>
      </c>
      <c r="R988" s="35">
        <f>'Data Entry'!K988</f>
        <v>0</v>
      </c>
      <c r="S988" s="35">
        <f>'Data Entry'!L988</f>
        <v>0</v>
      </c>
      <c r="T988" s="35">
        <f t="shared" si="260"/>
        <v>0</v>
      </c>
      <c r="U988" s="35">
        <f t="shared" si="261"/>
        <v>0</v>
      </c>
      <c r="V988" s="35" t="e">
        <f t="shared" si="269"/>
        <v>#DIV/0!</v>
      </c>
      <c r="W988" s="35" t="e">
        <f t="shared" si="270"/>
        <v>#DIV/0!</v>
      </c>
      <c r="X988" s="35">
        <f t="shared" si="271"/>
        <v>0</v>
      </c>
      <c r="Y988" s="35">
        <f t="shared" si="262"/>
        <v>0</v>
      </c>
      <c r="Z988" s="35">
        <f t="shared" si="263"/>
        <v>0</v>
      </c>
      <c r="AA988" s="35">
        <f t="shared" si="264"/>
        <v>0</v>
      </c>
      <c r="AB988" s="21">
        <f>'Data Entry'!S988</f>
        <v>0</v>
      </c>
      <c r="AC988" s="21">
        <f>'Data Entry'!T988</f>
        <v>0</v>
      </c>
      <c r="AD988" s="21">
        <f>'Data Entry'!U988</f>
        <v>0</v>
      </c>
      <c r="AE988" s="21">
        <f t="shared" si="265"/>
        <v>0</v>
      </c>
      <c r="AF988" s="13">
        <f>'Data Entry'!V988</f>
        <v>0</v>
      </c>
      <c r="AG988" s="13">
        <f t="shared" si="266"/>
        <v>0</v>
      </c>
      <c r="AH988" s="13">
        <f>'Data Entry'!W988</f>
        <v>0</v>
      </c>
      <c r="AI988" s="13">
        <f>'Data Entry'!X988</f>
        <v>0</v>
      </c>
      <c r="AJ988" s="13">
        <f>'Data Entry'!Y988</f>
        <v>0</v>
      </c>
      <c r="AK988" s="13">
        <f>'Data Entry'!Z988</f>
        <v>0</v>
      </c>
    </row>
    <row r="989" spans="1:37">
      <c r="A989" s="34">
        <f>'Data Entry'!A989</f>
        <v>0</v>
      </c>
      <c r="B989" s="34">
        <f>'Data Entry'!B989</f>
        <v>0</v>
      </c>
      <c r="C989" s="20">
        <f>IF('Data Entry'!C989="red",1,IF('Data Entry'!C989="blue",2,0))</f>
        <v>0</v>
      </c>
      <c r="D989" s="22">
        <f>'Data Entry'!D989</f>
        <v>0</v>
      </c>
      <c r="E989" s="22">
        <f>'Data Entry'!E989</f>
        <v>0</v>
      </c>
      <c r="F989" s="22">
        <f>'Data Entry'!F989</f>
        <v>0</v>
      </c>
      <c r="G989" s="22">
        <f>'Data Entry'!G989</f>
        <v>0</v>
      </c>
      <c r="H989" s="22">
        <f>'Data Entry'!H989</f>
        <v>0</v>
      </c>
      <c r="I989" s="22">
        <f t="shared" si="267"/>
        <v>0</v>
      </c>
      <c r="J989" s="22">
        <f t="shared" si="268"/>
        <v>0</v>
      </c>
      <c r="K989" s="22">
        <f t="shared" si="255"/>
        <v>0</v>
      </c>
      <c r="L989" s="22">
        <f t="shared" si="256"/>
        <v>0</v>
      </c>
      <c r="M989" s="22">
        <f t="shared" si="257"/>
        <v>0</v>
      </c>
      <c r="N989" s="22">
        <f t="shared" si="258"/>
        <v>0</v>
      </c>
      <c r="O989" s="22">
        <f t="shared" si="259"/>
        <v>0</v>
      </c>
      <c r="P989" s="35">
        <f>'Data Entry'!I989</f>
        <v>0</v>
      </c>
      <c r="Q989" s="35">
        <f>'Data Entry'!J989</f>
        <v>0</v>
      </c>
      <c r="R989" s="35">
        <f>'Data Entry'!K989</f>
        <v>0</v>
      </c>
      <c r="S989" s="35">
        <f>'Data Entry'!L989</f>
        <v>0</v>
      </c>
      <c r="T989" s="35">
        <f t="shared" si="260"/>
        <v>0</v>
      </c>
      <c r="U989" s="35">
        <f t="shared" si="261"/>
        <v>0</v>
      </c>
      <c r="V989" s="35" t="e">
        <f t="shared" si="269"/>
        <v>#DIV/0!</v>
      </c>
      <c r="W989" s="35" t="e">
        <f t="shared" si="270"/>
        <v>#DIV/0!</v>
      </c>
      <c r="X989" s="35">
        <f t="shared" si="271"/>
        <v>0</v>
      </c>
      <c r="Y989" s="35">
        <f t="shared" si="262"/>
        <v>0</v>
      </c>
      <c r="Z989" s="35">
        <f t="shared" si="263"/>
        <v>0</v>
      </c>
      <c r="AA989" s="35">
        <f t="shared" si="264"/>
        <v>0</v>
      </c>
      <c r="AB989" s="21">
        <f>'Data Entry'!S989</f>
        <v>0</v>
      </c>
      <c r="AC989" s="21">
        <f>'Data Entry'!T989</f>
        <v>0</v>
      </c>
      <c r="AD989" s="21">
        <f>'Data Entry'!U989</f>
        <v>0</v>
      </c>
      <c r="AE989" s="21">
        <f t="shared" si="265"/>
        <v>0</v>
      </c>
      <c r="AF989" s="13">
        <f>'Data Entry'!V989</f>
        <v>0</v>
      </c>
      <c r="AG989" s="13">
        <f t="shared" si="266"/>
        <v>0</v>
      </c>
      <c r="AH989" s="13">
        <f>'Data Entry'!W989</f>
        <v>0</v>
      </c>
      <c r="AI989" s="13">
        <f>'Data Entry'!X989</f>
        <v>0</v>
      </c>
      <c r="AJ989" s="13">
        <f>'Data Entry'!Y989</f>
        <v>0</v>
      </c>
      <c r="AK989" s="13">
        <f>'Data Entry'!Z989</f>
        <v>0</v>
      </c>
    </row>
    <row r="990" spans="1:37">
      <c r="A990" s="34">
        <f>'Data Entry'!A990</f>
        <v>0</v>
      </c>
      <c r="B990" s="34">
        <f>'Data Entry'!B990</f>
        <v>0</v>
      </c>
      <c r="C990" s="20">
        <f>IF('Data Entry'!C990="red",1,IF('Data Entry'!C990="blue",2,0))</f>
        <v>0</v>
      </c>
      <c r="D990" s="22">
        <f>'Data Entry'!D990</f>
        <v>0</v>
      </c>
      <c r="E990" s="22">
        <f>'Data Entry'!E990</f>
        <v>0</v>
      </c>
      <c r="F990" s="22">
        <f>'Data Entry'!F990</f>
        <v>0</v>
      </c>
      <c r="G990" s="22">
        <f>'Data Entry'!G990</f>
        <v>0</v>
      </c>
      <c r="H990" s="22">
        <f>'Data Entry'!H990</f>
        <v>0</v>
      </c>
      <c r="I990" s="22">
        <f t="shared" si="267"/>
        <v>0</v>
      </c>
      <c r="J990" s="22">
        <f t="shared" si="268"/>
        <v>0</v>
      </c>
      <c r="K990" s="22">
        <f t="shared" si="255"/>
        <v>0</v>
      </c>
      <c r="L990" s="22">
        <f t="shared" si="256"/>
        <v>0</v>
      </c>
      <c r="M990" s="22">
        <f t="shared" si="257"/>
        <v>0</v>
      </c>
      <c r="N990" s="22">
        <f t="shared" si="258"/>
        <v>0</v>
      </c>
      <c r="O990" s="22">
        <f t="shared" si="259"/>
        <v>0</v>
      </c>
      <c r="P990" s="35">
        <f>'Data Entry'!I990</f>
        <v>0</v>
      </c>
      <c r="Q990" s="35">
        <f>'Data Entry'!J990</f>
        <v>0</v>
      </c>
      <c r="R990" s="35">
        <f>'Data Entry'!K990</f>
        <v>0</v>
      </c>
      <c r="S990" s="35">
        <f>'Data Entry'!L990</f>
        <v>0</v>
      </c>
      <c r="T990" s="35">
        <f t="shared" si="260"/>
        <v>0</v>
      </c>
      <c r="U990" s="35">
        <f t="shared" si="261"/>
        <v>0</v>
      </c>
      <c r="V990" s="35" t="e">
        <f t="shared" si="269"/>
        <v>#DIV/0!</v>
      </c>
      <c r="W990" s="35" t="e">
        <f t="shared" si="270"/>
        <v>#DIV/0!</v>
      </c>
      <c r="X990" s="35">
        <f t="shared" si="271"/>
        <v>0</v>
      </c>
      <c r="Y990" s="35">
        <f t="shared" si="262"/>
        <v>0</v>
      </c>
      <c r="Z990" s="35">
        <f t="shared" si="263"/>
        <v>0</v>
      </c>
      <c r="AA990" s="35">
        <f t="shared" si="264"/>
        <v>0</v>
      </c>
      <c r="AB990" s="21">
        <f>'Data Entry'!S990</f>
        <v>0</v>
      </c>
      <c r="AC990" s="21">
        <f>'Data Entry'!T990</f>
        <v>0</v>
      </c>
      <c r="AD990" s="21">
        <f>'Data Entry'!U990</f>
        <v>0</v>
      </c>
      <c r="AE990" s="21">
        <f t="shared" si="265"/>
        <v>0</v>
      </c>
      <c r="AF990" s="13">
        <f>'Data Entry'!V990</f>
        <v>0</v>
      </c>
      <c r="AG990" s="13">
        <f t="shared" si="266"/>
        <v>0</v>
      </c>
      <c r="AH990" s="13">
        <f>'Data Entry'!W990</f>
        <v>0</v>
      </c>
      <c r="AI990" s="13">
        <f>'Data Entry'!X990</f>
        <v>0</v>
      </c>
      <c r="AJ990" s="13">
        <f>'Data Entry'!Y990</f>
        <v>0</v>
      </c>
      <c r="AK990" s="13">
        <f>'Data Entry'!Z990</f>
        <v>0</v>
      </c>
    </row>
    <row r="991" spans="1:37">
      <c r="A991" s="34">
        <f>'Data Entry'!A991</f>
        <v>0</v>
      </c>
      <c r="B991" s="34">
        <f>'Data Entry'!B991</f>
        <v>0</v>
      </c>
      <c r="C991" s="20">
        <f>IF('Data Entry'!C991="red",1,IF('Data Entry'!C991="blue",2,0))</f>
        <v>0</v>
      </c>
      <c r="D991" s="22">
        <f>'Data Entry'!D991</f>
        <v>0</v>
      </c>
      <c r="E991" s="22">
        <f>'Data Entry'!E991</f>
        <v>0</v>
      </c>
      <c r="F991" s="22">
        <f>'Data Entry'!F991</f>
        <v>0</v>
      </c>
      <c r="G991" s="22">
        <f>'Data Entry'!G991</f>
        <v>0</v>
      </c>
      <c r="H991" s="22">
        <f>'Data Entry'!H991</f>
        <v>0</v>
      </c>
      <c r="I991" s="22">
        <f t="shared" si="267"/>
        <v>0</v>
      </c>
      <c r="J991" s="22">
        <f t="shared" si="268"/>
        <v>0</v>
      </c>
      <c r="K991" s="22">
        <f t="shared" si="255"/>
        <v>0</v>
      </c>
      <c r="L991" s="22">
        <f t="shared" si="256"/>
        <v>0</v>
      </c>
      <c r="M991" s="22">
        <f t="shared" si="257"/>
        <v>0</v>
      </c>
      <c r="N991" s="22">
        <f t="shared" si="258"/>
        <v>0</v>
      </c>
      <c r="O991" s="22">
        <f t="shared" si="259"/>
        <v>0</v>
      </c>
      <c r="P991" s="35">
        <f>'Data Entry'!I991</f>
        <v>0</v>
      </c>
      <c r="Q991" s="35">
        <f>'Data Entry'!J991</f>
        <v>0</v>
      </c>
      <c r="R991" s="35">
        <f>'Data Entry'!K991</f>
        <v>0</v>
      </c>
      <c r="S991" s="35">
        <f>'Data Entry'!L991</f>
        <v>0</v>
      </c>
      <c r="T991" s="35">
        <f t="shared" si="260"/>
        <v>0</v>
      </c>
      <c r="U991" s="35">
        <f t="shared" si="261"/>
        <v>0</v>
      </c>
      <c r="V991" s="35" t="e">
        <f t="shared" si="269"/>
        <v>#DIV/0!</v>
      </c>
      <c r="W991" s="35" t="e">
        <f t="shared" si="270"/>
        <v>#DIV/0!</v>
      </c>
      <c r="X991" s="35">
        <f t="shared" si="271"/>
        <v>0</v>
      </c>
      <c r="Y991" s="35">
        <f t="shared" si="262"/>
        <v>0</v>
      </c>
      <c r="Z991" s="35">
        <f t="shared" si="263"/>
        <v>0</v>
      </c>
      <c r="AA991" s="35">
        <f t="shared" si="264"/>
        <v>0</v>
      </c>
      <c r="AB991" s="21">
        <f>'Data Entry'!S991</f>
        <v>0</v>
      </c>
      <c r="AC991" s="21">
        <f>'Data Entry'!T991</f>
        <v>0</v>
      </c>
      <c r="AD991" s="21">
        <f>'Data Entry'!U991</f>
        <v>0</v>
      </c>
      <c r="AE991" s="21">
        <f t="shared" si="265"/>
        <v>0</v>
      </c>
      <c r="AF991" s="13">
        <f>'Data Entry'!V991</f>
        <v>0</v>
      </c>
      <c r="AG991" s="13">
        <f t="shared" si="266"/>
        <v>0</v>
      </c>
      <c r="AH991" s="13">
        <f>'Data Entry'!W991</f>
        <v>0</v>
      </c>
      <c r="AI991" s="13">
        <f>'Data Entry'!X991</f>
        <v>0</v>
      </c>
      <c r="AJ991" s="13">
        <f>'Data Entry'!Y991</f>
        <v>0</v>
      </c>
      <c r="AK991" s="13">
        <f>'Data Entry'!Z991</f>
        <v>0</v>
      </c>
    </row>
    <row r="992" spans="1:37">
      <c r="A992" s="34">
        <f>'Data Entry'!A992</f>
        <v>0</v>
      </c>
      <c r="B992" s="34">
        <f>'Data Entry'!B992</f>
        <v>0</v>
      </c>
      <c r="C992" s="20">
        <f>IF('Data Entry'!C992="red",1,IF('Data Entry'!C992="blue",2,0))</f>
        <v>0</v>
      </c>
      <c r="D992" s="22">
        <f>'Data Entry'!D992</f>
        <v>0</v>
      </c>
      <c r="E992" s="22">
        <f>'Data Entry'!E992</f>
        <v>0</v>
      </c>
      <c r="F992" s="22">
        <f>'Data Entry'!F992</f>
        <v>0</v>
      </c>
      <c r="G992" s="22">
        <f>'Data Entry'!G992</f>
        <v>0</v>
      </c>
      <c r="H992" s="22">
        <f>'Data Entry'!H992</f>
        <v>0</v>
      </c>
      <c r="I992" s="22">
        <f t="shared" si="267"/>
        <v>0</v>
      </c>
      <c r="J992" s="22">
        <f t="shared" si="268"/>
        <v>0</v>
      </c>
      <c r="K992" s="22">
        <f t="shared" si="255"/>
        <v>0</v>
      </c>
      <c r="L992" s="22">
        <f t="shared" si="256"/>
        <v>0</v>
      </c>
      <c r="M992" s="22">
        <f t="shared" si="257"/>
        <v>0</v>
      </c>
      <c r="N992" s="22">
        <f t="shared" si="258"/>
        <v>0</v>
      </c>
      <c r="O992" s="22">
        <f t="shared" si="259"/>
        <v>0</v>
      </c>
      <c r="P992" s="35">
        <f>'Data Entry'!I992</f>
        <v>0</v>
      </c>
      <c r="Q992" s="35">
        <f>'Data Entry'!J992</f>
        <v>0</v>
      </c>
      <c r="R992" s="35">
        <f>'Data Entry'!K992</f>
        <v>0</v>
      </c>
      <c r="S992" s="35">
        <f>'Data Entry'!L992</f>
        <v>0</v>
      </c>
      <c r="T992" s="35">
        <f t="shared" si="260"/>
        <v>0</v>
      </c>
      <c r="U992" s="35">
        <f t="shared" si="261"/>
        <v>0</v>
      </c>
      <c r="V992" s="35" t="e">
        <f t="shared" si="269"/>
        <v>#DIV/0!</v>
      </c>
      <c r="W992" s="35" t="e">
        <f t="shared" si="270"/>
        <v>#DIV/0!</v>
      </c>
      <c r="X992" s="35">
        <f t="shared" si="271"/>
        <v>0</v>
      </c>
      <c r="Y992" s="35">
        <f t="shared" si="262"/>
        <v>0</v>
      </c>
      <c r="Z992" s="35">
        <f t="shared" si="263"/>
        <v>0</v>
      </c>
      <c r="AA992" s="35">
        <f t="shared" si="264"/>
        <v>0</v>
      </c>
      <c r="AB992" s="21">
        <f>'Data Entry'!S992</f>
        <v>0</v>
      </c>
      <c r="AC992" s="21">
        <f>'Data Entry'!T992</f>
        <v>0</v>
      </c>
      <c r="AD992" s="21">
        <f>'Data Entry'!U992</f>
        <v>0</v>
      </c>
      <c r="AE992" s="21">
        <f t="shared" si="265"/>
        <v>0</v>
      </c>
      <c r="AF992" s="13">
        <f>'Data Entry'!V992</f>
        <v>0</v>
      </c>
      <c r="AG992" s="13">
        <f t="shared" si="266"/>
        <v>0</v>
      </c>
      <c r="AH992" s="13">
        <f>'Data Entry'!W992</f>
        <v>0</v>
      </c>
      <c r="AI992" s="13">
        <f>'Data Entry'!X992</f>
        <v>0</v>
      </c>
      <c r="AJ992" s="13">
        <f>'Data Entry'!Y992</f>
        <v>0</v>
      </c>
      <c r="AK992" s="13">
        <f>'Data Entry'!Z992</f>
        <v>0</v>
      </c>
    </row>
    <row r="993" spans="1:37">
      <c r="A993" s="34">
        <f>'Data Entry'!A993</f>
        <v>0</v>
      </c>
      <c r="B993" s="34">
        <f>'Data Entry'!B993</f>
        <v>0</v>
      </c>
      <c r="C993" s="20">
        <f>IF('Data Entry'!C993="red",1,IF('Data Entry'!C993="blue",2,0))</f>
        <v>0</v>
      </c>
      <c r="D993" s="22">
        <f>'Data Entry'!D993</f>
        <v>0</v>
      </c>
      <c r="E993" s="22">
        <f>'Data Entry'!E993</f>
        <v>0</v>
      </c>
      <c r="F993" s="22">
        <f>'Data Entry'!F993</f>
        <v>0</v>
      </c>
      <c r="G993" s="22">
        <f>'Data Entry'!G993</f>
        <v>0</v>
      </c>
      <c r="H993" s="22">
        <f>'Data Entry'!H993</f>
        <v>0</v>
      </c>
      <c r="I993" s="22">
        <f t="shared" si="267"/>
        <v>0</v>
      </c>
      <c r="J993" s="22">
        <f t="shared" si="268"/>
        <v>0</v>
      </c>
      <c r="K993" s="22">
        <f t="shared" si="255"/>
        <v>0</v>
      </c>
      <c r="L993" s="22">
        <f t="shared" si="256"/>
        <v>0</v>
      </c>
      <c r="M993" s="22">
        <f t="shared" si="257"/>
        <v>0</v>
      </c>
      <c r="N993" s="22">
        <f t="shared" si="258"/>
        <v>0</v>
      </c>
      <c r="O993" s="22">
        <f t="shared" si="259"/>
        <v>0</v>
      </c>
      <c r="P993" s="35">
        <f>'Data Entry'!I993</f>
        <v>0</v>
      </c>
      <c r="Q993" s="35">
        <f>'Data Entry'!J993</f>
        <v>0</v>
      </c>
      <c r="R993" s="35">
        <f>'Data Entry'!K993</f>
        <v>0</v>
      </c>
      <c r="S993" s="35">
        <f>'Data Entry'!L993</f>
        <v>0</v>
      </c>
      <c r="T993" s="35">
        <f t="shared" si="260"/>
        <v>0</v>
      </c>
      <c r="U993" s="35">
        <f t="shared" si="261"/>
        <v>0</v>
      </c>
      <c r="V993" s="35" t="e">
        <f t="shared" si="269"/>
        <v>#DIV/0!</v>
      </c>
      <c r="W993" s="35" t="e">
        <f t="shared" si="270"/>
        <v>#DIV/0!</v>
      </c>
      <c r="X993" s="35">
        <f t="shared" si="271"/>
        <v>0</v>
      </c>
      <c r="Y993" s="35">
        <f t="shared" si="262"/>
        <v>0</v>
      </c>
      <c r="Z993" s="35">
        <f t="shared" si="263"/>
        <v>0</v>
      </c>
      <c r="AA993" s="35">
        <f t="shared" si="264"/>
        <v>0</v>
      </c>
      <c r="AB993" s="21">
        <f>'Data Entry'!S993</f>
        <v>0</v>
      </c>
      <c r="AC993" s="21">
        <f>'Data Entry'!T993</f>
        <v>0</v>
      </c>
      <c r="AD993" s="21">
        <f>'Data Entry'!U993</f>
        <v>0</v>
      </c>
      <c r="AE993" s="21">
        <f t="shared" si="265"/>
        <v>0</v>
      </c>
      <c r="AF993" s="13">
        <f>'Data Entry'!V993</f>
        <v>0</v>
      </c>
      <c r="AG993" s="13">
        <f t="shared" si="266"/>
        <v>0</v>
      </c>
      <c r="AH993" s="13">
        <f>'Data Entry'!W993</f>
        <v>0</v>
      </c>
      <c r="AI993" s="13">
        <f>'Data Entry'!X993</f>
        <v>0</v>
      </c>
      <c r="AJ993" s="13">
        <f>'Data Entry'!Y993</f>
        <v>0</v>
      </c>
      <c r="AK993" s="13">
        <f>'Data Entry'!Z993</f>
        <v>0</v>
      </c>
    </row>
    <row r="994" spans="1:37">
      <c r="A994" s="34">
        <f>'Data Entry'!A994</f>
        <v>0</v>
      </c>
      <c r="B994" s="34">
        <f>'Data Entry'!B994</f>
        <v>0</v>
      </c>
      <c r="C994" s="20">
        <f>IF('Data Entry'!C994="red",1,IF('Data Entry'!C994="blue",2,0))</f>
        <v>0</v>
      </c>
      <c r="D994" s="22">
        <f>'Data Entry'!D994</f>
        <v>0</v>
      </c>
      <c r="E994" s="22">
        <f>'Data Entry'!E994</f>
        <v>0</v>
      </c>
      <c r="F994" s="22">
        <f>'Data Entry'!F994</f>
        <v>0</v>
      </c>
      <c r="G994" s="22">
        <f>'Data Entry'!G994</f>
        <v>0</v>
      </c>
      <c r="H994" s="22">
        <f>'Data Entry'!H994</f>
        <v>0</v>
      </c>
      <c r="I994" s="22">
        <f t="shared" si="267"/>
        <v>0</v>
      </c>
      <c r="J994" s="22">
        <f t="shared" si="268"/>
        <v>0</v>
      </c>
      <c r="K994" s="22">
        <f t="shared" si="255"/>
        <v>0</v>
      </c>
      <c r="L994" s="22">
        <f t="shared" si="256"/>
        <v>0</v>
      </c>
      <c r="M994" s="22">
        <f t="shared" si="257"/>
        <v>0</v>
      </c>
      <c r="N994" s="22">
        <f t="shared" si="258"/>
        <v>0</v>
      </c>
      <c r="O994" s="22">
        <f t="shared" si="259"/>
        <v>0</v>
      </c>
      <c r="P994" s="35">
        <f>'Data Entry'!I994</f>
        <v>0</v>
      </c>
      <c r="Q994" s="35">
        <f>'Data Entry'!J994</f>
        <v>0</v>
      </c>
      <c r="R994" s="35">
        <f>'Data Entry'!K994</f>
        <v>0</v>
      </c>
      <c r="S994" s="35">
        <f>'Data Entry'!L994</f>
        <v>0</v>
      </c>
      <c r="T994" s="35">
        <f t="shared" si="260"/>
        <v>0</v>
      </c>
      <c r="U994" s="35">
        <f t="shared" si="261"/>
        <v>0</v>
      </c>
      <c r="V994" s="35" t="e">
        <f t="shared" si="269"/>
        <v>#DIV/0!</v>
      </c>
      <c r="W994" s="35" t="e">
        <f t="shared" si="270"/>
        <v>#DIV/0!</v>
      </c>
      <c r="X994" s="35">
        <f t="shared" si="271"/>
        <v>0</v>
      </c>
      <c r="Y994" s="35">
        <f t="shared" si="262"/>
        <v>0</v>
      </c>
      <c r="Z994" s="35">
        <f t="shared" si="263"/>
        <v>0</v>
      </c>
      <c r="AA994" s="35">
        <f t="shared" si="264"/>
        <v>0</v>
      </c>
      <c r="AB994" s="21">
        <f>'Data Entry'!S994</f>
        <v>0</v>
      </c>
      <c r="AC994" s="21">
        <f>'Data Entry'!T994</f>
        <v>0</v>
      </c>
      <c r="AD994" s="21">
        <f>'Data Entry'!U994</f>
        <v>0</v>
      </c>
      <c r="AE994" s="21">
        <f t="shared" si="265"/>
        <v>0</v>
      </c>
      <c r="AF994" s="13">
        <f>'Data Entry'!V994</f>
        <v>0</v>
      </c>
      <c r="AG994" s="13">
        <f t="shared" si="266"/>
        <v>0</v>
      </c>
      <c r="AH994" s="13">
        <f>'Data Entry'!W994</f>
        <v>0</v>
      </c>
      <c r="AI994" s="13">
        <f>'Data Entry'!X994</f>
        <v>0</v>
      </c>
      <c r="AJ994" s="13">
        <f>'Data Entry'!Y994</f>
        <v>0</v>
      </c>
      <c r="AK994" s="13">
        <f>'Data Entry'!Z994</f>
        <v>0</v>
      </c>
    </row>
    <row r="995" spans="1:37">
      <c r="A995" s="34">
        <f>'Data Entry'!A995</f>
        <v>0</v>
      </c>
      <c r="B995" s="34">
        <f>'Data Entry'!B995</f>
        <v>0</v>
      </c>
      <c r="C995" s="20">
        <f>IF('Data Entry'!C995="red",1,IF('Data Entry'!C995="blue",2,0))</f>
        <v>0</v>
      </c>
      <c r="D995" s="22">
        <f>'Data Entry'!D995</f>
        <v>0</v>
      </c>
      <c r="E995" s="22">
        <f>'Data Entry'!E995</f>
        <v>0</v>
      </c>
      <c r="F995" s="22">
        <f>'Data Entry'!F995</f>
        <v>0</v>
      </c>
      <c r="G995" s="22">
        <f>'Data Entry'!G995</f>
        <v>0</v>
      </c>
      <c r="H995" s="22">
        <f>'Data Entry'!H995</f>
        <v>0</v>
      </c>
      <c r="I995" s="22">
        <f t="shared" si="267"/>
        <v>0</v>
      </c>
      <c r="J995" s="22">
        <f t="shared" si="268"/>
        <v>0</v>
      </c>
      <c r="K995" s="22">
        <f t="shared" si="255"/>
        <v>0</v>
      </c>
      <c r="L995" s="22">
        <f t="shared" si="256"/>
        <v>0</v>
      </c>
      <c r="M995" s="22">
        <f t="shared" si="257"/>
        <v>0</v>
      </c>
      <c r="N995" s="22">
        <f t="shared" si="258"/>
        <v>0</v>
      </c>
      <c r="O995" s="22">
        <f t="shared" si="259"/>
        <v>0</v>
      </c>
      <c r="P995" s="35">
        <f>'Data Entry'!I995</f>
        <v>0</v>
      </c>
      <c r="Q995" s="35">
        <f>'Data Entry'!J995</f>
        <v>0</v>
      </c>
      <c r="R995" s="35">
        <f>'Data Entry'!K995</f>
        <v>0</v>
      </c>
      <c r="S995" s="35">
        <f>'Data Entry'!L995</f>
        <v>0</v>
      </c>
      <c r="T995" s="35">
        <f t="shared" si="260"/>
        <v>0</v>
      </c>
      <c r="U995" s="35">
        <f t="shared" si="261"/>
        <v>0</v>
      </c>
      <c r="V995" s="35" t="e">
        <f t="shared" si="269"/>
        <v>#DIV/0!</v>
      </c>
      <c r="W995" s="35" t="e">
        <f t="shared" si="270"/>
        <v>#DIV/0!</v>
      </c>
      <c r="X995" s="35">
        <f t="shared" si="271"/>
        <v>0</v>
      </c>
      <c r="Y995" s="35">
        <f t="shared" si="262"/>
        <v>0</v>
      </c>
      <c r="Z995" s="35">
        <f t="shared" si="263"/>
        <v>0</v>
      </c>
      <c r="AA995" s="35">
        <f t="shared" si="264"/>
        <v>0</v>
      </c>
      <c r="AB995" s="21">
        <f>'Data Entry'!S995</f>
        <v>0</v>
      </c>
      <c r="AC995" s="21">
        <f>'Data Entry'!T995</f>
        <v>0</v>
      </c>
      <c r="AD995" s="21">
        <f>'Data Entry'!U995</f>
        <v>0</v>
      </c>
      <c r="AE995" s="21">
        <f t="shared" si="265"/>
        <v>0</v>
      </c>
      <c r="AF995" s="13">
        <f>'Data Entry'!V995</f>
        <v>0</v>
      </c>
      <c r="AG995" s="13">
        <f t="shared" si="266"/>
        <v>0</v>
      </c>
      <c r="AH995" s="13">
        <f>'Data Entry'!W995</f>
        <v>0</v>
      </c>
      <c r="AI995" s="13">
        <f>'Data Entry'!X995</f>
        <v>0</v>
      </c>
      <c r="AJ995" s="13">
        <f>'Data Entry'!Y995</f>
        <v>0</v>
      </c>
      <c r="AK995" s="13">
        <f>'Data Entry'!Z995</f>
        <v>0</v>
      </c>
    </row>
    <row r="996" spans="1:37">
      <c r="A996" s="34">
        <f>'Data Entry'!A996</f>
        <v>0</v>
      </c>
      <c r="B996" s="34">
        <f>'Data Entry'!B996</f>
        <v>0</v>
      </c>
      <c r="C996" s="20">
        <f>IF('Data Entry'!C996="red",1,IF('Data Entry'!C996="blue",2,0))</f>
        <v>0</v>
      </c>
      <c r="D996" s="22">
        <f>'Data Entry'!D996</f>
        <v>0</v>
      </c>
      <c r="E996" s="22">
        <f>'Data Entry'!E996</f>
        <v>0</v>
      </c>
      <c r="F996" s="22">
        <f>'Data Entry'!F996</f>
        <v>0</v>
      </c>
      <c r="G996" s="22">
        <f>'Data Entry'!G996</f>
        <v>0</v>
      </c>
      <c r="H996" s="22">
        <f>'Data Entry'!H996</f>
        <v>0</v>
      </c>
      <c r="I996" s="22">
        <f t="shared" si="267"/>
        <v>0</v>
      </c>
      <c r="J996" s="22">
        <f t="shared" si="268"/>
        <v>0</v>
      </c>
      <c r="K996" s="22">
        <f t="shared" si="255"/>
        <v>0</v>
      </c>
      <c r="L996" s="22">
        <f t="shared" si="256"/>
        <v>0</v>
      </c>
      <c r="M996" s="22">
        <f t="shared" si="257"/>
        <v>0</v>
      </c>
      <c r="N996" s="22">
        <f t="shared" si="258"/>
        <v>0</v>
      </c>
      <c r="O996" s="22">
        <f t="shared" si="259"/>
        <v>0</v>
      </c>
      <c r="P996" s="35">
        <f>'Data Entry'!I996</f>
        <v>0</v>
      </c>
      <c r="Q996" s="35">
        <f>'Data Entry'!J996</f>
        <v>0</v>
      </c>
      <c r="R996" s="35">
        <f>'Data Entry'!K996</f>
        <v>0</v>
      </c>
      <c r="S996" s="35">
        <f>'Data Entry'!L996</f>
        <v>0</v>
      </c>
      <c r="T996" s="35">
        <f t="shared" si="260"/>
        <v>0</v>
      </c>
      <c r="U996" s="35">
        <f t="shared" si="261"/>
        <v>0</v>
      </c>
      <c r="V996" s="35" t="e">
        <f t="shared" si="269"/>
        <v>#DIV/0!</v>
      </c>
      <c r="W996" s="35" t="e">
        <f t="shared" si="270"/>
        <v>#DIV/0!</v>
      </c>
      <c r="X996" s="35">
        <f t="shared" si="271"/>
        <v>0</v>
      </c>
      <c r="Y996" s="35">
        <f t="shared" si="262"/>
        <v>0</v>
      </c>
      <c r="Z996" s="35">
        <f t="shared" si="263"/>
        <v>0</v>
      </c>
      <c r="AA996" s="35">
        <f t="shared" si="264"/>
        <v>0</v>
      </c>
      <c r="AB996" s="21">
        <f>'Data Entry'!S996</f>
        <v>0</v>
      </c>
      <c r="AC996" s="21">
        <f>'Data Entry'!T996</f>
        <v>0</v>
      </c>
      <c r="AD996" s="21">
        <f>'Data Entry'!U996</f>
        <v>0</v>
      </c>
      <c r="AE996" s="21">
        <f t="shared" si="265"/>
        <v>0</v>
      </c>
      <c r="AF996" s="13">
        <f>'Data Entry'!V996</f>
        <v>0</v>
      </c>
      <c r="AG996" s="13">
        <f t="shared" si="266"/>
        <v>0</v>
      </c>
      <c r="AH996" s="13">
        <f>'Data Entry'!W996</f>
        <v>0</v>
      </c>
      <c r="AI996" s="13">
        <f>'Data Entry'!X996</f>
        <v>0</v>
      </c>
      <c r="AJ996" s="13">
        <f>'Data Entry'!Y996</f>
        <v>0</v>
      </c>
      <c r="AK996" s="13">
        <f>'Data Entry'!Z996</f>
        <v>0</v>
      </c>
    </row>
    <row r="997" spans="1:37">
      <c r="A997" s="34">
        <f>'Data Entry'!A997</f>
        <v>0</v>
      </c>
      <c r="B997" s="34">
        <f>'Data Entry'!B997</f>
        <v>0</v>
      </c>
      <c r="C997" s="20">
        <f>IF('Data Entry'!C997="red",1,IF('Data Entry'!C997="blue",2,0))</f>
        <v>0</v>
      </c>
      <c r="D997" s="22">
        <f>'Data Entry'!D997</f>
        <v>0</v>
      </c>
      <c r="E997" s="22">
        <f>'Data Entry'!E997</f>
        <v>0</v>
      </c>
      <c r="F997" s="22">
        <f>'Data Entry'!F997</f>
        <v>0</v>
      </c>
      <c r="G997" s="22">
        <f>'Data Entry'!G997</f>
        <v>0</v>
      </c>
      <c r="H997" s="22">
        <f>'Data Entry'!H997</f>
        <v>0</v>
      </c>
      <c r="I997" s="22">
        <f t="shared" si="267"/>
        <v>0</v>
      </c>
      <c r="J997" s="22">
        <f t="shared" si="268"/>
        <v>0</v>
      </c>
      <c r="K997" s="22">
        <f t="shared" si="255"/>
        <v>0</v>
      </c>
      <c r="L997" s="22">
        <f t="shared" si="256"/>
        <v>0</v>
      </c>
      <c r="M997" s="22">
        <f t="shared" si="257"/>
        <v>0</v>
      </c>
      <c r="N997" s="22">
        <f t="shared" si="258"/>
        <v>0</v>
      </c>
      <c r="O997" s="22">
        <f t="shared" si="259"/>
        <v>0</v>
      </c>
      <c r="P997" s="35">
        <f>'Data Entry'!I997</f>
        <v>0</v>
      </c>
      <c r="Q997" s="35">
        <f>'Data Entry'!J997</f>
        <v>0</v>
      </c>
      <c r="R997" s="35">
        <f>'Data Entry'!K997</f>
        <v>0</v>
      </c>
      <c r="S997" s="35">
        <f>'Data Entry'!L997</f>
        <v>0</v>
      </c>
      <c r="T997" s="35">
        <f t="shared" si="260"/>
        <v>0</v>
      </c>
      <c r="U997" s="35">
        <f t="shared" si="261"/>
        <v>0</v>
      </c>
      <c r="V997" s="35" t="e">
        <f t="shared" si="269"/>
        <v>#DIV/0!</v>
      </c>
      <c r="W997" s="35" t="e">
        <f t="shared" si="270"/>
        <v>#DIV/0!</v>
      </c>
      <c r="X997" s="35">
        <f t="shared" si="271"/>
        <v>0</v>
      </c>
      <c r="Y997" s="35">
        <f t="shared" si="262"/>
        <v>0</v>
      </c>
      <c r="Z997" s="35">
        <f t="shared" si="263"/>
        <v>0</v>
      </c>
      <c r="AA997" s="35">
        <f t="shared" si="264"/>
        <v>0</v>
      </c>
      <c r="AB997" s="21">
        <f>'Data Entry'!S997</f>
        <v>0</v>
      </c>
      <c r="AC997" s="21">
        <f>'Data Entry'!T997</f>
        <v>0</v>
      </c>
      <c r="AD997" s="21">
        <f>'Data Entry'!U997</f>
        <v>0</v>
      </c>
      <c r="AE997" s="21">
        <f t="shared" si="265"/>
        <v>0</v>
      </c>
      <c r="AF997" s="13">
        <f>'Data Entry'!V997</f>
        <v>0</v>
      </c>
      <c r="AG997" s="13">
        <f t="shared" si="266"/>
        <v>0</v>
      </c>
      <c r="AH997" s="13">
        <f>'Data Entry'!W997</f>
        <v>0</v>
      </c>
      <c r="AI997" s="13">
        <f>'Data Entry'!X997</f>
        <v>0</v>
      </c>
      <c r="AJ997" s="13">
        <f>'Data Entry'!Y997</f>
        <v>0</v>
      </c>
      <c r="AK997" s="13">
        <f>'Data Entry'!Z997</f>
        <v>0</v>
      </c>
    </row>
    <row r="998" spans="1:37">
      <c r="A998" s="34">
        <f>'Data Entry'!A998</f>
        <v>0</v>
      </c>
      <c r="B998" s="34">
        <f>'Data Entry'!B998</f>
        <v>0</v>
      </c>
      <c r="C998" s="20">
        <f>IF('Data Entry'!C998="red",1,IF('Data Entry'!C998="blue",2,0))</f>
        <v>0</v>
      </c>
      <c r="D998" s="22">
        <f>'Data Entry'!D998</f>
        <v>0</v>
      </c>
      <c r="E998" s="22">
        <f>'Data Entry'!E998</f>
        <v>0</v>
      </c>
      <c r="F998" s="22">
        <f>'Data Entry'!F998</f>
        <v>0</v>
      </c>
      <c r="G998" s="22">
        <f>'Data Entry'!G998</f>
        <v>0</v>
      </c>
      <c r="H998" s="22">
        <f>'Data Entry'!H998</f>
        <v>0</v>
      </c>
      <c r="I998" s="22">
        <f t="shared" si="267"/>
        <v>0</v>
      </c>
      <c r="J998" s="22">
        <f t="shared" si="268"/>
        <v>0</v>
      </c>
      <c r="K998" s="22">
        <f t="shared" si="255"/>
        <v>0</v>
      </c>
      <c r="L998" s="22">
        <f t="shared" si="256"/>
        <v>0</v>
      </c>
      <c r="M998" s="22">
        <f t="shared" si="257"/>
        <v>0</v>
      </c>
      <c r="N998" s="22">
        <f t="shared" si="258"/>
        <v>0</v>
      </c>
      <c r="O998" s="22">
        <f t="shared" si="259"/>
        <v>0</v>
      </c>
      <c r="P998" s="35">
        <f>'Data Entry'!I998</f>
        <v>0</v>
      </c>
      <c r="Q998" s="35">
        <f>'Data Entry'!J998</f>
        <v>0</v>
      </c>
      <c r="R998" s="35">
        <f>'Data Entry'!K998</f>
        <v>0</v>
      </c>
      <c r="S998" s="35">
        <f>'Data Entry'!L998</f>
        <v>0</v>
      </c>
      <c r="T998" s="35">
        <f t="shared" si="260"/>
        <v>0</v>
      </c>
      <c r="U998" s="35">
        <f t="shared" si="261"/>
        <v>0</v>
      </c>
      <c r="V998" s="35" t="e">
        <f t="shared" si="269"/>
        <v>#DIV/0!</v>
      </c>
      <c r="W998" s="35" t="e">
        <f t="shared" si="270"/>
        <v>#DIV/0!</v>
      </c>
      <c r="X998" s="35">
        <f t="shared" si="271"/>
        <v>0</v>
      </c>
      <c r="Y998" s="35">
        <f t="shared" si="262"/>
        <v>0</v>
      </c>
      <c r="Z998" s="35">
        <f t="shared" si="263"/>
        <v>0</v>
      </c>
      <c r="AA998" s="35">
        <f t="shared" si="264"/>
        <v>0</v>
      </c>
      <c r="AB998" s="21">
        <f>'Data Entry'!S998</f>
        <v>0</v>
      </c>
      <c r="AC998" s="21">
        <f>'Data Entry'!T998</f>
        <v>0</v>
      </c>
      <c r="AD998" s="21">
        <f>'Data Entry'!U998</f>
        <v>0</v>
      </c>
      <c r="AE998" s="21">
        <f t="shared" si="265"/>
        <v>0</v>
      </c>
      <c r="AF998" s="13">
        <f>'Data Entry'!V998</f>
        <v>0</v>
      </c>
      <c r="AG998" s="13">
        <f t="shared" si="266"/>
        <v>0</v>
      </c>
      <c r="AH998" s="13">
        <f>'Data Entry'!W998</f>
        <v>0</v>
      </c>
      <c r="AI998" s="13">
        <f>'Data Entry'!X998</f>
        <v>0</v>
      </c>
      <c r="AJ998" s="13">
        <f>'Data Entry'!Y998</f>
        <v>0</v>
      </c>
      <c r="AK998" s="13">
        <f>'Data Entry'!Z998</f>
        <v>0</v>
      </c>
    </row>
    <row r="999" spans="1:37">
      <c r="A999" s="34">
        <f>'Data Entry'!A999</f>
        <v>0</v>
      </c>
      <c r="B999" s="34">
        <f>'Data Entry'!B999</f>
        <v>0</v>
      </c>
      <c r="C999" s="20">
        <f>IF('Data Entry'!C999="red",1,IF('Data Entry'!C999="blue",2,0))</f>
        <v>0</v>
      </c>
      <c r="D999" s="22">
        <f>'Data Entry'!D999</f>
        <v>0</v>
      </c>
      <c r="E999" s="22">
        <f>'Data Entry'!E999</f>
        <v>0</v>
      </c>
      <c r="F999" s="22">
        <f>'Data Entry'!F999</f>
        <v>0</v>
      </c>
      <c r="G999" s="22">
        <f>'Data Entry'!G999</f>
        <v>0</v>
      </c>
      <c r="H999" s="22">
        <f>'Data Entry'!H999</f>
        <v>0</v>
      </c>
      <c r="I999" s="22">
        <f t="shared" si="267"/>
        <v>0</v>
      </c>
      <c r="J999" s="22">
        <f t="shared" si="268"/>
        <v>0</v>
      </c>
      <c r="K999" s="22">
        <f t="shared" si="255"/>
        <v>0</v>
      </c>
      <c r="L999" s="22">
        <f t="shared" si="256"/>
        <v>0</v>
      </c>
      <c r="M999" s="22">
        <f t="shared" si="257"/>
        <v>0</v>
      </c>
      <c r="N999" s="22">
        <f t="shared" si="258"/>
        <v>0</v>
      </c>
      <c r="O999" s="22">
        <f t="shared" si="259"/>
        <v>0</v>
      </c>
      <c r="P999" s="35">
        <f>'Data Entry'!I999</f>
        <v>0</v>
      </c>
      <c r="Q999" s="35">
        <f>'Data Entry'!J999</f>
        <v>0</v>
      </c>
      <c r="R999" s="35">
        <f>'Data Entry'!K999</f>
        <v>0</v>
      </c>
      <c r="S999" s="35">
        <f>'Data Entry'!L999</f>
        <v>0</v>
      </c>
      <c r="T999" s="35">
        <f t="shared" si="260"/>
        <v>0</v>
      </c>
      <c r="U999" s="35">
        <f t="shared" si="261"/>
        <v>0</v>
      </c>
      <c r="V999" s="35" t="e">
        <f t="shared" si="269"/>
        <v>#DIV/0!</v>
      </c>
      <c r="W999" s="35" t="e">
        <f t="shared" si="270"/>
        <v>#DIV/0!</v>
      </c>
      <c r="X999" s="35">
        <f t="shared" si="271"/>
        <v>0</v>
      </c>
      <c r="Y999" s="35">
        <f t="shared" si="262"/>
        <v>0</v>
      </c>
      <c r="Z999" s="35">
        <f t="shared" si="263"/>
        <v>0</v>
      </c>
      <c r="AA999" s="35">
        <f t="shared" si="264"/>
        <v>0</v>
      </c>
      <c r="AB999" s="21">
        <f>'Data Entry'!S999</f>
        <v>0</v>
      </c>
      <c r="AC999" s="21">
        <f>'Data Entry'!T999</f>
        <v>0</v>
      </c>
      <c r="AD999" s="21">
        <f>'Data Entry'!U999</f>
        <v>0</v>
      </c>
      <c r="AE999" s="21">
        <f t="shared" si="265"/>
        <v>0</v>
      </c>
      <c r="AF999" s="13">
        <f>'Data Entry'!V999</f>
        <v>0</v>
      </c>
      <c r="AG999" s="13">
        <f t="shared" si="266"/>
        <v>0</v>
      </c>
      <c r="AH999" s="13">
        <f>'Data Entry'!W999</f>
        <v>0</v>
      </c>
      <c r="AI999" s="13">
        <f>'Data Entry'!X999</f>
        <v>0</v>
      </c>
      <c r="AJ999" s="13">
        <f>'Data Entry'!Y999</f>
        <v>0</v>
      </c>
      <c r="AK999" s="13">
        <f>'Data Entry'!Z999</f>
        <v>0</v>
      </c>
    </row>
    <row r="1000" spans="1:37">
      <c r="A1000" s="34">
        <f>'Data Entry'!A1000</f>
        <v>0</v>
      </c>
      <c r="B1000" s="34">
        <f>'Data Entry'!B1000</f>
        <v>0</v>
      </c>
      <c r="C1000" s="20">
        <f>IF('Data Entry'!C1000="red",1,IF('Data Entry'!C1000="blue",2,0))</f>
        <v>0</v>
      </c>
      <c r="D1000" s="22">
        <f>'Data Entry'!D1000</f>
        <v>0</v>
      </c>
      <c r="E1000" s="22">
        <f>'Data Entry'!E1000</f>
        <v>0</v>
      </c>
      <c r="F1000" s="22">
        <f>'Data Entry'!F1000</f>
        <v>0</v>
      </c>
      <c r="G1000" s="22">
        <f>'Data Entry'!G1000</f>
        <v>0</v>
      </c>
      <c r="H1000" s="22">
        <f>'Data Entry'!H1000</f>
        <v>0</v>
      </c>
      <c r="I1000" s="22">
        <f t="shared" si="267"/>
        <v>0</v>
      </c>
      <c r="J1000" s="22">
        <f t="shared" si="268"/>
        <v>0</v>
      </c>
      <c r="K1000" s="22">
        <f t="shared" si="255"/>
        <v>0</v>
      </c>
      <c r="L1000" s="22">
        <f t="shared" si="256"/>
        <v>0</v>
      </c>
      <c r="M1000" s="22">
        <f t="shared" si="257"/>
        <v>0</v>
      </c>
      <c r="N1000" s="22">
        <f t="shared" si="258"/>
        <v>0</v>
      </c>
      <c r="O1000" s="22">
        <f t="shared" si="259"/>
        <v>0</v>
      </c>
      <c r="P1000" s="35">
        <f>'Data Entry'!I1000</f>
        <v>0</v>
      </c>
      <c r="Q1000" s="35">
        <f>'Data Entry'!J1000</f>
        <v>0</v>
      </c>
      <c r="R1000" s="35">
        <f>'Data Entry'!K1000</f>
        <v>0</v>
      </c>
      <c r="S1000" s="35">
        <f>'Data Entry'!L1000</f>
        <v>0</v>
      </c>
      <c r="T1000" s="35">
        <f t="shared" si="260"/>
        <v>0</v>
      </c>
      <c r="U1000" s="35">
        <f t="shared" si="261"/>
        <v>0</v>
      </c>
      <c r="V1000" s="35" t="e">
        <f t="shared" si="269"/>
        <v>#DIV/0!</v>
      </c>
      <c r="W1000" s="35" t="e">
        <f t="shared" si="270"/>
        <v>#DIV/0!</v>
      </c>
      <c r="X1000" s="35">
        <f t="shared" si="271"/>
        <v>0</v>
      </c>
      <c r="Y1000" s="35">
        <f t="shared" si="262"/>
        <v>0</v>
      </c>
      <c r="Z1000" s="35">
        <f t="shared" si="263"/>
        <v>0</v>
      </c>
      <c r="AA1000" s="35">
        <f t="shared" si="264"/>
        <v>0</v>
      </c>
      <c r="AB1000" s="21">
        <f>'Data Entry'!S1000</f>
        <v>0</v>
      </c>
      <c r="AC1000" s="21">
        <f>'Data Entry'!T1000</f>
        <v>0</v>
      </c>
      <c r="AD1000" s="21">
        <f>'Data Entry'!U1000</f>
        <v>0</v>
      </c>
      <c r="AE1000" s="21">
        <f t="shared" si="265"/>
        <v>0</v>
      </c>
      <c r="AF1000" s="13">
        <f>'Data Entry'!V1000</f>
        <v>0</v>
      </c>
      <c r="AG1000" s="13">
        <f t="shared" si="266"/>
        <v>0</v>
      </c>
      <c r="AH1000" s="13">
        <f>'Data Entry'!W1000</f>
        <v>0</v>
      </c>
      <c r="AI1000" s="13">
        <f>'Data Entry'!X1000</f>
        <v>0</v>
      </c>
      <c r="AJ1000" s="13">
        <f>'Data Entry'!Y1000</f>
        <v>0</v>
      </c>
      <c r="AK1000" s="13">
        <f>'Data Entry'!Z1000</f>
        <v>0</v>
      </c>
    </row>
    <row r="1001" spans="1:37">
      <c r="A1001" s="34">
        <f>'Data Entry'!A1001</f>
        <v>0</v>
      </c>
      <c r="B1001" s="34">
        <f>'Data Entry'!B1001</f>
        <v>0</v>
      </c>
      <c r="C1001" s="20">
        <f>IF('Data Entry'!C1001="red",1,IF('Data Entry'!C1001="blue",2,0))</f>
        <v>0</v>
      </c>
      <c r="D1001" s="22">
        <f>'Data Entry'!D1001</f>
        <v>0</v>
      </c>
      <c r="E1001" s="22">
        <f>'Data Entry'!E1001</f>
        <v>0</v>
      </c>
      <c r="F1001" s="22">
        <f>'Data Entry'!F1001</f>
        <v>0</v>
      </c>
      <c r="G1001" s="22">
        <f>'Data Entry'!G1001</f>
        <v>0</v>
      </c>
      <c r="H1001" s="22">
        <f>'Data Entry'!H1001</f>
        <v>0</v>
      </c>
      <c r="I1001" s="22">
        <f t="shared" ref="I1001:I1064" si="272">E1001+F1001</f>
        <v>0</v>
      </c>
      <c r="J1001" s="22">
        <f t="shared" ref="J1001:J1064" si="273">G1001+H1001</f>
        <v>0</v>
      </c>
      <c r="K1001" s="22">
        <f t="shared" ref="K1001:K1064" si="274">IF(D1001=1,2,0)</f>
        <v>0</v>
      </c>
      <c r="L1001" s="22">
        <f t="shared" ref="L1001:L1064" si="275">E1001*2</f>
        <v>0</v>
      </c>
      <c r="M1001" s="22">
        <f t="shared" ref="M1001:M1064" si="276">G1001*4</f>
        <v>0</v>
      </c>
      <c r="N1001" s="22">
        <f t="shared" ref="N1001:N1064" si="277">I1001+J1001</f>
        <v>0</v>
      </c>
      <c r="O1001" s="22">
        <f t="shared" ref="O1001:O1064" si="278">SUM(K1001:M1001)</f>
        <v>0</v>
      </c>
      <c r="P1001" s="35">
        <f>'Data Entry'!I1001</f>
        <v>0</v>
      </c>
      <c r="Q1001" s="35">
        <f>'Data Entry'!J1001</f>
        <v>0</v>
      </c>
      <c r="R1001" s="35">
        <f>'Data Entry'!K1001</f>
        <v>0</v>
      </c>
      <c r="S1001" s="35">
        <f>'Data Entry'!L1001</f>
        <v>0</v>
      </c>
      <c r="T1001" s="35">
        <f t="shared" ref="T1001:T1064" si="279">P1001+Q1001</f>
        <v>0</v>
      </c>
      <c r="U1001" s="35">
        <f t="shared" ref="U1001:U1064" si="280">R1001+S1001</f>
        <v>0</v>
      </c>
      <c r="V1001" s="35" t="e">
        <f t="shared" ref="V1001:V1064" si="281">P1001/T1001</f>
        <v>#DIV/0!</v>
      </c>
      <c r="W1001" s="35" t="e">
        <f t="shared" ref="W1001:W1064" si="282">R1001/U1001</f>
        <v>#DIV/0!</v>
      </c>
      <c r="X1001" s="35">
        <f t="shared" ref="X1001:X1064" si="283">(T1001+U1001)/2</f>
        <v>0</v>
      </c>
      <c r="Y1001" s="35">
        <f t="shared" ref="Y1001:Y1064" si="284">P1001</f>
        <v>0</v>
      </c>
      <c r="Z1001" s="35">
        <f t="shared" ref="Z1001:Z1064" si="285">R1001*2</f>
        <v>0</v>
      </c>
      <c r="AA1001" s="35">
        <f t="shared" ref="AA1001:AA1064" si="286">Y1001+Z1001</f>
        <v>0</v>
      </c>
      <c r="AB1001" s="21">
        <f>'Data Entry'!S1001</f>
        <v>0</v>
      </c>
      <c r="AC1001" s="21">
        <f>'Data Entry'!T1001</f>
        <v>0</v>
      </c>
      <c r="AD1001" s="21">
        <f>'Data Entry'!U1001</f>
        <v>0</v>
      </c>
      <c r="AE1001" s="21">
        <f t="shared" ref="AE1001:AE1064" si="287">IF(AC1001=4,15,IF(AC1001=3,10,IF(AC1001=2,6,IF(AC1001=1,4,0))))</f>
        <v>0</v>
      </c>
      <c r="AF1001" s="13">
        <f>'Data Entry'!V1001</f>
        <v>0</v>
      </c>
      <c r="AG1001" s="13">
        <f t="shared" ref="AG1001:AG1064" si="288">AF1001/3</f>
        <v>0</v>
      </c>
      <c r="AH1001" s="13">
        <f>'Data Entry'!W1001</f>
        <v>0</v>
      </c>
      <c r="AI1001" s="13">
        <f>'Data Entry'!X1001</f>
        <v>0</v>
      </c>
      <c r="AJ1001" s="13">
        <f>'Data Entry'!Y1001</f>
        <v>0</v>
      </c>
      <c r="AK1001" s="13">
        <f>'Data Entry'!Z1001</f>
        <v>0</v>
      </c>
    </row>
    <row r="1002" spans="1:37">
      <c r="A1002" s="34">
        <f>'Data Entry'!A1002</f>
        <v>0</v>
      </c>
      <c r="B1002" s="34">
        <f>'Data Entry'!B1002</f>
        <v>0</v>
      </c>
      <c r="C1002" s="20">
        <f>IF('Data Entry'!C1002="red",1,IF('Data Entry'!C1002="blue",2,0))</f>
        <v>0</v>
      </c>
      <c r="D1002" s="22">
        <f>'Data Entry'!D1002</f>
        <v>0</v>
      </c>
      <c r="E1002" s="22">
        <f>'Data Entry'!E1002</f>
        <v>0</v>
      </c>
      <c r="F1002" s="22">
        <f>'Data Entry'!F1002</f>
        <v>0</v>
      </c>
      <c r="G1002" s="22">
        <f>'Data Entry'!G1002</f>
        <v>0</v>
      </c>
      <c r="H1002" s="22">
        <f>'Data Entry'!H1002</f>
        <v>0</v>
      </c>
      <c r="I1002" s="22">
        <f t="shared" si="272"/>
        <v>0</v>
      </c>
      <c r="J1002" s="22">
        <f t="shared" si="273"/>
        <v>0</v>
      </c>
      <c r="K1002" s="22">
        <f t="shared" si="274"/>
        <v>0</v>
      </c>
      <c r="L1002" s="22">
        <f t="shared" si="275"/>
        <v>0</v>
      </c>
      <c r="M1002" s="22">
        <f t="shared" si="276"/>
        <v>0</v>
      </c>
      <c r="N1002" s="22">
        <f t="shared" si="277"/>
        <v>0</v>
      </c>
      <c r="O1002" s="22">
        <f t="shared" si="278"/>
        <v>0</v>
      </c>
      <c r="P1002" s="35">
        <f>'Data Entry'!I1002</f>
        <v>0</v>
      </c>
      <c r="Q1002" s="35">
        <f>'Data Entry'!J1002</f>
        <v>0</v>
      </c>
      <c r="R1002" s="35">
        <f>'Data Entry'!K1002</f>
        <v>0</v>
      </c>
      <c r="S1002" s="35">
        <f>'Data Entry'!L1002</f>
        <v>0</v>
      </c>
      <c r="T1002" s="35">
        <f t="shared" si="279"/>
        <v>0</v>
      </c>
      <c r="U1002" s="35">
        <f t="shared" si="280"/>
        <v>0</v>
      </c>
      <c r="V1002" s="35" t="e">
        <f t="shared" si="281"/>
        <v>#DIV/0!</v>
      </c>
      <c r="W1002" s="35" t="e">
        <f t="shared" si="282"/>
        <v>#DIV/0!</v>
      </c>
      <c r="X1002" s="35">
        <f t="shared" si="283"/>
        <v>0</v>
      </c>
      <c r="Y1002" s="35">
        <f t="shared" si="284"/>
        <v>0</v>
      </c>
      <c r="Z1002" s="35">
        <f t="shared" si="285"/>
        <v>0</v>
      </c>
      <c r="AA1002" s="35">
        <f t="shared" si="286"/>
        <v>0</v>
      </c>
      <c r="AB1002" s="21">
        <f>'Data Entry'!S1002</f>
        <v>0</v>
      </c>
      <c r="AC1002" s="21">
        <f>'Data Entry'!T1002</f>
        <v>0</v>
      </c>
      <c r="AD1002" s="21">
        <f>'Data Entry'!U1002</f>
        <v>0</v>
      </c>
      <c r="AE1002" s="21">
        <f t="shared" si="287"/>
        <v>0</v>
      </c>
      <c r="AF1002" s="13">
        <f>'Data Entry'!V1002</f>
        <v>0</v>
      </c>
      <c r="AG1002" s="13">
        <f t="shared" si="288"/>
        <v>0</v>
      </c>
      <c r="AH1002" s="13">
        <f>'Data Entry'!W1002</f>
        <v>0</v>
      </c>
      <c r="AI1002" s="13">
        <f>'Data Entry'!X1002</f>
        <v>0</v>
      </c>
      <c r="AJ1002" s="13">
        <f>'Data Entry'!Y1002</f>
        <v>0</v>
      </c>
      <c r="AK1002" s="13">
        <f>'Data Entry'!Z1002</f>
        <v>0</v>
      </c>
    </row>
    <row r="1003" spans="1:37">
      <c r="A1003" s="34">
        <f>'Data Entry'!A1003</f>
        <v>0</v>
      </c>
      <c r="B1003" s="34">
        <f>'Data Entry'!B1003</f>
        <v>0</v>
      </c>
      <c r="C1003" s="20">
        <f>IF('Data Entry'!C1003="red",1,IF('Data Entry'!C1003="blue",2,0))</f>
        <v>0</v>
      </c>
      <c r="D1003" s="22">
        <f>'Data Entry'!D1003</f>
        <v>0</v>
      </c>
      <c r="E1003" s="22">
        <f>'Data Entry'!E1003</f>
        <v>0</v>
      </c>
      <c r="F1003" s="22">
        <f>'Data Entry'!F1003</f>
        <v>0</v>
      </c>
      <c r="G1003" s="22">
        <f>'Data Entry'!G1003</f>
        <v>0</v>
      </c>
      <c r="H1003" s="22">
        <f>'Data Entry'!H1003</f>
        <v>0</v>
      </c>
      <c r="I1003" s="22">
        <f t="shared" si="272"/>
        <v>0</v>
      </c>
      <c r="J1003" s="22">
        <f t="shared" si="273"/>
        <v>0</v>
      </c>
      <c r="K1003" s="22">
        <f t="shared" si="274"/>
        <v>0</v>
      </c>
      <c r="L1003" s="22">
        <f t="shared" si="275"/>
        <v>0</v>
      </c>
      <c r="M1003" s="22">
        <f t="shared" si="276"/>
        <v>0</v>
      </c>
      <c r="N1003" s="22">
        <f t="shared" si="277"/>
        <v>0</v>
      </c>
      <c r="O1003" s="22">
        <f t="shared" si="278"/>
        <v>0</v>
      </c>
      <c r="P1003" s="35">
        <f>'Data Entry'!I1003</f>
        <v>0</v>
      </c>
      <c r="Q1003" s="35">
        <f>'Data Entry'!J1003</f>
        <v>0</v>
      </c>
      <c r="R1003" s="35">
        <f>'Data Entry'!K1003</f>
        <v>0</v>
      </c>
      <c r="S1003" s="35">
        <f>'Data Entry'!L1003</f>
        <v>0</v>
      </c>
      <c r="T1003" s="35">
        <f t="shared" si="279"/>
        <v>0</v>
      </c>
      <c r="U1003" s="35">
        <f t="shared" si="280"/>
        <v>0</v>
      </c>
      <c r="V1003" s="35" t="e">
        <f t="shared" si="281"/>
        <v>#DIV/0!</v>
      </c>
      <c r="W1003" s="35" t="e">
        <f t="shared" si="282"/>
        <v>#DIV/0!</v>
      </c>
      <c r="X1003" s="35">
        <f t="shared" si="283"/>
        <v>0</v>
      </c>
      <c r="Y1003" s="35">
        <f t="shared" si="284"/>
        <v>0</v>
      </c>
      <c r="Z1003" s="35">
        <f t="shared" si="285"/>
        <v>0</v>
      </c>
      <c r="AA1003" s="35">
        <f t="shared" si="286"/>
        <v>0</v>
      </c>
      <c r="AB1003" s="21">
        <f>'Data Entry'!S1003</f>
        <v>0</v>
      </c>
      <c r="AC1003" s="21">
        <f>'Data Entry'!T1003</f>
        <v>0</v>
      </c>
      <c r="AD1003" s="21">
        <f>'Data Entry'!U1003</f>
        <v>0</v>
      </c>
      <c r="AE1003" s="21">
        <f t="shared" si="287"/>
        <v>0</v>
      </c>
      <c r="AF1003" s="13">
        <f>'Data Entry'!V1003</f>
        <v>0</v>
      </c>
      <c r="AG1003" s="13">
        <f t="shared" si="288"/>
        <v>0</v>
      </c>
      <c r="AH1003" s="13">
        <f>'Data Entry'!W1003</f>
        <v>0</v>
      </c>
      <c r="AI1003" s="13">
        <f>'Data Entry'!X1003</f>
        <v>0</v>
      </c>
      <c r="AJ1003" s="13">
        <f>'Data Entry'!Y1003</f>
        <v>0</v>
      </c>
      <c r="AK1003" s="13">
        <f>'Data Entry'!Z1003</f>
        <v>0</v>
      </c>
    </row>
    <row r="1004" spans="1:37">
      <c r="A1004" s="34">
        <f>'Data Entry'!A1004</f>
        <v>0</v>
      </c>
      <c r="B1004" s="34">
        <f>'Data Entry'!B1004</f>
        <v>0</v>
      </c>
      <c r="C1004" s="20">
        <f>IF('Data Entry'!C1004="red",1,IF('Data Entry'!C1004="blue",2,0))</f>
        <v>0</v>
      </c>
      <c r="D1004" s="22">
        <f>'Data Entry'!D1004</f>
        <v>0</v>
      </c>
      <c r="E1004" s="22">
        <f>'Data Entry'!E1004</f>
        <v>0</v>
      </c>
      <c r="F1004" s="22">
        <f>'Data Entry'!F1004</f>
        <v>0</v>
      </c>
      <c r="G1004" s="22">
        <f>'Data Entry'!G1004</f>
        <v>0</v>
      </c>
      <c r="H1004" s="22">
        <f>'Data Entry'!H1004</f>
        <v>0</v>
      </c>
      <c r="I1004" s="22">
        <f t="shared" si="272"/>
        <v>0</v>
      </c>
      <c r="J1004" s="22">
        <f t="shared" si="273"/>
        <v>0</v>
      </c>
      <c r="K1004" s="22">
        <f t="shared" si="274"/>
        <v>0</v>
      </c>
      <c r="L1004" s="22">
        <f t="shared" si="275"/>
        <v>0</v>
      </c>
      <c r="M1004" s="22">
        <f t="shared" si="276"/>
        <v>0</v>
      </c>
      <c r="N1004" s="22">
        <f t="shared" si="277"/>
        <v>0</v>
      </c>
      <c r="O1004" s="22">
        <f t="shared" si="278"/>
        <v>0</v>
      </c>
      <c r="P1004" s="35">
        <f>'Data Entry'!I1004</f>
        <v>0</v>
      </c>
      <c r="Q1004" s="35">
        <f>'Data Entry'!J1004</f>
        <v>0</v>
      </c>
      <c r="R1004" s="35">
        <f>'Data Entry'!K1004</f>
        <v>0</v>
      </c>
      <c r="S1004" s="35">
        <f>'Data Entry'!L1004</f>
        <v>0</v>
      </c>
      <c r="T1004" s="35">
        <f t="shared" si="279"/>
        <v>0</v>
      </c>
      <c r="U1004" s="35">
        <f t="shared" si="280"/>
        <v>0</v>
      </c>
      <c r="V1004" s="35" t="e">
        <f t="shared" si="281"/>
        <v>#DIV/0!</v>
      </c>
      <c r="W1004" s="35" t="e">
        <f t="shared" si="282"/>
        <v>#DIV/0!</v>
      </c>
      <c r="X1004" s="35">
        <f t="shared" si="283"/>
        <v>0</v>
      </c>
      <c r="Y1004" s="35">
        <f t="shared" si="284"/>
        <v>0</v>
      </c>
      <c r="Z1004" s="35">
        <f t="shared" si="285"/>
        <v>0</v>
      </c>
      <c r="AA1004" s="35">
        <f t="shared" si="286"/>
        <v>0</v>
      </c>
      <c r="AB1004" s="21">
        <f>'Data Entry'!S1004</f>
        <v>0</v>
      </c>
      <c r="AC1004" s="21">
        <f>'Data Entry'!T1004</f>
        <v>0</v>
      </c>
      <c r="AD1004" s="21">
        <f>'Data Entry'!U1004</f>
        <v>0</v>
      </c>
      <c r="AE1004" s="21">
        <f t="shared" si="287"/>
        <v>0</v>
      </c>
      <c r="AF1004" s="13">
        <f>'Data Entry'!V1004</f>
        <v>0</v>
      </c>
      <c r="AG1004" s="13">
        <f t="shared" si="288"/>
        <v>0</v>
      </c>
      <c r="AH1004" s="13">
        <f>'Data Entry'!W1004</f>
        <v>0</v>
      </c>
      <c r="AI1004" s="13">
        <f>'Data Entry'!X1004</f>
        <v>0</v>
      </c>
      <c r="AJ1004" s="13">
        <f>'Data Entry'!Y1004</f>
        <v>0</v>
      </c>
      <c r="AK1004" s="13">
        <f>'Data Entry'!Z1004</f>
        <v>0</v>
      </c>
    </row>
    <row r="1005" spans="1:37">
      <c r="A1005" s="34">
        <f>'Data Entry'!A1005</f>
        <v>0</v>
      </c>
      <c r="B1005" s="34">
        <f>'Data Entry'!B1005</f>
        <v>0</v>
      </c>
      <c r="C1005" s="20">
        <f>IF('Data Entry'!C1005="red",1,IF('Data Entry'!C1005="blue",2,0))</f>
        <v>0</v>
      </c>
      <c r="D1005" s="22">
        <f>'Data Entry'!D1005</f>
        <v>0</v>
      </c>
      <c r="E1005" s="22">
        <f>'Data Entry'!E1005</f>
        <v>0</v>
      </c>
      <c r="F1005" s="22">
        <f>'Data Entry'!F1005</f>
        <v>0</v>
      </c>
      <c r="G1005" s="22">
        <f>'Data Entry'!G1005</f>
        <v>0</v>
      </c>
      <c r="H1005" s="22">
        <f>'Data Entry'!H1005</f>
        <v>0</v>
      </c>
      <c r="I1005" s="22">
        <f t="shared" si="272"/>
        <v>0</v>
      </c>
      <c r="J1005" s="22">
        <f t="shared" si="273"/>
        <v>0</v>
      </c>
      <c r="K1005" s="22">
        <f t="shared" si="274"/>
        <v>0</v>
      </c>
      <c r="L1005" s="22">
        <f t="shared" si="275"/>
        <v>0</v>
      </c>
      <c r="M1005" s="22">
        <f t="shared" si="276"/>
        <v>0</v>
      </c>
      <c r="N1005" s="22">
        <f t="shared" si="277"/>
        <v>0</v>
      </c>
      <c r="O1005" s="22">
        <f t="shared" si="278"/>
        <v>0</v>
      </c>
      <c r="P1005" s="35">
        <f>'Data Entry'!I1005</f>
        <v>0</v>
      </c>
      <c r="Q1005" s="35">
        <f>'Data Entry'!J1005</f>
        <v>0</v>
      </c>
      <c r="R1005" s="35">
        <f>'Data Entry'!K1005</f>
        <v>0</v>
      </c>
      <c r="S1005" s="35">
        <f>'Data Entry'!L1005</f>
        <v>0</v>
      </c>
      <c r="T1005" s="35">
        <f t="shared" si="279"/>
        <v>0</v>
      </c>
      <c r="U1005" s="35">
        <f t="shared" si="280"/>
        <v>0</v>
      </c>
      <c r="V1005" s="35" t="e">
        <f t="shared" si="281"/>
        <v>#DIV/0!</v>
      </c>
      <c r="W1005" s="35" t="e">
        <f t="shared" si="282"/>
        <v>#DIV/0!</v>
      </c>
      <c r="X1005" s="35">
        <f t="shared" si="283"/>
        <v>0</v>
      </c>
      <c r="Y1005" s="35">
        <f t="shared" si="284"/>
        <v>0</v>
      </c>
      <c r="Z1005" s="35">
        <f t="shared" si="285"/>
        <v>0</v>
      </c>
      <c r="AA1005" s="35">
        <f t="shared" si="286"/>
        <v>0</v>
      </c>
      <c r="AB1005" s="21">
        <f>'Data Entry'!S1005</f>
        <v>0</v>
      </c>
      <c r="AC1005" s="21">
        <f>'Data Entry'!T1005</f>
        <v>0</v>
      </c>
      <c r="AD1005" s="21">
        <f>'Data Entry'!U1005</f>
        <v>0</v>
      </c>
      <c r="AE1005" s="21">
        <f t="shared" si="287"/>
        <v>0</v>
      </c>
      <c r="AF1005" s="13">
        <f>'Data Entry'!V1005</f>
        <v>0</v>
      </c>
      <c r="AG1005" s="13">
        <f t="shared" si="288"/>
        <v>0</v>
      </c>
      <c r="AH1005" s="13">
        <f>'Data Entry'!W1005</f>
        <v>0</v>
      </c>
      <c r="AI1005" s="13">
        <f>'Data Entry'!X1005</f>
        <v>0</v>
      </c>
      <c r="AJ1005" s="13">
        <f>'Data Entry'!Y1005</f>
        <v>0</v>
      </c>
      <c r="AK1005" s="13">
        <f>'Data Entry'!Z1005</f>
        <v>0</v>
      </c>
    </row>
    <row r="1006" spans="1:37">
      <c r="A1006" s="34">
        <f>'Data Entry'!A1006</f>
        <v>0</v>
      </c>
      <c r="B1006" s="34">
        <f>'Data Entry'!B1006</f>
        <v>0</v>
      </c>
      <c r="C1006" s="20">
        <f>IF('Data Entry'!C1006="red",1,IF('Data Entry'!C1006="blue",2,0))</f>
        <v>0</v>
      </c>
      <c r="D1006" s="22">
        <f>'Data Entry'!D1006</f>
        <v>0</v>
      </c>
      <c r="E1006" s="22">
        <f>'Data Entry'!E1006</f>
        <v>0</v>
      </c>
      <c r="F1006" s="22">
        <f>'Data Entry'!F1006</f>
        <v>0</v>
      </c>
      <c r="G1006" s="22">
        <f>'Data Entry'!G1006</f>
        <v>0</v>
      </c>
      <c r="H1006" s="22">
        <f>'Data Entry'!H1006</f>
        <v>0</v>
      </c>
      <c r="I1006" s="22">
        <f t="shared" si="272"/>
        <v>0</v>
      </c>
      <c r="J1006" s="22">
        <f t="shared" si="273"/>
        <v>0</v>
      </c>
      <c r="K1006" s="22">
        <f t="shared" si="274"/>
        <v>0</v>
      </c>
      <c r="L1006" s="22">
        <f t="shared" si="275"/>
        <v>0</v>
      </c>
      <c r="M1006" s="22">
        <f t="shared" si="276"/>
        <v>0</v>
      </c>
      <c r="N1006" s="22">
        <f t="shared" si="277"/>
        <v>0</v>
      </c>
      <c r="O1006" s="22">
        <f t="shared" si="278"/>
        <v>0</v>
      </c>
      <c r="P1006" s="35">
        <f>'Data Entry'!I1006</f>
        <v>0</v>
      </c>
      <c r="Q1006" s="35">
        <f>'Data Entry'!J1006</f>
        <v>0</v>
      </c>
      <c r="R1006" s="35">
        <f>'Data Entry'!K1006</f>
        <v>0</v>
      </c>
      <c r="S1006" s="35">
        <f>'Data Entry'!L1006</f>
        <v>0</v>
      </c>
      <c r="T1006" s="35">
        <f t="shared" si="279"/>
        <v>0</v>
      </c>
      <c r="U1006" s="35">
        <f t="shared" si="280"/>
        <v>0</v>
      </c>
      <c r="V1006" s="35" t="e">
        <f t="shared" si="281"/>
        <v>#DIV/0!</v>
      </c>
      <c r="W1006" s="35" t="e">
        <f t="shared" si="282"/>
        <v>#DIV/0!</v>
      </c>
      <c r="X1006" s="35">
        <f t="shared" si="283"/>
        <v>0</v>
      </c>
      <c r="Y1006" s="35">
        <f t="shared" si="284"/>
        <v>0</v>
      </c>
      <c r="Z1006" s="35">
        <f t="shared" si="285"/>
        <v>0</v>
      </c>
      <c r="AA1006" s="35">
        <f t="shared" si="286"/>
        <v>0</v>
      </c>
      <c r="AB1006" s="21">
        <f>'Data Entry'!S1006</f>
        <v>0</v>
      </c>
      <c r="AC1006" s="21">
        <f>'Data Entry'!T1006</f>
        <v>0</v>
      </c>
      <c r="AD1006" s="21">
        <f>'Data Entry'!U1006</f>
        <v>0</v>
      </c>
      <c r="AE1006" s="21">
        <f t="shared" si="287"/>
        <v>0</v>
      </c>
      <c r="AF1006" s="13">
        <f>'Data Entry'!V1006</f>
        <v>0</v>
      </c>
      <c r="AG1006" s="13">
        <f t="shared" si="288"/>
        <v>0</v>
      </c>
      <c r="AH1006" s="13">
        <f>'Data Entry'!W1006</f>
        <v>0</v>
      </c>
      <c r="AI1006" s="13">
        <f>'Data Entry'!X1006</f>
        <v>0</v>
      </c>
      <c r="AJ1006" s="13">
        <f>'Data Entry'!Y1006</f>
        <v>0</v>
      </c>
      <c r="AK1006" s="13">
        <f>'Data Entry'!Z1006</f>
        <v>0</v>
      </c>
    </row>
    <row r="1007" spans="1:37">
      <c r="A1007" s="34">
        <f>'Data Entry'!A1007</f>
        <v>0</v>
      </c>
      <c r="B1007" s="34">
        <f>'Data Entry'!B1007</f>
        <v>0</v>
      </c>
      <c r="C1007" s="20">
        <f>IF('Data Entry'!C1007="red",1,IF('Data Entry'!C1007="blue",2,0))</f>
        <v>0</v>
      </c>
      <c r="D1007" s="22">
        <f>'Data Entry'!D1007</f>
        <v>0</v>
      </c>
      <c r="E1007" s="22">
        <f>'Data Entry'!E1007</f>
        <v>0</v>
      </c>
      <c r="F1007" s="22">
        <f>'Data Entry'!F1007</f>
        <v>0</v>
      </c>
      <c r="G1007" s="22">
        <f>'Data Entry'!G1007</f>
        <v>0</v>
      </c>
      <c r="H1007" s="22">
        <f>'Data Entry'!H1007</f>
        <v>0</v>
      </c>
      <c r="I1007" s="22">
        <f t="shared" si="272"/>
        <v>0</v>
      </c>
      <c r="J1007" s="22">
        <f t="shared" si="273"/>
        <v>0</v>
      </c>
      <c r="K1007" s="22">
        <f t="shared" si="274"/>
        <v>0</v>
      </c>
      <c r="L1007" s="22">
        <f t="shared" si="275"/>
        <v>0</v>
      </c>
      <c r="M1007" s="22">
        <f t="shared" si="276"/>
        <v>0</v>
      </c>
      <c r="N1007" s="22">
        <f t="shared" si="277"/>
        <v>0</v>
      </c>
      <c r="O1007" s="22">
        <f t="shared" si="278"/>
        <v>0</v>
      </c>
      <c r="P1007" s="35">
        <f>'Data Entry'!I1007</f>
        <v>0</v>
      </c>
      <c r="Q1007" s="35">
        <f>'Data Entry'!J1007</f>
        <v>0</v>
      </c>
      <c r="R1007" s="35">
        <f>'Data Entry'!K1007</f>
        <v>0</v>
      </c>
      <c r="S1007" s="35">
        <f>'Data Entry'!L1007</f>
        <v>0</v>
      </c>
      <c r="T1007" s="35">
        <f t="shared" si="279"/>
        <v>0</v>
      </c>
      <c r="U1007" s="35">
        <f t="shared" si="280"/>
        <v>0</v>
      </c>
      <c r="V1007" s="35" t="e">
        <f t="shared" si="281"/>
        <v>#DIV/0!</v>
      </c>
      <c r="W1007" s="35" t="e">
        <f t="shared" si="282"/>
        <v>#DIV/0!</v>
      </c>
      <c r="X1007" s="35">
        <f t="shared" si="283"/>
        <v>0</v>
      </c>
      <c r="Y1007" s="35">
        <f t="shared" si="284"/>
        <v>0</v>
      </c>
      <c r="Z1007" s="35">
        <f t="shared" si="285"/>
        <v>0</v>
      </c>
      <c r="AA1007" s="35">
        <f t="shared" si="286"/>
        <v>0</v>
      </c>
      <c r="AB1007" s="21">
        <f>'Data Entry'!S1007</f>
        <v>0</v>
      </c>
      <c r="AC1007" s="21">
        <f>'Data Entry'!T1007</f>
        <v>0</v>
      </c>
      <c r="AD1007" s="21">
        <f>'Data Entry'!U1007</f>
        <v>0</v>
      </c>
      <c r="AE1007" s="21">
        <f t="shared" si="287"/>
        <v>0</v>
      </c>
      <c r="AF1007" s="13">
        <f>'Data Entry'!V1007</f>
        <v>0</v>
      </c>
      <c r="AG1007" s="13">
        <f t="shared" si="288"/>
        <v>0</v>
      </c>
      <c r="AH1007" s="13">
        <f>'Data Entry'!W1007</f>
        <v>0</v>
      </c>
      <c r="AI1007" s="13">
        <f>'Data Entry'!X1007</f>
        <v>0</v>
      </c>
      <c r="AJ1007" s="13">
        <f>'Data Entry'!Y1007</f>
        <v>0</v>
      </c>
      <c r="AK1007" s="13">
        <f>'Data Entry'!Z1007</f>
        <v>0</v>
      </c>
    </row>
    <row r="1008" spans="1:37">
      <c r="A1008" s="34">
        <f>'Data Entry'!A1008</f>
        <v>0</v>
      </c>
      <c r="B1008" s="34">
        <f>'Data Entry'!B1008</f>
        <v>0</v>
      </c>
      <c r="C1008" s="20">
        <f>IF('Data Entry'!C1008="red",1,IF('Data Entry'!C1008="blue",2,0))</f>
        <v>0</v>
      </c>
      <c r="D1008" s="22">
        <f>'Data Entry'!D1008</f>
        <v>0</v>
      </c>
      <c r="E1008" s="22">
        <f>'Data Entry'!E1008</f>
        <v>0</v>
      </c>
      <c r="F1008" s="22">
        <f>'Data Entry'!F1008</f>
        <v>0</v>
      </c>
      <c r="G1008" s="22">
        <f>'Data Entry'!G1008</f>
        <v>0</v>
      </c>
      <c r="H1008" s="22">
        <f>'Data Entry'!H1008</f>
        <v>0</v>
      </c>
      <c r="I1008" s="22">
        <f t="shared" si="272"/>
        <v>0</v>
      </c>
      <c r="J1008" s="22">
        <f t="shared" si="273"/>
        <v>0</v>
      </c>
      <c r="K1008" s="22">
        <f t="shared" si="274"/>
        <v>0</v>
      </c>
      <c r="L1008" s="22">
        <f t="shared" si="275"/>
        <v>0</v>
      </c>
      <c r="M1008" s="22">
        <f t="shared" si="276"/>
        <v>0</v>
      </c>
      <c r="N1008" s="22">
        <f t="shared" si="277"/>
        <v>0</v>
      </c>
      <c r="O1008" s="22">
        <f t="shared" si="278"/>
        <v>0</v>
      </c>
      <c r="P1008" s="35">
        <f>'Data Entry'!I1008</f>
        <v>0</v>
      </c>
      <c r="Q1008" s="35">
        <f>'Data Entry'!J1008</f>
        <v>0</v>
      </c>
      <c r="R1008" s="35">
        <f>'Data Entry'!K1008</f>
        <v>0</v>
      </c>
      <c r="S1008" s="35">
        <f>'Data Entry'!L1008</f>
        <v>0</v>
      </c>
      <c r="T1008" s="35">
        <f t="shared" si="279"/>
        <v>0</v>
      </c>
      <c r="U1008" s="35">
        <f t="shared" si="280"/>
        <v>0</v>
      </c>
      <c r="V1008" s="35" t="e">
        <f t="shared" si="281"/>
        <v>#DIV/0!</v>
      </c>
      <c r="W1008" s="35" t="e">
        <f t="shared" si="282"/>
        <v>#DIV/0!</v>
      </c>
      <c r="X1008" s="35">
        <f t="shared" si="283"/>
        <v>0</v>
      </c>
      <c r="Y1008" s="35">
        <f t="shared" si="284"/>
        <v>0</v>
      </c>
      <c r="Z1008" s="35">
        <f t="shared" si="285"/>
        <v>0</v>
      </c>
      <c r="AA1008" s="35">
        <f t="shared" si="286"/>
        <v>0</v>
      </c>
      <c r="AB1008" s="21">
        <f>'Data Entry'!S1008</f>
        <v>0</v>
      </c>
      <c r="AC1008" s="21">
        <f>'Data Entry'!T1008</f>
        <v>0</v>
      </c>
      <c r="AD1008" s="21">
        <f>'Data Entry'!U1008</f>
        <v>0</v>
      </c>
      <c r="AE1008" s="21">
        <f t="shared" si="287"/>
        <v>0</v>
      </c>
      <c r="AF1008" s="13">
        <f>'Data Entry'!V1008</f>
        <v>0</v>
      </c>
      <c r="AG1008" s="13">
        <f t="shared" si="288"/>
        <v>0</v>
      </c>
      <c r="AH1008" s="13">
        <f>'Data Entry'!W1008</f>
        <v>0</v>
      </c>
      <c r="AI1008" s="13">
        <f>'Data Entry'!X1008</f>
        <v>0</v>
      </c>
      <c r="AJ1008" s="13">
        <f>'Data Entry'!Y1008</f>
        <v>0</v>
      </c>
      <c r="AK1008" s="13">
        <f>'Data Entry'!Z1008</f>
        <v>0</v>
      </c>
    </row>
    <row r="1009" spans="1:37">
      <c r="A1009" s="34">
        <f>'Data Entry'!A1009</f>
        <v>0</v>
      </c>
      <c r="B1009" s="34">
        <f>'Data Entry'!B1009</f>
        <v>0</v>
      </c>
      <c r="C1009" s="20">
        <f>IF('Data Entry'!C1009="red",1,IF('Data Entry'!C1009="blue",2,0))</f>
        <v>0</v>
      </c>
      <c r="D1009" s="22">
        <f>'Data Entry'!D1009</f>
        <v>0</v>
      </c>
      <c r="E1009" s="22">
        <f>'Data Entry'!E1009</f>
        <v>0</v>
      </c>
      <c r="F1009" s="22">
        <f>'Data Entry'!F1009</f>
        <v>0</v>
      </c>
      <c r="G1009" s="22">
        <f>'Data Entry'!G1009</f>
        <v>0</v>
      </c>
      <c r="H1009" s="22">
        <f>'Data Entry'!H1009</f>
        <v>0</v>
      </c>
      <c r="I1009" s="22">
        <f t="shared" si="272"/>
        <v>0</v>
      </c>
      <c r="J1009" s="22">
        <f t="shared" si="273"/>
        <v>0</v>
      </c>
      <c r="K1009" s="22">
        <f t="shared" si="274"/>
        <v>0</v>
      </c>
      <c r="L1009" s="22">
        <f t="shared" si="275"/>
        <v>0</v>
      </c>
      <c r="M1009" s="22">
        <f t="shared" si="276"/>
        <v>0</v>
      </c>
      <c r="N1009" s="22">
        <f t="shared" si="277"/>
        <v>0</v>
      </c>
      <c r="O1009" s="22">
        <f t="shared" si="278"/>
        <v>0</v>
      </c>
      <c r="P1009" s="35">
        <f>'Data Entry'!I1009</f>
        <v>0</v>
      </c>
      <c r="Q1009" s="35">
        <f>'Data Entry'!J1009</f>
        <v>0</v>
      </c>
      <c r="R1009" s="35">
        <f>'Data Entry'!K1009</f>
        <v>0</v>
      </c>
      <c r="S1009" s="35">
        <f>'Data Entry'!L1009</f>
        <v>0</v>
      </c>
      <c r="T1009" s="35">
        <f t="shared" si="279"/>
        <v>0</v>
      </c>
      <c r="U1009" s="35">
        <f t="shared" si="280"/>
        <v>0</v>
      </c>
      <c r="V1009" s="35" t="e">
        <f t="shared" si="281"/>
        <v>#DIV/0!</v>
      </c>
      <c r="W1009" s="35" t="e">
        <f t="shared" si="282"/>
        <v>#DIV/0!</v>
      </c>
      <c r="X1009" s="35">
        <f t="shared" si="283"/>
        <v>0</v>
      </c>
      <c r="Y1009" s="35">
        <f t="shared" si="284"/>
        <v>0</v>
      </c>
      <c r="Z1009" s="35">
        <f t="shared" si="285"/>
        <v>0</v>
      </c>
      <c r="AA1009" s="35">
        <f t="shared" si="286"/>
        <v>0</v>
      </c>
      <c r="AB1009" s="21">
        <f>'Data Entry'!S1009</f>
        <v>0</v>
      </c>
      <c r="AC1009" s="21">
        <f>'Data Entry'!T1009</f>
        <v>0</v>
      </c>
      <c r="AD1009" s="21">
        <f>'Data Entry'!U1009</f>
        <v>0</v>
      </c>
      <c r="AE1009" s="21">
        <f t="shared" si="287"/>
        <v>0</v>
      </c>
      <c r="AF1009" s="13">
        <f>'Data Entry'!V1009</f>
        <v>0</v>
      </c>
      <c r="AG1009" s="13">
        <f t="shared" si="288"/>
        <v>0</v>
      </c>
      <c r="AH1009" s="13">
        <f>'Data Entry'!W1009</f>
        <v>0</v>
      </c>
      <c r="AI1009" s="13">
        <f>'Data Entry'!X1009</f>
        <v>0</v>
      </c>
      <c r="AJ1009" s="13">
        <f>'Data Entry'!Y1009</f>
        <v>0</v>
      </c>
      <c r="AK1009" s="13">
        <f>'Data Entry'!Z1009</f>
        <v>0</v>
      </c>
    </row>
    <row r="1010" spans="1:37">
      <c r="A1010" s="34">
        <f>'Data Entry'!A1010</f>
        <v>0</v>
      </c>
      <c r="B1010" s="34">
        <f>'Data Entry'!B1010</f>
        <v>0</v>
      </c>
      <c r="C1010" s="20">
        <f>IF('Data Entry'!C1010="red",1,IF('Data Entry'!C1010="blue",2,0))</f>
        <v>0</v>
      </c>
      <c r="D1010" s="22">
        <f>'Data Entry'!D1010</f>
        <v>0</v>
      </c>
      <c r="E1010" s="22">
        <f>'Data Entry'!E1010</f>
        <v>0</v>
      </c>
      <c r="F1010" s="22">
        <f>'Data Entry'!F1010</f>
        <v>0</v>
      </c>
      <c r="G1010" s="22">
        <f>'Data Entry'!G1010</f>
        <v>0</v>
      </c>
      <c r="H1010" s="22">
        <f>'Data Entry'!H1010</f>
        <v>0</v>
      </c>
      <c r="I1010" s="22">
        <f t="shared" si="272"/>
        <v>0</v>
      </c>
      <c r="J1010" s="22">
        <f t="shared" si="273"/>
        <v>0</v>
      </c>
      <c r="K1010" s="22">
        <f t="shared" si="274"/>
        <v>0</v>
      </c>
      <c r="L1010" s="22">
        <f t="shared" si="275"/>
        <v>0</v>
      </c>
      <c r="M1010" s="22">
        <f t="shared" si="276"/>
        <v>0</v>
      </c>
      <c r="N1010" s="22">
        <f t="shared" si="277"/>
        <v>0</v>
      </c>
      <c r="O1010" s="22">
        <f t="shared" si="278"/>
        <v>0</v>
      </c>
      <c r="P1010" s="35">
        <f>'Data Entry'!I1010</f>
        <v>0</v>
      </c>
      <c r="Q1010" s="35">
        <f>'Data Entry'!J1010</f>
        <v>0</v>
      </c>
      <c r="R1010" s="35">
        <f>'Data Entry'!K1010</f>
        <v>0</v>
      </c>
      <c r="S1010" s="35">
        <f>'Data Entry'!L1010</f>
        <v>0</v>
      </c>
      <c r="T1010" s="35">
        <f t="shared" si="279"/>
        <v>0</v>
      </c>
      <c r="U1010" s="35">
        <f t="shared" si="280"/>
        <v>0</v>
      </c>
      <c r="V1010" s="35" t="e">
        <f t="shared" si="281"/>
        <v>#DIV/0!</v>
      </c>
      <c r="W1010" s="35" t="e">
        <f t="shared" si="282"/>
        <v>#DIV/0!</v>
      </c>
      <c r="X1010" s="35">
        <f t="shared" si="283"/>
        <v>0</v>
      </c>
      <c r="Y1010" s="35">
        <f t="shared" si="284"/>
        <v>0</v>
      </c>
      <c r="Z1010" s="35">
        <f t="shared" si="285"/>
        <v>0</v>
      </c>
      <c r="AA1010" s="35">
        <f t="shared" si="286"/>
        <v>0</v>
      </c>
      <c r="AB1010" s="21">
        <f>'Data Entry'!S1010</f>
        <v>0</v>
      </c>
      <c r="AC1010" s="21">
        <f>'Data Entry'!T1010</f>
        <v>0</v>
      </c>
      <c r="AD1010" s="21">
        <f>'Data Entry'!U1010</f>
        <v>0</v>
      </c>
      <c r="AE1010" s="21">
        <f t="shared" si="287"/>
        <v>0</v>
      </c>
      <c r="AF1010" s="13">
        <f>'Data Entry'!V1010</f>
        <v>0</v>
      </c>
      <c r="AG1010" s="13">
        <f t="shared" si="288"/>
        <v>0</v>
      </c>
      <c r="AH1010" s="13">
        <f>'Data Entry'!W1010</f>
        <v>0</v>
      </c>
      <c r="AI1010" s="13">
        <f>'Data Entry'!X1010</f>
        <v>0</v>
      </c>
      <c r="AJ1010" s="13">
        <f>'Data Entry'!Y1010</f>
        <v>0</v>
      </c>
      <c r="AK1010" s="13">
        <f>'Data Entry'!Z1010</f>
        <v>0</v>
      </c>
    </row>
    <row r="1011" spans="1:37">
      <c r="A1011" s="34">
        <f>'Data Entry'!A1011</f>
        <v>0</v>
      </c>
      <c r="B1011" s="34">
        <f>'Data Entry'!B1011</f>
        <v>0</v>
      </c>
      <c r="C1011" s="20">
        <f>IF('Data Entry'!C1011="red",1,IF('Data Entry'!C1011="blue",2,0))</f>
        <v>0</v>
      </c>
      <c r="D1011" s="22">
        <f>'Data Entry'!D1011</f>
        <v>0</v>
      </c>
      <c r="E1011" s="22">
        <f>'Data Entry'!E1011</f>
        <v>0</v>
      </c>
      <c r="F1011" s="22">
        <f>'Data Entry'!F1011</f>
        <v>0</v>
      </c>
      <c r="G1011" s="22">
        <f>'Data Entry'!G1011</f>
        <v>0</v>
      </c>
      <c r="H1011" s="22">
        <f>'Data Entry'!H1011</f>
        <v>0</v>
      </c>
      <c r="I1011" s="22">
        <f t="shared" si="272"/>
        <v>0</v>
      </c>
      <c r="J1011" s="22">
        <f t="shared" si="273"/>
        <v>0</v>
      </c>
      <c r="K1011" s="22">
        <f t="shared" si="274"/>
        <v>0</v>
      </c>
      <c r="L1011" s="22">
        <f t="shared" si="275"/>
        <v>0</v>
      </c>
      <c r="M1011" s="22">
        <f t="shared" si="276"/>
        <v>0</v>
      </c>
      <c r="N1011" s="22">
        <f t="shared" si="277"/>
        <v>0</v>
      </c>
      <c r="O1011" s="22">
        <f t="shared" si="278"/>
        <v>0</v>
      </c>
      <c r="P1011" s="35">
        <f>'Data Entry'!I1011</f>
        <v>0</v>
      </c>
      <c r="Q1011" s="35">
        <f>'Data Entry'!J1011</f>
        <v>0</v>
      </c>
      <c r="R1011" s="35">
        <f>'Data Entry'!K1011</f>
        <v>0</v>
      </c>
      <c r="S1011" s="35">
        <f>'Data Entry'!L1011</f>
        <v>0</v>
      </c>
      <c r="T1011" s="35">
        <f t="shared" si="279"/>
        <v>0</v>
      </c>
      <c r="U1011" s="35">
        <f t="shared" si="280"/>
        <v>0</v>
      </c>
      <c r="V1011" s="35" t="e">
        <f t="shared" si="281"/>
        <v>#DIV/0!</v>
      </c>
      <c r="W1011" s="35" t="e">
        <f t="shared" si="282"/>
        <v>#DIV/0!</v>
      </c>
      <c r="X1011" s="35">
        <f t="shared" si="283"/>
        <v>0</v>
      </c>
      <c r="Y1011" s="35">
        <f t="shared" si="284"/>
        <v>0</v>
      </c>
      <c r="Z1011" s="35">
        <f t="shared" si="285"/>
        <v>0</v>
      </c>
      <c r="AA1011" s="35">
        <f t="shared" si="286"/>
        <v>0</v>
      </c>
      <c r="AB1011" s="21">
        <f>'Data Entry'!S1011</f>
        <v>0</v>
      </c>
      <c r="AC1011" s="21">
        <f>'Data Entry'!T1011</f>
        <v>0</v>
      </c>
      <c r="AD1011" s="21">
        <f>'Data Entry'!U1011</f>
        <v>0</v>
      </c>
      <c r="AE1011" s="21">
        <f t="shared" si="287"/>
        <v>0</v>
      </c>
      <c r="AF1011" s="13">
        <f>'Data Entry'!V1011</f>
        <v>0</v>
      </c>
      <c r="AG1011" s="13">
        <f t="shared" si="288"/>
        <v>0</v>
      </c>
      <c r="AH1011" s="13">
        <f>'Data Entry'!W1011</f>
        <v>0</v>
      </c>
      <c r="AI1011" s="13">
        <f>'Data Entry'!X1011</f>
        <v>0</v>
      </c>
      <c r="AJ1011" s="13">
        <f>'Data Entry'!Y1011</f>
        <v>0</v>
      </c>
      <c r="AK1011" s="13">
        <f>'Data Entry'!Z1011</f>
        <v>0</v>
      </c>
    </row>
    <row r="1012" spans="1:37">
      <c r="A1012" s="34">
        <f>'Data Entry'!A1012</f>
        <v>0</v>
      </c>
      <c r="B1012" s="34">
        <f>'Data Entry'!B1012</f>
        <v>0</v>
      </c>
      <c r="C1012" s="20">
        <f>IF('Data Entry'!C1012="red",1,IF('Data Entry'!C1012="blue",2,0))</f>
        <v>0</v>
      </c>
      <c r="D1012" s="22">
        <f>'Data Entry'!D1012</f>
        <v>0</v>
      </c>
      <c r="E1012" s="22">
        <f>'Data Entry'!E1012</f>
        <v>0</v>
      </c>
      <c r="F1012" s="22">
        <f>'Data Entry'!F1012</f>
        <v>0</v>
      </c>
      <c r="G1012" s="22">
        <f>'Data Entry'!G1012</f>
        <v>0</v>
      </c>
      <c r="H1012" s="22">
        <f>'Data Entry'!H1012</f>
        <v>0</v>
      </c>
      <c r="I1012" s="22">
        <f t="shared" si="272"/>
        <v>0</v>
      </c>
      <c r="J1012" s="22">
        <f t="shared" si="273"/>
        <v>0</v>
      </c>
      <c r="K1012" s="22">
        <f t="shared" si="274"/>
        <v>0</v>
      </c>
      <c r="L1012" s="22">
        <f t="shared" si="275"/>
        <v>0</v>
      </c>
      <c r="M1012" s="22">
        <f t="shared" si="276"/>
        <v>0</v>
      </c>
      <c r="N1012" s="22">
        <f t="shared" si="277"/>
        <v>0</v>
      </c>
      <c r="O1012" s="22">
        <f t="shared" si="278"/>
        <v>0</v>
      </c>
      <c r="P1012" s="35">
        <f>'Data Entry'!I1012</f>
        <v>0</v>
      </c>
      <c r="Q1012" s="35">
        <f>'Data Entry'!J1012</f>
        <v>0</v>
      </c>
      <c r="R1012" s="35">
        <f>'Data Entry'!K1012</f>
        <v>0</v>
      </c>
      <c r="S1012" s="35">
        <f>'Data Entry'!L1012</f>
        <v>0</v>
      </c>
      <c r="T1012" s="35">
        <f t="shared" si="279"/>
        <v>0</v>
      </c>
      <c r="U1012" s="35">
        <f t="shared" si="280"/>
        <v>0</v>
      </c>
      <c r="V1012" s="35" t="e">
        <f t="shared" si="281"/>
        <v>#DIV/0!</v>
      </c>
      <c r="W1012" s="35" t="e">
        <f t="shared" si="282"/>
        <v>#DIV/0!</v>
      </c>
      <c r="X1012" s="35">
        <f t="shared" si="283"/>
        <v>0</v>
      </c>
      <c r="Y1012" s="35">
        <f t="shared" si="284"/>
        <v>0</v>
      </c>
      <c r="Z1012" s="35">
        <f t="shared" si="285"/>
        <v>0</v>
      </c>
      <c r="AA1012" s="35">
        <f t="shared" si="286"/>
        <v>0</v>
      </c>
      <c r="AB1012" s="21">
        <f>'Data Entry'!S1012</f>
        <v>0</v>
      </c>
      <c r="AC1012" s="21">
        <f>'Data Entry'!T1012</f>
        <v>0</v>
      </c>
      <c r="AD1012" s="21">
        <f>'Data Entry'!U1012</f>
        <v>0</v>
      </c>
      <c r="AE1012" s="21">
        <f t="shared" si="287"/>
        <v>0</v>
      </c>
      <c r="AF1012" s="13">
        <f>'Data Entry'!V1012</f>
        <v>0</v>
      </c>
      <c r="AG1012" s="13">
        <f t="shared" si="288"/>
        <v>0</v>
      </c>
      <c r="AH1012" s="13">
        <f>'Data Entry'!W1012</f>
        <v>0</v>
      </c>
      <c r="AI1012" s="13">
        <f>'Data Entry'!X1012</f>
        <v>0</v>
      </c>
      <c r="AJ1012" s="13">
        <f>'Data Entry'!Y1012</f>
        <v>0</v>
      </c>
      <c r="AK1012" s="13">
        <f>'Data Entry'!Z1012</f>
        <v>0</v>
      </c>
    </row>
    <row r="1013" spans="1:37">
      <c r="A1013" s="34">
        <f>'Data Entry'!A1013</f>
        <v>0</v>
      </c>
      <c r="B1013" s="34">
        <f>'Data Entry'!B1013</f>
        <v>0</v>
      </c>
      <c r="C1013" s="20">
        <f>IF('Data Entry'!C1013="red",1,IF('Data Entry'!C1013="blue",2,0))</f>
        <v>0</v>
      </c>
      <c r="D1013" s="22">
        <f>'Data Entry'!D1013</f>
        <v>0</v>
      </c>
      <c r="E1013" s="22">
        <f>'Data Entry'!E1013</f>
        <v>0</v>
      </c>
      <c r="F1013" s="22">
        <f>'Data Entry'!F1013</f>
        <v>0</v>
      </c>
      <c r="G1013" s="22">
        <f>'Data Entry'!G1013</f>
        <v>0</v>
      </c>
      <c r="H1013" s="22">
        <f>'Data Entry'!H1013</f>
        <v>0</v>
      </c>
      <c r="I1013" s="22">
        <f t="shared" si="272"/>
        <v>0</v>
      </c>
      <c r="J1013" s="22">
        <f t="shared" si="273"/>
        <v>0</v>
      </c>
      <c r="K1013" s="22">
        <f t="shared" si="274"/>
        <v>0</v>
      </c>
      <c r="L1013" s="22">
        <f t="shared" si="275"/>
        <v>0</v>
      </c>
      <c r="M1013" s="22">
        <f t="shared" si="276"/>
        <v>0</v>
      </c>
      <c r="N1013" s="22">
        <f t="shared" si="277"/>
        <v>0</v>
      </c>
      <c r="O1013" s="22">
        <f t="shared" si="278"/>
        <v>0</v>
      </c>
      <c r="P1013" s="35">
        <f>'Data Entry'!I1013</f>
        <v>0</v>
      </c>
      <c r="Q1013" s="35">
        <f>'Data Entry'!J1013</f>
        <v>0</v>
      </c>
      <c r="R1013" s="35">
        <f>'Data Entry'!K1013</f>
        <v>0</v>
      </c>
      <c r="S1013" s="35">
        <f>'Data Entry'!L1013</f>
        <v>0</v>
      </c>
      <c r="T1013" s="35">
        <f t="shared" si="279"/>
        <v>0</v>
      </c>
      <c r="U1013" s="35">
        <f t="shared" si="280"/>
        <v>0</v>
      </c>
      <c r="V1013" s="35" t="e">
        <f t="shared" si="281"/>
        <v>#DIV/0!</v>
      </c>
      <c r="W1013" s="35" t="e">
        <f t="shared" si="282"/>
        <v>#DIV/0!</v>
      </c>
      <c r="X1013" s="35">
        <f t="shared" si="283"/>
        <v>0</v>
      </c>
      <c r="Y1013" s="35">
        <f t="shared" si="284"/>
        <v>0</v>
      </c>
      <c r="Z1013" s="35">
        <f t="shared" si="285"/>
        <v>0</v>
      </c>
      <c r="AA1013" s="35">
        <f t="shared" si="286"/>
        <v>0</v>
      </c>
      <c r="AB1013" s="21">
        <f>'Data Entry'!S1013</f>
        <v>0</v>
      </c>
      <c r="AC1013" s="21">
        <f>'Data Entry'!T1013</f>
        <v>0</v>
      </c>
      <c r="AD1013" s="21">
        <f>'Data Entry'!U1013</f>
        <v>0</v>
      </c>
      <c r="AE1013" s="21">
        <f t="shared" si="287"/>
        <v>0</v>
      </c>
      <c r="AF1013" s="13">
        <f>'Data Entry'!V1013</f>
        <v>0</v>
      </c>
      <c r="AG1013" s="13">
        <f t="shared" si="288"/>
        <v>0</v>
      </c>
      <c r="AH1013" s="13">
        <f>'Data Entry'!W1013</f>
        <v>0</v>
      </c>
      <c r="AI1013" s="13">
        <f>'Data Entry'!X1013</f>
        <v>0</v>
      </c>
      <c r="AJ1013" s="13">
        <f>'Data Entry'!Y1013</f>
        <v>0</v>
      </c>
      <c r="AK1013" s="13">
        <f>'Data Entry'!Z1013</f>
        <v>0</v>
      </c>
    </row>
    <row r="1014" spans="1:37">
      <c r="A1014" s="34">
        <f>'Data Entry'!A1014</f>
        <v>0</v>
      </c>
      <c r="B1014" s="34">
        <f>'Data Entry'!B1014</f>
        <v>0</v>
      </c>
      <c r="C1014" s="20">
        <f>IF('Data Entry'!C1014="red",1,IF('Data Entry'!C1014="blue",2,0))</f>
        <v>0</v>
      </c>
      <c r="D1014" s="22">
        <f>'Data Entry'!D1014</f>
        <v>0</v>
      </c>
      <c r="E1014" s="22">
        <f>'Data Entry'!E1014</f>
        <v>0</v>
      </c>
      <c r="F1014" s="22">
        <f>'Data Entry'!F1014</f>
        <v>0</v>
      </c>
      <c r="G1014" s="22">
        <f>'Data Entry'!G1014</f>
        <v>0</v>
      </c>
      <c r="H1014" s="22">
        <f>'Data Entry'!H1014</f>
        <v>0</v>
      </c>
      <c r="I1014" s="22">
        <f t="shared" si="272"/>
        <v>0</v>
      </c>
      <c r="J1014" s="22">
        <f t="shared" si="273"/>
        <v>0</v>
      </c>
      <c r="K1014" s="22">
        <f t="shared" si="274"/>
        <v>0</v>
      </c>
      <c r="L1014" s="22">
        <f t="shared" si="275"/>
        <v>0</v>
      </c>
      <c r="M1014" s="22">
        <f t="shared" si="276"/>
        <v>0</v>
      </c>
      <c r="N1014" s="22">
        <f t="shared" si="277"/>
        <v>0</v>
      </c>
      <c r="O1014" s="22">
        <f t="shared" si="278"/>
        <v>0</v>
      </c>
      <c r="P1014" s="35">
        <f>'Data Entry'!I1014</f>
        <v>0</v>
      </c>
      <c r="Q1014" s="35">
        <f>'Data Entry'!J1014</f>
        <v>0</v>
      </c>
      <c r="R1014" s="35">
        <f>'Data Entry'!K1014</f>
        <v>0</v>
      </c>
      <c r="S1014" s="35">
        <f>'Data Entry'!L1014</f>
        <v>0</v>
      </c>
      <c r="T1014" s="35">
        <f t="shared" si="279"/>
        <v>0</v>
      </c>
      <c r="U1014" s="35">
        <f t="shared" si="280"/>
        <v>0</v>
      </c>
      <c r="V1014" s="35" t="e">
        <f t="shared" si="281"/>
        <v>#DIV/0!</v>
      </c>
      <c r="W1014" s="35" t="e">
        <f t="shared" si="282"/>
        <v>#DIV/0!</v>
      </c>
      <c r="X1014" s="35">
        <f t="shared" si="283"/>
        <v>0</v>
      </c>
      <c r="Y1014" s="35">
        <f t="shared" si="284"/>
        <v>0</v>
      </c>
      <c r="Z1014" s="35">
        <f t="shared" si="285"/>
        <v>0</v>
      </c>
      <c r="AA1014" s="35">
        <f t="shared" si="286"/>
        <v>0</v>
      </c>
      <c r="AB1014" s="21">
        <f>'Data Entry'!S1014</f>
        <v>0</v>
      </c>
      <c r="AC1014" s="21">
        <f>'Data Entry'!T1014</f>
        <v>0</v>
      </c>
      <c r="AD1014" s="21">
        <f>'Data Entry'!U1014</f>
        <v>0</v>
      </c>
      <c r="AE1014" s="21">
        <f t="shared" si="287"/>
        <v>0</v>
      </c>
      <c r="AF1014" s="13">
        <f>'Data Entry'!V1014</f>
        <v>0</v>
      </c>
      <c r="AG1014" s="13">
        <f t="shared" si="288"/>
        <v>0</v>
      </c>
      <c r="AH1014" s="13">
        <f>'Data Entry'!W1014</f>
        <v>0</v>
      </c>
      <c r="AI1014" s="13">
        <f>'Data Entry'!X1014</f>
        <v>0</v>
      </c>
      <c r="AJ1014" s="13">
        <f>'Data Entry'!Y1014</f>
        <v>0</v>
      </c>
      <c r="AK1014" s="13">
        <f>'Data Entry'!Z1014</f>
        <v>0</v>
      </c>
    </row>
    <row r="1015" spans="1:37">
      <c r="A1015" s="34">
        <f>'Data Entry'!A1015</f>
        <v>0</v>
      </c>
      <c r="B1015" s="34">
        <f>'Data Entry'!B1015</f>
        <v>0</v>
      </c>
      <c r="C1015" s="20">
        <f>IF('Data Entry'!C1015="red",1,IF('Data Entry'!C1015="blue",2,0))</f>
        <v>0</v>
      </c>
      <c r="D1015" s="22">
        <f>'Data Entry'!D1015</f>
        <v>0</v>
      </c>
      <c r="E1015" s="22">
        <f>'Data Entry'!E1015</f>
        <v>0</v>
      </c>
      <c r="F1015" s="22">
        <f>'Data Entry'!F1015</f>
        <v>0</v>
      </c>
      <c r="G1015" s="22">
        <f>'Data Entry'!G1015</f>
        <v>0</v>
      </c>
      <c r="H1015" s="22">
        <f>'Data Entry'!H1015</f>
        <v>0</v>
      </c>
      <c r="I1015" s="22">
        <f t="shared" si="272"/>
        <v>0</v>
      </c>
      <c r="J1015" s="22">
        <f t="shared" si="273"/>
        <v>0</v>
      </c>
      <c r="K1015" s="22">
        <f t="shared" si="274"/>
        <v>0</v>
      </c>
      <c r="L1015" s="22">
        <f t="shared" si="275"/>
        <v>0</v>
      </c>
      <c r="M1015" s="22">
        <f t="shared" si="276"/>
        <v>0</v>
      </c>
      <c r="N1015" s="22">
        <f t="shared" si="277"/>
        <v>0</v>
      </c>
      <c r="O1015" s="22">
        <f t="shared" si="278"/>
        <v>0</v>
      </c>
      <c r="P1015" s="35">
        <f>'Data Entry'!I1015</f>
        <v>0</v>
      </c>
      <c r="Q1015" s="35">
        <f>'Data Entry'!J1015</f>
        <v>0</v>
      </c>
      <c r="R1015" s="35">
        <f>'Data Entry'!K1015</f>
        <v>0</v>
      </c>
      <c r="S1015" s="35">
        <f>'Data Entry'!L1015</f>
        <v>0</v>
      </c>
      <c r="T1015" s="35">
        <f t="shared" si="279"/>
        <v>0</v>
      </c>
      <c r="U1015" s="35">
        <f t="shared" si="280"/>
        <v>0</v>
      </c>
      <c r="V1015" s="35" t="e">
        <f t="shared" si="281"/>
        <v>#DIV/0!</v>
      </c>
      <c r="W1015" s="35" t="e">
        <f t="shared" si="282"/>
        <v>#DIV/0!</v>
      </c>
      <c r="X1015" s="35">
        <f t="shared" si="283"/>
        <v>0</v>
      </c>
      <c r="Y1015" s="35">
        <f t="shared" si="284"/>
        <v>0</v>
      </c>
      <c r="Z1015" s="35">
        <f t="shared" si="285"/>
        <v>0</v>
      </c>
      <c r="AA1015" s="35">
        <f t="shared" si="286"/>
        <v>0</v>
      </c>
      <c r="AB1015" s="21">
        <f>'Data Entry'!S1015</f>
        <v>0</v>
      </c>
      <c r="AC1015" s="21">
        <f>'Data Entry'!T1015</f>
        <v>0</v>
      </c>
      <c r="AD1015" s="21">
        <f>'Data Entry'!U1015</f>
        <v>0</v>
      </c>
      <c r="AE1015" s="21">
        <f t="shared" si="287"/>
        <v>0</v>
      </c>
      <c r="AF1015" s="13">
        <f>'Data Entry'!V1015</f>
        <v>0</v>
      </c>
      <c r="AG1015" s="13">
        <f t="shared" si="288"/>
        <v>0</v>
      </c>
      <c r="AH1015" s="13">
        <f>'Data Entry'!W1015</f>
        <v>0</v>
      </c>
      <c r="AI1015" s="13">
        <f>'Data Entry'!X1015</f>
        <v>0</v>
      </c>
      <c r="AJ1015" s="13">
        <f>'Data Entry'!Y1015</f>
        <v>0</v>
      </c>
      <c r="AK1015" s="13">
        <f>'Data Entry'!Z1015</f>
        <v>0</v>
      </c>
    </row>
    <row r="1016" spans="1:37">
      <c r="A1016" s="34">
        <f>'Data Entry'!A1016</f>
        <v>0</v>
      </c>
      <c r="B1016" s="34">
        <f>'Data Entry'!B1016</f>
        <v>0</v>
      </c>
      <c r="C1016" s="20">
        <f>IF('Data Entry'!C1016="red",1,IF('Data Entry'!C1016="blue",2,0))</f>
        <v>0</v>
      </c>
      <c r="D1016" s="22">
        <f>'Data Entry'!D1016</f>
        <v>0</v>
      </c>
      <c r="E1016" s="22">
        <f>'Data Entry'!E1016</f>
        <v>0</v>
      </c>
      <c r="F1016" s="22">
        <f>'Data Entry'!F1016</f>
        <v>0</v>
      </c>
      <c r="G1016" s="22">
        <f>'Data Entry'!G1016</f>
        <v>0</v>
      </c>
      <c r="H1016" s="22">
        <f>'Data Entry'!H1016</f>
        <v>0</v>
      </c>
      <c r="I1016" s="22">
        <f t="shared" si="272"/>
        <v>0</v>
      </c>
      <c r="J1016" s="22">
        <f t="shared" si="273"/>
        <v>0</v>
      </c>
      <c r="K1016" s="22">
        <f t="shared" si="274"/>
        <v>0</v>
      </c>
      <c r="L1016" s="22">
        <f t="shared" si="275"/>
        <v>0</v>
      </c>
      <c r="M1016" s="22">
        <f t="shared" si="276"/>
        <v>0</v>
      </c>
      <c r="N1016" s="22">
        <f t="shared" si="277"/>
        <v>0</v>
      </c>
      <c r="O1016" s="22">
        <f t="shared" si="278"/>
        <v>0</v>
      </c>
      <c r="P1016" s="35">
        <f>'Data Entry'!I1016</f>
        <v>0</v>
      </c>
      <c r="Q1016" s="35">
        <f>'Data Entry'!J1016</f>
        <v>0</v>
      </c>
      <c r="R1016" s="35">
        <f>'Data Entry'!K1016</f>
        <v>0</v>
      </c>
      <c r="S1016" s="35">
        <f>'Data Entry'!L1016</f>
        <v>0</v>
      </c>
      <c r="T1016" s="35">
        <f t="shared" si="279"/>
        <v>0</v>
      </c>
      <c r="U1016" s="35">
        <f t="shared" si="280"/>
        <v>0</v>
      </c>
      <c r="V1016" s="35" t="e">
        <f t="shared" si="281"/>
        <v>#DIV/0!</v>
      </c>
      <c r="W1016" s="35" t="e">
        <f t="shared" si="282"/>
        <v>#DIV/0!</v>
      </c>
      <c r="X1016" s="35">
        <f t="shared" si="283"/>
        <v>0</v>
      </c>
      <c r="Y1016" s="35">
        <f t="shared" si="284"/>
        <v>0</v>
      </c>
      <c r="Z1016" s="35">
        <f t="shared" si="285"/>
        <v>0</v>
      </c>
      <c r="AA1016" s="35">
        <f t="shared" si="286"/>
        <v>0</v>
      </c>
      <c r="AB1016" s="21">
        <f>'Data Entry'!S1016</f>
        <v>0</v>
      </c>
      <c r="AC1016" s="21">
        <f>'Data Entry'!T1016</f>
        <v>0</v>
      </c>
      <c r="AD1016" s="21">
        <f>'Data Entry'!U1016</f>
        <v>0</v>
      </c>
      <c r="AE1016" s="21">
        <f t="shared" si="287"/>
        <v>0</v>
      </c>
      <c r="AF1016" s="13">
        <f>'Data Entry'!V1016</f>
        <v>0</v>
      </c>
      <c r="AG1016" s="13">
        <f t="shared" si="288"/>
        <v>0</v>
      </c>
      <c r="AH1016" s="13">
        <f>'Data Entry'!W1016</f>
        <v>0</v>
      </c>
      <c r="AI1016" s="13">
        <f>'Data Entry'!X1016</f>
        <v>0</v>
      </c>
      <c r="AJ1016" s="13">
        <f>'Data Entry'!Y1016</f>
        <v>0</v>
      </c>
      <c r="AK1016" s="13">
        <f>'Data Entry'!Z1016</f>
        <v>0</v>
      </c>
    </row>
    <row r="1017" spans="1:37">
      <c r="A1017" s="34">
        <f>'Data Entry'!A1017</f>
        <v>0</v>
      </c>
      <c r="B1017" s="34">
        <f>'Data Entry'!B1017</f>
        <v>0</v>
      </c>
      <c r="C1017" s="20">
        <f>IF('Data Entry'!C1017="red",1,IF('Data Entry'!C1017="blue",2,0))</f>
        <v>0</v>
      </c>
      <c r="D1017" s="22">
        <f>'Data Entry'!D1017</f>
        <v>0</v>
      </c>
      <c r="E1017" s="22">
        <f>'Data Entry'!E1017</f>
        <v>0</v>
      </c>
      <c r="F1017" s="22">
        <f>'Data Entry'!F1017</f>
        <v>0</v>
      </c>
      <c r="G1017" s="22">
        <f>'Data Entry'!G1017</f>
        <v>0</v>
      </c>
      <c r="H1017" s="22">
        <f>'Data Entry'!H1017</f>
        <v>0</v>
      </c>
      <c r="I1017" s="22">
        <f t="shared" si="272"/>
        <v>0</v>
      </c>
      <c r="J1017" s="22">
        <f t="shared" si="273"/>
        <v>0</v>
      </c>
      <c r="K1017" s="22">
        <f t="shared" si="274"/>
        <v>0</v>
      </c>
      <c r="L1017" s="22">
        <f t="shared" si="275"/>
        <v>0</v>
      </c>
      <c r="M1017" s="22">
        <f t="shared" si="276"/>
        <v>0</v>
      </c>
      <c r="N1017" s="22">
        <f t="shared" si="277"/>
        <v>0</v>
      </c>
      <c r="O1017" s="22">
        <f t="shared" si="278"/>
        <v>0</v>
      </c>
      <c r="P1017" s="35">
        <f>'Data Entry'!I1017</f>
        <v>0</v>
      </c>
      <c r="Q1017" s="35">
        <f>'Data Entry'!J1017</f>
        <v>0</v>
      </c>
      <c r="R1017" s="35">
        <f>'Data Entry'!K1017</f>
        <v>0</v>
      </c>
      <c r="S1017" s="35">
        <f>'Data Entry'!L1017</f>
        <v>0</v>
      </c>
      <c r="T1017" s="35">
        <f t="shared" si="279"/>
        <v>0</v>
      </c>
      <c r="U1017" s="35">
        <f t="shared" si="280"/>
        <v>0</v>
      </c>
      <c r="V1017" s="35" t="e">
        <f t="shared" si="281"/>
        <v>#DIV/0!</v>
      </c>
      <c r="W1017" s="35" t="e">
        <f t="shared" si="282"/>
        <v>#DIV/0!</v>
      </c>
      <c r="X1017" s="35">
        <f t="shared" si="283"/>
        <v>0</v>
      </c>
      <c r="Y1017" s="35">
        <f t="shared" si="284"/>
        <v>0</v>
      </c>
      <c r="Z1017" s="35">
        <f t="shared" si="285"/>
        <v>0</v>
      </c>
      <c r="AA1017" s="35">
        <f t="shared" si="286"/>
        <v>0</v>
      </c>
      <c r="AB1017" s="21">
        <f>'Data Entry'!S1017</f>
        <v>0</v>
      </c>
      <c r="AC1017" s="21">
        <f>'Data Entry'!T1017</f>
        <v>0</v>
      </c>
      <c r="AD1017" s="21">
        <f>'Data Entry'!U1017</f>
        <v>0</v>
      </c>
      <c r="AE1017" s="21">
        <f t="shared" si="287"/>
        <v>0</v>
      </c>
      <c r="AF1017" s="13">
        <f>'Data Entry'!V1017</f>
        <v>0</v>
      </c>
      <c r="AG1017" s="13">
        <f t="shared" si="288"/>
        <v>0</v>
      </c>
      <c r="AH1017" s="13">
        <f>'Data Entry'!W1017</f>
        <v>0</v>
      </c>
      <c r="AI1017" s="13">
        <f>'Data Entry'!X1017</f>
        <v>0</v>
      </c>
      <c r="AJ1017" s="13">
        <f>'Data Entry'!Y1017</f>
        <v>0</v>
      </c>
      <c r="AK1017" s="13">
        <f>'Data Entry'!Z1017</f>
        <v>0</v>
      </c>
    </row>
    <row r="1018" spans="1:37">
      <c r="A1018" s="34">
        <f>'Data Entry'!A1018</f>
        <v>0</v>
      </c>
      <c r="B1018" s="34">
        <f>'Data Entry'!B1018</f>
        <v>0</v>
      </c>
      <c r="C1018" s="20">
        <f>IF('Data Entry'!C1018="red",1,IF('Data Entry'!C1018="blue",2,0))</f>
        <v>0</v>
      </c>
      <c r="D1018" s="22">
        <f>'Data Entry'!D1018</f>
        <v>0</v>
      </c>
      <c r="E1018" s="22">
        <f>'Data Entry'!E1018</f>
        <v>0</v>
      </c>
      <c r="F1018" s="22">
        <f>'Data Entry'!F1018</f>
        <v>0</v>
      </c>
      <c r="G1018" s="22">
        <f>'Data Entry'!G1018</f>
        <v>0</v>
      </c>
      <c r="H1018" s="22">
        <f>'Data Entry'!H1018</f>
        <v>0</v>
      </c>
      <c r="I1018" s="22">
        <f t="shared" si="272"/>
        <v>0</v>
      </c>
      <c r="J1018" s="22">
        <f t="shared" si="273"/>
        <v>0</v>
      </c>
      <c r="K1018" s="22">
        <f t="shared" si="274"/>
        <v>0</v>
      </c>
      <c r="L1018" s="22">
        <f t="shared" si="275"/>
        <v>0</v>
      </c>
      <c r="M1018" s="22">
        <f t="shared" si="276"/>
        <v>0</v>
      </c>
      <c r="N1018" s="22">
        <f t="shared" si="277"/>
        <v>0</v>
      </c>
      <c r="O1018" s="22">
        <f t="shared" si="278"/>
        <v>0</v>
      </c>
      <c r="P1018" s="35">
        <f>'Data Entry'!I1018</f>
        <v>0</v>
      </c>
      <c r="Q1018" s="35">
        <f>'Data Entry'!J1018</f>
        <v>0</v>
      </c>
      <c r="R1018" s="35">
        <f>'Data Entry'!K1018</f>
        <v>0</v>
      </c>
      <c r="S1018" s="35">
        <f>'Data Entry'!L1018</f>
        <v>0</v>
      </c>
      <c r="T1018" s="35">
        <f t="shared" si="279"/>
        <v>0</v>
      </c>
      <c r="U1018" s="35">
        <f t="shared" si="280"/>
        <v>0</v>
      </c>
      <c r="V1018" s="35" t="e">
        <f t="shared" si="281"/>
        <v>#DIV/0!</v>
      </c>
      <c r="W1018" s="35" t="e">
        <f t="shared" si="282"/>
        <v>#DIV/0!</v>
      </c>
      <c r="X1018" s="35">
        <f t="shared" si="283"/>
        <v>0</v>
      </c>
      <c r="Y1018" s="35">
        <f t="shared" si="284"/>
        <v>0</v>
      </c>
      <c r="Z1018" s="35">
        <f t="shared" si="285"/>
        <v>0</v>
      </c>
      <c r="AA1018" s="35">
        <f t="shared" si="286"/>
        <v>0</v>
      </c>
      <c r="AB1018" s="21">
        <f>'Data Entry'!S1018</f>
        <v>0</v>
      </c>
      <c r="AC1018" s="21">
        <f>'Data Entry'!T1018</f>
        <v>0</v>
      </c>
      <c r="AD1018" s="21">
        <f>'Data Entry'!U1018</f>
        <v>0</v>
      </c>
      <c r="AE1018" s="21">
        <f t="shared" si="287"/>
        <v>0</v>
      </c>
      <c r="AF1018" s="13">
        <f>'Data Entry'!V1018</f>
        <v>0</v>
      </c>
      <c r="AG1018" s="13">
        <f t="shared" si="288"/>
        <v>0</v>
      </c>
      <c r="AH1018" s="13">
        <f>'Data Entry'!W1018</f>
        <v>0</v>
      </c>
      <c r="AI1018" s="13">
        <f>'Data Entry'!X1018</f>
        <v>0</v>
      </c>
      <c r="AJ1018" s="13">
        <f>'Data Entry'!Y1018</f>
        <v>0</v>
      </c>
      <c r="AK1018" s="13">
        <f>'Data Entry'!Z1018</f>
        <v>0</v>
      </c>
    </row>
    <row r="1019" spans="1:37">
      <c r="A1019" s="34">
        <f>'Data Entry'!A1019</f>
        <v>0</v>
      </c>
      <c r="B1019" s="34">
        <f>'Data Entry'!B1019</f>
        <v>0</v>
      </c>
      <c r="C1019" s="20">
        <f>IF('Data Entry'!C1019="red",1,IF('Data Entry'!C1019="blue",2,0))</f>
        <v>0</v>
      </c>
      <c r="D1019" s="22">
        <f>'Data Entry'!D1019</f>
        <v>0</v>
      </c>
      <c r="E1019" s="22">
        <f>'Data Entry'!E1019</f>
        <v>0</v>
      </c>
      <c r="F1019" s="22">
        <f>'Data Entry'!F1019</f>
        <v>0</v>
      </c>
      <c r="G1019" s="22">
        <f>'Data Entry'!G1019</f>
        <v>0</v>
      </c>
      <c r="H1019" s="22">
        <f>'Data Entry'!H1019</f>
        <v>0</v>
      </c>
      <c r="I1019" s="22">
        <f t="shared" si="272"/>
        <v>0</v>
      </c>
      <c r="J1019" s="22">
        <f t="shared" si="273"/>
        <v>0</v>
      </c>
      <c r="K1019" s="22">
        <f t="shared" si="274"/>
        <v>0</v>
      </c>
      <c r="L1019" s="22">
        <f t="shared" si="275"/>
        <v>0</v>
      </c>
      <c r="M1019" s="22">
        <f t="shared" si="276"/>
        <v>0</v>
      </c>
      <c r="N1019" s="22">
        <f t="shared" si="277"/>
        <v>0</v>
      </c>
      <c r="O1019" s="22">
        <f t="shared" si="278"/>
        <v>0</v>
      </c>
      <c r="P1019" s="35">
        <f>'Data Entry'!I1019</f>
        <v>0</v>
      </c>
      <c r="Q1019" s="35">
        <f>'Data Entry'!J1019</f>
        <v>0</v>
      </c>
      <c r="R1019" s="35">
        <f>'Data Entry'!K1019</f>
        <v>0</v>
      </c>
      <c r="S1019" s="35">
        <f>'Data Entry'!L1019</f>
        <v>0</v>
      </c>
      <c r="T1019" s="35">
        <f t="shared" si="279"/>
        <v>0</v>
      </c>
      <c r="U1019" s="35">
        <f t="shared" si="280"/>
        <v>0</v>
      </c>
      <c r="V1019" s="35" t="e">
        <f t="shared" si="281"/>
        <v>#DIV/0!</v>
      </c>
      <c r="W1019" s="35" t="e">
        <f t="shared" si="282"/>
        <v>#DIV/0!</v>
      </c>
      <c r="X1019" s="35">
        <f t="shared" si="283"/>
        <v>0</v>
      </c>
      <c r="Y1019" s="35">
        <f t="shared" si="284"/>
        <v>0</v>
      </c>
      <c r="Z1019" s="35">
        <f t="shared" si="285"/>
        <v>0</v>
      </c>
      <c r="AA1019" s="35">
        <f t="shared" si="286"/>
        <v>0</v>
      </c>
      <c r="AB1019" s="21">
        <f>'Data Entry'!S1019</f>
        <v>0</v>
      </c>
      <c r="AC1019" s="21">
        <f>'Data Entry'!T1019</f>
        <v>0</v>
      </c>
      <c r="AD1019" s="21">
        <f>'Data Entry'!U1019</f>
        <v>0</v>
      </c>
      <c r="AE1019" s="21">
        <f t="shared" si="287"/>
        <v>0</v>
      </c>
      <c r="AF1019" s="13">
        <f>'Data Entry'!V1019</f>
        <v>0</v>
      </c>
      <c r="AG1019" s="13">
        <f t="shared" si="288"/>
        <v>0</v>
      </c>
      <c r="AH1019" s="13">
        <f>'Data Entry'!W1019</f>
        <v>0</v>
      </c>
      <c r="AI1019" s="13">
        <f>'Data Entry'!X1019</f>
        <v>0</v>
      </c>
      <c r="AJ1019" s="13">
        <f>'Data Entry'!Y1019</f>
        <v>0</v>
      </c>
      <c r="AK1019" s="13">
        <f>'Data Entry'!Z1019</f>
        <v>0</v>
      </c>
    </row>
    <row r="1020" spans="1:37">
      <c r="A1020" s="34">
        <f>'Data Entry'!A1020</f>
        <v>0</v>
      </c>
      <c r="B1020" s="34">
        <f>'Data Entry'!B1020</f>
        <v>0</v>
      </c>
      <c r="C1020" s="20">
        <f>IF('Data Entry'!C1020="red",1,IF('Data Entry'!C1020="blue",2,0))</f>
        <v>0</v>
      </c>
      <c r="D1020" s="22">
        <f>'Data Entry'!D1020</f>
        <v>0</v>
      </c>
      <c r="E1020" s="22">
        <f>'Data Entry'!E1020</f>
        <v>0</v>
      </c>
      <c r="F1020" s="22">
        <f>'Data Entry'!F1020</f>
        <v>0</v>
      </c>
      <c r="G1020" s="22">
        <f>'Data Entry'!G1020</f>
        <v>0</v>
      </c>
      <c r="H1020" s="22">
        <f>'Data Entry'!H1020</f>
        <v>0</v>
      </c>
      <c r="I1020" s="22">
        <f t="shared" si="272"/>
        <v>0</v>
      </c>
      <c r="J1020" s="22">
        <f t="shared" si="273"/>
        <v>0</v>
      </c>
      <c r="K1020" s="22">
        <f t="shared" si="274"/>
        <v>0</v>
      </c>
      <c r="L1020" s="22">
        <f t="shared" si="275"/>
        <v>0</v>
      </c>
      <c r="M1020" s="22">
        <f t="shared" si="276"/>
        <v>0</v>
      </c>
      <c r="N1020" s="22">
        <f t="shared" si="277"/>
        <v>0</v>
      </c>
      <c r="O1020" s="22">
        <f t="shared" si="278"/>
        <v>0</v>
      </c>
      <c r="P1020" s="35">
        <f>'Data Entry'!I1020</f>
        <v>0</v>
      </c>
      <c r="Q1020" s="35">
        <f>'Data Entry'!J1020</f>
        <v>0</v>
      </c>
      <c r="R1020" s="35">
        <f>'Data Entry'!K1020</f>
        <v>0</v>
      </c>
      <c r="S1020" s="35">
        <f>'Data Entry'!L1020</f>
        <v>0</v>
      </c>
      <c r="T1020" s="35">
        <f t="shared" si="279"/>
        <v>0</v>
      </c>
      <c r="U1020" s="35">
        <f t="shared" si="280"/>
        <v>0</v>
      </c>
      <c r="V1020" s="35" t="e">
        <f t="shared" si="281"/>
        <v>#DIV/0!</v>
      </c>
      <c r="W1020" s="35" t="e">
        <f t="shared" si="282"/>
        <v>#DIV/0!</v>
      </c>
      <c r="X1020" s="35">
        <f t="shared" si="283"/>
        <v>0</v>
      </c>
      <c r="Y1020" s="35">
        <f t="shared" si="284"/>
        <v>0</v>
      </c>
      <c r="Z1020" s="35">
        <f t="shared" si="285"/>
        <v>0</v>
      </c>
      <c r="AA1020" s="35">
        <f t="shared" si="286"/>
        <v>0</v>
      </c>
      <c r="AB1020" s="21">
        <f>'Data Entry'!S1020</f>
        <v>0</v>
      </c>
      <c r="AC1020" s="21">
        <f>'Data Entry'!T1020</f>
        <v>0</v>
      </c>
      <c r="AD1020" s="21">
        <f>'Data Entry'!U1020</f>
        <v>0</v>
      </c>
      <c r="AE1020" s="21">
        <f t="shared" si="287"/>
        <v>0</v>
      </c>
      <c r="AF1020" s="13">
        <f>'Data Entry'!V1020</f>
        <v>0</v>
      </c>
      <c r="AG1020" s="13">
        <f t="shared" si="288"/>
        <v>0</v>
      </c>
      <c r="AH1020" s="13">
        <f>'Data Entry'!W1020</f>
        <v>0</v>
      </c>
      <c r="AI1020" s="13">
        <f>'Data Entry'!X1020</f>
        <v>0</v>
      </c>
      <c r="AJ1020" s="13">
        <f>'Data Entry'!Y1020</f>
        <v>0</v>
      </c>
      <c r="AK1020" s="13">
        <f>'Data Entry'!Z1020</f>
        <v>0</v>
      </c>
    </row>
    <row r="1021" spans="1:37">
      <c r="A1021" s="34">
        <f>'Data Entry'!A1021</f>
        <v>0</v>
      </c>
      <c r="B1021" s="34">
        <f>'Data Entry'!B1021</f>
        <v>0</v>
      </c>
      <c r="C1021" s="20">
        <f>IF('Data Entry'!C1021="red",1,IF('Data Entry'!C1021="blue",2,0))</f>
        <v>0</v>
      </c>
      <c r="D1021" s="22">
        <f>'Data Entry'!D1021</f>
        <v>0</v>
      </c>
      <c r="E1021" s="22">
        <f>'Data Entry'!E1021</f>
        <v>0</v>
      </c>
      <c r="F1021" s="22">
        <f>'Data Entry'!F1021</f>
        <v>0</v>
      </c>
      <c r="G1021" s="22">
        <f>'Data Entry'!G1021</f>
        <v>0</v>
      </c>
      <c r="H1021" s="22">
        <f>'Data Entry'!H1021</f>
        <v>0</v>
      </c>
      <c r="I1021" s="22">
        <f t="shared" si="272"/>
        <v>0</v>
      </c>
      <c r="J1021" s="22">
        <f t="shared" si="273"/>
        <v>0</v>
      </c>
      <c r="K1021" s="22">
        <f t="shared" si="274"/>
        <v>0</v>
      </c>
      <c r="L1021" s="22">
        <f t="shared" si="275"/>
        <v>0</v>
      </c>
      <c r="M1021" s="22">
        <f t="shared" si="276"/>
        <v>0</v>
      </c>
      <c r="N1021" s="22">
        <f t="shared" si="277"/>
        <v>0</v>
      </c>
      <c r="O1021" s="22">
        <f t="shared" si="278"/>
        <v>0</v>
      </c>
      <c r="P1021" s="35">
        <f>'Data Entry'!I1021</f>
        <v>0</v>
      </c>
      <c r="Q1021" s="35">
        <f>'Data Entry'!J1021</f>
        <v>0</v>
      </c>
      <c r="R1021" s="35">
        <f>'Data Entry'!K1021</f>
        <v>0</v>
      </c>
      <c r="S1021" s="35">
        <f>'Data Entry'!L1021</f>
        <v>0</v>
      </c>
      <c r="T1021" s="35">
        <f t="shared" si="279"/>
        <v>0</v>
      </c>
      <c r="U1021" s="35">
        <f t="shared" si="280"/>
        <v>0</v>
      </c>
      <c r="V1021" s="35" t="e">
        <f t="shared" si="281"/>
        <v>#DIV/0!</v>
      </c>
      <c r="W1021" s="35" t="e">
        <f t="shared" si="282"/>
        <v>#DIV/0!</v>
      </c>
      <c r="X1021" s="35">
        <f t="shared" si="283"/>
        <v>0</v>
      </c>
      <c r="Y1021" s="35">
        <f t="shared" si="284"/>
        <v>0</v>
      </c>
      <c r="Z1021" s="35">
        <f t="shared" si="285"/>
        <v>0</v>
      </c>
      <c r="AA1021" s="35">
        <f t="shared" si="286"/>
        <v>0</v>
      </c>
      <c r="AB1021" s="21">
        <f>'Data Entry'!S1021</f>
        <v>0</v>
      </c>
      <c r="AC1021" s="21">
        <f>'Data Entry'!T1021</f>
        <v>0</v>
      </c>
      <c r="AD1021" s="21">
        <f>'Data Entry'!U1021</f>
        <v>0</v>
      </c>
      <c r="AE1021" s="21">
        <f t="shared" si="287"/>
        <v>0</v>
      </c>
      <c r="AF1021" s="13">
        <f>'Data Entry'!V1021</f>
        <v>0</v>
      </c>
      <c r="AG1021" s="13">
        <f t="shared" si="288"/>
        <v>0</v>
      </c>
      <c r="AH1021" s="13">
        <f>'Data Entry'!W1021</f>
        <v>0</v>
      </c>
      <c r="AI1021" s="13">
        <f>'Data Entry'!X1021</f>
        <v>0</v>
      </c>
      <c r="AJ1021" s="13">
        <f>'Data Entry'!Y1021</f>
        <v>0</v>
      </c>
      <c r="AK1021" s="13">
        <f>'Data Entry'!Z1021</f>
        <v>0</v>
      </c>
    </row>
    <row r="1022" spans="1:37">
      <c r="A1022" s="34">
        <f>'Data Entry'!A1022</f>
        <v>0</v>
      </c>
      <c r="B1022" s="34">
        <f>'Data Entry'!B1022</f>
        <v>0</v>
      </c>
      <c r="C1022" s="20">
        <f>IF('Data Entry'!C1022="red",1,IF('Data Entry'!C1022="blue",2,0))</f>
        <v>0</v>
      </c>
      <c r="D1022" s="22">
        <f>'Data Entry'!D1022</f>
        <v>0</v>
      </c>
      <c r="E1022" s="22">
        <f>'Data Entry'!E1022</f>
        <v>0</v>
      </c>
      <c r="F1022" s="22">
        <f>'Data Entry'!F1022</f>
        <v>0</v>
      </c>
      <c r="G1022" s="22">
        <f>'Data Entry'!G1022</f>
        <v>0</v>
      </c>
      <c r="H1022" s="22">
        <f>'Data Entry'!H1022</f>
        <v>0</v>
      </c>
      <c r="I1022" s="22">
        <f t="shared" si="272"/>
        <v>0</v>
      </c>
      <c r="J1022" s="22">
        <f t="shared" si="273"/>
        <v>0</v>
      </c>
      <c r="K1022" s="22">
        <f t="shared" si="274"/>
        <v>0</v>
      </c>
      <c r="L1022" s="22">
        <f t="shared" si="275"/>
        <v>0</v>
      </c>
      <c r="M1022" s="22">
        <f t="shared" si="276"/>
        <v>0</v>
      </c>
      <c r="N1022" s="22">
        <f t="shared" si="277"/>
        <v>0</v>
      </c>
      <c r="O1022" s="22">
        <f t="shared" si="278"/>
        <v>0</v>
      </c>
      <c r="P1022" s="35">
        <f>'Data Entry'!I1022</f>
        <v>0</v>
      </c>
      <c r="Q1022" s="35">
        <f>'Data Entry'!J1022</f>
        <v>0</v>
      </c>
      <c r="R1022" s="35">
        <f>'Data Entry'!K1022</f>
        <v>0</v>
      </c>
      <c r="S1022" s="35">
        <f>'Data Entry'!L1022</f>
        <v>0</v>
      </c>
      <c r="T1022" s="35">
        <f t="shared" si="279"/>
        <v>0</v>
      </c>
      <c r="U1022" s="35">
        <f t="shared" si="280"/>
        <v>0</v>
      </c>
      <c r="V1022" s="35" t="e">
        <f t="shared" si="281"/>
        <v>#DIV/0!</v>
      </c>
      <c r="W1022" s="35" t="e">
        <f t="shared" si="282"/>
        <v>#DIV/0!</v>
      </c>
      <c r="X1022" s="35">
        <f t="shared" si="283"/>
        <v>0</v>
      </c>
      <c r="Y1022" s="35">
        <f t="shared" si="284"/>
        <v>0</v>
      </c>
      <c r="Z1022" s="35">
        <f t="shared" si="285"/>
        <v>0</v>
      </c>
      <c r="AA1022" s="35">
        <f t="shared" si="286"/>
        <v>0</v>
      </c>
      <c r="AB1022" s="21">
        <f>'Data Entry'!S1022</f>
        <v>0</v>
      </c>
      <c r="AC1022" s="21">
        <f>'Data Entry'!T1022</f>
        <v>0</v>
      </c>
      <c r="AD1022" s="21">
        <f>'Data Entry'!U1022</f>
        <v>0</v>
      </c>
      <c r="AE1022" s="21">
        <f t="shared" si="287"/>
        <v>0</v>
      </c>
      <c r="AF1022" s="13">
        <f>'Data Entry'!V1022</f>
        <v>0</v>
      </c>
      <c r="AG1022" s="13">
        <f t="shared" si="288"/>
        <v>0</v>
      </c>
      <c r="AH1022" s="13">
        <f>'Data Entry'!W1022</f>
        <v>0</v>
      </c>
      <c r="AI1022" s="13">
        <f>'Data Entry'!X1022</f>
        <v>0</v>
      </c>
      <c r="AJ1022" s="13">
        <f>'Data Entry'!Y1022</f>
        <v>0</v>
      </c>
      <c r="AK1022" s="13">
        <f>'Data Entry'!Z1022</f>
        <v>0</v>
      </c>
    </row>
    <row r="1023" spans="1:37">
      <c r="A1023" s="34">
        <f>'Data Entry'!A1023</f>
        <v>0</v>
      </c>
      <c r="B1023" s="34">
        <f>'Data Entry'!B1023</f>
        <v>0</v>
      </c>
      <c r="C1023" s="20">
        <f>IF('Data Entry'!C1023="red",1,IF('Data Entry'!C1023="blue",2,0))</f>
        <v>0</v>
      </c>
      <c r="D1023" s="22">
        <f>'Data Entry'!D1023</f>
        <v>0</v>
      </c>
      <c r="E1023" s="22">
        <f>'Data Entry'!E1023</f>
        <v>0</v>
      </c>
      <c r="F1023" s="22">
        <f>'Data Entry'!F1023</f>
        <v>0</v>
      </c>
      <c r="G1023" s="22">
        <f>'Data Entry'!G1023</f>
        <v>0</v>
      </c>
      <c r="H1023" s="22">
        <f>'Data Entry'!H1023</f>
        <v>0</v>
      </c>
      <c r="I1023" s="22">
        <f t="shared" si="272"/>
        <v>0</v>
      </c>
      <c r="J1023" s="22">
        <f t="shared" si="273"/>
        <v>0</v>
      </c>
      <c r="K1023" s="22">
        <f t="shared" si="274"/>
        <v>0</v>
      </c>
      <c r="L1023" s="22">
        <f t="shared" si="275"/>
        <v>0</v>
      </c>
      <c r="M1023" s="22">
        <f t="shared" si="276"/>
        <v>0</v>
      </c>
      <c r="N1023" s="22">
        <f t="shared" si="277"/>
        <v>0</v>
      </c>
      <c r="O1023" s="22">
        <f t="shared" si="278"/>
        <v>0</v>
      </c>
      <c r="P1023" s="35">
        <f>'Data Entry'!I1023</f>
        <v>0</v>
      </c>
      <c r="Q1023" s="35">
        <f>'Data Entry'!J1023</f>
        <v>0</v>
      </c>
      <c r="R1023" s="35">
        <f>'Data Entry'!K1023</f>
        <v>0</v>
      </c>
      <c r="S1023" s="35">
        <f>'Data Entry'!L1023</f>
        <v>0</v>
      </c>
      <c r="T1023" s="35">
        <f t="shared" si="279"/>
        <v>0</v>
      </c>
      <c r="U1023" s="35">
        <f t="shared" si="280"/>
        <v>0</v>
      </c>
      <c r="V1023" s="35" t="e">
        <f t="shared" si="281"/>
        <v>#DIV/0!</v>
      </c>
      <c r="W1023" s="35" t="e">
        <f t="shared" si="282"/>
        <v>#DIV/0!</v>
      </c>
      <c r="X1023" s="35">
        <f t="shared" si="283"/>
        <v>0</v>
      </c>
      <c r="Y1023" s="35">
        <f t="shared" si="284"/>
        <v>0</v>
      </c>
      <c r="Z1023" s="35">
        <f t="shared" si="285"/>
        <v>0</v>
      </c>
      <c r="AA1023" s="35">
        <f t="shared" si="286"/>
        <v>0</v>
      </c>
      <c r="AB1023" s="21">
        <f>'Data Entry'!S1023</f>
        <v>0</v>
      </c>
      <c r="AC1023" s="21">
        <f>'Data Entry'!T1023</f>
        <v>0</v>
      </c>
      <c r="AD1023" s="21">
        <f>'Data Entry'!U1023</f>
        <v>0</v>
      </c>
      <c r="AE1023" s="21">
        <f t="shared" si="287"/>
        <v>0</v>
      </c>
      <c r="AF1023" s="13">
        <f>'Data Entry'!V1023</f>
        <v>0</v>
      </c>
      <c r="AG1023" s="13">
        <f t="shared" si="288"/>
        <v>0</v>
      </c>
      <c r="AH1023" s="13">
        <f>'Data Entry'!W1023</f>
        <v>0</v>
      </c>
      <c r="AI1023" s="13">
        <f>'Data Entry'!X1023</f>
        <v>0</v>
      </c>
      <c r="AJ1023" s="13">
        <f>'Data Entry'!Y1023</f>
        <v>0</v>
      </c>
      <c r="AK1023" s="13">
        <f>'Data Entry'!Z1023</f>
        <v>0</v>
      </c>
    </row>
    <row r="1024" spans="1:37">
      <c r="A1024" s="34">
        <f>'Data Entry'!A1024</f>
        <v>0</v>
      </c>
      <c r="B1024" s="34">
        <f>'Data Entry'!B1024</f>
        <v>0</v>
      </c>
      <c r="C1024" s="20">
        <f>IF('Data Entry'!C1024="red",1,IF('Data Entry'!C1024="blue",2,0))</f>
        <v>0</v>
      </c>
      <c r="D1024" s="22">
        <f>'Data Entry'!D1024</f>
        <v>0</v>
      </c>
      <c r="E1024" s="22">
        <f>'Data Entry'!E1024</f>
        <v>0</v>
      </c>
      <c r="F1024" s="22">
        <f>'Data Entry'!F1024</f>
        <v>0</v>
      </c>
      <c r="G1024" s="22">
        <f>'Data Entry'!G1024</f>
        <v>0</v>
      </c>
      <c r="H1024" s="22">
        <f>'Data Entry'!H1024</f>
        <v>0</v>
      </c>
      <c r="I1024" s="22">
        <f t="shared" si="272"/>
        <v>0</v>
      </c>
      <c r="J1024" s="22">
        <f t="shared" si="273"/>
        <v>0</v>
      </c>
      <c r="K1024" s="22">
        <f t="shared" si="274"/>
        <v>0</v>
      </c>
      <c r="L1024" s="22">
        <f t="shared" si="275"/>
        <v>0</v>
      </c>
      <c r="M1024" s="22">
        <f t="shared" si="276"/>
        <v>0</v>
      </c>
      <c r="N1024" s="22">
        <f t="shared" si="277"/>
        <v>0</v>
      </c>
      <c r="O1024" s="22">
        <f t="shared" si="278"/>
        <v>0</v>
      </c>
      <c r="P1024" s="35">
        <f>'Data Entry'!I1024</f>
        <v>0</v>
      </c>
      <c r="Q1024" s="35">
        <f>'Data Entry'!J1024</f>
        <v>0</v>
      </c>
      <c r="R1024" s="35">
        <f>'Data Entry'!K1024</f>
        <v>0</v>
      </c>
      <c r="S1024" s="35">
        <f>'Data Entry'!L1024</f>
        <v>0</v>
      </c>
      <c r="T1024" s="35">
        <f t="shared" si="279"/>
        <v>0</v>
      </c>
      <c r="U1024" s="35">
        <f t="shared" si="280"/>
        <v>0</v>
      </c>
      <c r="V1024" s="35" t="e">
        <f t="shared" si="281"/>
        <v>#DIV/0!</v>
      </c>
      <c r="W1024" s="35" t="e">
        <f t="shared" si="282"/>
        <v>#DIV/0!</v>
      </c>
      <c r="X1024" s="35">
        <f t="shared" si="283"/>
        <v>0</v>
      </c>
      <c r="Y1024" s="35">
        <f t="shared" si="284"/>
        <v>0</v>
      </c>
      <c r="Z1024" s="35">
        <f t="shared" si="285"/>
        <v>0</v>
      </c>
      <c r="AA1024" s="35">
        <f t="shared" si="286"/>
        <v>0</v>
      </c>
      <c r="AB1024" s="21">
        <f>'Data Entry'!S1024</f>
        <v>0</v>
      </c>
      <c r="AC1024" s="21">
        <f>'Data Entry'!T1024</f>
        <v>0</v>
      </c>
      <c r="AD1024" s="21">
        <f>'Data Entry'!U1024</f>
        <v>0</v>
      </c>
      <c r="AE1024" s="21">
        <f t="shared" si="287"/>
        <v>0</v>
      </c>
      <c r="AF1024" s="13">
        <f>'Data Entry'!V1024</f>
        <v>0</v>
      </c>
      <c r="AG1024" s="13">
        <f t="shared" si="288"/>
        <v>0</v>
      </c>
      <c r="AH1024" s="13">
        <f>'Data Entry'!W1024</f>
        <v>0</v>
      </c>
      <c r="AI1024" s="13">
        <f>'Data Entry'!X1024</f>
        <v>0</v>
      </c>
      <c r="AJ1024" s="13">
        <f>'Data Entry'!Y1024</f>
        <v>0</v>
      </c>
      <c r="AK1024" s="13">
        <f>'Data Entry'!Z1024</f>
        <v>0</v>
      </c>
    </row>
    <row r="1025" spans="1:37">
      <c r="A1025" s="34">
        <f>'Data Entry'!A1025</f>
        <v>0</v>
      </c>
      <c r="B1025" s="34">
        <f>'Data Entry'!B1025</f>
        <v>0</v>
      </c>
      <c r="C1025" s="20">
        <f>IF('Data Entry'!C1025="red",1,IF('Data Entry'!C1025="blue",2,0))</f>
        <v>0</v>
      </c>
      <c r="D1025" s="22">
        <f>'Data Entry'!D1025</f>
        <v>0</v>
      </c>
      <c r="E1025" s="22">
        <f>'Data Entry'!E1025</f>
        <v>0</v>
      </c>
      <c r="F1025" s="22">
        <f>'Data Entry'!F1025</f>
        <v>0</v>
      </c>
      <c r="G1025" s="22">
        <f>'Data Entry'!G1025</f>
        <v>0</v>
      </c>
      <c r="H1025" s="22">
        <f>'Data Entry'!H1025</f>
        <v>0</v>
      </c>
      <c r="I1025" s="22">
        <f t="shared" si="272"/>
        <v>0</v>
      </c>
      <c r="J1025" s="22">
        <f t="shared" si="273"/>
        <v>0</v>
      </c>
      <c r="K1025" s="22">
        <f t="shared" si="274"/>
        <v>0</v>
      </c>
      <c r="L1025" s="22">
        <f t="shared" si="275"/>
        <v>0</v>
      </c>
      <c r="M1025" s="22">
        <f t="shared" si="276"/>
        <v>0</v>
      </c>
      <c r="N1025" s="22">
        <f t="shared" si="277"/>
        <v>0</v>
      </c>
      <c r="O1025" s="22">
        <f t="shared" si="278"/>
        <v>0</v>
      </c>
      <c r="P1025" s="35">
        <f>'Data Entry'!I1025</f>
        <v>0</v>
      </c>
      <c r="Q1025" s="35">
        <f>'Data Entry'!J1025</f>
        <v>0</v>
      </c>
      <c r="R1025" s="35">
        <f>'Data Entry'!K1025</f>
        <v>0</v>
      </c>
      <c r="S1025" s="35">
        <f>'Data Entry'!L1025</f>
        <v>0</v>
      </c>
      <c r="T1025" s="35">
        <f t="shared" si="279"/>
        <v>0</v>
      </c>
      <c r="U1025" s="35">
        <f t="shared" si="280"/>
        <v>0</v>
      </c>
      <c r="V1025" s="35" t="e">
        <f t="shared" si="281"/>
        <v>#DIV/0!</v>
      </c>
      <c r="W1025" s="35" t="e">
        <f t="shared" si="282"/>
        <v>#DIV/0!</v>
      </c>
      <c r="X1025" s="35">
        <f t="shared" si="283"/>
        <v>0</v>
      </c>
      <c r="Y1025" s="35">
        <f t="shared" si="284"/>
        <v>0</v>
      </c>
      <c r="Z1025" s="35">
        <f t="shared" si="285"/>
        <v>0</v>
      </c>
      <c r="AA1025" s="35">
        <f t="shared" si="286"/>
        <v>0</v>
      </c>
      <c r="AB1025" s="21">
        <f>'Data Entry'!S1025</f>
        <v>0</v>
      </c>
      <c r="AC1025" s="21">
        <f>'Data Entry'!T1025</f>
        <v>0</v>
      </c>
      <c r="AD1025" s="21">
        <f>'Data Entry'!U1025</f>
        <v>0</v>
      </c>
      <c r="AE1025" s="21">
        <f t="shared" si="287"/>
        <v>0</v>
      </c>
      <c r="AF1025" s="13">
        <f>'Data Entry'!V1025</f>
        <v>0</v>
      </c>
      <c r="AG1025" s="13">
        <f t="shared" si="288"/>
        <v>0</v>
      </c>
      <c r="AH1025" s="13">
        <f>'Data Entry'!W1025</f>
        <v>0</v>
      </c>
      <c r="AI1025" s="13">
        <f>'Data Entry'!X1025</f>
        <v>0</v>
      </c>
      <c r="AJ1025" s="13">
        <f>'Data Entry'!Y1025</f>
        <v>0</v>
      </c>
      <c r="AK1025" s="13">
        <f>'Data Entry'!Z1025</f>
        <v>0</v>
      </c>
    </row>
    <row r="1026" spans="1:37">
      <c r="A1026" s="34">
        <f>'Data Entry'!A1026</f>
        <v>0</v>
      </c>
      <c r="B1026" s="34">
        <f>'Data Entry'!B1026</f>
        <v>0</v>
      </c>
      <c r="C1026" s="20">
        <f>IF('Data Entry'!C1026="red",1,IF('Data Entry'!C1026="blue",2,0))</f>
        <v>0</v>
      </c>
      <c r="D1026" s="22">
        <f>'Data Entry'!D1026</f>
        <v>0</v>
      </c>
      <c r="E1026" s="22">
        <f>'Data Entry'!E1026</f>
        <v>0</v>
      </c>
      <c r="F1026" s="22">
        <f>'Data Entry'!F1026</f>
        <v>0</v>
      </c>
      <c r="G1026" s="22">
        <f>'Data Entry'!G1026</f>
        <v>0</v>
      </c>
      <c r="H1026" s="22">
        <f>'Data Entry'!H1026</f>
        <v>0</v>
      </c>
      <c r="I1026" s="22">
        <f t="shared" si="272"/>
        <v>0</v>
      </c>
      <c r="J1026" s="22">
        <f t="shared" si="273"/>
        <v>0</v>
      </c>
      <c r="K1026" s="22">
        <f t="shared" si="274"/>
        <v>0</v>
      </c>
      <c r="L1026" s="22">
        <f t="shared" si="275"/>
        <v>0</v>
      </c>
      <c r="M1026" s="22">
        <f t="shared" si="276"/>
        <v>0</v>
      </c>
      <c r="N1026" s="22">
        <f t="shared" si="277"/>
        <v>0</v>
      </c>
      <c r="O1026" s="22">
        <f t="shared" si="278"/>
        <v>0</v>
      </c>
      <c r="P1026" s="35">
        <f>'Data Entry'!I1026</f>
        <v>0</v>
      </c>
      <c r="Q1026" s="35">
        <f>'Data Entry'!J1026</f>
        <v>0</v>
      </c>
      <c r="R1026" s="35">
        <f>'Data Entry'!K1026</f>
        <v>0</v>
      </c>
      <c r="S1026" s="35">
        <f>'Data Entry'!L1026</f>
        <v>0</v>
      </c>
      <c r="T1026" s="35">
        <f t="shared" si="279"/>
        <v>0</v>
      </c>
      <c r="U1026" s="35">
        <f t="shared" si="280"/>
        <v>0</v>
      </c>
      <c r="V1026" s="35" t="e">
        <f t="shared" si="281"/>
        <v>#DIV/0!</v>
      </c>
      <c r="W1026" s="35" t="e">
        <f t="shared" si="282"/>
        <v>#DIV/0!</v>
      </c>
      <c r="X1026" s="35">
        <f t="shared" si="283"/>
        <v>0</v>
      </c>
      <c r="Y1026" s="35">
        <f t="shared" si="284"/>
        <v>0</v>
      </c>
      <c r="Z1026" s="35">
        <f t="shared" si="285"/>
        <v>0</v>
      </c>
      <c r="AA1026" s="35">
        <f t="shared" si="286"/>
        <v>0</v>
      </c>
      <c r="AB1026" s="21">
        <f>'Data Entry'!S1026</f>
        <v>0</v>
      </c>
      <c r="AC1026" s="21">
        <f>'Data Entry'!T1026</f>
        <v>0</v>
      </c>
      <c r="AD1026" s="21">
        <f>'Data Entry'!U1026</f>
        <v>0</v>
      </c>
      <c r="AE1026" s="21">
        <f t="shared" si="287"/>
        <v>0</v>
      </c>
      <c r="AF1026" s="13">
        <f>'Data Entry'!V1026</f>
        <v>0</v>
      </c>
      <c r="AG1026" s="13">
        <f t="shared" si="288"/>
        <v>0</v>
      </c>
      <c r="AH1026" s="13">
        <f>'Data Entry'!W1026</f>
        <v>0</v>
      </c>
      <c r="AI1026" s="13">
        <f>'Data Entry'!X1026</f>
        <v>0</v>
      </c>
      <c r="AJ1026" s="13">
        <f>'Data Entry'!Y1026</f>
        <v>0</v>
      </c>
      <c r="AK1026" s="13">
        <f>'Data Entry'!Z1026</f>
        <v>0</v>
      </c>
    </row>
    <row r="1027" spans="1:37">
      <c r="A1027" s="34">
        <f>'Data Entry'!A1027</f>
        <v>0</v>
      </c>
      <c r="B1027" s="34">
        <f>'Data Entry'!B1027</f>
        <v>0</v>
      </c>
      <c r="C1027" s="20">
        <f>IF('Data Entry'!C1027="red",1,IF('Data Entry'!C1027="blue",2,0))</f>
        <v>0</v>
      </c>
      <c r="D1027" s="22">
        <f>'Data Entry'!D1027</f>
        <v>0</v>
      </c>
      <c r="E1027" s="22">
        <f>'Data Entry'!E1027</f>
        <v>0</v>
      </c>
      <c r="F1027" s="22">
        <f>'Data Entry'!F1027</f>
        <v>0</v>
      </c>
      <c r="G1027" s="22">
        <f>'Data Entry'!G1027</f>
        <v>0</v>
      </c>
      <c r="H1027" s="22">
        <f>'Data Entry'!H1027</f>
        <v>0</v>
      </c>
      <c r="I1027" s="22">
        <f t="shared" si="272"/>
        <v>0</v>
      </c>
      <c r="J1027" s="22">
        <f t="shared" si="273"/>
        <v>0</v>
      </c>
      <c r="K1027" s="22">
        <f t="shared" si="274"/>
        <v>0</v>
      </c>
      <c r="L1027" s="22">
        <f t="shared" si="275"/>
        <v>0</v>
      </c>
      <c r="M1027" s="22">
        <f t="shared" si="276"/>
        <v>0</v>
      </c>
      <c r="N1027" s="22">
        <f t="shared" si="277"/>
        <v>0</v>
      </c>
      <c r="O1027" s="22">
        <f t="shared" si="278"/>
        <v>0</v>
      </c>
      <c r="P1027" s="35">
        <f>'Data Entry'!I1027</f>
        <v>0</v>
      </c>
      <c r="Q1027" s="35">
        <f>'Data Entry'!J1027</f>
        <v>0</v>
      </c>
      <c r="R1027" s="35">
        <f>'Data Entry'!K1027</f>
        <v>0</v>
      </c>
      <c r="S1027" s="35">
        <f>'Data Entry'!L1027</f>
        <v>0</v>
      </c>
      <c r="T1027" s="35">
        <f t="shared" si="279"/>
        <v>0</v>
      </c>
      <c r="U1027" s="35">
        <f t="shared" si="280"/>
        <v>0</v>
      </c>
      <c r="V1027" s="35" t="e">
        <f t="shared" si="281"/>
        <v>#DIV/0!</v>
      </c>
      <c r="W1027" s="35" t="e">
        <f t="shared" si="282"/>
        <v>#DIV/0!</v>
      </c>
      <c r="X1027" s="35">
        <f t="shared" si="283"/>
        <v>0</v>
      </c>
      <c r="Y1027" s="35">
        <f t="shared" si="284"/>
        <v>0</v>
      </c>
      <c r="Z1027" s="35">
        <f t="shared" si="285"/>
        <v>0</v>
      </c>
      <c r="AA1027" s="35">
        <f t="shared" si="286"/>
        <v>0</v>
      </c>
      <c r="AB1027" s="21">
        <f>'Data Entry'!S1027</f>
        <v>0</v>
      </c>
      <c r="AC1027" s="21">
        <f>'Data Entry'!T1027</f>
        <v>0</v>
      </c>
      <c r="AD1027" s="21">
        <f>'Data Entry'!U1027</f>
        <v>0</v>
      </c>
      <c r="AE1027" s="21">
        <f t="shared" si="287"/>
        <v>0</v>
      </c>
      <c r="AF1027" s="13">
        <f>'Data Entry'!V1027</f>
        <v>0</v>
      </c>
      <c r="AG1027" s="13">
        <f t="shared" si="288"/>
        <v>0</v>
      </c>
      <c r="AH1027" s="13">
        <f>'Data Entry'!W1027</f>
        <v>0</v>
      </c>
      <c r="AI1027" s="13">
        <f>'Data Entry'!X1027</f>
        <v>0</v>
      </c>
      <c r="AJ1027" s="13">
        <f>'Data Entry'!Y1027</f>
        <v>0</v>
      </c>
      <c r="AK1027" s="13">
        <f>'Data Entry'!Z1027</f>
        <v>0</v>
      </c>
    </row>
    <row r="1028" spans="1:37">
      <c r="A1028" s="34">
        <f>'Data Entry'!A1028</f>
        <v>0</v>
      </c>
      <c r="B1028" s="34">
        <f>'Data Entry'!B1028</f>
        <v>0</v>
      </c>
      <c r="C1028" s="20">
        <f>IF('Data Entry'!C1028="red",1,IF('Data Entry'!C1028="blue",2,0))</f>
        <v>0</v>
      </c>
      <c r="D1028" s="22">
        <f>'Data Entry'!D1028</f>
        <v>0</v>
      </c>
      <c r="E1028" s="22">
        <f>'Data Entry'!E1028</f>
        <v>0</v>
      </c>
      <c r="F1028" s="22">
        <f>'Data Entry'!F1028</f>
        <v>0</v>
      </c>
      <c r="G1028" s="22">
        <f>'Data Entry'!G1028</f>
        <v>0</v>
      </c>
      <c r="H1028" s="22">
        <f>'Data Entry'!H1028</f>
        <v>0</v>
      </c>
      <c r="I1028" s="22">
        <f t="shared" si="272"/>
        <v>0</v>
      </c>
      <c r="J1028" s="22">
        <f t="shared" si="273"/>
        <v>0</v>
      </c>
      <c r="K1028" s="22">
        <f t="shared" si="274"/>
        <v>0</v>
      </c>
      <c r="L1028" s="22">
        <f t="shared" si="275"/>
        <v>0</v>
      </c>
      <c r="M1028" s="22">
        <f t="shared" si="276"/>
        <v>0</v>
      </c>
      <c r="N1028" s="22">
        <f t="shared" si="277"/>
        <v>0</v>
      </c>
      <c r="O1028" s="22">
        <f t="shared" si="278"/>
        <v>0</v>
      </c>
      <c r="P1028" s="35">
        <f>'Data Entry'!I1028</f>
        <v>0</v>
      </c>
      <c r="Q1028" s="35">
        <f>'Data Entry'!J1028</f>
        <v>0</v>
      </c>
      <c r="R1028" s="35">
        <f>'Data Entry'!K1028</f>
        <v>0</v>
      </c>
      <c r="S1028" s="35">
        <f>'Data Entry'!L1028</f>
        <v>0</v>
      </c>
      <c r="T1028" s="35">
        <f t="shared" si="279"/>
        <v>0</v>
      </c>
      <c r="U1028" s="35">
        <f t="shared" si="280"/>
        <v>0</v>
      </c>
      <c r="V1028" s="35" t="e">
        <f t="shared" si="281"/>
        <v>#DIV/0!</v>
      </c>
      <c r="W1028" s="35" t="e">
        <f t="shared" si="282"/>
        <v>#DIV/0!</v>
      </c>
      <c r="X1028" s="35">
        <f t="shared" si="283"/>
        <v>0</v>
      </c>
      <c r="Y1028" s="35">
        <f t="shared" si="284"/>
        <v>0</v>
      </c>
      <c r="Z1028" s="35">
        <f t="shared" si="285"/>
        <v>0</v>
      </c>
      <c r="AA1028" s="35">
        <f t="shared" si="286"/>
        <v>0</v>
      </c>
      <c r="AB1028" s="21">
        <f>'Data Entry'!S1028</f>
        <v>0</v>
      </c>
      <c r="AC1028" s="21">
        <f>'Data Entry'!T1028</f>
        <v>0</v>
      </c>
      <c r="AD1028" s="21">
        <f>'Data Entry'!U1028</f>
        <v>0</v>
      </c>
      <c r="AE1028" s="21">
        <f t="shared" si="287"/>
        <v>0</v>
      </c>
      <c r="AF1028" s="13">
        <f>'Data Entry'!V1028</f>
        <v>0</v>
      </c>
      <c r="AG1028" s="13">
        <f t="shared" si="288"/>
        <v>0</v>
      </c>
      <c r="AH1028" s="13">
        <f>'Data Entry'!W1028</f>
        <v>0</v>
      </c>
      <c r="AI1028" s="13">
        <f>'Data Entry'!X1028</f>
        <v>0</v>
      </c>
      <c r="AJ1028" s="13">
        <f>'Data Entry'!Y1028</f>
        <v>0</v>
      </c>
      <c r="AK1028" s="13">
        <f>'Data Entry'!Z1028</f>
        <v>0</v>
      </c>
    </row>
    <row r="1029" spans="1:37">
      <c r="A1029" s="34">
        <f>'Data Entry'!A1029</f>
        <v>0</v>
      </c>
      <c r="B1029" s="34">
        <f>'Data Entry'!B1029</f>
        <v>0</v>
      </c>
      <c r="C1029" s="20">
        <f>IF('Data Entry'!C1029="red",1,IF('Data Entry'!C1029="blue",2,0))</f>
        <v>0</v>
      </c>
      <c r="D1029" s="22">
        <f>'Data Entry'!D1029</f>
        <v>0</v>
      </c>
      <c r="E1029" s="22">
        <f>'Data Entry'!E1029</f>
        <v>0</v>
      </c>
      <c r="F1029" s="22">
        <f>'Data Entry'!F1029</f>
        <v>0</v>
      </c>
      <c r="G1029" s="22">
        <f>'Data Entry'!G1029</f>
        <v>0</v>
      </c>
      <c r="H1029" s="22">
        <f>'Data Entry'!H1029</f>
        <v>0</v>
      </c>
      <c r="I1029" s="22">
        <f t="shared" si="272"/>
        <v>0</v>
      </c>
      <c r="J1029" s="22">
        <f t="shared" si="273"/>
        <v>0</v>
      </c>
      <c r="K1029" s="22">
        <f t="shared" si="274"/>
        <v>0</v>
      </c>
      <c r="L1029" s="22">
        <f t="shared" si="275"/>
        <v>0</v>
      </c>
      <c r="M1029" s="22">
        <f t="shared" si="276"/>
        <v>0</v>
      </c>
      <c r="N1029" s="22">
        <f t="shared" si="277"/>
        <v>0</v>
      </c>
      <c r="O1029" s="22">
        <f t="shared" si="278"/>
        <v>0</v>
      </c>
      <c r="P1029" s="35">
        <f>'Data Entry'!I1029</f>
        <v>0</v>
      </c>
      <c r="Q1029" s="35">
        <f>'Data Entry'!J1029</f>
        <v>0</v>
      </c>
      <c r="R1029" s="35">
        <f>'Data Entry'!K1029</f>
        <v>0</v>
      </c>
      <c r="S1029" s="35">
        <f>'Data Entry'!L1029</f>
        <v>0</v>
      </c>
      <c r="T1029" s="35">
        <f t="shared" si="279"/>
        <v>0</v>
      </c>
      <c r="U1029" s="35">
        <f t="shared" si="280"/>
        <v>0</v>
      </c>
      <c r="V1029" s="35" t="e">
        <f t="shared" si="281"/>
        <v>#DIV/0!</v>
      </c>
      <c r="W1029" s="35" t="e">
        <f t="shared" si="282"/>
        <v>#DIV/0!</v>
      </c>
      <c r="X1029" s="35">
        <f t="shared" si="283"/>
        <v>0</v>
      </c>
      <c r="Y1029" s="35">
        <f t="shared" si="284"/>
        <v>0</v>
      </c>
      <c r="Z1029" s="35">
        <f t="shared" si="285"/>
        <v>0</v>
      </c>
      <c r="AA1029" s="35">
        <f t="shared" si="286"/>
        <v>0</v>
      </c>
      <c r="AB1029" s="21">
        <f>'Data Entry'!S1029</f>
        <v>0</v>
      </c>
      <c r="AC1029" s="21">
        <f>'Data Entry'!T1029</f>
        <v>0</v>
      </c>
      <c r="AD1029" s="21">
        <f>'Data Entry'!U1029</f>
        <v>0</v>
      </c>
      <c r="AE1029" s="21">
        <f t="shared" si="287"/>
        <v>0</v>
      </c>
      <c r="AF1029" s="13">
        <f>'Data Entry'!V1029</f>
        <v>0</v>
      </c>
      <c r="AG1029" s="13">
        <f t="shared" si="288"/>
        <v>0</v>
      </c>
      <c r="AH1029" s="13">
        <f>'Data Entry'!W1029</f>
        <v>0</v>
      </c>
      <c r="AI1029" s="13">
        <f>'Data Entry'!X1029</f>
        <v>0</v>
      </c>
      <c r="AJ1029" s="13">
        <f>'Data Entry'!Y1029</f>
        <v>0</v>
      </c>
      <c r="AK1029" s="13">
        <f>'Data Entry'!Z1029</f>
        <v>0</v>
      </c>
    </row>
    <row r="1030" spans="1:37">
      <c r="A1030" s="34">
        <f>'Data Entry'!A1030</f>
        <v>0</v>
      </c>
      <c r="B1030" s="34">
        <f>'Data Entry'!B1030</f>
        <v>0</v>
      </c>
      <c r="C1030" s="20">
        <f>IF('Data Entry'!C1030="red",1,IF('Data Entry'!C1030="blue",2,0))</f>
        <v>0</v>
      </c>
      <c r="D1030" s="22">
        <f>'Data Entry'!D1030</f>
        <v>0</v>
      </c>
      <c r="E1030" s="22">
        <f>'Data Entry'!E1030</f>
        <v>0</v>
      </c>
      <c r="F1030" s="22">
        <f>'Data Entry'!F1030</f>
        <v>0</v>
      </c>
      <c r="G1030" s="22">
        <f>'Data Entry'!G1030</f>
        <v>0</v>
      </c>
      <c r="H1030" s="22">
        <f>'Data Entry'!H1030</f>
        <v>0</v>
      </c>
      <c r="I1030" s="22">
        <f t="shared" si="272"/>
        <v>0</v>
      </c>
      <c r="J1030" s="22">
        <f t="shared" si="273"/>
        <v>0</v>
      </c>
      <c r="K1030" s="22">
        <f t="shared" si="274"/>
        <v>0</v>
      </c>
      <c r="L1030" s="22">
        <f t="shared" si="275"/>
        <v>0</v>
      </c>
      <c r="M1030" s="22">
        <f t="shared" si="276"/>
        <v>0</v>
      </c>
      <c r="N1030" s="22">
        <f t="shared" si="277"/>
        <v>0</v>
      </c>
      <c r="O1030" s="22">
        <f t="shared" si="278"/>
        <v>0</v>
      </c>
      <c r="P1030" s="35">
        <f>'Data Entry'!I1030</f>
        <v>0</v>
      </c>
      <c r="Q1030" s="35">
        <f>'Data Entry'!J1030</f>
        <v>0</v>
      </c>
      <c r="R1030" s="35">
        <f>'Data Entry'!K1030</f>
        <v>0</v>
      </c>
      <c r="S1030" s="35">
        <f>'Data Entry'!L1030</f>
        <v>0</v>
      </c>
      <c r="T1030" s="35">
        <f t="shared" si="279"/>
        <v>0</v>
      </c>
      <c r="U1030" s="35">
        <f t="shared" si="280"/>
        <v>0</v>
      </c>
      <c r="V1030" s="35" t="e">
        <f t="shared" si="281"/>
        <v>#DIV/0!</v>
      </c>
      <c r="W1030" s="35" t="e">
        <f t="shared" si="282"/>
        <v>#DIV/0!</v>
      </c>
      <c r="X1030" s="35">
        <f t="shared" si="283"/>
        <v>0</v>
      </c>
      <c r="Y1030" s="35">
        <f t="shared" si="284"/>
        <v>0</v>
      </c>
      <c r="Z1030" s="35">
        <f t="shared" si="285"/>
        <v>0</v>
      </c>
      <c r="AA1030" s="35">
        <f t="shared" si="286"/>
        <v>0</v>
      </c>
      <c r="AB1030" s="21">
        <f>'Data Entry'!S1030</f>
        <v>0</v>
      </c>
      <c r="AC1030" s="21">
        <f>'Data Entry'!T1030</f>
        <v>0</v>
      </c>
      <c r="AD1030" s="21">
        <f>'Data Entry'!U1030</f>
        <v>0</v>
      </c>
      <c r="AE1030" s="21">
        <f t="shared" si="287"/>
        <v>0</v>
      </c>
      <c r="AF1030" s="13">
        <f>'Data Entry'!V1030</f>
        <v>0</v>
      </c>
      <c r="AG1030" s="13">
        <f t="shared" si="288"/>
        <v>0</v>
      </c>
      <c r="AH1030" s="13">
        <f>'Data Entry'!W1030</f>
        <v>0</v>
      </c>
      <c r="AI1030" s="13">
        <f>'Data Entry'!X1030</f>
        <v>0</v>
      </c>
      <c r="AJ1030" s="13">
        <f>'Data Entry'!Y1030</f>
        <v>0</v>
      </c>
      <c r="AK1030" s="13">
        <f>'Data Entry'!Z1030</f>
        <v>0</v>
      </c>
    </row>
    <row r="1031" spans="1:37">
      <c r="A1031" s="34">
        <f>'Data Entry'!A1031</f>
        <v>0</v>
      </c>
      <c r="B1031" s="34">
        <f>'Data Entry'!B1031</f>
        <v>0</v>
      </c>
      <c r="C1031" s="20">
        <f>IF('Data Entry'!C1031="red",1,IF('Data Entry'!C1031="blue",2,0))</f>
        <v>0</v>
      </c>
      <c r="D1031" s="22">
        <f>'Data Entry'!D1031</f>
        <v>0</v>
      </c>
      <c r="E1031" s="22">
        <f>'Data Entry'!E1031</f>
        <v>0</v>
      </c>
      <c r="F1031" s="22">
        <f>'Data Entry'!F1031</f>
        <v>0</v>
      </c>
      <c r="G1031" s="22">
        <f>'Data Entry'!G1031</f>
        <v>0</v>
      </c>
      <c r="H1031" s="22">
        <f>'Data Entry'!H1031</f>
        <v>0</v>
      </c>
      <c r="I1031" s="22">
        <f t="shared" si="272"/>
        <v>0</v>
      </c>
      <c r="J1031" s="22">
        <f t="shared" si="273"/>
        <v>0</v>
      </c>
      <c r="K1031" s="22">
        <f t="shared" si="274"/>
        <v>0</v>
      </c>
      <c r="L1031" s="22">
        <f t="shared" si="275"/>
        <v>0</v>
      </c>
      <c r="M1031" s="22">
        <f t="shared" si="276"/>
        <v>0</v>
      </c>
      <c r="N1031" s="22">
        <f t="shared" si="277"/>
        <v>0</v>
      </c>
      <c r="O1031" s="22">
        <f t="shared" si="278"/>
        <v>0</v>
      </c>
      <c r="P1031" s="35">
        <f>'Data Entry'!I1031</f>
        <v>0</v>
      </c>
      <c r="Q1031" s="35">
        <f>'Data Entry'!J1031</f>
        <v>0</v>
      </c>
      <c r="R1031" s="35">
        <f>'Data Entry'!K1031</f>
        <v>0</v>
      </c>
      <c r="S1031" s="35">
        <f>'Data Entry'!L1031</f>
        <v>0</v>
      </c>
      <c r="T1031" s="35">
        <f t="shared" si="279"/>
        <v>0</v>
      </c>
      <c r="U1031" s="35">
        <f t="shared" si="280"/>
        <v>0</v>
      </c>
      <c r="V1031" s="35" t="e">
        <f t="shared" si="281"/>
        <v>#DIV/0!</v>
      </c>
      <c r="W1031" s="35" t="e">
        <f t="shared" si="282"/>
        <v>#DIV/0!</v>
      </c>
      <c r="X1031" s="35">
        <f t="shared" si="283"/>
        <v>0</v>
      </c>
      <c r="Y1031" s="35">
        <f t="shared" si="284"/>
        <v>0</v>
      </c>
      <c r="Z1031" s="35">
        <f t="shared" si="285"/>
        <v>0</v>
      </c>
      <c r="AA1031" s="35">
        <f t="shared" si="286"/>
        <v>0</v>
      </c>
      <c r="AB1031" s="21">
        <f>'Data Entry'!S1031</f>
        <v>0</v>
      </c>
      <c r="AC1031" s="21">
        <f>'Data Entry'!T1031</f>
        <v>0</v>
      </c>
      <c r="AD1031" s="21">
        <f>'Data Entry'!U1031</f>
        <v>0</v>
      </c>
      <c r="AE1031" s="21">
        <f t="shared" si="287"/>
        <v>0</v>
      </c>
      <c r="AF1031" s="13">
        <f>'Data Entry'!V1031</f>
        <v>0</v>
      </c>
      <c r="AG1031" s="13">
        <f t="shared" si="288"/>
        <v>0</v>
      </c>
      <c r="AH1031" s="13">
        <f>'Data Entry'!W1031</f>
        <v>0</v>
      </c>
      <c r="AI1031" s="13">
        <f>'Data Entry'!X1031</f>
        <v>0</v>
      </c>
      <c r="AJ1031" s="13">
        <f>'Data Entry'!Y1031</f>
        <v>0</v>
      </c>
      <c r="AK1031" s="13">
        <f>'Data Entry'!Z1031</f>
        <v>0</v>
      </c>
    </row>
    <row r="1032" spans="1:37">
      <c r="A1032" s="34">
        <f>'Data Entry'!A1032</f>
        <v>0</v>
      </c>
      <c r="B1032" s="34">
        <f>'Data Entry'!B1032</f>
        <v>0</v>
      </c>
      <c r="C1032" s="20">
        <f>IF('Data Entry'!C1032="red",1,IF('Data Entry'!C1032="blue",2,0))</f>
        <v>0</v>
      </c>
      <c r="D1032" s="22">
        <f>'Data Entry'!D1032</f>
        <v>0</v>
      </c>
      <c r="E1032" s="22">
        <f>'Data Entry'!E1032</f>
        <v>0</v>
      </c>
      <c r="F1032" s="22">
        <f>'Data Entry'!F1032</f>
        <v>0</v>
      </c>
      <c r="G1032" s="22">
        <f>'Data Entry'!G1032</f>
        <v>0</v>
      </c>
      <c r="H1032" s="22">
        <f>'Data Entry'!H1032</f>
        <v>0</v>
      </c>
      <c r="I1032" s="22">
        <f t="shared" si="272"/>
        <v>0</v>
      </c>
      <c r="J1032" s="22">
        <f t="shared" si="273"/>
        <v>0</v>
      </c>
      <c r="K1032" s="22">
        <f t="shared" si="274"/>
        <v>0</v>
      </c>
      <c r="L1032" s="22">
        <f t="shared" si="275"/>
        <v>0</v>
      </c>
      <c r="M1032" s="22">
        <f t="shared" si="276"/>
        <v>0</v>
      </c>
      <c r="N1032" s="22">
        <f t="shared" si="277"/>
        <v>0</v>
      </c>
      <c r="O1032" s="22">
        <f t="shared" si="278"/>
        <v>0</v>
      </c>
      <c r="P1032" s="35">
        <f>'Data Entry'!I1032</f>
        <v>0</v>
      </c>
      <c r="Q1032" s="35">
        <f>'Data Entry'!J1032</f>
        <v>0</v>
      </c>
      <c r="R1032" s="35">
        <f>'Data Entry'!K1032</f>
        <v>0</v>
      </c>
      <c r="S1032" s="35">
        <f>'Data Entry'!L1032</f>
        <v>0</v>
      </c>
      <c r="T1032" s="35">
        <f t="shared" si="279"/>
        <v>0</v>
      </c>
      <c r="U1032" s="35">
        <f t="shared" si="280"/>
        <v>0</v>
      </c>
      <c r="V1032" s="35" t="e">
        <f t="shared" si="281"/>
        <v>#DIV/0!</v>
      </c>
      <c r="W1032" s="35" t="e">
        <f t="shared" si="282"/>
        <v>#DIV/0!</v>
      </c>
      <c r="X1032" s="35">
        <f t="shared" si="283"/>
        <v>0</v>
      </c>
      <c r="Y1032" s="35">
        <f t="shared" si="284"/>
        <v>0</v>
      </c>
      <c r="Z1032" s="35">
        <f t="shared" si="285"/>
        <v>0</v>
      </c>
      <c r="AA1032" s="35">
        <f t="shared" si="286"/>
        <v>0</v>
      </c>
      <c r="AB1032" s="21">
        <f>'Data Entry'!S1032</f>
        <v>0</v>
      </c>
      <c r="AC1032" s="21">
        <f>'Data Entry'!T1032</f>
        <v>0</v>
      </c>
      <c r="AD1032" s="21">
        <f>'Data Entry'!U1032</f>
        <v>0</v>
      </c>
      <c r="AE1032" s="21">
        <f t="shared" si="287"/>
        <v>0</v>
      </c>
      <c r="AF1032" s="13">
        <f>'Data Entry'!V1032</f>
        <v>0</v>
      </c>
      <c r="AG1032" s="13">
        <f t="shared" si="288"/>
        <v>0</v>
      </c>
      <c r="AH1032" s="13">
        <f>'Data Entry'!W1032</f>
        <v>0</v>
      </c>
      <c r="AI1032" s="13">
        <f>'Data Entry'!X1032</f>
        <v>0</v>
      </c>
      <c r="AJ1032" s="13">
        <f>'Data Entry'!Y1032</f>
        <v>0</v>
      </c>
      <c r="AK1032" s="13">
        <f>'Data Entry'!Z1032</f>
        <v>0</v>
      </c>
    </row>
    <row r="1033" spans="1:37">
      <c r="A1033" s="34">
        <f>'Data Entry'!A1033</f>
        <v>0</v>
      </c>
      <c r="B1033" s="34">
        <f>'Data Entry'!B1033</f>
        <v>0</v>
      </c>
      <c r="C1033" s="20">
        <f>IF('Data Entry'!C1033="red",1,IF('Data Entry'!C1033="blue",2,0))</f>
        <v>0</v>
      </c>
      <c r="D1033" s="22">
        <f>'Data Entry'!D1033</f>
        <v>0</v>
      </c>
      <c r="E1033" s="22">
        <f>'Data Entry'!E1033</f>
        <v>0</v>
      </c>
      <c r="F1033" s="22">
        <f>'Data Entry'!F1033</f>
        <v>0</v>
      </c>
      <c r="G1033" s="22">
        <f>'Data Entry'!G1033</f>
        <v>0</v>
      </c>
      <c r="H1033" s="22">
        <f>'Data Entry'!H1033</f>
        <v>0</v>
      </c>
      <c r="I1033" s="22">
        <f t="shared" si="272"/>
        <v>0</v>
      </c>
      <c r="J1033" s="22">
        <f t="shared" si="273"/>
        <v>0</v>
      </c>
      <c r="K1033" s="22">
        <f t="shared" si="274"/>
        <v>0</v>
      </c>
      <c r="L1033" s="22">
        <f t="shared" si="275"/>
        <v>0</v>
      </c>
      <c r="M1033" s="22">
        <f t="shared" si="276"/>
        <v>0</v>
      </c>
      <c r="N1033" s="22">
        <f t="shared" si="277"/>
        <v>0</v>
      </c>
      <c r="O1033" s="22">
        <f t="shared" si="278"/>
        <v>0</v>
      </c>
      <c r="P1033" s="35">
        <f>'Data Entry'!I1033</f>
        <v>0</v>
      </c>
      <c r="Q1033" s="35">
        <f>'Data Entry'!J1033</f>
        <v>0</v>
      </c>
      <c r="R1033" s="35">
        <f>'Data Entry'!K1033</f>
        <v>0</v>
      </c>
      <c r="S1033" s="35">
        <f>'Data Entry'!L1033</f>
        <v>0</v>
      </c>
      <c r="T1033" s="35">
        <f t="shared" si="279"/>
        <v>0</v>
      </c>
      <c r="U1033" s="35">
        <f t="shared" si="280"/>
        <v>0</v>
      </c>
      <c r="V1033" s="35" t="e">
        <f t="shared" si="281"/>
        <v>#DIV/0!</v>
      </c>
      <c r="W1033" s="35" t="e">
        <f t="shared" si="282"/>
        <v>#DIV/0!</v>
      </c>
      <c r="X1033" s="35">
        <f t="shared" si="283"/>
        <v>0</v>
      </c>
      <c r="Y1033" s="35">
        <f t="shared" si="284"/>
        <v>0</v>
      </c>
      <c r="Z1033" s="35">
        <f t="shared" si="285"/>
        <v>0</v>
      </c>
      <c r="AA1033" s="35">
        <f t="shared" si="286"/>
        <v>0</v>
      </c>
      <c r="AB1033" s="21">
        <f>'Data Entry'!S1033</f>
        <v>0</v>
      </c>
      <c r="AC1033" s="21">
        <f>'Data Entry'!T1033</f>
        <v>0</v>
      </c>
      <c r="AD1033" s="21">
        <f>'Data Entry'!U1033</f>
        <v>0</v>
      </c>
      <c r="AE1033" s="21">
        <f t="shared" si="287"/>
        <v>0</v>
      </c>
      <c r="AF1033" s="13">
        <f>'Data Entry'!V1033</f>
        <v>0</v>
      </c>
      <c r="AG1033" s="13">
        <f t="shared" si="288"/>
        <v>0</v>
      </c>
      <c r="AH1033" s="13">
        <f>'Data Entry'!W1033</f>
        <v>0</v>
      </c>
      <c r="AI1033" s="13">
        <f>'Data Entry'!X1033</f>
        <v>0</v>
      </c>
      <c r="AJ1033" s="13">
        <f>'Data Entry'!Y1033</f>
        <v>0</v>
      </c>
      <c r="AK1033" s="13">
        <f>'Data Entry'!Z1033</f>
        <v>0</v>
      </c>
    </row>
    <row r="1034" spans="1:37">
      <c r="A1034" s="34">
        <f>'Data Entry'!A1034</f>
        <v>0</v>
      </c>
      <c r="B1034" s="34">
        <f>'Data Entry'!B1034</f>
        <v>0</v>
      </c>
      <c r="C1034" s="20">
        <f>IF('Data Entry'!C1034="red",1,IF('Data Entry'!C1034="blue",2,0))</f>
        <v>0</v>
      </c>
      <c r="D1034" s="22">
        <f>'Data Entry'!D1034</f>
        <v>0</v>
      </c>
      <c r="E1034" s="22">
        <f>'Data Entry'!E1034</f>
        <v>0</v>
      </c>
      <c r="F1034" s="22">
        <f>'Data Entry'!F1034</f>
        <v>0</v>
      </c>
      <c r="G1034" s="22">
        <f>'Data Entry'!G1034</f>
        <v>0</v>
      </c>
      <c r="H1034" s="22">
        <f>'Data Entry'!H1034</f>
        <v>0</v>
      </c>
      <c r="I1034" s="22">
        <f t="shared" si="272"/>
        <v>0</v>
      </c>
      <c r="J1034" s="22">
        <f t="shared" si="273"/>
        <v>0</v>
      </c>
      <c r="K1034" s="22">
        <f t="shared" si="274"/>
        <v>0</v>
      </c>
      <c r="L1034" s="22">
        <f t="shared" si="275"/>
        <v>0</v>
      </c>
      <c r="M1034" s="22">
        <f t="shared" si="276"/>
        <v>0</v>
      </c>
      <c r="N1034" s="22">
        <f t="shared" si="277"/>
        <v>0</v>
      </c>
      <c r="O1034" s="22">
        <f t="shared" si="278"/>
        <v>0</v>
      </c>
      <c r="P1034" s="35">
        <f>'Data Entry'!I1034</f>
        <v>0</v>
      </c>
      <c r="Q1034" s="35">
        <f>'Data Entry'!J1034</f>
        <v>0</v>
      </c>
      <c r="R1034" s="35">
        <f>'Data Entry'!K1034</f>
        <v>0</v>
      </c>
      <c r="S1034" s="35">
        <f>'Data Entry'!L1034</f>
        <v>0</v>
      </c>
      <c r="T1034" s="35">
        <f t="shared" si="279"/>
        <v>0</v>
      </c>
      <c r="U1034" s="35">
        <f t="shared" si="280"/>
        <v>0</v>
      </c>
      <c r="V1034" s="35" t="e">
        <f t="shared" si="281"/>
        <v>#DIV/0!</v>
      </c>
      <c r="W1034" s="35" t="e">
        <f t="shared" si="282"/>
        <v>#DIV/0!</v>
      </c>
      <c r="X1034" s="35">
        <f t="shared" si="283"/>
        <v>0</v>
      </c>
      <c r="Y1034" s="35">
        <f t="shared" si="284"/>
        <v>0</v>
      </c>
      <c r="Z1034" s="35">
        <f t="shared" si="285"/>
        <v>0</v>
      </c>
      <c r="AA1034" s="35">
        <f t="shared" si="286"/>
        <v>0</v>
      </c>
      <c r="AB1034" s="21">
        <f>'Data Entry'!S1034</f>
        <v>0</v>
      </c>
      <c r="AC1034" s="21">
        <f>'Data Entry'!T1034</f>
        <v>0</v>
      </c>
      <c r="AD1034" s="21">
        <f>'Data Entry'!U1034</f>
        <v>0</v>
      </c>
      <c r="AE1034" s="21">
        <f t="shared" si="287"/>
        <v>0</v>
      </c>
      <c r="AF1034" s="13">
        <f>'Data Entry'!V1034</f>
        <v>0</v>
      </c>
      <c r="AG1034" s="13">
        <f t="shared" si="288"/>
        <v>0</v>
      </c>
      <c r="AH1034" s="13">
        <f>'Data Entry'!W1034</f>
        <v>0</v>
      </c>
      <c r="AI1034" s="13">
        <f>'Data Entry'!X1034</f>
        <v>0</v>
      </c>
      <c r="AJ1034" s="13">
        <f>'Data Entry'!Y1034</f>
        <v>0</v>
      </c>
      <c r="AK1034" s="13">
        <f>'Data Entry'!Z1034</f>
        <v>0</v>
      </c>
    </row>
    <row r="1035" spans="1:37">
      <c r="A1035" s="34">
        <f>'Data Entry'!A1035</f>
        <v>0</v>
      </c>
      <c r="B1035" s="34">
        <f>'Data Entry'!B1035</f>
        <v>0</v>
      </c>
      <c r="C1035" s="20">
        <f>IF('Data Entry'!C1035="red",1,IF('Data Entry'!C1035="blue",2,0))</f>
        <v>0</v>
      </c>
      <c r="D1035" s="22">
        <f>'Data Entry'!D1035</f>
        <v>0</v>
      </c>
      <c r="E1035" s="22">
        <f>'Data Entry'!E1035</f>
        <v>0</v>
      </c>
      <c r="F1035" s="22">
        <f>'Data Entry'!F1035</f>
        <v>0</v>
      </c>
      <c r="G1035" s="22">
        <f>'Data Entry'!G1035</f>
        <v>0</v>
      </c>
      <c r="H1035" s="22">
        <f>'Data Entry'!H1035</f>
        <v>0</v>
      </c>
      <c r="I1035" s="22">
        <f t="shared" si="272"/>
        <v>0</v>
      </c>
      <c r="J1035" s="22">
        <f t="shared" si="273"/>
        <v>0</v>
      </c>
      <c r="K1035" s="22">
        <f t="shared" si="274"/>
        <v>0</v>
      </c>
      <c r="L1035" s="22">
        <f t="shared" si="275"/>
        <v>0</v>
      </c>
      <c r="M1035" s="22">
        <f t="shared" si="276"/>
        <v>0</v>
      </c>
      <c r="N1035" s="22">
        <f t="shared" si="277"/>
        <v>0</v>
      </c>
      <c r="O1035" s="22">
        <f t="shared" si="278"/>
        <v>0</v>
      </c>
      <c r="P1035" s="35">
        <f>'Data Entry'!I1035</f>
        <v>0</v>
      </c>
      <c r="Q1035" s="35">
        <f>'Data Entry'!J1035</f>
        <v>0</v>
      </c>
      <c r="R1035" s="35">
        <f>'Data Entry'!K1035</f>
        <v>0</v>
      </c>
      <c r="S1035" s="35">
        <f>'Data Entry'!L1035</f>
        <v>0</v>
      </c>
      <c r="T1035" s="35">
        <f t="shared" si="279"/>
        <v>0</v>
      </c>
      <c r="U1035" s="35">
        <f t="shared" si="280"/>
        <v>0</v>
      </c>
      <c r="V1035" s="35" t="e">
        <f t="shared" si="281"/>
        <v>#DIV/0!</v>
      </c>
      <c r="W1035" s="35" t="e">
        <f t="shared" si="282"/>
        <v>#DIV/0!</v>
      </c>
      <c r="X1035" s="35">
        <f t="shared" si="283"/>
        <v>0</v>
      </c>
      <c r="Y1035" s="35">
        <f t="shared" si="284"/>
        <v>0</v>
      </c>
      <c r="Z1035" s="35">
        <f t="shared" si="285"/>
        <v>0</v>
      </c>
      <c r="AA1035" s="35">
        <f t="shared" si="286"/>
        <v>0</v>
      </c>
      <c r="AB1035" s="21">
        <f>'Data Entry'!S1035</f>
        <v>0</v>
      </c>
      <c r="AC1035" s="21">
        <f>'Data Entry'!T1035</f>
        <v>0</v>
      </c>
      <c r="AD1035" s="21">
        <f>'Data Entry'!U1035</f>
        <v>0</v>
      </c>
      <c r="AE1035" s="21">
        <f t="shared" si="287"/>
        <v>0</v>
      </c>
      <c r="AF1035" s="13">
        <f>'Data Entry'!V1035</f>
        <v>0</v>
      </c>
      <c r="AG1035" s="13">
        <f t="shared" si="288"/>
        <v>0</v>
      </c>
      <c r="AH1035" s="13">
        <f>'Data Entry'!W1035</f>
        <v>0</v>
      </c>
      <c r="AI1035" s="13">
        <f>'Data Entry'!X1035</f>
        <v>0</v>
      </c>
      <c r="AJ1035" s="13">
        <f>'Data Entry'!Y1035</f>
        <v>0</v>
      </c>
      <c r="AK1035" s="13">
        <f>'Data Entry'!Z1035</f>
        <v>0</v>
      </c>
    </row>
    <row r="1036" spans="1:37">
      <c r="A1036" s="34">
        <f>'Data Entry'!A1036</f>
        <v>0</v>
      </c>
      <c r="B1036" s="34">
        <f>'Data Entry'!B1036</f>
        <v>0</v>
      </c>
      <c r="C1036" s="20">
        <f>IF('Data Entry'!C1036="red",1,IF('Data Entry'!C1036="blue",2,0))</f>
        <v>0</v>
      </c>
      <c r="D1036" s="22">
        <f>'Data Entry'!D1036</f>
        <v>0</v>
      </c>
      <c r="E1036" s="22">
        <f>'Data Entry'!E1036</f>
        <v>0</v>
      </c>
      <c r="F1036" s="22">
        <f>'Data Entry'!F1036</f>
        <v>0</v>
      </c>
      <c r="G1036" s="22">
        <f>'Data Entry'!G1036</f>
        <v>0</v>
      </c>
      <c r="H1036" s="22">
        <f>'Data Entry'!H1036</f>
        <v>0</v>
      </c>
      <c r="I1036" s="22">
        <f t="shared" si="272"/>
        <v>0</v>
      </c>
      <c r="J1036" s="22">
        <f t="shared" si="273"/>
        <v>0</v>
      </c>
      <c r="K1036" s="22">
        <f t="shared" si="274"/>
        <v>0</v>
      </c>
      <c r="L1036" s="22">
        <f t="shared" si="275"/>
        <v>0</v>
      </c>
      <c r="M1036" s="22">
        <f t="shared" si="276"/>
        <v>0</v>
      </c>
      <c r="N1036" s="22">
        <f t="shared" si="277"/>
        <v>0</v>
      </c>
      <c r="O1036" s="22">
        <f t="shared" si="278"/>
        <v>0</v>
      </c>
      <c r="P1036" s="35">
        <f>'Data Entry'!I1036</f>
        <v>0</v>
      </c>
      <c r="Q1036" s="35">
        <f>'Data Entry'!J1036</f>
        <v>0</v>
      </c>
      <c r="R1036" s="35">
        <f>'Data Entry'!K1036</f>
        <v>0</v>
      </c>
      <c r="S1036" s="35">
        <f>'Data Entry'!L1036</f>
        <v>0</v>
      </c>
      <c r="T1036" s="35">
        <f t="shared" si="279"/>
        <v>0</v>
      </c>
      <c r="U1036" s="35">
        <f t="shared" si="280"/>
        <v>0</v>
      </c>
      <c r="V1036" s="35" t="e">
        <f t="shared" si="281"/>
        <v>#DIV/0!</v>
      </c>
      <c r="W1036" s="35" t="e">
        <f t="shared" si="282"/>
        <v>#DIV/0!</v>
      </c>
      <c r="X1036" s="35">
        <f t="shared" si="283"/>
        <v>0</v>
      </c>
      <c r="Y1036" s="35">
        <f t="shared" si="284"/>
        <v>0</v>
      </c>
      <c r="Z1036" s="35">
        <f t="shared" si="285"/>
        <v>0</v>
      </c>
      <c r="AA1036" s="35">
        <f t="shared" si="286"/>
        <v>0</v>
      </c>
      <c r="AB1036" s="21">
        <f>'Data Entry'!S1036</f>
        <v>0</v>
      </c>
      <c r="AC1036" s="21">
        <f>'Data Entry'!T1036</f>
        <v>0</v>
      </c>
      <c r="AD1036" s="21">
        <f>'Data Entry'!U1036</f>
        <v>0</v>
      </c>
      <c r="AE1036" s="21">
        <f t="shared" si="287"/>
        <v>0</v>
      </c>
      <c r="AF1036" s="13">
        <f>'Data Entry'!V1036</f>
        <v>0</v>
      </c>
      <c r="AG1036" s="13">
        <f t="shared" si="288"/>
        <v>0</v>
      </c>
      <c r="AH1036" s="13">
        <f>'Data Entry'!W1036</f>
        <v>0</v>
      </c>
      <c r="AI1036" s="13">
        <f>'Data Entry'!X1036</f>
        <v>0</v>
      </c>
      <c r="AJ1036" s="13">
        <f>'Data Entry'!Y1036</f>
        <v>0</v>
      </c>
      <c r="AK1036" s="13">
        <f>'Data Entry'!Z1036</f>
        <v>0</v>
      </c>
    </row>
    <row r="1037" spans="1:37">
      <c r="A1037" s="34">
        <f>'Data Entry'!A1037</f>
        <v>0</v>
      </c>
      <c r="B1037" s="34">
        <f>'Data Entry'!B1037</f>
        <v>0</v>
      </c>
      <c r="C1037" s="20">
        <f>IF('Data Entry'!C1037="red",1,IF('Data Entry'!C1037="blue",2,0))</f>
        <v>0</v>
      </c>
      <c r="D1037" s="22">
        <f>'Data Entry'!D1037</f>
        <v>0</v>
      </c>
      <c r="E1037" s="22">
        <f>'Data Entry'!E1037</f>
        <v>0</v>
      </c>
      <c r="F1037" s="22">
        <f>'Data Entry'!F1037</f>
        <v>0</v>
      </c>
      <c r="G1037" s="22">
        <f>'Data Entry'!G1037</f>
        <v>0</v>
      </c>
      <c r="H1037" s="22">
        <f>'Data Entry'!H1037</f>
        <v>0</v>
      </c>
      <c r="I1037" s="22">
        <f t="shared" si="272"/>
        <v>0</v>
      </c>
      <c r="J1037" s="22">
        <f t="shared" si="273"/>
        <v>0</v>
      </c>
      <c r="K1037" s="22">
        <f t="shared" si="274"/>
        <v>0</v>
      </c>
      <c r="L1037" s="22">
        <f t="shared" si="275"/>
        <v>0</v>
      </c>
      <c r="M1037" s="22">
        <f t="shared" si="276"/>
        <v>0</v>
      </c>
      <c r="N1037" s="22">
        <f t="shared" si="277"/>
        <v>0</v>
      </c>
      <c r="O1037" s="22">
        <f t="shared" si="278"/>
        <v>0</v>
      </c>
      <c r="P1037" s="35">
        <f>'Data Entry'!I1037</f>
        <v>0</v>
      </c>
      <c r="Q1037" s="35">
        <f>'Data Entry'!J1037</f>
        <v>0</v>
      </c>
      <c r="R1037" s="35">
        <f>'Data Entry'!K1037</f>
        <v>0</v>
      </c>
      <c r="S1037" s="35">
        <f>'Data Entry'!L1037</f>
        <v>0</v>
      </c>
      <c r="T1037" s="35">
        <f t="shared" si="279"/>
        <v>0</v>
      </c>
      <c r="U1037" s="35">
        <f t="shared" si="280"/>
        <v>0</v>
      </c>
      <c r="V1037" s="35" t="e">
        <f t="shared" si="281"/>
        <v>#DIV/0!</v>
      </c>
      <c r="W1037" s="35" t="e">
        <f t="shared" si="282"/>
        <v>#DIV/0!</v>
      </c>
      <c r="X1037" s="35">
        <f t="shared" si="283"/>
        <v>0</v>
      </c>
      <c r="Y1037" s="35">
        <f t="shared" si="284"/>
        <v>0</v>
      </c>
      <c r="Z1037" s="35">
        <f t="shared" si="285"/>
        <v>0</v>
      </c>
      <c r="AA1037" s="35">
        <f t="shared" si="286"/>
        <v>0</v>
      </c>
      <c r="AB1037" s="21">
        <f>'Data Entry'!S1037</f>
        <v>0</v>
      </c>
      <c r="AC1037" s="21">
        <f>'Data Entry'!T1037</f>
        <v>0</v>
      </c>
      <c r="AD1037" s="21">
        <f>'Data Entry'!U1037</f>
        <v>0</v>
      </c>
      <c r="AE1037" s="21">
        <f t="shared" si="287"/>
        <v>0</v>
      </c>
      <c r="AF1037" s="13">
        <f>'Data Entry'!V1037</f>
        <v>0</v>
      </c>
      <c r="AG1037" s="13">
        <f t="shared" si="288"/>
        <v>0</v>
      </c>
      <c r="AH1037" s="13">
        <f>'Data Entry'!W1037</f>
        <v>0</v>
      </c>
      <c r="AI1037" s="13">
        <f>'Data Entry'!X1037</f>
        <v>0</v>
      </c>
      <c r="AJ1037" s="13">
        <f>'Data Entry'!Y1037</f>
        <v>0</v>
      </c>
      <c r="AK1037" s="13">
        <f>'Data Entry'!Z1037</f>
        <v>0</v>
      </c>
    </row>
    <row r="1038" spans="1:37">
      <c r="A1038" s="34">
        <f>'Data Entry'!A1038</f>
        <v>0</v>
      </c>
      <c r="B1038" s="34">
        <f>'Data Entry'!B1038</f>
        <v>0</v>
      </c>
      <c r="C1038" s="20">
        <f>IF('Data Entry'!C1038="red",1,IF('Data Entry'!C1038="blue",2,0))</f>
        <v>0</v>
      </c>
      <c r="D1038" s="22">
        <f>'Data Entry'!D1038</f>
        <v>0</v>
      </c>
      <c r="E1038" s="22">
        <f>'Data Entry'!E1038</f>
        <v>0</v>
      </c>
      <c r="F1038" s="22">
        <f>'Data Entry'!F1038</f>
        <v>0</v>
      </c>
      <c r="G1038" s="22">
        <f>'Data Entry'!G1038</f>
        <v>0</v>
      </c>
      <c r="H1038" s="22">
        <f>'Data Entry'!H1038</f>
        <v>0</v>
      </c>
      <c r="I1038" s="22">
        <f t="shared" si="272"/>
        <v>0</v>
      </c>
      <c r="J1038" s="22">
        <f t="shared" si="273"/>
        <v>0</v>
      </c>
      <c r="K1038" s="22">
        <f t="shared" si="274"/>
        <v>0</v>
      </c>
      <c r="L1038" s="22">
        <f t="shared" si="275"/>
        <v>0</v>
      </c>
      <c r="M1038" s="22">
        <f t="shared" si="276"/>
        <v>0</v>
      </c>
      <c r="N1038" s="22">
        <f t="shared" si="277"/>
        <v>0</v>
      </c>
      <c r="O1038" s="22">
        <f t="shared" si="278"/>
        <v>0</v>
      </c>
      <c r="P1038" s="35">
        <f>'Data Entry'!I1038</f>
        <v>0</v>
      </c>
      <c r="Q1038" s="35">
        <f>'Data Entry'!J1038</f>
        <v>0</v>
      </c>
      <c r="R1038" s="35">
        <f>'Data Entry'!K1038</f>
        <v>0</v>
      </c>
      <c r="S1038" s="35">
        <f>'Data Entry'!L1038</f>
        <v>0</v>
      </c>
      <c r="T1038" s="35">
        <f t="shared" si="279"/>
        <v>0</v>
      </c>
      <c r="U1038" s="35">
        <f t="shared" si="280"/>
        <v>0</v>
      </c>
      <c r="V1038" s="35" t="e">
        <f t="shared" si="281"/>
        <v>#DIV/0!</v>
      </c>
      <c r="W1038" s="35" t="e">
        <f t="shared" si="282"/>
        <v>#DIV/0!</v>
      </c>
      <c r="X1038" s="35">
        <f t="shared" si="283"/>
        <v>0</v>
      </c>
      <c r="Y1038" s="35">
        <f t="shared" si="284"/>
        <v>0</v>
      </c>
      <c r="Z1038" s="35">
        <f t="shared" si="285"/>
        <v>0</v>
      </c>
      <c r="AA1038" s="35">
        <f t="shared" si="286"/>
        <v>0</v>
      </c>
      <c r="AB1038" s="21">
        <f>'Data Entry'!S1038</f>
        <v>0</v>
      </c>
      <c r="AC1038" s="21">
        <f>'Data Entry'!T1038</f>
        <v>0</v>
      </c>
      <c r="AD1038" s="21">
        <f>'Data Entry'!U1038</f>
        <v>0</v>
      </c>
      <c r="AE1038" s="21">
        <f t="shared" si="287"/>
        <v>0</v>
      </c>
      <c r="AF1038" s="13">
        <f>'Data Entry'!V1038</f>
        <v>0</v>
      </c>
      <c r="AG1038" s="13">
        <f t="shared" si="288"/>
        <v>0</v>
      </c>
      <c r="AH1038" s="13">
        <f>'Data Entry'!W1038</f>
        <v>0</v>
      </c>
      <c r="AI1038" s="13">
        <f>'Data Entry'!X1038</f>
        <v>0</v>
      </c>
      <c r="AJ1038" s="13">
        <f>'Data Entry'!Y1038</f>
        <v>0</v>
      </c>
      <c r="AK1038" s="13">
        <f>'Data Entry'!Z1038</f>
        <v>0</v>
      </c>
    </row>
    <row r="1039" spans="1:37">
      <c r="A1039" s="34">
        <f>'Data Entry'!A1039</f>
        <v>0</v>
      </c>
      <c r="B1039" s="34">
        <f>'Data Entry'!B1039</f>
        <v>0</v>
      </c>
      <c r="C1039" s="20">
        <f>IF('Data Entry'!C1039="red",1,IF('Data Entry'!C1039="blue",2,0))</f>
        <v>0</v>
      </c>
      <c r="D1039" s="22">
        <f>'Data Entry'!D1039</f>
        <v>0</v>
      </c>
      <c r="E1039" s="22">
        <f>'Data Entry'!E1039</f>
        <v>0</v>
      </c>
      <c r="F1039" s="22">
        <f>'Data Entry'!F1039</f>
        <v>0</v>
      </c>
      <c r="G1039" s="22">
        <f>'Data Entry'!G1039</f>
        <v>0</v>
      </c>
      <c r="H1039" s="22">
        <f>'Data Entry'!H1039</f>
        <v>0</v>
      </c>
      <c r="I1039" s="22">
        <f t="shared" si="272"/>
        <v>0</v>
      </c>
      <c r="J1039" s="22">
        <f t="shared" si="273"/>
        <v>0</v>
      </c>
      <c r="K1039" s="22">
        <f t="shared" si="274"/>
        <v>0</v>
      </c>
      <c r="L1039" s="22">
        <f t="shared" si="275"/>
        <v>0</v>
      </c>
      <c r="M1039" s="22">
        <f t="shared" si="276"/>
        <v>0</v>
      </c>
      <c r="N1039" s="22">
        <f t="shared" si="277"/>
        <v>0</v>
      </c>
      <c r="O1039" s="22">
        <f t="shared" si="278"/>
        <v>0</v>
      </c>
      <c r="P1039" s="35">
        <f>'Data Entry'!I1039</f>
        <v>0</v>
      </c>
      <c r="Q1039" s="35">
        <f>'Data Entry'!J1039</f>
        <v>0</v>
      </c>
      <c r="R1039" s="35">
        <f>'Data Entry'!K1039</f>
        <v>0</v>
      </c>
      <c r="S1039" s="35">
        <f>'Data Entry'!L1039</f>
        <v>0</v>
      </c>
      <c r="T1039" s="35">
        <f t="shared" si="279"/>
        <v>0</v>
      </c>
      <c r="U1039" s="35">
        <f t="shared" si="280"/>
        <v>0</v>
      </c>
      <c r="V1039" s="35" t="e">
        <f t="shared" si="281"/>
        <v>#DIV/0!</v>
      </c>
      <c r="W1039" s="35" t="e">
        <f t="shared" si="282"/>
        <v>#DIV/0!</v>
      </c>
      <c r="X1039" s="35">
        <f t="shared" si="283"/>
        <v>0</v>
      </c>
      <c r="Y1039" s="35">
        <f t="shared" si="284"/>
        <v>0</v>
      </c>
      <c r="Z1039" s="35">
        <f t="shared" si="285"/>
        <v>0</v>
      </c>
      <c r="AA1039" s="35">
        <f t="shared" si="286"/>
        <v>0</v>
      </c>
      <c r="AB1039" s="21">
        <f>'Data Entry'!S1039</f>
        <v>0</v>
      </c>
      <c r="AC1039" s="21">
        <f>'Data Entry'!T1039</f>
        <v>0</v>
      </c>
      <c r="AD1039" s="21">
        <f>'Data Entry'!U1039</f>
        <v>0</v>
      </c>
      <c r="AE1039" s="21">
        <f t="shared" si="287"/>
        <v>0</v>
      </c>
      <c r="AF1039" s="13">
        <f>'Data Entry'!V1039</f>
        <v>0</v>
      </c>
      <c r="AG1039" s="13">
        <f t="shared" si="288"/>
        <v>0</v>
      </c>
      <c r="AH1039" s="13">
        <f>'Data Entry'!W1039</f>
        <v>0</v>
      </c>
      <c r="AI1039" s="13">
        <f>'Data Entry'!X1039</f>
        <v>0</v>
      </c>
      <c r="AJ1039" s="13">
        <f>'Data Entry'!Y1039</f>
        <v>0</v>
      </c>
      <c r="AK1039" s="13">
        <f>'Data Entry'!Z1039</f>
        <v>0</v>
      </c>
    </row>
    <row r="1040" spans="1:37">
      <c r="A1040" s="34">
        <f>'Data Entry'!A1040</f>
        <v>0</v>
      </c>
      <c r="B1040" s="34">
        <f>'Data Entry'!B1040</f>
        <v>0</v>
      </c>
      <c r="C1040" s="20">
        <f>IF('Data Entry'!C1040="red",1,IF('Data Entry'!C1040="blue",2,0))</f>
        <v>0</v>
      </c>
      <c r="D1040" s="22">
        <f>'Data Entry'!D1040</f>
        <v>0</v>
      </c>
      <c r="E1040" s="22">
        <f>'Data Entry'!E1040</f>
        <v>0</v>
      </c>
      <c r="F1040" s="22">
        <f>'Data Entry'!F1040</f>
        <v>0</v>
      </c>
      <c r="G1040" s="22">
        <f>'Data Entry'!G1040</f>
        <v>0</v>
      </c>
      <c r="H1040" s="22">
        <f>'Data Entry'!H1040</f>
        <v>0</v>
      </c>
      <c r="I1040" s="22">
        <f t="shared" si="272"/>
        <v>0</v>
      </c>
      <c r="J1040" s="22">
        <f t="shared" si="273"/>
        <v>0</v>
      </c>
      <c r="K1040" s="22">
        <f t="shared" si="274"/>
        <v>0</v>
      </c>
      <c r="L1040" s="22">
        <f t="shared" si="275"/>
        <v>0</v>
      </c>
      <c r="M1040" s="22">
        <f t="shared" si="276"/>
        <v>0</v>
      </c>
      <c r="N1040" s="22">
        <f t="shared" si="277"/>
        <v>0</v>
      </c>
      <c r="O1040" s="22">
        <f t="shared" si="278"/>
        <v>0</v>
      </c>
      <c r="P1040" s="35">
        <f>'Data Entry'!I1040</f>
        <v>0</v>
      </c>
      <c r="Q1040" s="35">
        <f>'Data Entry'!J1040</f>
        <v>0</v>
      </c>
      <c r="R1040" s="35">
        <f>'Data Entry'!K1040</f>
        <v>0</v>
      </c>
      <c r="S1040" s="35">
        <f>'Data Entry'!L1040</f>
        <v>0</v>
      </c>
      <c r="T1040" s="35">
        <f t="shared" si="279"/>
        <v>0</v>
      </c>
      <c r="U1040" s="35">
        <f t="shared" si="280"/>
        <v>0</v>
      </c>
      <c r="V1040" s="35" t="e">
        <f t="shared" si="281"/>
        <v>#DIV/0!</v>
      </c>
      <c r="W1040" s="35" t="e">
        <f t="shared" si="282"/>
        <v>#DIV/0!</v>
      </c>
      <c r="X1040" s="35">
        <f t="shared" si="283"/>
        <v>0</v>
      </c>
      <c r="Y1040" s="35">
        <f t="shared" si="284"/>
        <v>0</v>
      </c>
      <c r="Z1040" s="35">
        <f t="shared" si="285"/>
        <v>0</v>
      </c>
      <c r="AA1040" s="35">
        <f t="shared" si="286"/>
        <v>0</v>
      </c>
      <c r="AB1040" s="21">
        <f>'Data Entry'!S1040</f>
        <v>0</v>
      </c>
      <c r="AC1040" s="21">
        <f>'Data Entry'!T1040</f>
        <v>0</v>
      </c>
      <c r="AD1040" s="21">
        <f>'Data Entry'!U1040</f>
        <v>0</v>
      </c>
      <c r="AE1040" s="21">
        <f t="shared" si="287"/>
        <v>0</v>
      </c>
      <c r="AF1040" s="13">
        <f>'Data Entry'!V1040</f>
        <v>0</v>
      </c>
      <c r="AG1040" s="13">
        <f t="shared" si="288"/>
        <v>0</v>
      </c>
      <c r="AH1040" s="13">
        <f>'Data Entry'!W1040</f>
        <v>0</v>
      </c>
      <c r="AI1040" s="13">
        <f>'Data Entry'!X1040</f>
        <v>0</v>
      </c>
      <c r="AJ1040" s="13">
        <f>'Data Entry'!Y1040</f>
        <v>0</v>
      </c>
      <c r="AK1040" s="13">
        <f>'Data Entry'!Z1040</f>
        <v>0</v>
      </c>
    </row>
    <row r="1041" spans="1:37">
      <c r="A1041" s="34">
        <f>'Data Entry'!A1041</f>
        <v>0</v>
      </c>
      <c r="B1041" s="34">
        <f>'Data Entry'!B1041</f>
        <v>0</v>
      </c>
      <c r="C1041" s="20">
        <f>IF('Data Entry'!C1041="red",1,IF('Data Entry'!C1041="blue",2,0))</f>
        <v>0</v>
      </c>
      <c r="D1041" s="22">
        <f>'Data Entry'!D1041</f>
        <v>0</v>
      </c>
      <c r="E1041" s="22">
        <f>'Data Entry'!E1041</f>
        <v>0</v>
      </c>
      <c r="F1041" s="22">
        <f>'Data Entry'!F1041</f>
        <v>0</v>
      </c>
      <c r="G1041" s="22">
        <f>'Data Entry'!G1041</f>
        <v>0</v>
      </c>
      <c r="H1041" s="22">
        <f>'Data Entry'!H1041</f>
        <v>0</v>
      </c>
      <c r="I1041" s="22">
        <f t="shared" si="272"/>
        <v>0</v>
      </c>
      <c r="J1041" s="22">
        <f t="shared" si="273"/>
        <v>0</v>
      </c>
      <c r="K1041" s="22">
        <f t="shared" si="274"/>
        <v>0</v>
      </c>
      <c r="L1041" s="22">
        <f t="shared" si="275"/>
        <v>0</v>
      </c>
      <c r="M1041" s="22">
        <f t="shared" si="276"/>
        <v>0</v>
      </c>
      <c r="N1041" s="22">
        <f t="shared" si="277"/>
        <v>0</v>
      </c>
      <c r="O1041" s="22">
        <f t="shared" si="278"/>
        <v>0</v>
      </c>
      <c r="P1041" s="35">
        <f>'Data Entry'!I1041</f>
        <v>0</v>
      </c>
      <c r="Q1041" s="35">
        <f>'Data Entry'!J1041</f>
        <v>0</v>
      </c>
      <c r="R1041" s="35">
        <f>'Data Entry'!K1041</f>
        <v>0</v>
      </c>
      <c r="S1041" s="35">
        <f>'Data Entry'!L1041</f>
        <v>0</v>
      </c>
      <c r="T1041" s="35">
        <f t="shared" si="279"/>
        <v>0</v>
      </c>
      <c r="U1041" s="35">
        <f t="shared" si="280"/>
        <v>0</v>
      </c>
      <c r="V1041" s="35" t="e">
        <f t="shared" si="281"/>
        <v>#DIV/0!</v>
      </c>
      <c r="W1041" s="35" t="e">
        <f t="shared" si="282"/>
        <v>#DIV/0!</v>
      </c>
      <c r="X1041" s="35">
        <f t="shared" si="283"/>
        <v>0</v>
      </c>
      <c r="Y1041" s="35">
        <f t="shared" si="284"/>
        <v>0</v>
      </c>
      <c r="Z1041" s="35">
        <f t="shared" si="285"/>
        <v>0</v>
      </c>
      <c r="AA1041" s="35">
        <f t="shared" si="286"/>
        <v>0</v>
      </c>
      <c r="AB1041" s="21">
        <f>'Data Entry'!S1041</f>
        <v>0</v>
      </c>
      <c r="AC1041" s="21">
        <f>'Data Entry'!T1041</f>
        <v>0</v>
      </c>
      <c r="AD1041" s="21">
        <f>'Data Entry'!U1041</f>
        <v>0</v>
      </c>
      <c r="AE1041" s="21">
        <f t="shared" si="287"/>
        <v>0</v>
      </c>
      <c r="AF1041" s="13">
        <f>'Data Entry'!V1041</f>
        <v>0</v>
      </c>
      <c r="AG1041" s="13">
        <f t="shared" si="288"/>
        <v>0</v>
      </c>
      <c r="AH1041" s="13">
        <f>'Data Entry'!W1041</f>
        <v>0</v>
      </c>
      <c r="AI1041" s="13">
        <f>'Data Entry'!X1041</f>
        <v>0</v>
      </c>
      <c r="AJ1041" s="13">
        <f>'Data Entry'!Y1041</f>
        <v>0</v>
      </c>
      <c r="AK1041" s="13">
        <f>'Data Entry'!Z1041</f>
        <v>0</v>
      </c>
    </row>
    <row r="1042" spans="1:37">
      <c r="A1042" s="34">
        <f>'Data Entry'!A1042</f>
        <v>0</v>
      </c>
      <c r="B1042" s="34">
        <f>'Data Entry'!B1042</f>
        <v>0</v>
      </c>
      <c r="C1042" s="20">
        <f>IF('Data Entry'!C1042="red",1,IF('Data Entry'!C1042="blue",2,0))</f>
        <v>0</v>
      </c>
      <c r="D1042" s="22">
        <f>'Data Entry'!D1042</f>
        <v>0</v>
      </c>
      <c r="E1042" s="22">
        <f>'Data Entry'!E1042</f>
        <v>0</v>
      </c>
      <c r="F1042" s="22">
        <f>'Data Entry'!F1042</f>
        <v>0</v>
      </c>
      <c r="G1042" s="22">
        <f>'Data Entry'!G1042</f>
        <v>0</v>
      </c>
      <c r="H1042" s="22">
        <f>'Data Entry'!H1042</f>
        <v>0</v>
      </c>
      <c r="I1042" s="22">
        <f t="shared" si="272"/>
        <v>0</v>
      </c>
      <c r="J1042" s="22">
        <f t="shared" si="273"/>
        <v>0</v>
      </c>
      <c r="K1042" s="22">
        <f t="shared" si="274"/>
        <v>0</v>
      </c>
      <c r="L1042" s="22">
        <f t="shared" si="275"/>
        <v>0</v>
      </c>
      <c r="M1042" s="22">
        <f t="shared" si="276"/>
        <v>0</v>
      </c>
      <c r="N1042" s="22">
        <f t="shared" si="277"/>
        <v>0</v>
      </c>
      <c r="O1042" s="22">
        <f t="shared" si="278"/>
        <v>0</v>
      </c>
      <c r="P1042" s="35">
        <f>'Data Entry'!I1042</f>
        <v>0</v>
      </c>
      <c r="Q1042" s="35">
        <f>'Data Entry'!J1042</f>
        <v>0</v>
      </c>
      <c r="R1042" s="35">
        <f>'Data Entry'!K1042</f>
        <v>0</v>
      </c>
      <c r="S1042" s="35">
        <f>'Data Entry'!L1042</f>
        <v>0</v>
      </c>
      <c r="T1042" s="35">
        <f t="shared" si="279"/>
        <v>0</v>
      </c>
      <c r="U1042" s="35">
        <f t="shared" si="280"/>
        <v>0</v>
      </c>
      <c r="V1042" s="35" t="e">
        <f t="shared" si="281"/>
        <v>#DIV/0!</v>
      </c>
      <c r="W1042" s="35" t="e">
        <f t="shared" si="282"/>
        <v>#DIV/0!</v>
      </c>
      <c r="X1042" s="35">
        <f t="shared" si="283"/>
        <v>0</v>
      </c>
      <c r="Y1042" s="35">
        <f t="shared" si="284"/>
        <v>0</v>
      </c>
      <c r="Z1042" s="35">
        <f t="shared" si="285"/>
        <v>0</v>
      </c>
      <c r="AA1042" s="35">
        <f t="shared" si="286"/>
        <v>0</v>
      </c>
      <c r="AB1042" s="21">
        <f>'Data Entry'!S1042</f>
        <v>0</v>
      </c>
      <c r="AC1042" s="21">
        <f>'Data Entry'!T1042</f>
        <v>0</v>
      </c>
      <c r="AD1042" s="21">
        <f>'Data Entry'!U1042</f>
        <v>0</v>
      </c>
      <c r="AE1042" s="21">
        <f t="shared" si="287"/>
        <v>0</v>
      </c>
      <c r="AF1042" s="13">
        <f>'Data Entry'!V1042</f>
        <v>0</v>
      </c>
      <c r="AG1042" s="13">
        <f t="shared" si="288"/>
        <v>0</v>
      </c>
      <c r="AH1042" s="13">
        <f>'Data Entry'!W1042</f>
        <v>0</v>
      </c>
      <c r="AI1042" s="13">
        <f>'Data Entry'!X1042</f>
        <v>0</v>
      </c>
      <c r="AJ1042" s="13">
        <f>'Data Entry'!Y1042</f>
        <v>0</v>
      </c>
      <c r="AK1042" s="13">
        <f>'Data Entry'!Z1042</f>
        <v>0</v>
      </c>
    </row>
    <row r="1043" spans="1:37">
      <c r="A1043" s="34">
        <f>'Data Entry'!A1043</f>
        <v>0</v>
      </c>
      <c r="B1043" s="34">
        <f>'Data Entry'!B1043</f>
        <v>0</v>
      </c>
      <c r="C1043" s="20">
        <f>IF('Data Entry'!C1043="red",1,IF('Data Entry'!C1043="blue",2,0))</f>
        <v>0</v>
      </c>
      <c r="D1043" s="22">
        <f>'Data Entry'!D1043</f>
        <v>0</v>
      </c>
      <c r="E1043" s="22">
        <f>'Data Entry'!E1043</f>
        <v>0</v>
      </c>
      <c r="F1043" s="22">
        <f>'Data Entry'!F1043</f>
        <v>0</v>
      </c>
      <c r="G1043" s="22">
        <f>'Data Entry'!G1043</f>
        <v>0</v>
      </c>
      <c r="H1043" s="22">
        <f>'Data Entry'!H1043</f>
        <v>0</v>
      </c>
      <c r="I1043" s="22">
        <f t="shared" si="272"/>
        <v>0</v>
      </c>
      <c r="J1043" s="22">
        <f t="shared" si="273"/>
        <v>0</v>
      </c>
      <c r="K1043" s="22">
        <f t="shared" si="274"/>
        <v>0</v>
      </c>
      <c r="L1043" s="22">
        <f t="shared" si="275"/>
        <v>0</v>
      </c>
      <c r="M1043" s="22">
        <f t="shared" si="276"/>
        <v>0</v>
      </c>
      <c r="N1043" s="22">
        <f t="shared" si="277"/>
        <v>0</v>
      </c>
      <c r="O1043" s="22">
        <f t="shared" si="278"/>
        <v>0</v>
      </c>
      <c r="P1043" s="35">
        <f>'Data Entry'!I1043</f>
        <v>0</v>
      </c>
      <c r="Q1043" s="35">
        <f>'Data Entry'!J1043</f>
        <v>0</v>
      </c>
      <c r="R1043" s="35">
        <f>'Data Entry'!K1043</f>
        <v>0</v>
      </c>
      <c r="S1043" s="35">
        <f>'Data Entry'!L1043</f>
        <v>0</v>
      </c>
      <c r="T1043" s="35">
        <f t="shared" si="279"/>
        <v>0</v>
      </c>
      <c r="U1043" s="35">
        <f t="shared" si="280"/>
        <v>0</v>
      </c>
      <c r="V1043" s="35" t="e">
        <f t="shared" si="281"/>
        <v>#DIV/0!</v>
      </c>
      <c r="W1043" s="35" t="e">
        <f t="shared" si="282"/>
        <v>#DIV/0!</v>
      </c>
      <c r="X1043" s="35">
        <f t="shared" si="283"/>
        <v>0</v>
      </c>
      <c r="Y1043" s="35">
        <f t="shared" si="284"/>
        <v>0</v>
      </c>
      <c r="Z1043" s="35">
        <f t="shared" si="285"/>
        <v>0</v>
      </c>
      <c r="AA1043" s="35">
        <f t="shared" si="286"/>
        <v>0</v>
      </c>
      <c r="AB1043" s="21">
        <f>'Data Entry'!S1043</f>
        <v>0</v>
      </c>
      <c r="AC1043" s="21">
        <f>'Data Entry'!T1043</f>
        <v>0</v>
      </c>
      <c r="AD1043" s="21">
        <f>'Data Entry'!U1043</f>
        <v>0</v>
      </c>
      <c r="AE1043" s="21">
        <f t="shared" si="287"/>
        <v>0</v>
      </c>
      <c r="AF1043" s="13">
        <f>'Data Entry'!V1043</f>
        <v>0</v>
      </c>
      <c r="AG1043" s="13">
        <f t="shared" si="288"/>
        <v>0</v>
      </c>
      <c r="AH1043" s="13">
        <f>'Data Entry'!W1043</f>
        <v>0</v>
      </c>
      <c r="AI1043" s="13">
        <f>'Data Entry'!X1043</f>
        <v>0</v>
      </c>
      <c r="AJ1043" s="13">
        <f>'Data Entry'!Y1043</f>
        <v>0</v>
      </c>
      <c r="AK1043" s="13">
        <f>'Data Entry'!Z1043</f>
        <v>0</v>
      </c>
    </row>
    <row r="1044" spans="1:37">
      <c r="A1044" s="34">
        <f>'Data Entry'!A1044</f>
        <v>0</v>
      </c>
      <c r="B1044" s="34">
        <f>'Data Entry'!B1044</f>
        <v>0</v>
      </c>
      <c r="C1044" s="20">
        <f>IF('Data Entry'!C1044="red",1,IF('Data Entry'!C1044="blue",2,0))</f>
        <v>0</v>
      </c>
      <c r="D1044" s="22">
        <f>'Data Entry'!D1044</f>
        <v>0</v>
      </c>
      <c r="E1044" s="22">
        <f>'Data Entry'!E1044</f>
        <v>0</v>
      </c>
      <c r="F1044" s="22">
        <f>'Data Entry'!F1044</f>
        <v>0</v>
      </c>
      <c r="G1044" s="22">
        <f>'Data Entry'!G1044</f>
        <v>0</v>
      </c>
      <c r="H1044" s="22">
        <f>'Data Entry'!H1044</f>
        <v>0</v>
      </c>
      <c r="I1044" s="22">
        <f t="shared" si="272"/>
        <v>0</v>
      </c>
      <c r="J1044" s="22">
        <f t="shared" si="273"/>
        <v>0</v>
      </c>
      <c r="K1044" s="22">
        <f t="shared" si="274"/>
        <v>0</v>
      </c>
      <c r="L1044" s="22">
        <f t="shared" si="275"/>
        <v>0</v>
      </c>
      <c r="M1044" s="22">
        <f t="shared" si="276"/>
        <v>0</v>
      </c>
      <c r="N1044" s="22">
        <f t="shared" si="277"/>
        <v>0</v>
      </c>
      <c r="O1044" s="22">
        <f t="shared" si="278"/>
        <v>0</v>
      </c>
      <c r="P1044" s="35">
        <f>'Data Entry'!I1044</f>
        <v>0</v>
      </c>
      <c r="Q1044" s="35">
        <f>'Data Entry'!J1044</f>
        <v>0</v>
      </c>
      <c r="R1044" s="35">
        <f>'Data Entry'!K1044</f>
        <v>0</v>
      </c>
      <c r="S1044" s="35">
        <f>'Data Entry'!L1044</f>
        <v>0</v>
      </c>
      <c r="T1044" s="35">
        <f t="shared" si="279"/>
        <v>0</v>
      </c>
      <c r="U1044" s="35">
        <f t="shared" si="280"/>
        <v>0</v>
      </c>
      <c r="V1044" s="35" t="e">
        <f t="shared" si="281"/>
        <v>#DIV/0!</v>
      </c>
      <c r="W1044" s="35" t="e">
        <f t="shared" si="282"/>
        <v>#DIV/0!</v>
      </c>
      <c r="X1044" s="35">
        <f t="shared" si="283"/>
        <v>0</v>
      </c>
      <c r="Y1044" s="35">
        <f t="shared" si="284"/>
        <v>0</v>
      </c>
      <c r="Z1044" s="35">
        <f t="shared" si="285"/>
        <v>0</v>
      </c>
      <c r="AA1044" s="35">
        <f t="shared" si="286"/>
        <v>0</v>
      </c>
      <c r="AB1044" s="21">
        <f>'Data Entry'!S1044</f>
        <v>0</v>
      </c>
      <c r="AC1044" s="21">
        <f>'Data Entry'!T1044</f>
        <v>0</v>
      </c>
      <c r="AD1044" s="21">
        <f>'Data Entry'!U1044</f>
        <v>0</v>
      </c>
      <c r="AE1044" s="21">
        <f t="shared" si="287"/>
        <v>0</v>
      </c>
      <c r="AF1044" s="13">
        <f>'Data Entry'!V1044</f>
        <v>0</v>
      </c>
      <c r="AG1044" s="13">
        <f t="shared" si="288"/>
        <v>0</v>
      </c>
      <c r="AH1044" s="13">
        <f>'Data Entry'!W1044</f>
        <v>0</v>
      </c>
      <c r="AI1044" s="13">
        <f>'Data Entry'!X1044</f>
        <v>0</v>
      </c>
      <c r="AJ1044" s="13">
        <f>'Data Entry'!Y1044</f>
        <v>0</v>
      </c>
      <c r="AK1044" s="13">
        <f>'Data Entry'!Z1044</f>
        <v>0</v>
      </c>
    </row>
    <row r="1045" spans="1:37">
      <c r="A1045" s="34">
        <f>'Data Entry'!A1045</f>
        <v>0</v>
      </c>
      <c r="B1045" s="34">
        <f>'Data Entry'!B1045</f>
        <v>0</v>
      </c>
      <c r="C1045" s="20">
        <f>IF('Data Entry'!C1045="red",1,IF('Data Entry'!C1045="blue",2,0))</f>
        <v>0</v>
      </c>
      <c r="D1045" s="22">
        <f>'Data Entry'!D1045</f>
        <v>0</v>
      </c>
      <c r="E1045" s="22">
        <f>'Data Entry'!E1045</f>
        <v>0</v>
      </c>
      <c r="F1045" s="22">
        <f>'Data Entry'!F1045</f>
        <v>0</v>
      </c>
      <c r="G1045" s="22">
        <f>'Data Entry'!G1045</f>
        <v>0</v>
      </c>
      <c r="H1045" s="22">
        <f>'Data Entry'!H1045</f>
        <v>0</v>
      </c>
      <c r="I1045" s="22">
        <f t="shared" si="272"/>
        <v>0</v>
      </c>
      <c r="J1045" s="22">
        <f t="shared" si="273"/>
        <v>0</v>
      </c>
      <c r="K1045" s="22">
        <f t="shared" si="274"/>
        <v>0</v>
      </c>
      <c r="L1045" s="22">
        <f t="shared" si="275"/>
        <v>0</v>
      </c>
      <c r="M1045" s="22">
        <f t="shared" si="276"/>
        <v>0</v>
      </c>
      <c r="N1045" s="22">
        <f t="shared" si="277"/>
        <v>0</v>
      </c>
      <c r="O1045" s="22">
        <f t="shared" si="278"/>
        <v>0</v>
      </c>
      <c r="P1045" s="35">
        <f>'Data Entry'!I1045</f>
        <v>0</v>
      </c>
      <c r="Q1045" s="35">
        <f>'Data Entry'!J1045</f>
        <v>0</v>
      </c>
      <c r="R1045" s="35">
        <f>'Data Entry'!K1045</f>
        <v>0</v>
      </c>
      <c r="S1045" s="35">
        <f>'Data Entry'!L1045</f>
        <v>0</v>
      </c>
      <c r="T1045" s="35">
        <f t="shared" si="279"/>
        <v>0</v>
      </c>
      <c r="U1045" s="35">
        <f t="shared" si="280"/>
        <v>0</v>
      </c>
      <c r="V1045" s="35" t="e">
        <f t="shared" si="281"/>
        <v>#DIV/0!</v>
      </c>
      <c r="W1045" s="35" t="e">
        <f t="shared" si="282"/>
        <v>#DIV/0!</v>
      </c>
      <c r="X1045" s="35">
        <f t="shared" si="283"/>
        <v>0</v>
      </c>
      <c r="Y1045" s="35">
        <f t="shared" si="284"/>
        <v>0</v>
      </c>
      <c r="Z1045" s="35">
        <f t="shared" si="285"/>
        <v>0</v>
      </c>
      <c r="AA1045" s="35">
        <f t="shared" si="286"/>
        <v>0</v>
      </c>
      <c r="AB1045" s="21">
        <f>'Data Entry'!S1045</f>
        <v>0</v>
      </c>
      <c r="AC1045" s="21">
        <f>'Data Entry'!T1045</f>
        <v>0</v>
      </c>
      <c r="AD1045" s="21">
        <f>'Data Entry'!U1045</f>
        <v>0</v>
      </c>
      <c r="AE1045" s="21">
        <f t="shared" si="287"/>
        <v>0</v>
      </c>
      <c r="AF1045" s="13">
        <f>'Data Entry'!V1045</f>
        <v>0</v>
      </c>
      <c r="AG1045" s="13">
        <f t="shared" si="288"/>
        <v>0</v>
      </c>
      <c r="AH1045" s="13">
        <f>'Data Entry'!W1045</f>
        <v>0</v>
      </c>
      <c r="AI1045" s="13">
        <f>'Data Entry'!X1045</f>
        <v>0</v>
      </c>
      <c r="AJ1045" s="13">
        <f>'Data Entry'!Y1045</f>
        <v>0</v>
      </c>
      <c r="AK1045" s="13">
        <f>'Data Entry'!Z1045</f>
        <v>0</v>
      </c>
    </row>
    <row r="1046" spans="1:37">
      <c r="A1046" s="34">
        <f>'Data Entry'!A1046</f>
        <v>0</v>
      </c>
      <c r="B1046" s="34">
        <f>'Data Entry'!B1046</f>
        <v>0</v>
      </c>
      <c r="C1046" s="20">
        <f>IF('Data Entry'!C1046="red",1,IF('Data Entry'!C1046="blue",2,0))</f>
        <v>0</v>
      </c>
      <c r="D1046" s="22">
        <f>'Data Entry'!D1046</f>
        <v>0</v>
      </c>
      <c r="E1046" s="22">
        <f>'Data Entry'!E1046</f>
        <v>0</v>
      </c>
      <c r="F1046" s="22">
        <f>'Data Entry'!F1046</f>
        <v>0</v>
      </c>
      <c r="G1046" s="22">
        <f>'Data Entry'!G1046</f>
        <v>0</v>
      </c>
      <c r="H1046" s="22">
        <f>'Data Entry'!H1046</f>
        <v>0</v>
      </c>
      <c r="I1046" s="22">
        <f t="shared" si="272"/>
        <v>0</v>
      </c>
      <c r="J1046" s="22">
        <f t="shared" si="273"/>
        <v>0</v>
      </c>
      <c r="K1046" s="22">
        <f t="shared" si="274"/>
        <v>0</v>
      </c>
      <c r="L1046" s="22">
        <f t="shared" si="275"/>
        <v>0</v>
      </c>
      <c r="M1046" s="22">
        <f t="shared" si="276"/>
        <v>0</v>
      </c>
      <c r="N1046" s="22">
        <f t="shared" si="277"/>
        <v>0</v>
      </c>
      <c r="O1046" s="22">
        <f t="shared" si="278"/>
        <v>0</v>
      </c>
      <c r="P1046" s="35">
        <f>'Data Entry'!I1046</f>
        <v>0</v>
      </c>
      <c r="Q1046" s="35">
        <f>'Data Entry'!J1046</f>
        <v>0</v>
      </c>
      <c r="R1046" s="35">
        <f>'Data Entry'!K1046</f>
        <v>0</v>
      </c>
      <c r="S1046" s="35">
        <f>'Data Entry'!L1046</f>
        <v>0</v>
      </c>
      <c r="T1046" s="35">
        <f t="shared" si="279"/>
        <v>0</v>
      </c>
      <c r="U1046" s="35">
        <f t="shared" si="280"/>
        <v>0</v>
      </c>
      <c r="V1046" s="35" t="e">
        <f t="shared" si="281"/>
        <v>#DIV/0!</v>
      </c>
      <c r="W1046" s="35" t="e">
        <f t="shared" si="282"/>
        <v>#DIV/0!</v>
      </c>
      <c r="X1046" s="35">
        <f t="shared" si="283"/>
        <v>0</v>
      </c>
      <c r="Y1046" s="35">
        <f t="shared" si="284"/>
        <v>0</v>
      </c>
      <c r="Z1046" s="35">
        <f t="shared" si="285"/>
        <v>0</v>
      </c>
      <c r="AA1046" s="35">
        <f t="shared" si="286"/>
        <v>0</v>
      </c>
      <c r="AB1046" s="21">
        <f>'Data Entry'!S1046</f>
        <v>0</v>
      </c>
      <c r="AC1046" s="21">
        <f>'Data Entry'!T1046</f>
        <v>0</v>
      </c>
      <c r="AD1046" s="21">
        <f>'Data Entry'!U1046</f>
        <v>0</v>
      </c>
      <c r="AE1046" s="21">
        <f t="shared" si="287"/>
        <v>0</v>
      </c>
      <c r="AF1046" s="13">
        <f>'Data Entry'!V1046</f>
        <v>0</v>
      </c>
      <c r="AG1046" s="13">
        <f t="shared" si="288"/>
        <v>0</v>
      </c>
      <c r="AH1046" s="13">
        <f>'Data Entry'!W1046</f>
        <v>0</v>
      </c>
      <c r="AI1046" s="13">
        <f>'Data Entry'!X1046</f>
        <v>0</v>
      </c>
      <c r="AJ1046" s="13">
        <f>'Data Entry'!Y1046</f>
        <v>0</v>
      </c>
      <c r="AK1046" s="13">
        <f>'Data Entry'!Z1046</f>
        <v>0</v>
      </c>
    </row>
    <row r="1047" spans="1:37">
      <c r="A1047" s="34">
        <f>'Data Entry'!A1047</f>
        <v>0</v>
      </c>
      <c r="B1047" s="34">
        <f>'Data Entry'!B1047</f>
        <v>0</v>
      </c>
      <c r="C1047" s="20">
        <f>IF('Data Entry'!C1047="red",1,IF('Data Entry'!C1047="blue",2,0))</f>
        <v>0</v>
      </c>
      <c r="D1047" s="22">
        <f>'Data Entry'!D1047</f>
        <v>0</v>
      </c>
      <c r="E1047" s="22">
        <f>'Data Entry'!E1047</f>
        <v>0</v>
      </c>
      <c r="F1047" s="22">
        <f>'Data Entry'!F1047</f>
        <v>0</v>
      </c>
      <c r="G1047" s="22">
        <f>'Data Entry'!G1047</f>
        <v>0</v>
      </c>
      <c r="H1047" s="22">
        <f>'Data Entry'!H1047</f>
        <v>0</v>
      </c>
      <c r="I1047" s="22">
        <f t="shared" si="272"/>
        <v>0</v>
      </c>
      <c r="J1047" s="22">
        <f t="shared" si="273"/>
        <v>0</v>
      </c>
      <c r="K1047" s="22">
        <f t="shared" si="274"/>
        <v>0</v>
      </c>
      <c r="L1047" s="22">
        <f t="shared" si="275"/>
        <v>0</v>
      </c>
      <c r="M1047" s="22">
        <f t="shared" si="276"/>
        <v>0</v>
      </c>
      <c r="N1047" s="22">
        <f t="shared" si="277"/>
        <v>0</v>
      </c>
      <c r="O1047" s="22">
        <f t="shared" si="278"/>
        <v>0</v>
      </c>
      <c r="P1047" s="35">
        <f>'Data Entry'!I1047</f>
        <v>0</v>
      </c>
      <c r="Q1047" s="35">
        <f>'Data Entry'!J1047</f>
        <v>0</v>
      </c>
      <c r="R1047" s="35">
        <f>'Data Entry'!K1047</f>
        <v>0</v>
      </c>
      <c r="S1047" s="35">
        <f>'Data Entry'!L1047</f>
        <v>0</v>
      </c>
      <c r="T1047" s="35">
        <f t="shared" si="279"/>
        <v>0</v>
      </c>
      <c r="U1047" s="35">
        <f t="shared" si="280"/>
        <v>0</v>
      </c>
      <c r="V1047" s="35" t="e">
        <f t="shared" si="281"/>
        <v>#DIV/0!</v>
      </c>
      <c r="W1047" s="35" t="e">
        <f t="shared" si="282"/>
        <v>#DIV/0!</v>
      </c>
      <c r="X1047" s="35">
        <f t="shared" si="283"/>
        <v>0</v>
      </c>
      <c r="Y1047" s="35">
        <f t="shared" si="284"/>
        <v>0</v>
      </c>
      <c r="Z1047" s="35">
        <f t="shared" si="285"/>
        <v>0</v>
      </c>
      <c r="AA1047" s="35">
        <f t="shared" si="286"/>
        <v>0</v>
      </c>
      <c r="AB1047" s="21">
        <f>'Data Entry'!S1047</f>
        <v>0</v>
      </c>
      <c r="AC1047" s="21">
        <f>'Data Entry'!T1047</f>
        <v>0</v>
      </c>
      <c r="AD1047" s="21">
        <f>'Data Entry'!U1047</f>
        <v>0</v>
      </c>
      <c r="AE1047" s="21">
        <f t="shared" si="287"/>
        <v>0</v>
      </c>
      <c r="AF1047" s="13">
        <f>'Data Entry'!V1047</f>
        <v>0</v>
      </c>
      <c r="AG1047" s="13">
        <f t="shared" si="288"/>
        <v>0</v>
      </c>
      <c r="AH1047" s="13">
        <f>'Data Entry'!W1047</f>
        <v>0</v>
      </c>
      <c r="AI1047" s="13">
        <f>'Data Entry'!X1047</f>
        <v>0</v>
      </c>
      <c r="AJ1047" s="13">
        <f>'Data Entry'!Y1047</f>
        <v>0</v>
      </c>
      <c r="AK1047" s="13">
        <f>'Data Entry'!Z1047</f>
        <v>0</v>
      </c>
    </row>
    <row r="1048" spans="1:37">
      <c r="A1048" s="34">
        <f>'Data Entry'!A1048</f>
        <v>0</v>
      </c>
      <c r="B1048" s="34">
        <f>'Data Entry'!B1048</f>
        <v>0</v>
      </c>
      <c r="C1048" s="20">
        <f>IF('Data Entry'!C1048="red",1,IF('Data Entry'!C1048="blue",2,0))</f>
        <v>0</v>
      </c>
      <c r="D1048" s="22">
        <f>'Data Entry'!D1048</f>
        <v>0</v>
      </c>
      <c r="E1048" s="22">
        <f>'Data Entry'!E1048</f>
        <v>0</v>
      </c>
      <c r="F1048" s="22">
        <f>'Data Entry'!F1048</f>
        <v>0</v>
      </c>
      <c r="G1048" s="22">
        <f>'Data Entry'!G1048</f>
        <v>0</v>
      </c>
      <c r="H1048" s="22">
        <f>'Data Entry'!H1048</f>
        <v>0</v>
      </c>
      <c r="I1048" s="22">
        <f t="shared" si="272"/>
        <v>0</v>
      </c>
      <c r="J1048" s="22">
        <f t="shared" si="273"/>
        <v>0</v>
      </c>
      <c r="K1048" s="22">
        <f t="shared" si="274"/>
        <v>0</v>
      </c>
      <c r="L1048" s="22">
        <f t="shared" si="275"/>
        <v>0</v>
      </c>
      <c r="M1048" s="22">
        <f t="shared" si="276"/>
        <v>0</v>
      </c>
      <c r="N1048" s="22">
        <f t="shared" si="277"/>
        <v>0</v>
      </c>
      <c r="O1048" s="22">
        <f t="shared" si="278"/>
        <v>0</v>
      </c>
      <c r="P1048" s="35">
        <f>'Data Entry'!I1048</f>
        <v>0</v>
      </c>
      <c r="Q1048" s="35">
        <f>'Data Entry'!J1048</f>
        <v>0</v>
      </c>
      <c r="R1048" s="35">
        <f>'Data Entry'!K1048</f>
        <v>0</v>
      </c>
      <c r="S1048" s="35">
        <f>'Data Entry'!L1048</f>
        <v>0</v>
      </c>
      <c r="T1048" s="35">
        <f t="shared" si="279"/>
        <v>0</v>
      </c>
      <c r="U1048" s="35">
        <f t="shared" si="280"/>
        <v>0</v>
      </c>
      <c r="V1048" s="35" t="e">
        <f t="shared" si="281"/>
        <v>#DIV/0!</v>
      </c>
      <c r="W1048" s="35" t="e">
        <f t="shared" si="282"/>
        <v>#DIV/0!</v>
      </c>
      <c r="X1048" s="35">
        <f t="shared" si="283"/>
        <v>0</v>
      </c>
      <c r="Y1048" s="35">
        <f t="shared" si="284"/>
        <v>0</v>
      </c>
      <c r="Z1048" s="35">
        <f t="shared" si="285"/>
        <v>0</v>
      </c>
      <c r="AA1048" s="35">
        <f t="shared" si="286"/>
        <v>0</v>
      </c>
      <c r="AB1048" s="21">
        <f>'Data Entry'!S1048</f>
        <v>0</v>
      </c>
      <c r="AC1048" s="21">
        <f>'Data Entry'!T1048</f>
        <v>0</v>
      </c>
      <c r="AD1048" s="21">
        <f>'Data Entry'!U1048</f>
        <v>0</v>
      </c>
      <c r="AE1048" s="21">
        <f t="shared" si="287"/>
        <v>0</v>
      </c>
      <c r="AF1048" s="13">
        <f>'Data Entry'!V1048</f>
        <v>0</v>
      </c>
      <c r="AG1048" s="13">
        <f t="shared" si="288"/>
        <v>0</v>
      </c>
      <c r="AH1048" s="13">
        <f>'Data Entry'!W1048</f>
        <v>0</v>
      </c>
      <c r="AI1048" s="13">
        <f>'Data Entry'!X1048</f>
        <v>0</v>
      </c>
      <c r="AJ1048" s="13">
        <f>'Data Entry'!Y1048</f>
        <v>0</v>
      </c>
      <c r="AK1048" s="13">
        <f>'Data Entry'!Z1048</f>
        <v>0</v>
      </c>
    </row>
    <row r="1049" spans="1:37">
      <c r="A1049" s="34">
        <f>'Data Entry'!A1049</f>
        <v>0</v>
      </c>
      <c r="B1049" s="34">
        <f>'Data Entry'!B1049</f>
        <v>0</v>
      </c>
      <c r="C1049" s="20">
        <f>IF('Data Entry'!C1049="red",1,IF('Data Entry'!C1049="blue",2,0))</f>
        <v>0</v>
      </c>
      <c r="D1049" s="22">
        <f>'Data Entry'!D1049</f>
        <v>0</v>
      </c>
      <c r="E1049" s="22">
        <f>'Data Entry'!E1049</f>
        <v>0</v>
      </c>
      <c r="F1049" s="22">
        <f>'Data Entry'!F1049</f>
        <v>0</v>
      </c>
      <c r="G1049" s="22">
        <f>'Data Entry'!G1049</f>
        <v>0</v>
      </c>
      <c r="H1049" s="22">
        <f>'Data Entry'!H1049</f>
        <v>0</v>
      </c>
      <c r="I1049" s="22">
        <f t="shared" si="272"/>
        <v>0</v>
      </c>
      <c r="J1049" s="22">
        <f t="shared" si="273"/>
        <v>0</v>
      </c>
      <c r="K1049" s="22">
        <f t="shared" si="274"/>
        <v>0</v>
      </c>
      <c r="L1049" s="22">
        <f t="shared" si="275"/>
        <v>0</v>
      </c>
      <c r="M1049" s="22">
        <f t="shared" si="276"/>
        <v>0</v>
      </c>
      <c r="N1049" s="22">
        <f t="shared" si="277"/>
        <v>0</v>
      </c>
      <c r="O1049" s="22">
        <f t="shared" si="278"/>
        <v>0</v>
      </c>
      <c r="P1049" s="35">
        <f>'Data Entry'!I1049</f>
        <v>0</v>
      </c>
      <c r="Q1049" s="35">
        <f>'Data Entry'!J1049</f>
        <v>0</v>
      </c>
      <c r="R1049" s="35">
        <f>'Data Entry'!K1049</f>
        <v>0</v>
      </c>
      <c r="S1049" s="35">
        <f>'Data Entry'!L1049</f>
        <v>0</v>
      </c>
      <c r="T1049" s="35">
        <f t="shared" si="279"/>
        <v>0</v>
      </c>
      <c r="U1049" s="35">
        <f t="shared" si="280"/>
        <v>0</v>
      </c>
      <c r="V1049" s="35" t="e">
        <f t="shared" si="281"/>
        <v>#DIV/0!</v>
      </c>
      <c r="W1049" s="35" t="e">
        <f t="shared" si="282"/>
        <v>#DIV/0!</v>
      </c>
      <c r="X1049" s="35">
        <f t="shared" si="283"/>
        <v>0</v>
      </c>
      <c r="Y1049" s="35">
        <f t="shared" si="284"/>
        <v>0</v>
      </c>
      <c r="Z1049" s="35">
        <f t="shared" si="285"/>
        <v>0</v>
      </c>
      <c r="AA1049" s="35">
        <f t="shared" si="286"/>
        <v>0</v>
      </c>
      <c r="AB1049" s="21">
        <f>'Data Entry'!S1049</f>
        <v>0</v>
      </c>
      <c r="AC1049" s="21">
        <f>'Data Entry'!T1049</f>
        <v>0</v>
      </c>
      <c r="AD1049" s="21">
        <f>'Data Entry'!U1049</f>
        <v>0</v>
      </c>
      <c r="AE1049" s="21">
        <f t="shared" si="287"/>
        <v>0</v>
      </c>
      <c r="AF1049" s="13">
        <f>'Data Entry'!V1049</f>
        <v>0</v>
      </c>
      <c r="AG1049" s="13">
        <f t="shared" si="288"/>
        <v>0</v>
      </c>
      <c r="AH1049" s="13">
        <f>'Data Entry'!W1049</f>
        <v>0</v>
      </c>
      <c r="AI1049" s="13">
        <f>'Data Entry'!X1049</f>
        <v>0</v>
      </c>
      <c r="AJ1049" s="13">
        <f>'Data Entry'!Y1049</f>
        <v>0</v>
      </c>
      <c r="AK1049" s="13">
        <f>'Data Entry'!Z1049</f>
        <v>0</v>
      </c>
    </row>
    <row r="1050" spans="1:37">
      <c r="A1050" s="34">
        <f>'Data Entry'!A1050</f>
        <v>0</v>
      </c>
      <c r="B1050" s="34">
        <f>'Data Entry'!B1050</f>
        <v>0</v>
      </c>
      <c r="C1050" s="20">
        <f>IF('Data Entry'!C1050="red",1,IF('Data Entry'!C1050="blue",2,0))</f>
        <v>0</v>
      </c>
      <c r="D1050" s="22">
        <f>'Data Entry'!D1050</f>
        <v>0</v>
      </c>
      <c r="E1050" s="22">
        <f>'Data Entry'!E1050</f>
        <v>0</v>
      </c>
      <c r="F1050" s="22">
        <f>'Data Entry'!F1050</f>
        <v>0</v>
      </c>
      <c r="G1050" s="22">
        <f>'Data Entry'!G1050</f>
        <v>0</v>
      </c>
      <c r="H1050" s="22">
        <f>'Data Entry'!H1050</f>
        <v>0</v>
      </c>
      <c r="I1050" s="22">
        <f t="shared" si="272"/>
        <v>0</v>
      </c>
      <c r="J1050" s="22">
        <f t="shared" si="273"/>
        <v>0</v>
      </c>
      <c r="K1050" s="22">
        <f t="shared" si="274"/>
        <v>0</v>
      </c>
      <c r="L1050" s="22">
        <f t="shared" si="275"/>
        <v>0</v>
      </c>
      <c r="M1050" s="22">
        <f t="shared" si="276"/>
        <v>0</v>
      </c>
      <c r="N1050" s="22">
        <f t="shared" si="277"/>
        <v>0</v>
      </c>
      <c r="O1050" s="22">
        <f t="shared" si="278"/>
        <v>0</v>
      </c>
      <c r="P1050" s="35">
        <f>'Data Entry'!I1050</f>
        <v>0</v>
      </c>
      <c r="Q1050" s="35">
        <f>'Data Entry'!J1050</f>
        <v>0</v>
      </c>
      <c r="R1050" s="35">
        <f>'Data Entry'!K1050</f>
        <v>0</v>
      </c>
      <c r="S1050" s="35">
        <f>'Data Entry'!L1050</f>
        <v>0</v>
      </c>
      <c r="T1050" s="35">
        <f t="shared" si="279"/>
        <v>0</v>
      </c>
      <c r="U1050" s="35">
        <f t="shared" si="280"/>
        <v>0</v>
      </c>
      <c r="V1050" s="35" t="e">
        <f t="shared" si="281"/>
        <v>#DIV/0!</v>
      </c>
      <c r="W1050" s="35" t="e">
        <f t="shared" si="282"/>
        <v>#DIV/0!</v>
      </c>
      <c r="X1050" s="35">
        <f t="shared" si="283"/>
        <v>0</v>
      </c>
      <c r="Y1050" s="35">
        <f t="shared" si="284"/>
        <v>0</v>
      </c>
      <c r="Z1050" s="35">
        <f t="shared" si="285"/>
        <v>0</v>
      </c>
      <c r="AA1050" s="35">
        <f t="shared" si="286"/>
        <v>0</v>
      </c>
      <c r="AB1050" s="21">
        <f>'Data Entry'!S1050</f>
        <v>0</v>
      </c>
      <c r="AC1050" s="21">
        <f>'Data Entry'!T1050</f>
        <v>0</v>
      </c>
      <c r="AD1050" s="21">
        <f>'Data Entry'!U1050</f>
        <v>0</v>
      </c>
      <c r="AE1050" s="21">
        <f t="shared" si="287"/>
        <v>0</v>
      </c>
      <c r="AF1050" s="13">
        <f>'Data Entry'!V1050</f>
        <v>0</v>
      </c>
      <c r="AG1050" s="13">
        <f t="shared" si="288"/>
        <v>0</v>
      </c>
      <c r="AH1050" s="13">
        <f>'Data Entry'!W1050</f>
        <v>0</v>
      </c>
      <c r="AI1050" s="13">
        <f>'Data Entry'!X1050</f>
        <v>0</v>
      </c>
      <c r="AJ1050" s="13">
        <f>'Data Entry'!Y1050</f>
        <v>0</v>
      </c>
      <c r="AK1050" s="13">
        <f>'Data Entry'!Z1050</f>
        <v>0</v>
      </c>
    </row>
    <row r="1051" spans="1:37">
      <c r="A1051" s="34">
        <f>'Data Entry'!A1051</f>
        <v>0</v>
      </c>
      <c r="B1051" s="34">
        <f>'Data Entry'!B1051</f>
        <v>0</v>
      </c>
      <c r="C1051" s="20">
        <f>IF('Data Entry'!C1051="red",1,IF('Data Entry'!C1051="blue",2,0))</f>
        <v>0</v>
      </c>
      <c r="D1051" s="22">
        <f>'Data Entry'!D1051</f>
        <v>0</v>
      </c>
      <c r="E1051" s="22">
        <f>'Data Entry'!E1051</f>
        <v>0</v>
      </c>
      <c r="F1051" s="22">
        <f>'Data Entry'!F1051</f>
        <v>0</v>
      </c>
      <c r="G1051" s="22">
        <f>'Data Entry'!G1051</f>
        <v>0</v>
      </c>
      <c r="H1051" s="22">
        <f>'Data Entry'!H1051</f>
        <v>0</v>
      </c>
      <c r="I1051" s="22">
        <f t="shared" si="272"/>
        <v>0</v>
      </c>
      <c r="J1051" s="22">
        <f t="shared" si="273"/>
        <v>0</v>
      </c>
      <c r="K1051" s="22">
        <f t="shared" si="274"/>
        <v>0</v>
      </c>
      <c r="L1051" s="22">
        <f t="shared" si="275"/>
        <v>0</v>
      </c>
      <c r="M1051" s="22">
        <f t="shared" si="276"/>
        <v>0</v>
      </c>
      <c r="N1051" s="22">
        <f t="shared" si="277"/>
        <v>0</v>
      </c>
      <c r="O1051" s="22">
        <f t="shared" si="278"/>
        <v>0</v>
      </c>
      <c r="P1051" s="35">
        <f>'Data Entry'!I1051</f>
        <v>0</v>
      </c>
      <c r="Q1051" s="35">
        <f>'Data Entry'!J1051</f>
        <v>0</v>
      </c>
      <c r="R1051" s="35">
        <f>'Data Entry'!K1051</f>
        <v>0</v>
      </c>
      <c r="S1051" s="35">
        <f>'Data Entry'!L1051</f>
        <v>0</v>
      </c>
      <c r="T1051" s="35">
        <f t="shared" si="279"/>
        <v>0</v>
      </c>
      <c r="U1051" s="35">
        <f t="shared" si="280"/>
        <v>0</v>
      </c>
      <c r="V1051" s="35" t="e">
        <f t="shared" si="281"/>
        <v>#DIV/0!</v>
      </c>
      <c r="W1051" s="35" t="e">
        <f t="shared" si="282"/>
        <v>#DIV/0!</v>
      </c>
      <c r="X1051" s="35">
        <f t="shared" si="283"/>
        <v>0</v>
      </c>
      <c r="Y1051" s="35">
        <f t="shared" si="284"/>
        <v>0</v>
      </c>
      <c r="Z1051" s="35">
        <f t="shared" si="285"/>
        <v>0</v>
      </c>
      <c r="AA1051" s="35">
        <f t="shared" si="286"/>
        <v>0</v>
      </c>
      <c r="AB1051" s="21">
        <f>'Data Entry'!S1051</f>
        <v>0</v>
      </c>
      <c r="AC1051" s="21">
        <f>'Data Entry'!T1051</f>
        <v>0</v>
      </c>
      <c r="AD1051" s="21">
        <f>'Data Entry'!U1051</f>
        <v>0</v>
      </c>
      <c r="AE1051" s="21">
        <f t="shared" si="287"/>
        <v>0</v>
      </c>
      <c r="AF1051" s="13">
        <f>'Data Entry'!V1051</f>
        <v>0</v>
      </c>
      <c r="AG1051" s="13">
        <f t="shared" si="288"/>
        <v>0</v>
      </c>
      <c r="AH1051" s="13">
        <f>'Data Entry'!W1051</f>
        <v>0</v>
      </c>
      <c r="AI1051" s="13">
        <f>'Data Entry'!X1051</f>
        <v>0</v>
      </c>
      <c r="AJ1051" s="13">
        <f>'Data Entry'!Y1051</f>
        <v>0</v>
      </c>
      <c r="AK1051" s="13">
        <f>'Data Entry'!Z1051</f>
        <v>0</v>
      </c>
    </row>
    <row r="1052" spans="1:37">
      <c r="A1052" s="34">
        <f>'Data Entry'!A1052</f>
        <v>0</v>
      </c>
      <c r="B1052" s="34">
        <f>'Data Entry'!B1052</f>
        <v>0</v>
      </c>
      <c r="C1052" s="20">
        <f>IF('Data Entry'!C1052="red",1,IF('Data Entry'!C1052="blue",2,0))</f>
        <v>0</v>
      </c>
      <c r="D1052" s="22">
        <f>'Data Entry'!D1052</f>
        <v>0</v>
      </c>
      <c r="E1052" s="22">
        <f>'Data Entry'!E1052</f>
        <v>0</v>
      </c>
      <c r="F1052" s="22">
        <f>'Data Entry'!F1052</f>
        <v>0</v>
      </c>
      <c r="G1052" s="22">
        <f>'Data Entry'!G1052</f>
        <v>0</v>
      </c>
      <c r="H1052" s="22">
        <f>'Data Entry'!H1052</f>
        <v>0</v>
      </c>
      <c r="I1052" s="22">
        <f t="shared" si="272"/>
        <v>0</v>
      </c>
      <c r="J1052" s="22">
        <f t="shared" si="273"/>
        <v>0</v>
      </c>
      <c r="K1052" s="22">
        <f t="shared" si="274"/>
        <v>0</v>
      </c>
      <c r="L1052" s="22">
        <f t="shared" si="275"/>
        <v>0</v>
      </c>
      <c r="M1052" s="22">
        <f t="shared" si="276"/>
        <v>0</v>
      </c>
      <c r="N1052" s="22">
        <f t="shared" si="277"/>
        <v>0</v>
      </c>
      <c r="O1052" s="22">
        <f t="shared" si="278"/>
        <v>0</v>
      </c>
      <c r="P1052" s="35">
        <f>'Data Entry'!I1052</f>
        <v>0</v>
      </c>
      <c r="Q1052" s="35">
        <f>'Data Entry'!J1052</f>
        <v>0</v>
      </c>
      <c r="R1052" s="35">
        <f>'Data Entry'!K1052</f>
        <v>0</v>
      </c>
      <c r="S1052" s="35">
        <f>'Data Entry'!L1052</f>
        <v>0</v>
      </c>
      <c r="T1052" s="35">
        <f t="shared" si="279"/>
        <v>0</v>
      </c>
      <c r="U1052" s="35">
        <f t="shared" si="280"/>
        <v>0</v>
      </c>
      <c r="V1052" s="35" t="e">
        <f t="shared" si="281"/>
        <v>#DIV/0!</v>
      </c>
      <c r="W1052" s="35" t="e">
        <f t="shared" si="282"/>
        <v>#DIV/0!</v>
      </c>
      <c r="X1052" s="35">
        <f t="shared" si="283"/>
        <v>0</v>
      </c>
      <c r="Y1052" s="35">
        <f t="shared" si="284"/>
        <v>0</v>
      </c>
      <c r="Z1052" s="35">
        <f t="shared" si="285"/>
        <v>0</v>
      </c>
      <c r="AA1052" s="35">
        <f t="shared" si="286"/>
        <v>0</v>
      </c>
      <c r="AB1052" s="21">
        <f>'Data Entry'!S1052</f>
        <v>0</v>
      </c>
      <c r="AC1052" s="21">
        <f>'Data Entry'!T1052</f>
        <v>0</v>
      </c>
      <c r="AD1052" s="21">
        <f>'Data Entry'!U1052</f>
        <v>0</v>
      </c>
      <c r="AE1052" s="21">
        <f t="shared" si="287"/>
        <v>0</v>
      </c>
      <c r="AF1052" s="13">
        <f>'Data Entry'!V1052</f>
        <v>0</v>
      </c>
      <c r="AG1052" s="13">
        <f t="shared" si="288"/>
        <v>0</v>
      </c>
      <c r="AH1052" s="13">
        <f>'Data Entry'!W1052</f>
        <v>0</v>
      </c>
      <c r="AI1052" s="13">
        <f>'Data Entry'!X1052</f>
        <v>0</v>
      </c>
      <c r="AJ1052" s="13">
        <f>'Data Entry'!Y1052</f>
        <v>0</v>
      </c>
      <c r="AK1052" s="13">
        <f>'Data Entry'!Z1052</f>
        <v>0</v>
      </c>
    </row>
    <row r="1053" spans="1:37">
      <c r="A1053" s="34">
        <f>'Data Entry'!A1053</f>
        <v>0</v>
      </c>
      <c r="B1053" s="34">
        <f>'Data Entry'!B1053</f>
        <v>0</v>
      </c>
      <c r="C1053" s="20">
        <f>IF('Data Entry'!C1053="red",1,IF('Data Entry'!C1053="blue",2,0))</f>
        <v>0</v>
      </c>
      <c r="D1053" s="22">
        <f>'Data Entry'!D1053</f>
        <v>0</v>
      </c>
      <c r="E1053" s="22">
        <f>'Data Entry'!E1053</f>
        <v>0</v>
      </c>
      <c r="F1053" s="22">
        <f>'Data Entry'!F1053</f>
        <v>0</v>
      </c>
      <c r="G1053" s="22">
        <f>'Data Entry'!G1053</f>
        <v>0</v>
      </c>
      <c r="H1053" s="22">
        <f>'Data Entry'!H1053</f>
        <v>0</v>
      </c>
      <c r="I1053" s="22">
        <f t="shared" si="272"/>
        <v>0</v>
      </c>
      <c r="J1053" s="22">
        <f t="shared" si="273"/>
        <v>0</v>
      </c>
      <c r="K1053" s="22">
        <f t="shared" si="274"/>
        <v>0</v>
      </c>
      <c r="L1053" s="22">
        <f t="shared" si="275"/>
        <v>0</v>
      </c>
      <c r="M1053" s="22">
        <f t="shared" si="276"/>
        <v>0</v>
      </c>
      <c r="N1053" s="22">
        <f t="shared" si="277"/>
        <v>0</v>
      </c>
      <c r="O1053" s="22">
        <f t="shared" si="278"/>
        <v>0</v>
      </c>
      <c r="P1053" s="35">
        <f>'Data Entry'!I1053</f>
        <v>0</v>
      </c>
      <c r="Q1053" s="35">
        <f>'Data Entry'!J1053</f>
        <v>0</v>
      </c>
      <c r="R1053" s="35">
        <f>'Data Entry'!K1053</f>
        <v>0</v>
      </c>
      <c r="S1053" s="35">
        <f>'Data Entry'!L1053</f>
        <v>0</v>
      </c>
      <c r="T1053" s="35">
        <f t="shared" si="279"/>
        <v>0</v>
      </c>
      <c r="U1053" s="35">
        <f t="shared" si="280"/>
        <v>0</v>
      </c>
      <c r="V1053" s="35" t="e">
        <f t="shared" si="281"/>
        <v>#DIV/0!</v>
      </c>
      <c r="W1053" s="35" t="e">
        <f t="shared" si="282"/>
        <v>#DIV/0!</v>
      </c>
      <c r="X1053" s="35">
        <f t="shared" si="283"/>
        <v>0</v>
      </c>
      <c r="Y1053" s="35">
        <f t="shared" si="284"/>
        <v>0</v>
      </c>
      <c r="Z1053" s="35">
        <f t="shared" si="285"/>
        <v>0</v>
      </c>
      <c r="AA1053" s="35">
        <f t="shared" si="286"/>
        <v>0</v>
      </c>
      <c r="AB1053" s="21">
        <f>'Data Entry'!S1053</f>
        <v>0</v>
      </c>
      <c r="AC1053" s="21">
        <f>'Data Entry'!T1053</f>
        <v>0</v>
      </c>
      <c r="AD1053" s="21">
        <f>'Data Entry'!U1053</f>
        <v>0</v>
      </c>
      <c r="AE1053" s="21">
        <f t="shared" si="287"/>
        <v>0</v>
      </c>
      <c r="AF1053" s="13">
        <f>'Data Entry'!V1053</f>
        <v>0</v>
      </c>
      <c r="AG1053" s="13">
        <f t="shared" si="288"/>
        <v>0</v>
      </c>
      <c r="AH1053" s="13">
        <f>'Data Entry'!W1053</f>
        <v>0</v>
      </c>
      <c r="AI1053" s="13">
        <f>'Data Entry'!X1053</f>
        <v>0</v>
      </c>
      <c r="AJ1053" s="13">
        <f>'Data Entry'!Y1053</f>
        <v>0</v>
      </c>
      <c r="AK1053" s="13">
        <f>'Data Entry'!Z1053</f>
        <v>0</v>
      </c>
    </row>
    <row r="1054" spans="1:37">
      <c r="A1054" s="34">
        <f>'Data Entry'!A1054</f>
        <v>0</v>
      </c>
      <c r="B1054" s="34">
        <f>'Data Entry'!B1054</f>
        <v>0</v>
      </c>
      <c r="C1054" s="20">
        <f>IF('Data Entry'!C1054="red",1,IF('Data Entry'!C1054="blue",2,0))</f>
        <v>0</v>
      </c>
      <c r="D1054" s="22">
        <f>'Data Entry'!D1054</f>
        <v>0</v>
      </c>
      <c r="E1054" s="22">
        <f>'Data Entry'!E1054</f>
        <v>0</v>
      </c>
      <c r="F1054" s="22">
        <f>'Data Entry'!F1054</f>
        <v>0</v>
      </c>
      <c r="G1054" s="22">
        <f>'Data Entry'!G1054</f>
        <v>0</v>
      </c>
      <c r="H1054" s="22">
        <f>'Data Entry'!H1054</f>
        <v>0</v>
      </c>
      <c r="I1054" s="22">
        <f t="shared" si="272"/>
        <v>0</v>
      </c>
      <c r="J1054" s="22">
        <f t="shared" si="273"/>
        <v>0</v>
      </c>
      <c r="K1054" s="22">
        <f t="shared" si="274"/>
        <v>0</v>
      </c>
      <c r="L1054" s="22">
        <f t="shared" si="275"/>
        <v>0</v>
      </c>
      <c r="M1054" s="22">
        <f t="shared" si="276"/>
        <v>0</v>
      </c>
      <c r="N1054" s="22">
        <f t="shared" si="277"/>
        <v>0</v>
      </c>
      <c r="O1054" s="22">
        <f t="shared" si="278"/>
        <v>0</v>
      </c>
      <c r="P1054" s="35">
        <f>'Data Entry'!I1054</f>
        <v>0</v>
      </c>
      <c r="Q1054" s="35">
        <f>'Data Entry'!J1054</f>
        <v>0</v>
      </c>
      <c r="R1054" s="35">
        <f>'Data Entry'!K1054</f>
        <v>0</v>
      </c>
      <c r="S1054" s="35">
        <f>'Data Entry'!L1054</f>
        <v>0</v>
      </c>
      <c r="T1054" s="35">
        <f t="shared" si="279"/>
        <v>0</v>
      </c>
      <c r="U1054" s="35">
        <f t="shared" si="280"/>
        <v>0</v>
      </c>
      <c r="V1054" s="35" t="e">
        <f t="shared" si="281"/>
        <v>#DIV/0!</v>
      </c>
      <c r="W1054" s="35" t="e">
        <f t="shared" si="282"/>
        <v>#DIV/0!</v>
      </c>
      <c r="X1054" s="35">
        <f t="shared" si="283"/>
        <v>0</v>
      </c>
      <c r="Y1054" s="35">
        <f t="shared" si="284"/>
        <v>0</v>
      </c>
      <c r="Z1054" s="35">
        <f t="shared" si="285"/>
        <v>0</v>
      </c>
      <c r="AA1054" s="35">
        <f t="shared" si="286"/>
        <v>0</v>
      </c>
      <c r="AB1054" s="21">
        <f>'Data Entry'!S1054</f>
        <v>0</v>
      </c>
      <c r="AC1054" s="21">
        <f>'Data Entry'!T1054</f>
        <v>0</v>
      </c>
      <c r="AD1054" s="21">
        <f>'Data Entry'!U1054</f>
        <v>0</v>
      </c>
      <c r="AE1054" s="21">
        <f t="shared" si="287"/>
        <v>0</v>
      </c>
      <c r="AF1054" s="13">
        <f>'Data Entry'!V1054</f>
        <v>0</v>
      </c>
      <c r="AG1054" s="13">
        <f t="shared" si="288"/>
        <v>0</v>
      </c>
      <c r="AH1054" s="13">
        <f>'Data Entry'!W1054</f>
        <v>0</v>
      </c>
      <c r="AI1054" s="13">
        <f>'Data Entry'!X1054</f>
        <v>0</v>
      </c>
      <c r="AJ1054" s="13">
        <f>'Data Entry'!Y1054</f>
        <v>0</v>
      </c>
      <c r="AK1054" s="13">
        <f>'Data Entry'!Z1054</f>
        <v>0</v>
      </c>
    </row>
    <row r="1055" spans="1:37">
      <c r="A1055" s="34">
        <f>'Data Entry'!A1055</f>
        <v>0</v>
      </c>
      <c r="B1055" s="34">
        <f>'Data Entry'!B1055</f>
        <v>0</v>
      </c>
      <c r="C1055" s="20">
        <f>IF('Data Entry'!C1055="red",1,IF('Data Entry'!C1055="blue",2,0))</f>
        <v>0</v>
      </c>
      <c r="D1055" s="22">
        <f>'Data Entry'!D1055</f>
        <v>0</v>
      </c>
      <c r="E1055" s="22">
        <f>'Data Entry'!E1055</f>
        <v>0</v>
      </c>
      <c r="F1055" s="22">
        <f>'Data Entry'!F1055</f>
        <v>0</v>
      </c>
      <c r="G1055" s="22">
        <f>'Data Entry'!G1055</f>
        <v>0</v>
      </c>
      <c r="H1055" s="22">
        <f>'Data Entry'!H1055</f>
        <v>0</v>
      </c>
      <c r="I1055" s="22">
        <f t="shared" si="272"/>
        <v>0</v>
      </c>
      <c r="J1055" s="22">
        <f t="shared" si="273"/>
        <v>0</v>
      </c>
      <c r="K1055" s="22">
        <f t="shared" si="274"/>
        <v>0</v>
      </c>
      <c r="L1055" s="22">
        <f t="shared" si="275"/>
        <v>0</v>
      </c>
      <c r="M1055" s="22">
        <f t="shared" si="276"/>
        <v>0</v>
      </c>
      <c r="N1055" s="22">
        <f t="shared" si="277"/>
        <v>0</v>
      </c>
      <c r="O1055" s="22">
        <f t="shared" si="278"/>
        <v>0</v>
      </c>
      <c r="P1055" s="35">
        <f>'Data Entry'!I1055</f>
        <v>0</v>
      </c>
      <c r="Q1055" s="35">
        <f>'Data Entry'!J1055</f>
        <v>0</v>
      </c>
      <c r="R1055" s="35">
        <f>'Data Entry'!K1055</f>
        <v>0</v>
      </c>
      <c r="S1055" s="35">
        <f>'Data Entry'!L1055</f>
        <v>0</v>
      </c>
      <c r="T1055" s="35">
        <f t="shared" si="279"/>
        <v>0</v>
      </c>
      <c r="U1055" s="35">
        <f t="shared" si="280"/>
        <v>0</v>
      </c>
      <c r="V1055" s="35" t="e">
        <f t="shared" si="281"/>
        <v>#DIV/0!</v>
      </c>
      <c r="W1055" s="35" t="e">
        <f t="shared" si="282"/>
        <v>#DIV/0!</v>
      </c>
      <c r="X1055" s="35">
        <f t="shared" si="283"/>
        <v>0</v>
      </c>
      <c r="Y1055" s="35">
        <f t="shared" si="284"/>
        <v>0</v>
      </c>
      <c r="Z1055" s="35">
        <f t="shared" si="285"/>
        <v>0</v>
      </c>
      <c r="AA1055" s="35">
        <f t="shared" si="286"/>
        <v>0</v>
      </c>
      <c r="AB1055" s="21">
        <f>'Data Entry'!S1055</f>
        <v>0</v>
      </c>
      <c r="AC1055" s="21">
        <f>'Data Entry'!T1055</f>
        <v>0</v>
      </c>
      <c r="AD1055" s="21">
        <f>'Data Entry'!U1055</f>
        <v>0</v>
      </c>
      <c r="AE1055" s="21">
        <f t="shared" si="287"/>
        <v>0</v>
      </c>
      <c r="AF1055" s="13">
        <f>'Data Entry'!V1055</f>
        <v>0</v>
      </c>
      <c r="AG1055" s="13">
        <f t="shared" si="288"/>
        <v>0</v>
      </c>
      <c r="AH1055" s="13">
        <f>'Data Entry'!W1055</f>
        <v>0</v>
      </c>
      <c r="AI1055" s="13">
        <f>'Data Entry'!X1055</f>
        <v>0</v>
      </c>
      <c r="AJ1055" s="13">
        <f>'Data Entry'!Y1055</f>
        <v>0</v>
      </c>
      <c r="AK1055" s="13">
        <f>'Data Entry'!Z1055</f>
        <v>0</v>
      </c>
    </row>
    <row r="1056" spans="1:37">
      <c r="A1056" s="34">
        <f>'Data Entry'!A1056</f>
        <v>0</v>
      </c>
      <c r="B1056" s="34">
        <f>'Data Entry'!B1056</f>
        <v>0</v>
      </c>
      <c r="C1056" s="20">
        <f>IF('Data Entry'!C1056="red",1,IF('Data Entry'!C1056="blue",2,0))</f>
        <v>0</v>
      </c>
      <c r="D1056" s="22">
        <f>'Data Entry'!D1056</f>
        <v>0</v>
      </c>
      <c r="E1056" s="22">
        <f>'Data Entry'!E1056</f>
        <v>0</v>
      </c>
      <c r="F1056" s="22">
        <f>'Data Entry'!F1056</f>
        <v>0</v>
      </c>
      <c r="G1056" s="22">
        <f>'Data Entry'!G1056</f>
        <v>0</v>
      </c>
      <c r="H1056" s="22">
        <f>'Data Entry'!H1056</f>
        <v>0</v>
      </c>
      <c r="I1056" s="22">
        <f t="shared" si="272"/>
        <v>0</v>
      </c>
      <c r="J1056" s="22">
        <f t="shared" si="273"/>
        <v>0</v>
      </c>
      <c r="K1056" s="22">
        <f t="shared" si="274"/>
        <v>0</v>
      </c>
      <c r="L1056" s="22">
        <f t="shared" si="275"/>
        <v>0</v>
      </c>
      <c r="M1056" s="22">
        <f t="shared" si="276"/>
        <v>0</v>
      </c>
      <c r="N1056" s="22">
        <f t="shared" si="277"/>
        <v>0</v>
      </c>
      <c r="O1056" s="22">
        <f t="shared" si="278"/>
        <v>0</v>
      </c>
      <c r="P1056" s="35">
        <f>'Data Entry'!I1056</f>
        <v>0</v>
      </c>
      <c r="Q1056" s="35">
        <f>'Data Entry'!J1056</f>
        <v>0</v>
      </c>
      <c r="R1056" s="35">
        <f>'Data Entry'!K1056</f>
        <v>0</v>
      </c>
      <c r="S1056" s="35">
        <f>'Data Entry'!L1056</f>
        <v>0</v>
      </c>
      <c r="T1056" s="35">
        <f t="shared" si="279"/>
        <v>0</v>
      </c>
      <c r="U1056" s="35">
        <f t="shared" si="280"/>
        <v>0</v>
      </c>
      <c r="V1056" s="35" t="e">
        <f t="shared" si="281"/>
        <v>#DIV/0!</v>
      </c>
      <c r="W1056" s="35" t="e">
        <f t="shared" si="282"/>
        <v>#DIV/0!</v>
      </c>
      <c r="X1056" s="35">
        <f t="shared" si="283"/>
        <v>0</v>
      </c>
      <c r="Y1056" s="35">
        <f t="shared" si="284"/>
        <v>0</v>
      </c>
      <c r="Z1056" s="35">
        <f t="shared" si="285"/>
        <v>0</v>
      </c>
      <c r="AA1056" s="35">
        <f t="shared" si="286"/>
        <v>0</v>
      </c>
      <c r="AB1056" s="21">
        <f>'Data Entry'!S1056</f>
        <v>0</v>
      </c>
      <c r="AC1056" s="21">
        <f>'Data Entry'!T1056</f>
        <v>0</v>
      </c>
      <c r="AD1056" s="21">
        <f>'Data Entry'!U1056</f>
        <v>0</v>
      </c>
      <c r="AE1056" s="21">
        <f t="shared" si="287"/>
        <v>0</v>
      </c>
      <c r="AF1056" s="13">
        <f>'Data Entry'!V1056</f>
        <v>0</v>
      </c>
      <c r="AG1056" s="13">
        <f t="shared" si="288"/>
        <v>0</v>
      </c>
      <c r="AH1056" s="13">
        <f>'Data Entry'!W1056</f>
        <v>0</v>
      </c>
      <c r="AI1056" s="13">
        <f>'Data Entry'!X1056</f>
        <v>0</v>
      </c>
      <c r="AJ1056" s="13">
        <f>'Data Entry'!Y1056</f>
        <v>0</v>
      </c>
      <c r="AK1056" s="13">
        <f>'Data Entry'!Z1056</f>
        <v>0</v>
      </c>
    </row>
    <row r="1057" spans="1:37">
      <c r="A1057" s="34">
        <f>'Data Entry'!A1057</f>
        <v>0</v>
      </c>
      <c r="B1057" s="34">
        <f>'Data Entry'!B1057</f>
        <v>0</v>
      </c>
      <c r="C1057" s="20">
        <f>IF('Data Entry'!C1057="red",1,IF('Data Entry'!C1057="blue",2,0))</f>
        <v>0</v>
      </c>
      <c r="D1057" s="22">
        <f>'Data Entry'!D1057</f>
        <v>0</v>
      </c>
      <c r="E1057" s="22">
        <f>'Data Entry'!E1057</f>
        <v>0</v>
      </c>
      <c r="F1057" s="22">
        <f>'Data Entry'!F1057</f>
        <v>0</v>
      </c>
      <c r="G1057" s="22">
        <f>'Data Entry'!G1057</f>
        <v>0</v>
      </c>
      <c r="H1057" s="22">
        <f>'Data Entry'!H1057</f>
        <v>0</v>
      </c>
      <c r="I1057" s="22">
        <f t="shared" si="272"/>
        <v>0</v>
      </c>
      <c r="J1057" s="22">
        <f t="shared" si="273"/>
        <v>0</v>
      </c>
      <c r="K1057" s="22">
        <f t="shared" si="274"/>
        <v>0</v>
      </c>
      <c r="L1057" s="22">
        <f t="shared" si="275"/>
        <v>0</v>
      </c>
      <c r="M1057" s="22">
        <f t="shared" si="276"/>
        <v>0</v>
      </c>
      <c r="N1057" s="22">
        <f t="shared" si="277"/>
        <v>0</v>
      </c>
      <c r="O1057" s="22">
        <f t="shared" si="278"/>
        <v>0</v>
      </c>
      <c r="P1057" s="35">
        <f>'Data Entry'!I1057</f>
        <v>0</v>
      </c>
      <c r="Q1057" s="35">
        <f>'Data Entry'!J1057</f>
        <v>0</v>
      </c>
      <c r="R1057" s="35">
        <f>'Data Entry'!K1057</f>
        <v>0</v>
      </c>
      <c r="S1057" s="35">
        <f>'Data Entry'!L1057</f>
        <v>0</v>
      </c>
      <c r="T1057" s="35">
        <f t="shared" si="279"/>
        <v>0</v>
      </c>
      <c r="U1057" s="35">
        <f t="shared" si="280"/>
        <v>0</v>
      </c>
      <c r="V1057" s="35" t="e">
        <f t="shared" si="281"/>
        <v>#DIV/0!</v>
      </c>
      <c r="W1057" s="35" t="e">
        <f t="shared" si="282"/>
        <v>#DIV/0!</v>
      </c>
      <c r="X1057" s="35">
        <f t="shared" si="283"/>
        <v>0</v>
      </c>
      <c r="Y1057" s="35">
        <f t="shared" si="284"/>
        <v>0</v>
      </c>
      <c r="Z1057" s="35">
        <f t="shared" si="285"/>
        <v>0</v>
      </c>
      <c r="AA1057" s="35">
        <f t="shared" si="286"/>
        <v>0</v>
      </c>
      <c r="AB1057" s="21">
        <f>'Data Entry'!S1057</f>
        <v>0</v>
      </c>
      <c r="AC1057" s="21">
        <f>'Data Entry'!T1057</f>
        <v>0</v>
      </c>
      <c r="AD1057" s="21">
        <f>'Data Entry'!U1057</f>
        <v>0</v>
      </c>
      <c r="AE1057" s="21">
        <f t="shared" si="287"/>
        <v>0</v>
      </c>
      <c r="AF1057" s="13">
        <f>'Data Entry'!V1057</f>
        <v>0</v>
      </c>
      <c r="AG1057" s="13">
        <f t="shared" si="288"/>
        <v>0</v>
      </c>
      <c r="AH1057" s="13">
        <f>'Data Entry'!W1057</f>
        <v>0</v>
      </c>
      <c r="AI1057" s="13">
        <f>'Data Entry'!X1057</f>
        <v>0</v>
      </c>
      <c r="AJ1057" s="13">
        <f>'Data Entry'!Y1057</f>
        <v>0</v>
      </c>
      <c r="AK1057" s="13">
        <f>'Data Entry'!Z1057</f>
        <v>0</v>
      </c>
    </row>
    <row r="1058" spans="1:37">
      <c r="A1058" s="34">
        <f>'Data Entry'!A1058</f>
        <v>0</v>
      </c>
      <c r="B1058" s="34">
        <f>'Data Entry'!B1058</f>
        <v>0</v>
      </c>
      <c r="C1058" s="20">
        <f>IF('Data Entry'!C1058="red",1,IF('Data Entry'!C1058="blue",2,0))</f>
        <v>0</v>
      </c>
      <c r="D1058" s="22">
        <f>'Data Entry'!D1058</f>
        <v>0</v>
      </c>
      <c r="E1058" s="22">
        <f>'Data Entry'!E1058</f>
        <v>0</v>
      </c>
      <c r="F1058" s="22">
        <f>'Data Entry'!F1058</f>
        <v>0</v>
      </c>
      <c r="G1058" s="22">
        <f>'Data Entry'!G1058</f>
        <v>0</v>
      </c>
      <c r="H1058" s="22">
        <f>'Data Entry'!H1058</f>
        <v>0</v>
      </c>
      <c r="I1058" s="22">
        <f t="shared" si="272"/>
        <v>0</v>
      </c>
      <c r="J1058" s="22">
        <f t="shared" si="273"/>
        <v>0</v>
      </c>
      <c r="K1058" s="22">
        <f t="shared" si="274"/>
        <v>0</v>
      </c>
      <c r="L1058" s="22">
        <f t="shared" si="275"/>
        <v>0</v>
      </c>
      <c r="M1058" s="22">
        <f t="shared" si="276"/>
        <v>0</v>
      </c>
      <c r="N1058" s="22">
        <f t="shared" si="277"/>
        <v>0</v>
      </c>
      <c r="O1058" s="22">
        <f t="shared" si="278"/>
        <v>0</v>
      </c>
      <c r="P1058" s="35">
        <f>'Data Entry'!I1058</f>
        <v>0</v>
      </c>
      <c r="Q1058" s="35">
        <f>'Data Entry'!J1058</f>
        <v>0</v>
      </c>
      <c r="R1058" s="35">
        <f>'Data Entry'!K1058</f>
        <v>0</v>
      </c>
      <c r="S1058" s="35">
        <f>'Data Entry'!L1058</f>
        <v>0</v>
      </c>
      <c r="T1058" s="35">
        <f t="shared" si="279"/>
        <v>0</v>
      </c>
      <c r="U1058" s="35">
        <f t="shared" si="280"/>
        <v>0</v>
      </c>
      <c r="V1058" s="35" t="e">
        <f t="shared" si="281"/>
        <v>#DIV/0!</v>
      </c>
      <c r="W1058" s="35" t="e">
        <f t="shared" si="282"/>
        <v>#DIV/0!</v>
      </c>
      <c r="X1058" s="35">
        <f t="shared" si="283"/>
        <v>0</v>
      </c>
      <c r="Y1058" s="35">
        <f t="shared" si="284"/>
        <v>0</v>
      </c>
      <c r="Z1058" s="35">
        <f t="shared" si="285"/>
        <v>0</v>
      </c>
      <c r="AA1058" s="35">
        <f t="shared" si="286"/>
        <v>0</v>
      </c>
      <c r="AB1058" s="21">
        <f>'Data Entry'!S1058</f>
        <v>0</v>
      </c>
      <c r="AC1058" s="21">
        <f>'Data Entry'!T1058</f>
        <v>0</v>
      </c>
      <c r="AD1058" s="21">
        <f>'Data Entry'!U1058</f>
        <v>0</v>
      </c>
      <c r="AE1058" s="21">
        <f t="shared" si="287"/>
        <v>0</v>
      </c>
      <c r="AF1058" s="13">
        <f>'Data Entry'!V1058</f>
        <v>0</v>
      </c>
      <c r="AG1058" s="13">
        <f t="shared" si="288"/>
        <v>0</v>
      </c>
      <c r="AH1058" s="13">
        <f>'Data Entry'!W1058</f>
        <v>0</v>
      </c>
      <c r="AI1058" s="13">
        <f>'Data Entry'!X1058</f>
        <v>0</v>
      </c>
      <c r="AJ1058" s="13">
        <f>'Data Entry'!Y1058</f>
        <v>0</v>
      </c>
      <c r="AK1058" s="13">
        <f>'Data Entry'!Z1058</f>
        <v>0</v>
      </c>
    </row>
    <row r="1059" spans="1:37">
      <c r="A1059" s="34">
        <f>'Data Entry'!A1059</f>
        <v>0</v>
      </c>
      <c r="B1059" s="34">
        <f>'Data Entry'!B1059</f>
        <v>0</v>
      </c>
      <c r="C1059" s="20">
        <f>IF('Data Entry'!C1059="red",1,IF('Data Entry'!C1059="blue",2,0))</f>
        <v>0</v>
      </c>
      <c r="D1059" s="22">
        <f>'Data Entry'!D1059</f>
        <v>0</v>
      </c>
      <c r="E1059" s="22">
        <f>'Data Entry'!E1059</f>
        <v>0</v>
      </c>
      <c r="F1059" s="22">
        <f>'Data Entry'!F1059</f>
        <v>0</v>
      </c>
      <c r="G1059" s="22">
        <f>'Data Entry'!G1059</f>
        <v>0</v>
      </c>
      <c r="H1059" s="22">
        <f>'Data Entry'!H1059</f>
        <v>0</v>
      </c>
      <c r="I1059" s="22">
        <f t="shared" si="272"/>
        <v>0</v>
      </c>
      <c r="J1059" s="22">
        <f t="shared" si="273"/>
        <v>0</v>
      </c>
      <c r="K1059" s="22">
        <f t="shared" si="274"/>
        <v>0</v>
      </c>
      <c r="L1059" s="22">
        <f t="shared" si="275"/>
        <v>0</v>
      </c>
      <c r="M1059" s="22">
        <f t="shared" si="276"/>
        <v>0</v>
      </c>
      <c r="N1059" s="22">
        <f t="shared" si="277"/>
        <v>0</v>
      </c>
      <c r="O1059" s="22">
        <f t="shared" si="278"/>
        <v>0</v>
      </c>
      <c r="P1059" s="35">
        <f>'Data Entry'!I1059</f>
        <v>0</v>
      </c>
      <c r="Q1059" s="35">
        <f>'Data Entry'!J1059</f>
        <v>0</v>
      </c>
      <c r="R1059" s="35">
        <f>'Data Entry'!K1059</f>
        <v>0</v>
      </c>
      <c r="S1059" s="35">
        <f>'Data Entry'!L1059</f>
        <v>0</v>
      </c>
      <c r="T1059" s="35">
        <f t="shared" si="279"/>
        <v>0</v>
      </c>
      <c r="U1059" s="35">
        <f t="shared" si="280"/>
        <v>0</v>
      </c>
      <c r="V1059" s="35" t="e">
        <f t="shared" si="281"/>
        <v>#DIV/0!</v>
      </c>
      <c r="W1059" s="35" t="e">
        <f t="shared" si="282"/>
        <v>#DIV/0!</v>
      </c>
      <c r="X1059" s="35">
        <f t="shared" si="283"/>
        <v>0</v>
      </c>
      <c r="Y1059" s="35">
        <f t="shared" si="284"/>
        <v>0</v>
      </c>
      <c r="Z1059" s="35">
        <f t="shared" si="285"/>
        <v>0</v>
      </c>
      <c r="AA1059" s="35">
        <f t="shared" si="286"/>
        <v>0</v>
      </c>
      <c r="AB1059" s="21">
        <f>'Data Entry'!S1059</f>
        <v>0</v>
      </c>
      <c r="AC1059" s="21">
        <f>'Data Entry'!T1059</f>
        <v>0</v>
      </c>
      <c r="AD1059" s="21">
        <f>'Data Entry'!U1059</f>
        <v>0</v>
      </c>
      <c r="AE1059" s="21">
        <f t="shared" si="287"/>
        <v>0</v>
      </c>
      <c r="AF1059" s="13">
        <f>'Data Entry'!V1059</f>
        <v>0</v>
      </c>
      <c r="AG1059" s="13">
        <f t="shared" si="288"/>
        <v>0</v>
      </c>
      <c r="AH1059" s="13">
        <f>'Data Entry'!W1059</f>
        <v>0</v>
      </c>
      <c r="AI1059" s="13">
        <f>'Data Entry'!X1059</f>
        <v>0</v>
      </c>
      <c r="AJ1059" s="13">
        <f>'Data Entry'!Y1059</f>
        <v>0</v>
      </c>
      <c r="AK1059" s="13">
        <f>'Data Entry'!Z1059</f>
        <v>0</v>
      </c>
    </row>
    <row r="1060" spans="1:37">
      <c r="A1060" s="34">
        <f>'Data Entry'!A1060</f>
        <v>0</v>
      </c>
      <c r="B1060" s="34">
        <f>'Data Entry'!B1060</f>
        <v>0</v>
      </c>
      <c r="C1060" s="20">
        <f>IF('Data Entry'!C1060="red",1,IF('Data Entry'!C1060="blue",2,0))</f>
        <v>0</v>
      </c>
      <c r="D1060" s="22">
        <f>'Data Entry'!D1060</f>
        <v>0</v>
      </c>
      <c r="E1060" s="22">
        <f>'Data Entry'!E1060</f>
        <v>0</v>
      </c>
      <c r="F1060" s="22">
        <f>'Data Entry'!F1060</f>
        <v>0</v>
      </c>
      <c r="G1060" s="22">
        <f>'Data Entry'!G1060</f>
        <v>0</v>
      </c>
      <c r="H1060" s="22">
        <f>'Data Entry'!H1060</f>
        <v>0</v>
      </c>
      <c r="I1060" s="22">
        <f t="shared" si="272"/>
        <v>0</v>
      </c>
      <c r="J1060" s="22">
        <f t="shared" si="273"/>
        <v>0</v>
      </c>
      <c r="K1060" s="22">
        <f t="shared" si="274"/>
        <v>0</v>
      </c>
      <c r="L1060" s="22">
        <f t="shared" si="275"/>
        <v>0</v>
      </c>
      <c r="M1060" s="22">
        <f t="shared" si="276"/>
        <v>0</v>
      </c>
      <c r="N1060" s="22">
        <f t="shared" si="277"/>
        <v>0</v>
      </c>
      <c r="O1060" s="22">
        <f t="shared" si="278"/>
        <v>0</v>
      </c>
      <c r="P1060" s="35">
        <f>'Data Entry'!I1060</f>
        <v>0</v>
      </c>
      <c r="Q1060" s="35">
        <f>'Data Entry'!J1060</f>
        <v>0</v>
      </c>
      <c r="R1060" s="35">
        <f>'Data Entry'!K1060</f>
        <v>0</v>
      </c>
      <c r="S1060" s="35">
        <f>'Data Entry'!L1060</f>
        <v>0</v>
      </c>
      <c r="T1060" s="35">
        <f t="shared" si="279"/>
        <v>0</v>
      </c>
      <c r="U1060" s="35">
        <f t="shared" si="280"/>
        <v>0</v>
      </c>
      <c r="V1060" s="35" t="e">
        <f t="shared" si="281"/>
        <v>#DIV/0!</v>
      </c>
      <c r="W1060" s="35" t="e">
        <f t="shared" si="282"/>
        <v>#DIV/0!</v>
      </c>
      <c r="X1060" s="35">
        <f t="shared" si="283"/>
        <v>0</v>
      </c>
      <c r="Y1060" s="35">
        <f t="shared" si="284"/>
        <v>0</v>
      </c>
      <c r="Z1060" s="35">
        <f t="shared" si="285"/>
        <v>0</v>
      </c>
      <c r="AA1060" s="35">
        <f t="shared" si="286"/>
        <v>0</v>
      </c>
      <c r="AB1060" s="21">
        <f>'Data Entry'!S1060</f>
        <v>0</v>
      </c>
      <c r="AC1060" s="21">
        <f>'Data Entry'!T1060</f>
        <v>0</v>
      </c>
      <c r="AD1060" s="21">
        <f>'Data Entry'!U1060</f>
        <v>0</v>
      </c>
      <c r="AE1060" s="21">
        <f t="shared" si="287"/>
        <v>0</v>
      </c>
      <c r="AF1060" s="13">
        <f>'Data Entry'!V1060</f>
        <v>0</v>
      </c>
      <c r="AG1060" s="13">
        <f t="shared" si="288"/>
        <v>0</v>
      </c>
      <c r="AH1060" s="13">
        <f>'Data Entry'!W1060</f>
        <v>0</v>
      </c>
      <c r="AI1060" s="13">
        <f>'Data Entry'!X1060</f>
        <v>0</v>
      </c>
      <c r="AJ1060" s="13">
        <f>'Data Entry'!Y1060</f>
        <v>0</v>
      </c>
      <c r="AK1060" s="13">
        <f>'Data Entry'!Z1060</f>
        <v>0</v>
      </c>
    </row>
    <row r="1061" spans="1:37">
      <c r="A1061" s="34">
        <f>'Data Entry'!A1061</f>
        <v>0</v>
      </c>
      <c r="B1061" s="34">
        <f>'Data Entry'!B1061</f>
        <v>0</v>
      </c>
      <c r="C1061" s="20">
        <f>IF('Data Entry'!C1061="red",1,IF('Data Entry'!C1061="blue",2,0))</f>
        <v>0</v>
      </c>
      <c r="D1061" s="22">
        <f>'Data Entry'!D1061</f>
        <v>0</v>
      </c>
      <c r="E1061" s="22">
        <f>'Data Entry'!E1061</f>
        <v>0</v>
      </c>
      <c r="F1061" s="22">
        <f>'Data Entry'!F1061</f>
        <v>0</v>
      </c>
      <c r="G1061" s="22">
        <f>'Data Entry'!G1061</f>
        <v>0</v>
      </c>
      <c r="H1061" s="22">
        <f>'Data Entry'!H1061</f>
        <v>0</v>
      </c>
      <c r="I1061" s="22">
        <f t="shared" si="272"/>
        <v>0</v>
      </c>
      <c r="J1061" s="22">
        <f t="shared" si="273"/>
        <v>0</v>
      </c>
      <c r="K1061" s="22">
        <f t="shared" si="274"/>
        <v>0</v>
      </c>
      <c r="L1061" s="22">
        <f t="shared" si="275"/>
        <v>0</v>
      </c>
      <c r="M1061" s="22">
        <f t="shared" si="276"/>
        <v>0</v>
      </c>
      <c r="N1061" s="22">
        <f t="shared" si="277"/>
        <v>0</v>
      </c>
      <c r="O1061" s="22">
        <f t="shared" si="278"/>
        <v>0</v>
      </c>
      <c r="P1061" s="35">
        <f>'Data Entry'!I1061</f>
        <v>0</v>
      </c>
      <c r="Q1061" s="35">
        <f>'Data Entry'!J1061</f>
        <v>0</v>
      </c>
      <c r="R1061" s="35">
        <f>'Data Entry'!K1061</f>
        <v>0</v>
      </c>
      <c r="S1061" s="35">
        <f>'Data Entry'!L1061</f>
        <v>0</v>
      </c>
      <c r="T1061" s="35">
        <f t="shared" si="279"/>
        <v>0</v>
      </c>
      <c r="U1061" s="35">
        <f t="shared" si="280"/>
        <v>0</v>
      </c>
      <c r="V1061" s="35" t="e">
        <f t="shared" si="281"/>
        <v>#DIV/0!</v>
      </c>
      <c r="W1061" s="35" t="e">
        <f t="shared" si="282"/>
        <v>#DIV/0!</v>
      </c>
      <c r="X1061" s="35">
        <f t="shared" si="283"/>
        <v>0</v>
      </c>
      <c r="Y1061" s="35">
        <f t="shared" si="284"/>
        <v>0</v>
      </c>
      <c r="Z1061" s="35">
        <f t="shared" si="285"/>
        <v>0</v>
      </c>
      <c r="AA1061" s="35">
        <f t="shared" si="286"/>
        <v>0</v>
      </c>
      <c r="AB1061" s="21">
        <f>'Data Entry'!S1061</f>
        <v>0</v>
      </c>
      <c r="AC1061" s="21">
        <f>'Data Entry'!T1061</f>
        <v>0</v>
      </c>
      <c r="AD1061" s="21">
        <f>'Data Entry'!U1061</f>
        <v>0</v>
      </c>
      <c r="AE1061" s="21">
        <f t="shared" si="287"/>
        <v>0</v>
      </c>
      <c r="AF1061" s="13">
        <f>'Data Entry'!V1061</f>
        <v>0</v>
      </c>
      <c r="AG1061" s="13">
        <f t="shared" si="288"/>
        <v>0</v>
      </c>
      <c r="AH1061" s="13">
        <f>'Data Entry'!W1061</f>
        <v>0</v>
      </c>
      <c r="AI1061" s="13">
        <f>'Data Entry'!X1061</f>
        <v>0</v>
      </c>
      <c r="AJ1061" s="13">
        <f>'Data Entry'!Y1061</f>
        <v>0</v>
      </c>
      <c r="AK1061" s="13">
        <f>'Data Entry'!Z1061</f>
        <v>0</v>
      </c>
    </row>
    <row r="1062" spans="1:37">
      <c r="A1062" s="34">
        <f>'Data Entry'!A1062</f>
        <v>0</v>
      </c>
      <c r="B1062" s="34">
        <f>'Data Entry'!B1062</f>
        <v>0</v>
      </c>
      <c r="C1062" s="20">
        <f>IF('Data Entry'!C1062="red",1,IF('Data Entry'!C1062="blue",2,0))</f>
        <v>0</v>
      </c>
      <c r="D1062" s="22">
        <f>'Data Entry'!D1062</f>
        <v>0</v>
      </c>
      <c r="E1062" s="22">
        <f>'Data Entry'!E1062</f>
        <v>0</v>
      </c>
      <c r="F1062" s="22">
        <f>'Data Entry'!F1062</f>
        <v>0</v>
      </c>
      <c r="G1062" s="22">
        <f>'Data Entry'!G1062</f>
        <v>0</v>
      </c>
      <c r="H1062" s="22">
        <f>'Data Entry'!H1062</f>
        <v>0</v>
      </c>
      <c r="I1062" s="22">
        <f t="shared" si="272"/>
        <v>0</v>
      </c>
      <c r="J1062" s="22">
        <f t="shared" si="273"/>
        <v>0</v>
      </c>
      <c r="K1062" s="22">
        <f t="shared" si="274"/>
        <v>0</v>
      </c>
      <c r="L1062" s="22">
        <f t="shared" si="275"/>
        <v>0</v>
      </c>
      <c r="M1062" s="22">
        <f t="shared" si="276"/>
        <v>0</v>
      </c>
      <c r="N1062" s="22">
        <f t="shared" si="277"/>
        <v>0</v>
      </c>
      <c r="O1062" s="22">
        <f t="shared" si="278"/>
        <v>0</v>
      </c>
      <c r="P1062" s="35">
        <f>'Data Entry'!I1062</f>
        <v>0</v>
      </c>
      <c r="Q1062" s="35">
        <f>'Data Entry'!J1062</f>
        <v>0</v>
      </c>
      <c r="R1062" s="35">
        <f>'Data Entry'!K1062</f>
        <v>0</v>
      </c>
      <c r="S1062" s="35">
        <f>'Data Entry'!L1062</f>
        <v>0</v>
      </c>
      <c r="T1062" s="35">
        <f t="shared" si="279"/>
        <v>0</v>
      </c>
      <c r="U1062" s="35">
        <f t="shared" si="280"/>
        <v>0</v>
      </c>
      <c r="V1062" s="35" t="e">
        <f t="shared" si="281"/>
        <v>#DIV/0!</v>
      </c>
      <c r="W1062" s="35" t="e">
        <f t="shared" si="282"/>
        <v>#DIV/0!</v>
      </c>
      <c r="X1062" s="35">
        <f t="shared" si="283"/>
        <v>0</v>
      </c>
      <c r="Y1062" s="35">
        <f t="shared" si="284"/>
        <v>0</v>
      </c>
      <c r="Z1062" s="35">
        <f t="shared" si="285"/>
        <v>0</v>
      </c>
      <c r="AA1062" s="35">
        <f t="shared" si="286"/>
        <v>0</v>
      </c>
      <c r="AB1062" s="21">
        <f>'Data Entry'!S1062</f>
        <v>0</v>
      </c>
      <c r="AC1062" s="21">
        <f>'Data Entry'!T1062</f>
        <v>0</v>
      </c>
      <c r="AD1062" s="21">
        <f>'Data Entry'!U1062</f>
        <v>0</v>
      </c>
      <c r="AE1062" s="21">
        <f t="shared" si="287"/>
        <v>0</v>
      </c>
      <c r="AF1062" s="13">
        <f>'Data Entry'!V1062</f>
        <v>0</v>
      </c>
      <c r="AG1062" s="13">
        <f t="shared" si="288"/>
        <v>0</v>
      </c>
      <c r="AH1062" s="13">
        <f>'Data Entry'!W1062</f>
        <v>0</v>
      </c>
      <c r="AI1062" s="13">
        <f>'Data Entry'!X1062</f>
        <v>0</v>
      </c>
      <c r="AJ1062" s="13">
        <f>'Data Entry'!Y1062</f>
        <v>0</v>
      </c>
      <c r="AK1062" s="13">
        <f>'Data Entry'!Z1062</f>
        <v>0</v>
      </c>
    </row>
    <row r="1063" spans="1:37">
      <c r="A1063" s="34">
        <f>'Data Entry'!A1063</f>
        <v>0</v>
      </c>
      <c r="B1063" s="34">
        <f>'Data Entry'!B1063</f>
        <v>0</v>
      </c>
      <c r="C1063" s="20">
        <f>IF('Data Entry'!C1063="red",1,IF('Data Entry'!C1063="blue",2,0))</f>
        <v>0</v>
      </c>
      <c r="D1063" s="22">
        <f>'Data Entry'!D1063</f>
        <v>0</v>
      </c>
      <c r="E1063" s="22">
        <f>'Data Entry'!E1063</f>
        <v>0</v>
      </c>
      <c r="F1063" s="22">
        <f>'Data Entry'!F1063</f>
        <v>0</v>
      </c>
      <c r="G1063" s="22">
        <f>'Data Entry'!G1063</f>
        <v>0</v>
      </c>
      <c r="H1063" s="22">
        <f>'Data Entry'!H1063</f>
        <v>0</v>
      </c>
      <c r="I1063" s="22">
        <f t="shared" si="272"/>
        <v>0</v>
      </c>
      <c r="J1063" s="22">
        <f t="shared" si="273"/>
        <v>0</v>
      </c>
      <c r="K1063" s="22">
        <f t="shared" si="274"/>
        <v>0</v>
      </c>
      <c r="L1063" s="22">
        <f t="shared" si="275"/>
        <v>0</v>
      </c>
      <c r="M1063" s="22">
        <f t="shared" si="276"/>
        <v>0</v>
      </c>
      <c r="N1063" s="22">
        <f t="shared" si="277"/>
        <v>0</v>
      </c>
      <c r="O1063" s="22">
        <f t="shared" si="278"/>
        <v>0</v>
      </c>
      <c r="P1063" s="35">
        <f>'Data Entry'!I1063</f>
        <v>0</v>
      </c>
      <c r="Q1063" s="35">
        <f>'Data Entry'!J1063</f>
        <v>0</v>
      </c>
      <c r="R1063" s="35">
        <f>'Data Entry'!K1063</f>
        <v>0</v>
      </c>
      <c r="S1063" s="35">
        <f>'Data Entry'!L1063</f>
        <v>0</v>
      </c>
      <c r="T1063" s="35">
        <f t="shared" si="279"/>
        <v>0</v>
      </c>
      <c r="U1063" s="35">
        <f t="shared" si="280"/>
        <v>0</v>
      </c>
      <c r="V1063" s="35" t="e">
        <f t="shared" si="281"/>
        <v>#DIV/0!</v>
      </c>
      <c r="W1063" s="35" t="e">
        <f t="shared" si="282"/>
        <v>#DIV/0!</v>
      </c>
      <c r="X1063" s="35">
        <f t="shared" si="283"/>
        <v>0</v>
      </c>
      <c r="Y1063" s="35">
        <f t="shared" si="284"/>
        <v>0</v>
      </c>
      <c r="Z1063" s="35">
        <f t="shared" si="285"/>
        <v>0</v>
      </c>
      <c r="AA1063" s="35">
        <f t="shared" si="286"/>
        <v>0</v>
      </c>
      <c r="AB1063" s="21">
        <f>'Data Entry'!S1063</f>
        <v>0</v>
      </c>
      <c r="AC1063" s="21">
        <f>'Data Entry'!T1063</f>
        <v>0</v>
      </c>
      <c r="AD1063" s="21">
        <f>'Data Entry'!U1063</f>
        <v>0</v>
      </c>
      <c r="AE1063" s="21">
        <f t="shared" si="287"/>
        <v>0</v>
      </c>
      <c r="AF1063" s="13">
        <f>'Data Entry'!V1063</f>
        <v>0</v>
      </c>
      <c r="AG1063" s="13">
        <f t="shared" si="288"/>
        <v>0</v>
      </c>
      <c r="AH1063" s="13">
        <f>'Data Entry'!W1063</f>
        <v>0</v>
      </c>
      <c r="AI1063" s="13">
        <f>'Data Entry'!X1063</f>
        <v>0</v>
      </c>
      <c r="AJ1063" s="13">
        <f>'Data Entry'!Y1063</f>
        <v>0</v>
      </c>
      <c r="AK1063" s="13">
        <f>'Data Entry'!Z1063</f>
        <v>0</v>
      </c>
    </row>
    <row r="1064" spans="1:37">
      <c r="A1064" s="34">
        <f>'Data Entry'!A1064</f>
        <v>0</v>
      </c>
      <c r="B1064" s="34">
        <f>'Data Entry'!B1064</f>
        <v>0</v>
      </c>
      <c r="C1064" s="20">
        <f>IF('Data Entry'!C1064="red",1,IF('Data Entry'!C1064="blue",2,0))</f>
        <v>0</v>
      </c>
      <c r="D1064" s="22">
        <f>'Data Entry'!D1064</f>
        <v>0</v>
      </c>
      <c r="E1064" s="22">
        <f>'Data Entry'!E1064</f>
        <v>0</v>
      </c>
      <c r="F1064" s="22">
        <f>'Data Entry'!F1064</f>
        <v>0</v>
      </c>
      <c r="G1064" s="22">
        <f>'Data Entry'!G1064</f>
        <v>0</v>
      </c>
      <c r="H1064" s="22">
        <f>'Data Entry'!H1064</f>
        <v>0</v>
      </c>
      <c r="I1064" s="22">
        <f t="shared" si="272"/>
        <v>0</v>
      </c>
      <c r="J1064" s="22">
        <f t="shared" si="273"/>
        <v>0</v>
      </c>
      <c r="K1064" s="22">
        <f t="shared" si="274"/>
        <v>0</v>
      </c>
      <c r="L1064" s="22">
        <f t="shared" si="275"/>
        <v>0</v>
      </c>
      <c r="M1064" s="22">
        <f t="shared" si="276"/>
        <v>0</v>
      </c>
      <c r="N1064" s="22">
        <f t="shared" si="277"/>
        <v>0</v>
      </c>
      <c r="O1064" s="22">
        <f t="shared" si="278"/>
        <v>0</v>
      </c>
      <c r="P1064" s="35">
        <f>'Data Entry'!I1064</f>
        <v>0</v>
      </c>
      <c r="Q1064" s="35">
        <f>'Data Entry'!J1064</f>
        <v>0</v>
      </c>
      <c r="R1064" s="35">
        <f>'Data Entry'!K1064</f>
        <v>0</v>
      </c>
      <c r="S1064" s="35">
        <f>'Data Entry'!L1064</f>
        <v>0</v>
      </c>
      <c r="T1064" s="35">
        <f t="shared" si="279"/>
        <v>0</v>
      </c>
      <c r="U1064" s="35">
        <f t="shared" si="280"/>
        <v>0</v>
      </c>
      <c r="V1064" s="35" t="e">
        <f t="shared" si="281"/>
        <v>#DIV/0!</v>
      </c>
      <c r="W1064" s="35" t="e">
        <f t="shared" si="282"/>
        <v>#DIV/0!</v>
      </c>
      <c r="X1064" s="35">
        <f t="shared" si="283"/>
        <v>0</v>
      </c>
      <c r="Y1064" s="35">
        <f t="shared" si="284"/>
        <v>0</v>
      </c>
      <c r="Z1064" s="35">
        <f t="shared" si="285"/>
        <v>0</v>
      </c>
      <c r="AA1064" s="35">
        <f t="shared" si="286"/>
        <v>0</v>
      </c>
      <c r="AB1064" s="21">
        <f>'Data Entry'!S1064</f>
        <v>0</v>
      </c>
      <c r="AC1064" s="21">
        <f>'Data Entry'!T1064</f>
        <v>0</v>
      </c>
      <c r="AD1064" s="21">
        <f>'Data Entry'!U1064</f>
        <v>0</v>
      </c>
      <c r="AE1064" s="21">
        <f t="shared" si="287"/>
        <v>0</v>
      </c>
      <c r="AF1064" s="13">
        <f>'Data Entry'!V1064</f>
        <v>0</v>
      </c>
      <c r="AG1064" s="13">
        <f t="shared" si="288"/>
        <v>0</v>
      </c>
      <c r="AH1064" s="13">
        <f>'Data Entry'!W1064</f>
        <v>0</v>
      </c>
      <c r="AI1064" s="13">
        <f>'Data Entry'!X1064</f>
        <v>0</v>
      </c>
      <c r="AJ1064" s="13">
        <f>'Data Entry'!Y1064</f>
        <v>0</v>
      </c>
      <c r="AK1064" s="13">
        <f>'Data Entry'!Z1064</f>
        <v>0</v>
      </c>
    </row>
    <row r="1065" spans="1:37">
      <c r="A1065" s="34">
        <f>'Data Entry'!A1065</f>
        <v>0</v>
      </c>
      <c r="B1065" s="34">
        <f>'Data Entry'!B1065</f>
        <v>0</v>
      </c>
      <c r="C1065" s="20">
        <f>IF('Data Entry'!C1065="red",1,IF('Data Entry'!C1065="blue",2,0))</f>
        <v>0</v>
      </c>
      <c r="D1065" s="22">
        <f>'Data Entry'!D1065</f>
        <v>0</v>
      </c>
      <c r="E1065" s="22">
        <f>'Data Entry'!E1065</f>
        <v>0</v>
      </c>
      <c r="F1065" s="22">
        <f>'Data Entry'!F1065</f>
        <v>0</v>
      </c>
      <c r="G1065" s="22">
        <f>'Data Entry'!G1065</f>
        <v>0</v>
      </c>
      <c r="H1065" s="22">
        <f>'Data Entry'!H1065</f>
        <v>0</v>
      </c>
      <c r="I1065" s="22">
        <f t="shared" ref="I1065:I1128" si="289">E1065+F1065</f>
        <v>0</v>
      </c>
      <c r="J1065" s="22">
        <f t="shared" ref="J1065:J1128" si="290">G1065+H1065</f>
        <v>0</v>
      </c>
      <c r="K1065" s="22">
        <f t="shared" ref="K1065:K1128" si="291">IF(D1065=1,2,0)</f>
        <v>0</v>
      </c>
      <c r="L1065" s="22">
        <f t="shared" ref="L1065:L1128" si="292">E1065*2</f>
        <v>0</v>
      </c>
      <c r="M1065" s="22">
        <f t="shared" ref="M1065:M1128" si="293">G1065*4</f>
        <v>0</v>
      </c>
      <c r="N1065" s="22">
        <f t="shared" ref="N1065:N1128" si="294">I1065+J1065</f>
        <v>0</v>
      </c>
      <c r="O1065" s="22">
        <f t="shared" ref="O1065:O1128" si="295">SUM(K1065:M1065)</f>
        <v>0</v>
      </c>
      <c r="P1065" s="35">
        <f>'Data Entry'!I1065</f>
        <v>0</v>
      </c>
      <c r="Q1065" s="35">
        <f>'Data Entry'!J1065</f>
        <v>0</v>
      </c>
      <c r="R1065" s="35">
        <f>'Data Entry'!K1065</f>
        <v>0</v>
      </c>
      <c r="S1065" s="35">
        <f>'Data Entry'!L1065</f>
        <v>0</v>
      </c>
      <c r="T1065" s="35">
        <f t="shared" ref="T1065:T1128" si="296">P1065+Q1065</f>
        <v>0</v>
      </c>
      <c r="U1065" s="35">
        <f t="shared" ref="U1065:U1128" si="297">R1065+S1065</f>
        <v>0</v>
      </c>
      <c r="V1065" s="35" t="e">
        <f t="shared" ref="V1065:V1128" si="298">P1065/T1065</f>
        <v>#DIV/0!</v>
      </c>
      <c r="W1065" s="35" t="e">
        <f t="shared" ref="W1065:W1128" si="299">R1065/U1065</f>
        <v>#DIV/0!</v>
      </c>
      <c r="X1065" s="35">
        <f t="shared" ref="X1065:X1128" si="300">(T1065+U1065)/2</f>
        <v>0</v>
      </c>
      <c r="Y1065" s="35">
        <f t="shared" ref="Y1065:Y1128" si="301">P1065</f>
        <v>0</v>
      </c>
      <c r="Z1065" s="35">
        <f t="shared" ref="Z1065:Z1128" si="302">R1065*2</f>
        <v>0</v>
      </c>
      <c r="AA1065" s="35">
        <f t="shared" ref="AA1065:AA1128" si="303">Y1065+Z1065</f>
        <v>0</v>
      </c>
      <c r="AB1065" s="21">
        <f>'Data Entry'!S1065</f>
        <v>0</v>
      </c>
      <c r="AC1065" s="21">
        <f>'Data Entry'!T1065</f>
        <v>0</v>
      </c>
      <c r="AD1065" s="21">
        <f>'Data Entry'!U1065</f>
        <v>0</v>
      </c>
      <c r="AE1065" s="21">
        <f t="shared" ref="AE1065:AE1128" si="304">IF(AC1065=4,15,IF(AC1065=3,10,IF(AC1065=2,6,IF(AC1065=1,4,0))))</f>
        <v>0</v>
      </c>
      <c r="AF1065" s="13">
        <f>'Data Entry'!V1065</f>
        <v>0</v>
      </c>
      <c r="AG1065" s="13">
        <f t="shared" ref="AG1065:AG1128" si="305">AF1065/3</f>
        <v>0</v>
      </c>
      <c r="AH1065" s="13">
        <f>'Data Entry'!W1065</f>
        <v>0</v>
      </c>
      <c r="AI1065" s="13">
        <f>'Data Entry'!X1065</f>
        <v>0</v>
      </c>
      <c r="AJ1065" s="13">
        <f>'Data Entry'!Y1065</f>
        <v>0</v>
      </c>
      <c r="AK1065" s="13">
        <f>'Data Entry'!Z1065</f>
        <v>0</v>
      </c>
    </row>
    <row r="1066" spans="1:37">
      <c r="A1066" s="34">
        <f>'Data Entry'!A1066</f>
        <v>0</v>
      </c>
      <c r="B1066" s="34">
        <f>'Data Entry'!B1066</f>
        <v>0</v>
      </c>
      <c r="C1066" s="20">
        <f>IF('Data Entry'!C1066="red",1,IF('Data Entry'!C1066="blue",2,0))</f>
        <v>0</v>
      </c>
      <c r="D1066" s="22">
        <f>'Data Entry'!D1066</f>
        <v>0</v>
      </c>
      <c r="E1066" s="22">
        <f>'Data Entry'!E1066</f>
        <v>0</v>
      </c>
      <c r="F1066" s="22">
        <f>'Data Entry'!F1066</f>
        <v>0</v>
      </c>
      <c r="G1066" s="22">
        <f>'Data Entry'!G1066</f>
        <v>0</v>
      </c>
      <c r="H1066" s="22">
        <f>'Data Entry'!H1066</f>
        <v>0</v>
      </c>
      <c r="I1066" s="22">
        <f t="shared" si="289"/>
        <v>0</v>
      </c>
      <c r="J1066" s="22">
        <f t="shared" si="290"/>
        <v>0</v>
      </c>
      <c r="K1066" s="22">
        <f t="shared" si="291"/>
        <v>0</v>
      </c>
      <c r="L1066" s="22">
        <f t="shared" si="292"/>
        <v>0</v>
      </c>
      <c r="M1066" s="22">
        <f t="shared" si="293"/>
        <v>0</v>
      </c>
      <c r="N1066" s="22">
        <f t="shared" si="294"/>
        <v>0</v>
      </c>
      <c r="O1066" s="22">
        <f t="shared" si="295"/>
        <v>0</v>
      </c>
      <c r="P1066" s="35">
        <f>'Data Entry'!I1066</f>
        <v>0</v>
      </c>
      <c r="Q1066" s="35">
        <f>'Data Entry'!J1066</f>
        <v>0</v>
      </c>
      <c r="R1066" s="35">
        <f>'Data Entry'!K1066</f>
        <v>0</v>
      </c>
      <c r="S1066" s="35">
        <f>'Data Entry'!L1066</f>
        <v>0</v>
      </c>
      <c r="T1066" s="35">
        <f t="shared" si="296"/>
        <v>0</v>
      </c>
      <c r="U1066" s="35">
        <f t="shared" si="297"/>
        <v>0</v>
      </c>
      <c r="V1066" s="35" t="e">
        <f t="shared" si="298"/>
        <v>#DIV/0!</v>
      </c>
      <c r="W1066" s="35" t="e">
        <f t="shared" si="299"/>
        <v>#DIV/0!</v>
      </c>
      <c r="X1066" s="35">
        <f t="shared" si="300"/>
        <v>0</v>
      </c>
      <c r="Y1066" s="35">
        <f t="shared" si="301"/>
        <v>0</v>
      </c>
      <c r="Z1066" s="35">
        <f t="shared" si="302"/>
        <v>0</v>
      </c>
      <c r="AA1066" s="35">
        <f t="shared" si="303"/>
        <v>0</v>
      </c>
      <c r="AB1066" s="21">
        <f>'Data Entry'!S1066</f>
        <v>0</v>
      </c>
      <c r="AC1066" s="21">
        <f>'Data Entry'!T1066</f>
        <v>0</v>
      </c>
      <c r="AD1066" s="21">
        <f>'Data Entry'!U1066</f>
        <v>0</v>
      </c>
      <c r="AE1066" s="21">
        <f t="shared" si="304"/>
        <v>0</v>
      </c>
      <c r="AF1066" s="13">
        <f>'Data Entry'!V1066</f>
        <v>0</v>
      </c>
      <c r="AG1066" s="13">
        <f t="shared" si="305"/>
        <v>0</v>
      </c>
      <c r="AH1066" s="13">
        <f>'Data Entry'!W1066</f>
        <v>0</v>
      </c>
      <c r="AI1066" s="13">
        <f>'Data Entry'!X1066</f>
        <v>0</v>
      </c>
      <c r="AJ1066" s="13">
        <f>'Data Entry'!Y1066</f>
        <v>0</v>
      </c>
      <c r="AK1066" s="13">
        <f>'Data Entry'!Z1066</f>
        <v>0</v>
      </c>
    </row>
    <row r="1067" spans="1:37">
      <c r="A1067" s="34">
        <f>'Data Entry'!A1067</f>
        <v>0</v>
      </c>
      <c r="B1067" s="34">
        <f>'Data Entry'!B1067</f>
        <v>0</v>
      </c>
      <c r="C1067" s="20">
        <f>IF('Data Entry'!C1067="red",1,IF('Data Entry'!C1067="blue",2,0))</f>
        <v>0</v>
      </c>
      <c r="D1067" s="22">
        <f>'Data Entry'!D1067</f>
        <v>0</v>
      </c>
      <c r="E1067" s="22">
        <f>'Data Entry'!E1067</f>
        <v>0</v>
      </c>
      <c r="F1067" s="22">
        <f>'Data Entry'!F1067</f>
        <v>0</v>
      </c>
      <c r="G1067" s="22">
        <f>'Data Entry'!G1067</f>
        <v>0</v>
      </c>
      <c r="H1067" s="22">
        <f>'Data Entry'!H1067</f>
        <v>0</v>
      </c>
      <c r="I1067" s="22">
        <f t="shared" si="289"/>
        <v>0</v>
      </c>
      <c r="J1067" s="22">
        <f t="shared" si="290"/>
        <v>0</v>
      </c>
      <c r="K1067" s="22">
        <f t="shared" si="291"/>
        <v>0</v>
      </c>
      <c r="L1067" s="22">
        <f t="shared" si="292"/>
        <v>0</v>
      </c>
      <c r="M1067" s="22">
        <f t="shared" si="293"/>
        <v>0</v>
      </c>
      <c r="N1067" s="22">
        <f t="shared" si="294"/>
        <v>0</v>
      </c>
      <c r="O1067" s="22">
        <f t="shared" si="295"/>
        <v>0</v>
      </c>
      <c r="P1067" s="35">
        <f>'Data Entry'!I1067</f>
        <v>0</v>
      </c>
      <c r="Q1067" s="35">
        <f>'Data Entry'!J1067</f>
        <v>0</v>
      </c>
      <c r="R1067" s="35">
        <f>'Data Entry'!K1067</f>
        <v>0</v>
      </c>
      <c r="S1067" s="35">
        <f>'Data Entry'!L1067</f>
        <v>0</v>
      </c>
      <c r="T1067" s="35">
        <f t="shared" si="296"/>
        <v>0</v>
      </c>
      <c r="U1067" s="35">
        <f t="shared" si="297"/>
        <v>0</v>
      </c>
      <c r="V1067" s="35" t="e">
        <f t="shared" si="298"/>
        <v>#DIV/0!</v>
      </c>
      <c r="W1067" s="35" t="e">
        <f t="shared" si="299"/>
        <v>#DIV/0!</v>
      </c>
      <c r="X1067" s="35">
        <f t="shared" si="300"/>
        <v>0</v>
      </c>
      <c r="Y1067" s="35">
        <f t="shared" si="301"/>
        <v>0</v>
      </c>
      <c r="Z1067" s="35">
        <f t="shared" si="302"/>
        <v>0</v>
      </c>
      <c r="AA1067" s="35">
        <f t="shared" si="303"/>
        <v>0</v>
      </c>
      <c r="AB1067" s="21">
        <f>'Data Entry'!S1067</f>
        <v>0</v>
      </c>
      <c r="AC1067" s="21">
        <f>'Data Entry'!T1067</f>
        <v>0</v>
      </c>
      <c r="AD1067" s="21">
        <f>'Data Entry'!U1067</f>
        <v>0</v>
      </c>
      <c r="AE1067" s="21">
        <f t="shared" si="304"/>
        <v>0</v>
      </c>
      <c r="AF1067" s="13">
        <f>'Data Entry'!V1067</f>
        <v>0</v>
      </c>
      <c r="AG1067" s="13">
        <f t="shared" si="305"/>
        <v>0</v>
      </c>
      <c r="AH1067" s="13">
        <f>'Data Entry'!W1067</f>
        <v>0</v>
      </c>
      <c r="AI1067" s="13">
        <f>'Data Entry'!X1067</f>
        <v>0</v>
      </c>
      <c r="AJ1067" s="13">
        <f>'Data Entry'!Y1067</f>
        <v>0</v>
      </c>
      <c r="AK1067" s="13">
        <f>'Data Entry'!Z1067</f>
        <v>0</v>
      </c>
    </row>
    <row r="1068" spans="1:37">
      <c r="A1068" s="34">
        <f>'Data Entry'!A1068</f>
        <v>0</v>
      </c>
      <c r="B1068" s="34">
        <f>'Data Entry'!B1068</f>
        <v>0</v>
      </c>
      <c r="C1068" s="20">
        <f>IF('Data Entry'!C1068="red",1,IF('Data Entry'!C1068="blue",2,0))</f>
        <v>0</v>
      </c>
      <c r="D1068" s="22">
        <f>'Data Entry'!D1068</f>
        <v>0</v>
      </c>
      <c r="E1068" s="22">
        <f>'Data Entry'!E1068</f>
        <v>0</v>
      </c>
      <c r="F1068" s="22">
        <f>'Data Entry'!F1068</f>
        <v>0</v>
      </c>
      <c r="G1068" s="22">
        <f>'Data Entry'!G1068</f>
        <v>0</v>
      </c>
      <c r="H1068" s="22">
        <f>'Data Entry'!H1068</f>
        <v>0</v>
      </c>
      <c r="I1068" s="22">
        <f t="shared" si="289"/>
        <v>0</v>
      </c>
      <c r="J1068" s="22">
        <f t="shared" si="290"/>
        <v>0</v>
      </c>
      <c r="K1068" s="22">
        <f t="shared" si="291"/>
        <v>0</v>
      </c>
      <c r="L1068" s="22">
        <f t="shared" si="292"/>
        <v>0</v>
      </c>
      <c r="M1068" s="22">
        <f t="shared" si="293"/>
        <v>0</v>
      </c>
      <c r="N1068" s="22">
        <f t="shared" si="294"/>
        <v>0</v>
      </c>
      <c r="O1068" s="22">
        <f t="shared" si="295"/>
        <v>0</v>
      </c>
      <c r="P1068" s="35">
        <f>'Data Entry'!I1068</f>
        <v>0</v>
      </c>
      <c r="Q1068" s="35">
        <f>'Data Entry'!J1068</f>
        <v>0</v>
      </c>
      <c r="R1068" s="35">
        <f>'Data Entry'!K1068</f>
        <v>0</v>
      </c>
      <c r="S1068" s="35">
        <f>'Data Entry'!L1068</f>
        <v>0</v>
      </c>
      <c r="T1068" s="35">
        <f t="shared" si="296"/>
        <v>0</v>
      </c>
      <c r="U1068" s="35">
        <f t="shared" si="297"/>
        <v>0</v>
      </c>
      <c r="V1068" s="35" t="e">
        <f t="shared" si="298"/>
        <v>#DIV/0!</v>
      </c>
      <c r="W1068" s="35" t="e">
        <f t="shared" si="299"/>
        <v>#DIV/0!</v>
      </c>
      <c r="X1068" s="35">
        <f t="shared" si="300"/>
        <v>0</v>
      </c>
      <c r="Y1068" s="35">
        <f t="shared" si="301"/>
        <v>0</v>
      </c>
      <c r="Z1068" s="35">
        <f t="shared" si="302"/>
        <v>0</v>
      </c>
      <c r="AA1068" s="35">
        <f t="shared" si="303"/>
        <v>0</v>
      </c>
      <c r="AB1068" s="21">
        <f>'Data Entry'!S1068</f>
        <v>0</v>
      </c>
      <c r="AC1068" s="21">
        <f>'Data Entry'!T1068</f>
        <v>0</v>
      </c>
      <c r="AD1068" s="21">
        <f>'Data Entry'!U1068</f>
        <v>0</v>
      </c>
      <c r="AE1068" s="21">
        <f t="shared" si="304"/>
        <v>0</v>
      </c>
      <c r="AF1068" s="13">
        <f>'Data Entry'!V1068</f>
        <v>0</v>
      </c>
      <c r="AG1068" s="13">
        <f t="shared" si="305"/>
        <v>0</v>
      </c>
      <c r="AH1068" s="13">
        <f>'Data Entry'!W1068</f>
        <v>0</v>
      </c>
      <c r="AI1068" s="13">
        <f>'Data Entry'!X1068</f>
        <v>0</v>
      </c>
      <c r="AJ1068" s="13">
        <f>'Data Entry'!Y1068</f>
        <v>0</v>
      </c>
      <c r="AK1068" s="13">
        <f>'Data Entry'!Z1068</f>
        <v>0</v>
      </c>
    </row>
    <row r="1069" spans="1:37">
      <c r="A1069" s="34">
        <f>'Data Entry'!A1069</f>
        <v>0</v>
      </c>
      <c r="B1069" s="34">
        <f>'Data Entry'!B1069</f>
        <v>0</v>
      </c>
      <c r="C1069" s="20">
        <f>IF('Data Entry'!C1069="red",1,IF('Data Entry'!C1069="blue",2,0))</f>
        <v>0</v>
      </c>
      <c r="D1069" s="22">
        <f>'Data Entry'!D1069</f>
        <v>0</v>
      </c>
      <c r="E1069" s="22">
        <f>'Data Entry'!E1069</f>
        <v>0</v>
      </c>
      <c r="F1069" s="22">
        <f>'Data Entry'!F1069</f>
        <v>0</v>
      </c>
      <c r="G1069" s="22">
        <f>'Data Entry'!G1069</f>
        <v>0</v>
      </c>
      <c r="H1069" s="22">
        <f>'Data Entry'!H1069</f>
        <v>0</v>
      </c>
      <c r="I1069" s="22">
        <f t="shared" si="289"/>
        <v>0</v>
      </c>
      <c r="J1069" s="22">
        <f t="shared" si="290"/>
        <v>0</v>
      </c>
      <c r="K1069" s="22">
        <f t="shared" si="291"/>
        <v>0</v>
      </c>
      <c r="L1069" s="22">
        <f t="shared" si="292"/>
        <v>0</v>
      </c>
      <c r="M1069" s="22">
        <f t="shared" si="293"/>
        <v>0</v>
      </c>
      <c r="N1069" s="22">
        <f t="shared" si="294"/>
        <v>0</v>
      </c>
      <c r="O1069" s="22">
        <f t="shared" si="295"/>
        <v>0</v>
      </c>
      <c r="P1069" s="35">
        <f>'Data Entry'!I1069</f>
        <v>0</v>
      </c>
      <c r="Q1069" s="35">
        <f>'Data Entry'!J1069</f>
        <v>0</v>
      </c>
      <c r="R1069" s="35">
        <f>'Data Entry'!K1069</f>
        <v>0</v>
      </c>
      <c r="S1069" s="35">
        <f>'Data Entry'!L1069</f>
        <v>0</v>
      </c>
      <c r="T1069" s="35">
        <f t="shared" si="296"/>
        <v>0</v>
      </c>
      <c r="U1069" s="35">
        <f t="shared" si="297"/>
        <v>0</v>
      </c>
      <c r="V1069" s="35" t="e">
        <f t="shared" si="298"/>
        <v>#DIV/0!</v>
      </c>
      <c r="W1069" s="35" t="e">
        <f t="shared" si="299"/>
        <v>#DIV/0!</v>
      </c>
      <c r="X1069" s="35">
        <f t="shared" si="300"/>
        <v>0</v>
      </c>
      <c r="Y1069" s="35">
        <f t="shared" si="301"/>
        <v>0</v>
      </c>
      <c r="Z1069" s="35">
        <f t="shared" si="302"/>
        <v>0</v>
      </c>
      <c r="AA1069" s="35">
        <f t="shared" si="303"/>
        <v>0</v>
      </c>
      <c r="AB1069" s="21">
        <f>'Data Entry'!S1069</f>
        <v>0</v>
      </c>
      <c r="AC1069" s="21">
        <f>'Data Entry'!T1069</f>
        <v>0</v>
      </c>
      <c r="AD1069" s="21">
        <f>'Data Entry'!U1069</f>
        <v>0</v>
      </c>
      <c r="AE1069" s="21">
        <f t="shared" si="304"/>
        <v>0</v>
      </c>
      <c r="AF1069" s="13">
        <f>'Data Entry'!V1069</f>
        <v>0</v>
      </c>
      <c r="AG1069" s="13">
        <f t="shared" si="305"/>
        <v>0</v>
      </c>
      <c r="AH1069" s="13">
        <f>'Data Entry'!W1069</f>
        <v>0</v>
      </c>
      <c r="AI1069" s="13">
        <f>'Data Entry'!X1069</f>
        <v>0</v>
      </c>
      <c r="AJ1069" s="13">
        <f>'Data Entry'!Y1069</f>
        <v>0</v>
      </c>
      <c r="AK1069" s="13">
        <f>'Data Entry'!Z1069</f>
        <v>0</v>
      </c>
    </row>
    <row r="1070" spans="1:37">
      <c r="A1070" s="34">
        <f>'Data Entry'!A1070</f>
        <v>0</v>
      </c>
      <c r="B1070" s="34">
        <f>'Data Entry'!B1070</f>
        <v>0</v>
      </c>
      <c r="C1070" s="20">
        <f>IF('Data Entry'!C1070="red",1,IF('Data Entry'!C1070="blue",2,0))</f>
        <v>0</v>
      </c>
      <c r="D1070" s="22">
        <f>'Data Entry'!D1070</f>
        <v>0</v>
      </c>
      <c r="E1070" s="22">
        <f>'Data Entry'!E1070</f>
        <v>0</v>
      </c>
      <c r="F1070" s="22">
        <f>'Data Entry'!F1070</f>
        <v>0</v>
      </c>
      <c r="G1070" s="22">
        <f>'Data Entry'!G1070</f>
        <v>0</v>
      </c>
      <c r="H1070" s="22">
        <f>'Data Entry'!H1070</f>
        <v>0</v>
      </c>
      <c r="I1070" s="22">
        <f t="shared" si="289"/>
        <v>0</v>
      </c>
      <c r="J1070" s="22">
        <f t="shared" si="290"/>
        <v>0</v>
      </c>
      <c r="K1070" s="22">
        <f t="shared" si="291"/>
        <v>0</v>
      </c>
      <c r="L1070" s="22">
        <f t="shared" si="292"/>
        <v>0</v>
      </c>
      <c r="M1070" s="22">
        <f t="shared" si="293"/>
        <v>0</v>
      </c>
      <c r="N1070" s="22">
        <f t="shared" si="294"/>
        <v>0</v>
      </c>
      <c r="O1070" s="22">
        <f t="shared" si="295"/>
        <v>0</v>
      </c>
      <c r="P1070" s="35">
        <f>'Data Entry'!I1070</f>
        <v>0</v>
      </c>
      <c r="Q1070" s="35">
        <f>'Data Entry'!J1070</f>
        <v>0</v>
      </c>
      <c r="R1070" s="35">
        <f>'Data Entry'!K1070</f>
        <v>0</v>
      </c>
      <c r="S1070" s="35">
        <f>'Data Entry'!L1070</f>
        <v>0</v>
      </c>
      <c r="T1070" s="35">
        <f t="shared" si="296"/>
        <v>0</v>
      </c>
      <c r="U1070" s="35">
        <f t="shared" si="297"/>
        <v>0</v>
      </c>
      <c r="V1070" s="35" t="e">
        <f t="shared" si="298"/>
        <v>#DIV/0!</v>
      </c>
      <c r="W1070" s="35" t="e">
        <f t="shared" si="299"/>
        <v>#DIV/0!</v>
      </c>
      <c r="X1070" s="35">
        <f t="shared" si="300"/>
        <v>0</v>
      </c>
      <c r="Y1070" s="35">
        <f t="shared" si="301"/>
        <v>0</v>
      </c>
      <c r="Z1070" s="35">
        <f t="shared" si="302"/>
        <v>0</v>
      </c>
      <c r="AA1070" s="35">
        <f t="shared" si="303"/>
        <v>0</v>
      </c>
      <c r="AB1070" s="21">
        <f>'Data Entry'!S1070</f>
        <v>0</v>
      </c>
      <c r="AC1070" s="21">
        <f>'Data Entry'!T1070</f>
        <v>0</v>
      </c>
      <c r="AD1070" s="21">
        <f>'Data Entry'!U1070</f>
        <v>0</v>
      </c>
      <c r="AE1070" s="21">
        <f t="shared" si="304"/>
        <v>0</v>
      </c>
      <c r="AF1070" s="13">
        <f>'Data Entry'!V1070</f>
        <v>0</v>
      </c>
      <c r="AG1070" s="13">
        <f t="shared" si="305"/>
        <v>0</v>
      </c>
      <c r="AH1070" s="13">
        <f>'Data Entry'!W1070</f>
        <v>0</v>
      </c>
      <c r="AI1070" s="13">
        <f>'Data Entry'!X1070</f>
        <v>0</v>
      </c>
      <c r="AJ1070" s="13">
        <f>'Data Entry'!Y1070</f>
        <v>0</v>
      </c>
      <c r="AK1070" s="13">
        <f>'Data Entry'!Z1070</f>
        <v>0</v>
      </c>
    </row>
    <row r="1071" spans="1:37">
      <c r="A1071" s="34">
        <f>'Data Entry'!A1071</f>
        <v>0</v>
      </c>
      <c r="B1071" s="34">
        <f>'Data Entry'!B1071</f>
        <v>0</v>
      </c>
      <c r="C1071" s="20">
        <f>IF('Data Entry'!C1071="red",1,IF('Data Entry'!C1071="blue",2,0))</f>
        <v>0</v>
      </c>
      <c r="D1071" s="22">
        <f>'Data Entry'!D1071</f>
        <v>0</v>
      </c>
      <c r="E1071" s="22">
        <f>'Data Entry'!E1071</f>
        <v>0</v>
      </c>
      <c r="F1071" s="22">
        <f>'Data Entry'!F1071</f>
        <v>0</v>
      </c>
      <c r="G1071" s="22">
        <f>'Data Entry'!G1071</f>
        <v>0</v>
      </c>
      <c r="H1071" s="22">
        <f>'Data Entry'!H1071</f>
        <v>0</v>
      </c>
      <c r="I1071" s="22">
        <f t="shared" si="289"/>
        <v>0</v>
      </c>
      <c r="J1071" s="22">
        <f t="shared" si="290"/>
        <v>0</v>
      </c>
      <c r="K1071" s="22">
        <f t="shared" si="291"/>
        <v>0</v>
      </c>
      <c r="L1071" s="22">
        <f t="shared" si="292"/>
        <v>0</v>
      </c>
      <c r="M1071" s="22">
        <f t="shared" si="293"/>
        <v>0</v>
      </c>
      <c r="N1071" s="22">
        <f t="shared" si="294"/>
        <v>0</v>
      </c>
      <c r="O1071" s="22">
        <f t="shared" si="295"/>
        <v>0</v>
      </c>
      <c r="P1071" s="35">
        <f>'Data Entry'!I1071</f>
        <v>0</v>
      </c>
      <c r="Q1071" s="35">
        <f>'Data Entry'!J1071</f>
        <v>0</v>
      </c>
      <c r="R1071" s="35">
        <f>'Data Entry'!K1071</f>
        <v>0</v>
      </c>
      <c r="S1071" s="35">
        <f>'Data Entry'!L1071</f>
        <v>0</v>
      </c>
      <c r="T1071" s="35">
        <f t="shared" si="296"/>
        <v>0</v>
      </c>
      <c r="U1071" s="35">
        <f t="shared" si="297"/>
        <v>0</v>
      </c>
      <c r="V1071" s="35" t="e">
        <f t="shared" si="298"/>
        <v>#DIV/0!</v>
      </c>
      <c r="W1071" s="35" t="e">
        <f t="shared" si="299"/>
        <v>#DIV/0!</v>
      </c>
      <c r="X1071" s="35">
        <f t="shared" si="300"/>
        <v>0</v>
      </c>
      <c r="Y1071" s="35">
        <f t="shared" si="301"/>
        <v>0</v>
      </c>
      <c r="Z1071" s="35">
        <f t="shared" si="302"/>
        <v>0</v>
      </c>
      <c r="AA1071" s="35">
        <f t="shared" si="303"/>
        <v>0</v>
      </c>
      <c r="AB1071" s="21">
        <f>'Data Entry'!S1071</f>
        <v>0</v>
      </c>
      <c r="AC1071" s="21">
        <f>'Data Entry'!T1071</f>
        <v>0</v>
      </c>
      <c r="AD1071" s="21">
        <f>'Data Entry'!U1071</f>
        <v>0</v>
      </c>
      <c r="AE1071" s="21">
        <f t="shared" si="304"/>
        <v>0</v>
      </c>
      <c r="AF1071" s="13">
        <f>'Data Entry'!V1071</f>
        <v>0</v>
      </c>
      <c r="AG1071" s="13">
        <f t="shared" si="305"/>
        <v>0</v>
      </c>
      <c r="AH1071" s="13">
        <f>'Data Entry'!W1071</f>
        <v>0</v>
      </c>
      <c r="AI1071" s="13">
        <f>'Data Entry'!X1071</f>
        <v>0</v>
      </c>
      <c r="AJ1071" s="13">
        <f>'Data Entry'!Y1071</f>
        <v>0</v>
      </c>
      <c r="AK1071" s="13">
        <f>'Data Entry'!Z1071</f>
        <v>0</v>
      </c>
    </row>
    <row r="1072" spans="1:37">
      <c r="A1072" s="34">
        <f>'Data Entry'!A1072</f>
        <v>0</v>
      </c>
      <c r="B1072" s="34">
        <f>'Data Entry'!B1072</f>
        <v>0</v>
      </c>
      <c r="C1072" s="20">
        <f>IF('Data Entry'!C1072="red",1,IF('Data Entry'!C1072="blue",2,0))</f>
        <v>0</v>
      </c>
      <c r="D1072" s="22">
        <f>'Data Entry'!D1072</f>
        <v>0</v>
      </c>
      <c r="E1072" s="22">
        <f>'Data Entry'!E1072</f>
        <v>0</v>
      </c>
      <c r="F1072" s="22">
        <f>'Data Entry'!F1072</f>
        <v>0</v>
      </c>
      <c r="G1072" s="22">
        <f>'Data Entry'!G1072</f>
        <v>0</v>
      </c>
      <c r="H1072" s="22">
        <f>'Data Entry'!H1072</f>
        <v>0</v>
      </c>
      <c r="I1072" s="22">
        <f t="shared" si="289"/>
        <v>0</v>
      </c>
      <c r="J1072" s="22">
        <f t="shared" si="290"/>
        <v>0</v>
      </c>
      <c r="K1072" s="22">
        <f t="shared" si="291"/>
        <v>0</v>
      </c>
      <c r="L1072" s="22">
        <f t="shared" si="292"/>
        <v>0</v>
      </c>
      <c r="M1072" s="22">
        <f t="shared" si="293"/>
        <v>0</v>
      </c>
      <c r="N1072" s="22">
        <f t="shared" si="294"/>
        <v>0</v>
      </c>
      <c r="O1072" s="22">
        <f t="shared" si="295"/>
        <v>0</v>
      </c>
      <c r="P1072" s="35">
        <f>'Data Entry'!I1072</f>
        <v>0</v>
      </c>
      <c r="Q1072" s="35">
        <f>'Data Entry'!J1072</f>
        <v>0</v>
      </c>
      <c r="R1072" s="35">
        <f>'Data Entry'!K1072</f>
        <v>0</v>
      </c>
      <c r="S1072" s="35">
        <f>'Data Entry'!L1072</f>
        <v>0</v>
      </c>
      <c r="T1072" s="35">
        <f t="shared" si="296"/>
        <v>0</v>
      </c>
      <c r="U1072" s="35">
        <f t="shared" si="297"/>
        <v>0</v>
      </c>
      <c r="V1072" s="35" t="e">
        <f t="shared" si="298"/>
        <v>#DIV/0!</v>
      </c>
      <c r="W1072" s="35" t="e">
        <f t="shared" si="299"/>
        <v>#DIV/0!</v>
      </c>
      <c r="X1072" s="35">
        <f t="shared" si="300"/>
        <v>0</v>
      </c>
      <c r="Y1072" s="35">
        <f t="shared" si="301"/>
        <v>0</v>
      </c>
      <c r="Z1072" s="35">
        <f t="shared" si="302"/>
        <v>0</v>
      </c>
      <c r="AA1072" s="35">
        <f t="shared" si="303"/>
        <v>0</v>
      </c>
      <c r="AB1072" s="21">
        <f>'Data Entry'!S1072</f>
        <v>0</v>
      </c>
      <c r="AC1072" s="21">
        <f>'Data Entry'!T1072</f>
        <v>0</v>
      </c>
      <c r="AD1072" s="21">
        <f>'Data Entry'!U1072</f>
        <v>0</v>
      </c>
      <c r="AE1072" s="21">
        <f t="shared" si="304"/>
        <v>0</v>
      </c>
      <c r="AF1072" s="13">
        <f>'Data Entry'!V1072</f>
        <v>0</v>
      </c>
      <c r="AG1072" s="13">
        <f t="shared" si="305"/>
        <v>0</v>
      </c>
      <c r="AH1072" s="13">
        <f>'Data Entry'!W1072</f>
        <v>0</v>
      </c>
      <c r="AI1072" s="13">
        <f>'Data Entry'!X1072</f>
        <v>0</v>
      </c>
      <c r="AJ1072" s="13">
        <f>'Data Entry'!Y1072</f>
        <v>0</v>
      </c>
      <c r="AK1072" s="13">
        <f>'Data Entry'!Z1072</f>
        <v>0</v>
      </c>
    </row>
    <row r="1073" spans="1:37">
      <c r="A1073" s="34">
        <f>'Data Entry'!A1073</f>
        <v>0</v>
      </c>
      <c r="B1073" s="34">
        <f>'Data Entry'!B1073</f>
        <v>0</v>
      </c>
      <c r="C1073" s="20">
        <f>IF('Data Entry'!C1073="red",1,IF('Data Entry'!C1073="blue",2,0))</f>
        <v>0</v>
      </c>
      <c r="D1073" s="22">
        <f>'Data Entry'!D1073</f>
        <v>0</v>
      </c>
      <c r="E1073" s="22">
        <f>'Data Entry'!E1073</f>
        <v>0</v>
      </c>
      <c r="F1073" s="22">
        <f>'Data Entry'!F1073</f>
        <v>0</v>
      </c>
      <c r="G1073" s="22">
        <f>'Data Entry'!G1073</f>
        <v>0</v>
      </c>
      <c r="H1073" s="22">
        <f>'Data Entry'!H1073</f>
        <v>0</v>
      </c>
      <c r="I1073" s="22">
        <f t="shared" si="289"/>
        <v>0</v>
      </c>
      <c r="J1073" s="22">
        <f t="shared" si="290"/>
        <v>0</v>
      </c>
      <c r="K1073" s="22">
        <f t="shared" si="291"/>
        <v>0</v>
      </c>
      <c r="L1073" s="22">
        <f t="shared" si="292"/>
        <v>0</v>
      </c>
      <c r="M1073" s="22">
        <f t="shared" si="293"/>
        <v>0</v>
      </c>
      <c r="N1073" s="22">
        <f t="shared" si="294"/>
        <v>0</v>
      </c>
      <c r="O1073" s="22">
        <f t="shared" si="295"/>
        <v>0</v>
      </c>
      <c r="P1073" s="35">
        <f>'Data Entry'!I1073</f>
        <v>0</v>
      </c>
      <c r="Q1073" s="35">
        <f>'Data Entry'!J1073</f>
        <v>0</v>
      </c>
      <c r="R1073" s="35">
        <f>'Data Entry'!K1073</f>
        <v>0</v>
      </c>
      <c r="S1073" s="35">
        <f>'Data Entry'!L1073</f>
        <v>0</v>
      </c>
      <c r="T1073" s="35">
        <f t="shared" si="296"/>
        <v>0</v>
      </c>
      <c r="U1073" s="35">
        <f t="shared" si="297"/>
        <v>0</v>
      </c>
      <c r="V1073" s="35" t="e">
        <f t="shared" si="298"/>
        <v>#DIV/0!</v>
      </c>
      <c r="W1073" s="35" t="e">
        <f t="shared" si="299"/>
        <v>#DIV/0!</v>
      </c>
      <c r="X1073" s="35">
        <f t="shared" si="300"/>
        <v>0</v>
      </c>
      <c r="Y1073" s="35">
        <f t="shared" si="301"/>
        <v>0</v>
      </c>
      <c r="Z1073" s="35">
        <f t="shared" si="302"/>
        <v>0</v>
      </c>
      <c r="AA1073" s="35">
        <f t="shared" si="303"/>
        <v>0</v>
      </c>
      <c r="AB1073" s="21">
        <f>'Data Entry'!S1073</f>
        <v>0</v>
      </c>
      <c r="AC1073" s="21">
        <f>'Data Entry'!T1073</f>
        <v>0</v>
      </c>
      <c r="AD1073" s="21">
        <f>'Data Entry'!U1073</f>
        <v>0</v>
      </c>
      <c r="AE1073" s="21">
        <f t="shared" si="304"/>
        <v>0</v>
      </c>
      <c r="AF1073" s="13">
        <f>'Data Entry'!V1073</f>
        <v>0</v>
      </c>
      <c r="AG1073" s="13">
        <f t="shared" si="305"/>
        <v>0</v>
      </c>
      <c r="AH1073" s="13">
        <f>'Data Entry'!W1073</f>
        <v>0</v>
      </c>
      <c r="AI1073" s="13">
        <f>'Data Entry'!X1073</f>
        <v>0</v>
      </c>
      <c r="AJ1073" s="13">
        <f>'Data Entry'!Y1073</f>
        <v>0</v>
      </c>
      <c r="AK1073" s="13">
        <f>'Data Entry'!Z1073</f>
        <v>0</v>
      </c>
    </row>
    <row r="1074" spans="1:37">
      <c r="A1074" s="34">
        <f>'Data Entry'!A1074</f>
        <v>0</v>
      </c>
      <c r="B1074" s="34">
        <f>'Data Entry'!B1074</f>
        <v>0</v>
      </c>
      <c r="C1074" s="20">
        <f>IF('Data Entry'!C1074="red",1,IF('Data Entry'!C1074="blue",2,0))</f>
        <v>0</v>
      </c>
      <c r="D1074" s="22">
        <f>'Data Entry'!D1074</f>
        <v>0</v>
      </c>
      <c r="E1074" s="22">
        <f>'Data Entry'!E1074</f>
        <v>0</v>
      </c>
      <c r="F1074" s="22">
        <f>'Data Entry'!F1074</f>
        <v>0</v>
      </c>
      <c r="G1074" s="22">
        <f>'Data Entry'!G1074</f>
        <v>0</v>
      </c>
      <c r="H1074" s="22">
        <f>'Data Entry'!H1074</f>
        <v>0</v>
      </c>
      <c r="I1074" s="22">
        <f t="shared" si="289"/>
        <v>0</v>
      </c>
      <c r="J1074" s="22">
        <f t="shared" si="290"/>
        <v>0</v>
      </c>
      <c r="K1074" s="22">
        <f t="shared" si="291"/>
        <v>0</v>
      </c>
      <c r="L1074" s="22">
        <f t="shared" si="292"/>
        <v>0</v>
      </c>
      <c r="M1074" s="22">
        <f t="shared" si="293"/>
        <v>0</v>
      </c>
      <c r="N1074" s="22">
        <f t="shared" si="294"/>
        <v>0</v>
      </c>
      <c r="O1074" s="22">
        <f t="shared" si="295"/>
        <v>0</v>
      </c>
      <c r="P1074" s="35">
        <f>'Data Entry'!I1074</f>
        <v>0</v>
      </c>
      <c r="Q1074" s="35">
        <f>'Data Entry'!J1074</f>
        <v>0</v>
      </c>
      <c r="R1074" s="35">
        <f>'Data Entry'!K1074</f>
        <v>0</v>
      </c>
      <c r="S1074" s="35">
        <f>'Data Entry'!L1074</f>
        <v>0</v>
      </c>
      <c r="T1074" s="35">
        <f t="shared" si="296"/>
        <v>0</v>
      </c>
      <c r="U1074" s="35">
        <f t="shared" si="297"/>
        <v>0</v>
      </c>
      <c r="V1074" s="35" t="e">
        <f t="shared" si="298"/>
        <v>#DIV/0!</v>
      </c>
      <c r="W1074" s="35" t="e">
        <f t="shared" si="299"/>
        <v>#DIV/0!</v>
      </c>
      <c r="X1074" s="35">
        <f t="shared" si="300"/>
        <v>0</v>
      </c>
      <c r="Y1074" s="35">
        <f t="shared" si="301"/>
        <v>0</v>
      </c>
      <c r="Z1074" s="35">
        <f t="shared" si="302"/>
        <v>0</v>
      </c>
      <c r="AA1074" s="35">
        <f t="shared" si="303"/>
        <v>0</v>
      </c>
      <c r="AB1074" s="21">
        <f>'Data Entry'!S1074</f>
        <v>0</v>
      </c>
      <c r="AC1074" s="21">
        <f>'Data Entry'!T1074</f>
        <v>0</v>
      </c>
      <c r="AD1074" s="21">
        <f>'Data Entry'!U1074</f>
        <v>0</v>
      </c>
      <c r="AE1074" s="21">
        <f t="shared" si="304"/>
        <v>0</v>
      </c>
      <c r="AF1074" s="13">
        <f>'Data Entry'!V1074</f>
        <v>0</v>
      </c>
      <c r="AG1074" s="13">
        <f t="shared" si="305"/>
        <v>0</v>
      </c>
      <c r="AH1074" s="13">
        <f>'Data Entry'!W1074</f>
        <v>0</v>
      </c>
      <c r="AI1074" s="13">
        <f>'Data Entry'!X1074</f>
        <v>0</v>
      </c>
      <c r="AJ1074" s="13">
        <f>'Data Entry'!Y1074</f>
        <v>0</v>
      </c>
      <c r="AK1074" s="13">
        <f>'Data Entry'!Z1074</f>
        <v>0</v>
      </c>
    </row>
    <row r="1075" spans="1:37">
      <c r="A1075" s="34">
        <f>'Data Entry'!A1075</f>
        <v>0</v>
      </c>
      <c r="B1075" s="34">
        <f>'Data Entry'!B1075</f>
        <v>0</v>
      </c>
      <c r="C1075" s="20">
        <f>IF('Data Entry'!C1075="red",1,IF('Data Entry'!C1075="blue",2,0))</f>
        <v>0</v>
      </c>
      <c r="D1075" s="22">
        <f>'Data Entry'!D1075</f>
        <v>0</v>
      </c>
      <c r="E1075" s="22">
        <f>'Data Entry'!E1075</f>
        <v>0</v>
      </c>
      <c r="F1075" s="22">
        <f>'Data Entry'!F1075</f>
        <v>0</v>
      </c>
      <c r="G1075" s="22">
        <f>'Data Entry'!G1075</f>
        <v>0</v>
      </c>
      <c r="H1075" s="22">
        <f>'Data Entry'!H1075</f>
        <v>0</v>
      </c>
      <c r="I1075" s="22">
        <f t="shared" si="289"/>
        <v>0</v>
      </c>
      <c r="J1075" s="22">
        <f t="shared" si="290"/>
        <v>0</v>
      </c>
      <c r="K1075" s="22">
        <f t="shared" si="291"/>
        <v>0</v>
      </c>
      <c r="L1075" s="22">
        <f t="shared" si="292"/>
        <v>0</v>
      </c>
      <c r="M1075" s="22">
        <f t="shared" si="293"/>
        <v>0</v>
      </c>
      <c r="N1075" s="22">
        <f t="shared" si="294"/>
        <v>0</v>
      </c>
      <c r="O1075" s="22">
        <f t="shared" si="295"/>
        <v>0</v>
      </c>
      <c r="P1075" s="35">
        <f>'Data Entry'!I1075</f>
        <v>0</v>
      </c>
      <c r="Q1075" s="35">
        <f>'Data Entry'!J1075</f>
        <v>0</v>
      </c>
      <c r="R1075" s="35">
        <f>'Data Entry'!K1075</f>
        <v>0</v>
      </c>
      <c r="S1075" s="35">
        <f>'Data Entry'!L1075</f>
        <v>0</v>
      </c>
      <c r="T1075" s="35">
        <f t="shared" si="296"/>
        <v>0</v>
      </c>
      <c r="U1075" s="35">
        <f t="shared" si="297"/>
        <v>0</v>
      </c>
      <c r="V1075" s="35" t="e">
        <f t="shared" si="298"/>
        <v>#DIV/0!</v>
      </c>
      <c r="W1075" s="35" t="e">
        <f t="shared" si="299"/>
        <v>#DIV/0!</v>
      </c>
      <c r="X1075" s="35">
        <f t="shared" si="300"/>
        <v>0</v>
      </c>
      <c r="Y1075" s="35">
        <f t="shared" si="301"/>
        <v>0</v>
      </c>
      <c r="Z1075" s="35">
        <f t="shared" si="302"/>
        <v>0</v>
      </c>
      <c r="AA1075" s="35">
        <f t="shared" si="303"/>
        <v>0</v>
      </c>
      <c r="AB1075" s="21">
        <f>'Data Entry'!S1075</f>
        <v>0</v>
      </c>
      <c r="AC1075" s="21">
        <f>'Data Entry'!T1075</f>
        <v>0</v>
      </c>
      <c r="AD1075" s="21">
        <f>'Data Entry'!U1075</f>
        <v>0</v>
      </c>
      <c r="AE1075" s="21">
        <f t="shared" si="304"/>
        <v>0</v>
      </c>
      <c r="AF1075" s="13">
        <f>'Data Entry'!V1075</f>
        <v>0</v>
      </c>
      <c r="AG1075" s="13">
        <f t="shared" si="305"/>
        <v>0</v>
      </c>
      <c r="AH1075" s="13">
        <f>'Data Entry'!W1075</f>
        <v>0</v>
      </c>
      <c r="AI1075" s="13">
        <f>'Data Entry'!X1075</f>
        <v>0</v>
      </c>
      <c r="AJ1075" s="13">
        <f>'Data Entry'!Y1075</f>
        <v>0</v>
      </c>
      <c r="AK1075" s="13">
        <f>'Data Entry'!Z1075</f>
        <v>0</v>
      </c>
    </row>
    <row r="1076" spans="1:37">
      <c r="A1076" s="34">
        <f>'Data Entry'!A1076</f>
        <v>0</v>
      </c>
      <c r="B1076" s="34">
        <f>'Data Entry'!B1076</f>
        <v>0</v>
      </c>
      <c r="C1076" s="20">
        <f>IF('Data Entry'!C1076="red",1,IF('Data Entry'!C1076="blue",2,0))</f>
        <v>0</v>
      </c>
      <c r="D1076" s="22">
        <f>'Data Entry'!D1076</f>
        <v>0</v>
      </c>
      <c r="E1076" s="22">
        <f>'Data Entry'!E1076</f>
        <v>0</v>
      </c>
      <c r="F1076" s="22">
        <f>'Data Entry'!F1076</f>
        <v>0</v>
      </c>
      <c r="G1076" s="22">
        <f>'Data Entry'!G1076</f>
        <v>0</v>
      </c>
      <c r="H1076" s="22">
        <f>'Data Entry'!H1076</f>
        <v>0</v>
      </c>
      <c r="I1076" s="22">
        <f t="shared" si="289"/>
        <v>0</v>
      </c>
      <c r="J1076" s="22">
        <f t="shared" si="290"/>
        <v>0</v>
      </c>
      <c r="K1076" s="22">
        <f t="shared" si="291"/>
        <v>0</v>
      </c>
      <c r="L1076" s="22">
        <f t="shared" si="292"/>
        <v>0</v>
      </c>
      <c r="M1076" s="22">
        <f t="shared" si="293"/>
        <v>0</v>
      </c>
      <c r="N1076" s="22">
        <f t="shared" si="294"/>
        <v>0</v>
      </c>
      <c r="O1076" s="22">
        <f t="shared" si="295"/>
        <v>0</v>
      </c>
      <c r="P1076" s="35">
        <f>'Data Entry'!I1076</f>
        <v>0</v>
      </c>
      <c r="Q1076" s="35">
        <f>'Data Entry'!J1076</f>
        <v>0</v>
      </c>
      <c r="R1076" s="35">
        <f>'Data Entry'!K1076</f>
        <v>0</v>
      </c>
      <c r="S1076" s="35">
        <f>'Data Entry'!L1076</f>
        <v>0</v>
      </c>
      <c r="T1076" s="35">
        <f t="shared" si="296"/>
        <v>0</v>
      </c>
      <c r="U1076" s="35">
        <f t="shared" si="297"/>
        <v>0</v>
      </c>
      <c r="V1076" s="35" t="e">
        <f t="shared" si="298"/>
        <v>#DIV/0!</v>
      </c>
      <c r="W1076" s="35" t="e">
        <f t="shared" si="299"/>
        <v>#DIV/0!</v>
      </c>
      <c r="X1076" s="35">
        <f t="shared" si="300"/>
        <v>0</v>
      </c>
      <c r="Y1076" s="35">
        <f t="shared" si="301"/>
        <v>0</v>
      </c>
      <c r="Z1076" s="35">
        <f t="shared" si="302"/>
        <v>0</v>
      </c>
      <c r="AA1076" s="35">
        <f t="shared" si="303"/>
        <v>0</v>
      </c>
      <c r="AB1076" s="21">
        <f>'Data Entry'!S1076</f>
        <v>0</v>
      </c>
      <c r="AC1076" s="21">
        <f>'Data Entry'!T1076</f>
        <v>0</v>
      </c>
      <c r="AD1076" s="21">
        <f>'Data Entry'!U1076</f>
        <v>0</v>
      </c>
      <c r="AE1076" s="21">
        <f t="shared" si="304"/>
        <v>0</v>
      </c>
      <c r="AF1076" s="13">
        <f>'Data Entry'!V1076</f>
        <v>0</v>
      </c>
      <c r="AG1076" s="13">
        <f t="shared" si="305"/>
        <v>0</v>
      </c>
      <c r="AH1076" s="13">
        <f>'Data Entry'!W1076</f>
        <v>0</v>
      </c>
      <c r="AI1076" s="13">
        <f>'Data Entry'!X1076</f>
        <v>0</v>
      </c>
      <c r="AJ1076" s="13">
        <f>'Data Entry'!Y1076</f>
        <v>0</v>
      </c>
      <c r="AK1076" s="13">
        <f>'Data Entry'!Z1076</f>
        <v>0</v>
      </c>
    </row>
    <row r="1077" spans="1:37">
      <c r="A1077" s="34">
        <f>'Data Entry'!A1077</f>
        <v>0</v>
      </c>
      <c r="B1077" s="34">
        <f>'Data Entry'!B1077</f>
        <v>0</v>
      </c>
      <c r="C1077" s="20">
        <f>IF('Data Entry'!C1077="red",1,IF('Data Entry'!C1077="blue",2,0))</f>
        <v>0</v>
      </c>
      <c r="D1077" s="22">
        <f>'Data Entry'!D1077</f>
        <v>0</v>
      </c>
      <c r="E1077" s="22">
        <f>'Data Entry'!E1077</f>
        <v>0</v>
      </c>
      <c r="F1077" s="22">
        <f>'Data Entry'!F1077</f>
        <v>0</v>
      </c>
      <c r="G1077" s="22">
        <f>'Data Entry'!G1077</f>
        <v>0</v>
      </c>
      <c r="H1077" s="22">
        <f>'Data Entry'!H1077</f>
        <v>0</v>
      </c>
      <c r="I1077" s="22">
        <f t="shared" si="289"/>
        <v>0</v>
      </c>
      <c r="J1077" s="22">
        <f t="shared" si="290"/>
        <v>0</v>
      </c>
      <c r="K1077" s="22">
        <f t="shared" si="291"/>
        <v>0</v>
      </c>
      <c r="L1077" s="22">
        <f t="shared" si="292"/>
        <v>0</v>
      </c>
      <c r="M1077" s="22">
        <f t="shared" si="293"/>
        <v>0</v>
      </c>
      <c r="N1077" s="22">
        <f t="shared" si="294"/>
        <v>0</v>
      </c>
      <c r="O1077" s="22">
        <f t="shared" si="295"/>
        <v>0</v>
      </c>
      <c r="P1077" s="35">
        <f>'Data Entry'!I1077</f>
        <v>0</v>
      </c>
      <c r="Q1077" s="35">
        <f>'Data Entry'!J1077</f>
        <v>0</v>
      </c>
      <c r="R1077" s="35">
        <f>'Data Entry'!K1077</f>
        <v>0</v>
      </c>
      <c r="S1077" s="35">
        <f>'Data Entry'!L1077</f>
        <v>0</v>
      </c>
      <c r="T1077" s="35">
        <f t="shared" si="296"/>
        <v>0</v>
      </c>
      <c r="U1077" s="35">
        <f t="shared" si="297"/>
        <v>0</v>
      </c>
      <c r="V1077" s="35" t="e">
        <f t="shared" si="298"/>
        <v>#DIV/0!</v>
      </c>
      <c r="W1077" s="35" t="e">
        <f t="shared" si="299"/>
        <v>#DIV/0!</v>
      </c>
      <c r="X1077" s="35">
        <f t="shared" si="300"/>
        <v>0</v>
      </c>
      <c r="Y1077" s="35">
        <f t="shared" si="301"/>
        <v>0</v>
      </c>
      <c r="Z1077" s="35">
        <f t="shared" si="302"/>
        <v>0</v>
      </c>
      <c r="AA1077" s="35">
        <f t="shared" si="303"/>
        <v>0</v>
      </c>
      <c r="AB1077" s="21">
        <f>'Data Entry'!S1077</f>
        <v>0</v>
      </c>
      <c r="AC1077" s="21">
        <f>'Data Entry'!T1077</f>
        <v>0</v>
      </c>
      <c r="AD1077" s="21">
        <f>'Data Entry'!U1077</f>
        <v>0</v>
      </c>
      <c r="AE1077" s="21">
        <f t="shared" si="304"/>
        <v>0</v>
      </c>
      <c r="AF1077" s="13">
        <f>'Data Entry'!V1077</f>
        <v>0</v>
      </c>
      <c r="AG1077" s="13">
        <f t="shared" si="305"/>
        <v>0</v>
      </c>
      <c r="AH1077" s="13">
        <f>'Data Entry'!W1077</f>
        <v>0</v>
      </c>
      <c r="AI1077" s="13">
        <f>'Data Entry'!X1077</f>
        <v>0</v>
      </c>
      <c r="AJ1077" s="13">
        <f>'Data Entry'!Y1077</f>
        <v>0</v>
      </c>
      <c r="AK1077" s="13">
        <f>'Data Entry'!Z1077</f>
        <v>0</v>
      </c>
    </row>
    <row r="1078" spans="1:37">
      <c r="A1078" s="34">
        <f>'Data Entry'!A1078</f>
        <v>0</v>
      </c>
      <c r="B1078" s="34">
        <f>'Data Entry'!B1078</f>
        <v>0</v>
      </c>
      <c r="C1078" s="20">
        <f>IF('Data Entry'!C1078="red",1,IF('Data Entry'!C1078="blue",2,0))</f>
        <v>0</v>
      </c>
      <c r="D1078" s="22">
        <f>'Data Entry'!D1078</f>
        <v>0</v>
      </c>
      <c r="E1078" s="22">
        <f>'Data Entry'!E1078</f>
        <v>0</v>
      </c>
      <c r="F1078" s="22">
        <f>'Data Entry'!F1078</f>
        <v>0</v>
      </c>
      <c r="G1078" s="22">
        <f>'Data Entry'!G1078</f>
        <v>0</v>
      </c>
      <c r="H1078" s="22">
        <f>'Data Entry'!H1078</f>
        <v>0</v>
      </c>
      <c r="I1078" s="22">
        <f t="shared" si="289"/>
        <v>0</v>
      </c>
      <c r="J1078" s="22">
        <f t="shared" si="290"/>
        <v>0</v>
      </c>
      <c r="K1078" s="22">
        <f t="shared" si="291"/>
        <v>0</v>
      </c>
      <c r="L1078" s="22">
        <f t="shared" si="292"/>
        <v>0</v>
      </c>
      <c r="M1078" s="22">
        <f t="shared" si="293"/>
        <v>0</v>
      </c>
      <c r="N1078" s="22">
        <f t="shared" si="294"/>
        <v>0</v>
      </c>
      <c r="O1078" s="22">
        <f t="shared" si="295"/>
        <v>0</v>
      </c>
      <c r="P1078" s="35">
        <f>'Data Entry'!I1078</f>
        <v>0</v>
      </c>
      <c r="Q1078" s="35">
        <f>'Data Entry'!J1078</f>
        <v>0</v>
      </c>
      <c r="R1078" s="35">
        <f>'Data Entry'!K1078</f>
        <v>0</v>
      </c>
      <c r="S1078" s="35">
        <f>'Data Entry'!L1078</f>
        <v>0</v>
      </c>
      <c r="T1078" s="35">
        <f t="shared" si="296"/>
        <v>0</v>
      </c>
      <c r="U1078" s="35">
        <f t="shared" si="297"/>
        <v>0</v>
      </c>
      <c r="V1078" s="35" t="e">
        <f t="shared" si="298"/>
        <v>#DIV/0!</v>
      </c>
      <c r="W1078" s="35" t="e">
        <f t="shared" si="299"/>
        <v>#DIV/0!</v>
      </c>
      <c r="X1078" s="35">
        <f t="shared" si="300"/>
        <v>0</v>
      </c>
      <c r="Y1078" s="35">
        <f t="shared" si="301"/>
        <v>0</v>
      </c>
      <c r="Z1078" s="35">
        <f t="shared" si="302"/>
        <v>0</v>
      </c>
      <c r="AA1078" s="35">
        <f t="shared" si="303"/>
        <v>0</v>
      </c>
      <c r="AB1078" s="21">
        <f>'Data Entry'!S1078</f>
        <v>0</v>
      </c>
      <c r="AC1078" s="21">
        <f>'Data Entry'!T1078</f>
        <v>0</v>
      </c>
      <c r="AD1078" s="21">
        <f>'Data Entry'!U1078</f>
        <v>0</v>
      </c>
      <c r="AE1078" s="21">
        <f t="shared" si="304"/>
        <v>0</v>
      </c>
      <c r="AF1078" s="13">
        <f>'Data Entry'!V1078</f>
        <v>0</v>
      </c>
      <c r="AG1078" s="13">
        <f t="shared" si="305"/>
        <v>0</v>
      </c>
      <c r="AH1078" s="13">
        <f>'Data Entry'!W1078</f>
        <v>0</v>
      </c>
      <c r="AI1078" s="13">
        <f>'Data Entry'!X1078</f>
        <v>0</v>
      </c>
      <c r="AJ1078" s="13">
        <f>'Data Entry'!Y1078</f>
        <v>0</v>
      </c>
      <c r="AK1078" s="13">
        <f>'Data Entry'!Z1078</f>
        <v>0</v>
      </c>
    </row>
    <row r="1079" spans="1:37">
      <c r="A1079" s="34">
        <f>'Data Entry'!A1079</f>
        <v>0</v>
      </c>
      <c r="B1079" s="34">
        <f>'Data Entry'!B1079</f>
        <v>0</v>
      </c>
      <c r="C1079" s="20">
        <f>IF('Data Entry'!C1079="red",1,IF('Data Entry'!C1079="blue",2,0))</f>
        <v>0</v>
      </c>
      <c r="D1079" s="22">
        <f>'Data Entry'!D1079</f>
        <v>0</v>
      </c>
      <c r="E1079" s="22">
        <f>'Data Entry'!E1079</f>
        <v>0</v>
      </c>
      <c r="F1079" s="22">
        <f>'Data Entry'!F1079</f>
        <v>0</v>
      </c>
      <c r="G1079" s="22">
        <f>'Data Entry'!G1079</f>
        <v>0</v>
      </c>
      <c r="H1079" s="22">
        <f>'Data Entry'!H1079</f>
        <v>0</v>
      </c>
      <c r="I1079" s="22">
        <f t="shared" si="289"/>
        <v>0</v>
      </c>
      <c r="J1079" s="22">
        <f t="shared" si="290"/>
        <v>0</v>
      </c>
      <c r="K1079" s="22">
        <f t="shared" si="291"/>
        <v>0</v>
      </c>
      <c r="L1079" s="22">
        <f t="shared" si="292"/>
        <v>0</v>
      </c>
      <c r="M1079" s="22">
        <f t="shared" si="293"/>
        <v>0</v>
      </c>
      <c r="N1079" s="22">
        <f t="shared" si="294"/>
        <v>0</v>
      </c>
      <c r="O1079" s="22">
        <f t="shared" si="295"/>
        <v>0</v>
      </c>
      <c r="P1079" s="35">
        <f>'Data Entry'!I1079</f>
        <v>0</v>
      </c>
      <c r="Q1079" s="35">
        <f>'Data Entry'!J1079</f>
        <v>0</v>
      </c>
      <c r="R1079" s="35">
        <f>'Data Entry'!K1079</f>
        <v>0</v>
      </c>
      <c r="S1079" s="35">
        <f>'Data Entry'!L1079</f>
        <v>0</v>
      </c>
      <c r="T1079" s="35">
        <f t="shared" si="296"/>
        <v>0</v>
      </c>
      <c r="U1079" s="35">
        <f t="shared" si="297"/>
        <v>0</v>
      </c>
      <c r="V1079" s="35" t="e">
        <f t="shared" si="298"/>
        <v>#DIV/0!</v>
      </c>
      <c r="W1079" s="35" t="e">
        <f t="shared" si="299"/>
        <v>#DIV/0!</v>
      </c>
      <c r="X1079" s="35">
        <f t="shared" si="300"/>
        <v>0</v>
      </c>
      <c r="Y1079" s="35">
        <f t="shared" si="301"/>
        <v>0</v>
      </c>
      <c r="Z1079" s="35">
        <f t="shared" si="302"/>
        <v>0</v>
      </c>
      <c r="AA1079" s="35">
        <f t="shared" si="303"/>
        <v>0</v>
      </c>
      <c r="AB1079" s="21">
        <f>'Data Entry'!S1079</f>
        <v>0</v>
      </c>
      <c r="AC1079" s="21">
        <f>'Data Entry'!T1079</f>
        <v>0</v>
      </c>
      <c r="AD1079" s="21">
        <f>'Data Entry'!U1079</f>
        <v>0</v>
      </c>
      <c r="AE1079" s="21">
        <f t="shared" si="304"/>
        <v>0</v>
      </c>
      <c r="AF1079" s="13">
        <f>'Data Entry'!V1079</f>
        <v>0</v>
      </c>
      <c r="AG1079" s="13">
        <f t="shared" si="305"/>
        <v>0</v>
      </c>
      <c r="AH1079" s="13">
        <f>'Data Entry'!W1079</f>
        <v>0</v>
      </c>
      <c r="AI1079" s="13">
        <f>'Data Entry'!X1079</f>
        <v>0</v>
      </c>
      <c r="AJ1079" s="13">
        <f>'Data Entry'!Y1079</f>
        <v>0</v>
      </c>
      <c r="AK1079" s="13">
        <f>'Data Entry'!Z1079</f>
        <v>0</v>
      </c>
    </row>
    <row r="1080" spans="1:37">
      <c r="A1080" s="34">
        <f>'Data Entry'!A1080</f>
        <v>0</v>
      </c>
      <c r="B1080" s="34">
        <f>'Data Entry'!B1080</f>
        <v>0</v>
      </c>
      <c r="C1080" s="20">
        <f>IF('Data Entry'!C1080="red",1,IF('Data Entry'!C1080="blue",2,0))</f>
        <v>0</v>
      </c>
      <c r="D1080" s="22">
        <f>'Data Entry'!D1080</f>
        <v>0</v>
      </c>
      <c r="E1080" s="22">
        <f>'Data Entry'!E1080</f>
        <v>0</v>
      </c>
      <c r="F1080" s="22">
        <f>'Data Entry'!F1080</f>
        <v>0</v>
      </c>
      <c r="G1080" s="22">
        <f>'Data Entry'!G1080</f>
        <v>0</v>
      </c>
      <c r="H1080" s="22">
        <f>'Data Entry'!H1080</f>
        <v>0</v>
      </c>
      <c r="I1080" s="22">
        <f t="shared" si="289"/>
        <v>0</v>
      </c>
      <c r="J1080" s="22">
        <f t="shared" si="290"/>
        <v>0</v>
      </c>
      <c r="K1080" s="22">
        <f t="shared" si="291"/>
        <v>0</v>
      </c>
      <c r="L1080" s="22">
        <f t="shared" si="292"/>
        <v>0</v>
      </c>
      <c r="M1080" s="22">
        <f t="shared" si="293"/>
        <v>0</v>
      </c>
      <c r="N1080" s="22">
        <f t="shared" si="294"/>
        <v>0</v>
      </c>
      <c r="O1080" s="22">
        <f t="shared" si="295"/>
        <v>0</v>
      </c>
      <c r="P1080" s="35">
        <f>'Data Entry'!I1080</f>
        <v>0</v>
      </c>
      <c r="Q1080" s="35">
        <f>'Data Entry'!J1080</f>
        <v>0</v>
      </c>
      <c r="R1080" s="35">
        <f>'Data Entry'!K1080</f>
        <v>0</v>
      </c>
      <c r="S1080" s="35">
        <f>'Data Entry'!L1080</f>
        <v>0</v>
      </c>
      <c r="T1080" s="35">
        <f t="shared" si="296"/>
        <v>0</v>
      </c>
      <c r="U1080" s="35">
        <f t="shared" si="297"/>
        <v>0</v>
      </c>
      <c r="V1080" s="35" t="e">
        <f t="shared" si="298"/>
        <v>#DIV/0!</v>
      </c>
      <c r="W1080" s="35" t="e">
        <f t="shared" si="299"/>
        <v>#DIV/0!</v>
      </c>
      <c r="X1080" s="35">
        <f t="shared" si="300"/>
        <v>0</v>
      </c>
      <c r="Y1080" s="35">
        <f t="shared" si="301"/>
        <v>0</v>
      </c>
      <c r="Z1080" s="35">
        <f t="shared" si="302"/>
        <v>0</v>
      </c>
      <c r="AA1080" s="35">
        <f t="shared" si="303"/>
        <v>0</v>
      </c>
      <c r="AB1080" s="21">
        <f>'Data Entry'!S1080</f>
        <v>0</v>
      </c>
      <c r="AC1080" s="21">
        <f>'Data Entry'!T1080</f>
        <v>0</v>
      </c>
      <c r="AD1080" s="21">
        <f>'Data Entry'!U1080</f>
        <v>0</v>
      </c>
      <c r="AE1080" s="21">
        <f t="shared" si="304"/>
        <v>0</v>
      </c>
      <c r="AF1080" s="13">
        <f>'Data Entry'!V1080</f>
        <v>0</v>
      </c>
      <c r="AG1080" s="13">
        <f t="shared" si="305"/>
        <v>0</v>
      </c>
      <c r="AH1080" s="13">
        <f>'Data Entry'!W1080</f>
        <v>0</v>
      </c>
      <c r="AI1080" s="13">
        <f>'Data Entry'!X1080</f>
        <v>0</v>
      </c>
      <c r="AJ1080" s="13">
        <f>'Data Entry'!Y1080</f>
        <v>0</v>
      </c>
      <c r="AK1080" s="13">
        <f>'Data Entry'!Z1080</f>
        <v>0</v>
      </c>
    </row>
    <row r="1081" spans="1:37">
      <c r="A1081" s="34">
        <f>'Data Entry'!A1081</f>
        <v>0</v>
      </c>
      <c r="B1081" s="34">
        <f>'Data Entry'!B1081</f>
        <v>0</v>
      </c>
      <c r="C1081" s="20">
        <f>IF('Data Entry'!C1081="red",1,IF('Data Entry'!C1081="blue",2,0))</f>
        <v>0</v>
      </c>
      <c r="D1081" s="22">
        <f>'Data Entry'!D1081</f>
        <v>0</v>
      </c>
      <c r="E1081" s="22">
        <f>'Data Entry'!E1081</f>
        <v>0</v>
      </c>
      <c r="F1081" s="22">
        <f>'Data Entry'!F1081</f>
        <v>0</v>
      </c>
      <c r="G1081" s="22">
        <f>'Data Entry'!G1081</f>
        <v>0</v>
      </c>
      <c r="H1081" s="22">
        <f>'Data Entry'!H1081</f>
        <v>0</v>
      </c>
      <c r="I1081" s="22">
        <f t="shared" si="289"/>
        <v>0</v>
      </c>
      <c r="J1081" s="22">
        <f t="shared" si="290"/>
        <v>0</v>
      </c>
      <c r="K1081" s="22">
        <f t="shared" si="291"/>
        <v>0</v>
      </c>
      <c r="L1081" s="22">
        <f t="shared" si="292"/>
        <v>0</v>
      </c>
      <c r="M1081" s="22">
        <f t="shared" si="293"/>
        <v>0</v>
      </c>
      <c r="N1081" s="22">
        <f t="shared" si="294"/>
        <v>0</v>
      </c>
      <c r="O1081" s="22">
        <f t="shared" si="295"/>
        <v>0</v>
      </c>
      <c r="P1081" s="35">
        <f>'Data Entry'!I1081</f>
        <v>0</v>
      </c>
      <c r="Q1081" s="35">
        <f>'Data Entry'!J1081</f>
        <v>0</v>
      </c>
      <c r="R1081" s="35">
        <f>'Data Entry'!K1081</f>
        <v>0</v>
      </c>
      <c r="S1081" s="35">
        <f>'Data Entry'!L1081</f>
        <v>0</v>
      </c>
      <c r="T1081" s="35">
        <f t="shared" si="296"/>
        <v>0</v>
      </c>
      <c r="U1081" s="35">
        <f t="shared" si="297"/>
        <v>0</v>
      </c>
      <c r="V1081" s="35" t="e">
        <f t="shared" si="298"/>
        <v>#DIV/0!</v>
      </c>
      <c r="W1081" s="35" t="e">
        <f t="shared" si="299"/>
        <v>#DIV/0!</v>
      </c>
      <c r="X1081" s="35">
        <f t="shared" si="300"/>
        <v>0</v>
      </c>
      <c r="Y1081" s="35">
        <f t="shared" si="301"/>
        <v>0</v>
      </c>
      <c r="Z1081" s="35">
        <f t="shared" si="302"/>
        <v>0</v>
      </c>
      <c r="AA1081" s="35">
        <f t="shared" si="303"/>
        <v>0</v>
      </c>
      <c r="AB1081" s="21">
        <f>'Data Entry'!S1081</f>
        <v>0</v>
      </c>
      <c r="AC1081" s="21">
        <f>'Data Entry'!T1081</f>
        <v>0</v>
      </c>
      <c r="AD1081" s="21">
        <f>'Data Entry'!U1081</f>
        <v>0</v>
      </c>
      <c r="AE1081" s="21">
        <f t="shared" si="304"/>
        <v>0</v>
      </c>
      <c r="AF1081" s="13">
        <f>'Data Entry'!V1081</f>
        <v>0</v>
      </c>
      <c r="AG1081" s="13">
        <f t="shared" si="305"/>
        <v>0</v>
      </c>
      <c r="AH1081" s="13">
        <f>'Data Entry'!W1081</f>
        <v>0</v>
      </c>
      <c r="AI1081" s="13">
        <f>'Data Entry'!X1081</f>
        <v>0</v>
      </c>
      <c r="AJ1081" s="13">
        <f>'Data Entry'!Y1081</f>
        <v>0</v>
      </c>
      <c r="AK1081" s="13">
        <f>'Data Entry'!Z1081</f>
        <v>0</v>
      </c>
    </row>
    <row r="1082" spans="1:37">
      <c r="A1082" s="34">
        <f>'Data Entry'!A1082</f>
        <v>0</v>
      </c>
      <c r="B1082" s="34">
        <f>'Data Entry'!B1082</f>
        <v>0</v>
      </c>
      <c r="C1082" s="20">
        <f>IF('Data Entry'!C1082="red",1,IF('Data Entry'!C1082="blue",2,0))</f>
        <v>0</v>
      </c>
      <c r="D1082" s="22">
        <f>'Data Entry'!D1082</f>
        <v>0</v>
      </c>
      <c r="E1082" s="22">
        <f>'Data Entry'!E1082</f>
        <v>0</v>
      </c>
      <c r="F1082" s="22">
        <f>'Data Entry'!F1082</f>
        <v>0</v>
      </c>
      <c r="G1082" s="22">
        <f>'Data Entry'!G1082</f>
        <v>0</v>
      </c>
      <c r="H1082" s="22">
        <f>'Data Entry'!H1082</f>
        <v>0</v>
      </c>
      <c r="I1082" s="22">
        <f t="shared" si="289"/>
        <v>0</v>
      </c>
      <c r="J1082" s="22">
        <f t="shared" si="290"/>
        <v>0</v>
      </c>
      <c r="K1082" s="22">
        <f t="shared" si="291"/>
        <v>0</v>
      </c>
      <c r="L1082" s="22">
        <f t="shared" si="292"/>
        <v>0</v>
      </c>
      <c r="M1082" s="22">
        <f t="shared" si="293"/>
        <v>0</v>
      </c>
      <c r="N1082" s="22">
        <f t="shared" si="294"/>
        <v>0</v>
      </c>
      <c r="O1082" s="22">
        <f t="shared" si="295"/>
        <v>0</v>
      </c>
      <c r="P1082" s="35">
        <f>'Data Entry'!I1082</f>
        <v>0</v>
      </c>
      <c r="Q1082" s="35">
        <f>'Data Entry'!J1082</f>
        <v>0</v>
      </c>
      <c r="R1082" s="35">
        <f>'Data Entry'!K1082</f>
        <v>0</v>
      </c>
      <c r="S1082" s="35">
        <f>'Data Entry'!L1082</f>
        <v>0</v>
      </c>
      <c r="T1082" s="35">
        <f t="shared" si="296"/>
        <v>0</v>
      </c>
      <c r="U1082" s="35">
        <f t="shared" si="297"/>
        <v>0</v>
      </c>
      <c r="V1082" s="35" t="e">
        <f t="shared" si="298"/>
        <v>#DIV/0!</v>
      </c>
      <c r="W1082" s="35" t="e">
        <f t="shared" si="299"/>
        <v>#DIV/0!</v>
      </c>
      <c r="X1082" s="35">
        <f t="shared" si="300"/>
        <v>0</v>
      </c>
      <c r="Y1082" s="35">
        <f t="shared" si="301"/>
        <v>0</v>
      </c>
      <c r="Z1082" s="35">
        <f t="shared" si="302"/>
        <v>0</v>
      </c>
      <c r="AA1082" s="35">
        <f t="shared" si="303"/>
        <v>0</v>
      </c>
      <c r="AB1082" s="21">
        <f>'Data Entry'!S1082</f>
        <v>0</v>
      </c>
      <c r="AC1082" s="21">
        <f>'Data Entry'!T1082</f>
        <v>0</v>
      </c>
      <c r="AD1082" s="21">
        <f>'Data Entry'!U1082</f>
        <v>0</v>
      </c>
      <c r="AE1082" s="21">
        <f t="shared" si="304"/>
        <v>0</v>
      </c>
      <c r="AF1082" s="13">
        <f>'Data Entry'!V1082</f>
        <v>0</v>
      </c>
      <c r="AG1082" s="13">
        <f t="shared" si="305"/>
        <v>0</v>
      </c>
      <c r="AH1082" s="13">
        <f>'Data Entry'!W1082</f>
        <v>0</v>
      </c>
      <c r="AI1082" s="13">
        <f>'Data Entry'!X1082</f>
        <v>0</v>
      </c>
      <c r="AJ1082" s="13">
        <f>'Data Entry'!Y1082</f>
        <v>0</v>
      </c>
      <c r="AK1082" s="13">
        <f>'Data Entry'!Z1082</f>
        <v>0</v>
      </c>
    </row>
    <row r="1083" spans="1:37">
      <c r="A1083" s="34">
        <f>'Data Entry'!A1083</f>
        <v>0</v>
      </c>
      <c r="B1083" s="34">
        <f>'Data Entry'!B1083</f>
        <v>0</v>
      </c>
      <c r="C1083" s="20">
        <f>IF('Data Entry'!C1083="red",1,IF('Data Entry'!C1083="blue",2,0))</f>
        <v>0</v>
      </c>
      <c r="D1083" s="22">
        <f>'Data Entry'!D1083</f>
        <v>0</v>
      </c>
      <c r="E1083" s="22">
        <f>'Data Entry'!E1083</f>
        <v>0</v>
      </c>
      <c r="F1083" s="22">
        <f>'Data Entry'!F1083</f>
        <v>0</v>
      </c>
      <c r="G1083" s="22">
        <f>'Data Entry'!G1083</f>
        <v>0</v>
      </c>
      <c r="H1083" s="22">
        <f>'Data Entry'!H1083</f>
        <v>0</v>
      </c>
      <c r="I1083" s="22">
        <f t="shared" si="289"/>
        <v>0</v>
      </c>
      <c r="J1083" s="22">
        <f t="shared" si="290"/>
        <v>0</v>
      </c>
      <c r="K1083" s="22">
        <f t="shared" si="291"/>
        <v>0</v>
      </c>
      <c r="L1083" s="22">
        <f t="shared" si="292"/>
        <v>0</v>
      </c>
      <c r="M1083" s="22">
        <f t="shared" si="293"/>
        <v>0</v>
      </c>
      <c r="N1083" s="22">
        <f t="shared" si="294"/>
        <v>0</v>
      </c>
      <c r="O1083" s="22">
        <f t="shared" si="295"/>
        <v>0</v>
      </c>
      <c r="P1083" s="35">
        <f>'Data Entry'!I1083</f>
        <v>0</v>
      </c>
      <c r="Q1083" s="35">
        <f>'Data Entry'!J1083</f>
        <v>0</v>
      </c>
      <c r="R1083" s="35">
        <f>'Data Entry'!K1083</f>
        <v>0</v>
      </c>
      <c r="S1083" s="35">
        <f>'Data Entry'!L1083</f>
        <v>0</v>
      </c>
      <c r="T1083" s="35">
        <f t="shared" si="296"/>
        <v>0</v>
      </c>
      <c r="U1083" s="35">
        <f t="shared" si="297"/>
        <v>0</v>
      </c>
      <c r="V1083" s="35" t="e">
        <f t="shared" si="298"/>
        <v>#DIV/0!</v>
      </c>
      <c r="W1083" s="35" t="e">
        <f t="shared" si="299"/>
        <v>#DIV/0!</v>
      </c>
      <c r="X1083" s="35">
        <f t="shared" si="300"/>
        <v>0</v>
      </c>
      <c r="Y1083" s="35">
        <f t="shared" si="301"/>
        <v>0</v>
      </c>
      <c r="Z1083" s="35">
        <f t="shared" si="302"/>
        <v>0</v>
      </c>
      <c r="AA1083" s="35">
        <f t="shared" si="303"/>
        <v>0</v>
      </c>
      <c r="AB1083" s="21">
        <f>'Data Entry'!S1083</f>
        <v>0</v>
      </c>
      <c r="AC1083" s="21">
        <f>'Data Entry'!T1083</f>
        <v>0</v>
      </c>
      <c r="AD1083" s="21">
        <f>'Data Entry'!U1083</f>
        <v>0</v>
      </c>
      <c r="AE1083" s="21">
        <f t="shared" si="304"/>
        <v>0</v>
      </c>
      <c r="AF1083" s="13">
        <f>'Data Entry'!V1083</f>
        <v>0</v>
      </c>
      <c r="AG1083" s="13">
        <f t="shared" si="305"/>
        <v>0</v>
      </c>
      <c r="AH1083" s="13">
        <f>'Data Entry'!W1083</f>
        <v>0</v>
      </c>
      <c r="AI1083" s="13">
        <f>'Data Entry'!X1083</f>
        <v>0</v>
      </c>
      <c r="AJ1083" s="13">
        <f>'Data Entry'!Y1083</f>
        <v>0</v>
      </c>
      <c r="AK1083" s="13">
        <f>'Data Entry'!Z1083</f>
        <v>0</v>
      </c>
    </row>
    <row r="1084" spans="1:37">
      <c r="A1084" s="34">
        <f>'Data Entry'!A1084</f>
        <v>0</v>
      </c>
      <c r="B1084" s="34">
        <f>'Data Entry'!B1084</f>
        <v>0</v>
      </c>
      <c r="C1084" s="20">
        <f>IF('Data Entry'!C1084="red",1,IF('Data Entry'!C1084="blue",2,0))</f>
        <v>0</v>
      </c>
      <c r="D1084" s="22">
        <f>'Data Entry'!D1084</f>
        <v>0</v>
      </c>
      <c r="E1084" s="22">
        <f>'Data Entry'!E1084</f>
        <v>0</v>
      </c>
      <c r="F1084" s="22">
        <f>'Data Entry'!F1084</f>
        <v>0</v>
      </c>
      <c r="G1084" s="22">
        <f>'Data Entry'!G1084</f>
        <v>0</v>
      </c>
      <c r="H1084" s="22">
        <f>'Data Entry'!H1084</f>
        <v>0</v>
      </c>
      <c r="I1084" s="22">
        <f t="shared" si="289"/>
        <v>0</v>
      </c>
      <c r="J1084" s="22">
        <f t="shared" si="290"/>
        <v>0</v>
      </c>
      <c r="K1084" s="22">
        <f t="shared" si="291"/>
        <v>0</v>
      </c>
      <c r="L1084" s="22">
        <f t="shared" si="292"/>
        <v>0</v>
      </c>
      <c r="M1084" s="22">
        <f t="shared" si="293"/>
        <v>0</v>
      </c>
      <c r="N1084" s="22">
        <f t="shared" si="294"/>
        <v>0</v>
      </c>
      <c r="O1084" s="22">
        <f t="shared" si="295"/>
        <v>0</v>
      </c>
      <c r="P1084" s="35">
        <f>'Data Entry'!I1084</f>
        <v>0</v>
      </c>
      <c r="Q1084" s="35">
        <f>'Data Entry'!J1084</f>
        <v>0</v>
      </c>
      <c r="R1084" s="35">
        <f>'Data Entry'!K1084</f>
        <v>0</v>
      </c>
      <c r="S1084" s="35">
        <f>'Data Entry'!L1084</f>
        <v>0</v>
      </c>
      <c r="T1084" s="35">
        <f t="shared" si="296"/>
        <v>0</v>
      </c>
      <c r="U1084" s="35">
        <f t="shared" si="297"/>
        <v>0</v>
      </c>
      <c r="V1084" s="35" t="e">
        <f t="shared" si="298"/>
        <v>#DIV/0!</v>
      </c>
      <c r="W1084" s="35" t="e">
        <f t="shared" si="299"/>
        <v>#DIV/0!</v>
      </c>
      <c r="X1084" s="35">
        <f t="shared" si="300"/>
        <v>0</v>
      </c>
      <c r="Y1084" s="35">
        <f t="shared" si="301"/>
        <v>0</v>
      </c>
      <c r="Z1084" s="35">
        <f t="shared" si="302"/>
        <v>0</v>
      </c>
      <c r="AA1084" s="35">
        <f t="shared" si="303"/>
        <v>0</v>
      </c>
      <c r="AB1084" s="21">
        <f>'Data Entry'!S1084</f>
        <v>0</v>
      </c>
      <c r="AC1084" s="21">
        <f>'Data Entry'!T1084</f>
        <v>0</v>
      </c>
      <c r="AD1084" s="21">
        <f>'Data Entry'!U1084</f>
        <v>0</v>
      </c>
      <c r="AE1084" s="21">
        <f t="shared" si="304"/>
        <v>0</v>
      </c>
      <c r="AF1084" s="13">
        <f>'Data Entry'!V1084</f>
        <v>0</v>
      </c>
      <c r="AG1084" s="13">
        <f t="shared" si="305"/>
        <v>0</v>
      </c>
      <c r="AH1084" s="13">
        <f>'Data Entry'!W1084</f>
        <v>0</v>
      </c>
      <c r="AI1084" s="13">
        <f>'Data Entry'!X1084</f>
        <v>0</v>
      </c>
      <c r="AJ1084" s="13">
        <f>'Data Entry'!Y1084</f>
        <v>0</v>
      </c>
      <c r="AK1084" s="13">
        <f>'Data Entry'!Z1084</f>
        <v>0</v>
      </c>
    </row>
    <row r="1085" spans="1:37">
      <c r="A1085" s="34">
        <f>'Data Entry'!A1085</f>
        <v>0</v>
      </c>
      <c r="B1085" s="34">
        <f>'Data Entry'!B1085</f>
        <v>0</v>
      </c>
      <c r="C1085" s="20">
        <f>IF('Data Entry'!C1085="red",1,IF('Data Entry'!C1085="blue",2,0))</f>
        <v>0</v>
      </c>
      <c r="D1085" s="22">
        <f>'Data Entry'!D1085</f>
        <v>0</v>
      </c>
      <c r="E1085" s="22">
        <f>'Data Entry'!E1085</f>
        <v>0</v>
      </c>
      <c r="F1085" s="22">
        <f>'Data Entry'!F1085</f>
        <v>0</v>
      </c>
      <c r="G1085" s="22">
        <f>'Data Entry'!G1085</f>
        <v>0</v>
      </c>
      <c r="H1085" s="22">
        <f>'Data Entry'!H1085</f>
        <v>0</v>
      </c>
      <c r="I1085" s="22">
        <f t="shared" si="289"/>
        <v>0</v>
      </c>
      <c r="J1085" s="22">
        <f t="shared" si="290"/>
        <v>0</v>
      </c>
      <c r="K1085" s="22">
        <f t="shared" si="291"/>
        <v>0</v>
      </c>
      <c r="L1085" s="22">
        <f t="shared" si="292"/>
        <v>0</v>
      </c>
      <c r="M1085" s="22">
        <f t="shared" si="293"/>
        <v>0</v>
      </c>
      <c r="N1085" s="22">
        <f t="shared" si="294"/>
        <v>0</v>
      </c>
      <c r="O1085" s="22">
        <f t="shared" si="295"/>
        <v>0</v>
      </c>
      <c r="P1085" s="35">
        <f>'Data Entry'!I1085</f>
        <v>0</v>
      </c>
      <c r="Q1085" s="35">
        <f>'Data Entry'!J1085</f>
        <v>0</v>
      </c>
      <c r="R1085" s="35">
        <f>'Data Entry'!K1085</f>
        <v>0</v>
      </c>
      <c r="S1085" s="35">
        <f>'Data Entry'!L1085</f>
        <v>0</v>
      </c>
      <c r="T1085" s="35">
        <f t="shared" si="296"/>
        <v>0</v>
      </c>
      <c r="U1085" s="35">
        <f t="shared" si="297"/>
        <v>0</v>
      </c>
      <c r="V1085" s="35" t="e">
        <f t="shared" si="298"/>
        <v>#DIV/0!</v>
      </c>
      <c r="W1085" s="35" t="e">
        <f t="shared" si="299"/>
        <v>#DIV/0!</v>
      </c>
      <c r="X1085" s="35">
        <f t="shared" si="300"/>
        <v>0</v>
      </c>
      <c r="Y1085" s="35">
        <f t="shared" si="301"/>
        <v>0</v>
      </c>
      <c r="Z1085" s="35">
        <f t="shared" si="302"/>
        <v>0</v>
      </c>
      <c r="AA1085" s="35">
        <f t="shared" si="303"/>
        <v>0</v>
      </c>
      <c r="AB1085" s="21">
        <f>'Data Entry'!S1085</f>
        <v>0</v>
      </c>
      <c r="AC1085" s="21">
        <f>'Data Entry'!T1085</f>
        <v>0</v>
      </c>
      <c r="AD1085" s="21">
        <f>'Data Entry'!U1085</f>
        <v>0</v>
      </c>
      <c r="AE1085" s="21">
        <f t="shared" si="304"/>
        <v>0</v>
      </c>
      <c r="AF1085" s="13">
        <f>'Data Entry'!V1085</f>
        <v>0</v>
      </c>
      <c r="AG1085" s="13">
        <f t="shared" si="305"/>
        <v>0</v>
      </c>
      <c r="AH1085" s="13">
        <f>'Data Entry'!W1085</f>
        <v>0</v>
      </c>
      <c r="AI1085" s="13">
        <f>'Data Entry'!X1085</f>
        <v>0</v>
      </c>
      <c r="AJ1085" s="13">
        <f>'Data Entry'!Y1085</f>
        <v>0</v>
      </c>
      <c r="AK1085" s="13">
        <f>'Data Entry'!Z1085</f>
        <v>0</v>
      </c>
    </row>
    <row r="1086" spans="1:37">
      <c r="A1086" s="34">
        <f>'Data Entry'!A1086</f>
        <v>0</v>
      </c>
      <c r="B1086" s="34">
        <f>'Data Entry'!B1086</f>
        <v>0</v>
      </c>
      <c r="C1086" s="20">
        <f>IF('Data Entry'!C1086="red",1,IF('Data Entry'!C1086="blue",2,0))</f>
        <v>0</v>
      </c>
      <c r="D1086" s="22">
        <f>'Data Entry'!D1086</f>
        <v>0</v>
      </c>
      <c r="E1086" s="22">
        <f>'Data Entry'!E1086</f>
        <v>0</v>
      </c>
      <c r="F1086" s="22">
        <f>'Data Entry'!F1086</f>
        <v>0</v>
      </c>
      <c r="G1086" s="22">
        <f>'Data Entry'!G1086</f>
        <v>0</v>
      </c>
      <c r="H1086" s="22">
        <f>'Data Entry'!H1086</f>
        <v>0</v>
      </c>
      <c r="I1086" s="22">
        <f t="shared" si="289"/>
        <v>0</v>
      </c>
      <c r="J1086" s="22">
        <f t="shared" si="290"/>
        <v>0</v>
      </c>
      <c r="K1086" s="22">
        <f t="shared" si="291"/>
        <v>0</v>
      </c>
      <c r="L1086" s="22">
        <f t="shared" si="292"/>
        <v>0</v>
      </c>
      <c r="M1086" s="22">
        <f t="shared" si="293"/>
        <v>0</v>
      </c>
      <c r="N1086" s="22">
        <f t="shared" si="294"/>
        <v>0</v>
      </c>
      <c r="O1086" s="22">
        <f t="shared" si="295"/>
        <v>0</v>
      </c>
      <c r="P1086" s="35">
        <f>'Data Entry'!I1086</f>
        <v>0</v>
      </c>
      <c r="Q1086" s="35">
        <f>'Data Entry'!J1086</f>
        <v>0</v>
      </c>
      <c r="R1086" s="35">
        <f>'Data Entry'!K1086</f>
        <v>0</v>
      </c>
      <c r="S1086" s="35">
        <f>'Data Entry'!L1086</f>
        <v>0</v>
      </c>
      <c r="T1086" s="35">
        <f t="shared" si="296"/>
        <v>0</v>
      </c>
      <c r="U1086" s="35">
        <f t="shared" si="297"/>
        <v>0</v>
      </c>
      <c r="V1086" s="35" t="e">
        <f t="shared" si="298"/>
        <v>#DIV/0!</v>
      </c>
      <c r="W1086" s="35" t="e">
        <f t="shared" si="299"/>
        <v>#DIV/0!</v>
      </c>
      <c r="X1086" s="35">
        <f t="shared" si="300"/>
        <v>0</v>
      </c>
      <c r="Y1086" s="35">
        <f t="shared" si="301"/>
        <v>0</v>
      </c>
      <c r="Z1086" s="35">
        <f t="shared" si="302"/>
        <v>0</v>
      </c>
      <c r="AA1086" s="35">
        <f t="shared" si="303"/>
        <v>0</v>
      </c>
      <c r="AB1086" s="21">
        <f>'Data Entry'!S1086</f>
        <v>0</v>
      </c>
      <c r="AC1086" s="21">
        <f>'Data Entry'!T1086</f>
        <v>0</v>
      </c>
      <c r="AD1086" s="21">
        <f>'Data Entry'!U1086</f>
        <v>0</v>
      </c>
      <c r="AE1086" s="21">
        <f t="shared" si="304"/>
        <v>0</v>
      </c>
      <c r="AF1086" s="13">
        <f>'Data Entry'!V1086</f>
        <v>0</v>
      </c>
      <c r="AG1086" s="13">
        <f t="shared" si="305"/>
        <v>0</v>
      </c>
      <c r="AH1086" s="13">
        <f>'Data Entry'!W1086</f>
        <v>0</v>
      </c>
      <c r="AI1086" s="13">
        <f>'Data Entry'!X1086</f>
        <v>0</v>
      </c>
      <c r="AJ1086" s="13">
        <f>'Data Entry'!Y1086</f>
        <v>0</v>
      </c>
      <c r="AK1086" s="13">
        <f>'Data Entry'!Z1086</f>
        <v>0</v>
      </c>
    </row>
    <row r="1087" spans="1:37">
      <c r="A1087" s="34">
        <f>'Data Entry'!A1087</f>
        <v>0</v>
      </c>
      <c r="B1087" s="34">
        <f>'Data Entry'!B1087</f>
        <v>0</v>
      </c>
      <c r="C1087" s="20">
        <f>IF('Data Entry'!C1087="red",1,IF('Data Entry'!C1087="blue",2,0))</f>
        <v>0</v>
      </c>
      <c r="D1087" s="22">
        <f>'Data Entry'!D1087</f>
        <v>0</v>
      </c>
      <c r="E1087" s="22">
        <f>'Data Entry'!E1087</f>
        <v>0</v>
      </c>
      <c r="F1087" s="22">
        <f>'Data Entry'!F1087</f>
        <v>0</v>
      </c>
      <c r="G1087" s="22">
        <f>'Data Entry'!G1087</f>
        <v>0</v>
      </c>
      <c r="H1087" s="22">
        <f>'Data Entry'!H1087</f>
        <v>0</v>
      </c>
      <c r="I1087" s="22">
        <f t="shared" si="289"/>
        <v>0</v>
      </c>
      <c r="J1087" s="22">
        <f t="shared" si="290"/>
        <v>0</v>
      </c>
      <c r="K1087" s="22">
        <f t="shared" si="291"/>
        <v>0</v>
      </c>
      <c r="L1087" s="22">
        <f t="shared" si="292"/>
        <v>0</v>
      </c>
      <c r="M1087" s="22">
        <f t="shared" si="293"/>
        <v>0</v>
      </c>
      <c r="N1087" s="22">
        <f t="shared" si="294"/>
        <v>0</v>
      </c>
      <c r="O1087" s="22">
        <f t="shared" si="295"/>
        <v>0</v>
      </c>
      <c r="P1087" s="35">
        <f>'Data Entry'!I1087</f>
        <v>0</v>
      </c>
      <c r="Q1087" s="35">
        <f>'Data Entry'!J1087</f>
        <v>0</v>
      </c>
      <c r="R1087" s="35">
        <f>'Data Entry'!K1087</f>
        <v>0</v>
      </c>
      <c r="S1087" s="35">
        <f>'Data Entry'!L1087</f>
        <v>0</v>
      </c>
      <c r="T1087" s="35">
        <f t="shared" si="296"/>
        <v>0</v>
      </c>
      <c r="U1087" s="35">
        <f t="shared" si="297"/>
        <v>0</v>
      </c>
      <c r="V1087" s="35" t="e">
        <f t="shared" si="298"/>
        <v>#DIV/0!</v>
      </c>
      <c r="W1087" s="35" t="e">
        <f t="shared" si="299"/>
        <v>#DIV/0!</v>
      </c>
      <c r="X1087" s="35">
        <f t="shared" si="300"/>
        <v>0</v>
      </c>
      <c r="Y1087" s="35">
        <f t="shared" si="301"/>
        <v>0</v>
      </c>
      <c r="Z1087" s="35">
        <f t="shared" si="302"/>
        <v>0</v>
      </c>
      <c r="AA1087" s="35">
        <f t="shared" si="303"/>
        <v>0</v>
      </c>
      <c r="AB1087" s="21">
        <f>'Data Entry'!S1087</f>
        <v>0</v>
      </c>
      <c r="AC1087" s="21">
        <f>'Data Entry'!T1087</f>
        <v>0</v>
      </c>
      <c r="AD1087" s="21">
        <f>'Data Entry'!U1087</f>
        <v>0</v>
      </c>
      <c r="AE1087" s="21">
        <f t="shared" si="304"/>
        <v>0</v>
      </c>
      <c r="AF1087" s="13">
        <f>'Data Entry'!V1087</f>
        <v>0</v>
      </c>
      <c r="AG1087" s="13">
        <f t="shared" si="305"/>
        <v>0</v>
      </c>
      <c r="AH1087" s="13">
        <f>'Data Entry'!W1087</f>
        <v>0</v>
      </c>
      <c r="AI1087" s="13">
        <f>'Data Entry'!X1087</f>
        <v>0</v>
      </c>
      <c r="AJ1087" s="13">
        <f>'Data Entry'!Y1087</f>
        <v>0</v>
      </c>
      <c r="AK1087" s="13">
        <f>'Data Entry'!Z1087</f>
        <v>0</v>
      </c>
    </row>
    <row r="1088" spans="1:37">
      <c r="A1088" s="34">
        <f>'Data Entry'!A1088</f>
        <v>0</v>
      </c>
      <c r="B1088" s="34">
        <f>'Data Entry'!B1088</f>
        <v>0</v>
      </c>
      <c r="C1088" s="20">
        <f>IF('Data Entry'!C1088="red",1,IF('Data Entry'!C1088="blue",2,0))</f>
        <v>0</v>
      </c>
      <c r="D1088" s="22">
        <f>'Data Entry'!D1088</f>
        <v>0</v>
      </c>
      <c r="E1088" s="22">
        <f>'Data Entry'!E1088</f>
        <v>0</v>
      </c>
      <c r="F1088" s="22">
        <f>'Data Entry'!F1088</f>
        <v>0</v>
      </c>
      <c r="G1088" s="22">
        <f>'Data Entry'!G1088</f>
        <v>0</v>
      </c>
      <c r="H1088" s="22">
        <f>'Data Entry'!H1088</f>
        <v>0</v>
      </c>
      <c r="I1088" s="22">
        <f t="shared" si="289"/>
        <v>0</v>
      </c>
      <c r="J1088" s="22">
        <f t="shared" si="290"/>
        <v>0</v>
      </c>
      <c r="K1088" s="22">
        <f t="shared" si="291"/>
        <v>0</v>
      </c>
      <c r="L1088" s="22">
        <f t="shared" si="292"/>
        <v>0</v>
      </c>
      <c r="M1088" s="22">
        <f t="shared" si="293"/>
        <v>0</v>
      </c>
      <c r="N1088" s="22">
        <f t="shared" si="294"/>
        <v>0</v>
      </c>
      <c r="O1088" s="22">
        <f t="shared" si="295"/>
        <v>0</v>
      </c>
      <c r="P1088" s="35">
        <f>'Data Entry'!I1088</f>
        <v>0</v>
      </c>
      <c r="Q1088" s="35">
        <f>'Data Entry'!J1088</f>
        <v>0</v>
      </c>
      <c r="R1088" s="35">
        <f>'Data Entry'!K1088</f>
        <v>0</v>
      </c>
      <c r="S1088" s="35">
        <f>'Data Entry'!L1088</f>
        <v>0</v>
      </c>
      <c r="T1088" s="35">
        <f t="shared" si="296"/>
        <v>0</v>
      </c>
      <c r="U1088" s="35">
        <f t="shared" si="297"/>
        <v>0</v>
      </c>
      <c r="V1088" s="35" t="e">
        <f t="shared" si="298"/>
        <v>#DIV/0!</v>
      </c>
      <c r="W1088" s="35" t="e">
        <f t="shared" si="299"/>
        <v>#DIV/0!</v>
      </c>
      <c r="X1088" s="35">
        <f t="shared" si="300"/>
        <v>0</v>
      </c>
      <c r="Y1088" s="35">
        <f t="shared" si="301"/>
        <v>0</v>
      </c>
      <c r="Z1088" s="35">
        <f t="shared" si="302"/>
        <v>0</v>
      </c>
      <c r="AA1088" s="35">
        <f t="shared" si="303"/>
        <v>0</v>
      </c>
      <c r="AB1088" s="21">
        <f>'Data Entry'!S1088</f>
        <v>0</v>
      </c>
      <c r="AC1088" s="21">
        <f>'Data Entry'!T1088</f>
        <v>0</v>
      </c>
      <c r="AD1088" s="21">
        <f>'Data Entry'!U1088</f>
        <v>0</v>
      </c>
      <c r="AE1088" s="21">
        <f t="shared" si="304"/>
        <v>0</v>
      </c>
      <c r="AF1088" s="13">
        <f>'Data Entry'!V1088</f>
        <v>0</v>
      </c>
      <c r="AG1088" s="13">
        <f t="shared" si="305"/>
        <v>0</v>
      </c>
      <c r="AH1088" s="13">
        <f>'Data Entry'!W1088</f>
        <v>0</v>
      </c>
      <c r="AI1088" s="13">
        <f>'Data Entry'!X1088</f>
        <v>0</v>
      </c>
      <c r="AJ1088" s="13">
        <f>'Data Entry'!Y1088</f>
        <v>0</v>
      </c>
      <c r="AK1088" s="13">
        <f>'Data Entry'!Z1088</f>
        <v>0</v>
      </c>
    </row>
    <row r="1089" spans="1:37">
      <c r="A1089" s="34">
        <f>'Data Entry'!A1089</f>
        <v>0</v>
      </c>
      <c r="B1089" s="34">
        <f>'Data Entry'!B1089</f>
        <v>0</v>
      </c>
      <c r="C1089" s="20">
        <f>IF('Data Entry'!C1089="red",1,IF('Data Entry'!C1089="blue",2,0))</f>
        <v>0</v>
      </c>
      <c r="D1089" s="22">
        <f>'Data Entry'!D1089</f>
        <v>0</v>
      </c>
      <c r="E1089" s="22">
        <f>'Data Entry'!E1089</f>
        <v>0</v>
      </c>
      <c r="F1089" s="22">
        <f>'Data Entry'!F1089</f>
        <v>0</v>
      </c>
      <c r="G1089" s="22">
        <f>'Data Entry'!G1089</f>
        <v>0</v>
      </c>
      <c r="H1089" s="22">
        <f>'Data Entry'!H1089</f>
        <v>0</v>
      </c>
      <c r="I1089" s="22">
        <f t="shared" si="289"/>
        <v>0</v>
      </c>
      <c r="J1089" s="22">
        <f t="shared" si="290"/>
        <v>0</v>
      </c>
      <c r="K1089" s="22">
        <f t="shared" si="291"/>
        <v>0</v>
      </c>
      <c r="L1089" s="22">
        <f t="shared" si="292"/>
        <v>0</v>
      </c>
      <c r="M1089" s="22">
        <f t="shared" si="293"/>
        <v>0</v>
      </c>
      <c r="N1089" s="22">
        <f t="shared" si="294"/>
        <v>0</v>
      </c>
      <c r="O1089" s="22">
        <f t="shared" si="295"/>
        <v>0</v>
      </c>
      <c r="P1089" s="35">
        <f>'Data Entry'!I1089</f>
        <v>0</v>
      </c>
      <c r="Q1089" s="35">
        <f>'Data Entry'!J1089</f>
        <v>0</v>
      </c>
      <c r="R1089" s="35">
        <f>'Data Entry'!K1089</f>
        <v>0</v>
      </c>
      <c r="S1089" s="35">
        <f>'Data Entry'!L1089</f>
        <v>0</v>
      </c>
      <c r="T1089" s="35">
        <f t="shared" si="296"/>
        <v>0</v>
      </c>
      <c r="U1089" s="35">
        <f t="shared" si="297"/>
        <v>0</v>
      </c>
      <c r="V1089" s="35" t="e">
        <f t="shared" si="298"/>
        <v>#DIV/0!</v>
      </c>
      <c r="W1089" s="35" t="e">
        <f t="shared" si="299"/>
        <v>#DIV/0!</v>
      </c>
      <c r="X1089" s="35">
        <f t="shared" si="300"/>
        <v>0</v>
      </c>
      <c r="Y1089" s="35">
        <f t="shared" si="301"/>
        <v>0</v>
      </c>
      <c r="Z1089" s="35">
        <f t="shared" si="302"/>
        <v>0</v>
      </c>
      <c r="AA1089" s="35">
        <f t="shared" si="303"/>
        <v>0</v>
      </c>
      <c r="AB1089" s="21">
        <f>'Data Entry'!S1089</f>
        <v>0</v>
      </c>
      <c r="AC1089" s="21">
        <f>'Data Entry'!T1089</f>
        <v>0</v>
      </c>
      <c r="AD1089" s="21">
        <f>'Data Entry'!U1089</f>
        <v>0</v>
      </c>
      <c r="AE1089" s="21">
        <f t="shared" si="304"/>
        <v>0</v>
      </c>
      <c r="AF1089" s="13">
        <f>'Data Entry'!V1089</f>
        <v>0</v>
      </c>
      <c r="AG1089" s="13">
        <f t="shared" si="305"/>
        <v>0</v>
      </c>
      <c r="AH1089" s="13">
        <f>'Data Entry'!W1089</f>
        <v>0</v>
      </c>
      <c r="AI1089" s="13">
        <f>'Data Entry'!X1089</f>
        <v>0</v>
      </c>
      <c r="AJ1089" s="13">
        <f>'Data Entry'!Y1089</f>
        <v>0</v>
      </c>
      <c r="AK1089" s="13">
        <f>'Data Entry'!Z1089</f>
        <v>0</v>
      </c>
    </row>
    <row r="1090" spans="1:37">
      <c r="A1090" s="34">
        <f>'Data Entry'!A1090</f>
        <v>0</v>
      </c>
      <c r="B1090" s="34">
        <f>'Data Entry'!B1090</f>
        <v>0</v>
      </c>
      <c r="C1090" s="20">
        <f>IF('Data Entry'!C1090="red",1,IF('Data Entry'!C1090="blue",2,0))</f>
        <v>0</v>
      </c>
      <c r="D1090" s="22">
        <f>'Data Entry'!D1090</f>
        <v>0</v>
      </c>
      <c r="E1090" s="22">
        <f>'Data Entry'!E1090</f>
        <v>0</v>
      </c>
      <c r="F1090" s="22">
        <f>'Data Entry'!F1090</f>
        <v>0</v>
      </c>
      <c r="G1090" s="22">
        <f>'Data Entry'!G1090</f>
        <v>0</v>
      </c>
      <c r="H1090" s="22">
        <f>'Data Entry'!H1090</f>
        <v>0</v>
      </c>
      <c r="I1090" s="22">
        <f t="shared" si="289"/>
        <v>0</v>
      </c>
      <c r="J1090" s="22">
        <f t="shared" si="290"/>
        <v>0</v>
      </c>
      <c r="K1090" s="22">
        <f t="shared" si="291"/>
        <v>0</v>
      </c>
      <c r="L1090" s="22">
        <f t="shared" si="292"/>
        <v>0</v>
      </c>
      <c r="M1090" s="22">
        <f t="shared" si="293"/>
        <v>0</v>
      </c>
      <c r="N1090" s="22">
        <f t="shared" si="294"/>
        <v>0</v>
      </c>
      <c r="O1090" s="22">
        <f t="shared" si="295"/>
        <v>0</v>
      </c>
      <c r="P1090" s="35">
        <f>'Data Entry'!I1090</f>
        <v>0</v>
      </c>
      <c r="Q1090" s="35">
        <f>'Data Entry'!J1090</f>
        <v>0</v>
      </c>
      <c r="R1090" s="35">
        <f>'Data Entry'!K1090</f>
        <v>0</v>
      </c>
      <c r="S1090" s="35">
        <f>'Data Entry'!L1090</f>
        <v>0</v>
      </c>
      <c r="T1090" s="35">
        <f t="shared" si="296"/>
        <v>0</v>
      </c>
      <c r="U1090" s="35">
        <f t="shared" si="297"/>
        <v>0</v>
      </c>
      <c r="V1090" s="35" t="e">
        <f t="shared" si="298"/>
        <v>#DIV/0!</v>
      </c>
      <c r="W1090" s="35" t="e">
        <f t="shared" si="299"/>
        <v>#DIV/0!</v>
      </c>
      <c r="X1090" s="35">
        <f t="shared" si="300"/>
        <v>0</v>
      </c>
      <c r="Y1090" s="35">
        <f t="shared" si="301"/>
        <v>0</v>
      </c>
      <c r="Z1090" s="35">
        <f t="shared" si="302"/>
        <v>0</v>
      </c>
      <c r="AA1090" s="35">
        <f t="shared" si="303"/>
        <v>0</v>
      </c>
      <c r="AB1090" s="21">
        <f>'Data Entry'!S1090</f>
        <v>0</v>
      </c>
      <c r="AC1090" s="21">
        <f>'Data Entry'!T1090</f>
        <v>0</v>
      </c>
      <c r="AD1090" s="21">
        <f>'Data Entry'!U1090</f>
        <v>0</v>
      </c>
      <c r="AE1090" s="21">
        <f t="shared" si="304"/>
        <v>0</v>
      </c>
      <c r="AF1090" s="13">
        <f>'Data Entry'!V1090</f>
        <v>0</v>
      </c>
      <c r="AG1090" s="13">
        <f t="shared" si="305"/>
        <v>0</v>
      </c>
      <c r="AH1090" s="13">
        <f>'Data Entry'!W1090</f>
        <v>0</v>
      </c>
      <c r="AI1090" s="13">
        <f>'Data Entry'!X1090</f>
        <v>0</v>
      </c>
      <c r="AJ1090" s="13">
        <f>'Data Entry'!Y1090</f>
        <v>0</v>
      </c>
      <c r="AK1090" s="13">
        <f>'Data Entry'!Z1090</f>
        <v>0</v>
      </c>
    </row>
    <row r="1091" spans="1:37">
      <c r="A1091" s="34">
        <f>'Data Entry'!A1091</f>
        <v>0</v>
      </c>
      <c r="B1091" s="34">
        <f>'Data Entry'!B1091</f>
        <v>0</v>
      </c>
      <c r="C1091" s="20">
        <f>IF('Data Entry'!C1091="red",1,IF('Data Entry'!C1091="blue",2,0))</f>
        <v>0</v>
      </c>
      <c r="D1091" s="22">
        <f>'Data Entry'!D1091</f>
        <v>0</v>
      </c>
      <c r="E1091" s="22">
        <f>'Data Entry'!E1091</f>
        <v>0</v>
      </c>
      <c r="F1091" s="22">
        <f>'Data Entry'!F1091</f>
        <v>0</v>
      </c>
      <c r="G1091" s="22">
        <f>'Data Entry'!G1091</f>
        <v>0</v>
      </c>
      <c r="H1091" s="22">
        <f>'Data Entry'!H1091</f>
        <v>0</v>
      </c>
      <c r="I1091" s="22">
        <f t="shared" si="289"/>
        <v>0</v>
      </c>
      <c r="J1091" s="22">
        <f t="shared" si="290"/>
        <v>0</v>
      </c>
      <c r="K1091" s="22">
        <f t="shared" si="291"/>
        <v>0</v>
      </c>
      <c r="L1091" s="22">
        <f t="shared" si="292"/>
        <v>0</v>
      </c>
      <c r="M1091" s="22">
        <f t="shared" si="293"/>
        <v>0</v>
      </c>
      <c r="N1091" s="22">
        <f t="shared" si="294"/>
        <v>0</v>
      </c>
      <c r="O1091" s="22">
        <f t="shared" si="295"/>
        <v>0</v>
      </c>
      <c r="P1091" s="35">
        <f>'Data Entry'!I1091</f>
        <v>0</v>
      </c>
      <c r="Q1091" s="35">
        <f>'Data Entry'!J1091</f>
        <v>0</v>
      </c>
      <c r="R1091" s="35">
        <f>'Data Entry'!K1091</f>
        <v>0</v>
      </c>
      <c r="S1091" s="35">
        <f>'Data Entry'!L1091</f>
        <v>0</v>
      </c>
      <c r="T1091" s="35">
        <f t="shared" si="296"/>
        <v>0</v>
      </c>
      <c r="U1091" s="35">
        <f t="shared" si="297"/>
        <v>0</v>
      </c>
      <c r="V1091" s="35" t="e">
        <f t="shared" si="298"/>
        <v>#DIV/0!</v>
      </c>
      <c r="W1091" s="35" t="e">
        <f t="shared" si="299"/>
        <v>#DIV/0!</v>
      </c>
      <c r="X1091" s="35">
        <f t="shared" si="300"/>
        <v>0</v>
      </c>
      <c r="Y1091" s="35">
        <f t="shared" si="301"/>
        <v>0</v>
      </c>
      <c r="Z1091" s="35">
        <f t="shared" si="302"/>
        <v>0</v>
      </c>
      <c r="AA1091" s="35">
        <f t="shared" si="303"/>
        <v>0</v>
      </c>
      <c r="AB1091" s="21">
        <f>'Data Entry'!S1091</f>
        <v>0</v>
      </c>
      <c r="AC1091" s="21">
        <f>'Data Entry'!T1091</f>
        <v>0</v>
      </c>
      <c r="AD1091" s="21">
        <f>'Data Entry'!U1091</f>
        <v>0</v>
      </c>
      <c r="AE1091" s="21">
        <f t="shared" si="304"/>
        <v>0</v>
      </c>
      <c r="AF1091" s="13">
        <f>'Data Entry'!V1091</f>
        <v>0</v>
      </c>
      <c r="AG1091" s="13">
        <f t="shared" si="305"/>
        <v>0</v>
      </c>
      <c r="AH1091" s="13">
        <f>'Data Entry'!W1091</f>
        <v>0</v>
      </c>
      <c r="AI1091" s="13">
        <f>'Data Entry'!X1091</f>
        <v>0</v>
      </c>
      <c r="AJ1091" s="13">
        <f>'Data Entry'!Y1091</f>
        <v>0</v>
      </c>
      <c r="AK1091" s="13">
        <f>'Data Entry'!Z1091</f>
        <v>0</v>
      </c>
    </row>
    <row r="1092" spans="1:37">
      <c r="A1092" s="34">
        <f>'Data Entry'!A1092</f>
        <v>0</v>
      </c>
      <c r="B1092" s="34">
        <f>'Data Entry'!B1092</f>
        <v>0</v>
      </c>
      <c r="C1092" s="20">
        <f>IF('Data Entry'!C1092="red",1,IF('Data Entry'!C1092="blue",2,0))</f>
        <v>0</v>
      </c>
      <c r="D1092" s="22">
        <f>'Data Entry'!D1092</f>
        <v>0</v>
      </c>
      <c r="E1092" s="22">
        <f>'Data Entry'!E1092</f>
        <v>0</v>
      </c>
      <c r="F1092" s="22">
        <f>'Data Entry'!F1092</f>
        <v>0</v>
      </c>
      <c r="G1092" s="22">
        <f>'Data Entry'!G1092</f>
        <v>0</v>
      </c>
      <c r="H1092" s="22">
        <f>'Data Entry'!H1092</f>
        <v>0</v>
      </c>
      <c r="I1092" s="22">
        <f t="shared" si="289"/>
        <v>0</v>
      </c>
      <c r="J1092" s="22">
        <f t="shared" si="290"/>
        <v>0</v>
      </c>
      <c r="K1092" s="22">
        <f t="shared" si="291"/>
        <v>0</v>
      </c>
      <c r="L1092" s="22">
        <f t="shared" si="292"/>
        <v>0</v>
      </c>
      <c r="M1092" s="22">
        <f t="shared" si="293"/>
        <v>0</v>
      </c>
      <c r="N1092" s="22">
        <f t="shared" si="294"/>
        <v>0</v>
      </c>
      <c r="O1092" s="22">
        <f t="shared" si="295"/>
        <v>0</v>
      </c>
      <c r="P1092" s="35">
        <f>'Data Entry'!I1092</f>
        <v>0</v>
      </c>
      <c r="Q1092" s="35">
        <f>'Data Entry'!J1092</f>
        <v>0</v>
      </c>
      <c r="R1092" s="35">
        <f>'Data Entry'!K1092</f>
        <v>0</v>
      </c>
      <c r="S1092" s="35">
        <f>'Data Entry'!L1092</f>
        <v>0</v>
      </c>
      <c r="T1092" s="35">
        <f t="shared" si="296"/>
        <v>0</v>
      </c>
      <c r="U1092" s="35">
        <f t="shared" si="297"/>
        <v>0</v>
      </c>
      <c r="V1092" s="35" t="e">
        <f t="shared" si="298"/>
        <v>#DIV/0!</v>
      </c>
      <c r="W1092" s="35" t="e">
        <f t="shared" si="299"/>
        <v>#DIV/0!</v>
      </c>
      <c r="X1092" s="35">
        <f t="shared" si="300"/>
        <v>0</v>
      </c>
      <c r="Y1092" s="35">
        <f t="shared" si="301"/>
        <v>0</v>
      </c>
      <c r="Z1092" s="35">
        <f t="shared" si="302"/>
        <v>0</v>
      </c>
      <c r="AA1092" s="35">
        <f t="shared" si="303"/>
        <v>0</v>
      </c>
      <c r="AB1092" s="21">
        <f>'Data Entry'!S1092</f>
        <v>0</v>
      </c>
      <c r="AC1092" s="21">
        <f>'Data Entry'!T1092</f>
        <v>0</v>
      </c>
      <c r="AD1092" s="21">
        <f>'Data Entry'!U1092</f>
        <v>0</v>
      </c>
      <c r="AE1092" s="21">
        <f t="shared" si="304"/>
        <v>0</v>
      </c>
      <c r="AF1092" s="13">
        <f>'Data Entry'!V1092</f>
        <v>0</v>
      </c>
      <c r="AG1092" s="13">
        <f t="shared" si="305"/>
        <v>0</v>
      </c>
      <c r="AH1092" s="13">
        <f>'Data Entry'!W1092</f>
        <v>0</v>
      </c>
      <c r="AI1092" s="13">
        <f>'Data Entry'!X1092</f>
        <v>0</v>
      </c>
      <c r="AJ1092" s="13">
        <f>'Data Entry'!Y1092</f>
        <v>0</v>
      </c>
      <c r="AK1092" s="13">
        <f>'Data Entry'!Z1092</f>
        <v>0</v>
      </c>
    </row>
    <row r="1093" spans="1:37">
      <c r="A1093" s="34">
        <f>'Data Entry'!A1093</f>
        <v>0</v>
      </c>
      <c r="B1093" s="34">
        <f>'Data Entry'!B1093</f>
        <v>0</v>
      </c>
      <c r="C1093" s="20">
        <f>IF('Data Entry'!C1093="red",1,IF('Data Entry'!C1093="blue",2,0))</f>
        <v>0</v>
      </c>
      <c r="D1093" s="22">
        <f>'Data Entry'!D1093</f>
        <v>0</v>
      </c>
      <c r="E1093" s="22">
        <f>'Data Entry'!E1093</f>
        <v>0</v>
      </c>
      <c r="F1093" s="22">
        <f>'Data Entry'!F1093</f>
        <v>0</v>
      </c>
      <c r="G1093" s="22">
        <f>'Data Entry'!G1093</f>
        <v>0</v>
      </c>
      <c r="H1093" s="22">
        <f>'Data Entry'!H1093</f>
        <v>0</v>
      </c>
      <c r="I1093" s="22">
        <f t="shared" si="289"/>
        <v>0</v>
      </c>
      <c r="J1093" s="22">
        <f t="shared" si="290"/>
        <v>0</v>
      </c>
      <c r="K1093" s="22">
        <f t="shared" si="291"/>
        <v>0</v>
      </c>
      <c r="L1093" s="22">
        <f t="shared" si="292"/>
        <v>0</v>
      </c>
      <c r="M1093" s="22">
        <f t="shared" si="293"/>
        <v>0</v>
      </c>
      <c r="N1093" s="22">
        <f t="shared" si="294"/>
        <v>0</v>
      </c>
      <c r="O1093" s="22">
        <f t="shared" si="295"/>
        <v>0</v>
      </c>
      <c r="P1093" s="35">
        <f>'Data Entry'!I1093</f>
        <v>0</v>
      </c>
      <c r="Q1093" s="35">
        <f>'Data Entry'!J1093</f>
        <v>0</v>
      </c>
      <c r="R1093" s="35">
        <f>'Data Entry'!K1093</f>
        <v>0</v>
      </c>
      <c r="S1093" s="35">
        <f>'Data Entry'!L1093</f>
        <v>0</v>
      </c>
      <c r="T1093" s="35">
        <f t="shared" si="296"/>
        <v>0</v>
      </c>
      <c r="U1093" s="35">
        <f t="shared" si="297"/>
        <v>0</v>
      </c>
      <c r="V1093" s="35" t="e">
        <f t="shared" si="298"/>
        <v>#DIV/0!</v>
      </c>
      <c r="W1093" s="35" t="e">
        <f t="shared" si="299"/>
        <v>#DIV/0!</v>
      </c>
      <c r="X1093" s="35">
        <f t="shared" si="300"/>
        <v>0</v>
      </c>
      <c r="Y1093" s="35">
        <f t="shared" si="301"/>
        <v>0</v>
      </c>
      <c r="Z1093" s="35">
        <f t="shared" si="302"/>
        <v>0</v>
      </c>
      <c r="AA1093" s="35">
        <f t="shared" si="303"/>
        <v>0</v>
      </c>
      <c r="AB1093" s="21">
        <f>'Data Entry'!S1093</f>
        <v>0</v>
      </c>
      <c r="AC1093" s="21">
        <f>'Data Entry'!T1093</f>
        <v>0</v>
      </c>
      <c r="AD1093" s="21">
        <f>'Data Entry'!U1093</f>
        <v>0</v>
      </c>
      <c r="AE1093" s="21">
        <f t="shared" si="304"/>
        <v>0</v>
      </c>
      <c r="AF1093" s="13">
        <f>'Data Entry'!V1093</f>
        <v>0</v>
      </c>
      <c r="AG1093" s="13">
        <f t="shared" si="305"/>
        <v>0</v>
      </c>
      <c r="AH1093" s="13">
        <f>'Data Entry'!W1093</f>
        <v>0</v>
      </c>
      <c r="AI1093" s="13">
        <f>'Data Entry'!X1093</f>
        <v>0</v>
      </c>
      <c r="AJ1093" s="13">
        <f>'Data Entry'!Y1093</f>
        <v>0</v>
      </c>
      <c r="AK1093" s="13">
        <f>'Data Entry'!Z1093</f>
        <v>0</v>
      </c>
    </row>
    <row r="1094" spans="1:37">
      <c r="A1094" s="34">
        <f>'Data Entry'!A1094</f>
        <v>0</v>
      </c>
      <c r="B1094" s="34">
        <f>'Data Entry'!B1094</f>
        <v>0</v>
      </c>
      <c r="C1094" s="20">
        <f>IF('Data Entry'!C1094="red",1,IF('Data Entry'!C1094="blue",2,0))</f>
        <v>0</v>
      </c>
      <c r="D1094" s="22">
        <f>'Data Entry'!D1094</f>
        <v>0</v>
      </c>
      <c r="E1094" s="22">
        <f>'Data Entry'!E1094</f>
        <v>0</v>
      </c>
      <c r="F1094" s="22">
        <f>'Data Entry'!F1094</f>
        <v>0</v>
      </c>
      <c r="G1094" s="22">
        <f>'Data Entry'!G1094</f>
        <v>0</v>
      </c>
      <c r="H1094" s="22">
        <f>'Data Entry'!H1094</f>
        <v>0</v>
      </c>
      <c r="I1094" s="22">
        <f t="shared" si="289"/>
        <v>0</v>
      </c>
      <c r="J1094" s="22">
        <f t="shared" si="290"/>
        <v>0</v>
      </c>
      <c r="K1094" s="22">
        <f t="shared" si="291"/>
        <v>0</v>
      </c>
      <c r="L1094" s="22">
        <f t="shared" si="292"/>
        <v>0</v>
      </c>
      <c r="M1094" s="22">
        <f t="shared" si="293"/>
        <v>0</v>
      </c>
      <c r="N1094" s="22">
        <f t="shared" si="294"/>
        <v>0</v>
      </c>
      <c r="O1094" s="22">
        <f t="shared" si="295"/>
        <v>0</v>
      </c>
      <c r="P1094" s="35">
        <f>'Data Entry'!I1094</f>
        <v>0</v>
      </c>
      <c r="Q1094" s="35">
        <f>'Data Entry'!J1094</f>
        <v>0</v>
      </c>
      <c r="R1094" s="35">
        <f>'Data Entry'!K1094</f>
        <v>0</v>
      </c>
      <c r="S1094" s="35">
        <f>'Data Entry'!L1094</f>
        <v>0</v>
      </c>
      <c r="T1094" s="35">
        <f t="shared" si="296"/>
        <v>0</v>
      </c>
      <c r="U1094" s="35">
        <f t="shared" si="297"/>
        <v>0</v>
      </c>
      <c r="V1094" s="35" t="e">
        <f t="shared" si="298"/>
        <v>#DIV/0!</v>
      </c>
      <c r="W1094" s="35" t="e">
        <f t="shared" si="299"/>
        <v>#DIV/0!</v>
      </c>
      <c r="X1094" s="35">
        <f t="shared" si="300"/>
        <v>0</v>
      </c>
      <c r="Y1094" s="35">
        <f t="shared" si="301"/>
        <v>0</v>
      </c>
      <c r="Z1094" s="35">
        <f t="shared" si="302"/>
        <v>0</v>
      </c>
      <c r="AA1094" s="35">
        <f t="shared" si="303"/>
        <v>0</v>
      </c>
      <c r="AB1094" s="21">
        <f>'Data Entry'!S1094</f>
        <v>0</v>
      </c>
      <c r="AC1094" s="21">
        <f>'Data Entry'!T1094</f>
        <v>0</v>
      </c>
      <c r="AD1094" s="21">
        <f>'Data Entry'!U1094</f>
        <v>0</v>
      </c>
      <c r="AE1094" s="21">
        <f t="shared" si="304"/>
        <v>0</v>
      </c>
      <c r="AF1094" s="13">
        <f>'Data Entry'!V1094</f>
        <v>0</v>
      </c>
      <c r="AG1094" s="13">
        <f t="shared" si="305"/>
        <v>0</v>
      </c>
      <c r="AH1094" s="13">
        <f>'Data Entry'!W1094</f>
        <v>0</v>
      </c>
      <c r="AI1094" s="13">
        <f>'Data Entry'!X1094</f>
        <v>0</v>
      </c>
      <c r="AJ1094" s="13">
        <f>'Data Entry'!Y1094</f>
        <v>0</v>
      </c>
      <c r="AK1094" s="13">
        <f>'Data Entry'!Z1094</f>
        <v>0</v>
      </c>
    </row>
    <row r="1095" spans="1:37">
      <c r="A1095" s="34">
        <f>'Data Entry'!A1095</f>
        <v>0</v>
      </c>
      <c r="B1095" s="34">
        <f>'Data Entry'!B1095</f>
        <v>0</v>
      </c>
      <c r="C1095" s="20">
        <f>IF('Data Entry'!C1095="red",1,IF('Data Entry'!C1095="blue",2,0))</f>
        <v>0</v>
      </c>
      <c r="D1095" s="22">
        <f>'Data Entry'!D1095</f>
        <v>0</v>
      </c>
      <c r="E1095" s="22">
        <f>'Data Entry'!E1095</f>
        <v>0</v>
      </c>
      <c r="F1095" s="22">
        <f>'Data Entry'!F1095</f>
        <v>0</v>
      </c>
      <c r="G1095" s="22">
        <f>'Data Entry'!G1095</f>
        <v>0</v>
      </c>
      <c r="H1095" s="22">
        <f>'Data Entry'!H1095</f>
        <v>0</v>
      </c>
      <c r="I1095" s="22">
        <f t="shared" si="289"/>
        <v>0</v>
      </c>
      <c r="J1095" s="22">
        <f t="shared" si="290"/>
        <v>0</v>
      </c>
      <c r="K1095" s="22">
        <f t="shared" si="291"/>
        <v>0</v>
      </c>
      <c r="L1095" s="22">
        <f t="shared" si="292"/>
        <v>0</v>
      </c>
      <c r="M1095" s="22">
        <f t="shared" si="293"/>
        <v>0</v>
      </c>
      <c r="N1095" s="22">
        <f t="shared" si="294"/>
        <v>0</v>
      </c>
      <c r="O1095" s="22">
        <f t="shared" si="295"/>
        <v>0</v>
      </c>
      <c r="P1095" s="35">
        <f>'Data Entry'!I1095</f>
        <v>0</v>
      </c>
      <c r="Q1095" s="35">
        <f>'Data Entry'!J1095</f>
        <v>0</v>
      </c>
      <c r="R1095" s="35">
        <f>'Data Entry'!K1095</f>
        <v>0</v>
      </c>
      <c r="S1095" s="35">
        <f>'Data Entry'!L1095</f>
        <v>0</v>
      </c>
      <c r="T1095" s="35">
        <f t="shared" si="296"/>
        <v>0</v>
      </c>
      <c r="U1095" s="35">
        <f t="shared" si="297"/>
        <v>0</v>
      </c>
      <c r="V1095" s="35" t="e">
        <f t="shared" si="298"/>
        <v>#DIV/0!</v>
      </c>
      <c r="W1095" s="35" t="e">
        <f t="shared" si="299"/>
        <v>#DIV/0!</v>
      </c>
      <c r="X1095" s="35">
        <f t="shared" si="300"/>
        <v>0</v>
      </c>
      <c r="Y1095" s="35">
        <f t="shared" si="301"/>
        <v>0</v>
      </c>
      <c r="Z1095" s="35">
        <f t="shared" si="302"/>
        <v>0</v>
      </c>
      <c r="AA1095" s="35">
        <f t="shared" si="303"/>
        <v>0</v>
      </c>
      <c r="AB1095" s="21">
        <f>'Data Entry'!S1095</f>
        <v>0</v>
      </c>
      <c r="AC1095" s="21">
        <f>'Data Entry'!T1095</f>
        <v>0</v>
      </c>
      <c r="AD1095" s="21">
        <f>'Data Entry'!U1095</f>
        <v>0</v>
      </c>
      <c r="AE1095" s="21">
        <f t="shared" si="304"/>
        <v>0</v>
      </c>
      <c r="AF1095" s="13">
        <f>'Data Entry'!V1095</f>
        <v>0</v>
      </c>
      <c r="AG1095" s="13">
        <f t="shared" si="305"/>
        <v>0</v>
      </c>
      <c r="AH1095" s="13">
        <f>'Data Entry'!W1095</f>
        <v>0</v>
      </c>
      <c r="AI1095" s="13">
        <f>'Data Entry'!X1095</f>
        <v>0</v>
      </c>
      <c r="AJ1095" s="13">
        <f>'Data Entry'!Y1095</f>
        <v>0</v>
      </c>
      <c r="AK1095" s="13">
        <f>'Data Entry'!Z1095</f>
        <v>0</v>
      </c>
    </row>
    <row r="1096" spans="1:37">
      <c r="A1096" s="34">
        <f>'Data Entry'!A1096</f>
        <v>0</v>
      </c>
      <c r="B1096" s="34">
        <f>'Data Entry'!B1096</f>
        <v>0</v>
      </c>
      <c r="C1096" s="20">
        <f>IF('Data Entry'!C1096="red",1,IF('Data Entry'!C1096="blue",2,0))</f>
        <v>0</v>
      </c>
      <c r="D1096" s="22">
        <f>'Data Entry'!D1096</f>
        <v>0</v>
      </c>
      <c r="E1096" s="22">
        <f>'Data Entry'!E1096</f>
        <v>0</v>
      </c>
      <c r="F1096" s="22">
        <f>'Data Entry'!F1096</f>
        <v>0</v>
      </c>
      <c r="G1096" s="22">
        <f>'Data Entry'!G1096</f>
        <v>0</v>
      </c>
      <c r="H1096" s="22">
        <f>'Data Entry'!H1096</f>
        <v>0</v>
      </c>
      <c r="I1096" s="22">
        <f t="shared" si="289"/>
        <v>0</v>
      </c>
      <c r="J1096" s="22">
        <f t="shared" si="290"/>
        <v>0</v>
      </c>
      <c r="K1096" s="22">
        <f t="shared" si="291"/>
        <v>0</v>
      </c>
      <c r="L1096" s="22">
        <f t="shared" si="292"/>
        <v>0</v>
      </c>
      <c r="M1096" s="22">
        <f t="shared" si="293"/>
        <v>0</v>
      </c>
      <c r="N1096" s="22">
        <f t="shared" si="294"/>
        <v>0</v>
      </c>
      <c r="O1096" s="22">
        <f t="shared" si="295"/>
        <v>0</v>
      </c>
      <c r="P1096" s="35">
        <f>'Data Entry'!I1096</f>
        <v>0</v>
      </c>
      <c r="Q1096" s="35">
        <f>'Data Entry'!J1096</f>
        <v>0</v>
      </c>
      <c r="R1096" s="35">
        <f>'Data Entry'!K1096</f>
        <v>0</v>
      </c>
      <c r="S1096" s="35">
        <f>'Data Entry'!L1096</f>
        <v>0</v>
      </c>
      <c r="T1096" s="35">
        <f t="shared" si="296"/>
        <v>0</v>
      </c>
      <c r="U1096" s="35">
        <f t="shared" si="297"/>
        <v>0</v>
      </c>
      <c r="V1096" s="35" t="e">
        <f t="shared" si="298"/>
        <v>#DIV/0!</v>
      </c>
      <c r="W1096" s="35" t="e">
        <f t="shared" si="299"/>
        <v>#DIV/0!</v>
      </c>
      <c r="X1096" s="35">
        <f t="shared" si="300"/>
        <v>0</v>
      </c>
      <c r="Y1096" s="35">
        <f t="shared" si="301"/>
        <v>0</v>
      </c>
      <c r="Z1096" s="35">
        <f t="shared" si="302"/>
        <v>0</v>
      </c>
      <c r="AA1096" s="35">
        <f t="shared" si="303"/>
        <v>0</v>
      </c>
      <c r="AB1096" s="21">
        <f>'Data Entry'!S1096</f>
        <v>0</v>
      </c>
      <c r="AC1096" s="21">
        <f>'Data Entry'!T1096</f>
        <v>0</v>
      </c>
      <c r="AD1096" s="21">
        <f>'Data Entry'!U1096</f>
        <v>0</v>
      </c>
      <c r="AE1096" s="21">
        <f t="shared" si="304"/>
        <v>0</v>
      </c>
      <c r="AF1096" s="13">
        <f>'Data Entry'!V1096</f>
        <v>0</v>
      </c>
      <c r="AG1096" s="13">
        <f t="shared" si="305"/>
        <v>0</v>
      </c>
      <c r="AH1096" s="13">
        <f>'Data Entry'!W1096</f>
        <v>0</v>
      </c>
      <c r="AI1096" s="13">
        <f>'Data Entry'!X1096</f>
        <v>0</v>
      </c>
      <c r="AJ1096" s="13">
        <f>'Data Entry'!Y1096</f>
        <v>0</v>
      </c>
      <c r="AK1096" s="13">
        <f>'Data Entry'!Z1096</f>
        <v>0</v>
      </c>
    </row>
    <row r="1097" spans="1:37">
      <c r="A1097" s="34">
        <f>'Data Entry'!A1097</f>
        <v>0</v>
      </c>
      <c r="B1097" s="34">
        <f>'Data Entry'!B1097</f>
        <v>0</v>
      </c>
      <c r="C1097" s="20">
        <f>IF('Data Entry'!C1097="red",1,IF('Data Entry'!C1097="blue",2,0))</f>
        <v>0</v>
      </c>
      <c r="D1097" s="22">
        <f>'Data Entry'!D1097</f>
        <v>0</v>
      </c>
      <c r="E1097" s="22">
        <f>'Data Entry'!E1097</f>
        <v>0</v>
      </c>
      <c r="F1097" s="22">
        <f>'Data Entry'!F1097</f>
        <v>0</v>
      </c>
      <c r="G1097" s="22">
        <f>'Data Entry'!G1097</f>
        <v>0</v>
      </c>
      <c r="H1097" s="22">
        <f>'Data Entry'!H1097</f>
        <v>0</v>
      </c>
      <c r="I1097" s="22">
        <f t="shared" si="289"/>
        <v>0</v>
      </c>
      <c r="J1097" s="22">
        <f t="shared" si="290"/>
        <v>0</v>
      </c>
      <c r="K1097" s="22">
        <f t="shared" si="291"/>
        <v>0</v>
      </c>
      <c r="L1097" s="22">
        <f t="shared" si="292"/>
        <v>0</v>
      </c>
      <c r="M1097" s="22">
        <f t="shared" si="293"/>
        <v>0</v>
      </c>
      <c r="N1097" s="22">
        <f t="shared" si="294"/>
        <v>0</v>
      </c>
      <c r="O1097" s="22">
        <f t="shared" si="295"/>
        <v>0</v>
      </c>
      <c r="P1097" s="35">
        <f>'Data Entry'!I1097</f>
        <v>0</v>
      </c>
      <c r="Q1097" s="35">
        <f>'Data Entry'!J1097</f>
        <v>0</v>
      </c>
      <c r="R1097" s="35">
        <f>'Data Entry'!K1097</f>
        <v>0</v>
      </c>
      <c r="S1097" s="35">
        <f>'Data Entry'!L1097</f>
        <v>0</v>
      </c>
      <c r="T1097" s="35">
        <f t="shared" si="296"/>
        <v>0</v>
      </c>
      <c r="U1097" s="35">
        <f t="shared" si="297"/>
        <v>0</v>
      </c>
      <c r="V1097" s="35" t="e">
        <f t="shared" si="298"/>
        <v>#DIV/0!</v>
      </c>
      <c r="W1097" s="35" t="e">
        <f t="shared" si="299"/>
        <v>#DIV/0!</v>
      </c>
      <c r="X1097" s="35">
        <f t="shared" si="300"/>
        <v>0</v>
      </c>
      <c r="Y1097" s="35">
        <f t="shared" si="301"/>
        <v>0</v>
      </c>
      <c r="Z1097" s="35">
        <f t="shared" si="302"/>
        <v>0</v>
      </c>
      <c r="AA1097" s="35">
        <f t="shared" si="303"/>
        <v>0</v>
      </c>
      <c r="AB1097" s="21">
        <f>'Data Entry'!S1097</f>
        <v>0</v>
      </c>
      <c r="AC1097" s="21">
        <f>'Data Entry'!T1097</f>
        <v>0</v>
      </c>
      <c r="AD1097" s="21">
        <f>'Data Entry'!U1097</f>
        <v>0</v>
      </c>
      <c r="AE1097" s="21">
        <f t="shared" si="304"/>
        <v>0</v>
      </c>
      <c r="AF1097" s="13">
        <f>'Data Entry'!V1097</f>
        <v>0</v>
      </c>
      <c r="AG1097" s="13">
        <f t="shared" si="305"/>
        <v>0</v>
      </c>
      <c r="AH1097" s="13">
        <f>'Data Entry'!W1097</f>
        <v>0</v>
      </c>
      <c r="AI1097" s="13">
        <f>'Data Entry'!X1097</f>
        <v>0</v>
      </c>
      <c r="AJ1097" s="13">
        <f>'Data Entry'!Y1097</f>
        <v>0</v>
      </c>
      <c r="AK1097" s="13">
        <f>'Data Entry'!Z1097</f>
        <v>0</v>
      </c>
    </row>
    <row r="1098" spans="1:37">
      <c r="A1098" s="34">
        <f>'Data Entry'!A1098</f>
        <v>0</v>
      </c>
      <c r="B1098" s="34">
        <f>'Data Entry'!B1098</f>
        <v>0</v>
      </c>
      <c r="C1098" s="20">
        <f>IF('Data Entry'!C1098="red",1,IF('Data Entry'!C1098="blue",2,0))</f>
        <v>0</v>
      </c>
      <c r="D1098" s="22">
        <f>'Data Entry'!D1098</f>
        <v>0</v>
      </c>
      <c r="E1098" s="22">
        <f>'Data Entry'!E1098</f>
        <v>0</v>
      </c>
      <c r="F1098" s="22">
        <f>'Data Entry'!F1098</f>
        <v>0</v>
      </c>
      <c r="G1098" s="22">
        <f>'Data Entry'!G1098</f>
        <v>0</v>
      </c>
      <c r="H1098" s="22">
        <f>'Data Entry'!H1098</f>
        <v>0</v>
      </c>
      <c r="I1098" s="22">
        <f t="shared" si="289"/>
        <v>0</v>
      </c>
      <c r="J1098" s="22">
        <f t="shared" si="290"/>
        <v>0</v>
      </c>
      <c r="K1098" s="22">
        <f t="shared" si="291"/>
        <v>0</v>
      </c>
      <c r="L1098" s="22">
        <f t="shared" si="292"/>
        <v>0</v>
      </c>
      <c r="M1098" s="22">
        <f t="shared" si="293"/>
        <v>0</v>
      </c>
      <c r="N1098" s="22">
        <f t="shared" si="294"/>
        <v>0</v>
      </c>
      <c r="O1098" s="22">
        <f t="shared" si="295"/>
        <v>0</v>
      </c>
      <c r="P1098" s="35">
        <f>'Data Entry'!I1098</f>
        <v>0</v>
      </c>
      <c r="Q1098" s="35">
        <f>'Data Entry'!J1098</f>
        <v>0</v>
      </c>
      <c r="R1098" s="35">
        <f>'Data Entry'!K1098</f>
        <v>0</v>
      </c>
      <c r="S1098" s="35">
        <f>'Data Entry'!L1098</f>
        <v>0</v>
      </c>
      <c r="T1098" s="35">
        <f t="shared" si="296"/>
        <v>0</v>
      </c>
      <c r="U1098" s="35">
        <f t="shared" si="297"/>
        <v>0</v>
      </c>
      <c r="V1098" s="35" t="e">
        <f t="shared" si="298"/>
        <v>#DIV/0!</v>
      </c>
      <c r="W1098" s="35" t="e">
        <f t="shared" si="299"/>
        <v>#DIV/0!</v>
      </c>
      <c r="X1098" s="35">
        <f t="shared" si="300"/>
        <v>0</v>
      </c>
      <c r="Y1098" s="35">
        <f t="shared" si="301"/>
        <v>0</v>
      </c>
      <c r="Z1098" s="35">
        <f t="shared" si="302"/>
        <v>0</v>
      </c>
      <c r="AA1098" s="35">
        <f t="shared" si="303"/>
        <v>0</v>
      </c>
      <c r="AB1098" s="21">
        <f>'Data Entry'!S1098</f>
        <v>0</v>
      </c>
      <c r="AC1098" s="21">
        <f>'Data Entry'!T1098</f>
        <v>0</v>
      </c>
      <c r="AD1098" s="21">
        <f>'Data Entry'!U1098</f>
        <v>0</v>
      </c>
      <c r="AE1098" s="21">
        <f t="shared" si="304"/>
        <v>0</v>
      </c>
      <c r="AF1098" s="13">
        <f>'Data Entry'!V1098</f>
        <v>0</v>
      </c>
      <c r="AG1098" s="13">
        <f t="shared" si="305"/>
        <v>0</v>
      </c>
      <c r="AH1098" s="13">
        <f>'Data Entry'!W1098</f>
        <v>0</v>
      </c>
      <c r="AI1098" s="13">
        <f>'Data Entry'!X1098</f>
        <v>0</v>
      </c>
      <c r="AJ1098" s="13">
        <f>'Data Entry'!Y1098</f>
        <v>0</v>
      </c>
      <c r="AK1098" s="13">
        <f>'Data Entry'!Z1098</f>
        <v>0</v>
      </c>
    </row>
    <row r="1099" spans="1:37">
      <c r="A1099" s="34">
        <f>'Data Entry'!A1099</f>
        <v>0</v>
      </c>
      <c r="B1099" s="34">
        <f>'Data Entry'!B1099</f>
        <v>0</v>
      </c>
      <c r="C1099" s="20">
        <f>IF('Data Entry'!C1099="red",1,IF('Data Entry'!C1099="blue",2,0))</f>
        <v>0</v>
      </c>
      <c r="D1099" s="22">
        <f>'Data Entry'!D1099</f>
        <v>0</v>
      </c>
      <c r="E1099" s="22">
        <f>'Data Entry'!E1099</f>
        <v>0</v>
      </c>
      <c r="F1099" s="22">
        <f>'Data Entry'!F1099</f>
        <v>0</v>
      </c>
      <c r="G1099" s="22">
        <f>'Data Entry'!G1099</f>
        <v>0</v>
      </c>
      <c r="H1099" s="22">
        <f>'Data Entry'!H1099</f>
        <v>0</v>
      </c>
      <c r="I1099" s="22">
        <f t="shared" si="289"/>
        <v>0</v>
      </c>
      <c r="J1099" s="22">
        <f t="shared" si="290"/>
        <v>0</v>
      </c>
      <c r="K1099" s="22">
        <f t="shared" si="291"/>
        <v>0</v>
      </c>
      <c r="L1099" s="22">
        <f t="shared" si="292"/>
        <v>0</v>
      </c>
      <c r="M1099" s="22">
        <f t="shared" si="293"/>
        <v>0</v>
      </c>
      <c r="N1099" s="22">
        <f t="shared" si="294"/>
        <v>0</v>
      </c>
      <c r="O1099" s="22">
        <f t="shared" si="295"/>
        <v>0</v>
      </c>
      <c r="P1099" s="35">
        <f>'Data Entry'!I1099</f>
        <v>0</v>
      </c>
      <c r="Q1099" s="35">
        <f>'Data Entry'!J1099</f>
        <v>0</v>
      </c>
      <c r="R1099" s="35">
        <f>'Data Entry'!K1099</f>
        <v>0</v>
      </c>
      <c r="S1099" s="35">
        <f>'Data Entry'!L1099</f>
        <v>0</v>
      </c>
      <c r="T1099" s="35">
        <f t="shared" si="296"/>
        <v>0</v>
      </c>
      <c r="U1099" s="35">
        <f t="shared" si="297"/>
        <v>0</v>
      </c>
      <c r="V1099" s="35" t="e">
        <f t="shared" si="298"/>
        <v>#DIV/0!</v>
      </c>
      <c r="W1099" s="35" t="e">
        <f t="shared" si="299"/>
        <v>#DIV/0!</v>
      </c>
      <c r="X1099" s="35">
        <f t="shared" si="300"/>
        <v>0</v>
      </c>
      <c r="Y1099" s="35">
        <f t="shared" si="301"/>
        <v>0</v>
      </c>
      <c r="Z1099" s="35">
        <f t="shared" si="302"/>
        <v>0</v>
      </c>
      <c r="AA1099" s="35">
        <f t="shared" si="303"/>
        <v>0</v>
      </c>
      <c r="AB1099" s="21">
        <f>'Data Entry'!S1099</f>
        <v>0</v>
      </c>
      <c r="AC1099" s="21">
        <f>'Data Entry'!T1099</f>
        <v>0</v>
      </c>
      <c r="AD1099" s="21">
        <f>'Data Entry'!U1099</f>
        <v>0</v>
      </c>
      <c r="AE1099" s="21">
        <f t="shared" si="304"/>
        <v>0</v>
      </c>
      <c r="AF1099" s="13">
        <f>'Data Entry'!V1099</f>
        <v>0</v>
      </c>
      <c r="AG1099" s="13">
        <f t="shared" si="305"/>
        <v>0</v>
      </c>
      <c r="AH1099" s="13">
        <f>'Data Entry'!W1099</f>
        <v>0</v>
      </c>
      <c r="AI1099" s="13">
        <f>'Data Entry'!X1099</f>
        <v>0</v>
      </c>
      <c r="AJ1099" s="13">
        <f>'Data Entry'!Y1099</f>
        <v>0</v>
      </c>
      <c r="AK1099" s="13">
        <f>'Data Entry'!Z1099</f>
        <v>0</v>
      </c>
    </row>
    <row r="1100" spans="1:37">
      <c r="A1100" s="34">
        <f>'Data Entry'!A1100</f>
        <v>0</v>
      </c>
      <c r="B1100" s="34">
        <f>'Data Entry'!B1100</f>
        <v>0</v>
      </c>
      <c r="C1100" s="20">
        <f>IF('Data Entry'!C1100="red",1,IF('Data Entry'!C1100="blue",2,0))</f>
        <v>0</v>
      </c>
      <c r="D1100" s="22">
        <f>'Data Entry'!D1100</f>
        <v>0</v>
      </c>
      <c r="E1100" s="22">
        <f>'Data Entry'!E1100</f>
        <v>0</v>
      </c>
      <c r="F1100" s="22">
        <f>'Data Entry'!F1100</f>
        <v>0</v>
      </c>
      <c r="G1100" s="22">
        <f>'Data Entry'!G1100</f>
        <v>0</v>
      </c>
      <c r="H1100" s="22">
        <f>'Data Entry'!H1100</f>
        <v>0</v>
      </c>
      <c r="I1100" s="22">
        <f t="shared" si="289"/>
        <v>0</v>
      </c>
      <c r="J1100" s="22">
        <f t="shared" si="290"/>
        <v>0</v>
      </c>
      <c r="K1100" s="22">
        <f t="shared" si="291"/>
        <v>0</v>
      </c>
      <c r="L1100" s="22">
        <f t="shared" si="292"/>
        <v>0</v>
      </c>
      <c r="M1100" s="22">
        <f t="shared" si="293"/>
        <v>0</v>
      </c>
      <c r="N1100" s="22">
        <f t="shared" si="294"/>
        <v>0</v>
      </c>
      <c r="O1100" s="22">
        <f t="shared" si="295"/>
        <v>0</v>
      </c>
      <c r="P1100" s="35">
        <f>'Data Entry'!I1100</f>
        <v>0</v>
      </c>
      <c r="Q1100" s="35">
        <f>'Data Entry'!J1100</f>
        <v>0</v>
      </c>
      <c r="R1100" s="35">
        <f>'Data Entry'!K1100</f>
        <v>0</v>
      </c>
      <c r="S1100" s="35">
        <f>'Data Entry'!L1100</f>
        <v>0</v>
      </c>
      <c r="T1100" s="35">
        <f t="shared" si="296"/>
        <v>0</v>
      </c>
      <c r="U1100" s="35">
        <f t="shared" si="297"/>
        <v>0</v>
      </c>
      <c r="V1100" s="35" t="e">
        <f t="shared" si="298"/>
        <v>#DIV/0!</v>
      </c>
      <c r="W1100" s="35" t="e">
        <f t="shared" si="299"/>
        <v>#DIV/0!</v>
      </c>
      <c r="X1100" s="35">
        <f t="shared" si="300"/>
        <v>0</v>
      </c>
      <c r="Y1100" s="35">
        <f t="shared" si="301"/>
        <v>0</v>
      </c>
      <c r="Z1100" s="35">
        <f t="shared" si="302"/>
        <v>0</v>
      </c>
      <c r="AA1100" s="35">
        <f t="shared" si="303"/>
        <v>0</v>
      </c>
      <c r="AB1100" s="21">
        <f>'Data Entry'!S1100</f>
        <v>0</v>
      </c>
      <c r="AC1100" s="21">
        <f>'Data Entry'!T1100</f>
        <v>0</v>
      </c>
      <c r="AD1100" s="21">
        <f>'Data Entry'!U1100</f>
        <v>0</v>
      </c>
      <c r="AE1100" s="21">
        <f t="shared" si="304"/>
        <v>0</v>
      </c>
      <c r="AF1100" s="13">
        <f>'Data Entry'!V1100</f>
        <v>0</v>
      </c>
      <c r="AG1100" s="13">
        <f t="shared" si="305"/>
        <v>0</v>
      </c>
      <c r="AH1100" s="13">
        <f>'Data Entry'!W1100</f>
        <v>0</v>
      </c>
      <c r="AI1100" s="13">
        <f>'Data Entry'!X1100</f>
        <v>0</v>
      </c>
      <c r="AJ1100" s="13">
        <f>'Data Entry'!Y1100</f>
        <v>0</v>
      </c>
      <c r="AK1100" s="13">
        <f>'Data Entry'!Z1100</f>
        <v>0</v>
      </c>
    </row>
    <row r="1101" spans="1:37">
      <c r="A1101" s="34">
        <f>'Data Entry'!A1101</f>
        <v>0</v>
      </c>
      <c r="B1101" s="34">
        <f>'Data Entry'!B1101</f>
        <v>0</v>
      </c>
      <c r="C1101" s="20">
        <f>IF('Data Entry'!C1101="red",1,IF('Data Entry'!C1101="blue",2,0))</f>
        <v>0</v>
      </c>
      <c r="D1101" s="22">
        <f>'Data Entry'!D1101</f>
        <v>0</v>
      </c>
      <c r="E1101" s="22">
        <f>'Data Entry'!E1101</f>
        <v>0</v>
      </c>
      <c r="F1101" s="22">
        <f>'Data Entry'!F1101</f>
        <v>0</v>
      </c>
      <c r="G1101" s="22">
        <f>'Data Entry'!G1101</f>
        <v>0</v>
      </c>
      <c r="H1101" s="22">
        <f>'Data Entry'!H1101</f>
        <v>0</v>
      </c>
      <c r="I1101" s="22">
        <f t="shared" si="289"/>
        <v>0</v>
      </c>
      <c r="J1101" s="22">
        <f t="shared" si="290"/>
        <v>0</v>
      </c>
      <c r="K1101" s="22">
        <f t="shared" si="291"/>
        <v>0</v>
      </c>
      <c r="L1101" s="22">
        <f t="shared" si="292"/>
        <v>0</v>
      </c>
      <c r="M1101" s="22">
        <f t="shared" si="293"/>
        <v>0</v>
      </c>
      <c r="N1101" s="22">
        <f t="shared" si="294"/>
        <v>0</v>
      </c>
      <c r="O1101" s="22">
        <f t="shared" si="295"/>
        <v>0</v>
      </c>
      <c r="P1101" s="35">
        <f>'Data Entry'!I1101</f>
        <v>0</v>
      </c>
      <c r="Q1101" s="35">
        <f>'Data Entry'!J1101</f>
        <v>0</v>
      </c>
      <c r="R1101" s="35">
        <f>'Data Entry'!K1101</f>
        <v>0</v>
      </c>
      <c r="S1101" s="35">
        <f>'Data Entry'!L1101</f>
        <v>0</v>
      </c>
      <c r="T1101" s="35">
        <f t="shared" si="296"/>
        <v>0</v>
      </c>
      <c r="U1101" s="35">
        <f t="shared" si="297"/>
        <v>0</v>
      </c>
      <c r="V1101" s="35" t="e">
        <f t="shared" si="298"/>
        <v>#DIV/0!</v>
      </c>
      <c r="W1101" s="35" t="e">
        <f t="shared" si="299"/>
        <v>#DIV/0!</v>
      </c>
      <c r="X1101" s="35">
        <f t="shared" si="300"/>
        <v>0</v>
      </c>
      <c r="Y1101" s="35">
        <f t="shared" si="301"/>
        <v>0</v>
      </c>
      <c r="Z1101" s="35">
        <f t="shared" si="302"/>
        <v>0</v>
      </c>
      <c r="AA1101" s="35">
        <f t="shared" si="303"/>
        <v>0</v>
      </c>
      <c r="AB1101" s="21">
        <f>'Data Entry'!S1101</f>
        <v>0</v>
      </c>
      <c r="AC1101" s="21">
        <f>'Data Entry'!T1101</f>
        <v>0</v>
      </c>
      <c r="AD1101" s="21">
        <f>'Data Entry'!U1101</f>
        <v>0</v>
      </c>
      <c r="AE1101" s="21">
        <f t="shared" si="304"/>
        <v>0</v>
      </c>
      <c r="AF1101" s="13">
        <f>'Data Entry'!V1101</f>
        <v>0</v>
      </c>
      <c r="AG1101" s="13">
        <f t="shared" si="305"/>
        <v>0</v>
      </c>
      <c r="AH1101" s="13">
        <f>'Data Entry'!W1101</f>
        <v>0</v>
      </c>
      <c r="AI1101" s="13">
        <f>'Data Entry'!X1101</f>
        <v>0</v>
      </c>
      <c r="AJ1101" s="13">
        <f>'Data Entry'!Y1101</f>
        <v>0</v>
      </c>
      <c r="AK1101" s="13">
        <f>'Data Entry'!Z1101</f>
        <v>0</v>
      </c>
    </row>
    <row r="1102" spans="1:37">
      <c r="A1102" s="34">
        <f>'Data Entry'!A1102</f>
        <v>0</v>
      </c>
      <c r="B1102" s="34">
        <f>'Data Entry'!B1102</f>
        <v>0</v>
      </c>
      <c r="C1102" s="20">
        <f>IF('Data Entry'!C1102="red",1,IF('Data Entry'!C1102="blue",2,0))</f>
        <v>0</v>
      </c>
      <c r="D1102" s="22">
        <f>'Data Entry'!D1102</f>
        <v>0</v>
      </c>
      <c r="E1102" s="22">
        <f>'Data Entry'!E1102</f>
        <v>0</v>
      </c>
      <c r="F1102" s="22">
        <f>'Data Entry'!F1102</f>
        <v>0</v>
      </c>
      <c r="G1102" s="22">
        <f>'Data Entry'!G1102</f>
        <v>0</v>
      </c>
      <c r="H1102" s="22">
        <f>'Data Entry'!H1102</f>
        <v>0</v>
      </c>
      <c r="I1102" s="22">
        <f t="shared" si="289"/>
        <v>0</v>
      </c>
      <c r="J1102" s="22">
        <f t="shared" si="290"/>
        <v>0</v>
      </c>
      <c r="K1102" s="22">
        <f t="shared" si="291"/>
        <v>0</v>
      </c>
      <c r="L1102" s="22">
        <f t="shared" si="292"/>
        <v>0</v>
      </c>
      <c r="M1102" s="22">
        <f t="shared" si="293"/>
        <v>0</v>
      </c>
      <c r="N1102" s="22">
        <f t="shared" si="294"/>
        <v>0</v>
      </c>
      <c r="O1102" s="22">
        <f t="shared" si="295"/>
        <v>0</v>
      </c>
      <c r="P1102" s="35">
        <f>'Data Entry'!I1102</f>
        <v>0</v>
      </c>
      <c r="Q1102" s="35">
        <f>'Data Entry'!J1102</f>
        <v>0</v>
      </c>
      <c r="R1102" s="35">
        <f>'Data Entry'!K1102</f>
        <v>0</v>
      </c>
      <c r="S1102" s="35">
        <f>'Data Entry'!L1102</f>
        <v>0</v>
      </c>
      <c r="T1102" s="35">
        <f t="shared" si="296"/>
        <v>0</v>
      </c>
      <c r="U1102" s="35">
        <f t="shared" si="297"/>
        <v>0</v>
      </c>
      <c r="V1102" s="35" t="e">
        <f t="shared" si="298"/>
        <v>#DIV/0!</v>
      </c>
      <c r="W1102" s="35" t="e">
        <f t="shared" si="299"/>
        <v>#DIV/0!</v>
      </c>
      <c r="X1102" s="35">
        <f t="shared" si="300"/>
        <v>0</v>
      </c>
      <c r="Y1102" s="35">
        <f t="shared" si="301"/>
        <v>0</v>
      </c>
      <c r="Z1102" s="35">
        <f t="shared" si="302"/>
        <v>0</v>
      </c>
      <c r="AA1102" s="35">
        <f t="shared" si="303"/>
        <v>0</v>
      </c>
      <c r="AB1102" s="21">
        <f>'Data Entry'!S1102</f>
        <v>0</v>
      </c>
      <c r="AC1102" s="21">
        <f>'Data Entry'!T1102</f>
        <v>0</v>
      </c>
      <c r="AD1102" s="21">
        <f>'Data Entry'!U1102</f>
        <v>0</v>
      </c>
      <c r="AE1102" s="21">
        <f t="shared" si="304"/>
        <v>0</v>
      </c>
      <c r="AF1102" s="13">
        <f>'Data Entry'!V1102</f>
        <v>0</v>
      </c>
      <c r="AG1102" s="13">
        <f t="shared" si="305"/>
        <v>0</v>
      </c>
      <c r="AH1102" s="13">
        <f>'Data Entry'!W1102</f>
        <v>0</v>
      </c>
      <c r="AI1102" s="13">
        <f>'Data Entry'!X1102</f>
        <v>0</v>
      </c>
      <c r="AJ1102" s="13">
        <f>'Data Entry'!Y1102</f>
        <v>0</v>
      </c>
      <c r="AK1102" s="13">
        <f>'Data Entry'!Z1102</f>
        <v>0</v>
      </c>
    </row>
    <row r="1103" spans="1:37">
      <c r="A1103" s="34">
        <f>'Data Entry'!A1103</f>
        <v>0</v>
      </c>
      <c r="B1103" s="34">
        <f>'Data Entry'!B1103</f>
        <v>0</v>
      </c>
      <c r="C1103" s="20">
        <f>IF('Data Entry'!C1103="red",1,IF('Data Entry'!C1103="blue",2,0))</f>
        <v>0</v>
      </c>
      <c r="D1103" s="22">
        <f>'Data Entry'!D1103</f>
        <v>0</v>
      </c>
      <c r="E1103" s="22">
        <f>'Data Entry'!E1103</f>
        <v>0</v>
      </c>
      <c r="F1103" s="22">
        <f>'Data Entry'!F1103</f>
        <v>0</v>
      </c>
      <c r="G1103" s="22">
        <f>'Data Entry'!G1103</f>
        <v>0</v>
      </c>
      <c r="H1103" s="22">
        <f>'Data Entry'!H1103</f>
        <v>0</v>
      </c>
      <c r="I1103" s="22">
        <f t="shared" si="289"/>
        <v>0</v>
      </c>
      <c r="J1103" s="22">
        <f t="shared" si="290"/>
        <v>0</v>
      </c>
      <c r="K1103" s="22">
        <f t="shared" si="291"/>
        <v>0</v>
      </c>
      <c r="L1103" s="22">
        <f t="shared" si="292"/>
        <v>0</v>
      </c>
      <c r="M1103" s="22">
        <f t="shared" si="293"/>
        <v>0</v>
      </c>
      <c r="N1103" s="22">
        <f t="shared" si="294"/>
        <v>0</v>
      </c>
      <c r="O1103" s="22">
        <f t="shared" si="295"/>
        <v>0</v>
      </c>
      <c r="P1103" s="35">
        <f>'Data Entry'!I1103</f>
        <v>0</v>
      </c>
      <c r="Q1103" s="35">
        <f>'Data Entry'!J1103</f>
        <v>0</v>
      </c>
      <c r="R1103" s="35">
        <f>'Data Entry'!K1103</f>
        <v>0</v>
      </c>
      <c r="S1103" s="35">
        <f>'Data Entry'!L1103</f>
        <v>0</v>
      </c>
      <c r="T1103" s="35">
        <f t="shared" si="296"/>
        <v>0</v>
      </c>
      <c r="U1103" s="35">
        <f t="shared" si="297"/>
        <v>0</v>
      </c>
      <c r="V1103" s="35" t="e">
        <f t="shared" si="298"/>
        <v>#DIV/0!</v>
      </c>
      <c r="W1103" s="35" t="e">
        <f t="shared" si="299"/>
        <v>#DIV/0!</v>
      </c>
      <c r="X1103" s="35">
        <f t="shared" si="300"/>
        <v>0</v>
      </c>
      <c r="Y1103" s="35">
        <f t="shared" si="301"/>
        <v>0</v>
      </c>
      <c r="Z1103" s="35">
        <f t="shared" si="302"/>
        <v>0</v>
      </c>
      <c r="AA1103" s="35">
        <f t="shared" si="303"/>
        <v>0</v>
      </c>
      <c r="AB1103" s="21">
        <f>'Data Entry'!S1103</f>
        <v>0</v>
      </c>
      <c r="AC1103" s="21">
        <f>'Data Entry'!T1103</f>
        <v>0</v>
      </c>
      <c r="AD1103" s="21">
        <f>'Data Entry'!U1103</f>
        <v>0</v>
      </c>
      <c r="AE1103" s="21">
        <f t="shared" si="304"/>
        <v>0</v>
      </c>
      <c r="AF1103" s="13">
        <f>'Data Entry'!V1103</f>
        <v>0</v>
      </c>
      <c r="AG1103" s="13">
        <f t="shared" si="305"/>
        <v>0</v>
      </c>
      <c r="AH1103" s="13">
        <f>'Data Entry'!W1103</f>
        <v>0</v>
      </c>
      <c r="AI1103" s="13">
        <f>'Data Entry'!X1103</f>
        <v>0</v>
      </c>
      <c r="AJ1103" s="13">
        <f>'Data Entry'!Y1103</f>
        <v>0</v>
      </c>
      <c r="AK1103" s="13">
        <f>'Data Entry'!Z1103</f>
        <v>0</v>
      </c>
    </row>
    <row r="1104" spans="1:37">
      <c r="A1104" s="34">
        <f>'Data Entry'!A1104</f>
        <v>0</v>
      </c>
      <c r="B1104" s="34">
        <f>'Data Entry'!B1104</f>
        <v>0</v>
      </c>
      <c r="C1104" s="20">
        <f>IF('Data Entry'!C1104="red",1,IF('Data Entry'!C1104="blue",2,0))</f>
        <v>0</v>
      </c>
      <c r="D1104" s="22">
        <f>'Data Entry'!D1104</f>
        <v>0</v>
      </c>
      <c r="E1104" s="22">
        <f>'Data Entry'!E1104</f>
        <v>0</v>
      </c>
      <c r="F1104" s="22">
        <f>'Data Entry'!F1104</f>
        <v>0</v>
      </c>
      <c r="G1104" s="22">
        <f>'Data Entry'!G1104</f>
        <v>0</v>
      </c>
      <c r="H1104" s="22">
        <f>'Data Entry'!H1104</f>
        <v>0</v>
      </c>
      <c r="I1104" s="22">
        <f t="shared" si="289"/>
        <v>0</v>
      </c>
      <c r="J1104" s="22">
        <f t="shared" si="290"/>
        <v>0</v>
      </c>
      <c r="K1104" s="22">
        <f t="shared" si="291"/>
        <v>0</v>
      </c>
      <c r="L1104" s="22">
        <f t="shared" si="292"/>
        <v>0</v>
      </c>
      <c r="M1104" s="22">
        <f t="shared" si="293"/>
        <v>0</v>
      </c>
      <c r="N1104" s="22">
        <f t="shared" si="294"/>
        <v>0</v>
      </c>
      <c r="O1104" s="22">
        <f t="shared" si="295"/>
        <v>0</v>
      </c>
      <c r="P1104" s="35">
        <f>'Data Entry'!I1104</f>
        <v>0</v>
      </c>
      <c r="Q1104" s="35">
        <f>'Data Entry'!J1104</f>
        <v>0</v>
      </c>
      <c r="R1104" s="35">
        <f>'Data Entry'!K1104</f>
        <v>0</v>
      </c>
      <c r="S1104" s="35">
        <f>'Data Entry'!L1104</f>
        <v>0</v>
      </c>
      <c r="T1104" s="35">
        <f t="shared" si="296"/>
        <v>0</v>
      </c>
      <c r="U1104" s="35">
        <f t="shared" si="297"/>
        <v>0</v>
      </c>
      <c r="V1104" s="35" t="e">
        <f t="shared" si="298"/>
        <v>#DIV/0!</v>
      </c>
      <c r="W1104" s="35" t="e">
        <f t="shared" si="299"/>
        <v>#DIV/0!</v>
      </c>
      <c r="X1104" s="35">
        <f t="shared" si="300"/>
        <v>0</v>
      </c>
      <c r="Y1104" s="35">
        <f t="shared" si="301"/>
        <v>0</v>
      </c>
      <c r="Z1104" s="35">
        <f t="shared" si="302"/>
        <v>0</v>
      </c>
      <c r="AA1104" s="35">
        <f t="shared" si="303"/>
        <v>0</v>
      </c>
      <c r="AB1104" s="21">
        <f>'Data Entry'!S1104</f>
        <v>0</v>
      </c>
      <c r="AC1104" s="21">
        <f>'Data Entry'!T1104</f>
        <v>0</v>
      </c>
      <c r="AD1104" s="21">
        <f>'Data Entry'!U1104</f>
        <v>0</v>
      </c>
      <c r="AE1104" s="21">
        <f t="shared" si="304"/>
        <v>0</v>
      </c>
      <c r="AF1104" s="13">
        <f>'Data Entry'!V1104</f>
        <v>0</v>
      </c>
      <c r="AG1104" s="13">
        <f t="shared" si="305"/>
        <v>0</v>
      </c>
      <c r="AH1104" s="13">
        <f>'Data Entry'!W1104</f>
        <v>0</v>
      </c>
      <c r="AI1104" s="13">
        <f>'Data Entry'!X1104</f>
        <v>0</v>
      </c>
      <c r="AJ1104" s="13">
        <f>'Data Entry'!Y1104</f>
        <v>0</v>
      </c>
      <c r="AK1104" s="13">
        <f>'Data Entry'!Z1104</f>
        <v>0</v>
      </c>
    </row>
    <row r="1105" spans="1:37">
      <c r="A1105" s="34">
        <f>'Data Entry'!A1105</f>
        <v>0</v>
      </c>
      <c r="B1105" s="34">
        <f>'Data Entry'!B1105</f>
        <v>0</v>
      </c>
      <c r="C1105" s="20">
        <f>IF('Data Entry'!C1105="red",1,IF('Data Entry'!C1105="blue",2,0))</f>
        <v>0</v>
      </c>
      <c r="D1105" s="22">
        <f>'Data Entry'!D1105</f>
        <v>0</v>
      </c>
      <c r="E1105" s="22">
        <f>'Data Entry'!E1105</f>
        <v>0</v>
      </c>
      <c r="F1105" s="22">
        <f>'Data Entry'!F1105</f>
        <v>0</v>
      </c>
      <c r="G1105" s="22">
        <f>'Data Entry'!G1105</f>
        <v>0</v>
      </c>
      <c r="H1105" s="22">
        <f>'Data Entry'!H1105</f>
        <v>0</v>
      </c>
      <c r="I1105" s="22">
        <f t="shared" si="289"/>
        <v>0</v>
      </c>
      <c r="J1105" s="22">
        <f t="shared" si="290"/>
        <v>0</v>
      </c>
      <c r="K1105" s="22">
        <f t="shared" si="291"/>
        <v>0</v>
      </c>
      <c r="L1105" s="22">
        <f t="shared" si="292"/>
        <v>0</v>
      </c>
      <c r="M1105" s="22">
        <f t="shared" si="293"/>
        <v>0</v>
      </c>
      <c r="N1105" s="22">
        <f t="shared" si="294"/>
        <v>0</v>
      </c>
      <c r="O1105" s="22">
        <f t="shared" si="295"/>
        <v>0</v>
      </c>
      <c r="P1105" s="35">
        <f>'Data Entry'!I1105</f>
        <v>0</v>
      </c>
      <c r="Q1105" s="35">
        <f>'Data Entry'!J1105</f>
        <v>0</v>
      </c>
      <c r="R1105" s="35">
        <f>'Data Entry'!K1105</f>
        <v>0</v>
      </c>
      <c r="S1105" s="35">
        <f>'Data Entry'!L1105</f>
        <v>0</v>
      </c>
      <c r="T1105" s="35">
        <f t="shared" si="296"/>
        <v>0</v>
      </c>
      <c r="U1105" s="35">
        <f t="shared" si="297"/>
        <v>0</v>
      </c>
      <c r="V1105" s="35" t="e">
        <f t="shared" si="298"/>
        <v>#DIV/0!</v>
      </c>
      <c r="W1105" s="35" t="e">
        <f t="shared" si="299"/>
        <v>#DIV/0!</v>
      </c>
      <c r="X1105" s="35">
        <f t="shared" si="300"/>
        <v>0</v>
      </c>
      <c r="Y1105" s="35">
        <f t="shared" si="301"/>
        <v>0</v>
      </c>
      <c r="Z1105" s="35">
        <f t="shared" si="302"/>
        <v>0</v>
      </c>
      <c r="AA1105" s="35">
        <f t="shared" si="303"/>
        <v>0</v>
      </c>
      <c r="AB1105" s="21">
        <f>'Data Entry'!S1105</f>
        <v>0</v>
      </c>
      <c r="AC1105" s="21">
        <f>'Data Entry'!T1105</f>
        <v>0</v>
      </c>
      <c r="AD1105" s="21">
        <f>'Data Entry'!U1105</f>
        <v>0</v>
      </c>
      <c r="AE1105" s="21">
        <f t="shared" si="304"/>
        <v>0</v>
      </c>
      <c r="AF1105" s="13">
        <f>'Data Entry'!V1105</f>
        <v>0</v>
      </c>
      <c r="AG1105" s="13">
        <f t="shared" si="305"/>
        <v>0</v>
      </c>
      <c r="AH1105" s="13">
        <f>'Data Entry'!W1105</f>
        <v>0</v>
      </c>
      <c r="AI1105" s="13">
        <f>'Data Entry'!X1105</f>
        <v>0</v>
      </c>
      <c r="AJ1105" s="13">
        <f>'Data Entry'!Y1105</f>
        <v>0</v>
      </c>
      <c r="AK1105" s="13">
        <f>'Data Entry'!Z1105</f>
        <v>0</v>
      </c>
    </row>
    <row r="1106" spans="1:37">
      <c r="A1106" s="34">
        <f>'Data Entry'!A1106</f>
        <v>0</v>
      </c>
      <c r="B1106" s="34">
        <f>'Data Entry'!B1106</f>
        <v>0</v>
      </c>
      <c r="C1106" s="20">
        <f>IF('Data Entry'!C1106="red",1,IF('Data Entry'!C1106="blue",2,0))</f>
        <v>0</v>
      </c>
      <c r="D1106" s="22">
        <f>'Data Entry'!D1106</f>
        <v>0</v>
      </c>
      <c r="E1106" s="22">
        <f>'Data Entry'!E1106</f>
        <v>0</v>
      </c>
      <c r="F1106" s="22">
        <f>'Data Entry'!F1106</f>
        <v>0</v>
      </c>
      <c r="G1106" s="22">
        <f>'Data Entry'!G1106</f>
        <v>0</v>
      </c>
      <c r="H1106" s="22">
        <f>'Data Entry'!H1106</f>
        <v>0</v>
      </c>
      <c r="I1106" s="22">
        <f t="shared" si="289"/>
        <v>0</v>
      </c>
      <c r="J1106" s="22">
        <f t="shared" si="290"/>
        <v>0</v>
      </c>
      <c r="K1106" s="22">
        <f t="shared" si="291"/>
        <v>0</v>
      </c>
      <c r="L1106" s="22">
        <f t="shared" si="292"/>
        <v>0</v>
      </c>
      <c r="M1106" s="22">
        <f t="shared" si="293"/>
        <v>0</v>
      </c>
      <c r="N1106" s="22">
        <f t="shared" si="294"/>
        <v>0</v>
      </c>
      <c r="O1106" s="22">
        <f t="shared" si="295"/>
        <v>0</v>
      </c>
      <c r="P1106" s="35">
        <f>'Data Entry'!I1106</f>
        <v>0</v>
      </c>
      <c r="Q1106" s="35">
        <f>'Data Entry'!J1106</f>
        <v>0</v>
      </c>
      <c r="R1106" s="35">
        <f>'Data Entry'!K1106</f>
        <v>0</v>
      </c>
      <c r="S1106" s="35">
        <f>'Data Entry'!L1106</f>
        <v>0</v>
      </c>
      <c r="T1106" s="35">
        <f t="shared" si="296"/>
        <v>0</v>
      </c>
      <c r="U1106" s="35">
        <f t="shared" si="297"/>
        <v>0</v>
      </c>
      <c r="V1106" s="35" t="e">
        <f t="shared" si="298"/>
        <v>#DIV/0!</v>
      </c>
      <c r="W1106" s="35" t="e">
        <f t="shared" si="299"/>
        <v>#DIV/0!</v>
      </c>
      <c r="X1106" s="35">
        <f t="shared" si="300"/>
        <v>0</v>
      </c>
      <c r="Y1106" s="35">
        <f t="shared" si="301"/>
        <v>0</v>
      </c>
      <c r="Z1106" s="35">
        <f t="shared" si="302"/>
        <v>0</v>
      </c>
      <c r="AA1106" s="35">
        <f t="shared" si="303"/>
        <v>0</v>
      </c>
      <c r="AB1106" s="21">
        <f>'Data Entry'!S1106</f>
        <v>0</v>
      </c>
      <c r="AC1106" s="21">
        <f>'Data Entry'!T1106</f>
        <v>0</v>
      </c>
      <c r="AD1106" s="21">
        <f>'Data Entry'!U1106</f>
        <v>0</v>
      </c>
      <c r="AE1106" s="21">
        <f t="shared" si="304"/>
        <v>0</v>
      </c>
      <c r="AF1106" s="13">
        <f>'Data Entry'!V1106</f>
        <v>0</v>
      </c>
      <c r="AG1106" s="13">
        <f t="shared" si="305"/>
        <v>0</v>
      </c>
      <c r="AH1106" s="13">
        <f>'Data Entry'!W1106</f>
        <v>0</v>
      </c>
      <c r="AI1106" s="13">
        <f>'Data Entry'!X1106</f>
        <v>0</v>
      </c>
      <c r="AJ1106" s="13">
        <f>'Data Entry'!Y1106</f>
        <v>0</v>
      </c>
      <c r="AK1106" s="13">
        <f>'Data Entry'!Z1106</f>
        <v>0</v>
      </c>
    </row>
    <row r="1107" spans="1:37">
      <c r="A1107" s="34">
        <f>'Data Entry'!A1107</f>
        <v>0</v>
      </c>
      <c r="B1107" s="34">
        <f>'Data Entry'!B1107</f>
        <v>0</v>
      </c>
      <c r="C1107" s="20">
        <f>IF('Data Entry'!C1107="red",1,IF('Data Entry'!C1107="blue",2,0))</f>
        <v>0</v>
      </c>
      <c r="D1107" s="22">
        <f>'Data Entry'!D1107</f>
        <v>0</v>
      </c>
      <c r="E1107" s="22">
        <f>'Data Entry'!E1107</f>
        <v>0</v>
      </c>
      <c r="F1107" s="22">
        <f>'Data Entry'!F1107</f>
        <v>0</v>
      </c>
      <c r="G1107" s="22">
        <f>'Data Entry'!G1107</f>
        <v>0</v>
      </c>
      <c r="H1107" s="22">
        <f>'Data Entry'!H1107</f>
        <v>0</v>
      </c>
      <c r="I1107" s="22">
        <f t="shared" si="289"/>
        <v>0</v>
      </c>
      <c r="J1107" s="22">
        <f t="shared" si="290"/>
        <v>0</v>
      </c>
      <c r="K1107" s="22">
        <f t="shared" si="291"/>
        <v>0</v>
      </c>
      <c r="L1107" s="22">
        <f t="shared" si="292"/>
        <v>0</v>
      </c>
      <c r="M1107" s="22">
        <f t="shared" si="293"/>
        <v>0</v>
      </c>
      <c r="N1107" s="22">
        <f t="shared" si="294"/>
        <v>0</v>
      </c>
      <c r="O1107" s="22">
        <f t="shared" si="295"/>
        <v>0</v>
      </c>
      <c r="P1107" s="35">
        <f>'Data Entry'!I1107</f>
        <v>0</v>
      </c>
      <c r="Q1107" s="35">
        <f>'Data Entry'!J1107</f>
        <v>0</v>
      </c>
      <c r="R1107" s="35">
        <f>'Data Entry'!K1107</f>
        <v>0</v>
      </c>
      <c r="S1107" s="35">
        <f>'Data Entry'!L1107</f>
        <v>0</v>
      </c>
      <c r="T1107" s="35">
        <f t="shared" si="296"/>
        <v>0</v>
      </c>
      <c r="U1107" s="35">
        <f t="shared" si="297"/>
        <v>0</v>
      </c>
      <c r="V1107" s="35" t="e">
        <f t="shared" si="298"/>
        <v>#DIV/0!</v>
      </c>
      <c r="W1107" s="35" t="e">
        <f t="shared" si="299"/>
        <v>#DIV/0!</v>
      </c>
      <c r="X1107" s="35">
        <f t="shared" si="300"/>
        <v>0</v>
      </c>
      <c r="Y1107" s="35">
        <f t="shared" si="301"/>
        <v>0</v>
      </c>
      <c r="Z1107" s="35">
        <f t="shared" si="302"/>
        <v>0</v>
      </c>
      <c r="AA1107" s="35">
        <f t="shared" si="303"/>
        <v>0</v>
      </c>
      <c r="AB1107" s="21">
        <f>'Data Entry'!S1107</f>
        <v>0</v>
      </c>
      <c r="AC1107" s="21">
        <f>'Data Entry'!T1107</f>
        <v>0</v>
      </c>
      <c r="AD1107" s="21">
        <f>'Data Entry'!U1107</f>
        <v>0</v>
      </c>
      <c r="AE1107" s="21">
        <f t="shared" si="304"/>
        <v>0</v>
      </c>
      <c r="AF1107" s="13">
        <f>'Data Entry'!V1107</f>
        <v>0</v>
      </c>
      <c r="AG1107" s="13">
        <f t="shared" si="305"/>
        <v>0</v>
      </c>
      <c r="AH1107" s="13">
        <f>'Data Entry'!W1107</f>
        <v>0</v>
      </c>
      <c r="AI1107" s="13">
        <f>'Data Entry'!X1107</f>
        <v>0</v>
      </c>
      <c r="AJ1107" s="13">
        <f>'Data Entry'!Y1107</f>
        <v>0</v>
      </c>
      <c r="AK1107" s="13">
        <f>'Data Entry'!Z1107</f>
        <v>0</v>
      </c>
    </row>
    <row r="1108" spans="1:37">
      <c r="A1108" s="34">
        <f>'Data Entry'!A1108</f>
        <v>0</v>
      </c>
      <c r="B1108" s="34">
        <f>'Data Entry'!B1108</f>
        <v>0</v>
      </c>
      <c r="C1108" s="20">
        <f>IF('Data Entry'!C1108="red",1,IF('Data Entry'!C1108="blue",2,0))</f>
        <v>0</v>
      </c>
      <c r="D1108" s="22">
        <f>'Data Entry'!D1108</f>
        <v>0</v>
      </c>
      <c r="E1108" s="22">
        <f>'Data Entry'!E1108</f>
        <v>0</v>
      </c>
      <c r="F1108" s="22">
        <f>'Data Entry'!F1108</f>
        <v>0</v>
      </c>
      <c r="G1108" s="22">
        <f>'Data Entry'!G1108</f>
        <v>0</v>
      </c>
      <c r="H1108" s="22">
        <f>'Data Entry'!H1108</f>
        <v>0</v>
      </c>
      <c r="I1108" s="22">
        <f t="shared" si="289"/>
        <v>0</v>
      </c>
      <c r="J1108" s="22">
        <f t="shared" si="290"/>
        <v>0</v>
      </c>
      <c r="K1108" s="22">
        <f t="shared" si="291"/>
        <v>0</v>
      </c>
      <c r="L1108" s="22">
        <f t="shared" si="292"/>
        <v>0</v>
      </c>
      <c r="M1108" s="22">
        <f t="shared" si="293"/>
        <v>0</v>
      </c>
      <c r="N1108" s="22">
        <f t="shared" si="294"/>
        <v>0</v>
      </c>
      <c r="O1108" s="22">
        <f t="shared" si="295"/>
        <v>0</v>
      </c>
      <c r="P1108" s="35">
        <f>'Data Entry'!I1108</f>
        <v>0</v>
      </c>
      <c r="Q1108" s="35">
        <f>'Data Entry'!J1108</f>
        <v>0</v>
      </c>
      <c r="R1108" s="35">
        <f>'Data Entry'!K1108</f>
        <v>0</v>
      </c>
      <c r="S1108" s="35">
        <f>'Data Entry'!L1108</f>
        <v>0</v>
      </c>
      <c r="T1108" s="35">
        <f t="shared" si="296"/>
        <v>0</v>
      </c>
      <c r="U1108" s="35">
        <f t="shared" si="297"/>
        <v>0</v>
      </c>
      <c r="V1108" s="35" t="e">
        <f t="shared" si="298"/>
        <v>#DIV/0!</v>
      </c>
      <c r="W1108" s="35" t="e">
        <f t="shared" si="299"/>
        <v>#DIV/0!</v>
      </c>
      <c r="X1108" s="35">
        <f t="shared" si="300"/>
        <v>0</v>
      </c>
      <c r="Y1108" s="35">
        <f t="shared" si="301"/>
        <v>0</v>
      </c>
      <c r="Z1108" s="35">
        <f t="shared" si="302"/>
        <v>0</v>
      </c>
      <c r="AA1108" s="35">
        <f t="shared" si="303"/>
        <v>0</v>
      </c>
      <c r="AB1108" s="21">
        <f>'Data Entry'!S1108</f>
        <v>0</v>
      </c>
      <c r="AC1108" s="21">
        <f>'Data Entry'!T1108</f>
        <v>0</v>
      </c>
      <c r="AD1108" s="21">
        <f>'Data Entry'!U1108</f>
        <v>0</v>
      </c>
      <c r="AE1108" s="21">
        <f t="shared" si="304"/>
        <v>0</v>
      </c>
      <c r="AF1108" s="13">
        <f>'Data Entry'!V1108</f>
        <v>0</v>
      </c>
      <c r="AG1108" s="13">
        <f t="shared" si="305"/>
        <v>0</v>
      </c>
      <c r="AH1108" s="13">
        <f>'Data Entry'!W1108</f>
        <v>0</v>
      </c>
      <c r="AI1108" s="13">
        <f>'Data Entry'!X1108</f>
        <v>0</v>
      </c>
      <c r="AJ1108" s="13">
        <f>'Data Entry'!Y1108</f>
        <v>0</v>
      </c>
      <c r="AK1108" s="13">
        <f>'Data Entry'!Z1108</f>
        <v>0</v>
      </c>
    </row>
    <row r="1109" spans="1:37">
      <c r="A1109" s="34">
        <f>'Data Entry'!A1109</f>
        <v>0</v>
      </c>
      <c r="B1109" s="34">
        <f>'Data Entry'!B1109</f>
        <v>0</v>
      </c>
      <c r="C1109" s="20">
        <f>IF('Data Entry'!C1109="red",1,IF('Data Entry'!C1109="blue",2,0))</f>
        <v>0</v>
      </c>
      <c r="D1109" s="22">
        <f>'Data Entry'!D1109</f>
        <v>0</v>
      </c>
      <c r="E1109" s="22">
        <f>'Data Entry'!E1109</f>
        <v>0</v>
      </c>
      <c r="F1109" s="22">
        <f>'Data Entry'!F1109</f>
        <v>0</v>
      </c>
      <c r="G1109" s="22">
        <f>'Data Entry'!G1109</f>
        <v>0</v>
      </c>
      <c r="H1109" s="22">
        <f>'Data Entry'!H1109</f>
        <v>0</v>
      </c>
      <c r="I1109" s="22">
        <f t="shared" si="289"/>
        <v>0</v>
      </c>
      <c r="J1109" s="22">
        <f t="shared" si="290"/>
        <v>0</v>
      </c>
      <c r="K1109" s="22">
        <f t="shared" si="291"/>
        <v>0</v>
      </c>
      <c r="L1109" s="22">
        <f t="shared" si="292"/>
        <v>0</v>
      </c>
      <c r="M1109" s="22">
        <f t="shared" si="293"/>
        <v>0</v>
      </c>
      <c r="N1109" s="22">
        <f t="shared" si="294"/>
        <v>0</v>
      </c>
      <c r="O1109" s="22">
        <f t="shared" si="295"/>
        <v>0</v>
      </c>
      <c r="P1109" s="35">
        <f>'Data Entry'!I1109</f>
        <v>0</v>
      </c>
      <c r="Q1109" s="35">
        <f>'Data Entry'!J1109</f>
        <v>0</v>
      </c>
      <c r="R1109" s="35">
        <f>'Data Entry'!K1109</f>
        <v>0</v>
      </c>
      <c r="S1109" s="35">
        <f>'Data Entry'!L1109</f>
        <v>0</v>
      </c>
      <c r="T1109" s="35">
        <f t="shared" si="296"/>
        <v>0</v>
      </c>
      <c r="U1109" s="35">
        <f t="shared" si="297"/>
        <v>0</v>
      </c>
      <c r="V1109" s="35" t="e">
        <f t="shared" si="298"/>
        <v>#DIV/0!</v>
      </c>
      <c r="W1109" s="35" t="e">
        <f t="shared" si="299"/>
        <v>#DIV/0!</v>
      </c>
      <c r="X1109" s="35">
        <f t="shared" si="300"/>
        <v>0</v>
      </c>
      <c r="Y1109" s="35">
        <f t="shared" si="301"/>
        <v>0</v>
      </c>
      <c r="Z1109" s="35">
        <f t="shared" si="302"/>
        <v>0</v>
      </c>
      <c r="AA1109" s="35">
        <f t="shared" si="303"/>
        <v>0</v>
      </c>
      <c r="AB1109" s="21">
        <f>'Data Entry'!S1109</f>
        <v>0</v>
      </c>
      <c r="AC1109" s="21">
        <f>'Data Entry'!T1109</f>
        <v>0</v>
      </c>
      <c r="AD1109" s="21">
        <f>'Data Entry'!U1109</f>
        <v>0</v>
      </c>
      <c r="AE1109" s="21">
        <f t="shared" si="304"/>
        <v>0</v>
      </c>
      <c r="AF1109" s="13">
        <f>'Data Entry'!V1109</f>
        <v>0</v>
      </c>
      <c r="AG1109" s="13">
        <f t="shared" si="305"/>
        <v>0</v>
      </c>
      <c r="AH1109" s="13">
        <f>'Data Entry'!W1109</f>
        <v>0</v>
      </c>
      <c r="AI1109" s="13">
        <f>'Data Entry'!X1109</f>
        <v>0</v>
      </c>
      <c r="AJ1109" s="13">
        <f>'Data Entry'!Y1109</f>
        <v>0</v>
      </c>
      <c r="AK1109" s="13">
        <f>'Data Entry'!Z1109</f>
        <v>0</v>
      </c>
    </row>
    <row r="1110" spans="1:37">
      <c r="A1110" s="34">
        <f>'Data Entry'!A1110</f>
        <v>0</v>
      </c>
      <c r="B1110" s="34">
        <f>'Data Entry'!B1110</f>
        <v>0</v>
      </c>
      <c r="C1110" s="20">
        <f>IF('Data Entry'!C1110="red",1,IF('Data Entry'!C1110="blue",2,0))</f>
        <v>0</v>
      </c>
      <c r="D1110" s="22">
        <f>'Data Entry'!D1110</f>
        <v>0</v>
      </c>
      <c r="E1110" s="22">
        <f>'Data Entry'!E1110</f>
        <v>0</v>
      </c>
      <c r="F1110" s="22">
        <f>'Data Entry'!F1110</f>
        <v>0</v>
      </c>
      <c r="G1110" s="22">
        <f>'Data Entry'!G1110</f>
        <v>0</v>
      </c>
      <c r="H1110" s="22">
        <f>'Data Entry'!H1110</f>
        <v>0</v>
      </c>
      <c r="I1110" s="22">
        <f t="shared" si="289"/>
        <v>0</v>
      </c>
      <c r="J1110" s="22">
        <f t="shared" si="290"/>
        <v>0</v>
      </c>
      <c r="K1110" s="22">
        <f t="shared" si="291"/>
        <v>0</v>
      </c>
      <c r="L1110" s="22">
        <f t="shared" si="292"/>
        <v>0</v>
      </c>
      <c r="M1110" s="22">
        <f t="shared" si="293"/>
        <v>0</v>
      </c>
      <c r="N1110" s="22">
        <f t="shared" si="294"/>
        <v>0</v>
      </c>
      <c r="O1110" s="22">
        <f t="shared" si="295"/>
        <v>0</v>
      </c>
      <c r="P1110" s="35">
        <f>'Data Entry'!I1110</f>
        <v>0</v>
      </c>
      <c r="Q1110" s="35">
        <f>'Data Entry'!J1110</f>
        <v>0</v>
      </c>
      <c r="R1110" s="35">
        <f>'Data Entry'!K1110</f>
        <v>0</v>
      </c>
      <c r="S1110" s="35">
        <f>'Data Entry'!L1110</f>
        <v>0</v>
      </c>
      <c r="T1110" s="35">
        <f t="shared" si="296"/>
        <v>0</v>
      </c>
      <c r="U1110" s="35">
        <f t="shared" si="297"/>
        <v>0</v>
      </c>
      <c r="V1110" s="35" t="e">
        <f t="shared" si="298"/>
        <v>#DIV/0!</v>
      </c>
      <c r="W1110" s="35" t="e">
        <f t="shared" si="299"/>
        <v>#DIV/0!</v>
      </c>
      <c r="X1110" s="35">
        <f t="shared" si="300"/>
        <v>0</v>
      </c>
      <c r="Y1110" s="35">
        <f t="shared" si="301"/>
        <v>0</v>
      </c>
      <c r="Z1110" s="35">
        <f t="shared" si="302"/>
        <v>0</v>
      </c>
      <c r="AA1110" s="35">
        <f t="shared" si="303"/>
        <v>0</v>
      </c>
      <c r="AB1110" s="21">
        <f>'Data Entry'!S1110</f>
        <v>0</v>
      </c>
      <c r="AC1110" s="21">
        <f>'Data Entry'!T1110</f>
        <v>0</v>
      </c>
      <c r="AD1110" s="21">
        <f>'Data Entry'!U1110</f>
        <v>0</v>
      </c>
      <c r="AE1110" s="21">
        <f t="shared" si="304"/>
        <v>0</v>
      </c>
      <c r="AF1110" s="13">
        <f>'Data Entry'!V1110</f>
        <v>0</v>
      </c>
      <c r="AG1110" s="13">
        <f t="shared" si="305"/>
        <v>0</v>
      </c>
      <c r="AH1110" s="13">
        <f>'Data Entry'!W1110</f>
        <v>0</v>
      </c>
      <c r="AI1110" s="13">
        <f>'Data Entry'!X1110</f>
        <v>0</v>
      </c>
      <c r="AJ1110" s="13">
        <f>'Data Entry'!Y1110</f>
        <v>0</v>
      </c>
      <c r="AK1110" s="13">
        <f>'Data Entry'!Z1110</f>
        <v>0</v>
      </c>
    </row>
    <row r="1111" spans="1:37">
      <c r="A1111" s="34">
        <f>'Data Entry'!A1111</f>
        <v>0</v>
      </c>
      <c r="B1111" s="34">
        <f>'Data Entry'!B1111</f>
        <v>0</v>
      </c>
      <c r="C1111" s="20">
        <f>IF('Data Entry'!C1111="red",1,IF('Data Entry'!C1111="blue",2,0))</f>
        <v>0</v>
      </c>
      <c r="D1111" s="22">
        <f>'Data Entry'!D1111</f>
        <v>0</v>
      </c>
      <c r="E1111" s="22">
        <f>'Data Entry'!E1111</f>
        <v>0</v>
      </c>
      <c r="F1111" s="22">
        <f>'Data Entry'!F1111</f>
        <v>0</v>
      </c>
      <c r="G1111" s="22">
        <f>'Data Entry'!G1111</f>
        <v>0</v>
      </c>
      <c r="H1111" s="22">
        <f>'Data Entry'!H1111</f>
        <v>0</v>
      </c>
      <c r="I1111" s="22">
        <f t="shared" si="289"/>
        <v>0</v>
      </c>
      <c r="J1111" s="22">
        <f t="shared" si="290"/>
        <v>0</v>
      </c>
      <c r="K1111" s="22">
        <f t="shared" si="291"/>
        <v>0</v>
      </c>
      <c r="L1111" s="22">
        <f t="shared" si="292"/>
        <v>0</v>
      </c>
      <c r="M1111" s="22">
        <f t="shared" si="293"/>
        <v>0</v>
      </c>
      <c r="N1111" s="22">
        <f t="shared" si="294"/>
        <v>0</v>
      </c>
      <c r="O1111" s="22">
        <f t="shared" si="295"/>
        <v>0</v>
      </c>
      <c r="P1111" s="35">
        <f>'Data Entry'!I1111</f>
        <v>0</v>
      </c>
      <c r="Q1111" s="35">
        <f>'Data Entry'!J1111</f>
        <v>0</v>
      </c>
      <c r="R1111" s="35">
        <f>'Data Entry'!K1111</f>
        <v>0</v>
      </c>
      <c r="S1111" s="35">
        <f>'Data Entry'!L1111</f>
        <v>0</v>
      </c>
      <c r="T1111" s="35">
        <f t="shared" si="296"/>
        <v>0</v>
      </c>
      <c r="U1111" s="35">
        <f t="shared" si="297"/>
        <v>0</v>
      </c>
      <c r="V1111" s="35" t="e">
        <f t="shared" si="298"/>
        <v>#DIV/0!</v>
      </c>
      <c r="W1111" s="35" t="e">
        <f t="shared" si="299"/>
        <v>#DIV/0!</v>
      </c>
      <c r="X1111" s="35">
        <f t="shared" si="300"/>
        <v>0</v>
      </c>
      <c r="Y1111" s="35">
        <f t="shared" si="301"/>
        <v>0</v>
      </c>
      <c r="Z1111" s="35">
        <f t="shared" si="302"/>
        <v>0</v>
      </c>
      <c r="AA1111" s="35">
        <f t="shared" si="303"/>
        <v>0</v>
      </c>
      <c r="AB1111" s="21">
        <f>'Data Entry'!S1111</f>
        <v>0</v>
      </c>
      <c r="AC1111" s="21">
        <f>'Data Entry'!T1111</f>
        <v>0</v>
      </c>
      <c r="AD1111" s="21">
        <f>'Data Entry'!U1111</f>
        <v>0</v>
      </c>
      <c r="AE1111" s="21">
        <f t="shared" si="304"/>
        <v>0</v>
      </c>
      <c r="AF1111" s="13">
        <f>'Data Entry'!V1111</f>
        <v>0</v>
      </c>
      <c r="AG1111" s="13">
        <f t="shared" si="305"/>
        <v>0</v>
      </c>
      <c r="AH1111" s="13">
        <f>'Data Entry'!W1111</f>
        <v>0</v>
      </c>
      <c r="AI1111" s="13">
        <f>'Data Entry'!X1111</f>
        <v>0</v>
      </c>
      <c r="AJ1111" s="13">
        <f>'Data Entry'!Y1111</f>
        <v>0</v>
      </c>
      <c r="AK1111" s="13">
        <f>'Data Entry'!Z1111</f>
        <v>0</v>
      </c>
    </row>
    <row r="1112" spans="1:37">
      <c r="A1112" s="34">
        <f>'Data Entry'!A1112</f>
        <v>0</v>
      </c>
      <c r="B1112" s="34">
        <f>'Data Entry'!B1112</f>
        <v>0</v>
      </c>
      <c r="C1112" s="20">
        <f>IF('Data Entry'!C1112="red",1,IF('Data Entry'!C1112="blue",2,0))</f>
        <v>0</v>
      </c>
      <c r="D1112" s="22">
        <f>'Data Entry'!D1112</f>
        <v>0</v>
      </c>
      <c r="E1112" s="22">
        <f>'Data Entry'!E1112</f>
        <v>0</v>
      </c>
      <c r="F1112" s="22">
        <f>'Data Entry'!F1112</f>
        <v>0</v>
      </c>
      <c r="G1112" s="22">
        <f>'Data Entry'!G1112</f>
        <v>0</v>
      </c>
      <c r="H1112" s="22">
        <f>'Data Entry'!H1112</f>
        <v>0</v>
      </c>
      <c r="I1112" s="22">
        <f t="shared" si="289"/>
        <v>0</v>
      </c>
      <c r="J1112" s="22">
        <f t="shared" si="290"/>
        <v>0</v>
      </c>
      <c r="K1112" s="22">
        <f t="shared" si="291"/>
        <v>0</v>
      </c>
      <c r="L1112" s="22">
        <f t="shared" si="292"/>
        <v>0</v>
      </c>
      <c r="M1112" s="22">
        <f t="shared" si="293"/>
        <v>0</v>
      </c>
      <c r="N1112" s="22">
        <f t="shared" si="294"/>
        <v>0</v>
      </c>
      <c r="O1112" s="22">
        <f t="shared" si="295"/>
        <v>0</v>
      </c>
      <c r="P1112" s="35">
        <f>'Data Entry'!I1112</f>
        <v>0</v>
      </c>
      <c r="Q1112" s="35">
        <f>'Data Entry'!J1112</f>
        <v>0</v>
      </c>
      <c r="R1112" s="35">
        <f>'Data Entry'!K1112</f>
        <v>0</v>
      </c>
      <c r="S1112" s="35">
        <f>'Data Entry'!L1112</f>
        <v>0</v>
      </c>
      <c r="T1112" s="35">
        <f t="shared" si="296"/>
        <v>0</v>
      </c>
      <c r="U1112" s="35">
        <f t="shared" si="297"/>
        <v>0</v>
      </c>
      <c r="V1112" s="35" t="e">
        <f t="shared" si="298"/>
        <v>#DIV/0!</v>
      </c>
      <c r="W1112" s="35" t="e">
        <f t="shared" si="299"/>
        <v>#DIV/0!</v>
      </c>
      <c r="X1112" s="35">
        <f t="shared" si="300"/>
        <v>0</v>
      </c>
      <c r="Y1112" s="35">
        <f t="shared" si="301"/>
        <v>0</v>
      </c>
      <c r="Z1112" s="35">
        <f t="shared" si="302"/>
        <v>0</v>
      </c>
      <c r="AA1112" s="35">
        <f t="shared" si="303"/>
        <v>0</v>
      </c>
      <c r="AB1112" s="21">
        <f>'Data Entry'!S1112</f>
        <v>0</v>
      </c>
      <c r="AC1112" s="21">
        <f>'Data Entry'!T1112</f>
        <v>0</v>
      </c>
      <c r="AD1112" s="21">
        <f>'Data Entry'!U1112</f>
        <v>0</v>
      </c>
      <c r="AE1112" s="21">
        <f t="shared" si="304"/>
        <v>0</v>
      </c>
      <c r="AF1112" s="13">
        <f>'Data Entry'!V1112</f>
        <v>0</v>
      </c>
      <c r="AG1112" s="13">
        <f t="shared" si="305"/>
        <v>0</v>
      </c>
      <c r="AH1112" s="13">
        <f>'Data Entry'!W1112</f>
        <v>0</v>
      </c>
      <c r="AI1112" s="13">
        <f>'Data Entry'!X1112</f>
        <v>0</v>
      </c>
      <c r="AJ1112" s="13">
        <f>'Data Entry'!Y1112</f>
        <v>0</v>
      </c>
      <c r="AK1112" s="13">
        <f>'Data Entry'!Z1112</f>
        <v>0</v>
      </c>
    </row>
    <row r="1113" spans="1:37">
      <c r="A1113" s="34">
        <f>'Data Entry'!A1113</f>
        <v>0</v>
      </c>
      <c r="B1113" s="34">
        <f>'Data Entry'!B1113</f>
        <v>0</v>
      </c>
      <c r="C1113" s="20">
        <f>IF('Data Entry'!C1113="red",1,IF('Data Entry'!C1113="blue",2,0))</f>
        <v>0</v>
      </c>
      <c r="D1113" s="22">
        <f>'Data Entry'!D1113</f>
        <v>0</v>
      </c>
      <c r="E1113" s="22">
        <f>'Data Entry'!E1113</f>
        <v>0</v>
      </c>
      <c r="F1113" s="22">
        <f>'Data Entry'!F1113</f>
        <v>0</v>
      </c>
      <c r="G1113" s="22">
        <f>'Data Entry'!G1113</f>
        <v>0</v>
      </c>
      <c r="H1113" s="22">
        <f>'Data Entry'!H1113</f>
        <v>0</v>
      </c>
      <c r="I1113" s="22">
        <f t="shared" si="289"/>
        <v>0</v>
      </c>
      <c r="J1113" s="22">
        <f t="shared" si="290"/>
        <v>0</v>
      </c>
      <c r="K1113" s="22">
        <f t="shared" si="291"/>
        <v>0</v>
      </c>
      <c r="L1113" s="22">
        <f t="shared" si="292"/>
        <v>0</v>
      </c>
      <c r="M1113" s="22">
        <f t="shared" si="293"/>
        <v>0</v>
      </c>
      <c r="N1113" s="22">
        <f t="shared" si="294"/>
        <v>0</v>
      </c>
      <c r="O1113" s="22">
        <f t="shared" si="295"/>
        <v>0</v>
      </c>
      <c r="P1113" s="35">
        <f>'Data Entry'!I1113</f>
        <v>0</v>
      </c>
      <c r="Q1113" s="35">
        <f>'Data Entry'!J1113</f>
        <v>0</v>
      </c>
      <c r="R1113" s="35">
        <f>'Data Entry'!K1113</f>
        <v>0</v>
      </c>
      <c r="S1113" s="35">
        <f>'Data Entry'!L1113</f>
        <v>0</v>
      </c>
      <c r="T1113" s="35">
        <f t="shared" si="296"/>
        <v>0</v>
      </c>
      <c r="U1113" s="35">
        <f t="shared" si="297"/>
        <v>0</v>
      </c>
      <c r="V1113" s="35" t="e">
        <f t="shared" si="298"/>
        <v>#DIV/0!</v>
      </c>
      <c r="W1113" s="35" t="e">
        <f t="shared" si="299"/>
        <v>#DIV/0!</v>
      </c>
      <c r="X1113" s="35">
        <f t="shared" si="300"/>
        <v>0</v>
      </c>
      <c r="Y1113" s="35">
        <f t="shared" si="301"/>
        <v>0</v>
      </c>
      <c r="Z1113" s="35">
        <f t="shared" si="302"/>
        <v>0</v>
      </c>
      <c r="AA1113" s="35">
        <f t="shared" si="303"/>
        <v>0</v>
      </c>
      <c r="AB1113" s="21">
        <f>'Data Entry'!S1113</f>
        <v>0</v>
      </c>
      <c r="AC1113" s="21">
        <f>'Data Entry'!T1113</f>
        <v>0</v>
      </c>
      <c r="AD1113" s="21">
        <f>'Data Entry'!U1113</f>
        <v>0</v>
      </c>
      <c r="AE1113" s="21">
        <f t="shared" si="304"/>
        <v>0</v>
      </c>
      <c r="AF1113" s="13">
        <f>'Data Entry'!V1113</f>
        <v>0</v>
      </c>
      <c r="AG1113" s="13">
        <f t="shared" si="305"/>
        <v>0</v>
      </c>
      <c r="AH1113" s="13">
        <f>'Data Entry'!W1113</f>
        <v>0</v>
      </c>
      <c r="AI1113" s="13">
        <f>'Data Entry'!X1113</f>
        <v>0</v>
      </c>
      <c r="AJ1113" s="13">
        <f>'Data Entry'!Y1113</f>
        <v>0</v>
      </c>
      <c r="AK1113" s="13">
        <f>'Data Entry'!Z1113</f>
        <v>0</v>
      </c>
    </row>
    <row r="1114" spans="1:37">
      <c r="A1114" s="34">
        <f>'Data Entry'!A1114</f>
        <v>0</v>
      </c>
      <c r="B1114" s="34">
        <f>'Data Entry'!B1114</f>
        <v>0</v>
      </c>
      <c r="C1114" s="20">
        <f>IF('Data Entry'!C1114="red",1,IF('Data Entry'!C1114="blue",2,0))</f>
        <v>0</v>
      </c>
      <c r="D1114" s="22">
        <f>'Data Entry'!D1114</f>
        <v>0</v>
      </c>
      <c r="E1114" s="22">
        <f>'Data Entry'!E1114</f>
        <v>0</v>
      </c>
      <c r="F1114" s="22">
        <f>'Data Entry'!F1114</f>
        <v>0</v>
      </c>
      <c r="G1114" s="22">
        <f>'Data Entry'!G1114</f>
        <v>0</v>
      </c>
      <c r="H1114" s="22">
        <f>'Data Entry'!H1114</f>
        <v>0</v>
      </c>
      <c r="I1114" s="22">
        <f t="shared" si="289"/>
        <v>0</v>
      </c>
      <c r="J1114" s="22">
        <f t="shared" si="290"/>
        <v>0</v>
      </c>
      <c r="K1114" s="22">
        <f t="shared" si="291"/>
        <v>0</v>
      </c>
      <c r="L1114" s="22">
        <f t="shared" si="292"/>
        <v>0</v>
      </c>
      <c r="M1114" s="22">
        <f t="shared" si="293"/>
        <v>0</v>
      </c>
      <c r="N1114" s="22">
        <f t="shared" si="294"/>
        <v>0</v>
      </c>
      <c r="O1114" s="22">
        <f t="shared" si="295"/>
        <v>0</v>
      </c>
      <c r="P1114" s="35">
        <f>'Data Entry'!I1114</f>
        <v>0</v>
      </c>
      <c r="Q1114" s="35">
        <f>'Data Entry'!J1114</f>
        <v>0</v>
      </c>
      <c r="R1114" s="35">
        <f>'Data Entry'!K1114</f>
        <v>0</v>
      </c>
      <c r="S1114" s="35">
        <f>'Data Entry'!L1114</f>
        <v>0</v>
      </c>
      <c r="T1114" s="35">
        <f t="shared" si="296"/>
        <v>0</v>
      </c>
      <c r="U1114" s="35">
        <f t="shared" si="297"/>
        <v>0</v>
      </c>
      <c r="V1114" s="35" t="e">
        <f t="shared" si="298"/>
        <v>#DIV/0!</v>
      </c>
      <c r="W1114" s="35" t="e">
        <f t="shared" si="299"/>
        <v>#DIV/0!</v>
      </c>
      <c r="X1114" s="35">
        <f t="shared" si="300"/>
        <v>0</v>
      </c>
      <c r="Y1114" s="35">
        <f t="shared" si="301"/>
        <v>0</v>
      </c>
      <c r="Z1114" s="35">
        <f t="shared" si="302"/>
        <v>0</v>
      </c>
      <c r="AA1114" s="35">
        <f t="shared" si="303"/>
        <v>0</v>
      </c>
      <c r="AB1114" s="21">
        <f>'Data Entry'!S1114</f>
        <v>0</v>
      </c>
      <c r="AC1114" s="21">
        <f>'Data Entry'!T1114</f>
        <v>0</v>
      </c>
      <c r="AD1114" s="21">
        <f>'Data Entry'!U1114</f>
        <v>0</v>
      </c>
      <c r="AE1114" s="21">
        <f t="shared" si="304"/>
        <v>0</v>
      </c>
      <c r="AF1114" s="13">
        <f>'Data Entry'!V1114</f>
        <v>0</v>
      </c>
      <c r="AG1114" s="13">
        <f t="shared" si="305"/>
        <v>0</v>
      </c>
      <c r="AH1114" s="13">
        <f>'Data Entry'!W1114</f>
        <v>0</v>
      </c>
      <c r="AI1114" s="13">
        <f>'Data Entry'!X1114</f>
        <v>0</v>
      </c>
      <c r="AJ1114" s="13">
        <f>'Data Entry'!Y1114</f>
        <v>0</v>
      </c>
      <c r="AK1114" s="13">
        <f>'Data Entry'!Z1114</f>
        <v>0</v>
      </c>
    </row>
    <row r="1115" spans="1:37">
      <c r="A1115" s="34">
        <f>'Data Entry'!A1115</f>
        <v>0</v>
      </c>
      <c r="B1115" s="34">
        <f>'Data Entry'!B1115</f>
        <v>0</v>
      </c>
      <c r="C1115" s="20">
        <f>IF('Data Entry'!C1115="red",1,IF('Data Entry'!C1115="blue",2,0))</f>
        <v>0</v>
      </c>
      <c r="D1115" s="22">
        <f>'Data Entry'!D1115</f>
        <v>0</v>
      </c>
      <c r="E1115" s="22">
        <f>'Data Entry'!E1115</f>
        <v>0</v>
      </c>
      <c r="F1115" s="22">
        <f>'Data Entry'!F1115</f>
        <v>0</v>
      </c>
      <c r="G1115" s="22">
        <f>'Data Entry'!G1115</f>
        <v>0</v>
      </c>
      <c r="H1115" s="22">
        <f>'Data Entry'!H1115</f>
        <v>0</v>
      </c>
      <c r="I1115" s="22">
        <f t="shared" si="289"/>
        <v>0</v>
      </c>
      <c r="J1115" s="22">
        <f t="shared" si="290"/>
        <v>0</v>
      </c>
      <c r="K1115" s="22">
        <f t="shared" si="291"/>
        <v>0</v>
      </c>
      <c r="L1115" s="22">
        <f t="shared" si="292"/>
        <v>0</v>
      </c>
      <c r="M1115" s="22">
        <f t="shared" si="293"/>
        <v>0</v>
      </c>
      <c r="N1115" s="22">
        <f t="shared" si="294"/>
        <v>0</v>
      </c>
      <c r="O1115" s="22">
        <f t="shared" si="295"/>
        <v>0</v>
      </c>
      <c r="P1115" s="35">
        <f>'Data Entry'!I1115</f>
        <v>0</v>
      </c>
      <c r="Q1115" s="35">
        <f>'Data Entry'!J1115</f>
        <v>0</v>
      </c>
      <c r="R1115" s="35">
        <f>'Data Entry'!K1115</f>
        <v>0</v>
      </c>
      <c r="S1115" s="35">
        <f>'Data Entry'!L1115</f>
        <v>0</v>
      </c>
      <c r="T1115" s="35">
        <f t="shared" si="296"/>
        <v>0</v>
      </c>
      <c r="U1115" s="35">
        <f t="shared" si="297"/>
        <v>0</v>
      </c>
      <c r="V1115" s="35" t="e">
        <f t="shared" si="298"/>
        <v>#DIV/0!</v>
      </c>
      <c r="W1115" s="35" t="e">
        <f t="shared" si="299"/>
        <v>#DIV/0!</v>
      </c>
      <c r="X1115" s="35">
        <f t="shared" si="300"/>
        <v>0</v>
      </c>
      <c r="Y1115" s="35">
        <f t="shared" si="301"/>
        <v>0</v>
      </c>
      <c r="Z1115" s="35">
        <f t="shared" si="302"/>
        <v>0</v>
      </c>
      <c r="AA1115" s="35">
        <f t="shared" si="303"/>
        <v>0</v>
      </c>
      <c r="AB1115" s="21">
        <f>'Data Entry'!S1115</f>
        <v>0</v>
      </c>
      <c r="AC1115" s="21">
        <f>'Data Entry'!T1115</f>
        <v>0</v>
      </c>
      <c r="AD1115" s="21">
        <f>'Data Entry'!U1115</f>
        <v>0</v>
      </c>
      <c r="AE1115" s="21">
        <f t="shared" si="304"/>
        <v>0</v>
      </c>
      <c r="AF1115" s="13">
        <f>'Data Entry'!V1115</f>
        <v>0</v>
      </c>
      <c r="AG1115" s="13">
        <f t="shared" si="305"/>
        <v>0</v>
      </c>
      <c r="AH1115" s="13">
        <f>'Data Entry'!W1115</f>
        <v>0</v>
      </c>
      <c r="AI1115" s="13">
        <f>'Data Entry'!X1115</f>
        <v>0</v>
      </c>
      <c r="AJ1115" s="13">
        <f>'Data Entry'!Y1115</f>
        <v>0</v>
      </c>
      <c r="AK1115" s="13">
        <f>'Data Entry'!Z1115</f>
        <v>0</v>
      </c>
    </row>
    <row r="1116" spans="1:37">
      <c r="A1116" s="34">
        <f>'Data Entry'!A1116</f>
        <v>0</v>
      </c>
      <c r="B1116" s="34">
        <f>'Data Entry'!B1116</f>
        <v>0</v>
      </c>
      <c r="C1116" s="20">
        <f>IF('Data Entry'!C1116="red",1,IF('Data Entry'!C1116="blue",2,0))</f>
        <v>0</v>
      </c>
      <c r="D1116" s="22">
        <f>'Data Entry'!D1116</f>
        <v>0</v>
      </c>
      <c r="E1116" s="22">
        <f>'Data Entry'!E1116</f>
        <v>0</v>
      </c>
      <c r="F1116" s="22">
        <f>'Data Entry'!F1116</f>
        <v>0</v>
      </c>
      <c r="G1116" s="22">
        <f>'Data Entry'!G1116</f>
        <v>0</v>
      </c>
      <c r="H1116" s="22">
        <f>'Data Entry'!H1116</f>
        <v>0</v>
      </c>
      <c r="I1116" s="22">
        <f t="shared" si="289"/>
        <v>0</v>
      </c>
      <c r="J1116" s="22">
        <f t="shared" si="290"/>
        <v>0</v>
      </c>
      <c r="K1116" s="22">
        <f t="shared" si="291"/>
        <v>0</v>
      </c>
      <c r="L1116" s="22">
        <f t="shared" si="292"/>
        <v>0</v>
      </c>
      <c r="M1116" s="22">
        <f t="shared" si="293"/>
        <v>0</v>
      </c>
      <c r="N1116" s="22">
        <f t="shared" si="294"/>
        <v>0</v>
      </c>
      <c r="O1116" s="22">
        <f t="shared" si="295"/>
        <v>0</v>
      </c>
      <c r="P1116" s="35">
        <f>'Data Entry'!I1116</f>
        <v>0</v>
      </c>
      <c r="Q1116" s="35">
        <f>'Data Entry'!J1116</f>
        <v>0</v>
      </c>
      <c r="R1116" s="35">
        <f>'Data Entry'!K1116</f>
        <v>0</v>
      </c>
      <c r="S1116" s="35">
        <f>'Data Entry'!L1116</f>
        <v>0</v>
      </c>
      <c r="T1116" s="35">
        <f t="shared" si="296"/>
        <v>0</v>
      </c>
      <c r="U1116" s="35">
        <f t="shared" si="297"/>
        <v>0</v>
      </c>
      <c r="V1116" s="35" t="e">
        <f t="shared" si="298"/>
        <v>#DIV/0!</v>
      </c>
      <c r="W1116" s="35" t="e">
        <f t="shared" si="299"/>
        <v>#DIV/0!</v>
      </c>
      <c r="X1116" s="35">
        <f t="shared" si="300"/>
        <v>0</v>
      </c>
      <c r="Y1116" s="35">
        <f t="shared" si="301"/>
        <v>0</v>
      </c>
      <c r="Z1116" s="35">
        <f t="shared" si="302"/>
        <v>0</v>
      </c>
      <c r="AA1116" s="35">
        <f t="shared" si="303"/>
        <v>0</v>
      </c>
      <c r="AB1116" s="21">
        <f>'Data Entry'!S1116</f>
        <v>0</v>
      </c>
      <c r="AC1116" s="21">
        <f>'Data Entry'!T1116</f>
        <v>0</v>
      </c>
      <c r="AD1116" s="21">
        <f>'Data Entry'!U1116</f>
        <v>0</v>
      </c>
      <c r="AE1116" s="21">
        <f t="shared" si="304"/>
        <v>0</v>
      </c>
      <c r="AF1116" s="13">
        <f>'Data Entry'!V1116</f>
        <v>0</v>
      </c>
      <c r="AG1116" s="13">
        <f t="shared" si="305"/>
        <v>0</v>
      </c>
      <c r="AH1116" s="13">
        <f>'Data Entry'!W1116</f>
        <v>0</v>
      </c>
      <c r="AI1116" s="13">
        <f>'Data Entry'!X1116</f>
        <v>0</v>
      </c>
      <c r="AJ1116" s="13">
        <f>'Data Entry'!Y1116</f>
        <v>0</v>
      </c>
      <c r="AK1116" s="13">
        <f>'Data Entry'!Z1116</f>
        <v>0</v>
      </c>
    </row>
    <row r="1117" spans="1:37">
      <c r="A1117" s="34">
        <f>'Data Entry'!A1117</f>
        <v>0</v>
      </c>
      <c r="B1117" s="34">
        <f>'Data Entry'!B1117</f>
        <v>0</v>
      </c>
      <c r="C1117" s="20">
        <f>IF('Data Entry'!C1117="red",1,IF('Data Entry'!C1117="blue",2,0))</f>
        <v>0</v>
      </c>
      <c r="D1117" s="22">
        <f>'Data Entry'!D1117</f>
        <v>0</v>
      </c>
      <c r="E1117" s="22">
        <f>'Data Entry'!E1117</f>
        <v>0</v>
      </c>
      <c r="F1117" s="22">
        <f>'Data Entry'!F1117</f>
        <v>0</v>
      </c>
      <c r="G1117" s="22">
        <f>'Data Entry'!G1117</f>
        <v>0</v>
      </c>
      <c r="H1117" s="22">
        <f>'Data Entry'!H1117</f>
        <v>0</v>
      </c>
      <c r="I1117" s="22">
        <f t="shared" si="289"/>
        <v>0</v>
      </c>
      <c r="J1117" s="22">
        <f t="shared" si="290"/>
        <v>0</v>
      </c>
      <c r="K1117" s="22">
        <f t="shared" si="291"/>
        <v>0</v>
      </c>
      <c r="L1117" s="22">
        <f t="shared" si="292"/>
        <v>0</v>
      </c>
      <c r="M1117" s="22">
        <f t="shared" si="293"/>
        <v>0</v>
      </c>
      <c r="N1117" s="22">
        <f t="shared" si="294"/>
        <v>0</v>
      </c>
      <c r="O1117" s="22">
        <f t="shared" si="295"/>
        <v>0</v>
      </c>
      <c r="P1117" s="35">
        <f>'Data Entry'!I1117</f>
        <v>0</v>
      </c>
      <c r="Q1117" s="35">
        <f>'Data Entry'!J1117</f>
        <v>0</v>
      </c>
      <c r="R1117" s="35">
        <f>'Data Entry'!K1117</f>
        <v>0</v>
      </c>
      <c r="S1117" s="35">
        <f>'Data Entry'!L1117</f>
        <v>0</v>
      </c>
      <c r="T1117" s="35">
        <f t="shared" si="296"/>
        <v>0</v>
      </c>
      <c r="U1117" s="35">
        <f t="shared" si="297"/>
        <v>0</v>
      </c>
      <c r="V1117" s="35" t="e">
        <f t="shared" si="298"/>
        <v>#DIV/0!</v>
      </c>
      <c r="W1117" s="35" t="e">
        <f t="shared" si="299"/>
        <v>#DIV/0!</v>
      </c>
      <c r="X1117" s="35">
        <f t="shared" si="300"/>
        <v>0</v>
      </c>
      <c r="Y1117" s="35">
        <f t="shared" si="301"/>
        <v>0</v>
      </c>
      <c r="Z1117" s="35">
        <f t="shared" si="302"/>
        <v>0</v>
      </c>
      <c r="AA1117" s="35">
        <f t="shared" si="303"/>
        <v>0</v>
      </c>
      <c r="AB1117" s="21">
        <f>'Data Entry'!S1117</f>
        <v>0</v>
      </c>
      <c r="AC1117" s="21">
        <f>'Data Entry'!T1117</f>
        <v>0</v>
      </c>
      <c r="AD1117" s="21">
        <f>'Data Entry'!U1117</f>
        <v>0</v>
      </c>
      <c r="AE1117" s="21">
        <f t="shared" si="304"/>
        <v>0</v>
      </c>
      <c r="AF1117" s="13">
        <f>'Data Entry'!V1117</f>
        <v>0</v>
      </c>
      <c r="AG1117" s="13">
        <f t="shared" si="305"/>
        <v>0</v>
      </c>
      <c r="AH1117" s="13">
        <f>'Data Entry'!W1117</f>
        <v>0</v>
      </c>
      <c r="AI1117" s="13">
        <f>'Data Entry'!X1117</f>
        <v>0</v>
      </c>
      <c r="AJ1117" s="13">
        <f>'Data Entry'!Y1117</f>
        <v>0</v>
      </c>
      <c r="AK1117" s="13">
        <f>'Data Entry'!Z1117</f>
        <v>0</v>
      </c>
    </row>
    <row r="1118" spans="1:37">
      <c r="A1118" s="34">
        <f>'Data Entry'!A1118</f>
        <v>0</v>
      </c>
      <c r="B1118" s="34">
        <f>'Data Entry'!B1118</f>
        <v>0</v>
      </c>
      <c r="C1118" s="20">
        <f>IF('Data Entry'!C1118="red",1,IF('Data Entry'!C1118="blue",2,0))</f>
        <v>0</v>
      </c>
      <c r="D1118" s="22">
        <f>'Data Entry'!D1118</f>
        <v>0</v>
      </c>
      <c r="E1118" s="22">
        <f>'Data Entry'!E1118</f>
        <v>0</v>
      </c>
      <c r="F1118" s="22">
        <f>'Data Entry'!F1118</f>
        <v>0</v>
      </c>
      <c r="G1118" s="22">
        <f>'Data Entry'!G1118</f>
        <v>0</v>
      </c>
      <c r="H1118" s="22">
        <f>'Data Entry'!H1118</f>
        <v>0</v>
      </c>
      <c r="I1118" s="22">
        <f t="shared" si="289"/>
        <v>0</v>
      </c>
      <c r="J1118" s="22">
        <f t="shared" si="290"/>
        <v>0</v>
      </c>
      <c r="K1118" s="22">
        <f t="shared" si="291"/>
        <v>0</v>
      </c>
      <c r="L1118" s="22">
        <f t="shared" si="292"/>
        <v>0</v>
      </c>
      <c r="M1118" s="22">
        <f t="shared" si="293"/>
        <v>0</v>
      </c>
      <c r="N1118" s="22">
        <f t="shared" si="294"/>
        <v>0</v>
      </c>
      <c r="O1118" s="22">
        <f t="shared" si="295"/>
        <v>0</v>
      </c>
      <c r="P1118" s="35">
        <f>'Data Entry'!I1118</f>
        <v>0</v>
      </c>
      <c r="Q1118" s="35">
        <f>'Data Entry'!J1118</f>
        <v>0</v>
      </c>
      <c r="R1118" s="35">
        <f>'Data Entry'!K1118</f>
        <v>0</v>
      </c>
      <c r="S1118" s="35">
        <f>'Data Entry'!L1118</f>
        <v>0</v>
      </c>
      <c r="T1118" s="35">
        <f t="shared" si="296"/>
        <v>0</v>
      </c>
      <c r="U1118" s="35">
        <f t="shared" si="297"/>
        <v>0</v>
      </c>
      <c r="V1118" s="35" t="e">
        <f t="shared" si="298"/>
        <v>#DIV/0!</v>
      </c>
      <c r="W1118" s="35" t="e">
        <f t="shared" si="299"/>
        <v>#DIV/0!</v>
      </c>
      <c r="X1118" s="35">
        <f t="shared" si="300"/>
        <v>0</v>
      </c>
      <c r="Y1118" s="35">
        <f t="shared" si="301"/>
        <v>0</v>
      </c>
      <c r="Z1118" s="35">
        <f t="shared" si="302"/>
        <v>0</v>
      </c>
      <c r="AA1118" s="35">
        <f t="shared" si="303"/>
        <v>0</v>
      </c>
      <c r="AB1118" s="21">
        <f>'Data Entry'!S1118</f>
        <v>0</v>
      </c>
      <c r="AC1118" s="21">
        <f>'Data Entry'!T1118</f>
        <v>0</v>
      </c>
      <c r="AD1118" s="21">
        <f>'Data Entry'!U1118</f>
        <v>0</v>
      </c>
      <c r="AE1118" s="21">
        <f t="shared" si="304"/>
        <v>0</v>
      </c>
      <c r="AF1118" s="13">
        <f>'Data Entry'!V1118</f>
        <v>0</v>
      </c>
      <c r="AG1118" s="13">
        <f t="shared" si="305"/>
        <v>0</v>
      </c>
      <c r="AH1118" s="13">
        <f>'Data Entry'!W1118</f>
        <v>0</v>
      </c>
      <c r="AI1118" s="13">
        <f>'Data Entry'!X1118</f>
        <v>0</v>
      </c>
      <c r="AJ1118" s="13">
        <f>'Data Entry'!Y1118</f>
        <v>0</v>
      </c>
      <c r="AK1118" s="13">
        <f>'Data Entry'!Z1118</f>
        <v>0</v>
      </c>
    </row>
    <row r="1119" spans="1:37">
      <c r="A1119" s="34">
        <f>'Data Entry'!A1119</f>
        <v>0</v>
      </c>
      <c r="B1119" s="34">
        <f>'Data Entry'!B1119</f>
        <v>0</v>
      </c>
      <c r="C1119" s="20">
        <f>IF('Data Entry'!C1119="red",1,IF('Data Entry'!C1119="blue",2,0))</f>
        <v>0</v>
      </c>
      <c r="D1119" s="22">
        <f>'Data Entry'!D1119</f>
        <v>0</v>
      </c>
      <c r="E1119" s="22">
        <f>'Data Entry'!E1119</f>
        <v>0</v>
      </c>
      <c r="F1119" s="22">
        <f>'Data Entry'!F1119</f>
        <v>0</v>
      </c>
      <c r="G1119" s="22">
        <f>'Data Entry'!G1119</f>
        <v>0</v>
      </c>
      <c r="H1119" s="22">
        <f>'Data Entry'!H1119</f>
        <v>0</v>
      </c>
      <c r="I1119" s="22">
        <f t="shared" si="289"/>
        <v>0</v>
      </c>
      <c r="J1119" s="22">
        <f t="shared" si="290"/>
        <v>0</v>
      </c>
      <c r="K1119" s="22">
        <f t="shared" si="291"/>
        <v>0</v>
      </c>
      <c r="L1119" s="22">
        <f t="shared" si="292"/>
        <v>0</v>
      </c>
      <c r="M1119" s="22">
        <f t="shared" si="293"/>
        <v>0</v>
      </c>
      <c r="N1119" s="22">
        <f t="shared" si="294"/>
        <v>0</v>
      </c>
      <c r="O1119" s="22">
        <f t="shared" si="295"/>
        <v>0</v>
      </c>
      <c r="P1119" s="35">
        <f>'Data Entry'!I1119</f>
        <v>0</v>
      </c>
      <c r="Q1119" s="35">
        <f>'Data Entry'!J1119</f>
        <v>0</v>
      </c>
      <c r="R1119" s="35">
        <f>'Data Entry'!K1119</f>
        <v>0</v>
      </c>
      <c r="S1119" s="35">
        <f>'Data Entry'!L1119</f>
        <v>0</v>
      </c>
      <c r="T1119" s="35">
        <f t="shared" si="296"/>
        <v>0</v>
      </c>
      <c r="U1119" s="35">
        <f t="shared" si="297"/>
        <v>0</v>
      </c>
      <c r="V1119" s="35" t="e">
        <f t="shared" si="298"/>
        <v>#DIV/0!</v>
      </c>
      <c r="W1119" s="35" t="e">
        <f t="shared" si="299"/>
        <v>#DIV/0!</v>
      </c>
      <c r="X1119" s="35">
        <f t="shared" si="300"/>
        <v>0</v>
      </c>
      <c r="Y1119" s="35">
        <f t="shared" si="301"/>
        <v>0</v>
      </c>
      <c r="Z1119" s="35">
        <f t="shared" si="302"/>
        <v>0</v>
      </c>
      <c r="AA1119" s="35">
        <f t="shared" si="303"/>
        <v>0</v>
      </c>
      <c r="AB1119" s="21">
        <f>'Data Entry'!S1119</f>
        <v>0</v>
      </c>
      <c r="AC1119" s="21">
        <f>'Data Entry'!T1119</f>
        <v>0</v>
      </c>
      <c r="AD1119" s="21">
        <f>'Data Entry'!U1119</f>
        <v>0</v>
      </c>
      <c r="AE1119" s="21">
        <f t="shared" si="304"/>
        <v>0</v>
      </c>
      <c r="AF1119" s="13">
        <f>'Data Entry'!V1119</f>
        <v>0</v>
      </c>
      <c r="AG1119" s="13">
        <f t="shared" si="305"/>
        <v>0</v>
      </c>
      <c r="AH1119" s="13">
        <f>'Data Entry'!W1119</f>
        <v>0</v>
      </c>
      <c r="AI1119" s="13">
        <f>'Data Entry'!X1119</f>
        <v>0</v>
      </c>
      <c r="AJ1119" s="13">
        <f>'Data Entry'!Y1119</f>
        <v>0</v>
      </c>
      <c r="AK1119" s="13">
        <f>'Data Entry'!Z1119</f>
        <v>0</v>
      </c>
    </row>
    <row r="1120" spans="1:37">
      <c r="A1120" s="34">
        <f>'Data Entry'!A1120</f>
        <v>0</v>
      </c>
      <c r="B1120" s="34">
        <f>'Data Entry'!B1120</f>
        <v>0</v>
      </c>
      <c r="C1120" s="20">
        <f>IF('Data Entry'!C1120="red",1,IF('Data Entry'!C1120="blue",2,0))</f>
        <v>0</v>
      </c>
      <c r="D1120" s="22">
        <f>'Data Entry'!D1120</f>
        <v>0</v>
      </c>
      <c r="E1120" s="22">
        <f>'Data Entry'!E1120</f>
        <v>0</v>
      </c>
      <c r="F1120" s="22">
        <f>'Data Entry'!F1120</f>
        <v>0</v>
      </c>
      <c r="G1120" s="22">
        <f>'Data Entry'!G1120</f>
        <v>0</v>
      </c>
      <c r="H1120" s="22">
        <f>'Data Entry'!H1120</f>
        <v>0</v>
      </c>
      <c r="I1120" s="22">
        <f t="shared" si="289"/>
        <v>0</v>
      </c>
      <c r="J1120" s="22">
        <f t="shared" si="290"/>
        <v>0</v>
      </c>
      <c r="K1120" s="22">
        <f t="shared" si="291"/>
        <v>0</v>
      </c>
      <c r="L1120" s="22">
        <f t="shared" si="292"/>
        <v>0</v>
      </c>
      <c r="M1120" s="22">
        <f t="shared" si="293"/>
        <v>0</v>
      </c>
      <c r="N1120" s="22">
        <f t="shared" si="294"/>
        <v>0</v>
      </c>
      <c r="O1120" s="22">
        <f t="shared" si="295"/>
        <v>0</v>
      </c>
      <c r="P1120" s="35">
        <f>'Data Entry'!I1120</f>
        <v>0</v>
      </c>
      <c r="Q1120" s="35">
        <f>'Data Entry'!J1120</f>
        <v>0</v>
      </c>
      <c r="R1120" s="35">
        <f>'Data Entry'!K1120</f>
        <v>0</v>
      </c>
      <c r="S1120" s="35">
        <f>'Data Entry'!L1120</f>
        <v>0</v>
      </c>
      <c r="T1120" s="35">
        <f t="shared" si="296"/>
        <v>0</v>
      </c>
      <c r="U1120" s="35">
        <f t="shared" si="297"/>
        <v>0</v>
      </c>
      <c r="V1120" s="35" t="e">
        <f t="shared" si="298"/>
        <v>#DIV/0!</v>
      </c>
      <c r="W1120" s="35" t="e">
        <f t="shared" si="299"/>
        <v>#DIV/0!</v>
      </c>
      <c r="X1120" s="35">
        <f t="shared" si="300"/>
        <v>0</v>
      </c>
      <c r="Y1120" s="35">
        <f t="shared" si="301"/>
        <v>0</v>
      </c>
      <c r="Z1120" s="35">
        <f t="shared" si="302"/>
        <v>0</v>
      </c>
      <c r="AA1120" s="35">
        <f t="shared" si="303"/>
        <v>0</v>
      </c>
      <c r="AB1120" s="21">
        <f>'Data Entry'!S1120</f>
        <v>0</v>
      </c>
      <c r="AC1120" s="21">
        <f>'Data Entry'!T1120</f>
        <v>0</v>
      </c>
      <c r="AD1120" s="21">
        <f>'Data Entry'!U1120</f>
        <v>0</v>
      </c>
      <c r="AE1120" s="21">
        <f t="shared" si="304"/>
        <v>0</v>
      </c>
      <c r="AF1120" s="13">
        <f>'Data Entry'!V1120</f>
        <v>0</v>
      </c>
      <c r="AG1120" s="13">
        <f t="shared" si="305"/>
        <v>0</v>
      </c>
      <c r="AH1120" s="13">
        <f>'Data Entry'!W1120</f>
        <v>0</v>
      </c>
      <c r="AI1120" s="13">
        <f>'Data Entry'!X1120</f>
        <v>0</v>
      </c>
      <c r="AJ1120" s="13">
        <f>'Data Entry'!Y1120</f>
        <v>0</v>
      </c>
      <c r="AK1120" s="13">
        <f>'Data Entry'!Z1120</f>
        <v>0</v>
      </c>
    </row>
    <row r="1121" spans="1:37">
      <c r="A1121" s="34">
        <f>'Data Entry'!A1121</f>
        <v>0</v>
      </c>
      <c r="B1121" s="34">
        <f>'Data Entry'!B1121</f>
        <v>0</v>
      </c>
      <c r="C1121" s="20">
        <f>IF('Data Entry'!C1121="red",1,IF('Data Entry'!C1121="blue",2,0))</f>
        <v>0</v>
      </c>
      <c r="D1121" s="22">
        <f>'Data Entry'!D1121</f>
        <v>0</v>
      </c>
      <c r="E1121" s="22">
        <f>'Data Entry'!E1121</f>
        <v>0</v>
      </c>
      <c r="F1121" s="22">
        <f>'Data Entry'!F1121</f>
        <v>0</v>
      </c>
      <c r="G1121" s="22">
        <f>'Data Entry'!G1121</f>
        <v>0</v>
      </c>
      <c r="H1121" s="22">
        <f>'Data Entry'!H1121</f>
        <v>0</v>
      </c>
      <c r="I1121" s="22">
        <f t="shared" si="289"/>
        <v>0</v>
      </c>
      <c r="J1121" s="22">
        <f t="shared" si="290"/>
        <v>0</v>
      </c>
      <c r="K1121" s="22">
        <f t="shared" si="291"/>
        <v>0</v>
      </c>
      <c r="L1121" s="22">
        <f t="shared" si="292"/>
        <v>0</v>
      </c>
      <c r="M1121" s="22">
        <f t="shared" si="293"/>
        <v>0</v>
      </c>
      <c r="N1121" s="22">
        <f t="shared" si="294"/>
        <v>0</v>
      </c>
      <c r="O1121" s="22">
        <f t="shared" si="295"/>
        <v>0</v>
      </c>
      <c r="P1121" s="35">
        <f>'Data Entry'!I1121</f>
        <v>0</v>
      </c>
      <c r="Q1121" s="35">
        <f>'Data Entry'!J1121</f>
        <v>0</v>
      </c>
      <c r="R1121" s="35">
        <f>'Data Entry'!K1121</f>
        <v>0</v>
      </c>
      <c r="S1121" s="35">
        <f>'Data Entry'!L1121</f>
        <v>0</v>
      </c>
      <c r="T1121" s="35">
        <f t="shared" si="296"/>
        <v>0</v>
      </c>
      <c r="U1121" s="35">
        <f t="shared" si="297"/>
        <v>0</v>
      </c>
      <c r="V1121" s="35" t="e">
        <f t="shared" si="298"/>
        <v>#DIV/0!</v>
      </c>
      <c r="W1121" s="35" t="e">
        <f t="shared" si="299"/>
        <v>#DIV/0!</v>
      </c>
      <c r="X1121" s="35">
        <f t="shared" si="300"/>
        <v>0</v>
      </c>
      <c r="Y1121" s="35">
        <f t="shared" si="301"/>
        <v>0</v>
      </c>
      <c r="Z1121" s="35">
        <f t="shared" si="302"/>
        <v>0</v>
      </c>
      <c r="AA1121" s="35">
        <f t="shared" si="303"/>
        <v>0</v>
      </c>
      <c r="AB1121" s="21">
        <f>'Data Entry'!S1121</f>
        <v>0</v>
      </c>
      <c r="AC1121" s="21">
        <f>'Data Entry'!T1121</f>
        <v>0</v>
      </c>
      <c r="AD1121" s="21">
        <f>'Data Entry'!U1121</f>
        <v>0</v>
      </c>
      <c r="AE1121" s="21">
        <f t="shared" si="304"/>
        <v>0</v>
      </c>
      <c r="AF1121" s="13">
        <f>'Data Entry'!V1121</f>
        <v>0</v>
      </c>
      <c r="AG1121" s="13">
        <f t="shared" si="305"/>
        <v>0</v>
      </c>
      <c r="AH1121" s="13">
        <f>'Data Entry'!W1121</f>
        <v>0</v>
      </c>
      <c r="AI1121" s="13">
        <f>'Data Entry'!X1121</f>
        <v>0</v>
      </c>
      <c r="AJ1121" s="13">
        <f>'Data Entry'!Y1121</f>
        <v>0</v>
      </c>
      <c r="AK1121" s="13">
        <f>'Data Entry'!Z1121</f>
        <v>0</v>
      </c>
    </row>
    <row r="1122" spans="1:37">
      <c r="A1122" s="34">
        <f>'Data Entry'!A1122</f>
        <v>0</v>
      </c>
      <c r="B1122" s="34">
        <f>'Data Entry'!B1122</f>
        <v>0</v>
      </c>
      <c r="C1122" s="20">
        <f>IF('Data Entry'!C1122="red",1,IF('Data Entry'!C1122="blue",2,0))</f>
        <v>0</v>
      </c>
      <c r="D1122" s="22">
        <f>'Data Entry'!D1122</f>
        <v>0</v>
      </c>
      <c r="E1122" s="22">
        <f>'Data Entry'!E1122</f>
        <v>0</v>
      </c>
      <c r="F1122" s="22">
        <f>'Data Entry'!F1122</f>
        <v>0</v>
      </c>
      <c r="G1122" s="22">
        <f>'Data Entry'!G1122</f>
        <v>0</v>
      </c>
      <c r="H1122" s="22">
        <f>'Data Entry'!H1122</f>
        <v>0</v>
      </c>
      <c r="I1122" s="22">
        <f t="shared" si="289"/>
        <v>0</v>
      </c>
      <c r="J1122" s="22">
        <f t="shared" si="290"/>
        <v>0</v>
      </c>
      <c r="K1122" s="22">
        <f t="shared" si="291"/>
        <v>0</v>
      </c>
      <c r="L1122" s="22">
        <f t="shared" si="292"/>
        <v>0</v>
      </c>
      <c r="M1122" s="22">
        <f t="shared" si="293"/>
        <v>0</v>
      </c>
      <c r="N1122" s="22">
        <f t="shared" si="294"/>
        <v>0</v>
      </c>
      <c r="O1122" s="22">
        <f t="shared" si="295"/>
        <v>0</v>
      </c>
      <c r="P1122" s="35">
        <f>'Data Entry'!I1122</f>
        <v>0</v>
      </c>
      <c r="Q1122" s="35">
        <f>'Data Entry'!J1122</f>
        <v>0</v>
      </c>
      <c r="R1122" s="35">
        <f>'Data Entry'!K1122</f>
        <v>0</v>
      </c>
      <c r="S1122" s="35">
        <f>'Data Entry'!L1122</f>
        <v>0</v>
      </c>
      <c r="T1122" s="35">
        <f t="shared" si="296"/>
        <v>0</v>
      </c>
      <c r="U1122" s="35">
        <f t="shared" si="297"/>
        <v>0</v>
      </c>
      <c r="V1122" s="35" t="e">
        <f t="shared" si="298"/>
        <v>#DIV/0!</v>
      </c>
      <c r="W1122" s="35" t="e">
        <f t="shared" si="299"/>
        <v>#DIV/0!</v>
      </c>
      <c r="X1122" s="35">
        <f t="shared" si="300"/>
        <v>0</v>
      </c>
      <c r="Y1122" s="35">
        <f t="shared" si="301"/>
        <v>0</v>
      </c>
      <c r="Z1122" s="35">
        <f t="shared" si="302"/>
        <v>0</v>
      </c>
      <c r="AA1122" s="35">
        <f t="shared" si="303"/>
        <v>0</v>
      </c>
      <c r="AB1122" s="21">
        <f>'Data Entry'!S1122</f>
        <v>0</v>
      </c>
      <c r="AC1122" s="21">
        <f>'Data Entry'!T1122</f>
        <v>0</v>
      </c>
      <c r="AD1122" s="21">
        <f>'Data Entry'!U1122</f>
        <v>0</v>
      </c>
      <c r="AE1122" s="21">
        <f t="shared" si="304"/>
        <v>0</v>
      </c>
      <c r="AF1122" s="13">
        <f>'Data Entry'!V1122</f>
        <v>0</v>
      </c>
      <c r="AG1122" s="13">
        <f t="shared" si="305"/>
        <v>0</v>
      </c>
      <c r="AH1122" s="13">
        <f>'Data Entry'!W1122</f>
        <v>0</v>
      </c>
      <c r="AI1122" s="13">
        <f>'Data Entry'!X1122</f>
        <v>0</v>
      </c>
      <c r="AJ1122" s="13">
        <f>'Data Entry'!Y1122</f>
        <v>0</v>
      </c>
      <c r="AK1122" s="13">
        <f>'Data Entry'!Z1122</f>
        <v>0</v>
      </c>
    </row>
    <row r="1123" spans="1:37">
      <c r="A1123" s="34">
        <f>'Data Entry'!A1123</f>
        <v>0</v>
      </c>
      <c r="B1123" s="34">
        <f>'Data Entry'!B1123</f>
        <v>0</v>
      </c>
      <c r="C1123" s="20">
        <f>IF('Data Entry'!C1123="red",1,IF('Data Entry'!C1123="blue",2,0))</f>
        <v>0</v>
      </c>
      <c r="D1123" s="22">
        <f>'Data Entry'!D1123</f>
        <v>0</v>
      </c>
      <c r="E1123" s="22">
        <f>'Data Entry'!E1123</f>
        <v>0</v>
      </c>
      <c r="F1123" s="22">
        <f>'Data Entry'!F1123</f>
        <v>0</v>
      </c>
      <c r="G1123" s="22">
        <f>'Data Entry'!G1123</f>
        <v>0</v>
      </c>
      <c r="H1123" s="22">
        <f>'Data Entry'!H1123</f>
        <v>0</v>
      </c>
      <c r="I1123" s="22">
        <f t="shared" si="289"/>
        <v>0</v>
      </c>
      <c r="J1123" s="22">
        <f t="shared" si="290"/>
        <v>0</v>
      </c>
      <c r="K1123" s="22">
        <f t="shared" si="291"/>
        <v>0</v>
      </c>
      <c r="L1123" s="22">
        <f t="shared" si="292"/>
        <v>0</v>
      </c>
      <c r="M1123" s="22">
        <f t="shared" si="293"/>
        <v>0</v>
      </c>
      <c r="N1123" s="22">
        <f t="shared" si="294"/>
        <v>0</v>
      </c>
      <c r="O1123" s="22">
        <f t="shared" si="295"/>
        <v>0</v>
      </c>
      <c r="P1123" s="35">
        <f>'Data Entry'!I1123</f>
        <v>0</v>
      </c>
      <c r="Q1123" s="35">
        <f>'Data Entry'!J1123</f>
        <v>0</v>
      </c>
      <c r="R1123" s="35">
        <f>'Data Entry'!K1123</f>
        <v>0</v>
      </c>
      <c r="S1123" s="35">
        <f>'Data Entry'!L1123</f>
        <v>0</v>
      </c>
      <c r="T1123" s="35">
        <f t="shared" si="296"/>
        <v>0</v>
      </c>
      <c r="U1123" s="35">
        <f t="shared" si="297"/>
        <v>0</v>
      </c>
      <c r="V1123" s="35" t="e">
        <f t="shared" si="298"/>
        <v>#DIV/0!</v>
      </c>
      <c r="W1123" s="35" t="e">
        <f t="shared" si="299"/>
        <v>#DIV/0!</v>
      </c>
      <c r="X1123" s="35">
        <f t="shared" si="300"/>
        <v>0</v>
      </c>
      <c r="Y1123" s="35">
        <f t="shared" si="301"/>
        <v>0</v>
      </c>
      <c r="Z1123" s="35">
        <f t="shared" si="302"/>
        <v>0</v>
      </c>
      <c r="AA1123" s="35">
        <f t="shared" si="303"/>
        <v>0</v>
      </c>
      <c r="AB1123" s="21">
        <f>'Data Entry'!S1123</f>
        <v>0</v>
      </c>
      <c r="AC1123" s="21">
        <f>'Data Entry'!T1123</f>
        <v>0</v>
      </c>
      <c r="AD1123" s="21">
        <f>'Data Entry'!U1123</f>
        <v>0</v>
      </c>
      <c r="AE1123" s="21">
        <f t="shared" si="304"/>
        <v>0</v>
      </c>
      <c r="AF1123" s="13">
        <f>'Data Entry'!V1123</f>
        <v>0</v>
      </c>
      <c r="AG1123" s="13">
        <f t="shared" si="305"/>
        <v>0</v>
      </c>
      <c r="AH1123" s="13">
        <f>'Data Entry'!W1123</f>
        <v>0</v>
      </c>
      <c r="AI1123" s="13">
        <f>'Data Entry'!X1123</f>
        <v>0</v>
      </c>
      <c r="AJ1123" s="13">
        <f>'Data Entry'!Y1123</f>
        <v>0</v>
      </c>
      <c r="AK1123" s="13">
        <f>'Data Entry'!Z1123</f>
        <v>0</v>
      </c>
    </row>
    <row r="1124" spans="1:37">
      <c r="A1124" s="34">
        <f>'Data Entry'!A1124</f>
        <v>0</v>
      </c>
      <c r="B1124" s="34">
        <f>'Data Entry'!B1124</f>
        <v>0</v>
      </c>
      <c r="C1124" s="20">
        <f>IF('Data Entry'!C1124="red",1,IF('Data Entry'!C1124="blue",2,0))</f>
        <v>0</v>
      </c>
      <c r="D1124" s="22">
        <f>'Data Entry'!D1124</f>
        <v>0</v>
      </c>
      <c r="E1124" s="22">
        <f>'Data Entry'!E1124</f>
        <v>0</v>
      </c>
      <c r="F1124" s="22">
        <f>'Data Entry'!F1124</f>
        <v>0</v>
      </c>
      <c r="G1124" s="22">
        <f>'Data Entry'!G1124</f>
        <v>0</v>
      </c>
      <c r="H1124" s="22">
        <f>'Data Entry'!H1124</f>
        <v>0</v>
      </c>
      <c r="I1124" s="22">
        <f t="shared" si="289"/>
        <v>0</v>
      </c>
      <c r="J1124" s="22">
        <f t="shared" si="290"/>
        <v>0</v>
      </c>
      <c r="K1124" s="22">
        <f t="shared" si="291"/>
        <v>0</v>
      </c>
      <c r="L1124" s="22">
        <f t="shared" si="292"/>
        <v>0</v>
      </c>
      <c r="M1124" s="22">
        <f t="shared" si="293"/>
        <v>0</v>
      </c>
      <c r="N1124" s="22">
        <f t="shared" si="294"/>
        <v>0</v>
      </c>
      <c r="O1124" s="22">
        <f t="shared" si="295"/>
        <v>0</v>
      </c>
      <c r="P1124" s="35">
        <f>'Data Entry'!I1124</f>
        <v>0</v>
      </c>
      <c r="Q1124" s="35">
        <f>'Data Entry'!J1124</f>
        <v>0</v>
      </c>
      <c r="R1124" s="35">
        <f>'Data Entry'!K1124</f>
        <v>0</v>
      </c>
      <c r="S1124" s="35">
        <f>'Data Entry'!L1124</f>
        <v>0</v>
      </c>
      <c r="T1124" s="35">
        <f t="shared" si="296"/>
        <v>0</v>
      </c>
      <c r="U1124" s="35">
        <f t="shared" si="297"/>
        <v>0</v>
      </c>
      <c r="V1124" s="35" t="e">
        <f t="shared" si="298"/>
        <v>#DIV/0!</v>
      </c>
      <c r="W1124" s="35" t="e">
        <f t="shared" si="299"/>
        <v>#DIV/0!</v>
      </c>
      <c r="X1124" s="35">
        <f t="shared" si="300"/>
        <v>0</v>
      </c>
      <c r="Y1124" s="35">
        <f t="shared" si="301"/>
        <v>0</v>
      </c>
      <c r="Z1124" s="35">
        <f t="shared" si="302"/>
        <v>0</v>
      </c>
      <c r="AA1124" s="35">
        <f t="shared" si="303"/>
        <v>0</v>
      </c>
      <c r="AB1124" s="21">
        <f>'Data Entry'!S1124</f>
        <v>0</v>
      </c>
      <c r="AC1124" s="21">
        <f>'Data Entry'!T1124</f>
        <v>0</v>
      </c>
      <c r="AD1124" s="21">
        <f>'Data Entry'!U1124</f>
        <v>0</v>
      </c>
      <c r="AE1124" s="21">
        <f t="shared" si="304"/>
        <v>0</v>
      </c>
      <c r="AF1124" s="13">
        <f>'Data Entry'!V1124</f>
        <v>0</v>
      </c>
      <c r="AG1124" s="13">
        <f t="shared" si="305"/>
        <v>0</v>
      </c>
      <c r="AH1124" s="13">
        <f>'Data Entry'!W1124</f>
        <v>0</v>
      </c>
      <c r="AI1124" s="13">
        <f>'Data Entry'!X1124</f>
        <v>0</v>
      </c>
      <c r="AJ1124" s="13">
        <f>'Data Entry'!Y1124</f>
        <v>0</v>
      </c>
      <c r="AK1124" s="13">
        <f>'Data Entry'!Z1124</f>
        <v>0</v>
      </c>
    </row>
    <row r="1125" spans="1:37">
      <c r="A1125" s="34">
        <f>'Data Entry'!A1125</f>
        <v>0</v>
      </c>
      <c r="B1125" s="34">
        <f>'Data Entry'!B1125</f>
        <v>0</v>
      </c>
      <c r="C1125" s="20">
        <f>IF('Data Entry'!C1125="red",1,IF('Data Entry'!C1125="blue",2,0))</f>
        <v>0</v>
      </c>
      <c r="D1125" s="22">
        <f>'Data Entry'!D1125</f>
        <v>0</v>
      </c>
      <c r="E1125" s="22">
        <f>'Data Entry'!E1125</f>
        <v>0</v>
      </c>
      <c r="F1125" s="22">
        <f>'Data Entry'!F1125</f>
        <v>0</v>
      </c>
      <c r="G1125" s="22">
        <f>'Data Entry'!G1125</f>
        <v>0</v>
      </c>
      <c r="H1125" s="22">
        <f>'Data Entry'!H1125</f>
        <v>0</v>
      </c>
      <c r="I1125" s="22">
        <f t="shared" si="289"/>
        <v>0</v>
      </c>
      <c r="J1125" s="22">
        <f t="shared" si="290"/>
        <v>0</v>
      </c>
      <c r="K1125" s="22">
        <f t="shared" si="291"/>
        <v>0</v>
      </c>
      <c r="L1125" s="22">
        <f t="shared" si="292"/>
        <v>0</v>
      </c>
      <c r="M1125" s="22">
        <f t="shared" si="293"/>
        <v>0</v>
      </c>
      <c r="N1125" s="22">
        <f t="shared" si="294"/>
        <v>0</v>
      </c>
      <c r="O1125" s="22">
        <f t="shared" si="295"/>
        <v>0</v>
      </c>
      <c r="P1125" s="35">
        <f>'Data Entry'!I1125</f>
        <v>0</v>
      </c>
      <c r="Q1125" s="35">
        <f>'Data Entry'!J1125</f>
        <v>0</v>
      </c>
      <c r="R1125" s="35">
        <f>'Data Entry'!K1125</f>
        <v>0</v>
      </c>
      <c r="S1125" s="35">
        <f>'Data Entry'!L1125</f>
        <v>0</v>
      </c>
      <c r="T1125" s="35">
        <f t="shared" si="296"/>
        <v>0</v>
      </c>
      <c r="U1125" s="35">
        <f t="shared" si="297"/>
        <v>0</v>
      </c>
      <c r="V1125" s="35" t="e">
        <f t="shared" si="298"/>
        <v>#DIV/0!</v>
      </c>
      <c r="W1125" s="35" t="e">
        <f t="shared" si="299"/>
        <v>#DIV/0!</v>
      </c>
      <c r="X1125" s="35">
        <f t="shared" si="300"/>
        <v>0</v>
      </c>
      <c r="Y1125" s="35">
        <f t="shared" si="301"/>
        <v>0</v>
      </c>
      <c r="Z1125" s="35">
        <f t="shared" si="302"/>
        <v>0</v>
      </c>
      <c r="AA1125" s="35">
        <f t="shared" si="303"/>
        <v>0</v>
      </c>
      <c r="AB1125" s="21">
        <f>'Data Entry'!S1125</f>
        <v>0</v>
      </c>
      <c r="AC1125" s="21">
        <f>'Data Entry'!T1125</f>
        <v>0</v>
      </c>
      <c r="AD1125" s="21">
        <f>'Data Entry'!U1125</f>
        <v>0</v>
      </c>
      <c r="AE1125" s="21">
        <f t="shared" si="304"/>
        <v>0</v>
      </c>
      <c r="AF1125" s="13">
        <f>'Data Entry'!V1125</f>
        <v>0</v>
      </c>
      <c r="AG1125" s="13">
        <f t="shared" si="305"/>
        <v>0</v>
      </c>
      <c r="AH1125" s="13">
        <f>'Data Entry'!W1125</f>
        <v>0</v>
      </c>
      <c r="AI1125" s="13">
        <f>'Data Entry'!X1125</f>
        <v>0</v>
      </c>
      <c r="AJ1125" s="13">
        <f>'Data Entry'!Y1125</f>
        <v>0</v>
      </c>
      <c r="AK1125" s="13">
        <f>'Data Entry'!Z1125</f>
        <v>0</v>
      </c>
    </row>
    <row r="1126" spans="1:37">
      <c r="A1126" s="34">
        <f>'Data Entry'!A1126</f>
        <v>0</v>
      </c>
      <c r="B1126" s="34">
        <f>'Data Entry'!B1126</f>
        <v>0</v>
      </c>
      <c r="C1126" s="20">
        <f>IF('Data Entry'!C1126="red",1,IF('Data Entry'!C1126="blue",2,0))</f>
        <v>0</v>
      </c>
      <c r="D1126" s="22">
        <f>'Data Entry'!D1126</f>
        <v>0</v>
      </c>
      <c r="E1126" s="22">
        <f>'Data Entry'!E1126</f>
        <v>0</v>
      </c>
      <c r="F1126" s="22">
        <f>'Data Entry'!F1126</f>
        <v>0</v>
      </c>
      <c r="G1126" s="22">
        <f>'Data Entry'!G1126</f>
        <v>0</v>
      </c>
      <c r="H1126" s="22">
        <f>'Data Entry'!H1126</f>
        <v>0</v>
      </c>
      <c r="I1126" s="22">
        <f t="shared" si="289"/>
        <v>0</v>
      </c>
      <c r="J1126" s="22">
        <f t="shared" si="290"/>
        <v>0</v>
      </c>
      <c r="K1126" s="22">
        <f t="shared" si="291"/>
        <v>0</v>
      </c>
      <c r="L1126" s="22">
        <f t="shared" si="292"/>
        <v>0</v>
      </c>
      <c r="M1126" s="22">
        <f t="shared" si="293"/>
        <v>0</v>
      </c>
      <c r="N1126" s="22">
        <f t="shared" si="294"/>
        <v>0</v>
      </c>
      <c r="O1126" s="22">
        <f t="shared" si="295"/>
        <v>0</v>
      </c>
      <c r="P1126" s="35">
        <f>'Data Entry'!I1126</f>
        <v>0</v>
      </c>
      <c r="Q1126" s="35">
        <f>'Data Entry'!J1126</f>
        <v>0</v>
      </c>
      <c r="R1126" s="35">
        <f>'Data Entry'!K1126</f>
        <v>0</v>
      </c>
      <c r="S1126" s="35">
        <f>'Data Entry'!L1126</f>
        <v>0</v>
      </c>
      <c r="T1126" s="35">
        <f t="shared" si="296"/>
        <v>0</v>
      </c>
      <c r="U1126" s="35">
        <f t="shared" si="297"/>
        <v>0</v>
      </c>
      <c r="V1126" s="35" t="e">
        <f t="shared" si="298"/>
        <v>#DIV/0!</v>
      </c>
      <c r="W1126" s="35" t="e">
        <f t="shared" si="299"/>
        <v>#DIV/0!</v>
      </c>
      <c r="X1126" s="35">
        <f t="shared" si="300"/>
        <v>0</v>
      </c>
      <c r="Y1126" s="35">
        <f t="shared" si="301"/>
        <v>0</v>
      </c>
      <c r="Z1126" s="35">
        <f t="shared" si="302"/>
        <v>0</v>
      </c>
      <c r="AA1126" s="35">
        <f t="shared" si="303"/>
        <v>0</v>
      </c>
      <c r="AB1126" s="21">
        <f>'Data Entry'!S1126</f>
        <v>0</v>
      </c>
      <c r="AC1126" s="21">
        <f>'Data Entry'!T1126</f>
        <v>0</v>
      </c>
      <c r="AD1126" s="21">
        <f>'Data Entry'!U1126</f>
        <v>0</v>
      </c>
      <c r="AE1126" s="21">
        <f t="shared" si="304"/>
        <v>0</v>
      </c>
      <c r="AF1126" s="13">
        <f>'Data Entry'!V1126</f>
        <v>0</v>
      </c>
      <c r="AG1126" s="13">
        <f t="shared" si="305"/>
        <v>0</v>
      </c>
      <c r="AH1126" s="13">
        <f>'Data Entry'!W1126</f>
        <v>0</v>
      </c>
      <c r="AI1126" s="13">
        <f>'Data Entry'!X1126</f>
        <v>0</v>
      </c>
      <c r="AJ1126" s="13">
        <f>'Data Entry'!Y1126</f>
        <v>0</v>
      </c>
      <c r="AK1126" s="13">
        <f>'Data Entry'!Z1126</f>
        <v>0</v>
      </c>
    </row>
    <row r="1127" spans="1:37">
      <c r="A1127" s="34">
        <f>'Data Entry'!A1127</f>
        <v>0</v>
      </c>
      <c r="B1127" s="34">
        <f>'Data Entry'!B1127</f>
        <v>0</v>
      </c>
      <c r="C1127" s="20">
        <f>IF('Data Entry'!C1127="red",1,IF('Data Entry'!C1127="blue",2,0))</f>
        <v>0</v>
      </c>
      <c r="D1127" s="22">
        <f>'Data Entry'!D1127</f>
        <v>0</v>
      </c>
      <c r="E1127" s="22">
        <f>'Data Entry'!E1127</f>
        <v>0</v>
      </c>
      <c r="F1127" s="22">
        <f>'Data Entry'!F1127</f>
        <v>0</v>
      </c>
      <c r="G1127" s="22">
        <f>'Data Entry'!G1127</f>
        <v>0</v>
      </c>
      <c r="H1127" s="22">
        <f>'Data Entry'!H1127</f>
        <v>0</v>
      </c>
      <c r="I1127" s="22">
        <f t="shared" si="289"/>
        <v>0</v>
      </c>
      <c r="J1127" s="22">
        <f t="shared" si="290"/>
        <v>0</v>
      </c>
      <c r="K1127" s="22">
        <f t="shared" si="291"/>
        <v>0</v>
      </c>
      <c r="L1127" s="22">
        <f t="shared" si="292"/>
        <v>0</v>
      </c>
      <c r="M1127" s="22">
        <f t="shared" si="293"/>
        <v>0</v>
      </c>
      <c r="N1127" s="22">
        <f t="shared" si="294"/>
        <v>0</v>
      </c>
      <c r="O1127" s="22">
        <f t="shared" si="295"/>
        <v>0</v>
      </c>
      <c r="P1127" s="35">
        <f>'Data Entry'!I1127</f>
        <v>0</v>
      </c>
      <c r="Q1127" s="35">
        <f>'Data Entry'!J1127</f>
        <v>0</v>
      </c>
      <c r="R1127" s="35">
        <f>'Data Entry'!K1127</f>
        <v>0</v>
      </c>
      <c r="S1127" s="35">
        <f>'Data Entry'!L1127</f>
        <v>0</v>
      </c>
      <c r="T1127" s="35">
        <f t="shared" si="296"/>
        <v>0</v>
      </c>
      <c r="U1127" s="35">
        <f t="shared" si="297"/>
        <v>0</v>
      </c>
      <c r="V1127" s="35" t="e">
        <f t="shared" si="298"/>
        <v>#DIV/0!</v>
      </c>
      <c r="W1127" s="35" t="e">
        <f t="shared" si="299"/>
        <v>#DIV/0!</v>
      </c>
      <c r="X1127" s="35">
        <f t="shared" si="300"/>
        <v>0</v>
      </c>
      <c r="Y1127" s="35">
        <f t="shared" si="301"/>
        <v>0</v>
      </c>
      <c r="Z1127" s="35">
        <f t="shared" si="302"/>
        <v>0</v>
      </c>
      <c r="AA1127" s="35">
        <f t="shared" si="303"/>
        <v>0</v>
      </c>
      <c r="AB1127" s="21">
        <f>'Data Entry'!S1127</f>
        <v>0</v>
      </c>
      <c r="AC1127" s="21">
        <f>'Data Entry'!T1127</f>
        <v>0</v>
      </c>
      <c r="AD1127" s="21">
        <f>'Data Entry'!U1127</f>
        <v>0</v>
      </c>
      <c r="AE1127" s="21">
        <f t="shared" si="304"/>
        <v>0</v>
      </c>
      <c r="AF1127" s="13">
        <f>'Data Entry'!V1127</f>
        <v>0</v>
      </c>
      <c r="AG1127" s="13">
        <f t="shared" si="305"/>
        <v>0</v>
      </c>
      <c r="AH1127" s="13">
        <f>'Data Entry'!W1127</f>
        <v>0</v>
      </c>
      <c r="AI1127" s="13">
        <f>'Data Entry'!X1127</f>
        <v>0</v>
      </c>
      <c r="AJ1127" s="13">
        <f>'Data Entry'!Y1127</f>
        <v>0</v>
      </c>
      <c r="AK1127" s="13">
        <f>'Data Entry'!Z1127</f>
        <v>0</v>
      </c>
    </row>
    <row r="1128" spans="1:37">
      <c r="A1128" s="34">
        <f>'Data Entry'!A1128</f>
        <v>0</v>
      </c>
      <c r="B1128" s="34">
        <f>'Data Entry'!B1128</f>
        <v>0</v>
      </c>
      <c r="C1128" s="20">
        <f>IF('Data Entry'!C1128="red",1,IF('Data Entry'!C1128="blue",2,0))</f>
        <v>0</v>
      </c>
      <c r="D1128" s="22">
        <f>'Data Entry'!D1128</f>
        <v>0</v>
      </c>
      <c r="E1128" s="22">
        <f>'Data Entry'!E1128</f>
        <v>0</v>
      </c>
      <c r="F1128" s="22">
        <f>'Data Entry'!F1128</f>
        <v>0</v>
      </c>
      <c r="G1128" s="22">
        <f>'Data Entry'!G1128</f>
        <v>0</v>
      </c>
      <c r="H1128" s="22">
        <f>'Data Entry'!H1128</f>
        <v>0</v>
      </c>
      <c r="I1128" s="22">
        <f t="shared" si="289"/>
        <v>0</v>
      </c>
      <c r="J1128" s="22">
        <f t="shared" si="290"/>
        <v>0</v>
      </c>
      <c r="K1128" s="22">
        <f t="shared" si="291"/>
        <v>0</v>
      </c>
      <c r="L1128" s="22">
        <f t="shared" si="292"/>
        <v>0</v>
      </c>
      <c r="M1128" s="22">
        <f t="shared" si="293"/>
        <v>0</v>
      </c>
      <c r="N1128" s="22">
        <f t="shared" si="294"/>
        <v>0</v>
      </c>
      <c r="O1128" s="22">
        <f t="shared" si="295"/>
        <v>0</v>
      </c>
      <c r="P1128" s="35">
        <f>'Data Entry'!I1128</f>
        <v>0</v>
      </c>
      <c r="Q1128" s="35">
        <f>'Data Entry'!J1128</f>
        <v>0</v>
      </c>
      <c r="R1128" s="35">
        <f>'Data Entry'!K1128</f>
        <v>0</v>
      </c>
      <c r="S1128" s="35">
        <f>'Data Entry'!L1128</f>
        <v>0</v>
      </c>
      <c r="T1128" s="35">
        <f t="shared" si="296"/>
        <v>0</v>
      </c>
      <c r="U1128" s="35">
        <f t="shared" si="297"/>
        <v>0</v>
      </c>
      <c r="V1128" s="35" t="e">
        <f t="shared" si="298"/>
        <v>#DIV/0!</v>
      </c>
      <c r="W1128" s="35" t="e">
        <f t="shared" si="299"/>
        <v>#DIV/0!</v>
      </c>
      <c r="X1128" s="35">
        <f t="shared" si="300"/>
        <v>0</v>
      </c>
      <c r="Y1128" s="35">
        <f t="shared" si="301"/>
        <v>0</v>
      </c>
      <c r="Z1128" s="35">
        <f t="shared" si="302"/>
        <v>0</v>
      </c>
      <c r="AA1128" s="35">
        <f t="shared" si="303"/>
        <v>0</v>
      </c>
      <c r="AB1128" s="21">
        <f>'Data Entry'!S1128</f>
        <v>0</v>
      </c>
      <c r="AC1128" s="21">
        <f>'Data Entry'!T1128</f>
        <v>0</v>
      </c>
      <c r="AD1128" s="21">
        <f>'Data Entry'!U1128</f>
        <v>0</v>
      </c>
      <c r="AE1128" s="21">
        <f t="shared" si="304"/>
        <v>0</v>
      </c>
      <c r="AF1128" s="13">
        <f>'Data Entry'!V1128</f>
        <v>0</v>
      </c>
      <c r="AG1128" s="13">
        <f t="shared" si="305"/>
        <v>0</v>
      </c>
      <c r="AH1128" s="13">
        <f>'Data Entry'!W1128</f>
        <v>0</v>
      </c>
      <c r="AI1128" s="13">
        <f>'Data Entry'!X1128</f>
        <v>0</v>
      </c>
      <c r="AJ1128" s="13">
        <f>'Data Entry'!Y1128</f>
        <v>0</v>
      </c>
      <c r="AK1128" s="13">
        <f>'Data Entry'!Z1128</f>
        <v>0</v>
      </c>
    </row>
    <row r="1129" spans="1:37">
      <c r="A1129" s="34">
        <f>'Data Entry'!A1129</f>
        <v>0</v>
      </c>
      <c r="B1129" s="34">
        <f>'Data Entry'!B1129</f>
        <v>0</v>
      </c>
      <c r="C1129" s="20">
        <f>IF('Data Entry'!C1129="red",1,IF('Data Entry'!C1129="blue",2,0))</f>
        <v>0</v>
      </c>
      <c r="D1129" s="22">
        <f>'Data Entry'!D1129</f>
        <v>0</v>
      </c>
      <c r="E1129" s="22">
        <f>'Data Entry'!E1129</f>
        <v>0</v>
      </c>
      <c r="F1129" s="22">
        <f>'Data Entry'!F1129</f>
        <v>0</v>
      </c>
      <c r="G1129" s="22">
        <f>'Data Entry'!G1129</f>
        <v>0</v>
      </c>
      <c r="H1129" s="22">
        <f>'Data Entry'!H1129</f>
        <v>0</v>
      </c>
      <c r="I1129" s="22">
        <f t="shared" ref="I1129:I1192" si="306">E1129+F1129</f>
        <v>0</v>
      </c>
      <c r="J1129" s="22">
        <f t="shared" ref="J1129:J1192" si="307">G1129+H1129</f>
        <v>0</v>
      </c>
      <c r="K1129" s="22">
        <f t="shared" ref="K1129:K1192" si="308">IF(D1129=1,2,0)</f>
        <v>0</v>
      </c>
      <c r="L1129" s="22">
        <f t="shared" ref="L1129:L1192" si="309">E1129*2</f>
        <v>0</v>
      </c>
      <c r="M1129" s="22">
        <f t="shared" ref="M1129:M1192" si="310">G1129*4</f>
        <v>0</v>
      </c>
      <c r="N1129" s="22">
        <f t="shared" ref="N1129:N1192" si="311">I1129+J1129</f>
        <v>0</v>
      </c>
      <c r="O1129" s="22">
        <f t="shared" ref="O1129:O1192" si="312">SUM(K1129:M1129)</f>
        <v>0</v>
      </c>
      <c r="P1129" s="35">
        <f>'Data Entry'!I1129</f>
        <v>0</v>
      </c>
      <c r="Q1129" s="35">
        <f>'Data Entry'!J1129</f>
        <v>0</v>
      </c>
      <c r="R1129" s="35">
        <f>'Data Entry'!K1129</f>
        <v>0</v>
      </c>
      <c r="S1129" s="35">
        <f>'Data Entry'!L1129</f>
        <v>0</v>
      </c>
      <c r="T1129" s="35">
        <f t="shared" ref="T1129:T1192" si="313">P1129+Q1129</f>
        <v>0</v>
      </c>
      <c r="U1129" s="35">
        <f t="shared" ref="U1129:U1192" si="314">R1129+S1129</f>
        <v>0</v>
      </c>
      <c r="V1129" s="35" t="e">
        <f t="shared" ref="V1129:V1192" si="315">P1129/T1129</f>
        <v>#DIV/0!</v>
      </c>
      <c r="W1129" s="35" t="e">
        <f t="shared" ref="W1129:W1192" si="316">R1129/U1129</f>
        <v>#DIV/0!</v>
      </c>
      <c r="X1129" s="35">
        <f t="shared" ref="X1129:X1192" si="317">(T1129+U1129)/2</f>
        <v>0</v>
      </c>
      <c r="Y1129" s="35">
        <f t="shared" ref="Y1129:Y1192" si="318">P1129</f>
        <v>0</v>
      </c>
      <c r="Z1129" s="35">
        <f t="shared" ref="Z1129:Z1192" si="319">R1129*2</f>
        <v>0</v>
      </c>
      <c r="AA1129" s="35">
        <f t="shared" ref="AA1129:AA1192" si="320">Y1129+Z1129</f>
        <v>0</v>
      </c>
      <c r="AB1129" s="21">
        <f>'Data Entry'!S1129</f>
        <v>0</v>
      </c>
      <c r="AC1129" s="21">
        <f>'Data Entry'!T1129</f>
        <v>0</v>
      </c>
      <c r="AD1129" s="21">
        <f>'Data Entry'!U1129</f>
        <v>0</v>
      </c>
      <c r="AE1129" s="21">
        <f t="shared" ref="AE1129:AE1192" si="321">IF(AC1129=4,15,IF(AC1129=3,10,IF(AC1129=2,6,IF(AC1129=1,4,0))))</f>
        <v>0</v>
      </c>
      <c r="AF1129" s="13">
        <f>'Data Entry'!V1129</f>
        <v>0</v>
      </c>
      <c r="AG1129" s="13">
        <f t="shared" ref="AG1129:AG1192" si="322">AF1129/3</f>
        <v>0</v>
      </c>
      <c r="AH1129" s="13">
        <f>'Data Entry'!W1129</f>
        <v>0</v>
      </c>
      <c r="AI1129" s="13">
        <f>'Data Entry'!X1129</f>
        <v>0</v>
      </c>
      <c r="AJ1129" s="13">
        <f>'Data Entry'!Y1129</f>
        <v>0</v>
      </c>
      <c r="AK1129" s="13">
        <f>'Data Entry'!Z1129</f>
        <v>0</v>
      </c>
    </row>
    <row r="1130" spans="1:37">
      <c r="A1130" s="34">
        <f>'Data Entry'!A1130</f>
        <v>0</v>
      </c>
      <c r="B1130" s="34">
        <f>'Data Entry'!B1130</f>
        <v>0</v>
      </c>
      <c r="C1130" s="20">
        <f>IF('Data Entry'!C1130="red",1,IF('Data Entry'!C1130="blue",2,0))</f>
        <v>0</v>
      </c>
      <c r="D1130" s="22">
        <f>'Data Entry'!D1130</f>
        <v>0</v>
      </c>
      <c r="E1130" s="22">
        <f>'Data Entry'!E1130</f>
        <v>0</v>
      </c>
      <c r="F1130" s="22">
        <f>'Data Entry'!F1130</f>
        <v>0</v>
      </c>
      <c r="G1130" s="22">
        <f>'Data Entry'!G1130</f>
        <v>0</v>
      </c>
      <c r="H1130" s="22">
        <f>'Data Entry'!H1130</f>
        <v>0</v>
      </c>
      <c r="I1130" s="22">
        <f t="shared" si="306"/>
        <v>0</v>
      </c>
      <c r="J1130" s="22">
        <f t="shared" si="307"/>
        <v>0</v>
      </c>
      <c r="K1130" s="22">
        <f t="shared" si="308"/>
        <v>0</v>
      </c>
      <c r="L1130" s="22">
        <f t="shared" si="309"/>
        <v>0</v>
      </c>
      <c r="M1130" s="22">
        <f t="shared" si="310"/>
        <v>0</v>
      </c>
      <c r="N1130" s="22">
        <f t="shared" si="311"/>
        <v>0</v>
      </c>
      <c r="O1130" s="22">
        <f t="shared" si="312"/>
        <v>0</v>
      </c>
      <c r="P1130" s="35">
        <f>'Data Entry'!I1130</f>
        <v>0</v>
      </c>
      <c r="Q1130" s="35">
        <f>'Data Entry'!J1130</f>
        <v>0</v>
      </c>
      <c r="R1130" s="35">
        <f>'Data Entry'!K1130</f>
        <v>0</v>
      </c>
      <c r="S1130" s="35">
        <f>'Data Entry'!L1130</f>
        <v>0</v>
      </c>
      <c r="T1130" s="35">
        <f t="shared" si="313"/>
        <v>0</v>
      </c>
      <c r="U1130" s="35">
        <f t="shared" si="314"/>
        <v>0</v>
      </c>
      <c r="V1130" s="35" t="e">
        <f t="shared" si="315"/>
        <v>#DIV/0!</v>
      </c>
      <c r="W1130" s="35" t="e">
        <f t="shared" si="316"/>
        <v>#DIV/0!</v>
      </c>
      <c r="X1130" s="35">
        <f t="shared" si="317"/>
        <v>0</v>
      </c>
      <c r="Y1130" s="35">
        <f t="shared" si="318"/>
        <v>0</v>
      </c>
      <c r="Z1130" s="35">
        <f t="shared" si="319"/>
        <v>0</v>
      </c>
      <c r="AA1130" s="35">
        <f t="shared" si="320"/>
        <v>0</v>
      </c>
      <c r="AB1130" s="21">
        <f>'Data Entry'!S1130</f>
        <v>0</v>
      </c>
      <c r="AC1130" s="21">
        <f>'Data Entry'!T1130</f>
        <v>0</v>
      </c>
      <c r="AD1130" s="21">
        <f>'Data Entry'!U1130</f>
        <v>0</v>
      </c>
      <c r="AE1130" s="21">
        <f t="shared" si="321"/>
        <v>0</v>
      </c>
      <c r="AF1130" s="13">
        <f>'Data Entry'!V1130</f>
        <v>0</v>
      </c>
      <c r="AG1130" s="13">
        <f t="shared" si="322"/>
        <v>0</v>
      </c>
      <c r="AH1130" s="13">
        <f>'Data Entry'!W1130</f>
        <v>0</v>
      </c>
      <c r="AI1130" s="13">
        <f>'Data Entry'!X1130</f>
        <v>0</v>
      </c>
      <c r="AJ1130" s="13">
        <f>'Data Entry'!Y1130</f>
        <v>0</v>
      </c>
      <c r="AK1130" s="13">
        <f>'Data Entry'!Z1130</f>
        <v>0</v>
      </c>
    </row>
    <row r="1131" spans="1:37">
      <c r="A1131" s="34">
        <f>'Data Entry'!A1131</f>
        <v>0</v>
      </c>
      <c r="B1131" s="34">
        <f>'Data Entry'!B1131</f>
        <v>0</v>
      </c>
      <c r="C1131" s="20">
        <f>IF('Data Entry'!C1131="red",1,IF('Data Entry'!C1131="blue",2,0))</f>
        <v>0</v>
      </c>
      <c r="D1131" s="22">
        <f>'Data Entry'!D1131</f>
        <v>0</v>
      </c>
      <c r="E1131" s="22">
        <f>'Data Entry'!E1131</f>
        <v>0</v>
      </c>
      <c r="F1131" s="22">
        <f>'Data Entry'!F1131</f>
        <v>0</v>
      </c>
      <c r="G1131" s="22">
        <f>'Data Entry'!G1131</f>
        <v>0</v>
      </c>
      <c r="H1131" s="22">
        <f>'Data Entry'!H1131</f>
        <v>0</v>
      </c>
      <c r="I1131" s="22">
        <f t="shared" si="306"/>
        <v>0</v>
      </c>
      <c r="J1131" s="22">
        <f t="shared" si="307"/>
        <v>0</v>
      </c>
      <c r="K1131" s="22">
        <f t="shared" si="308"/>
        <v>0</v>
      </c>
      <c r="L1131" s="22">
        <f t="shared" si="309"/>
        <v>0</v>
      </c>
      <c r="M1131" s="22">
        <f t="shared" si="310"/>
        <v>0</v>
      </c>
      <c r="N1131" s="22">
        <f t="shared" si="311"/>
        <v>0</v>
      </c>
      <c r="O1131" s="22">
        <f t="shared" si="312"/>
        <v>0</v>
      </c>
      <c r="P1131" s="35">
        <f>'Data Entry'!I1131</f>
        <v>0</v>
      </c>
      <c r="Q1131" s="35">
        <f>'Data Entry'!J1131</f>
        <v>0</v>
      </c>
      <c r="R1131" s="35">
        <f>'Data Entry'!K1131</f>
        <v>0</v>
      </c>
      <c r="S1131" s="35">
        <f>'Data Entry'!L1131</f>
        <v>0</v>
      </c>
      <c r="T1131" s="35">
        <f t="shared" si="313"/>
        <v>0</v>
      </c>
      <c r="U1131" s="35">
        <f t="shared" si="314"/>
        <v>0</v>
      </c>
      <c r="V1131" s="35" t="e">
        <f t="shared" si="315"/>
        <v>#DIV/0!</v>
      </c>
      <c r="W1131" s="35" t="e">
        <f t="shared" si="316"/>
        <v>#DIV/0!</v>
      </c>
      <c r="X1131" s="35">
        <f t="shared" si="317"/>
        <v>0</v>
      </c>
      <c r="Y1131" s="35">
        <f t="shared" si="318"/>
        <v>0</v>
      </c>
      <c r="Z1131" s="35">
        <f t="shared" si="319"/>
        <v>0</v>
      </c>
      <c r="AA1131" s="35">
        <f t="shared" si="320"/>
        <v>0</v>
      </c>
      <c r="AB1131" s="21">
        <f>'Data Entry'!S1131</f>
        <v>0</v>
      </c>
      <c r="AC1131" s="21">
        <f>'Data Entry'!T1131</f>
        <v>0</v>
      </c>
      <c r="AD1131" s="21">
        <f>'Data Entry'!U1131</f>
        <v>0</v>
      </c>
      <c r="AE1131" s="21">
        <f t="shared" si="321"/>
        <v>0</v>
      </c>
      <c r="AF1131" s="13">
        <f>'Data Entry'!V1131</f>
        <v>0</v>
      </c>
      <c r="AG1131" s="13">
        <f t="shared" si="322"/>
        <v>0</v>
      </c>
      <c r="AH1131" s="13">
        <f>'Data Entry'!W1131</f>
        <v>0</v>
      </c>
      <c r="AI1131" s="13">
        <f>'Data Entry'!X1131</f>
        <v>0</v>
      </c>
      <c r="AJ1131" s="13">
        <f>'Data Entry'!Y1131</f>
        <v>0</v>
      </c>
      <c r="AK1131" s="13">
        <f>'Data Entry'!Z1131</f>
        <v>0</v>
      </c>
    </row>
    <row r="1132" spans="1:37">
      <c r="A1132" s="34">
        <f>'Data Entry'!A1132</f>
        <v>0</v>
      </c>
      <c r="B1132" s="34">
        <f>'Data Entry'!B1132</f>
        <v>0</v>
      </c>
      <c r="C1132" s="20">
        <f>IF('Data Entry'!C1132="red",1,IF('Data Entry'!C1132="blue",2,0))</f>
        <v>0</v>
      </c>
      <c r="D1132" s="22">
        <f>'Data Entry'!D1132</f>
        <v>0</v>
      </c>
      <c r="E1132" s="22">
        <f>'Data Entry'!E1132</f>
        <v>0</v>
      </c>
      <c r="F1132" s="22">
        <f>'Data Entry'!F1132</f>
        <v>0</v>
      </c>
      <c r="G1132" s="22">
        <f>'Data Entry'!G1132</f>
        <v>0</v>
      </c>
      <c r="H1132" s="22">
        <f>'Data Entry'!H1132</f>
        <v>0</v>
      </c>
      <c r="I1132" s="22">
        <f t="shared" si="306"/>
        <v>0</v>
      </c>
      <c r="J1132" s="22">
        <f t="shared" si="307"/>
        <v>0</v>
      </c>
      <c r="K1132" s="22">
        <f t="shared" si="308"/>
        <v>0</v>
      </c>
      <c r="L1132" s="22">
        <f t="shared" si="309"/>
        <v>0</v>
      </c>
      <c r="M1132" s="22">
        <f t="shared" si="310"/>
        <v>0</v>
      </c>
      <c r="N1132" s="22">
        <f t="shared" si="311"/>
        <v>0</v>
      </c>
      <c r="O1132" s="22">
        <f t="shared" si="312"/>
        <v>0</v>
      </c>
      <c r="P1132" s="35">
        <f>'Data Entry'!I1132</f>
        <v>0</v>
      </c>
      <c r="Q1132" s="35">
        <f>'Data Entry'!J1132</f>
        <v>0</v>
      </c>
      <c r="R1132" s="35">
        <f>'Data Entry'!K1132</f>
        <v>0</v>
      </c>
      <c r="S1132" s="35">
        <f>'Data Entry'!L1132</f>
        <v>0</v>
      </c>
      <c r="T1132" s="35">
        <f t="shared" si="313"/>
        <v>0</v>
      </c>
      <c r="U1132" s="35">
        <f t="shared" si="314"/>
        <v>0</v>
      </c>
      <c r="V1132" s="35" t="e">
        <f t="shared" si="315"/>
        <v>#DIV/0!</v>
      </c>
      <c r="W1132" s="35" t="e">
        <f t="shared" si="316"/>
        <v>#DIV/0!</v>
      </c>
      <c r="X1132" s="35">
        <f t="shared" si="317"/>
        <v>0</v>
      </c>
      <c r="Y1132" s="35">
        <f t="shared" si="318"/>
        <v>0</v>
      </c>
      <c r="Z1132" s="35">
        <f t="shared" si="319"/>
        <v>0</v>
      </c>
      <c r="AA1132" s="35">
        <f t="shared" si="320"/>
        <v>0</v>
      </c>
      <c r="AB1132" s="21">
        <f>'Data Entry'!S1132</f>
        <v>0</v>
      </c>
      <c r="AC1132" s="21">
        <f>'Data Entry'!T1132</f>
        <v>0</v>
      </c>
      <c r="AD1132" s="21">
        <f>'Data Entry'!U1132</f>
        <v>0</v>
      </c>
      <c r="AE1132" s="21">
        <f t="shared" si="321"/>
        <v>0</v>
      </c>
      <c r="AF1132" s="13">
        <f>'Data Entry'!V1132</f>
        <v>0</v>
      </c>
      <c r="AG1132" s="13">
        <f t="shared" si="322"/>
        <v>0</v>
      </c>
      <c r="AH1132" s="13">
        <f>'Data Entry'!W1132</f>
        <v>0</v>
      </c>
      <c r="AI1132" s="13">
        <f>'Data Entry'!X1132</f>
        <v>0</v>
      </c>
      <c r="AJ1132" s="13">
        <f>'Data Entry'!Y1132</f>
        <v>0</v>
      </c>
      <c r="AK1132" s="13">
        <f>'Data Entry'!Z1132</f>
        <v>0</v>
      </c>
    </row>
    <row r="1133" spans="1:37">
      <c r="A1133" s="34">
        <f>'Data Entry'!A1133</f>
        <v>0</v>
      </c>
      <c r="B1133" s="34">
        <f>'Data Entry'!B1133</f>
        <v>0</v>
      </c>
      <c r="C1133" s="20">
        <f>IF('Data Entry'!C1133="red",1,IF('Data Entry'!C1133="blue",2,0))</f>
        <v>0</v>
      </c>
      <c r="D1133" s="22">
        <f>'Data Entry'!D1133</f>
        <v>0</v>
      </c>
      <c r="E1133" s="22">
        <f>'Data Entry'!E1133</f>
        <v>0</v>
      </c>
      <c r="F1133" s="22">
        <f>'Data Entry'!F1133</f>
        <v>0</v>
      </c>
      <c r="G1133" s="22">
        <f>'Data Entry'!G1133</f>
        <v>0</v>
      </c>
      <c r="H1133" s="22">
        <f>'Data Entry'!H1133</f>
        <v>0</v>
      </c>
      <c r="I1133" s="22">
        <f t="shared" si="306"/>
        <v>0</v>
      </c>
      <c r="J1133" s="22">
        <f t="shared" si="307"/>
        <v>0</v>
      </c>
      <c r="K1133" s="22">
        <f t="shared" si="308"/>
        <v>0</v>
      </c>
      <c r="L1133" s="22">
        <f t="shared" si="309"/>
        <v>0</v>
      </c>
      <c r="M1133" s="22">
        <f t="shared" si="310"/>
        <v>0</v>
      </c>
      <c r="N1133" s="22">
        <f t="shared" si="311"/>
        <v>0</v>
      </c>
      <c r="O1133" s="22">
        <f t="shared" si="312"/>
        <v>0</v>
      </c>
      <c r="P1133" s="35">
        <f>'Data Entry'!I1133</f>
        <v>0</v>
      </c>
      <c r="Q1133" s="35">
        <f>'Data Entry'!J1133</f>
        <v>0</v>
      </c>
      <c r="R1133" s="35">
        <f>'Data Entry'!K1133</f>
        <v>0</v>
      </c>
      <c r="S1133" s="35">
        <f>'Data Entry'!L1133</f>
        <v>0</v>
      </c>
      <c r="T1133" s="35">
        <f t="shared" si="313"/>
        <v>0</v>
      </c>
      <c r="U1133" s="35">
        <f t="shared" si="314"/>
        <v>0</v>
      </c>
      <c r="V1133" s="35" t="e">
        <f t="shared" si="315"/>
        <v>#DIV/0!</v>
      </c>
      <c r="W1133" s="35" t="e">
        <f t="shared" si="316"/>
        <v>#DIV/0!</v>
      </c>
      <c r="X1133" s="35">
        <f t="shared" si="317"/>
        <v>0</v>
      </c>
      <c r="Y1133" s="35">
        <f t="shared" si="318"/>
        <v>0</v>
      </c>
      <c r="Z1133" s="35">
        <f t="shared" si="319"/>
        <v>0</v>
      </c>
      <c r="AA1133" s="35">
        <f t="shared" si="320"/>
        <v>0</v>
      </c>
      <c r="AB1133" s="21">
        <f>'Data Entry'!S1133</f>
        <v>0</v>
      </c>
      <c r="AC1133" s="21">
        <f>'Data Entry'!T1133</f>
        <v>0</v>
      </c>
      <c r="AD1133" s="21">
        <f>'Data Entry'!U1133</f>
        <v>0</v>
      </c>
      <c r="AE1133" s="21">
        <f t="shared" si="321"/>
        <v>0</v>
      </c>
      <c r="AF1133" s="13">
        <f>'Data Entry'!V1133</f>
        <v>0</v>
      </c>
      <c r="AG1133" s="13">
        <f t="shared" si="322"/>
        <v>0</v>
      </c>
      <c r="AH1133" s="13">
        <f>'Data Entry'!W1133</f>
        <v>0</v>
      </c>
      <c r="AI1133" s="13">
        <f>'Data Entry'!X1133</f>
        <v>0</v>
      </c>
      <c r="AJ1133" s="13">
        <f>'Data Entry'!Y1133</f>
        <v>0</v>
      </c>
      <c r="AK1133" s="13">
        <f>'Data Entry'!Z1133</f>
        <v>0</v>
      </c>
    </row>
    <row r="1134" spans="1:37">
      <c r="A1134" s="34">
        <f>'Data Entry'!A1134</f>
        <v>0</v>
      </c>
      <c r="B1134" s="34">
        <f>'Data Entry'!B1134</f>
        <v>0</v>
      </c>
      <c r="C1134" s="20">
        <f>IF('Data Entry'!C1134="red",1,IF('Data Entry'!C1134="blue",2,0))</f>
        <v>0</v>
      </c>
      <c r="D1134" s="22">
        <f>'Data Entry'!D1134</f>
        <v>0</v>
      </c>
      <c r="E1134" s="22">
        <f>'Data Entry'!E1134</f>
        <v>0</v>
      </c>
      <c r="F1134" s="22">
        <f>'Data Entry'!F1134</f>
        <v>0</v>
      </c>
      <c r="G1134" s="22">
        <f>'Data Entry'!G1134</f>
        <v>0</v>
      </c>
      <c r="H1134" s="22">
        <f>'Data Entry'!H1134</f>
        <v>0</v>
      </c>
      <c r="I1134" s="22">
        <f t="shared" si="306"/>
        <v>0</v>
      </c>
      <c r="J1134" s="22">
        <f t="shared" si="307"/>
        <v>0</v>
      </c>
      <c r="K1134" s="22">
        <f t="shared" si="308"/>
        <v>0</v>
      </c>
      <c r="L1134" s="22">
        <f t="shared" si="309"/>
        <v>0</v>
      </c>
      <c r="M1134" s="22">
        <f t="shared" si="310"/>
        <v>0</v>
      </c>
      <c r="N1134" s="22">
        <f t="shared" si="311"/>
        <v>0</v>
      </c>
      <c r="O1134" s="22">
        <f t="shared" si="312"/>
        <v>0</v>
      </c>
      <c r="P1134" s="35">
        <f>'Data Entry'!I1134</f>
        <v>0</v>
      </c>
      <c r="Q1134" s="35">
        <f>'Data Entry'!J1134</f>
        <v>0</v>
      </c>
      <c r="R1134" s="35">
        <f>'Data Entry'!K1134</f>
        <v>0</v>
      </c>
      <c r="S1134" s="35">
        <f>'Data Entry'!L1134</f>
        <v>0</v>
      </c>
      <c r="T1134" s="35">
        <f t="shared" si="313"/>
        <v>0</v>
      </c>
      <c r="U1134" s="35">
        <f t="shared" si="314"/>
        <v>0</v>
      </c>
      <c r="V1134" s="35" t="e">
        <f t="shared" si="315"/>
        <v>#DIV/0!</v>
      </c>
      <c r="W1134" s="35" t="e">
        <f t="shared" si="316"/>
        <v>#DIV/0!</v>
      </c>
      <c r="X1134" s="35">
        <f t="shared" si="317"/>
        <v>0</v>
      </c>
      <c r="Y1134" s="35">
        <f t="shared" si="318"/>
        <v>0</v>
      </c>
      <c r="Z1134" s="35">
        <f t="shared" si="319"/>
        <v>0</v>
      </c>
      <c r="AA1134" s="35">
        <f t="shared" si="320"/>
        <v>0</v>
      </c>
      <c r="AB1134" s="21">
        <f>'Data Entry'!S1134</f>
        <v>0</v>
      </c>
      <c r="AC1134" s="21">
        <f>'Data Entry'!T1134</f>
        <v>0</v>
      </c>
      <c r="AD1134" s="21">
        <f>'Data Entry'!U1134</f>
        <v>0</v>
      </c>
      <c r="AE1134" s="21">
        <f t="shared" si="321"/>
        <v>0</v>
      </c>
      <c r="AF1134" s="13">
        <f>'Data Entry'!V1134</f>
        <v>0</v>
      </c>
      <c r="AG1134" s="13">
        <f t="shared" si="322"/>
        <v>0</v>
      </c>
      <c r="AH1134" s="13">
        <f>'Data Entry'!W1134</f>
        <v>0</v>
      </c>
      <c r="AI1134" s="13">
        <f>'Data Entry'!X1134</f>
        <v>0</v>
      </c>
      <c r="AJ1134" s="13">
        <f>'Data Entry'!Y1134</f>
        <v>0</v>
      </c>
      <c r="AK1134" s="13">
        <f>'Data Entry'!Z1134</f>
        <v>0</v>
      </c>
    </row>
    <row r="1135" spans="1:37">
      <c r="A1135" s="34">
        <f>'Data Entry'!A1135</f>
        <v>0</v>
      </c>
      <c r="B1135" s="34">
        <f>'Data Entry'!B1135</f>
        <v>0</v>
      </c>
      <c r="C1135" s="20">
        <f>IF('Data Entry'!C1135="red",1,IF('Data Entry'!C1135="blue",2,0))</f>
        <v>0</v>
      </c>
      <c r="D1135" s="22">
        <f>'Data Entry'!D1135</f>
        <v>0</v>
      </c>
      <c r="E1135" s="22">
        <f>'Data Entry'!E1135</f>
        <v>0</v>
      </c>
      <c r="F1135" s="22">
        <f>'Data Entry'!F1135</f>
        <v>0</v>
      </c>
      <c r="G1135" s="22">
        <f>'Data Entry'!G1135</f>
        <v>0</v>
      </c>
      <c r="H1135" s="22">
        <f>'Data Entry'!H1135</f>
        <v>0</v>
      </c>
      <c r="I1135" s="22">
        <f t="shared" si="306"/>
        <v>0</v>
      </c>
      <c r="J1135" s="22">
        <f t="shared" si="307"/>
        <v>0</v>
      </c>
      <c r="K1135" s="22">
        <f t="shared" si="308"/>
        <v>0</v>
      </c>
      <c r="L1135" s="22">
        <f t="shared" si="309"/>
        <v>0</v>
      </c>
      <c r="M1135" s="22">
        <f t="shared" si="310"/>
        <v>0</v>
      </c>
      <c r="N1135" s="22">
        <f t="shared" si="311"/>
        <v>0</v>
      </c>
      <c r="O1135" s="22">
        <f t="shared" si="312"/>
        <v>0</v>
      </c>
      <c r="P1135" s="35">
        <f>'Data Entry'!I1135</f>
        <v>0</v>
      </c>
      <c r="Q1135" s="35">
        <f>'Data Entry'!J1135</f>
        <v>0</v>
      </c>
      <c r="R1135" s="35">
        <f>'Data Entry'!K1135</f>
        <v>0</v>
      </c>
      <c r="S1135" s="35">
        <f>'Data Entry'!L1135</f>
        <v>0</v>
      </c>
      <c r="T1135" s="35">
        <f t="shared" si="313"/>
        <v>0</v>
      </c>
      <c r="U1135" s="35">
        <f t="shared" si="314"/>
        <v>0</v>
      </c>
      <c r="V1135" s="35" t="e">
        <f t="shared" si="315"/>
        <v>#DIV/0!</v>
      </c>
      <c r="W1135" s="35" t="e">
        <f t="shared" si="316"/>
        <v>#DIV/0!</v>
      </c>
      <c r="X1135" s="35">
        <f t="shared" si="317"/>
        <v>0</v>
      </c>
      <c r="Y1135" s="35">
        <f t="shared" si="318"/>
        <v>0</v>
      </c>
      <c r="Z1135" s="35">
        <f t="shared" si="319"/>
        <v>0</v>
      </c>
      <c r="AA1135" s="35">
        <f t="shared" si="320"/>
        <v>0</v>
      </c>
      <c r="AB1135" s="21">
        <f>'Data Entry'!S1135</f>
        <v>0</v>
      </c>
      <c r="AC1135" s="21">
        <f>'Data Entry'!T1135</f>
        <v>0</v>
      </c>
      <c r="AD1135" s="21">
        <f>'Data Entry'!U1135</f>
        <v>0</v>
      </c>
      <c r="AE1135" s="21">
        <f t="shared" si="321"/>
        <v>0</v>
      </c>
      <c r="AF1135" s="13">
        <f>'Data Entry'!V1135</f>
        <v>0</v>
      </c>
      <c r="AG1135" s="13">
        <f t="shared" si="322"/>
        <v>0</v>
      </c>
      <c r="AH1135" s="13">
        <f>'Data Entry'!W1135</f>
        <v>0</v>
      </c>
      <c r="AI1135" s="13">
        <f>'Data Entry'!X1135</f>
        <v>0</v>
      </c>
      <c r="AJ1135" s="13">
        <f>'Data Entry'!Y1135</f>
        <v>0</v>
      </c>
      <c r="AK1135" s="13">
        <f>'Data Entry'!Z1135</f>
        <v>0</v>
      </c>
    </row>
    <row r="1136" spans="1:37">
      <c r="A1136" s="34">
        <f>'Data Entry'!A1136</f>
        <v>0</v>
      </c>
      <c r="B1136" s="34">
        <f>'Data Entry'!B1136</f>
        <v>0</v>
      </c>
      <c r="C1136" s="20">
        <f>IF('Data Entry'!C1136="red",1,IF('Data Entry'!C1136="blue",2,0))</f>
        <v>0</v>
      </c>
      <c r="D1136" s="22">
        <f>'Data Entry'!D1136</f>
        <v>0</v>
      </c>
      <c r="E1136" s="22">
        <f>'Data Entry'!E1136</f>
        <v>0</v>
      </c>
      <c r="F1136" s="22">
        <f>'Data Entry'!F1136</f>
        <v>0</v>
      </c>
      <c r="G1136" s="22">
        <f>'Data Entry'!G1136</f>
        <v>0</v>
      </c>
      <c r="H1136" s="22">
        <f>'Data Entry'!H1136</f>
        <v>0</v>
      </c>
      <c r="I1136" s="22">
        <f t="shared" si="306"/>
        <v>0</v>
      </c>
      <c r="J1136" s="22">
        <f t="shared" si="307"/>
        <v>0</v>
      </c>
      <c r="K1136" s="22">
        <f t="shared" si="308"/>
        <v>0</v>
      </c>
      <c r="L1136" s="22">
        <f t="shared" si="309"/>
        <v>0</v>
      </c>
      <c r="M1136" s="22">
        <f t="shared" si="310"/>
        <v>0</v>
      </c>
      <c r="N1136" s="22">
        <f t="shared" si="311"/>
        <v>0</v>
      </c>
      <c r="O1136" s="22">
        <f t="shared" si="312"/>
        <v>0</v>
      </c>
      <c r="P1136" s="35">
        <f>'Data Entry'!I1136</f>
        <v>0</v>
      </c>
      <c r="Q1136" s="35">
        <f>'Data Entry'!J1136</f>
        <v>0</v>
      </c>
      <c r="R1136" s="35">
        <f>'Data Entry'!K1136</f>
        <v>0</v>
      </c>
      <c r="S1136" s="35">
        <f>'Data Entry'!L1136</f>
        <v>0</v>
      </c>
      <c r="T1136" s="35">
        <f t="shared" si="313"/>
        <v>0</v>
      </c>
      <c r="U1136" s="35">
        <f t="shared" si="314"/>
        <v>0</v>
      </c>
      <c r="V1136" s="35" t="e">
        <f t="shared" si="315"/>
        <v>#DIV/0!</v>
      </c>
      <c r="W1136" s="35" t="e">
        <f t="shared" si="316"/>
        <v>#DIV/0!</v>
      </c>
      <c r="X1136" s="35">
        <f t="shared" si="317"/>
        <v>0</v>
      </c>
      <c r="Y1136" s="35">
        <f t="shared" si="318"/>
        <v>0</v>
      </c>
      <c r="Z1136" s="35">
        <f t="shared" si="319"/>
        <v>0</v>
      </c>
      <c r="AA1136" s="35">
        <f t="shared" si="320"/>
        <v>0</v>
      </c>
      <c r="AB1136" s="21">
        <f>'Data Entry'!S1136</f>
        <v>0</v>
      </c>
      <c r="AC1136" s="21">
        <f>'Data Entry'!T1136</f>
        <v>0</v>
      </c>
      <c r="AD1136" s="21">
        <f>'Data Entry'!U1136</f>
        <v>0</v>
      </c>
      <c r="AE1136" s="21">
        <f t="shared" si="321"/>
        <v>0</v>
      </c>
      <c r="AF1136" s="13">
        <f>'Data Entry'!V1136</f>
        <v>0</v>
      </c>
      <c r="AG1136" s="13">
        <f t="shared" si="322"/>
        <v>0</v>
      </c>
      <c r="AH1136" s="13">
        <f>'Data Entry'!W1136</f>
        <v>0</v>
      </c>
      <c r="AI1136" s="13">
        <f>'Data Entry'!X1136</f>
        <v>0</v>
      </c>
      <c r="AJ1136" s="13">
        <f>'Data Entry'!Y1136</f>
        <v>0</v>
      </c>
      <c r="AK1136" s="13">
        <f>'Data Entry'!Z1136</f>
        <v>0</v>
      </c>
    </row>
    <row r="1137" spans="1:37">
      <c r="A1137" s="34">
        <f>'Data Entry'!A1137</f>
        <v>0</v>
      </c>
      <c r="B1137" s="34">
        <f>'Data Entry'!B1137</f>
        <v>0</v>
      </c>
      <c r="C1137" s="20">
        <f>IF('Data Entry'!C1137="red",1,IF('Data Entry'!C1137="blue",2,0))</f>
        <v>0</v>
      </c>
      <c r="D1137" s="22">
        <f>'Data Entry'!D1137</f>
        <v>0</v>
      </c>
      <c r="E1137" s="22">
        <f>'Data Entry'!E1137</f>
        <v>0</v>
      </c>
      <c r="F1137" s="22">
        <f>'Data Entry'!F1137</f>
        <v>0</v>
      </c>
      <c r="G1137" s="22">
        <f>'Data Entry'!G1137</f>
        <v>0</v>
      </c>
      <c r="H1137" s="22">
        <f>'Data Entry'!H1137</f>
        <v>0</v>
      </c>
      <c r="I1137" s="22">
        <f t="shared" si="306"/>
        <v>0</v>
      </c>
      <c r="J1137" s="22">
        <f t="shared" si="307"/>
        <v>0</v>
      </c>
      <c r="K1137" s="22">
        <f t="shared" si="308"/>
        <v>0</v>
      </c>
      <c r="L1137" s="22">
        <f t="shared" si="309"/>
        <v>0</v>
      </c>
      <c r="M1137" s="22">
        <f t="shared" si="310"/>
        <v>0</v>
      </c>
      <c r="N1137" s="22">
        <f t="shared" si="311"/>
        <v>0</v>
      </c>
      <c r="O1137" s="22">
        <f t="shared" si="312"/>
        <v>0</v>
      </c>
      <c r="P1137" s="35">
        <f>'Data Entry'!I1137</f>
        <v>0</v>
      </c>
      <c r="Q1137" s="35">
        <f>'Data Entry'!J1137</f>
        <v>0</v>
      </c>
      <c r="R1137" s="35">
        <f>'Data Entry'!K1137</f>
        <v>0</v>
      </c>
      <c r="S1137" s="35">
        <f>'Data Entry'!L1137</f>
        <v>0</v>
      </c>
      <c r="T1137" s="35">
        <f t="shared" si="313"/>
        <v>0</v>
      </c>
      <c r="U1137" s="35">
        <f t="shared" si="314"/>
        <v>0</v>
      </c>
      <c r="V1137" s="35" t="e">
        <f t="shared" si="315"/>
        <v>#DIV/0!</v>
      </c>
      <c r="W1137" s="35" t="e">
        <f t="shared" si="316"/>
        <v>#DIV/0!</v>
      </c>
      <c r="X1137" s="35">
        <f t="shared" si="317"/>
        <v>0</v>
      </c>
      <c r="Y1137" s="35">
        <f t="shared" si="318"/>
        <v>0</v>
      </c>
      <c r="Z1137" s="35">
        <f t="shared" si="319"/>
        <v>0</v>
      </c>
      <c r="AA1137" s="35">
        <f t="shared" si="320"/>
        <v>0</v>
      </c>
      <c r="AB1137" s="21">
        <f>'Data Entry'!S1137</f>
        <v>0</v>
      </c>
      <c r="AC1137" s="21">
        <f>'Data Entry'!T1137</f>
        <v>0</v>
      </c>
      <c r="AD1137" s="21">
        <f>'Data Entry'!U1137</f>
        <v>0</v>
      </c>
      <c r="AE1137" s="21">
        <f t="shared" si="321"/>
        <v>0</v>
      </c>
      <c r="AF1137" s="13">
        <f>'Data Entry'!V1137</f>
        <v>0</v>
      </c>
      <c r="AG1137" s="13">
        <f t="shared" si="322"/>
        <v>0</v>
      </c>
      <c r="AH1137" s="13">
        <f>'Data Entry'!W1137</f>
        <v>0</v>
      </c>
      <c r="AI1137" s="13">
        <f>'Data Entry'!X1137</f>
        <v>0</v>
      </c>
      <c r="AJ1137" s="13">
        <f>'Data Entry'!Y1137</f>
        <v>0</v>
      </c>
      <c r="AK1137" s="13">
        <f>'Data Entry'!Z1137</f>
        <v>0</v>
      </c>
    </row>
    <row r="1138" spans="1:37">
      <c r="A1138" s="34">
        <f>'Data Entry'!A1138</f>
        <v>0</v>
      </c>
      <c r="B1138" s="34">
        <f>'Data Entry'!B1138</f>
        <v>0</v>
      </c>
      <c r="C1138" s="20">
        <f>IF('Data Entry'!C1138="red",1,IF('Data Entry'!C1138="blue",2,0))</f>
        <v>0</v>
      </c>
      <c r="D1138" s="22">
        <f>'Data Entry'!D1138</f>
        <v>0</v>
      </c>
      <c r="E1138" s="22">
        <f>'Data Entry'!E1138</f>
        <v>0</v>
      </c>
      <c r="F1138" s="22">
        <f>'Data Entry'!F1138</f>
        <v>0</v>
      </c>
      <c r="G1138" s="22">
        <f>'Data Entry'!G1138</f>
        <v>0</v>
      </c>
      <c r="H1138" s="22">
        <f>'Data Entry'!H1138</f>
        <v>0</v>
      </c>
      <c r="I1138" s="22">
        <f t="shared" si="306"/>
        <v>0</v>
      </c>
      <c r="J1138" s="22">
        <f t="shared" si="307"/>
        <v>0</v>
      </c>
      <c r="K1138" s="22">
        <f t="shared" si="308"/>
        <v>0</v>
      </c>
      <c r="L1138" s="22">
        <f t="shared" si="309"/>
        <v>0</v>
      </c>
      <c r="M1138" s="22">
        <f t="shared" si="310"/>
        <v>0</v>
      </c>
      <c r="N1138" s="22">
        <f t="shared" si="311"/>
        <v>0</v>
      </c>
      <c r="O1138" s="22">
        <f t="shared" si="312"/>
        <v>0</v>
      </c>
      <c r="P1138" s="35">
        <f>'Data Entry'!I1138</f>
        <v>0</v>
      </c>
      <c r="Q1138" s="35">
        <f>'Data Entry'!J1138</f>
        <v>0</v>
      </c>
      <c r="R1138" s="35">
        <f>'Data Entry'!K1138</f>
        <v>0</v>
      </c>
      <c r="S1138" s="35">
        <f>'Data Entry'!L1138</f>
        <v>0</v>
      </c>
      <c r="T1138" s="35">
        <f t="shared" si="313"/>
        <v>0</v>
      </c>
      <c r="U1138" s="35">
        <f t="shared" si="314"/>
        <v>0</v>
      </c>
      <c r="V1138" s="35" t="e">
        <f t="shared" si="315"/>
        <v>#DIV/0!</v>
      </c>
      <c r="W1138" s="35" t="e">
        <f t="shared" si="316"/>
        <v>#DIV/0!</v>
      </c>
      <c r="X1138" s="35">
        <f t="shared" si="317"/>
        <v>0</v>
      </c>
      <c r="Y1138" s="35">
        <f t="shared" si="318"/>
        <v>0</v>
      </c>
      <c r="Z1138" s="35">
        <f t="shared" si="319"/>
        <v>0</v>
      </c>
      <c r="AA1138" s="35">
        <f t="shared" si="320"/>
        <v>0</v>
      </c>
      <c r="AB1138" s="21">
        <f>'Data Entry'!S1138</f>
        <v>0</v>
      </c>
      <c r="AC1138" s="21">
        <f>'Data Entry'!T1138</f>
        <v>0</v>
      </c>
      <c r="AD1138" s="21">
        <f>'Data Entry'!U1138</f>
        <v>0</v>
      </c>
      <c r="AE1138" s="21">
        <f t="shared" si="321"/>
        <v>0</v>
      </c>
      <c r="AF1138" s="13">
        <f>'Data Entry'!V1138</f>
        <v>0</v>
      </c>
      <c r="AG1138" s="13">
        <f t="shared" si="322"/>
        <v>0</v>
      </c>
      <c r="AH1138" s="13">
        <f>'Data Entry'!W1138</f>
        <v>0</v>
      </c>
      <c r="AI1138" s="13">
        <f>'Data Entry'!X1138</f>
        <v>0</v>
      </c>
      <c r="AJ1138" s="13">
        <f>'Data Entry'!Y1138</f>
        <v>0</v>
      </c>
      <c r="AK1138" s="13">
        <f>'Data Entry'!Z1138</f>
        <v>0</v>
      </c>
    </row>
    <row r="1139" spans="1:37">
      <c r="A1139" s="34">
        <f>'Data Entry'!A1139</f>
        <v>0</v>
      </c>
      <c r="B1139" s="34">
        <f>'Data Entry'!B1139</f>
        <v>0</v>
      </c>
      <c r="C1139" s="20">
        <f>IF('Data Entry'!C1139="red",1,IF('Data Entry'!C1139="blue",2,0))</f>
        <v>0</v>
      </c>
      <c r="D1139" s="22">
        <f>'Data Entry'!D1139</f>
        <v>0</v>
      </c>
      <c r="E1139" s="22">
        <f>'Data Entry'!E1139</f>
        <v>0</v>
      </c>
      <c r="F1139" s="22">
        <f>'Data Entry'!F1139</f>
        <v>0</v>
      </c>
      <c r="G1139" s="22">
        <f>'Data Entry'!G1139</f>
        <v>0</v>
      </c>
      <c r="H1139" s="22">
        <f>'Data Entry'!H1139</f>
        <v>0</v>
      </c>
      <c r="I1139" s="22">
        <f t="shared" si="306"/>
        <v>0</v>
      </c>
      <c r="J1139" s="22">
        <f t="shared" si="307"/>
        <v>0</v>
      </c>
      <c r="K1139" s="22">
        <f t="shared" si="308"/>
        <v>0</v>
      </c>
      <c r="L1139" s="22">
        <f t="shared" si="309"/>
        <v>0</v>
      </c>
      <c r="M1139" s="22">
        <f t="shared" si="310"/>
        <v>0</v>
      </c>
      <c r="N1139" s="22">
        <f t="shared" si="311"/>
        <v>0</v>
      </c>
      <c r="O1139" s="22">
        <f t="shared" si="312"/>
        <v>0</v>
      </c>
      <c r="P1139" s="35">
        <f>'Data Entry'!I1139</f>
        <v>0</v>
      </c>
      <c r="Q1139" s="35">
        <f>'Data Entry'!J1139</f>
        <v>0</v>
      </c>
      <c r="R1139" s="35">
        <f>'Data Entry'!K1139</f>
        <v>0</v>
      </c>
      <c r="S1139" s="35">
        <f>'Data Entry'!L1139</f>
        <v>0</v>
      </c>
      <c r="T1139" s="35">
        <f t="shared" si="313"/>
        <v>0</v>
      </c>
      <c r="U1139" s="35">
        <f t="shared" si="314"/>
        <v>0</v>
      </c>
      <c r="V1139" s="35" t="e">
        <f t="shared" si="315"/>
        <v>#DIV/0!</v>
      </c>
      <c r="W1139" s="35" t="e">
        <f t="shared" si="316"/>
        <v>#DIV/0!</v>
      </c>
      <c r="X1139" s="35">
        <f t="shared" si="317"/>
        <v>0</v>
      </c>
      <c r="Y1139" s="35">
        <f t="shared" si="318"/>
        <v>0</v>
      </c>
      <c r="Z1139" s="35">
        <f t="shared" si="319"/>
        <v>0</v>
      </c>
      <c r="AA1139" s="35">
        <f t="shared" si="320"/>
        <v>0</v>
      </c>
      <c r="AB1139" s="21">
        <f>'Data Entry'!S1139</f>
        <v>0</v>
      </c>
      <c r="AC1139" s="21">
        <f>'Data Entry'!T1139</f>
        <v>0</v>
      </c>
      <c r="AD1139" s="21">
        <f>'Data Entry'!U1139</f>
        <v>0</v>
      </c>
      <c r="AE1139" s="21">
        <f t="shared" si="321"/>
        <v>0</v>
      </c>
      <c r="AF1139" s="13">
        <f>'Data Entry'!V1139</f>
        <v>0</v>
      </c>
      <c r="AG1139" s="13">
        <f t="shared" si="322"/>
        <v>0</v>
      </c>
      <c r="AH1139" s="13">
        <f>'Data Entry'!W1139</f>
        <v>0</v>
      </c>
      <c r="AI1139" s="13">
        <f>'Data Entry'!X1139</f>
        <v>0</v>
      </c>
      <c r="AJ1139" s="13">
        <f>'Data Entry'!Y1139</f>
        <v>0</v>
      </c>
      <c r="AK1139" s="13">
        <f>'Data Entry'!Z1139</f>
        <v>0</v>
      </c>
    </row>
    <row r="1140" spans="1:37">
      <c r="A1140" s="34">
        <f>'Data Entry'!A1140</f>
        <v>0</v>
      </c>
      <c r="B1140" s="34">
        <f>'Data Entry'!B1140</f>
        <v>0</v>
      </c>
      <c r="C1140" s="20">
        <f>IF('Data Entry'!C1140="red",1,IF('Data Entry'!C1140="blue",2,0))</f>
        <v>0</v>
      </c>
      <c r="D1140" s="22">
        <f>'Data Entry'!D1140</f>
        <v>0</v>
      </c>
      <c r="E1140" s="22">
        <f>'Data Entry'!E1140</f>
        <v>0</v>
      </c>
      <c r="F1140" s="22">
        <f>'Data Entry'!F1140</f>
        <v>0</v>
      </c>
      <c r="G1140" s="22">
        <f>'Data Entry'!G1140</f>
        <v>0</v>
      </c>
      <c r="H1140" s="22">
        <f>'Data Entry'!H1140</f>
        <v>0</v>
      </c>
      <c r="I1140" s="22">
        <f t="shared" si="306"/>
        <v>0</v>
      </c>
      <c r="J1140" s="22">
        <f t="shared" si="307"/>
        <v>0</v>
      </c>
      <c r="K1140" s="22">
        <f t="shared" si="308"/>
        <v>0</v>
      </c>
      <c r="L1140" s="22">
        <f t="shared" si="309"/>
        <v>0</v>
      </c>
      <c r="M1140" s="22">
        <f t="shared" si="310"/>
        <v>0</v>
      </c>
      <c r="N1140" s="22">
        <f t="shared" si="311"/>
        <v>0</v>
      </c>
      <c r="O1140" s="22">
        <f t="shared" si="312"/>
        <v>0</v>
      </c>
      <c r="P1140" s="35">
        <f>'Data Entry'!I1140</f>
        <v>0</v>
      </c>
      <c r="Q1140" s="35">
        <f>'Data Entry'!J1140</f>
        <v>0</v>
      </c>
      <c r="R1140" s="35">
        <f>'Data Entry'!K1140</f>
        <v>0</v>
      </c>
      <c r="S1140" s="35">
        <f>'Data Entry'!L1140</f>
        <v>0</v>
      </c>
      <c r="T1140" s="35">
        <f t="shared" si="313"/>
        <v>0</v>
      </c>
      <c r="U1140" s="35">
        <f t="shared" si="314"/>
        <v>0</v>
      </c>
      <c r="V1140" s="35" t="e">
        <f t="shared" si="315"/>
        <v>#DIV/0!</v>
      </c>
      <c r="W1140" s="35" t="e">
        <f t="shared" si="316"/>
        <v>#DIV/0!</v>
      </c>
      <c r="X1140" s="35">
        <f t="shared" si="317"/>
        <v>0</v>
      </c>
      <c r="Y1140" s="35">
        <f t="shared" si="318"/>
        <v>0</v>
      </c>
      <c r="Z1140" s="35">
        <f t="shared" si="319"/>
        <v>0</v>
      </c>
      <c r="AA1140" s="35">
        <f t="shared" si="320"/>
        <v>0</v>
      </c>
      <c r="AB1140" s="21">
        <f>'Data Entry'!S1140</f>
        <v>0</v>
      </c>
      <c r="AC1140" s="21">
        <f>'Data Entry'!T1140</f>
        <v>0</v>
      </c>
      <c r="AD1140" s="21">
        <f>'Data Entry'!U1140</f>
        <v>0</v>
      </c>
      <c r="AE1140" s="21">
        <f t="shared" si="321"/>
        <v>0</v>
      </c>
      <c r="AF1140" s="13">
        <f>'Data Entry'!V1140</f>
        <v>0</v>
      </c>
      <c r="AG1140" s="13">
        <f t="shared" si="322"/>
        <v>0</v>
      </c>
      <c r="AH1140" s="13">
        <f>'Data Entry'!W1140</f>
        <v>0</v>
      </c>
      <c r="AI1140" s="13">
        <f>'Data Entry'!X1140</f>
        <v>0</v>
      </c>
      <c r="AJ1140" s="13">
        <f>'Data Entry'!Y1140</f>
        <v>0</v>
      </c>
      <c r="AK1140" s="13">
        <f>'Data Entry'!Z1140</f>
        <v>0</v>
      </c>
    </row>
    <row r="1141" spans="1:37">
      <c r="A1141" s="34">
        <f>'Data Entry'!A1141</f>
        <v>0</v>
      </c>
      <c r="B1141" s="34">
        <f>'Data Entry'!B1141</f>
        <v>0</v>
      </c>
      <c r="C1141" s="20">
        <f>IF('Data Entry'!C1141="red",1,IF('Data Entry'!C1141="blue",2,0))</f>
        <v>0</v>
      </c>
      <c r="D1141" s="22">
        <f>'Data Entry'!D1141</f>
        <v>0</v>
      </c>
      <c r="E1141" s="22">
        <f>'Data Entry'!E1141</f>
        <v>0</v>
      </c>
      <c r="F1141" s="22">
        <f>'Data Entry'!F1141</f>
        <v>0</v>
      </c>
      <c r="G1141" s="22">
        <f>'Data Entry'!G1141</f>
        <v>0</v>
      </c>
      <c r="H1141" s="22">
        <f>'Data Entry'!H1141</f>
        <v>0</v>
      </c>
      <c r="I1141" s="22">
        <f t="shared" si="306"/>
        <v>0</v>
      </c>
      <c r="J1141" s="22">
        <f t="shared" si="307"/>
        <v>0</v>
      </c>
      <c r="K1141" s="22">
        <f t="shared" si="308"/>
        <v>0</v>
      </c>
      <c r="L1141" s="22">
        <f t="shared" si="309"/>
        <v>0</v>
      </c>
      <c r="M1141" s="22">
        <f t="shared" si="310"/>
        <v>0</v>
      </c>
      <c r="N1141" s="22">
        <f t="shared" si="311"/>
        <v>0</v>
      </c>
      <c r="O1141" s="22">
        <f t="shared" si="312"/>
        <v>0</v>
      </c>
      <c r="P1141" s="35">
        <f>'Data Entry'!I1141</f>
        <v>0</v>
      </c>
      <c r="Q1141" s="35">
        <f>'Data Entry'!J1141</f>
        <v>0</v>
      </c>
      <c r="R1141" s="35">
        <f>'Data Entry'!K1141</f>
        <v>0</v>
      </c>
      <c r="S1141" s="35">
        <f>'Data Entry'!L1141</f>
        <v>0</v>
      </c>
      <c r="T1141" s="35">
        <f t="shared" si="313"/>
        <v>0</v>
      </c>
      <c r="U1141" s="35">
        <f t="shared" si="314"/>
        <v>0</v>
      </c>
      <c r="V1141" s="35" t="e">
        <f t="shared" si="315"/>
        <v>#DIV/0!</v>
      </c>
      <c r="W1141" s="35" t="e">
        <f t="shared" si="316"/>
        <v>#DIV/0!</v>
      </c>
      <c r="X1141" s="35">
        <f t="shared" si="317"/>
        <v>0</v>
      </c>
      <c r="Y1141" s="35">
        <f t="shared" si="318"/>
        <v>0</v>
      </c>
      <c r="Z1141" s="35">
        <f t="shared" si="319"/>
        <v>0</v>
      </c>
      <c r="AA1141" s="35">
        <f t="shared" si="320"/>
        <v>0</v>
      </c>
      <c r="AB1141" s="21">
        <f>'Data Entry'!S1141</f>
        <v>0</v>
      </c>
      <c r="AC1141" s="21">
        <f>'Data Entry'!T1141</f>
        <v>0</v>
      </c>
      <c r="AD1141" s="21">
        <f>'Data Entry'!U1141</f>
        <v>0</v>
      </c>
      <c r="AE1141" s="21">
        <f t="shared" si="321"/>
        <v>0</v>
      </c>
      <c r="AF1141" s="13">
        <f>'Data Entry'!V1141</f>
        <v>0</v>
      </c>
      <c r="AG1141" s="13">
        <f t="shared" si="322"/>
        <v>0</v>
      </c>
      <c r="AH1141" s="13">
        <f>'Data Entry'!W1141</f>
        <v>0</v>
      </c>
      <c r="AI1141" s="13">
        <f>'Data Entry'!X1141</f>
        <v>0</v>
      </c>
      <c r="AJ1141" s="13">
        <f>'Data Entry'!Y1141</f>
        <v>0</v>
      </c>
      <c r="AK1141" s="13">
        <f>'Data Entry'!Z1141</f>
        <v>0</v>
      </c>
    </row>
    <row r="1142" spans="1:37">
      <c r="A1142" s="34">
        <f>'Data Entry'!A1142</f>
        <v>0</v>
      </c>
      <c r="B1142" s="34">
        <f>'Data Entry'!B1142</f>
        <v>0</v>
      </c>
      <c r="C1142" s="20">
        <f>IF('Data Entry'!C1142="red",1,IF('Data Entry'!C1142="blue",2,0))</f>
        <v>0</v>
      </c>
      <c r="D1142" s="22">
        <f>'Data Entry'!D1142</f>
        <v>0</v>
      </c>
      <c r="E1142" s="22">
        <f>'Data Entry'!E1142</f>
        <v>0</v>
      </c>
      <c r="F1142" s="22">
        <f>'Data Entry'!F1142</f>
        <v>0</v>
      </c>
      <c r="G1142" s="22">
        <f>'Data Entry'!G1142</f>
        <v>0</v>
      </c>
      <c r="H1142" s="22">
        <f>'Data Entry'!H1142</f>
        <v>0</v>
      </c>
      <c r="I1142" s="22">
        <f t="shared" si="306"/>
        <v>0</v>
      </c>
      <c r="J1142" s="22">
        <f t="shared" si="307"/>
        <v>0</v>
      </c>
      <c r="K1142" s="22">
        <f t="shared" si="308"/>
        <v>0</v>
      </c>
      <c r="L1142" s="22">
        <f t="shared" si="309"/>
        <v>0</v>
      </c>
      <c r="M1142" s="22">
        <f t="shared" si="310"/>
        <v>0</v>
      </c>
      <c r="N1142" s="22">
        <f t="shared" si="311"/>
        <v>0</v>
      </c>
      <c r="O1142" s="22">
        <f t="shared" si="312"/>
        <v>0</v>
      </c>
      <c r="P1142" s="35">
        <f>'Data Entry'!I1142</f>
        <v>0</v>
      </c>
      <c r="Q1142" s="35">
        <f>'Data Entry'!J1142</f>
        <v>0</v>
      </c>
      <c r="R1142" s="35">
        <f>'Data Entry'!K1142</f>
        <v>0</v>
      </c>
      <c r="S1142" s="35">
        <f>'Data Entry'!L1142</f>
        <v>0</v>
      </c>
      <c r="T1142" s="35">
        <f t="shared" si="313"/>
        <v>0</v>
      </c>
      <c r="U1142" s="35">
        <f t="shared" si="314"/>
        <v>0</v>
      </c>
      <c r="V1142" s="35" t="e">
        <f t="shared" si="315"/>
        <v>#DIV/0!</v>
      </c>
      <c r="W1142" s="35" t="e">
        <f t="shared" si="316"/>
        <v>#DIV/0!</v>
      </c>
      <c r="X1142" s="35">
        <f t="shared" si="317"/>
        <v>0</v>
      </c>
      <c r="Y1142" s="35">
        <f t="shared" si="318"/>
        <v>0</v>
      </c>
      <c r="Z1142" s="35">
        <f t="shared" si="319"/>
        <v>0</v>
      </c>
      <c r="AA1142" s="35">
        <f t="shared" si="320"/>
        <v>0</v>
      </c>
      <c r="AB1142" s="21">
        <f>'Data Entry'!S1142</f>
        <v>0</v>
      </c>
      <c r="AC1142" s="21">
        <f>'Data Entry'!T1142</f>
        <v>0</v>
      </c>
      <c r="AD1142" s="21">
        <f>'Data Entry'!U1142</f>
        <v>0</v>
      </c>
      <c r="AE1142" s="21">
        <f t="shared" si="321"/>
        <v>0</v>
      </c>
      <c r="AF1142" s="13">
        <f>'Data Entry'!V1142</f>
        <v>0</v>
      </c>
      <c r="AG1142" s="13">
        <f t="shared" si="322"/>
        <v>0</v>
      </c>
      <c r="AH1142" s="13">
        <f>'Data Entry'!W1142</f>
        <v>0</v>
      </c>
      <c r="AI1142" s="13">
        <f>'Data Entry'!X1142</f>
        <v>0</v>
      </c>
      <c r="AJ1142" s="13">
        <f>'Data Entry'!Y1142</f>
        <v>0</v>
      </c>
      <c r="AK1142" s="13">
        <f>'Data Entry'!Z1142</f>
        <v>0</v>
      </c>
    </row>
    <row r="1143" spans="1:37">
      <c r="A1143" s="34">
        <f>'Data Entry'!A1143</f>
        <v>0</v>
      </c>
      <c r="B1143" s="34">
        <f>'Data Entry'!B1143</f>
        <v>0</v>
      </c>
      <c r="C1143" s="20">
        <f>IF('Data Entry'!C1143="red",1,IF('Data Entry'!C1143="blue",2,0))</f>
        <v>0</v>
      </c>
      <c r="D1143" s="22">
        <f>'Data Entry'!D1143</f>
        <v>0</v>
      </c>
      <c r="E1143" s="22">
        <f>'Data Entry'!E1143</f>
        <v>0</v>
      </c>
      <c r="F1143" s="22">
        <f>'Data Entry'!F1143</f>
        <v>0</v>
      </c>
      <c r="G1143" s="22">
        <f>'Data Entry'!G1143</f>
        <v>0</v>
      </c>
      <c r="H1143" s="22">
        <f>'Data Entry'!H1143</f>
        <v>0</v>
      </c>
      <c r="I1143" s="22">
        <f t="shared" si="306"/>
        <v>0</v>
      </c>
      <c r="J1143" s="22">
        <f t="shared" si="307"/>
        <v>0</v>
      </c>
      <c r="K1143" s="22">
        <f t="shared" si="308"/>
        <v>0</v>
      </c>
      <c r="L1143" s="22">
        <f t="shared" si="309"/>
        <v>0</v>
      </c>
      <c r="M1143" s="22">
        <f t="shared" si="310"/>
        <v>0</v>
      </c>
      <c r="N1143" s="22">
        <f t="shared" si="311"/>
        <v>0</v>
      </c>
      <c r="O1143" s="22">
        <f t="shared" si="312"/>
        <v>0</v>
      </c>
      <c r="P1143" s="35">
        <f>'Data Entry'!I1143</f>
        <v>0</v>
      </c>
      <c r="Q1143" s="35">
        <f>'Data Entry'!J1143</f>
        <v>0</v>
      </c>
      <c r="R1143" s="35">
        <f>'Data Entry'!K1143</f>
        <v>0</v>
      </c>
      <c r="S1143" s="35">
        <f>'Data Entry'!L1143</f>
        <v>0</v>
      </c>
      <c r="T1143" s="35">
        <f t="shared" si="313"/>
        <v>0</v>
      </c>
      <c r="U1143" s="35">
        <f t="shared" si="314"/>
        <v>0</v>
      </c>
      <c r="V1143" s="35" t="e">
        <f t="shared" si="315"/>
        <v>#DIV/0!</v>
      </c>
      <c r="W1143" s="35" t="e">
        <f t="shared" si="316"/>
        <v>#DIV/0!</v>
      </c>
      <c r="X1143" s="35">
        <f t="shared" si="317"/>
        <v>0</v>
      </c>
      <c r="Y1143" s="35">
        <f t="shared" si="318"/>
        <v>0</v>
      </c>
      <c r="Z1143" s="35">
        <f t="shared" si="319"/>
        <v>0</v>
      </c>
      <c r="AA1143" s="35">
        <f t="shared" si="320"/>
        <v>0</v>
      </c>
      <c r="AB1143" s="21">
        <f>'Data Entry'!S1143</f>
        <v>0</v>
      </c>
      <c r="AC1143" s="21">
        <f>'Data Entry'!T1143</f>
        <v>0</v>
      </c>
      <c r="AD1143" s="21">
        <f>'Data Entry'!U1143</f>
        <v>0</v>
      </c>
      <c r="AE1143" s="21">
        <f t="shared" si="321"/>
        <v>0</v>
      </c>
      <c r="AF1143" s="13">
        <f>'Data Entry'!V1143</f>
        <v>0</v>
      </c>
      <c r="AG1143" s="13">
        <f t="shared" si="322"/>
        <v>0</v>
      </c>
      <c r="AH1143" s="13">
        <f>'Data Entry'!W1143</f>
        <v>0</v>
      </c>
      <c r="AI1143" s="13">
        <f>'Data Entry'!X1143</f>
        <v>0</v>
      </c>
      <c r="AJ1143" s="13">
        <f>'Data Entry'!Y1143</f>
        <v>0</v>
      </c>
      <c r="AK1143" s="13">
        <f>'Data Entry'!Z1143</f>
        <v>0</v>
      </c>
    </row>
    <row r="1144" spans="1:37">
      <c r="A1144" s="34">
        <f>'Data Entry'!A1144</f>
        <v>0</v>
      </c>
      <c r="B1144" s="34">
        <f>'Data Entry'!B1144</f>
        <v>0</v>
      </c>
      <c r="C1144" s="20">
        <f>IF('Data Entry'!C1144="red",1,IF('Data Entry'!C1144="blue",2,0))</f>
        <v>0</v>
      </c>
      <c r="D1144" s="22">
        <f>'Data Entry'!D1144</f>
        <v>0</v>
      </c>
      <c r="E1144" s="22">
        <f>'Data Entry'!E1144</f>
        <v>0</v>
      </c>
      <c r="F1144" s="22">
        <f>'Data Entry'!F1144</f>
        <v>0</v>
      </c>
      <c r="G1144" s="22">
        <f>'Data Entry'!G1144</f>
        <v>0</v>
      </c>
      <c r="H1144" s="22">
        <f>'Data Entry'!H1144</f>
        <v>0</v>
      </c>
      <c r="I1144" s="22">
        <f t="shared" si="306"/>
        <v>0</v>
      </c>
      <c r="J1144" s="22">
        <f t="shared" si="307"/>
        <v>0</v>
      </c>
      <c r="K1144" s="22">
        <f t="shared" si="308"/>
        <v>0</v>
      </c>
      <c r="L1144" s="22">
        <f t="shared" si="309"/>
        <v>0</v>
      </c>
      <c r="M1144" s="22">
        <f t="shared" si="310"/>
        <v>0</v>
      </c>
      <c r="N1144" s="22">
        <f t="shared" si="311"/>
        <v>0</v>
      </c>
      <c r="O1144" s="22">
        <f t="shared" si="312"/>
        <v>0</v>
      </c>
      <c r="P1144" s="35">
        <f>'Data Entry'!I1144</f>
        <v>0</v>
      </c>
      <c r="Q1144" s="35">
        <f>'Data Entry'!J1144</f>
        <v>0</v>
      </c>
      <c r="R1144" s="35">
        <f>'Data Entry'!K1144</f>
        <v>0</v>
      </c>
      <c r="S1144" s="35">
        <f>'Data Entry'!L1144</f>
        <v>0</v>
      </c>
      <c r="T1144" s="35">
        <f t="shared" si="313"/>
        <v>0</v>
      </c>
      <c r="U1144" s="35">
        <f t="shared" si="314"/>
        <v>0</v>
      </c>
      <c r="V1144" s="35" t="e">
        <f t="shared" si="315"/>
        <v>#DIV/0!</v>
      </c>
      <c r="W1144" s="35" t="e">
        <f t="shared" si="316"/>
        <v>#DIV/0!</v>
      </c>
      <c r="X1144" s="35">
        <f t="shared" si="317"/>
        <v>0</v>
      </c>
      <c r="Y1144" s="35">
        <f t="shared" si="318"/>
        <v>0</v>
      </c>
      <c r="Z1144" s="35">
        <f t="shared" si="319"/>
        <v>0</v>
      </c>
      <c r="AA1144" s="35">
        <f t="shared" si="320"/>
        <v>0</v>
      </c>
      <c r="AB1144" s="21">
        <f>'Data Entry'!S1144</f>
        <v>0</v>
      </c>
      <c r="AC1144" s="21">
        <f>'Data Entry'!T1144</f>
        <v>0</v>
      </c>
      <c r="AD1144" s="21">
        <f>'Data Entry'!U1144</f>
        <v>0</v>
      </c>
      <c r="AE1144" s="21">
        <f t="shared" si="321"/>
        <v>0</v>
      </c>
      <c r="AF1144" s="13">
        <f>'Data Entry'!V1144</f>
        <v>0</v>
      </c>
      <c r="AG1144" s="13">
        <f t="shared" si="322"/>
        <v>0</v>
      </c>
      <c r="AH1144" s="13">
        <f>'Data Entry'!W1144</f>
        <v>0</v>
      </c>
      <c r="AI1144" s="13">
        <f>'Data Entry'!X1144</f>
        <v>0</v>
      </c>
      <c r="AJ1144" s="13">
        <f>'Data Entry'!Y1144</f>
        <v>0</v>
      </c>
      <c r="AK1144" s="13">
        <f>'Data Entry'!Z1144</f>
        <v>0</v>
      </c>
    </row>
    <row r="1145" spans="1:37">
      <c r="A1145" s="34">
        <f>'Data Entry'!A1145</f>
        <v>0</v>
      </c>
      <c r="B1145" s="34">
        <f>'Data Entry'!B1145</f>
        <v>0</v>
      </c>
      <c r="C1145" s="20">
        <f>IF('Data Entry'!C1145="red",1,IF('Data Entry'!C1145="blue",2,0))</f>
        <v>0</v>
      </c>
      <c r="D1145" s="22">
        <f>'Data Entry'!D1145</f>
        <v>0</v>
      </c>
      <c r="E1145" s="22">
        <f>'Data Entry'!E1145</f>
        <v>0</v>
      </c>
      <c r="F1145" s="22">
        <f>'Data Entry'!F1145</f>
        <v>0</v>
      </c>
      <c r="G1145" s="22">
        <f>'Data Entry'!G1145</f>
        <v>0</v>
      </c>
      <c r="H1145" s="22">
        <f>'Data Entry'!H1145</f>
        <v>0</v>
      </c>
      <c r="I1145" s="22">
        <f t="shared" si="306"/>
        <v>0</v>
      </c>
      <c r="J1145" s="22">
        <f t="shared" si="307"/>
        <v>0</v>
      </c>
      <c r="K1145" s="22">
        <f t="shared" si="308"/>
        <v>0</v>
      </c>
      <c r="L1145" s="22">
        <f t="shared" si="309"/>
        <v>0</v>
      </c>
      <c r="M1145" s="22">
        <f t="shared" si="310"/>
        <v>0</v>
      </c>
      <c r="N1145" s="22">
        <f t="shared" si="311"/>
        <v>0</v>
      </c>
      <c r="O1145" s="22">
        <f t="shared" si="312"/>
        <v>0</v>
      </c>
      <c r="P1145" s="35">
        <f>'Data Entry'!I1145</f>
        <v>0</v>
      </c>
      <c r="Q1145" s="35">
        <f>'Data Entry'!J1145</f>
        <v>0</v>
      </c>
      <c r="R1145" s="35">
        <f>'Data Entry'!K1145</f>
        <v>0</v>
      </c>
      <c r="S1145" s="35">
        <f>'Data Entry'!L1145</f>
        <v>0</v>
      </c>
      <c r="T1145" s="35">
        <f t="shared" si="313"/>
        <v>0</v>
      </c>
      <c r="U1145" s="35">
        <f t="shared" si="314"/>
        <v>0</v>
      </c>
      <c r="V1145" s="35" t="e">
        <f t="shared" si="315"/>
        <v>#DIV/0!</v>
      </c>
      <c r="W1145" s="35" t="e">
        <f t="shared" si="316"/>
        <v>#DIV/0!</v>
      </c>
      <c r="X1145" s="35">
        <f t="shared" si="317"/>
        <v>0</v>
      </c>
      <c r="Y1145" s="35">
        <f t="shared" si="318"/>
        <v>0</v>
      </c>
      <c r="Z1145" s="35">
        <f t="shared" si="319"/>
        <v>0</v>
      </c>
      <c r="AA1145" s="35">
        <f t="shared" si="320"/>
        <v>0</v>
      </c>
      <c r="AB1145" s="21">
        <f>'Data Entry'!S1145</f>
        <v>0</v>
      </c>
      <c r="AC1145" s="21">
        <f>'Data Entry'!T1145</f>
        <v>0</v>
      </c>
      <c r="AD1145" s="21">
        <f>'Data Entry'!U1145</f>
        <v>0</v>
      </c>
      <c r="AE1145" s="21">
        <f t="shared" si="321"/>
        <v>0</v>
      </c>
      <c r="AF1145" s="13">
        <f>'Data Entry'!V1145</f>
        <v>0</v>
      </c>
      <c r="AG1145" s="13">
        <f t="shared" si="322"/>
        <v>0</v>
      </c>
      <c r="AH1145" s="13">
        <f>'Data Entry'!W1145</f>
        <v>0</v>
      </c>
      <c r="AI1145" s="13">
        <f>'Data Entry'!X1145</f>
        <v>0</v>
      </c>
      <c r="AJ1145" s="13">
        <f>'Data Entry'!Y1145</f>
        <v>0</v>
      </c>
      <c r="AK1145" s="13">
        <f>'Data Entry'!Z1145</f>
        <v>0</v>
      </c>
    </row>
    <row r="1146" spans="1:37">
      <c r="A1146" s="34">
        <f>'Data Entry'!A1146</f>
        <v>0</v>
      </c>
      <c r="B1146" s="34">
        <f>'Data Entry'!B1146</f>
        <v>0</v>
      </c>
      <c r="C1146" s="20">
        <f>IF('Data Entry'!C1146="red",1,IF('Data Entry'!C1146="blue",2,0))</f>
        <v>0</v>
      </c>
      <c r="D1146" s="22">
        <f>'Data Entry'!D1146</f>
        <v>0</v>
      </c>
      <c r="E1146" s="22">
        <f>'Data Entry'!E1146</f>
        <v>0</v>
      </c>
      <c r="F1146" s="22">
        <f>'Data Entry'!F1146</f>
        <v>0</v>
      </c>
      <c r="G1146" s="22">
        <f>'Data Entry'!G1146</f>
        <v>0</v>
      </c>
      <c r="H1146" s="22">
        <f>'Data Entry'!H1146</f>
        <v>0</v>
      </c>
      <c r="I1146" s="22">
        <f t="shared" si="306"/>
        <v>0</v>
      </c>
      <c r="J1146" s="22">
        <f t="shared" si="307"/>
        <v>0</v>
      </c>
      <c r="K1146" s="22">
        <f t="shared" si="308"/>
        <v>0</v>
      </c>
      <c r="L1146" s="22">
        <f t="shared" si="309"/>
        <v>0</v>
      </c>
      <c r="M1146" s="22">
        <f t="shared" si="310"/>
        <v>0</v>
      </c>
      <c r="N1146" s="22">
        <f t="shared" si="311"/>
        <v>0</v>
      </c>
      <c r="O1146" s="22">
        <f t="shared" si="312"/>
        <v>0</v>
      </c>
      <c r="P1146" s="35">
        <f>'Data Entry'!I1146</f>
        <v>0</v>
      </c>
      <c r="Q1146" s="35">
        <f>'Data Entry'!J1146</f>
        <v>0</v>
      </c>
      <c r="R1146" s="35">
        <f>'Data Entry'!K1146</f>
        <v>0</v>
      </c>
      <c r="S1146" s="35">
        <f>'Data Entry'!L1146</f>
        <v>0</v>
      </c>
      <c r="T1146" s="35">
        <f t="shared" si="313"/>
        <v>0</v>
      </c>
      <c r="U1146" s="35">
        <f t="shared" si="314"/>
        <v>0</v>
      </c>
      <c r="V1146" s="35" t="e">
        <f t="shared" si="315"/>
        <v>#DIV/0!</v>
      </c>
      <c r="W1146" s="35" t="e">
        <f t="shared" si="316"/>
        <v>#DIV/0!</v>
      </c>
      <c r="X1146" s="35">
        <f t="shared" si="317"/>
        <v>0</v>
      </c>
      <c r="Y1146" s="35">
        <f t="shared" si="318"/>
        <v>0</v>
      </c>
      <c r="Z1146" s="35">
        <f t="shared" si="319"/>
        <v>0</v>
      </c>
      <c r="AA1146" s="35">
        <f t="shared" si="320"/>
        <v>0</v>
      </c>
      <c r="AB1146" s="21">
        <f>'Data Entry'!S1146</f>
        <v>0</v>
      </c>
      <c r="AC1146" s="21">
        <f>'Data Entry'!T1146</f>
        <v>0</v>
      </c>
      <c r="AD1146" s="21">
        <f>'Data Entry'!U1146</f>
        <v>0</v>
      </c>
      <c r="AE1146" s="21">
        <f t="shared" si="321"/>
        <v>0</v>
      </c>
      <c r="AF1146" s="13">
        <f>'Data Entry'!V1146</f>
        <v>0</v>
      </c>
      <c r="AG1146" s="13">
        <f t="shared" si="322"/>
        <v>0</v>
      </c>
      <c r="AH1146" s="13">
        <f>'Data Entry'!W1146</f>
        <v>0</v>
      </c>
      <c r="AI1146" s="13">
        <f>'Data Entry'!X1146</f>
        <v>0</v>
      </c>
      <c r="AJ1146" s="13">
        <f>'Data Entry'!Y1146</f>
        <v>0</v>
      </c>
      <c r="AK1146" s="13">
        <f>'Data Entry'!Z1146</f>
        <v>0</v>
      </c>
    </row>
    <row r="1147" spans="1:37">
      <c r="A1147" s="34">
        <f>'Data Entry'!A1147</f>
        <v>0</v>
      </c>
      <c r="B1147" s="34">
        <f>'Data Entry'!B1147</f>
        <v>0</v>
      </c>
      <c r="C1147" s="20">
        <f>IF('Data Entry'!C1147="red",1,IF('Data Entry'!C1147="blue",2,0))</f>
        <v>0</v>
      </c>
      <c r="D1147" s="22">
        <f>'Data Entry'!D1147</f>
        <v>0</v>
      </c>
      <c r="E1147" s="22">
        <f>'Data Entry'!E1147</f>
        <v>0</v>
      </c>
      <c r="F1147" s="22">
        <f>'Data Entry'!F1147</f>
        <v>0</v>
      </c>
      <c r="G1147" s="22">
        <f>'Data Entry'!G1147</f>
        <v>0</v>
      </c>
      <c r="H1147" s="22">
        <f>'Data Entry'!H1147</f>
        <v>0</v>
      </c>
      <c r="I1147" s="22">
        <f t="shared" si="306"/>
        <v>0</v>
      </c>
      <c r="J1147" s="22">
        <f t="shared" si="307"/>
        <v>0</v>
      </c>
      <c r="K1147" s="22">
        <f t="shared" si="308"/>
        <v>0</v>
      </c>
      <c r="L1147" s="22">
        <f t="shared" si="309"/>
        <v>0</v>
      </c>
      <c r="M1147" s="22">
        <f t="shared" si="310"/>
        <v>0</v>
      </c>
      <c r="N1147" s="22">
        <f t="shared" si="311"/>
        <v>0</v>
      </c>
      <c r="O1147" s="22">
        <f t="shared" si="312"/>
        <v>0</v>
      </c>
      <c r="P1147" s="35">
        <f>'Data Entry'!I1147</f>
        <v>0</v>
      </c>
      <c r="Q1147" s="35">
        <f>'Data Entry'!J1147</f>
        <v>0</v>
      </c>
      <c r="R1147" s="35">
        <f>'Data Entry'!K1147</f>
        <v>0</v>
      </c>
      <c r="S1147" s="35">
        <f>'Data Entry'!L1147</f>
        <v>0</v>
      </c>
      <c r="T1147" s="35">
        <f t="shared" si="313"/>
        <v>0</v>
      </c>
      <c r="U1147" s="35">
        <f t="shared" si="314"/>
        <v>0</v>
      </c>
      <c r="V1147" s="35" t="e">
        <f t="shared" si="315"/>
        <v>#DIV/0!</v>
      </c>
      <c r="W1147" s="35" t="e">
        <f t="shared" si="316"/>
        <v>#DIV/0!</v>
      </c>
      <c r="X1147" s="35">
        <f t="shared" si="317"/>
        <v>0</v>
      </c>
      <c r="Y1147" s="35">
        <f t="shared" si="318"/>
        <v>0</v>
      </c>
      <c r="Z1147" s="35">
        <f t="shared" si="319"/>
        <v>0</v>
      </c>
      <c r="AA1147" s="35">
        <f t="shared" si="320"/>
        <v>0</v>
      </c>
      <c r="AB1147" s="21">
        <f>'Data Entry'!S1147</f>
        <v>0</v>
      </c>
      <c r="AC1147" s="21">
        <f>'Data Entry'!T1147</f>
        <v>0</v>
      </c>
      <c r="AD1147" s="21">
        <f>'Data Entry'!U1147</f>
        <v>0</v>
      </c>
      <c r="AE1147" s="21">
        <f t="shared" si="321"/>
        <v>0</v>
      </c>
      <c r="AF1147" s="13">
        <f>'Data Entry'!V1147</f>
        <v>0</v>
      </c>
      <c r="AG1147" s="13">
        <f t="shared" si="322"/>
        <v>0</v>
      </c>
      <c r="AH1147" s="13">
        <f>'Data Entry'!W1147</f>
        <v>0</v>
      </c>
      <c r="AI1147" s="13">
        <f>'Data Entry'!X1147</f>
        <v>0</v>
      </c>
      <c r="AJ1147" s="13">
        <f>'Data Entry'!Y1147</f>
        <v>0</v>
      </c>
      <c r="AK1147" s="13">
        <f>'Data Entry'!Z1147</f>
        <v>0</v>
      </c>
    </row>
    <row r="1148" spans="1:37">
      <c r="A1148" s="34">
        <f>'Data Entry'!A1148</f>
        <v>0</v>
      </c>
      <c r="B1148" s="34">
        <f>'Data Entry'!B1148</f>
        <v>0</v>
      </c>
      <c r="C1148" s="20">
        <f>IF('Data Entry'!C1148="red",1,IF('Data Entry'!C1148="blue",2,0))</f>
        <v>0</v>
      </c>
      <c r="D1148" s="22">
        <f>'Data Entry'!D1148</f>
        <v>0</v>
      </c>
      <c r="E1148" s="22">
        <f>'Data Entry'!E1148</f>
        <v>0</v>
      </c>
      <c r="F1148" s="22">
        <f>'Data Entry'!F1148</f>
        <v>0</v>
      </c>
      <c r="G1148" s="22">
        <f>'Data Entry'!G1148</f>
        <v>0</v>
      </c>
      <c r="H1148" s="22">
        <f>'Data Entry'!H1148</f>
        <v>0</v>
      </c>
      <c r="I1148" s="22">
        <f t="shared" si="306"/>
        <v>0</v>
      </c>
      <c r="J1148" s="22">
        <f t="shared" si="307"/>
        <v>0</v>
      </c>
      <c r="K1148" s="22">
        <f t="shared" si="308"/>
        <v>0</v>
      </c>
      <c r="L1148" s="22">
        <f t="shared" si="309"/>
        <v>0</v>
      </c>
      <c r="M1148" s="22">
        <f t="shared" si="310"/>
        <v>0</v>
      </c>
      <c r="N1148" s="22">
        <f t="shared" si="311"/>
        <v>0</v>
      </c>
      <c r="O1148" s="22">
        <f t="shared" si="312"/>
        <v>0</v>
      </c>
      <c r="P1148" s="35">
        <f>'Data Entry'!I1148</f>
        <v>0</v>
      </c>
      <c r="Q1148" s="35">
        <f>'Data Entry'!J1148</f>
        <v>0</v>
      </c>
      <c r="R1148" s="35">
        <f>'Data Entry'!K1148</f>
        <v>0</v>
      </c>
      <c r="S1148" s="35">
        <f>'Data Entry'!L1148</f>
        <v>0</v>
      </c>
      <c r="T1148" s="35">
        <f t="shared" si="313"/>
        <v>0</v>
      </c>
      <c r="U1148" s="35">
        <f t="shared" si="314"/>
        <v>0</v>
      </c>
      <c r="V1148" s="35" t="e">
        <f t="shared" si="315"/>
        <v>#DIV/0!</v>
      </c>
      <c r="W1148" s="35" t="e">
        <f t="shared" si="316"/>
        <v>#DIV/0!</v>
      </c>
      <c r="X1148" s="35">
        <f t="shared" si="317"/>
        <v>0</v>
      </c>
      <c r="Y1148" s="35">
        <f t="shared" si="318"/>
        <v>0</v>
      </c>
      <c r="Z1148" s="35">
        <f t="shared" si="319"/>
        <v>0</v>
      </c>
      <c r="AA1148" s="35">
        <f t="shared" si="320"/>
        <v>0</v>
      </c>
      <c r="AB1148" s="21">
        <f>'Data Entry'!S1148</f>
        <v>0</v>
      </c>
      <c r="AC1148" s="21">
        <f>'Data Entry'!T1148</f>
        <v>0</v>
      </c>
      <c r="AD1148" s="21">
        <f>'Data Entry'!U1148</f>
        <v>0</v>
      </c>
      <c r="AE1148" s="21">
        <f t="shared" si="321"/>
        <v>0</v>
      </c>
      <c r="AF1148" s="13">
        <f>'Data Entry'!V1148</f>
        <v>0</v>
      </c>
      <c r="AG1148" s="13">
        <f t="shared" si="322"/>
        <v>0</v>
      </c>
      <c r="AH1148" s="13">
        <f>'Data Entry'!W1148</f>
        <v>0</v>
      </c>
      <c r="AI1148" s="13">
        <f>'Data Entry'!X1148</f>
        <v>0</v>
      </c>
      <c r="AJ1148" s="13">
        <f>'Data Entry'!Y1148</f>
        <v>0</v>
      </c>
      <c r="AK1148" s="13">
        <f>'Data Entry'!Z1148</f>
        <v>0</v>
      </c>
    </row>
    <row r="1149" spans="1:37">
      <c r="A1149" s="34">
        <f>'Data Entry'!A1149</f>
        <v>0</v>
      </c>
      <c r="B1149" s="34">
        <f>'Data Entry'!B1149</f>
        <v>0</v>
      </c>
      <c r="C1149" s="20">
        <f>IF('Data Entry'!C1149="red",1,IF('Data Entry'!C1149="blue",2,0))</f>
        <v>0</v>
      </c>
      <c r="D1149" s="22">
        <f>'Data Entry'!D1149</f>
        <v>0</v>
      </c>
      <c r="E1149" s="22">
        <f>'Data Entry'!E1149</f>
        <v>0</v>
      </c>
      <c r="F1149" s="22">
        <f>'Data Entry'!F1149</f>
        <v>0</v>
      </c>
      <c r="G1149" s="22">
        <f>'Data Entry'!G1149</f>
        <v>0</v>
      </c>
      <c r="H1149" s="22">
        <f>'Data Entry'!H1149</f>
        <v>0</v>
      </c>
      <c r="I1149" s="22">
        <f t="shared" si="306"/>
        <v>0</v>
      </c>
      <c r="J1149" s="22">
        <f t="shared" si="307"/>
        <v>0</v>
      </c>
      <c r="K1149" s="22">
        <f t="shared" si="308"/>
        <v>0</v>
      </c>
      <c r="L1149" s="22">
        <f t="shared" si="309"/>
        <v>0</v>
      </c>
      <c r="M1149" s="22">
        <f t="shared" si="310"/>
        <v>0</v>
      </c>
      <c r="N1149" s="22">
        <f t="shared" si="311"/>
        <v>0</v>
      </c>
      <c r="O1149" s="22">
        <f t="shared" si="312"/>
        <v>0</v>
      </c>
      <c r="P1149" s="35">
        <f>'Data Entry'!I1149</f>
        <v>0</v>
      </c>
      <c r="Q1149" s="35">
        <f>'Data Entry'!J1149</f>
        <v>0</v>
      </c>
      <c r="R1149" s="35">
        <f>'Data Entry'!K1149</f>
        <v>0</v>
      </c>
      <c r="S1149" s="35">
        <f>'Data Entry'!L1149</f>
        <v>0</v>
      </c>
      <c r="T1149" s="35">
        <f t="shared" si="313"/>
        <v>0</v>
      </c>
      <c r="U1149" s="35">
        <f t="shared" si="314"/>
        <v>0</v>
      </c>
      <c r="V1149" s="35" t="e">
        <f t="shared" si="315"/>
        <v>#DIV/0!</v>
      </c>
      <c r="W1149" s="35" t="e">
        <f t="shared" si="316"/>
        <v>#DIV/0!</v>
      </c>
      <c r="X1149" s="35">
        <f t="shared" si="317"/>
        <v>0</v>
      </c>
      <c r="Y1149" s="35">
        <f t="shared" si="318"/>
        <v>0</v>
      </c>
      <c r="Z1149" s="35">
        <f t="shared" si="319"/>
        <v>0</v>
      </c>
      <c r="AA1149" s="35">
        <f t="shared" si="320"/>
        <v>0</v>
      </c>
      <c r="AB1149" s="21">
        <f>'Data Entry'!S1149</f>
        <v>0</v>
      </c>
      <c r="AC1149" s="21">
        <f>'Data Entry'!T1149</f>
        <v>0</v>
      </c>
      <c r="AD1149" s="21">
        <f>'Data Entry'!U1149</f>
        <v>0</v>
      </c>
      <c r="AE1149" s="21">
        <f t="shared" si="321"/>
        <v>0</v>
      </c>
      <c r="AF1149" s="13">
        <f>'Data Entry'!V1149</f>
        <v>0</v>
      </c>
      <c r="AG1149" s="13">
        <f t="shared" si="322"/>
        <v>0</v>
      </c>
      <c r="AH1149" s="13">
        <f>'Data Entry'!W1149</f>
        <v>0</v>
      </c>
      <c r="AI1149" s="13">
        <f>'Data Entry'!X1149</f>
        <v>0</v>
      </c>
      <c r="AJ1149" s="13">
        <f>'Data Entry'!Y1149</f>
        <v>0</v>
      </c>
      <c r="AK1149" s="13">
        <f>'Data Entry'!Z1149</f>
        <v>0</v>
      </c>
    </row>
    <row r="1150" spans="1:37">
      <c r="A1150" s="34">
        <f>'Data Entry'!A1150</f>
        <v>0</v>
      </c>
      <c r="B1150" s="34">
        <f>'Data Entry'!B1150</f>
        <v>0</v>
      </c>
      <c r="C1150" s="20">
        <f>IF('Data Entry'!C1150="red",1,IF('Data Entry'!C1150="blue",2,0))</f>
        <v>0</v>
      </c>
      <c r="D1150" s="22">
        <f>'Data Entry'!D1150</f>
        <v>0</v>
      </c>
      <c r="E1150" s="22">
        <f>'Data Entry'!E1150</f>
        <v>0</v>
      </c>
      <c r="F1150" s="22">
        <f>'Data Entry'!F1150</f>
        <v>0</v>
      </c>
      <c r="G1150" s="22">
        <f>'Data Entry'!G1150</f>
        <v>0</v>
      </c>
      <c r="H1150" s="22">
        <f>'Data Entry'!H1150</f>
        <v>0</v>
      </c>
      <c r="I1150" s="22">
        <f t="shared" si="306"/>
        <v>0</v>
      </c>
      <c r="J1150" s="22">
        <f t="shared" si="307"/>
        <v>0</v>
      </c>
      <c r="K1150" s="22">
        <f t="shared" si="308"/>
        <v>0</v>
      </c>
      <c r="L1150" s="22">
        <f t="shared" si="309"/>
        <v>0</v>
      </c>
      <c r="M1150" s="22">
        <f t="shared" si="310"/>
        <v>0</v>
      </c>
      <c r="N1150" s="22">
        <f t="shared" si="311"/>
        <v>0</v>
      </c>
      <c r="O1150" s="22">
        <f t="shared" si="312"/>
        <v>0</v>
      </c>
      <c r="P1150" s="35">
        <f>'Data Entry'!I1150</f>
        <v>0</v>
      </c>
      <c r="Q1150" s="35">
        <f>'Data Entry'!J1150</f>
        <v>0</v>
      </c>
      <c r="R1150" s="35">
        <f>'Data Entry'!K1150</f>
        <v>0</v>
      </c>
      <c r="S1150" s="35">
        <f>'Data Entry'!L1150</f>
        <v>0</v>
      </c>
      <c r="T1150" s="35">
        <f t="shared" si="313"/>
        <v>0</v>
      </c>
      <c r="U1150" s="35">
        <f t="shared" si="314"/>
        <v>0</v>
      </c>
      <c r="V1150" s="35" t="e">
        <f t="shared" si="315"/>
        <v>#DIV/0!</v>
      </c>
      <c r="W1150" s="35" t="e">
        <f t="shared" si="316"/>
        <v>#DIV/0!</v>
      </c>
      <c r="X1150" s="35">
        <f t="shared" si="317"/>
        <v>0</v>
      </c>
      <c r="Y1150" s="35">
        <f t="shared" si="318"/>
        <v>0</v>
      </c>
      <c r="Z1150" s="35">
        <f t="shared" si="319"/>
        <v>0</v>
      </c>
      <c r="AA1150" s="35">
        <f t="shared" si="320"/>
        <v>0</v>
      </c>
      <c r="AB1150" s="21">
        <f>'Data Entry'!S1150</f>
        <v>0</v>
      </c>
      <c r="AC1150" s="21">
        <f>'Data Entry'!T1150</f>
        <v>0</v>
      </c>
      <c r="AD1150" s="21">
        <f>'Data Entry'!U1150</f>
        <v>0</v>
      </c>
      <c r="AE1150" s="21">
        <f t="shared" si="321"/>
        <v>0</v>
      </c>
      <c r="AF1150" s="13">
        <f>'Data Entry'!V1150</f>
        <v>0</v>
      </c>
      <c r="AG1150" s="13">
        <f t="shared" si="322"/>
        <v>0</v>
      </c>
      <c r="AH1150" s="13">
        <f>'Data Entry'!W1150</f>
        <v>0</v>
      </c>
      <c r="AI1150" s="13">
        <f>'Data Entry'!X1150</f>
        <v>0</v>
      </c>
      <c r="AJ1150" s="13">
        <f>'Data Entry'!Y1150</f>
        <v>0</v>
      </c>
      <c r="AK1150" s="13">
        <f>'Data Entry'!Z1150</f>
        <v>0</v>
      </c>
    </row>
    <row r="1151" spans="1:37">
      <c r="A1151" s="34">
        <f>'Data Entry'!A1151</f>
        <v>0</v>
      </c>
      <c r="B1151" s="34">
        <f>'Data Entry'!B1151</f>
        <v>0</v>
      </c>
      <c r="C1151" s="20">
        <f>IF('Data Entry'!C1151="red",1,IF('Data Entry'!C1151="blue",2,0))</f>
        <v>0</v>
      </c>
      <c r="D1151" s="22">
        <f>'Data Entry'!D1151</f>
        <v>0</v>
      </c>
      <c r="E1151" s="22">
        <f>'Data Entry'!E1151</f>
        <v>0</v>
      </c>
      <c r="F1151" s="22">
        <f>'Data Entry'!F1151</f>
        <v>0</v>
      </c>
      <c r="G1151" s="22">
        <f>'Data Entry'!G1151</f>
        <v>0</v>
      </c>
      <c r="H1151" s="22">
        <f>'Data Entry'!H1151</f>
        <v>0</v>
      </c>
      <c r="I1151" s="22">
        <f t="shared" si="306"/>
        <v>0</v>
      </c>
      <c r="J1151" s="22">
        <f t="shared" si="307"/>
        <v>0</v>
      </c>
      <c r="K1151" s="22">
        <f t="shared" si="308"/>
        <v>0</v>
      </c>
      <c r="L1151" s="22">
        <f t="shared" si="309"/>
        <v>0</v>
      </c>
      <c r="M1151" s="22">
        <f t="shared" si="310"/>
        <v>0</v>
      </c>
      <c r="N1151" s="22">
        <f t="shared" si="311"/>
        <v>0</v>
      </c>
      <c r="O1151" s="22">
        <f t="shared" si="312"/>
        <v>0</v>
      </c>
      <c r="P1151" s="35">
        <f>'Data Entry'!I1151</f>
        <v>0</v>
      </c>
      <c r="Q1151" s="35">
        <f>'Data Entry'!J1151</f>
        <v>0</v>
      </c>
      <c r="R1151" s="35">
        <f>'Data Entry'!K1151</f>
        <v>0</v>
      </c>
      <c r="S1151" s="35">
        <f>'Data Entry'!L1151</f>
        <v>0</v>
      </c>
      <c r="T1151" s="35">
        <f t="shared" si="313"/>
        <v>0</v>
      </c>
      <c r="U1151" s="35">
        <f t="shared" si="314"/>
        <v>0</v>
      </c>
      <c r="V1151" s="35" t="e">
        <f t="shared" si="315"/>
        <v>#DIV/0!</v>
      </c>
      <c r="W1151" s="35" t="e">
        <f t="shared" si="316"/>
        <v>#DIV/0!</v>
      </c>
      <c r="X1151" s="35">
        <f t="shared" si="317"/>
        <v>0</v>
      </c>
      <c r="Y1151" s="35">
        <f t="shared" si="318"/>
        <v>0</v>
      </c>
      <c r="Z1151" s="35">
        <f t="shared" si="319"/>
        <v>0</v>
      </c>
      <c r="AA1151" s="35">
        <f t="shared" si="320"/>
        <v>0</v>
      </c>
      <c r="AB1151" s="21">
        <f>'Data Entry'!S1151</f>
        <v>0</v>
      </c>
      <c r="AC1151" s="21">
        <f>'Data Entry'!T1151</f>
        <v>0</v>
      </c>
      <c r="AD1151" s="21">
        <f>'Data Entry'!U1151</f>
        <v>0</v>
      </c>
      <c r="AE1151" s="21">
        <f t="shared" si="321"/>
        <v>0</v>
      </c>
      <c r="AF1151" s="13">
        <f>'Data Entry'!V1151</f>
        <v>0</v>
      </c>
      <c r="AG1151" s="13">
        <f t="shared" si="322"/>
        <v>0</v>
      </c>
      <c r="AH1151" s="13">
        <f>'Data Entry'!W1151</f>
        <v>0</v>
      </c>
      <c r="AI1151" s="13">
        <f>'Data Entry'!X1151</f>
        <v>0</v>
      </c>
      <c r="AJ1151" s="13">
        <f>'Data Entry'!Y1151</f>
        <v>0</v>
      </c>
      <c r="AK1151" s="13">
        <f>'Data Entry'!Z1151</f>
        <v>0</v>
      </c>
    </row>
    <row r="1152" spans="1:37">
      <c r="A1152" s="34">
        <f>'Data Entry'!A1152</f>
        <v>0</v>
      </c>
      <c r="B1152" s="34">
        <f>'Data Entry'!B1152</f>
        <v>0</v>
      </c>
      <c r="C1152" s="20">
        <f>IF('Data Entry'!C1152="red",1,IF('Data Entry'!C1152="blue",2,0))</f>
        <v>0</v>
      </c>
      <c r="D1152" s="22">
        <f>'Data Entry'!D1152</f>
        <v>0</v>
      </c>
      <c r="E1152" s="22">
        <f>'Data Entry'!E1152</f>
        <v>0</v>
      </c>
      <c r="F1152" s="22">
        <f>'Data Entry'!F1152</f>
        <v>0</v>
      </c>
      <c r="G1152" s="22">
        <f>'Data Entry'!G1152</f>
        <v>0</v>
      </c>
      <c r="H1152" s="22">
        <f>'Data Entry'!H1152</f>
        <v>0</v>
      </c>
      <c r="I1152" s="22">
        <f t="shared" si="306"/>
        <v>0</v>
      </c>
      <c r="J1152" s="22">
        <f t="shared" si="307"/>
        <v>0</v>
      </c>
      <c r="K1152" s="22">
        <f t="shared" si="308"/>
        <v>0</v>
      </c>
      <c r="L1152" s="22">
        <f t="shared" si="309"/>
        <v>0</v>
      </c>
      <c r="M1152" s="22">
        <f t="shared" si="310"/>
        <v>0</v>
      </c>
      <c r="N1152" s="22">
        <f t="shared" si="311"/>
        <v>0</v>
      </c>
      <c r="O1152" s="22">
        <f t="shared" si="312"/>
        <v>0</v>
      </c>
      <c r="P1152" s="35">
        <f>'Data Entry'!I1152</f>
        <v>0</v>
      </c>
      <c r="Q1152" s="35">
        <f>'Data Entry'!J1152</f>
        <v>0</v>
      </c>
      <c r="R1152" s="35">
        <f>'Data Entry'!K1152</f>
        <v>0</v>
      </c>
      <c r="S1152" s="35">
        <f>'Data Entry'!L1152</f>
        <v>0</v>
      </c>
      <c r="T1152" s="35">
        <f t="shared" si="313"/>
        <v>0</v>
      </c>
      <c r="U1152" s="35">
        <f t="shared" si="314"/>
        <v>0</v>
      </c>
      <c r="V1152" s="35" t="e">
        <f t="shared" si="315"/>
        <v>#DIV/0!</v>
      </c>
      <c r="W1152" s="35" t="e">
        <f t="shared" si="316"/>
        <v>#DIV/0!</v>
      </c>
      <c r="X1152" s="35">
        <f t="shared" si="317"/>
        <v>0</v>
      </c>
      <c r="Y1152" s="35">
        <f t="shared" si="318"/>
        <v>0</v>
      </c>
      <c r="Z1152" s="35">
        <f t="shared" si="319"/>
        <v>0</v>
      </c>
      <c r="AA1152" s="35">
        <f t="shared" si="320"/>
        <v>0</v>
      </c>
      <c r="AB1152" s="21">
        <f>'Data Entry'!S1152</f>
        <v>0</v>
      </c>
      <c r="AC1152" s="21">
        <f>'Data Entry'!T1152</f>
        <v>0</v>
      </c>
      <c r="AD1152" s="21">
        <f>'Data Entry'!U1152</f>
        <v>0</v>
      </c>
      <c r="AE1152" s="21">
        <f t="shared" si="321"/>
        <v>0</v>
      </c>
      <c r="AF1152" s="13">
        <f>'Data Entry'!V1152</f>
        <v>0</v>
      </c>
      <c r="AG1152" s="13">
        <f t="shared" si="322"/>
        <v>0</v>
      </c>
      <c r="AH1152" s="13">
        <f>'Data Entry'!W1152</f>
        <v>0</v>
      </c>
      <c r="AI1152" s="13">
        <f>'Data Entry'!X1152</f>
        <v>0</v>
      </c>
      <c r="AJ1152" s="13">
        <f>'Data Entry'!Y1152</f>
        <v>0</v>
      </c>
      <c r="AK1152" s="13">
        <f>'Data Entry'!Z1152</f>
        <v>0</v>
      </c>
    </row>
    <row r="1153" spans="1:37">
      <c r="A1153" s="34">
        <f>'Data Entry'!A1153</f>
        <v>0</v>
      </c>
      <c r="B1153" s="34">
        <f>'Data Entry'!B1153</f>
        <v>0</v>
      </c>
      <c r="C1153" s="20">
        <f>IF('Data Entry'!C1153="red",1,IF('Data Entry'!C1153="blue",2,0))</f>
        <v>0</v>
      </c>
      <c r="D1153" s="22">
        <f>'Data Entry'!D1153</f>
        <v>0</v>
      </c>
      <c r="E1153" s="22">
        <f>'Data Entry'!E1153</f>
        <v>0</v>
      </c>
      <c r="F1153" s="22">
        <f>'Data Entry'!F1153</f>
        <v>0</v>
      </c>
      <c r="G1153" s="22">
        <f>'Data Entry'!G1153</f>
        <v>0</v>
      </c>
      <c r="H1153" s="22">
        <f>'Data Entry'!H1153</f>
        <v>0</v>
      </c>
      <c r="I1153" s="22">
        <f t="shared" si="306"/>
        <v>0</v>
      </c>
      <c r="J1153" s="22">
        <f t="shared" si="307"/>
        <v>0</v>
      </c>
      <c r="K1153" s="22">
        <f t="shared" si="308"/>
        <v>0</v>
      </c>
      <c r="L1153" s="22">
        <f t="shared" si="309"/>
        <v>0</v>
      </c>
      <c r="M1153" s="22">
        <f t="shared" si="310"/>
        <v>0</v>
      </c>
      <c r="N1153" s="22">
        <f t="shared" si="311"/>
        <v>0</v>
      </c>
      <c r="O1153" s="22">
        <f t="shared" si="312"/>
        <v>0</v>
      </c>
      <c r="P1153" s="35">
        <f>'Data Entry'!I1153</f>
        <v>0</v>
      </c>
      <c r="Q1153" s="35">
        <f>'Data Entry'!J1153</f>
        <v>0</v>
      </c>
      <c r="R1153" s="35">
        <f>'Data Entry'!K1153</f>
        <v>0</v>
      </c>
      <c r="S1153" s="35">
        <f>'Data Entry'!L1153</f>
        <v>0</v>
      </c>
      <c r="T1153" s="35">
        <f t="shared" si="313"/>
        <v>0</v>
      </c>
      <c r="U1153" s="35">
        <f t="shared" si="314"/>
        <v>0</v>
      </c>
      <c r="V1153" s="35" t="e">
        <f t="shared" si="315"/>
        <v>#DIV/0!</v>
      </c>
      <c r="W1153" s="35" t="e">
        <f t="shared" si="316"/>
        <v>#DIV/0!</v>
      </c>
      <c r="X1153" s="35">
        <f t="shared" si="317"/>
        <v>0</v>
      </c>
      <c r="Y1153" s="35">
        <f t="shared" si="318"/>
        <v>0</v>
      </c>
      <c r="Z1153" s="35">
        <f t="shared" si="319"/>
        <v>0</v>
      </c>
      <c r="AA1153" s="35">
        <f t="shared" si="320"/>
        <v>0</v>
      </c>
      <c r="AB1153" s="21">
        <f>'Data Entry'!S1153</f>
        <v>0</v>
      </c>
      <c r="AC1153" s="21">
        <f>'Data Entry'!T1153</f>
        <v>0</v>
      </c>
      <c r="AD1153" s="21">
        <f>'Data Entry'!U1153</f>
        <v>0</v>
      </c>
      <c r="AE1153" s="21">
        <f t="shared" si="321"/>
        <v>0</v>
      </c>
      <c r="AF1153" s="13">
        <f>'Data Entry'!V1153</f>
        <v>0</v>
      </c>
      <c r="AG1153" s="13">
        <f t="shared" si="322"/>
        <v>0</v>
      </c>
      <c r="AH1153" s="13">
        <f>'Data Entry'!W1153</f>
        <v>0</v>
      </c>
      <c r="AI1153" s="13">
        <f>'Data Entry'!X1153</f>
        <v>0</v>
      </c>
      <c r="AJ1153" s="13">
        <f>'Data Entry'!Y1153</f>
        <v>0</v>
      </c>
      <c r="AK1153" s="13">
        <f>'Data Entry'!Z1153</f>
        <v>0</v>
      </c>
    </row>
    <row r="1154" spans="1:37">
      <c r="A1154" s="34">
        <f>'Data Entry'!A1154</f>
        <v>0</v>
      </c>
      <c r="B1154" s="34">
        <f>'Data Entry'!B1154</f>
        <v>0</v>
      </c>
      <c r="C1154" s="20">
        <f>IF('Data Entry'!C1154="red",1,IF('Data Entry'!C1154="blue",2,0))</f>
        <v>0</v>
      </c>
      <c r="D1154" s="22">
        <f>'Data Entry'!D1154</f>
        <v>0</v>
      </c>
      <c r="E1154" s="22">
        <f>'Data Entry'!E1154</f>
        <v>0</v>
      </c>
      <c r="F1154" s="22">
        <f>'Data Entry'!F1154</f>
        <v>0</v>
      </c>
      <c r="G1154" s="22">
        <f>'Data Entry'!G1154</f>
        <v>0</v>
      </c>
      <c r="H1154" s="22">
        <f>'Data Entry'!H1154</f>
        <v>0</v>
      </c>
      <c r="I1154" s="22">
        <f t="shared" si="306"/>
        <v>0</v>
      </c>
      <c r="J1154" s="22">
        <f t="shared" si="307"/>
        <v>0</v>
      </c>
      <c r="K1154" s="22">
        <f t="shared" si="308"/>
        <v>0</v>
      </c>
      <c r="L1154" s="22">
        <f t="shared" si="309"/>
        <v>0</v>
      </c>
      <c r="M1154" s="22">
        <f t="shared" si="310"/>
        <v>0</v>
      </c>
      <c r="N1154" s="22">
        <f t="shared" si="311"/>
        <v>0</v>
      </c>
      <c r="O1154" s="22">
        <f t="shared" si="312"/>
        <v>0</v>
      </c>
      <c r="P1154" s="35">
        <f>'Data Entry'!I1154</f>
        <v>0</v>
      </c>
      <c r="Q1154" s="35">
        <f>'Data Entry'!J1154</f>
        <v>0</v>
      </c>
      <c r="R1154" s="35">
        <f>'Data Entry'!K1154</f>
        <v>0</v>
      </c>
      <c r="S1154" s="35">
        <f>'Data Entry'!L1154</f>
        <v>0</v>
      </c>
      <c r="T1154" s="35">
        <f t="shared" si="313"/>
        <v>0</v>
      </c>
      <c r="U1154" s="35">
        <f t="shared" si="314"/>
        <v>0</v>
      </c>
      <c r="V1154" s="35" t="e">
        <f t="shared" si="315"/>
        <v>#DIV/0!</v>
      </c>
      <c r="W1154" s="35" t="e">
        <f t="shared" si="316"/>
        <v>#DIV/0!</v>
      </c>
      <c r="X1154" s="35">
        <f t="shared" si="317"/>
        <v>0</v>
      </c>
      <c r="Y1154" s="35">
        <f t="shared" si="318"/>
        <v>0</v>
      </c>
      <c r="Z1154" s="35">
        <f t="shared" si="319"/>
        <v>0</v>
      </c>
      <c r="AA1154" s="35">
        <f t="shared" si="320"/>
        <v>0</v>
      </c>
      <c r="AB1154" s="21">
        <f>'Data Entry'!S1154</f>
        <v>0</v>
      </c>
      <c r="AC1154" s="21">
        <f>'Data Entry'!T1154</f>
        <v>0</v>
      </c>
      <c r="AD1154" s="21">
        <f>'Data Entry'!U1154</f>
        <v>0</v>
      </c>
      <c r="AE1154" s="21">
        <f t="shared" si="321"/>
        <v>0</v>
      </c>
      <c r="AF1154" s="13">
        <f>'Data Entry'!V1154</f>
        <v>0</v>
      </c>
      <c r="AG1154" s="13">
        <f t="shared" si="322"/>
        <v>0</v>
      </c>
      <c r="AH1154" s="13">
        <f>'Data Entry'!W1154</f>
        <v>0</v>
      </c>
      <c r="AI1154" s="13">
        <f>'Data Entry'!X1154</f>
        <v>0</v>
      </c>
      <c r="AJ1154" s="13">
        <f>'Data Entry'!Y1154</f>
        <v>0</v>
      </c>
      <c r="AK1154" s="13">
        <f>'Data Entry'!Z1154</f>
        <v>0</v>
      </c>
    </row>
    <row r="1155" spans="1:37">
      <c r="A1155" s="34">
        <f>'Data Entry'!A1155</f>
        <v>0</v>
      </c>
      <c r="B1155" s="34">
        <f>'Data Entry'!B1155</f>
        <v>0</v>
      </c>
      <c r="C1155" s="20">
        <f>IF('Data Entry'!C1155="red",1,IF('Data Entry'!C1155="blue",2,0))</f>
        <v>0</v>
      </c>
      <c r="D1155" s="22">
        <f>'Data Entry'!D1155</f>
        <v>0</v>
      </c>
      <c r="E1155" s="22">
        <f>'Data Entry'!E1155</f>
        <v>0</v>
      </c>
      <c r="F1155" s="22">
        <f>'Data Entry'!F1155</f>
        <v>0</v>
      </c>
      <c r="G1155" s="22">
        <f>'Data Entry'!G1155</f>
        <v>0</v>
      </c>
      <c r="H1155" s="22">
        <f>'Data Entry'!H1155</f>
        <v>0</v>
      </c>
      <c r="I1155" s="22">
        <f t="shared" si="306"/>
        <v>0</v>
      </c>
      <c r="J1155" s="22">
        <f t="shared" si="307"/>
        <v>0</v>
      </c>
      <c r="K1155" s="22">
        <f t="shared" si="308"/>
        <v>0</v>
      </c>
      <c r="L1155" s="22">
        <f t="shared" si="309"/>
        <v>0</v>
      </c>
      <c r="M1155" s="22">
        <f t="shared" si="310"/>
        <v>0</v>
      </c>
      <c r="N1155" s="22">
        <f t="shared" si="311"/>
        <v>0</v>
      </c>
      <c r="O1155" s="22">
        <f t="shared" si="312"/>
        <v>0</v>
      </c>
      <c r="P1155" s="35">
        <f>'Data Entry'!I1155</f>
        <v>0</v>
      </c>
      <c r="Q1155" s="35">
        <f>'Data Entry'!J1155</f>
        <v>0</v>
      </c>
      <c r="R1155" s="35">
        <f>'Data Entry'!K1155</f>
        <v>0</v>
      </c>
      <c r="S1155" s="35">
        <f>'Data Entry'!L1155</f>
        <v>0</v>
      </c>
      <c r="T1155" s="35">
        <f t="shared" si="313"/>
        <v>0</v>
      </c>
      <c r="U1155" s="35">
        <f t="shared" si="314"/>
        <v>0</v>
      </c>
      <c r="V1155" s="35" t="e">
        <f t="shared" si="315"/>
        <v>#DIV/0!</v>
      </c>
      <c r="W1155" s="35" t="e">
        <f t="shared" si="316"/>
        <v>#DIV/0!</v>
      </c>
      <c r="X1155" s="35">
        <f t="shared" si="317"/>
        <v>0</v>
      </c>
      <c r="Y1155" s="35">
        <f t="shared" si="318"/>
        <v>0</v>
      </c>
      <c r="Z1155" s="35">
        <f t="shared" si="319"/>
        <v>0</v>
      </c>
      <c r="AA1155" s="35">
        <f t="shared" si="320"/>
        <v>0</v>
      </c>
      <c r="AB1155" s="21">
        <f>'Data Entry'!S1155</f>
        <v>0</v>
      </c>
      <c r="AC1155" s="21">
        <f>'Data Entry'!T1155</f>
        <v>0</v>
      </c>
      <c r="AD1155" s="21">
        <f>'Data Entry'!U1155</f>
        <v>0</v>
      </c>
      <c r="AE1155" s="21">
        <f t="shared" si="321"/>
        <v>0</v>
      </c>
      <c r="AF1155" s="13">
        <f>'Data Entry'!V1155</f>
        <v>0</v>
      </c>
      <c r="AG1155" s="13">
        <f t="shared" si="322"/>
        <v>0</v>
      </c>
      <c r="AH1155" s="13">
        <f>'Data Entry'!W1155</f>
        <v>0</v>
      </c>
      <c r="AI1155" s="13">
        <f>'Data Entry'!X1155</f>
        <v>0</v>
      </c>
      <c r="AJ1155" s="13">
        <f>'Data Entry'!Y1155</f>
        <v>0</v>
      </c>
      <c r="AK1155" s="13">
        <f>'Data Entry'!Z1155</f>
        <v>0</v>
      </c>
    </row>
    <row r="1156" spans="1:37">
      <c r="A1156" s="34">
        <f>'Data Entry'!A1156</f>
        <v>0</v>
      </c>
      <c r="B1156" s="34">
        <f>'Data Entry'!B1156</f>
        <v>0</v>
      </c>
      <c r="C1156" s="20">
        <f>IF('Data Entry'!C1156="red",1,IF('Data Entry'!C1156="blue",2,0))</f>
        <v>0</v>
      </c>
      <c r="D1156" s="22">
        <f>'Data Entry'!D1156</f>
        <v>0</v>
      </c>
      <c r="E1156" s="22">
        <f>'Data Entry'!E1156</f>
        <v>0</v>
      </c>
      <c r="F1156" s="22">
        <f>'Data Entry'!F1156</f>
        <v>0</v>
      </c>
      <c r="G1156" s="22">
        <f>'Data Entry'!G1156</f>
        <v>0</v>
      </c>
      <c r="H1156" s="22">
        <f>'Data Entry'!H1156</f>
        <v>0</v>
      </c>
      <c r="I1156" s="22">
        <f t="shared" si="306"/>
        <v>0</v>
      </c>
      <c r="J1156" s="22">
        <f t="shared" si="307"/>
        <v>0</v>
      </c>
      <c r="K1156" s="22">
        <f t="shared" si="308"/>
        <v>0</v>
      </c>
      <c r="L1156" s="22">
        <f t="shared" si="309"/>
        <v>0</v>
      </c>
      <c r="M1156" s="22">
        <f t="shared" si="310"/>
        <v>0</v>
      </c>
      <c r="N1156" s="22">
        <f t="shared" si="311"/>
        <v>0</v>
      </c>
      <c r="O1156" s="22">
        <f t="shared" si="312"/>
        <v>0</v>
      </c>
      <c r="P1156" s="35">
        <f>'Data Entry'!I1156</f>
        <v>0</v>
      </c>
      <c r="Q1156" s="35">
        <f>'Data Entry'!J1156</f>
        <v>0</v>
      </c>
      <c r="R1156" s="35">
        <f>'Data Entry'!K1156</f>
        <v>0</v>
      </c>
      <c r="S1156" s="35">
        <f>'Data Entry'!L1156</f>
        <v>0</v>
      </c>
      <c r="T1156" s="35">
        <f t="shared" si="313"/>
        <v>0</v>
      </c>
      <c r="U1156" s="35">
        <f t="shared" si="314"/>
        <v>0</v>
      </c>
      <c r="V1156" s="35" t="e">
        <f t="shared" si="315"/>
        <v>#DIV/0!</v>
      </c>
      <c r="W1156" s="35" t="e">
        <f t="shared" si="316"/>
        <v>#DIV/0!</v>
      </c>
      <c r="X1156" s="35">
        <f t="shared" si="317"/>
        <v>0</v>
      </c>
      <c r="Y1156" s="35">
        <f t="shared" si="318"/>
        <v>0</v>
      </c>
      <c r="Z1156" s="35">
        <f t="shared" si="319"/>
        <v>0</v>
      </c>
      <c r="AA1156" s="35">
        <f t="shared" si="320"/>
        <v>0</v>
      </c>
      <c r="AB1156" s="21">
        <f>'Data Entry'!S1156</f>
        <v>0</v>
      </c>
      <c r="AC1156" s="21">
        <f>'Data Entry'!T1156</f>
        <v>0</v>
      </c>
      <c r="AD1156" s="21">
        <f>'Data Entry'!U1156</f>
        <v>0</v>
      </c>
      <c r="AE1156" s="21">
        <f t="shared" si="321"/>
        <v>0</v>
      </c>
      <c r="AF1156" s="13">
        <f>'Data Entry'!V1156</f>
        <v>0</v>
      </c>
      <c r="AG1156" s="13">
        <f t="shared" si="322"/>
        <v>0</v>
      </c>
      <c r="AH1156" s="13">
        <f>'Data Entry'!W1156</f>
        <v>0</v>
      </c>
      <c r="AI1156" s="13">
        <f>'Data Entry'!X1156</f>
        <v>0</v>
      </c>
      <c r="AJ1156" s="13">
        <f>'Data Entry'!Y1156</f>
        <v>0</v>
      </c>
      <c r="AK1156" s="13">
        <f>'Data Entry'!Z1156</f>
        <v>0</v>
      </c>
    </row>
    <row r="1157" spans="1:37">
      <c r="A1157" s="34">
        <f>'Data Entry'!A1157</f>
        <v>0</v>
      </c>
      <c r="B1157" s="34">
        <f>'Data Entry'!B1157</f>
        <v>0</v>
      </c>
      <c r="C1157" s="20">
        <f>IF('Data Entry'!C1157="red",1,IF('Data Entry'!C1157="blue",2,0))</f>
        <v>0</v>
      </c>
      <c r="D1157" s="22">
        <f>'Data Entry'!D1157</f>
        <v>0</v>
      </c>
      <c r="E1157" s="22">
        <f>'Data Entry'!E1157</f>
        <v>0</v>
      </c>
      <c r="F1157" s="22">
        <f>'Data Entry'!F1157</f>
        <v>0</v>
      </c>
      <c r="G1157" s="22">
        <f>'Data Entry'!G1157</f>
        <v>0</v>
      </c>
      <c r="H1157" s="22">
        <f>'Data Entry'!H1157</f>
        <v>0</v>
      </c>
      <c r="I1157" s="22">
        <f t="shared" si="306"/>
        <v>0</v>
      </c>
      <c r="J1157" s="22">
        <f t="shared" si="307"/>
        <v>0</v>
      </c>
      <c r="K1157" s="22">
        <f t="shared" si="308"/>
        <v>0</v>
      </c>
      <c r="L1157" s="22">
        <f t="shared" si="309"/>
        <v>0</v>
      </c>
      <c r="M1157" s="22">
        <f t="shared" si="310"/>
        <v>0</v>
      </c>
      <c r="N1157" s="22">
        <f t="shared" si="311"/>
        <v>0</v>
      </c>
      <c r="O1157" s="22">
        <f t="shared" si="312"/>
        <v>0</v>
      </c>
      <c r="P1157" s="35">
        <f>'Data Entry'!I1157</f>
        <v>0</v>
      </c>
      <c r="Q1157" s="35">
        <f>'Data Entry'!J1157</f>
        <v>0</v>
      </c>
      <c r="R1157" s="35">
        <f>'Data Entry'!K1157</f>
        <v>0</v>
      </c>
      <c r="S1157" s="35">
        <f>'Data Entry'!L1157</f>
        <v>0</v>
      </c>
      <c r="T1157" s="35">
        <f t="shared" si="313"/>
        <v>0</v>
      </c>
      <c r="U1157" s="35">
        <f t="shared" si="314"/>
        <v>0</v>
      </c>
      <c r="V1157" s="35" t="e">
        <f t="shared" si="315"/>
        <v>#DIV/0!</v>
      </c>
      <c r="W1157" s="35" t="e">
        <f t="shared" si="316"/>
        <v>#DIV/0!</v>
      </c>
      <c r="X1157" s="35">
        <f t="shared" si="317"/>
        <v>0</v>
      </c>
      <c r="Y1157" s="35">
        <f t="shared" si="318"/>
        <v>0</v>
      </c>
      <c r="Z1157" s="35">
        <f t="shared" si="319"/>
        <v>0</v>
      </c>
      <c r="AA1157" s="35">
        <f t="shared" si="320"/>
        <v>0</v>
      </c>
      <c r="AB1157" s="21">
        <f>'Data Entry'!S1157</f>
        <v>0</v>
      </c>
      <c r="AC1157" s="21">
        <f>'Data Entry'!T1157</f>
        <v>0</v>
      </c>
      <c r="AD1157" s="21">
        <f>'Data Entry'!U1157</f>
        <v>0</v>
      </c>
      <c r="AE1157" s="21">
        <f t="shared" si="321"/>
        <v>0</v>
      </c>
      <c r="AF1157" s="13">
        <f>'Data Entry'!V1157</f>
        <v>0</v>
      </c>
      <c r="AG1157" s="13">
        <f t="shared" si="322"/>
        <v>0</v>
      </c>
      <c r="AH1157" s="13">
        <f>'Data Entry'!W1157</f>
        <v>0</v>
      </c>
      <c r="AI1157" s="13">
        <f>'Data Entry'!X1157</f>
        <v>0</v>
      </c>
      <c r="AJ1157" s="13">
        <f>'Data Entry'!Y1157</f>
        <v>0</v>
      </c>
      <c r="AK1157" s="13">
        <f>'Data Entry'!Z1157</f>
        <v>0</v>
      </c>
    </row>
    <row r="1158" spans="1:37">
      <c r="A1158" s="34">
        <f>'Data Entry'!A1158</f>
        <v>0</v>
      </c>
      <c r="B1158" s="34">
        <f>'Data Entry'!B1158</f>
        <v>0</v>
      </c>
      <c r="C1158" s="20">
        <f>IF('Data Entry'!C1158="red",1,IF('Data Entry'!C1158="blue",2,0))</f>
        <v>0</v>
      </c>
      <c r="D1158" s="22">
        <f>'Data Entry'!D1158</f>
        <v>0</v>
      </c>
      <c r="E1158" s="22">
        <f>'Data Entry'!E1158</f>
        <v>0</v>
      </c>
      <c r="F1158" s="22">
        <f>'Data Entry'!F1158</f>
        <v>0</v>
      </c>
      <c r="G1158" s="22">
        <f>'Data Entry'!G1158</f>
        <v>0</v>
      </c>
      <c r="H1158" s="22">
        <f>'Data Entry'!H1158</f>
        <v>0</v>
      </c>
      <c r="I1158" s="22">
        <f t="shared" si="306"/>
        <v>0</v>
      </c>
      <c r="J1158" s="22">
        <f t="shared" si="307"/>
        <v>0</v>
      </c>
      <c r="K1158" s="22">
        <f t="shared" si="308"/>
        <v>0</v>
      </c>
      <c r="L1158" s="22">
        <f t="shared" si="309"/>
        <v>0</v>
      </c>
      <c r="M1158" s="22">
        <f t="shared" si="310"/>
        <v>0</v>
      </c>
      <c r="N1158" s="22">
        <f t="shared" si="311"/>
        <v>0</v>
      </c>
      <c r="O1158" s="22">
        <f t="shared" si="312"/>
        <v>0</v>
      </c>
      <c r="P1158" s="35">
        <f>'Data Entry'!I1158</f>
        <v>0</v>
      </c>
      <c r="Q1158" s="35">
        <f>'Data Entry'!J1158</f>
        <v>0</v>
      </c>
      <c r="R1158" s="35">
        <f>'Data Entry'!K1158</f>
        <v>0</v>
      </c>
      <c r="S1158" s="35">
        <f>'Data Entry'!L1158</f>
        <v>0</v>
      </c>
      <c r="T1158" s="35">
        <f t="shared" si="313"/>
        <v>0</v>
      </c>
      <c r="U1158" s="35">
        <f t="shared" si="314"/>
        <v>0</v>
      </c>
      <c r="V1158" s="35" t="e">
        <f t="shared" si="315"/>
        <v>#DIV/0!</v>
      </c>
      <c r="W1158" s="35" t="e">
        <f t="shared" si="316"/>
        <v>#DIV/0!</v>
      </c>
      <c r="X1158" s="35">
        <f t="shared" si="317"/>
        <v>0</v>
      </c>
      <c r="Y1158" s="35">
        <f t="shared" si="318"/>
        <v>0</v>
      </c>
      <c r="Z1158" s="35">
        <f t="shared" si="319"/>
        <v>0</v>
      </c>
      <c r="AA1158" s="35">
        <f t="shared" si="320"/>
        <v>0</v>
      </c>
      <c r="AB1158" s="21">
        <f>'Data Entry'!S1158</f>
        <v>0</v>
      </c>
      <c r="AC1158" s="21">
        <f>'Data Entry'!T1158</f>
        <v>0</v>
      </c>
      <c r="AD1158" s="21">
        <f>'Data Entry'!U1158</f>
        <v>0</v>
      </c>
      <c r="AE1158" s="21">
        <f t="shared" si="321"/>
        <v>0</v>
      </c>
      <c r="AF1158" s="13">
        <f>'Data Entry'!V1158</f>
        <v>0</v>
      </c>
      <c r="AG1158" s="13">
        <f t="shared" si="322"/>
        <v>0</v>
      </c>
      <c r="AH1158" s="13">
        <f>'Data Entry'!W1158</f>
        <v>0</v>
      </c>
      <c r="AI1158" s="13">
        <f>'Data Entry'!X1158</f>
        <v>0</v>
      </c>
      <c r="AJ1158" s="13">
        <f>'Data Entry'!Y1158</f>
        <v>0</v>
      </c>
      <c r="AK1158" s="13">
        <f>'Data Entry'!Z1158</f>
        <v>0</v>
      </c>
    </row>
    <row r="1159" spans="1:37">
      <c r="A1159" s="34">
        <f>'Data Entry'!A1159</f>
        <v>0</v>
      </c>
      <c r="B1159" s="34">
        <f>'Data Entry'!B1159</f>
        <v>0</v>
      </c>
      <c r="C1159" s="20">
        <f>IF('Data Entry'!C1159="red",1,IF('Data Entry'!C1159="blue",2,0))</f>
        <v>0</v>
      </c>
      <c r="D1159" s="22">
        <f>'Data Entry'!D1159</f>
        <v>0</v>
      </c>
      <c r="E1159" s="22">
        <f>'Data Entry'!E1159</f>
        <v>0</v>
      </c>
      <c r="F1159" s="22">
        <f>'Data Entry'!F1159</f>
        <v>0</v>
      </c>
      <c r="G1159" s="22">
        <f>'Data Entry'!G1159</f>
        <v>0</v>
      </c>
      <c r="H1159" s="22">
        <f>'Data Entry'!H1159</f>
        <v>0</v>
      </c>
      <c r="I1159" s="22">
        <f t="shared" si="306"/>
        <v>0</v>
      </c>
      <c r="J1159" s="22">
        <f t="shared" si="307"/>
        <v>0</v>
      </c>
      <c r="K1159" s="22">
        <f t="shared" si="308"/>
        <v>0</v>
      </c>
      <c r="L1159" s="22">
        <f t="shared" si="309"/>
        <v>0</v>
      </c>
      <c r="M1159" s="22">
        <f t="shared" si="310"/>
        <v>0</v>
      </c>
      <c r="N1159" s="22">
        <f t="shared" si="311"/>
        <v>0</v>
      </c>
      <c r="O1159" s="22">
        <f t="shared" si="312"/>
        <v>0</v>
      </c>
      <c r="P1159" s="35">
        <f>'Data Entry'!I1159</f>
        <v>0</v>
      </c>
      <c r="Q1159" s="35">
        <f>'Data Entry'!J1159</f>
        <v>0</v>
      </c>
      <c r="R1159" s="35">
        <f>'Data Entry'!K1159</f>
        <v>0</v>
      </c>
      <c r="S1159" s="35">
        <f>'Data Entry'!L1159</f>
        <v>0</v>
      </c>
      <c r="T1159" s="35">
        <f t="shared" si="313"/>
        <v>0</v>
      </c>
      <c r="U1159" s="35">
        <f t="shared" si="314"/>
        <v>0</v>
      </c>
      <c r="V1159" s="35" t="e">
        <f t="shared" si="315"/>
        <v>#DIV/0!</v>
      </c>
      <c r="W1159" s="35" t="e">
        <f t="shared" si="316"/>
        <v>#DIV/0!</v>
      </c>
      <c r="X1159" s="35">
        <f t="shared" si="317"/>
        <v>0</v>
      </c>
      <c r="Y1159" s="35">
        <f t="shared" si="318"/>
        <v>0</v>
      </c>
      <c r="Z1159" s="35">
        <f t="shared" si="319"/>
        <v>0</v>
      </c>
      <c r="AA1159" s="35">
        <f t="shared" si="320"/>
        <v>0</v>
      </c>
      <c r="AB1159" s="21">
        <f>'Data Entry'!S1159</f>
        <v>0</v>
      </c>
      <c r="AC1159" s="21">
        <f>'Data Entry'!T1159</f>
        <v>0</v>
      </c>
      <c r="AD1159" s="21">
        <f>'Data Entry'!U1159</f>
        <v>0</v>
      </c>
      <c r="AE1159" s="21">
        <f t="shared" si="321"/>
        <v>0</v>
      </c>
      <c r="AF1159" s="13">
        <f>'Data Entry'!V1159</f>
        <v>0</v>
      </c>
      <c r="AG1159" s="13">
        <f t="shared" si="322"/>
        <v>0</v>
      </c>
      <c r="AH1159" s="13">
        <f>'Data Entry'!W1159</f>
        <v>0</v>
      </c>
      <c r="AI1159" s="13">
        <f>'Data Entry'!X1159</f>
        <v>0</v>
      </c>
      <c r="AJ1159" s="13">
        <f>'Data Entry'!Y1159</f>
        <v>0</v>
      </c>
      <c r="AK1159" s="13">
        <f>'Data Entry'!Z1159</f>
        <v>0</v>
      </c>
    </row>
    <row r="1160" spans="1:37">
      <c r="A1160" s="34">
        <f>'Data Entry'!A1160</f>
        <v>0</v>
      </c>
      <c r="B1160" s="34">
        <f>'Data Entry'!B1160</f>
        <v>0</v>
      </c>
      <c r="C1160" s="20">
        <f>IF('Data Entry'!C1160="red",1,IF('Data Entry'!C1160="blue",2,0))</f>
        <v>0</v>
      </c>
      <c r="D1160" s="22">
        <f>'Data Entry'!D1160</f>
        <v>0</v>
      </c>
      <c r="E1160" s="22">
        <f>'Data Entry'!E1160</f>
        <v>0</v>
      </c>
      <c r="F1160" s="22">
        <f>'Data Entry'!F1160</f>
        <v>0</v>
      </c>
      <c r="G1160" s="22">
        <f>'Data Entry'!G1160</f>
        <v>0</v>
      </c>
      <c r="H1160" s="22">
        <f>'Data Entry'!H1160</f>
        <v>0</v>
      </c>
      <c r="I1160" s="22">
        <f t="shared" si="306"/>
        <v>0</v>
      </c>
      <c r="J1160" s="22">
        <f t="shared" si="307"/>
        <v>0</v>
      </c>
      <c r="K1160" s="22">
        <f t="shared" si="308"/>
        <v>0</v>
      </c>
      <c r="L1160" s="22">
        <f t="shared" si="309"/>
        <v>0</v>
      </c>
      <c r="M1160" s="22">
        <f t="shared" si="310"/>
        <v>0</v>
      </c>
      <c r="N1160" s="22">
        <f t="shared" si="311"/>
        <v>0</v>
      </c>
      <c r="O1160" s="22">
        <f t="shared" si="312"/>
        <v>0</v>
      </c>
      <c r="P1160" s="35">
        <f>'Data Entry'!I1160</f>
        <v>0</v>
      </c>
      <c r="Q1160" s="35">
        <f>'Data Entry'!J1160</f>
        <v>0</v>
      </c>
      <c r="R1160" s="35">
        <f>'Data Entry'!K1160</f>
        <v>0</v>
      </c>
      <c r="S1160" s="35">
        <f>'Data Entry'!L1160</f>
        <v>0</v>
      </c>
      <c r="T1160" s="35">
        <f t="shared" si="313"/>
        <v>0</v>
      </c>
      <c r="U1160" s="35">
        <f t="shared" si="314"/>
        <v>0</v>
      </c>
      <c r="V1160" s="35" t="e">
        <f t="shared" si="315"/>
        <v>#DIV/0!</v>
      </c>
      <c r="W1160" s="35" t="e">
        <f t="shared" si="316"/>
        <v>#DIV/0!</v>
      </c>
      <c r="X1160" s="35">
        <f t="shared" si="317"/>
        <v>0</v>
      </c>
      <c r="Y1160" s="35">
        <f t="shared" si="318"/>
        <v>0</v>
      </c>
      <c r="Z1160" s="35">
        <f t="shared" si="319"/>
        <v>0</v>
      </c>
      <c r="AA1160" s="35">
        <f t="shared" si="320"/>
        <v>0</v>
      </c>
      <c r="AB1160" s="21">
        <f>'Data Entry'!S1160</f>
        <v>0</v>
      </c>
      <c r="AC1160" s="21">
        <f>'Data Entry'!T1160</f>
        <v>0</v>
      </c>
      <c r="AD1160" s="21">
        <f>'Data Entry'!U1160</f>
        <v>0</v>
      </c>
      <c r="AE1160" s="21">
        <f t="shared" si="321"/>
        <v>0</v>
      </c>
      <c r="AF1160" s="13">
        <f>'Data Entry'!V1160</f>
        <v>0</v>
      </c>
      <c r="AG1160" s="13">
        <f t="shared" si="322"/>
        <v>0</v>
      </c>
      <c r="AH1160" s="13">
        <f>'Data Entry'!W1160</f>
        <v>0</v>
      </c>
      <c r="AI1160" s="13">
        <f>'Data Entry'!X1160</f>
        <v>0</v>
      </c>
      <c r="AJ1160" s="13">
        <f>'Data Entry'!Y1160</f>
        <v>0</v>
      </c>
      <c r="AK1160" s="13">
        <f>'Data Entry'!Z1160</f>
        <v>0</v>
      </c>
    </row>
    <row r="1161" spans="1:37">
      <c r="A1161" s="34">
        <f>'Data Entry'!A1161</f>
        <v>0</v>
      </c>
      <c r="B1161" s="34">
        <f>'Data Entry'!B1161</f>
        <v>0</v>
      </c>
      <c r="C1161" s="20">
        <f>IF('Data Entry'!C1161="red",1,IF('Data Entry'!C1161="blue",2,0))</f>
        <v>0</v>
      </c>
      <c r="D1161" s="22">
        <f>'Data Entry'!D1161</f>
        <v>0</v>
      </c>
      <c r="E1161" s="22">
        <f>'Data Entry'!E1161</f>
        <v>0</v>
      </c>
      <c r="F1161" s="22">
        <f>'Data Entry'!F1161</f>
        <v>0</v>
      </c>
      <c r="G1161" s="22">
        <f>'Data Entry'!G1161</f>
        <v>0</v>
      </c>
      <c r="H1161" s="22">
        <f>'Data Entry'!H1161</f>
        <v>0</v>
      </c>
      <c r="I1161" s="22">
        <f t="shared" si="306"/>
        <v>0</v>
      </c>
      <c r="J1161" s="22">
        <f t="shared" si="307"/>
        <v>0</v>
      </c>
      <c r="K1161" s="22">
        <f t="shared" si="308"/>
        <v>0</v>
      </c>
      <c r="L1161" s="22">
        <f t="shared" si="309"/>
        <v>0</v>
      </c>
      <c r="M1161" s="22">
        <f t="shared" si="310"/>
        <v>0</v>
      </c>
      <c r="N1161" s="22">
        <f t="shared" si="311"/>
        <v>0</v>
      </c>
      <c r="O1161" s="22">
        <f t="shared" si="312"/>
        <v>0</v>
      </c>
      <c r="P1161" s="35">
        <f>'Data Entry'!I1161</f>
        <v>0</v>
      </c>
      <c r="Q1161" s="35">
        <f>'Data Entry'!J1161</f>
        <v>0</v>
      </c>
      <c r="R1161" s="35">
        <f>'Data Entry'!K1161</f>
        <v>0</v>
      </c>
      <c r="S1161" s="35">
        <f>'Data Entry'!L1161</f>
        <v>0</v>
      </c>
      <c r="T1161" s="35">
        <f t="shared" si="313"/>
        <v>0</v>
      </c>
      <c r="U1161" s="35">
        <f t="shared" si="314"/>
        <v>0</v>
      </c>
      <c r="V1161" s="35" t="e">
        <f t="shared" si="315"/>
        <v>#DIV/0!</v>
      </c>
      <c r="W1161" s="35" t="e">
        <f t="shared" si="316"/>
        <v>#DIV/0!</v>
      </c>
      <c r="X1161" s="35">
        <f t="shared" si="317"/>
        <v>0</v>
      </c>
      <c r="Y1161" s="35">
        <f t="shared" si="318"/>
        <v>0</v>
      </c>
      <c r="Z1161" s="35">
        <f t="shared" si="319"/>
        <v>0</v>
      </c>
      <c r="AA1161" s="35">
        <f t="shared" si="320"/>
        <v>0</v>
      </c>
      <c r="AB1161" s="21">
        <f>'Data Entry'!S1161</f>
        <v>0</v>
      </c>
      <c r="AC1161" s="21">
        <f>'Data Entry'!T1161</f>
        <v>0</v>
      </c>
      <c r="AD1161" s="21">
        <f>'Data Entry'!U1161</f>
        <v>0</v>
      </c>
      <c r="AE1161" s="21">
        <f t="shared" si="321"/>
        <v>0</v>
      </c>
      <c r="AF1161" s="13">
        <f>'Data Entry'!V1161</f>
        <v>0</v>
      </c>
      <c r="AG1161" s="13">
        <f t="shared" si="322"/>
        <v>0</v>
      </c>
      <c r="AH1161" s="13">
        <f>'Data Entry'!W1161</f>
        <v>0</v>
      </c>
      <c r="AI1161" s="13">
        <f>'Data Entry'!X1161</f>
        <v>0</v>
      </c>
      <c r="AJ1161" s="13">
        <f>'Data Entry'!Y1161</f>
        <v>0</v>
      </c>
      <c r="AK1161" s="13">
        <f>'Data Entry'!Z1161</f>
        <v>0</v>
      </c>
    </row>
    <row r="1162" spans="1:37">
      <c r="A1162" s="34">
        <f>'Data Entry'!A1162</f>
        <v>0</v>
      </c>
      <c r="B1162" s="34">
        <f>'Data Entry'!B1162</f>
        <v>0</v>
      </c>
      <c r="C1162" s="20">
        <f>IF('Data Entry'!C1162="red",1,IF('Data Entry'!C1162="blue",2,0))</f>
        <v>0</v>
      </c>
      <c r="D1162" s="22">
        <f>'Data Entry'!D1162</f>
        <v>0</v>
      </c>
      <c r="E1162" s="22">
        <f>'Data Entry'!E1162</f>
        <v>0</v>
      </c>
      <c r="F1162" s="22">
        <f>'Data Entry'!F1162</f>
        <v>0</v>
      </c>
      <c r="G1162" s="22">
        <f>'Data Entry'!G1162</f>
        <v>0</v>
      </c>
      <c r="H1162" s="22">
        <f>'Data Entry'!H1162</f>
        <v>0</v>
      </c>
      <c r="I1162" s="22">
        <f t="shared" si="306"/>
        <v>0</v>
      </c>
      <c r="J1162" s="22">
        <f t="shared" si="307"/>
        <v>0</v>
      </c>
      <c r="K1162" s="22">
        <f t="shared" si="308"/>
        <v>0</v>
      </c>
      <c r="L1162" s="22">
        <f t="shared" si="309"/>
        <v>0</v>
      </c>
      <c r="M1162" s="22">
        <f t="shared" si="310"/>
        <v>0</v>
      </c>
      <c r="N1162" s="22">
        <f t="shared" si="311"/>
        <v>0</v>
      </c>
      <c r="O1162" s="22">
        <f t="shared" si="312"/>
        <v>0</v>
      </c>
      <c r="P1162" s="35">
        <f>'Data Entry'!I1162</f>
        <v>0</v>
      </c>
      <c r="Q1162" s="35">
        <f>'Data Entry'!J1162</f>
        <v>0</v>
      </c>
      <c r="R1162" s="35">
        <f>'Data Entry'!K1162</f>
        <v>0</v>
      </c>
      <c r="S1162" s="35">
        <f>'Data Entry'!L1162</f>
        <v>0</v>
      </c>
      <c r="T1162" s="35">
        <f t="shared" si="313"/>
        <v>0</v>
      </c>
      <c r="U1162" s="35">
        <f t="shared" si="314"/>
        <v>0</v>
      </c>
      <c r="V1162" s="35" t="e">
        <f t="shared" si="315"/>
        <v>#DIV/0!</v>
      </c>
      <c r="W1162" s="35" t="e">
        <f t="shared" si="316"/>
        <v>#DIV/0!</v>
      </c>
      <c r="X1162" s="35">
        <f t="shared" si="317"/>
        <v>0</v>
      </c>
      <c r="Y1162" s="35">
        <f t="shared" si="318"/>
        <v>0</v>
      </c>
      <c r="Z1162" s="35">
        <f t="shared" si="319"/>
        <v>0</v>
      </c>
      <c r="AA1162" s="35">
        <f t="shared" si="320"/>
        <v>0</v>
      </c>
      <c r="AB1162" s="21">
        <f>'Data Entry'!S1162</f>
        <v>0</v>
      </c>
      <c r="AC1162" s="21">
        <f>'Data Entry'!T1162</f>
        <v>0</v>
      </c>
      <c r="AD1162" s="21">
        <f>'Data Entry'!U1162</f>
        <v>0</v>
      </c>
      <c r="AE1162" s="21">
        <f t="shared" si="321"/>
        <v>0</v>
      </c>
      <c r="AF1162" s="13">
        <f>'Data Entry'!V1162</f>
        <v>0</v>
      </c>
      <c r="AG1162" s="13">
        <f t="shared" si="322"/>
        <v>0</v>
      </c>
      <c r="AH1162" s="13">
        <f>'Data Entry'!W1162</f>
        <v>0</v>
      </c>
      <c r="AI1162" s="13">
        <f>'Data Entry'!X1162</f>
        <v>0</v>
      </c>
      <c r="AJ1162" s="13">
        <f>'Data Entry'!Y1162</f>
        <v>0</v>
      </c>
      <c r="AK1162" s="13">
        <f>'Data Entry'!Z1162</f>
        <v>0</v>
      </c>
    </row>
    <row r="1163" spans="1:37">
      <c r="A1163" s="34">
        <f>'Data Entry'!A1163</f>
        <v>0</v>
      </c>
      <c r="B1163" s="34">
        <f>'Data Entry'!B1163</f>
        <v>0</v>
      </c>
      <c r="C1163" s="20">
        <f>IF('Data Entry'!C1163="red",1,IF('Data Entry'!C1163="blue",2,0))</f>
        <v>0</v>
      </c>
      <c r="D1163" s="22">
        <f>'Data Entry'!D1163</f>
        <v>0</v>
      </c>
      <c r="E1163" s="22">
        <f>'Data Entry'!E1163</f>
        <v>0</v>
      </c>
      <c r="F1163" s="22">
        <f>'Data Entry'!F1163</f>
        <v>0</v>
      </c>
      <c r="G1163" s="22">
        <f>'Data Entry'!G1163</f>
        <v>0</v>
      </c>
      <c r="H1163" s="22">
        <f>'Data Entry'!H1163</f>
        <v>0</v>
      </c>
      <c r="I1163" s="22">
        <f t="shared" si="306"/>
        <v>0</v>
      </c>
      <c r="J1163" s="22">
        <f t="shared" si="307"/>
        <v>0</v>
      </c>
      <c r="K1163" s="22">
        <f t="shared" si="308"/>
        <v>0</v>
      </c>
      <c r="L1163" s="22">
        <f t="shared" si="309"/>
        <v>0</v>
      </c>
      <c r="M1163" s="22">
        <f t="shared" si="310"/>
        <v>0</v>
      </c>
      <c r="N1163" s="22">
        <f t="shared" si="311"/>
        <v>0</v>
      </c>
      <c r="O1163" s="22">
        <f t="shared" si="312"/>
        <v>0</v>
      </c>
      <c r="P1163" s="35">
        <f>'Data Entry'!I1163</f>
        <v>0</v>
      </c>
      <c r="Q1163" s="35">
        <f>'Data Entry'!J1163</f>
        <v>0</v>
      </c>
      <c r="R1163" s="35">
        <f>'Data Entry'!K1163</f>
        <v>0</v>
      </c>
      <c r="S1163" s="35">
        <f>'Data Entry'!L1163</f>
        <v>0</v>
      </c>
      <c r="T1163" s="35">
        <f t="shared" si="313"/>
        <v>0</v>
      </c>
      <c r="U1163" s="35">
        <f t="shared" si="314"/>
        <v>0</v>
      </c>
      <c r="V1163" s="35" t="e">
        <f t="shared" si="315"/>
        <v>#DIV/0!</v>
      </c>
      <c r="W1163" s="35" t="e">
        <f t="shared" si="316"/>
        <v>#DIV/0!</v>
      </c>
      <c r="X1163" s="35">
        <f t="shared" si="317"/>
        <v>0</v>
      </c>
      <c r="Y1163" s="35">
        <f t="shared" si="318"/>
        <v>0</v>
      </c>
      <c r="Z1163" s="35">
        <f t="shared" si="319"/>
        <v>0</v>
      </c>
      <c r="AA1163" s="35">
        <f t="shared" si="320"/>
        <v>0</v>
      </c>
      <c r="AB1163" s="21">
        <f>'Data Entry'!S1163</f>
        <v>0</v>
      </c>
      <c r="AC1163" s="21">
        <f>'Data Entry'!T1163</f>
        <v>0</v>
      </c>
      <c r="AD1163" s="21">
        <f>'Data Entry'!U1163</f>
        <v>0</v>
      </c>
      <c r="AE1163" s="21">
        <f t="shared" si="321"/>
        <v>0</v>
      </c>
      <c r="AF1163" s="13">
        <f>'Data Entry'!V1163</f>
        <v>0</v>
      </c>
      <c r="AG1163" s="13">
        <f t="shared" si="322"/>
        <v>0</v>
      </c>
      <c r="AH1163" s="13">
        <f>'Data Entry'!W1163</f>
        <v>0</v>
      </c>
      <c r="AI1163" s="13">
        <f>'Data Entry'!X1163</f>
        <v>0</v>
      </c>
      <c r="AJ1163" s="13">
        <f>'Data Entry'!Y1163</f>
        <v>0</v>
      </c>
      <c r="AK1163" s="13">
        <f>'Data Entry'!Z1163</f>
        <v>0</v>
      </c>
    </row>
    <row r="1164" spans="1:37">
      <c r="A1164" s="34">
        <f>'Data Entry'!A1164</f>
        <v>0</v>
      </c>
      <c r="B1164" s="34">
        <f>'Data Entry'!B1164</f>
        <v>0</v>
      </c>
      <c r="C1164" s="20">
        <f>IF('Data Entry'!C1164="red",1,IF('Data Entry'!C1164="blue",2,0))</f>
        <v>0</v>
      </c>
      <c r="D1164" s="22">
        <f>'Data Entry'!D1164</f>
        <v>0</v>
      </c>
      <c r="E1164" s="22">
        <f>'Data Entry'!E1164</f>
        <v>0</v>
      </c>
      <c r="F1164" s="22">
        <f>'Data Entry'!F1164</f>
        <v>0</v>
      </c>
      <c r="G1164" s="22">
        <f>'Data Entry'!G1164</f>
        <v>0</v>
      </c>
      <c r="H1164" s="22">
        <f>'Data Entry'!H1164</f>
        <v>0</v>
      </c>
      <c r="I1164" s="22">
        <f t="shared" si="306"/>
        <v>0</v>
      </c>
      <c r="J1164" s="22">
        <f t="shared" si="307"/>
        <v>0</v>
      </c>
      <c r="K1164" s="22">
        <f t="shared" si="308"/>
        <v>0</v>
      </c>
      <c r="L1164" s="22">
        <f t="shared" si="309"/>
        <v>0</v>
      </c>
      <c r="M1164" s="22">
        <f t="shared" si="310"/>
        <v>0</v>
      </c>
      <c r="N1164" s="22">
        <f t="shared" si="311"/>
        <v>0</v>
      </c>
      <c r="O1164" s="22">
        <f t="shared" si="312"/>
        <v>0</v>
      </c>
      <c r="P1164" s="35">
        <f>'Data Entry'!I1164</f>
        <v>0</v>
      </c>
      <c r="Q1164" s="35">
        <f>'Data Entry'!J1164</f>
        <v>0</v>
      </c>
      <c r="R1164" s="35">
        <f>'Data Entry'!K1164</f>
        <v>0</v>
      </c>
      <c r="S1164" s="35">
        <f>'Data Entry'!L1164</f>
        <v>0</v>
      </c>
      <c r="T1164" s="35">
        <f t="shared" si="313"/>
        <v>0</v>
      </c>
      <c r="U1164" s="35">
        <f t="shared" si="314"/>
        <v>0</v>
      </c>
      <c r="V1164" s="35" t="e">
        <f t="shared" si="315"/>
        <v>#DIV/0!</v>
      </c>
      <c r="W1164" s="35" t="e">
        <f t="shared" si="316"/>
        <v>#DIV/0!</v>
      </c>
      <c r="X1164" s="35">
        <f t="shared" si="317"/>
        <v>0</v>
      </c>
      <c r="Y1164" s="35">
        <f t="shared" si="318"/>
        <v>0</v>
      </c>
      <c r="Z1164" s="35">
        <f t="shared" si="319"/>
        <v>0</v>
      </c>
      <c r="AA1164" s="35">
        <f t="shared" si="320"/>
        <v>0</v>
      </c>
      <c r="AB1164" s="21">
        <f>'Data Entry'!S1164</f>
        <v>0</v>
      </c>
      <c r="AC1164" s="21">
        <f>'Data Entry'!T1164</f>
        <v>0</v>
      </c>
      <c r="AD1164" s="21">
        <f>'Data Entry'!U1164</f>
        <v>0</v>
      </c>
      <c r="AE1164" s="21">
        <f t="shared" si="321"/>
        <v>0</v>
      </c>
      <c r="AF1164" s="13">
        <f>'Data Entry'!V1164</f>
        <v>0</v>
      </c>
      <c r="AG1164" s="13">
        <f t="shared" si="322"/>
        <v>0</v>
      </c>
      <c r="AH1164" s="13">
        <f>'Data Entry'!W1164</f>
        <v>0</v>
      </c>
      <c r="AI1164" s="13">
        <f>'Data Entry'!X1164</f>
        <v>0</v>
      </c>
      <c r="AJ1164" s="13">
        <f>'Data Entry'!Y1164</f>
        <v>0</v>
      </c>
      <c r="AK1164" s="13">
        <f>'Data Entry'!Z1164</f>
        <v>0</v>
      </c>
    </row>
    <row r="1165" spans="1:37">
      <c r="A1165" s="34">
        <f>'Data Entry'!A1165</f>
        <v>0</v>
      </c>
      <c r="B1165" s="34">
        <f>'Data Entry'!B1165</f>
        <v>0</v>
      </c>
      <c r="C1165" s="20">
        <f>IF('Data Entry'!C1165="red",1,IF('Data Entry'!C1165="blue",2,0))</f>
        <v>0</v>
      </c>
      <c r="D1165" s="22">
        <f>'Data Entry'!D1165</f>
        <v>0</v>
      </c>
      <c r="E1165" s="22">
        <f>'Data Entry'!E1165</f>
        <v>0</v>
      </c>
      <c r="F1165" s="22">
        <f>'Data Entry'!F1165</f>
        <v>0</v>
      </c>
      <c r="G1165" s="22">
        <f>'Data Entry'!G1165</f>
        <v>0</v>
      </c>
      <c r="H1165" s="22">
        <f>'Data Entry'!H1165</f>
        <v>0</v>
      </c>
      <c r="I1165" s="22">
        <f t="shared" si="306"/>
        <v>0</v>
      </c>
      <c r="J1165" s="22">
        <f t="shared" si="307"/>
        <v>0</v>
      </c>
      <c r="K1165" s="22">
        <f t="shared" si="308"/>
        <v>0</v>
      </c>
      <c r="L1165" s="22">
        <f t="shared" si="309"/>
        <v>0</v>
      </c>
      <c r="M1165" s="22">
        <f t="shared" si="310"/>
        <v>0</v>
      </c>
      <c r="N1165" s="22">
        <f t="shared" si="311"/>
        <v>0</v>
      </c>
      <c r="O1165" s="22">
        <f t="shared" si="312"/>
        <v>0</v>
      </c>
      <c r="P1165" s="35">
        <f>'Data Entry'!I1165</f>
        <v>0</v>
      </c>
      <c r="Q1165" s="35">
        <f>'Data Entry'!J1165</f>
        <v>0</v>
      </c>
      <c r="R1165" s="35">
        <f>'Data Entry'!K1165</f>
        <v>0</v>
      </c>
      <c r="S1165" s="35">
        <f>'Data Entry'!L1165</f>
        <v>0</v>
      </c>
      <c r="T1165" s="35">
        <f t="shared" si="313"/>
        <v>0</v>
      </c>
      <c r="U1165" s="35">
        <f t="shared" si="314"/>
        <v>0</v>
      </c>
      <c r="V1165" s="35" t="e">
        <f t="shared" si="315"/>
        <v>#DIV/0!</v>
      </c>
      <c r="W1165" s="35" t="e">
        <f t="shared" si="316"/>
        <v>#DIV/0!</v>
      </c>
      <c r="X1165" s="35">
        <f t="shared" si="317"/>
        <v>0</v>
      </c>
      <c r="Y1165" s="35">
        <f t="shared" si="318"/>
        <v>0</v>
      </c>
      <c r="Z1165" s="35">
        <f t="shared" si="319"/>
        <v>0</v>
      </c>
      <c r="AA1165" s="35">
        <f t="shared" si="320"/>
        <v>0</v>
      </c>
      <c r="AB1165" s="21">
        <f>'Data Entry'!S1165</f>
        <v>0</v>
      </c>
      <c r="AC1165" s="21">
        <f>'Data Entry'!T1165</f>
        <v>0</v>
      </c>
      <c r="AD1165" s="21">
        <f>'Data Entry'!U1165</f>
        <v>0</v>
      </c>
      <c r="AE1165" s="21">
        <f t="shared" si="321"/>
        <v>0</v>
      </c>
      <c r="AF1165" s="13">
        <f>'Data Entry'!V1165</f>
        <v>0</v>
      </c>
      <c r="AG1165" s="13">
        <f t="shared" si="322"/>
        <v>0</v>
      </c>
      <c r="AH1165" s="13">
        <f>'Data Entry'!W1165</f>
        <v>0</v>
      </c>
      <c r="AI1165" s="13">
        <f>'Data Entry'!X1165</f>
        <v>0</v>
      </c>
      <c r="AJ1165" s="13">
        <f>'Data Entry'!Y1165</f>
        <v>0</v>
      </c>
      <c r="AK1165" s="13">
        <f>'Data Entry'!Z1165</f>
        <v>0</v>
      </c>
    </row>
    <row r="1166" spans="1:37">
      <c r="A1166" s="34">
        <f>'Data Entry'!A1166</f>
        <v>0</v>
      </c>
      <c r="B1166" s="34">
        <f>'Data Entry'!B1166</f>
        <v>0</v>
      </c>
      <c r="C1166" s="20">
        <f>IF('Data Entry'!C1166="red",1,IF('Data Entry'!C1166="blue",2,0))</f>
        <v>0</v>
      </c>
      <c r="D1166" s="22">
        <f>'Data Entry'!D1166</f>
        <v>0</v>
      </c>
      <c r="E1166" s="22">
        <f>'Data Entry'!E1166</f>
        <v>0</v>
      </c>
      <c r="F1166" s="22">
        <f>'Data Entry'!F1166</f>
        <v>0</v>
      </c>
      <c r="G1166" s="22">
        <f>'Data Entry'!G1166</f>
        <v>0</v>
      </c>
      <c r="H1166" s="22">
        <f>'Data Entry'!H1166</f>
        <v>0</v>
      </c>
      <c r="I1166" s="22">
        <f t="shared" si="306"/>
        <v>0</v>
      </c>
      <c r="J1166" s="22">
        <f t="shared" si="307"/>
        <v>0</v>
      </c>
      <c r="K1166" s="22">
        <f t="shared" si="308"/>
        <v>0</v>
      </c>
      <c r="L1166" s="22">
        <f t="shared" si="309"/>
        <v>0</v>
      </c>
      <c r="M1166" s="22">
        <f t="shared" si="310"/>
        <v>0</v>
      </c>
      <c r="N1166" s="22">
        <f t="shared" si="311"/>
        <v>0</v>
      </c>
      <c r="O1166" s="22">
        <f t="shared" si="312"/>
        <v>0</v>
      </c>
      <c r="P1166" s="35">
        <f>'Data Entry'!I1166</f>
        <v>0</v>
      </c>
      <c r="Q1166" s="35">
        <f>'Data Entry'!J1166</f>
        <v>0</v>
      </c>
      <c r="R1166" s="35">
        <f>'Data Entry'!K1166</f>
        <v>0</v>
      </c>
      <c r="S1166" s="35">
        <f>'Data Entry'!L1166</f>
        <v>0</v>
      </c>
      <c r="T1166" s="35">
        <f t="shared" si="313"/>
        <v>0</v>
      </c>
      <c r="U1166" s="35">
        <f t="shared" si="314"/>
        <v>0</v>
      </c>
      <c r="V1166" s="35" t="e">
        <f t="shared" si="315"/>
        <v>#DIV/0!</v>
      </c>
      <c r="W1166" s="35" t="e">
        <f t="shared" si="316"/>
        <v>#DIV/0!</v>
      </c>
      <c r="X1166" s="35">
        <f t="shared" si="317"/>
        <v>0</v>
      </c>
      <c r="Y1166" s="35">
        <f t="shared" si="318"/>
        <v>0</v>
      </c>
      <c r="Z1166" s="35">
        <f t="shared" si="319"/>
        <v>0</v>
      </c>
      <c r="AA1166" s="35">
        <f t="shared" si="320"/>
        <v>0</v>
      </c>
      <c r="AB1166" s="21">
        <f>'Data Entry'!S1166</f>
        <v>0</v>
      </c>
      <c r="AC1166" s="21">
        <f>'Data Entry'!T1166</f>
        <v>0</v>
      </c>
      <c r="AD1166" s="21">
        <f>'Data Entry'!U1166</f>
        <v>0</v>
      </c>
      <c r="AE1166" s="21">
        <f t="shared" si="321"/>
        <v>0</v>
      </c>
      <c r="AF1166" s="13">
        <f>'Data Entry'!V1166</f>
        <v>0</v>
      </c>
      <c r="AG1166" s="13">
        <f t="shared" si="322"/>
        <v>0</v>
      </c>
      <c r="AH1166" s="13">
        <f>'Data Entry'!W1166</f>
        <v>0</v>
      </c>
      <c r="AI1166" s="13">
        <f>'Data Entry'!X1166</f>
        <v>0</v>
      </c>
      <c r="AJ1166" s="13">
        <f>'Data Entry'!Y1166</f>
        <v>0</v>
      </c>
      <c r="AK1166" s="13">
        <f>'Data Entry'!Z1166</f>
        <v>0</v>
      </c>
    </row>
    <row r="1167" spans="1:37">
      <c r="A1167" s="34">
        <f>'Data Entry'!A1167</f>
        <v>0</v>
      </c>
      <c r="B1167" s="34">
        <f>'Data Entry'!B1167</f>
        <v>0</v>
      </c>
      <c r="C1167" s="20">
        <f>IF('Data Entry'!C1167="red",1,IF('Data Entry'!C1167="blue",2,0))</f>
        <v>0</v>
      </c>
      <c r="D1167" s="22">
        <f>'Data Entry'!D1167</f>
        <v>0</v>
      </c>
      <c r="E1167" s="22">
        <f>'Data Entry'!E1167</f>
        <v>0</v>
      </c>
      <c r="F1167" s="22">
        <f>'Data Entry'!F1167</f>
        <v>0</v>
      </c>
      <c r="G1167" s="22">
        <f>'Data Entry'!G1167</f>
        <v>0</v>
      </c>
      <c r="H1167" s="22">
        <f>'Data Entry'!H1167</f>
        <v>0</v>
      </c>
      <c r="I1167" s="22">
        <f t="shared" si="306"/>
        <v>0</v>
      </c>
      <c r="J1167" s="22">
        <f t="shared" si="307"/>
        <v>0</v>
      </c>
      <c r="K1167" s="22">
        <f t="shared" si="308"/>
        <v>0</v>
      </c>
      <c r="L1167" s="22">
        <f t="shared" si="309"/>
        <v>0</v>
      </c>
      <c r="M1167" s="22">
        <f t="shared" si="310"/>
        <v>0</v>
      </c>
      <c r="N1167" s="22">
        <f t="shared" si="311"/>
        <v>0</v>
      </c>
      <c r="O1167" s="22">
        <f t="shared" si="312"/>
        <v>0</v>
      </c>
      <c r="P1167" s="35">
        <f>'Data Entry'!I1167</f>
        <v>0</v>
      </c>
      <c r="Q1167" s="35">
        <f>'Data Entry'!J1167</f>
        <v>0</v>
      </c>
      <c r="R1167" s="35">
        <f>'Data Entry'!K1167</f>
        <v>0</v>
      </c>
      <c r="S1167" s="35">
        <f>'Data Entry'!L1167</f>
        <v>0</v>
      </c>
      <c r="T1167" s="35">
        <f t="shared" si="313"/>
        <v>0</v>
      </c>
      <c r="U1167" s="35">
        <f t="shared" si="314"/>
        <v>0</v>
      </c>
      <c r="V1167" s="35" t="e">
        <f t="shared" si="315"/>
        <v>#DIV/0!</v>
      </c>
      <c r="W1167" s="35" t="e">
        <f t="shared" si="316"/>
        <v>#DIV/0!</v>
      </c>
      <c r="X1167" s="35">
        <f t="shared" si="317"/>
        <v>0</v>
      </c>
      <c r="Y1167" s="35">
        <f t="shared" si="318"/>
        <v>0</v>
      </c>
      <c r="Z1167" s="35">
        <f t="shared" si="319"/>
        <v>0</v>
      </c>
      <c r="AA1167" s="35">
        <f t="shared" si="320"/>
        <v>0</v>
      </c>
      <c r="AB1167" s="21">
        <f>'Data Entry'!S1167</f>
        <v>0</v>
      </c>
      <c r="AC1167" s="21">
        <f>'Data Entry'!T1167</f>
        <v>0</v>
      </c>
      <c r="AD1167" s="21">
        <f>'Data Entry'!U1167</f>
        <v>0</v>
      </c>
      <c r="AE1167" s="21">
        <f t="shared" si="321"/>
        <v>0</v>
      </c>
      <c r="AF1167" s="13">
        <f>'Data Entry'!V1167</f>
        <v>0</v>
      </c>
      <c r="AG1167" s="13">
        <f t="shared" si="322"/>
        <v>0</v>
      </c>
      <c r="AH1167" s="13">
        <f>'Data Entry'!W1167</f>
        <v>0</v>
      </c>
      <c r="AI1167" s="13">
        <f>'Data Entry'!X1167</f>
        <v>0</v>
      </c>
      <c r="AJ1167" s="13">
        <f>'Data Entry'!Y1167</f>
        <v>0</v>
      </c>
      <c r="AK1167" s="13">
        <f>'Data Entry'!Z1167</f>
        <v>0</v>
      </c>
    </row>
    <row r="1168" spans="1:37">
      <c r="A1168" s="34">
        <f>'Data Entry'!A1168</f>
        <v>0</v>
      </c>
      <c r="B1168" s="34">
        <f>'Data Entry'!B1168</f>
        <v>0</v>
      </c>
      <c r="C1168" s="20">
        <f>IF('Data Entry'!C1168="red",1,IF('Data Entry'!C1168="blue",2,0))</f>
        <v>0</v>
      </c>
      <c r="D1168" s="22">
        <f>'Data Entry'!D1168</f>
        <v>0</v>
      </c>
      <c r="E1168" s="22">
        <f>'Data Entry'!E1168</f>
        <v>0</v>
      </c>
      <c r="F1168" s="22">
        <f>'Data Entry'!F1168</f>
        <v>0</v>
      </c>
      <c r="G1168" s="22">
        <f>'Data Entry'!G1168</f>
        <v>0</v>
      </c>
      <c r="H1168" s="22">
        <f>'Data Entry'!H1168</f>
        <v>0</v>
      </c>
      <c r="I1168" s="22">
        <f t="shared" si="306"/>
        <v>0</v>
      </c>
      <c r="J1168" s="22">
        <f t="shared" si="307"/>
        <v>0</v>
      </c>
      <c r="K1168" s="22">
        <f t="shared" si="308"/>
        <v>0</v>
      </c>
      <c r="L1168" s="22">
        <f t="shared" si="309"/>
        <v>0</v>
      </c>
      <c r="M1168" s="22">
        <f t="shared" si="310"/>
        <v>0</v>
      </c>
      <c r="N1168" s="22">
        <f t="shared" si="311"/>
        <v>0</v>
      </c>
      <c r="O1168" s="22">
        <f t="shared" si="312"/>
        <v>0</v>
      </c>
      <c r="P1168" s="35">
        <f>'Data Entry'!I1168</f>
        <v>0</v>
      </c>
      <c r="Q1168" s="35">
        <f>'Data Entry'!J1168</f>
        <v>0</v>
      </c>
      <c r="R1168" s="35">
        <f>'Data Entry'!K1168</f>
        <v>0</v>
      </c>
      <c r="S1168" s="35">
        <f>'Data Entry'!L1168</f>
        <v>0</v>
      </c>
      <c r="T1168" s="35">
        <f t="shared" si="313"/>
        <v>0</v>
      </c>
      <c r="U1168" s="35">
        <f t="shared" si="314"/>
        <v>0</v>
      </c>
      <c r="V1168" s="35" t="e">
        <f t="shared" si="315"/>
        <v>#DIV/0!</v>
      </c>
      <c r="W1168" s="35" t="e">
        <f t="shared" si="316"/>
        <v>#DIV/0!</v>
      </c>
      <c r="X1168" s="35">
        <f t="shared" si="317"/>
        <v>0</v>
      </c>
      <c r="Y1168" s="35">
        <f t="shared" si="318"/>
        <v>0</v>
      </c>
      <c r="Z1168" s="35">
        <f t="shared" si="319"/>
        <v>0</v>
      </c>
      <c r="AA1168" s="35">
        <f t="shared" si="320"/>
        <v>0</v>
      </c>
      <c r="AB1168" s="21">
        <f>'Data Entry'!S1168</f>
        <v>0</v>
      </c>
      <c r="AC1168" s="21">
        <f>'Data Entry'!T1168</f>
        <v>0</v>
      </c>
      <c r="AD1168" s="21">
        <f>'Data Entry'!U1168</f>
        <v>0</v>
      </c>
      <c r="AE1168" s="21">
        <f t="shared" si="321"/>
        <v>0</v>
      </c>
      <c r="AF1168" s="13">
        <f>'Data Entry'!V1168</f>
        <v>0</v>
      </c>
      <c r="AG1168" s="13">
        <f t="shared" si="322"/>
        <v>0</v>
      </c>
      <c r="AH1168" s="13">
        <f>'Data Entry'!W1168</f>
        <v>0</v>
      </c>
      <c r="AI1168" s="13">
        <f>'Data Entry'!X1168</f>
        <v>0</v>
      </c>
      <c r="AJ1168" s="13">
        <f>'Data Entry'!Y1168</f>
        <v>0</v>
      </c>
      <c r="AK1168" s="13">
        <f>'Data Entry'!Z1168</f>
        <v>0</v>
      </c>
    </row>
    <row r="1169" spans="1:37">
      <c r="A1169" s="34">
        <f>'Data Entry'!A1169</f>
        <v>0</v>
      </c>
      <c r="B1169" s="34">
        <f>'Data Entry'!B1169</f>
        <v>0</v>
      </c>
      <c r="C1169" s="20">
        <f>IF('Data Entry'!C1169="red",1,IF('Data Entry'!C1169="blue",2,0))</f>
        <v>0</v>
      </c>
      <c r="D1169" s="22">
        <f>'Data Entry'!D1169</f>
        <v>0</v>
      </c>
      <c r="E1169" s="22">
        <f>'Data Entry'!E1169</f>
        <v>0</v>
      </c>
      <c r="F1169" s="22">
        <f>'Data Entry'!F1169</f>
        <v>0</v>
      </c>
      <c r="G1169" s="22">
        <f>'Data Entry'!G1169</f>
        <v>0</v>
      </c>
      <c r="H1169" s="22">
        <f>'Data Entry'!H1169</f>
        <v>0</v>
      </c>
      <c r="I1169" s="22">
        <f t="shared" si="306"/>
        <v>0</v>
      </c>
      <c r="J1169" s="22">
        <f t="shared" si="307"/>
        <v>0</v>
      </c>
      <c r="K1169" s="22">
        <f t="shared" si="308"/>
        <v>0</v>
      </c>
      <c r="L1169" s="22">
        <f t="shared" si="309"/>
        <v>0</v>
      </c>
      <c r="M1169" s="22">
        <f t="shared" si="310"/>
        <v>0</v>
      </c>
      <c r="N1169" s="22">
        <f t="shared" si="311"/>
        <v>0</v>
      </c>
      <c r="O1169" s="22">
        <f t="shared" si="312"/>
        <v>0</v>
      </c>
      <c r="P1169" s="35">
        <f>'Data Entry'!I1169</f>
        <v>0</v>
      </c>
      <c r="Q1169" s="35">
        <f>'Data Entry'!J1169</f>
        <v>0</v>
      </c>
      <c r="R1169" s="35">
        <f>'Data Entry'!K1169</f>
        <v>0</v>
      </c>
      <c r="S1169" s="35">
        <f>'Data Entry'!L1169</f>
        <v>0</v>
      </c>
      <c r="T1169" s="35">
        <f t="shared" si="313"/>
        <v>0</v>
      </c>
      <c r="U1169" s="35">
        <f t="shared" si="314"/>
        <v>0</v>
      </c>
      <c r="V1169" s="35" t="e">
        <f t="shared" si="315"/>
        <v>#DIV/0!</v>
      </c>
      <c r="W1169" s="35" t="e">
        <f t="shared" si="316"/>
        <v>#DIV/0!</v>
      </c>
      <c r="X1169" s="35">
        <f t="shared" si="317"/>
        <v>0</v>
      </c>
      <c r="Y1169" s="35">
        <f t="shared" si="318"/>
        <v>0</v>
      </c>
      <c r="Z1169" s="35">
        <f t="shared" si="319"/>
        <v>0</v>
      </c>
      <c r="AA1169" s="35">
        <f t="shared" si="320"/>
        <v>0</v>
      </c>
      <c r="AB1169" s="21">
        <f>'Data Entry'!S1169</f>
        <v>0</v>
      </c>
      <c r="AC1169" s="21">
        <f>'Data Entry'!T1169</f>
        <v>0</v>
      </c>
      <c r="AD1169" s="21">
        <f>'Data Entry'!U1169</f>
        <v>0</v>
      </c>
      <c r="AE1169" s="21">
        <f t="shared" si="321"/>
        <v>0</v>
      </c>
      <c r="AF1169" s="13">
        <f>'Data Entry'!V1169</f>
        <v>0</v>
      </c>
      <c r="AG1169" s="13">
        <f t="shared" si="322"/>
        <v>0</v>
      </c>
      <c r="AH1169" s="13">
        <f>'Data Entry'!W1169</f>
        <v>0</v>
      </c>
      <c r="AI1169" s="13">
        <f>'Data Entry'!X1169</f>
        <v>0</v>
      </c>
      <c r="AJ1169" s="13">
        <f>'Data Entry'!Y1169</f>
        <v>0</v>
      </c>
      <c r="AK1169" s="13">
        <f>'Data Entry'!Z1169</f>
        <v>0</v>
      </c>
    </row>
    <row r="1170" spans="1:37">
      <c r="A1170" s="34">
        <f>'Data Entry'!A1170</f>
        <v>0</v>
      </c>
      <c r="B1170" s="34">
        <f>'Data Entry'!B1170</f>
        <v>0</v>
      </c>
      <c r="C1170" s="20">
        <f>IF('Data Entry'!C1170="red",1,IF('Data Entry'!C1170="blue",2,0))</f>
        <v>0</v>
      </c>
      <c r="D1170" s="22">
        <f>'Data Entry'!D1170</f>
        <v>0</v>
      </c>
      <c r="E1170" s="22">
        <f>'Data Entry'!E1170</f>
        <v>0</v>
      </c>
      <c r="F1170" s="22">
        <f>'Data Entry'!F1170</f>
        <v>0</v>
      </c>
      <c r="G1170" s="22">
        <f>'Data Entry'!G1170</f>
        <v>0</v>
      </c>
      <c r="H1170" s="22">
        <f>'Data Entry'!H1170</f>
        <v>0</v>
      </c>
      <c r="I1170" s="22">
        <f t="shared" si="306"/>
        <v>0</v>
      </c>
      <c r="J1170" s="22">
        <f t="shared" si="307"/>
        <v>0</v>
      </c>
      <c r="K1170" s="22">
        <f t="shared" si="308"/>
        <v>0</v>
      </c>
      <c r="L1170" s="22">
        <f t="shared" si="309"/>
        <v>0</v>
      </c>
      <c r="M1170" s="22">
        <f t="shared" si="310"/>
        <v>0</v>
      </c>
      <c r="N1170" s="22">
        <f t="shared" si="311"/>
        <v>0</v>
      </c>
      <c r="O1170" s="22">
        <f t="shared" si="312"/>
        <v>0</v>
      </c>
      <c r="P1170" s="35">
        <f>'Data Entry'!I1170</f>
        <v>0</v>
      </c>
      <c r="Q1170" s="35">
        <f>'Data Entry'!J1170</f>
        <v>0</v>
      </c>
      <c r="R1170" s="35">
        <f>'Data Entry'!K1170</f>
        <v>0</v>
      </c>
      <c r="S1170" s="35">
        <f>'Data Entry'!L1170</f>
        <v>0</v>
      </c>
      <c r="T1170" s="35">
        <f t="shared" si="313"/>
        <v>0</v>
      </c>
      <c r="U1170" s="35">
        <f t="shared" si="314"/>
        <v>0</v>
      </c>
      <c r="V1170" s="35" t="e">
        <f t="shared" si="315"/>
        <v>#DIV/0!</v>
      </c>
      <c r="W1170" s="35" t="e">
        <f t="shared" si="316"/>
        <v>#DIV/0!</v>
      </c>
      <c r="X1170" s="35">
        <f t="shared" si="317"/>
        <v>0</v>
      </c>
      <c r="Y1170" s="35">
        <f t="shared" si="318"/>
        <v>0</v>
      </c>
      <c r="Z1170" s="35">
        <f t="shared" si="319"/>
        <v>0</v>
      </c>
      <c r="AA1170" s="35">
        <f t="shared" si="320"/>
        <v>0</v>
      </c>
      <c r="AB1170" s="21">
        <f>'Data Entry'!S1170</f>
        <v>0</v>
      </c>
      <c r="AC1170" s="21">
        <f>'Data Entry'!T1170</f>
        <v>0</v>
      </c>
      <c r="AD1170" s="21">
        <f>'Data Entry'!U1170</f>
        <v>0</v>
      </c>
      <c r="AE1170" s="21">
        <f t="shared" si="321"/>
        <v>0</v>
      </c>
      <c r="AF1170" s="13">
        <f>'Data Entry'!V1170</f>
        <v>0</v>
      </c>
      <c r="AG1170" s="13">
        <f t="shared" si="322"/>
        <v>0</v>
      </c>
      <c r="AH1170" s="13">
        <f>'Data Entry'!W1170</f>
        <v>0</v>
      </c>
      <c r="AI1170" s="13">
        <f>'Data Entry'!X1170</f>
        <v>0</v>
      </c>
      <c r="AJ1170" s="13">
        <f>'Data Entry'!Y1170</f>
        <v>0</v>
      </c>
      <c r="AK1170" s="13">
        <f>'Data Entry'!Z1170</f>
        <v>0</v>
      </c>
    </row>
    <row r="1171" spans="1:37">
      <c r="A1171" s="34">
        <f>'Data Entry'!A1171</f>
        <v>0</v>
      </c>
      <c r="B1171" s="34">
        <f>'Data Entry'!B1171</f>
        <v>0</v>
      </c>
      <c r="C1171" s="20">
        <f>IF('Data Entry'!C1171="red",1,IF('Data Entry'!C1171="blue",2,0))</f>
        <v>0</v>
      </c>
      <c r="D1171" s="22">
        <f>'Data Entry'!D1171</f>
        <v>0</v>
      </c>
      <c r="E1171" s="22">
        <f>'Data Entry'!E1171</f>
        <v>0</v>
      </c>
      <c r="F1171" s="22">
        <f>'Data Entry'!F1171</f>
        <v>0</v>
      </c>
      <c r="G1171" s="22">
        <f>'Data Entry'!G1171</f>
        <v>0</v>
      </c>
      <c r="H1171" s="22">
        <f>'Data Entry'!H1171</f>
        <v>0</v>
      </c>
      <c r="I1171" s="22">
        <f t="shared" si="306"/>
        <v>0</v>
      </c>
      <c r="J1171" s="22">
        <f t="shared" si="307"/>
        <v>0</v>
      </c>
      <c r="K1171" s="22">
        <f t="shared" si="308"/>
        <v>0</v>
      </c>
      <c r="L1171" s="22">
        <f t="shared" si="309"/>
        <v>0</v>
      </c>
      <c r="M1171" s="22">
        <f t="shared" si="310"/>
        <v>0</v>
      </c>
      <c r="N1171" s="22">
        <f t="shared" si="311"/>
        <v>0</v>
      </c>
      <c r="O1171" s="22">
        <f t="shared" si="312"/>
        <v>0</v>
      </c>
      <c r="P1171" s="35">
        <f>'Data Entry'!I1171</f>
        <v>0</v>
      </c>
      <c r="Q1171" s="35">
        <f>'Data Entry'!J1171</f>
        <v>0</v>
      </c>
      <c r="R1171" s="35">
        <f>'Data Entry'!K1171</f>
        <v>0</v>
      </c>
      <c r="S1171" s="35">
        <f>'Data Entry'!L1171</f>
        <v>0</v>
      </c>
      <c r="T1171" s="35">
        <f t="shared" si="313"/>
        <v>0</v>
      </c>
      <c r="U1171" s="35">
        <f t="shared" si="314"/>
        <v>0</v>
      </c>
      <c r="V1171" s="35" t="e">
        <f t="shared" si="315"/>
        <v>#DIV/0!</v>
      </c>
      <c r="W1171" s="35" t="e">
        <f t="shared" si="316"/>
        <v>#DIV/0!</v>
      </c>
      <c r="X1171" s="35">
        <f t="shared" si="317"/>
        <v>0</v>
      </c>
      <c r="Y1171" s="35">
        <f t="shared" si="318"/>
        <v>0</v>
      </c>
      <c r="Z1171" s="35">
        <f t="shared" si="319"/>
        <v>0</v>
      </c>
      <c r="AA1171" s="35">
        <f t="shared" si="320"/>
        <v>0</v>
      </c>
      <c r="AB1171" s="21">
        <f>'Data Entry'!S1171</f>
        <v>0</v>
      </c>
      <c r="AC1171" s="21">
        <f>'Data Entry'!T1171</f>
        <v>0</v>
      </c>
      <c r="AD1171" s="21">
        <f>'Data Entry'!U1171</f>
        <v>0</v>
      </c>
      <c r="AE1171" s="21">
        <f t="shared" si="321"/>
        <v>0</v>
      </c>
      <c r="AF1171" s="13">
        <f>'Data Entry'!V1171</f>
        <v>0</v>
      </c>
      <c r="AG1171" s="13">
        <f t="shared" si="322"/>
        <v>0</v>
      </c>
      <c r="AH1171" s="13">
        <f>'Data Entry'!W1171</f>
        <v>0</v>
      </c>
      <c r="AI1171" s="13">
        <f>'Data Entry'!X1171</f>
        <v>0</v>
      </c>
      <c r="AJ1171" s="13">
        <f>'Data Entry'!Y1171</f>
        <v>0</v>
      </c>
      <c r="AK1171" s="13">
        <f>'Data Entry'!Z1171</f>
        <v>0</v>
      </c>
    </row>
    <row r="1172" spans="1:37">
      <c r="A1172" s="34">
        <f>'Data Entry'!A1172</f>
        <v>0</v>
      </c>
      <c r="B1172" s="34">
        <f>'Data Entry'!B1172</f>
        <v>0</v>
      </c>
      <c r="C1172" s="20">
        <f>IF('Data Entry'!C1172="red",1,IF('Data Entry'!C1172="blue",2,0))</f>
        <v>0</v>
      </c>
      <c r="D1172" s="22">
        <f>'Data Entry'!D1172</f>
        <v>0</v>
      </c>
      <c r="E1172" s="22">
        <f>'Data Entry'!E1172</f>
        <v>0</v>
      </c>
      <c r="F1172" s="22">
        <f>'Data Entry'!F1172</f>
        <v>0</v>
      </c>
      <c r="G1172" s="22">
        <f>'Data Entry'!G1172</f>
        <v>0</v>
      </c>
      <c r="H1172" s="22">
        <f>'Data Entry'!H1172</f>
        <v>0</v>
      </c>
      <c r="I1172" s="22">
        <f t="shared" si="306"/>
        <v>0</v>
      </c>
      <c r="J1172" s="22">
        <f t="shared" si="307"/>
        <v>0</v>
      </c>
      <c r="K1172" s="22">
        <f t="shared" si="308"/>
        <v>0</v>
      </c>
      <c r="L1172" s="22">
        <f t="shared" si="309"/>
        <v>0</v>
      </c>
      <c r="M1172" s="22">
        <f t="shared" si="310"/>
        <v>0</v>
      </c>
      <c r="N1172" s="22">
        <f t="shared" si="311"/>
        <v>0</v>
      </c>
      <c r="O1172" s="22">
        <f t="shared" si="312"/>
        <v>0</v>
      </c>
      <c r="P1172" s="35">
        <f>'Data Entry'!I1172</f>
        <v>0</v>
      </c>
      <c r="Q1172" s="35">
        <f>'Data Entry'!J1172</f>
        <v>0</v>
      </c>
      <c r="R1172" s="35">
        <f>'Data Entry'!K1172</f>
        <v>0</v>
      </c>
      <c r="S1172" s="35">
        <f>'Data Entry'!L1172</f>
        <v>0</v>
      </c>
      <c r="T1172" s="35">
        <f t="shared" si="313"/>
        <v>0</v>
      </c>
      <c r="U1172" s="35">
        <f t="shared" si="314"/>
        <v>0</v>
      </c>
      <c r="V1172" s="35" t="e">
        <f t="shared" si="315"/>
        <v>#DIV/0!</v>
      </c>
      <c r="W1172" s="35" t="e">
        <f t="shared" si="316"/>
        <v>#DIV/0!</v>
      </c>
      <c r="X1172" s="35">
        <f t="shared" si="317"/>
        <v>0</v>
      </c>
      <c r="Y1172" s="35">
        <f t="shared" si="318"/>
        <v>0</v>
      </c>
      <c r="Z1172" s="35">
        <f t="shared" si="319"/>
        <v>0</v>
      </c>
      <c r="AA1172" s="35">
        <f t="shared" si="320"/>
        <v>0</v>
      </c>
      <c r="AB1172" s="21">
        <f>'Data Entry'!S1172</f>
        <v>0</v>
      </c>
      <c r="AC1172" s="21">
        <f>'Data Entry'!T1172</f>
        <v>0</v>
      </c>
      <c r="AD1172" s="21">
        <f>'Data Entry'!U1172</f>
        <v>0</v>
      </c>
      <c r="AE1172" s="21">
        <f t="shared" si="321"/>
        <v>0</v>
      </c>
      <c r="AF1172" s="13">
        <f>'Data Entry'!V1172</f>
        <v>0</v>
      </c>
      <c r="AG1172" s="13">
        <f t="shared" si="322"/>
        <v>0</v>
      </c>
      <c r="AH1172" s="13">
        <f>'Data Entry'!W1172</f>
        <v>0</v>
      </c>
      <c r="AI1172" s="13">
        <f>'Data Entry'!X1172</f>
        <v>0</v>
      </c>
      <c r="AJ1172" s="13">
        <f>'Data Entry'!Y1172</f>
        <v>0</v>
      </c>
      <c r="AK1172" s="13">
        <f>'Data Entry'!Z1172</f>
        <v>0</v>
      </c>
    </row>
    <row r="1173" spans="1:37">
      <c r="A1173" s="34">
        <f>'Data Entry'!A1173</f>
        <v>0</v>
      </c>
      <c r="B1173" s="34">
        <f>'Data Entry'!B1173</f>
        <v>0</v>
      </c>
      <c r="C1173" s="20">
        <f>IF('Data Entry'!C1173="red",1,IF('Data Entry'!C1173="blue",2,0))</f>
        <v>0</v>
      </c>
      <c r="D1173" s="22">
        <f>'Data Entry'!D1173</f>
        <v>0</v>
      </c>
      <c r="E1173" s="22">
        <f>'Data Entry'!E1173</f>
        <v>0</v>
      </c>
      <c r="F1173" s="22">
        <f>'Data Entry'!F1173</f>
        <v>0</v>
      </c>
      <c r="G1173" s="22">
        <f>'Data Entry'!G1173</f>
        <v>0</v>
      </c>
      <c r="H1173" s="22">
        <f>'Data Entry'!H1173</f>
        <v>0</v>
      </c>
      <c r="I1173" s="22">
        <f t="shared" si="306"/>
        <v>0</v>
      </c>
      <c r="J1173" s="22">
        <f t="shared" si="307"/>
        <v>0</v>
      </c>
      <c r="K1173" s="22">
        <f t="shared" si="308"/>
        <v>0</v>
      </c>
      <c r="L1173" s="22">
        <f t="shared" si="309"/>
        <v>0</v>
      </c>
      <c r="M1173" s="22">
        <f t="shared" si="310"/>
        <v>0</v>
      </c>
      <c r="N1173" s="22">
        <f t="shared" si="311"/>
        <v>0</v>
      </c>
      <c r="O1173" s="22">
        <f t="shared" si="312"/>
        <v>0</v>
      </c>
      <c r="P1173" s="35">
        <f>'Data Entry'!I1173</f>
        <v>0</v>
      </c>
      <c r="Q1173" s="35">
        <f>'Data Entry'!J1173</f>
        <v>0</v>
      </c>
      <c r="R1173" s="35">
        <f>'Data Entry'!K1173</f>
        <v>0</v>
      </c>
      <c r="S1173" s="35">
        <f>'Data Entry'!L1173</f>
        <v>0</v>
      </c>
      <c r="T1173" s="35">
        <f t="shared" si="313"/>
        <v>0</v>
      </c>
      <c r="U1173" s="35">
        <f t="shared" si="314"/>
        <v>0</v>
      </c>
      <c r="V1173" s="35" t="e">
        <f t="shared" si="315"/>
        <v>#DIV/0!</v>
      </c>
      <c r="W1173" s="35" t="e">
        <f t="shared" si="316"/>
        <v>#DIV/0!</v>
      </c>
      <c r="X1173" s="35">
        <f t="shared" si="317"/>
        <v>0</v>
      </c>
      <c r="Y1173" s="35">
        <f t="shared" si="318"/>
        <v>0</v>
      </c>
      <c r="Z1173" s="35">
        <f t="shared" si="319"/>
        <v>0</v>
      </c>
      <c r="AA1173" s="35">
        <f t="shared" si="320"/>
        <v>0</v>
      </c>
      <c r="AB1173" s="21">
        <f>'Data Entry'!S1173</f>
        <v>0</v>
      </c>
      <c r="AC1173" s="21">
        <f>'Data Entry'!T1173</f>
        <v>0</v>
      </c>
      <c r="AD1173" s="21">
        <f>'Data Entry'!U1173</f>
        <v>0</v>
      </c>
      <c r="AE1173" s="21">
        <f t="shared" si="321"/>
        <v>0</v>
      </c>
      <c r="AF1173" s="13">
        <f>'Data Entry'!V1173</f>
        <v>0</v>
      </c>
      <c r="AG1173" s="13">
        <f t="shared" si="322"/>
        <v>0</v>
      </c>
      <c r="AH1173" s="13">
        <f>'Data Entry'!W1173</f>
        <v>0</v>
      </c>
      <c r="AI1173" s="13">
        <f>'Data Entry'!X1173</f>
        <v>0</v>
      </c>
      <c r="AJ1173" s="13">
        <f>'Data Entry'!Y1173</f>
        <v>0</v>
      </c>
      <c r="AK1173" s="13">
        <f>'Data Entry'!Z1173</f>
        <v>0</v>
      </c>
    </row>
    <row r="1174" spans="1:37">
      <c r="A1174" s="34">
        <f>'Data Entry'!A1174</f>
        <v>0</v>
      </c>
      <c r="B1174" s="34">
        <f>'Data Entry'!B1174</f>
        <v>0</v>
      </c>
      <c r="C1174" s="20">
        <f>IF('Data Entry'!C1174="red",1,IF('Data Entry'!C1174="blue",2,0))</f>
        <v>0</v>
      </c>
      <c r="D1174" s="22">
        <f>'Data Entry'!D1174</f>
        <v>0</v>
      </c>
      <c r="E1174" s="22">
        <f>'Data Entry'!E1174</f>
        <v>0</v>
      </c>
      <c r="F1174" s="22">
        <f>'Data Entry'!F1174</f>
        <v>0</v>
      </c>
      <c r="G1174" s="22">
        <f>'Data Entry'!G1174</f>
        <v>0</v>
      </c>
      <c r="H1174" s="22">
        <f>'Data Entry'!H1174</f>
        <v>0</v>
      </c>
      <c r="I1174" s="22">
        <f t="shared" si="306"/>
        <v>0</v>
      </c>
      <c r="J1174" s="22">
        <f t="shared" si="307"/>
        <v>0</v>
      </c>
      <c r="K1174" s="22">
        <f t="shared" si="308"/>
        <v>0</v>
      </c>
      <c r="L1174" s="22">
        <f t="shared" si="309"/>
        <v>0</v>
      </c>
      <c r="M1174" s="22">
        <f t="shared" si="310"/>
        <v>0</v>
      </c>
      <c r="N1174" s="22">
        <f t="shared" si="311"/>
        <v>0</v>
      </c>
      <c r="O1174" s="22">
        <f t="shared" si="312"/>
        <v>0</v>
      </c>
      <c r="P1174" s="35">
        <f>'Data Entry'!I1174</f>
        <v>0</v>
      </c>
      <c r="Q1174" s="35">
        <f>'Data Entry'!J1174</f>
        <v>0</v>
      </c>
      <c r="R1174" s="35">
        <f>'Data Entry'!K1174</f>
        <v>0</v>
      </c>
      <c r="S1174" s="35">
        <f>'Data Entry'!L1174</f>
        <v>0</v>
      </c>
      <c r="T1174" s="35">
        <f t="shared" si="313"/>
        <v>0</v>
      </c>
      <c r="U1174" s="35">
        <f t="shared" si="314"/>
        <v>0</v>
      </c>
      <c r="V1174" s="35" t="e">
        <f t="shared" si="315"/>
        <v>#DIV/0!</v>
      </c>
      <c r="W1174" s="35" t="e">
        <f t="shared" si="316"/>
        <v>#DIV/0!</v>
      </c>
      <c r="X1174" s="35">
        <f t="shared" si="317"/>
        <v>0</v>
      </c>
      <c r="Y1174" s="35">
        <f t="shared" si="318"/>
        <v>0</v>
      </c>
      <c r="Z1174" s="35">
        <f t="shared" si="319"/>
        <v>0</v>
      </c>
      <c r="AA1174" s="35">
        <f t="shared" si="320"/>
        <v>0</v>
      </c>
      <c r="AB1174" s="21">
        <f>'Data Entry'!S1174</f>
        <v>0</v>
      </c>
      <c r="AC1174" s="21">
        <f>'Data Entry'!T1174</f>
        <v>0</v>
      </c>
      <c r="AD1174" s="21">
        <f>'Data Entry'!U1174</f>
        <v>0</v>
      </c>
      <c r="AE1174" s="21">
        <f t="shared" si="321"/>
        <v>0</v>
      </c>
      <c r="AF1174" s="13">
        <f>'Data Entry'!V1174</f>
        <v>0</v>
      </c>
      <c r="AG1174" s="13">
        <f t="shared" si="322"/>
        <v>0</v>
      </c>
      <c r="AH1174" s="13">
        <f>'Data Entry'!W1174</f>
        <v>0</v>
      </c>
      <c r="AI1174" s="13">
        <f>'Data Entry'!X1174</f>
        <v>0</v>
      </c>
      <c r="AJ1174" s="13">
        <f>'Data Entry'!Y1174</f>
        <v>0</v>
      </c>
      <c r="AK1174" s="13">
        <f>'Data Entry'!Z1174</f>
        <v>0</v>
      </c>
    </row>
    <row r="1175" spans="1:37">
      <c r="A1175" s="34">
        <f>'Data Entry'!A1175</f>
        <v>0</v>
      </c>
      <c r="B1175" s="34">
        <f>'Data Entry'!B1175</f>
        <v>0</v>
      </c>
      <c r="C1175" s="20">
        <f>IF('Data Entry'!C1175="red",1,IF('Data Entry'!C1175="blue",2,0))</f>
        <v>0</v>
      </c>
      <c r="D1175" s="22">
        <f>'Data Entry'!D1175</f>
        <v>0</v>
      </c>
      <c r="E1175" s="22">
        <f>'Data Entry'!E1175</f>
        <v>0</v>
      </c>
      <c r="F1175" s="22">
        <f>'Data Entry'!F1175</f>
        <v>0</v>
      </c>
      <c r="G1175" s="22">
        <f>'Data Entry'!G1175</f>
        <v>0</v>
      </c>
      <c r="H1175" s="22">
        <f>'Data Entry'!H1175</f>
        <v>0</v>
      </c>
      <c r="I1175" s="22">
        <f t="shared" si="306"/>
        <v>0</v>
      </c>
      <c r="J1175" s="22">
        <f t="shared" si="307"/>
        <v>0</v>
      </c>
      <c r="K1175" s="22">
        <f t="shared" si="308"/>
        <v>0</v>
      </c>
      <c r="L1175" s="22">
        <f t="shared" si="309"/>
        <v>0</v>
      </c>
      <c r="M1175" s="22">
        <f t="shared" si="310"/>
        <v>0</v>
      </c>
      <c r="N1175" s="22">
        <f t="shared" si="311"/>
        <v>0</v>
      </c>
      <c r="O1175" s="22">
        <f t="shared" si="312"/>
        <v>0</v>
      </c>
      <c r="P1175" s="35">
        <f>'Data Entry'!I1175</f>
        <v>0</v>
      </c>
      <c r="Q1175" s="35">
        <f>'Data Entry'!J1175</f>
        <v>0</v>
      </c>
      <c r="R1175" s="35">
        <f>'Data Entry'!K1175</f>
        <v>0</v>
      </c>
      <c r="S1175" s="35">
        <f>'Data Entry'!L1175</f>
        <v>0</v>
      </c>
      <c r="T1175" s="35">
        <f t="shared" si="313"/>
        <v>0</v>
      </c>
      <c r="U1175" s="35">
        <f t="shared" si="314"/>
        <v>0</v>
      </c>
      <c r="V1175" s="35" t="e">
        <f t="shared" si="315"/>
        <v>#DIV/0!</v>
      </c>
      <c r="W1175" s="35" t="e">
        <f t="shared" si="316"/>
        <v>#DIV/0!</v>
      </c>
      <c r="X1175" s="35">
        <f t="shared" si="317"/>
        <v>0</v>
      </c>
      <c r="Y1175" s="35">
        <f t="shared" si="318"/>
        <v>0</v>
      </c>
      <c r="Z1175" s="35">
        <f t="shared" si="319"/>
        <v>0</v>
      </c>
      <c r="AA1175" s="35">
        <f t="shared" si="320"/>
        <v>0</v>
      </c>
      <c r="AB1175" s="21">
        <f>'Data Entry'!S1175</f>
        <v>0</v>
      </c>
      <c r="AC1175" s="21">
        <f>'Data Entry'!T1175</f>
        <v>0</v>
      </c>
      <c r="AD1175" s="21">
        <f>'Data Entry'!U1175</f>
        <v>0</v>
      </c>
      <c r="AE1175" s="21">
        <f t="shared" si="321"/>
        <v>0</v>
      </c>
      <c r="AF1175" s="13">
        <f>'Data Entry'!V1175</f>
        <v>0</v>
      </c>
      <c r="AG1175" s="13">
        <f t="shared" si="322"/>
        <v>0</v>
      </c>
      <c r="AH1175" s="13">
        <f>'Data Entry'!W1175</f>
        <v>0</v>
      </c>
      <c r="AI1175" s="13">
        <f>'Data Entry'!X1175</f>
        <v>0</v>
      </c>
      <c r="AJ1175" s="13">
        <f>'Data Entry'!Y1175</f>
        <v>0</v>
      </c>
      <c r="AK1175" s="13">
        <f>'Data Entry'!Z1175</f>
        <v>0</v>
      </c>
    </row>
    <row r="1176" spans="1:37">
      <c r="A1176" s="34">
        <f>'Data Entry'!A1176</f>
        <v>0</v>
      </c>
      <c r="B1176" s="34">
        <f>'Data Entry'!B1176</f>
        <v>0</v>
      </c>
      <c r="C1176" s="20">
        <f>IF('Data Entry'!C1176="red",1,IF('Data Entry'!C1176="blue",2,0))</f>
        <v>0</v>
      </c>
      <c r="D1176" s="22">
        <f>'Data Entry'!D1176</f>
        <v>0</v>
      </c>
      <c r="E1176" s="22">
        <f>'Data Entry'!E1176</f>
        <v>0</v>
      </c>
      <c r="F1176" s="22">
        <f>'Data Entry'!F1176</f>
        <v>0</v>
      </c>
      <c r="G1176" s="22">
        <f>'Data Entry'!G1176</f>
        <v>0</v>
      </c>
      <c r="H1176" s="22">
        <f>'Data Entry'!H1176</f>
        <v>0</v>
      </c>
      <c r="I1176" s="22">
        <f t="shared" si="306"/>
        <v>0</v>
      </c>
      <c r="J1176" s="22">
        <f t="shared" si="307"/>
        <v>0</v>
      </c>
      <c r="K1176" s="22">
        <f t="shared" si="308"/>
        <v>0</v>
      </c>
      <c r="L1176" s="22">
        <f t="shared" si="309"/>
        <v>0</v>
      </c>
      <c r="M1176" s="22">
        <f t="shared" si="310"/>
        <v>0</v>
      </c>
      <c r="N1176" s="22">
        <f t="shared" si="311"/>
        <v>0</v>
      </c>
      <c r="O1176" s="22">
        <f t="shared" si="312"/>
        <v>0</v>
      </c>
      <c r="P1176" s="35">
        <f>'Data Entry'!I1176</f>
        <v>0</v>
      </c>
      <c r="Q1176" s="35">
        <f>'Data Entry'!J1176</f>
        <v>0</v>
      </c>
      <c r="R1176" s="35">
        <f>'Data Entry'!K1176</f>
        <v>0</v>
      </c>
      <c r="S1176" s="35">
        <f>'Data Entry'!L1176</f>
        <v>0</v>
      </c>
      <c r="T1176" s="35">
        <f t="shared" si="313"/>
        <v>0</v>
      </c>
      <c r="U1176" s="35">
        <f t="shared" si="314"/>
        <v>0</v>
      </c>
      <c r="V1176" s="35" t="e">
        <f t="shared" si="315"/>
        <v>#DIV/0!</v>
      </c>
      <c r="W1176" s="35" t="e">
        <f t="shared" si="316"/>
        <v>#DIV/0!</v>
      </c>
      <c r="X1176" s="35">
        <f t="shared" si="317"/>
        <v>0</v>
      </c>
      <c r="Y1176" s="35">
        <f t="shared" si="318"/>
        <v>0</v>
      </c>
      <c r="Z1176" s="35">
        <f t="shared" si="319"/>
        <v>0</v>
      </c>
      <c r="AA1176" s="35">
        <f t="shared" si="320"/>
        <v>0</v>
      </c>
      <c r="AB1176" s="21">
        <f>'Data Entry'!S1176</f>
        <v>0</v>
      </c>
      <c r="AC1176" s="21">
        <f>'Data Entry'!T1176</f>
        <v>0</v>
      </c>
      <c r="AD1176" s="21">
        <f>'Data Entry'!U1176</f>
        <v>0</v>
      </c>
      <c r="AE1176" s="21">
        <f t="shared" si="321"/>
        <v>0</v>
      </c>
      <c r="AF1176" s="13">
        <f>'Data Entry'!V1176</f>
        <v>0</v>
      </c>
      <c r="AG1176" s="13">
        <f t="shared" si="322"/>
        <v>0</v>
      </c>
      <c r="AH1176" s="13">
        <f>'Data Entry'!W1176</f>
        <v>0</v>
      </c>
      <c r="AI1176" s="13">
        <f>'Data Entry'!X1176</f>
        <v>0</v>
      </c>
      <c r="AJ1176" s="13">
        <f>'Data Entry'!Y1176</f>
        <v>0</v>
      </c>
      <c r="AK1176" s="13">
        <f>'Data Entry'!Z1176</f>
        <v>0</v>
      </c>
    </row>
    <row r="1177" spans="1:37">
      <c r="A1177" s="34">
        <f>'Data Entry'!A1177</f>
        <v>0</v>
      </c>
      <c r="B1177" s="34">
        <f>'Data Entry'!B1177</f>
        <v>0</v>
      </c>
      <c r="C1177" s="20">
        <f>IF('Data Entry'!C1177="red",1,IF('Data Entry'!C1177="blue",2,0))</f>
        <v>0</v>
      </c>
      <c r="D1177" s="22">
        <f>'Data Entry'!D1177</f>
        <v>0</v>
      </c>
      <c r="E1177" s="22">
        <f>'Data Entry'!E1177</f>
        <v>0</v>
      </c>
      <c r="F1177" s="22">
        <f>'Data Entry'!F1177</f>
        <v>0</v>
      </c>
      <c r="G1177" s="22">
        <f>'Data Entry'!G1177</f>
        <v>0</v>
      </c>
      <c r="H1177" s="22">
        <f>'Data Entry'!H1177</f>
        <v>0</v>
      </c>
      <c r="I1177" s="22">
        <f t="shared" si="306"/>
        <v>0</v>
      </c>
      <c r="J1177" s="22">
        <f t="shared" si="307"/>
        <v>0</v>
      </c>
      <c r="K1177" s="22">
        <f t="shared" si="308"/>
        <v>0</v>
      </c>
      <c r="L1177" s="22">
        <f t="shared" si="309"/>
        <v>0</v>
      </c>
      <c r="M1177" s="22">
        <f t="shared" si="310"/>
        <v>0</v>
      </c>
      <c r="N1177" s="22">
        <f t="shared" si="311"/>
        <v>0</v>
      </c>
      <c r="O1177" s="22">
        <f t="shared" si="312"/>
        <v>0</v>
      </c>
      <c r="P1177" s="35">
        <f>'Data Entry'!I1177</f>
        <v>0</v>
      </c>
      <c r="Q1177" s="35">
        <f>'Data Entry'!J1177</f>
        <v>0</v>
      </c>
      <c r="R1177" s="35">
        <f>'Data Entry'!K1177</f>
        <v>0</v>
      </c>
      <c r="S1177" s="35">
        <f>'Data Entry'!L1177</f>
        <v>0</v>
      </c>
      <c r="T1177" s="35">
        <f t="shared" si="313"/>
        <v>0</v>
      </c>
      <c r="U1177" s="35">
        <f t="shared" si="314"/>
        <v>0</v>
      </c>
      <c r="V1177" s="35" t="e">
        <f t="shared" si="315"/>
        <v>#DIV/0!</v>
      </c>
      <c r="W1177" s="35" t="e">
        <f t="shared" si="316"/>
        <v>#DIV/0!</v>
      </c>
      <c r="X1177" s="35">
        <f t="shared" si="317"/>
        <v>0</v>
      </c>
      <c r="Y1177" s="35">
        <f t="shared" si="318"/>
        <v>0</v>
      </c>
      <c r="Z1177" s="35">
        <f t="shared" si="319"/>
        <v>0</v>
      </c>
      <c r="AA1177" s="35">
        <f t="shared" si="320"/>
        <v>0</v>
      </c>
      <c r="AB1177" s="21">
        <f>'Data Entry'!S1177</f>
        <v>0</v>
      </c>
      <c r="AC1177" s="21">
        <f>'Data Entry'!T1177</f>
        <v>0</v>
      </c>
      <c r="AD1177" s="21">
        <f>'Data Entry'!U1177</f>
        <v>0</v>
      </c>
      <c r="AE1177" s="21">
        <f t="shared" si="321"/>
        <v>0</v>
      </c>
      <c r="AF1177" s="13">
        <f>'Data Entry'!V1177</f>
        <v>0</v>
      </c>
      <c r="AG1177" s="13">
        <f t="shared" si="322"/>
        <v>0</v>
      </c>
      <c r="AH1177" s="13">
        <f>'Data Entry'!W1177</f>
        <v>0</v>
      </c>
      <c r="AI1177" s="13">
        <f>'Data Entry'!X1177</f>
        <v>0</v>
      </c>
      <c r="AJ1177" s="13">
        <f>'Data Entry'!Y1177</f>
        <v>0</v>
      </c>
      <c r="AK1177" s="13">
        <f>'Data Entry'!Z1177</f>
        <v>0</v>
      </c>
    </row>
    <row r="1178" spans="1:37">
      <c r="A1178" s="34">
        <f>'Data Entry'!A1178</f>
        <v>0</v>
      </c>
      <c r="B1178" s="34">
        <f>'Data Entry'!B1178</f>
        <v>0</v>
      </c>
      <c r="C1178" s="20">
        <f>IF('Data Entry'!C1178="red",1,IF('Data Entry'!C1178="blue",2,0))</f>
        <v>0</v>
      </c>
      <c r="D1178" s="22">
        <f>'Data Entry'!D1178</f>
        <v>0</v>
      </c>
      <c r="E1178" s="22">
        <f>'Data Entry'!E1178</f>
        <v>0</v>
      </c>
      <c r="F1178" s="22">
        <f>'Data Entry'!F1178</f>
        <v>0</v>
      </c>
      <c r="G1178" s="22">
        <f>'Data Entry'!G1178</f>
        <v>0</v>
      </c>
      <c r="H1178" s="22">
        <f>'Data Entry'!H1178</f>
        <v>0</v>
      </c>
      <c r="I1178" s="22">
        <f t="shared" si="306"/>
        <v>0</v>
      </c>
      <c r="J1178" s="22">
        <f t="shared" si="307"/>
        <v>0</v>
      </c>
      <c r="K1178" s="22">
        <f t="shared" si="308"/>
        <v>0</v>
      </c>
      <c r="L1178" s="22">
        <f t="shared" si="309"/>
        <v>0</v>
      </c>
      <c r="M1178" s="22">
        <f t="shared" si="310"/>
        <v>0</v>
      </c>
      <c r="N1178" s="22">
        <f t="shared" si="311"/>
        <v>0</v>
      </c>
      <c r="O1178" s="22">
        <f t="shared" si="312"/>
        <v>0</v>
      </c>
      <c r="P1178" s="35">
        <f>'Data Entry'!I1178</f>
        <v>0</v>
      </c>
      <c r="Q1178" s="35">
        <f>'Data Entry'!J1178</f>
        <v>0</v>
      </c>
      <c r="R1178" s="35">
        <f>'Data Entry'!K1178</f>
        <v>0</v>
      </c>
      <c r="S1178" s="35">
        <f>'Data Entry'!L1178</f>
        <v>0</v>
      </c>
      <c r="T1178" s="35">
        <f t="shared" si="313"/>
        <v>0</v>
      </c>
      <c r="U1178" s="35">
        <f t="shared" si="314"/>
        <v>0</v>
      </c>
      <c r="V1178" s="35" t="e">
        <f t="shared" si="315"/>
        <v>#DIV/0!</v>
      </c>
      <c r="W1178" s="35" t="e">
        <f t="shared" si="316"/>
        <v>#DIV/0!</v>
      </c>
      <c r="X1178" s="35">
        <f t="shared" si="317"/>
        <v>0</v>
      </c>
      <c r="Y1178" s="35">
        <f t="shared" si="318"/>
        <v>0</v>
      </c>
      <c r="Z1178" s="35">
        <f t="shared" si="319"/>
        <v>0</v>
      </c>
      <c r="AA1178" s="35">
        <f t="shared" si="320"/>
        <v>0</v>
      </c>
      <c r="AB1178" s="21">
        <f>'Data Entry'!S1178</f>
        <v>0</v>
      </c>
      <c r="AC1178" s="21">
        <f>'Data Entry'!T1178</f>
        <v>0</v>
      </c>
      <c r="AD1178" s="21">
        <f>'Data Entry'!U1178</f>
        <v>0</v>
      </c>
      <c r="AE1178" s="21">
        <f t="shared" si="321"/>
        <v>0</v>
      </c>
      <c r="AF1178" s="13">
        <f>'Data Entry'!V1178</f>
        <v>0</v>
      </c>
      <c r="AG1178" s="13">
        <f t="shared" si="322"/>
        <v>0</v>
      </c>
      <c r="AH1178" s="13">
        <f>'Data Entry'!W1178</f>
        <v>0</v>
      </c>
      <c r="AI1178" s="13">
        <f>'Data Entry'!X1178</f>
        <v>0</v>
      </c>
      <c r="AJ1178" s="13">
        <f>'Data Entry'!Y1178</f>
        <v>0</v>
      </c>
      <c r="AK1178" s="13">
        <f>'Data Entry'!Z1178</f>
        <v>0</v>
      </c>
    </row>
    <row r="1179" spans="1:37">
      <c r="A1179" s="34">
        <f>'Data Entry'!A1179</f>
        <v>0</v>
      </c>
      <c r="B1179" s="34">
        <f>'Data Entry'!B1179</f>
        <v>0</v>
      </c>
      <c r="C1179" s="20">
        <f>IF('Data Entry'!C1179="red",1,IF('Data Entry'!C1179="blue",2,0))</f>
        <v>0</v>
      </c>
      <c r="D1179" s="22">
        <f>'Data Entry'!D1179</f>
        <v>0</v>
      </c>
      <c r="E1179" s="22">
        <f>'Data Entry'!E1179</f>
        <v>0</v>
      </c>
      <c r="F1179" s="22">
        <f>'Data Entry'!F1179</f>
        <v>0</v>
      </c>
      <c r="G1179" s="22">
        <f>'Data Entry'!G1179</f>
        <v>0</v>
      </c>
      <c r="H1179" s="22">
        <f>'Data Entry'!H1179</f>
        <v>0</v>
      </c>
      <c r="I1179" s="22">
        <f t="shared" si="306"/>
        <v>0</v>
      </c>
      <c r="J1179" s="22">
        <f t="shared" si="307"/>
        <v>0</v>
      </c>
      <c r="K1179" s="22">
        <f t="shared" si="308"/>
        <v>0</v>
      </c>
      <c r="L1179" s="22">
        <f t="shared" si="309"/>
        <v>0</v>
      </c>
      <c r="M1179" s="22">
        <f t="shared" si="310"/>
        <v>0</v>
      </c>
      <c r="N1179" s="22">
        <f t="shared" si="311"/>
        <v>0</v>
      </c>
      <c r="O1179" s="22">
        <f t="shared" si="312"/>
        <v>0</v>
      </c>
      <c r="P1179" s="35">
        <f>'Data Entry'!I1179</f>
        <v>0</v>
      </c>
      <c r="Q1179" s="35">
        <f>'Data Entry'!J1179</f>
        <v>0</v>
      </c>
      <c r="R1179" s="35">
        <f>'Data Entry'!K1179</f>
        <v>0</v>
      </c>
      <c r="S1179" s="35">
        <f>'Data Entry'!L1179</f>
        <v>0</v>
      </c>
      <c r="T1179" s="35">
        <f t="shared" si="313"/>
        <v>0</v>
      </c>
      <c r="U1179" s="35">
        <f t="shared" si="314"/>
        <v>0</v>
      </c>
      <c r="V1179" s="35" t="e">
        <f t="shared" si="315"/>
        <v>#DIV/0!</v>
      </c>
      <c r="W1179" s="35" t="e">
        <f t="shared" si="316"/>
        <v>#DIV/0!</v>
      </c>
      <c r="X1179" s="35">
        <f t="shared" si="317"/>
        <v>0</v>
      </c>
      <c r="Y1179" s="35">
        <f t="shared" si="318"/>
        <v>0</v>
      </c>
      <c r="Z1179" s="35">
        <f t="shared" si="319"/>
        <v>0</v>
      </c>
      <c r="AA1179" s="35">
        <f t="shared" si="320"/>
        <v>0</v>
      </c>
      <c r="AB1179" s="21">
        <f>'Data Entry'!S1179</f>
        <v>0</v>
      </c>
      <c r="AC1179" s="21">
        <f>'Data Entry'!T1179</f>
        <v>0</v>
      </c>
      <c r="AD1179" s="21">
        <f>'Data Entry'!U1179</f>
        <v>0</v>
      </c>
      <c r="AE1179" s="21">
        <f t="shared" si="321"/>
        <v>0</v>
      </c>
      <c r="AF1179" s="13">
        <f>'Data Entry'!V1179</f>
        <v>0</v>
      </c>
      <c r="AG1179" s="13">
        <f t="shared" si="322"/>
        <v>0</v>
      </c>
      <c r="AH1179" s="13">
        <f>'Data Entry'!W1179</f>
        <v>0</v>
      </c>
      <c r="AI1179" s="13">
        <f>'Data Entry'!X1179</f>
        <v>0</v>
      </c>
      <c r="AJ1179" s="13">
        <f>'Data Entry'!Y1179</f>
        <v>0</v>
      </c>
      <c r="AK1179" s="13">
        <f>'Data Entry'!Z1179</f>
        <v>0</v>
      </c>
    </row>
    <row r="1180" spans="1:37">
      <c r="A1180" s="34">
        <f>'Data Entry'!A1180</f>
        <v>0</v>
      </c>
      <c r="B1180" s="34">
        <f>'Data Entry'!B1180</f>
        <v>0</v>
      </c>
      <c r="C1180" s="20">
        <f>IF('Data Entry'!C1180="red",1,IF('Data Entry'!C1180="blue",2,0))</f>
        <v>0</v>
      </c>
      <c r="D1180" s="22">
        <f>'Data Entry'!D1180</f>
        <v>0</v>
      </c>
      <c r="E1180" s="22">
        <f>'Data Entry'!E1180</f>
        <v>0</v>
      </c>
      <c r="F1180" s="22">
        <f>'Data Entry'!F1180</f>
        <v>0</v>
      </c>
      <c r="G1180" s="22">
        <f>'Data Entry'!G1180</f>
        <v>0</v>
      </c>
      <c r="H1180" s="22">
        <f>'Data Entry'!H1180</f>
        <v>0</v>
      </c>
      <c r="I1180" s="22">
        <f t="shared" si="306"/>
        <v>0</v>
      </c>
      <c r="J1180" s="22">
        <f t="shared" si="307"/>
        <v>0</v>
      </c>
      <c r="K1180" s="22">
        <f t="shared" si="308"/>
        <v>0</v>
      </c>
      <c r="L1180" s="22">
        <f t="shared" si="309"/>
        <v>0</v>
      </c>
      <c r="M1180" s="22">
        <f t="shared" si="310"/>
        <v>0</v>
      </c>
      <c r="N1180" s="22">
        <f t="shared" si="311"/>
        <v>0</v>
      </c>
      <c r="O1180" s="22">
        <f t="shared" si="312"/>
        <v>0</v>
      </c>
      <c r="P1180" s="35">
        <f>'Data Entry'!I1180</f>
        <v>0</v>
      </c>
      <c r="Q1180" s="35">
        <f>'Data Entry'!J1180</f>
        <v>0</v>
      </c>
      <c r="R1180" s="35">
        <f>'Data Entry'!K1180</f>
        <v>0</v>
      </c>
      <c r="S1180" s="35">
        <f>'Data Entry'!L1180</f>
        <v>0</v>
      </c>
      <c r="T1180" s="35">
        <f t="shared" si="313"/>
        <v>0</v>
      </c>
      <c r="U1180" s="35">
        <f t="shared" si="314"/>
        <v>0</v>
      </c>
      <c r="V1180" s="35" t="e">
        <f t="shared" si="315"/>
        <v>#DIV/0!</v>
      </c>
      <c r="W1180" s="35" t="e">
        <f t="shared" si="316"/>
        <v>#DIV/0!</v>
      </c>
      <c r="X1180" s="35">
        <f t="shared" si="317"/>
        <v>0</v>
      </c>
      <c r="Y1180" s="35">
        <f t="shared" si="318"/>
        <v>0</v>
      </c>
      <c r="Z1180" s="35">
        <f t="shared" si="319"/>
        <v>0</v>
      </c>
      <c r="AA1180" s="35">
        <f t="shared" si="320"/>
        <v>0</v>
      </c>
      <c r="AB1180" s="21">
        <f>'Data Entry'!S1180</f>
        <v>0</v>
      </c>
      <c r="AC1180" s="21">
        <f>'Data Entry'!T1180</f>
        <v>0</v>
      </c>
      <c r="AD1180" s="21">
        <f>'Data Entry'!U1180</f>
        <v>0</v>
      </c>
      <c r="AE1180" s="21">
        <f t="shared" si="321"/>
        <v>0</v>
      </c>
      <c r="AF1180" s="13">
        <f>'Data Entry'!V1180</f>
        <v>0</v>
      </c>
      <c r="AG1180" s="13">
        <f t="shared" si="322"/>
        <v>0</v>
      </c>
      <c r="AH1180" s="13">
        <f>'Data Entry'!W1180</f>
        <v>0</v>
      </c>
      <c r="AI1180" s="13">
        <f>'Data Entry'!X1180</f>
        <v>0</v>
      </c>
      <c r="AJ1180" s="13">
        <f>'Data Entry'!Y1180</f>
        <v>0</v>
      </c>
      <c r="AK1180" s="13">
        <f>'Data Entry'!Z1180</f>
        <v>0</v>
      </c>
    </row>
    <row r="1181" spans="1:37">
      <c r="A1181" s="34">
        <f>'Data Entry'!A1181</f>
        <v>0</v>
      </c>
      <c r="B1181" s="34">
        <f>'Data Entry'!B1181</f>
        <v>0</v>
      </c>
      <c r="C1181" s="20">
        <f>IF('Data Entry'!C1181="red",1,IF('Data Entry'!C1181="blue",2,0))</f>
        <v>0</v>
      </c>
      <c r="D1181" s="22">
        <f>'Data Entry'!D1181</f>
        <v>0</v>
      </c>
      <c r="E1181" s="22">
        <f>'Data Entry'!E1181</f>
        <v>0</v>
      </c>
      <c r="F1181" s="22">
        <f>'Data Entry'!F1181</f>
        <v>0</v>
      </c>
      <c r="G1181" s="22">
        <f>'Data Entry'!G1181</f>
        <v>0</v>
      </c>
      <c r="H1181" s="22">
        <f>'Data Entry'!H1181</f>
        <v>0</v>
      </c>
      <c r="I1181" s="22">
        <f t="shared" si="306"/>
        <v>0</v>
      </c>
      <c r="J1181" s="22">
        <f t="shared" si="307"/>
        <v>0</v>
      </c>
      <c r="K1181" s="22">
        <f t="shared" si="308"/>
        <v>0</v>
      </c>
      <c r="L1181" s="22">
        <f t="shared" si="309"/>
        <v>0</v>
      </c>
      <c r="M1181" s="22">
        <f t="shared" si="310"/>
        <v>0</v>
      </c>
      <c r="N1181" s="22">
        <f t="shared" si="311"/>
        <v>0</v>
      </c>
      <c r="O1181" s="22">
        <f t="shared" si="312"/>
        <v>0</v>
      </c>
      <c r="P1181" s="35">
        <f>'Data Entry'!I1181</f>
        <v>0</v>
      </c>
      <c r="Q1181" s="35">
        <f>'Data Entry'!J1181</f>
        <v>0</v>
      </c>
      <c r="R1181" s="35">
        <f>'Data Entry'!K1181</f>
        <v>0</v>
      </c>
      <c r="S1181" s="35">
        <f>'Data Entry'!L1181</f>
        <v>0</v>
      </c>
      <c r="T1181" s="35">
        <f t="shared" si="313"/>
        <v>0</v>
      </c>
      <c r="U1181" s="35">
        <f t="shared" si="314"/>
        <v>0</v>
      </c>
      <c r="V1181" s="35" t="e">
        <f t="shared" si="315"/>
        <v>#DIV/0!</v>
      </c>
      <c r="W1181" s="35" t="e">
        <f t="shared" si="316"/>
        <v>#DIV/0!</v>
      </c>
      <c r="X1181" s="35">
        <f t="shared" si="317"/>
        <v>0</v>
      </c>
      <c r="Y1181" s="35">
        <f t="shared" si="318"/>
        <v>0</v>
      </c>
      <c r="Z1181" s="35">
        <f t="shared" si="319"/>
        <v>0</v>
      </c>
      <c r="AA1181" s="35">
        <f t="shared" si="320"/>
        <v>0</v>
      </c>
      <c r="AB1181" s="21">
        <f>'Data Entry'!S1181</f>
        <v>0</v>
      </c>
      <c r="AC1181" s="21">
        <f>'Data Entry'!T1181</f>
        <v>0</v>
      </c>
      <c r="AD1181" s="21">
        <f>'Data Entry'!U1181</f>
        <v>0</v>
      </c>
      <c r="AE1181" s="21">
        <f t="shared" si="321"/>
        <v>0</v>
      </c>
      <c r="AF1181" s="13">
        <f>'Data Entry'!V1181</f>
        <v>0</v>
      </c>
      <c r="AG1181" s="13">
        <f t="shared" si="322"/>
        <v>0</v>
      </c>
      <c r="AH1181" s="13">
        <f>'Data Entry'!W1181</f>
        <v>0</v>
      </c>
      <c r="AI1181" s="13">
        <f>'Data Entry'!X1181</f>
        <v>0</v>
      </c>
      <c r="AJ1181" s="13">
        <f>'Data Entry'!Y1181</f>
        <v>0</v>
      </c>
      <c r="AK1181" s="13">
        <f>'Data Entry'!Z1181</f>
        <v>0</v>
      </c>
    </row>
    <row r="1182" spans="1:37">
      <c r="A1182" s="34">
        <f>'Data Entry'!A1182</f>
        <v>0</v>
      </c>
      <c r="B1182" s="34">
        <f>'Data Entry'!B1182</f>
        <v>0</v>
      </c>
      <c r="C1182" s="20">
        <f>IF('Data Entry'!C1182="red",1,IF('Data Entry'!C1182="blue",2,0))</f>
        <v>0</v>
      </c>
      <c r="D1182" s="22">
        <f>'Data Entry'!D1182</f>
        <v>0</v>
      </c>
      <c r="E1182" s="22">
        <f>'Data Entry'!E1182</f>
        <v>0</v>
      </c>
      <c r="F1182" s="22">
        <f>'Data Entry'!F1182</f>
        <v>0</v>
      </c>
      <c r="G1182" s="22">
        <f>'Data Entry'!G1182</f>
        <v>0</v>
      </c>
      <c r="H1182" s="22">
        <f>'Data Entry'!H1182</f>
        <v>0</v>
      </c>
      <c r="I1182" s="22">
        <f t="shared" si="306"/>
        <v>0</v>
      </c>
      <c r="J1182" s="22">
        <f t="shared" si="307"/>
        <v>0</v>
      </c>
      <c r="K1182" s="22">
        <f t="shared" si="308"/>
        <v>0</v>
      </c>
      <c r="L1182" s="22">
        <f t="shared" si="309"/>
        <v>0</v>
      </c>
      <c r="M1182" s="22">
        <f t="shared" si="310"/>
        <v>0</v>
      </c>
      <c r="N1182" s="22">
        <f t="shared" si="311"/>
        <v>0</v>
      </c>
      <c r="O1182" s="22">
        <f t="shared" si="312"/>
        <v>0</v>
      </c>
      <c r="P1182" s="35">
        <f>'Data Entry'!I1182</f>
        <v>0</v>
      </c>
      <c r="Q1182" s="35">
        <f>'Data Entry'!J1182</f>
        <v>0</v>
      </c>
      <c r="R1182" s="35">
        <f>'Data Entry'!K1182</f>
        <v>0</v>
      </c>
      <c r="S1182" s="35">
        <f>'Data Entry'!L1182</f>
        <v>0</v>
      </c>
      <c r="T1182" s="35">
        <f t="shared" si="313"/>
        <v>0</v>
      </c>
      <c r="U1182" s="35">
        <f t="shared" si="314"/>
        <v>0</v>
      </c>
      <c r="V1182" s="35" t="e">
        <f t="shared" si="315"/>
        <v>#DIV/0!</v>
      </c>
      <c r="W1182" s="35" t="e">
        <f t="shared" si="316"/>
        <v>#DIV/0!</v>
      </c>
      <c r="X1182" s="35">
        <f t="shared" si="317"/>
        <v>0</v>
      </c>
      <c r="Y1182" s="35">
        <f t="shared" si="318"/>
        <v>0</v>
      </c>
      <c r="Z1182" s="35">
        <f t="shared" si="319"/>
        <v>0</v>
      </c>
      <c r="AA1182" s="35">
        <f t="shared" si="320"/>
        <v>0</v>
      </c>
      <c r="AB1182" s="21">
        <f>'Data Entry'!S1182</f>
        <v>0</v>
      </c>
      <c r="AC1182" s="21">
        <f>'Data Entry'!T1182</f>
        <v>0</v>
      </c>
      <c r="AD1182" s="21">
        <f>'Data Entry'!U1182</f>
        <v>0</v>
      </c>
      <c r="AE1182" s="21">
        <f t="shared" si="321"/>
        <v>0</v>
      </c>
      <c r="AF1182" s="13">
        <f>'Data Entry'!V1182</f>
        <v>0</v>
      </c>
      <c r="AG1182" s="13">
        <f t="shared" si="322"/>
        <v>0</v>
      </c>
      <c r="AH1182" s="13">
        <f>'Data Entry'!W1182</f>
        <v>0</v>
      </c>
      <c r="AI1182" s="13">
        <f>'Data Entry'!X1182</f>
        <v>0</v>
      </c>
      <c r="AJ1182" s="13">
        <f>'Data Entry'!Y1182</f>
        <v>0</v>
      </c>
      <c r="AK1182" s="13">
        <f>'Data Entry'!Z1182</f>
        <v>0</v>
      </c>
    </row>
    <row r="1183" spans="1:37">
      <c r="A1183" s="34">
        <f>'Data Entry'!A1183</f>
        <v>0</v>
      </c>
      <c r="B1183" s="34">
        <f>'Data Entry'!B1183</f>
        <v>0</v>
      </c>
      <c r="C1183" s="20">
        <f>IF('Data Entry'!C1183="red",1,IF('Data Entry'!C1183="blue",2,0))</f>
        <v>0</v>
      </c>
      <c r="D1183" s="22">
        <f>'Data Entry'!D1183</f>
        <v>0</v>
      </c>
      <c r="E1183" s="22">
        <f>'Data Entry'!E1183</f>
        <v>0</v>
      </c>
      <c r="F1183" s="22">
        <f>'Data Entry'!F1183</f>
        <v>0</v>
      </c>
      <c r="G1183" s="22">
        <f>'Data Entry'!G1183</f>
        <v>0</v>
      </c>
      <c r="H1183" s="22">
        <f>'Data Entry'!H1183</f>
        <v>0</v>
      </c>
      <c r="I1183" s="22">
        <f t="shared" si="306"/>
        <v>0</v>
      </c>
      <c r="J1183" s="22">
        <f t="shared" si="307"/>
        <v>0</v>
      </c>
      <c r="K1183" s="22">
        <f t="shared" si="308"/>
        <v>0</v>
      </c>
      <c r="L1183" s="22">
        <f t="shared" si="309"/>
        <v>0</v>
      </c>
      <c r="M1183" s="22">
        <f t="shared" si="310"/>
        <v>0</v>
      </c>
      <c r="N1183" s="22">
        <f t="shared" si="311"/>
        <v>0</v>
      </c>
      <c r="O1183" s="22">
        <f t="shared" si="312"/>
        <v>0</v>
      </c>
      <c r="P1183" s="35">
        <f>'Data Entry'!I1183</f>
        <v>0</v>
      </c>
      <c r="Q1183" s="35">
        <f>'Data Entry'!J1183</f>
        <v>0</v>
      </c>
      <c r="R1183" s="35">
        <f>'Data Entry'!K1183</f>
        <v>0</v>
      </c>
      <c r="S1183" s="35">
        <f>'Data Entry'!L1183</f>
        <v>0</v>
      </c>
      <c r="T1183" s="35">
        <f t="shared" si="313"/>
        <v>0</v>
      </c>
      <c r="U1183" s="35">
        <f t="shared" si="314"/>
        <v>0</v>
      </c>
      <c r="V1183" s="35" t="e">
        <f t="shared" si="315"/>
        <v>#DIV/0!</v>
      </c>
      <c r="W1183" s="35" t="e">
        <f t="shared" si="316"/>
        <v>#DIV/0!</v>
      </c>
      <c r="X1183" s="35">
        <f t="shared" si="317"/>
        <v>0</v>
      </c>
      <c r="Y1183" s="35">
        <f t="shared" si="318"/>
        <v>0</v>
      </c>
      <c r="Z1183" s="35">
        <f t="shared" si="319"/>
        <v>0</v>
      </c>
      <c r="AA1183" s="35">
        <f t="shared" si="320"/>
        <v>0</v>
      </c>
      <c r="AB1183" s="21">
        <f>'Data Entry'!S1183</f>
        <v>0</v>
      </c>
      <c r="AC1183" s="21">
        <f>'Data Entry'!T1183</f>
        <v>0</v>
      </c>
      <c r="AD1183" s="21">
        <f>'Data Entry'!U1183</f>
        <v>0</v>
      </c>
      <c r="AE1183" s="21">
        <f t="shared" si="321"/>
        <v>0</v>
      </c>
      <c r="AF1183" s="13">
        <f>'Data Entry'!V1183</f>
        <v>0</v>
      </c>
      <c r="AG1183" s="13">
        <f t="shared" si="322"/>
        <v>0</v>
      </c>
      <c r="AH1183" s="13">
        <f>'Data Entry'!W1183</f>
        <v>0</v>
      </c>
      <c r="AI1183" s="13">
        <f>'Data Entry'!X1183</f>
        <v>0</v>
      </c>
      <c r="AJ1183" s="13">
        <f>'Data Entry'!Y1183</f>
        <v>0</v>
      </c>
      <c r="AK1183" s="13">
        <f>'Data Entry'!Z1183</f>
        <v>0</v>
      </c>
    </row>
    <row r="1184" spans="1:37">
      <c r="A1184" s="34">
        <f>'Data Entry'!A1184</f>
        <v>0</v>
      </c>
      <c r="B1184" s="34">
        <f>'Data Entry'!B1184</f>
        <v>0</v>
      </c>
      <c r="C1184" s="20">
        <f>IF('Data Entry'!C1184="red",1,IF('Data Entry'!C1184="blue",2,0))</f>
        <v>0</v>
      </c>
      <c r="D1184" s="22">
        <f>'Data Entry'!D1184</f>
        <v>0</v>
      </c>
      <c r="E1184" s="22">
        <f>'Data Entry'!E1184</f>
        <v>0</v>
      </c>
      <c r="F1184" s="22">
        <f>'Data Entry'!F1184</f>
        <v>0</v>
      </c>
      <c r="G1184" s="22">
        <f>'Data Entry'!G1184</f>
        <v>0</v>
      </c>
      <c r="H1184" s="22">
        <f>'Data Entry'!H1184</f>
        <v>0</v>
      </c>
      <c r="I1184" s="22">
        <f t="shared" si="306"/>
        <v>0</v>
      </c>
      <c r="J1184" s="22">
        <f t="shared" si="307"/>
        <v>0</v>
      </c>
      <c r="K1184" s="22">
        <f t="shared" si="308"/>
        <v>0</v>
      </c>
      <c r="L1184" s="22">
        <f t="shared" si="309"/>
        <v>0</v>
      </c>
      <c r="M1184" s="22">
        <f t="shared" si="310"/>
        <v>0</v>
      </c>
      <c r="N1184" s="22">
        <f t="shared" si="311"/>
        <v>0</v>
      </c>
      <c r="O1184" s="22">
        <f t="shared" si="312"/>
        <v>0</v>
      </c>
      <c r="P1184" s="35">
        <f>'Data Entry'!I1184</f>
        <v>0</v>
      </c>
      <c r="Q1184" s="35">
        <f>'Data Entry'!J1184</f>
        <v>0</v>
      </c>
      <c r="R1184" s="35">
        <f>'Data Entry'!K1184</f>
        <v>0</v>
      </c>
      <c r="S1184" s="35">
        <f>'Data Entry'!L1184</f>
        <v>0</v>
      </c>
      <c r="T1184" s="35">
        <f t="shared" si="313"/>
        <v>0</v>
      </c>
      <c r="U1184" s="35">
        <f t="shared" si="314"/>
        <v>0</v>
      </c>
      <c r="V1184" s="35" t="e">
        <f t="shared" si="315"/>
        <v>#DIV/0!</v>
      </c>
      <c r="W1184" s="35" t="e">
        <f t="shared" si="316"/>
        <v>#DIV/0!</v>
      </c>
      <c r="X1184" s="35">
        <f t="shared" si="317"/>
        <v>0</v>
      </c>
      <c r="Y1184" s="35">
        <f t="shared" si="318"/>
        <v>0</v>
      </c>
      <c r="Z1184" s="35">
        <f t="shared" si="319"/>
        <v>0</v>
      </c>
      <c r="AA1184" s="35">
        <f t="shared" si="320"/>
        <v>0</v>
      </c>
      <c r="AB1184" s="21">
        <f>'Data Entry'!S1184</f>
        <v>0</v>
      </c>
      <c r="AC1184" s="21">
        <f>'Data Entry'!T1184</f>
        <v>0</v>
      </c>
      <c r="AD1184" s="21">
        <f>'Data Entry'!U1184</f>
        <v>0</v>
      </c>
      <c r="AE1184" s="21">
        <f t="shared" si="321"/>
        <v>0</v>
      </c>
      <c r="AF1184" s="13">
        <f>'Data Entry'!V1184</f>
        <v>0</v>
      </c>
      <c r="AG1184" s="13">
        <f t="shared" si="322"/>
        <v>0</v>
      </c>
      <c r="AH1184" s="13">
        <f>'Data Entry'!W1184</f>
        <v>0</v>
      </c>
      <c r="AI1184" s="13">
        <f>'Data Entry'!X1184</f>
        <v>0</v>
      </c>
      <c r="AJ1184" s="13">
        <f>'Data Entry'!Y1184</f>
        <v>0</v>
      </c>
      <c r="AK1184" s="13">
        <f>'Data Entry'!Z1184</f>
        <v>0</v>
      </c>
    </row>
    <row r="1185" spans="1:37">
      <c r="A1185" s="34">
        <f>'Data Entry'!A1185</f>
        <v>0</v>
      </c>
      <c r="B1185" s="34">
        <f>'Data Entry'!B1185</f>
        <v>0</v>
      </c>
      <c r="C1185" s="20">
        <f>IF('Data Entry'!C1185="red",1,IF('Data Entry'!C1185="blue",2,0))</f>
        <v>0</v>
      </c>
      <c r="D1185" s="22">
        <f>'Data Entry'!D1185</f>
        <v>0</v>
      </c>
      <c r="E1185" s="22">
        <f>'Data Entry'!E1185</f>
        <v>0</v>
      </c>
      <c r="F1185" s="22">
        <f>'Data Entry'!F1185</f>
        <v>0</v>
      </c>
      <c r="G1185" s="22">
        <f>'Data Entry'!G1185</f>
        <v>0</v>
      </c>
      <c r="H1185" s="22">
        <f>'Data Entry'!H1185</f>
        <v>0</v>
      </c>
      <c r="I1185" s="22">
        <f t="shared" si="306"/>
        <v>0</v>
      </c>
      <c r="J1185" s="22">
        <f t="shared" si="307"/>
        <v>0</v>
      </c>
      <c r="K1185" s="22">
        <f t="shared" si="308"/>
        <v>0</v>
      </c>
      <c r="L1185" s="22">
        <f t="shared" si="309"/>
        <v>0</v>
      </c>
      <c r="M1185" s="22">
        <f t="shared" si="310"/>
        <v>0</v>
      </c>
      <c r="N1185" s="22">
        <f t="shared" si="311"/>
        <v>0</v>
      </c>
      <c r="O1185" s="22">
        <f t="shared" si="312"/>
        <v>0</v>
      </c>
      <c r="P1185" s="35">
        <f>'Data Entry'!I1185</f>
        <v>0</v>
      </c>
      <c r="Q1185" s="35">
        <f>'Data Entry'!J1185</f>
        <v>0</v>
      </c>
      <c r="R1185" s="35">
        <f>'Data Entry'!K1185</f>
        <v>0</v>
      </c>
      <c r="S1185" s="35">
        <f>'Data Entry'!L1185</f>
        <v>0</v>
      </c>
      <c r="T1185" s="35">
        <f t="shared" si="313"/>
        <v>0</v>
      </c>
      <c r="U1185" s="35">
        <f t="shared" si="314"/>
        <v>0</v>
      </c>
      <c r="V1185" s="35" t="e">
        <f t="shared" si="315"/>
        <v>#DIV/0!</v>
      </c>
      <c r="W1185" s="35" t="e">
        <f t="shared" si="316"/>
        <v>#DIV/0!</v>
      </c>
      <c r="X1185" s="35">
        <f t="shared" si="317"/>
        <v>0</v>
      </c>
      <c r="Y1185" s="35">
        <f t="shared" si="318"/>
        <v>0</v>
      </c>
      <c r="Z1185" s="35">
        <f t="shared" si="319"/>
        <v>0</v>
      </c>
      <c r="AA1185" s="35">
        <f t="shared" si="320"/>
        <v>0</v>
      </c>
      <c r="AB1185" s="21">
        <f>'Data Entry'!S1185</f>
        <v>0</v>
      </c>
      <c r="AC1185" s="21">
        <f>'Data Entry'!T1185</f>
        <v>0</v>
      </c>
      <c r="AD1185" s="21">
        <f>'Data Entry'!U1185</f>
        <v>0</v>
      </c>
      <c r="AE1185" s="21">
        <f t="shared" si="321"/>
        <v>0</v>
      </c>
      <c r="AF1185" s="13">
        <f>'Data Entry'!V1185</f>
        <v>0</v>
      </c>
      <c r="AG1185" s="13">
        <f t="shared" si="322"/>
        <v>0</v>
      </c>
      <c r="AH1185" s="13">
        <f>'Data Entry'!W1185</f>
        <v>0</v>
      </c>
      <c r="AI1185" s="13">
        <f>'Data Entry'!X1185</f>
        <v>0</v>
      </c>
      <c r="AJ1185" s="13">
        <f>'Data Entry'!Y1185</f>
        <v>0</v>
      </c>
      <c r="AK1185" s="13">
        <f>'Data Entry'!Z1185</f>
        <v>0</v>
      </c>
    </row>
    <row r="1186" spans="1:37">
      <c r="A1186" s="34">
        <f>'Data Entry'!A1186</f>
        <v>0</v>
      </c>
      <c r="B1186" s="34">
        <f>'Data Entry'!B1186</f>
        <v>0</v>
      </c>
      <c r="C1186" s="20">
        <f>IF('Data Entry'!C1186="red",1,IF('Data Entry'!C1186="blue",2,0))</f>
        <v>0</v>
      </c>
      <c r="D1186" s="22">
        <f>'Data Entry'!D1186</f>
        <v>0</v>
      </c>
      <c r="E1186" s="22">
        <f>'Data Entry'!E1186</f>
        <v>0</v>
      </c>
      <c r="F1186" s="22">
        <f>'Data Entry'!F1186</f>
        <v>0</v>
      </c>
      <c r="G1186" s="22">
        <f>'Data Entry'!G1186</f>
        <v>0</v>
      </c>
      <c r="H1186" s="22">
        <f>'Data Entry'!H1186</f>
        <v>0</v>
      </c>
      <c r="I1186" s="22">
        <f t="shared" si="306"/>
        <v>0</v>
      </c>
      <c r="J1186" s="22">
        <f t="shared" si="307"/>
        <v>0</v>
      </c>
      <c r="K1186" s="22">
        <f t="shared" si="308"/>
        <v>0</v>
      </c>
      <c r="L1186" s="22">
        <f t="shared" si="309"/>
        <v>0</v>
      </c>
      <c r="M1186" s="22">
        <f t="shared" si="310"/>
        <v>0</v>
      </c>
      <c r="N1186" s="22">
        <f t="shared" si="311"/>
        <v>0</v>
      </c>
      <c r="O1186" s="22">
        <f t="shared" si="312"/>
        <v>0</v>
      </c>
      <c r="P1186" s="35">
        <f>'Data Entry'!I1186</f>
        <v>0</v>
      </c>
      <c r="Q1186" s="35">
        <f>'Data Entry'!J1186</f>
        <v>0</v>
      </c>
      <c r="R1186" s="35">
        <f>'Data Entry'!K1186</f>
        <v>0</v>
      </c>
      <c r="S1186" s="35">
        <f>'Data Entry'!L1186</f>
        <v>0</v>
      </c>
      <c r="T1186" s="35">
        <f t="shared" si="313"/>
        <v>0</v>
      </c>
      <c r="U1186" s="35">
        <f t="shared" si="314"/>
        <v>0</v>
      </c>
      <c r="V1186" s="35" t="e">
        <f t="shared" si="315"/>
        <v>#DIV/0!</v>
      </c>
      <c r="W1186" s="35" t="e">
        <f t="shared" si="316"/>
        <v>#DIV/0!</v>
      </c>
      <c r="X1186" s="35">
        <f t="shared" si="317"/>
        <v>0</v>
      </c>
      <c r="Y1186" s="35">
        <f t="shared" si="318"/>
        <v>0</v>
      </c>
      <c r="Z1186" s="35">
        <f t="shared" si="319"/>
        <v>0</v>
      </c>
      <c r="AA1186" s="35">
        <f t="shared" si="320"/>
        <v>0</v>
      </c>
      <c r="AB1186" s="21">
        <f>'Data Entry'!S1186</f>
        <v>0</v>
      </c>
      <c r="AC1186" s="21">
        <f>'Data Entry'!T1186</f>
        <v>0</v>
      </c>
      <c r="AD1186" s="21">
        <f>'Data Entry'!U1186</f>
        <v>0</v>
      </c>
      <c r="AE1186" s="21">
        <f t="shared" si="321"/>
        <v>0</v>
      </c>
      <c r="AF1186" s="13">
        <f>'Data Entry'!V1186</f>
        <v>0</v>
      </c>
      <c r="AG1186" s="13">
        <f t="shared" si="322"/>
        <v>0</v>
      </c>
      <c r="AH1186" s="13">
        <f>'Data Entry'!W1186</f>
        <v>0</v>
      </c>
      <c r="AI1186" s="13">
        <f>'Data Entry'!X1186</f>
        <v>0</v>
      </c>
      <c r="AJ1186" s="13">
        <f>'Data Entry'!Y1186</f>
        <v>0</v>
      </c>
      <c r="AK1186" s="13">
        <f>'Data Entry'!Z1186</f>
        <v>0</v>
      </c>
    </row>
    <row r="1187" spans="1:37">
      <c r="A1187" s="34">
        <f>'Data Entry'!A1187</f>
        <v>0</v>
      </c>
      <c r="B1187" s="34">
        <f>'Data Entry'!B1187</f>
        <v>0</v>
      </c>
      <c r="C1187" s="20">
        <f>IF('Data Entry'!C1187="red",1,IF('Data Entry'!C1187="blue",2,0))</f>
        <v>0</v>
      </c>
      <c r="D1187" s="22">
        <f>'Data Entry'!D1187</f>
        <v>0</v>
      </c>
      <c r="E1187" s="22">
        <f>'Data Entry'!E1187</f>
        <v>0</v>
      </c>
      <c r="F1187" s="22">
        <f>'Data Entry'!F1187</f>
        <v>0</v>
      </c>
      <c r="G1187" s="22">
        <f>'Data Entry'!G1187</f>
        <v>0</v>
      </c>
      <c r="H1187" s="22">
        <f>'Data Entry'!H1187</f>
        <v>0</v>
      </c>
      <c r="I1187" s="22">
        <f t="shared" si="306"/>
        <v>0</v>
      </c>
      <c r="J1187" s="22">
        <f t="shared" si="307"/>
        <v>0</v>
      </c>
      <c r="K1187" s="22">
        <f t="shared" si="308"/>
        <v>0</v>
      </c>
      <c r="L1187" s="22">
        <f t="shared" si="309"/>
        <v>0</v>
      </c>
      <c r="M1187" s="22">
        <f t="shared" si="310"/>
        <v>0</v>
      </c>
      <c r="N1187" s="22">
        <f t="shared" si="311"/>
        <v>0</v>
      </c>
      <c r="O1187" s="22">
        <f t="shared" si="312"/>
        <v>0</v>
      </c>
      <c r="P1187" s="35">
        <f>'Data Entry'!I1187</f>
        <v>0</v>
      </c>
      <c r="Q1187" s="35">
        <f>'Data Entry'!J1187</f>
        <v>0</v>
      </c>
      <c r="R1187" s="35">
        <f>'Data Entry'!K1187</f>
        <v>0</v>
      </c>
      <c r="S1187" s="35">
        <f>'Data Entry'!L1187</f>
        <v>0</v>
      </c>
      <c r="T1187" s="35">
        <f t="shared" si="313"/>
        <v>0</v>
      </c>
      <c r="U1187" s="35">
        <f t="shared" si="314"/>
        <v>0</v>
      </c>
      <c r="V1187" s="35" t="e">
        <f t="shared" si="315"/>
        <v>#DIV/0!</v>
      </c>
      <c r="W1187" s="35" t="e">
        <f t="shared" si="316"/>
        <v>#DIV/0!</v>
      </c>
      <c r="X1187" s="35">
        <f t="shared" si="317"/>
        <v>0</v>
      </c>
      <c r="Y1187" s="35">
        <f t="shared" si="318"/>
        <v>0</v>
      </c>
      <c r="Z1187" s="35">
        <f t="shared" si="319"/>
        <v>0</v>
      </c>
      <c r="AA1187" s="35">
        <f t="shared" si="320"/>
        <v>0</v>
      </c>
      <c r="AB1187" s="21">
        <f>'Data Entry'!S1187</f>
        <v>0</v>
      </c>
      <c r="AC1187" s="21">
        <f>'Data Entry'!T1187</f>
        <v>0</v>
      </c>
      <c r="AD1187" s="21">
        <f>'Data Entry'!U1187</f>
        <v>0</v>
      </c>
      <c r="AE1187" s="21">
        <f t="shared" si="321"/>
        <v>0</v>
      </c>
      <c r="AF1187" s="13">
        <f>'Data Entry'!V1187</f>
        <v>0</v>
      </c>
      <c r="AG1187" s="13">
        <f t="shared" si="322"/>
        <v>0</v>
      </c>
      <c r="AH1187" s="13">
        <f>'Data Entry'!W1187</f>
        <v>0</v>
      </c>
      <c r="AI1187" s="13">
        <f>'Data Entry'!X1187</f>
        <v>0</v>
      </c>
      <c r="AJ1187" s="13">
        <f>'Data Entry'!Y1187</f>
        <v>0</v>
      </c>
      <c r="AK1187" s="13">
        <f>'Data Entry'!Z1187</f>
        <v>0</v>
      </c>
    </row>
    <row r="1188" spans="1:37">
      <c r="A1188" s="34">
        <f>'Data Entry'!A1188</f>
        <v>0</v>
      </c>
      <c r="B1188" s="34">
        <f>'Data Entry'!B1188</f>
        <v>0</v>
      </c>
      <c r="C1188" s="20">
        <f>IF('Data Entry'!C1188="red",1,IF('Data Entry'!C1188="blue",2,0))</f>
        <v>0</v>
      </c>
      <c r="D1188" s="22">
        <f>'Data Entry'!D1188</f>
        <v>0</v>
      </c>
      <c r="E1188" s="22">
        <f>'Data Entry'!E1188</f>
        <v>0</v>
      </c>
      <c r="F1188" s="22">
        <f>'Data Entry'!F1188</f>
        <v>0</v>
      </c>
      <c r="G1188" s="22">
        <f>'Data Entry'!G1188</f>
        <v>0</v>
      </c>
      <c r="H1188" s="22">
        <f>'Data Entry'!H1188</f>
        <v>0</v>
      </c>
      <c r="I1188" s="22">
        <f t="shared" si="306"/>
        <v>0</v>
      </c>
      <c r="J1188" s="22">
        <f t="shared" si="307"/>
        <v>0</v>
      </c>
      <c r="K1188" s="22">
        <f t="shared" si="308"/>
        <v>0</v>
      </c>
      <c r="L1188" s="22">
        <f t="shared" si="309"/>
        <v>0</v>
      </c>
      <c r="M1188" s="22">
        <f t="shared" si="310"/>
        <v>0</v>
      </c>
      <c r="N1188" s="22">
        <f t="shared" si="311"/>
        <v>0</v>
      </c>
      <c r="O1188" s="22">
        <f t="shared" si="312"/>
        <v>0</v>
      </c>
      <c r="P1188" s="35">
        <f>'Data Entry'!I1188</f>
        <v>0</v>
      </c>
      <c r="Q1188" s="35">
        <f>'Data Entry'!J1188</f>
        <v>0</v>
      </c>
      <c r="R1188" s="35">
        <f>'Data Entry'!K1188</f>
        <v>0</v>
      </c>
      <c r="S1188" s="35">
        <f>'Data Entry'!L1188</f>
        <v>0</v>
      </c>
      <c r="T1188" s="35">
        <f t="shared" si="313"/>
        <v>0</v>
      </c>
      <c r="U1188" s="35">
        <f t="shared" si="314"/>
        <v>0</v>
      </c>
      <c r="V1188" s="35" t="e">
        <f t="shared" si="315"/>
        <v>#DIV/0!</v>
      </c>
      <c r="W1188" s="35" t="e">
        <f t="shared" si="316"/>
        <v>#DIV/0!</v>
      </c>
      <c r="X1188" s="35">
        <f t="shared" si="317"/>
        <v>0</v>
      </c>
      <c r="Y1188" s="35">
        <f t="shared" si="318"/>
        <v>0</v>
      </c>
      <c r="Z1188" s="35">
        <f t="shared" si="319"/>
        <v>0</v>
      </c>
      <c r="AA1188" s="35">
        <f t="shared" si="320"/>
        <v>0</v>
      </c>
      <c r="AB1188" s="21">
        <f>'Data Entry'!S1188</f>
        <v>0</v>
      </c>
      <c r="AC1188" s="21">
        <f>'Data Entry'!T1188</f>
        <v>0</v>
      </c>
      <c r="AD1188" s="21">
        <f>'Data Entry'!U1188</f>
        <v>0</v>
      </c>
      <c r="AE1188" s="21">
        <f t="shared" si="321"/>
        <v>0</v>
      </c>
      <c r="AF1188" s="13">
        <f>'Data Entry'!V1188</f>
        <v>0</v>
      </c>
      <c r="AG1188" s="13">
        <f t="shared" si="322"/>
        <v>0</v>
      </c>
      <c r="AH1188" s="13">
        <f>'Data Entry'!W1188</f>
        <v>0</v>
      </c>
      <c r="AI1188" s="13">
        <f>'Data Entry'!X1188</f>
        <v>0</v>
      </c>
      <c r="AJ1188" s="13">
        <f>'Data Entry'!Y1188</f>
        <v>0</v>
      </c>
      <c r="AK1188" s="13">
        <f>'Data Entry'!Z1188</f>
        <v>0</v>
      </c>
    </row>
    <row r="1189" spans="1:37">
      <c r="A1189" s="34">
        <f>'Data Entry'!A1189</f>
        <v>0</v>
      </c>
      <c r="B1189" s="34">
        <f>'Data Entry'!B1189</f>
        <v>0</v>
      </c>
      <c r="C1189" s="20">
        <f>IF('Data Entry'!C1189="red",1,IF('Data Entry'!C1189="blue",2,0))</f>
        <v>0</v>
      </c>
      <c r="D1189" s="22">
        <f>'Data Entry'!D1189</f>
        <v>0</v>
      </c>
      <c r="E1189" s="22">
        <f>'Data Entry'!E1189</f>
        <v>0</v>
      </c>
      <c r="F1189" s="22">
        <f>'Data Entry'!F1189</f>
        <v>0</v>
      </c>
      <c r="G1189" s="22">
        <f>'Data Entry'!G1189</f>
        <v>0</v>
      </c>
      <c r="H1189" s="22">
        <f>'Data Entry'!H1189</f>
        <v>0</v>
      </c>
      <c r="I1189" s="22">
        <f t="shared" si="306"/>
        <v>0</v>
      </c>
      <c r="J1189" s="22">
        <f t="shared" si="307"/>
        <v>0</v>
      </c>
      <c r="K1189" s="22">
        <f t="shared" si="308"/>
        <v>0</v>
      </c>
      <c r="L1189" s="22">
        <f t="shared" si="309"/>
        <v>0</v>
      </c>
      <c r="M1189" s="22">
        <f t="shared" si="310"/>
        <v>0</v>
      </c>
      <c r="N1189" s="22">
        <f t="shared" si="311"/>
        <v>0</v>
      </c>
      <c r="O1189" s="22">
        <f t="shared" si="312"/>
        <v>0</v>
      </c>
      <c r="P1189" s="35">
        <f>'Data Entry'!I1189</f>
        <v>0</v>
      </c>
      <c r="Q1189" s="35">
        <f>'Data Entry'!J1189</f>
        <v>0</v>
      </c>
      <c r="R1189" s="35">
        <f>'Data Entry'!K1189</f>
        <v>0</v>
      </c>
      <c r="S1189" s="35">
        <f>'Data Entry'!L1189</f>
        <v>0</v>
      </c>
      <c r="T1189" s="35">
        <f t="shared" si="313"/>
        <v>0</v>
      </c>
      <c r="U1189" s="35">
        <f t="shared" si="314"/>
        <v>0</v>
      </c>
      <c r="V1189" s="35" t="e">
        <f t="shared" si="315"/>
        <v>#DIV/0!</v>
      </c>
      <c r="W1189" s="35" t="e">
        <f t="shared" si="316"/>
        <v>#DIV/0!</v>
      </c>
      <c r="X1189" s="35">
        <f t="shared" si="317"/>
        <v>0</v>
      </c>
      <c r="Y1189" s="35">
        <f t="shared" si="318"/>
        <v>0</v>
      </c>
      <c r="Z1189" s="35">
        <f t="shared" si="319"/>
        <v>0</v>
      </c>
      <c r="AA1189" s="35">
        <f t="shared" si="320"/>
        <v>0</v>
      </c>
      <c r="AB1189" s="21">
        <f>'Data Entry'!S1189</f>
        <v>0</v>
      </c>
      <c r="AC1189" s="21">
        <f>'Data Entry'!T1189</f>
        <v>0</v>
      </c>
      <c r="AD1189" s="21">
        <f>'Data Entry'!U1189</f>
        <v>0</v>
      </c>
      <c r="AE1189" s="21">
        <f t="shared" si="321"/>
        <v>0</v>
      </c>
      <c r="AF1189" s="13">
        <f>'Data Entry'!V1189</f>
        <v>0</v>
      </c>
      <c r="AG1189" s="13">
        <f t="shared" si="322"/>
        <v>0</v>
      </c>
      <c r="AH1189" s="13">
        <f>'Data Entry'!W1189</f>
        <v>0</v>
      </c>
      <c r="AI1189" s="13">
        <f>'Data Entry'!X1189</f>
        <v>0</v>
      </c>
      <c r="AJ1189" s="13">
        <f>'Data Entry'!Y1189</f>
        <v>0</v>
      </c>
      <c r="AK1189" s="13">
        <f>'Data Entry'!Z1189</f>
        <v>0</v>
      </c>
    </row>
    <row r="1190" spans="1:37">
      <c r="A1190" s="34">
        <f>'Data Entry'!A1190</f>
        <v>0</v>
      </c>
      <c r="B1190" s="34">
        <f>'Data Entry'!B1190</f>
        <v>0</v>
      </c>
      <c r="C1190" s="20">
        <f>IF('Data Entry'!C1190="red",1,IF('Data Entry'!C1190="blue",2,0))</f>
        <v>0</v>
      </c>
      <c r="D1190" s="22">
        <f>'Data Entry'!D1190</f>
        <v>0</v>
      </c>
      <c r="E1190" s="22">
        <f>'Data Entry'!E1190</f>
        <v>0</v>
      </c>
      <c r="F1190" s="22">
        <f>'Data Entry'!F1190</f>
        <v>0</v>
      </c>
      <c r="G1190" s="22">
        <f>'Data Entry'!G1190</f>
        <v>0</v>
      </c>
      <c r="H1190" s="22">
        <f>'Data Entry'!H1190</f>
        <v>0</v>
      </c>
      <c r="I1190" s="22">
        <f t="shared" si="306"/>
        <v>0</v>
      </c>
      <c r="J1190" s="22">
        <f t="shared" si="307"/>
        <v>0</v>
      </c>
      <c r="K1190" s="22">
        <f t="shared" si="308"/>
        <v>0</v>
      </c>
      <c r="L1190" s="22">
        <f t="shared" si="309"/>
        <v>0</v>
      </c>
      <c r="M1190" s="22">
        <f t="shared" si="310"/>
        <v>0</v>
      </c>
      <c r="N1190" s="22">
        <f t="shared" si="311"/>
        <v>0</v>
      </c>
      <c r="O1190" s="22">
        <f t="shared" si="312"/>
        <v>0</v>
      </c>
      <c r="P1190" s="35">
        <f>'Data Entry'!I1190</f>
        <v>0</v>
      </c>
      <c r="Q1190" s="35">
        <f>'Data Entry'!J1190</f>
        <v>0</v>
      </c>
      <c r="R1190" s="35">
        <f>'Data Entry'!K1190</f>
        <v>0</v>
      </c>
      <c r="S1190" s="35">
        <f>'Data Entry'!L1190</f>
        <v>0</v>
      </c>
      <c r="T1190" s="35">
        <f t="shared" si="313"/>
        <v>0</v>
      </c>
      <c r="U1190" s="35">
        <f t="shared" si="314"/>
        <v>0</v>
      </c>
      <c r="V1190" s="35" t="e">
        <f t="shared" si="315"/>
        <v>#DIV/0!</v>
      </c>
      <c r="W1190" s="35" t="e">
        <f t="shared" si="316"/>
        <v>#DIV/0!</v>
      </c>
      <c r="X1190" s="35">
        <f t="shared" si="317"/>
        <v>0</v>
      </c>
      <c r="Y1190" s="35">
        <f t="shared" si="318"/>
        <v>0</v>
      </c>
      <c r="Z1190" s="35">
        <f t="shared" si="319"/>
        <v>0</v>
      </c>
      <c r="AA1190" s="35">
        <f t="shared" si="320"/>
        <v>0</v>
      </c>
      <c r="AB1190" s="21">
        <f>'Data Entry'!S1190</f>
        <v>0</v>
      </c>
      <c r="AC1190" s="21">
        <f>'Data Entry'!T1190</f>
        <v>0</v>
      </c>
      <c r="AD1190" s="21">
        <f>'Data Entry'!U1190</f>
        <v>0</v>
      </c>
      <c r="AE1190" s="21">
        <f t="shared" si="321"/>
        <v>0</v>
      </c>
      <c r="AF1190" s="13">
        <f>'Data Entry'!V1190</f>
        <v>0</v>
      </c>
      <c r="AG1190" s="13">
        <f t="shared" si="322"/>
        <v>0</v>
      </c>
      <c r="AH1190" s="13">
        <f>'Data Entry'!W1190</f>
        <v>0</v>
      </c>
      <c r="AI1190" s="13">
        <f>'Data Entry'!X1190</f>
        <v>0</v>
      </c>
      <c r="AJ1190" s="13">
        <f>'Data Entry'!Y1190</f>
        <v>0</v>
      </c>
      <c r="AK1190" s="13">
        <f>'Data Entry'!Z1190</f>
        <v>0</v>
      </c>
    </row>
    <row r="1191" spans="1:37">
      <c r="A1191" s="34">
        <f>'Data Entry'!A1191</f>
        <v>0</v>
      </c>
      <c r="B1191" s="34">
        <f>'Data Entry'!B1191</f>
        <v>0</v>
      </c>
      <c r="C1191" s="20">
        <f>IF('Data Entry'!C1191="red",1,IF('Data Entry'!C1191="blue",2,0))</f>
        <v>0</v>
      </c>
      <c r="D1191" s="22">
        <f>'Data Entry'!D1191</f>
        <v>0</v>
      </c>
      <c r="E1191" s="22">
        <f>'Data Entry'!E1191</f>
        <v>0</v>
      </c>
      <c r="F1191" s="22">
        <f>'Data Entry'!F1191</f>
        <v>0</v>
      </c>
      <c r="G1191" s="22">
        <f>'Data Entry'!G1191</f>
        <v>0</v>
      </c>
      <c r="H1191" s="22">
        <f>'Data Entry'!H1191</f>
        <v>0</v>
      </c>
      <c r="I1191" s="22">
        <f t="shared" si="306"/>
        <v>0</v>
      </c>
      <c r="J1191" s="22">
        <f t="shared" si="307"/>
        <v>0</v>
      </c>
      <c r="K1191" s="22">
        <f t="shared" si="308"/>
        <v>0</v>
      </c>
      <c r="L1191" s="22">
        <f t="shared" si="309"/>
        <v>0</v>
      </c>
      <c r="M1191" s="22">
        <f t="shared" si="310"/>
        <v>0</v>
      </c>
      <c r="N1191" s="22">
        <f t="shared" si="311"/>
        <v>0</v>
      </c>
      <c r="O1191" s="22">
        <f t="shared" si="312"/>
        <v>0</v>
      </c>
      <c r="P1191" s="35">
        <f>'Data Entry'!I1191</f>
        <v>0</v>
      </c>
      <c r="Q1191" s="35">
        <f>'Data Entry'!J1191</f>
        <v>0</v>
      </c>
      <c r="R1191" s="35">
        <f>'Data Entry'!K1191</f>
        <v>0</v>
      </c>
      <c r="S1191" s="35">
        <f>'Data Entry'!L1191</f>
        <v>0</v>
      </c>
      <c r="T1191" s="35">
        <f t="shared" si="313"/>
        <v>0</v>
      </c>
      <c r="U1191" s="35">
        <f t="shared" si="314"/>
        <v>0</v>
      </c>
      <c r="V1191" s="35" t="e">
        <f t="shared" si="315"/>
        <v>#DIV/0!</v>
      </c>
      <c r="W1191" s="35" t="e">
        <f t="shared" si="316"/>
        <v>#DIV/0!</v>
      </c>
      <c r="X1191" s="35">
        <f t="shared" si="317"/>
        <v>0</v>
      </c>
      <c r="Y1191" s="35">
        <f t="shared" si="318"/>
        <v>0</v>
      </c>
      <c r="Z1191" s="35">
        <f t="shared" si="319"/>
        <v>0</v>
      </c>
      <c r="AA1191" s="35">
        <f t="shared" si="320"/>
        <v>0</v>
      </c>
      <c r="AB1191" s="21">
        <f>'Data Entry'!S1191</f>
        <v>0</v>
      </c>
      <c r="AC1191" s="21">
        <f>'Data Entry'!T1191</f>
        <v>0</v>
      </c>
      <c r="AD1191" s="21">
        <f>'Data Entry'!U1191</f>
        <v>0</v>
      </c>
      <c r="AE1191" s="21">
        <f t="shared" si="321"/>
        <v>0</v>
      </c>
      <c r="AF1191" s="13">
        <f>'Data Entry'!V1191</f>
        <v>0</v>
      </c>
      <c r="AG1191" s="13">
        <f t="shared" si="322"/>
        <v>0</v>
      </c>
      <c r="AH1191" s="13">
        <f>'Data Entry'!W1191</f>
        <v>0</v>
      </c>
      <c r="AI1191" s="13">
        <f>'Data Entry'!X1191</f>
        <v>0</v>
      </c>
      <c r="AJ1191" s="13">
        <f>'Data Entry'!Y1191</f>
        <v>0</v>
      </c>
      <c r="AK1191" s="13">
        <f>'Data Entry'!Z1191</f>
        <v>0</v>
      </c>
    </row>
    <row r="1192" spans="1:37">
      <c r="A1192" s="34">
        <f>'Data Entry'!A1192</f>
        <v>0</v>
      </c>
      <c r="B1192" s="34">
        <f>'Data Entry'!B1192</f>
        <v>0</v>
      </c>
      <c r="C1192" s="20">
        <f>IF('Data Entry'!C1192="red",1,IF('Data Entry'!C1192="blue",2,0))</f>
        <v>0</v>
      </c>
      <c r="D1192" s="22">
        <f>'Data Entry'!D1192</f>
        <v>0</v>
      </c>
      <c r="E1192" s="22">
        <f>'Data Entry'!E1192</f>
        <v>0</v>
      </c>
      <c r="F1192" s="22">
        <f>'Data Entry'!F1192</f>
        <v>0</v>
      </c>
      <c r="G1192" s="22">
        <f>'Data Entry'!G1192</f>
        <v>0</v>
      </c>
      <c r="H1192" s="22">
        <f>'Data Entry'!H1192</f>
        <v>0</v>
      </c>
      <c r="I1192" s="22">
        <f t="shared" si="306"/>
        <v>0</v>
      </c>
      <c r="J1192" s="22">
        <f t="shared" si="307"/>
        <v>0</v>
      </c>
      <c r="K1192" s="22">
        <f t="shared" si="308"/>
        <v>0</v>
      </c>
      <c r="L1192" s="22">
        <f t="shared" si="309"/>
        <v>0</v>
      </c>
      <c r="M1192" s="22">
        <f t="shared" si="310"/>
        <v>0</v>
      </c>
      <c r="N1192" s="22">
        <f t="shared" si="311"/>
        <v>0</v>
      </c>
      <c r="O1192" s="22">
        <f t="shared" si="312"/>
        <v>0</v>
      </c>
      <c r="P1192" s="35">
        <f>'Data Entry'!I1192</f>
        <v>0</v>
      </c>
      <c r="Q1192" s="35">
        <f>'Data Entry'!J1192</f>
        <v>0</v>
      </c>
      <c r="R1192" s="35">
        <f>'Data Entry'!K1192</f>
        <v>0</v>
      </c>
      <c r="S1192" s="35">
        <f>'Data Entry'!L1192</f>
        <v>0</v>
      </c>
      <c r="T1192" s="35">
        <f t="shared" si="313"/>
        <v>0</v>
      </c>
      <c r="U1192" s="35">
        <f t="shared" si="314"/>
        <v>0</v>
      </c>
      <c r="V1192" s="35" t="e">
        <f t="shared" si="315"/>
        <v>#DIV/0!</v>
      </c>
      <c r="W1192" s="35" t="e">
        <f t="shared" si="316"/>
        <v>#DIV/0!</v>
      </c>
      <c r="X1192" s="35">
        <f t="shared" si="317"/>
        <v>0</v>
      </c>
      <c r="Y1192" s="35">
        <f t="shared" si="318"/>
        <v>0</v>
      </c>
      <c r="Z1192" s="35">
        <f t="shared" si="319"/>
        <v>0</v>
      </c>
      <c r="AA1192" s="35">
        <f t="shared" si="320"/>
        <v>0</v>
      </c>
      <c r="AB1192" s="21">
        <f>'Data Entry'!S1192</f>
        <v>0</v>
      </c>
      <c r="AC1192" s="21">
        <f>'Data Entry'!T1192</f>
        <v>0</v>
      </c>
      <c r="AD1192" s="21">
        <f>'Data Entry'!U1192</f>
        <v>0</v>
      </c>
      <c r="AE1192" s="21">
        <f t="shared" si="321"/>
        <v>0</v>
      </c>
      <c r="AF1192" s="13">
        <f>'Data Entry'!V1192</f>
        <v>0</v>
      </c>
      <c r="AG1192" s="13">
        <f t="shared" si="322"/>
        <v>0</v>
      </c>
      <c r="AH1192" s="13">
        <f>'Data Entry'!W1192</f>
        <v>0</v>
      </c>
      <c r="AI1192" s="13">
        <f>'Data Entry'!X1192</f>
        <v>0</v>
      </c>
      <c r="AJ1192" s="13">
        <f>'Data Entry'!Y1192</f>
        <v>0</v>
      </c>
      <c r="AK1192" s="13">
        <f>'Data Entry'!Z1192</f>
        <v>0</v>
      </c>
    </row>
    <row r="1193" spans="1:37">
      <c r="A1193" s="34">
        <f>'Data Entry'!A1193</f>
        <v>0</v>
      </c>
      <c r="B1193" s="34">
        <f>'Data Entry'!B1193</f>
        <v>0</v>
      </c>
      <c r="C1193" s="20">
        <f>IF('Data Entry'!C1193="red",1,IF('Data Entry'!C1193="blue",2,0))</f>
        <v>0</v>
      </c>
      <c r="D1193" s="22">
        <f>'Data Entry'!D1193</f>
        <v>0</v>
      </c>
      <c r="E1193" s="22">
        <f>'Data Entry'!E1193</f>
        <v>0</v>
      </c>
      <c r="F1193" s="22">
        <f>'Data Entry'!F1193</f>
        <v>0</v>
      </c>
      <c r="G1193" s="22">
        <f>'Data Entry'!G1193</f>
        <v>0</v>
      </c>
      <c r="H1193" s="22">
        <f>'Data Entry'!H1193</f>
        <v>0</v>
      </c>
      <c r="I1193" s="22">
        <f t="shared" ref="I1193:I1256" si="323">E1193+F1193</f>
        <v>0</v>
      </c>
      <c r="J1193" s="22">
        <f t="shared" ref="J1193:J1256" si="324">G1193+H1193</f>
        <v>0</v>
      </c>
      <c r="K1193" s="22">
        <f t="shared" ref="K1193:K1256" si="325">IF(D1193=1,2,0)</f>
        <v>0</v>
      </c>
      <c r="L1193" s="22">
        <f t="shared" ref="L1193:L1256" si="326">E1193*2</f>
        <v>0</v>
      </c>
      <c r="M1193" s="22">
        <f t="shared" ref="M1193:M1256" si="327">G1193*4</f>
        <v>0</v>
      </c>
      <c r="N1193" s="22">
        <f t="shared" ref="N1193:N1256" si="328">I1193+J1193</f>
        <v>0</v>
      </c>
      <c r="O1193" s="22">
        <f t="shared" ref="O1193:O1256" si="329">SUM(K1193:M1193)</f>
        <v>0</v>
      </c>
      <c r="P1193" s="35">
        <f>'Data Entry'!I1193</f>
        <v>0</v>
      </c>
      <c r="Q1193" s="35">
        <f>'Data Entry'!J1193</f>
        <v>0</v>
      </c>
      <c r="R1193" s="35">
        <f>'Data Entry'!K1193</f>
        <v>0</v>
      </c>
      <c r="S1193" s="35">
        <f>'Data Entry'!L1193</f>
        <v>0</v>
      </c>
      <c r="T1193" s="35">
        <f t="shared" ref="T1193:T1256" si="330">P1193+Q1193</f>
        <v>0</v>
      </c>
      <c r="U1193" s="35">
        <f t="shared" ref="U1193:U1256" si="331">R1193+S1193</f>
        <v>0</v>
      </c>
      <c r="V1193" s="35" t="e">
        <f t="shared" ref="V1193:V1256" si="332">P1193/T1193</f>
        <v>#DIV/0!</v>
      </c>
      <c r="W1193" s="35" t="e">
        <f t="shared" ref="W1193:W1256" si="333">R1193/U1193</f>
        <v>#DIV/0!</v>
      </c>
      <c r="X1193" s="35">
        <f t="shared" ref="X1193:X1256" si="334">(T1193+U1193)/2</f>
        <v>0</v>
      </c>
      <c r="Y1193" s="35">
        <f t="shared" ref="Y1193:Y1256" si="335">P1193</f>
        <v>0</v>
      </c>
      <c r="Z1193" s="35">
        <f t="shared" ref="Z1193:Z1256" si="336">R1193*2</f>
        <v>0</v>
      </c>
      <c r="AA1193" s="35">
        <f t="shared" ref="AA1193:AA1256" si="337">Y1193+Z1193</f>
        <v>0</v>
      </c>
      <c r="AB1193" s="21">
        <f>'Data Entry'!S1193</f>
        <v>0</v>
      </c>
      <c r="AC1193" s="21">
        <f>'Data Entry'!T1193</f>
        <v>0</v>
      </c>
      <c r="AD1193" s="21">
        <f>'Data Entry'!U1193</f>
        <v>0</v>
      </c>
      <c r="AE1193" s="21">
        <f t="shared" ref="AE1193:AE1256" si="338">IF(AC1193=4,15,IF(AC1193=3,10,IF(AC1193=2,6,IF(AC1193=1,4,0))))</f>
        <v>0</v>
      </c>
      <c r="AF1193" s="13">
        <f>'Data Entry'!V1193</f>
        <v>0</v>
      </c>
      <c r="AG1193" s="13">
        <f t="shared" ref="AG1193:AG1256" si="339">AF1193/3</f>
        <v>0</v>
      </c>
      <c r="AH1193" s="13">
        <f>'Data Entry'!W1193</f>
        <v>0</v>
      </c>
      <c r="AI1193" s="13">
        <f>'Data Entry'!X1193</f>
        <v>0</v>
      </c>
      <c r="AJ1193" s="13">
        <f>'Data Entry'!Y1193</f>
        <v>0</v>
      </c>
      <c r="AK1193" s="13">
        <f>'Data Entry'!Z1193</f>
        <v>0</v>
      </c>
    </row>
    <row r="1194" spans="1:37">
      <c r="A1194" s="34">
        <f>'Data Entry'!A1194</f>
        <v>0</v>
      </c>
      <c r="B1194" s="34">
        <f>'Data Entry'!B1194</f>
        <v>0</v>
      </c>
      <c r="C1194" s="20">
        <f>IF('Data Entry'!C1194="red",1,IF('Data Entry'!C1194="blue",2,0))</f>
        <v>0</v>
      </c>
      <c r="D1194" s="22">
        <f>'Data Entry'!D1194</f>
        <v>0</v>
      </c>
      <c r="E1194" s="22">
        <f>'Data Entry'!E1194</f>
        <v>0</v>
      </c>
      <c r="F1194" s="22">
        <f>'Data Entry'!F1194</f>
        <v>0</v>
      </c>
      <c r="G1194" s="22">
        <f>'Data Entry'!G1194</f>
        <v>0</v>
      </c>
      <c r="H1194" s="22">
        <f>'Data Entry'!H1194</f>
        <v>0</v>
      </c>
      <c r="I1194" s="22">
        <f t="shared" si="323"/>
        <v>0</v>
      </c>
      <c r="J1194" s="22">
        <f t="shared" si="324"/>
        <v>0</v>
      </c>
      <c r="K1194" s="22">
        <f t="shared" si="325"/>
        <v>0</v>
      </c>
      <c r="L1194" s="22">
        <f t="shared" si="326"/>
        <v>0</v>
      </c>
      <c r="M1194" s="22">
        <f t="shared" si="327"/>
        <v>0</v>
      </c>
      <c r="N1194" s="22">
        <f t="shared" si="328"/>
        <v>0</v>
      </c>
      <c r="O1194" s="22">
        <f t="shared" si="329"/>
        <v>0</v>
      </c>
      <c r="P1194" s="35">
        <f>'Data Entry'!I1194</f>
        <v>0</v>
      </c>
      <c r="Q1194" s="35">
        <f>'Data Entry'!J1194</f>
        <v>0</v>
      </c>
      <c r="R1194" s="35">
        <f>'Data Entry'!K1194</f>
        <v>0</v>
      </c>
      <c r="S1194" s="35">
        <f>'Data Entry'!L1194</f>
        <v>0</v>
      </c>
      <c r="T1194" s="35">
        <f t="shared" si="330"/>
        <v>0</v>
      </c>
      <c r="U1194" s="35">
        <f t="shared" si="331"/>
        <v>0</v>
      </c>
      <c r="V1194" s="35" t="e">
        <f t="shared" si="332"/>
        <v>#DIV/0!</v>
      </c>
      <c r="W1194" s="35" t="e">
        <f t="shared" si="333"/>
        <v>#DIV/0!</v>
      </c>
      <c r="X1194" s="35">
        <f t="shared" si="334"/>
        <v>0</v>
      </c>
      <c r="Y1194" s="35">
        <f t="shared" si="335"/>
        <v>0</v>
      </c>
      <c r="Z1194" s="35">
        <f t="shared" si="336"/>
        <v>0</v>
      </c>
      <c r="AA1194" s="35">
        <f t="shared" si="337"/>
        <v>0</v>
      </c>
      <c r="AB1194" s="21">
        <f>'Data Entry'!S1194</f>
        <v>0</v>
      </c>
      <c r="AC1194" s="21">
        <f>'Data Entry'!T1194</f>
        <v>0</v>
      </c>
      <c r="AD1194" s="21">
        <f>'Data Entry'!U1194</f>
        <v>0</v>
      </c>
      <c r="AE1194" s="21">
        <f t="shared" si="338"/>
        <v>0</v>
      </c>
      <c r="AF1194" s="13">
        <f>'Data Entry'!V1194</f>
        <v>0</v>
      </c>
      <c r="AG1194" s="13">
        <f t="shared" si="339"/>
        <v>0</v>
      </c>
      <c r="AH1194" s="13">
        <f>'Data Entry'!W1194</f>
        <v>0</v>
      </c>
      <c r="AI1194" s="13">
        <f>'Data Entry'!X1194</f>
        <v>0</v>
      </c>
      <c r="AJ1194" s="13">
        <f>'Data Entry'!Y1194</f>
        <v>0</v>
      </c>
      <c r="AK1194" s="13">
        <f>'Data Entry'!Z1194</f>
        <v>0</v>
      </c>
    </row>
    <row r="1195" spans="1:37">
      <c r="A1195" s="34">
        <f>'Data Entry'!A1195</f>
        <v>0</v>
      </c>
      <c r="B1195" s="34">
        <f>'Data Entry'!B1195</f>
        <v>0</v>
      </c>
      <c r="C1195" s="20">
        <f>IF('Data Entry'!C1195="red",1,IF('Data Entry'!C1195="blue",2,0))</f>
        <v>0</v>
      </c>
      <c r="D1195" s="22">
        <f>'Data Entry'!D1195</f>
        <v>0</v>
      </c>
      <c r="E1195" s="22">
        <f>'Data Entry'!E1195</f>
        <v>0</v>
      </c>
      <c r="F1195" s="22">
        <f>'Data Entry'!F1195</f>
        <v>0</v>
      </c>
      <c r="G1195" s="22">
        <f>'Data Entry'!G1195</f>
        <v>0</v>
      </c>
      <c r="H1195" s="22">
        <f>'Data Entry'!H1195</f>
        <v>0</v>
      </c>
      <c r="I1195" s="22">
        <f t="shared" si="323"/>
        <v>0</v>
      </c>
      <c r="J1195" s="22">
        <f t="shared" si="324"/>
        <v>0</v>
      </c>
      <c r="K1195" s="22">
        <f t="shared" si="325"/>
        <v>0</v>
      </c>
      <c r="L1195" s="22">
        <f t="shared" si="326"/>
        <v>0</v>
      </c>
      <c r="M1195" s="22">
        <f t="shared" si="327"/>
        <v>0</v>
      </c>
      <c r="N1195" s="22">
        <f t="shared" si="328"/>
        <v>0</v>
      </c>
      <c r="O1195" s="22">
        <f t="shared" si="329"/>
        <v>0</v>
      </c>
      <c r="P1195" s="35">
        <f>'Data Entry'!I1195</f>
        <v>0</v>
      </c>
      <c r="Q1195" s="35">
        <f>'Data Entry'!J1195</f>
        <v>0</v>
      </c>
      <c r="R1195" s="35">
        <f>'Data Entry'!K1195</f>
        <v>0</v>
      </c>
      <c r="S1195" s="35">
        <f>'Data Entry'!L1195</f>
        <v>0</v>
      </c>
      <c r="T1195" s="35">
        <f t="shared" si="330"/>
        <v>0</v>
      </c>
      <c r="U1195" s="35">
        <f t="shared" si="331"/>
        <v>0</v>
      </c>
      <c r="V1195" s="35" t="e">
        <f t="shared" si="332"/>
        <v>#DIV/0!</v>
      </c>
      <c r="W1195" s="35" t="e">
        <f t="shared" si="333"/>
        <v>#DIV/0!</v>
      </c>
      <c r="X1195" s="35">
        <f t="shared" si="334"/>
        <v>0</v>
      </c>
      <c r="Y1195" s="35">
        <f t="shared" si="335"/>
        <v>0</v>
      </c>
      <c r="Z1195" s="35">
        <f t="shared" si="336"/>
        <v>0</v>
      </c>
      <c r="AA1195" s="35">
        <f t="shared" si="337"/>
        <v>0</v>
      </c>
      <c r="AB1195" s="21">
        <f>'Data Entry'!S1195</f>
        <v>0</v>
      </c>
      <c r="AC1195" s="21">
        <f>'Data Entry'!T1195</f>
        <v>0</v>
      </c>
      <c r="AD1195" s="21">
        <f>'Data Entry'!U1195</f>
        <v>0</v>
      </c>
      <c r="AE1195" s="21">
        <f t="shared" si="338"/>
        <v>0</v>
      </c>
      <c r="AF1195" s="13">
        <f>'Data Entry'!V1195</f>
        <v>0</v>
      </c>
      <c r="AG1195" s="13">
        <f t="shared" si="339"/>
        <v>0</v>
      </c>
      <c r="AH1195" s="13">
        <f>'Data Entry'!W1195</f>
        <v>0</v>
      </c>
      <c r="AI1195" s="13">
        <f>'Data Entry'!X1195</f>
        <v>0</v>
      </c>
      <c r="AJ1195" s="13">
        <f>'Data Entry'!Y1195</f>
        <v>0</v>
      </c>
      <c r="AK1195" s="13">
        <f>'Data Entry'!Z1195</f>
        <v>0</v>
      </c>
    </row>
    <row r="1196" spans="1:37">
      <c r="A1196" s="34">
        <f>'Data Entry'!A1196</f>
        <v>0</v>
      </c>
      <c r="B1196" s="34">
        <f>'Data Entry'!B1196</f>
        <v>0</v>
      </c>
      <c r="C1196" s="20">
        <f>IF('Data Entry'!C1196="red",1,IF('Data Entry'!C1196="blue",2,0))</f>
        <v>0</v>
      </c>
      <c r="D1196" s="22">
        <f>'Data Entry'!D1196</f>
        <v>0</v>
      </c>
      <c r="E1196" s="22">
        <f>'Data Entry'!E1196</f>
        <v>0</v>
      </c>
      <c r="F1196" s="22">
        <f>'Data Entry'!F1196</f>
        <v>0</v>
      </c>
      <c r="G1196" s="22">
        <f>'Data Entry'!G1196</f>
        <v>0</v>
      </c>
      <c r="H1196" s="22">
        <f>'Data Entry'!H1196</f>
        <v>0</v>
      </c>
      <c r="I1196" s="22">
        <f t="shared" si="323"/>
        <v>0</v>
      </c>
      <c r="J1196" s="22">
        <f t="shared" si="324"/>
        <v>0</v>
      </c>
      <c r="K1196" s="22">
        <f t="shared" si="325"/>
        <v>0</v>
      </c>
      <c r="L1196" s="22">
        <f t="shared" si="326"/>
        <v>0</v>
      </c>
      <c r="M1196" s="22">
        <f t="shared" si="327"/>
        <v>0</v>
      </c>
      <c r="N1196" s="22">
        <f t="shared" si="328"/>
        <v>0</v>
      </c>
      <c r="O1196" s="22">
        <f t="shared" si="329"/>
        <v>0</v>
      </c>
      <c r="P1196" s="35">
        <f>'Data Entry'!I1196</f>
        <v>0</v>
      </c>
      <c r="Q1196" s="35">
        <f>'Data Entry'!J1196</f>
        <v>0</v>
      </c>
      <c r="R1196" s="35">
        <f>'Data Entry'!K1196</f>
        <v>0</v>
      </c>
      <c r="S1196" s="35">
        <f>'Data Entry'!L1196</f>
        <v>0</v>
      </c>
      <c r="T1196" s="35">
        <f t="shared" si="330"/>
        <v>0</v>
      </c>
      <c r="U1196" s="35">
        <f t="shared" si="331"/>
        <v>0</v>
      </c>
      <c r="V1196" s="35" t="e">
        <f t="shared" si="332"/>
        <v>#DIV/0!</v>
      </c>
      <c r="W1196" s="35" t="e">
        <f t="shared" si="333"/>
        <v>#DIV/0!</v>
      </c>
      <c r="X1196" s="35">
        <f t="shared" si="334"/>
        <v>0</v>
      </c>
      <c r="Y1196" s="35">
        <f t="shared" si="335"/>
        <v>0</v>
      </c>
      <c r="Z1196" s="35">
        <f t="shared" si="336"/>
        <v>0</v>
      </c>
      <c r="AA1196" s="35">
        <f t="shared" si="337"/>
        <v>0</v>
      </c>
      <c r="AB1196" s="21">
        <f>'Data Entry'!S1196</f>
        <v>0</v>
      </c>
      <c r="AC1196" s="21">
        <f>'Data Entry'!T1196</f>
        <v>0</v>
      </c>
      <c r="AD1196" s="21">
        <f>'Data Entry'!U1196</f>
        <v>0</v>
      </c>
      <c r="AE1196" s="21">
        <f t="shared" si="338"/>
        <v>0</v>
      </c>
      <c r="AF1196" s="13">
        <f>'Data Entry'!V1196</f>
        <v>0</v>
      </c>
      <c r="AG1196" s="13">
        <f t="shared" si="339"/>
        <v>0</v>
      </c>
      <c r="AH1196" s="13">
        <f>'Data Entry'!W1196</f>
        <v>0</v>
      </c>
      <c r="AI1196" s="13">
        <f>'Data Entry'!X1196</f>
        <v>0</v>
      </c>
      <c r="AJ1196" s="13">
        <f>'Data Entry'!Y1196</f>
        <v>0</v>
      </c>
      <c r="AK1196" s="13">
        <f>'Data Entry'!Z1196</f>
        <v>0</v>
      </c>
    </row>
    <row r="1197" spans="1:37">
      <c r="A1197" s="34">
        <f>'Data Entry'!A1197</f>
        <v>0</v>
      </c>
      <c r="B1197" s="34">
        <f>'Data Entry'!B1197</f>
        <v>0</v>
      </c>
      <c r="C1197" s="20">
        <f>IF('Data Entry'!C1197="red",1,IF('Data Entry'!C1197="blue",2,0))</f>
        <v>0</v>
      </c>
      <c r="D1197" s="22">
        <f>'Data Entry'!D1197</f>
        <v>0</v>
      </c>
      <c r="E1197" s="22">
        <f>'Data Entry'!E1197</f>
        <v>0</v>
      </c>
      <c r="F1197" s="22">
        <f>'Data Entry'!F1197</f>
        <v>0</v>
      </c>
      <c r="G1197" s="22">
        <f>'Data Entry'!G1197</f>
        <v>0</v>
      </c>
      <c r="H1197" s="22">
        <f>'Data Entry'!H1197</f>
        <v>0</v>
      </c>
      <c r="I1197" s="22">
        <f t="shared" si="323"/>
        <v>0</v>
      </c>
      <c r="J1197" s="22">
        <f t="shared" si="324"/>
        <v>0</v>
      </c>
      <c r="K1197" s="22">
        <f t="shared" si="325"/>
        <v>0</v>
      </c>
      <c r="L1197" s="22">
        <f t="shared" si="326"/>
        <v>0</v>
      </c>
      <c r="M1197" s="22">
        <f t="shared" si="327"/>
        <v>0</v>
      </c>
      <c r="N1197" s="22">
        <f t="shared" si="328"/>
        <v>0</v>
      </c>
      <c r="O1197" s="22">
        <f t="shared" si="329"/>
        <v>0</v>
      </c>
      <c r="P1197" s="35">
        <f>'Data Entry'!I1197</f>
        <v>0</v>
      </c>
      <c r="Q1197" s="35">
        <f>'Data Entry'!J1197</f>
        <v>0</v>
      </c>
      <c r="R1197" s="35">
        <f>'Data Entry'!K1197</f>
        <v>0</v>
      </c>
      <c r="S1197" s="35">
        <f>'Data Entry'!L1197</f>
        <v>0</v>
      </c>
      <c r="T1197" s="35">
        <f t="shared" si="330"/>
        <v>0</v>
      </c>
      <c r="U1197" s="35">
        <f t="shared" si="331"/>
        <v>0</v>
      </c>
      <c r="V1197" s="35" t="e">
        <f t="shared" si="332"/>
        <v>#DIV/0!</v>
      </c>
      <c r="W1197" s="35" t="e">
        <f t="shared" si="333"/>
        <v>#DIV/0!</v>
      </c>
      <c r="X1197" s="35">
        <f t="shared" si="334"/>
        <v>0</v>
      </c>
      <c r="Y1197" s="35">
        <f t="shared" si="335"/>
        <v>0</v>
      </c>
      <c r="Z1197" s="35">
        <f t="shared" si="336"/>
        <v>0</v>
      </c>
      <c r="AA1197" s="35">
        <f t="shared" si="337"/>
        <v>0</v>
      </c>
      <c r="AB1197" s="21">
        <f>'Data Entry'!S1197</f>
        <v>0</v>
      </c>
      <c r="AC1197" s="21">
        <f>'Data Entry'!T1197</f>
        <v>0</v>
      </c>
      <c r="AD1197" s="21">
        <f>'Data Entry'!U1197</f>
        <v>0</v>
      </c>
      <c r="AE1197" s="21">
        <f t="shared" si="338"/>
        <v>0</v>
      </c>
      <c r="AF1197" s="13">
        <f>'Data Entry'!V1197</f>
        <v>0</v>
      </c>
      <c r="AG1197" s="13">
        <f t="shared" si="339"/>
        <v>0</v>
      </c>
      <c r="AH1197" s="13">
        <f>'Data Entry'!W1197</f>
        <v>0</v>
      </c>
      <c r="AI1197" s="13">
        <f>'Data Entry'!X1197</f>
        <v>0</v>
      </c>
      <c r="AJ1197" s="13">
        <f>'Data Entry'!Y1197</f>
        <v>0</v>
      </c>
      <c r="AK1197" s="13">
        <f>'Data Entry'!Z1197</f>
        <v>0</v>
      </c>
    </row>
    <row r="1198" spans="1:37">
      <c r="A1198" s="34">
        <f>'Data Entry'!A1198</f>
        <v>0</v>
      </c>
      <c r="B1198" s="34">
        <f>'Data Entry'!B1198</f>
        <v>0</v>
      </c>
      <c r="C1198" s="20">
        <f>IF('Data Entry'!C1198="red",1,IF('Data Entry'!C1198="blue",2,0))</f>
        <v>0</v>
      </c>
      <c r="D1198" s="22">
        <f>'Data Entry'!D1198</f>
        <v>0</v>
      </c>
      <c r="E1198" s="22">
        <f>'Data Entry'!E1198</f>
        <v>0</v>
      </c>
      <c r="F1198" s="22">
        <f>'Data Entry'!F1198</f>
        <v>0</v>
      </c>
      <c r="G1198" s="22">
        <f>'Data Entry'!G1198</f>
        <v>0</v>
      </c>
      <c r="H1198" s="22">
        <f>'Data Entry'!H1198</f>
        <v>0</v>
      </c>
      <c r="I1198" s="22">
        <f t="shared" si="323"/>
        <v>0</v>
      </c>
      <c r="J1198" s="22">
        <f t="shared" si="324"/>
        <v>0</v>
      </c>
      <c r="K1198" s="22">
        <f t="shared" si="325"/>
        <v>0</v>
      </c>
      <c r="L1198" s="22">
        <f t="shared" si="326"/>
        <v>0</v>
      </c>
      <c r="M1198" s="22">
        <f t="shared" si="327"/>
        <v>0</v>
      </c>
      <c r="N1198" s="22">
        <f t="shared" si="328"/>
        <v>0</v>
      </c>
      <c r="O1198" s="22">
        <f t="shared" si="329"/>
        <v>0</v>
      </c>
      <c r="P1198" s="35">
        <f>'Data Entry'!I1198</f>
        <v>0</v>
      </c>
      <c r="Q1198" s="35">
        <f>'Data Entry'!J1198</f>
        <v>0</v>
      </c>
      <c r="R1198" s="35">
        <f>'Data Entry'!K1198</f>
        <v>0</v>
      </c>
      <c r="S1198" s="35">
        <f>'Data Entry'!L1198</f>
        <v>0</v>
      </c>
      <c r="T1198" s="35">
        <f t="shared" si="330"/>
        <v>0</v>
      </c>
      <c r="U1198" s="35">
        <f t="shared" si="331"/>
        <v>0</v>
      </c>
      <c r="V1198" s="35" t="e">
        <f t="shared" si="332"/>
        <v>#DIV/0!</v>
      </c>
      <c r="W1198" s="35" t="e">
        <f t="shared" si="333"/>
        <v>#DIV/0!</v>
      </c>
      <c r="X1198" s="35">
        <f t="shared" si="334"/>
        <v>0</v>
      </c>
      <c r="Y1198" s="35">
        <f t="shared" si="335"/>
        <v>0</v>
      </c>
      <c r="Z1198" s="35">
        <f t="shared" si="336"/>
        <v>0</v>
      </c>
      <c r="AA1198" s="35">
        <f t="shared" si="337"/>
        <v>0</v>
      </c>
      <c r="AB1198" s="21">
        <f>'Data Entry'!S1198</f>
        <v>0</v>
      </c>
      <c r="AC1198" s="21">
        <f>'Data Entry'!T1198</f>
        <v>0</v>
      </c>
      <c r="AD1198" s="21">
        <f>'Data Entry'!U1198</f>
        <v>0</v>
      </c>
      <c r="AE1198" s="21">
        <f t="shared" si="338"/>
        <v>0</v>
      </c>
      <c r="AF1198" s="13">
        <f>'Data Entry'!V1198</f>
        <v>0</v>
      </c>
      <c r="AG1198" s="13">
        <f t="shared" si="339"/>
        <v>0</v>
      </c>
      <c r="AH1198" s="13">
        <f>'Data Entry'!W1198</f>
        <v>0</v>
      </c>
      <c r="AI1198" s="13">
        <f>'Data Entry'!X1198</f>
        <v>0</v>
      </c>
      <c r="AJ1198" s="13">
        <f>'Data Entry'!Y1198</f>
        <v>0</v>
      </c>
      <c r="AK1198" s="13">
        <f>'Data Entry'!Z1198</f>
        <v>0</v>
      </c>
    </row>
    <row r="1199" spans="1:37">
      <c r="A1199" s="34">
        <f>'Data Entry'!A1199</f>
        <v>0</v>
      </c>
      <c r="B1199" s="34">
        <f>'Data Entry'!B1199</f>
        <v>0</v>
      </c>
      <c r="C1199" s="20">
        <f>IF('Data Entry'!C1199="red",1,IF('Data Entry'!C1199="blue",2,0))</f>
        <v>0</v>
      </c>
      <c r="D1199" s="22">
        <f>'Data Entry'!D1199</f>
        <v>0</v>
      </c>
      <c r="E1199" s="22">
        <f>'Data Entry'!E1199</f>
        <v>0</v>
      </c>
      <c r="F1199" s="22">
        <f>'Data Entry'!F1199</f>
        <v>0</v>
      </c>
      <c r="G1199" s="22">
        <f>'Data Entry'!G1199</f>
        <v>0</v>
      </c>
      <c r="H1199" s="22">
        <f>'Data Entry'!H1199</f>
        <v>0</v>
      </c>
      <c r="I1199" s="22">
        <f t="shared" si="323"/>
        <v>0</v>
      </c>
      <c r="J1199" s="22">
        <f t="shared" si="324"/>
        <v>0</v>
      </c>
      <c r="K1199" s="22">
        <f t="shared" si="325"/>
        <v>0</v>
      </c>
      <c r="L1199" s="22">
        <f t="shared" si="326"/>
        <v>0</v>
      </c>
      <c r="M1199" s="22">
        <f t="shared" si="327"/>
        <v>0</v>
      </c>
      <c r="N1199" s="22">
        <f t="shared" si="328"/>
        <v>0</v>
      </c>
      <c r="O1199" s="22">
        <f t="shared" si="329"/>
        <v>0</v>
      </c>
      <c r="P1199" s="35">
        <f>'Data Entry'!I1199</f>
        <v>0</v>
      </c>
      <c r="Q1199" s="35">
        <f>'Data Entry'!J1199</f>
        <v>0</v>
      </c>
      <c r="R1199" s="35">
        <f>'Data Entry'!K1199</f>
        <v>0</v>
      </c>
      <c r="S1199" s="35">
        <f>'Data Entry'!L1199</f>
        <v>0</v>
      </c>
      <c r="T1199" s="35">
        <f t="shared" si="330"/>
        <v>0</v>
      </c>
      <c r="U1199" s="35">
        <f t="shared" si="331"/>
        <v>0</v>
      </c>
      <c r="V1199" s="35" t="e">
        <f t="shared" si="332"/>
        <v>#DIV/0!</v>
      </c>
      <c r="W1199" s="35" t="e">
        <f t="shared" si="333"/>
        <v>#DIV/0!</v>
      </c>
      <c r="X1199" s="35">
        <f t="shared" si="334"/>
        <v>0</v>
      </c>
      <c r="Y1199" s="35">
        <f t="shared" si="335"/>
        <v>0</v>
      </c>
      <c r="Z1199" s="35">
        <f t="shared" si="336"/>
        <v>0</v>
      </c>
      <c r="AA1199" s="35">
        <f t="shared" si="337"/>
        <v>0</v>
      </c>
      <c r="AB1199" s="21">
        <f>'Data Entry'!S1199</f>
        <v>0</v>
      </c>
      <c r="AC1199" s="21">
        <f>'Data Entry'!T1199</f>
        <v>0</v>
      </c>
      <c r="AD1199" s="21">
        <f>'Data Entry'!U1199</f>
        <v>0</v>
      </c>
      <c r="AE1199" s="21">
        <f t="shared" si="338"/>
        <v>0</v>
      </c>
      <c r="AF1199" s="13">
        <f>'Data Entry'!V1199</f>
        <v>0</v>
      </c>
      <c r="AG1199" s="13">
        <f t="shared" si="339"/>
        <v>0</v>
      </c>
      <c r="AH1199" s="13">
        <f>'Data Entry'!W1199</f>
        <v>0</v>
      </c>
      <c r="AI1199" s="13">
        <f>'Data Entry'!X1199</f>
        <v>0</v>
      </c>
      <c r="AJ1199" s="13">
        <f>'Data Entry'!Y1199</f>
        <v>0</v>
      </c>
      <c r="AK1199" s="13">
        <f>'Data Entry'!Z1199</f>
        <v>0</v>
      </c>
    </row>
    <row r="1200" spans="1:37">
      <c r="A1200" s="34">
        <f>'Data Entry'!A1200</f>
        <v>0</v>
      </c>
      <c r="B1200" s="34">
        <f>'Data Entry'!B1200</f>
        <v>0</v>
      </c>
      <c r="C1200" s="20">
        <f>IF('Data Entry'!C1200="red",1,IF('Data Entry'!C1200="blue",2,0))</f>
        <v>0</v>
      </c>
      <c r="D1200" s="22">
        <f>'Data Entry'!D1200</f>
        <v>0</v>
      </c>
      <c r="E1200" s="22">
        <f>'Data Entry'!E1200</f>
        <v>0</v>
      </c>
      <c r="F1200" s="22">
        <f>'Data Entry'!F1200</f>
        <v>0</v>
      </c>
      <c r="G1200" s="22">
        <f>'Data Entry'!G1200</f>
        <v>0</v>
      </c>
      <c r="H1200" s="22">
        <f>'Data Entry'!H1200</f>
        <v>0</v>
      </c>
      <c r="I1200" s="22">
        <f t="shared" si="323"/>
        <v>0</v>
      </c>
      <c r="J1200" s="22">
        <f t="shared" si="324"/>
        <v>0</v>
      </c>
      <c r="K1200" s="22">
        <f t="shared" si="325"/>
        <v>0</v>
      </c>
      <c r="L1200" s="22">
        <f t="shared" si="326"/>
        <v>0</v>
      </c>
      <c r="M1200" s="22">
        <f t="shared" si="327"/>
        <v>0</v>
      </c>
      <c r="N1200" s="22">
        <f t="shared" si="328"/>
        <v>0</v>
      </c>
      <c r="O1200" s="22">
        <f t="shared" si="329"/>
        <v>0</v>
      </c>
      <c r="P1200" s="35">
        <f>'Data Entry'!I1200</f>
        <v>0</v>
      </c>
      <c r="Q1200" s="35">
        <f>'Data Entry'!J1200</f>
        <v>0</v>
      </c>
      <c r="R1200" s="35">
        <f>'Data Entry'!K1200</f>
        <v>0</v>
      </c>
      <c r="S1200" s="35">
        <f>'Data Entry'!L1200</f>
        <v>0</v>
      </c>
      <c r="T1200" s="35">
        <f t="shared" si="330"/>
        <v>0</v>
      </c>
      <c r="U1200" s="35">
        <f t="shared" si="331"/>
        <v>0</v>
      </c>
      <c r="V1200" s="35" t="e">
        <f t="shared" si="332"/>
        <v>#DIV/0!</v>
      </c>
      <c r="W1200" s="35" t="e">
        <f t="shared" si="333"/>
        <v>#DIV/0!</v>
      </c>
      <c r="X1200" s="35">
        <f t="shared" si="334"/>
        <v>0</v>
      </c>
      <c r="Y1200" s="35">
        <f t="shared" si="335"/>
        <v>0</v>
      </c>
      <c r="Z1200" s="35">
        <f t="shared" si="336"/>
        <v>0</v>
      </c>
      <c r="AA1200" s="35">
        <f t="shared" si="337"/>
        <v>0</v>
      </c>
      <c r="AB1200" s="21">
        <f>'Data Entry'!S1200</f>
        <v>0</v>
      </c>
      <c r="AC1200" s="21">
        <f>'Data Entry'!T1200</f>
        <v>0</v>
      </c>
      <c r="AD1200" s="21">
        <f>'Data Entry'!U1200</f>
        <v>0</v>
      </c>
      <c r="AE1200" s="21">
        <f t="shared" si="338"/>
        <v>0</v>
      </c>
      <c r="AF1200" s="13">
        <f>'Data Entry'!V1200</f>
        <v>0</v>
      </c>
      <c r="AG1200" s="13">
        <f t="shared" si="339"/>
        <v>0</v>
      </c>
      <c r="AH1200" s="13">
        <f>'Data Entry'!W1200</f>
        <v>0</v>
      </c>
      <c r="AI1200" s="13">
        <f>'Data Entry'!X1200</f>
        <v>0</v>
      </c>
      <c r="AJ1200" s="13">
        <f>'Data Entry'!Y1200</f>
        <v>0</v>
      </c>
      <c r="AK1200" s="13">
        <f>'Data Entry'!Z1200</f>
        <v>0</v>
      </c>
    </row>
    <row r="1201" spans="1:37">
      <c r="A1201" s="34">
        <f>'Data Entry'!A1201</f>
        <v>0</v>
      </c>
      <c r="B1201" s="34">
        <f>'Data Entry'!B1201</f>
        <v>0</v>
      </c>
      <c r="C1201" s="20">
        <f>IF('Data Entry'!C1201="red",1,IF('Data Entry'!C1201="blue",2,0))</f>
        <v>0</v>
      </c>
      <c r="D1201" s="22">
        <f>'Data Entry'!D1201</f>
        <v>0</v>
      </c>
      <c r="E1201" s="22">
        <f>'Data Entry'!E1201</f>
        <v>0</v>
      </c>
      <c r="F1201" s="22">
        <f>'Data Entry'!F1201</f>
        <v>0</v>
      </c>
      <c r="G1201" s="22">
        <f>'Data Entry'!G1201</f>
        <v>0</v>
      </c>
      <c r="H1201" s="22">
        <f>'Data Entry'!H1201</f>
        <v>0</v>
      </c>
      <c r="I1201" s="22">
        <f t="shared" si="323"/>
        <v>0</v>
      </c>
      <c r="J1201" s="22">
        <f t="shared" si="324"/>
        <v>0</v>
      </c>
      <c r="K1201" s="22">
        <f t="shared" si="325"/>
        <v>0</v>
      </c>
      <c r="L1201" s="22">
        <f t="shared" si="326"/>
        <v>0</v>
      </c>
      <c r="M1201" s="22">
        <f t="shared" si="327"/>
        <v>0</v>
      </c>
      <c r="N1201" s="22">
        <f t="shared" si="328"/>
        <v>0</v>
      </c>
      <c r="O1201" s="22">
        <f t="shared" si="329"/>
        <v>0</v>
      </c>
      <c r="P1201" s="35">
        <f>'Data Entry'!I1201</f>
        <v>0</v>
      </c>
      <c r="Q1201" s="35">
        <f>'Data Entry'!J1201</f>
        <v>0</v>
      </c>
      <c r="R1201" s="35">
        <f>'Data Entry'!K1201</f>
        <v>0</v>
      </c>
      <c r="S1201" s="35">
        <f>'Data Entry'!L1201</f>
        <v>0</v>
      </c>
      <c r="T1201" s="35">
        <f t="shared" si="330"/>
        <v>0</v>
      </c>
      <c r="U1201" s="35">
        <f t="shared" si="331"/>
        <v>0</v>
      </c>
      <c r="V1201" s="35" t="e">
        <f t="shared" si="332"/>
        <v>#DIV/0!</v>
      </c>
      <c r="W1201" s="35" t="e">
        <f t="shared" si="333"/>
        <v>#DIV/0!</v>
      </c>
      <c r="X1201" s="35">
        <f t="shared" si="334"/>
        <v>0</v>
      </c>
      <c r="Y1201" s="35">
        <f t="shared" si="335"/>
        <v>0</v>
      </c>
      <c r="Z1201" s="35">
        <f t="shared" si="336"/>
        <v>0</v>
      </c>
      <c r="AA1201" s="35">
        <f t="shared" si="337"/>
        <v>0</v>
      </c>
      <c r="AB1201" s="21">
        <f>'Data Entry'!S1201</f>
        <v>0</v>
      </c>
      <c r="AC1201" s="21">
        <f>'Data Entry'!T1201</f>
        <v>0</v>
      </c>
      <c r="AD1201" s="21">
        <f>'Data Entry'!U1201</f>
        <v>0</v>
      </c>
      <c r="AE1201" s="21">
        <f t="shared" si="338"/>
        <v>0</v>
      </c>
      <c r="AF1201" s="13">
        <f>'Data Entry'!V1201</f>
        <v>0</v>
      </c>
      <c r="AG1201" s="13">
        <f t="shared" si="339"/>
        <v>0</v>
      </c>
      <c r="AH1201" s="13">
        <f>'Data Entry'!W1201</f>
        <v>0</v>
      </c>
      <c r="AI1201" s="13">
        <f>'Data Entry'!X1201</f>
        <v>0</v>
      </c>
      <c r="AJ1201" s="13">
        <f>'Data Entry'!Y1201</f>
        <v>0</v>
      </c>
      <c r="AK1201" s="13">
        <f>'Data Entry'!Z1201</f>
        <v>0</v>
      </c>
    </row>
    <row r="1202" spans="1:37">
      <c r="A1202" s="34">
        <f>'Data Entry'!A1202</f>
        <v>0</v>
      </c>
      <c r="B1202" s="34">
        <f>'Data Entry'!B1202</f>
        <v>0</v>
      </c>
      <c r="C1202" s="20">
        <f>IF('Data Entry'!C1202="red",1,IF('Data Entry'!C1202="blue",2,0))</f>
        <v>0</v>
      </c>
      <c r="D1202" s="22">
        <f>'Data Entry'!D1202</f>
        <v>0</v>
      </c>
      <c r="E1202" s="22">
        <f>'Data Entry'!E1202</f>
        <v>0</v>
      </c>
      <c r="F1202" s="22">
        <f>'Data Entry'!F1202</f>
        <v>0</v>
      </c>
      <c r="G1202" s="22">
        <f>'Data Entry'!G1202</f>
        <v>0</v>
      </c>
      <c r="H1202" s="22">
        <f>'Data Entry'!H1202</f>
        <v>0</v>
      </c>
      <c r="I1202" s="22">
        <f t="shared" si="323"/>
        <v>0</v>
      </c>
      <c r="J1202" s="22">
        <f t="shared" si="324"/>
        <v>0</v>
      </c>
      <c r="K1202" s="22">
        <f t="shared" si="325"/>
        <v>0</v>
      </c>
      <c r="L1202" s="22">
        <f t="shared" si="326"/>
        <v>0</v>
      </c>
      <c r="M1202" s="22">
        <f t="shared" si="327"/>
        <v>0</v>
      </c>
      <c r="N1202" s="22">
        <f t="shared" si="328"/>
        <v>0</v>
      </c>
      <c r="O1202" s="22">
        <f t="shared" si="329"/>
        <v>0</v>
      </c>
      <c r="P1202" s="35">
        <f>'Data Entry'!I1202</f>
        <v>0</v>
      </c>
      <c r="Q1202" s="35">
        <f>'Data Entry'!J1202</f>
        <v>0</v>
      </c>
      <c r="R1202" s="35">
        <f>'Data Entry'!K1202</f>
        <v>0</v>
      </c>
      <c r="S1202" s="35">
        <f>'Data Entry'!L1202</f>
        <v>0</v>
      </c>
      <c r="T1202" s="35">
        <f t="shared" si="330"/>
        <v>0</v>
      </c>
      <c r="U1202" s="35">
        <f t="shared" si="331"/>
        <v>0</v>
      </c>
      <c r="V1202" s="35" t="e">
        <f t="shared" si="332"/>
        <v>#DIV/0!</v>
      </c>
      <c r="W1202" s="35" t="e">
        <f t="shared" si="333"/>
        <v>#DIV/0!</v>
      </c>
      <c r="X1202" s="35">
        <f t="shared" si="334"/>
        <v>0</v>
      </c>
      <c r="Y1202" s="35">
        <f t="shared" si="335"/>
        <v>0</v>
      </c>
      <c r="Z1202" s="35">
        <f t="shared" si="336"/>
        <v>0</v>
      </c>
      <c r="AA1202" s="35">
        <f t="shared" si="337"/>
        <v>0</v>
      </c>
      <c r="AB1202" s="21">
        <f>'Data Entry'!S1202</f>
        <v>0</v>
      </c>
      <c r="AC1202" s="21">
        <f>'Data Entry'!T1202</f>
        <v>0</v>
      </c>
      <c r="AD1202" s="21">
        <f>'Data Entry'!U1202</f>
        <v>0</v>
      </c>
      <c r="AE1202" s="21">
        <f t="shared" si="338"/>
        <v>0</v>
      </c>
      <c r="AF1202" s="13">
        <f>'Data Entry'!V1202</f>
        <v>0</v>
      </c>
      <c r="AG1202" s="13">
        <f t="shared" si="339"/>
        <v>0</v>
      </c>
      <c r="AH1202" s="13">
        <f>'Data Entry'!W1202</f>
        <v>0</v>
      </c>
      <c r="AI1202" s="13">
        <f>'Data Entry'!X1202</f>
        <v>0</v>
      </c>
      <c r="AJ1202" s="13">
        <f>'Data Entry'!Y1202</f>
        <v>0</v>
      </c>
      <c r="AK1202" s="13">
        <f>'Data Entry'!Z1202</f>
        <v>0</v>
      </c>
    </row>
    <row r="1203" spans="1:37">
      <c r="A1203" s="34">
        <f>'Data Entry'!A1203</f>
        <v>0</v>
      </c>
      <c r="B1203" s="34">
        <f>'Data Entry'!B1203</f>
        <v>0</v>
      </c>
      <c r="C1203" s="20">
        <f>IF('Data Entry'!C1203="red",1,IF('Data Entry'!C1203="blue",2,0))</f>
        <v>0</v>
      </c>
      <c r="D1203" s="22">
        <f>'Data Entry'!D1203</f>
        <v>0</v>
      </c>
      <c r="E1203" s="22">
        <f>'Data Entry'!E1203</f>
        <v>0</v>
      </c>
      <c r="F1203" s="22">
        <f>'Data Entry'!F1203</f>
        <v>0</v>
      </c>
      <c r="G1203" s="22">
        <f>'Data Entry'!G1203</f>
        <v>0</v>
      </c>
      <c r="H1203" s="22">
        <f>'Data Entry'!H1203</f>
        <v>0</v>
      </c>
      <c r="I1203" s="22">
        <f t="shared" si="323"/>
        <v>0</v>
      </c>
      <c r="J1203" s="22">
        <f t="shared" si="324"/>
        <v>0</v>
      </c>
      <c r="K1203" s="22">
        <f t="shared" si="325"/>
        <v>0</v>
      </c>
      <c r="L1203" s="22">
        <f t="shared" si="326"/>
        <v>0</v>
      </c>
      <c r="M1203" s="22">
        <f t="shared" si="327"/>
        <v>0</v>
      </c>
      <c r="N1203" s="22">
        <f t="shared" si="328"/>
        <v>0</v>
      </c>
      <c r="O1203" s="22">
        <f t="shared" si="329"/>
        <v>0</v>
      </c>
      <c r="P1203" s="35">
        <f>'Data Entry'!I1203</f>
        <v>0</v>
      </c>
      <c r="Q1203" s="35">
        <f>'Data Entry'!J1203</f>
        <v>0</v>
      </c>
      <c r="R1203" s="35">
        <f>'Data Entry'!K1203</f>
        <v>0</v>
      </c>
      <c r="S1203" s="35">
        <f>'Data Entry'!L1203</f>
        <v>0</v>
      </c>
      <c r="T1203" s="35">
        <f t="shared" si="330"/>
        <v>0</v>
      </c>
      <c r="U1203" s="35">
        <f t="shared" si="331"/>
        <v>0</v>
      </c>
      <c r="V1203" s="35" t="e">
        <f t="shared" si="332"/>
        <v>#DIV/0!</v>
      </c>
      <c r="W1203" s="35" t="e">
        <f t="shared" si="333"/>
        <v>#DIV/0!</v>
      </c>
      <c r="X1203" s="35">
        <f t="shared" si="334"/>
        <v>0</v>
      </c>
      <c r="Y1203" s="35">
        <f t="shared" si="335"/>
        <v>0</v>
      </c>
      <c r="Z1203" s="35">
        <f t="shared" si="336"/>
        <v>0</v>
      </c>
      <c r="AA1203" s="35">
        <f t="shared" si="337"/>
        <v>0</v>
      </c>
      <c r="AB1203" s="21">
        <f>'Data Entry'!S1203</f>
        <v>0</v>
      </c>
      <c r="AC1203" s="21">
        <f>'Data Entry'!T1203</f>
        <v>0</v>
      </c>
      <c r="AD1203" s="21">
        <f>'Data Entry'!U1203</f>
        <v>0</v>
      </c>
      <c r="AE1203" s="21">
        <f t="shared" si="338"/>
        <v>0</v>
      </c>
      <c r="AF1203" s="13">
        <f>'Data Entry'!V1203</f>
        <v>0</v>
      </c>
      <c r="AG1203" s="13">
        <f t="shared" si="339"/>
        <v>0</v>
      </c>
      <c r="AH1203" s="13">
        <f>'Data Entry'!W1203</f>
        <v>0</v>
      </c>
      <c r="AI1203" s="13">
        <f>'Data Entry'!X1203</f>
        <v>0</v>
      </c>
      <c r="AJ1203" s="13">
        <f>'Data Entry'!Y1203</f>
        <v>0</v>
      </c>
      <c r="AK1203" s="13">
        <f>'Data Entry'!Z1203</f>
        <v>0</v>
      </c>
    </row>
    <row r="1204" spans="1:37">
      <c r="A1204" s="34">
        <f>'Data Entry'!A1204</f>
        <v>0</v>
      </c>
      <c r="B1204" s="34">
        <f>'Data Entry'!B1204</f>
        <v>0</v>
      </c>
      <c r="C1204" s="20">
        <f>IF('Data Entry'!C1204="red",1,IF('Data Entry'!C1204="blue",2,0))</f>
        <v>0</v>
      </c>
      <c r="D1204" s="22">
        <f>'Data Entry'!D1204</f>
        <v>0</v>
      </c>
      <c r="E1204" s="22">
        <f>'Data Entry'!E1204</f>
        <v>0</v>
      </c>
      <c r="F1204" s="22">
        <f>'Data Entry'!F1204</f>
        <v>0</v>
      </c>
      <c r="G1204" s="22">
        <f>'Data Entry'!G1204</f>
        <v>0</v>
      </c>
      <c r="H1204" s="22">
        <f>'Data Entry'!H1204</f>
        <v>0</v>
      </c>
      <c r="I1204" s="22">
        <f t="shared" si="323"/>
        <v>0</v>
      </c>
      <c r="J1204" s="22">
        <f t="shared" si="324"/>
        <v>0</v>
      </c>
      <c r="K1204" s="22">
        <f t="shared" si="325"/>
        <v>0</v>
      </c>
      <c r="L1204" s="22">
        <f t="shared" si="326"/>
        <v>0</v>
      </c>
      <c r="M1204" s="22">
        <f t="shared" si="327"/>
        <v>0</v>
      </c>
      <c r="N1204" s="22">
        <f t="shared" si="328"/>
        <v>0</v>
      </c>
      <c r="O1204" s="22">
        <f t="shared" si="329"/>
        <v>0</v>
      </c>
      <c r="P1204" s="35">
        <f>'Data Entry'!I1204</f>
        <v>0</v>
      </c>
      <c r="Q1204" s="35">
        <f>'Data Entry'!J1204</f>
        <v>0</v>
      </c>
      <c r="R1204" s="35">
        <f>'Data Entry'!K1204</f>
        <v>0</v>
      </c>
      <c r="S1204" s="35">
        <f>'Data Entry'!L1204</f>
        <v>0</v>
      </c>
      <c r="T1204" s="35">
        <f t="shared" si="330"/>
        <v>0</v>
      </c>
      <c r="U1204" s="35">
        <f t="shared" si="331"/>
        <v>0</v>
      </c>
      <c r="V1204" s="35" t="e">
        <f t="shared" si="332"/>
        <v>#DIV/0!</v>
      </c>
      <c r="W1204" s="35" t="e">
        <f t="shared" si="333"/>
        <v>#DIV/0!</v>
      </c>
      <c r="X1204" s="35">
        <f t="shared" si="334"/>
        <v>0</v>
      </c>
      <c r="Y1204" s="35">
        <f t="shared" si="335"/>
        <v>0</v>
      </c>
      <c r="Z1204" s="35">
        <f t="shared" si="336"/>
        <v>0</v>
      </c>
      <c r="AA1204" s="35">
        <f t="shared" si="337"/>
        <v>0</v>
      </c>
      <c r="AB1204" s="21">
        <f>'Data Entry'!S1204</f>
        <v>0</v>
      </c>
      <c r="AC1204" s="21">
        <f>'Data Entry'!T1204</f>
        <v>0</v>
      </c>
      <c r="AD1204" s="21">
        <f>'Data Entry'!U1204</f>
        <v>0</v>
      </c>
      <c r="AE1204" s="21">
        <f t="shared" si="338"/>
        <v>0</v>
      </c>
      <c r="AF1204" s="13">
        <f>'Data Entry'!V1204</f>
        <v>0</v>
      </c>
      <c r="AG1204" s="13">
        <f t="shared" si="339"/>
        <v>0</v>
      </c>
      <c r="AH1204" s="13">
        <f>'Data Entry'!W1204</f>
        <v>0</v>
      </c>
      <c r="AI1204" s="13">
        <f>'Data Entry'!X1204</f>
        <v>0</v>
      </c>
      <c r="AJ1204" s="13">
        <f>'Data Entry'!Y1204</f>
        <v>0</v>
      </c>
      <c r="AK1204" s="13">
        <f>'Data Entry'!Z1204</f>
        <v>0</v>
      </c>
    </row>
    <row r="1205" spans="1:37">
      <c r="A1205" s="34">
        <f>'Data Entry'!A1205</f>
        <v>0</v>
      </c>
      <c r="B1205" s="34">
        <f>'Data Entry'!B1205</f>
        <v>0</v>
      </c>
      <c r="C1205" s="20">
        <f>IF('Data Entry'!C1205="red",1,IF('Data Entry'!C1205="blue",2,0))</f>
        <v>0</v>
      </c>
      <c r="D1205" s="22">
        <f>'Data Entry'!D1205</f>
        <v>0</v>
      </c>
      <c r="E1205" s="22">
        <f>'Data Entry'!E1205</f>
        <v>0</v>
      </c>
      <c r="F1205" s="22">
        <f>'Data Entry'!F1205</f>
        <v>0</v>
      </c>
      <c r="G1205" s="22">
        <f>'Data Entry'!G1205</f>
        <v>0</v>
      </c>
      <c r="H1205" s="22">
        <f>'Data Entry'!H1205</f>
        <v>0</v>
      </c>
      <c r="I1205" s="22">
        <f t="shared" si="323"/>
        <v>0</v>
      </c>
      <c r="J1205" s="22">
        <f t="shared" si="324"/>
        <v>0</v>
      </c>
      <c r="K1205" s="22">
        <f t="shared" si="325"/>
        <v>0</v>
      </c>
      <c r="L1205" s="22">
        <f t="shared" si="326"/>
        <v>0</v>
      </c>
      <c r="M1205" s="22">
        <f t="shared" si="327"/>
        <v>0</v>
      </c>
      <c r="N1205" s="22">
        <f t="shared" si="328"/>
        <v>0</v>
      </c>
      <c r="O1205" s="22">
        <f t="shared" si="329"/>
        <v>0</v>
      </c>
      <c r="P1205" s="35">
        <f>'Data Entry'!I1205</f>
        <v>0</v>
      </c>
      <c r="Q1205" s="35">
        <f>'Data Entry'!J1205</f>
        <v>0</v>
      </c>
      <c r="R1205" s="35">
        <f>'Data Entry'!K1205</f>
        <v>0</v>
      </c>
      <c r="S1205" s="35">
        <f>'Data Entry'!L1205</f>
        <v>0</v>
      </c>
      <c r="T1205" s="35">
        <f t="shared" si="330"/>
        <v>0</v>
      </c>
      <c r="U1205" s="35">
        <f t="shared" si="331"/>
        <v>0</v>
      </c>
      <c r="V1205" s="35" t="e">
        <f t="shared" si="332"/>
        <v>#DIV/0!</v>
      </c>
      <c r="W1205" s="35" t="e">
        <f t="shared" si="333"/>
        <v>#DIV/0!</v>
      </c>
      <c r="X1205" s="35">
        <f t="shared" si="334"/>
        <v>0</v>
      </c>
      <c r="Y1205" s="35">
        <f t="shared" si="335"/>
        <v>0</v>
      </c>
      <c r="Z1205" s="35">
        <f t="shared" si="336"/>
        <v>0</v>
      </c>
      <c r="AA1205" s="35">
        <f t="shared" si="337"/>
        <v>0</v>
      </c>
      <c r="AB1205" s="21">
        <f>'Data Entry'!S1205</f>
        <v>0</v>
      </c>
      <c r="AC1205" s="21">
        <f>'Data Entry'!T1205</f>
        <v>0</v>
      </c>
      <c r="AD1205" s="21">
        <f>'Data Entry'!U1205</f>
        <v>0</v>
      </c>
      <c r="AE1205" s="21">
        <f t="shared" si="338"/>
        <v>0</v>
      </c>
      <c r="AF1205" s="13">
        <f>'Data Entry'!V1205</f>
        <v>0</v>
      </c>
      <c r="AG1205" s="13">
        <f t="shared" si="339"/>
        <v>0</v>
      </c>
      <c r="AH1205" s="13">
        <f>'Data Entry'!W1205</f>
        <v>0</v>
      </c>
      <c r="AI1205" s="13">
        <f>'Data Entry'!X1205</f>
        <v>0</v>
      </c>
      <c r="AJ1205" s="13">
        <f>'Data Entry'!Y1205</f>
        <v>0</v>
      </c>
      <c r="AK1205" s="13">
        <f>'Data Entry'!Z1205</f>
        <v>0</v>
      </c>
    </row>
    <row r="1206" spans="1:37">
      <c r="A1206" s="34">
        <f>'Data Entry'!A1206</f>
        <v>0</v>
      </c>
      <c r="B1206" s="34">
        <f>'Data Entry'!B1206</f>
        <v>0</v>
      </c>
      <c r="C1206" s="20">
        <f>IF('Data Entry'!C1206="red",1,IF('Data Entry'!C1206="blue",2,0))</f>
        <v>0</v>
      </c>
      <c r="D1206" s="22">
        <f>'Data Entry'!D1206</f>
        <v>0</v>
      </c>
      <c r="E1206" s="22">
        <f>'Data Entry'!E1206</f>
        <v>0</v>
      </c>
      <c r="F1206" s="22">
        <f>'Data Entry'!F1206</f>
        <v>0</v>
      </c>
      <c r="G1206" s="22">
        <f>'Data Entry'!G1206</f>
        <v>0</v>
      </c>
      <c r="H1206" s="22">
        <f>'Data Entry'!H1206</f>
        <v>0</v>
      </c>
      <c r="I1206" s="22">
        <f t="shared" si="323"/>
        <v>0</v>
      </c>
      <c r="J1206" s="22">
        <f t="shared" si="324"/>
        <v>0</v>
      </c>
      <c r="K1206" s="22">
        <f t="shared" si="325"/>
        <v>0</v>
      </c>
      <c r="L1206" s="22">
        <f t="shared" si="326"/>
        <v>0</v>
      </c>
      <c r="M1206" s="22">
        <f t="shared" si="327"/>
        <v>0</v>
      </c>
      <c r="N1206" s="22">
        <f t="shared" si="328"/>
        <v>0</v>
      </c>
      <c r="O1206" s="22">
        <f t="shared" si="329"/>
        <v>0</v>
      </c>
      <c r="P1206" s="35">
        <f>'Data Entry'!I1206</f>
        <v>0</v>
      </c>
      <c r="Q1206" s="35">
        <f>'Data Entry'!J1206</f>
        <v>0</v>
      </c>
      <c r="R1206" s="35">
        <f>'Data Entry'!K1206</f>
        <v>0</v>
      </c>
      <c r="S1206" s="35">
        <f>'Data Entry'!L1206</f>
        <v>0</v>
      </c>
      <c r="T1206" s="35">
        <f t="shared" si="330"/>
        <v>0</v>
      </c>
      <c r="U1206" s="35">
        <f t="shared" si="331"/>
        <v>0</v>
      </c>
      <c r="V1206" s="35" t="e">
        <f t="shared" si="332"/>
        <v>#DIV/0!</v>
      </c>
      <c r="W1206" s="35" t="e">
        <f t="shared" si="333"/>
        <v>#DIV/0!</v>
      </c>
      <c r="X1206" s="35">
        <f t="shared" si="334"/>
        <v>0</v>
      </c>
      <c r="Y1206" s="35">
        <f t="shared" si="335"/>
        <v>0</v>
      </c>
      <c r="Z1206" s="35">
        <f t="shared" si="336"/>
        <v>0</v>
      </c>
      <c r="AA1206" s="35">
        <f t="shared" si="337"/>
        <v>0</v>
      </c>
      <c r="AB1206" s="21">
        <f>'Data Entry'!S1206</f>
        <v>0</v>
      </c>
      <c r="AC1206" s="21">
        <f>'Data Entry'!T1206</f>
        <v>0</v>
      </c>
      <c r="AD1206" s="21">
        <f>'Data Entry'!U1206</f>
        <v>0</v>
      </c>
      <c r="AE1206" s="21">
        <f t="shared" si="338"/>
        <v>0</v>
      </c>
      <c r="AF1206" s="13">
        <f>'Data Entry'!V1206</f>
        <v>0</v>
      </c>
      <c r="AG1206" s="13">
        <f t="shared" si="339"/>
        <v>0</v>
      </c>
      <c r="AH1206" s="13">
        <f>'Data Entry'!W1206</f>
        <v>0</v>
      </c>
      <c r="AI1206" s="13">
        <f>'Data Entry'!X1206</f>
        <v>0</v>
      </c>
      <c r="AJ1206" s="13">
        <f>'Data Entry'!Y1206</f>
        <v>0</v>
      </c>
      <c r="AK1206" s="13">
        <f>'Data Entry'!Z1206</f>
        <v>0</v>
      </c>
    </row>
    <row r="1207" spans="1:37">
      <c r="A1207" s="34">
        <f>'Data Entry'!A1207</f>
        <v>0</v>
      </c>
      <c r="B1207" s="34">
        <f>'Data Entry'!B1207</f>
        <v>0</v>
      </c>
      <c r="C1207" s="20">
        <f>IF('Data Entry'!C1207="red",1,IF('Data Entry'!C1207="blue",2,0))</f>
        <v>0</v>
      </c>
      <c r="D1207" s="22">
        <f>'Data Entry'!D1207</f>
        <v>0</v>
      </c>
      <c r="E1207" s="22">
        <f>'Data Entry'!E1207</f>
        <v>0</v>
      </c>
      <c r="F1207" s="22">
        <f>'Data Entry'!F1207</f>
        <v>0</v>
      </c>
      <c r="G1207" s="22">
        <f>'Data Entry'!G1207</f>
        <v>0</v>
      </c>
      <c r="H1207" s="22">
        <f>'Data Entry'!H1207</f>
        <v>0</v>
      </c>
      <c r="I1207" s="22">
        <f t="shared" si="323"/>
        <v>0</v>
      </c>
      <c r="J1207" s="22">
        <f t="shared" si="324"/>
        <v>0</v>
      </c>
      <c r="K1207" s="22">
        <f t="shared" si="325"/>
        <v>0</v>
      </c>
      <c r="L1207" s="22">
        <f t="shared" si="326"/>
        <v>0</v>
      </c>
      <c r="M1207" s="22">
        <f t="shared" si="327"/>
        <v>0</v>
      </c>
      <c r="N1207" s="22">
        <f t="shared" si="328"/>
        <v>0</v>
      </c>
      <c r="O1207" s="22">
        <f t="shared" si="329"/>
        <v>0</v>
      </c>
      <c r="P1207" s="35">
        <f>'Data Entry'!I1207</f>
        <v>0</v>
      </c>
      <c r="Q1207" s="35">
        <f>'Data Entry'!J1207</f>
        <v>0</v>
      </c>
      <c r="R1207" s="35">
        <f>'Data Entry'!K1207</f>
        <v>0</v>
      </c>
      <c r="S1207" s="35">
        <f>'Data Entry'!L1207</f>
        <v>0</v>
      </c>
      <c r="T1207" s="35">
        <f t="shared" si="330"/>
        <v>0</v>
      </c>
      <c r="U1207" s="35">
        <f t="shared" si="331"/>
        <v>0</v>
      </c>
      <c r="V1207" s="35" t="e">
        <f t="shared" si="332"/>
        <v>#DIV/0!</v>
      </c>
      <c r="W1207" s="35" t="e">
        <f t="shared" si="333"/>
        <v>#DIV/0!</v>
      </c>
      <c r="X1207" s="35">
        <f t="shared" si="334"/>
        <v>0</v>
      </c>
      <c r="Y1207" s="35">
        <f t="shared" si="335"/>
        <v>0</v>
      </c>
      <c r="Z1207" s="35">
        <f t="shared" si="336"/>
        <v>0</v>
      </c>
      <c r="AA1207" s="35">
        <f t="shared" si="337"/>
        <v>0</v>
      </c>
      <c r="AB1207" s="21">
        <f>'Data Entry'!S1207</f>
        <v>0</v>
      </c>
      <c r="AC1207" s="21">
        <f>'Data Entry'!T1207</f>
        <v>0</v>
      </c>
      <c r="AD1207" s="21">
        <f>'Data Entry'!U1207</f>
        <v>0</v>
      </c>
      <c r="AE1207" s="21">
        <f t="shared" si="338"/>
        <v>0</v>
      </c>
      <c r="AF1207" s="13">
        <f>'Data Entry'!V1207</f>
        <v>0</v>
      </c>
      <c r="AG1207" s="13">
        <f t="shared" si="339"/>
        <v>0</v>
      </c>
      <c r="AH1207" s="13">
        <f>'Data Entry'!W1207</f>
        <v>0</v>
      </c>
      <c r="AI1207" s="13">
        <f>'Data Entry'!X1207</f>
        <v>0</v>
      </c>
      <c r="AJ1207" s="13">
        <f>'Data Entry'!Y1207</f>
        <v>0</v>
      </c>
      <c r="AK1207" s="13">
        <f>'Data Entry'!Z1207</f>
        <v>0</v>
      </c>
    </row>
    <row r="1208" spans="1:37">
      <c r="A1208" s="34">
        <f>'Data Entry'!A1208</f>
        <v>0</v>
      </c>
      <c r="B1208" s="34">
        <f>'Data Entry'!B1208</f>
        <v>0</v>
      </c>
      <c r="C1208" s="20">
        <f>IF('Data Entry'!C1208="red",1,IF('Data Entry'!C1208="blue",2,0))</f>
        <v>0</v>
      </c>
      <c r="D1208" s="22">
        <f>'Data Entry'!D1208</f>
        <v>0</v>
      </c>
      <c r="E1208" s="22">
        <f>'Data Entry'!E1208</f>
        <v>0</v>
      </c>
      <c r="F1208" s="22">
        <f>'Data Entry'!F1208</f>
        <v>0</v>
      </c>
      <c r="G1208" s="22">
        <f>'Data Entry'!G1208</f>
        <v>0</v>
      </c>
      <c r="H1208" s="22">
        <f>'Data Entry'!H1208</f>
        <v>0</v>
      </c>
      <c r="I1208" s="22">
        <f t="shared" si="323"/>
        <v>0</v>
      </c>
      <c r="J1208" s="22">
        <f t="shared" si="324"/>
        <v>0</v>
      </c>
      <c r="K1208" s="22">
        <f t="shared" si="325"/>
        <v>0</v>
      </c>
      <c r="L1208" s="22">
        <f t="shared" si="326"/>
        <v>0</v>
      </c>
      <c r="M1208" s="22">
        <f t="shared" si="327"/>
        <v>0</v>
      </c>
      <c r="N1208" s="22">
        <f t="shared" si="328"/>
        <v>0</v>
      </c>
      <c r="O1208" s="22">
        <f t="shared" si="329"/>
        <v>0</v>
      </c>
      <c r="P1208" s="35">
        <f>'Data Entry'!I1208</f>
        <v>0</v>
      </c>
      <c r="Q1208" s="35">
        <f>'Data Entry'!J1208</f>
        <v>0</v>
      </c>
      <c r="R1208" s="35">
        <f>'Data Entry'!K1208</f>
        <v>0</v>
      </c>
      <c r="S1208" s="35">
        <f>'Data Entry'!L1208</f>
        <v>0</v>
      </c>
      <c r="T1208" s="35">
        <f t="shared" si="330"/>
        <v>0</v>
      </c>
      <c r="U1208" s="35">
        <f t="shared" si="331"/>
        <v>0</v>
      </c>
      <c r="V1208" s="35" t="e">
        <f t="shared" si="332"/>
        <v>#DIV/0!</v>
      </c>
      <c r="W1208" s="35" t="e">
        <f t="shared" si="333"/>
        <v>#DIV/0!</v>
      </c>
      <c r="X1208" s="35">
        <f t="shared" si="334"/>
        <v>0</v>
      </c>
      <c r="Y1208" s="35">
        <f t="shared" si="335"/>
        <v>0</v>
      </c>
      <c r="Z1208" s="35">
        <f t="shared" si="336"/>
        <v>0</v>
      </c>
      <c r="AA1208" s="35">
        <f t="shared" si="337"/>
        <v>0</v>
      </c>
      <c r="AB1208" s="21">
        <f>'Data Entry'!S1208</f>
        <v>0</v>
      </c>
      <c r="AC1208" s="21">
        <f>'Data Entry'!T1208</f>
        <v>0</v>
      </c>
      <c r="AD1208" s="21">
        <f>'Data Entry'!U1208</f>
        <v>0</v>
      </c>
      <c r="AE1208" s="21">
        <f t="shared" si="338"/>
        <v>0</v>
      </c>
      <c r="AF1208" s="13">
        <f>'Data Entry'!V1208</f>
        <v>0</v>
      </c>
      <c r="AG1208" s="13">
        <f t="shared" si="339"/>
        <v>0</v>
      </c>
      <c r="AH1208" s="13">
        <f>'Data Entry'!W1208</f>
        <v>0</v>
      </c>
      <c r="AI1208" s="13">
        <f>'Data Entry'!X1208</f>
        <v>0</v>
      </c>
      <c r="AJ1208" s="13">
        <f>'Data Entry'!Y1208</f>
        <v>0</v>
      </c>
      <c r="AK1208" s="13">
        <f>'Data Entry'!Z1208</f>
        <v>0</v>
      </c>
    </row>
    <row r="1209" spans="1:37">
      <c r="A1209" s="34">
        <f>'Data Entry'!A1209</f>
        <v>0</v>
      </c>
      <c r="B1209" s="34">
        <f>'Data Entry'!B1209</f>
        <v>0</v>
      </c>
      <c r="C1209" s="20">
        <f>IF('Data Entry'!C1209="red",1,IF('Data Entry'!C1209="blue",2,0))</f>
        <v>0</v>
      </c>
      <c r="D1209" s="22">
        <f>'Data Entry'!D1209</f>
        <v>0</v>
      </c>
      <c r="E1209" s="22">
        <f>'Data Entry'!E1209</f>
        <v>0</v>
      </c>
      <c r="F1209" s="22">
        <f>'Data Entry'!F1209</f>
        <v>0</v>
      </c>
      <c r="G1209" s="22">
        <f>'Data Entry'!G1209</f>
        <v>0</v>
      </c>
      <c r="H1209" s="22">
        <f>'Data Entry'!H1209</f>
        <v>0</v>
      </c>
      <c r="I1209" s="22">
        <f t="shared" si="323"/>
        <v>0</v>
      </c>
      <c r="J1209" s="22">
        <f t="shared" si="324"/>
        <v>0</v>
      </c>
      <c r="K1209" s="22">
        <f t="shared" si="325"/>
        <v>0</v>
      </c>
      <c r="L1209" s="22">
        <f t="shared" si="326"/>
        <v>0</v>
      </c>
      <c r="M1209" s="22">
        <f t="shared" si="327"/>
        <v>0</v>
      </c>
      <c r="N1209" s="22">
        <f t="shared" si="328"/>
        <v>0</v>
      </c>
      <c r="O1209" s="22">
        <f t="shared" si="329"/>
        <v>0</v>
      </c>
      <c r="P1209" s="35">
        <f>'Data Entry'!I1209</f>
        <v>0</v>
      </c>
      <c r="Q1209" s="35">
        <f>'Data Entry'!J1209</f>
        <v>0</v>
      </c>
      <c r="R1209" s="35">
        <f>'Data Entry'!K1209</f>
        <v>0</v>
      </c>
      <c r="S1209" s="35">
        <f>'Data Entry'!L1209</f>
        <v>0</v>
      </c>
      <c r="T1209" s="35">
        <f t="shared" si="330"/>
        <v>0</v>
      </c>
      <c r="U1209" s="35">
        <f t="shared" si="331"/>
        <v>0</v>
      </c>
      <c r="V1209" s="35" t="e">
        <f t="shared" si="332"/>
        <v>#DIV/0!</v>
      </c>
      <c r="W1209" s="35" t="e">
        <f t="shared" si="333"/>
        <v>#DIV/0!</v>
      </c>
      <c r="X1209" s="35">
        <f t="shared" si="334"/>
        <v>0</v>
      </c>
      <c r="Y1209" s="35">
        <f t="shared" si="335"/>
        <v>0</v>
      </c>
      <c r="Z1209" s="35">
        <f t="shared" si="336"/>
        <v>0</v>
      </c>
      <c r="AA1209" s="35">
        <f t="shared" si="337"/>
        <v>0</v>
      </c>
      <c r="AB1209" s="21">
        <f>'Data Entry'!S1209</f>
        <v>0</v>
      </c>
      <c r="AC1209" s="21">
        <f>'Data Entry'!T1209</f>
        <v>0</v>
      </c>
      <c r="AD1209" s="21">
        <f>'Data Entry'!U1209</f>
        <v>0</v>
      </c>
      <c r="AE1209" s="21">
        <f t="shared" si="338"/>
        <v>0</v>
      </c>
      <c r="AF1209" s="13">
        <f>'Data Entry'!V1209</f>
        <v>0</v>
      </c>
      <c r="AG1209" s="13">
        <f t="shared" si="339"/>
        <v>0</v>
      </c>
      <c r="AH1209" s="13">
        <f>'Data Entry'!W1209</f>
        <v>0</v>
      </c>
      <c r="AI1209" s="13">
        <f>'Data Entry'!X1209</f>
        <v>0</v>
      </c>
      <c r="AJ1209" s="13">
        <f>'Data Entry'!Y1209</f>
        <v>0</v>
      </c>
      <c r="AK1209" s="13">
        <f>'Data Entry'!Z1209</f>
        <v>0</v>
      </c>
    </row>
    <row r="1210" spans="1:37">
      <c r="A1210" s="34">
        <f>'Data Entry'!A1210</f>
        <v>0</v>
      </c>
      <c r="B1210" s="34">
        <f>'Data Entry'!B1210</f>
        <v>0</v>
      </c>
      <c r="C1210" s="20">
        <f>IF('Data Entry'!C1210="red",1,IF('Data Entry'!C1210="blue",2,0))</f>
        <v>0</v>
      </c>
      <c r="D1210" s="22">
        <f>'Data Entry'!D1210</f>
        <v>0</v>
      </c>
      <c r="E1210" s="22">
        <f>'Data Entry'!E1210</f>
        <v>0</v>
      </c>
      <c r="F1210" s="22">
        <f>'Data Entry'!F1210</f>
        <v>0</v>
      </c>
      <c r="G1210" s="22">
        <f>'Data Entry'!G1210</f>
        <v>0</v>
      </c>
      <c r="H1210" s="22">
        <f>'Data Entry'!H1210</f>
        <v>0</v>
      </c>
      <c r="I1210" s="22">
        <f t="shared" si="323"/>
        <v>0</v>
      </c>
      <c r="J1210" s="22">
        <f t="shared" si="324"/>
        <v>0</v>
      </c>
      <c r="K1210" s="22">
        <f t="shared" si="325"/>
        <v>0</v>
      </c>
      <c r="L1210" s="22">
        <f t="shared" si="326"/>
        <v>0</v>
      </c>
      <c r="M1210" s="22">
        <f t="shared" si="327"/>
        <v>0</v>
      </c>
      <c r="N1210" s="22">
        <f t="shared" si="328"/>
        <v>0</v>
      </c>
      <c r="O1210" s="22">
        <f t="shared" si="329"/>
        <v>0</v>
      </c>
      <c r="P1210" s="35">
        <f>'Data Entry'!I1210</f>
        <v>0</v>
      </c>
      <c r="Q1210" s="35">
        <f>'Data Entry'!J1210</f>
        <v>0</v>
      </c>
      <c r="R1210" s="35">
        <f>'Data Entry'!K1210</f>
        <v>0</v>
      </c>
      <c r="S1210" s="35">
        <f>'Data Entry'!L1210</f>
        <v>0</v>
      </c>
      <c r="T1210" s="35">
        <f t="shared" si="330"/>
        <v>0</v>
      </c>
      <c r="U1210" s="35">
        <f t="shared" si="331"/>
        <v>0</v>
      </c>
      <c r="V1210" s="35" t="e">
        <f t="shared" si="332"/>
        <v>#DIV/0!</v>
      </c>
      <c r="W1210" s="35" t="e">
        <f t="shared" si="333"/>
        <v>#DIV/0!</v>
      </c>
      <c r="X1210" s="35">
        <f t="shared" si="334"/>
        <v>0</v>
      </c>
      <c r="Y1210" s="35">
        <f t="shared" si="335"/>
        <v>0</v>
      </c>
      <c r="Z1210" s="35">
        <f t="shared" si="336"/>
        <v>0</v>
      </c>
      <c r="AA1210" s="35">
        <f t="shared" si="337"/>
        <v>0</v>
      </c>
      <c r="AB1210" s="21">
        <f>'Data Entry'!S1210</f>
        <v>0</v>
      </c>
      <c r="AC1210" s="21">
        <f>'Data Entry'!T1210</f>
        <v>0</v>
      </c>
      <c r="AD1210" s="21">
        <f>'Data Entry'!U1210</f>
        <v>0</v>
      </c>
      <c r="AE1210" s="21">
        <f t="shared" si="338"/>
        <v>0</v>
      </c>
      <c r="AF1210" s="13">
        <f>'Data Entry'!V1210</f>
        <v>0</v>
      </c>
      <c r="AG1210" s="13">
        <f t="shared" si="339"/>
        <v>0</v>
      </c>
      <c r="AH1210" s="13">
        <f>'Data Entry'!W1210</f>
        <v>0</v>
      </c>
      <c r="AI1210" s="13">
        <f>'Data Entry'!X1210</f>
        <v>0</v>
      </c>
      <c r="AJ1210" s="13">
        <f>'Data Entry'!Y1210</f>
        <v>0</v>
      </c>
      <c r="AK1210" s="13">
        <f>'Data Entry'!Z1210</f>
        <v>0</v>
      </c>
    </row>
    <row r="1211" spans="1:37">
      <c r="A1211" s="34">
        <f>'Data Entry'!A1211</f>
        <v>0</v>
      </c>
      <c r="B1211" s="34">
        <f>'Data Entry'!B1211</f>
        <v>0</v>
      </c>
      <c r="C1211" s="20">
        <f>IF('Data Entry'!C1211="red",1,IF('Data Entry'!C1211="blue",2,0))</f>
        <v>0</v>
      </c>
      <c r="D1211" s="22">
        <f>'Data Entry'!D1211</f>
        <v>0</v>
      </c>
      <c r="E1211" s="22">
        <f>'Data Entry'!E1211</f>
        <v>0</v>
      </c>
      <c r="F1211" s="22">
        <f>'Data Entry'!F1211</f>
        <v>0</v>
      </c>
      <c r="G1211" s="22">
        <f>'Data Entry'!G1211</f>
        <v>0</v>
      </c>
      <c r="H1211" s="22">
        <f>'Data Entry'!H1211</f>
        <v>0</v>
      </c>
      <c r="I1211" s="22">
        <f t="shared" si="323"/>
        <v>0</v>
      </c>
      <c r="J1211" s="22">
        <f t="shared" si="324"/>
        <v>0</v>
      </c>
      <c r="K1211" s="22">
        <f t="shared" si="325"/>
        <v>0</v>
      </c>
      <c r="L1211" s="22">
        <f t="shared" si="326"/>
        <v>0</v>
      </c>
      <c r="M1211" s="22">
        <f t="shared" si="327"/>
        <v>0</v>
      </c>
      <c r="N1211" s="22">
        <f t="shared" si="328"/>
        <v>0</v>
      </c>
      <c r="O1211" s="22">
        <f t="shared" si="329"/>
        <v>0</v>
      </c>
      <c r="P1211" s="35">
        <f>'Data Entry'!I1211</f>
        <v>0</v>
      </c>
      <c r="Q1211" s="35">
        <f>'Data Entry'!J1211</f>
        <v>0</v>
      </c>
      <c r="R1211" s="35">
        <f>'Data Entry'!K1211</f>
        <v>0</v>
      </c>
      <c r="S1211" s="35">
        <f>'Data Entry'!L1211</f>
        <v>0</v>
      </c>
      <c r="T1211" s="35">
        <f t="shared" si="330"/>
        <v>0</v>
      </c>
      <c r="U1211" s="35">
        <f t="shared" si="331"/>
        <v>0</v>
      </c>
      <c r="V1211" s="35" t="e">
        <f t="shared" si="332"/>
        <v>#DIV/0!</v>
      </c>
      <c r="W1211" s="35" t="e">
        <f t="shared" si="333"/>
        <v>#DIV/0!</v>
      </c>
      <c r="X1211" s="35">
        <f t="shared" si="334"/>
        <v>0</v>
      </c>
      <c r="Y1211" s="35">
        <f t="shared" si="335"/>
        <v>0</v>
      </c>
      <c r="Z1211" s="35">
        <f t="shared" si="336"/>
        <v>0</v>
      </c>
      <c r="AA1211" s="35">
        <f t="shared" si="337"/>
        <v>0</v>
      </c>
      <c r="AB1211" s="21">
        <f>'Data Entry'!S1211</f>
        <v>0</v>
      </c>
      <c r="AC1211" s="21">
        <f>'Data Entry'!T1211</f>
        <v>0</v>
      </c>
      <c r="AD1211" s="21">
        <f>'Data Entry'!U1211</f>
        <v>0</v>
      </c>
      <c r="AE1211" s="21">
        <f t="shared" si="338"/>
        <v>0</v>
      </c>
      <c r="AF1211" s="13">
        <f>'Data Entry'!V1211</f>
        <v>0</v>
      </c>
      <c r="AG1211" s="13">
        <f t="shared" si="339"/>
        <v>0</v>
      </c>
      <c r="AH1211" s="13">
        <f>'Data Entry'!W1211</f>
        <v>0</v>
      </c>
      <c r="AI1211" s="13">
        <f>'Data Entry'!X1211</f>
        <v>0</v>
      </c>
      <c r="AJ1211" s="13">
        <f>'Data Entry'!Y1211</f>
        <v>0</v>
      </c>
      <c r="AK1211" s="13">
        <f>'Data Entry'!Z1211</f>
        <v>0</v>
      </c>
    </row>
    <row r="1212" spans="1:37">
      <c r="A1212" s="34">
        <f>'Data Entry'!A1212</f>
        <v>0</v>
      </c>
      <c r="B1212" s="34">
        <f>'Data Entry'!B1212</f>
        <v>0</v>
      </c>
      <c r="C1212" s="20">
        <f>IF('Data Entry'!C1212="red",1,IF('Data Entry'!C1212="blue",2,0))</f>
        <v>0</v>
      </c>
      <c r="D1212" s="22">
        <f>'Data Entry'!D1212</f>
        <v>0</v>
      </c>
      <c r="E1212" s="22">
        <f>'Data Entry'!E1212</f>
        <v>0</v>
      </c>
      <c r="F1212" s="22">
        <f>'Data Entry'!F1212</f>
        <v>0</v>
      </c>
      <c r="G1212" s="22">
        <f>'Data Entry'!G1212</f>
        <v>0</v>
      </c>
      <c r="H1212" s="22">
        <f>'Data Entry'!H1212</f>
        <v>0</v>
      </c>
      <c r="I1212" s="22">
        <f t="shared" si="323"/>
        <v>0</v>
      </c>
      <c r="J1212" s="22">
        <f t="shared" si="324"/>
        <v>0</v>
      </c>
      <c r="K1212" s="22">
        <f t="shared" si="325"/>
        <v>0</v>
      </c>
      <c r="L1212" s="22">
        <f t="shared" si="326"/>
        <v>0</v>
      </c>
      <c r="M1212" s="22">
        <f t="shared" si="327"/>
        <v>0</v>
      </c>
      <c r="N1212" s="22">
        <f t="shared" si="328"/>
        <v>0</v>
      </c>
      <c r="O1212" s="22">
        <f t="shared" si="329"/>
        <v>0</v>
      </c>
      <c r="P1212" s="35">
        <f>'Data Entry'!I1212</f>
        <v>0</v>
      </c>
      <c r="Q1212" s="35">
        <f>'Data Entry'!J1212</f>
        <v>0</v>
      </c>
      <c r="R1212" s="35">
        <f>'Data Entry'!K1212</f>
        <v>0</v>
      </c>
      <c r="S1212" s="35">
        <f>'Data Entry'!L1212</f>
        <v>0</v>
      </c>
      <c r="T1212" s="35">
        <f t="shared" si="330"/>
        <v>0</v>
      </c>
      <c r="U1212" s="35">
        <f t="shared" si="331"/>
        <v>0</v>
      </c>
      <c r="V1212" s="35" t="e">
        <f t="shared" si="332"/>
        <v>#DIV/0!</v>
      </c>
      <c r="W1212" s="35" t="e">
        <f t="shared" si="333"/>
        <v>#DIV/0!</v>
      </c>
      <c r="X1212" s="35">
        <f t="shared" si="334"/>
        <v>0</v>
      </c>
      <c r="Y1212" s="35">
        <f t="shared" si="335"/>
        <v>0</v>
      </c>
      <c r="Z1212" s="35">
        <f t="shared" si="336"/>
        <v>0</v>
      </c>
      <c r="AA1212" s="35">
        <f t="shared" si="337"/>
        <v>0</v>
      </c>
      <c r="AB1212" s="21">
        <f>'Data Entry'!S1212</f>
        <v>0</v>
      </c>
      <c r="AC1212" s="21">
        <f>'Data Entry'!T1212</f>
        <v>0</v>
      </c>
      <c r="AD1212" s="21">
        <f>'Data Entry'!U1212</f>
        <v>0</v>
      </c>
      <c r="AE1212" s="21">
        <f t="shared" si="338"/>
        <v>0</v>
      </c>
      <c r="AF1212" s="13">
        <f>'Data Entry'!V1212</f>
        <v>0</v>
      </c>
      <c r="AG1212" s="13">
        <f t="shared" si="339"/>
        <v>0</v>
      </c>
      <c r="AH1212" s="13">
        <f>'Data Entry'!W1212</f>
        <v>0</v>
      </c>
      <c r="AI1212" s="13">
        <f>'Data Entry'!X1212</f>
        <v>0</v>
      </c>
      <c r="AJ1212" s="13">
        <f>'Data Entry'!Y1212</f>
        <v>0</v>
      </c>
      <c r="AK1212" s="13">
        <f>'Data Entry'!Z1212</f>
        <v>0</v>
      </c>
    </row>
    <row r="1213" spans="1:37">
      <c r="A1213" s="34">
        <f>'Data Entry'!A1213</f>
        <v>0</v>
      </c>
      <c r="B1213" s="34">
        <f>'Data Entry'!B1213</f>
        <v>0</v>
      </c>
      <c r="C1213" s="20">
        <f>IF('Data Entry'!C1213="red",1,IF('Data Entry'!C1213="blue",2,0))</f>
        <v>0</v>
      </c>
      <c r="D1213" s="22">
        <f>'Data Entry'!D1213</f>
        <v>0</v>
      </c>
      <c r="E1213" s="22">
        <f>'Data Entry'!E1213</f>
        <v>0</v>
      </c>
      <c r="F1213" s="22">
        <f>'Data Entry'!F1213</f>
        <v>0</v>
      </c>
      <c r="G1213" s="22">
        <f>'Data Entry'!G1213</f>
        <v>0</v>
      </c>
      <c r="H1213" s="22">
        <f>'Data Entry'!H1213</f>
        <v>0</v>
      </c>
      <c r="I1213" s="22">
        <f t="shared" si="323"/>
        <v>0</v>
      </c>
      <c r="J1213" s="22">
        <f t="shared" si="324"/>
        <v>0</v>
      </c>
      <c r="K1213" s="22">
        <f t="shared" si="325"/>
        <v>0</v>
      </c>
      <c r="L1213" s="22">
        <f t="shared" si="326"/>
        <v>0</v>
      </c>
      <c r="M1213" s="22">
        <f t="shared" si="327"/>
        <v>0</v>
      </c>
      <c r="N1213" s="22">
        <f t="shared" si="328"/>
        <v>0</v>
      </c>
      <c r="O1213" s="22">
        <f t="shared" si="329"/>
        <v>0</v>
      </c>
      <c r="P1213" s="35">
        <f>'Data Entry'!I1213</f>
        <v>0</v>
      </c>
      <c r="Q1213" s="35">
        <f>'Data Entry'!J1213</f>
        <v>0</v>
      </c>
      <c r="R1213" s="35">
        <f>'Data Entry'!K1213</f>
        <v>0</v>
      </c>
      <c r="S1213" s="35">
        <f>'Data Entry'!L1213</f>
        <v>0</v>
      </c>
      <c r="T1213" s="35">
        <f t="shared" si="330"/>
        <v>0</v>
      </c>
      <c r="U1213" s="35">
        <f t="shared" si="331"/>
        <v>0</v>
      </c>
      <c r="V1213" s="35" t="e">
        <f t="shared" si="332"/>
        <v>#DIV/0!</v>
      </c>
      <c r="W1213" s="35" t="e">
        <f t="shared" si="333"/>
        <v>#DIV/0!</v>
      </c>
      <c r="X1213" s="35">
        <f t="shared" si="334"/>
        <v>0</v>
      </c>
      <c r="Y1213" s="35">
        <f t="shared" si="335"/>
        <v>0</v>
      </c>
      <c r="Z1213" s="35">
        <f t="shared" si="336"/>
        <v>0</v>
      </c>
      <c r="AA1213" s="35">
        <f t="shared" si="337"/>
        <v>0</v>
      </c>
      <c r="AB1213" s="21">
        <f>'Data Entry'!S1213</f>
        <v>0</v>
      </c>
      <c r="AC1213" s="21">
        <f>'Data Entry'!T1213</f>
        <v>0</v>
      </c>
      <c r="AD1213" s="21">
        <f>'Data Entry'!U1213</f>
        <v>0</v>
      </c>
      <c r="AE1213" s="21">
        <f t="shared" si="338"/>
        <v>0</v>
      </c>
      <c r="AF1213" s="13">
        <f>'Data Entry'!V1213</f>
        <v>0</v>
      </c>
      <c r="AG1213" s="13">
        <f t="shared" si="339"/>
        <v>0</v>
      </c>
      <c r="AH1213" s="13">
        <f>'Data Entry'!W1213</f>
        <v>0</v>
      </c>
      <c r="AI1213" s="13">
        <f>'Data Entry'!X1213</f>
        <v>0</v>
      </c>
      <c r="AJ1213" s="13">
        <f>'Data Entry'!Y1213</f>
        <v>0</v>
      </c>
      <c r="AK1213" s="13">
        <f>'Data Entry'!Z1213</f>
        <v>0</v>
      </c>
    </row>
    <row r="1214" spans="1:37">
      <c r="A1214" s="34">
        <f>'Data Entry'!A1214</f>
        <v>0</v>
      </c>
      <c r="B1214" s="34">
        <f>'Data Entry'!B1214</f>
        <v>0</v>
      </c>
      <c r="C1214" s="20">
        <f>IF('Data Entry'!C1214="red",1,IF('Data Entry'!C1214="blue",2,0))</f>
        <v>0</v>
      </c>
      <c r="D1214" s="22">
        <f>'Data Entry'!D1214</f>
        <v>0</v>
      </c>
      <c r="E1214" s="22">
        <f>'Data Entry'!E1214</f>
        <v>0</v>
      </c>
      <c r="F1214" s="22">
        <f>'Data Entry'!F1214</f>
        <v>0</v>
      </c>
      <c r="G1214" s="22">
        <f>'Data Entry'!G1214</f>
        <v>0</v>
      </c>
      <c r="H1214" s="22">
        <f>'Data Entry'!H1214</f>
        <v>0</v>
      </c>
      <c r="I1214" s="22">
        <f t="shared" si="323"/>
        <v>0</v>
      </c>
      <c r="J1214" s="22">
        <f t="shared" si="324"/>
        <v>0</v>
      </c>
      <c r="K1214" s="22">
        <f t="shared" si="325"/>
        <v>0</v>
      </c>
      <c r="L1214" s="22">
        <f t="shared" si="326"/>
        <v>0</v>
      </c>
      <c r="M1214" s="22">
        <f t="shared" si="327"/>
        <v>0</v>
      </c>
      <c r="N1214" s="22">
        <f t="shared" si="328"/>
        <v>0</v>
      </c>
      <c r="O1214" s="22">
        <f t="shared" si="329"/>
        <v>0</v>
      </c>
      <c r="P1214" s="35">
        <f>'Data Entry'!I1214</f>
        <v>0</v>
      </c>
      <c r="Q1214" s="35">
        <f>'Data Entry'!J1214</f>
        <v>0</v>
      </c>
      <c r="R1214" s="35">
        <f>'Data Entry'!K1214</f>
        <v>0</v>
      </c>
      <c r="S1214" s="35">
        <f>'Data Entry'!L1214</f>
        <v>0</v>
      </c>
      <c r="T1214" s="35">
        <f t="shared" si="330"/>
        <v>0</v>
      </c>
      <c r="U1214" s="35">
        <f t="shared" si="331"/>
        <v>0</v>
      </c>
      <c r="V1214" s="35" t="e">
        <f t="shared" si="332"/>
        <v>#DIV/0!</v>
      </c>
      <c r="W1214" s="35" t="e">
        <f t="shared" si="333"/>
        <v>#DIV/0!</v>
      </c>
      <c r="X1214" s="35">
        <f t="shared" si="334"/>
        <v>0</v>
      </c>
      <c r="Y1214" s="35">
        <f t="shared" si="335"/>
        <v>0</v>
      </c>
      <c r="Z1214" s="35">
        <f t="shared" si="336"/>
        <v>0</v>
      </c>
      <c r="AA1214" s="35">
        <f t="shared" si="337"/>
        <v>0</v>
      </c>
      <c r="AB1214" s="21">
        <f>'Data Entry'!S1214</f>
        <v>0</v>
      </c>
      <c r="AC1214" s="21">
        <f>'Data Entry'!T1214</f>
        <v>0</v>
      </c>
      <c r="AD1214" s="21">
        <f>'Data Entry'!U1214</f>
        <v>0</v>
      </c>
      <c r="AE1214" s="21">
        <f t="shared" si="338"/>
        <v>0</v>
      </c>
      <c r="AF1214" s="13">
        <f>'Data Entry'!V1214</f>
        <v>0</v>
      </c>
      <c r="AG1214" s="13">
        <f t="shared" si="339"/>
        <v>0</v>
      </c>
      <c r="AH1214" s="13">
        <f>'Data Entry'!W1214</f>
        <v>0</v>
      </c>
      <c r="AI1214" s="13">
        <f>'Data Entry'!X1214</f>
        <v>0</v>
      </c>
      <c r="AJ1214" s="13">
        <f>'Data Entry'!Y1214</f>
        <v>0</v>
      </c>
      <c r="AK1214" s="13">
        <f>'Data Entry'!Z1214</f>
        <v>0</v>
      </c>
    </row>
    <row r="1215" spans="1:37">
      <c r="A1215" s="34">
        <f>'Data Entry'!A1215</f>
        <v>0</v>
      </c>
      <c r="B1215" s="34">
        <f>'Data Entry'!B1215</f>
        <v>0</v>
      </c>
      <c r="C1215" s="20">
        <f>IF('Data Entry'!C1215="red",1,IF('Data Entry'!C1215="blue",2,0))</f>
        <v>0</v>
      </c>
      <c r="D1215" s="22">
        <f>'Data Entry'!D1215</f>
        <v>0</v>
      </c>
      <c r="E1215" s="22">
        <f>'Data Entry'!E1215</f>
        <v>0</v>
      </c>
      <c r="F1215" s="22">
        <f>'Data Entry'!F1215</f>
        <v>0</v>
      </c>
      <c r="G1215" s="22">
        <f>'Data Entry'!G1215</f>
        <v>0</v>
      </c>
      <c r="H1215" s="22">
        <f>'Data Entry'!H1215</f>
        <v>0</v>
      </c>
      <c r="I1215" s="22">
        <f t="shared" si="323"/>
        <v>0</v>
      </c>
      <c r="J1215" s="22">
        <f t="shared" si="324"/>
        <v>0</v>
      </c>
      <c r="K1215" s="22">
        <f t="shared" si="325"/>
        <v>0</v>
      </c>
      <c r="L1215" s="22">
        <f t="shared" si="326"/>
        <v>0</v>
      </c>
      <c r="M1215" s="22">
        <f t="shared" si="327"/>
        <v>0</v>
      </c>
      <c r="N1215" s="22">
        <f t="shared" si="328"/>
        <v>0</v>
      </c>
      <c r="O1215" s="22">
        <f t="shared" si="329"/>
        <v>0</v>
      </c>
      <c r="P1215" s="35">
        <f>'Data Entry'!I1215</f>
        <v>0</v>
      </c>
      <c r="Q1215" s="35">
        <f>'Data Entry'!J1215</f>
        <v>0</v>
      </c>
      <c r="R1215" s="35">
        <f>'Data Entry'!K1215</f>
        <v>0</v>
      </c>
      <c r="S1215" s="35">
        <f>'Data Entry'!L1215</f>
        <v>0</v>
      </c>
      <c r="T1215" s="35">
        <f t="shared" si="330"/>
        <v>0</v>
      </c>
      <c r="U1215" s="35">
        <f t="shared" si="331"/>
        <v>0</v>
      </c>
      <c r="V1215" s="35" t="e">
        <f t="shared" si="332"/>
        <v>#DIV/0!</v>
      </c>
      <c r="W1215" s="35" t="e">
        <f t="shared" si="333"/>
        <v>#DIV/0!</v>
      </c>
      <c r="X1215" s="35">
        <f t="shared" si="334"/>
        <v>0</v>
      </c>
      <c r="Y1215" s="35">
        <f t="shared" si="335"/>
        <v>0</v>
      </c>
      <c r="Z1215" s="35">
        <f t="shared" si="336"/>
        <v>0</v>
      </c>
      <c r="AA1215" s="35">
        <f t="shared" si="337"/>
        <v>0</v>
      </c>
      <c r="AB1215" s="21">
        <f>'Data Entry'!S1215</f>
        <v>0</v>
      </c>
      <c r="AC1215" s="21">
        <f>'Data Entry'!T1215</f>
        <v>0</v>
      </c>
      <c r="AD1215" s="21">
        <f>'Data Entry'!U1215</f>
        <v>0</v>
      </c>
      <c r="AE1215" s="21">
        <f t="shared" si="338"/>
        <v>0</v>
      </c>
      <c r="AF1215" s="13">
        <f>'Data Entry'!V1215</f>
        <v>0</v>
      </c>
      <c r="AG1215" s="13">
        <f t="shared" si="339"/>
        <v>0</v>
      </c>
      <c r="AH1215" s="13">
        <f>'Data Entry'!W1215</f>
        <v>0</v>
      </c>
      <c r="AI1215" s="13">
        <f>'Data Entry'!X1215</f>
        <v>0</v>
      </c>
      <c r="AJ1215" s="13">
        <f>'Data Entry'!Y1215</f>
        <v>0</v>
      </c>
      <c r="AK1215" s="13">
        <f>'Data Entry'!Z1215</f>
        <v>0</v>
      </c>
    </row>
    <row r="1216" spans="1:37">
      <c r="A1216" s="34">
        <f>'Data Entry'!A1216</f>
        <v>0</v>
      </c>
      <c r="B1216" s="34">
        <f>'Data Entry'!B1216</f>
        <v>0</v>
      </c>
      <c r="C1216" s="20">
        <f>IF('Data Entry'!C1216="red",1,IF('Data Entry'!C1216="blue",2,0))</f>
        <v>0</v>
      </c>
      <c r="D1216" s="22">
        <f>'Data Entry'!D1216</f>
        <v>0</v>
      </c>
      <c r="E1216" s="22">
        <f>'Data Entry'!E1216</f>
        <v>0</v>
      </c>
      <c r="F1216" s="22">
        <f>'Data Entry'!F1216</f>
        <v>0</v>
      </c>
      <c r="G1216" s="22">
        <f>'Data Entry'!G1216</f>
        <v>0</v>
      </c>
      <c r="H1216" s="22">
        <f>'Data Entry'!H1216</f>
        <v>0</v>
      </c>
      <c r="I1216" s="22">
        <f t="shared" si="323"/>
        <v>0</v>
      </c>
      <c r="J1216" s="22">
        <f t="shared" si="324"/>
        <v>0</v>
      </c>
      <c r="K1216" s="22">
        <f t="shared" si="325"/>
        <v>0</v>
      </c>
      <c r="L1216" s="22">
        <f t="shared" si="326"/>
        <v>0</v>
      </c>
      <c r="M1216" s="22">
        <f t="shared" si="327"/>
        <v>0</v>
      </c>
      <c r="N1216" s="22">
        <f t="shared" si="328"/>
        <v>0</v>
      </c>
      <c r="O1216" s="22">
        <f t="shared" si="329"/>
        <v>0</v>
      </c>
      <c r="P1216" s="35">
        <f>'Data Entry'!I1216</f>
        <v>0</v>
      </c>
      <c r="Q1216" s="35">
        <f>'Data Entry'!J1216</f>
        <v>0</v>
      </c>
      <c r="R1216" s="35">
        <f>'Data Entry'!K1216</f>
        <v>0</v>
      </c>
      <c r="S1216" s="35">
        <f>'Data Entry'!L1216</f>
        <v>0</v>
      </c>
      <c r="T1216" s="35">
        <f t="shared" si="330"/>
        <v>0</v>
      </c>
      <c r="U1216" s="35">
        <f t="shared" si="331"/>
        <v>0</v>
      </c>
      <c r="V1216" s="35" t="e">
        <f t="shared" si="332"/>
        <v>#DIV/0!</v>
      </c>
      <c r="W1216" s="35" t="e">
        <f t="shared" si="333"/>
        <v>#DIV/0!</v>
      </c>
      <c r="X1216" s="35">
        <f t="shared" si="334"/>
        <v>0</v>
      </c>
      <c r="Y1216" s="35">
        <f t="shared" si="335"/>
        <v>0</v>
      </c>
      <c r="Z1216" s="35">
        <f t="shared" si="336"/>
        <v>0</v>
      </c>
      <c r="AA1216" s="35">
        <f t="shared" si="337"/>
        <v>0</v>
      </c>
      <c r="AB1216" s="21">
        <f>'Data Entry'!S1216</f>
        <v>0</v>
      </c>
      <c r="AC1216" s="21">
        <f>'Data Entry'!T1216</f>
        <v>0</v>
      </c>
      <c r="AD1216" s="21">
        <f>'Data Entry'!U1216</f>
        <v>0</v>
      </c>
      <c r="AE1216" s="21">
        <f t="shared" si="338"/>
        <v>0</v>
      </c>
      <c r="AF1216" s="13">
        <f>'Data Entry'!V1216</f>
        <v>0</v>
      </c>
      <c r="AG1216" s="13">
        <f t="shared" si="339"/>
        <v>0</v>
      </c>
      <c r="AH1216" s="13">
        <f>'Data Entry'!W1216</f>
        <v>0</v>
      </c>
      <c r="AI1216" s="13">
        <f>'Data Entry'!X1216</f>
        <v>0</v>
      </c>
      <c r="AJ1216" s="13">
        <f>'Data Entry'!Y1216</f>
        <v>0</v>
      </c>
      <c r="AK1216" s="13">
        <f>'Data Entry'!Z1216</f>
        <v>0</v>
      </c>
    </row>
    <row r="1217" spans="1:37">
      <c r="A1217" s="34">
        <f>'Data Entry'!A1217</f>
        <v>0</v>
      </c>
      <c r="B1217" s="34">
        <f>'Data Entry'!B1217</f>
        <v>0</v>
      </c>
      <c r="C1217" s="20">
        <f>IF('Data Entry'!C1217="red",1,IF('Data Entry'!C1217="blue",2,0))</f>
        <v>0</v>
      </c>
      <c r="D1217" s="22">
        <f>'Data Entry'!D1217</f>
        <v>0</v>
      </c>
      <c r="E1217" s="22">
        <f>'Data Entry'!E1217</f>
        <v>0</v>
      </c>
      <c r="F1217" s="22">
        <f>'Data Entry'!F1217</f>
        <v>0</v>
      </c>
      <c r="G1217" s="22">
        <f>'Data Entry'!G1217</f>
        <v>0</v>
      </c>
      <c r="H1217" s="22">
        <f>'Data Entry'!H1217</f>
        <v>0</v>
      </c>
      <c r="I1217" s="22">
        <f t="shared" si="323"/>
        <v>0</v>
      </c>
      <c r="J1217" s="22">
        <f t="shared" si="324"/>
        <v>0</v>
      </c>
      <c r="K1217" s="22">
        <f t="shared" si="325"/>
        <v>0</v>
      </c>
      <c r="L1217" s="22">
        <f t="shared" si="326"/>
        <v>0</v>
      </c>
      <c r="M1217" s="22">
        <f t="shared" si="327"/>
        <v>0</v>
      </c>
      <c r="N1217" s="22">
        <f t="shared" si="328"/>
        <v>0</v>
      </c>
      <c r="O1217" s="22">
        <f t="shared" si="329"/>
        <v>0</v>
      </c>
      <c r="P1217" s="35">
        <f>'Data Entry'!I1217</f>
        <v>0</v>
      </c>
      <c r="Q1217" s="35">
        <f>'Data Entry'!J1217</f>
        <v>0</v>
      </c>
      <c r="R1217" s="35">
        <f>'Data Entry'!K1217</f>
        <v>0</v>
      </c>
      <c r="S1217" s="35">
        <f>'Data Entry'!L1217</f>
        <v>0</v>
      </c>
      <c r="T1217" s="35">
        <f t="shared" si="330"/>
        <v>0</v>
      </c>
      <c r="U1217" s="35">
        <f t="shared" si="331"/>
        <v>0</v>
      </c>
      <c r="V1217" s="35" t="e">
        <f t="shared" si="332"/>
        <v>#DIV/0!</v>
      </c>
      <c r="W1217" s="35" t="e">
        <f t="shared" si="333"/>
        <v>#DIV/0!</v>
      </c>
      <c r="X1217" s="35">
        <f t="shared" si="334"/>
        <v>0</v>
      </c>
      <c r="Y1217" s="35">
        <f t="shared" si="335"/>
        <v>0</v>
      </c>
      <c r="Z1217" s="35">
        <f t="shared" si="336"/>
        <v>0</v>
      </c>
      <c r="AA1217" s="35">
        <f t="shared" si="337"/>
        <v>0</v>
      </c>
      <c r="AB1217" s="21">
        <f>'Data Entry'!S1217</f>
        <v>0</v>
      </c>
      <c r="AC1217" s="21">
        <f>'Data Entry'!T1217</f>
        <v>0</v>
      </c>
      <c r="AD1217" s="21">
        <f>'Data Entry'!U1217</f>
        <v>0</v>
      </c>
      <c r="AE1217" s="21">
        <f t="shared" si="338"/>
        <v>0</v>
      </c>
      <c r="AF1217" s="13">
        <f>'Data Entry'!V1217</f>
        <v>0</v>
      </c>
      <c r="AG1217" s="13">
        <f t="shared" si="339"/>
        <v>0</v>
      </c>
      <c r="AH1217" s="13">
        <f>'Data Entry'!W1217</f>
        <v>0</v>
      </c>
      <c r="AI1217" s="13">
        <f>'Data Entry'!X1217</f>
        <v>0</v>
      </c>
      <c r="AJ1217" s="13">
        <f>'Data Entry'!Y1217</f>
        <v>0</v>
      </c>
      <c r="AK1217" s="13">
        <f>'Data Entry'!Z1217</f>
        <v>0</v>
      </c>
    </row>
    <row r="1218" spans="1:37">
      <c r="A1218" s="34">
        <f>'Data Entry'!A1218</f>
        <v>0</v>
      </c>
      <c r="B1218" s="34">
        <f>'Data Entry'!B1218</f>
        <v>0</v>
      </c>
      <c r="C1218" s="20">
        <f>IF('Data Entry'!C1218="red",1,IF('Data Entry'!C1218="blue",2,0))</f>
        <v>0</v>
      </c>
      <c r="D1218" s="22">
        <f>'Data Entry'!D1218</f>
        <v>0</v>
      </c>
      <c r="E1218" s="22">
        <f>'Data Entry'!E1218</f>
        <v>0</v>
      </c>
      <c r="F1218" s="22">
        <f>'Data Entry'!F1218</f>
        <v>0</v>
      </c>
      <c r="G1218" s="22">
        <f>'Data Entry'!G1218</f>
        <v>0</v>
      </c>
      <c r="H1218" s="22">
        <f>'Data Entry'!H1218</f>
        <v>0</v>
      </c>
      <c r="I1218" s="22">
        <f t="shared" si="323"/>
        <v>0</v>
      </c>
      <c r="J1218" s="22">
        <f t="shared" si="324"/>
        <v>0</v>
      </c>
      <c r="K1218" s="22">
        <f t="shared" si="325"/>
        <v>0</v>
      </c>
      <c r="L1218" s="22">
        <f t="shared" si="326"/>
        <v>0</v>
      </c>
      <c r="M1218" s="22">
        <f t="shared" si="327"/>
        <v>0</v>
      </c>
      <c r="N1218" s="22">
        <f t="shared" si="328"/>
        <v>0</v>
      </c>
      <c r="O1218" s="22">
        <f t="shared" si="329"/>
        <v>0</v>
      </c>
      <c r="P1218" s="35">
        <f>'Data Entry'!I1218</f>
        <v>0</v>
      </c>
      <c r="Q1218" s="35">
        <f>'Data Entry'!J1218</f>
        <v>0</v>
      </c>
      <c r="R1218" s="35">
        <f>'Data Entry'!K1218</f>
        <v>0</v>
      </c>
      <c r="S1218" s="35">
        <f>'Data Entry'!L1218</f>
        <v>0</v>
      </c>
      <c r="T1218" s="35">
        <f t="shared" si="330"/>
        <v>0</v>
      </c>
      <c r="U1218" s="35">
        <f t="shared" si="331"/>
        <v>0</v>
      </c>
      <c r="V1218" s="35" t="e">
        <f t="shared" si="332"/>
        <v>#DIV/0!</v>
      </c>
      <c r="W1218" s="35" t="e">
        <f t="shared" si="333"/>
        <v>#DIV/0!</v>
      </c>
      <c r="X1218" s="35">
        <f t="shared" si="334"/>
        <v>0</v>
      </c>
      <c r="Y1218" s="35">
        <f t="shared" si="335"/>
        <v>0</v>
      </c>
      <c r="Z1218" s="35">
        <f t="shared" si="336"/>
        <v>0</v>
      </c>
      <c r="AA1218" s="35">
        <f t="shared" si="337"/>
        <v>0</v>
      </c>
      <c r="AB1218" s="21">
        <f>'Data Entry'!S1218</f>
        <v>0</v>
      </c>
      <c r="AC1218" s="21">
        <f>'Data Entry'!T1218</f>
        <v>0</v>
      </c>
      <c r="AD1218" s="21">
        <f>'Data Entry'!U1218</f>
        <v>0</v>
      </c>
      <c r="AE1218" s="21">
        <f t="shared" si="338"/>
        <v>0</v>
      </c>
      <c r="AF1218" s="13">
        <f>'Data Entry'!V1218</f>
        <v>0</v>
      </c>
      <c r="AG1218" s="13">
        <f t="shared" si="339"/>
        <v>0</v>
      </c>
      <c r="AH1218" s="13">
        <f>'Data Entry'!W1218</f>
        <v>0</v>
      </c>
      <c r="AI1218" s="13">
        <f>'Data Entry'!X1218</f>
        <v>0</v>
      </c>
      <c r="AJ1218" s="13">
        <f>'Data Entry'!Y1218</f>
        <v>0</v>
      </c>
      <c r="AK1218" s="13">
        <f>'Data Entry'!Z1218</f>
        <v>0</v>
      </c>
    </row>
    <row r="1219" spans="1:37">
      <c r="A1219" s="34">
        <f>'Data Entry'!A1219</f>
        <v>0</v>
      </c>
      <c r="B1219" s="34">
        <f>'Data Entry'!B1219</f>
        <v>0</v>
      </c>
      <c r="C1219" s="20">
        <f>IF('Data Entry'!C1219="red",1,IF('Data Entry'!C1219="blue",2,0))</f>
        <v>0</v>
      </c>
      <c r="D1219" s="22">
        <f>'Data Entry'!D1219</f>
        <v>0</v>
      </c>
      <c r="E1219" s="22">
        <f>'Data Entry'!E1219</f>
        <v>0</v>
      </c>
      <c r="F1219" s="22">
        <f>'Data Entry'!F1219</f>
        <v>0</v>
      </c>
      <c r="G1219" s="22">
        <f>'Data Entry'!G1219</f>
        <v>0</v>
      </c>
      <c r="H1219" s="22">
        <f>'Data Entry'!H1219</f>
        <v>0</v>
      </c>
      <c r="I1219" s="22">
        <f t="shared" si="323"/>
        <v>0</v>
      </c>
      <c r="J1219" s="22">
        <f t="shared" si="324"/>
        <v>0</v>
      </c>
      <c r="K1219" s="22">
        <f t="shared" si="325"/>
        <v>0</v>
      </c>
      <c r="L1219" s="22">
        <f t="shared" si="326"/>
        <v>0</v>
      </c>
      <c r="M1219" s="22">
        <f t="shared" si="327"/>
        <v>0</v>
      </c>
      <c r="N1219" s="22">
        <f t="shared" si="328"/>
        <v>0</v>
      </c>
      <c r="O1219" s="22">
        <f t="shared" si="329"/>
        <v>0</v>
      </c>
      <c r="P1219" s="35">
        <f>'Data Entry'!I1219</f>
        <v>0</v>
      </c>
      <c r="Q1219" s="35">
        <f>'Data Entry'!J1219</f>
        <v>0</v>
      </c>
      <c r="R1219" s="35">
        <f>'Data Entry'!K1219</f>
        <v>0</v>
      </c>
      <c r="S1219" s="35">
        <f>'Data Entry'!L1219</f>
        <v>0</v>
      </c>
      <c r="T1219" s="35">
        <f t="shared" si="330"/>
        <v>0</v>
      </c>
      <c r="U1219" s="35">
        <f t="shared" si="331"/>
        <v>0</v>
      </c>
      <c r="V1219" s="35" t="e">
        <f t="shared" si="332"/>
        <v>#DIV/0!</v>
      </c>
      <c r="W1219" s="35" t="e">
        <f t="shared" si="333"/>
        <v>#DIV/0!</v>
      </c>
      <c r="X1219" s="35">
        <f t="shared" si="334"/>
        <v>0</v>
      </c>
      <c r="Y1219" s="35">
        <f t="shared" si="335"/>
        <v>0</v>
      </c>
      <c r="Z1219" s="35">
        <f t="shared" si="336"/>
        <v>0</v>
      </c>
      <c r="AA1219" s="35">
        <f t="shared" si="337"/>
        <v>0</v>
      </c>
      <c r="AB1219" s="21">
        <f>'Data Entry'!S1219</f>
        <v>0</v>
      </c>
      <c r="AC1219" s="21">
        <f>'Data Entry'!T1219</f>
        <v>0</v>
      </c>
      <c r="AD1219" s="21">
        <f>'Data Entry'!U1219</f>
        <v>0</v>
      </c>
      <c r="AE1219" s="21">
        <f t="shared" si="338"/>
        <v>0</v>
      </c>
      <c r="AF1219" s="13">
        <f>'Data Entry'!V1219</f>
        <v>0</v>
      </c>
      <c r="AG1219" s="13">
        <f t="shared" si="339"/>
        <v>0</v>
      </c>
      <c r="AH1219" s="13">
        <f>'Data Entry'!W1219</f>
        <v>0</v>
      </c>
      <c r="AI1219" s="13">
        <f>'Data Entry'!X1219</f>
        <v>0</v>
      </c>
      <c r="AJ1219" s="13">
        <f>'Data Entry'!Y1219</f>
        <v>0</v>
      </c>
      <c r="AK1219" s="13">
        <f>'Data Entry'!Z1219</f>
        <v>0</v>
      </c>
    </row>
    <row r="1220" spans="1:37">
      <c r="A1220" s="34">
        <f>'Data Entry'!A1220</f>
        <v>0</v>
      </c>
      <c r="B1220" s="34">
        <f>'Data Entry'!B1220</f>
        <v>0</v>
      </c>
      <c r="C1220" s="20">
        <f>IF('Data Entry'!C1220="red",1,IF('Data Entry'!C1220="blue",2,0))</f>
        <v>0</v>
      </c>
      <c r="D1220" s="22">
        <f>'Data Entry'!D1220</f>
        <v>0</v>
      </c>
      <c r="E1220" s="22">
        <f>'Data Entry'!E1220</f>
        <v>0</v>
      </c>
      <c r="F1220" s="22">
        <f>'Data Entry'!F1220</f>
        <v>0</v>
      </c>
      <c r="G1220" s="22">
        <f>'Data Entry'!G1220</f>
        <v>0</v>
      </c>
      <c r="H1220" s="22">
        <f>'Data Entry'!H1220</f>
        <v>0</v>
      </c>
      <c r="I1220" s="22">
        <f t="shared" si="323"/>
        <v>0</v>
      </c>
      <c r="J1220" s="22">
        <f t="shared" si="324"/>
        <v>0</v>
      </c>
      <c r="K1220" s="22">
        <f t="shared" si="325"/>
        <v>0</v>
      </c>
      <c r="L1220" s="22">
        <f t="shared" si="326"/>
        <v>0</v>
      </c>
      <c r="M1220" s="22">
        <f t="shared" si="327"/>
        <v>0</v>
      </c>
      <c r="N1220" s="22">
        <f t="shared" si="328"/>
        <v>0</v>
      </c>
      <c r="O1220" s="22">
        <f t="shared" si="329"/>
        <v>0</v>
      </c>
      <c r="P1220" s="35">
        <f>'Data Entry'!I1220</f>
        <v>0</v>
      </c>
      <c r="Q1220" s="35">
        <f>'Data Entry'!J1220</f>
        <v>0</v>
      </c>
      <c r="R1220" s="35">
        <f>'Data Entry'!K1220</f>
        <v>0</v>
      </c>
      <c r="S1220" s="35">
        <f>'Data Entry'!L1220</f>
        <v>0</v>
      </c>
      <c r="T1220" s="35">
        <f t="shared" si="330"/>
        <v>0</v>
      </c>
      <c r="U1220" s="35">
        <f t="shared" si="331"/>
        <v>0</v>
      </c>
      <c r="V1220" s="35" t="e">
        <f t="shared" si="332"/>
        <v>#DIV/0!</v>
      </c>
      <c r="W1220" s="35" t="e">
        <f t="shared" si="333"/>
        <v>#DIV/0!</v>
      </c>
      <c r="X1220" s="35">
        <f t="shared" si="334"/>
        <v>0</v>
      </c>
      <c r="Y1220" s="35">
        <f t="shared" si="335"/>
        <v>0</v>
      </c>
      <c r="Z1220" s="35">
        <f t="shared" si="336"/>
        <v>0</v>
      </c>
      <c r="AA1220" s="35">
        <f t="shared" si="337"/>
        <v>0</v>
      </c>
      <c r="AB1220" s="21">
        <f>'Data Entry'!S1220</f>
        <v>0</v>
      </c>
      <c r="AC1220" s="21">
        <f>'Data Entry'!T1220</f>
        <v>0</v>
      </c>
      <c r="AD1220" s="21">
        <f>'Data Entry'!U1220</f>
        <v>0</v>
      </c>
      <c r="AE1220" s="21">
        <f t="shared" si="338"/>
        <v>0</v>
      </c>
      <c r="AF1220" s="13">
        <f>'Data Entry'!V1220</f>
        <v>0</v>
      </c>
      <c r="AG1220" s="13">
        <f t="shared" si="339"/>
        <v>0</v>
      </c>
      <c r="AH1220" s="13">
        <f>'Data Entry'!W1220</f>
        <v>0</v>
      </c>
      <c r="AI1220" s="13">
        <f>'Data Entry'!X1220</f>
        <v>0</v>
      </c>
      <c r="AJ1220" s="13">
        <f>'Data Entry'!Y1220</f>
        <v>0</v>
      </c>
      <c r="AK1220" s="13">
        <f>'Data Entry'!Z1220</f>
        <v>0</v>
      </c>
    </row>
    <row r="1221" spans="1:37">
      <c r="A1221" s="34">
        <f>'Data Entry'!A1221</f>
        <v>0</v>
      </c>
      <c r="B1221" s="34">
        <f>'Data Entry'!B1221</f>
        <v>0</v>
      </c>
      <c r="C1221" s="20">
        <f>IF('Data Entry'!C1221="red",1,IF('Data Entry'!C1221="blue",2,0))</f>
        <v>0</v>
      </c>
      <c r="D1221" s="22">
        <f>'Data Entry'!D1221</f>
        <v>0</v>
      </c>
      <c r="E1221" s="22">
        <f>'Data Entry'!E1221</f>
        <v>0</v>
      </c>
      <c r="F1221" s="22">
        <f>'Data Entry'!F1221</f>
        <v>0</v>
      </c>
      <c r="G1221" s="22">
        <f>'Data Entry'!G1221</f>
        <v>0</v>
      </c>
      <c r="H1221" s="22">
        <f>'Data Entry'!H1221</f>
        <v>0</v>
      </c>
      <c r="I1221" s="22">
        <f t="shared" si="323"/>
        <v>0</v>
      </c>
      <c r="J1221" s="22">
        <f t="shared" si="324"/>
        <v>0</v>
      </c>
      <c r="K1221" s="22">
        <f t="shared" si="325"/>
        <v>0</v>
      </c>
      <c r="L1221" s="22">
        <f t="shared" si="326"/>
        <v>0</v>
      </c>
      <c r="M1221" s="22">
        <f t="shared" si="327"/>
        <v>0</v>
      </c>
      <c r="N1221" s="22">
        <f t="shared" si="328"/>
        <v>0</v>
      </c>
      <c r="O1221" s="22">
        <f t="shared" si="329"/>
        <v>0</v>
      </c>
      <c r="P1221" s="35">
        <f>'Data Entry'!I1221</f>
        <v>0</v>
      </c>
      <c r="Q1221" s="35">
        <f>'Data Entry'!J1221</f>
        <v>0</v>
      </c>
      <c r="R1221" s="35">
        <f>'Data Entry'!K1221</f>
        <v>0</v>
      </c>
      <c r="S1221" s="35">
        <f>'Data Entry'!L1221</f>
        <v>0</v>
      </c>
      <c r="T1221" s="35">
        <f t="shared" si="330"/>
        <v>0</v>
      </c>
      <c r="U1221" s="35">
        <f t="shared" si="331"/>
        <v>0</v>
      </c>
      <c r="V1221" s="35" t="e">
        <f t="shared" si="332"/>
        <v>#DIV/0!</v>
      </c>
      <c r="W1221" s="35" t="e">
        <f t="shared" si="333"/>
        <v>#DIV/0!</v>
      </c>
      <c r="X1221" s="35">
        <f t="shared" si="334"/>
        <v>0</v>
      </c>
      <c r="Y1221" s="35">
        <f t="shared" si="335"/>
        <v>0</v>
      </c>
      <c r="Z1221" s="35">
        <f t="shared" si="336"/>
        <v>0</v>
      </c>
      <c r="AA1221" s="35">
        <f t="shared" si="337"/>
        <v>0</v>
      </c>
      <c r="AB1221" s="21">
        <f>'Data Entry'!S1221</f>
        <v>0</v>
      </c>
      <c r="AC1221" s="21">
        <f>'Data Entry'!T1221</f>
        <v>0</v>
      </c>
      <c r="AD1221" s="21">
        <f>'Data Entry'!U1221</f>
        <v>0</v>
      </c>
      <c r="AE1221" s="21">
        <f t="shared" si="338"/>
        <v>0</v>
      </c>
      <c r="AF1221" s="13">
        <f>'Data Entry'!V1221</f>
        <v>0</v>
      </c>
      <c r="AG1221" s="13">
        <f t="shared" si="339"/>
        <v>0</v>
      </c>
      <c r="AH1221" s="13">
        <f>'Data Entry'!W1221</f>
        <v>0</v>
      </c>
      <c r="AI1221" s="13">
        <f>'Data Entry'!X1221</f>
        <v>0</v>
      </c>
      <c r="AJ1221" s="13">
        <f>'Data Entry'!Y1221</f>
        <v>0</v>
      </c>
      <c r="AK1221" s="13">
        <f>'Data Entry'!Z1221</f>
        <v>0</v>
      </c>
    </row>
    <row r="1222" spans="1:37">
      <c r="A1222" s="34">
        <f>'Data Entry'!A1222</f>
        <v>0</v>
      </c>
      <c r="B1222" s="34">
        <f>'Data Entry'!B1222</f>
        <v>0</v>
      </c>
      <c r="C1222" s="20">
        <f>IF('Data Entry'!C1222="red",1,IF('Data Entry'!C1222="blue",2,0))</f>
        <v>0</v>
      </c>
      <c r="D1222" s="22">
        <f>'Data Entry'!D1222</f>
        <v>0</v>
      </c>
      <c r="E1222" s="22">
        <f>'Data Entry'!E1222</f>
        <v>0</v>
      </c>
      <c r="F1222" s="22">
        <f>'Data Entry'!F1222</f>
        <v>0</v>
      </c>
      <c r="G1222" s="22">
        <f>'Data Entry'!G1222</f>
        <v>0</v>
      </c>
      <c r="H1222" s="22">
        <f>'Data Entry'!H1222</f>
        <v>0</v>
      </c>
      <c r="I1222" s="22">
        <f t="shared" si="323"/>
        <v>0</v>
      </c>
      <c r="J1222" s="22">
        <f t="shared" si="324"/>
        <v>0</v>
      </c>
      <c r="K1222" s="22">
        <f t="shared" si="325"/>
        <v>0</v>
      </c>
      <c r="L1222" s="22">
        <f t="shared" si="326"/>
        <v>0</v>
      </c>
      <c r="M1222" s="22">
        <f t="shared" si="327"/>
        <v>0</v>
      </c>
      <c r="N1222" s="22">
        <f t="shared" si="328"/>
        <v>0</v>
      </c>
      <c r="O1222" s="22">
        <f t="shared" si="329"/>
        <v>0</v>
      </c>
      <c r="P1222" s="35">
        <f>'Data Entry'!I1222</f>
        <v>0</v>
      </c>
      <c r="Q1222" s="35">
        <f>'Data Entry'!J1222</f>
        <v>0</v>
      </c>
      <c r="R1222" s="35">
        <f>'Data Entry'!K1222</f>
        <v>0</v>
      </c>
      <c r="S1222" s="35">
        <f>'Data Entry'!L1222</f>
        <v>0</v>
      </c>
      <c r="T1222" s="35">
        <f t="shared" si="330"/>
        <v>0</v>
      </c>
      <c r="U1222" s="35">
        <f t="shared" si="331"/>
        <v>0</v>
      </c>
      <c r="V1222" s="35" t="e">
        <f t="shared" si="332"/>
        <v>#DIV/0!</v>
      </c>
      <c r="W1222" s="35" t="e">
        <f t="shared" si="333"/>
        <v>#DIV/0!</v>
      </c>
      <c r="X1222" s="35">
        <f t="shared" si="334"/>
        <v>0</v>
      </c>
      <c r="Y1222" s="35">
        <f t="shared" si="335"/>
        <v>0</v>
      </c>
      <c r="Z1222" s="35">
        <f t="shared" si="336"/>
        <v>0</v>
      </c>
      <c r="AA1222" s="35">
        <f t="shared" si="337"/>
        <v>0</v>
      </c>
      <c r="AB1222" s="21">
        <f>'Data Entry'!S1222</f>
        <v>0</v>
      </c>
      <c r="AC1222" s="21">
        <f>'Data Entry'!T1222</f>
        <v>0</v>
      </c>
      <c r="AD1222" s="21">
        <f>'Data Entry'!U1222</f>
        <v>0</v>
      </c>
      <c r="AE1222" s="21">
        <f t="shared" si="338"/>
        <v>0</v>
      </c>
      <c r="AF1222" s="13">
        <f>'Data Entry'!V1222</f>
        <v>0</v>
      </c>
      <c r="AG1222" s="13">
        <f t="shared" si="339"/>
        <v>0</v>
      </c>
      <c r="AH1222" s="13">
        <f>'Data Entry'!W1222</f>
        <v>0</v>
      </c>
      <c r="AI1222" s="13">
        <f>'Data Entry'!X1222</f>
        <v>0</v>
      </c>
      <c r="AJ1222" s="13">
        <f>'Data Entry'!Y1222</f>
        <v>0</v>
      </c>
      <c r="AK1222" s="13">
        <f>'Data Entry'!Z1222</f>
        <v>0</v>
      </c>
    </row>
    <row r="1223" spans="1:37">
      <c r="A1223" s="34">
        <f>'Data Entry'!A1223</f>
        <v>0</v>
      </c>
      <c r="B1223" s="34">
        <f>'Data Entry'!B1223</f>
        <v>0</v>
      </c>
      <c r="C1223" s="20">
        <f>IF('Data Entry'!C1223="red",1,IF('Data Entry'!C1223="blue",2,0))</f>
        <v>0</v>
      </c>
      <c r="D1223" s="22">
        <f>'Data Entry'!D1223</f>
        <v>0</v>
      </c>
      <c r="E1223" s="22">
        <f>'Data Entry'!E1223</f>
        <v>0</v>
      </c>
      <c r="F1223" s="22">
        <f>'Data Entry'!F1223</f>
        <v>0</v>
      </c>
      <c r="G1223" s="22">
        <f>'Data Entry'!G1223</f>
        <v>0</v>
      </c>
      <c r="H1223" s="22">
        <f>'Data Entry'!H1223</f>
        <v>0</v>
      </c>
      <c r="I1223" s="22">
        <f t="shared" si="323"/>
        <v>0</v>
      </c>
      <c r="J1223" s="22">
        <f t="shared" si="324"/>
        <v>0</v>
      </c>
      <c r="K1223" s="22">
        <f t="shared" si="325"/>
        <v>0</v>
      </c>
      <c r="L1223" s="22">
        <f t="shared" si="326"/>
        <v>0</v>
      </c>
      <c r="M1223" s="22">
        <f t="shared" si="327"/>
        <v>0</v>
      </c>
      <c r="N1223" s="22">
        <f t="shared" si="328"/>
        <v>0</v>
      </c>
      <c r="O1223" s="22">
        <f t="shared" si="329"/>
        <v>0</v>
      </c>
      <c r="P1223" s="35">
        <f>'Data Entry'!I1223</f>
        <v>0</v>
      </c>
      <c r="Q1223" s="35">
        <f>'Data Entry'!J1223</f>
        <v>0</v>
      </c>
      <c r="R1223" s="35">
        <f>'Data Entry'!K1223</f>
        <v>0</v>
      </c>
      <c r="S1223" s="35">
        <f>'Data Entry'!L1223</f>
        <v>0</v>
      </c>
      <c r="T1223" s="35">
        <f t="shared" si="330"/>
        <v>0</v>
      </c>
      <c r="U1223" s="35">
        <f t="shared" si="331"/>
        <v>0</v>
      </c>
      <c r="V1223" s="35" t="e">
        <f t="shared" si="332"/>
        <v>#DIV/0!</v>
      </c>
      <c r="W1223" s="35" t="e">
        <f t="shared" si="333"/>
        <v>#DIV/0!</v>
      </c>
      <c r="X1223" s="35">
        <f t="shared" si="334"/>
        <v>0</v>
      </c>
      <c r="Y1223" s="35">
        <f t="shared" si="335"/>
        <v>0</v>
      </c>
      <c r="Z1223" s="35">
        <f t="shared" si="336"/>
        <v>0</v>
      </c>
      <c r="AA1223" s="35">
        <f t="shared" si="337"/>
        <v>0</v>
      </c>
      <c r="AB1223" s="21">
        <f>'Data Entry'!S1223</f>
        <v>0</v>
      </c>
      <c r="AC1223" s="21">
        <f>'Data Entry'!T1223</f>
        <v>0</v>
      </c>
      <c r="AD1223" s="21">
        <f>'Data Entry'!U1223</f>
        <v>0</v>
      </c>
      <c r="AE1223" s="21">
        <f t="shared" si="338"/>
        <v>0</v>
      </c>
      <c r="AF1223" s="13">
        <f>'Data Entry'!V1223</f>
        <v>0</v>
      </c>
      <c r="AG1223" s="13">
        <f t="shared" si="339"/>
        <v>0</v>
      </c>
      <c r="AH1223" s="13">
        <f>'Data Entry'!W1223</f>
        <v>0</v>
      </c>
      <c r="AI1223" s="13">
        <f>'Data Entry'!X1223</f>
        <v>0</v>
      </c>
      <c r="AJ1223" s="13">
        <f>'Data Entry'!Y1223</f>
        <v>0</v>
      </c>
      <c r="AK1223" s="13">
        <f>'Data Entry'!Z1223</f>
        <v>0</v>
      </c>
    </row>
    <row r="1224" spans="1:37">
      <c r="A1224" s="34">
        <f>'Data Entry'!A1224</f>
        <v>0</v>
      </c>
      <c r="B1224" s="34">
        <f>'Data Entry'!B1224</f>
        <v>0</v>
      </c>
      <c r="C1224" s="20">
        <f>IF('Data Entry'!C1224="red",1,IF('Data Entry'!C1224="blue",2,0))</f>
        <v>0</v>
      </c>
      <c r="D1224" s="22">
        <f>'Data Entry'!D1224</f>
        <v>0</v>
      </c>
      <c r="E1224" s="22">
        <f>'Data Entry'!E1224</f>
        <v>0</v>
      </c>
      <c r="F1224" s="22">
        <f>'Data Entry'!F1224</f>
        <v>0</v>
      </c>
      <c r="G1224" s="22">
        <f>'Data Entry'!G1224</f>
        <v>0</v>
      </c>
      <c r="H1224" s="22">
        <f>'Data Entry'!H1224</f>
        <v>0</v>
      </c>
      <c r="I1224" s="22">
        <f t="shared" si="323"/>
        <v>0</v>
      </c>
      <c r="J1224" s="22">
        <f t="shared" si="324"/>
        <v>0</v>
      </c>
      <c r="K1224" s="22">
        <f t="shared" si="325"/>
        <v>0</v>
      </c>
      <c r="L1224" s="22">
        <f t="shared" si="326"/>
        <v>0</v>
      </c>
      <c r="M1224" s="22">
        <f t="shared" si="327"/>
        <v>0</v>
      </c>
      <c r="N1224" s="22">
        <f t="shared" si="328"/>
        <v>0</v>
      </c>
      <c r="O1224" s="22">
        <f t="shared" si="329"/>
        <v>0</v>
      </c>
      <c r="P1224" s="35">
        <f>'Data Entry'!I1224</f>
        <v>0</v>
      </c>
      <c r="Q1224" s="35">
        <f>'Data Entry'!J1224</f>
        <v>0</v>
      </c>
      <c r="R1224" s="35">
        <f>'Data Entry'!K1224</f>
        <v>0</v>
      </c>
      <c r="S1224" s="35">
        <f>'Data Entry'!L1224</f>
        <v>0</v>
      </c>
      <c r="T1224" s="35">
        <f t="shared" si="330"/>
        <v>0</v>
      </c>
      <c r="U1224" s="35">
        <f t="shared" si="331"/>
        <v>0</v>
      </c>
      <c r="V1224" s="35" t="e">
        <f t="shared" si="332"/>
        <v>#DIV/0!</v>
      </c>
      <c r="W1224" s="35" t="e">
        <f t="shared" si="333"/>
        <v>#DIV/0!</v>
      </c>
      <c r="X1224" s="35">
        <f t="shared" si="334"/>
        <v>0</v>
      </c>
      <c r="Y1224" s="35">
        <f t="shared" si="335"/>
        <v>0</v>
      </c>
      <c r="Z1224" s="35">
        <f t="shared" si="336"/>
        <v>0</v>
      </c>
      <c r="AA1224" s="35">
        <f t="shared" si="337"/>
        <v>0</v>
      </c>
      <c r="AB1224" s="21">
        <f>'Data Entry'!S1224</f>
        <v>0</v>
      </c>
      <c r="AC1224" s="21">
        <f>'Data Entry'!T1224</f>
        <v>0</v>
      </c>
      <c r="AD1224" s="21">
        <f>'Data Entry'!U1224</f>
        <v>0</v>
      </c>
      <c r="AE1224" s="21">
        <f t="shared" si="338"/>
        <v>0</v>
      </c>
      <c r="AF1224" s="13">
        <f>'Data Entry'!V1224</f>
        <v>0</v>
      </c>
      <c r="AG1224" s="13">
        <f t="shared" si="339"/>
        <v>0</v>
      </c>
      <c r="AH1224" s="13">
        <f>'Data Entry'!W1224</f>
        <v>0</v>
      </c>
      <c r="AI1224" s="13">
        <f>'Data Entry'!X1224</f>
        <v>0</v>
      </c>
      <c r="AJ1224" s="13">
        <f>'Data Entry'!Y1224</f>
        <v>0</v>
      </c>
      <c r="AK1224" s="13">
        <f>'Data Entry'!Z1224</f>
        <v>0</v>
      </c>
    </row>
    <row r="1225" spans="1:37">
      <c r="A1225" s="34">
        <f>'Data Entry'!A1225</f>
        <v>0</v>
      </c>
      <c r="B1225" s="34">
        <f>'Data Entry'!B1225</f>
        <v>0</v>
      </c>
      <c r="C1225" s="20">
        <f>IF('Data Entry'!C1225="red",1,IF('Data Entry'!C1225="blue",2,0))</f>
        <v>0</v>
      </c>
      <c r="D1225" s="22">
        <f>'Data Entry'!D1225</f>
        <v>0</v>
      </c>
      <c r="E1225" s="22">
        <f>'Data Entry'!E1225</f>
        <v>0</v>
      </c>
      <c r="F1225" s="22">
        <f>'Data Entry'!F1225</f>
        <v>0</v>
      </c>
      <c r="G1225" s="22">
        <f>'Data Entry'!G1225</f>
        <v>0</v>
      </c>
      <c r="H1225" s="22">
        <f>'Data Entry'!H1225</f>
        <v>0</v>
      </c>
      <c r="I1225" s="22">
        <f t="shared" si="323"/>
        <v>0</v>
      </c>
      <c r="J1225" s="22">
        <f t="shared" si="324"/>
        <v>0</v>
      </c>
      <c r="K1225" s="22">
        <f t="shared" si="325"/>
        <v>0</v>
      </c>
      <c r="L1225" s="22">
        <f t="shared" si="326"/>
        <v>0</v>
      </c>
      <c r="M1225" s="22">
        <f t="shared" si="327"/>
        <v>0</v>
      </c>
      <c r="N1225" s="22">
        <f t="shared" si="328"/>
        <v>0</v>
      </c>
      <c r="O1225" s="22">
        <f t="shared" si="329"/>
        <v>0</v>
      </c>
      <c r="P1225" s="35">
        <f>'Data Entry'!I1225</f>
        <v>0</v>
      </c>
      <c r="Q1225" s="35">
        <f>'Data Entry'!J1225</f>
        <v>0</v>
      </c>
      <c r="R1225" s="35">
        <f>'Data Entry'!K1225</f>
        <v>0</v>
      </c>
      <c r="S1225" s="35">
        <f>'Data Entry'!L1225</f>
        <v>0</v>
      </c>
      <c r="T1225" s="35">
        <f t="shared" si="330"/>
        <v>0</v>
      </c>
      <c r="U1225" s="35">
        <f t="shared" si="331"/>
        <v>0</v>
      </c>
      <c r="V1225" s="35" t="e">
        <f t="shared" si="332"/>
        <v>#DIV/0!</v>
      </c>
      <c r="W1225" s="35" t="e">
        <f t="shared" si="333"/>
        <v>#DIV/0!</v>
      </c>
      <c r="X1225" s="35">
        <f t="shared" si="334"/>
        <v>0</v>
      </c>
      <c r="Y1225" s="35">
        <f t="shared" si="335"/>
        <v>0</v>
      </c>
      <c r="Z1225" s="35">
        <f t="shared" si="336"/>
        <v>0</v>
      </c>
      <c r="AA1225" s="35">
        <f t="shared" si="337"/>
        <v>0</v>
      </c>
      <c r="AB1225" s="21">
        <f>'Data Entry'!S1225</f>
        <v>0</v>
      </c>
      <c r="AC1225" s="21">
        <f>'Data Entry'!T1225</f>
        <v>0</v>
      </c>
      <c r="AD1225" s="21">
        <f>'Data Entry'!U1225</f>
        <v>0</v>
      </c>
      <c r="AE1225" s="21">
        <f t="shared" si="338"/>
        <v>0</v>
      </c>
      <c r="AF1225" s="13">
        <f>'Data Entry'!V1225</f>
        <v>0</v>
      </c>
      <c r="AG1225" s="13">
        <f t="shared" si="339"/>
        <v>0</v>
      </c>
      <c r="AH1225" s="13">
        <f>'Data Entry'!W1225</f>
        <v>0</v>
      </c>
      <c r="AI1225" s="13">
        <f>'Data Entry'!X1225</f>
        <v>0</v>
      </c>
      <c r="AJ1225" s="13">
        <f>'Data Entry'!Y1225</f>
        <v>0</v>
      </c>
      <c r="AK1225" s="13">
        <f>'Data Entry'!Z1225</f>
        <v>0</v>
      </c>
    </row>
    <row r="1226" spans="1:37">
      <c r="A1226" s="34">
        <f>'Data Entry'!A1226</f>
        <v>0</v>
      </c>
      <c r="B1226" s="34">
        <f>'Data Entry'!B1226</f>
        <v>0</v>
      </c>
      <c r="C1226" s="20">
        <f>IF('Data Entry'!C1226="red",1,IF('Data Entry'!C1226="blue",2,0))</f>
        <v>0</v>
      </c>
      <c r="D1226" s="22">
        <f>'Data Entry'!D1226</f>
        <v>0</v>
      </c>
      <c r="E1226" s="22">
        <f>'Data Entry'!E1226</f>
        <v>0</v>
      </c>
      <c r="F1226" s="22">
        <f>'Data Entry'!F1226</f>
        <v>0</v>
      </c>
      <c r="G1226" s="22">
        <f>'Data Entry'!G1226</f>
        <v>0</v>
      </c>
      <c r="H1226" s="22">
        <f>'Data Entry'!H1226</f>
        <v>0</v>
      </c>
      <c r="I1226" s="22">
        <f t="shared" si="323"/>
        <v>0</v>
      </c>
      <c r="J1226" s="22">
        <f t="shared" si="324"/>
        <v>0</v>
      </c>
      <c r="K1226" s="22">
        <f t="shared" si="325"/>
        <v>0</v>
      </c>
      <c r="L1226" s="22">
        <f t="shared" si="326"/>
        <v>0</v>
      </c>
      <c r="M1226" s="22">
        <f t="shared" si="327"/>
        <v>0</v>
      </c>
      <c r="N1226" s="22">
        <f t="shared" si="328"/>
        <v>0</v>
      </c>
      <c r="O1226" s="22">
        <f t="shared" si="329"/>
        <v>0</v>
      </c>
      <c r="P1226" s="35">
        <f>'Data Entry'!I1226</f>
        <v>0</v>
      </c>
      <c r="Q1226" s="35">
        <f>'Data Entry'!J1226</f>
        <v>0</v>
      </c>
      <c r="R1226" s="35">
        <f>'Data Entry'!K1226</f>
        <v>0</v>
      </c>
      <c r="S1226" s="35">
        <f>'Data Entry'!L1226</f>
        <v>0</v>
      </c>
      <c r="T1226" s="35">
        <f t="shared" si="330"/>
        <v>0</v>
      </c>
      <c r="U1226" s="35">
        <f t="shared" si="331"/>
        <v>0</v>
      </c>
      <c r="V1226" s="35" t="e">
        <f t="shared" si="332"/>
        <v>#DIV/0!</v>
      </c>
      <c r="W1226" s="35" t="e">
        <f t="shared" si="333"/>
        <v>#DIV/0!</v>
      </c>
      <c r="X1226" s="35">
        <f t="shared" si="334"/>
        <v>0</v>
      </c>
      <c r="Y1226" s="35">
        <f t="shared" si="335"/>
        <v>0</v>
      </c>
      <c r="Z1226" s="35">
        <f t="shared" si="336"/>
        <v>0</v>
      </c>
      <c r="AA1226" s="35">
        <f t="shared" si="337"/>
        <v>0</v>
      </c>
      <c r="AB1226" s="21">
        <f>'Data Entry'!S1226</f>
        <v>0</v>
      </c>
      <c r="AC1226" s="21">
        <f>'Data Entry'!T1226</f>
        <v>0</v>
      </c>
      <c r="AD1226" s="21">
        <f>'Data Entry'!U1226</f>
        <v>0</v>
      </c>
      <c r="AE1226" s="21">
        <f t="shared" si="338"/>
        <v>0</v>
      </c>
      <c r="AF1226" s="13">
        <f>'Data Entry'!V1226</f>
        <v>0</v>
      </c>
      <c r="AG1226" s="13">
        <f t="shared" si="339"/>
        <v>0</v>
      </c>
      <c r="AH1226" s="13">
        <f>'Data Entry'!W1226</f>
        <v>0</v>
      </c>
      <c r="AI1226" s="13">
        <f>'Data Entry'!X1226</f>
        <v>0</v>
      </c>
      <c r="AJ1226" s="13">
        <f>'Data Entry'!Y1226</f>
        <v>0</v>
      </c>
      <c r="AK1226" s="13">
        <f>'Data Entry'!Z1226</f>
        <v>0</v>
      </c>
    </row>
    <row r="1227" spans="1:37">
      <c r="A1227" s="34">
        <f>'Data Entry'!A1227</f>
        <v>0</v>
      </c>
      <c r="B1227" s="34">
        <f>'Data Entry'!B1227</f>
        <v>0</v>
      </c>
      <c r="C1227" s="20">
        <f>IF('Data Entry'!C1227="red",1,IF('Data Entry'!C1227="blue",2,0))</f>
        <v>0</v>
      </c>
      <c r="D1227" s="22">
        <f>'Data Entry'!D1227</f>
        <v>0</v>
      </c>
      <c r="E1227" s="22">
        <f>'Data Entry'!E1227</f>
        <v>0</v>
      </c>
      <c r="F1227" s="22">
        <f>'Data Entry'!F1227</f>
        <v>0</v>
      </c>
      <c r="G1227" s="22">
        <f>'Data Entry'!G1227</f>
        <v>0</v>
      </c>
      <c r="H1227" s="22">
        <f>'Data Entry'!H1227</f>
        <v>0</v>
      </c>
      <c r="I1227" s="22">
        <f t="shared" si="323"/>
        <v>0</v>
      </c>
      <c r="J1227" s="22">
        <f t="shared" si="324"/>
        <v>0</v>
      </c>
      <c r="K1227" s="22">
        <f t="shared" si="325"/>
        <v>0</v>
      </c>
      <c r="L1227" s="22">
        <f t="shared" si="326"/>
        <v>0</v>
      </c>
      <c r="M1227" s="22">
        <f t="shared" si="327"/>
        <v>0</v>
      </c>
      <c r="N1227" s="22">
        <f t="shared" si="328"/>
        <v>0</v>
      </c>
      <c r="O1227" s="22">
        <f t="shared" si="329"/>
        <v>0</v>
      </c>
      <c r="P1227" s="35">
        <f>'Data Entry'!I1227</f>
        <v>0</v>
      </c>
      <c r="Q1227" s="35">
        <f>'Data Entry'!J1227</f>
        <v>0</v>
      </c>
      <c r="R1227" s="35">
        <f>'Data Entry'!K1227</f>
        <v>0</v>
      </c>
      <c r="S1227" s="35">
        <f>'Data Entry'!L1227</f>
        <v>0</v>
      </c>
      <c r="T1227" s="35">
        <f t="shared" si="330"/>
        <v>0</v>
      </c>
      <c r="U1227" s="35">
        <f t="shared" si="331"/>
        <v>0</v>
      </c>
      <c r="V1227" s="35" t="e">
        <f t="shared" si="332"/>
        <v>#DIV/0!</v>
      </c>
      <c r="W1227" s="35" t="e">
        <f t="shared" si="333"/>
        <v>#DIV/0!</v>
      </c>
      <c r="X1227" s="35">
        <f t="shared" si="334"/>
        <v>0</v>
      </c>
      <c r="Y1227" s="35">
        <f t="shared" si="335"/>
        <v>0</v>
      </c>
      <c r="Z1227" s="35">
        <f t="shared" si="336"/>
        <v>0</v>
      </c>
      <c r="AA1227" s="35">
        <f t="shared" si="337"/>
        <v>0</v>
      </c>
      <c r="AB1227" s="21">
        <f>'Data Entry'!S1227</f>
        <v>0</v>
      </c>
      <c r="AC1227" s="21">
        <f>'Data Entry'!T1227</f>
        <v>0</v>
      </c>
      <c r="AD1227" s="21">
        <f>'Data Entry'!U1227</f>
        <v>0</v>
      </c>
      <c r="AE1227" s="21">
        <f t="shared" si="338"/>
        <v>0</v>
      </c>
      <c r="AF1227" s="13">
        <f>'Data Entry'!V1227</f>
        <v>0</v>
      </c>
      <c r="AG1227" s="13">
        <f t="shared" si="339"/>
        <v>0</v>
      </c>
      <c r="AH1227" s="13">
        <f>'Data Entry'!W1227</f>
        <v>0</v>
      </c>
      <c r="AI1227" s="13">
        <f>'Data Entry'!X1227</f>
        <v>0</v>
      </c>
      <c r="AJ1227" s="13">
        <f>'Data Entry'!Y1227</f>
        <v>0</v>
      </c>
      <c r="AK1227" s="13">
        <f>'Data Entry'!Z1227</f>
        <v>0</v>
      </c>
    </row>
    <row r="1228" spans="1:37">
      <c r="A1228" s="34">
        <f>'Data Entry'!A1228</f>
        <v>0</v>
      </c>
      <c r="B1228" s="34">
        <f>'Data Entry'!B1228</f>
        <v>0</v>
      </c>
      <c r="C1228" s="20">
        <f>IF('Data Entry'!C1228="red",1,IF('Data Entry'!C1228="blue",2,0))</f>
        <v>0</v>
      </c>
      <c r="D1228" s="22">
        <f>'Data Entry'!D1228</f>
        <v>0</v>
      </c>
      <c r="E1228" s="22">
        <f>'Data Entry'!E1228</f>
        <v>0</v>
      </c>
      <c r="F1228" s="22">
        <f>'Data Entry'!F1228</f>
        <v>0</v>
      </c>
      <c r="G1228" s="22">
        <f>'Data Entry'!G1228</f>
        <v>0</v>
      </c>
      <c r="H1228" s="22">
        <f>'Data Entry'!H1228</f>
        <v>0</v>
      </c>
      <c r="I1228" s="22">
        <f t="shared" si="323"/>
        <v>0</v>
      </c>
      <c r="J1228" s="22">
        <f t="shared" si="324"/>
        <v>0</v>
      </c>
      <c r="K1228" s="22">
        <f t="shared" si="325"/>
        <v>0</v>
      </c>
      <c r="L1228" s="22">
        <f t="shared" si="326"/>
        <v>0</v>
      </c>
      <c r="M1228" s="22">
        <f t="shared" si="327"/>
        <v>0</v>
      </c>
      <c r="N1228" s="22">
        <f t="shared" si="328"/>
        <v>0</v>
      </c>
      <c r="O1228" s="22">
        <f t="shared" si="329"/>
        <v>0</v>
      </c>
      <c r="P1228" s="35">
        <f>'Data Entry'!I1228</f>
        <v>0</v>
      </c>
      <c r="Q1228" s="35">
        <f>'Data Entry'!J1228</f>
        <v>0</v>
      </c>
      <c r="R1228" s="35">
        <f>'Data Entry'!K1228</f>
        <v>0</v>
      </c>
      <c r="S1228" s="35">
        <f>'Data Entry'!L1228</f>
        <v>0</v>
      </c>
      <c r="T1228" s="35">
        <f t="shared" si="330"/>
        <v>0</v>
      </c>
      <c r="U1228" s="35">
        <f t="shared" si="331"/>
        <v>0</v>
      </c>
      <c r="V1228" s="35" t="e">
        <f t="shared" si="332"/>
        <v>#DIV/0!</v>
      </c>
      <c r="W1228" s="35" t="e">
        <f t="shared" si="333"/>
        <v>#DIV/0!</v>
      </c>
      <c r="X1228" s="35">
        <f t="shared" si="334"/>
        <v>0</v>
      </c>
      <c r="Y1228" s="35">
        <f t="shared" si="335"/>
        <v>0</v>
      </c>
      <c r="Z1228" s="35">
        <f t="shared" si="336"/>
        <v>0</v>
      </c>
      <c r="AA1228" s="35">
        <f t="shared" si="337"/>
        <v>0</v>
      </c>
      <c r="AB1228" s="21">
        <f>'Data Entry'!S1228</f>
        <v>0</v>
      </c>
      <c r="AC1228" s="21">
        <f>'Data Entry'!T1228</f>
        <v>0</v>
      </c>
      <c r="AD1228" s="21">
        <f>'Data Entry'!U1228</f>
        <v>0</v>
      </c>
      <c r="AE1228" s="21">
        <f t="shared" si="338"/>
        <v>0</v>
      </c>
      <c r="AF1228" s="13">
        <f>'Data Entry'!V1228</f>
        <v>0</v>
      </c>
      <c r="AG1228" s="13">
        <f t="shared" si="339"/>
        <v>0</v>
      </c>
      <c r="AH1228" s="13">
        <f>'Data Entry'!W1228</f>
        <v>0</v>
      </c>
      <c r="AI1228" s="13">
        <f>'Data Entry'!X1228</f>
        <v>0</v>
      </c>
      <c r="AJ1228" s="13">
        <f>'Data Entry'!Y1228</f>
        <v>0</v>
      </c>
      <c r="AK1228" s="13">
        <f>'Data Entry'!Z1228</f>
        <v>0</v>
      </c>
    </row>
    <row r="1229" spans="1:37">
      <c r="A1229" s="34">
        <f>'Data Entry'!A1229</f>
        <v>0</v>
      </c>
      <c r="B1229" s="34">
        <f>'Data Entry'!B1229</f>
        <v>0</v>
      </c>
      <c r="C1229" s="20">
        <f>IF('Data Entry'!C1229="red",1,IF('Data Entry'!C1229="blue",2,0))</f>
        <v>0</v>
      </c>
      <c r="D1229" s="22">
        <f>'Data Entry'!D1229</f>
        <v>0</v>
      </c>
      <c r="E1229" s="22">
        <f>'Data Entry'!E1229</f>
        <v>0</v>
      </c>
      <c r="F1229" s="22">
        <f>'Data Entry'!F1229</f>
        <v>0</v>
      </c>
      <c r="G1229" s="22">
        <f>'Data Entry'!G1229</f>
        <v>0</v>
      </c>
      <c r="H1229" s="22">
        <f>'Data Entry'!H1229</f>
        <v>0</v>
      </c>
      <c r="I1229" s="22">
        <f t="shared" si="323"/>
        <v>0</v>
      </c>
      <c r="J1229" s="22">
        <f t="shared" si="324"/>
        <v>0</v>
      </c>
      <c r="K1229" s="22">
        <f t="shared" si="325"/>
        <v>0</v>
      </c>
      <c r="L1229" s="22">
        <f t="shared" si="326"/>
        <v>0</v>
      </c>
      <c r="M1229" s="22">
        <f t="shared" si="327"/>
        <v>0</v>
      </c>
      <c r="N1229" s="22">
        <f t="shared" si="328"/>
        <v>0</v>
      </c>
      <c r="O1229" s="22">
        <f t="shared" si="329"/>
        <v>0</v>
      </c>
      <c r="P1229" s="35">
        <f>'Data Entry'!I1229</f>
        <v>0</v>
      </c>
      <c r="Q1229" s="35">
        <f>'Data Entry'!J1229</f>
        <v>0</v>
      </c>
      <c r="R1229" s="35">
        <f>'Data Entry'!K1229</f>
        <v>0</v>
      </c>
      <c r="S1229" s="35">
        <f>'Data Entry'!L1229</f>
        <v>0</v>
      </c>
      <c r="T1229" s="35">
        <f t="shared" si="330"/>
        <v>0</v>
      </c>
      <c r="U1229" s="35">
        <f t="shared" si="331"/>
        <v>0</v>
      </c>
      <c r="V1229" s="35" t="e">
        <f t="shared" si="332"/>
        <v>#DIV/0!</v>
      </c>
      <c r="W1229" s="35" t="e">
        <f t="shared" si="333"/>
        <v>#DIV/0!</v>
      </c>
      <c r="X1229" s="35">
        <f t="shared" si="334"/>
        <v>0</v>
      </c>
      <c r="Y1229" s="35">
        <f t="shared" si="335"/>
        <v>0</v>
      </c>
      <c r="Z1229" s="35">
        <f t="shared" si="336"/>
        <v>0</v>
      </c>
      <c r="AA1229" s="35">
        <f t="shared" si="337"/>
        <v>0</v>
      </c>
      <c r="AB1229" s="21">
        <f>'Data Entry'!S1229</f>
        <v>0</v>
      </c>
      <c r="AC1229" s="21">
        <f>'Data Entry'!T1229</f>
        <v>0</v>
      </c>
      <c r="AD1229" s="21">
        <f>'Data Entry'!U1229</f>
        <v>0</v>
      </c>
      <c r="AE1229" s="21">
        <f t="shared" si="338"/>
        <v>0</v>
      </c>
      <c r="AF1229" s="13">
        <f>'Data Entry'!V1229</f>
        <v>0</v>
      </c>
      <c r="AG1229" s="13">
        <f t="shared" si="339"/>
        <v>0</v>
      </c>
      <c r="AH1229" s="13">
        <f>'Data Entry'!W1229</f>
        <v>0</v>
      </c>
      <c r="AI1229" s="13">
        <f>'Data Entry'!X1229</f>
        <v>0</v>
      </c>
      <c r="AJ1229" s="13">
        <f>'Data Entry'!Y1229</f>
        <v>0</v>
      </c>
      <c r="AK1229" s="13">
        <f>'Data Entry'!Z1229</f>
        <v>0</v>
      </c>
    </row>
    <row r="1230" spans="1:37">
      <c r="A1230" s="34">
        <f>'Data Entry'!A1230</f>
        <v>0</v>
      </c>
      <c r="B1230" s="34">
        <f>'Data Entry'!B1230</f>
        <v>0</v>
      </c>
      <c r="C1230" s="20">
        <f>IF('Data Entry'!C1230="red",1,IF('Data Entry'!C1230="blue",2,0))</f>
        <v>0</v>
      </c>
      <c r="D1230" s="22">
        <f>'Data Entry'!D1230</f>
        <v>0</v>
      </c>
      <c r="E1230" s="22">
        <f>'Data Entry'!E1230</f>
        <v>0</v>
      </c>
      <c r="F1230" s="22">
        <f>'Data Entry'!F1230</f>
        <v>0</v>
      </c>
      <c r="G1230" s="22">
        <f>'Data Entry'!G1230</f>
        <v>0</v>
      </c>
      <c r="H1230" s="22">
        <f>'Data Entry'!H1230</f>
        <v>0</v>
      </c>
      <c r="I1230" s="22">
        <f t="shared" si="323"/>
        <v>0</v>
      </c>
      <c r="J1230" s="22">
        <f t="shared" si="324"/>
        <v>0</v>
      </c>
      <c r="K1230" s="22">
        <f t="shared" si="325"/>
        <v>0</v>
      </c>
      <c r="L1230" s="22">
        <f t="shared" si="326"/>
        <v>0</v>
      </c>
      <c r="M1230" s="22">
        <f t="shared" si="327"/>
        <v>0</v>
      </c>
      <c r="N1230" s="22">
        <f t="shared" si="328"/>
        <v>0</v>
      </c>
      <c r="O1230" s="22">
        <f t="shared" si="329"/>
        <v>0</v>
      </c>
      <c r="P1230" s="35">
        <f>'Data Entry'!I1230</f>
        <v>0</v>
      </c>
      <c r="Q1230" s="35">
        <f>'Data Entry'!J1230</f>
        <v>0</v>
      </c>
      <c r="R1230" s="35">
        <f>'Data Entry'!K1230</f>
        <v>0</v>
      </c>
      <c r="S1230" s="35">
        <f>'Data Entry'!L1230</f>
        <v>0</v>
      </c>
      <c r="T1230" s="35">
        <f t="shared" si="330"/>
        <v>0</v>
      </c>
      <c r="U1230" s="35">
        <f t="shared" si="331"/>
        <v>0</v>
      </c>
      <c r="V1230" s="35" t="e">
        <f t="shared" si="332"/>
        <v>#DIV/0!</v>
      </c>
      <c r="W1230" s="35" t="e">
        <f t="shared" si="333"/>
        <v>#DIV/0!</v>
      </c>
      <c r="X1230" s="35">
        <f t="shared" si="334"/>
        <v>0</v>
      </c>
      <c r="Y1230" s="35">
        <f t="shared" si="335"/>
        <v>0</v>
      </c>
      <c r="Z1230" s="35">
        <f t="shared" si="336"/>
        <v>0</v>
      </c>
      <c r="AA1230" s="35">
        <f t="shared" si="337"/>
        <v>0</v>
      </c>
      <c r="AB1230" s="21">
        <f>'Data Entry'!S1230</f>
        <v>0</v>
      </c>
      <c r="AC1230" s="21">
        <f>'Data Entry'!T1230</f>
        <v>0</v>
      </c>
      <c r="AD1230" s="21">
        <f>'Data Entry'!U1230</f>
        <v>0</v>
      </c>
      <c r="AE1230" s="21">
        <f t="shared" si="338"/>
        <v>0</v>
      </c>
      <c r="AF1230" s="13">
        <f>'Data Entry'!V1230</f>
        <v>0</v>
      </c>
      <c r="AG1230" s="13">
        <f t="shared" si="339"/>
        <v>0</v>
      </c>
      <c r="AH1230" s="13">
        <f>'Data Entry'!W1230</f>
        <v>0</v>
      </c>
      <c r="AI1230" s="13">
        <f>'Data Entry'!X1230</f>
        <v>0</v>
      </c>
      <c r="AJ1230" s="13">
        <f>'Data Entry'!Y1230</f>
        <v>0</v>
      </c>
      <c r="AK1230" s="13">
        <f>'Data Entry'!Z1230</f>
        <v>0</v>
      </c>
    </row>
    <row r="1231" spans="1:37">
      <c r="A1231" s="34">
        <f>'Data Entry'!A1231</f>
        <v>0</v>
      </c>
      <c r="B1231" s="34">
        <f>'Data Entry'!B1231</f>
        <v>0</v>
      </c>
      <c r="C1231" s="20">
        <f>IF('Data Entry'!C1231="red",1,IF('Data Entry'!C1231="blue",2,0))</f>
        <v>0</v>
      </c>
      <c r="D1231" s="22">
        <f>'Data Entry'!D1231</f>
        <v>0</v>
      </c>
      <c r="E1231" s="22">
        <f>'Data Entry'!E1231</f>
        <v>0</v>
      </c>
      <c r="F1231" s="22">
        <f>'Data Entry'!F1231</f>
        <v>0</v>
      </c>
      <c r="G1231" s="22">
        <f>'Data Entry'!G1231</f>
        <v>0</v>
      </c>
      <c r="H1231" s="22">
        <f>'Data Entry'!H1231</f>
        <v>0</v>
      </c>
      <c r="I1231" s="22">
        <f t="shared" si="323"/>
        <v>0</v>
      </c>
      <c r="J1231" s="22">
        <f t="shared" si="324"/>
        <v>0</v>
      </c>
      <c r="K1231" s="22">
        <f t="shared" si="325"/>
        <v>0</v>
      </c>
      <c r="L1231" s="22">
        <f t="shared" si="326"/>
        <v>0</v>
      </c>
      <c r="M1231" s="22">
        <f t="shared" si="327"/>
        <v>0</v>
      </c>
      <c r="N1231" s="22">
        <f t="shared" si="328"/>
        <v>0</v>
      </c>
      <c r="O1231" s="22">
        <f t="shared" si="329"/>
        <v>0</v>
      </c>
      <c r="P1231" s="35">
        <f>'Data Entry'!I1231</f>
        <v>0</v>
      </c>
      <c r="Q1231" s="35">
        <f>'Data Entry'!J1231</f>
        <v>0</v>
      </c>
      <c r="R1231" s="35">
        <f>'Data Entry'!K1231</f>
        <v>0</v>
      </c>
      <c r="S1231" s="35">
        <f>'Data Entry'!L1231</f>
        <v>0</v>
      </c>
      <c r="T1231" s="35">
        <f t="shared" si="330"/>
        <v>0</v>
      </c>
      <c r="U1231" s="35">
        <f t="shared" si="331"/>
        <v>0</v>
      </c>
      <c r="V1231" s="35" t="e">
        <f t="shared" si="332"/>
        <v>#DIV/0!</v>
      </c>
      <c r="W1231" s="35" t="e">
        <f t="shared" si="333"/>
        <v>#DIV/0!</v>
      </c>
      <c r="X1231" s="35">
        <f t="shared" si="334"/>
        <v>0</v>
      </c>
      <c r="Y1231" s="35">
        <f t="shared" si="335"/>
        <v>0</v>
      </c>
      <c r="Z1231" s="35">
        <f t="shared" si="336"/>
        <v>0</v>
      </c>
      <c r="AA1231" s="35">
        <f t="shared" si="337"/>
        <v>0</v>
      </c>
      <c r="AB1231" s="21">
        <f>'Data Entry'!S1231</f>
        <v>0</v>
      </c>
      <c r="AC1231" s="21">
        <f>'Data Entry'!T1231</f>
        <v>0</v>
      </c>
      <c r="AD1231" s="21">
        <f>'Data Entry'!U1231</f>
        <v>0</v>
      </c>
      <c r="AE1231" s="21">
        <f t="shared" si="338"/>
        <v>0</v>
      </c>
      <c r="AF1231" s="13">
        <f>'Data Entry'!V1231</f>
        <v>0</v>
      </c>
      <c r="AG1231" s="13">
        <f t="shared" si="339"/>
        <v>0</v>
      </c>
      <c r="AH1231" s="13">
        <f>'Data Entry'!W1231</f>
        <v>0</v>
      </c>
      <c r="AI1231" s="13">
        <f>'Data Entry'!X1231</f>
        <v>0</v>
      </c>
      <c r="AJ1231" s="13">
        <f>'Data Entry'!Y1231</f>
        <v>0</v>
      </c>
      <c r="AK1231" s="13">
        <f>'Data Entry'!Z1231</f>
        <v>0</v>
      </c>
    </row>
    <row r="1232" spans="1:37">
      <c r="A1232" s="34">
        <f>'Data Entry'!A1232</f>
        <v>0</v>
      </c>
      <c r="B1232" s="34">
        <f>'Data Entry'!B1232</f>
        <v>0</v>
      </c>
      <c r="C1232" s="20">
        <f>IF('Data Entry'!C1232="red",1,IF('Data Entry'!C1232="blue",2,0))</f>
        <v>0</v>
      </c>
      <c r="D1232" s="22">
        <f>'Data Entry'!D1232</f>
        <v>0</v>
      </c>
      <c r="E1232" s="22">
        <f>'Data Entry'!E1232</f>
        <v>0</v>
      </c>
      <c r="F1232" s="22">
        <f>'Data Entry'!F1232</f>
        <v>0</v>
      </c>
      <c r="G1232" s="22">
        <f>'Data Entry'!G1232</f>
        <v>0</v>
      </c>
      <c r="H1232" s="22">
        <f>'Data Entry'!H1232</f>
        <v>0</v>
      </c>
      <c r="I1232" s="22">
        <f t="shared" si="323"/>
        <v>0</v>
      </c>
      <c r="J1232" s="22">
        <f t="shared" si="324"/>
        <v>0</v>
      </c>
      <c r="K1232" s="22">
        <f t="shared" si="325"/>
        <v>0</v>
      </c>
      <c r="L1232" s="22">
        <f t="shared" si="326"/>
        <v>0</v>
      </c>
      <c r="M1232" s="22">
        <f t="shared" si="327"/>
        <v>0</v>
      </c>
      <c r="N1232" s="22">
        <f t="shared" si="328"/>
        <v>0</v>
      </c>
      <c r="O1232" s="22">
        <f t="shared" si="329"/>
        <v>0</v>
      </c>
      <c r="P1232" s="35">
        <f>'Data Entry'!I1232</f>
        <v>0</v>
      </c>
      <c r="Q1232" s="35">
        <f>'Data Entry'!J1232</f>
        <v>0</v>
      </c>
      <c r="R1232" s="35">
        <f>'Data Entry'!K1232</f>
        <v>0</v>
      </c>
      <c r="S1232" s="35">
        <f>'Data Entry'!L1232</f>
        <v>0</v>
      </c>
      <c r="T1232" s="35">
        <f t="shared" si="330"/>
        <v>0</v>
      </c>
      <c r="U1232" s="35">
        <f t="shared" si="331"/>
        <v>0</v>
      </c>
      <c r="V1232" s="35" t="e">
        <f t="shared" si="332"/>
        <v>#DIV/0!</v>
      </c>
      <c r="W1232" s="35" t="e">
        <f t="shared" si="333"/>
        <v>#DIV/0!</v>
      </c>
      <c r="X1232" s="35">
        <f t="shared" si="334"/>
        <v>0</v>
      </c>
      <c r="Y1232" s="35">
        <f t="shared" si="335"/>
        <v>0</v>
      </c>
      <c r="Z1232" s="35">
        <f t="shared" si="336"/>
        <v>0</v>
      </c>
      <c r="AA1232" s="35">
        <f t="shared" si="337"/>
        <v>0</v>
      </c>
      <c r="AB1232" s="21">
        <f>'Data Entry'!S1232</f>
        <v>0</v>
      </c>
      <c r="AC1232" s="21">
        <f>'Data Entry'!T1232</f>
        <v>0</v>
      </c>
      <c r="AD1232" s="21">
        <f>'Data Entry'!U1232</f>
        <v>0</v>
      </c>
      <c r="AE1232" s="21">
        <f t="shared" si="338"/>
        <v>0</v>
      </c>
      <c r="AF1232" s="13">
        <f>'Data Entry'!V1232</f>
        <v>0</v>
      </c>
      <c r="AG1232" s="13">
        <f t="shared" si="339"/>
        <v>0</v>
      </c>
      <c r="AH1232" s="13">
        <f>'Data Entry'!W1232</f>
        <v>0</v>
      </c>
      <c r="AI1232" s="13">
        <f>'Data Entry'!X1232</f>
        <v>0</v>
      </c>
      <c r="AJ1232" s="13">
        <f>'Data Entry'!Y1232</f>
        <v>0</v>
      </c>
      <c r="AK1232" s="13">
        <f>'Data Entry'!Z1232</f>
        <v>0</v>
      </c>
    </row>
    <row r="1233" spans="1:37">
      <c r="A1233" s="34">
        <f>'Data Entry'!A1233</f>
        <v>0</v>
      </c>
      <c r="B1233" s="34">
        <f>'Data Entry'!B1233</f>
        <v>0</v>
      </c>
      <c r="C1233" s="20">
        <f>IF('Data Entry'!C1233="red",1,IF('Data Entry'!C1233="blue",2,0))</f>
        <v>0</v>
      </c>
      <c r="D1233" s="22">
        <f>'Data Entry'!D1233</f>
        <v>0</v>
      </c>
      <c r="E1233" s="22">
        <f>'Data Entry'!E1233</f>
        <v>0</v>
      </c>
      <c r="F1233" s="22">
        <f>'Data Entry'!F1233</f>
        <v>0</v>
      </c>
      <c r="G1233" s="22">
        <f>'Data Entry'!G1233</f>
        <v>0</v>
      </c>
      <c r="H1233" s="22">
        <f>'Data Entry'!H1233</f>
        <v>0</v>
      </c>
      <c r="I1233" s="22">
        <f t="shared" si="323"/>
        <v>0</v>
      </c>
      <c r="J1233" s="22">
        <f t="shared" si="324"/>
        <v>0</v>
      </c>
      <c r="K1233" s="22">
        <f t="shared" si="325"/>
        <v>0</v>
      </c>
      <c r="L1233" s="22">
        <f t="shared" si="326"/>
        <v>0</v>
      </c>
      <c r="M1233" s="22">
        <f t="shared" si="327"/>
        <v>0</v>
      </c>
      <c r="N1233" s="22">
        <f t="shared" si="328"/>
        <v>0</v>
      </c>
      <c r="O1233" s="22">
        <f t="shared" si="329"/>
        <v>0</v>
      </c>
      <c r="P1233" s="35">
        <f>'Data Entry'!I1233</f>
        <v>0</v>
      </c>
      <c r="Q1233" s="35">
        <f>'Data Entry'!J1233</f>
        <v>0</v>
      </c>
      <c r="R1233" s="35">
        <f>'Data Entry'!K1233</f>
        <v>0</v>
      </c>
      <c r="S1233" s="35">
        <f>'Data Entry'!L1233</f>
        <v>0</v>
      </c>
      <c r="T1233" s="35">
        <f t="shared" si="330"/>
        <v>0</v>
      </c>
      <c r="U1233" s="35">
        <f t="shared" si="331"/>
        <v>0</v>
      </c>
      <c r="V1233" s="35" t="e">
        <f t="shared" si="332"/>
        <v>#DIV/0!</v>
      </c>
      <c r="W1233" s="35" t="e">
        <f t="shared" si="333"/>
        <v>#DIV/0!</v>
      </c>
      <c r="X1233" s="35">
        <f t="shared" si="334"/>
        <v>0</v>
      </c>
      <c r="Y1233" s="35">
        <f t="shared" si="335"/>
        <v>0</v>
      </c>
      <c r="Z1233" s="35">
        <f t="shared" si="336"/>
        <v>0</v>
      </c>
      <c r="AA1233" s="35">
        <f t="shared" si="337"/>
        <v>0</v>
      </c>
      <c r="AB1233" s="21">
        <f>'Data Entry'!S1233</f>
        <v>0</v>
      </c>
      <c r="AC1233" s="21">
        <f>'Data Entry'!T1233</f>
        <v>0</v>
      </c>
      <c r="AD1233" s="21">
        <f>'Data Entry'!U1233</f>
        <v>0</v>
      </c>
      <c r="AE1233" s="21">
        <f t="shared" si="338"/>
        <v>0</v>
      </c>
      <c r="AF1233" s="13">
        <f>'Data Entry'!V1233</f>
        <v>0</v>
      </c>
      <c r="AG1233" s="13">
        <f t="shared" si="339"/>
        <v>0</v>
      </c>
      <c r="AH1233" s="13">
        <f>'Data Entry'!W1233</f>
        <v>0</v>
      </c>
      <c r="AI1233" s="13">
        <f>'Data Entry'!X1233</f>
        <v>0</v>
      </c>
      <c r="AJ1233" s="13">
        <f>'Data Entry'!Y1233</f>
        <v>0</v>
      </c>
      <c r="AK1233" s="13">
        <f>'Data Entry'!Z1233</f>
        <v>0</v>
      </c>
    </row>
    <row r="1234" spans="1:37">
      <c r="A1234" s="34">
        <f>'Data Entry'!A1234</f>
        <v>0</v>
      </c>
      <c r="B1234" s="34">
        <f>'Data Entry'!B1234</f>
        <v>0</v>
      </c>
      <c r="C1234" s="20">
        <f>IF('Data Entry'!C1234="red",1,IF('Data Entry'!C1234="blue",2,0))</f>
        <v>0</v>
      </c>
      <c r="D1234" s="22">
        <f>'Data Entry'!D1234</f>
        <v>0</v>
      </c>
      <c r="E1234" s="22">
        <f>'Data Entry'!E1234</f>
        <v>0</v>
      </c>
      <c r="F1234" s="22">
        <f>'Data Entry'!F1234</f>
        <v>0</v>
      </c>
      <c r="G1234" s="22">
        <f>'Data Entry'!G1234</f>
        <v>0</v>
      </c>
      <c r="H1234" s="22">
        <f>'Data Entry'!H1234</f>
        <v>0</v>
      </c>
      <c r="I1234" s="22">
        <f t="shared" si="323"/>
        <v>0</v>
      </c>
      <c r="J1234" s="22">
        <f t="shared" si="324"/>
        <v>0</v>
      </c>
      <c r="K1234" s="22">
        <f t="shared" si="325"/>
        <v>0</v>
      </c>
      <c r="L1234" s="22">
        <f t="shared" si="326"/>
        <v>0</v>
      </c>
      <c r="M1234" s="22">
        <f t="shared" si="327"/>
        <v>0</v>
      </c>
      <c r="N1234" s="22">
        <f t="shared" si="328"/>
        <v>0</v>
      </c>
      <c r="O1234" s="22">
        <f t="shared" si="329"/>
        <v>0</v>
      </c>
      <c r="P1234" s="35">
        <f>'Data Entry'!I1234</f>
        <v>0</v>
      </c>
      <c r="Q1234" s="35">
        <f>'Data Entry'!J1234</f>
        <v>0</v>
      </c>
      <c r="R1234" s="35">
        <f>'Data Entry'!K1234</f>
        <v>0</v>
      </c>
      <c r="S1234" s="35">
        <f>'Data Entry'!L1234</f>
        <v>0</v>
      </c>
      <c r="T1234" s="35">
        <f t="shared" si="330"/>
        <v>0</v>
      </c>
      <c r="U1234" s="35">
        <f t="shared" si="331"/>
        <v>0</v>
      </c>
      <c r="V1234" s="35" t="e">
        <f t="shared" si="332"/>
        <v>#DIV/0!</v>
      </c>
      <c r="W1234" s="35" t="e">
        <f t="shared" si="333"/>
        <v>#DIV/0!</v>
      </c>
      <c r="X1234" s="35">
        <f t="shared" si="334"/>
        <v>0</v>
      </c>
      <c r="Y1234" s="35">
        <f t="shared" si="335"/>
        <v>0</v>
      </c>
      <c r="Z1234" s="35">
        <f t="shared" si="336"/>
        <v>0</v>
      </c>
      <c r="AA1234" s="35">
        <f t="shared" si="337"/>
        <v>0</v>
      </c>
      <c r="AB1234" s="21">
        <f>'Data Entry'!S1234</f>
        <v>0</v>
      </c>
      <c r="AC1234" s="21">
        <f>'Data Entry'!T1234</f>
        <v>0</v>
      </c>
      <c r="AD1234" s="21">
        <f>'Data Entry'!U1234</f>
        <v>0</v>
      </c>
      <c r="AE1234" s="21">
        <f t="shared" si="338"/>
        <v>0</v>
      </c>
      <c r="AF1234" s="13">
        <f>'Data Entry'!V1234</f>
        <v>0</v>
      </c>
      <c r="AG1234" s="13">
        <f t="shared" si="339"/>
        <v>0</v>
      </c>
      <c r="AH1234" s="13">
        <f>'Data Entry'!W1234</f>
        <v>0</v>
      </c>
      <c r="AI1234" s="13">
        <f>'Data Entry'!X1234</f>
        <v>0</v>
      </c>
      <c r="AJ1234" s="13">
        <f>'Data Entry'!Y1234</f>
        <v>0</v>
      </c>
      <c r="AK1234" s="13">
        <f>'Data Entry'!Z1234</f>
        <v>0</v>
      </c>
    </row>
    <row r="1235" spans="1:37">
      <c r="A1235" s="34">
        <f>'Data Entry'!A1235</f>
        <v>0</v>
      </c>
      <c r="B1235" s="34">
        <f>'Data Entry'!B1235</f>
        <v>0</v>
      </c>
      <c r="C1235" s="20">
        <f>IF('Data Entry'!C1235="red",1,IF('Data Entry'!C1235="blue",2,0))</f>
        <v>0</v>
      </c>
      <c r="D1235" s="22">
        <f>'Data Entry'!D1235</f>
        <v>0</v>
      </c>
      <c r="E1235" s="22">
        <f>'Data Entry'!E1235</f>
        <v>0</v>
      </c>
      <c r="F1235" s="22">
        <f>'Data Entry'!F1235</f>
        <v>0</v>
      </c>
      <c r="G1235" s="22">
        <f>'Data Entry'!G1235</f>
        <v>0</v>
      </c>
      <c r="H1235" s="22">
        <f>'Data Entry'!H1235</f>
        <v>0</v>
      </c>
      <c r="I1235" s="22">
        <f t="shared" si="323"/>
        <v>0</v>
      </c>
      <c r="J1235" s="22">
        <f t="shared" si="324"/>
        <v>0</v>
      </c>
      <c r="K1235" s="22">
        <f t="shared" si="325"/>
        <v>0</v>
      </c>
      <c r="L1235" s="22">
        <f t="shared" si="326"/>
        <v>0</v>
      </c>
      <c r="M1235" s="22">
        <f t="shared" si="327"/>
        <v>0</v>
      </c>
      <c r="N1235" s="22">
        <f t="shared" si="328"/>
        <v>0</v>
      </c>
      <c r="O1235" s="22">
        <f t="shared" si="329"/>
        <v>0</v>
      </c>
      <c r="P1235" s="35">
        <f>'Data Entry'!I1235</f>
        <v>0</v>
      </c>
      <c r="Q1235" s="35">
        <f>'Data Entry'!J1235</f>
        <v>0</v>
      </c>
      <c r="R1235" s="35">
        <f>'Data Entry'!K1235</f>
        <v>0</v>
      </c>
      <c r="S1235" s="35">
        <f>'Data Entry'!L1235</f>
        <v>0</v>
      </c>
      <c r="T1235" s="35">
        <f t="shared" si="330"/>
        <v>0</v>
      </c>
      <c r="U1235" s="35">
        <f t="shared" si="331"/>
        <v>0</v>
      </c>
      <c r="V1235" s="35" t="e">
        <f t="shared" si="332"/>
        <v>#DIV/0!</v>
      </c>
      <c r="W1235" s="35" t="e">
        <f t="shared" si="333"/>
        <v>#DIV/0!</v>
      </c>
      <c r="X1235" s="35">
        <f t="shared" si="334"/>
        <v>0</v>
      </c>
      <c r="Y1235" s="35">
        <f t="shared" si="335"/>
        <v>0</v>
      </c>
      <c r="Z1235" s="35">
        <f t="shared" si="336"/>
        <v>0</v>
      </c>
      <c r="AA1235" s="35">
        <f t="shared" si="337"/>
        <v>0</v>
      </c>
      <c r="AB1235" s="21">
        <f>'Data Entry'!S1235</f>
        <v>0</v>
      </c>
      <c r="AC1235" s="21">
        <f>'Data Entry'!T1235</f>
        <v>0</v>
      </c>
      <c r="AD1235" s="21">
        <f>'Data Entry'!U1235</f>
        <v>0</v>
      </c>
      <c r="AE1235" s="21">
        <f t="shared" si="338"/>
        <v>0</v>
      </c>
      <c r="AF1235" s="13">
        <f>'Data Entry'!V1235</f>
        <v>0</v>
      </c>
      <c r="AG1235" s="13">
        <f t="shared" si="339"/>
        <v>0</v>
      </c>
      <c r="AH1235" s="13">
        <f>'Data Entry'!W1235</f>
        <v>0</v>
      </c>
      <c r="AI1235" s="13">
        <f>'Data Entry'!X1235</f>
        <v>0</v>
      </c>
      <c r="AJ1235" s="13">
        <f>'Data Entry'!Y1235</f>
        <v>0</v>
      </c>
      <c r="AK1235" s="13">
        <f>'Data Entry'!Z1235</f>
        <v>0</v>
      </c>
    </row>
    <row r="1236" spans="1:37">
      <c r="A1236" s="34">
        <f>'Data Entry'!A1236</f>
        <v>0</v>
      </c>
      <c r="B1236" s="34">
        <f>'Data Entry'!B1236</f>
        <v>0</v>
      </c>
      <c r="C1236" s="20">
        <f>IF('Data Entry'!C1236="red",1,IF('Data Entry'!C1236="blue",2,0))</f>
        <v>0</v>
      </c>
      <c r="D1236" s="22">
        <f>'Data Entry'!D1236</f>
        <v>0</v>
      </c>
      <c r="E1236" s="22">
        <f>'Data Entry'!E1236</f>
        <v>0</v>
      </c>
      <c r="F1236" s="22">
        <f>'Data Entry'!F1236</f>
        <v>0</v>
      </c>
      <c r="G1236" s="22">
        <f>'Data Entry'!G1236</f>
        <v>0</v>
      </c>
      <c r="H1236" s="22">
        <f>'Data Entry'!H1236</f>
        <v>0</v>
      </c>
      <c r="I1236" s="22">
        <f t="shared" si="323"/>
        <v>0</v>
      </c>
      <c r="J1236" s="22">
        <f t="shared" si="324"/>
        <v>0</v>
      </c>
      <c r="K1236" s="22">
        <f t="shared" si="325"/>
        <v>0</v>
      </c>
      <c r="L1236" s="22">
        <f t="shared" si="326"/>
        <v>0</v>
      </c>
      <c r="M1236" s="22">
        <f t="shared" si="327"/>
        <v>0</v>
      </c>
      <c r="N1236" s="22">
        <f t="shared" si="328"/>
        <v>0</v>
      </c>
      <c r="O1236" s="22">
        <f t="shared" si="329"/>
        <v>0</v>
      </c>
      <c r="P1236" s="35">
        <f>'Data Entry'!I1236</f>
        <v>0</v>
      </c>
      <c r="Q1236" s="35">
        <f>'Data Entry'!J1236</f>
        <v>0</v>
      </c>
      <c r="R1236" s="35">
        <f>'Data Entry'!K1236</f>
        <v>0</v>
      </c>
      <c r="S1236" s="35">
        <f>'Data Entry'!L1236</f>
        <v>0</v>
      </c>
      <c r="T1236" s="35">
        <f t="shared" si="330"/>
        <v>0</v>
      </c>
      <c r="U1236" s="35">
        <f t="shared" si="331"/>
        <v>0</v>
      </c>
      <c r="V1236" s="35" t="e">
        <f t="shared" si="332"/>
        <v>#DIV/0!</v>
      </c>
      <c r="W1236" s="35" t="e">
        <f t="shared" si="333"/>
        <v>#DIV/0!</v>
      </c>
      <c r="X1236" s="35">
        <f t="shared" si="334"/>
        <v>0</v>
      </c>
      <c r="Y1236" s="35">
        <f t="shared" si="335"/>
        <v>0</v>
      </c>
      <c r="Z1236" s="35">
        <f t="shared" si="336"/>
        <v>0</v>
      </c>
      <c r="AA1236" s="35">
        <f t="shared" si="337"/>
        <v>0</v>
      </c>
      <c r="AB1236" s="21">
        <f>'Data Entry'!S1236</f>
        <v>0</v>
      </c>
      <c r="AC1236" s="21">
        <f>'Data Entry'!T1236</f>
        <v>0</v>
      </c>
      <c r="AD1236" s="21">
        <f>'Data Entry'!U1236</f>
        <v>0</v>
      </c>
      <c r="AE1236" s="21">
        <f t="shared" si="338"/>
        <v>0</v>
      </c>
      <c r="AF1236" s="13">
        <f>'Data Entry'!V1236</f>
        <v>0</v>
      </c>
      <c r="AG1236" s="13">
        <f t="shared" si="339"/>
        <v>0</v>
      </c>
      <c r="AH1236" s="13">
        <f>'Data Entry'!W1236</f>
        <v>0</v>
      </c>
      <c r="AI1236" s="13">
        <f>'Data Entry'!X1236</f>
        <v>0</v>
      </c>
      <c r="AJ1236" s="13">
        <f>'Data Entry'!Y1236</f>
        <v>0</v>
      </c>
      <c r="AK1236" s="13">
        <f>'Data Entry'!Z1236</f>
        <v>0</v>
      </c>
    </row>
    <row r="1237" spans="1:37">
      <c r="A1237" s="34">
        <f>'Data Entry'!A1237</f>
        <v>0</v>
      </c>
      <c r="B1237" s="34">
        <f>'Data Entry'!B1237</f>
        <v>0</v>
      </c>
      <c r="C1237" s="20">
        <f>IF('Data Entry'!C1237="red",1,IF('Data Entry'!C1237="blue",2,0))</f>
        <v>0</v>
      </c>
      <c r="D1237" s="22">
        <f>'Data Entry'!D1237</f>
        <v>0</v>
      </c>
      <c r="E1237" s="22">
        <f>'Data Entry'!E1237</f>
        <v>0</v>
      </c>
      <c r="F1237" s="22">
        <f>'Data Entry'!F1237</f>
        <v>0</v>
      </c>
      <c r="G1237" s="22">
        <f>'Data Entry'!G1237</f>
        <v>0</v>
      </c>
      <c r="H1237" s="22">
        <f>'Data Entry'!H1237</f>
        <v>0</v>
      </c>
      <c r="I1237" s="22">
        <f t="shared" si="323"/>
        <v>0</v>
      </c>
      <c r="J1237" s="22">
        <f t="shared" si="324"/>
        <v>0</v>
      </c>
      <c r="K1237" s="22">
        <f t="shared" si="325"/>
        <v>0</v>
      </c>
      <c r="L1237" s="22">
        <f t="shared" si="326"/>
        <v>0</v>
      </c>
      <c r="M1237" s="22">
        <f t="shared" si="327"/>
        <v>0</v>
      </c>
      <c r="N1237" s="22">
        <f t="shared" si="328"/>
        <v>0</v>
      </c>
      <c r="O1237" s="22">
        <f t="shared" si="329"/>
        <v>0</v>
      </c>
      <c r="P1237" s="35">
        <f>'Data Entry'!I1237</f>
        <v>0</v>
      </c>
      <c r="Q1237" s="35">
        <f>'Data Entry'!J1237</f>
        <v>0</v>
      </c>
      <c r="R1237" s="35">
        <f>'Data Entry'!K1237</f>
        <v>0</v>
      </c>
      <c r="S1237" s="35">
        <f>'Data Entry'!L1237</f>
        <v>0</v>
      </c>
      <c r="T1237" s="35">
        <f t="shared" si="330"/>
        <v>0</v>
      </c>
      <c r="U1237" s="35">
        <f t="shared" si="331"/>
        <v>0</v>
      </c>
      <c r="V1237" s="35" t="e">
        <f t="shared" si="332"/>
        <v>#DIV/0!</v>
      </c>
      <c r="W1237" s="35" t="e">
        <f t="shared" si="333"/>
        <v>#DIV/0!</v>
      </c>
      <c r="X1237" s="35">
        <f t="shared" si="334"/>
        <v>0</v>
      </c>
      <c r="Y1237" s="35">
        <f t="shared" si="335"/>
        <v>0</v>
      </c>
      <c r="Z1237" s="35">
        <f t="shared" si="336"/>
        <v>0</v>
      </c>
      <c r="AA1237" s="35">
        <f t="shared" si="337"/>
        <v>0</v>
      </c>
      <c r="AB1237" s="21">
        <f>'Data Entry'!S1237</f>
        <v>0</v>
      </c>
      <c r="AC1237" s="21">
        <f>'Data Entry'!T1237</f>
        <v>0</v>
      </c>
      <c r="AD1237" s="21">
        <f>'Data Entry'!U1237</f>
        <v>0</v>
      </c>
      <c r="AE1237" s="21">
        <f t="shared" si="338"/>
        <v>0</v>
      </c>
      <c r="AF1237" s="13">
        <f>'Data Entry'!V1237</f>
        <v>0</v>
      </c>
      <c r="AG1237" s="13">
        <f t="shared" si="339"/>
        <v>0</v>
      </c>
      <c r="AH1237" s="13">
        <f>'Data Entry'!W1237</f>
        <v>0</v>
      </c>
      <c r="AI1237" s="13">
        <f>'Data Entry'!X1237</f>
        <v>0</v>
      </c>
      <c r="AJ1237" s="13">
        <f>'Data Entry'!Y1237</f>
        <v>0</v>
      </c>
      <c r="AK1237" s="13">
        <f>'Data Entry'!Z1237</f>
        <v>0</v>
      </c>
    </row>
    <row r="1238" spans="1:37">
      <c r="A1238" s="34">
        <f>'Data Entry'!A1238</f>
        <v>0</v>
      </c>
      <c r="B1238" s="34">
        <f>'Data Entry'!B1238</f>
        <v>0</v>
      </c>
      <c r="C1238" s="20">
        <f>IF('Data Entry'!C1238="red",1,IF('Data Entry'!C1238="blue",2,0))</f>
        <v>0</v>
      </c>
      <c r="D1238" s="22">
        <f>'Data Entry'!D1238</f>
        <v>0</v>
      </c>
      <c r="E1238" s="22">
        <f>'Data Entry'!E1238</f>
        <v>0</v>
      </c>
      <c r="F1238" s="22">
        <f>'Data Entry'!F1238</f>
        <v>0</v>
      </c>
      <c r="G1238" s="22">
        <f>'Data Entry'!G1238</f>
        <v>0</v>
      </c>
      <c r="H1238" s="22">
        <f>'Data Entry'!H1238</f>
        <v>0</v>
      </c>
      <c r="I1238" s="22">
        <f t="shared" si="323"/>
        <v>0</v>
      </c>
      <c r="J1238" s="22">
        <f t="shared" si="324"/>
        <v>0</v>
      </c>
      <c r="K1238" s="22">
        <f t="shared" si="325"/>
        <v>0</v>
      </c>
      <c r="L1238" s="22">
        <f t="shared" si="326"/>
        <v>0</v>
      </c>
      <c r="M1238" s="22">
        <f t="shared" si="327"/>
        <v>0</v>
      </c>
      <c r="N1238" s="22">
        <f t="shared" si="328"/>
        <v>0</v>
      </c>
      <c r="O1238" s="22">
        <f t="shared" si="329"/>
        <v>0</v>
      </c>
      <c r="P1238" s="35">
        <f>'Data Entry'!I1238</f>
        <v>0</v>
      </c>
      <c r="Q1238" s="35">
        <f>'Data Entry'!J1238</f>
        <v>0</v>
      </c>
      <c r="R1238" s="35">
        <f>'Data Entry'!K1238</f>
        <v>0</v>
      </c>
      <c r="S1238" s="35">
        <f>'Data Entry'!L1238</f>
        <v>0</v>
      </c>
      <c r="T1238" s="35">
        <f t="shared" si="330"/>
        <v>0</v>
      </c>
      <c r="U1238" s="35">
        <f t="shared" si="331"/>
        <v>0</v>
      </c>
      <c r="V1238" s="35" t="e">
        <f t="shared" si="332"/>
        <v>#DIV/0!</v>
      </c>
      <c r="W1238" s="35" t="e">
        <f t="shared" si="333"/>
        <v>#DIV/0!</v>
      </c>
      <c r="X1238" s="35">
        <f t="shared" si="334"/>
        <v>0</v>
      </c>
      <c r="Y1238" s="35">
        <f t="shared" si="335"/>
        <v>0</v>
      </c>
      <c r="Z1238" s="35">
        <f t="shared" si="336"/>
        <v>0</v>
      </c>
      <c r="AA1238" s="35">
        <f t="shared" si="337"/>
        <v>0</v>
      </c>
      <c r="AB1238" s="21">
        <f>'Data Entry'!S1238</f>
        <v>0</v>
      </c>
      <c r="AC1238" s="21">
        <f>'Data Entry'!T1238</f>
        <v>0</v>
      </c>
      <c r="AD1238" s="21">
        <f>'Data Entry'!U1238</f>
        <v>0</v>
      </c>
      <c r="AE1238" s="21">
        <f t="shared" si="338"/>
        <v>0</v>
      </c>
      <c r="AF1238" s="13">
        <f>'Data Entry'!V1238</f>
        <v>0</v>
      </c>
      <c r="AG1238" s="13">
        <f t="shared" si="339"/>
        <v>0</v>
      </c>
      <c r="AH1238" s="13">
        <f>'Data Entry'!W1238</f>
        <v>0</v>
      </c>
      <c r="AI1238" s="13">
        <f>'Data Entry'!X1238</f>
        <v>0</v>
      </c>
      <c r="AJ1238" s="13">
        <f>'Data Entry'!Y1238</f>
        <v>0</v>
      </c>
      <c r="AK1238" s="13">
        <f>'Data Entry'!Z1238</f>
        <v>0</v>
      </c>
    </row>
    <row r="1239" spans="1:37">
      <c r="A1239" s="34">
        <f>'Data Entry'!A1239</f>
        <v>0</v>
      </c>
      <c r="B1239" s="34">
        <f>'Data Entry'!B1239</f>
        <v>0</v>
      </c>
      <c r="C1239" s="20">
        <f>IF('Data Entry'!C1239="red",1,IF('Data Entry'!C1239="blue",2,0))</f>
        <v>0</v>
      </c>
      <c r="D1239" s="22">
        <f>'Data Entry'!D1239</f>
        <v>0</v>
      </c>
      <c r="E1239" s="22">
        <f>'Data Entry'!E1239</f>
        <v>0</v>
      </c>
      <c r="F1239" s="22">
        <f>'Data Entry'!F1239</f>
        <v>0</v>
      </c>
      <c r="G1239" s="22">
        <f>'Data Entry'!G1239</f>
        <v>0</v>
      </c>
      <c r="H1239" s="22">
        <f>'Data Entry'!H1239</f>
        <v>0</v>
      </c>
      <c r="I1239" s="22">
        <f t="shared" si="323"/>
        <v>0</v>
      </c>
      <c r="J1239" s="22">
        <f t="shared" si="324"/>
        <v>0</v>
      </c>
      <c r="K1239" s="22">
        <f t="shared" si="325"/>
        <v>0</v>
      </c>
      <c r="L1239" s="22">
        <f t="shared" si="326"/>
        <v>0</v>
      </c>
      <c r="M1239" s="22">
        <f t="shared" si="327"/>
        <v>0</v>
      </c>
      <c r="N1239" s="22">
        <f t="shared" si="328"/>
        <v>0</v>
      </c>
      <c r="O1239" s="22">
        <f t="shared" si="329"/>
        <v>0</v>
      </c>
      <c r="P1239" s="35">
        <f>'Data Entry'!I1239</f>
        <v>0</v>
      </c>
      <c r="Q1239" s="35">
        <f>'Data Entry'!J1239</f>
        <v>0</v>
      </c>
      <c r="R1239" s="35">
        <f>'Data Entry'!K1239</f>
        <v>0</v>
      </c>
      <c r="S1239" s="35">
        <f>'Data Entry'!L1239</f>
        <v>0</v>
      </c>
      <c r="T1239" s="35">
        <f t="shared" si="330"/>
        <v>0</v>
      </c>
      <c r="U1239" s="35">
        <f t="shared" si="331"/>
        <v>0</v>
      </c>
      <c r="V1239" s="35" t="e">
        <f t="shared" si="332"/>
        <v>#DIV/0!</v>
      </c>
      <c r="W1239" s="35" t="e">
        <f t="shared" si="333"/>
        <v>#DIV/0!</v>
      </c>
      <c r="X1239" s="35">
        <f t="shared" si="334"/>
        <v>0</v>
      </c>
      <c r="Y1239" s="35">
        <f t="shared" si="335"/>
        <v>0</v>
      </c>
      <c r="Z1239" s="35">
        <f t="shared" si="336"/>
        <v>0</v>
      </c>
      <c r="AA1239" s="35">
        <f t="shared" si="337"/>
        <v>0</v>
      </c>
      <c r="AB1239" s="21">
        <f>'Data Entry'!S1239</f>
        <v>0</v>
      </c>
      <c r="AC1239" s="21">
        <f>'Data Entry'!T1239</f>
        <v>0</v>
      </c>
      <c r="AD1239" s="21">
        <f>'Data Entry'!U1239</f>
        <v>0</v>
      </c>
      <c r="AE1239" s="21">
        <f t="shared" si="338"/>
        <v>0</v>
      </c>
      <c r="AF1239" s="13">
        <f>'Data Entry'!V1239</f>
        <v>0</v>
      </c>
      <c r="AG1239" s="13">
        <f t="shared" si="339"/>
        <v>0</v>
      </c>
      <c r="AH1239" s="13">
        <f>'Data Entry'!W1239</f>
        <v>0</v>
      </c>
      <c r="AI1239" s="13">
        <f>'Data Entry'!X1239</f>
        <v>0</v>
      </c>
      <c r="AJ1239" s="13">
        <f>'Data Entry'!Y1239</f>
        <v>0</v>
      </c>
      <c r="AK1239" s="13">
        <f>'Data Entry'!Z1239</f>
        <v>0</v>
      </c>
    </row>
    <row r="1240" spans="1:37">
      <c r="A1240" s="34">
        <f>'Data Entry'!A1240</f>
        <v>0</v>
      </c>
      <c r="B1240" s="34">
        <f>'Data Entry'!B1240</f>
        <v>0</v>
      </c>
      <c r="C1240" s="20">
        <f>IF('Data Entry'!C1240="red",1,IF('Data Entry'!C1240="blue",2,0))</f>
        <v>0</v>
      </c>
      <c r="D1240" s="22">
        <f>'Data Entry'!D1240</f>
        <v>0</v>
      </c>
      <c r="E1240" s="22">
        <f>'Data Entry'!E1240</f>
        <v>0</v>
      </c>
      <c r="F1240" s="22">
        <f>'Data Entry'!F1240</f>
        <v>0</v>
      </c>
      <c r="G1240" s="22">
        <f>'Data Entry'!G1240</f>
        <v>0</v>
      </c>
      <c r="H1240" s="22">
        <f>'Data Entry'!H1240</f>
        <v>0</v>
      </c>
      <c r="I1240" s="22">
        <f t="shared" si="323"/>
        <v>0</v>
      </c>
      <c r="J1240" s="22">
        <f t="shared" si="324"/>
        <v>0</v>
      </c>
      <c r="K1240" s="22">
        <f t="shared" si="325"/>
        <v>0</v>
      </c>
      <c r="L1240" s="22">
        <f t="shared" si="326"/>
        <v>0</v>
      </c>
      <c r="M1240" s="22">
        <f t="shared" si="327"/>
        <v>0</v>
      </c>
      <c r="N1240" s="22">
        <f t="shared" si="328"/>
        <v>0</v>
      </c>
      <c r="O1240" s="22">
        <f t="shared" si="329"/>
        <v>0</v>
      </c>
      <c r="P1240" s="35">
        <f>'Data Entry'!I1240</f>
        <v>0</v>
      </c>
      <c r="Q1240" s="35">
        <f>'Data Entry'!J1240</f>
        <v>0</v>
      </c>
      <c r="R1240" s="35">
        <f>'Data Entry'!K1240</f>
        <v>0</v>
      </c>
      <c r="S1240" s="35">
        <f>'Data Entry'!L1240</f>
        <v>0</v>
      </c>
      <c r="T1240" s="35">
        <f t="shared" si="330"/>
        <v>0</v>
      </c>
      <c r="U1240" s="35">
        <f t="shared" si="331"/>
        <v>0</v>
      </c>
      <c r="V1240" s="35" t="e">
        <f t="shared" si="332"/>
        <v>#DIV/0!</v>
      </c>
      <c r="W1240" s="35" t="e">
        <f t="shared" si="333"/>
        <v>#DIV/0!</v>
      </c>
      <c r="X1240" s="35">
        <f t="shared" si="334"/>
        <v>0</v>
      </c>
      <c r="Y1240" s="35">
        <f t="shared" si="335"/>
        <v>0</v>
      </c>
      <c r="Z1240" s="35">
        <f t="shared" si="336"/>
        <v>0</v>
      </c>
      <c r="AA1240" s="35">
        <f t="shared" si="337"/>
        <v>0</v>
      </c>
      <c r="AB1240" s="21">
        <f>'Data Entry'!S1240</f>
        <v>0</v>
      </c>
      <c r="AC1240" s="21">
        <f>'Data Entry'!T1240</f>
        <v>0</v>
      </c>
      <c r="AD1240" s="21">
        <f>'Data Entry'!U1240</f>
        <v>0</v>
      </c>
      <c r="AE1240" s="21">
        <f t="shared" si="338"/>
        <v>0</v>
      </c>
      <c r="AF1240" s="13">
        <f>'Data Entry'!V1240</f>
        <v>0</v>
      </c>
      <c r="AG1240" s="13">
        <f t="shared" si="339"/>
        <v>0</v>
      </c>
      <c r="AH1240" s="13">
        <f>'Data Entry'!W1240</f>
        <v>0</v>
      </c>
      <c r="AI1240" s="13">
        <f>'Data Entry'!X1240</f>
        <v>0</v>
      </c>
      <c r="AJ1240" s="13">
        <f>'Data Entry'!Y1240</f>
        <v>0</v>
      </c>
      <c r="AK1240" s="13">
        <f>'Data Entry'!Z1240</f>
        <v>0</v>
      </c>
    </row>
    <row r="1241" spans="1:37">
      <c r="A1241" s="34">
        <f>'Data Entry'!A1241</f>
        <v>0</v>
      </c>
      <c r="B1241" s="34">
        <f>'Data Entry'!B1241</f>
        <v>0</v>
      </c>
      <c r="C1241" s="20">
        <f>IF('Data Entry'!C1241="red",1,IF('Data Entry'!C1241="blue",2,0))</f>
        <v>0</v>
      </c>
      <c r="D1241" s="22">
        <f>'Data Entry'!D1241</f>
        <v>0</v>
      </c>
      <c r="E1241" s="22">
        <f>'Data Entry'!E1241</f>
        <v>0</v>
      </c>
      <c r="F1241" s="22">
        <f>'Data Entry'!F1241</f>
        <v>0</v>
      </c>
      <c r="G1241" s="22">
        <f>'Data Entry'!G1241</f>
        <v>0</v>
      </c>
      <c r="H1241" s="22">
        <f>'Data Entry'!H1241</f>
        <v>0</v>
      </c>
      <c r="I1241" s="22">
        <f t="shared" si="323"/>
        <v>0</v>
      </c>
      <c r="J1241" s="22">
        <f t="shared" si="324"/>
        <v>0</v>
      </c>
      <c r="K1241" s="22">
        <f t="shared" si="325"/>
        <v>0</v>
      </c>
      <c r="L1241" s="22">
        <f t="shared" si="326"/>
        <v>0</v>
      </c>
      <c r="M1241" s="22">
        <f t="shared" si="327"/>
        <v>0</v>
      </c>
      <c r="N1241" s="22">
        <f t="shared" si="328"/>
        <v>0</v>
      </c>
      <c r="O1241" s="22">
        <f t="shared" si="329"/>
        <v>0</v>
      </c>
      <c r="P1241" s="35">
        <f>'Data Entry'!I1241</f>
        <v>0</v>
      </c>
      <c r="Q1241" s="35">
        <f>'Data Entry'!J1241</f>
        <v>0</v>
      </c>
      <c r="R1241" s="35">
        <f>'Data Entry'!K1241</f>
        <v>0</v>
      </c>
      <c r="S1241" s="35">
        <f>'Data Entry'!L1241</f>
        <v>0</v>
      </c>
      <c r="T1241" s="35">
        <f t="shared" si="330"/>
        <v>0</v>
      </c>
      <c r="U1241" s="35">
        <f t="shared" si="331"/>
        <v>0</v>
      </c>
      <c r="V1241" s="35" t="e">
        <f t="shared" si="332"/>
        <v>#DIV/0!</v>
      </c>
      <c r="W1241" s="35" t="e">
        <f t="shared" si="333"/>
        <v>#DIV/0!</v>
      </c>
      <c r="X1241" s="35">
        <f t="shared" si="334"/>
        <v>0</v>
      </c>
      <c r="Y1241" s="35">
        <f t="shared" si="335"/>
        <v>0</v>
      </c>
      <c r="Z1241" s="35">
        <f t="shared" si="336"/>
        <v>0</v>
      </c>
      <c r="AA1241" s="35">
        <f t="shared" si="337"/>
        <v>0</v>
      </c>
      <c r="AB1241" s="21">
        <f>'Data Entry'!S1241</f>
        <v>0</v>
      </c>
      <c r="AC1241" s="21">
        <f>'Data Entry'!T1241</f>
        <v>0</v>
      </c>
      <c r="AD1241" s="21">
        <f>'Data Entry'!U1241</f>
        <v>0</v>
      </c>
      <c r="AE1241" s="21">
        <f t="shared" si="338"/>
        <v>0</v>
      </c>
      <c r="AF1241" s="13">
        <f>'Data Entry'!V1241</f>
        <v>0</v>
      </c>
      <c r="AG1241" s="13">
        <f t="shared" si="339"/>
        <v>0</v>
      </c>
      <c r="AH1241" s="13">
        <f>'Data Entry'!W1241</f>
        <v>0</v>
      </c>
      <c r="AI1241" s="13">
        <f>'Data Entry'!X1241</f>
        <v>0</v>
      </c>
      <c r="AJ1241" s="13">
        <f>'Data Entry'!Y1241</f>
        <v>0</v>
      </c>
      <c r="AK1241" s="13">
        <f>'Data Entry'!Z1241</f>
        <v>0</v>
      </c>
    </row>
    <row r="1242" spans="1:37">
      <c r="A1242" s="34">
        <f>'Data Entry'!A1242</f>
        <v>0</v>
      </c>
      <c r="B1242" s="34">
        <f>'Data Entry'!B1242</f>
        <v>0</v>
      </c>
      <c r="C1242" s="20">
        <f>IF('Data Entry'!C1242="red",1,IF('Data Entry'!C1242="blue",2,0))</f>
        <v>0</v>
      </c>
      <c r="D1242" s="22">
        <f>'Data Entry'!D1242</f>
        <v>0</v>
      </c>
      <c r="E1242" s="22">
        <f>'Data Entry'!E1242</f>
        <v>0</v>
      </c>
      <c r="F1242" s="22">
        <f>'Data Entry'!F1242</f>
        <v>0</v>
      </c>
      <c r="G1242" s="22">
        <f>'Data Entry'!G1242</f>
        <v>0</v>
      </c>
      <c r="H1242" s="22">
        <f>'Data Entry'!H1242</f>
        <v>0</v>
      </c>
      <c r="I1242" s="22">
        <f t="shared" si="323"/>
        <v>0</v>
      </c>
      <c r="J1242" s="22">
        <f t="shared" si="324"/>
        <v>0</v>
      </c>
      <c r="K1242" s="22">
        <f t="shared" si="325"/>
        <v>0</v>
      </c>
      <c r="L1242" s="22">
        <f t="shared" si="326"/>
        <v>0</v>
      </c>
      <c r="M1242" s="22">
        <f t="shared" si="327"/>
        <v>0</v>
      </c>
      <c r="N1242" s="22">
        <f t="shared" si="328"/>
        <v>0</v>
      </c>
      <c r="O1242" s="22">
        <f t="shared" si="329"/>
        <v>0</v>
      </c>
      <c r="P1242" s="35">
        <f>'Data Entry'!I1242</f>
        <v>0</v>
      </c>
      <c r="Q1242" s="35">
        <f>'Data Entry'!J1242</f>
        <v>0</v>
      </c>
      <c r="R1242" s="35">
        <f>'Data Entry'!K1242</f>
        <v>0</v>
      </c>
      <c r="S1242" s="35">
        <f>'Data Entry'!L1242</f>
        <v>0</v>
      </c>
      <c r="T1242" s="35">
        <f t="shared" si="330"/>
        <v>0</v>
      </c>
      <c r="U1242" s="35">
        <f t="shared" si="331"/>
        <v>0</v>
      </c>
      <c r="V1242" s="35" t="e">
        <f t="shared" si="332"/>
        <v>#DIV/0!</v>
      </c>
      <c r="W1242" s="35" t="e">
        <f t="shared" si="333"/>
        <v>#DIV/0!</v>
      </c>
      <c r="X1242" s="35">
        <f t="shared" si="334"/>
        <v>0</v>
      </c>
      <c r="Y1242" s="35">
        <f t="shared" si="335"/>
        <v>0</v>
      </c>
      <c r="Z1242" s="35">
        <f t="shared" si="336"/>
        <v>0</v>
      </c>
      <c r="AA1242" s="35">
        <f t="shared" si="337"/>
        <v>0</v>
      </c>
      <c r="AB1242" s="21">
        <f>'Data Entry'!S1242</f>
        <v>0</v>
      </c>
      <c r="AC1242" s="21">
        <f>'Data Entry'!T1242</f>
        <v>0</v>
      </c>
      <c r="AD1242" s="21">
        <f>'Data Entry'!U1242</f>
        <v>0</v>
      </c>
      <c r="AE1242" s="21">
        <f t="shared" si="338"/>
        <v>0</v>
      </c>
      <c r="AF1242" s="13">
        <f>'Data Entry'!V1242</f>
        <v>0</v>
      </c>
      <c r="AG1242" s="13">
        <f t="shared" si="339"/>
        <v>0</v>
      </c>
      <c r="AH1242" s="13">
        <f>'Data Entry'!W1242</f>
        <v>0</v>
      </c>
      <c r="AI1242" s="13">
        <f>'Data Entry'!X1242</f>
        <v>0</v>
      </c>
      <c r="AJ1242" s="13">
        <f>'Data Entry'!Y1242</f>
        <v>0</v>
      </c>
      <c r="AK1242" s="13">
        <f>'Data Entry'!Z1242</f>
        <v>0</v>
      </c>
    </row>
    <row r="1243" spans="1:37">
      <c r="A1243" s="34">
        <f>'Data Entry'!A1243</f>
        <v>0</v>
      </c>
      <c r="B1243" s="34">
        <f>'Data Entry'!B1243</f>
        <v>0</v>
      </c>
      <c r="C1243" s="20">
        <f>IF('Data Entry'!C1243="red",1,IF('Data Entry'!C1243="blue",2,0))</f>
        <v>0</v>
      </c>
      <c r="D1243" s="22">
        <f>'Data Entry'!D1243</f>
        <v>0</v>
      </c>
      <c r="E1243" s="22">
        <f>'Data Entry'!E1243</f>
        <v>0</v>
      </c>
      <c r="F1243" s="22">
        <f>'Data Entry'!F1243</f>
        <v>0</v>
      </c>
      <c r="G1243" s="22">
        <f>'Data Entry'!G1243</f>
        <v>0</v>
      </c>
      <c r="H1243" s="22">
        <f>'Data Entry'!H1243</f>
        <v>0</v>
      </c>
      <c r="I1243" s="22">
        <f t="shared" si="323"/>
        <v>0</v>
      </c>
      <c r="J1243" s="22">
        <f t="shared" si="324"/>
        <v>0</v>
      </c>
      <c r="K1243" s="22">
        <f t="shared" si="325"/>
        <v>0</v>
      </c>
      <c r="L1243" s="22">
        <f t="shared" si="326"/>
        <v>0</v>
      </c>
      <c r="M1243" s="22">
        <f t="shared" si="327"/>
        <v>0</v>
      </c>
      <c r="N1243" s="22">
        <f t="shared" si="328"/>
        <v>0</v>
      </c>
      <c r="O1243" s="22">
        <f t="shared" si="329"/>
        <v>0</v>
      </c>
      <c r="P1243" s="35">
        <f>'Data Entry'!I1243</f>
        <v>0</v>
      </c>
      <c r="Q1243" s="35">
        <f>'Data Entry'!J1243</f>
        <v>0</v>
      </c>
      <c r="R1243" s="35">
        <f>'Data Entry'!K1243</f>
        <v>0</v>
      </c>
      <c r="S1243" s="35">
        <f>'Data Entry'!L1243</f>
        <v>0</v>
      </c>
      <c r="T1243" s="35">
        <f t="shared" si="330"/>
        <v>0</v>
      </c>
      <c r="U1243" s="35">
        <f t="shared" si="331"/>
        <v>0</v>
      </c>
      <c r="V1243" s="35" t="e">
        <f t="shared" si="332"/>
        <v>#DIV/0!</v>
      </c>
      <c r="W1243" s="35" t="e">
        <f t="shared" si="333"/>
        <v>#DIV/0!</v>
      </c>
      <c r="X1243" s="35">
        <f t="shared" si="334"/>
        <v>0</v>
      </c>
      <c r="Y1243" s="35">
        <f t="shared" si="335"/>
        <v>0</v>
      </c>
      <c r="Z1243" s="35">
        <f t="shared" si="336"/>
        <v>0</v>
      </c>
      <c r="AA1243" s="35">
        <f t="shared" si="337"/>
        <v>0</v>
      </c>
      <c r="AB1243" s="21">
        <f>'Data Entry'!S1243</f>
        <v>0</v>
      </c>
      <c r="AC1243" s="21">
        <f>'Data Entry'!T1243</f>
        <v>0</v>
      </c>
      <c r="AD1243" s="21">
        <f>'Data Entry'!U1243</f>
        <v>0</v>
      </c>
      <c r="AE1243" s="21">
        <f t="shared" si="338"/>
        <v>0</v>
      </c>
      <c r="AF1243" s="13">
        <f>'Data Entry'!V1243</f>
        <v>0</v>
      </c>
      <c r="AG1243" s="13">
        <f t="shared" si="339"/>
        <v>0</v>
      </c>
      <c r="AH1243" s="13">
        <f>'Data Entry'!W1243</f>
        <v>0</v>
      </c>
      <c r="AI1243" s="13">
        <f>'Data Entry'!X1243</f>
        <v>0</v>
      </c>
      <c r="AJ1243" s="13">
        <f>'Data Entry'!Y1243</f>
        <v>0</v>
      </c>
      <c r="AK1243" s="13">
        <f>'Data Entry'!Z1243</f>
        <v>0</v>
      </c>
    </row>
    <row r="1244" spans="1:37">
      <c r="A1244" s="34">
        <f>'Data Entry'!A1244</f>
        <v>0</v>
      </c>
      <c r="B1244" s="34">
        <f>'Data Entry'!B1244</f>
        <v>0</v>
      </c>
      <c r="C1244" s="20">
        <f>IF('Data Entry'!C1244="red",1,IF('Data Entry'!C1244="blue",2,0))</f>
        <v>0</v>
      </c>
      <c r="D1244" s="22">
        <f>'Data Entry'!D1244</f>
        <v>0</v>
      </c>
      <c r="E1244" s="22">
        <f>'Data Entry'!E1244</f>
        <v>0</v>
      </c>
      <c r="F1244" s="22">
        <f>'Data Entry'!F1244</f>
        <v>0</v>
      </c>
      <c r="G1244" s="22">
        <f>'Data Entry'!G1244</f>
        <v>0</v>
      </c>
      <c r="H1244" s="22">
        <f>'Data Entry'!H1244</f>
        <v>0</v>
      </c>
      <c r="I1244" s="22">
        <f t="shared" si="323"/>
        <v>0</v>
      </c>
      <c r="J1244" s="22">
        <f t="shared" si="324"/>
        <v>0</v>
      </c>
      <c r="K1244" s="22">
        <f t="shared" si="325"/>
        <v>0</v>
      </c>
      <c r="L1244" s="22">
        <f t="shared" si="326"/>
        <v>0</v>
      </c>
      <c r="M1244" s="22">
        <f t="shared" si="327"/>
        <v>0</v>
      </c>
      <c r="N1244" s="22">
        <f t="shared" si="328"/>
        <v>0</v>
      </c>
      <c r="O1244" s="22">
        <f t="shared" si="329"/>
        <v>0</v>
      </c>
      <c r="P1244" s="35">
        <f>'Data Entry'!I1244</f>
        <v>0</v>
      </c>
      <c r="Q1244" s="35">
        <f>'Data Entry'!J1244</f>
        <v>0</v>
      </c>
      <c r="R1244" s="35">
        <f>'Data Entry'!K1244</f>
        <v>0</v>
      </c>
      <c r="S1244" s="35">
        <f>'Data Entry'!L1244</f>
        <v>0</v>
      </c>
      <c r="T1244" s="35">
        <f t="shared" si="330"/>
        <v>0</v>
      </c>
      <c r="U1244" s="35">
        <f t="shared" si="331"/>
        <v>0</v>
      </c>
      <c r="V1244" s="35" t="e">
        <f t="shared" si="332"/>
        <v>#DIV/0!</v>
      </c>
      <c r="W1244" s="35" t="e">
        <f t="shared" si="333"/>
        <v>#DIV/0!</v>
      </c>
      <c r="X1244" s="35">
        <f t="shared" si="334"/>
        <v>0</v>
      </c>
      <c r="Y1244" s="35">
        <f t="shared" si="335"/>
        <v>0</v>
      </c>
      <c r="Z1244" s="35">
        <f t="shared" si="336"/>
        <v>0</v>
      </c>
      <c r="AA1244" s="35">
        <f t="shared" si="337"/>
        <v>0</v>
      </c>
      <c r="AB1244" s="21">
        <f>'Data Entry'!S1244</f>
        <v>0</v>
      </c>
      <c r="AC1244" s="21">
        <f>'Data Entry'!T1244</f>
        <v>0</v>
      </c>
      <c r="AD1244" s="21">
        <f>'Data Entry'!U1244</f>
        <v>0</v>
      </c>
      <c r="AE1244" s="21">
        <f t="shared" si="338"/>
        <v>0</v>
      </c>
      <c r="AF1244" s="13">
        <f>'Data Entry'!V1244</f>
        <v>0</v>
      </c>
      <c r="AG1244" s="13">
        <f t="shared" si="339"/>
        <v>0</v>
      </c>
      <c r="AH1244" s="13">
        <f>'Data Entry'!W1244</f>
        <v>0</v>
      </c>
      <c r="AI1244" s="13">
        <f>'Data Entry'!X1244</f>
        <v>0</v>
      </c>
      <c r="AJ1244" s="13">
        <f>'Data Entry'!Y1244</f>
        <v>0</v>
      </c>
      <c r="AK1244" s="13">
        <f>'Data Entry'!Z1244</f>
        <v>0</v>
      </c>
    </row>
    <row r="1245" spans="1:37">
      <c r="A1245" s="34">
        <f>'Data Entry'!A1245</f>
        <v>0</v>
      </c>
      <c r="B1245" s="34">
        <f>'Data Entry'!B1245</f>
        <v>0</v>
      </c>
      <c r="C1245" s="20">
        <f>IF('Data Entry'!C1245="red",1,IF('Data Entry'!C1245="blue",2,0))</f>
        <v>0</v>
      </c>
      <c r="D1245" s="22">
        <f>'Data Entry'!D1245</f>
        <v>0</v>
      </c>
      <c r="E1245" s="22">
        <f>'Data Entry'!E1245</f>
        <v>0</v>
      </c>
      <c r="F1245" s="22">
        <f>'Data Entry'!F1245</f>
        <v>0</v>
      </c>
      <c r="G1245" s="22">
        <f>'Data Entry'!G1245</f>
        <v>0</v>
      </c>
      <c r="H1245" s="22">
        <f>'Data Entry'!H1245</f>
        <v>0</v>
      </c>
      <c r="I1245" s="22">
        <f t="shared" si="323"/>
        <v>0</v>
      </c>
      <c r="J1245" s="22">
        <f t="shared" si="324"/>
        <v>0</v>
      </c>
      <c r="K1245" s="22">
        <f t="shared" si="325"/>
        <v>0</v>
      </c>
      <c r="L1245" s="22">
        <f t="shared" si="326"/>
        <v>0</v>
      </c>
      <c r="M1245" s="22">
        <f t="shared" si="327"/>
        <v>0</v>
      </c>
      <c r="N1245" s="22">
        <f t="shared" si="328"/>
        <v>0</v>
      </c>
      <c r="O1245" s="22">
        <f t="shared" si="329"/>
        <v>0</v>
      </c>
      <c r="P1245" s="35">
        <f>'Data Entry'!I1245</f>
        <v>0</v>
      </c>
      <c r="Q1245" s="35">
        <f>'Data Entry'!J1245</f>
        <v>0</v>
      </c>
      <c r="R1245" s="35">
        <f>'Data Entry'!K1245</f>
        <v>0</v>
      </c>
      <c r="S1245" s="35">
        <f>'Data Entry'!L1245</f>
        <v>0</v>
      </c>
      <c r="T1245" s="35">
        <f t="shared" si="330"/>
        <v>0</v>
      </c>
      <c r="U1245" s="35">
        <f t="shared" si="331"/>
        <v>0</v>
      </c>
      <c r="V1245" s="35" t="e">
        <f t="shared" si="332"/>
        <v>#DIV/0!</v>
      </c>
      <c r="W1245" s="35" t="e">
        <f t="shared" si="333"/>
        <v>#DIV/0!</v>
      </c>
      <c r="X1245" s="35">
        <f t="shared" si="334"/>
        <v>0</v>
      </c>
      <c r="Y1245" s="35">
        <f t="shared" si="335"/>
        <v>0</v>
      </c>
      <c r="Z1245" s="35">
        <f t="shared" si="336"/>
        <v>0</v>
      </c>
      <c r="AA1245" s="35">
        <f t="shared" si="337"/>
        <v>0</v>
      </c>
      <c r="AB1245" s="21">
        <f>'Data Entry'!S1245</f>
        <v>0</v>
      </c>
      <c r="AC1245" s="21">
        <f>'Data Entry'!T1245</f>
        <v>0</v>
      </c>
      <c r="AD1245" s="21">
        <f>'Data Entry'!U1245</f>
        <v>0</v>
      </c>
      <c r="AE1245" s="21">
        <f t="shared" si="338"/>
        <v>0</v>
      </c>
      <c r="AF1245" s="13">
        <f>'Data Entry'!V1245</f>
        <v>0</v>
      </c>
      <c r="AG1245" s="13">
        <f t="shared" si="339"/>
        <v>0</v>
      </c>
      <c r="AH1245" s="13">
        <f>'Data Entry'!W1245</f>
        <v>0</v>
      </c>
      <c r="AI1245" s="13">
        <f>'Data Entry'!X1245</f>
        <v>0</v>
      </c>
      <c r="AJ1245" s="13">
        <f>'Data Entry'!Y1245</f>
        <v>0</v>
      </c>
      <c r="AK1245" s="13">
        <f>'Data Entry'!Z1245</f>
        <v>0</v>
      </c>
    </row>
    <row r="1246" spans="1:37">
      <c r="A1246" s="34">
        <f>'Data Entry'!A1246</f>
        <v>0</v>
      </c>
      <c r="B1246" s="34">
        <f>'Data Entry'!B1246</f>
        <v>0</v>
      </c>
      <c r="C1246" s="20">
        <f>IF('Data Entry'!C1246="red",1,IF('Data Entry'!C1246="blue",2,0))</f>
        <v>0</v>
      </c>
      <c r="D1246" s="22">
        <f>'Data Entry'!D1246</f>
        <v>0</v>
      </c>
      <c r="E1246" s="22">
        <f>'Data Entry'!E1246</f>
        <v>0</v>
      </c>
      <c r="F1246" s="22">
        <f>'Data Entry'!F1246</f>
        <v>0</v>
      </c>
      <c r="G1246" s="22">
        <f>'Data Entry'!G1246</f>
        <v>0</v>
      </c>
      <c r="H1246" s="22">
        <f>'Data Entry'!H1246</f>
        <v>0</v>
      </c>
      <c r="I1246" s="22">
        <f t="shared" si="323"/>
        <v>0</v>
      </c>
      <c r="J1246" s="22">
        <f t="shared" si="324"/>
        <v>0</v>
      </c>
      <c r="K1246" s="22">
        <f t="shared" si="325"/>
        <v>0</v>
      </c>
      <c r="L1246" s="22">
        <f t="shared" si="326"/>
        <v>0</v>
      </c>
      <c r="M1246" s="22">
        <f t="shared" si="327"/>
        <v>0</v>
      </c>
      <c r="N1246" s="22">
        <f t="shared" si="328"/>
        <v>0</v>
      </c>
      <c r="O1246" s="22">
        <f t="shared" si="329"/>
        <v>0</v>
      </c>
      <c r="P1246" s="35">
        <f>'Data Entry'!I1246</f>
        <v>0</v>
      </c>
      <c r="Q1246" s="35">
        <f>'Data Entry'!J1246</f>
        <v>0</v>
      </c>
      <c r="R1246" s="35">
        <f>'Data Entry'!K1246</f>
        <v>0</v>
      </c>
      <c r="S1246" s="35">
        <f>'Data Entry'!L1246</f>
        <v>0</v>
      </c>
      <c r="T1246" s="35">
        <f t="shared" si="330"/>
        <v>0</v>
      </c>
      <c r="U1246" s="35">
        <f t="shared" si="331"/>
        <v>0</v>
      </c>
      <c r="V1246" s="35" t="e">
        <f t="shared" si="332"/>
        <v>#DIV/0!</v>
      </c>
      <c r="W1246" s="35" t="e">
        <f t="shared" si="333"/>
        <v>#DIV/0!</v>
      </c>
      <c r="X1246" s="35">
        <f t="shared" si="334"/>
        <v>0</v>
      </c>
      <c r="Y1246" s="35">
        <f t="shared" si="335"/>
        <v>0</v>
      </c>
      <c r="Z1246" s="35">
        <f t="shared" si="336"/>
        <v>0</v>
      </c>
      <c r="AA1246" s="35">
        <f t="shared" si="337"/>
        <v>0</v>
      </c>
      <c r="AB1246" s="21">
        <f>'Data Entry'!S1246</f>
        <v>0</v>
      </c>
      <c r="AC1246" s="21">
        <f>'Data Entry'!T1246</f>
        <v>0</v>
      </c>
      <c r="AD1246" s="21">
        <f>'Data Entry'!U1246</f>
        <v>0</v>
      </c>
      <c r="AE1246" s="21">
        <f t="shared" si="338"/>
        <v>0</v>
      </c>
      <c r="AF1246" s="13">
        <f>'Data Entry'!V1246</f>
        <v>0</v>
      </c>
      <c r="AG1246" s="13">
        <f t="shared" si="339"/>
        <v>0</v>
      </c>
      <c r="AH1246" s="13">
        <f>'Data Entry'!W1246</f>
        <v>0</v>
      </c>
      <c r="AI1246" s="13">
        <f>'Data Entry'!X1246</f>
        <v>0</v>
      </c>
      <c r="AJ1246" s="13">
        <f>'Data Entry'!Y1246</f>
        <v>0</v>
      </c>
      <c r="AK1246" s="13">
        <f>'Data Entry'!Z1246</f>
        <v>0</v>
      </c>
    </row>
    <row r="1247" spans="1:37">
      <c r="A1247" s="34">
        <f>'Data Entry'!A1247</f>
        <v>0</v>
      </c>
      <c r="B1247" s="34">
        <f>'Data Entry'!B1247</f>
        <v>0</v>
      </c>
      <c r="C1247" s="20">
        <f>IF('Data Entry'!C1247="red",1,IF('Data Entry'!C1247="blue",2,0))</f>
        <v>0</v>
      </c>
      <c r="D1247" s="22">
        <f>'Data Entry'!D1247</f>
        <v>0</v>
      </c>
      <c r="E1247" s="22">
        <f>'Data Entry'!E1247</f>
        <v>0</v>
      </c>
      <c r="F1247" s="22">
        <f>'Data Entry'!F1247</f>
        <v>0</v>
      </c>
      <c r="G1247" s="22">
        <f>'Data Entry'!G1247</f>
        <v>0</v>
      </c>
      <c r="H1247" s="22">
        <f>'Data Entry'!H1247</f>
        <v>0</v>
      </c>
      <c r="I1247" s="22">
        <f t="shared" si="323"/>
        <v>0</v>
      </c>
      <c r="J1247" s="22">
        <f t="shared" si="324"/>
        <v>0</v>
      </c>
      <c r="K1247" s="22">
        <f t="shared" si="325"/>
        <v>0</v>
      </c>
      <c r="L1247" s="22">
        <f t="shared" si="326"/>
        <v>0</v>
      </c>
      <c r="M1247" s="22">
        <f t="shared" si="327"/>
        <v>0</v>
      </c>
      <c r="N1247" s="22">
        <f t="shared" si="328"/>
        <v>0</v>
      </c>
      <c r="O1247" s="22">
        <f t="shared" si="329"/>
        <v>0</v>
      </c>
      <c r="P1247" s="35">
        <f>'Data Entry'!I1247</f>
        <v>0</v>
      </c>
      <c r="Q1247" s="35">
        <f>'Data Entry'!J1247</f>
        <v>0</v>
      </c>
      <c r="R1247" s="35">
        <f>'Data Entry'!K1247</f>
        <v>0</v>
      </c>
      <c r="S1247" s="35">
        <f>'Data Entry'!L1247</f>
        <v>0</v>
      </c>
      <c r="T1247" s="35">
        <f t="shared" si="330"/>
        <v>0</v>
      </c>
      <c r="U1247" s="35">
        <f t="shared" si="331"/>
        <v>0</v>
      </c>
      <c r="V1247" s="35" t="e">
        <f t="shared" si="332"/>
        <v>#DIV/0!</v>
      </c>
      <c r="W1247" s="35" t="e">
        <f t="shared" si="333"/>
        <v>#DIV/0!</v>
      </c>
      <c r="X1247" s="35">
        <f t="shared" si="334"/>
        <v>0</v>
      </c>
      <c r="Y1247" s="35">
        <f t="shared" si="335"/>
        <v>0</v>
      </c>
      <c r="Z1247" s="35">
        <f t="shared" si="336"/>
        <v>0</v>
      </c>
      <c r="AA1247" s="35">
        <f t="shared" si="337"/>
        <v>0</v>
      </c>
      <c r="AB1247" s="21">
        <f>'Data Entry'!S1247</f>
        <v>0</v>
      </c>
      <c r="AC1247" s="21">
        <f>'Data Entry'!T1247</f>
        <v>0</v>
      </c>
      <c r="AD1247" s="21">
        <f>'Data Entry'!U1247</f>
        <v>0</v>
      </c>
      <c r="AE1247" s="21">
        <f t="shared" si="338"/>
        <v>0</v>
      </c>
      <c r="AF1247" s="13">
        <f>'Data Entry'!V1247</f>
        <v>0</v>
      </c>
      <c r="AG1247" s="13">
        <f t="shared" si="339"/>
        <v>0</v>
      </c>
      <c r="AH1247" s="13">
        <f>'Data Entry'!W1247</f>
        <v>0</v>
      </c>
      <c r="AI1247" s="13">
        <f>'Data Entry'!X1247</f>
        <v>0</v>
      </c>
      <c r="AJ1247" s="13">
        <f>'Data Entry'!Y1247</f>
        <v>0</v>
      </c>
      <c r="AK1247" s="13">
        <f>'Data Entry'!Z1247</f>
        <v>0</v>
      </c>
    </row>
    <row r="1248" spans="1:37">
      <c r="A1248" s="34">
        <f>'Data Entry'!A1248</f>
        <v>0</v>
      </c>
      <c r="B1248" s="34">
        <f>'Data Entry'!B1248</f>
        <v>0</v>
      </c>
      <c r="C1248" s="20">
        <f>IF('Data Entry'!C1248="red",1,IF('Data Entry'!C1248="blue",2,0))</f>
        <v>0</v>
      </c>
      <c r="D1248" s="22">
        <f>'Data Entry'!D1248</f>
        <v>0</v>
      </c>
      <c r="E1248" s="22">
        <f>'Data Entry'!E1248</f>
        <v>0</v>
      </c>
      <c r="F1248" s="22">
        <f>'Data Entry'!F1248</f>
        <v>0</v>
      </c>
      <c r="G1248" s="22">
        <f>'Data Entry'!G1248</f>
        <v>0</v>
      </c>
      <c r="H1248" s="22">
        <f>'Data Entry'!H1248</f>
        <v>0</v>
      </c>
      <c r="I1248" s="22">
        <f t="shared" si="323"/>
        <v>0</v>
      </c>
      <c r="J1248" s="22">
        <f t="shared" si="324"/>
        <v>0</v>
      </c>
      <c r="K1248" s="22">
        <f t="shared" si="325"/>
        <v>0</v>
      </c>
      <c r="L1248" s="22">
        <f t="shared" si="326"/>
        <v>0</v>
      </c>
      <c r="M1248" s="22">
        <f t="shared" si="327"/>
        <v>0</v>
      </c>
      <c r="N1248" s="22">
        <f t="shared" si="328"/>
        <v>0</v>
      </c>
      <c r="O1248" s="22">
        <f t="shared" si="329"/>
        <v>0</v>
      </c>
      <c r="P1248" s="35">
        <f>'Data Entry'!I1248</f>
        <v>0</v>
      </c>
      <c r="Q1248" s="35">
        <f>'Data Entry'!J1248</f>
        <v>0</v>
      </c>
      <c r="R1248" s="35">
        <f>'Data Entry'!K1248</f>
        <v>0</v>
      </c>
      <c r="S1248" s="35">
        <f>'Data Entry'!L1248</f>
        <v>0</v>
      </c>
      <c r="T1248" s="35">
        <f t="shared" si="330"/>
        <v>0</v>
      </c>
      <c r="U1248" s="35">
        <f t="shared" si="331"/>
        <v>0</v>
      </c>
      <c r="V1248" s="35" t="e">
        <f t="shared" si="332"/>
        <v>#DIV/0!</v>
      </c>
      <c r="W1248" s="35" t="e">
        <f t="shared" si="333"/>
        <v>#DIV/0!</v>
      </c>
      <c r="X1248" s="35">
        <f t="shared" si="334"/>
        <v>0</v>
      </c>
      <c r="Y1248" s="35">
        <f t="shared" si="335"/>
        <v>0</v>
      </c>
      <c r="Z1248" s="35">
        <f t="shared" si="336"/>
        <v>0</v>
      </c>
      <c r="AA1248" s="35">
        <f t="shared" si="337"/>
        <v>0</v>
      </c>
      <c r="AB1248" s="21">
        <f>'Data Entry'!S1248</f>
        <v>0</v>
      </c>
      <c r="AC1248" s="21">
        <f>'Data Entry'!T1248</f>
        <v>0</v>
      </c>
      <c r="AD1248" s="21">
        <f>'Data Entry'!U1248</f>
        <v>0</v>
      </c>
      <c r="AE1248" s="21">
        <f t="shared" si="338"/>
        <v>0</v>
      </c>
      <c r="AF1248" s="13">
        <f>'Data Entry'!V1248</f>
        <v>0</v>
      </c>
      <c r="AG1248" s="13">
        <f t="shared" si="339"/>
        <v>0</v>
      </c>
      <c r="AH1248" s="13">
        <f>'Data Entry'!W1248</f>
        <v>0</v>
      </c>
      <c r="AI1248" s="13">
        <f>'Data Entry'!X1248</f>
        <v>0</v>
      </c>
      <c r="AJ1248" s="13">
        <f>'Data Entry'!Y1248</f>
        <v>0</v>
      </c>
      <c r="AK1248" s="13">
        <f>'Data Entry'!Z1248</f>
        <v>0</v>
      </c>
    </row>
    <row r="1249" spans="1:37">
      <c r="A1249" s="34">
        <f>'Data Entry'!A1249</f>
        <v>0</v>
      </c>
      <c r="B1249" s="34">
        <f>'Data Entry'!B1249</f>
        <v>0</v>
      </c>
      <c r="C1249" s="20">
        <f>IF('Data Entry'!C1249="red",1,IF('Data Entry'!C1249="blue",2,0))</f>
        <v>0</v>
      </c>
      <c r="D1249" s="22">
        <f>'Data Entry'!D1249</f>
        <v>0</v>
      </c>
      <c r="E1249" s="22">
        <f>'Data Entry'!E1249</f>
        <v>0</v>
      </c>
      <c r="F1249" s="22">
        <f>'Data Entry'!F1249</f>
        <v>0</v>
      </c>
      <c r="G1249" s="22">
        <f>'Data Entry'!G1249</f>
        <v>0</v>
      </c>
      <c r="H1249" s="22">
        <f>'Data Entry'!H1249</f>
        <v>0</v>
      </c>
      <c r="I1249" s="22">
        <f t="shared" si="323"/>
        <v>0</v>
      </c>
      <c r="J1249" s="22">
        <f t="shared" si="324"/>
        <v>0</v>
      </c>
      <c r="K1249" s="22">
        <f t="shared" si="325"/>
        <v>0</v>
      </c>
      <c r="L1249" s="22">
        <f t="shared" si="326"/>
        <v>0</v>
      </c>
      <c r="M1249" s="22">
        <f t="shared" si="327"/>
        <v>0</v>
      </c>
      <c r="N1249" s="22">
        <f t="shared" si="328"/>
        <v>0</v>
      </c>
      <c r="O1249" s="22">
        <f t="shared" si="329"/>
        <v>0</v>
      </c>
      <c r="P1249" s="35">
        <f>'Data Entry'!I1249</f>
        <v>0</v>
      </c>
      <c r="Q1249" s="35">
        <f>'Data Entry'!J1249</f>
        <v>0</v>
      </c>
      <c r="R1249" s="35">
        <f>'Data Entry'!K1249</f>
        <v>0</v>
      </c>
      <c r="S1249" s="35">
        <f>'Data Entry'!L1249</f>
        <v>0</v>
      </c>
      <c r="T1249" s="35">
        <f t="shared" si="330"/>
        <v>0</v>
      </c>
      <c r="U1249" s="35">
        <f t="shared" si="331"/>
        <v>0</v>
      </c>
      <c r="V1249" s="35" t="e">
        <f t="shared" si="332"/>
        <v>#DIV/0!</v>
      </c>
      <c r="W1249" s="35" t="e">
        <f t="shared" si="333"/>
        <v>#DIV/0!</v>
      </c>
      <c r="X1249" s="35">
        <f t="shared" si="334"/>
        <v>0</v>
      </c>
      <c r="Y1249" s="35">
        <f t="shared" si="335"/>
        <v>0</v>
      </c>
      <c r="Z1249" s="35">
        <f t="shared" si="336"/>
        <v>0</v>
      </c>
      <c r="AA1249" s="35">
        <f t="shared" si="337"/>
        <v>0</v>
      </c>
      <c r="AB1249" s="21">
        <f>'Data Entry'!S1249</f>
        <v>0</v>
      </c>
      <c r="AC1249" s="21">
        <f>'Data Entry'!T1249</f>
        <v>0</v>
      </c>
      <c r="AD1249" s="21">
        <f>'Data Entry'!U1249</f>
        <v>0</v>
      </c>
      <c r="AE1249" s="21">
        <f t="shared" si="338"/>
        <v>0</v>
      </c>
      <c r="AF1249" s="13">
        <f>'Data Entry'!V1249</f>
        <v>0</v>
      </c>
      <c r="AG1249" s="13">
        <f t="shared" si="339"/>
        <v>0</v>
      </c>
      <c r="AH1249" s="13">
        <f>'Data Entry'!W1249</f>
        <v>0</v>
      </c>
      <c r="AI1249" s="13">
        <f>'Data Entry'!X1249</f>
        <v>0</v>
      </c>
      <c r="AJ1249" s="13">
        <f>'Data Entry'!Y1249</f>
        <v>0</v>
      </c>
      <c r="AK1249" s="13">
        <f>'Data Entry'!Z1249</f>
        <v>0</v>
      </c>
    </row>
    <row r="1250" spans="1:37">
      <c r="A1250" s="34">
        <f>'Data Entry'!A1250</f>
        <v>0</v>
      </c>
      <c r="B1250" s="34">
        <f>'Data Entry'!B1250</f>
        <v>0</v>
      </c>
      <c r="C1250" s="20">
        <f>IF('Data Entry'!C1250="red",1,IF('Data Entry'!C1250="blue",2,0))</f>
        <v>0</v>
      </c>
      <c r="D1250" s="22">
        <f>'Data Entry'!D1250</f>
        <v>0</v>
      </c>
      <c r="E1250" s="22">
        <f>'Data Entry'!E1250</f>
        <v>0</v>
      </c>
      <c r="F1250" s="22">
        <f>'Data Entry'!F1250</f>
        <v>0</v>
      </c>
      <c r="G1250" s="22">
        <f>'Data Entry'!G1250</f>
        <v>0</v>
      </c>
      <c r="H1250" s="22">
        <f>'Data Entry'!H1250</f>
        <v>0</v>
      </c>
      <c r="I1250" s="22">
        <f t="shared" si="323"/>
        <v>0</v>
      </c>
      <c r="J1250" s="22">
        <f t="shared" si="324"/>
        <v>0</v>
      </c>
      <c r="K1250" s="22">
        <f t="shared" si="325"/>
        <v>0</v>
      </c>
      <c r="L1250" s="22">
        <f t="shared" si="326"/>
        <v>0</v>
      </c>
      <c r="M1250" s="22">
        <f t="shared" si="327"/>
        <v>0</v>
      </c>
      <c r="N1250" s="22">
        <f t="shared" si="328"/>
        <v>0</v>
      </c>
      <c r="O1250" s="22">
        <f t="shared" si="329"/>
        <v>0</v>
      </c>
      <c r="P1250" s="35">
        <f>'Data Entry'!I1250</f>
        <v>0</v>
      </c>
      <c r="Q1250" s="35">
        <f>'Data Entry'!J1250</f>
        <v>0</v>
      </c>
      <c r="R1250" s="35">
        <f>'Data Entry'!K1250</f>
        <v>0</v>
      </c>
      <c r="S1250" s="35">
        <f>'Data Entry'!L1250</f>
        <v>0</v>
      </c>
      <c r="T1250" s="35">
        <f t="shared" si="330"/>
        <v>0</v>
      </c>
      <c r="U1250" s="35">
        <f t="shared" si="331"/>
        <v>0</v>
      </c>
      <c r="V1250" s="35" t="e">
        <f t="shared" si="332"/>
        <v>#DIV/0!</v>
      </c>
      <c r="W1250" s="35" t="e">
        <f t="shared" si="333"/>
        <v>#DIV/0!</v>
      </c>
      <c r="X1250" s="35">
        <f t="shared" si="334"/>
        <v>0</v>
      </c>
      <c r="Y1250" s="35">
        <f t="shared" si="335"/>
        <v>0</v>
      </c>
      <c r="Z1250" s="35">
        <f t="shared" si="336"/>
        <v>0</v>
      </c>
      <c r="AA1250" s="35">
        <f t="shared" si="337"/>
        <v>0</v>
      </c>
      <c r="AB1250" s="21">
        <f>'Data Entry'!S1250</f>
        <v>0</v>
      </c>
      <c r="AC1250" s="21">
        <f>'Data Entry'!T1250</f>
        <v>0</v>
      </c>
      <c r="AD1250" s="21">
        <f>'Data Entry'!U1250</f>
        <v>0</v>
      </c>
      <c r="AE1250" s="21">
        <f t="shared" si="338"/>
        <v>0</v>
      </c>
      <c r="AF1250" s="13">
        <f>'Data Entry'!V1250</f>
        <v>0</v>
      </c>
      <c r="AG1250" s="13">
        <f t="shared" si="339"/>
        <v>0</v>
      </c>
      <c r="AH1250" s="13">
        <f>'Data Entry'!W1250</f>
        <v>0</v>
      </c>
      <c r="AI1250" s="13">
        <f>'Data Entry'!X1250</f>
        <v>0</v>
      </c>
      <c r="AJ1250" s="13">
        <f>'Data Entry'!Y1250</f>
        <v>0</v>
      </c>
      <c r="AK1250" s="13">
        <f>'Data Entry'!Z1250</f>
        <v>0</v>
      </c>
    </row>
    <row r="1251" spans="1:37">
      <c r="A1251" s="34">
        <f>'Data Entry'!A1251</f>
        <v>0</v>
      </c>
      <c r="B1251" s="34">
        <f>'Data Entry'!B1251</f>
        <v>0</v>
      </c>
      <c r="C1251" s="20">
        <f>IF('Data Entry'!C1251="red",1,IF('Data Entry'!C1251="blue",2,0))</f>
        <v>0</v>
      </c>
      <c r="D1251" s="22">
        <f>'Data Entry'!D1251</f>
        <v>0</v>
      </c>
      <c r="E1251" s="22">
        <f>'Data Entry'!E1251</f>
        <v>0</v>
      </c>
      <c r="F1251" s="22">
        <f>'Data Entry'!F1251</f>
        <v>0</v>
      </c>
      <c r="G1251" s="22">
        <f>'Data Entry'!G1251</f>
        <v>0</v>
      </c>
      <c r="H1251" s="22">
        <f>'Data Entry'!H1251</f>
        <v>0</v>
      </c>
      <c r="I1251" s="22">
        <f t="shared" si="323"/>
        <v>0</v>
      </c>
      <c r="J1251" s="22">
        <f t="shared" si="324"/>
        <v>0</v>
      </c>
      <c r="K1251" s="22">
        <f t="shared" si="325"/>
        <v>0</v>
      </c>
      <c r="L1251" s="22">
        <f t="shared" si="326"/>
        <v>0</v>
      </c>
      <c r="M1251" s="22">
        <f t="shared" si="327"/>
        <v>0</v>
      </c>
      <c r="N1251" s="22">
        <f t="shared" si="328"/>
        <v>0</v>
      </c>
      <c r="O1251" s="22">
        <f t="shared" si="329"/>
        <v>0</v>
      </c>
      <c r="P1251" s="35">
        <f>'Data Entry'!I1251</f>
        <v>0</v>
      </c>
      <c r="Q1251" s="35">
        <f>'Data Entry'!J1251</f>
        <v>0</v>
      </c>
      <c r="R1251" s="35">
        <f>'Data Entry'!K1251</f>
        <v>0</v>
      </c>
      <c r="S1251" s="35">
        <f>'Data Entry'!L1251</f>
        <v>0</v>
      </c>
      <c r="T1251" s="35">
        <f t="shared" si="330"/>
        <v>0</v>
      </c>
      <c r="U1251" s="35">
        <f t="shared" si="331"/>
        <v>0</v>
      </c>
      <c r="V1251" s="35" t="e">
        <f t="shared" si="332"/>
        <v>#DIV/0!</v>
      </c>
      <c r="W1251" s="35" t="e">
        <f t="shared" si="333"/>
        <v>#DIV/0!</v>
      </c>
      <c r="X1251" s="35">
        <f t="shared" si="334"/>
        <v>0</v>
      </c>
      <c r="Y1251" s="35">
        <f t="shared" si="335"/>
        <v>0</v>
      </c>
      <c r="Z1251" s="35">
        <f t="shared" si="336"/>
        <v>0</v>
      </c>
      <c r="AA1251" s="35">
        <f t="shared" si="337"/>
        <v>0</v>
      </c>
      <c r="AB1251" s="21">
        <f>'Data Entry'!S1251</f>
        <v>0</v>
      </c>
      <c r="AC1251" s="21">
        <f>'Data Entry'!T1251</f>
        <v>0</v>
      </c>
      <c r="AD1251" s="21">
        <f>'Data Entry'!U1251</f>
        <v>0</v>
      </c>
      <c r="AE1251" s="21">
        <f t="shared" si="338"/>
        <v>0</v>
      </c>
      <c r="AF1251" s="13">
        <f>'Data Entry'!V1251</f>
        <v>0</v>
      </c>
      <c r="AG1251" s="13">
        <f t="shared" si="339"/>
        <v>0</v>
      </c>
      <c r="AH1251" s="13">
        <f>'Data Entry'!W1251</f>
        <v>0</v>
      </c>
      <c r="AI1251" s="13">
        <f>'Data Entry'!X1251</f>
        <v>0</v>
      </c>
      <c r="AJ1251" s="13">
        <f>'Data Entry'!Y1251</f>
        <v>0</v>
      </c>
      <c r="AK1251" s="13">
        <f>'Data Entry'!Z1251</f>
        <v>0</v>
      </c>
    </row>
    <row r="1252" spans="1:37">
      <c r="A1252" s="34">
        <f>'Data Entry'!A1252</f>
        <v>0</v>
      </c>
      <c r="B1252" s="34">
        <f>'Data Entry'!B1252</f>
        <v>0</v>
      </c>
      <c r="C1252" s="20">
        <f>IF('Data Entry'!C1252="red",1,IF('Data Entry'!C1252="blue",2,0))</f>
        <v>0</v>
      </c>
      <c r="D1252" s="22">
        <f>'Data Entry'!D1252</f>
        <v>0</v>
      </c>
      <c r="E1252" s="22">
        <f>'Data Entry'!E1252</f>
        <v>0</v>
      </c>
      <c r="F1252" s="22">
        <f>'Data Entry'!F1252</f>
        <v>0</v>
      </c>
      <c r="G1252" s="22">
        <f>'Data Entry'!G1252</f>
        <v>0</v>
      </c>
      <c r="H1252" s="22">
        <f>'Data Entry'!H1252</f>
        <v>0</v>
      </c>
      <c r="I1252" s="22">
        <f t="shared" si="323"/>
        <v>0</v>
      </c>
      <c r="J1252" s="22">
        <f t="shared" si="324"/>
        <v>0</v>
      </c>
      <c r="K1252" s="22">
        <f t="shared" si="325"/>
        <v>0</v>
      </c>
      <c r="L1252" s="22">
        <f t="shared" si="326"/>
        <v>0</v>
      </c>
      <c r="M1252" s="22">
        <f t="shared" si="327"/>
        <v>0</v>
      </c>
      <c r="N1252" s="22">
        <f t="shared" si="328"/>
        <v>0</v>
      </c>
      <c r="O1252" s="22">
        <f t="shared" si="329"/>
        <v>0</v>
      </c>
      <c r="P1252" s="35">
        <f>'Data Entry'!I1252</f>
        <v>0</v>
      </c>
      <c r="Q1252" s="35">
        <f>'Data Entry'!J1252</f>
        <v>0</v>
      </c>
      <c r="R1252" s="35">
        <f>'Data Entry'!K1252</f>
        <v>0</v>
      </c>
      <c r="S1252" s="35">
        <f>'Data Entry'!L1252</f>
        <v>0</v>
      </c>
      <c r="T1252" s="35">
        <f t="shared" si="330"/>
        <v>0</v>
      </c>
      <c r="U1252" s="35">
        <f t="shared" si="331"/>
        <v>0</v>
      </c>
      <c r="V1252" s="35" t="e">
        <f t="shared" si="332"/>
        <v>#DIV/0!</v>
      </c>
      <c r="W1252" s="35" t="e">
        <f t="shared" si="333"/>
        <v>#DIV/0!</v>
      </c>
      <c r="X1252" s="35">
        <f t="shared" si="334"/>
        <v>0</v>
      </c>
      <c r="Y1252" s="35">
        <f t="shared" si="335"/>
        <v>0</v>
      </c>
      <c r="Z1252" s="35">
        <f t="shared" si="336"/>
        <v>0</v>
      </c>
      <c r="AA1252" s="35">
        <f t="shared" si="337"/>
        <v>0</v>
      </c>
      <c r="AB1252" s="21">
        <f>'Data Entry'!S1252</f>
        <v>0</v>
      </c>
      <c r="AC1252" s="21">
        <f>'Data Entry'!T1252</f>
        <v>0</v>
      </c>
      <c r="AD1252" s="21">
        <f>'Data Entry'!U1252</f>
        <v>0</v>
      </c>
      <c r="AE1252" s="21">
        <f t="shared" si="338"/>
        <v>0</v>
      </c>
      <c r="AF1252" s="13">
        <f>'Data Entry'!V1252</f>
        <v>0</v>
      </c>
      <c r="AG1252" s="13">
        <f t="shared" si="339"/>
        <v>0</v>
      </c>
      <c r="AH1252" s="13">
        <f>'Data Entry'!W1252</f>
        <v>0</v>
      </c>
      <c r="AI1252" s="13">
        <f>'Data Entry'!X1252</f>
        <v>0</v>
      </c>
      <c r="AJ1252" s="13">
        <f>'Data Entry'!Y1252</f>
        <v>0</v>
      </c>
      <c r="AK1252" s="13">
        <f>'Data Entry'!Z1252</f>
        <v>0</v>
      </c>
    </row>
    <row r="1253" spans="1:37">
      <c r="A1253" s="34">
        <f>'Data Entry'!A1253</f>
        <v>0</v>
      </c>
      <c r="B1253" s="34">
        <f>'Data Entry'!B1253</f>
        <v>0</v>
      </c>
      <c r="C1253" s="20">
        <f>IF('Data Entry'!C1253="red",1,IF('Data Entry'!C1253="blue",2,0))</f>
        <v>0</v>
      </c>
      <c r="D1253" s="22">
        <f>'Data Entry'!D1253</f>
        <v>0</v>
      </c>
      <c r="E1253" s="22">
        <f>'Data Entry'!E1253</f>
        <v>0</v>
      </c>
      <c r="F1253" s="22">
        <f>'Data Entry'!F1253</f>
        <v>0</v>
      </c>
      <c r="G1253" s="22">
        <f>'Data Entry'!G1253</f>
        <v>0</v>
      </c>
      <c r="H1253" s="22">
        <f>'Data Entry'!H1253</f>
        <v>0</v>
      </c>
      <c r="I1253" s="22">
        <f t="shared" si="323"/>
        <v>0</v>
      </c>
      <c r="J1253" s="22">
        <f t="shared" si="324"/>
        <v>0</v>
      </c>
      <c r="K1253" s="22">
        <f t="shared" si="325"/>
        <v>0</v>
      </c>
      <c r="L1253" s="22">
        <f t="shared" si="326"/>
        <v>0</v>
      </c>
      <c r="M1253" s="22">
        <f t="shared" si="327"/>
        <v>0</v>
      </c>
      <c r="N1253" s="22">
        <f t="shared" si="328"/>
        <v>0</v>
      </c>
      <c r="O1253" s="22">
        <f t="shared" si="329"/>
        <v>0</v>
      </c>
      <c r="P1253" s="35">
        <f>'Data Entry'!I1253</f>
        <v>0</v>
      </c>
      <c r="Q1253" s="35">
        <f>'Data Entry'!J1253</f>
        <v>0</v>
      </c>
      <c r="R1253" s="35">
        <f>'Data Entry'!K1253</f>
        <v>0</v>
      </c>
      <c r="S1253" s="35">
        <f>'Data Entry'!L1253</f>
        <v>0</v>
      </c>
      <c r="T1253" s="35">
        <f t="shared" si="330"/>
        <v>0</v>
      </c>
      <c r="U1253" s="35">
        <f t="shared" si="331"/>
        <v>0</v>
      </c>
      <c r="V1253" s="35" t="e">
        <f t="shared" si="332"/>
        <v>#DIV/0!</v>
      </c>
      <c r="W1253" s="35" t="e">
        <f t="shared" si="333"/>
        <v>#DIV/0!</v>
      </c>
      <c r="X1253" s="35">
        <f t="shared" si="334"/>
        <v>0</v>
      </c>
      <c r="Y1253" s="35">
        <f t="shared" si="335"/>
        <v>0</v>
      </c>
      <c r="Z1253" s="35">
        <f t="shared" si="336"/>
        <v>0</v>
      </c>
      <c r="AA1253" s="35">
        <f t="shared" si="337"/>
        <v>0</v>
      </c>
      <c r="AB1253" s="21">
        <f>'Data Entry'!S1253</f>
        <v>0</v>
      </c>
      <c r="AC1253" s="21">
        <f>'Data Entry'!T1253</f>
        <v>0</v>
      </c>
      <c r="AD1253" s="21">
        <f>'Data Entry'!U1253</f>
        <v>0</v>
      </c>
      <c r="AE1253" s="21">
        <f t="shared" si="338"/>
        <v>0</v>
      </c>
      <c r="AF1253" s="13">
        <f>'Data Entry'!V1253</f>
        <v>0</v>
      </c>
      <c r="AG1253" s="13">
        <f t="shared" si="339"/>
        <v>0</v>
      </c>
      <c r="AH1253" s="13">
        <f>'Data Entry'!W1253</f>
        <v>0</v>
      </c>
      <c r="AI1253" s="13">
        <f>'Data Entry'!X1253</f>
        <v>0</v>
      </c>
      <c r="AJ1253" s="13">
        <f>'Data Entry'!Y1253</f>
        <v>0</v>
      </c>
      <c r="AK1253" s="13">
        <f>'Data Entry'!Z1253</f>
        <v>0</v>
      </c>
    </row>
    <row r="1254" spans="1:37">
      <c r="A1254" s="34">
        <f>'Data Entry'!A1254</f>
        <v>0</v>
      </c>
      <c r="B1254" s="34">
        <f>'Data Entry'!B1254</f>
        <v>0</v>
      </c>
      <c r="C1254" s="20">
        <f>IF('Data Entry'!C1254="red",1,IF('Data Entry'!C1254="blue",2,0))</f>
        <v>0</v>
      </c>
      <c r="D1254" s="22">
        <f>'Data Entry'!D1254</f>
        <v>0</v>
      </c>
      <c r="E1254" s="22">
        <f>'Data Entry'!E1254</f>
        <v>0</v>
      </c>
      <c r="F1254" s="22">
        <f>'Data Entry'!F1254</f>
        <v>0</v>
      </c>
      <c r="G1254" s="22">
        <f>'Data Entry'!G1254</f>
        <v>0</v>
      </c>
      <c r="H1254" s="22">
        <f>'Data Entry'!H1254</f>
        <v>0</v>
      </c>
      <c r="I1254" s="22">
        <f t="shared" si="323"/>
        <v>0</v>
      </c>
      <c r="J1254" s="22">
        <f t="shared" si="324"/>
        <v>0</v>
      </c>
      <c r="K1254" s="22">
        <f t="shared" si="325"/>
        <v>0</v>
      </c>
      <c r="L1254" s="22">
        <f t="shared" si="326"/>
        <v>0</v>
      </c>
      <c r="M1254" s="22">
        <f t="shared" si="327"/>
        <v>0</v>
      </c>
      <c r="N1254" s="22">
        <f t="shared" si="328"/>
        <v>0</v>
      </c>
      <c r="O1254" s="22">
        <f t="shared" si="329"/>
        <v>0</v>
      </c>
      <c r="P1254" s="35">
        <f>'Data Entry'!I1254</f>
        <v>0</v>
      </c>
      <c r="Q1254" s="35">
        <f>'Data Entry'!J1254</f>
        <v>0</v>
      </c>
      <c r="R1254" s="35">
        <f>'Data Entry'!K1254</f>
        <v>0</v>
      </c>
      <c r="S1254" s="35">
        <f>'Data Entry'!L1254</f>
        <v>0</v>
      </c>
      <c r="T1254" s="35">
        <f t="shared" si="330"/>
        <v>0</v>
      </c>
      <c r="U1254" s="35">
        <f t="shared" si="331"/>
        <v>0</v>
      </c>
      <c r="V1254" s="35" t="e">
        <f t="shared" si="332"/>
        <v>#DIV/0!</v>
      </c>
      <c r="W1254" s="35" t="e">
        <f t="shared" si="333"/>
        <v>#DIV/0!</v>
      </c>
      <c r="X1254" s="35">
        <f t="shared" si="334"/>
        <v>0</v>
      </c>
      <c r="Y1254" s="35">
        <f t="shared" si="335"/>
        <v>0</v>
      </c>
      <c r="Z1254" s="35">
        <f t="shared" si="336"/>
        <v>0</v>
      </c>
      <c r="AA1254" s="35">
        <f t="shared" si="337"/>
        <v>0</v>
      </c>
      <c r="AB1254" s="21">
        <f>'Data Entry'!S1254</f>
        <v>0</v>
      </c>
      <c r="AC1254" s="21">
        <f>'Data Entry'!T1254</f>
        <v>0</v>
      </c>
      <c r="AD1254" s="21">
        <f>'Data Entry'!U1254</f>
        <v>0</v>
      </c>
      <c r="AE1254" s="21">
        <f t="shared" si="338"/>
        <v>0</v>
      </c>
      <c r="AF1254" s="13">
        <f>'Data Entry'!V1254</f>
        <v>0</v>
      </c>
      <c r="AG1254" s="13">
        <f t="shared" si="339"/>
        <v>0</v>
      </c>
      <c r="AH1254" s="13">
        <f>'Data Entry'!W1254</f>
        <v>0</v>
      </c>
      <c r="AI1254" s="13">
        <f>'Data Entry'!X1254</f>
        <v>0</v>
      </c>
      <c r="AJ1254" s="13">
        <f>'Data Entry'!Y1254</f>
        <v>0</v>
      </c>
      <c r="AK1254" s="13">
        <f>'Data Entry'!Z1254</f>
        <v>0</v>
      </c>
    </row>
    <row r="1255" spans="1:37">
      <c r="A1255" s="34">
        <f>'Data Entry'!A1255</f>
        <v>0</v>
      </c>
      <c r="B1255" s="34">
        <f>'Data Entry'!B1255</f>
        <v>0</v>
      </c>
      <c r="C1255" s="20">
        <f>IF('Data Entry'!C1255="red",1,IF('Data Entry'!C1255="blue",2,0))</f>
        <v>0</v>
      </c>
      <c r="D1255" s="22">
        <f>'Data Entry'!D1255</f>
        <v>0</v>
      </c>
      <c r="E1255" s="22">
        <f>'Data Entry'!E1255</f>
        <v>0</v>
      </c>
      <c r="F1255" s="22">
        <f>'Data Entry'!F1255</f>
        <v>0</v>
      </c>
      <c r="G1255" s="22">
        <f>'Data Entry'!G1255</f>
        <v>0</v>
      </c>
      <c r="H1255" s="22">
        <f>'Data Entry'!H1255</f>
        <v>0</v>
      </c>
      <c r="I1255" s="22">
        <f t="shared" si="323"/>
        <v>0</v>
      </c>
      <c r="J1255" s="22">
        <f t="shared" si="324"/>
        <v>0</v>
      </c>
      <c r="K1255" s="22">
        <f t="shared" si="325"/>
        <v>0</v>
      </c>
      <c r="L1255" s="22">
        <f t="shared" si="326"/>
        <v>0</v>
      </c>
      <c r="M1255" s="22">
        <f t="shared" si="327"/>
        <v>0</v>
      </c>
      <c r="N1255" s="22">
        <f t="shared" si="328"/>
        <v>0</v>
      </c>
      <c r="O1255" s="22">
        <f t="shared" si="329"/>
        <v>0</v>
      </c>
      <c r="P1255" s="35">
        <f>'Data Entry'!I1255</f>
        <v>0</v>
      </c>
      <c r="Q1255" s="35">
        <f>'Data Entry'!J1255</f>
        <v>0</v>
      </c>
      <c r="R1255" s="35">
        <f>'Data Entry'!K1255</f>
        <v>0</v>
      </c>
      <c r="S1255" s="35">
        <f>'Data Entry'!L1255</f>
        <v>0</v>
      </c>
      <c r="T1255" s="35">
        <f t="shared" si="330"/>
        <v>0</v>
      </c>
      <c r="U1255" s="35">
        <f t="shared" si="331"/>
        <v>0</v>
      </c>
      <c r="V1255" s="35" t="e">
        <f t="shared" si="332"/>
        <v>#DIV/0!</v>
      </c>
      <c r="W1255" s="35" t="e">
        <f t="shared" si="333"/>
        <v>#DIV/0!</v>
      </c>
      <c r="X1255" s="35">
        <f t="shared" si="334"/>
        <v>0</v>
      </c>
      <c r="Y1255" s="35">
        <f t="shared" si="335"/>
        <v>0</v>
      </c>
      <c r="Z1255" s="35">
        <f t="shared" si="336"/>
        <v>0</v>
      </c>
      <c r="AA1255" s="35">
        <f t="shared" si="337"/>
        <v>0</v>
      </c>
      <c r="AB1255" s="21">
        <f>'Data Entry'!S1255</f>
        <v>0</v>
      </c>
      <c r="AC1255" s="21">
        <f>'Data Entry'!T1255</f>
        <v>0</v>
      </c>
      <c r="AD1255" s="21">
        <f>'Data Entry'!U1255</f>
        <v>0</v>
      </c>
      <c r="AE1255" s="21">
        <f t="shared" si="338"/>
        <v>0</v>
      </c>
      <c r="AF1255" s="13">
        <f>'Data Entry'!V1255</f>
        <v>0</v>
      </c>
      <c r="AG1255" s="13">
        <f t="shared" si="339"/>
        <v>0</v>
      </c>
      <c r="AH1255" s="13">
        <f>'Data Entry'!W1255</f>
        <v>0</v>
      </c>
      <c r="AI1255" s="13">
        <f>'Data Entry'!X1255</f>
        <v>0</v>
      </c>
      <c r="AJ1255" s="13">
        <f>'Data Entry'!Y1255</f>
        <v>0</v>
      </c>
      <c r="AK1255" s="13">
        <f>'Data Entry'!Z1255</f>
        <v>0</v>
      </c>
    </row>
    <row r="1256" spans="1:37">
      <c r="A1256" s="34">
        <f>'Data Entry'!A1256</f>
        <v>0</v>
      </c>
      <c r="B1256" s="34">
        <f>'Data Entry'!B1256</f>
        <v>0</v>
      </c>
      <c r="C1256" s="20">
        <f>IF('Data Entry'!C1256="red",1,IF('Data Entry'!C1256="blue",2,0))</f>
        <v>0</v>
      </c>
      <c r="D1256" s="22">
        <f>'Data Entry'!D1256</f>
        <v>0</v>
      </c>
      <c r="E1256" s="22">
        <f>'Data Entry'!E1256</f>
        <v>0</v>
      </c>
      <c r="F1256" s="22">
        <f>'Data Entry'!F1256</f>
        <v>0</v>
      </c>
      <c r="G1256" s="22">
        <f>'Data Entry'!G1256</f>
        <v>0</v>
      </c>
      <c r="H1256" s="22">
        <f>'Data Entry'!H1256</f>
        <v>0</v>
      </c>
      <c r="I1256" s="22">
        <f t="shared" si="323"/>
        <v>0</v>
      </c>
      <c r="J1256" s="22">
        <f t="shared" si="324"/>
        <v>0</v>
      </c>
      <c r="K1256" s="22">
        <f t="shared" si="325"/>
        <v>0</v>
      </c>
      <c r="L1256" s="22">
        <f t="shared" si="326"/>
        <v>0</v>
      </c>
      <c r="M1256" s="22">
        <f t="shared" si="327"/>
        <v>0</v>
      </c>
      <c r="N1256" s="22">
        <f t="shared" si="328"/>
        <v>0</v>
      </c>
      <c r="O1256" s="22">
        <f t="shared" si="329"/>
        <v>0</v>
      </c>
      <c r="P1256" s="35">
        <f>'Data Entry'!I1256</f>
        <v>0</v>
      </c>
      <c r="Q1256" s="35">
        <f>'Data Entry'!J1256</f>
        <v>0</v>
      </c>
      <c r="R1256" s="35">
        <f>'Data Entry'!K1256</f>
        <v>0</v>
      </c>
      <c r="S1256" s="35">
        <f>'Data Entry'!L1256</f>
        <v>0</v>
      </c>
      <c r="T1256" s="35">
        <f t="shared" si="330"/>
        <v>0</v>
      </c>
      <c r="U1256" s="35">
        <f t="shared" si="331"/>
        <v>0</v>
      </c>
      <c r="V1256" s="35" t="e">
        <f t="shared" si="332"/>
        <v>#DIV/0!</v>
      </c>
      <c r="W1256" s="35" t="e">
        <f t="shared" si="333"/>
        <v>#DIV/0!</v>
      </c>
      <c r="X1256" s="35">
        <f t="shared" si="334"/>
        <v>0</v>
      </c>
      <c r="Y1256" s="35">
        <f t="shared" si="335"/>
        <v>0</v>
      </c>
      <c r="Z1256" s="35">
        <f t="shared" si="336"/>
        <v>0</v>
      </c>
      <c r="AA1256" s="35">
        <f t="shared" si="337"/>
        <v>0</v>
      </c>
      <c r="AB1256" s="21">
        <f>'Data Entry'!S1256</f>
        <v>0</v>
      </c>
      <c r="AC1256" s="21">
        <f>'Data Entry'!T1256</f>
        <v>0</v>
      </c>
      <c r="AD1256" s="21">
        <f>'Data Entry'!U1256</f>
        <v>0</v>
      </c>
      <c r="AE1256" s="21">
        <f t="shared" si="338"/>
        <v>0</v>
      </c>
      <c r="AF1256" s="13">
        <f>'Data Entry'!V1256</f>
        <v>0</v>
      </c>
      <c r="AG1256" s="13">
        <f t="shared" si="339"/>
        <v>0</v>
      </c>
      <c r="AH1256" s="13">
        <f>'Data Entry'!W1256</f>
        <v>0</v>
      </c>
      <c r="AI1256" s="13">
        <f>'Data Entry'!X1256</f>
        <v>0</v>
      </c>
      <c r="AJ1256" s="13">
        <f>'Data Entry'!Y1256</f>
        <v>0</v>
      </c>
      <c r="AK1256" s="13">
        <f>'Data Entry'!Z1256</f>
        <v>0</v>
      </c>
    </row>
    <row r="1257" spans="1:37">
      <c r="A1257" s="34">
        <f>'Data Entry'!A1257</f>
        <v>0</v>
      </c>
      <c r="B1257" s="34">
        <f>'Data Entry'!B1257</f>
        <v>0</v>
      </c>
      <c r="C1257" s="20">
        <f>IF('Data Entry'!C1257="red",1,IF('Data Entry'!C1257="blue",2,0))</f>
        <v>0</v>
      </c>
      <c r="D1257" s="22">
        <f>'Data Entry'!D1257</f>
        <v>0</v>
      </c>
      <c r="E1257" s="22">
        <f>'Data Entry'!E1257</f>
        <v>0</v>
      </c>
      <c r="F1257" s="22">
        <f>'Data Entry'!F1257</f>
        <v>0</v>
      </c>
      <c r="G1257" s="22">
        <f>'Data Entry'!G1257</f>
        <v>0</v>
      </c>
      <c r="H1257" s="22">
        <f>'Data Entry'!H1257</f>
        <v>0</v>
      </c>
      <c r="I1257" s="22">
        <f t="shared" ref="I1257:I1320" si="340">E1257+F1257</f>
        <v>0</v>
      </c>
      <c r="J1257" s="22">
        <f t="shared" ref="J1257:J1320" si="341">G1257+H1257</f>
        <v>0</v>
      </c>
      <c r="K1257" s="22">
        <f t="shared" ref="K1257:K1320" si="342">IF(D1257=1,2,0)</f>
        <v>0</v>
      </c>
      <c r="L1257" s="22">
        <f t="shared" ref="L1257:L1320" si="343">E1257*2</f>
        <v>0</v>
      </c>
      <c r="M1257" s="22">
        <f t="shared" ref="M1257:M1320" si="344">G1257*4</f>
        <v>0</v>
      </c>
      <c r="N1257" s="22">
        <f t="shared" ref="N1257:N1320" si="345">I1257+J1257</f>
        <v>0</v>
      </c>
      <c r="O1257" s="22">
        <f t="shared" ref="O1257:O1320" si="346">SUM(K1257:M1257)</f>
        <v>0</v>
      </c>
      <c r="P1257" s="35">
        <f>'Data Entry'!I1257</f>
        <v>0</v>
      </c>
      <c r="Q1257" s="35">
        <f>'Data Entry'!J1257</f>
        <v>0</v>
      </c>
      <c r="R1257" s="35">
        <f>'Data Entry'!K1257</f>
        <v>0</v>
      </c>
      <c r="S1257" s="35">
        <f>'Data Entry'!L1257</f>
        <v>0</v>
      </c>
      <c r="T1257" s="35">
        <f t="shared" ref="T1257:T1320" si="347">P1257+Q1257</f>
        <v>0</v>
      </c>
      <c r="U1257" s="35">
        <f t="shared" ref="U1257:U1320" si="348">R1257+S1257</f>
        <v>0</v>
      </c>
      <c r="V1257" s="35" t="e">
        <f t="shared" ref="V1257:V1320" si="349">P1257/T1257</f>
        <v>#DIV/0!</v>
      </c>
      <c r="W1257" s="35" t="e">
        <f t="shared" ref="W1257:W1320" si="350">R1257/U1257</f>
        <v>#DIV/0!</v>
      </c>
      <c r="X1257" s="35">
        <f t="shared" ref="X1257:X1320" si="351">(T1257+U1257)/2</f>
        <v>0</v>
      </c>
      <c r="Y1257" s="35">
        <f t="shared" ref="Y1257:Y1320" si="352">P1257</f>
        <v>0</v>
      </c>
      <c r="Z1257" s="35">
        <f t="shared" ref="Z1257:Z1320" si="353">R1257*2</f>
        <v>0</v>
      </c>
      <c r="AA1257" s="35">
        <f t="shared" ref="AA1257:AA1320" si="354">Y1257+Z1257</f>
        <v>0</v>
      </c>
      <c r="AB1257" s="21">
        <f>'Data Entry'!S1257</f>
        <v>0</v>
      </c>
      <c r="AC1257" s="21">
        <f>'Data Entry'!T1257</f>
        <v>0</v>
      </c>
      <c r="AD1257" s="21">
        <f>'Data Entry'!U1257</f>
        <v>0</v>
      </c>
      <c r="AE1257" s="21">
        <f t="shared" ref="AE1257:AE1320" si="355">IF(AC1257=4,15,IF(AC1257=3,10,IF(AC1257=2,6,IF(AC1257=1,4,0))))</f>
        <v>0</v>
      </c>
      <c r="AF1257" s="13">
        <f>'Data Entry'!V1257</f>
        <v>0</v>
      </c>
      <c r="AG1257" s="13">
        <f t="shared" ref="AG1257:AG1320" si="356">AF1257/3</f>
        <v>0</v>
      </c>
      <c r="AH1257" s="13">
        <f>'Data Entry'!W1257</f>
        <v>0</v>
      </c>
      <c r="AI1257" s="13">
        <f>'Data Entry'!X1257</f>
        <v>0</v>
      </c>
      <c r="AJ1257" s="13">
        <f>'Data Entry'!Y1257</f>
        <v>0</v>
      </c>
      <c r="AK1257" s="13">
        <f>'Data Entry'!Z1257</f>
        <v>0</v>
      </c>
    </row>
    <row r="1258" spans="1:37">
      <c r="A1258" s="34">
        <f>'Data Entry'!A1258</f>
        <v>0</v>
      </c>
      <c r="B1258" s="34">
        <f>'Data Entry'!B1258</f>
        <v>0</v>
      </c>
      <c r="C1258" s="20">
        <f>IF('Data Entry'!C1258="red",1,IF('Data Entry'!C1258="blue",2,0))</f>
        <v>0</v>
      </c>
      <c r="D1258" s="22">
        <f>'Data Entry'!D1258</f>
        <v>0</v>
      </c>
      <c r="E1258" s="22">
        <f>'Data Entry'!E1258</f>
        <v>0</v>
      </c>
      <c r="F1258" s="22">
        <f>'Data Entry'!F1258</f>
        <v>0</v>
      </c>
      <c r="G1258" s="22">
        <f>'Data Entry'!G1258</f>
        <v>0</v>
      </c>
      <c r="H1258" s="22">
        <f>'Data Entry'!H1258</f>
        <v>0</v>
      </c>
      <c r="I1258" s="22">
        <f t="shared" si="340"/>
        <v>0</v>
      </c>
      <c r="J1258" s="22">
        <f t="shared" si="341"/>
        <v>0</v>
      </c>
      <c r="K1258" s="22">
        <f t="shared" si="342"/>
        <v>0</v>
      </c>
      <c r="L1258" s="22">
        <f t="shared" si="343"/>
        <v>0</v>
      </c>
      <c r="M1258" s="22">
        <f t="shared" si="344"/>
        <v>0</v>
      </c>
      <c r="N1258" s="22">
        <f t="shared" si="345"/>
        <v>0</v>
      </c>
      <c r="O1258" s="22">
        <f t="shared" si="346"/>
        <v>0</v>
      </c>
      <c r="P1258" s="35">
        <f>'Data Entry'!I1258</f>
        <v>0</v>
      </c>
      <c r="Q1258" s="35">
        <f>'Data Entry'!J1258</f>
        <v>0</v>
      </c>
      <c r="R1258" s="35">
        <f>'Data Entry'!K1258</f>
        <v>0</v>
      </c>
      <c r="S1258" s="35">
        <f>'Data Entry'!L1258</f>
        <v>0</v>
      </c>
      <c r="T1258" s="35">
        <f t="shared" si="347"/>
        <v>0</v>
      </c>
      <c r="U1258" s="35">
        <f t="shared" si="348"/>
        <v>0</v>
      </c>
      <c r="V1258" s="35" t="e">
        <f t="shared" si="349"/>
        <v>#DIV/0!</v>
      </c>
      <c r="W1258" s="35" t="e">
        <f t="shared" si="350"/>
        <v>#DIV/0!</v>
      </c>
      <c r="X1258" s="35">
        <f t="shared" si="351"/>
        <v>0</v>
      </c>
      <c r="Y1258" s="35">
        <f t="shared" si="352"/>
        <v>0</v>
      </c>
      <c r="Z1258" s="35">
        <f t="shared" si="353"/>
        <v>0</v>
      </c>
      <c r="AA1258" s="35">
        <f t="shared" si="354"/>
        <v>0</v>
      </c>
      <c r="AB1258" s="21">
        <f>'Data Entry'!S1258</f>
        <v>0</v>
      </c>
      <c r="AC1258" s="21">
        <f>'Data Entry'!T1258</f>
        <v>0</v>
      </c>
      <c r="AD1258" s="21">
        <f>'Data Entry'!U1258</f>
        <v>0</v>
      </c>
      <c r="AE1258" s="21">
        <f t="shared" si="355"/>
        <v>0</v>
      </c>
      <c r="AF1258" s="13">
        <f>'Data Entry'!V1258</f>
        <v>0</v>
      </c>
      <c r="AG1258" s="13">
        <f t="shared" si="356"/>
        <v>0</v>
      </c>
      <c r="AH1258" s="13">
        <f>'Data Entry'!W1258</f>
        <v>0</v>
      </c>
      <c r="AI1258" s="13">
        <f>'Data Entry'!X1258</f>
        <v>0</v>
      </c>
      <c r="AJ1258" s="13">
        <f>'Data Entry'!Y1258</f>
        <v>0</v>
      </c>
      <c r="AK1258" s="13">
        <f>'Data Entry'!Z1258</f>
        <v>0</v>
      </c>
    </row>
    <row r="1259" spans="1:37">
      <c r="A1259" s="34">
        <f>'Data Entry'!A1259</f>
        <v>0</v>
      </c>
      <c r="B1259" s="34">
        <f>'Data Entry'!B1259</f>
        <v>0</v>
      </c>
      <c r="C1259" s="20">
        <f>IF('Data Entry'!C1259="red",1,IF('Data Entry'!C1259="blue",2,0))</f>
        <v>0</v>
      </c>
      <c r="D1259" s="22">
        <f>'Data Entry'!D1259</f>
        <v>0</v>
      </c>
      <c r="E1259" s="22">
        <f>'Data Entry'!E1259</f>
        <v>0</v>
      </c>
      <c r="F1259" s="22">
        <f>'Data Entry'!F1259</f>
        <v>0</v>
      </c>
      <c r="G1259" s="22">
        <f>'Data Entry'!G1259</f>
        <v>0</v>
      </c>
      <c r="H1259" s="22">
        <f>'Data Entry'!H1259</f>
        <v>0</v>
      </c>
      <c r="I1259" s="22">
        <f t="shared" si="340"/>
        <v>0</v>
      </c>
      <c r="J1259" s="22">
        <f t="shared" si="341"/>
        <v>0</v>
      </c>
      <c r="K1259" s="22">
        <f t="shared" si="342"/>
        <v>0</v>
      </c>
      <c r="L1259" s="22">
        <f t="shared" si="343"/>
        <v>0</v>
      </c>
      <c r="M1259" s="22">
        <f t="shared" si="344"/>
        <v>0</v>
      </c>
      <c r="N1259" s="22">
        <f t="shared" si="345"/>
        <v>0</v>
      </c>
      <c r="O1259" s="22">
        <f t="shared" si="346"/>
        <v>0</v>
      </c>
      <c r="P1259" s="35">
        <f>'Data Entry'!I1259</f>
        <v>0</v>
      </c>
      <c r="Q1259" s="35">
        <f>'Data Entry'!J1259</f>
        <v>0</v>
      </c>
      <c r="R1259" s="35">
        <f>'Data Entry'!K1259</f>
        <v>0</v>
      </c>
      <c r="S1259" s="35">
        <f>'Data Entry'!L1259</f>
        <v>0</v>
      </c>
      <c r="T1259" s="35">
        <f t="shared" si="347"/>
        <v>0</v>
      </c>
      <c r="U1259" s="35">
        <f t="shared" si="348"/>
        <v>0</v>
      </c>
      <c r="V1259" s="35" t="e">
        <f t="shared" si="349"/>
        <v>#DIV/0!</v>
      </c>
      <c r="W1259" s="35" t="e">
        <f t="shared" si="350"/>
        <v>#DIV/0!</v>
      </c>
      <c r="X1259" s="35">
        <f t="shared" si="351"/>
        <v>0</v>
      </c>
      <c r="Y1259" s="35">
        <f t="shared" si="352"/>
        <v>0</v>
      </c>
      <c r="Z1259" s="35">
        <f t="shared" si="353"/>
        <v>0</v>
      </c>
      <c r="AA1259" s="35">
        <f t="shared" si="354"/>
        <v>0</v>
      </c>
      <c r="AB1259" s="21">
        <f>'Data Entry'!S1259</f>
        <v>0</v>
      </c>
      <c r="AC1259" s="21">
        <f>'Data Entry'!T1259</f>
        <v>0</v>
      </c>
      <c r="AD1259" s="21">
        <f>'Data Entry'!U1259</f>
        <v>0</v>
      </c>
      <c r="AE1259" s="21">
        <f t="shared" si="355"/>
        <v>0</v>
      </c>
      <c r="AF1259" s="13">
        <f>'Data Entry'!V1259</f>
        <v>0</v>
      </c>
      <c r="AG1259" s="13">
        <f t="shared" si="356"/>
        <v>0</v>
      </c>
      <c r="AH1259" s="13">
        <f>'Data Entry'!W1259</f>
        <v>0</v>
      </c>
      <c r="AI1259" s="13">
        <f>'Data Entry'!X1259</f>
        <v>0</v>
      </c>
      <c r="AJ1259" s="13">
        <f>'Data Entry'!Y1259</f>
        <v>0</v>
      </c>
      <c r="AK1259" s="13">
        <f>'Data Entry'!Z1259</f>
        <v>0</v>
      </c>
    </row>
    <row r="1260" spans="1:37">
      <c r="A1260" s="34">
        <f>'Data Entry'!A1260</f>
        <v>0</v>
      </c>
      <c r="B1260" s="34">
        <f>'Data Entry'!B1260</f>
        <v>0</v>
      </c>
      <c r="C1260" s="20">
        <f>IF('Data Entry'!C1260="red",1,IF('Data Entry'!C1260="blue",2,0))</f>
        <v>0</v>
      </c>
      <c r="D1260" s="22">
        <f>'Data Entry'!D1260</f>
        <v>0</v>
      </c>
      <c r="E1260" s="22">
        <f>'Data Entry'!E1260</f>
        <v>0</v>
      </c>
      <c r="F1260" s="22">
        <f>'Data Entry'!F1260</f>
        <v>0</v>
      </c>
      <c r="G1260" s="22">
        <f>'Data Entry'!G1260</f>
        <v>0</v>
      </c>
      <c r="H1260" s="22">
        <f>'Data Entry'!H1260</f>
        <v>0</v>
      </c>
      <c r="I1260" s="22">
        <f t="shared" si="340"/>
        <v>0</v>
      </c>
      <c r="J1260" s="22">
        <f t="shared" si="341"/>
        <v>0</v>
      </c>
      <c r="K1260" s="22">
        <f t="shared" si="342"/>
        <v>0</v>
      </c>
      <c r="L1260" s="22">
        <f t="shared" si="343"/>
        <v>0</v>
      </c>
      <c r="M1260" s="22">
        <f t="shared" si="344"/>
        <v>0</v>
      </c>
      <c r="N1260" s="22">
        <f t="shared" si="345"/>
        <v>0</v>
      </c>
      <c r="O1260" s="22">
        <f t="shared" si="346"/>
        <v>0</v>
      </c>
      <c r="P1260" s="35">
        <f>'Data Entry'!I1260</f>
        <v>0</v>
      </c>
      <c r="Q1260" s="35">
        <f>'Data Entry'!J1260</f>
        <v>0</v>
      </c>
      <c r="R1260" s="35">
        <f>'Data Entry'!K1260</f>
        <v>0</v>
      </c>
      <c r="S1260" s="35">
        <f>'Data Entry'!L1260</f>
        <v>0</v>
      </c>
      <c r="T1260" s="35">
        <f t="shared" si="347"/>
        <v>0</v>
      </c>
      <c r="U1260" s="35">
        <f t="shared" si="348"/>
        <v>0</v>
      </c>
      <c r="V1260" s="35" t="e">
        <f t="shared" si="349"/>
        <v>#DIV/0!</v>
      </c>
      <c r="W1260" s="35" t="e">
        <f t="shared" si="350"/>
        <v>#DIV/0!</v>
      </c>
      <c r="X1260" s="35">
        <f t="shared" si="351"/>
        <v>0</v>
      </c>
      <c r="Y1260" s="35">
        <f t="shared" si="352"/>
        <v>0</v>
      </c>
      <c r="Z1260" s="35">
        <f t="shared" si="353"/>
        <v>0</v>
      </c>
      <c r="AA1260" s="35">
        <f t="shared" si="354"/>
        <v>0</v>
      </c>
      <c r="AB1260" s="21">
        <f>'Data Entry'!S1260</f>
        <v>0</v>
      </c>
      <c r="AC1260" s="21">
        <f>'Data Entry'!T1260</f>
        <v>0</v>
      </c>
      <c r="AD1260" s="21">
        <f>'Data Entry'!U1260</f>
        <v>0</v>
      </c>
      <c r="AE1260" s="21">
        <f t="shared" si="355"/>
        <v>0</v>
      </c>
      <c r="AF1260" s="13">
        <f>'Data Entry'!V1260</f>
        <v>0</v>
      </c>
      <c r="AG1260" s="13">
        <f t="shared" si="356"/>
        <v>0</v>
      </c>
      <c r="AH1260" s="13">
        <f>'Data Entry'!W1260</f>
        <v>0</v>
      </c>
      <c r="AI1260" s="13">
        <f>'Data Entry'!X1260</f>
        <v>0</v>
      </c>
      <c r="AJ1260" s="13">
        <f>'Data Entry'!Y1260</f>
        <v>0</v>
      </c>
      <c r="AK1260" s="13">
        <f>'Data Entry'!Z1260</f>
        <v>0</v>
      </c>
    </row>
    <row r="1261" spans="1:37">
      <c r="A1261" s="34">
        <f>'Data Entry'!A1261</f>
        <v>0</v>
      </c>
      <c r="B1261" s="34">
        <f>'Data Entry'!B1261</f>
        <v>0</v>
      </c>
      <c r="C1261" s="20">
        <f>IF('Data Entry'!C1261="red",1,IF('Data Entry'!C1261="blue",2,0))</f>
        <v>0</v>
      </c>
      <c r="D1261" s="22">
        <f>'Data Entry'!D1261</f>
        <v>0</v>
      </c>
      <c r="E1261" s="22">
        <f>'Data Entry'!E1261</f>
        <v>0</v>
      </c>
      <c r="F1261" s="22">
        <f>'Data Entry'!F1261</f>
        <v>0</v>
      </c>
      <c r="G1261" s="22">
        <f>'Data Entry'!G1261</f>
        <v>0</v>
      </c>
      <c r="H1261" s="22">
        <f>'Data Entry'!H1261</f>
        <v>0</v>
      </c>
      <c r="I1261" s="22">
        <f t="shared" si="340"/>
        <v>0</v>
      </c>
      <c r="J1261" s="22">
        <f t="shared" si="341"/>
        <v>0</v>
      </c>
      <c r="K1261" s="22">
        <f t="shared" si="342"/>
        <v>0</v>
      </c>
      <c r="L1261" s="22">
        <f t="shared" si="343"/>
        <v>0</v>
      </c>
      <c r="M1261" s="22">
        <f t="shared" si="344"/>
        <v>0</v>
      </c>
      <c r="N1261" s="22">
        <f t="shared" si="345"/>
        <v>0</v>
      </c>
      <c r="O1261" s="22">
        <f t="shared" si="346"/>
        <v>0</v>
      </c>
      <c r="P1261" s="35">
        <f>'Data Entry'!I1261</f>
        <v>0</v>
      </c>
      <c r="Q1261" s="35">
        <f>'Data Entry'!J1261</f>
        <v>0</v>
      </c>
      <c r="R1261" s="35">
        <f>'Data Entry'!K1261</f>
        <v>0</v>
      </c>
      <c r="S1261" s="35">
        <f>'Data Entry'!L1261</f>
        <v>0</v>
      </c>
      <c r="T1261" s="35">
        <f t="shared" si="347"/>
        <v>0</v>
      </c>
      <c r="U1261" s="35">
        <f t="shared" si="348"/>
        <v>0</v>
      </c>
      <c r="V1261" s="35" t="e">
        <f t="shared" si="349"/>
        <v>#DIV/0!</v>
      </c>
      <c r="W1261" s="35" t="e">
        <f t="shared" si="350"/>
        <v>#DIV/0!</v>
      </c>
      <c r="X1261" s="35">
        <f t="shared" si="351"/>
        <v>0</v>
      </c>
      <c r="Y1261" s="35">
        <f t="shared" si="352"/>
        <v>0</v>
      </c>
      <c r="Z1261" s="35">
        <f t="shared" si="353"/>
        <v>0</v>
      </c>
      <c r="AA1261" s="35">
        <f t="shared" si="354"/>
        <v>0</v>
      </c>
      <c r="AB1261" s="21">
        <f>'Data Entry'!S1261</f>
        <v>0</v>
      </c>
      <c r="AC1261" s="21">
        <f>'Data Entry'!T1261</f>
        <v>0</v>
      </c>
      <c r="AD1261" s="21">
        <f>'Data Entry'!U1261</f>
        <v>0</v>
      </c>
      <c r="AE1261" s="21">
        <f t="shared" si="355"/>
        <v>0</v>
      </c>
      <c r="AF1261" s="13">
        <f>'Data Entry'!V1261</f>
        <v>0</v>
      </c>
      <c r="AG1261" s="13">
        <f t="shared" si="356"/>
        <v>0</v>
      </c>
      <c r="AH1261" s="13">
        <f>'Data Entry'!W1261</f>
        <v>0</v>
      </c>
      <c r="AI1261" s="13">
        <f>'Data Entry'!X1261</f>
        <v>0</v>
      </c>
      <c r="AJ1261" s="13">
        <f>'Data Entry'!Y1261</f>
        <v>0</v>
      </c>
      <c r="AK1261" s="13">
        <f>'Data Entry'!Z1261</f>
        <v>0</v>
      </c>
    </row>
    <row r="1262" spans="1:37">
      <c r="A1262" s="34">
        <f>'Data Entry'!A1262</f>
        <v>0</v>
      </c>
      <c r="B1262" s="34">
        <f>'Data Entry'!B1262</f>
        <v>0</v>
      </c>
      <c r="C1262" s="20">
        <f>IF('Data Entry'!C1262="red",1,IF('Data Entry'!C1262="blue",2,0))</f>
        <v>0</v>
      </c>
      <c r="D1262" s="22">
        <f>'Data Entry'!D1262</f>
        <v>0</v>
      </c>
      <c r="E1262" s="22">
        <f>'Data Entry'!E1262</f>
        <v>0</v>
      </c>
      <c r="F1262" s="22">
        <f>'Data Entry'!F1262</f>
        <v>0</v>
      </c>
      <c r="G1262" s="22">
        <f>'Data Entry'!G1262</f>
        <v>0</v>
      </c>
      <c r="H1262" s="22">
        <f>'Data Entry'!H1262</f>
        <v>0</v>
      </c>
      <c r="I1262" s="22">
        <f t="shared" si="340"/>
        <v>0</v>
      </c>
      <c r="J1262" s="22">
        <f t="shared" si="341"/>
        <v>0</v>
      </c>
      <c r="K1262" s="22">
        <f t="shared" si="342"/>
        <v>0</v>
      </c>
      <c r="L1262" s="22">
        <f t="shared" si="343"/>
        <v>0</v>
      </c>
      <c r="M1262" s="22">
        <f t="shared" si="344"/>
        <v>0</v>
      </c>
      <c r="N1262" s="22">
        <f t="shared" si="345"/>
        <v>0</v>
      </c>
      <c r="O1262" s="22">
        <f t="shared" si="346"/>
        <v>0</v>
      </c>
      <c r="P1262" s="35">
        <f>'Data Entry'!I1262</f>
        <v>0</v>
      </c>
      <c r="Q1262" s="35">
        <f>'Data Entry'!J1262</f>
        <v>0</v>
      </c>
      <c r="R1262" s="35">
        <f>'Data Entry'!K1262</f>
        <v>0</v>
      </c>
      <c r="S1262" s="35">
        <f>'Data Entry'!L1262</f>
        <v>0</v>
      </c>
      <c r="T1262" s="35">
        <f t="shared" si="347"/>
        <v>0</v>
      </c>
      <c r="U1262" s="35">
        <f t="shared" si="348"/>
        <v>0</v>
      </c>
      <c r="V1262" s="35" t="e">
        <f t="shared" si="349"/>
        <v>#DIV/0!</v>
      </c>
      <c r="W1262" s="35" t="e">
        <f t="shared" si="350"/>
        <v>#DIV/0!</v>
      </c>
      <c r="X1262" s="35">
        <f t="shared" si="351"/>
        <v>0</v>
      </c>
      <c r="Y1262" s="35">
        <f t="shared" si="352"/>
        <v>0</v>
      </c>
      <c r="Z1262" s="35">
        <f t="shared" si="353"/>
        <v>0</v>
      </c>
      <c r="AA1262" s="35">
        <f t="shared" si="354"/>
        <v>0</v>
      </c>
      <c r="AB1262" s="21">
        <f>'Data Entry'!S1262</f>
        <v>0</v>
      </c>
      <c r="AC1262" s="21">
        <f>'Data Entry'!T1262</f>
        <v>0</v>
      </c>
      <c r="AD1262" s="21">
        <f>'Data Entry'!U1262</f>
        <v>0</v>
      </c>
      <c r="AE1262" s="21">
        <f t="shared" si="355"/>
        <v>0</v>
      </c>
      <c r="AF1262" s="13">
        <f>'Data Entry'!V1262</f>
        <v>0</v>
      </c>
      <c r="AG1262" s="13">
        <f t="shared" si="356"/>
        <v>0</v>
      </c>
      <c r="AH1262" s="13">
        <f>'Data Entry'!W1262</f>
        <v>0</v>
      </c>
      <c r="AI1262" s="13">
        <f>'Data Entry'!X1262</f>
        <v>0</v>
      </c>
      <c r="AJ1262" s="13">
        <f>'Data Entry'!Y1262</f>
        <v>0</v>
      </c>
      <c r="AK1262" s="13">
        <f>'Data Entry'!Z1262</f>
        <v>0</v>
      </c>
    </row>
    <row r="1263" spans="1:37">
      <c r="A1263" s="34">
        <f>'Data Entry'!A1263</f>
        <v>0</v>
      </c>
      <c r="B1263" s="34">
        <f>'Data Entry'!B1263</f>
        <v>0</v>
      </c>
      <c r="C1263" s="20">
        <f>IF('Data Entry'!C1263="red",1,IF('Data Entry'!C1263="blue",2,0))</f>
        <v>0</v>
      </c>
      <c r="D1263" s="22">
        <f>'Data Entry'!D1263</f>
        <v>0</v>
      </c>
      <c r="E1263" s="22">
        <f>'Data Entry'!E1263</f>
        <v>0</v>
      </c>
      <c r="F1263" s="22">
        <f>'Data Entry'!F1263</f>
        <v>0</v>
      </c>
      <c r="G1263" s="22">
        <f>'Data Entry'!G1263</f>
        <v>0</v>
      </c>
      <c r="H1263" s="22">
        <f>'Data Entry'!H1263</f>
        <v>0</v>
      </c>
      <c r="I1263" s="22">
        <f t="shared" si="340"/>
        <v>0</v>
      </c>
      <c r="J1263" s="22">
        <f t="shared" si="341"/>
        <v>0</v>
      </c>
      <c r="K1263" s="22">
        <f t="shared" si="342"/>
        <v>0</v>
      </c>
      <c r="L1263" s="22">
        <f t="shared" si="343"/>
        <v>0</v>
      </c>
      <c r="M1263" s="22">
        <f t="shared" si="344"/>
        <v>0</v>
      </c>
      <c r="N1263" s="22">
        <f t="shared" si="345"/>
        <v>0</v>
      </c>
      <c r="O1263" s="22">
        <f t="shared" si="346"/>
        <v>0</v>
      </c>
      <c r="P1263" s="35">
        <f>'Data Entry'!I1263</f>
        <v>0</v>
      </c>
      <c r="Q1263" s="35">
        <f>'Data Entry'!J1263</f>
        <v>0</v>
      </c>
      <c r="R1263" s="35">
        <f>'Data Entry'!K1263</f>
        <v>0</v>
      </c>
      <c r="S1263" s="35">
        <f>'Data Entry'!L1263</f>
        <v>0</v>
      </c>
      <c r="T1263" s="35">
        <f t="shared" si="347"/>
        <v>0</v>
      </c>
      <c r="U1263" s="35">
        <f t="shared" si="348"/>
        <v>0</v>
      </c>
      <c r="V1263" s="35" t="e">
        <f t="shared" si="349"/>
        <v>#DIV/0!</v>
      </c>
      <c r="W1263" s="35" t="e">
        <f t="shared" si="350"/>
        <v>#DIV/0!</v>
      </c>
      <c r="X1263" s="35">
        <f t="shared" si="351"/>
        <v>0</v>
      </c>
      <c r="Y1263" s="35">
        <f t="shared" si="352"/>
        <v>0</v>
      </c>
      <c r="Z1263" s="35">
        <f t="shared" si="353"/>
        <v>0</v>
      </c>
      <c r="AA1263" s="35">
        <f t="shared" si="354"/>
        <v>0</v>
      </c>
      <c r="AB1263" s="21">
        <f>'Data Entry'!S1263</f>
        <v>0</v>
      </c>
      <c r="AC1263" s="21">
        <f>'Data Entry'!T1263</f>
        <v>0</v>
      </c>
      <c r="AD1263" s="21">
        <f>'Data Entry'!U1263</f>
        <v>0</v>
      </c>
      <c r="AE1263" s="21">
        <f t="shared" si="355"/>
        <v>0</v>
      </c>
      <c r="AF1263" s="13">
        <f>'Data Entry'!V1263</f>
        <v>0</v>
      </c>
      <c r="AG1263" s="13">
        <f t="shared" si="356"/>
        <v>0</v>
      </c>
      <c r="AH1263" s="13">
        <f>'Data Entry'!W1263</f>
        <v>0</v>
      </c>
      <c r="AI1263" s="13">
        <f>'Data Entry'!X1263</f>
        <v>0</v>
      </c>
      <c r="AJ1263" s="13">
        <f>'Data Entry'!Y1263</f>
        <v>0</v>
      </c>
      <c r="AK1263" s="13">
        <f>'Data Entry'!Z1263</f>
        <v>0</v>
      </c>
    </row>
    <row r="1264" spans="1:37">
      <c r="A1264" s="34">
        <f>'Data Entry'!A1264</f>
        <v>0</v>
      </c>
      <c r="B1264" s="34">
        <f>'Data Entry'!B1264</f>
        <v>0</v>
      </c>
      <c r="C1264" s="20">
        <f>IF('Data Entry'!C1264="red",1,IF('Data Entry'!C1264="blue",2,0))</f>
        <v>0</v>
      </c>
      <c r="D1264" s="22">
        <f>'Data Entry'!D1264</f>
        <v>0</v>
      </c>
      <c r="E1264" s="22">
        <f>'Data Entry'!E1264</f>
        <v>0</v>
      </c>
      <c r="F1264" s="22">
        <f>'Data Entry'!F1264</f>
        <v>0</v>
      </c>
      <c r="G1264" s="22">
        <f>'Data Entry'!G1264</f>
        <v>0</v>
      </c>
      <c r="H1264" s="22">
        <f>'Data Entry'!H1264</f>
        <v>0</v>
      </c>
      <c r="I1264" s="22">
        <f t="shared" si="340"/>
        <v>0</v>
      </c>
      <c r="J1264" s="22">
        <f t="shared" si="341"/>
        <v>0</v>
      </c>
      <c r="K1264" s="22">
        <f t="shared" si="342"/>
        <v>0</v>
      </c>
      <c r="L1264" s="22">
        <f t="shared" si="343"/>
        <v>0</v>
      </c>
      <c r="M1264" s="22">
        <f t="shared" si="344"/>
        <v>0</v>
      </c>
      <c r="N1264" s="22">
        <f t="shared" si="345"/>
        <v>0</v>
      </c>
      <c r="O1264" s="22">
        <f t="shared" si="346"/>
        <v>0</v>
      </c>
      <c r="P1264" s="35">
        <f>'Data Entry'!I1264</f>
        <v>0</v>
      </c>
      <c r="Q1264" s="35">
        <f>'Data Entry'!J1264</f>
        <v>0</v>
      </c>
      <c r="R1264" s="35">
        <f>'Data Entry'!K1264</f>
        <v>0</v>
      </c>
      <c r="S1264" s="35">
        <f>'Data Entry'!L1264</f>
        <v>0</v>
      </c>
      <c r="T1264" s="35">
        <f t="shared" si="347"/>
        <v>0</v>
      </c>
      <c r="U1264" s="35">
        <f t="shared" si="348"/>
        <v>0</v>
      </c>
      <c r="V1264" s="35" t="e">
        <f t="shared" si="349"/>
        <v>#DIV/0!</v>
      </c>
      <c r="W1264" s="35" t="e">
        <f t="shared" si="350"/>
        <v>#DIV/0!</v>
      </c>
      <c r="X1264" s="35">
        <f t="shared" si="351"/>
        <v>0</v>
      </c>
      <c r="Y1264" s="35">
        <f t="shared" si="352"/>
        <v>0</v>
      </c>
      <c r="Z1264" s="35">
        <f t="shared" si="353"/>
        <v>0</v>
      </c>
      <c r="AA1264" s="35">
        <f t="shared" si="354"/>
        <v>0</v>
      </c>
      <c r="AB1264" s="21">
        <f>'Data Entry'!S1264</f>
        <v>0</v>
      </c>
      <c r="AC1264" s="21">
        <f>'Data Entry'!T1264</f>
        <v>0</v>
      </c>
      <c r="AD1264" s="21">
        <f>'Data Entry'!U1264</f>
        <v>0</v>
      </c>
      <c r="AE1264" s="21">
        <f t="shared" si="355"/>
        <v>0</v>
      </c>
      <c r="AF1264" s="13">
        <f>'Data Entry'!V1264</f>
        <v>0</v>
      </c>
      <c r="AG1264" s="13">
        <f t="shared" si="356"/>
        <v>0</v>
      </c>
      <c r="AH1264" s="13">
        <f>'Data Entry'!W1264</f>
        <v>0</v>
      </c>
      <c r="AI1264" s="13">
        <f>'Data Entry'!X1264</f>
        <v>0</v>
      </c>
      <c r="AJ1264" s="13">
        <f>'Data Entry'!Y1264</f>
        <v>0</v>
      </c>
      <c r="AK1264" s="13">
        <f>'Data Entry'!Z1264</f>
        <v>0</v>
      </c>
    </row>
    <row r="1265" spans="1:37">
      <c r="A1265" s="34">
        <f>'Data Entry'!A1265</f>
        <v>0</v>
      </c>
      <c r="B1265" s="34">
        <f>'Data Entry'!B1265</f>
        <v>0</v>
      </c>
      <c r="C1265" s="20">
        <f>IF('Data Entry'!C1265="red",1,IF('Data Entry'!C1265="blue",2,0))</f>
        <v>0</v>
      </c>
      <c r="D1265" s="22">
        <f>'Data Entry'!D1265</f>
        <v>0</v>
      </c>
      <c r="E1265" s="22">
        <f>'Data Entry'!E1265</f>
        <v>0</v>
      </c>
      <c r="F1265" s="22">
        <f>'Data Entry'!F1265</f>
        <v>0</v>
      </c>
      <c r="G1265" s="22">
        <f>'Data Entry'!G1265</f>
        <v>0</v>
      </c>
      <c r="H1265" s="22">
        <f>'Data Entry'!H1265</f>
        <v>0</v>
      </c>
      <c r="I1265" s="22">
        <f t="shared" si="340"/>
        <v>0</v>
      </c>
      <c r="J1265" s="22">
        <f t="shared" si="341"/>
        <v>0</v>
      </c>
      <c r="K1265" s="22">
        <f t="shared" si="342"/>
        <v>0</v>
      </c>
      <c r="L1265" s="22">
        <f t="shared" si="343"/>
        <v>0</v>
      </c>
      <c r="M1265" s="22">
        <f t="shared" si="344"/>
        <v>0</v>
      </c>
      <c r="N1265" s="22">
        <f t="shared" si="345"/>
        <v>0</v>
      </c>
      <c r="O1265" s="22">
        <f t="shared" si="346"/>
        <v>0</v>
      </c>
      <c r="P1265" s="35">
        <f>'Data Entry'!I1265</f>
        <v>0</v>
      </c>
      <c r="Q1265" s="35">
        <f>'Data Entry'!J1265</f>
        <v>0</v>
      </c>
      <c r="R1265" s="35">
        <f>'Data Entry'!K1265</f>
        <v>0</v>
      </c>
      <c r="S1265" s="35">
        <f>'Data Entry'!L1265</f>
        <v>0</v>
      </c>
      <c r="T1265" s="35">
        <f t="shared" si="347"/>
        <v>0</v>
      </c>
      <c r="U1265" s="35">
        <f t="shared" si="348"/>
        <v>0</v>
      </c>
      <c r="V1265" s="35" t="e">
        <f t="shared" si="349"/>
        <v>#DIV/0!</v>
      </c>
      <c r="W1265" s="35" t="e">
        <f t="shared" si="350"/>
        <v>#DIV/0!</v>
      </c>
      <c r="X1265" s="35">
        <f t="shared" si="351"/>
        <v>0</v>
      </c>
      <c r="Y1265" s="35">
        <f t="shared" si="352"/>
        <v>0</v>
      </c>
      <c r="Z1265" s="35">
        <f t="shared" si="353"/>
        <v>0</v>
      </c>
      <c r="AA1265" s="35">
        <f t="shared" si="354"/>
        <v>0</v>
      </c>
      <c r="AB1265" s="21">
        <f>'Data Entry'!S1265</f>
        <v>0</v>
      </c>
      <c r="AC1265" s="21">
        <f>'Data Entry'!T1265</f>
        <v>0</v>
      </c>
      <c r="AD1265" s="21">
        <f>'Data Entry'!U1265</f>
        <v>0</v>
      </c>
      <c r="AE1265" s="21">
        <f t="shared" si="355"/>
        <v>0</v>
      </c>
      <c r="AF1265" s="13">
        <f>'Data Entry'!V1265</f>
        <v>0</v>
      </c>
      <c r="AG1265" s="13">
        <f t="shared" si="356"/>
        <v>0</v>
      </c>
      <c r="AH1265" s="13">
        <f>'Data Entry'!W1265</f>
        <v>0</v>
      </c>
      <c r="AI1265" s="13">
        <f>'Data Entry'!X1265</f>
        <v>0</v>
      </c>
      <c r="AJ1265" s="13">
        <f>'Data Entry'!Y1265</f>
        <v>0</v>
      </c>
      <c r="AK1265" s="13">
        <f>'Data Entry'!Z1265</f>
        <v>0</v>
      </c>
    </row>
    <row r="1266" spans="1:37">
      <c r="A1266" s="34">
        <f>'Data Entry'!A1266</f>
        <v>0</v>
      </c>
      <c r="B1266" s="34">
        <f>'Data Entry'!B1266</f>
        <v>0</v>
      </c>
      <c r="C1266" s="20">
        <f>IF('Data Entry'!C1266="red",1,IF('Data Entry'!C1266="blue",2,0))</f>
        <v>0</v>
      </c>
      <c r="D1266" s="22">
        <f>'Data Entry'!D1266</f>
        <v>0</v>
      </c>
      <c r="E1266" s="22">
        <f>'Data Entry'!E1266</f>
        <v>0</v>
      </c>
      <c r="F1266" s="22">
        <f>'Data Entry'!F1266</f>
        <v>0</v>
      </c>
      <c r="G1266" s="22">
        <f>'Data Entry'!G1266</f>
        <v>0</v>
      </c>
      <c r="H1266" s="22">
        <f>'Data Entry'!H1266</f>
        <v>0</v>
      </c>
      <c r="I1266" s="22">
        <f t="shared" si="340"/>
        <v>0</v>
      </c>
      <c r="J1266" s="22">
        <f t="shared" si="341"/>
        <v>0</v>
      </c>
      <c r="K1266" s="22">
        <f t="shared" si="342"/>
        <v>0</v>
      </c>
      <c r="L1266" s="22">
        <f t="shared" si="343"/>
        <v>0</v>
      </c>
      <c r="M1266" s="22">
        <f t="shared" si="344"/>
        <v>0</v>
      </c>
      <c r="N1266" s="22">
        <f t="shared" si="345"/>
        <v>0</v>
      </c>
      <c r="O1266" s="22">
        <f t="shared" si="346"/>
        <v>0</v>
      </c>
      <c r="P1266" s="35">
        <f>'Data Entry'!I1266</f>
        <v>0</v>
      </c>
      <c r="Q1266" s="35">
        <f>'Data Entry'!J1266</f>
        <v>0</v>
      </c>
      <c r="R1266" s="35">
        <f>'Data Entry'!K1266</f>
        <v>0</v>
      </c>
      <c r="S1266" s="35">
        <f>'Data Entry'!L1266</f>
        <v>0</v>
      </c>
      <c r="T1266" s="35">
        <f t="shared" si="347"/>
        <v>0</v>
      </c>
      <c r="U1266" s="35">
        <f t="shared" si="348"/>
        <v>0</v>
      </c>
      <c r="V1266" s="35" t="e">
        <f t="shared" si="349"/>
        <v>#DIV/0!</v>
      </c>
      <c r="W1266" s="35" t="e">
        <f t="shared" si="350"/>
        <v>#DIV/0!</v>
      </c>
      <c r="X1266" s="35">
        <f t="shared" si="351"/>
        <v>0</v>
      </c>
      <c r="Y1266" s="35">
        <f t="shared" si="352"/>
        <v>0</v>
      </c>
      <c r="Z1266" s="35">
        <f t="shared" si="353"/>
        <v>0</v>
      </c>
      <c r="AA1266" s="35">
        <f t="shared" si="354"/>
        <v>0</v>
      </c>
      <c r="AB1266" s="21">
        <f>'Data Entry'!S1266</f>
        <v>0</v>
      </c>
      <c r="AC1266" s="21">
        <f>'Data Entry'!T1266</f>
        <v>0</v>
      </c>
      <c r="AD1266" s="21">
        <f>'Data Entry'!U1266</f>
        <v>0</v>
      </c>
      <c r="AE1266" s="21">
        <f t="shared" si="355"/>
        <v>0</v>
      </c>
      <c r="AF1266" s="13">
        <f>'Data Entry'!V1266</f>
        <v>0</v>
      </c>
      <c r="AG1266" s="13">
        <f t="shared" si="356"/>
        <v>0</v>
      </c>
      <c r="AH1266" s="13">
        <f>'Data Entry'!W1266</f>
        <v>0</v>
      </c>
      <c r="AI1266" s="13">
        <f>'Data Entry'!X1266</f>
        <v>0</v>
      </c>
      <c r="AJ1266" s="13">
        <f>'Data Entry'!Y1266</f>
        <v>0</v>
      </c>
      <c r="AK1266" s="13">
        <f>'Data Entry'!Z1266</f>
        <v>0</v>
      </c>
    </row>
    <row r="1267" spans="1:37">
      <c r="A1267" s="34">
        <f>'Data Entry'!A1267</f>
        <v>0</v>
      </c>
      <c r="B1267" s="34">
        <f>'Data Entry'!B1267</f>
        <v>0</v>
      </c>
      <c r="C1267" s="20">
        <f>IF('Data Entry'!C1267="red",1,IF('Data Entry'!C1267="blue",2,0))</f>
        <v>0</v>
      </c>
      <c r="D1267" s="22">
        <f>'Data Entry'!D1267</f>
        <v>0</v>
      </c>
      <c r="E1267" s="22">
        <f>'Data Entry'!E1267</f>
        <v>0</v>
      </c>
      <c r="F1267" s="22">
        <f>'Data Entry'!F1267</f>
        <v>0</v>
      </c>
      <c r="G1267" s="22">
        <f>'Data Entry'!G1267</f>
        <v>0</v>
      </c>
      <c r="H1267" s="22">
        <f>'Data Entry'!H1267</f>
        <v>0</v>
      </c>
      <c r="I1267" s="22">
        <f t="shared" si="340"/>
        <v>0</v>
      </c>
      <c r="J1267" s="22">
        <f t="shared" si="341"/>
        <v>0</v>
      </c>
      <c r="K1267" s="22">
        <f t="shared" si="342"/>
        <v>0</v>
      </c>
      <c r="L1267" s="22">
        <f t="shared" si="343"/>
        <v>0</v>
      </c>
      <c r="M1267" s="22">
        <f t="shared" si="344"/>
        <v>0</v>
      </c>
      <c r="N1267" s="22">
        <f t="shared" si="345"/>
        <v>0</v>
      </c>
      <c r="O1267" s="22">
        <f t="shared" si="346"/>
        <v>0</v>
      </c>
      <c r="P1267" s="35">
        <f>'Data Entry'!I1267</f>
        <v>0</v>
      </c>
      <c r="Q1267" s="35">
        <f>'Data Entry'!J1267</f>
        <v>0</v>
      </c>
      <c r="R1267" s="35">
        <f>'Data Entry'!K1267</f>
        <v>0</v>
      </c>
      <c r="S1267" s="35">
        <f>'Data Entry'!L1267</f>
        <v>0</v>
      </c>
      <c r="T1267" s="35">
        <f t="shared" si="347"/>
        <v>0</v>
      </c>
      <c r="U1267" s="35">
        <f t="shared" si="348"/>
        <v>0</v>
      </c>
      <c r="V1267" s="35" t="e">
        <f t="shared" si="349"/>
        <v>#DIV/0!</v>
      </c>
      <c r="W1267" s="35" t="e">
        <f t="shared" si="350"/>
        <v>#DIV/0!</v>
      </c>
      <c r="X1267" s="35">
        <f t="shared" si="351"/>
        <v>0</v>
      </c>
      <c r="Y1267" s="35">
        <f t="shared" si="352"/>
        <v>0</v>
      </c>
      <c r="Z1267" s="35">
        <f t="shared" si="353"/>
        <v>0</v>
      </c>
      <c r="AA1267" s="35">
        <f t="shared" si="354"/>
        <v>0</v>
      </c>
      <c r="AB1267" s="21">
        <f>'Data Entry'!S1267</f>
        <v>0</v>
      </c>
      <c r="AC1267" s="21">
        <f>'Data Entry'!T1267</f>
        <v>0</v>
      </c>
      <c r="AD1267" s="21">
        <f>'Data Entry'!U1267</f>
        <v>0</v>
      </c>
      <c r="AE1267" s="21">
        <f t="shared" si="355"/>
        <v>0</v>
      </c>
      <c r="AF1267" s="13">
        <f>'Data Entry'!V1267</f>
        <v>0</v>
      </c>
      <c r="AG1267" s="13">
        <f t="shared" si="356"/>
        <v>0</v>
      </c>
      <c r="AH1267" s="13">
        <f>'Data Entry'!W1267</f>
        <v>0</v>
      </c>
      <c r="AI1267" s="13">
        <f>'Data Entry'!X1267</f>
        <v>0</v>
      </c>
      <c r="AJ1267" s="13">
        <f>'Data Entry'!Y1267</f>
        <v>0</v>
      </c>
      <c r="AK1267" s="13">
        <f>'Data Entry'!Z1267</f>
        <v>0</v>
      </c>
    </row>
    <row r="1268" spans="1:37">
      <c r="A1268" s="34">
        <f>'Data Entry'!A1268</f>
        <v>0</v>
      </c>
      <c r="B1268" s="34">
        <f>'Data Entry'!B1268</f>
        <v>0</v>
      </c>
      <c r="C1268" s="20">
        <f>IF('Data Entry'!C1268="red",1,IF('Data Entry'!C1268="blue",2,0))</f>
        <v>0</v>
      </c>
      <c r="D1268" s="22">
        <f>'Data Entry'!D1268</f>
        <v>0</v>
      </c>
      <c r="E1268" s="22">
        <f>'Data Entry'!E1268</f>
        <v>0</v>
      </c>
      <c r="F1268" s="22">
        <f>'Data Entry'!F1268</f>
        <v>0</v>
      </c>
      <c r="G1268" s="22">
        <f>'Data Entry'!G1268</f>
        <v>0</v>
      </c>
      <c r="H1268" s="22">
        <f>'Data Entry'!H1268</f>
        <v>0</v>
      </c>
      <c r="I1268" s="22">
        <f t="shared" si="340"/>
        <v>0</v>
      </c>
      <c r="J1268" s="22">
        <f t="shared" si="341"/>
        <v>0</v>
      </c>
      <c r="K1268" s="22">
        <f t="shared" si="342"/>
        <v>0</v>
      </c>
      <c r="L1268" s="22">
        <f t="shared" si="343"/>
        <v>0</v>
      </c>
      <c r="M1268" s="22">
        <f t="shared" si="344"/>
        <v>0</v>
      </c>
      <c r="N1268" s="22">
        <f t="shared" si="345"/>
        <v>0</v>
      </c>
      <c r="O1268" s="22">
        <f t="shared" si="346"/>
        <v>0</v>
      </c>
      <c r="P1268" s="35">
        <f>'Data Entry'!I1268</f>
        <v>0</v>
      </c>
      <c r="Q1268" s="35">
        <f>'Data Entry'!J1268</f>
        <v>0</v>
      </c>
      <c r="R1268" s="35">
        <f>'Data Entry'!K1268</f>
        <v>0</v>
      </c>
      <c r="S1268" s="35">
        <f>'Data Entry'!L1268</f>
        <v>0</v>
      </c>
      <c r="T1268" s="35">
        <f t="shared" si="347"/>
        <v>0</v>
      </c>
      <c r="U1268" s="35">
        <f t="shared" si="348"/>
        <v>0</v>
      </c>
      <c r="V1268" s="35" t="e">
        <f t="shared" si="349"/>
        <v>#DIV/0!</v>
      </c>
      <c r="W1268" s="35" t="e">
        <f t="shared" si="350"/>
        <v>#DIV/0!</v>
      </c>
      <c r="X1268" s="35">
        <f t="shared" si="351"/>
        <v>0</v>
      </c>
      <c r="Y1268" s="35">
        <f t="shared" si="352"/>
        <v>0</v>
      </c>
      <c r="Z1268" s="35">
        <f t="shared" si="353"/>
        <v>0</v>
      </c>
      <c r="AA1268" s="35">
        <f t="shared" si="354"/>
        <v>0</v>
      </c>
      <c r="AB1268" s="21">
        <f>'Data Entry'!S1268</f>
        <v>0</v>
      </c>
      <c r="AC1268" s="21">
        <f>'Data Entry'!T1268</f>
        <v>0</v>
      </c>
      <c r="AD1268" s="21">
        <f>'Data Entry'!U1268</f>
        <v>0</v>
      </c>
      <c r="AE1268" s="21">
        <f t="shared" si="355"/>
        <v>0</v>
      </c>
      <c r="AF1268" s="13">
        <f>'Data Entry'!V1268</f>
        <v>0</v>
      </c>
      <c r="AG1268" s="13">
        <f t="shared" si="356"/>
        <v>0</v>
      </c>
      <c r="AH1268" s="13">
        <f>'Data Entry'!W1268</f>
        <v>0</v>
      </c>
      <c r="AI1268" s="13">
        <f>'Data Entry'!X1268</f>
        <v>0</v>
      </c>
      <c r="AJ1268" s="13">
        <f>'Data Entry'!Y1268</f>
        <v>0</v>
      </c>
      <c r="AK1268" s="13">
        <f>'Data Entry'!Z1268</f>
        <v>0</v>
      </c>
    </row>
    <row r="1269" spans="1:37">
      <c r="A1269" s="34">
        <f>'Data Entry'!A1269</f>
        <v>0</v>
      </c>
      <c r="B1269" s="34">
        <f>'Data Entry'!B1269</f>
        <v>0</v>
      </c>
      <c r="C1269" s="20">
        <f>IF('Data Entry'!C1269="red",1,IF('Data Entry'!C1269="blue",2,0))</f>
        <v>0</v>
      </c>
      <c r="D1269" s="22">
        <f>'Data Entry'!D1269</f>
        <v>0</v>
      </c>
      <c r="E1269" s="22">
        <f>'Data Entry'!E1269</f>
        <v>0</v>
      </c>
      <c r="F1269" s="22">
        <f>'Data Entry'!F1269</f>
        <v>0</v>
      </c>
      <c r="G1269" s="22">
        <f>'Data Entry'!G1269</f>
        <v>0</v>
      </c>
      <c r="H1269" s="22">
        <f>'Data Entry'!H1269</f>
        <v>0</v>
      </c>
      <c r="I1269" s="22">
        <f t="shared" si="340"/>
        <v>0</v>
      </c>
      <c r="J1269" s="22">
        <f t="shared" si="341"/>
        <v>0</v>
      </c>
      <c r="K1269" s="22">
        <f t="shared" si="342"/>
        <v>0</v>
      </c>
      <c r="L1269" s="22">
        <f t="shared" si="343"/>
        <v>0</v>
      </c>
      <c r="M1269" s="22">
        <f t="shared" si="344"/>
        <v>0</v>
      </c>
      <c r="N1269" s="22">
        <f t="shared" si="345"/>
        <v>0</v>
      </c>
      <c r="O1269" s="22">
        <f t="shared" si="346"/>
        <v>0</v>
      </c>
      <c r="P1269" s="35">
        <f>'Data Entry'!I1269</f>
        <v>0</v>
      </c>
      <c r="Q1269" s="35">
        <f>'Data Entry'!J1269</f>
        <v>0</v>
      </c>
      <c r="R1269" s="35">
        <f>'Data Entry'!K1269</f>
        <v>0</v>
      </c>
      <c r="S1269" s="35">
        <f>'Data Entry'!L1269</f>
        <v>0</v>
      </c>
      <c r="T1269" s="35">
        <f t="shared" si="347"/>
        <v>0</v>
      </c>
      <c r="U1269" s="35">
        <f t="shared" si="348"/>
        <v>0</v>
      </c>
      <c r="V1269" s="35" t="e">
        <f t="shared" si="349"/>
        <v>#DIV/0!</v>
      </c>
      <c r="W1269" s="35" t="e">
        <f t="shared" si="350"/>
        <v>#DIV/0!</v>
      </c>
      <c r="X1269" s="35">
        <f t="shared" si="351"/>
        <v>0</v>
      </c>
      <c r="Y1269" s="35">
        <f t="shared" si="352"/>
        <v>0</v>
      </c>
      <c r="Z1269" s="35">
        <f t="shared" si="353"/>
        <v>0</v>
      </c>
      <c r="AA1269" s="35">
        <f t="shared" si="354"/>
        <v>0</v>
      </c>
      <c r="AB1269" s="21">
        <f>'Data Entry'!S1269</f>
        <v>0</v>
      </c>
      <c r="AC1269" s="21">
        <f>'Data Entry'!T1269</f>
        <v>0</v>
      </c>
      <c r="AD1269" s="21">
        <f>'Data Entry'!U1269</f>
        <v>0</v>
      </c>
      <c r="AE1269" s="21">
        <f t="shared" si="355"/>
        <v>0</v>
      </c>
      <c r="AF1269" s="13">
        <f>'Data Entry'!V1269</f>
        <v>0</v>
      </c>
      <c r="AG1269" s="13">
        <f t="shared" si="356"/>
        <v>0</v>
      </c>
      <c r="AH1269" s="13">
        <f>'Data Entry'!W1269</f>
        <v>0</v>
      </c>
      <c r="AI1269" s="13">
        <f>'Data Entry'!X1269</f>
        <v>0</v>
      </c>
      <c r="AJ1269" s="13">
        <f>'Data Entry'!Y1269</f>
        <v>0</v>
      </c>
      <c r="AK1269" s="13">
        <f>'Data Entry'!Z1269</f>
        <v>0</v>
      </c>
    </row>
    <row r="1270" spans="1:37">
      <c r="A1270" s="34">
        <f>'Data Entry'!A1270</f>
        <v>0</v>
      </c>
      <c r="B1270" s="34">
        <f>'Data Entry'!B1270</f>
        <v>0</v>
      </c>
      <c r="C1270" s="20">
        <f>IF('Data Entry'!C1270="red",1,IF('Data Entry'!C1270="blue",2,0))</f>
        <v>0</v>
      </c>
      <c r="D1270" s="22">
        <f>'Data Entry'!D1270</f>
        <v>0</v>
      </c>
      <c r="E1270" s="22">
        <f>'Data Entry'!E1270</f>
        <v>0</v>
      </c>
      <c r="F1270" s="22">
        <f>'Data Entry'!F1270</f>
        <v>0</v>
      </c>
      <c r="G1270" s="22">
        <f>'Data Entry'!G1270</f>
        <v>0</v>
      </c>
      <c r="H1270" s="22">
        <f>'Data Entry'!H1270</f>
        <v>0</v>
      </c>
      <c r="I1270" s="22">
        <f t="shared" si="340"/>
        <v>0</v>
      </c>
      <c r="J1270" s="22">
        <f t="shared" si="341"/>
        <v>0</v>
      </c>
      <c r="K1270" s="22">
        <f t="shared" si="342"/>
        <v>0</v>
      </c>
      <c r="L1270" s="22">
        <f t="shared" si="343"/>
        <v>0</v>
      </c>
      <c r="M1270" s="22">
        <f t="shared" si="344"/>
        <v>0</v>
      </c>
      <c r="N1270" s="22">
        <f t="shared" si="345"/>
        <v>0</v>
      </c>
      <c r="O1270" s="22">
        <f t="shared" si="346"/>
        <v>0</v>
      </c>
      <c r="P1270" s="35">
        <f>'Data Entry'!I1270</f>
        <v>0</v>
      </c>
      <c r="Q1270" s="35">
        <f>'Data Entry'!J1270</f>
        <v>0</v>
      </c>
      <c r="R1270" s="35">
        <f>'Data Entry'!K1270</f>
        <v>0</v>
      </c>
      <c r="S1270" s="35">
        <f>'Data Entry'!L1270</f>
        <v>0</v>
      </c>
      <c r="T1270" s="35">
        <f t="shared" si="347"/>
        <v>0</v>
      </c>
      <c r="U1270" s="35">
        <f t="shared" si="348"/>
        <v>0</v>
      </c>
      <c r="V1270" s="35" t="e">
        <f t="shared" si="349"/>
        <v>#DIV/0!</v>
      </c>
      <c r="W1270" s="35" t="e">
        <f t="shared" si="350"/>
        <v>#DIV/0!</v>
      </c>
      <c r="X1270" s="35">
        <f t="shared" si="351"/>
        <v>0</v>
      </c>
      <c r="Y1270" s="35">
        <f t="shared" si="352"/>
        <v>0</v>
      </c>
      <c r="Z1270" s="35">
        <f t="shared" si="353"/>
        <v>0</v>
      </c>
      <c r="AA1270" s="35">
        <f t="shared" si="354"/>
        <v>0</v>
      </c>
      <c r="AB1270" s="21">
        <f>'Data Entry'!S1270</f>
        <v>0</v>
      </c>
      <c r="AC1270" s="21">
        <f>'Data Entry'!T1270</f>
        <v>0</v>
      </c>
      <c r="AD1270" s="21">
        <f>'Data Entry'!U1270</f>
        <v>0</v>
      </c>
      <c r="AE1270" s="21">
        <f t="shared" si="355"/>
        <v>0</v>
      </c>
      <c r="AF1270" s="13">
        <f>'Data Entry'!V1270</f>
        <v>0</v>
      </c>
      <c r="AG1270" s="13">
        <f t="shared" si="356"/>
        <v>0</v>
      </c>
      <c r="AH1270" s="13">
        <f>'Data Entry'!W1270</f>
        <v>0</v>
      </c>
      <c r="AI1270" s="13">
        <f>'Data Entry'!X1270</f>
        <v>0</v>
      </c>
      <c r="AJ1270" s="13">
        <f>'Data Entry'!Y1270</f>
        <v>0</v>
      </c>
      <c r="AK1270" s="13">
        <f>'Data Entry'!Z1270</f>
        <v>0</v>
      </c>
    </row>
    <row r="1271" spans="1:37">
      <c r="A1271" s="34">
        <f>'Data Entry'!A1271</f>
        <v>0</v>
      </c>
      <c r="B1271" s="34">
        <f>'Data Entry'!B1271</f>
        <v>0</v>
      </c>
      <c r="C1271" s="20">
        <f>IF('Data Entry'!C1271="red",1,IF('Data Entry'!C1271="blue",2,0))</f>
        <v>0</v>
      </c>
      <c r="D1271" s="22">
        <f>'Data Entry'!D1271</f>
        <v>0</v>
      </c>
      <c r="E1271" s="22">
        <f>'Data Entry'!E1271</f>
        <v>0</v>
      </c>
      <c r="F1271" s="22">
        <f>'Data Entry'!F1271</f>
        <v>0</v>
      </c>
      <c r="G1271" s="22">
        <f>'Data Entry'!G1271</f>
        <v>0</v>
      </c>
      <c r="H1271" s="22">
        <f>'Data Entry'!H1271</f>
        <v>0</v>
      </c>
      <c r="I1271" s="22">
        <f t="shared" si="340"/>
        <v>0</v>
      </c>
      <c r="J1271" s="22">
        <f t="shared" si="341"/>
        <v>0</v>
      </c>
      <c r="K1271" s="22">
        <f t="shared" si="342"/>
        <v>0</v>
      </c>
      <c r="L1271" s="22">
        <f t="shared" si="343"/>
        <v>0</v>
      </c>
      <c r="M1271" s="22">
        <f t="shared" si="344"/>
        <v>0</v>
      </c>
      <c r="N1271" s="22">
        <f t="shared" si="345"/>
        <v>0</v>
      </c>
      <c r="O1271" s="22">
        <f t="shared" si="346"/>
        <v>0</v>
      </c>
      <c r="P1271" s="35">
        <f>'Data Entry'!I1271</f>
        <v>0</v>
      </c>
      <c r="Q1271" s="35">
        <f>'Data Entry'!J1271</f>
        <v>0</v>
      </c>
      <c r="R1271" s="35">
        <f>'Data Entry'!K1271</f>
        <v>0</v>
      </c>
      <c r="S1271" s="35">
        <f>'Data Entry'!L1271</f>
        <v>0</v>
      </c>
      <c r="T1271" s="35">
        <f t="shared" si="347"/>
        <v>0</v>
      </c>
      <c r="U1271" s="35">
        <f t="shared" si="348"/>
        <v>0</v>
      </c>
      <c r="V1271" s="35" t="e">
        <f t="shared" si="349"/>
        <v>#DIV/0!</v>
      </c>
      <c r="W1271" s="35" t="e">
        <f t="shared" si="350"/>
        <v>#DIV/0!</v>
      </c>
      <c r="X1271" s="35">
        <f t="shared" si="351"/>
        <v>0</v>
      </c>
      <c r="Y1271" s="35">
        <f t="shared" si="352"/>
        <v>0</v>
      </c>
      <c r="Z1271" s="35">
        <f t="shared" si="353"/>
        <v>0</v>
      </c>
      <c r="AA1271" s="35">
        <f t="shared" si="354"/>
        <v>0</v>
      </c>
      <c r="AB1271" s="21">
        <f>'Data Entry'!S1271</f>
        <v>0</v>
      </c>
      <c r="AC1271" s="21">
        <f>'Data Entry'!T1271</f>
        <v>0</v>
      </c>
      <c r="AD1271" s="21">
        <f>'Data Entry'!U1271</f>
        <v>0</v>
      </c>
      <c r="AE1271" s="21">
        <f t="shared" si="355"/>
        <v>0</v>
      </c>
      <c r="AF1271" s="13">
        <f>'Data Entry'!V1271</f>
        <v>0</v>
      </c>
      <c r="AG1271" s="13">
        <f t="shared" si="356"/>
        <v>0</v>
      </c>
      <c r="AH1271" s="13">
        <f>'Data Entry'!W1271</f>
        <v>0</v>
      </c>
      <c r="AI1271" s="13">
        <f>'Data Entry'!X1271</f>
        <v>0</v>
      </c>
      <c r="AJ1271" s="13">
        <f>'Data Entry'!Y1271</f>
        <v>0</v>
      </c>
      <c r="AK1271" s="13">
        <f>'Data Entry'!Z1271</f>
        <v>0</v>
      </c>
    </row>
    <row r="1272" spans="1:37">
      <c r="A1272" s="34">
        <f>'Data Entry'!A1272</f>
        <v>0</v>
      </c>
      <c r="B1272" s="34">
        <f>'Data Entry'!B1272</f>
        <v>0</v>
      </c>
      <c r="C1272" s="20">
        <f>IF('Data Entry'!C1272="red",1,IF('Data Entry'!C1272="blue",2,0))</f>
        <v>0</v>
      </c>
      <c r="D1272" s="22">
        <f>'Data Entry'!D1272</f>
        <v>0</v>
      </c>
      <c r="E1272" s="22">
        <f>'Data Entry'!E1272</f>
        <v>0</v>
      </c>
      <c r="F1272" s="22">
        <f>'Data Entry'!F1272</f>
        <v>0</v>
      </c>
      <c r="G1272" s="22">
        <f>'Data Entry'!G1272</f>
        <v>0</v>
      </c>
      <c r="H1272" s="22">
        <f>'Data Entry'!H1272</f>
        <v>0</v>
      </c>
      <c r="I1272" s="22">
        <f t="shared" si="340"/>
        <v>0</v>
      </c>
      <c r="J1272" s="22">
        <f t="shared" si="341"/>
        <v>0</v>
      </c>
      <c r="K1272" s="22">
        <f t="shared" si="342"/>
        <v>0</v>
      </c>
      <c r="L1272" s="22">
        <f t="shared" si="343"/>
        <v>0</v>
      </c>
      <c r="M1272" s="22">
        <f t="shared" si="344"/>
        <v>0</v>
      </c>
      <c r="N1272" s="22">
        <f t="shared" si="345"/>
        <v>0</v>
      </c>
      <c r="O1272" s="22">
        <f t="shared" si="346"/>
        <v>0</v>
      </c>
      <c r="P1272" s="35">
        <f>'Data Entry'!I1272</f>
        <v>0</v>
      </c>
      <c r="Q1272" s="35">
        <f>'Data Entry'!J1272</f>
        <v>0</v>
      </c>
      <c r="R1272" s="35">
        <f>'Data Entry'!K1272</f>
        <v>0</v>
      </c>
      <c r="S1272" s="35">
        <f>'Data Entry'!L1272</f>
        <v>0</v>
      </c>
      <c r="T1272" s="35">
        <f t="shared" si="347"/>
        <v>0</v>
      </c>
      <c r="U1272" s="35">
        <f t="shared" si="348"/>
        <v>0</v>
      </c>
      <c r="V1272" s="35" t="e">
        <f t="shared" si="349"/>
        <v>#DIV/0!</v>
      </c>
      <c r="W1272" s="35" t="e">
        <f t="shared" si="350"/>
        <v>#DIV/0!</v>
      </c>
      <c r="X1272" s="35">
        <f t="shared" si="351"/>
        <v>0</v>
      </c>
      <c r="Y1272" s="35">
        <f t="shared" si="352"/>
        <v>0</v>
      </c>
      <c r="Z1272" s="35">
        <f t="shared" si="353"/>
        <v>0</v>
      </c>
      <c r="AA1272" s="35">
        <f t="shared" si="354"/>
        <v>0</v>
      </c>
      <c r="AB1272" s="21">
        <f>'Data Entry'!S1272</f>
        <v>0</v>
      </c>
      <c r="AC1272" s="21">
        <f>'Data Entry'!T1272</f>
        <v>0</v>
      </c>
      <c r="AD1272" s="21">
        <f>'Data Entry'!U1272</f>
        <v>0</v>
      </c>
      <c r="AE1272" s="21">
        <f t="shared" si="355"/>
        <v>0</v>
      </c>
      <c r="AF1272" s="13">
        <f>'Data Entry'!V1272</f>
        <v>0</v>
      </c>
      <c r="AG1272" s="13">
        <f t="shared" si="356"/>
        <v>0</v>
      </c>
      <c r="AH1272" s="13">
        <f>'Data Entry'!W1272</f>
        <v>0</v>
      </c>
      <c r="AI1272" s="13">
        <f>'Data Entry'!X1272</f>
        <v>0</v>
      </c>
      <c r="AJ1272" s="13">
        <f>'Data Entry'!Y1272</f>
        <v>0</v>
      </c>
      <c r="AK1272" s="13">
        <f>'Data Entry'!Z1272</f>
        <v>0</v>
      </c>
    </row>
    <row r="1273" spans="1:37">
      <c r="A1273" s="34">
        <f>'Data Entry'!A1273</f>
        <v>0</v>
      </c>
      <c r="B1273" s="34">
        <f>'Data Entry'!B1273</f>
        <v>0</v>
      </c>
      <c r="C1273" s="20">
        <f>IF('Data Entry'!C1273="red",1,IF('Data Entry'!C1273="blue",2,0))</f>
        <v>0</v>
      </c>
      <c r="D1273" s="22">
        <f>'Data Entry'!D1273</f>
        <v>0</v>
      </c>
      <c r="E1273" s="22">
        <f>'Data Entry'!E1273</f>
        <v>0</v>
      </c>
      <c r="F1273" s="22">
        <f>'Data Entry'!F1273</f>
        <v>0</v>
      </c>
      <c r="G1273" s="22">
        <f>'Data Entry'!G1273</f>
        <v>0</v>
      </c>
      <c r="H1273" s="22">
        <f>'Data Entry'!H1273</f>
        <v>0</v>
      </c>
      <c r="I1273" s="22">
        <f t="shared" si="340"/>
        <v>0</v>
      </c>
      <c r="J1273" s="22">
        <f t="shared" si="341"/>
        <v>0</v>
      </c>
      <c r="K1273" s="22">
        <f t="shared" si="342"/>
        <v>0</v>
      </c>
      <c r="L1273" s="22">
        <f t="shared" si="343"/>
        <v>0</v>
      </c>
      <c r="M1273" s="22">
        <f t="shared" si="344"/>
        <v>0</v>
      </c>
      <c r="N1273" s="22">
        <f t="shared" si="345"/>
        <v>0</v>
      </c>
      <c r="O1273" s="22">
        <f t="shared" si="346"/>
        <v>0</v>
      </c>
      <c r="P1273" s="35">
        <f>'Data Entry'!I1273</f>
        <v>0</v>
      </c>
      <c r="Q1273" s="35">
        <f>'Data Entry'!J1273</f>
        <v>0</v>
      </c>
      <c r="R1273" s="35">
        <f>'Data Entry'!K1273</f>
        <v>0</v>
      </c>
      <c r="S1273" s="35">
        <f>'Data Entry'!L1273</f>
        <v>0</v>
      </c>
      <c r="T1273" s="35">
        <f t="shared" si="347"/>
        <v>0</v>
      </c>
      <c r="U1273" s="35">
        <f t="shared" si="348"/>
        <v>0</v>
      </c>
      <c r="V1273" s="35" t="e">
        <f t="shared" si="349"/>
        <v>#DIV/0!</v>
      </c>
      <c r="W1273" s="35" t="e">
        <f t="shared" si="350"/>
        <v>#DIV/0!</v>
      </c>
      <c r="X1273" s="35">
        <f t="shared" si="351"/>
        <v>0</v>
      </c>
      <c r="Y1273" s="35">
        <f t="shared" si="352"/>
        <v>0</v>
      </c>
      <c r="Z1273" s="35">
        <f t="shared" si="353"/>
        <v>0</v>
      </c>
      <c r="AA1273" s="35">
        <f t="shared" si="354"/>
        <v>0</v>
      </c>
      <c r="AB1273" s="21">
        <f>'Data Entry'!S1273</f>
        <v>0</v>
      </c>
      <c r="AC1273" s="21">
        <f>'Data Entry'!T1273</f>
        <v>0</v>
      </c>
      <c r="AD1273" s="21">
        <f>'Data Entry'!U1273</f>
        <v>0</v>
      </c>
      <c r="AE1273" s="21">
        <f t="shared" si="355"/>
        <v>0</v>
      </c>
      <c r="AF1273" s="13">
        <f>'Data Entry'!V1273</f>
        <v>0</v>
      </c>
      <c r="AG1273" s="13">
        <f t="shared" si="356"/>
        <v>0</v>
      </c>
      <c r="AH1273" s="13">
        <f>'Data Entry'!W1273</f>
        <v>0</v>
      </c>
      <c r="AI1273" s="13">
        <f>'Data Entry'!X1273</f>
        <v>0</v>
      </c>
      <c r="AJ1273" s="13">
        <f>'Data Entry'!Y1273</f>
        <v>0</v>
      </c>
      <c r="AK1273" s="13">
        <f>'Data Entry'!Z1273</f>
        <v>0</v>
      </c>
    </row>
    <row r="1274" spans="1:37">
      <c r="A1274" s="34">
        <f>'Data Entry'!A1274</f>
        <v>0</v>
      </c>
      <c r="B1274" s="34">
        <f>'Data Entry'!B1274</f>
        <v>0</v>
      </c>
      <c r="C1274" s="20">
        <f>IF('Data Entry'!C1274="red",1,IF('Data Entry'!C1274="blue",2,0))</f>
        <v>0</v>
      </c>
      <c r="D1274" s="22">
        <f>'Data Entry'!D1274</f>
        <v>0</v>
      </c>
      <c r="E1274" s="22">
        <f>'Data Entry'!E1274</f>
        <v>0</v>
      </c>
      <c r="F1274" s="22">
        <f>'Data Entry'!F1274</f>
        <v>0</v>
      </c>
      <c r="G1274" s="22">
        <f>'Data Entry'!G1274</f>
        <v>0</v>
      </c>
      <c r="H1274" s="22">
        <f>'Data Entry'!H1274</f>
        <v>0</v>
      </c>
      <c r="I1274" s="22">
        <f t="shared" si="340"/>
        <v>0</v>
      </c>
      <c r="J1274" s="22">
        <f t="shared" si="341"/>
        <v>0</v>
      </c>
      <c r="K1274" s="22">
        <f t="shared" si="342"/>
        <v>0</v>
      </c>
      <c r="L1274" s="22">
        <f t="shared" si="343"/>
        <v>0</v>
      </c>
      <c r="M1274" s="22">
        <f t="shared" si="344"/>
        <v>0</v>
      </c>
      <c r="N1274" s="22">
        <f t="shared" si="345"/>
        <v>0</v>
      </c>
      <c r="O1274" s="22">
        <f t="shared" si="346"/>
        <v>0</v>
      </c>
      <c r="P1274" s="35">
        <f>'Data Entry'!I1274</f>
        <v>0</v>
      </c>
      <c r="Q1274" s="35">
        <f>'Data Entry'!J1274</f>
        <v>0</v>
      </c>
      <c r="R1274" s="35">
        <f>'Data Entry'!K1274</f>
        <v>0</v>
      </c>
      <c r="S1274" s="35">
        <f>'Data Entry'!L1274</f>
        <v>0</v>
      </c>
      <c r="T1274" s="35">
        <f t="shared" si="347"/>
        <v>0</v>
      </c>
      <c r="U1274" s="35">
        <f t="shared" si="348"/>
        <v>0</v>
      </c>
      <c r="V1274" s="35" t="e">
        <f t="shared" si="349"/>
        <v>#DIV/0!</v>
      </c>
      <c r="W1274" s="35" t="e">
        <f t="shared" si="350"/>
        <v>#DIV/0!</v>
      </c>
      <c r="X1274" s="35">
        <f t="shared" si="351"/>
        <v>0</v>
      </c>
      <c r="Y1274" s="35">
        <f t="shared" si="352"/>
        <v>0</v>
      </c>
      <c r="Z1274" s="35">
        <f t="shared" si="353"/>
        <v>0</v>
      </c>
      <c r="AA1274" s="35">
        <f t="shared" si="354"/>
        <v>0</v>
      </c>
      <c r="AB1274" s="21">
        <f>'Data Entry'!S1274</f>
        <v>0</v>
      </c>
      <c r="AC1274" s="21">
        <f>'Data Entry'!T1274</f>
        <v>0</v>
      </c>
      <c r="AD1274" s="21">
        <f>'Data Entry'!U1274</f>
        <v>0</v>
      </c>
      <c r="AE1274" s="21">
        <f t="shared" si="355"/>
        <v>0</v>
      </c>
      <c r="AF1274" s="13">
        <f>'Data Entry'!V1274</f>
        <v>0</v>
      </c>
      <c r="AG1274" s="13">
        <f t="shared" si="356"/>
        <v>0</v>
      </c>
      <c r="AH1274" s="13">
        <f>'Data Entry'!W1274</f>
        <v>0</v>
      </c>
      <c r="AI1274" s="13">
        <f>'Data Entry'!X1274</f>
        <v>0</v>
      </c>
      <c r="AJ1274" s="13">
        <f>'Data Entry'!Y1274</f>
        <v>0</v>
      </c>
      <c r="AK1274" s="13">
        <f>'Data Entry'!Z1274</f>
        <v>0</v>
      </c>
    </row>
    <row r="1275" spans="1:37">
      <c r="A1275" s="34">
        <f>'Data Entry'!A1275</f>
        <v>0</v>
      </c>
      <c r="B1275" s="34">
        <f>'Data Entry'!B1275</f>
        <v>0</v>
      </c>
      <c r="C1275" s="20">
        <f>IF('Data Entry'!C1275="red",1,IF('Data Entry'!C1275="blue",2,0))</f>
        <v>0</v>
      </c>
      <c r="D1275" s="22">
        <f>'Data Entry'!D1275</f>
        <v>0</v>
      </c>
      <c r="E1275" s="22">
        <f>'Data Entry'!E1275</f>
        <v>0</v>
      </c>
      <c r="F1275" s="22">
        <f>'Data Entry'!F1275</f>
        <v>0</v>
      </c>
      <c r="G1275" s="22">
        <f>'Data Entry'!G1275</f>
        <v>0</v>
      </c>
      <c r="H1275" s="22">
        <f>'Data Entry'!H1275</f>
        <v>0</v>
      </c>
      <c r="I1275" s="22">
        <f t="shared" si="340"/>
        <v>0</v>
      </c>
      <c r="J1275" s="22">
        <f t="shared" si="341"/>
        <v>0</v>
      </c>
      <c r="K1275" s="22">
        <f t="shared" si="342"/>
        <v>0</v>
      </c>
      <c r="L1275" s="22">
        <f t="shared" si="343"/>
        <v>0</v>
      </c>
      <c r="M1275" s="22">
        <f t="shared" si="344"/>
        <v>0</v>
      </c>
      <c r="N1275" s="22">
        <f t="shared" si="345"/>
        <v>0</v>
      </c>
      <c r="O1275" s="22">
        <f t="shared" si="346"/>
        <v>0</v>
      </c>
      <c r="P1275" s="35">
        <f>'Data Entry'!I1275</f>
        <v>0</v>
      </c>
      <c r="Q1275" s="35">
        <f>'Data Entry'!J1275</f>
        <v>0</v>
      </c>
      <c r="R1275" s="35">
        <f>'Data Entry'!K1275</f>
        <v>0</v>
      </c>
      <c r="S1275" s="35">
        <f>'Data Entry'!L1275</f>
        <v>0</v>
      </c>
      <c r="T1275" s="35">
        <f t="shared" si="347"/>
        <v>0</v>
      </c>
      <c r="U1275" s="35">
        <f t="shared" si="348"/>
        <v>0</v>
      </c>
      <c r="V1275" s="35" t="e">
        <f t="shared" si="349"/>
        <v>#DIV/0!</v>
      </c>
      <c r="W1275" s="35" t="e">
        <f t="shared" si="350"/>
        <v>#DIV/0!</v>
      </c>
      <c r="X1275" s="35">
        <f t="shared" si="351"/>
        <v>0</v>
      </c>
      <c r="Y1275" s="35">
        <f t="shared" si="352"/>
        <v>0</v>
      </c>
      <c r="Z1275" s="35">
        <f t="shared" si="353"/>
        <v>0</v>
      </c>
      <c r="AA1275" s="35">
        <f t="shared" si="354"/>
        <v>0</v>
      </c>
      <c r="AB1275" s="21">
        <f>'Data Entry'!S1275</f>
        <v>0</v>
      </c>
      <c r="AC1275" s="21">
        <f>'Data Entry'!T1275</f>
        <v>0</v>
      </c>
      <c r="AD1275" s="21">
        <f>'Data Entry'!U1275</f>
        <v>0</v>
      </c>
      <c r="AE1275" s="21">
        <f t="shared" si="355"/>
        <v>0</v>
      </c>
      <c r="AF1275" s="13">
        <f>'Data Entry'!V1275</f>
        <v>0</v>
      </c>
      <c r="AG1275" s="13">
        <f t="shared" si="356"/>
        <v>0</v>
      </c>
      <c r="AH1275" s="13">
        <f>'Data Entry'!W1275</f>
        <v>0</v>
      </c>
      <c r="AI1275" s="13">
        <f>'Data Entry'!X1275</f>
        <v>0</v>
      </c>
      <c r="AJ1275" s="13">
        <f>'Data Entry'!Y1275</f>
        <v>0</v>
      </c>
      <c r="AK1275" s="13">
        <f>'Data Entry'!Z1275</f>
        <v>0</v>
      </c>
    </row>
    <row r="1276" spans="1:37">
      <c r="A1276" s="34">
        <f>'Data Entry'!A1276</f>
        <v>0</v>
      </c>
      <c r="B1276" s="34">
        <f>'Data Entry'!B1276</f>
        <v>0</v>
      </c>
      <c r="C1276" s="20">
        <f>IF('Data Entry'!C1276="red",1,IF('Data Entry'!C1276="blue",2,0))</f>
        <v>0</v>
      </c>
      <c r="D1276" s="22">
        <f>'Data Entry'!D1276</f>
        <v>0</v>
      </c>
      <c r="E1276" s="22">
        <f>'Data Entry'!E1276</f>
        <v>0</v>
      </c>
      <c r="F1276" s="22">
        <f>'Data Entry'!F1276</f>
        <v>0</v>
      </c>
      <c r="G1276" s="22">
        <f>'Data Entry'!G1276</f>
        <v>0</v>
      </c>
      <c r="H1276" s="22">
        <f>'Data Entry'!H1276</f>
        <v>0</v>
      </c>
      <c r="I1276" s="22">
        <f t="shared" si="340"/>
        <v>0</v>
      </c>
      <c r="J1276" s="22">
        <f t="shared" si="341"/>
        <v>0</v>
      </c>
      <c r="K1276" s="22">
        <f t="shared" si="342"/>
        <v>0</v>
      </c>
      <c r="L1276" s="22">
        <f t="shared" si="343"/>
        <v>0</v>
      </c>
      <c r="M1276" s="22">
        <f t="shared" si="344"/>
        <v>0</v>
      </c>
      <c r="N1276" s="22">
        <f t="shared" si="345"/>
        <v>0</v>
      </c>
      <c r="O1276" s="22">
        <f t="shared" si="346"/>
        <v>0</v>
      </c>
      <c r="P1276" s="35">
        <f>'Data Entry'!I1276</f>
        <v>0</v>
      </c>
      <c r="Q1276" s="35">
        <f>'Data Entry'!J1276</f>
        <v>0</v>
      </c>
      <c r="R1276" s="35">
        <f>'Data Entry'!K1276</f>
        <v>0</v>
      </c>
      <c r="S1276" s="35">
        <f>'Data Entry'!L1276</f>
        <v>0</v>
      </c>
      <c r="T1276" s="35">
        <f t="shared" si="347"/>
        <v>0</v>
      </c>
      <c r="U1276" s="35">
        <f t="shared" si="348"/>
        <v>0</v>
      </c>
      <c r="V1276" s="35" t="e">
        <f t="shared" si="349"/>
        <v>#DIV/0!</v>
      </c>
      <c r="W1276" s="35" t="e">
        <f t="shared" si="350"/>
        <v>#DIV/0!</v>
      </c>
      <c r="X1276" s="35">
        <f t="shared" si="351"/>
        <v>0</v>
      </c>
      <c r="Y1276" s="35">
        <f t="shared" si="352"/>
        <v>0</v>
      </c>
      <c r="Z1276" s="35">
        <f t="shared" si="353"/>
        <v>0</v>
      </c>
      <c r="AA1276" s="35">
        <f t="shared" si="354"/>
        <v>0</v>
      </c>
      <c r="AB1276" s="21">
        <f>'Data Entry'!S1276</f>
        <v>0</v>
      </c>
      <c r="AC1276" s="21">
        <f>'Data Entry'!T1276</f>
        <v>0</v>
      </c>
      <c r="AD1276" s="21">
        <f>'Data Entry'!U1276</f>
        <v>0</v>
      </c>
      <c r="AE1276" s="21">
        <f t="shared" si="355"/>
        <v>0</v>
      </c>
      <c r="AF1276" s="13">
        <f>'Data Entry'!V1276</f>
        <v>0</v>
      </c>
      <c r="AG1276" s="13">
        <f t="shared" si="356"/>
        <v>0</v>
      </c>
      <c r="AH1276" s="13">
        <f>'Data Entry'!W1276</f>
        <v>0</v>
      </c>
      <c r="AI1276" s="13">
        <f>'Data Entry'!X1276</f>
        <v>0</v>
      </c>
      <c r="AJ1276" s="13">
        <f>'Data Entry'!Y1276</f>
        <v>0</v>
      </c>
      <c r="AK1276" s="13">
        <f>'Data Entry'!Z1276</f>
        <v>0</v>
      </c>
    </row>
    <row r="1277" spans="1:37">
      <c r="A1277" s="34">
        <f>'Data Entry'!A1277</f>
        <v>0</v>
      </c>
      <c r="B1277" s="34">
        <f>'Data Entry'!B1277</f>
        <v>0</v>
      </c>
      <c r="C1277" s="20">
        <f>IF('Data Entry'!C1277="red",1,IF('Data Entry'!C1277="blue",2,0))</f>
        <v>0</v>
      </c>
      <c r="D1277" s="22">
        <f>'Data Entry'!D1277</f>
        <v>0</v>
      </c>
      <c r="E1277" s="22">
        <f>'Data Entry'!E1277</f>
        <v>0</v>
      </c>
      <c r="F1277" s="22">
        <f>'Data Entry'!F1277</f>
        <v>0</v>
      </c>
      <c r="G1277" s="22">
        <f>'Data Entry'!G1277</f>
        <v>0</v>
      </c>
      <c r="H1277" s="22">
        <f>'Data Entry'!H1277</f>
        <v>0</v>
      </c>
      <c r="I1277" s="22">
        <f t="shared" si="340"/>
        <v>0</v>
      </c>
      <c r="J1277" s="22">
        <f t="shared" si="341"/>
        <v>0</v>
      </c>
      <c r="K1277" s="22">
        <f t="shared" si="342"/>
        <v>0</v>
      </c>
      <c r="L1277" s="22">
        <f t="shared" si="343"/>
        <v>0</v>
      </c>
      <c r="M1277" s="22">
        <f t="shared" si="344"/>
        <v>0</v>
      </c>
      <c r="N1277" s="22">
        <f t="shared" si="345"/>
        <v>0</v>
      </c>
      <c r="O1277" s="22">
        <f t="shared" si="346"/>
        <v>0</v>
      </c>
      <c r="P1277" s="35">
        <f>'Data Entry'!I1277</f>
        <v>0</v>
      </c>
      <c r="Q1277" s="35">
        <f>'Data Entry'!J1277</f>
        <v>0</v>
      </c>
      <c r="R1277" s="35">
        <f>'Data Entry'!K1277</f>
        <v>0</v>
      </c>
      <c r="S1277" s="35">
        <f>'Data Entry'!L1277</f>
        <v>0</v>
      </c>
      <c r="T1277" s="35">
        <f t="shared" si="347"/>
        <v>0</v>
      </c>
      <c r="U1277" s="35">
        <f t="shared" si="348"/>
        <v>0</v>
      </c>
      <c r="V1277" s="35" t="e">
        <f t="shared" si="349"/>
        <v>#DIV/0!</v>
      </c>
      <c r="W1277" s="35" t="e">
        <f t="shared" si="350"/>
        <v>#DIV/0!</v>
      </c>
      <c r="X1277" s="35">
        <f t="shared" si="351"/>
        <v>0</v>
      </c>
      <c r="Y1277" s="35">
        <f t="shared" si="352"/>
        <v>0</v>
      </c>
      <c r="Z1277" s="35">
        <f t="shared" si="353"/>
        <v>0</v>
      </c>
      <c r="AA1277" s="35">
        <f t="shared" si="354"/>
        <v>0</v>
      </c>
      <c r="AB1277" s="21">
        <f>'Data Entry'!S1277</f>
        <v>0</v>
      </c>
      <c r="AC1277" s="21">
        <f>'Data Entry'!T1277</f>
        <v>0</v>
      </c>
      <c r="AD1277" s="21">
        <f>'Data Entry'!U1277</f>
        <v>0</v>
      </c>
      <c r="AE1277" s="21">
        <f t="shared" si="355"/>
        <v>0</v>
      </c>
      <c r="AF1277" s="13">
        <f>'Data Entry'!V1277</f>
        <v>0</v>
      </c>
      <c r="AG1277" s="13">
        <f t="shared" si="356"/>
        <v>0</v>
      </c>
      <c r="AH1277" s="13">
        <f>'Data Entry'!W1277</f>
        <v>0</v>
      </c>
      <c r="AI1277" s="13">
        <f>'Data Entry'!X1277</f>
        <v>0</v>
      </c>
      <c r="AJ1277" s="13">
        <f>'Data Entry'!Y1277</f>
        <v>0</v>
      </c>
      <c r="AK1277" s="13">
        <f>'Data Entry'!Z1277</f>
        <v>0</v>
      </c>
    </row>
    <row r="1278" spans="1:37">
      <c r="A1278" s="34">
        <f>'Data Entry'!A1278</f>
        <v>0</v>
      </c>
      <c r="B1278" s="34">
        <f>'Data Entry'!B1278</f>
        <v>0</v>
      </c>
      <c r="C1278" s="20">
        <f>IF('Data Entry'!C1278="red",1,IF('Data Entry'!C1278="blue",2,0))</f>
        <v>0</v>
      </c>
      <c r="D1278" s="22">
        <f>'Data Entry'!D1278</f>
        <v>0</v>
      </c>
      <c r="E1278" s="22">
        <f>'Data Entry'!E1278</f>
        <v>0</v>
      </c>
      <c r="F1278" s="22">
        <f>'Data Entry'!F1278</f>
        <v>0</v>
      </c>
      <c r="G1278" s="22">
        <f>'Data Entry'!G1278</f>
        <v>0</v>
      </c>
      <c r="H1278" s="22">
        <f>'Data Entry'!H1278</f>
        <v>0</v>
      </c>
      <c r="I1278" s="22">
        <f t="shared" si="340"/>
        <v>0</v>
      </c>
      <c r="J1278" s="22">
        <f t="shared" si="341"/>
        <v>0</v>
      </c>
      <c r="K1278" s="22">
        <f t="shared" si="342"/>
        <v>0</v>
      </c>
      <c r="L1278" s="22">
        <f t="shared" si="343"/>
        <v>0</v>
      </c>
      <c r="M1278" s="22">
        <f t="shared" si="344"/>
        <v>0</v>
      </c>
      <c r="N1278" s="22">
        <f t="shared" si="345"/>
        <v>0</v>
      </c>
      <c r="O1278" s="22">
        <f t="shared" si="346"/>
        <v>0</v>
      </c>
      <c r="P1278" s="35">
        <f>'Data Entry'!I1278</f>
        <v>0</v>
      </c>
      <c r="Q1278" s="35">
        <f>'Data Entry'!J1278</f>
        <v>0</v>
      </c>
      <c r="R1278" s="35">
        <f>'Data Entry'!K1278</f>
        <v>0</v>
      </c>
      <c r="S1278" s="35">
        <f>'Data Entry'!L1278</f>
        <v>0</v>
      </c>
      <c r="T1278" s="35">
        <f t="shared" si="347"/>
        <v>0</v>
      </c>
      <c r="U1278" s="35">
        <f t="shared" si="348"/>
        <v>0</v>
      </c>
      <c r="V1278" s="35" t="e">
        <f t="shared" si="349"/>
        <v>#DIV/0!</v>
      </c>
      <c r="W1278" s="35" t="e">
        <f t="shared" si="350"/>
        <v>#DIV/0!</v>
      </c>
      <c r="X1278" s="35">
        <f t="shared" si="351"/>
        <v>0</v>
      </c>
      <c r="Y1278" s="35">
        <f t="shared" si="352"/>
        <v>0</v>
      </c>
      <c r="Z1278" s="35">
        <f t="shared" si="353"/>
        <v>0</v>
      </c>
      <c r="AA1278" s="35">
        <f t="shared" si="354"/>
        <v>0</v>
      </c>
      <c r="AB1278" s="21">
        <f>'Data Entry'!S1278</f>
        <v>0</v>
      </c>
      <c r="AC1278" s="21">
        <f>'Data Entry'!T1278</f>
        <v>0</v>
      </c>
      <c r="AD1278" s="21">
        <f>'Data Entry'!U1278</f>
        <v>0</v>
      </c>
      <c r="AE1278" s="21">
        <f t="shared" si="355"/>
        <v>0</v>
      </c>
      <c r="AF1278" s="13">
        <f>'Data Entry'!V1278</f>
        <v>0</v>
      </c>
      <c r="AG1278" s="13">
        <f t="shared" si="356"/>
        <v>0</v>
      </c>
      <c r="AH1278" s="13">
        <f>'Data Entry'!W1278</f>
        <v>0</v>
      </c>
      <c r="AI1278" s="13">
        <f>'Data Entry'!X1278</f>
        <v>0</v>
      </c>
      <c r="AJ1278" s="13">
        <f>'Data Entry'!Y1278</f>
        <v>0</v>
      </c>
      <c r="AK1278" s="13">
        <f>'Data Entry'!Z1278</f>
        <v>0</v>
      </c>
    </row>
    <row r="1279" spans="1:37">
      <c r="A1279" s="34">
        <f>'Data Entry'!A1279</f>
        <v>0</v>
      </c>
      <c r="B1279" s="34">
        <f>'Data Entry'!B1279</f>
        <v>0</v>
      </c>
      <c r="C1279" s="20">
        <f>IF('Data Entry'!C1279="red",1,IF('Data Entry'!C1279="blue",2,0))</f>
        <v>0</v>
      </c>
      <c r="D1279" s="22">
        <f>'Data Entry'!D1279</f>
        <v>0</v>
      </c>
      <c r="E1279" s="22">
        <f>'Data Entry'!E1279</f>
        <v>0</v>
      </c>
      <c r="F1279" s="22">
        <f>'Data Entry'!F1279</f>
        <v>0</v>
      </c>
      <c r="G1279" s="22">
        <f>'Data Entry'!G1279</f>
        <v>0</v>
      </c>
      <c r="H1279" s="22">
        <f>'Data Entry'!H1279</f>
        <v>0</v>
      </c>
      <c r="I1279" s="22">
        <f t="shared" si="340"/>
        <v>0</v>
      </c>
      <c r="J1279" s="22">
        <f t="shared" si="341"/>
        <v>0</v>
      </c>
      <c r="K1279" s="22">
        <f t="shared" si="342"/>
        <v>0</v>
      </c>
      <c r="L1279" s="22">
        <f t="shared" si="343"/>
        <v>0</v>
      </c>
      <c r="M1279" s="22">
        <f t="shared" si="344"/>
        <v>0</v>
      </c>
      <c r="N1279" s="22">
        <f t="shared" si="345"/>
        <v>0</v>
      </c>
      <c r="O1279" s="22">
        <f t="shared" si="346"/>
        <v>0</v>
      </c>
      <c r="P1279" s="35">
        <f>'Data Entry'!I1279</f>
        <v>0</v>
      </c>
      <c r="Q1279" s="35">
        <f>'Data Entry'!J1279</f>
        <v>0</v>
      </c>
      <c r="R1279" s="35">
        <f>'Data Entry'!K1279</f>
        <v>0</v>
      </c>
      <c r="S1279" s="35">
        <f>'Data Entry'!L1279</f>
        <v>0</v>
      </c>
      <c r="T1279" s="35">
        <f t="shared" si="347"/>
        <v>0</v>
      </c>
      <c r="U1279" s="35">
        <f t="shared" si="348"/>
        <v>0</v>
      </c>
      <c r="V1279" s="35" t="e">
        <f t="shared" si="349"/>
        <v>#DIV/0!</v>
      </c>
      <c r="W1279" s="35" t="e">
        <f t="shared" si="350"/>
        <v>#DIV/0!</v>
      </c>
      <c r="X1279" s="35">
        <f t="shared" si="351"/>
        <v>0</v>
      </c>
      <c r="Y1279" s="35">
        <f t="shared" si="352"/>
        <v>0</v>
      </c>
      <c r="Z1279" s="35">
        <f t="shared" si="353"/>
        <v>0</v>
      </c>
      <c r="AA1279" s="35">
        <f t="shared" si="354"/>
        <v>0</v>
      </c>
      <c r="AB1279" s="21">
        <f>'Data Entry'!S1279</f>
        <v>0</v>
      </c>
      <c r="AC1279" s="21">
        <f>'Data Entry'!T1279</f>
        <v>0</v>
      </c>
      <c r="AD1279" s="21">
        <f>'Data Entry'!U1279</f>
        <v>0</v>
      </c>
      <c r="AE1279" s="21">
        <f t="shared" si="355"/>
        <v>0</v>
      </c>
      <c r="AF1279" s="13">
        <f>'Data Entry'!V1279</f>
        <v>0</v>
      </c>
      <c r="AG1279" s="13">
        <f t="shared" si="356"/>
        <v>0</v>
      </c>
      <c r="AH1279" s="13">
        <f>'Data Entry'!W1279</f>
        <v>0</v>
      </c>
      <c r="AI1279" s="13">
        <f>'Data Entry'!X1279</f>
        <v>0</v>
      </c>
      <c r="AJ1279" s="13">
        <f>'Data Entry'!Y1279</f>
        <v>0</v>
      </c>
      <c r="AK1279" s="13">
        <f>'Data Entry'!Z1279</f>
        <v>0</v>
      </c>
    </row>
    <row r="1280" spans="1:37">
      <c r="A1280" s="34">
        <f>'Data Entry'!A1280</f>
        <v>0</v>
      </c>
      <c r="B1280" s="34">
        <f>'Data Entry'!B1280</f>
        <v>0</v>
      </c>
      <c r="C1280" s="20">
        <f>IF('Data Entry'!C1280="red",1,IF('Data Entry'!C1280="blue",2,0))</f>
        <v>0</v>
      </c>
      <c r="D1280" s="22">
        <f>'Data Entry'!D1280</f>
        <v>0</v>
      </c>
      <c r="E1280" s="22">
        <f>'Data Entry'!E1280</f>
        <v>0</v>
      </c>
      <c r="F1280" s="22">
        <f>'Data Entry'!F1280</f>
        <v>0</v>
      </c>
      <c r="G1280" s="22">
        <f>'Data Entry'!G1280</f>
        <v>0</v>
      </c>
      <c r="H1280" s="22">
        <f>'Data Entry'!H1280</f>
        <v>0</v>
      </c>
      <c r="I1280" s="22">
        <f t="shared" si="340"/>
        <v>0</v>
      </c>
      <c r="J1280" s="22">
        <f t="shared" si="341"/>
        <v>0</v>
      </c>
      <c r="K1280" s="22">
        <f t="shared" si="342"/>
        <v>0</v>
      </c>
      <c r="L1280" s="22">
        <f t="shared" si="343"/>
        <v>0</v>
      </c>
      <c r="M1280" s="22">
        <f t="shared" si="344"/>
        <v>0</v>
      </c>
      <c r="N1280" s="22">
        <f t="shared" si="345"/>
        <v>0</v>
      </c>
      <c r="O1280" s="22">
        <f t="shared" si="346"/>
        <v>0</v>
      </c>
      <c r="P1280" s="35">
        <f>'Data Entry'!I1280</f>
        <v>0</v>
      </c>
      <c r="Q1280" s="35">
        <f>'Data Entry'!J1280</f>
        <v>0</v>
      </c>
      <c r="R1280" s="35">
        <f>'Data Entry'!K1280</f>
        <v>0</v>
      </c>
      <c r="S1280" s="35">
        <f>'Data Entry'!L1280</f>
        <v>0</v>
      </c>
      <c r="T1280" s="35">
        <f t="shared" si="347"/>
        <v>0</v>
      </c>
      <c r="U1280" s="35">
        <f t="shared" si="348"/>
        <v>0</v>
      </c>
      <c r="V1280" s="35" t="e">
        <f t="shared" si="349"/>
        <v>#DIV/0!</v>
      </c>
      <c r="W1280" s="35" t="e">
        <f t="shared" si="350"/>
        <v>#DIV/0!</v>
      </c>
      <c r="X1280" s="35">
        <f t="shared" si="351"/>
        <v>0</v>
      </c>
      <c r="Y1280" s="35">
        <f t="shared" si="352"/>
        <v>0</v>
      </c>
      <c r="Z1280" s="35">
        <f t="shared" si="353"/>
        <v>0</v>
      </c>
      <c r="AA1280" s="35">
        <f t="shared" si="354"/>
        <v>0</v>
      </c>
      <c r="AB1280" s="21">
        <f>'Data Entry'!S1280</f>
        <v>0</v>
      </c>
      <c r="AC1280" s="21">
        <f>'Data Entry'!T1280</f>
        <v>0</v>
      </c>
      <c r="AD1280" s="21">
        <f>'Data Entry'!U1280</f>
        <v>0</v>
      </c>
      <c r="AE1280" s="21">
        <f t="shared" si="355"/>
        <v>0</v>
      </c>
      <c r="AF1280" s="13">
        <f>'Data Entry'!V1280</f>
        <v>0</v>
      </c>
      <c r="AG1280" s="13">
        <f t="shared" si="356"/>
        <v>0</v>
      </c>
      <c r="AH1280" s="13">
        <f>'Data Entry'!W1280</f>
        <v>0</v>
      </c>
      <c r="AI1280" s="13">
        <f>'Data Entry'!X1280</f>
        <v>0</v>
      </c>
      <c r="AJ1280" s="13">
        <f>'Data Entry'!Y1280</f>
        <v>0</v>
      </c>
      <c r="AK1280" s="13">
        <f>'Data Entry'!Z1280</f>
        <v>0</v>
      </c>
    </row>
    <row r="1281" spans="1:37">
      <c r="A1281" s="34">
        <f>'Data Entry'!A1281</f>
        <v>0</v>
      </c>
      <c r="B1281" s="34">
        <f>'Data Entry'!B1281</f>
        <v>0</v>
      </c>
      <c r="C1281" s="20">
        <f>IF('Data Entry'!C1281="red",1,IF('Data Entry'!C1281="blue",2,0))</f>
        <v>0</v>
      </c>
      <c r="D1281" s="22">
        <f>'Data Entry'!D1281</f>
        <v>0</v>
      </c>
      <c r="E1281" s="22">
        <f>'Data Entry'!E1281</f>
        <v>0</v>
      </c>
      <c r="F1281" s="22">
        <f>'Data Entry'!F1281</f>
        <v>0</v>
      </c>
      <c r="G1281" s="22">
        <f>'Data Entry'!G1281</f>
        <v>0</v>
      </c>
      <c r="H1281" s="22">
        <f>'Data Entry'!H1281</f>
        <v>0</v>
      </c>
      <c r="I1281" s="22">
        <f t="shared" si="340"/>
        <v>0</v>
      </c>
      <c r="J1281" s="22">
        <f t="shared" si="341"/>
        <v>0</v>
      </c>
      <c r="K1281" s="22">
        <f t="shared" si="342"/>
        <v>0</v>
      </c>
      <c r="L1281" s="22">
        <f t="shared" si="343"/>
        <v>0</v>
      </c>
      <c r="M1281" s="22">
        <f t="shared" si="344"/>
        <v>0</v>
      </c>
      <c r="N1281" s="22">
        <f t="shared" si="345"/>
        <v>0</v>
      </c>
      <c r="O1281" s="22">
        <f t="shared" si="346"/>
        <v>0</v>
      </c>
      <c r="P1281" s="35">
        <f>'Data Entry'!I1281</f>
        <v>0</v>
      </c>
      <c r="Q1281" s="35">
        <f>'Data Entry'!J1281</f>
        <v>0</v>
      </c>
      <c r="R1281" s="35">
        <f>'Data Entry'!K1281</f>
        <v>0</v>
      </c>
      <c r="S1281" s="35">
        <f>'Data Entry'!L1281</f>
        <v>0</v>
      </c>
      <c r="T1281" s="35">
        <f t="shared" si="347"/>
        <v>0</v>
      </c>
      <c r="U1281" s="35">
        <f t="shared" si="348"/>
        <v>0</v>
      </c>
      <c r="V1281" s="35" t="e">
        <f t="shared" si="349"/>
        <v>#DIV/0!</v>
      </c>
      <c r="W1281" s="35" t="e">
        <f t="shared" si="350"/>
        <v>#DIV/0!</v>
      </c>
      <c r="X1281" s="35">
        <f t="shared" si="351"/>
        <v>0</v>
      </c>
      <c r="Y1281" s="35">
        <f t="shared" si="352"/>
        <v>0</v>
      </c>
      <c r="Z1281" s="35">
        <f t="shared" si="353"/>
        <v>0</v>
      </c>
      <c r="AA1281" s="35">
        <f t="shared" si="354"/>
        <v>0</v>
      </c>
      <c r="AB1281" s="21">
        <f>'Data Entry'!S1281</f>
        <v>0</v>
      </c>
      <c r="AC1281" s="21">
        <f>'Data Entry'!T1281</f>
        <v>0</v>
      </c>
      <c r="AD1281" s="21">
        <f>'Data Entry'!U1281</f>
        <v>0</v>
      </c>
      <c r="AE1281" s="21">
        <f t="shared" si="355"/>
        <v>0</v>
      </c>
      <c r="AF1281" s="13">
        <f>'Data Entry'!V1281</f>
        <v>0</v>
      </c>
      <c r="AG1281" s="13">
        <f t="shared" si="356"/>
        <v>0</v>
      </c>
      <c r="AH1281" s="13">
        <f>'Data Entry'!W1281</f>
        <v>0</v>
      </c>
      <c r="AI1281" s="13">
        <f>'Data Entry'!X1281</f>
        <v>0</v>
      </c>
      <c r="AJ1281" s="13">
        <f>'Data Entry'!Y1281</f>
        <v>0</v>
      </c>
      <c r="AK1281" s="13">
        <f>'Data Entry'!Z1281</f>
        <v>0</v>
      </c>
    </row>
    <row r="1282" spans="1:37">
      <c r="A1282" s="34">
        <f>'Data Entry'!A1282</f>
        <v>0</v>
      </c>
      <c r="B1282" s="34">
        <f>'Data Entry'!B1282</f>
        <v>0</v>
      </c>
      <c r="C1282" s="20">
        <f>IF('Data Entry'!C1282="red",1,IF('Data Entry'!C1282="blue",2,0))</f>
        <v>0</v>
      </c>
      <c r="D1282" s="22">
        <f>'Data Entry'!D1282</f>
        <v>0</v>
      </c>
      <c r="E1282" s="22">
        <f>'Data Entry'!E1282</f>
        <v>0</v>
      </c>
      <c r="F1282" s="22">
        <f>'Data Entry'!F1282</f>
        <v>0</v>
      </c>
      <c r="G1282" s="22">
        <f>'Data Entry'!G1282</f>
        <v>0</v>
      </c>
      <c r="H1282" s="22">
        <f>'Data Entry'!H1282</f>
        <v>0</v>
      </c>
      <c r="I1282" s="22">
        <f t="shared" si="340"/>
        <v>0</v>
      </c>
      <c r="J1282" s="22">
        <f t="shared" si="341"/>
        <v>0</v>
      </c>
      <c r="K1282" s="22">
        <f t="shared" si="342"/>
        <v>0</v>
      </c>
      <c r="L1282" s="22">
        <f t="shared" si="343"/>
        <v>0</v>
      </c>
      <c r="M1282" s="22">
        <f t="shared" si="344"/>
        <v>0</v>
      </c>
      <c r="N1282" s="22">
        <f t="shared" si="345"/>
        <v>0</v>
      </c>
      <c r="O1282" s="22">
        <f t="shared" si="346"/>
        <v>0</v>
      </c>
      <c r="P1282" s="35">
        <f>'Data Entry'!I1282</f>
        <v>0</v>
      </c>
      <c r="Q1282" s="35">
        <f>'Data Entry'!J1282</f>
        <v>0</v>
      </c>
      <c r="R1282" s="35">
        <f>'Data Entry'!K1282</f>
        <v>0</v>
      </c>
      <c r="S1282" s="35">
        <f>'Data Entry'!L1282</f>
        <v>0</v>
      </c>
      <c r="T1282" s="35">
        <f t="shared" si="347"/>
        <v>0</v>
      </c>
      <c r="U1282" s="35">
        <f t="shared" si="348"/>
        <v>0</v>
      </c>
      <c r="V1282" s="35" t="e">
        <f t="shared" si="349"/>
        <v>#DIV/0!</v>
      </c>
      <c r="W1282" s="35" t="e">
        <f t="shared" si="350"/>
        <v>#DIV/0!</v>
      </c>
      <c r="X1282" s="35">
        <f t="shared" si="351"/>
        <v>0</v>
      </c>
      <c r="Y1282" s="35">
        <f t="shared" si="352"/>
        <v>0</v>
      </c>
      <c r="Z1282" s="35">
        <f t="shared" si="353"/>
        <v>0</v>
      </c>
      <c r="AA1282" s="35">
        <f t="shared" si="354"/>
        <v>0</v>
      </c>
      <c r="AB1282" s="21">
        <f>'Data Entry'!S1282</f>
        <v>0</v>
      </c>
      <c r="AC1282" s="21">
        <f>'Data Entry'!T1282</f>
        <v>0</v>
      </c>
      <c r="AD1282" s="21">
        <f>'Data Entry'!U1282</f>
        <v>0</v>
      </c>
      <c r="AE1282" s="21">
        <f t="shared" si="355"/>
        <v>0</v>
      </c>
      <c r="AF1282" s="13">
        <f>'Data Entry'!V1282</f>
        <v>0</v>
      </c>
      <c r="AG1282" s="13">
        <f t="shared" si="356"/>
        <v>0</v>
      </c>
      <c r="AH1282" s="13">
        <f>'Data Entry'!W1282</f>
        <v>0</v>
      </c>
      <c r="AI1282" s="13">
        <f>'Data Entry'!X1282</f>
        <v>0</v>
      </c>
      <c r="AJ1282" s="13">
        <f>'Data Entry'!Y1282</f>
        <v>0</v>
      </c>
      <c r="AK1282" s="13">
        <f>'Data Entry'!Z1282</f>
        <v>0</v>
      </c>
    </row>
    <row r="1283" spans="1:37">
      <c r="A1283" s="34">
        <f>'Data Entry'!A1283</f>
        <v>0</v>
      </c>
      <c r="B1283" s="34">
        <f>'Data Entry'!B1283</f>
        <v>0</v>
      </c>
      <c r="C1283" s="20">
        <f>IF('Data Entry'!C1283="red",1,IF('Data Entry'!C1283="blue",2,0))</f>
        <v>0</v>
      </c>
      <c r="D1283" s="22">
        <f>'Data Entry'!D1283</f>
        <v>0</v>
      </c>
      <c r="E1283" s="22">
        <f>'Data Entry'!E1283</f>
        <v>0</v>
      </c>
      <c r="F1283" s="22">
        <f>'Data Entry'!F1283</f>
        <v>0</v>
      </c>
      <c r="G1283" s="22">
        <f>'Data Entry'!G1283</f>
        <v>0</v>
      </c>
      <c r="H1283" s="22">
        <f>'Data Entry'!H1283</f>
        <v>0</v>
      </c>
      <c r="I1283" s="22">
        <f t="shared" si="340"/>
        <v>0</v>
      </c>
      <c r="J1283" s="22">
        <f t="shared" si="341"/>
        <v>0</v>
      </c>
      <c r="K1283" s="22">
        <f t="shared" si="342"/>
        <v>0</v>
      </c>
      <c r="L1283" s="22">
        <f t="shared" si="343"/>
        <v>0</v>
      </c>
      <c r="M1283" s="22">
        <f t="shared" si="344"/>
        <v>0</v>
      </c>
      <c r="N1283" s="22">
        <f t="shared" si="345"/>
        <v>0</v>
      </c>
      <c r="O1283" s="22">
        <f t="shared" si="346"/>
        <v>0</v>
      </c>
      <c r="P1283" s="35">
        <f>'Data Entry'!I1283</f>
        <v>0</v>
      </c>
      <c r="Q1283" s="35">
        <f>'Data Entry'!J1283</f>
        <v>0</v>
      </c>
      <c r="R1283" s="35">
        <f>'Data Entry'!K1283</f>
        <v>0</v>
      </c>
      <c r="S1283" s="35">
        <f>'Data Entry'!L1283</f>
        <v>0</v>
      </c>
      <c r="T1283" s="35">
        <f t="shared" si="347"/>
        <v>0</v>
      </c>
      <c r="U1283" s="35">
        <f t="shared" si="348"/>
        <v>0</v>
      </c>
      <c r="V1283" s="35" t="e">
        <f t="shared" si="349"/>
        <v>#DIV/0!</v>
      </c>
      <c r="W1283" s="35" t="e">
        <f t="shared" si="350"/>
        <v>#DIV/0!</v>
      </c>
      <c r="X1283" s="35">
        <f t="shared" si="351"/>
        <v>0</v>
      </c>
      <c r="Y1283" s="35">
        <f t="shared" si="352"/>
        <v>0</v>
      </c>
      <c r="Z1283" s="35">
        <f t="shared" si="353"/>
        <v>0</v>
      </c>
      <c r="AA1283" s="35">
        <f t="shared" si="354"/>
        <v>0</v>
      </c>
      <c r="AB1283" s="21">
        <f>'Data Entry'!S1283</f>
        <v>0</v>
      </c>
      <c r="AC1283" s="21">
        <f>'Data Entry'!T1283</f>
        <v>0</v>
      </c>
      <c r="AD1283" s="21">
        <f>'Data Entry'!U1283</f>
        <v>0</v>
      </c>
      <c r="AE1283" s="21">
        <f t="shared" si="355"/>
        <v>0</v>
      </c>
      <c r="AF1283" s="13">
        <f>'Data Entry'!V1283</f>
        <v>0</v>
      </c>
      <c r="AG1283" s="13">
        <f t="shared" si="356"/>
        <v>0</v>
      </c>
      <c r="AH1283" s="13">
        <f>'Data Entry'!W1283</f>
        <v>0</v>
      </c>
      <c r="AI1283" s="13">
        <f>'Data Entry'!X1283</f>
        <v>0</v>
      </c>
      <c r="AJ1283" s="13">
        <f>'Data Entry'!Y1283</f>
        <v>0</v>
      </c>
      <c r="AK1283" s="13">
        <f>'Data Entry'!Z1283</f>
        <v>0</v>
      </c>
    </row>
    <row r="1284" spans="1:37">
      <c r="A1284" s="34">
        <f>'Data Entry'!A1284</f>
        <v>0</v>
      </c>
      <c r="B1284" s="34">
        <f>'Data Entry'!B1284</f>
        <v>0</v>
      </c>
      <c r="C1284" s="20">
        <f>IF('Data Entry'!C1284="red",1,IF('Data Entry'!C1284="blue",2,0))</f>
        <v>0</v>
      </c>
      <c r="D1284" s="22">
        <f>'Data Entry'!D1284</f>
        <v>0</v>
      </c>
      <c r="E1284" s="22">
        <f>'Data Entry'!E1284</f>
        <v>0</v>
      </c>
      <c r="F1284" s="22">
        <f>'Data Entry'!F1284</f>
        <v>0</v>
      </c>
      <c r="G1284" s="22">
        <f>'Data Entry'!G1284</f>
        <v>0</v>
      </c>
      <c r="H1284" s="22">
        <f>'Data Entry'!H1284</f>
        <v>0</v>
      </c>
      <c r="I1284" s="22">
        <f t="shared" si="340"/>
        <v>0</v>
      </c>
      <c r="J1284" s="22">
        <f t="shared" si="341"/>
        <v>0</v>
      </c>
      <c r="K1284" s="22">
        <f t="shared" si="342"/>
        <v>0</v>
      </c>
      <c r="L1284" s="22">
        <f t="shared" si="343"/>
        <v>0</v>
      </c>
      <c r="M1284" s="22">
        <f t="shared" si="344"/>
        <v>0</v>
      </c>
      <c r="N1284" s="22">
        <f t="shared" si="345"/>
        <v>0</v>
      </c>
      <c r="O1284" s="22">
        <f t="shared" si="346"/>
        <v>0</v>
      </c>
      <c r="P1284" s="35">
        <f>'Data Entry'!I1284</f>
        <v>0</v>
      </c>
      <c r="Q1284" s="35">
        <f>'Data Entry'!J1284</f>
        <v>0</v>
      </c>
      <c r="R1284" s="35">
        <f>'Data Entry'!K1284</f>
        <v>0</v>
      </c>
      <c r="S1284" s="35">
        <f>'Data Entry'!L1284</f>
        <v>0</v>
      </c>
      <c r="T1284" s="35">
        <f t="shared" si="347"/>
        <v>0</v>
      </c>
      <c r="U1284" s="35">
        <f t="shared" si="348"/>
        <v>0</v>
      </c>
      <c r="V1284" s="35" t="e">
        <f t="shared" si="349"/>
        <v>#DIV/0!</v>
      </c>
      <c r="W1284" s="35" t="e">
        <f t="shared" si="350"/>
        <v>#DIV/0!</v>
      </c>
      <c r="X1284" s="35">
        <f t="shared" si="351"/>
        <v>0</v>
      </c>
      <c r="Y1284" s="35">
        <f t="shared" si="352"/>
        <v>0</v>
      </c>
      <c r="Z1284" s="35">
        <f t="shared" si="353"/>
        <v>0</v>
      </c>
      <c r="AA1284" s="35">
        <f t="shared" si="354"/>
        <v>0</v>
      </c>
      <c r="AB1284" s="21">
        <f>'Data Entry'!S1284</f>
        <v>0</v>
      </c>
      <c r="AC1284" s="21">
        <f>'Data Entry'!T1284</f>
        <v>0</v>
      </c>
      <c r="AD1284" s="21">
        <f>'Data Entry'!U1284</f>
        <v>0</v>
      </c>
      <c r="AE1284" s="21">
        <f t="shared" si="355"/>
        <v>0</v>
      </c>
      <c r="AF1284" s="13">
        <f>'Data Entry'!V1284</f>
        <v>0</v>
      </c>
      <c r="AG1284" s="13">
        <f t="shared" si="356"/>
        <v>0</v>
      </c>
      <c r="AH1284" s="13">
        <f>'Data Entry'!W1284</f>
        <v>0</v>
      </c>
      <c r="AI1284" s="13">
        <f>'Data Entry'!X1284</f>
        <v>0</v>
      </c>
      <c r="AJ1284" s="13">
        <f>'Data Entry'!Y1284</f>
        <v>0</v>
      </c>
      <c r="AK1284" s="13">
        <f>'Data Entry'!Z1284</f>
        <v>0</v>
      </c>
    </row>
    <row r="1285" spans="1:37">
      <c r="A1285" s="34">
        <f>'Data Entry'!A1285</f>
        <v>0</v>
      </c>
      <c r="B1285" s="34">
        <f>'Data Entry'!B1285</f>
        <v>0</v>
      </c>
      <c r="C1285" s="20">
        <f>IF('Data Entry'!C1285="red",1,IF('Data Entry'!C1285="blue",2,0))</f>
        <v>0</v>
      </c>
      <c r="D1285" s="22">
        <f>'Data Entry'!D1285</f>
        <v>0</v>
      </c>
      <c r="E1285" s="22">
        <f>'Data Entry'!E1285</f>
        <v>0</v>
      </c>
      <c r="F1285" s="22">
        <f>'Data Entry'!F1285</f>
        <v>0</v>
      </c>
      <c r="G1285" s="22">
        <f>'Data Entry'!G1285</f>
        <v>0</v>
      </c>
      <c r="H1285" s="22">
        <f>'Data Entry'!H1285</f>
        <v>0</v>
      </c>
      <c r="I1285" s="22">
        <f t="shared" si="340"/>
        <v>0</v>
      </c>
      <c r="J1285" s="22">
        <f t="shared" si="341"/>
        <v>0</v>
      </c>
      <c r="K1285" s="22">
        <f t="shared" si="342"/>
        <v>0</v>
      </c>
      <c r="L1285" s="22">
        <f t="shared" si="343"/>
        <v>0</v>
      </c>
      <c r="M1285" s="22">
        <f t="shared" si="344"/>
        <v>0</v>
      </c>
      <c r="N1285" s="22">
        <f t="shared" si="345"/>
        <v>0</v>
      </c>
      <c r="O1285" s="22">
        <f t="shared" si="346"/>
        <v>0</v>
      </c>
      <c r="P1285" s="35">
        <f>'Data Entry'!I1285</f>
        <v>0</v>
      </c>
      <c r="Q1285" s="35">
        <f>'Data Entry'!J1285</f>
        <v>0</v>
      </c>
      <c r="R1285" s="35">
        <f>'Data Entry'!K1285</f>
        <v>0</v>
      </c>
      <c r="S1285" s="35">
        <f>'Data Entry'!L1285</f>
        <v>0</v>
      </c>
      <c r="T1285" s="35">
        <f t="shared" si="347"/>
        <v>0</v>
      </c>
      <c r="U1285" s="35">
        <f t="shared" si="348"/>
        <v>0</v>
      </c>
      <c r="V1285" s="35" t="e">
        <f t="shared" si="349"/>
        <v>#DIV/0!</v>
      </c>
      <c r="W1285" s="35" t="e">
        <f t="shared" si="350"/>
        <v>#DIV/0!</v>
      </c>
      <c r="X1285" s="35">
        <f t="shared" si="351"/>
        <v>0</v>
      </c>
      <c r="Y1285" s="35">
        <f t="shared" si="352"/>
        <v>0</v>
      </c>
      <c r="Z1285" s="35">
        <f t="shared" si="353"/>
        <v>0</v>
      </c>
      <c r="AA1285" s="35">
        <f t="shared" si="354"/>
        <v>0</v>
      </c>
      <c r="AB1285" s="21">
        <f>'Data Entry'!S1285</f>
        <v>0</v>
      </c>
      <c r="AC1285" s="21">
        <f>'Data Entry'!T1285</f>
        <v>0</v>
      </c>
      <c r="AD1285" s="21">
        <f>'Data Entry'!U1285</f>
        <v>0</v>
      </c>
      <c r="AE1285" s="21">
        <f t="shared" si="355"/>
        <v>0</v>
      </c>
      <c r="AF1285" s="13">
        <f>'Data Entry'!V1285</f>
        <v>0</v>
      </c>
      <c r="AG1285" s="13">
        <f t="shared" si="356"/>
        <v>0</v>
      </c>
      <c r="AH1285" s="13">
        <f>'Data Entry'!W1285</f>
        <v>0</v>
      </c>
      <c r="AI1285" s="13">
        <f>'Data Entry'!X1285</f>
        <v>0</v>
      </c>
      <c r="AJ1285" s="13">
        <f>'Data Entry'!Y1285</f>
        <v>0</v>
      </c>
      <c r="AK1285" s="13">
        <f>'Data Entry'!Z1285</f>
        <v>0</v>
      </c>
    </row>
    <row r="1286" spans="1:37">
      <c r="A1286" s="34">
        <f>'Data Entry'!A1286</f>
        <v>0</v>
      </c>
      <c r="B1286" s="34">
        <f>'Data Entry'!B1286</f>
        <v>0</v>
      </c>
      <c r="C1286" s="20">
        <f>IF('Data Entry'!C1286="red",1,IF('Data Entry'!C1286="blue",2,0))</f>
        <v>0</v>
      </c>
      <c r="D1286" s="22">
        <f>'Data Entry'!D1286</f>
        <v>0</v>
      </c>
      <c r="E1286" s="22">
        <f>'Data Entry'!E1286</f>
        <v>0</v>
      </c>
      <c r="F1286" s="22">
        <f>'Data Entry'!F1286</f>
        <v>0</v>
      </c>
      <c r="G1286" s="22">
        <f>'Data Entry'!G1286</f>
        <v>0</v>
      </c>
      <c r="H1286" s="22">
        <f>'Data Entry'!H1286</f>
        <v>0</v>
      </c>
      <c r="I1286" s="22">
        <f t="shared" si="340"/>
        <v>0</v>
      </c>
      <c r="J1286" s="22">
        <f t="shared" si="341"/>
        <v>0</v>
      </c>
      <c r="K1286" s="22">
        <f t="shared" si="342"/>
        <v>0</v>
      </c>
      <c r="L1286" s="22">
        <f t="shared" si="343"/>
        <v>0</v>
      </c>
      <c r="M1286" s="22">
        <f t="shared" si="344"/>
        <v>0</v>
      </c>
      <c r="N1286" s="22">
        <f t="shared" si="345"/>
        <v>0</v>
      </c>
      <c r="O1286" s="22">
        <f t="shared" si="346"/>
        <v>0</v>
      </c>
      <c r="P1286" s="35">
        <f>'Data Entry'!I1286</f>
        <v>0</v>
      </c>
      <c r="Q1286" s="35">
        <f>'Data Entry'!J1286</f>
        <v>0</v>
      </c>
      <c r="R1286" s="35">
        <f>'Data Entry'!K1286</f>
        <v>0</v>
      </c>
      <c r="S1286" s="35">
        <f>'Data Entry'!L1286</f>
        <v>0</v>
      </c>
      <c r="T1286" s="35">
        <f t="shared" si="347"/>
        <v>0</v>
      </c>
      <c r="U1286" s="35">
        <f t="shared" si="348"/>
        <v>0</v>
      </c>
      <c r="V1286" s="35" t="e">
        <f t="shared" si="349"/>
        <v>#DIV/0!</v>
      </c>
      <c r="W1286" s="35" t="e">
        <f t="shared" si="350"/>
        <v>#DIV/0!</v>
      </c>
      <c r="X1286" s="35">
        <f t="shared" si="351"/>
        <v>0</v>
      </c>
      <c r="Y1286" s="35">
        <f t="shared" si="352"/>
        <v>0</v>
      </c>
      <c r="Z1286" s="35">
        <f t="shared" si="353"/>
        <v>0</v>
      </c>
      <c r="AA1286" s="35">
        <f t="shared" si="354"/>
        <v>0</v>
      </c>
      <c r="AB1286" s="21">
        <f>'Data Entry'!S1286</f>
        <v>0</v>
      </c>
      <c r="AC1286" s="21">
        <f>'Data Entry'!T1286</f>
        <v>0</v>
      </c>
      <c r="AD1286" s="21">
        <f>'Data Entry'!U1286</f>
        <v>0</v>
      </c>
      <c r="AE1286" s="21">
        <f t="shared" si="355"/>
        <v>0</v>
      </c>
      <c r="AF1286" s="13">
        <f>'Data Entry'!V1286</f>
        <v>0</v>
      </c>
      <c r="AG1286" s="13">
        <f t="shared" si="356"/>
        <v>0</v>
      </c>
      <c r="AH1286" s="13">
        <f>'Data Entry'!W1286</f>
        <v>0</v>
      </c>
      <c r="AI1286" s="13">
        <f>'Data Entry'!X1286</f>
        <v>0</v>
      </c>
      <c r="AJ1286" s="13">
        <f>'Data Entry'!Y1286</f>
        <v>0</v>
      </c>
      <c r="AK1286" s="13">
        <f>'Data Entry'!Z1286</f>
        <v>0</v>
      </c>
    </row>
    <row r="1287" spans="1:37">
      <c r="A1287" s="34">
        <f>'Data Entry'!A1287</f>
        <v>0</v>
      </c>
      <c r="B1287" s="34">
        <f>'Data Entry'!B1287</f>
        <v>0</v>
      </c>
      <c r="C1287" s="20">
        <f>IF('Data Entry'!C1287="red",1,IF('Data Entry'!C1287="blue",2,0))</f>
        <v>0</v>
      </c>
      <c r="D1287" s="22">
        <f>'Data Entry'!D1287</f>
        <v>0</v>
      </c>
      <c r="E1287" s="22">
        <f>'Data Entry'!E1287</f>
        <v>0</v>
      </c>
      <c r="F1287" s="22">
        <f>'Data Entry'!F1287</f>
        <v>0</v>
      </c>
      <c r="G1287" s="22">
        <f>'Data Entry'!G1287</f>
        <v>0</v>
      </c>
      <c r="H1287" s="22">
        <f>'Data Entry'!H1287</f>
        <v>0</v>
      </c>
      <c r="I1287" s="22">
        <f t="shared" si="340"/>
        <v>0</v>
      </c>
      <c r="J1287" s="22">
        <f t="shared" si="341"/>
        <v>0</v>
      </c>
      <c r="K1287" s="22">
        <f t="shared" si="342"/>
        <v>0</v>
      </c>
      <c r="L1287" s="22">
        <f t="shared" si="343"/>
        <v>0</v>
      </c>
      <c r="M1287" s="22">
        <f t="shared" si="344"/>
        <v>0</v>
      </c>
      <c r="N1287" s="22">
        <f t="shared" si="345"/>
        <v>0</v>
      </c>
      <c r="O1287" s="22">
        <f t="shared" si="346"/>
        <v>0</v>
      </c>
      <c r="P1287" s="35">
        <f>'Data Entry'!I1287</f>
        <v>0</v>
      </c>
      <c r="Q1287" s="35">
        <f>'Data Entry'!J1287</f>
        <v>0</v>
      </c>
      <c r="R1287" s="35">
        <f>'Data Entry'!K1287</f>
        <v>0</v>
      </c>
      <c r="S1287" s="35">
        <f>'Data Entry'!L1287</f>
        <v>0</v>
      </c>
      <c r="T1287" s="35">
        <f t="shared" si="347"/>
        <v>0</v>
      </c>
      <c r="U1287" s="35">
        <f t="shared" si="348"/>
        <v>0</v>
      </c>
      <c r="V1287" s="35" t="e">
        <f t="shared" si="349"/>
        <v>#DIV/0!</v>
      </c>
      <c r="W1287" s="35" t="e">
        <f t="shared" si="350"/>
        <v>#DIV/0!</v>
      </c>
      <c r="X1287" s="35">
        <f t="shared" si="351"/>
        <v>0</v>
      </c>
      <c r="Y1287" s="35">
        <f t="shared" si="352"/>
        <v>0</v>
      </c>
      <c r="Z1287" s="35">
        <f t="shared" si="353"/>
        <v>0</v>
      </c>
      <c r="AA1287" s="35">
        <f t="shared" si="354"/>
        <v>0</v>
      </c>
      <c r="AB1287" s="21">
        <f>'Data Entry'!S1287</f>
        <v>0</v>
      </c>
      <c r="AC1287" s="21">
        <f>'Data Entry'!T1287</f>
        <v>0</v>
      </c>
      <c r="AD1287" s="21">
        <f>'Data Entry'!U1287</f>
        <v>0</v>
      </c>
      <c r="AE1287" s="21">
        <f t="shared" si="355"/>
        <v>0</v>
      </c>
      <c r="AF1287" s="13">
        <f>'Data Entry'!V1287</f>
        <v>0</v>
      </c>
      <c r="AG1287" s="13">
        <f t="shared" si="356"/>
        <v>0</v>
      </c>
      <c r="AH1287" s="13">
        <f>'Data Entry'!W1287</f>
        <v>0</v>
      </c>
      <c r="AI1287" s="13">
        <f>'Data Entry'!X1287</f>
        <v>0</v>
      </c>
      <c r="AJ1287" s="13">
        <f>'Data Entry'!Y1287</f>
        <v>0</v>
      </c>
      <c r="AK1287" s="13">
        <f>'Data Entry'!Z1287</f>
        <v>0</v>
      </c>
    </row>
    <row r="1288" spans="1:37">
      <c r="A1288" s="34">
        <f>'Data Entry'!A1288</f>
        <v>0</v>
      </c>
      <c r="B1288" s="34">
        <f>'Data Entry'!B1288</f>
        <v>0</v>
      </c>
      <c r="C1288" s="20">
        <f>IF('Data Entry'!C1288="red",1,IF('Data Entry'!C1288="blue",2,0))</f>
        <v>0</v>
      </c>
      <c r="D1288" s="22">
        <f>'Data Entry'!D1288</f>
        <v>0</v>
      </c>
      <c r="E1288" s="22">
        <f>'Data Entry'!E1288</f>
        <v>0</v>
      </c>
      <c r="F1288" s="22">
        <f>'Data Entry'!F1288</f>
        <v>0</v>
      </c>
      <c r="G1288" s="22">
        <f>'Data Entry'!G1288</f>
        <v>0</v>
      </c>
      <c r="H1288" s="22">
        <f>'Data Entry'!H1288</f>
        <v>0</v>
      </c>
      <c r="I1288" s="22">
        <f t="shared" si="340"/>
        <v>0</v>
      </c>
      <c r="J1288" s="22">
        <f t="shared" si="341"/>
        <v>0</v>
      </c>
      <c r="K1288" s="22">
        <f t="shared" si="342"/>
        <v>0</v>
      </c>
      <c r="L1288" s="22">
        <f t="shared" si="343"/>
        <v>0</v>
      </c>
      <c r="M1288" s="22">
        <f t="shared" si="344"/>
        <v>0</v>
      </c>
      <c r="N1288" s="22">
        <f t="shared" si="345"/>
        <v>0</v>
      </c>
      <c r="O1288" s="22">
        <f t="shared" si="346"/>
        <v>0</v>
      </c>
      <c r="P1288" s="35">
        <f>'Data Entry'!I1288</f>
        <v>0</v>
      </c>
      <c r="Q1288" s="35">
        <f>'Data Entry'!J1288</f>
        <v>0</v>
      </c>
      <c r="R1288" s="35">
        <f>'Data Entry'!K1288</f>
        <v>0</v>
      </c>
      <c r="S1288" s="35">
        <f>'Data Entry'!L1288</f>
        <v>0</v>
      </c>
      <c r="T1288" s="35">
        <f t="shared" si="347"/>
        <v>0</v>
      </c>
      <c r="U1288" s="35">
        <f t="shared" si="348"/>
        <v>0</v>
      </c>
      <c r="V1288" s="35" t="e">
        <f t="shared" si="349"/>
        <v>#DIV/0!</v>
      </c>
      <c r="W1288" s="35" t="e">
        <f t="shared" si="350"/>
        <v>#DIV/0!</v>
      </c>
      <c r="X1288" s="35">
        <f t="shared" si="351"/>
        <v>0</v>
      </c>
      <c r="Y1288" s="35">
        <f t="shared" si="352"/>
        <v>0</v>
      </c>
      <c r="Z1288" s="35">
        <f t="shared" si="353"/>
        <v>0</v>
      </c>
      <c r="AA1288" s="35">
        <f t="shared" si="354"/>
        <v>0</v>
      </c>
      <c r="AB1288" s="21">
        <f>'Data Entry'!S1288</f>
        <v>0</v>
      </c>
      <c r="AC1288" s="21">
        <f>'Data Entry'!T1288</f>
        <v>0</v>
      </c>
      <c r="AD1288" s="21">
        <f>'Data Entry'!U1288</f>
        <v>0</v>
      </c>
      <c r="AE1288" s="21">
        <f t="shared" si="355"/>
        <v>0</v>
      </c>
      <c r="AF1288" s="13">
        <f>'Data Entry'!V1288</f>
        <v>0</v>
      </c>
      <c r="AG1288" s="13">
        <f t="shared" si="356"/>
        <v>0</v>
      </c>
      <c r="AH1288" s="13">
        <f>'Data Entry'!W1288</f>
        <v>0</v>
      </c>
      <c r="AI1288" s="13">
        <f>'Data Entry'!X1288</f>
        <v>0</v>
      </c>
      <c r="AJ1288" s="13">
        <f>'Data Entry'!Y1288</f>
        <v>0</v>
      </c>
      <c r="AK1288" s="13">
        <f>'Data Entry'!Z1288</f>
        <v>0</v>
      </c>
    </row>
    <row r="1289" spans="1:37">
      <c r="A1289" s="34">
        <f>'Data Entry'!A1289</f>
        <v>0</v>
      </c>
      <c r="B1289" s="34">
        <f>'Data Entry'!B1289</f>
        <v>0</v>
      </c>
      <c r="C1289" s="20">
        <f>IF('Data Entry'!C1289="red",1,IF('Data Entry'!C1289="blue",2,0))</f>
        <v>0</v>
      </c>
      <c r="D1289" s="22">
        <f>'Data Entry'!D1289</f>
        <v>0</v>
      </c>
      <c r="E1289" s="22">
        <f>'Data Entry'!E1289</f>
        <v>0</v>
      </c>
      <c r="F1289" s="22">
        <f>'Data Entry'!F1289</f>
        <v>0</v>
      </c>
      <c r="G1289" s="22">
        <f>'Data Entry'!G1289</f>
        <v>0</v>
      </c>
      <c r="H1289" s="22">
        <f>'Data Entry'!H1289</f>
        <v>0</v>
      </c>
      <c r="I1289" s="22">
        <f t="shared" si="340"/>
        <v>0</v>
      </c>
      <c r="J1289" s="22">
        <f t="shared" si="341"/>
        <v>0</v>
      </c>
      <c r="K1289" s="22">
        <f t="shared" si="342"/>
        <v>0</v>
      </c>
      <c r="L1289" s="22">
        <f t="shared" si="343"/>
        <v>0</v>
      </c>
      <c r="M1289" s="22">
        <f t="shared" si="344"/>
        <v>0</v>
      </c>
      <c r="N1289" s="22">
        <f t="shared" si="345"/>
        <v>0</v>
      </c>
      <c r="O1289" s="22">
        <f t="shared" si="346"/>
        <v>0</v>
      </c>
      <c r="P1289" s="35">
        <f>'Data Entry'!I1289</f>
        <v>0</v>
      </c>
      <c r="Q1289" s="35">
        <f>'Data Entry'!J1289</f>
        <v>0</v>
      </c>
      <c r="R1289" s="35">
        <f>'Data Entry'!K1289</f>
        <v>0</v>
      </c>
      <c r="S1289" s="35">
        <f>'Data Entry'!L1289</f>
        <v>0</v>
      </c>
      <c r="T1289" s="35">
        <f t="shared" si="347"/>
        <v>0</v>
      </c>
      <c r="U1289" s="35">
        <f t="shared" si="348"/>
        <v>0</v>
      </c>
      <c r="V1289" s="35" t="e">
        <f t="shared" si="349"/>
        <v>#DIV/0!</v>
      </c>
      <c r="W1289" s="35" t="e">
        <f t="shared" si="350"/>
        <v>#DIV/0!</v>
      </c>
      <c r="X1289" s="35">
        <f t="shared" si="351"/>
        <v>0</v>
      </c>
      <c r="Y1289" s="35">
        <f t="shared" si="352"/>
        <v>0</v>
      </c>
      <c r="Z1289" s="35">
        <f t="shared" si="353"/>
        <v>0</v>
      </c>
      <c r="AA1289" s="35">
        <f t="shared" si="354"/>
        <v>0</v>
      </c>
      <c r="AB1289" s="21">
        <f>'Data Entry'!S1289</f>
        <v>0</v>
      </c>
      <c r="AC1289" s="21">
        <f>'Data Entry'!T1289</f>
        <v>0</v>
      </c>
      <c r="AD1289" s="21">
        <f>'Data Entry'!U1289</f>
        <v>0</v>
      </c>
      <c r="AE1289" s="21">
        <f t="shared" si="355"/>
        <v>0</v>
      </c>
      <c r="AF1289" s="13">
        <f>'Data Entry'!V1289</f>
        <v>0</v>
      </c>
      <c r="AG1289" s="13">
        <f t="shared" si="356"/>
        <v>0</v>
      </c>
      <c r="AH1289" s="13">
        <f>'Data Entry'!W1289</f>
        <v>0</v>
      </c>
      <c r="AI1289" s="13">
        <f>'Data Entry'!X1289</f>
        <v>0</v>
      </c>
      <c r="AJ1289" s="13">
        <f>'Data Entry'!Y1289</f>
        <v>0</v>
      </c>
      <c r="AK1289" s="13">
        <f>'Data Entry'!Z1289</f>
        <v>0</v>
      </c>
    </row>
    <row r="1290" spans="1:37">
      <c r="A1290" s="34">
        <f>'Data Entry'!A1290</f>
        <v>0</v>
      </c>
      <c r="B1290" s="34">
        <f>'Data Entry'!B1290</f>
        <v>0</v>
      </c>
      <c r="C1290" s="20">
        <f>IF('Data Entry'!C1290="red",1,IF('Data Entry'!C1290="blue",2,0))</f>
        <v>0</v>
      </c>
      <c r="D1290" s="22">
        <f>'Data Entry'!D1290</f>
        <v>0</v>
      </c>
      <c r="E1290" s="22">
        <f>'Data Entry'!E1290</f>
        <v>0</v>
      </c>
      <c r="F1290" s="22">
        <f>'Data Entry'!F1290</f>
        <v>0</v>
      </c>
      <c r="G1290" s="22">
        <f>'Data Entry'!G1290</f>
        <v>0</v>
      </c>
      <c r="H1290" s="22">
        <f>'Data Entry'!H1290</f>
        <v>0</v>
      </c>
      <c r="I1290" s="22">
        <f t="shared" si="340"/>
        <v>0</v>
      </c>
      <c r="J1290" s="22">
        <f t="shared" si="341"/>
        <v>0</v>
      </c>
      <c r="K1290" s="22">
        <f t="shared" si="342"/>
        <v>0</v>
      </c>
      <c r="L1290" s="22">
        <f t="shared" si="343"/>
        <v>0</v>
      </c>
      <c r="M1290" s="22">
        <f t="shared" si="344"/>
        <v>0</v>
      </c>
      <c r="N1290" s="22">
        <f t="shared" si="345"/>
        <v>0</v>
      </c>
      <c r="O1290" s="22">
        <f t="shared" si="346"/>
        <v>0</v>
      </c>
      <c r="P1290" s="35">
        <f>'Data Entry'!I1290</f>
        <v>0</v>
      </c>
      <c r="Q1290" s="35">
        <f>'Data Entry'!J1290</f>
        <v>0</v>
      </c>
      <c r="R1290" s="35">
        <f>'Data Entry'!K1290</f>
        <v>0</v>
      </c>
      <c r="S1290" s="35">
        <f>'Data Entry'!L1290</f>
        <v>0</v>
      </c>
      <c r="T1290" s="35">
        <f t="shared" si="347"/>
        <v>0</v>
      </c>
      <c r="U1290" s="35">
        <f t="shared" si="348"/>
        <v>0</v>
      </c>
      <c r="V1290" s="35" t="e">
        <f t="shared" si="349"/>
        <v>#DIV/0!</v>
      </c>
      <c r="W1290" s="35" t="e">
        <f t="shared" si="350"/>
        <v>#DIV/0!</v>
      </c>
      <c r="X1290" s="35">
        <f t="shared" si="351"/>
        <v>0</v>
      </c>
      <c r="Y1290" s="35">
        <f t="shared" si="352"/>
        <v>0</v>
      </c>
      <c r="Z1290" s="35">
        <f t="shared" si="353"/>
        <v>0</v>
      </c>
      <c r="AA1290" s="35">
        <f t="shared" si="354"/>
        <v>0</v>
      </c>
      <c r="AB1290" s="21">
        <f>'Data Entry'!S1290</f>
        <v>0</v>
      </c>
      <c r="AC1290" s="21">
        <f>'Data Entry'!T1290</f>
        <v>0</v>
      </c>
      <c r="AD1290" s="21">
        <f>'Data Entry'!U1290</f>
        <v>0</v>
      </c>
      <c r="AE1290" s="21">
        <f t="shared" si="355"/>
        <v>0</v>
      </c>
      <c r="AF1290" s="13">
        <f>'Data Entry'!V1290</f>
        <v>0</v>
      </c>
      <c r="AG1290" s="13">
        <f t="shared" si="356"/>
        <v>0</v>
      </c>
      <c r="AH1290" s="13">
        <f>'Data Entry'!W1290</f>
        <v>0</v>
      </c>
      <c r="AI1290" s="13">
        <f>'Data Entry'!X1290</f>
        <v>0</v>
      </c>
      <c r="AJ1290" s="13">
        <f>'Data Entry'!Y1290</f>
        <v>0</v>
      </c>
      <c r="AK1290" s="13">
        <f>'Data Entry'!Z1290</f>
        <v>0</v>
      </c>
    </row>
    <row r="1291" spans="1:37">
      <c r="A1291" s="34">
        <f>'Data Entry'!A1291</f>
        <v>0</v>
      </c>
      <c r="B1291" s="34">
        <f>'Data Entry'!B1291</f>
        <v>0</v>
      </c>
      <c r="C1291" s="20">
        <f>IF('Data Entry'!C1291="red",1,IF('Data Entry'!C1291="blue",2,0))</f>
        <v>0</v>
      </c>
      <c r="D1291" s="22">
        <f>'Data Entry'!D1291</f>
        <v>0</v>
      </c>
      <c r="E1291" s="22">
        <f>'Data Entry'!E1291</f>
        <v>0</v>
      </c>
      <c r="F1291" s="22">
        <f>'Data Entry'!F1291</f>
        <v>0</v>
      </c>
      <c r="G1291" s="22">
        <f>'Data Entry'!G1291</f>
        <v>0</v>
      </c>
      <c r="H1291" s="22">
        <f>'Data Entry'!H1291</f>
        <v>0</v>
      </c>
      <c r="I1291" s="22">
        <f t="shared" si="340"/>
        <v>0</v>
      </c>
      <c r="J1291" s="22">
        <f t="shared" si="341"/>
        <v>0</v>
      </c>
      <c r="K1291" s="22">
        <f t="shared" si="342"/>
        <v>0</v>
      </c>
      <c r="L1291" s="22">
        <f t="shared" si="343"/>
        <v>0</v>
      </c>
      <c r="M1291" s="22">
        <f t="shared" si="344"/>
        <v>0</v>
      </c>
      <c r="N1291" s="22">
        <f t="shared" si="345"/>
        <v>0</v>
      </c>
      <c r="O1291" s="22">
        <f t="shared" si="346"/>
        <v>0</v>
      </c>
      <c r="P1291" s="35">
        <f>'Data Entry'!I1291</f>
        <v>0</v>
      </c>
      <c r="Q1291" s="35">
        <f>'Data Entry'!J1291</f>
        <v>0</v>
      </c>
      <c r="R1291" s="35">
        <f>'Data Entry'!K1291</f>
        <v>0</v>
      </c>
      <c r="S1291" s="35">
        <f>'Data Entry'!L1291</f>
        <v>0</v>
      </c>
      <c r="T1291" s="35">
        <f t="shared" si="347"/>
        <v>0</v>
      </c>
      <c r="U1291" s="35">
        <f t="shared" si="348"/>
        <v>0</v>
      </c>
      <c r="V1291" s="35" t="e">
        <f t="shared" si="349"/>
        <v>#DIV/0!</v>
      </c>
      <c r="W1291" s="35" t="e">
        <f t="shared" si="350"/>
        <v>#DIV/0!</v>
      </c>
      <c r="X1291" s="35">
        <f t="shared" si="351"/>
        <v>0</v>
      </c>
      <c r="Y1291" s="35">
        <f t="shared" si="352"/>
        <v>0</v>
      </c>
      <c r="Z1291" s="35">
        <f t="shared" si="353"/>
        <v>0</v>
      </c>
      <c r="AA1291" s="35">
        <f t="shared" si="354"/>
        <v>0</v>
      </c>
      <c r="AB1291" s="21">
        <f>'Data Entry'!S1291</f>
        <v>0</v>
      </c>
      <c r="AC1291" s="21">
        <f>'Data Entry'!T1291</f>
        <v>0</v>
      </c>
      <c r="AD1291" s="21">
        <f>'Data Entry'!U1291</f>
        <v>0</v>
      </c>
      <c r="AE1291" s="21">
        <f t="shared" si="355"/>
        <v>0</v>
      </c>
      <c r="AF1291" s="13">
        <f>'Data Entry'!V1291</f>
        <v>0</v>
      </c>
      <c r="AG1291" s="13">
        <f t="shared" si="356"/>
        <v>0</v>
      </c>
      <c r="AH1291" s="13">
        <f>'Data Entry'!W1291</f>
        <v>0</v>
      </c>
      <c r="AI1291" s="13">
        <f>'Data Entry'!X1291</f>
        <v>0</v>
      </c>
      <c r="AJ1291" s="13">
        <f>'Data Entry'!Y1291</f>
        <v>0</v>
      </c>
      <c r="AK1291" s="13">
        <f>'Data Entry'!Z1291</f>
        <v>0</v>
      </c>
    </row>
    <row r="1292" spans="1:37">
      <c r="A1292" s="34">
        <f>'Data Entry'!A1292</f>
        <v>0</v>
      </c>
      <c r="B1292" s="34">
        <f>'Data Entry'!B1292</f>
        <v>0</v>
      </c>
      <c r="C1292" s="20">
        <f>IF('Data Entry'!C1292="red",1,IF('Data Entry'!C1292="blue",2,0))</f>
        <v>0</v>
      </c>
      <c r="D1292" s="22">
        <f>'Data Entry'!D1292</f>
        <v>0</v>
      </c>
      <c r="E1292" s="22">
        <f>'Data Entry'!E1292</f>
        <v>0</v>
      </c>
      <c r="F1292" s="22">
        <f>'Data Entry'!F1292</f>
        <v>0</v>
      </c>
      <c r="G1292" s="22">
        <f>'Data Entry'!G1292</f>
        <v>0</v>
      </c>
      <c r="H1292" s="22">
        <f>'Data Entry'!H1292</f>
        <v>0</v>
      </c>
      <c r="I1292" s="22">
        <f t="shared" si="340"/>
        <v>0</v>
      </c>
      <c r="J1292" s="22">
        <f t="shared" si="341"/>
        <v>0</v>
      </c>
      <c r="K1292" s="22">
        <f t="shared" si="342"/>
        <v>0</v>
      </c>
      <c r="L1292" s="22">
        <f t="shared" si="343"/>
        <v>0</v>
      </c>
      <c r="M1292" s="22">
        <f t="shared" si="344"/>
        <v>0</v>
      </c>
      <c r="N1292" s="22">
        <f t="shared" si="345"/>
        <v>0</v>
      </c>
      <c r="O1292" s="22">
        <f t="shared" si="346"/>
        <v>0</v>
      </c>
      <c r="P1292" s="35">
        <f>'Data Entry'!I1292</f>
        <v>0</v>
      </c>
      <c r="Q1292" s="35">
        <f>'Data Entry'!J1292</f>
        <v>0</v>
      </c>
      <c r="R1292" s="35">
        <f>'Data Entry'!K1292</f>
        <v>0</v>
      </c>
      <c r="S1292" s="35">
        <f>'Data Entry'!L1292</f>
        <v>0</v>
      </c>
      <c r="T1292" s="35">
        <f t="shared" si="347"/>
        <v>0</v>
      </c>
      <c r="U1292" s="35">
        <f t="shared" si="348"/>
        <v>0</v>
      </c>
      <c r="V1292" s="35" t="e">
        <f t="shared" si="349"/>
        <v>#DIV/0!</v>
      </c>
      <c r="W1292" s="35" t="e">
        <f t="shared" si="350"/>
        <v>#DIV/0!</v>
      </c>
      <c r="X1292" s="35">
        <f t="shared" si="351"/>
        <v>0</v>
      </c>
      <c r="Y1292" s="35">
        <f t="shared" si="352"/>
        <v>0</v>
      </c>
      <c r="Z1292" s="35">
        <f t="shared" si="353"/>
        <v>0</v>
      </c>
      <c r="AA1292" s="35">
        <f t="shared" si="354"/>
        <v>0</v>
      </c>
      <c r="AB1292" s="21">
        <f>'Data Entry'!S1292</f>
        <v>0</v>
      </c>
      <c r="AC1292" s="21">
        <f>'Data Entry'!T1292</f>
        <v>0</v>
      </c>
      <c r="AD1292" s="21">
        <f>'Data Entry'!U1292</f>
        <v>0</v>
      </c>
      <c r="AE1292" s="21">
        <f t="shared" si="355"/>
        <v>0</v>
      </c>
      <c r="AF1292" s="13">
        <f>'Data Entry'!V1292</f>
        <v>0</v>
      </c>
      <c r="AG1292" s="13">
        <f t="shared" si="356"/>
        <v>0</v>
      </c>
      <c r="AH1292" s="13">
        <f>'Data Entry'!W1292</f>
        <v>0</v>
      </c>
      <c r="AI1292" s="13">
        <f>'Data Entry'!X1292</f>
        <v>0</v>
      </c>
      <c r="AJ1292" s="13">
        <f>'Data Entry'!Y1292</f>
        <v>0</v>
      </c>
      <c r="AK1292" s="13">
        <f>'Data Entry'!Z1292</f>
        <v>0</v>
      </c>
    </row>
    <row r="1293" spans="1:37">
      <c r="A1293" s="34">
        <f>'Data Entry'!A1293</f>
        <v>0</v>
      </c>
      <c r="B1293" s="34">
        <f>'Data Entry'!B1293</f>
        <v>0</v>
      </c>
      <c r="C1293" s="20">
        <f>IF('Data Entry'!C1293="red",1,IF('Data Entry'!C1293="blue",2,0))</f>
        <v>0</v>
      </c>
      <c r="D1293" s="22">
        <f>'Data Entry'!D1293</f>
        <v>0</v>
      </c>
      <c r="E1293" s="22">
        <f>'Data Entry'!E1293</f>
        <v>0</v>
      </c>
      <c r="F1293" s="22">
        <f>'Data Entry'!F1293</f>
        <v>0</v>
      </c>
      <c r="G1293" s="22">
        <f>'Data Entry'!G1293</f>
        <v>0</v>
      </c>
      <c r="H1293" s="22">
        <f>'Data Entry'!H1293</f>
        <v>0</v>
      </c>
      <c r="I1293" s="22">
        <f t="shared" si="340"/>
        <v>0</v>
      </c>
      <c r="J1293" s="22">
        <f t="shared" si="341"/>
        <v>0</v>
      </c>
      <c r="K1293" s="22">
        <f t="shared" si="342"/>
        <v>0</v>
      </c>
      <c r="L1293" s="22">
        <f t="shared" si="343"/>
        <v>0</v>
      </c>
      <c r="M1293" s="22">
        <f t="shared" si="344"/>
        <v>0</v>
      </c>
      <c r="N1293" s="22">
        <f t="shared" si="345"/>
        <v>0</v>
      </c>
      <c r="O1293" s="22">
        <f t="shared" si="346"/>
        <v>0</v>
      </c>
      <c r="P1293" s="35">
        <f>'Data Entry'!I1293</f>
        <v>0</v>
      </c>
      <c r="Q1293" s="35">
        <f>'Data Entry'!J1293</f>
        <v>0</v>
      </c>
      <c r="R1293" s="35">
        <f>'Data Entry'!K1293</f>
        <v>0</v>
      </c>
      <c r="S1293" s="35">
        <f>'Data Entry'!L1293</f>
        <v>0</v>
      </c>
      <c r="T1293" s="35">
        <f t="shared" si="347"/>
        <v>0</v>
      </c>
      <c r="U1293" s="35">
        <f t="shared" si="348"/>
        <v>0</v>
      </c>
      <c r="V1293" s="35" t="e">
        <f t="shared" si="349"/>
        <v>#DIV/0!</v>
      </c>
      <c r="W1293" s="35" t="e">
        <f t="shared" si="350"/>
        <v>#DIV/0!</v>
      </c>
      <c r="X1293" s="35">
        <f t="shared" si="351"/>
        <v>0</v>
      </c>
      <c r="Y1293" s="35">
        <f t="shared" si="352"/>
        <v>0</v>
      </c>
      <c r="Z1293" s="35">
        <f t="shared" si="353"/>
        <v>0</v>
      </c>
      <c r="AA1293" s="35">
        <f t="shared" si="354"/>
        <v>0</v>
      </c>
      <c r="AB1293" s="21">
        <f>'Data Entry'!S1293</f>
        <v>0</v>
      </c>
      <c r="AC1293" s="21">
        <f>'Data Entry'!T1293</f>
        <v>0</v>
      </c>
      <c r="AD1293" s="21">
        <f>'Data Entry'!U1293</f>
        <v>0</v>
      </c>
      <c r="AE1293" s="21">
        <f t="shared" si="355"/>
        <v>0</v>
      </c>
      <c r="AF1293" s="13">
        <f>'Data Entry'!V1293</f>
        <v>0</v>
      </c>
      <c r="AG1293" s="13">
        <f t="shared" si="356"/>
        <v>0</v>
      </c>
      <c r="AH1293" s="13">
        <f>'Data Entry'!W1293</f>
        <v>0</v>
      </c>
      <c r="AI1293" s="13">
        <f>'Data Entry'!X1293</f>
        <v>0</v>
      </c>
      <c r="AJ1293" s="13">
        <f>'Data Entry'!Y1293</f>
        <v>0</v>
      </c>
      <c r="AK1293" s="13">
        <f>'Data Entry'!Z1293</f>
        <v>0</v>
      </c>
    </row>
    <row r="1294" spans="1:37">
      <c r="A1294" s="34">
        <f>'Data Entry'!A1294</f>
        <v>0</v>
      </c>
      <c r="B1294" s="34">
        <f>'Data Entry'!B1294</f>
        <v>0</v>
      </c>
      <c r="C1294" s="20">
        <f>IF('Data Entry'!C1294="red",1,IF('Data Entry'!C1294="blue",2,0))</f>
        <v>0</v>
      </c>
      <c r="D1294" s="22">
        <f>'Data Entry'!D1294</f>
        <v>0</v>
      </c>
      <c r="E1294" s="22">
        <f>'Data Entry'!E1294</f>
        <v>0</v>
      </c>
      <c r="F1294" s="22">
        <f>'Data Entry'!F1294</f>
        <v>0</v>
      </c>
      <c r="G1294" s="22">
        <f>'Data Entry'!G1294</f>
        <v>0</v>
      </c>
      <c r="H1294" s="22">
        <f>'Data Entry'!H1294</f>
        <v>0</v>
      </c>
      <c r="I1294" s="22">
        <f t="shared" si="340"/>
        <v>0</v>
      </c>
      <c r="J1294" s="22">
        <f t="shared" si="341"/>
        <v>0</v>
      </c>
      <c r="K1294" s="22">
        <f t="shared" si="342"/>
        <v>0</v>
      </c>
      <c r="L1294" s="22">
        <f t="shared" si="343"/>
        <v>0</v>
      </c>
      <c r="M1294" s="22">
        <f t="shared" si="344"/>
        <v>0</v>
      </c>
      <c r="N1294" s="22">
        <f t="shared" si="345"/>
        <v>0</v>
      </c>
      <c r="O1294" s="22">
        <f t="shared" si="346"/>
        <v>0</v>
      </c>
      <c r="P1294" s="35">
        <f>'Data Entry'!I1294</f>
        <v>0</v>
      </c>
      <c r="Q1294" s="35">
        <f>'Data Entry'!J1294</f>
        <v>0</v>
      </c>
      <c r="R1294" s="35">
        <f>'Data Entry'!K1294</f>
        <v>0</v>
      </c>
      <c r="S1294" s="35">
        <f>'Data Entry'!L1294</f>
        <v>0</v>
      </c>
      <c r="T1294" s="35">
        <f t="shared" si="347"/>
        <v>0</v>
      </c>
      <c r="U1294" s="35">
        <f t="shared" si="348"/>
        <v>0</v>
      </c>
      <c r="V1294" s="35" t="e">
        <f t="shared" si="349"/>
        <v>#DIV/0!</v>
      </c>
      <c r="W1294" s="35" t="e">
        <f t="shared" si="350"/>
        <v>#DIV/0!</v>
      </c>
      <c r="X1294" s="35">
        <f t="shared" si="351"/>
        <v>0</v>
      </c>
      <c r="Y1294" s="35">
        <f t="shared" si="352"/>
        <v>0</v>
      </c>
      <c r="Z1294" s="35">
        <f t="shared" si="353"/>
        <v>0</v>
      </c>
      <c r="AA1294" s="35">
        <f t="shared" si="354"/>
        <v>0</v>
      </c>
      <c r="AB1294" s="21">
        <f>'Data Entry'!S1294</f>
        <v>0</v>
      </c>
      <c r="AC1294" s="21">
        <f>'Data Entry'!T1294</f>
        <v>0</v>
      </c>
      <c r="AD1294" s="21">
        <f>'Data Entry'!U1294</f>
        <v>0</v>
      </c>
      <c r="AE1294" s="21">
        <f t="shared" si="355"/>
        <v>0</v>
      </c>
      <c r="AF1294" s="13">
        <f>'Data Entry'!V1294</f>
        <v>0</v>
      </c>
      <c r="AG1294" s="13">
        <f t="shared" si="356"/>
        <v>0</v>
      </c>
      <c r="AH1294" s="13">
        <f>'Data Entry'!W1294</f>
        <v>0</v>
      </c>
      <c r="AI1294" s="13">
        <f>'Data Entry'!X1294</f>
        <v>0</v>
      </c>
      <c r="AJ1294" s="13">
        <f>'Data Entry'!Y1294</f>
        <v>0</v>
      </c>
      <c r="AK1294" s="13">
        <f>'Data Entry'!Z1294</f>
        <v>0</v>
      </c>
    </row>
    <row r="1295" spans="1:37">
      <c r="A1295" s="34">
        <f>'Data Entry'!A1295</f>
        <v>0</v>
      </c>
      <c r="B1295" s="34">
        <f>'Data Entry'!B1295</f>
        <v>0</v>
      </c>
      <c r="C1295" s="20">
        <f>IF('Data Entry'!C1295="red",1,IF('Data Entry'!C1295="blue",2,0))</f>
        <v>0</v>
      </c>
      <c r="D1295" s="22">
        <f>'Data Entry'!D1295</f>
        <v>0</v>
      </c>
      <c r="E1295" s="22">
        <f>'Data Entry'!E1295</f>
        <v>0</v>
      </c>
      <c r="F1295" s="22">
        <f>'Data Entry'!F1295</f>
        <v>0</v>
      </c>
      <c r="G1295" s="22">
        <f>'Data Entry'!G1295</f>
        <v>0</v>
      </c>
      <c r="H1295" s="22">
        <f>'Data Entry'!H1295</f>
        <v>0</v>
      </c>
      <c r="I1295" s="22">
        <f t="shared" si="340"/>
        <v>0</v>
      </c>
      <c r="J1295" s="22">
        <f t="shared" si="341"/>
        <v>0</v>
      </c>
      <c r="K1295" s="22">
        <f t="shared" si="342"/>
        <v>0</v>
      </c>
      <c r="L1295" s="22">
        <f t="shared" si="343"/>
        <v>0</v>
      </c>
      <c r="M1295" s="22">
        <f t="shared" si="344"/>
        <v>0</v>
      </c>
      <c r="N1295" s="22">
        <f t="shared" si="345"/>
        <v>0</v>
      </c>
      <c r="O1295" s="22">
        <f t="shared" si="346"/>
        <v>0</v>
      </c>
      <c r="P1295" s="35">
        <f>'Data Entry'!I1295</f>
        <v>0</v>
      </c>
      <c r="Q1295" s="35">
        <f>'Data Entry'!J1295</f>
        <v>0</v>
      </c>
      <c r="R1295" s="35">
        <f>'Data Entry'!K1295</f>
        <v>0</v>
      </c>
      <c r="S1295" s="35">
        <f>'Data Entry'!L1295</f>
        <v>0</v>
      </c>
      <c r="T1295" s="35">
        <f t="shared" si="347"/>
        <v>0</v>
      </c>
      <c r="U1295" s="35">
        <f t="shared" si="348"/>
        <v>0</v>
      </c>
      <c r="V1295" s="35" t="e">
        <f t="shared" si="349"/>
        <v>#DIV/0!</v>
      </c>
      <c r="W1295" s="35" t="e">
        <f t="shared" si="350"/>
        <v>#DIV/0!</v>
      </c>
      <c r="X1295" s="35">
        <f t="shared" si="351"/>
        <v>0</v>
      </c>
      <c r="Y1295" s="35">
        <f t="shared" si="352"/>
        <v>0</v>
      </c>
      <c r="Z1295" s="35">
        <f t="shared" si="353"/>
        <v>0</v>
      </c>
      <c r="AA1295" s="35">
        <f t="shared" si="354"/>
        <v>0</v>
      </c>
      <c r="AB1295" s="21">
        <f>'Data Entry'!S1295</f>
        <v>0</v>
      </c>
      <c r="AC1295" s="21">
        <f>'Data Entry'!T1295</f>
        <v>0</v>
      </c>
      <c r="AD1295" s="21">
        <f>'Data Entry'!U1295</f>
        <v>0</v>
      </c>
      <c r="AE1295" s="21">
        <f t="shared" si="355"/>
        <v>0</v>
      </c>
      <c r="AF1295" s="13">
        <f>'Data Entry'!V1295</f>
        <v>0</v>
      </c>
      <c r="AG1295" s="13">
        <f t="shared" si="356"/>
        <v>0</v>
      </c>
      <c r="AH1295" s="13">
        <f>'Data Entry'!W1295</f>
        <v>0</v>
      </c>
      <c r="AI1295" s="13">
        <f>'Data Entry'!X1295</f>
        <v>0</v>
      </c>
      <c r="AJ1295" s="13">
        <f>'Data Entry'!Y1295</f>
        <v>0</v>
      </c>
      <c r="AK1295" s="13">
        <f>'Data Entry'!Z1295</f>
        <v>0</v>
      </c>
    </row>
    <row r="1296" spans="1:37">
      <c r="A1296" s="34">
        <f>'Data Entry'!A1296</f>
        <v>0</v>
      </c>
      <c r="B1296" s="34">
        <f>'Data Entry'!B1296</f>
        <v>0</v>
      </c>
      <c r="C1296" s="20">
        <f>IF('Data Entry'!C1296="red",1,IF('Data Entry'!C1296="blue",2,0))</f>
        <v>0</v>
      </c>
      <c r="D1296" s="22">
        <f>'Data Entry'!D1296</f>
        <v>0</v>
      </c>
      <c r="E1296" s="22">
        <f>'Data Entry'!E1296</f>
        <v>0</v>
      </c>
      <c r="F1296" s="22">
        <f>'Data Entry'!F1296</f>
        <v>0</v>
      </c>
      <c r="G1296" s="22">
        <f>'Data Entry'!G1296</f>
        <v>0</v>
      </c>
      <c r="H1296" s="22">
        <f>'Data Entry'!H1296</f>
        <v>0</v>
      </c>
      <c r="I1296" s="22">
        <f t="shared" si="340"/>
        <v>0</v>
      </c>
      <c r="J1296" s="22">
        <f t="shared" si="341"/>
        <v>0</v>
      </c>
      <c r="K1296" s="22">
        <f t="shared" si="342"/>
        <v>0</v>
      </c>
      <c r="L1296" s="22">
        <f t="shared" si="343"/>
        <v>0</v>
      </c>
      <c r="M1296" s="22">
        <f t="shared" si="344"/>
        <v>0</v>
      </c>
      <c r="N1296" s="22">
        <f t="shared" si="345"/>
        <v>0</v>
      </c>
      <c r="O1296" s="22">
        <f t="shared" si="346"/>
        <v>0</v>
      </c>
      <c r="P1296" s="35">
        <f>'Data Entry'!I1296</f>
        <v>0</v>
      </c>
      <c r="Q1296" s="35">
        <f>'Data Entry'!J1296</f>
        <v>0</v>
      </c>
      <c r="R1296" s="35">
        <f>'Data Entry'!K1296</f>
        <v>0</v>
      </c>
      <c r="S1296" s="35">
        <f>'Data Entry'!L1296</f>
        <v>0</v>
      </c>
      <c r="T1296" s="35">
        <f t="shared" si="347"/>
        <v>0</v>
      </c>
      <c r="U1296" s="35">
        <f t="shared" si="348"/>
        <v>0</v>
      </c>
      <c r="V1296" s="35" t="e">
        <f t="shared" si="349"/>
        <v>#DIV/0!</v>
      </c>
      <c r="W1296" s="35" t="e">
        <f t="shared" si="350"/>
        <v>#DIV/0!</v>
      </c>
      <c r="X1296" s="35">
        <f t="shared" si="351"/>
        <v>0</v>
      </c>
      <c r="Y1296" s="35">
        <f t="shared" si="352"/>
        <v>0</v>
      </c>
      <c r="Z1296" s="35">
        <f t="shared" si="353"/>
        <v>0</v>
      </c>
      <c r="AA1296" s="35">
        <f t="shared" si="354"/>
        <v>0</v>
      </c>
      <c r="AB1296" s="21">
        <f>'Data Entry'!S1296</f>
        <v>0</v>
      </c>
      <c r="AC1296" s="21">
        <f>'Data Entry'!T1296</f>
        <v>0</v>
      </c>
      <c r="AD1296" s="21">
        <f>'Data Entry'!U1296</f>
        <v>0</v>
      </c>
      <c r="AE1296" s="21">
        <f t="shared" si="355"/>
        <v>0</v>
      </c>
      <c r="AF1296" s="13">
        <f>'Data Entry'!V1296</f>
        <v>0</v>
      </c>
      <c r="AG1296" s="13">
        <f t="shared" si="356"/>
        <v>0</v>
      </c>
      <c r="AH1296" s="13">
        <f>'Data Entry'!W1296</f>
        <v>0</v>
      </c>
      <c r="AI1296" s="13">
        <f>'Data Entry'!X1296</f>
        <v>0</v>
      </c>
      <c r="AJ1296" s="13">
        <f>'Data Entry'!Y1296</f>
        <v>0</v>
      </c>
      <c r="AK1296" s="13">
        <f>'Data Entry'!Z1296</f>
        <v>0</v>
      </c>
    </row>
    <row r="1297" spans="1:37">
      <c r="A1297" s="34">
        <f>'Data Entry'!A1297</f>
        <v>0</v>
      </c>
      <c r="B1297" s="34">
        <f>'Data Entry'!B1297</f>
        <v>0</v>
      </c>
      <c r="C1297" s="20">
        <f>IF('Data Entry'!C1297="red",1,IF('Data Entry'!C1297="blue",2,0))</f>
        <v>0</v>
      </c>
      <c r="D1297" s="22">
        <f>'Data Entry'!D1297</f>
        <v>0</v>
      </c>
      <c r="E1297" s="22">
        <f>'Data Entry'!E1297</f>
        <v>0</v>
      </c>
      <c r="F1297" s="22">
        <f>'Data Entry'!F1297</f>
        <v>0</v>
      </c>
      <c r="G1297" s="22">
        <f>'Data Entry'!G1297</f>
        <v>0</v>
      </c>
      <c r="H1297" s="22">
        <f>'Data Entry'!H1297</f>
        <v>0</v>
      </c>
      <c r="I1297" s="22">
        <f t="shared" si="340"/>
        <v>0</v>
      </c>
      <c r="J1297" s="22">
        <f t="shared" si="341"/>
        <v>0</v>
      </c>
      <c r="K1297" s="22">
        <f t="shared" si="342"/>
        <v>0</v>
      </c>
      <c r="L1297" s="22">
        <f t="shared" si="343"/>
        <v>0</v>
      </c>
      <c r="M1297" s="22">
        <f t="shared" si="344"/>
        <v>0</v>
      </c>
      <c r="N1297" s="22">
        <f t="shared" si="345"/>
        <v>0</v>
      </c>
      <c r="O1297" s="22">
        <f t="shared" si="346"/>
        <v>0</v>
      </c>
      <c r="P1297" s="35">
        <f>'Data Entry'!I1297</f>
        <v>0</v>
      </c>
      <c r="Q1297" s="35">
        <f>'Data Entry'!J1297</f>
        <v>0</v>
      </c>
      <c r="R1297" s="35">
        <f>'Data Entry'!K1297</f>
        <v>0</v>
      </c>
      <c r="S1297" s="35">
        <f>'Data Entry'!L1297</f>
        <v>0</v>
      </c>
      <c r="T1297" s="35">
        <f t="shared" si="347"/>
        <v>0</v>
      </c>
      <c r="U1297" s="35">
        <f t="shared" si="348"/>
        <v>0</v>
      </c>
      <c r="V1297" s="35" t="e">
        <f t="shared" si="349"/>
        <v>#DIV/0!</v>
      </c>
      <c r="W1297" s="35" t="e">
        <f t="shared" si="350"/>
        <v>#DIV/0!</v>
      </c>
      <c r="X1297" s="35">
        <f t="shared" si="351"/>
        <v>0</v>
      </c>
      <c r="Y1297" s="35">
        <f t="shared" si="352"/>
        <v>0</v>
      </c>
      <c r="Z1297" s="35">
        <f t="shared" si="353"/>
        <v>0</v>
      </c>
      <c r="AA1297" s="35">
        <f t="shared" si="354"/>
        <v>0</v>
      </c>
      <c r="AB1297" s="21">
        <f>'Data Entry'!S1297</f>
        <v>0</v>
      </c>
      <c r="AC1297" s="21">
        <f>'Data Entry'!T1297</f>
        <v>0</v>
      </c>
      <c r="AD1297" s="21">
        <f>'Data Entry'!U1297</f>
        <v>0</v>
      </c>
      <c r="AE1297" s="21">
        <f t="shared" si="355"/>
        <v>0</v>
      </c>
      <c r="AF1297" s="13">
        <f>'Data Entry'!V1297</f>
        <v>0</v>
      </c>
      <c r="AG1297" s="13">
        <f t="shared" si="356"/>
        <v>0</v>
      </c>
      <c r="AH1297" s="13">
        <f>'Data Entry'!W1297</f>
        <v>0</v>
      </c>
      <c r="AI1297" s="13">
        <f>'Data Entry'!X1297</f>
        <v>0</v>
      </c>
      <c r="AJ1297" s="13">
        <f>'Data Entry'!Y1297</f>
        <v>0</v>
      </c>
      <c r="AK1297" s="13">
        <f>'Data Entry'!Z1297</f>
        <v>0</v>
      </c>
    </row>
    <row r="1298" spans="1:37">
      <c r="A1298" s="34">
        <f>'Data Entry'!A1298</f>
        <v>0</v>
      </c>
      <c r="B1298" s="34">
        <f>'Data Entry'!B1298</f>
        <v>0</v>
      </c>
      <c r="C1298" s="20">
        <f>IF('Data Entry'!C1298="red",1,IF('Data Entry'!C1298="blue",2,0))</f>
        <v>0</v>
      </c>
      <c r="D1298" s="22">
        <f>'Data Entry'!D1298</f>
        <v>0</v>
      </c>
      <c r="E1298" s="22">
        <f>'Data Entry'!E1298</f>
        <v>0</v>
      </c>
      <c r="F1298" s="22">
        <f>'Data Entry'!F1298</f>
        <v>0</v>
      </c>
      <c r="G1298" s="22">
        <f>'Data Entry'!G1298</f>
        <v>0</v>
      </c>
      <c r="H1298" s="22">
        <f>'Data Entry'!H1298</f>
        <v>0</v>
      </c>
      <c r="I1298" s="22">
        <f t="shared" si="340"/>
        <v>0</v>
      </c>
      <c r="J1298" s="22">
        <f t="shared" si="341"/>
        <v>0</v>
      </c>
      <c r="K1298" s="22">
        <f t="shared" si="342"/>
        <v>0</v>
      </c>
      <c r="L1298" s="22">
        <f t="shared" si="343"/>
        <v>0</v>
      </c>
      <c r="M1298" s="22">
        <f t="shared" si="344"/>
        <v>0</v>
      </c>
      <c r="N1298" s="22">
        <f t="shared" si="345"/>
        <v>0</v>
      </c>
      <c r="O1298" s="22">
        <f t="shared" si="346"/>
        <v>0</v>
      </c>
      <c r="P1298" s="35">
        <f>'Data Entry'!I1298</f>
        <v>0</v>
      </c>
      <c r="Q1298" s="35">
        <f>'Data Entry'!J1298</f>
        <v>0</v>
      </c>
      <c r="R1298" s="35">
        <f>'Data Entry'!K1298</f>
        <v>0</v>
      </c>
      <c r="S1298" s="35">
        <f>'Data Entry'!L1298</f>
        <v>0</v>
      </c>
      <c r="T1298" s="35">
        <f t="shared" si="347"/>
        <v>0</v>
      </c>
      <c r="U1298" s="35">
        <f t="shared" si="348"/>
        <v>0</v>
      </c>
      <c r="V1298" s="35" t="e">
        <f t="shared" si="349"/>
        <v>#DIV/0!</v>
      </c>
      <c r="W1298" s="35" t="e">
        <f t="shared" si="350"/>
        <v>#DIV/0!</v>
      </c>
      <c r="X1298" s="35">
        <f t="shared" si="351"/>
        <v>0</v>
      </c>
      <c r="Y1298" s="35">
        <f t="shared" si="352"/>
        <v>0</v>
      </c>
      <c r="Z1298" s="35">
        <f t="shared" si="353"/>
        <v>0</v>
      </c>
      <c r="AA1298" s="35">
        <f t="shared" si="354"/>
        <v>0</v>
      </c>
      <c r="AB1298" s="21">
        <f>'Data Entry'!S1298</f>
        <v>0</v>
      </c>
      <c r="AC1298" s="21">
        <f>'Data Entry'!T1298</f>
        <v>0</v>
      </c>
      <c r="AD1298" s="21">
        <f>'Data Entry'!U1298</f>
        <v>0</v>
      </c>
      <c r="AE1298" s="21">
        <f t="shared" si="355"/>
        <v>0</v>
      </c>
      <c r="AF1298" s="13">
        <f>'Data Entry'!V1298</f>
        <v>0</v>
      </c>
      <c r="AG1298" s="13">
        <f t="shared" si="356"/>
        <v>0</v>
      </c>
      <c r="AH1298" s="13">
        <f>'Data Entry'!W1298</f>
        <v>0</v>
      </c>
      <c r="AI1298" s="13">
        <f>'Data Entry'!X1298</f>
        <v>0</v>
      </c>
      <c r="AJ1298" s="13">
        <f>'Data Entry'!Y1298</f>
        <v>0</v>
      </c>
      <c r="AK1298" s="13">
        <f>'Data Entry'!Z1298</f>
        <v>0</v>
      </c>
    </row>
    <row r="1299" spans="1:37">
      <c r="A1299" s="34">
        <f>'Data Entry'!A1299</f>
        <v>0</v>
      </c>
      <c r="B1299" s="34">
        <f>'Data Entry'!B1299</f>
        <v>0</v>
      </c>
      <c r="C1299" s="20">
        <f>IF('Data Entry'!C1299="red",1,IF('Data Entry'!C1299="blue",2,0))</f>
        <v>0</v>
      </c>
      <c r="D1299" s="22">
        <f>'Data Entry'!D1299</f>
        <v>0</v>
      </c>
      <c r="E1299" s="22">
        <f>'Data Entry'!E1299</f>
        <v>0</v>
      </c>
      <c r="F1299" s="22">
        <f>'Data Entry'!F1299</f>
        <v>0</v>
      </c>
      <c r="G1299" s="22">
        <f>'Data Entry'!G1299</f>
        <v>0</v>
      </c>
      <c r="H1299" s="22">
        <f>'Data Entry'!H1299</f>
        <v>0</v>
      </c>
      <c r="I1299" s="22">
        <f t="shared" si="340"/>
        <v>0</v>
      </c>
      <c r="J1299" s="22">
        <f t="shared" si="341"/>
        <v>0</v>
      </c>
      <c r="K1299" s="22">
        <f t="shared" si="342"/>
        <v>0</v>
      </c>
      <c r="L1299" s="22">
        <f t="shared" si="343"/>
        <v>0</v>
      </c>
      <c r="M1299" s="22">
        <f t="shared" si="344"/>
        <v>0</v>
      </c>
      <c r="N1299" s="22">
        <f t="shared" si="345"/>
        <v>0</v>
      </c>
      <c r="O1299" s="22">
        <f t="shared" si="346"/>
        <v>0</v>
      </c>
      <c r="P1299" s="35">
        <f>'Data Entry'!I1299</f>
        <v>0</v>
      </c>
      <c r="Q1299" s="35">
        <f>'Data Entry'!J1299</f>
        <v>0</v>
      </c>
      <c r="R1299" s="35">
        <f>'Data Entry'!K1299</f>
        <v>0</v>
      </c>
      <c r="S1299" s="35">
        <f>'Data Entry'!L1299</f>
        <v>0</v>
      </c>
      <c r="T1299" s="35">
        <f t="shared" si="347"/>
        <v>0</v>
      </c>
      <c r="U1299" s="35">
        <f t="shared" si="348"/>
        <v>0</v>
      </c>
      <c r="V1299" s="35" t="e">
        <f t="shared" si="349"/>
        <v>#DIV/0!</v>
      </c>
      <c r="W1299" s="35" t="e">
        <f t="shared" si="350"/>
        <v>#DIV/0!</v>
      </c>
      <c r="X1299" s="35">
        <f t="shared" si="351"/>
        <v>0</v>
      </c>
      <c r="Y1299" s="35">
        <f t="shared" si="352"/>
        <v>0</v>
      </c>
      <c r="Z1299" s="35">
        <f t="shared" si="353"/>
        <v>0</v>
      </c>
      <c r="AA1299" s="35">
        <f t="shared" si="354"/>
        <v>0</v>
      </c>
      <c r="AB1299" s="21">
        <f>'Data Entry'!S1299</f>
        <v>0</v>
      </c>
      <c r="AC1299" s="21">
        <f>'Data Entry'!T1299</f>
        <v>0</v>
      </c>
      <c r="AD1299" s="21">
        <f>'Data Entry'!U1299</f>
        <v>0</v>
      </c>
      <c r="AE1299" s="21">
        <f t="shared" si="355"/>
        <v>0</v>
      </c>
      <c r="AF1299" s="13">
        <f>'Data Entry'!V1299</f>
        <v>0</v>
      </c>
      <c r="AG1299" s="13">
        <f t="shared" si="356"/>
        <v>0</v>
      </c>
      <c r="AH1299" s="13">
        <f>'Data Entry'!W1299</f>
        <v>0</v>
      </c>
      <c r="AI1299" s="13">
        <f>'Data Entry'!X1299</f>
        <v>0</v>
      </c>
      <c r="AJ1299" s="13">
        <f>'Data Entry'!Y1299</f>
        <v>0</v>
      </c>
      <c r="AK1299" s="13">
        <f>'Data Entry'!Z1299</f>
        <v>0</v>
      </c>
    </row>
    <row r="1300" spans="1:37">
      <c r="A1300" s="34">
        <f>'Data Entry'!A1300</f>
        <v>0</v>
      </c>
      <c r="B1300" s="34">
        <f>'Data Entry'!B1300</f>
        <v>0</v>
      </c>
      <c r="C1300" s="20">
        <f>IF('Data Entry'!C1300="red",1,IF('Data Entry'!C1300="blue",2,0))</f>
        <v>0</v>
      </c>
      <c r="D1300" s="22">
        <f>'Data Entry'!D1300</f>
        <v>0</v>
      </c>
      <c r="E1300" s="22">
        <f>'Data Entry'!E1300</f>
        <v>0</v>
      </c>
      <c r="F1300" s="22">
        <f>'Data Entry'!F1300</f>
        <v>0</v>
      </c>
      <c r="G1300" s="22">
        <f>'Data Entry'!G1300</f>
        <v>0</v>
      </c>
      <c r="H1300" s="22">
        <f>'Data Entry'!H1300</f>
        <v>0</v>
      </c>
      <c r="I1300" s="22">
        <f t="shared" si="340"/>
        <v>0</v>
      </c>
      <c r="J1300" s="22">
        <f t="shared" si="341"/>
        <v>0</v>
      </c>
      <c r="K1300" s="22">
        <f t="shared" si="342"/>
        <v>0</v>
      </c>
      <c r="L1300" s="22">
        <f t="shared" si="343"/>
        <v>0</v>
      </c>
      <c r="M1300" s="22">
        <f t="shared" si="344"/>
        <v>0</v>
      </c>
      <c r="N1300" s="22">
        <f t="shared" si="345"/>
        <v>0</v>
      </c>
      <c r="O1300" s="22">
        <f t="shared" si="346"/>
        <v>0</v>
      </c>
      <c r="P1300" s="35">
        <f>'Data Entry'!I1300</f>
        <v>0</v>
      </c>
      <c r="Q1300" s="35">
        <f>'Data Entry'!J1300</f>
        <v>0</v>
      </c>
      <c r="R1300" s="35">
        <f>'Data Entry'!K1300</f>
        <v>0</v>
      </c>
      <c r="S1300" s="35">
        <f>'Data Entry'!L1300</f>
        <v>0</v>
      </c>
      <c r="T1300" s="35">
        <f t="shared" si="347"/>
        <v>0</v>
      </c>
      <c r="U1300" s="35">
        <f t="shared" si="348"/>
        <v>0</v>
      </c>
      <c r="V1300" s="35" t="e">
        <f t="shared" si="349"/>
        <v>#DIV/0!</v>
      </c>
      <c r="W1300" s="35" t="e">
        <f t="shared" si="350"/>
        <v>#DIV/0!</v>
      </c>
      <c r="X1300" s="35">
        <f t="shared" si="351"/>
        <v>0</v>
      </c>
      <c r="Y1300" s="35">
        <f t="shared" si="352"/>
        <v>0</v>
      </c>
      <c r="Z1300" s="35">
        <f t="shared" si="353"/>
        <v>0</v>
      </c>
      <c r="AA1300" s="35">
        <f t="shared" si="354"/>
        <v>0</v>
      </c>
      <c r="AB1300" s="21">
        <f>'Data Entry'!S1300</f>
        <v>0</v>
      </c>
      <c r="AC1300" s="21">
        <f>'Data Entry'!T1300</f>
        <v>0</v>
      </c>
      <c r="AD1300" s="21">
        <f>'Data Entry'!U1300</f>
        <v>0</v>
      </c>
      <c r="AE1300" s="21">
        <f t="shared" si="355"/>
        <v>0</v>
      </c>
      <c r="AF1300" s="13">
        <f>'Data Entry'!V1300</f>
        <v>0</v>
      </c>
      <c r="AG1300" s="13">
        <f t="shared" si="356"/>
        <v>0</v>
      </c>
      <c r="AH1300" s="13">
        <f>'Data Entry'!W1300</f>
        <v>0</v>
      </c>
      <c r="AI1300" s="13">
        <f>'Data Entry'!X1300</f>
        <v>0</v>
      </c>
      <c r="AJ1300" s="13">
        <f>'Data Entry'!Y1300</f>
        <v>0</v>
      </c>
      <c r="AK1300" s="13">
        <f>'Data Entry'!Z1300</f>
        <v>0</v>
      </c>
    </row>
    <row r="1301" spans="1:37">
      <c r="A1301" s="34">
        <f>'Data Entry'!A1301</f>
        <v>0</v>
      </c>
      <c r="B1301" s="34">
        <f>'Data Entry'!B1301</f>
        <v>0</v>
      </c>
      <c r="C1301" s="20">
        <f>IF('Data Entry'!C1301="red",1,IF('Data Entry'!C1301="blue",2,0))</f>
        <v>0</v>
      </c>
      <c r="D1301" s="22">
        <f>'Data Entry'!D1301</f>
        <v>0</v>
      </c>
      <c r="E1301" s="22">
        <f>'Data Entry'!E1301</f>
        <v>0</v>
      </c>
      <c r="F1301" s="22">
        <f>'Data Entry'!F1301</f>
        <v>0</v>
      </c>
      <c r="G1301" s="22">
        <f>'Data Entry'!G1301</f>
        <v>0</v>
      </c>
      <c r="H1301" s="22">
        <f>'Data Entry'!H1301</f>
        <v>0</v>
      </c>
      <c r="I1301" s="22">
        <f t="shared" si="340"/>
        <v>0</v>
      </c>
      <c r="J1301" s="22">
        <f t="shared" si="341"/>
        <v>0</v>
      </c>
      <c r="K1301" s="22">
        <f t="shared" si="342"/>
        <v>0</v>
      </c>
      <c r="L1301" s="22">
        <f t="shared" si="343"/>
        <v>0</v>
      </c>
      <c r="M1301" s="22">
        <f t="shared" si="344"/>
        <v>0</v>
      </c>
      <c r="N1301" s="22">
        <f t="shared" si="345"/>
        <v>0</v>
      </c>
      <c r="O1301" s="22">
        <f t="shared" si="346"/>
        <v>0</v>
      </c>
      <c r="P1301" s="35">
        <f>'Data Entry'!I1301</f>
        <v>0</v>
      </c>
      <c r="Q1301" s="35">
        <f>'Data Entry'!J1301</f>
        <v>0</v>
      </c>
      <c r="R1301" s="35">
        <f>'Data Entry'!K1301</f>
        <v>0</v>
      </c>
      <c r="S1301" s="35">
        <f>'Data Entry'!L1301</f>
        <v>0</v>
      </c>
      <c r="T1301" s="35">
        <f t="shared" si="347"/>
        <v>0</v>
      </c>
      <c r="U1301" s="35">
        <f t="shared" si="348"/>
        <v>0</v>
      </c>
      <c r="V1301" s="35" t="e">
        <f t="shared" si="349"/>
        <v>#DIV/0!</v>
      </c>
      <c r="W1301" s="35" t="e">
        <f t="shared" si="350"/>
        <v>#DIV/0!</v>
      </c>
      <c r="X1301" s="35">
        <f t="shared" si="351"/>
        <v>0</v>
      </c>
      <c r="Y1301" s="35">
        <f t="shared" si="352"/>
        <v>0</v>
      </c>
      <c r="Z1301" s="35">
        <f t="shared" si="353"/>
        <v>0</v>
      </c>
      <c r="AA1301" s="35">
        <f t="shared" si="354"/>
        <v>0</v>
      </c>
      <c r="AB1301" s="21">
        <f>'Data Entry'!S1301</f>
        <v>0</v>
      </c>
      <c r="AC1301" s="21">
        <f>'Data Entry'!T1301</f>
        <v>0</v>
      </c>
      <c r="AD1301" s="21">
        <f>'Data Entry'!U1301</f>
        <v>0</v>
      </c>
      <c r="AE1301" s="21">
        <f t="shared" si="355"/>
        <v>0</v>
      </c>
      <c r="AF1301" s="13">
        <f>'Data Entry'!V1301</f>
        <v>0</v>
      </c>
      <c r="AG1301" s="13">
        <f t="shared" si="356"/>
        <v>0</v>
      </c>
      <c r="AH1301" s="13">
        <f>'Data Entry'!W1301</f>
        <v>0</v>
      </c>
      <c r="AI1301" s="13">
        <f>'Data Entry'!X1301</f>
        <v>0</v>
      </c>
      <c r="AJ1301" s="13">
        <f>'Data Entry'!Y1301</f>
        <v>0</v>
      </c>
      <c r="AK1301" s="13">
        <f>'Data Entry'!Z1301</f>
        <v>0</v>
      </c>
    </row>
    <row r="1302" spans="1:37">
      <c r="A1302" s="34">
        <f>'Data Entry'!A1302</f>
        <v>0</v>
      </c>
      <c r="B1302" s="34">
        <f>'Data Entry'!B1302</f>
        <v>0</v>
      </c>
      <c r="C1302" s="20">
        <f>IF('Data Entry'!C1302="red",1,IF('Data Entry'!C1302="blue",2,0))</f>
        <v>0</v>
      </c>
      <c r="D1302" s="22">
        <f>'Data Entry'!D1302</f>
        <v>0</v>
      </c>
      <c r="E1302" s="22">
        <f>'Data Entry'!E1302</f>
        <v>0</v>
      </c>
      <c r="F1302" s="22">
        <f>'Data Entry'!F1302</f>
        <v>0</v>
      </c>
      <c r="G1302" s="22">
        <f>'Data Entry'!G1302</f>
        <v>0</v>
      </c>
      <c r="H1302" s="22">
        <f>'Data Entry'!H1302</f>
        <v>0</v>
      </c>
      <c r="I1302" s="22">
        <f t="shared" si="340"/>
        <v>0</v>
      </c>
      <c r="J1302" s="22">
        <f t="shared" si="341"/>
        <v>0</v>
      </c>
      <c r="K1302" s="22">
        <f t="shared" si="342"/>
        <v>0</v>
      </c>
      <c r="L1302" s="22">
        <f t="shared" si="343"/>
        <v>0</v>
      </c>
      <c r="M1302" s="22">
        <f t="shared" si="344"/>
        <v>0</v>
      </c>
      <c r="N1302" s="22">
        <f t="shared" si="345"/>
        <v>0</v>
      </c>
      <c r="O1302" s="22">
        <f t="shared" si="346"/>
        <v>0</v>
      </c>
      <c r="P1302" s="35">
        <f>'Data Entry'!I1302</f>
        <v>0</v>
      </c>
      <c r="Q1302" s="35">
        <f>'Data Entry'!J1302</f>
        <v>0</v>
      </c>
      <c r="R1302" s="35">
        <f>'Data Entry'!K1302</f>
        <v>0</v>
      </c>
      <c r="S1302" s="35">
        <f>'Data Entry'!L1302</f>
        <v>0</v>
      </c>
      <c r="T1302" s="35">
        <f t="shared" si="347"/>
        <v>0</v>
      </c>
      <c r="U1302" s="35">
        <f t="shared" si="348"/>
        <v>0</v>
      </c>
      <c r="V1302" s="35" t="e">
        <f t="shared" si="349"/>
        <v>#DIV/0!</v>
      </c>
      <c r="W1302" s="35" t="e">
        <f t="shared" si="350"/>
        <v>#DIV/0!</v>
      </c>
      <c r="X1302" s="35">
        <f t="shared" si="351"/>
        <v>0</v>
      </c>
      <c r="Y1302" s="35">
        <f t="shared" si="352"/>
        <v>0</v>
      </c>
      <c r="Z1302" s="35">
        <f t="shared" si="353"/>
        <v>0</v>
      </c>
      <c r="AA1302" s="35">
        <f t="shared" si="354"/>
        <v>0</v>
      </c>
      <c r="AB1302" s="21">
        <f>'Data Entry'!S1302</f>
        <v>0</v>
      </c>
      <c r="AC1302" s="21">
        <f>'Data Entry'!T1302</f>
        <v>0</v>
      </c>
      <c r="AD1302" s="21">
        <f>'Data Entry'!U1302</f>
        <v>0</v>
      </c>
      <c r="AE1302" s="21">
        <f t="shared" si="355"/>
        <v>0</v>
      </c>
      <c r="AF1302" s="13">
        <f>'Data Entry'!V1302</f>
        <v>0</v>
      </c>
      <c r="AG1302" s="13">
        <f t="shared" si="356"/>
        <v>0</v>
      </c>
      <c r="AH1302" s="13">
        <f>'Data Entry'!W1302</f>
        <v>0</v>
      </c>
      <c r="AI1302" s="13">
        <f>'Data Entry'!X1302</f>
        <v>0</v>
      </c>
      <c r="AJ1302" s="13">
        <f>'Data Entry'!Y1302</f>
        <v>0</v>
      </c>
      <c r="AK1302" s="13">
        <f>'Data Entry'!Z1302</f>
        <v>0</v>
      </c>
    </row>
    <row r="1303" spans="1:37">
      <c r="A1303" s="34">
        <f>'Data Entry'!A1303</f>
        <v>0</v>
      </c>
      <c r="B1303" s="34">
        <f>'Data Entry'!B1303</f>
        <v>0</v>
      </c>
      <c r="C1303" s="20">
        <f>IF('Data Entry'!C1303="red",1,IF('Data Entry'!C1303="blue",2,0))</f>
        <v>0</v>
      </c>
      <c r="D1303" s="22">
        <f>'Data Entry'!D1303</f>
        <v>0</v>
      </c>
      <c r="E1303" s="22">
        <f>'Data Entry'!E1303</f>
        <v>0</v>
      </c>
      <c r="F1303" s="22">
        <f>'Data Entry'!F1303</f>
        <v>0</v>
      </c>
      <c r="G1303" s="22">
        <f>'Data Entry'!G1303</f>
        <v>0</v>
      </c>
      <c r="H1303" s="22">
        <f>'Data Entry'!H1303</f>
        <v>0</v>
      </c>
      <c r="I1303" s="22">
        <f t="shared" si="340"/>
        <v>0</v>
      </c>
      <c r="J1303" s="22">
        <f t="shared" si="341"/>
        <v>0</v>
      </c>
      <c r="K1303" s="22">
        <f t="shared" si="342"/>
        <v>0</v>
      </c>
      <c r="L1303" s="22">
        <f t="shared" si="343"/>
        <v>0</v>
      </c>
      <c r="M1303" s="22">
        <f t="shared" si="344"/>
        <v>0</v>
      </c>
      <c r="N1303" s="22">
        <f t="shared" si="345"/>
        <v>0</v>
      </c>
      <c r="O1303" s="22">
        <f t="shared" si="346"/>
        <v>0</v>
      </c>
      <c r="P1303" s="35">
        <f>'Data Entry'!I1303</f>
        <v>0</v>
      </c>
      <c r="Q1303" s="35">
        <f>'Data Entry'!J1303</f>
        <v>0</v>
      </c>
      <c r="R1303" s="35">
        <f>'Data Entry'!K1303</f>
        <v>0</v>
      </c>
      <c r="S1303" s="35">
        <f>'Data Entry'!L1303</f>
        <v>0</v>
      </c>
      <c r="T1303" s="35">
        <f t="shared" si="347"/>
        <v>0</v>
      </c>
      <c r="U1303" s="35">
        <f t="shared" si="348"/>
        <v>0</v>
      </c>
      <c r="V1303" s="35" t="e">
        <f t="shared" si="349"/>
        <v>#DIV/0!</v>
      </c>
      <c r="W1303" s="35" t="e">
        <f t="shared" si="350"/>
        <v>#DIV/0!</v>
      </c>
      <c r="X1303" s="35">
        <f t="shared" si="351"/>
        <v>0</v>
      </c>
      <c r="Y1303" s="35">
        <f t="shared" si="352"/>
        <v>0</v>
      </c>
      <c r="Z1303" s="35">
        <f t="shared" si="353"/>
        <v>0</v>
      </c>
      <c r="AA1303" s="35">
        <f t="shared" si="354"/>
        <v>0</v>
      </c>
      <c r="AB1303" s="21">
        <f>'Data Entry'!S1303</f>
        <v>0</v>
      </c>
      <c r="AC1303" s="21">
        <f>'Data Entry'!T1303</f>
        <v>0</v>
      </c>
      <c r="AD1303" s="21">
        <f>'Data Entry'!U1303</f>
        <v>0</v>
      </c>
      <c r="AE1303" s="21">
        <f t="shared" si="355"/>
        <v>0</v>
      </c>
      <c r="AF1303" s="13">
        <f>'Data Entry'!V1303</f>
        <v>0</v>
      </c>
      <c r="AG1303" s="13">
        <f t="shared" si="356"/>
        <v>0</v>
      </c>
      <c r="AH1303" s="13">
        <f>'Data Entry'!W1303</f>
        <v>0</v>
      </c>
      <c r="AI1303" s="13">
        <f>'Data Entry'!X1303</f>
        <v>0</v>
      </c>
      <c r="AJ1303" s="13">
        <f>'Data Entry'!Y1303</f>
        <v>0</v>
      </c>
      <c r="AK1303" s="13">
        <f>'Data Entry'!Z1303</f>
        <v>0</v>
      </c>
    </row>
    <row r="1304" spans="1:37">
      <c r="A1304" s="34">
        <f>'Data Entry'!A1304</f>
        <v>0</v>
      </c>
      <c r="B1304" s="34">
        <f>'Data Entry'!B1304</f>
        <v>0</v>
      </c>
      <c r="C1304" s="20">
        <f>IF('Data Entry'!C1304="red",1,IF('Data Entry'!C1304="blue",2,0))</f>
        <v>0</v>
      </c>
      <c r="D1304" s="22">
        <f>'Data Entry'!D1304</f>
        <v>0</v>
      </c>
      <c r="E1304" s="22">
        <f>'Data Entry'!E1304</f>
        <v>0</v>
      </c>
      <c r="F1304" s="22">
        <f>'Data Entry'!F1304</f>
        <v>0</v>
      </c>
      <c r="G1304" s="22">
        <f>'Data Entry'!G1304</f>
        <v>0</v>
      </c>
      <c r="H1304" s="22">
        <f>'Data Entry'!H1304</f>
        <v>0</v>
      </c>
      <c r="I1304" s="22">
        <f t="shared" si="340"/>
        <v>0</v>
      </c>
      <c r="J1304" s="22">
        <f t="shared" si="341"/>
        <v>0</v>
      </c>
      <c r="K1304" s="22">
        <f t="shared" si="342"/>
        <v>0</v>
      </c>
      <c r="L1304" s="22">
        <f t="shared" si="343"/>
        <v>0</v>
      </c>
      <c r="M1304" s="22">
        <f t="shared" si="344"/>
        <v>0</v>
      </c>
      <c r="N1304" s="22">
        <f t="shared" si="345"/>
        <v>0</v>
      </c>
      <c r="O1304" s="22">
        <f t="shared" si="346"/>
        <v>0</v>
      </c>
      <c r="P1304" s="35">
        <f>'Data Entry'!I1304</f>
        <v>0</v>
      </c>
      <c r="Q1304" s="35">
        <f>'Data Entry'!J1304</f>
        <v>0</v>
      </c>
      <c r="R1304" s="35">
        <f>'Data Entry'!K1304</f>
        <v>0</v>
      </c>
      <c r="S1304" s="35">
        <f>'Data Entry'!L1304</f>
        <v>0</v>
      </c>
      <c r="T1304" s="35">
        <f t="shared" si="347"/>
        <v>0</v>
      </c>
      <c r="U1304" s="35">
        <f t="shared" si="348"/>
        <v>0</v>
      </c>
      <c r="V1304" s="35" t="e">
        <f t="shared" si="349"/>
        <v>#DIV/0!</v>
      </c>
      <c r="W1304" s="35" t="e">
        <f t="shared" si="350"/>
        <v>#DIV/0!</v>
      </c>
      <c r="X1304" s="35">
        <f t="shared" si="351"/>
        <v>0</v>
      </c>
      <c r="Y1304" s="35">
        <f t="shared" si="352"/>
        <v>0</v>
      </c>
      <c r="Z1304" s="35">
        <f t="shared" si="353"/>
        <v>0</v>
      </c>
      <c r="AA1304" s="35">
        <f t="shared" si="354"/>
        <v>0</v>
      </c>
      <c r="AB1304" s="21">
        <f>'Data Entry'!S1304</f>
        <v>0</v>
      </c>
      <c r="AC1304" s="21">
        <f>'Data Entry'!T1304</f>
        <v>0</v>
      </c>
      <c r="AD1304" s="21">
        <f>'Data Entry'!U1304</f>
        <v>0</v>
      </c>
      <c r="AE1304" s="21">
        <f t="shared" si="355"/>
        <v>0</v>
      </c>
      <c r="AF1304" s="13">
        <f>'Data Entry'!V1304</f>
        <v>0</v>
      </c>
      <c r="AG1304" s="13">
        <f t="shared" si="356"/>
        <v>0</v>
      </c>
      <c r="AH1304" s="13">
        <f>'Data Entry'!W1304</f>
        <v>0</v>
      </c>
      <c r="AI1304" s="13">
        <f>'Data Entry'!X1304</f>
        <v>0</v>
      </c>
      <c r="AJ1304" s="13">
        <f>'Data Entry'!Y1304</f>
        <v>0</v>
      </c>
      <c r="AK1304" s="13">
        <f>'Data Entry'!Z1304</f>
        <v>0</v>
      </c>
    </row>
    <row r="1305" spans="1:37">
      <c r="A1305" s="34">
        <f>'Data Entry'!A1305</f>
        <v>0</v>
      </c>
      <c r="B1305" s="34">
        <f>'Data Entry'!B1305</f>
        <v>0</v>
      </c>
      <c r="C1305" s="20">
        <f>IF('Data Entry'!C1305="red",1,IF('Data Entry'!C1305="blue",2,0))</f>
        <v>0</v>
      </c>
      <c r="D1305" s="22">
        <f>'Data Entry'!D1305</f>
        <v>0</v>
      </c>
      <c r="E1305" s="22">
        <f>'Data Entry'!E1305</f>
        <v>0</v>
      </c>
      <c r="F1305" s="22">
        <f>'Data Entry'!F1305</f>
        <v>0</v>
      </c>
      <c r="G1305" s="22">
        <f>'Data Entry'!G1305</f>
        <v>0</v>
      </c>
      <c r="H1305" s="22">
        <f>'Data Entry'!H1305</f>
        <v>0</v>
      </c>
      <c r="I1305" s="22">
        <f t="shared" si="340"/>
        <v>0</v>
      </c>
      <c r="J1305" s="22">
        <f t="shared" si="341"/>
        <v>0</v>
      </c>
      <c r="K1305" s="22">
        <f t="shared" si="342"/>
        <v>0</v>
      </c>
      <c r="L1305" s="22">
        <f t="shared" si="343"/>
        <v>0</v>
      </c>
      <c r="M1305" s="22">
        <f t="shared" si="344"/>
        <v>0</v>
      </c>
      <c r="N1305" s="22">
        <f t="shared" si="345"/>
        <v>0</v>
      </c>
      <c r="O1305" s="22">
        <f t="shared" si="346"/>
        <v>0</v>
      </c>
      <c r="P1305" s="35">
        <f>'Data Entry'!I1305</f>
        <v>0</v>
      </c>
      <c r="Q1305" s="35">
        <f>'Data Entry'!J1305</f>
        <v>0</v>
      </c>
      <c r="R1305" s="35">
        <f>'Data Entry'!K1305</f>
        <v>0</v>
      </c>
      <c r="S1305" s="35">
        <f>'Data Entry'!L1305</f>
        <v>0</v>
      </c>
      <c r="T1305" s="35">
        <f t="shared" si="347"/>
        <v>0</v>
      </c>
      <c r="U1305" s="35">
        <f t="shared" si="348"/>
        <v>0</v>
      </c>
      <c r="V1305" s="35" t="e">
        <f t="shared" si="349"/>
        <v>#DIV/0!</v>
      </c>
      <c r="W1305" s="35" t="e">
        <f t="shared" si="350"/>
        <v>#DIV/0!</v>
      </c>
      <c r="X1305" s="35">
        <f t="shared" si="351"/>
        <v>0</v>
      </c>
      <c r="Y1305" s="35">
        <f t="shared" si="352"/>
        <v>0</v>
      </c>
      <c r="Z1305" s="35">
        <f t="shared" si="353"/>
        <v>0</v>
      </c>
      <c r="AA1305" s="35">
        <f t="shared" si="354"/>
        <v>0</v>
      </c>
      <c r="AB1305" s="21">
        <f>'Data Entry'!S1305</f>
        <v>0</v>
      </c>
      <c r="AC1305" s="21">
        <f>'Data Entry'!T1305</f>
        <v>0</v>
      </c>
      <c r="AD1305" s="21">
        <f>'Data Entry'!U1305</f>
        <v>0</v>
      </c>
      <c r="AE1305" s="21">
        <f t="shared" si="355"/>
        <v>0</v>
      </c>
      <c r="AF1305" s="13">
        <f>'Data Entry'!V1305</f>
        <v>0</v>
      </c>
      <c r="AG1305" s="13">
        <f t="shared" si="356"/>
        <v>0</v>
      </c>
      <c r="AH1305" s="13">
        <f>'Data Entry'!W1305</f>
        <v>0</v>
      </c>
      <c r="AI1305" s="13">
        <f>'Data Entry'!X1305</f>
        <v>0</v>
      </c>
      <c r="AJ1305" s="13">
        <f>'Data Entry'!Y1305</f>
        <v>0</v>
      </c>
      <c r="AK1305" s="13">
        <f>'Data Entry'!Z1305</f>
        <v>0</v>
      </c>
    </row>
    <row r="1306" spans="1:37">
      <c r="A1306" s="34">
        <f>'Data Entry'!A1306</f>
        <v>0</v>
      </c>
      <c r="B1306" s="34">
        <f>'Data Entry'!B1306</f>
        <v>0</v>
      </c>
      <c r="C1306" s="20">
        <f>IF('Data Entry'!C1306="red",1,IF('Data Entry'!C1306="blue",2,0))</f>
        <v>0</v>
      </c>
      <c r="D1306" s="22">
        <f>'Data Entry'!D1306</f>
        <v>0</v>
      </c>
      <c r="E1306" s="22">
        <f>'Data Entry'!E1306</f>
        <v>0</v>
      </c>
      <c r="F1306" s="22">
        <f>'Data Entry'!F1306</f>
        <v>0</v>
      </c>
      <c r="G1306" s="22">
        <f>'Data Entry'!G1306</f>
        <v>0</v>
      </c>
      <c r="H1306" s="22">
        <f>'Data Entry'!H1306</f>
        <v>0</v>
      </c>
      <c r="I1306" s="22">
        <f t="shared" si="340"/>
        <v>0</v>
      </c>
      <c r="J1306" s="22">
        <f t="shared" si="341"/>
        <v>0</v>
      </c>
      <c r="K1306" s="22">
        <f t="shared" si="342"/>
        <v>0</v>
      </c>
      <c r="L1306" s="22">
        <f t="shared" si="343"/>
        <v>0</v>
      </c>
      <c r="M1306" s="22">
        <f t="shared" si="344"/>
        <v>0</v>
      </c>
      <c r="N1306" s="22">
        <f t="shared" si="345"/>
        <v>0</v>
      </c>
      <c r="O1306" s="22">
        <f t="shared" si="346"/>
        <v>0</v>
      </c>
      <c r="P1306" s="35">
        <f>'Data Entry'!I1306</f>
        <v>0</v>
      </c>
      <c r="Q1306" s="35">
        <f>'Data Entry'!J1306</f>
        <v>0</v>
      </c>
      <c r="R1306" s="35">
        <f>'Data Entry'!K1306</f>
        <v>0</v>
      </c>
      <c r="S1306" s="35">
        <f>'Data Entry'!L1306</f>
        <v>0</v>
      </c>
      <c r="T1306" s="35">
        <f t="shared" si="347"/>
        <v>0</v>
      </c>
      <c r="U1306" s="35">
        <f t="shared" si="348"/>
        <v>0</v>
      </c>
      <c r="V1306" s="35" t="e">
        <f t="shared" si="349"/>
        <v>#DIV/0!</v>
      </c>
      <c r="W1306" s="35" t="e">
        <f t="shared" si="350"/>
        <v>#DIV/0!</v>
      </c>
      <c r="X1306" s="35">
        <f t="shared" si="351"/>
        <v>0</v>
      </c>
      <c r="Y1306" s="35">
        <f t="shared" si="352"/>
        <v>0</v>
      </c>
      <c r="Z1306" s="35">
        <f t="shared" si="353"/>
        <v>0</v>
      </c>
      <c r="AA1306" s="35">
        <f t="shared" si="354"/>
        <v>0</v>
      </c>
      <c r="AB1306" s="21">
        <f>'Data Entry'!S1306</f>
        <v>0</v>
      </c>
      <c r="AC1306" s="21">
        <f>'Data Entry'!T1306</f>
        <v>0</v>
      </c>
      <c r="AD1306" s="21">
        <f>'Data Entry'!U1306</f>
        <v>0</v>
      </c>
      <c r="AE1306" s="21">
        <f t="shared" si="355"/>
        <v>0</v>
      </c>
      <c r="AF1306" s="13">
        <f>'Data Entry'!V1306</f>
        <v>0</v>
      </c>
      <c r="AG1306" s="13">
        <f t="shared" si="356"/>
        <v>0</v>
      </c>
      <c r="AH1306" s="13">
        <f>'Data Entry'!W1306</f>
        <v>0</v>
      </c>
      <c r="AI1306" s="13">
        <f>'Data Entry'!X1306</f>
        <v>0</v>
      </c>
      <c r="AJ1306" s="13">
        <f>'Data Entry'!Y1306</f>
        <v>0</v>
      </c>
      <c r="AK1306" s="13">
        <f>'Data Entry'!Z1306</f>
        <v>0</v>
      </c>
    </row>
    <row r="1307" spans="1:37">
      <c r="A1307" s="34">
        <f>'Data Entry'!A1307</f>
        <v>0</v>
      </c>
      <c r="B1307" s="34">
        <f>'Data Entry'!B1307</f>
        <v>0</v>
      </c>
      <c r="C1307" s="20">
        <f>IF('Data Entry'!C1307="red",1,IF('Data Entry'!C1307="blue",2,0))</f>
        <v>0</v>
      </c>
      <c r="D1307" s="22">
        <f>'Data Entry'!D1307</f>
        <v>0</v>
      </c>
      <c r="E1307" s="22">
        <f>'Data Entry'!E1307</f>
        <v>0</v>
      </c>
      <c r="F1307" s="22">
        <f>'Data Entry'!F1307</f>
        <v>0</v>
      </c>
      <c r="G1307" s="22">
        <f>'Data Entry'!G1307</f>
        <v>0</v>
      </c>
      <c r="H1307" s="22">
        <f>'Data Entry'!H1307</f>
        <v>0</v>
      </c>
      <c r="I1307" s="22">
        <f t="shared" si="340"/>
        <v>0</v>
      </c>
      <c r="J1307" s="22">
        <f t="shared" si="341"/>
        <v>0</v>
      </c>
      <c r="K1307" s="22">
        <f t="shared" si="342"/>
        <v>0</v>
      </c>
      <c r="L1307" s="22">
        <f t="shared" si="343"/>
        <v>0</v>
      </c>
      <c r="M1307" s="22">
        <f t="shared" si="344"/>
        <v>0</v>
      </c>
      <c r="N1307" s="22">
        <f t="shared" si="345"/>
        <v>0</v>
      </c>
      <c r="O1307" s="22">
        <f t="shared" si="346"/>
        <v>0</v>
      </c>
      <c r="P1307" s="35">
        <f>'Data Entry'!I1307</f>
        <v>0</v>
      </c>
      <c r="Q1307" s="35">
        <f>'Data Entry'!J1307</f>
        <v>0</v>
      </c>
      <c r="R1307" s="35">
        <f>'Data Entry'!K1307</f>
        <v>0</v>
      </c>
      <c r="S1307" s="35">
        <f>'Data Entry'!L1307</f>
        <v>0</v>
      </c>
      <c r="T1307" s="35">
        <f t="shared" si="347"/>
        <v>0</v>
      </c>
      <c r="U1307" s="35">
        <f t="shared" si="348"/>
        <v>0</v>
      </c>
      <c r="V1307" s="35" t="e">
        <f t="shared" si="349"/>
        <v>#DIV/0!</v>
      </c>
      <c r="W1307" s="35" t="e">
        <f t="shared" si="350"/>
        <v>#DIV/0!</v>
      </c>
      <c r="X1307" s="35">
        <f t="shared" si="351"/>
        <v>0</v>
      </c>
      <c r="Y1307" s="35">
        <f t="shared" si="352"/>
        <v>0</v>
      </c>
      <c r="Z1307" s="35">
        <f t="shared" si="353"/>
        <v>0</v>
      </c>
      <c r="AA1307" s="35">
        <f t="shared" si="354"/>
        <v>0</v>
      </c>
      <c r="AB1307" s="21">
        <f>'Data Entry'!S1307</f>
        <v>0</v>
      </c>
      <c r="AC1307" s="21">
        <f>'Data Entry'!T1307</f>
        <v>0</v>
      </c>
      <c r="AD1307" s="21">
        <f>'Data Entry'!U1307</f>
        <v>0</v>
      </c>
      <c r="AE1307" s="21">
        <f t="shared" si="355"/>
        <v>0</v>
      </c>
      <c r="AF1307" s="13">
        <f>'Data Entry'!V1307</f>
        <v>0</v>
      </c>
      <c r="AG1307" s="13">
        <f t="shared" si="356"/>
        <v>0</v>
      </c>
      <c r="AH1307" s="13">
        <f>'Data Entry'!W1307</f>
        <v>0</v>
      </c>
      <c r="AI1307" s="13">
        <f>'Data Entry'!X1307</f>
        <v>0</v>
      </c>
      <c r="AJ1307" s="13">
        <f>'Data Entry'!Y1307</f>
        <v>0</v>
      </c>
      <c r="AK1307" s="13">
        <f>'Data Entry'!Z1307</f>
        <v>0</v>
      </c>
    </row>
    <row r="1308" spans="1:37">
      <c r="A1308" s="34">
        <f>'Data Entry'!A1308</f>
        <v>0</v>
      </c>
      <c r="B1308" s="34">
        <f>'Data Entry'!B1308</f>
        <v>0</v>
      </c>
      <c r="C1308" s="20">
        <f>IF('Data Entry'!C1308="red",1,IF('Data Entry'!C1308="blue",2,0))</f>
        <v>0</v>
      </c>
      <c r="D1308" s="22">
        <f>'Data Entry'!D1308</f>
        <v>0</v>
      </c>
      <c r="E1308" s="22">
        <f>'Data Entry'!E1308</f>
        <v>0</v>
      </c>
      <c r="F1308" s="22">
        <f>'Data Entry'!F1308</f>
        <v>0</v>
      </c>
      <c r="G1308" s="22">
        <f>'Data Entry'!G1308</f>
        <v>0</v>
      </c>
      <c r="H1308" s="22">
        <f>'Data Entry'!H1308</f>
        <v>0</v>
      </c>
      <c r="I1308" s="22">
        <f t="shared" si="340"/>
        <v>0</v>
      </c>
      <c r="J1308" s="22">
        <f t="shared" si="341"/>
        <v>0</v>
      </c>
      <c r="K1308" s="22">
        <f t="shared" si="342"/>
        <v>0</v>
      </c>
      <c r="L1308" s="22">
        <f t="shared" si="343"/>
        <v>0</v>
      </c>
      <c r="M1308" s="22">
        <f t="shared" si="344"/>
        <v>0</v>
      </c>
      <c r="N1308" s="22">
        <f t="shared" si="345"/>
        <v>0</v>
      </c>
      <c r="O1308" s="22">
        <f t="shared" si="346"/>
        <v>0</v>
      </c>
      <c r="P1308" s="35">
        <f>'Data Entry'!I1308</f>
        <v>0</v>
      </c>
      <c r="Q1308" s="35">
        <f>'Data Entry'!J1308</f>
        <v>0</v>
      </c>
      <c r="R1308" s="35">
        <f>'Data Entry'!K1308</f>
        <v>0</v>
      </c>
      <c r="S1308" s="35">
        <f>'Data Entry'!L1308</f>
        <v>0</v>
      </c>
      <c r="T1308" s="35">
        <f t="shared" si="347"/>
        <v>0</v>
      </c>
      <c r="U1308" s="35">
        <f t="shared" si="348"/>
        <v>0</v>
      </c>
      <c r="V1308" s="35" t="e">
        <f t="shared" si="349"/>
        <v>#DIV/0!</v>
      </c>
      <c r="W1308" s="35" t="e">
        <f t="shared" si="350"/>
        <v>#DIV/0!</v>
      </c>
      <c r="X1308" s="35">
        <f t="shared" si="351"/>
        <v>0</v>
      </c>
      <c r="Y1308" s="35">
        <f t="shared" si="352"/>
        <v>0</v>
      </c>
      <c r="Z1308" s="35">
        <f t="shared" si="353"/>
        <v>0</v>
      </c>
      <c r="AA1308" s="35">
        <f t="shared" si="354"/>
        <v>0</v>
      </c>
      <c r="AB1308" s="21">
        <f>'Data Entry'!S1308</f>
        <v>0</v>
      </c>
      <c r="AC1308" s="21">
        <f>'Data Entry'!T1308</f>
        <v>0</v>
      </c>
      <c r="AD1308" s="21">
        <f>'Data Entry'!U1308</f>
        <v>0</v>
      </c>
      <c r="AE1308" s="21">
        <f t="shared" si="355"/>
        <v>0</v>
      </c>
      <c r="AF1308" s="13">
        <f>'Data Entry'!V1308</f>
        <v>0</v>
      </c>
      <c r="AG1308" s="13">
        <f t="shared" si="356"/>
        <v>0</v>
      </c>
      <c r="AH1308" s="13">
        <f>'Data Entry'!W1308</f>
        <v>0</v>
      </c>
      <c r="AI1308" s="13">
        <f>'Data Entry'!X1308</f>
        <v>0</v>
      </c>
      <c r="AJ1308" s="13">
        <f>'Data Entry'!Y1308</f>
        <v>0</v>
      </c>
      <c r="AK1308" s="13">
        <f>'Data Entry'!Z1308</f>
        <v>0</v>
      </c>
    </row>
    <row r="1309" spans="1:37">
      <c r="A1309" s="34">
        <f>'Data Entry'!A1309</f>
        <v>0</v>
      </c>
      <c r="B1309" s="34">
        <f>'Data Entry'!B1309</f>
        <v>0</v>
      </c>
      <c r="C1309" s="20">
        <f>IF('Data Entry'!C1309="red",1,IF('Data Entry'!C1309="blue",2,0))</f>
        <v>0</v>
      </c>
      <c r="D1309" s="22">
        <f>'Data Entry'!D1309</f>
        <v>0</v>
      </c>
      <c r="E1309" s="22">
        <f>'Data Entry'!E1309</f>
        <v>0</v>
      </c>
      <c r="F1309" s="22">
        <f>'Data Entry'!F1309</f>
        <v>0</v>
      </c>
      <c r="G1309" s="22">
        <f>'Data Entry'!G1309</f>
        <v>0</v>
      </c>
      <c r="H1309" s="22">
        <f>'Data Entry'!H1309</f>
        <v>0</v>
      </c>
      <c r="I1309" s="22">
        <f t="shared" si="340"/>
        <v>0</v>
      </c>
      <c r="J1309" s="22">
        <f t="shared" si="341"/>
        <v>0</v>
      </c>
      <c r="K1309" s="22">
        <f t="shared" si="342"/>
        <v>0</v>
      </c>
      <c r="L1309" s="22">
        <f t="shared" si="343"/>
        <v>0</v>
      </c>
      <c r="M1309" s="22">
        <f t="shared" si="344"/>
        <v>0</v>
      </c>
      <c r="N1309" s="22">
        <f t="shared" si="345"/>
        <v>0</v>
      </c>
      <c r="O1309" s="22">
        <f t="shared" si="346"/>
        <v>0</v>
      </c>
      <c r="P1309" s="35">
        <f>'Data Entry'!I1309</f>
        <v>0</v>
      </c>
      <c r="Q1309" s="35">
        <f>'Data Entry'!J1309</f>
        <v>0</v>
      </c>
      <c r="R1309" s="35">
        <f>'Data Entry'!K1309</f>
        <v>0</v>
      </c>
      <c r="S1309" s="35">
        <f>'Data Entry'!L1309</f>
        <v>0</v>
      </c>
      <c r="T1309" s="35">
        <f t="shared" si="347"/>
        <v>0</v>
      </c>
      <c r="U1309" s="35">
        <f t="shared" si="348"/>
        <v>0</v>
      </c>
      <c r="V1309" s="35" t="e">
        <f t="shared" si="349"/>
        <v>#DIV/0!</v>
      </c>
      <c r="W1309" s="35" t="e">
        <f t="shared" si="350"/>
        <v>#DIV/0!</v>
      </c>
      <c r="X1309" s="35">
        <f t="shared" si="351"/>
        <v>0</v>
      </c>
      <c r="Y1309" s="35">
        <f t="shared" si="352"/>
        <v>0</v>
      </c>
      <c r="Z1309" s="35">
        <f t="shared" si="353"/>
        <v>0</v>
      </c>
      <c r="AA1309" s="35">
        <f t="shared" si="354"/>
        <v>0</v>
      </c>
      <c r="AB1309" s="21">
        <f>'Data Entry'!S1309</f>
        <v>0</v>
      </c>
      <c r="AC1309" s="21">
        <f>'Data Entry'!T1309</f>
        <v>0</v>
      </c>
      <c r="AD1309" s="21">
        <f>'Data Entry'!U1309</f>
        <v>0</v>
      </c>
      <c r="AE1309" s="21">
        <f t="shared" si="355"/>
        <v>0</v>
      </c>
      <c r="AF1309" s="13">
        <f>'Data Entry'!V1309</f>
        <v>0</v>
      </c>
      <c r="AG1309" s="13">
        <f t="shared" si="356"/>
        <v>0</v>
      </c>
      <c r="AH1309" s="13">
        <f>'Data Entry'!W1309</f>
        <v>0</v>
      </c>
      <c r="AI1309" s="13">
        <f>'Data Entry'!X1309</f>
        <v>0</v>
      </c>
      <c r="AJ1309" s="13">
        <f>'Data Entry'!Y1309</f>
        <v>0</v>
      </c>
      <c r="AK1309" s="13">
        <f>'Data Entry'!Z1309</f>
        <v>0</v>
      </c>
    </row>
    <row r="1310" spans="1:37">
      <c r="A1310" s="34">
        <f>'Data Entry'!A1310</f>
        <v>0</v>
      </c>
      <c r="B1310" s="34">
        <f>'Data Entry'!B1310</f>
        <v>0</v>
      </c>
      <c r="C1310" s="20">
        <f>IF('Data Entry'!C1310="red",1,IF('Data Entry'!C1310="blue",2,0))</f>
        <v>0</v>
      </c>
      <c r="D1310" s="22">
        <f>'Data Entry'!D1310</f>
        <v>0</v>
      </c>
      <c r="E1310" s="22">
        <f>'Data Entry'!E1310</f>
        <v>0</v>
      </c>
      <c r="F1310" s="22">
        <f>'Data Entry'!F1310</f>
        <v>0</v>
      </c>
      <c r="G1310" s="22">
        <f>'Data Entry'!G1310</f>
        <v>0</v>
      </c>
      <c r="H1310" s="22">
        <f>'Data Entry'!H1310</f>
        <v>0</v>
      </c>
      <c r="I1310" s="22">
        <f t="shared" si="340"/>
        <v>0</v>
      </c>
      <c r="J1310" s="22">
        <f t="shared" si="341"/>
        <v>0</v>
      </c>
      <c r="K1310" s="22">
        <f t="shared" si="342"/>
        <v>0</v>
      </c>
      <c r="L1310" s="22">
        <f t="shared" si="343"/>
        <v>0</v>
      </c>
      <c r="M1310" s="22">
        <f t="shared" si="344"/>
        <v>0</v>
      </c>
      <c r="N1310" s="22">
        <f t="shared" si="345"/>
        <v>0</v>
      </c>
      <c r="O1310" s="22">
        <f t="shared" si="346"/>
        <v>0</v>
      </c>
      <c r="P1310" s="35">
        <f>'Data Entry'!I1310</f>
        <v>0</v>
      </c>
      <c r="Q1310" s="35">
        <f>'Data Entry'!J1310</f>
        <v>0</v>
      </c>
      <c r="R1310" s="35">
        <f>'Data Entry'!K1310</f>
        <v>0</v>
      </c>
      <c r="S1310" s="35">
        <f>'Data Entry'!L1310</f>
        <v>0</v>
      </c>
      <c r="T1310" s="35">
        <f t="shared" si="347"/>
        <v>0</v>
      </c>
      <c r="U1310" s="35">
        <f t="shared" si="348"/>
        <v>0</v>
      </c>
      <c r="V1310" s="35" t="e">
        <f t="shared" si="349"/>
        <v>#DIV/0!</v>
      </c>
      <c r="W1310" s="35" t="e">
        <f t="shared" si="350"/>
        <v>#DIV/0!</v>
      </c>
      <c r="X1310" s="35">
        <f t="shared" si="351"/>
        <v>0</v>
      </c>
      <c r="Y1310" s="35">
        <f t="shared" si="352"/>
        <v>0</v>
      </c>
      <c r="Z1310" s="35">
        <f t="shared" si="353"/>
        <v>0</v>
      </c>
      <c r="AA1310" s="35">
        <f t="shared" si="354"/>
        <v>0</v>
      </c>
      <c r="AB1310" s="21">
        <f>'Data Entry'!S1310</f>
        <v>0</v>
      </c>
      <c r="AC1310" s="21">
        <f>'Data Entry'!T1310</f>
        <v>0</v>
      </c>
      <c r="AD1310" s="21">
        <f>'Data Entry'!U1310</f>
        <v>0</v>
      </c>
      <c r="AE1310" s="21">
        <f t="shared" si="355"/>
        <v>0</v>
      </c>
      <c r="AF1310" s="13">
        <f>'Data Entry'!V1310</f>
        <v>0</v>
      </c>
      <c r="AG1310" s="13">
        <f t="shared" si="356"/>
        <v>0</v>
      </c>
      <c r="AH1310" s="13">
        <f>'Data Entry'!W1310</f>
        <v>0</v>
      </c>
      <c r="AI1310" s="13">
        <f>'Data Entry'!X1310</f>
        <v>0</v>
      </c>
      <c r="AJ1310" s="13">
        <f>'Data Entry'!Y1310</f>
        <v>0</v>
      </c>
      <c r="AK1310" s="13">
        <f>'Data Entry'!Z1310</f>
        <v>0</v>
      </c>
    </row>
    <row r="1311" spans="1:37">
      <c r="A1311" s="34">
        <f>'Data Entry'!A1311</f>
        <v>0</v>
      </c>
      <c r="B1311" s="34">
        <f>'Data Entry'!B1311</f>
        <v>0</v>
      </c>
      <c r="C1311" s="20">
        <f>IF('Data Entry'!C1311="red",1,IF('Data Entry'!C1311="blue",2,0))</f>
        <v>0</v>
      </c>
      <c r="D1311" s="22">
        <f>'Data Entry'!D1311</f>
        <v>0</v>
      </c>
      <c r="E1311" s="22">
        <f>'Data Entry'!E1311</f>
        <v>0</v>
      </c>
      <c r="F1311" s="22">
        <f>'Data Entry'!F1311</f>
        <v>0</v>
      </c>
      <c r="G1311" s="22">
        <f>'Data Entry'!G1311</f>
        <v>0</v>
      </c>
      <c r="H1311" s="22">
        <f>'Data Entry'!H1311</f>
        <v>0</v>
      </c>
      <c r="I1311" s="22">
        <f t="shared" si="340"/>
        <v>0</v>
      </c>
      <c r="J1311" s="22">
        <f t="shared" si="341"/>
        <v>0</v>
      </c>
      <c r="K1311" s="22">
        <f t="shared" si="342"/>
        <v>0</v>
      </c>
      <c r="L1311" s="22">
        <f t="shared" si="343"/>
        <v>0</v>
      </c>
      <c r="M1311" s="22">
        <f t="shared" si="344"/>
        <v>0</v>
      </c>
      <c r="N1311" s="22">
        <f t="shared" si="345"/>
        <v>0</v>
      </c>
      <c r="O1311" s="22">
        <f t="shared" si="346"/>
        <v>0</v>
      </c>
      <c r="P1311" s="35">
        <f>'Data Entry'!I1311</f>
        <v>0</v>
      </c>
      <c r="Q1311" s="35">
        <f>'Data Entry'!J1311</f>
        <v>0</v>
      </c>
      <c r="R1311" s="35">
        <f>'Data Entry'!K1311</f>
        <v>0</v>
      </c>
      <c r="S1311" s="35">
        <f>'Data Entry'!L1311</f>
        <v>0</v>
      </c>
      <c r="T1311" s="35">
        <f t="shared" si="347"/>
        <v>0</v>
      </c>
      <c r="U1311" s="35">
        <f t="shared" si="348"/>
        <v>0</v>
      </c>
      <c r="V1311" s="35" t="e">
        <f t="shared" si="349"/>
        <v>#DIV/0!</v>
      </c>
      <c r="W1311" s="35" t="e">
        <f t="shared" si="350"/>
        <v>#DIV/0!</v>
      </c>
      <c r="X1311" s="35">
        <f t="shared" si="351"/>
        <v>0</v>
      </c>
      <c r="Y1311" s="35">
        <f t="shared" si="352"/>
        <v>0</v>
      </c>
      <c r="Z1311" s="35">
        <f t="shared" si="353"/>
        <v>0</v>
      </c>
      <c r="AA1311" s="35">
        <f t="shared" si="354"/>
        <v>0</v>
      </c>
      <c r="AB1311" s="21">
        <f>'Data Entry'!S1311</f>
        <v>0</v>
      </c>
      <c r="AC1311" s="21">
        <f>'Data Entry'!T1311</f>
        <v>0</v>
      </c>
      <c r="AD1311" s="21">
        <f>'Data Entry'!U1311</f>
        <v>0</v>
      </c>
      <c r="AE1311" s="21">
        <f t="shared" si="355"/>
        <v>0</v>
      </c>
      <c r="AF1311" s="13">
        <f>'Data Entry'!V1311</f>
        <v>0</v>
      </c>
      <c r="AG1311" s="13">
        <f t="shared" si="356"/>
        <v>0</v>
      </c>
      <c r="AH1311" s="13">
        <f>'Data Entry'!W1311</f>
        <v>0</v>
      </c>
      <c r="AI1311" s="13">
        <f>'Data Entry'!X1311</f>
        <v>0</v>
      </c>
      <c r="AJ1311" s="13">
        <f>'Data Entry'!Y1311</f>
        <v>0</v>
      </c>
      <c r="AK1311" s="13">
        <f>'Data Entry'!Z1311</f>
        <v>0</v>
      </c>
    </row>
    <row r="1312" spans="1:37">
      <c r="A1312" s="34">
        <f>'Data Entry'!A1312</f>
        <v>0</v>
      </c>
      <c r="B1312" s="34">
        <f>'Data Entry'!B1312</f>
        <v>0</v>
      </c>
      <c r="C1312" s="20">
        <f>IF('Data Entry'!C1312="red",1,IF('Data Entry'!C1312="blue",2,0))</f>
        <v>0</v>
      </c>
      <c r="D1312" s="22">
        <f>'Data Entry'!D1312</f>
        <v>0</v>
      </c>
      <c r="E1312" s="22">
        <f>'Data Entry'!E1312</f>
        <v>0</v>
      </c>
      <c r="F1312" s="22">
        <f>'Data Entry'!F1312</f>
        <v>0</v>
      </c>
      <c r="G1312" s="22">
        <f>'Data Entry'!G1312</f>
        <v>0</v>
      </c>
      <c r="H1312" s="22">
        <f>'Data Entry'!H1312</f>
        <v>0</v>
      </c>
      <c r="I1312" s="22">
        <f t="shared" si="340"/>
        <v>0</v>
      </c>
      <c r="J1312" s="22">
        <f t="shared" si="341"/>
        <v>0</v>
      </c>
      <c r="K1312" s="22">
        <f t="shared" si="342"/>
        <v>0</v>
      </c>
      <c r="L1312" s="22">
        <f t="shared" si="343"/>
        <v>0</v>
      </c>
      <c r="M1312" s="22">
        <f t="shared" si="344"/>
        <v>0</v>
      </c>
      <c r="N1312" s="22">
        <f t="shared" si="345"/>
        <v>0</v>
      </c>
      <c r="O1312" s="22">
        <f t="shared" si="346"/>
        <v>0</v>
      </c>
      <c r="P1312" s="35">
        <f>'Data Entry'!I1312</f>
        <v>0</v>
      </c>
      <c r="Q1312" s="35">
        <f>'Data Entry'!J1312</f>
        <v>0</v>
      </c>
      <c r="R1312" s="35">
        <f>'Data Entry'!K1312</f>
        <v>0</v>
      </c>
      <c r="S1312" s="35">
        <f>'Data Entry'!L1312</f>
        <v>0</v>
      </c>
      <c r="T1312" s="35">
        <f t="shared" si="347"/>
        <v>0</v>
      </c>
      <c r="U1312" s="35">
        <f t="shared" si="348"/>
        <v>0</v>
      </c>
      <c r="V1312" s="35" t="e">
        <f t="shared" si="349"/>
        <v>#DIV/0!</v>
      </c>
      <c r="W1312" s="35" t="e">
        <f t="shared" si="350"/>
        <v>#DIV/0!</v>
      </c>
      <c r="X1312" s="35">
        <f t="shared" si="351"/>
        <v>0</v>
      </c>
      <c r="Y1312" s="35">
        <f t="shared" si="352"/>
        <v>0</v>
      </c>
      <c r="Z1312" s="35">
        <f t="shared" si="353"/>
        <v>0</v>
      </c>
      <c r="AA1312" s="35">
        <f t="shared" si="354"/>
        <v>0</v>
      </c>
      <c r="AB1312" s="21">
        <f>'Data Entry'!S1312</f>
        <v>0</v>
      </c>
      <c r="AC1312" s="21">
        <f>'Data Entry'!T1312</f>
        <v>0</v>
      </c>
      <c r="AD1312" s="21">
        <f>'Data Entry'!U1312</f>
        <v>0</v>
      </c>
      <c r="AE1312" s="21">
        <f t="shared" si="355"/>
        <v>0</v>
      </c>
      <c r="AF1312" s="13">
        <f>'Data Entry'!V1312</f>
        <v>0</v>
      </c>
      <c r="AG1312" s="13">
        <f t="shared" si="356"/>
        <v>0</v>
      </c>
      <c r="AH1312" s="13">
        <f>'Data Entry'!W1312</f>
        <v>0</v>
      </c>
      <c r="AI1312" s="13">
        <f>'Data Entry'!X1312</f>
        <v>0</v>
      </c>
      <c r="AJ1312" s="13">
        <f>'Data Entry'!Y1312</f>
        <v>0</v>
      </c>
      <c r="AK1312" s="13">
        <f>'Data Entry'!Z1312</f>
        <v>0</v>
      </c>
    </row>
    <row r="1313" spans="1:37">
      <c r="A1313" s="34">
        <f>'Data Entry'!A1313</f>
        <v>0</v>
      </c>
      <c r="B1313" s="34">
        <f>'Data Entry'!B1313</f>
        <v>0</v>
      </c>
      <c r="C1313" s="20">
        <f>IF('Data Entry'!C1313="red",1,IF('Data Entry'!C1313="blue",2,0))</f>
        <v>0</v>
      </c>
      <c r="D1313" s="22">
        <f>'Data Entry'!D1313</f>
        <v>0</v>
      </c>
      <c r="E1313" s="22">
        <f>'Data Entry'!E1313</f>
        <v>0</v>
      </c>
      <c r="F1313" s="22">
        <f>'Data Entry'!F1313</f>
        <v>0</v>
      </c>
      <c r="G1313" s="22">
        <f>'Data Entry'!G1313</f>
        <v>0</v>
      </c>
      <c r="H1313" s="22">
        <f>'Data Entry'!H1313</f>
        <v>0</v>
      </c>
      <c r="I1313" s="22">
        <f t="shared" si="340"/>
        <v>0</v>
      </c>
      <c r="J1313" s="22">
        <f t="shared" si="341"/>
        <v>0</v>
      </c>
      <c r="K1313" s="22">
        <f t="shared" si="342"/>
        <v>0</v>
      </c>
      <c r="L1313" s="22">
        <f t="shared" si="343"/>
        <v>0</v>
      </c>
      <c r="M1313" s="22">
        <f t="shared" si="344"/>
        <v>0</v>
      </c>
      <c r="N1313" s="22">
        <f t="shared" si="345"/>
        <v>0</v>
      </c>
      <c r="O1313" s="22">
        <f t="shared" si="346"/>
        <v>0</v>
      </c>
      <c r="P1313" s="35">
        <f>'Data Entry'!I1313</f>
        <v>0</v>
      </c>
      <c r="Q1313" s="35">
        <f>'Data Entry'!J1313</f>
        <v>0</v>
      </c>
      <c r="R1313" s="35">
        <f>'Data Entry'!K1313</f>
        <v>0</v>
      </c>
      <c r="S1313" s="35">
        <f>'Data Entry'!L1313</f>
        <v>0</v>
      </c>
      <c r="T1313" s="35">
        <f t="shared" si="347"/>
        <v>0</v>
      </c>
      <c r="U1313" s="35">
        <f t="shared" si="348"/>
        <v>0</v>
      </c>
      <c r="V1313" s="35" t="e">
        <f t="shared" si="349"/>
        <v>#DIV/0!</v>
      </c>
      <c r="W1313" s="35" t="e">
        <f t="shared" si="350"/>
        <v>#DIV/0!</v>
      </c>
      <c r="X1313" s="35">
        <f t="shared" si="351"/>
        <v>0</v>
      </c>
      <c r="Y1313" s="35">
        <f t="shared" si="352"/>
        <v>0</v>
      </c>
      <c r="Z1313" s="35">
        <f t="shared" si="353"/>
        <v>0</v>
      </c>
      <c r="AA1313" s="35">
        <f t="shared" si="354"/>
        <v>0</v>
      </c>
      <c r="AB1313" s="21">
        <f>'Data Entry'!S1313</f>
        <v>0</v>
      </c>
      <c r="AC1313" s="21">
        <f>'Data Entry'!T1313</f>
        <v>0</v>
      </c>
      <c r="AD1313" s="21">
        <f>'Data Entry'!U1313</f>
        <v>0</v>
      </c>
      <c r="AE1313" s="21">
        <f t="shared" si="355"/>
        <v>0</v>
      </c>
      <c r="AF1313" s="13">
        <f>'Data Entry'!V1313</f>
        <v>0</v>
      </c>
      <c r="AG1313" s="13">
        <f t="shared" si="356"/>
        <v>0</v>
      </c>
      <c r="AH1313" s="13">
        <f>'Data Entry'!W1313</f>
        <v>0</v>
      </c>
      <c r="AI1313" s="13">
        <f>'Data Entry'!X1313</f>
        <v>0</v>
      </c>
      <c r="AJ1313" s="13">
        <f>'Data Entry'!Y1313</f>
        <v>0</v>
      </c>
      <c r="AK1313" s="13">
        <f>'Data Entry'!Z1313</f>
        <v>0</v>
      </c>
    </row>
    <row r="1314" spans="1:37">
      <c r="A1314" s="34">
        <f>'Data Entry'!A1314</f>
        <v>0</v>
      </c>
      <c r="B1314" s="34">
        <f>'Data Entry'!B1314</f>
        <v>0</v>
      </c>
      <c r="C1314" s="20">
        <f>IF('Data Entry'!C1314="red",1,IF('Data Entry'!C1314="blue",2,0))</f>
        <v>0</v>
      </c>
      <c r="D1314" s="22">
        <f>'Data Entry'!D1314</f>
        <v>0</v>
      </c>
      <c r="E1314" s="22">
        <f>'Data Entry'!E1314</f>
        <v>0</v>
      </c>
      <c r="F1314" s="22">
        <f>'Data Entry'!F1314</f>
        <v>0</v>
      </c>
      <c r="G1314" s="22">
        <f>'Data Entry'!G1314</f>
        <v>0</v>
      </c>
      <c r="H1314" s="22">
        <f>'Data Entry'!H1314</f>
        <v>0</v>
      </c>
      <c r="I1314" s="22">
        <f t="shared" si="340"/>
        <v>0</v>
      </c>
      <c r="J1314" s="22">
        <f t="shared" si="341"/>
        <v>0</v>
      </c>
      <c r="K1314" s="22">
        <f t="shared" si="342"/>
        <v>0</v>
      </c>
      <c r="L1314" s="22">
        <f t="shared" si="343"/>
        <v>0</v>
      </c>
      <c r="M1314" s="22">
        <f t="shared" si="344"/>
        <v>0</v>
      </c>
      <c r="N1314" s="22">
        <f t="shared" si="345"/>
        <v>0</v>
      </c>
      <c r="O1314" s="22">
        <f t="shared" si="346"/>
        <v>0</v>
      </c>
      <c r="P1314" s="35">
        <f>'Data Entry'!I1314</f>
        <v>0</v>
      </c>
      <c r="Q1314" s="35">
        <f>'Data Entry'!J1314</f>
        <v>0</v>
      </c>
      <c r="R1314" s="35">
        <f>'Data Entry'!K1314</f>
        <v>0</v>
      </c>
      <c r="S1314" s="35">
        <f>'Data Entry'!L1314</f>
        <v>0</v>
      </c>
      <c r="T1314" s="35">
        <f t="shared" si="347"/>
        <v>0</v>
      </c>
      <c r="U1314" s="35">
        <f t="shared" si="348"/>
        <v>0</v>
      </c>
      <c r="V1314" s="35" t="e">
        <f t="shared" si="349"/>
        <v>#DIV/0!</v>
      </c>
      <c r="W1314" s="35" t="e">
        <f t="shared" si="350"/>
        <v>#DIV/0!</v>
      </c>
      <c r="X1314" s="35">
        <f t="shared" si="351"/>
        <v>0</v>
      </c>
      <c r="Y1314" s="35">
        <f t="shared" si="352"/>
        <v>0</v>
      </c>
      <c r="Z1314" s="35">
        <f t="shared" si="353"/>
        <v>0</v>
      </c>
      <c r="AA1314" s="35">
        <f t="shared" si="354"/>
        <v>0</v>
      </c>
      <c r="AB1314" s="21">
        <f>'Data Entry'!S1314</f>
        <v>0</v>
      </c>
      <c r="AC1314" s="21">
        <f>'Data Entry'!T1314</f>
        <v>0</v>
      </c>
      <c r="AD1314" s="21">
        <f>'Data Entry'!U1314</f>
        <v>0</v>
      </c>
      <c r="AE1314" s="21">
        <f t="shared" si="355"/>
        <v>0</v>
      </c>
      <c r="AF1314" s="13">
        <f>'Data Entry'!V1314</f>
        <v>0</v>
      </c>
      <c r="AG1314" s="13">
        <f t="shared" si="356"/>
        <v>0</v>
      </c>
      <c r="AH1314" s="13">
        <f>'Data Entry'!W1314</f>
        <v>0</v>
      </c>
      <c r="AI1314" s="13">
        <f>'Data Entry'!X1314</f>
        <v>0</v>
      </c>
      <c r="AJ1314" s="13">
        <f>'Data Entry'!Y1314</f>
        <v>0</v>
      </c>
      <c r="AK1314" s="13">
        <f>'Data Entry'!Z1314</f>
        <v>0</v>
      </c>
    </row>
    <row r="1315" spans="1:37">
      <c r="A1315" s="34">
        <f>'Data Entry'!A1315</f>
        <v>0</v>
      </c>
      <c r="B1315" s="34">
        <f>'Data Entry'!B1315</f>
        <v>0</v>
      </c>
      <c r="C1315" s="20">
        <f>IF('Data Entry'!C1315="red",1,IF('Data Entry'!C1315="blue",2,0))</f>
        <v>0</v>
      </c>
      <c r="D1315" s="22">
        <f>'Data Entry'!D1315</f>
        <v>0</v>
      </c>
      <c r="E1315" s="22">
        <f>'Data Entry'!E1315</f>
        <v>0</v>
      </c>
      <c r="F1315" s="22">
        <f>'Data Entry'!F1315</f>
        <v>0</v>
      </c>
      <c r="G1315" s="22">
        <f>'Data Entry'!G1315</f>
        <v>0</v>
      </c>
      <c r="H1315" s="22">
        <f>'Data Entry'!H1315</f>
        <v>0</v>
      </c>
      <c r="I1315" s="22">
        <f t="shared" si="340"/>
        <v>0</v>
      </c>
      <c r="J1315" s="22">
        <f t="shared" si="341"/>
        <v>0</v>
      </c>
      <c r="K1315" s="22">
        <f t="shared" si="342"/>
        <v>0</v>
      </c>
      <c r="L1315" s="22">
        <f t="shared" si="343"/>
        <v>0</v>
      </c>
      <c r="M1315" s="22">
        <f t="shared" si="344"/>
        <v>0</v>
      </c>
      <c r="N1315" s="22">
        <f t="shared" si="345"/>
        <v>0</v>
      </c>
      <c r="O1315" s="22">
        <f t="shared" si="346"/>
        <v>0</v>
      </c>
      <c r="P1315" s="35">
        <f>'Data Entry'!I1315</f>
        <v>0</v>
      </c>
      <c r="Q1315" s="35">
        <f>'Data Entry'!J1315</f>
        <v>0</v>
      </c>
      <c r="R1315" s="35">
        <f>'Data Entry'!K1315</f>
        <v>0</v>
      </c>
      <c r="S1315" s="35">
        <f>'Data Entry'!L1315</f>
        <v>0</v>
      </c>
      <c r="T1315" s="35">
        <f t="shared" si="347"/>
        <v>0</v>
      </c>
      <c r="U1315" s="35">
        <f t="shared" si="348"/>
        <v>0</v>
      </c>
      <c r="V1315" s="35" t="e">
        <f t="shared" si="349"/>
        <v>#DIV/0!</v>
      </c>
      <c r="W1315" s="35" t="e">
        <f t="shared" si="350"/>
        <v>#DIV/0!</v>
      </c>
      <c r="X1315" s="35">
        <f t="shared" si="351"/>
        <v>0</v>
      </c>
      <c r="Y1315" s="35">
        <f t="shared" si="352"/>
        <v>0</v>
      </c>
      <c r="Z1315" s="35">
        <f t="shared" si="353"/>
        <v>0</v>
      </c>
      <c r="AA1315" s="35">
        <f t="shared" si="354"/>
        <v>0</v>
      </c>
      <c r="AB1315" s="21">
        <f>'Data Entry'!S1315</f>
        <v>0</v>
      </c>
      <c r="AC1315" s="21">
        <f>'Data Entry'!T1315</f>
        <v>0</v>
      </c>
      <c r="AD1315" s="21">
        <f>'Data Entry'!U1315</f>
        <v>0</v>
      </c>
      <c r="AE1315" s="21">
        <f t="shared" si="355"/>
        <v>0</v>
      </c>
      <c r="AF1315" s="13">
        <f>'Data Entry'!V1315</f>
        <v>0</v>
      </c>
      <c r="AG1315" s="13">
        <f t="shared" si="356"/>
        <v>0</v>
      </c>
      <c r="AH1315" s="13">
        <f>'Data Entry'!W1315</f>
        <v>0</v>
      </c>
      <c r="AI1315" s="13">
        <f>'Data Entry'!X1315</f>
        <v>0</v>
      </c>
      <c r="AJ1315" s="13">
        <f>'Data Entry'!Y1315</f>
        <v>0</v>
      </c>
      <c r="AK1315" s="13">
        <f>'Data Entry'!Z1315</f>
        <v>0</v>
      </c>
    </row>
    <row r="1316" spans="1:37">
      <c r="A1316" s="34">
        <f>'Data Entry'!A1316</f>
        <v>0</v>
      </c>
      <c r="B1316" s="34">
        <f>'Data Entry'!B1316</f>
        <v>0</v>
      </c>
      <c r="C1316" s="20">
        <f>IF('Data Entry'!C1316="red",1,IF('Data Entry'!C1316="blue",2,0))</f>
        <v>0</v>
      </c>
      <c r="D1316" s="22">
        <f>'Data Entry'!D1316</f>
        <v>0</v>
      </c>
      <c r="E1316" s="22">
        <f>'Data Entry'!E1316</f>
        <v>0</v>
      </c>
      <c r="F1316" s="22">
        <f>'Data Entry'!F1316</f>
        <v>0</v>
      </c>
      <c r="G1316" s="22">
        <f>'Data Entry'!G1316</f>
        <v>0</v>
      </c>
      <c r="H1316" s="22">
        <f>'Data Entry'!H1316</f>
        <v>0</v>
      </c>
      <c r="I1316" s="22">
        <f t="shared" si="340"/>
        <v>0</v>
      </c>
      <c r="J1316" s="22">
        <f t="shared" si="341"/>
        <v>0</v>
      </c>
      <c r="K1316" s="22">
        <f t="shared" si="342"/>
        <v>0</v>
      </c>
      <c r="L1316" s="22">
        <f t="shared" si="343"/>
        <v>0</v>
      </c>
      <c r="M1316" s="22">
        <f t="shared" si="344"/>
        <v>0</v>
      </c>
      <c r="N1316" s="22">
        <f t="shared" si="345"/>
        <v>0</v>
      </c>
      <c r="O1316" s="22">
        <f t="shared" si="346"/>
        <v>0</v>
      </c>
      <c r="P1316" s="35">
        <f>'Data Entry'!I1316</f>
        <v>0</v>
      </c>
      <c r="Q1316" s="35">
        <f>'Data Entry'!J1316</f>
        <v>0</v>
      </c>
      <c r="R1316" s="35">
        <f>'Data Entry'!K1316</f>
        <v>0</v>
      </c>
      <c r="S1316" s="35">
        <f>'Data Entry'!L1316</f>
        <v>0</v>
      </c>
      <c r="T1316" s="35">
        <f t="shared" si="347"/>
        <v>0</v>
      </c>
      <c r="U1316" s="35">
        <f t="shared" si="348"/>
        <v>0</v>
      </c>
      <c r="V1316" s="35" t="e">
        <f t="shared" si="349"/>
        <v>#DIV/0!</v>
      </c>
      <c r="W1316" s="35" t="e">
        <f t="shared" si="350"/>
        <v>#DIV/0!</v>
      </c>
      <c r="X1316" s="35">
        <f t="shared" si="351"/>
        <v>0</v>
      </c>
      <c r="Y1316" s="35">
        <f t="shared" si="352"/>
        <v>0</v>
      </c>
      <c r="Z1316" s="35">
        <f t="shared" si="353"/>
        <v>0</v>
      </c>
      <c r="AA1316" s="35">
        <f t="shared" si="354"/>
        <v>0</v>
      </c>
      <c r="AB1316" s="21">
        <f>'Data Entry'!S1316</f>
        <v>0</v>
      </c>
      <c r="AC1316" s="21">
        <f>'Data Entry'!T1316</f>
        <v>0</v>
      </c>
      <c r="AD1316" s="21">
        <f>'Data Entry'!U1316</f>
        <v>0</v>
      </c>
      <c r="AE1316" s="21">
        <f t="shared" si="355"/>
        <v>0</v>
      </c>
      <c r="AF1316" s="13">
        <f>'Data Entry'!V1316</f>
        <v>0</v>
      </c>
      <c r="AG1316" s="13">
        <f t="shared" si="356"/>
        <v>0</v>
      </c>
      <c r="AH1316" s="13">
        <f>'Data Entry'!W1316</f>
        <v>0</v>
      </c>
      <c r="AI1316" s="13">
        <f>'Data Entry'!X1316</f>
        <v>0</v>
      </c>
      <c r="AJ1316" s="13">
        <f>'Data Entry'!Y1316</f>
        <v>0</v>
      </c>
      <c r="AK1316" s="13">
        <f>'Data Entry'!Z1316</f>
        <v>0</v>
      </c>
    </row>
    <row r="1317" spans="1:37">
      <c r="A1317" s="34">
        <f>'Data Entry'!A1317</f>
        <v>0</v>
      </c>
      <c r="B1317" s="34">
        <f>'Data Entry'!B1317</f>
        <v>0</v>
      </c>
      <c r="C1317" s="20">
        <f>IF('Data Entry'!C1317="red",1,IF('Data Entry'!C1317="blue",2,0))</f>
        <v>0</v>
      </c>
      <c r="D1317" s="22">
        <f>'Data Entry'!D1317</f>
        <v>0</v>
      </c>
      <c r="E1317" s="22">
        <f>'Data Entry'!E1317</f>
        <v>0</v>
      </c>
      <c r="F1317" s="22">
        <f>'Data Entry'!F1317</f>
        <v>0</v>
      </c>
      <c r="G1317" s="22">
        <f>'Data Entry'!G1317</f>
        <v>0</v>
      </c>
      <c r="H1317" s="22">
        <f>'Data Entry'!H1317</f>
        <v>0</v>
      </c>
      <c r="I1317" s="22">
        <f t="shared" si="340"/>
        <v>0</v>
      </c>
      <c r="J1317" s="22">
        <f t="shared" si="341"/>
        <v>0</v>
      </c>
      <c r="K1317" s="22">
        <f t="shared" si="342"/>
        <v>0</v>
      </c>
      <c r="L1317" s="22">
        <f t="shared" si="343"/>
        <v>0</v>
      </c>
      <c r="M1317" s="22">
        <f t="shared" si="344"/>
        <v>0</v>
      </c>
      <c r="N1317" s="22">
        <f t="shared" si="345"/>
        <v>0</v>
      </c>
      <c r="O1317" s="22">
        <f t="shared" si="346"/>
        <v>0</v>
      </c>
      <c r="P1317" s="35">
        <f>'Data Entry'!I1317</f>
        <v>0</v>
      </c>
      <c r="Q1317" s="35">
        <f>'Data Entry'!J1317</f>
        <v>0</v>
      </c>
      <c r="R1317" s="35">
        <f>'Data Entry'!K1317</f>
        <v>0</v>
      </c>
      <c r="S1317" s="35">
        <f>'Data Entry'!L1317</f>
        <v>0</v>
      </c>
      <c r="T1317" s="35">
        <f t="shared" si="347"/>
        <v>0</v>
      </c>
      <c r="U1317" s="35">
        <f t="shared" si="348"/>
        <v>0</v>
      </c>
      <c r="V1317" s="35" t="e">
        <f t="shared" si="349"/>
        <v>#DIV/0!</v>
      </c>
      <c r="W1317" s="35" t="e">
        <f t="shared" si="350"/>
        <v>#DIV/0!</v>
      </c>
      <c r="X1317" s="35">
        <f t="shared" si="351"/>
        <v>0</v>
      </c>
      <c r="Y1317" s="35">
        <f t="shared" si="352"/>
        <v>0</v>
      </c>
      <c r="Z1317" s="35">
        <f t="shared" si="353"/>
        <v>0</v>
      </c>
      <c r="AA1317" s="35">
        <f t="shared" si="354"/>
        <v>0</v>
      </c>
      <c r="AB1317" s="21">
        <f>'Data Entry'!S1317</f>
        <v>0</v>
      </c>
      <c r="AC1317" s="21">
        <f>'Data Entry'!T1317</f>
        <v>0</v>
      </c>
      <c r="AD1317" s="21">
        <f>'Data Entry'!U1317</f>
        <v>0</v>
      </c>
      <c r="AE1317" s="21">
        <f t="shared" si="355"/>
        <v>0</v>
      </c>
      <c r="AF1317" s="13">
        <f>'Data Entry'!V1317</f>
        <v>0</v>
      </c>
      <c r="AG1317" s="13">
        <f t="shared" si="356"/>
        <v>0</v>
      </c>
      <c r="AH1317" s="13">
        <f>'Data Entry'!W1317</f>
        <v>0</v>
      </c>
      <c r="AI1317" s="13">
        <f>'Data Entry'!X1317</f>
        <v>0</v>
      </c>
      <c r="AJ1317" s="13">
        <f>'Data Entry'!Y1317</f>
        <v>0</v>
      </c>
      <c r="AK1317" s="13">
        <f>'Data Entry'!Z1317</f>
        <v>0</v>
      </c>
    </row>
    <row r="1318" spans="1:37">
      <c r="A1318" s="34">
        <f>'Data Entry'!A1318</f>
        <v>0</v>
      </c>
      <c r="B1318" s="34">
        <f>'Data Entry'!B1318</f>
        <v>0</v>
      </c>
      <c r="C1318" s="20">
        <f>IF('Data Entry'!C1318="red",1,IF('Data Entry'!C1318="blue",2,0))</f>
        <v>0</v>
      </c>
      <c r="D1318" s="22">
        <f>'Data Entry'!D1318</f>
        <v>0</v>
      </c>
      <c r="E1318" s="22">
        <f>'Data Entry'!E1318</f>
        <v>0</v>
      </c>
      <c r="F1318" s="22">
        <f>'Data Entry'!F1318</f>
        <v>0</v>
      </c>
      <c r="G1318" s="22">
        <f>'Data Entry'!G1318</f>
        <v>0</v>
      </c>
      <c r="H1318" s="22">
        <f>'Data Entry'!H1318</f>
        <v>0</v>
      </c>
      <c r="I1318" s="22">
        <f t="shared" si="340"/>
        <v>0</v>
      </c>
      <c r="J1318" s="22">
        <f t="shared" si="341"/>
        <v>0</v>
      </c>
      <c r="K1318" s="22">
        <f t="shared" si="342"/>
        <v>0</v>
      </c>
      <c r="L1318" s="22">
        <f t="shared" si="343"/>
        <v>0</v>
      </c>
      <c r="M1318" s="22">
        <f t="shared" si="344"/>
        <v>0</v>
      </c>
      <c r="N1318" s="22">
        <f t="shared" si="345"/>
        <v>0</v>
      </c>
      <c r="O1318" s="22">
        <f t="shared" si="346"/>
        <v>0</v>
      </c>
      <c r="P1318" s="35">
        <f>'Data Entry'!I1318</f>
        <v>0</v>
      </c>
      <c r="Q1318" s="35">
        <f>'Data Entry'!J1318</f>
        <v>0</v>
      </c>
      <c r="R1318" s="35">
        <f>'Data Entry'!K1318</f>
        <v>0</v>
      </c>
      <c r="S1318" s="35">
        <f>'Data Entry'!L1318</f>
        <v>0</v>
      </c>
      <c r="T1318" s="35">
        <f t="shared" si="347"/>
        <v>0</v>
      </c>
      <c r="U1318" s="35">
        <f t="shared" si="348"/>
        <v>0</v>
      </c>
      <c r="V1318" s="35" t="e">
        <f t="shared" si="349"/>
        <v>#DIV/0!</v>
      </c>
      <c r="W1318" s="35" t="e">
        <f t="shared" si="350"/>
        <v>#DIV/0!</v>
      </c>
      <c r="X1318" s="35">
        <f t="shared" si="351"/>
        <v>0</v>
      </c>
      <c r="Y1318" s="35">
        <f t="shared" si="352"/>
        <v>0</v>
      </c>
      <c r="Z1318" s="35">
        <f t="shared" si="353"/>
        <v>0</v>
      </c>
      <c r="AA1318" s="35">
        <f t="shared" si="354"/>
        <v>0</v>
      </c>
      <c r="AB1318" s="21">
        <f>'Data Entry'!S1318</f>
        <v>0</v>
      </c>
      <c r="AC1318" s="21">
        <f>'Data Entry'!T1318</f>
        <v>0</v>
      </c>
      <c r="AD1318" s="21">
        <f>'Data Entry'!U1318</f>
        <v>0</v>
      </c>
      <c r="AE1318" s="21">
        <f t="shared" si="355"/>
        <v>0</v>
      </c>
      <c r="AF1318" s="13">
        <f>'Data Entry'!V1318</f>
        <v>0</v>
      </c>
      <c r="AG1318" s="13">
        <f t="shared" si="356"/>
        <v>0</v>
      </c>
      <c r="AH1318" s="13">
        <f>'Data Entry'!W1318</f>
        <v>0</v>
      </c>
      <c r="AI1318" s="13">
        <f>'Data Entry'!X1318</f>
        <v>0</v>
      </c>
      <c r="AJ1318" s="13">
        <f>'Data Entry'!Y1318</f>
        <v>0</v>
      </c>
      <c r="AK1318" s="13">
        <f>'Data Entry'!Z1318</f>
        <v>0</v>
      </c>
    </row>
    <row r="1319" spans="1:37">
      <c r="A1319" s="34">
        <f>'Data Entry'!A1319</f>
        <v>0</v>
      </c>
      <c r="B1319" s="34">
        <f>'Data Entry'!B1319</f>
        <v>0</v>
      </c>
      <c r="C1319" s="20">
        <f>IF('Data Entry'!C1319="red",1,IF('Data Entry'!C1319="blue",2,0))</f>
        <v>0</v>
      </c>
      <c r="D1319" s="22">
        <f>'Data Entry'!D1319</f>
        <v>0</v>
      </c>
      <c r="E1319" s="22">
        <f>'Data Entry'!E1319</f>
        <v>0</v>
      </c>
      <c r="F1319" s="22">
        <f>'Data Entry'!F1319</f>
        <v>0</v>
      </c>
      <c r="G1319" s="22">
        <f>'Data Entry'!G1319</f>
        <v>0</v>
      </c>
      <c r="H1319" s="22">
        <f>'Data Entry'!H1319</f>
        <v>0</v>
      </c>
      <c r="I1319" s="22">
        <f t="shared" si="340"/>
        <v>0</v>
      </c>
      <c r="J1319" s="22">
        <f t="shared" si="341"/>
        <v>0</v>
      </c>
      <c r="K1319" s="22">
        <f t="shared" si="342"/>
        <v>0</v>
      </c>
      <c r="L1319" s="22">
        <f t="shared" si="343"/>
        <v>0</v>
      </c>
      <c r="M1319" s="22">
        <f t="shared" si="344"/>
        <v>0</v>
      </c>
      <c r="N1319" s="22">
        <f t="shared" si="345"/>
        <v>0</v>
      </c>
      <c r="O1319" s="22">
        <f t="shared" si="346"/>
        <v>0</v>
      </c>
      <c r="P1319" s="35">
        <f>'Data Entry'!I1319</f>
        <v>0</v>
      </c>
      <c r="Q1319" s="35">
        <f>'Data Entry'!J1319</f>
        <v>0</v>
      </c>
      <c r="R1319" s="35">
        <f>'Data Entry'!K1319</f>
        <v>0</v>
      </c>
      <c r="S1319" s="35">
        <f>'Data Entry'!L1319</f>
        <v>0</v>
      </c>
      <c r="T1319" s="35">
        <f t="shared" si="347"/>
        <v>0</v>
      </c>
      <c r="U1319" s="35">
        <f t="shared" si="348"/>
        <v>0</v>
      </c>
      <c r="V1319" s="35" t="e">
        <f t="shared" si="349"/>
        <v>#DIV/0!</v>
      </c>
      <c r="W1319" s="35" t="e">
        <f t="shared" si="350"/>
        <v>#DIV/0!</v>
      </c>
      <c r="X1319" s="35">
        <f t="shared" si="351"/>
        <v>0</v>
      </c>
      <c r="Y1319" s="35">
        <f t="shared" si="352"/>
        <v>0</v>
      </c>
      <c r="Z1319" s="35">
        <f t="shared" si="353"/>
        <v>0</v>
      </c>
      <c r="AA1319" s="35">
        <f t="shared" si="354"/>
        <v>0</v>
      </c>
      <c r="AB1319" s="21">
        <f>'Data Entry'!S1319</f>
        <v>0</v>
      </c>
      <c r="AC1319" s="21">
        <f>'Data Entry'!T1319</f>
        <v>0</v>
      </c>
      <c r="AD1319" s="21">
        <f>'Data Entry'!U1319</f>
        <v>0</v>
      </c>
      <c r="AE1319" s="21">
        <f t="shared" si="355"/>
        <v>0</v>
      </c>
      <c r="AF1319" s="13">
        <f>'Data Entry'!V1319</f>
        <v>0</v>
      </c>
      <c r="AG1319" s="13">
        <f t="shared" si="356"/>
        <v>0</v>
      </c>
      <c r="AH1319" s="13">
        <f>'Data Entry'!W1319</f>
        <v>0</v>
      </c>
      <c r="AI1319" s="13">
        <f>'Data Entry'!X1319</f>
        <v>0</v>
      </c>
      <c r="AJ1319" s="13">
        <f>'Data Entry'!Y1319</f>
        <v>0</v>
      </c>
      <c r="AK1319" s="13">
        <f>'Data Entry'!Z1319</f>
        <v>0</v>
      </c>
    </row>
    <row r="1320" spans="1:37">
      <c r="A1320" s="34">
        <f>'Data Entry'!A1320</f>
        <v>0</v>
      </c>
      <c r="B1320" s="34">
        <f>'Data Entry'!B1320</f>
        <v>0</v>
      </c>
      <c r="C1320" s="20">
        <f>IF('Data Entry'!C1320="red",1,IF('Data Entry'!C1320="blue",2,0))</f>
        <v>0</v>
      </c>
      <c r="D1320" s="22">
        <f>'Data Entry'!D1320</f>
        <v>0</v>
      </c>
      <c r="E1320" s="22">
        <f>'Data Entry'!E1320</f>
        <v>0</v>
      </c>
      <c r="F1320" s="22">
        <f>'Data Entry'!F1320</f>
        <v>0</v>
      </c>
      <c r="G1320" s="22">
        <f>'Data Entry'!G1320</f>
        <v>0</v>
      </c>
      <c r="H1320" s="22">
        <f>'Data Entry'!H1320</f>
        <v>0</v>
      </c>
      <c r="I1320" s="22">
        <f t="shared" si="340"/>
        <v>0</v>
      </c>
      <c r="J1320" s="22">
        <f t="shared" si="341"/>
        <v>0</v>
      </c>
      <c r="K1320" s="22">
        <f t="shared" si="342"/>
        <v>0</v>
      </c>
      <c r="L1320" s="22">
        <f t="shared" si="343"/>
        <v>0</v>
      </c>
      <c r="M1320" s="22">
        <f t="shared" si="344"/>
        <v>0</v>
      </c>
      <c r="N1320" s="22">
        <f t="shared" si="345"/>
        <v>0</v>
      </c>
      <c r="O1320" s="22">
        <f t="shared" si="346"/>
        <v>0</v>
      </c>
      <c r="P1320" s="35">
        <f>'Data Entry'!I1320</f>
        <v>0</v>
      </c>
      <c r="Q1320" s="35">
        <f>'Data Entry'!J1320</f>
        <v>0</v>
      </c>
      <c r="R1320" s="35">
        <f>'Data Entry'!K1320</f>
        <v>0</v>
      </c>
      <c r="S1320" s="35">
        <f>'Data Entry'!L1320</f>
        <v>0</v>
      </c>
      <c r="T1320" s="35">
        <f t="shared" si="347"/>
        <v>0</v>
      </c>
      <c r="U1320" s="35">
        <f t="shared" si="348"/>
        <v>0</v>
      </c>
      <c r="V1320" s="35" t="e">
        <f t="shared" si="349"/>
        <v>#DIV/0!</v>
      </c>
      <c r="W1320" s="35" t="e">
        <f t="shared" si="350"/>
        <v>#DIV/0!</v>
      </c>
      <c r="X1320" s="35">
        <f t="shared" si="351"/>
        <v>0</v>
      </c>
      <c r="Y1320" s="35">
        <f t="shared" si="352"/>
        <v>0</v>
      </c>
      <c r="Z1320" s="35">
        <f t="shared" si="353"/>
        <v>0</v>
      </c>
      <c r="AA1320" s="35">
        <f t="shared" si="354"/>
        <v>0</v>
      </c>
      <c r="AB1320" s="21">
        <f>'Data Entry'!S1320</f>
        <v>0</v>
      </c>
      <c r="AC1320" s="21">
        <f>'Data Entry'!T1320</f>
        <v>0</v>
      </c>
      <c r="AD1320" s="21">
        <f>'Data Entry'!U1320</f>
        <v>0</v>
      </c>
      <c r="AE1320" s="21">
        <f t="shared" si="355"/>
        <v>0</v>
      </c>
      <c r="AF1320" s="13">
        <f>'Data Entry'!V1320</f>
        <v>0</v>
      </c>
      <c r="AG1320" s="13">
        <f t="shared" si="356"/>
        <v>0</v>
      </c>
      <c r="AH1320" s="13">
        <f>'Data Entry'!W1320</f>
        <v>0</v>
      </c>
      <c r="AI1320" s="13">
        <f>'Data Entry'!X1320</f>
        <v>0</v>
      </c>
      <c r="AJ1320" s="13">
        <f>'Data Entry'!Y1320</f>
        <v>0</v>
      </c>
      <c r="AK1320" s="13">
        <f>'Data Entry'!Z1320</f>
        <v>0</v>
      </c>
    </row>
    <row r="1321" spans="1:37">
      <c r="A1321" s="34">
        <f>'Data Entry'!A1321</f>
        <v>0</v>
      </c>
      <c r="B1321" s="34">
        <f>'Data Entry'!B1321</f>
        <v>0</v>
      </c>
      <c r="C1321" s="20">
        <f>IF('Data Entry'!C1321="red",1,IF('Data Entry'!C1321="blue",2,0))</f>
        <v>0</v>
      </c>
      <c r="D1321" s="22">
        <f>'Data Entry'!D1321</f>
        <v>0</v>
      </c>
      <c r="E1321" s="22">
        <f>'Data Entry'!E1321</f>
        <v>0</v>
      </c>
      <c r="F1321" s="22">
        <f>'Data Entry'!F1321</f>
        <v>0</v>
      </c>
      <c r="G1321" s="22">
        <f>'Data Entry'!G1321</f>
        <v>0</v>
      </c>
      <c r="H1321" s="22">
        <f>'Data Entry'!H1321</f>
        <v>0</v>
      </c>
      <c r="I1321" s="22">
        <f t="shared" ref="I1321:I1384" si="357">E1321+F1321</f>
        <v>0</v>
      </c>
      <c r="J1321" s="22">
        <f t="shared" ref="J1321:J1384" si="358">G1321+H1321</f>
        <v>0</v>
      </c>
      <c r="K1321" s="22">
        <f t="shared" ref="K1321:K1384" si="359">IF(D1321=1,2,0)</f>
        <v>0</v>
      </c>
      <c r="L1321" s="22">
        <f t="shared" ref="L1321:L1384" si="360">E1321*2</f>
        <v>0</v>
      </c>
      <c r="M1321" s="22">
        <f t="shared" ref="M1321:M1384" si="361">G1321*4</f>
        <v>0</v>
      </c>
      <c r="N1321" s="22">
        <f t="shared" ref="N1321:N1384" si="362">I1321+J1321</f>
        <v>0</v>
      </c>
      <c r="O1321" s="22">
        <f t="shared" ref="O1321:O1384" si="363">SUM(K1321:M1321)</f>
        <v>0</v>
      </c>
      <c r="P1321" s="35">
        <f>'Data Entry'!I1321</f>
        <v>0</v>
      </c>
      <c r="Q1321" s="35">
        <f>'Data Entry'!J1321</f>
        <v>0</v>
      </c>
      <c r="R1321" s="35">
        <f>'Data Entry'!K1321</f>
        <v>0</v>
      </c>
      <c r="S1321" s="35">
        <f>'Data Entry'!L1321</f>
        <v>0</v>
      </c>
      <c r="T1321" s="35">
        <f t="shared" ref="T1321:T1384" si="364">P1321+Q1321</f>
        <v>0</v>
      </c>
      <c r="U1321" s="35">
        <f t="shared" ref="U1321:U1384" si="365">R1321+S1321</f>
        <v>0</v>
      </c>
      <c r="V1321" s="35" t="e">
        <f t="shared" ref="V1321:V1384" si="366">P1321/T1321</f>
        <v>#DIV/0!</v>
      </c>
      <c r="W1321" s="35" t="e">
        <f t="shared" ref="W1321:W1384" si="367">R1321/U1321</f>
        <v>#DIV/0!</v>
      </c>
      <c r="X1321" s="35">
        <f t="shared" ref="X1321:X1384" si="368">(T1321+U1321)/2</f>
        <v>0</v>
      </c>
      <c r="Y1321" s="35">
        <f t="shared" ref="Y1321:Y1384" si="369">P1321</f>
        <v>0</v>
      </c>
      <c r="Z1321" s="35">
        <f t="shared" ref="Z1321:Z1384" si="370">R1321*2</f>
        <v>0</v>
      </c>
      <c r="AA1321" s="35">
        <f t="shared" ref="AA1321:AA1384" si="371">Y1321+Z1321</f>
        <v>0</v>
      </c>
      <c r="AB1321" s="21">
        <f>'Data Entry'!S1321</f>
        <v>0</v>
      </c>
      <c r="AC1321" s="21">
        <f>'Data Entry'!T1321</f>
        <v>0</v>
      </c>
      <c r="AD1321" s="21">
        <f>'Data Entry'!U1321</f>
        <v>0</v>
      </c>
      <c r="AE1321" s="21">
        <f t="shared" ref="AE1321:AE1384" si="372">IF(AC1321=4,15,IF(AC1321=3,10,IF(AC1321=2,6,IF(AC1321=1,4,0))))</f>
        <v>0</v>
      </c>
      <c r="AF1321" s="13">
        <f>'Data Entry'!V1321</f>
        <v>0</v>
      </c>
      <c r="AG1321" s="13">
        <f t="shared" ref="AG1321:AG1384" si="373">AF1321/3</f>
        <v>0</v>
      </c>
      <c r="AH1321" s="13">
        <f>'Data Entry'!W1321</f>
        <v>0</v>
      </c>
      <c r="AI1321" s="13">
        <f>'Data Entry'!X1321</f>
        <v>0</v>
      </c>
      <c r="AJ1321" s="13">
        <f>'Data Entry'!Y1321</f>
        <v>0</v>
      </c>
      <c r="AK1321" s="13">
        <f>'Data Entry'!Z1321</f>
        <v>0</v>
      </c>
    </row>
    <row r="1322" spans="1:37">
      <c r="A1322" s="34">
        <f>'Data Entry'!A1322</f>
        <v>0</v>
      </c>
      <c r="B1322" s="34">
        <f>'Data Entry'!B1322</f>
        <v>0</v>
      </c>
      <c r="C1322" s="20">
        <f>IF('Data Entry'!C1322="red",1,IF('Data Entry'!C1322="blue",2,0))</f>
        <v>0</v>
      </c>
      <c r="D1322" s="22">
        <f>'Data Entry'!D1322</f>
        <v>0</v>
      </c>
      <c r="E1322" s="22">
        <f>'Data Entry'!E1322</f>
        <v>0</v>
      </c>
      <c r="F1322" s="22">
        <f>'Data Entry'!F1322</f>
        <v>0</v>
      </c>
      <c r="G1322" s="22">
        <f>'Data Entry'!G1322</f>
        <v>0</v>
      </c>
      <c r="H1322" s="22">
        <f>'Data Entry'!H1322</f>
        <v>0</v>
      </c>
      <c r="I1322" s="22">
        <f t="shared" si="357"/>
        <v>0</v>
      </c>
      <c r="J1322" s="22">
        <f t="shared" si="358"/>
        <v>0</v>
      </c>
      <c r="K1322" s="22">
        <f t="shared" si="359"/>
        <v>0</v>
      </c>
      <c r="L1322" s="22">
        <f t="shared" si="360"/>
        <v>0</v>
      </c>
      <c r="M1322" s="22">
        <f t="shared" si="361"/>
        <v>0</v>
      </c>
      <c r="N1322" s="22">
        <f t="shared" si="362"/>
        <v>0</v>
      </c>
      <c r="O1322" s="22">
        <f t="shared" si="363"/>
        <v>0</v>
      </c>
      <c r="P1322" s="35">
        <f>'Data Entry'!I1322</f>
        <v>0</v>
      </c>
      <c r="Q1322" s="35">
        <f>'Data Entry'!J1322</f>
        <v>0</v>
      </c>
      <c r="R1322" s="35">
        <f>'Data Entry'!K1322</f>
        <v>0</v>
      </c>
      <c r="S1322" s="35">
        <f>'Data Entry'!L1322</f>
        <v>0</v>
      </c>
      <c r="T1322" s="35">
        <f t="shared" si="364"/>
        <v>0</v>
      </c>
      <c r="U1322" s="35">
        <f t="shared" si="365"/>
        <v>0</v>
      </c>
      <c r="V1322" s="35" t="e">
        <f t="shared" si="366"/>
        <v>#DIV/0!</v>
      </c>
      <c r="W1322" s="35" t="e">
        <f t="shared" si="367"/>
        <v>#DIV/0!</v>
      </c>
      <c r="X1322" s="35">
        <f t="shared" si="368"/>
        <v>0</v>
      </c>
      <c r="Y1322" s="35">
        <f t="shared" si="369"/>
        <v>0</v>
      </c>
      <c r="Z1322" s="35">
        <f t="shared" si="370"/>
        <v>0</v>
      </c>
      <c r="AA1322" s="35">
        <f t="shared" si="371"/>
        <v>0</v>
      </c>
      <c r="AB1322" s="21">
        <f>'Data Entry'!S1322</f>
        <v>0</v>
      </c>
      <c r="AC1322" s="21">
        <f>'Data Entry'!T1322</f>
        <v>0</v>
      </c>
      <c r="AD1322" s="21">
        <f>'Data Entry'!U1322</f>
        <v>0</v>
      </c>
      <c r="AE1322" s="21">
        <f t="shared" si="372"/>
        <v>0</v>
      </c>
      <c r="AF1322" s="13">
        <f>'Data Entry'!V1322</f>
        <v>0</v>
      </c>
      <c r="AG1322" s="13">
        <f t="shared" si="373"/>
        <v>0</v>
      </c>
      <c r="AH1322" s="13">
        <f>'Data Entry'!W1322</f>
        <v>0</v>
      </c>
      <c r="AI1322" s="13">
        <f>'Data Entry'!X1322</f>
        <v>0</v>
      </c>
      <c r="AJ1322" s="13">
        <f>'Data Entry'!Y1322</f>
        <v>0</v>
      </c>
      <c r="AK1322" s="13">
        <f>'Data Entry'!Z1322</f>
        <v>0</v>
      </c>
    </row>
    <row r="1323" spans="1:37">
      <c r="A1323" s="34">
        <f>'Data Entry'!A1323</f>
        <v>0</v>
      </c>
      <c r="B1323" s="34">
        <f>'Data Entry'!B1323</f>
        <v>0</v>
      </c>
      <c r="C1323" s="20">
        <f>IF('Data Entry'!C1323="red",1,IF('Data Entry'!C1323="blue",2,0))</f>
        <v>0</v>
      </c>
      <c r="D1323" s="22">
        <f>'Data Entry'!D1323</f>
        <v>0</v>
      </c>
      <c r="E1323" s="22">
        <f>'Data Entry'!E1323</f>
        <v>0</v>
      </c>
      <c r="F1323" s="22">
        <f>'Data Entry'!F1323</f>
        <v>0</v>
      </c>
      <c r="G1323" s="22">
        <f>'Data Entry'!G1323</f>
        <v>0</v>
      </c>
      <c r="H1323" s="22">
        <f>'Data Entry'!H1323</f>
        <v>0</v>
      </c>
      <c r="I1323" s="22">
        <f t="shared" si="357"/>
        <v>0</v>
      </c>
      <c r="J1323" s="22">
        <f t="shared" si="358"/>
        <v>0</v>
      </c>
      <c r="K1323" s="22">
        <f t="shared" si="359"/>
        <v>0</v>
      </c>
      <c r="L1323" s="22">
        <f t="shared" si="360"/>
        <v>0</v>
      </c>
      <c r="M1323" s="22">
        <f t="shared" si="361"/>
        <v>0</v>
      </c>
      <c r="N1323" s="22">
        <f t="shared" si="362"/>
        <v>0</v>
      </c>
      <c r="O1323" s="22">
        <f t="shared" si="363"/>
        <v>0</v>
      </c>
      <c r="P1323" s="35">
        <f>'Data Entry'!I1323</f>
        <v>0</v>
      </c>
      <c r="Q1323" s="35">
        <f>'Data Entry'!J1323</f>
        <v>0</v>
      </c>
      <c r="R1323" s="35">
        <f>'Data Entry'!K1323</f>
        <v>0</v>
      </c>
      <c r="S1323" s="35">
        <f>'Data Entry'!L1323</f>
        <v>0</v>
      </c>
      <c r="T1323" s="35">
        <f t="shared" si="364"/>
        <v>0</v>
      </c>
      <c r="U1323" s="35">
        <f t="shared" si="365"/>
        <v>0</v>
      </c>
      <c r="V1323" s="35" t="e">
        <f t="shared" si="366"/>
        <v>#DIV/0!</v>
      </c>
      <c r="W1323" s="35" t="e">
        <f t="shared" si="367"/>
        <v>#DIV/0!</v>
      </c>
      <c r="X1323" s="35">
        <f t="shared" si="368"/>
        <v>0</v>
      </c>
      <c r="Y1323" s="35">
        <f t="shared" si="369"/>
        <v>0</v>
      </c>
      <c r="Z1323" s="35">
        <f t="shared" si="370"/>
        <v>0</v>
      </c>
      <c r="AA1323" s="35">
        <f t="shared" si="371"/>
        <v>0</v>
      </c>
      <c r="AB1323" s="21">
        <f>'Data Entry'!S1323</f>
        <v>0</v>
      </c>
      <c r="AC1323" s="21">
        <f>'Data Entry'!T1323</f>
        <v>0</v>
      </c>
      <c r="AD1323" s="21">
        <f>'Data Entry'!U1323</f>
        <v>0</v>
      </c>
      <c r="AE1323" s="21">
        <f t="shared" si="372"/>
        <v>0</v>
      </c>
      <c r="AF1323" s="13">
        <f>'Data Entry'!V1323</f>
        <v>0</v>
      </c>
      <c r="AG1323" s="13">
        <f t="shared" si="373"/>
        <v>0</v>
      </c>
      <c r="AH1323" s="13">
        <f>'Data Entry'!W1323</f>
        <v>0</v>
      </c>
      <c r="AI1323" s="13">
        <f>'Data Entry'!X1323</f>
        <v>0</v>
      </c>
      <c r="AJ1323" s="13">
        <f>'Data Entry'!Y1323</f>
        <v>0</v>
      </c>
      <c r="AK1323" s="13">
        <f>'Data Entry'!Z1323</f>
        <v>0</v>
      </c>
    </row>
    <row r="1324" spans="1:37">
      <c r="A1324" s="34">
        <f>'Data Entry'!A1324</f>
        <v>0</v>
      </c>
      <c r="B1324" s="34">
        <f>'Data Entry'!B1324</f>
        <v>0</v>
      </c>
      <c r="C1324" s="20">
        <f>IF('Data Entry'!C1324="red",1,IF('Data Entry'!C1324="blue",2,0))</f>
        <v>0</v>
      </c>
      <c r="D1324" s="22">
        <f>'Data Entry'!D1324</f>
        <v>0</v>
      </c>
      <c r="E1324" s="22">
        <f>'Data Entry'!E1324</f>
        <v>0</v>
      </c>
      <c r="F1324" s="22">
        <f>'Data Entry'!F1324</f>
        <v>0</v>
      </c>
      <c r="G1324" s="22">
        <f>'Data Entry'!G1324</f>
        <v>0</v>
      </c>
      <c r="H1324" s="22">
        <f>'Data Entry'!H1324</f>
        <v>0</v>
      </c>
      <c r="I1324" s="22">
        <f t="shared" si="357"/>
        <v>0</v>
      </c>
      <c r="J1324" s="22">
        <f t="shared" si="358"/>
        <v>0</v>
      </c>
      <c r="K1324" s="22">
        <f t="shared" si="359"/>
        <v>0</v>
      </c>
      <c r="L1324" s="22">
        <f t="shared" si="360"/>
        <v>0</v>
      </c>
      <c r="M1324" s="22">
        <f t="shared" si="361"/>
        <v>0</v>
      </c>
      <c r="N1324" s="22">
        <f t="shared" si="362"/>
        <v>0</v>
      </c>
      <c r="O1324" s="22">
        <f t="shared" si="363"/>
        <v>0</v>
      </c>
      <c r="P1324" s="35">
        <f>'Data Entry'!I1324</f>
        <v>0</v>
      </c>
      <c r="Q1324" s="35">
        <f>'Data Entry'!J1324</f>
        <v>0</v>
      </c>
      <c r="R1324" s="35">
        <f>'Data Entry'!K1324</f>
        <v>0</v>
      </c>
      <c r="S1324" s="35">
        <f>'Data Entry'!L1324</f>
        <v>0</v>
      </c>
      <c r="T1324" s="35">
        <f t="shared" si="364"/>
        <v>0</v>
      </c>
      <c r="U1324" s="35">
        <f t="shared" si="365"/>
        <v>0</v>
      </c>
      <c r="V1324" s="35" t="e">
        <f t="shared" si="366"/>
        <v>#DIV/0!</v>
      </c>
      <c r="W1324" s="35" t="e">
        <f t="shared" si="367"/>
        <v>#DIV/0!</v>
      </c>
      <c r="X1324" s="35">
        <f t="shared" si="368"/>
        <v>0</v>
      </c>
      <c r="Y1324" s="35">
        <f t="shared" si="369"/>
        <v>0</v>
      </c>
      <c r="Z1324" s="35">
        <f t="shared" si="370"/>
        <v>0</v>
      </c>
      <c r="AA1324" s="35">
        <f t="shared" si="371"/>
        <v>0</v>
      </c>
      <c r="AB1324" s="21">
        <f>'Data Entry'!S1324</f>
        <v>0</v>
      </c>
      <c r="AC1324" s="21">
        <f>'Data Entry'!T1324</f>
        <v>0</v>
      </c>
      <c r="AD1324" s="21">
        <f>'Data Entry'!U1324</f>
        <v>0</v>
      </c>
      <c r="AE1324" s="21">
        <f t="shared" si="372"/>
        <v>0</v>
      </c>
      <c r="AF1324" s="13">
        <f>'Data Entry'!V1324</f>
        <v>0</v>
      </c>
      <c r="AG1324" s="13">
        <f t="shared" si="373"/>
        <v>0</v>
      </c>
      <c r="AH1324" s="13">
        <f>'Data Entry'!W1324</f>
        <v>0</v>
      </c>
      <c r="AI1324" s="13">
        <f>'Data Entry'!X1324</f>
        <v>0</v>
      </c>
      <c r="AJ1324" s="13">
        <f>'Data Entry'!Y1324</f>
        <v>0</v>
      </c>
      <c r="AK1324" s="13">
        <f>'Data Entry'!Z1324</f>
        <v>0</v>
      </c>
    </row>
    <row r="1325" spans="1:37">
      <c r="A1325" s="34">
        <f>'Data Entry'!A1325</f>
        <v>0</v>
      </c>
      <c r="B1325" s="34">
        <f>'Data Entry'!B1325</f>
        <v>0</v>
      </c>
      <c r="C1325" s="20">
        <f>IF('Data Entry'!C1325="red",1,IF('Data Entry'!C1325="blue",2,0))</f>
        <v>0</v>
      </c>
      <c r="D1325" s="22">
        <f>'Data Entry'!D1325</f>
        <v>0</v>
      </c>
      <c r="E1325" s="22">
        <f>'Data Entry'!E1325</f>
        <v>0</v>
      </c>
      <c r="F1325" s="22">
        <f>'Data Entry'!F1325</f>
        <v>0</v>
      </c>
      <c r="G1325" s="22">
        <f>'Data Entry'!G1325</f>
        <v>0</v>
      </c>
      <c r="H1325" s="22">
        <f>'Data Entry'!H1325</f>
        <v>0</v>
      </c>
      <c r="I1325" s="22">
        <f t="shared" si="357"/>
        <v>0</v>
      </c>
      <c r="J1325" s="22">
        <f t="shared" si="358"/>
        <v>0</v>
      </c>
      <c r="K1325" s="22">
        <f t="shared" si="359"/>
        <v>0</v>
      </c>
      <c r="L1325" s="22">
        <f t="shared" si="360"/>
        <v>0</v>
      </c>
      <c r="M1325" s="22">
        <f t="shared" si="361"/>
        <v>0</v>
      </c>
      <c r="N1325" s="22">
        <f t="shared" si="362"/>
        <v>0</v>
      </c>
      <c r="O1325" s="22">
        <f t="shared" si="363"/>
        <v>0</v>
      </c>
      <c r="P1325" s="35">
        <f>'Data Entry'!I1325</f>
        <v>0</v>
      </c>
      <c r="Q1325" s="35">
        <f>'Data Entry'!J1325</f>
        <v>0</v>
      </c>
      <c r="R1325" s="35">
        <f>'Data Entry'!K1325</f>
        <v>0</v>
      </c>
      <c r="S1325" s="35">
        <f>'Data Entry'!L1325</f>
        <v>0</v>
      </c>
      <c r="T1325" s="35">
        <f t="shared" si="364"/>
        <v>0</v>
      </c>
      <c r="U1325" s="35">
        <f t="shared" si="365"/>
        <v>0</v>
      </c>
      <c r="V1325" s="35" t="e">
        <f t="shared" si="366"/>
        <v>#DIV/0!</v>
      </c>
      <c r="W1325" s="35" t="e">
        <f t="shared" si="367"/>
        <v>#DIV/0!</v>
      </c>
      <c r="X1325" s="35">
        <f t="shared" si="368"/>
        <v>0</v>
      </c>
      <c r="Y1325" s="35">
        <f t="shared" si="369"/>
        <v>0</v>
      </c>
      <c r="Z1325" s="35">
        <f t="shared" si="370"/>
        <v>0</v>
      </c>
      <c r="AA1325" s="35">
        <f t="shared" si="371"/>
        <v>0</v>
      </c>
      <c r="AB1325" s="21">
        <f>'Data Entry'!S1325</f>
        <v>0</v>
      </c>
      <c r="AC1325" s="21">
        <f>'Data Entry'!T1325</f>
        <v>0</v>
      </c>
      <c r="AD1325" s="21">
        <f>'Data Entry'!U1325</f>
        <v>0</v>
      </c>
      <c r="AE1325" s="21">
        <f t="shared" si="372"/>
        <v>0</v>
      </c>
      <c r="AF1325" s="13">
        <f>'Data Entry'!V1325</f>
        <v>0</v>
      </c>
      <c r="AG1325" s="13">
        <f t="shared" si="373"/>
        <v>0</v>
      </c>
      <c r="AH1325" s="13">
        <f>'Data Entry'!W1325</f>
        <v>0</v>
      </c>
      <c r="AI1325" s="13">
        <f>'Data Entry'!X1325</f>
        <v>0</v>
      </c>
      <c r="AJ1325" s="13">
        <f>'Data Entry'!Y1325</f>
        <v>0</v>
      </c>
      <c r="AK1325" s="13">
        <f>'Data Entry'!Z1325</f>
        <v>0</v>
      </c>
    </row>
    <row r="1326" spans="1:37">
      <c r="A1326" s="34">
        <f>'Data Entry'!A1326</f>
        <v>0</v>
      </c>
      <c r="B1326" s="34">
        <f>'Data Entry'!B1326</f>
        <v>0</v>
      </c>
      <c r="C1326" s="20">
        <f>IF('Data Entry'!C1326="red",1,IF('Data Entry'!C1326="blue",2,0))</f>
        <v>0</v>
      </c>
      <c r="D1326" s="22">
        <f>'Data Entry'!D1326</f>
        <v>0</v>
      </c>
      <c r="E1326" s="22">
        <f>'Data Entry'!E1326</f>
        <v>0</v>
      </c>
      <c r="F1326" s="22">
        <f>'Data Entry'!F1326</f>
        <v>0</v>
      </c>
      <c r="G1326" s="22">
        <f>'Data Entry'!G1326</f>
        <v>0</v>
      </c>
      <c r="H1326" s="22">
        <f>'Data Entry'!H1326</f>
        <v>0</v>
      </c>
      <c r="I1326" s="22">
        <f t="shared" si="357"/>
        <v>0</v>
      </c>
      <c r="J1326" s="22">
        <f t="shared" si="358"/>
        <v>0</v>
      </c>
      <c r="K1326" s="22">
        <f t="shared" si="359"/>
        <v>0</v>
      </c>
      <c r="L1326" s="22">
        <f t="shared" si="360"/>
        <v>0</v>
      </c>
      <c r="M1326" s="22">
        <f t="shared" si="361"/>
        <v>0</v>
      </c>
      <c r="N1326" s="22">
        <f t="shared" si="362"/>
        <v>0</v>
      </c>
      <c r="O1326" s="22">
        <f t="shared" si="363"/>
        <v>0</v>
      </c>
      <c r="P1326" s="35">
        <f>'Data Entry'!I1326</f>
        <v>0</v>
      </c>
      <c r="Q1326" s="35">
        <f>'Data Entry'!J1326</f>
        <v>0</v>
      </c>
      <c r="R1326" s="35">
        <f>'Data Entry'!K1326</f>
        <v>0</v>
      </c>
      <c r="S1326" s="35">
        <f>'Data Entry'!L1326</f>
        <v>0</v>
      </c>
      <c r="T1326" s="35">
        <f t="shared" si="364"/>
        <v>0</v>
      </c>
      <c r="U1326" s="35">
        <f t="shared" si="365"/>
        <v>0</v>
      </c>
      <c r="V1326" s="35" t="e">
        <f t="shared" si="366"/>
        <v>#DIV/0!</v>
      </c>
      <c r="W1326" s="35" t="e">
        <f t="shared" si="367"/>
        <v>#DIV/0!</v>
      </c>
      <c r="X1326" s="35">
        <f t="shared" si="368"/>
        <v>0</v>
      </c>
      <c r="Y1326" s="35">
        <f t="shared" si="369"/>
        <v>0</v>
      </c>
      <c r="Z1326" s="35">
        <f t="shared" si="370"/>
        <v>0</v>
      </c>
      <c r="AA1326" s="35">
        <f t="shared" si="371"/>
        <v>0</v>
      </c>
      <c r="AB1326" s="21">
        <f>'Data Entry'!S1326</f>
        <v>0</v>
      </c>
      <c r="AC1326" s="21">
        <f>'Data Entry'!T1326</f>
        <v>0</v>
      </c>
      <c r="AD1326" s="21">
        <f>'Data Entry'!U1326</f>
        <v>0</v>
      </c>
      <c r="AE1326" s="21">
        <f t="shared" si="372"/>
        <v>0</v>
      </c>
      <c r="AF1326" s="13">
        <f>'Data Entry'!V1326</f>
        <v>0</v>
      </c>
      <c r="AG1326" s="13">
        <f t="shared" si="373"/>
        <v>0</v>
      </c>
      <c r="AH1326" s="13">
        <f>'Data Entry'!W1326</f>
        <v>0</v>
      </c>
      <c r="AI1326" s="13">
        <f>'Data Entry'!X1326</f>
        <v>0</v>
      </c>
      <c r="AJ1326" s="13">
        <f>'Data Entry'!Y1326</f>
        <v>0</v>
      </c>
      <c r="AK1326" s="13">
        <f>'Data Entry'!Z1326</f>
        <v>0</v>
      </c>
    </row>
    <row r="1327" spans="1:37">
      <c r="A1327" s="34">
        <f>'Data Entry'!A1327</f>
        <v>0</v>
      </c>
      <c r="B1327" s="34">
        <f>'Data Entry'!B1327</f>
        <v>0</v>
      </c>
      <c r="C1327" s="20">
        <f>IF('Data Entry'!C1327="red",1,IF('Data Entry'!C1327="blue",2,0))</f>
        <v>0</v>
      </c>
      <c r="D1327" s="22">
        <f>'Data Entry'!D1327</f>
        <v>0</v>
      </c>
      <c r="E1327" s="22">
        <f>'Data Entry'!E1327</f>
        <v>0</v>
      </c>
      <c r="F1327" s="22">
        <f>'Data Entry'!F1327</f>
        <v>0</v>
      </c>
      <c r="G1327" s="22">
        <f>'Data Entry'!G1327</f>
        <v>0</v>
      </c>
      <c r="H1327" s="22">
        <f>'Data Entry'!H1327</f>
        <v>0</v>
      </c>
      <c r="I1327" s="22">
        <f t="shared" si="357"/>
        <v>0</v>
      </c>
      <c r="J1327" s="22">
        <f t="shared" si="358"/>
        <v>0</v>
      </c>
      <c r="K1327" s="22">
        <f t="shared" si="359"/>
        <v>0</v>
      </c>
      <c r="L1327" s="22">
        <f t="shared" si="360"/>
        <v>0</v>
      </c>
      <c r="M1327" s="22">
        <f t="shared" si="361"/>
        <v>0</v>
      </c>
      <c r="N1327" s="22">
        <f t="shared" si="362"/>
        <v>0</v>
      </c>
      <c r="O1327" s="22">
        <f t="shared" si="363"/>
        <v>0</v>
      </c>
      <c r="P1327" s="35">
        <f>'Data Entry'!I1327</f>
        <v>0</v>
      </c>
      <c r="Q1327" s="35">
        <f>'Data Entry'!J1327</f>
        <v>0</v>
      </c>
      <c r="R1327" s="35">
        <f>'Data Entry'!K1327</f>
        <v>0</v>
      </c>
      <c r="S1327" s="35">
        <f>'Data Entry'!L1327</f>
        <v>0</v>
      </c>
      <c r="T1327" s="35">
        <f t="shared" si="364"/>
        <v>0</v>
      </c>
      <c r="U1327" s="35">
        <f t="shared" si="365"/>
        <v>0</v>
      </c>
      <c r="V1327" s="35" t="e">
        <f t="shared" si="366"/>
        <v>#DIV/0!</v>
      </c>
      <c r="W1327" s="35" t="e">
        <f t="shared" si="367"/>
        <v>#DIV/0!</v>
      </c>
      <c r="X1327" s="35">
        <f t="shared" si="368"/>
        <v>0</v>
      </c>
      <c r="Y1327" s="35">
        <f t="shared" si="369"/>
        <v>0</v>
      </c>
      <c r="Z1327" s="35">
        <f t="shared" si="370"/>
        <v>0</v>
      </c>
      <c r="AA1327" s="35">
        <f t="shared" si="371"/>
        <v>0</v>
      </c>
      <c r="AB1327" s="21">
        <f>'Data Entry'!S1327</f>
        <v>0</v>
      </c>
      <c r="AC1327" s="21">
        <f>'Data Entry'!T1327</f>
        <v>0</v>
      </c>
      <c r="AD1327" s="21">
        <f>'Data Entry'!U1327</f>
        <v>0</v>
      </c>
      <c r="AE1327" s="21">
        <f t="shared" si="372"/>
        <v>0</v>
      </c>
      <c r="AF1327" s="13">
        <f>'Data Entry'!V1327</f>
        <v>0</v>
      </c>
      <c r="AG1327" s="13">
        <f t="shared" si="373"/>
        <v>0</v>
      </c>
      <c r="AH1327" s="13">
        <f>'Data Entry'!W1327</f>
        <v>0</v>
      </c>
      <c r="AI1327" s="13">
        <f>'Data Entry'!X1327</f>
        <v>0</v>
      </c>
      <c r="AJ1327" s="13">
        <f>'Data Entry'!Y1327</f>
        <v>0</v>
      </c>
      <c r="AK1327" s="13">
        <f>'Data Entry'!Z1327</f>
        <v>0</v>
      </c>
    </row>
    <row r="1328" spans="1:37">
      <c r="A1328" s="34">
        <f>'Data Entry'!A1328</f>
        <v>0</v>
      </c>
      <c r="B1328" s="34">
        <f>'Data Entry'!B1328</f>
        <v>0</v>
      </c>
      <c r="C1328" s="20">
        <f>IF('Data Entry'!C1328="red",1,IF('Data Entry'!C1328="blue",2,0))</f>
        <v>0</v>
      </c>
      <c r="D1328" s="22">
        <f>'Data Entry'!D1328</f>
        <v>0</v>
      </c>
      <c r="E1328" s="22">
        <f>'Data Entry'!E1328</f>
        <v>0</v>
      </c>
      <c r="F1328" s="22">
        <f>'Data Entry'!F1328</f>
        <v>0</v>
      </c>
      <c r="G1328" s="22">
        <f>'Data Entry'!G1328</f>
        <v>0</v>
      </c>
      <c r="H1328" s="22">
        <f>'Data Entry'!H1328</f>
        <v>0</v>
      </c>
      <c r="I1328" s="22">
        <f t="shared" si="357"/>
        <v>0</v>
      </c>
      <c r="J1328" s="22">
        <f t="shared" si="358"/>
        <v>0</v>
      </c>
      <c r="K1328" s="22">
        <f t="shared" si="359"/>
        <v>0</v>
      </c>
      <c r="L1328" s="22">
        <f t="shared" si="360"/>
        <v>0</v>
      </c>
      <c r="M1328" s="22">
        <f t="shared" si="361"/>
        <v>0</v>
      </c>
      <c r="N1328" s="22">
        <f t="shared" si="362"/>
        <v>0</v>
      </c>
      <c r="O1328" s="22">
        <f t="shared" si="363"/>
        <v>0</v>
      </c>
      <c r="P1328" s="35">
        <f>'Data Entry'!I1328</f>
        <v>0</v>
      </c>
      <c r="Q1328" s="35">
        <f>'Data Entry'!J1328</f>
        <v>0</v>
      </c>
      <c r="R1328" s="35">
        <f>'Data Entry'!K1328</f>
        <v>0</v>
      </c>
      <c r="S1328" s="35">
        <f>'Data Entry'!L1328</f>
        <v>0</v>
      </c>
      <c r="T1328" s="35">
        <f t="shared" si="364"/>
        <v>0</v>
      </c>
      <c r="U1328" s="35">
        <f t="shared" si="365"/>
        <v>0</v>
      </c>
      <c r="V1328" s="35" t="e">
        <f t="shared" si="366"/>
        <v>#DIV/0!</v>
      </c>
      <c r="W1328" s="35" t="e">
        <f t="shared" si="367"/>
        <v>#DIV/0!</v>
      </c>
      <c r="X1328" s="35">
        <f t="shared" si="368"/>
        <v>0</v>
      </c>
      <c r="Y1328" s="35">
        <f t="shared" si="369"/>
        <v>0</v>
      </c>
      <c r="Z1328" s="35">
        <f t="shared" si="370"/>
        <v>0</v>
      </c>
      <c r="AA1328" s="35">
        <f t="shared" si="371"/>
        <v>0</v>
      </c>
      <c r="AB1328" s="21">
        <f>'Data Entry'!S1328</f>
        <v>0</v>
      </c>
      <c r="AC1328" s="21">
        <f>'Data Entry'!T1328</f>
        <v>0</v>
      </c>
      <c r="AD1328" s="21">
        <f>'Data Entry'!U1328</f>
        <v>0</v>
      </c>
      <c r="AE1328" s="21">
        <f t="shared" si="372"/>
        <v>0</v>
      </c>
      <c r="AF1328" s="13">
        <f>'Data Entry'!V1328</f>
        <v>0</v>
      </c>
      <c r="AG1328" s="13">
        <f t="shared" si="373"/>
        <v>0</v>
      </c>
      <c r="AH1328" s="13">
        <f>'Data Entry'!W1328</f>
        <v>0</v>
      </c>
      <c r="AI1328" s="13">
        <f>'Data Entry'!X1328</f>
        <v>0</v>
      </c>
      <c r="AJ1328" s="13">
        <f>'Data Entry'!Y1328</f>
        <v>0</v>
      </c>
      <c r="AK1328" s="13">
        <f>'Data Entry'!Z1328</f>
        <v>0</v>
      </c>
    </row>
    <row r="1329" spans="1:37">
      <c r="A1329" s="34">
        <f>'Data Entry'!A1329</f>
        <v>0</v>
      </c>
      <c r="B1329" s="34">
        <f>'Data Entry'!B1329</f>
        <v>0</v>
      </c>
      <c r="C1329" s="20">
        <f>IF('Data Entry'!C1329="red",1,IF('Data Entry'!C1329="blue",2,0))</f>
        <v>0</v>
      </c>
      <c r="D1329" s="22">
        <f>'Data Entry'!D1329</f>
        <v>0</v>
      </c>
      <c r="E1329" s="22">
        <f>'Data Entry'!E1329</f>
        <v>0</v>
      </c>
      <c r="F1329" s="22">
        <f>'Data Entry'!F1329</f>
        <v>0</v>
      </c>
      <c r="G1329" s="22">
        <f>'Data Entry'!G1329</f>
        <v>0</v>
      </c>
      <c r="H1329" s="22">
        <f>'Data Entry'!H1329</f>
        <v>0</v>
      </c>
      <c r="I1329" s="22">
        <f t="shared" si="357"/>
        <v>0</v>
      </c>
      <c r="J1329" s="22">
        <f t="shared" si="358"/>
        <v>0</v>
      </c>
      <c r="K1329" s="22">
        <f t="shared" si="359"/>
        <v>0</v>
      </c>
      <c r="L1329" s="22">
        <f t="shared" si="360"/>
        <v>0</v>
      </c>
      <c r="M1329" s="22">
        <f t="shared" si="361"/>
        <v>0</v>
      </c>
      <c r="N1329" s="22">
        <f t="shared" si="362"/>
        <v>0</v>
      </c>
      <c r="O1329" s="22">
        <f t="shared" si="363"/>
        <v>0</v>
      </c>
      <c r="P1329" s="35">
        <f>'Data Entry'!I1329</f>
        <v>0</v>
      </c>
      <c r="Q1329" s="35">
        <f>'Data Entry'!J1329</f>
        <v>0</v>
      </c>
      <c r="R1329" s="35">
        <f>'Data Entry'!K1329</f>
        <v>0</v>
      </c>
      <c r="S1329" s="35">
        <f>'Data Entry'!L1329</f>
        <v>0</v>
      </c>
      <c r="T1329" s="35">
        <f t="shared" si="364"/>
        <v>0</v>
      </c>
      <c r="U1329" s="35">
        <f t="shared" si="365"/>
        <v>0</v>
      </c>
      <c r="V1329" s="35" t="e">
        <f t="shared" si="366"/>
        <v>#DIV/0!</v>
      </c>
      <c r="W1329" s="35" t="e">
        <f t="shared" si="367"/>
        <v>#DIV/0!</v>
      </c>
      <c r="X1329" s="35">
        <f t="shared" si="368"/>
        <v>0</v>
      </c>
      <c r="Y1329" s="35">
        <f t="shared" si="369"/>
        <v>0</v>
      </c>
      <c r="Z1329" s="35">
        <f t="shared" si="370"/>
        <v>0</v>
      </c>
      <c r="AA1329" s="35">
        <f t="shared" si="371"/>
        <v>0</v>
      </c>
      <c r="AB1329" s="21">
        <f>'Data Entry'!S1329</f>
        <v>0</v>
      </c>
      <c r="AC1329" s="21">
        <f>'Data Entry'!T1329</f>
        <v>0</v>
      </c>
      <c r="AD1329" s="21">
        <f>'Data Entry'!U1329</f>
        <v>0</v>
      </c>
      <c r="AE1329" s="21">
        <f t="shared" si="372"/>
        <v>0</v>
      </c>
      <c r="AF1329" s="13">
        <f>'Data Entry'!V1329</f>
        <v>0</v>
      </c>
      <c r="AG1329" s="13">
        <f t="shared" si="373"/>
        <v>0</v>
      </c>
      <c r="AH1329" s="13">
        <f>'Data Entry'!W1329</f>
        <v>0</v>
      </c>
      <c r="AI1329" s="13">
        <f>'Data Entry'!X1329</f>
        <v>0</v>
      </c>
      <c r="AJ1329" s="13">
        <f>'Data Entry'!Y1329</f>
        <v>0</v>
      </c>
      <c r="AK1329" s="13">
        <f>'Data Entry'!Z1329</f>
        <v>0</v>
      </c>
    </row>
    <row r="1330" spans="1:37">
      <c r="A1330" s="34">
        <f>'Data Entry'!A1330</f>
        <v>0</v>
      </c>
      <c r="B1330" s="34">
        <f>'Data Entry'!B1330</f>
        <v>0</v>
      </c>
      <c r="C1330" s="20">
        <f>IF('Data Entry'!C1330="red",1,IF('Data Entry'!C1330="blue",2,0))</f>
        <v>0</v>
      </c>
      <c r="D1330" s="22">
        <f>'Data Entry'!D1330</f>
        <v>0</v>
      </c>
      <c r="E1330" s="22">
        <f>'Data Entry'!E1330</f>
        <v>0</v>
      </c>
      <c r="F1330" s="22">
        <f>'Data Entry'!F1330</f>
        <v>0</v>
      </c>
      <c r="G1330" s="22">
        <f>'Data Entry'!G1330</f>
        <v>0</v>
      </c>
      <c r="H1330" s="22">
        <f>'Data Entry'!H1330</f>
        <v>0</v>
      </c>
      <c r="I1330" s="22">
        <f t="shared" si="357"/>
        <v>0</v>
      </c>
      <c r="J1330" s="22">
        <f t="shared" si="358"/>
        <v>0</v>
      </c>
      <c r="K1330" s="22">
        <f t="shared" si="359"/>
        <v>0</v>
      </c>
      <c r="L1330" s="22">
        <f t="shared" si="360"/>
        <v>0</v>
      </c>
      <c r="M1330" s="22">
        <f t="shared" si="361"/>
        <v>0</v>
      </c>
      <c r="N1330" s="22">
        <f t="shared" si="362"/>
        <v>0</v>
      </c>
      <c r="O1330" s="22">
        <f t="shared" si="363"/>
        <v>0</v>
      </c>
      <c r="P1330" s="35">
        <f>'Data Entry'!I1330</f>
        <v>0</v>
      </c>
      <c r="Q1330" s="35">
        <f>'Data Entry'!J1330</f>
        <v>0</v>
      </c>
      <c r="R1330" s="35">
        <f>'Data Entry'!K1330</f>
        <v>0</v>
      </c>
      <c r="S1330" s="35">
        <f>'Data Entry'!L1330</f>
        <v>0</v>
      </c>
      <c r="T1330" s="35">
        <f t="shared" si="364"/>
        <v>0</v>
      </c>
      <c r="U1330" s="35">
        <f t="shared" si="365"/>
        <v>0</v>
      </c>
      <c r="V1330" s="35" t="e">
        <f t="shared" si="366"/>
        <v>#DIV/0!</v>
      </c>
      <c r="W1330" s="35" t="e">
        <f t="shared" si="367"/>
        <v>#DIV/0!</v>
      </c>
      <c r="X1330" s="35">
        <f t="shared" si="368"/>
        <v>0</v>
      </c>
      <c r="Y1330" s="35">
        <f t="shared" si="369"/>
        <v>0</v>
      </c>
      <c r="Z1330" s="35">
        <f t="shared" si="370"/>
        <v>0</v>
      </c>
      <c r="AA1330" s="35">
        <f t="shared" si="371"/>
        <v>0</v>
      </c>
      <c r="AB1330" s="21">
        <f>'Data Entry'!S1330</f>
        <v>0</v>
      </c>
      <c r="AC1330" s="21">
        <f>'Data Entry'!T1330</f>
        <v>0</v>
      </c>
      <c r="AD1330" s="21">
        <f>'Data Entry'!U1330</f>
        <v>0</v>
      </c>
      <c r="AE1330" s="21">
        <f t="shared" si="372"/>
        <v>0</v>
      </c>
      <c r="AF1330" s="13">
        <f>'Data Entry'!V1330</f>
        <v>0</v>
      </c>
      <c r="AG1330" s="13">
        <f t="shared" si="373"/>
        <v>0</v>
      </c>
      <c r="AH1330" s="13">
        <f>'Data Entry'!W1330</f>
        <v>0</v>
      </c>
      <c r="AI1330" s="13">
        <f>'Data Entry'!X1330</f>
        <v>0</v>
      </c>
      <c r="AJ1330" s="13">
        <f>'Data Entry'!Y1330</f>
        <v>0</v>
      </c>
      <c r="AK1330" s="13">
        <f>'Data Entry'!Z1330</f>
        <v>0</v>
      </c>
    </row>
    <row r="1331" spans="1:37">
      <c r="A1331" s="34">
        <f>'Data Entry'!A1331</f>
        <v>0</v>
      </c>
      <c r="B1331" s="34">
        <f>'Data Entry'!B1331</f>
        <v>0</v>
      </c>
      <c r="C1331" s="20">
        <f>IF('Data Entry'!C1331="red",1,IF('Data Entry'!C1331="blue",2,0))</f>
        <v>0</v>
      </c>
      <c r="D1331" s="22">
        <f>'Data Entry'!D1331</f>
        <v>0</v>
      </c>
      <c r="E1331" s="22">
        <f>'Data Entry'!E1331</f>
        <v>0</v>
      </c>
      <c r="F1331" s="22">
        <f>'Data Entry'!F1331</f>
        <v>0</v>
      </c>
      <c r="G1331" s="22">
        <f>'Data Entry'!G1331</f>
        <v>0</v>
      </c>
      <c r="H1331" s="22">
        <f>'Data Entry'!H1331</f>
        <v>0</v>
      </c>
      <c r="I1331" s="22">
        <f t="shared" si="357"/>
        <v>0</v>
      </c>
      <c r="J1331" s="22">
        <f t="shared" si="358"/>
        <v>0</v>
      </c>
      <c r="K1331" s="22">
        <f t="shared" si="359"/>
        <v>0</v>
      </c>
      <c r="L1331" s="22">
        <f t="shared" si="360"/>
        <v>0</v>
      </c>
      <c r="M1331" s="22">
        <f t="shared" si="361"/>
        <v>0</v>
      </c>
      <c r="N1331" s="22">
        <f t="shared" si="362"/>
        <v>0</v>
      </c>
      <c r="O1331" s="22">
        <f t="shared" si="363"/>
        <v>0</v>
      </c>
      <c r="P1331" s="35">
        <f>'Data Entry'!I1331</f>
        <v>0</v>
      </c>
      <c r="Q1331" s="35">
        <f>'Data Entry'!J1331</f>
        <v>0</v>
      </c>
      <c r="R1331" s="35">
        <f>'Data Entry'!K1331</f>
        <v>0</v>
      </c>
      <c r="S1331" s="35">
        <f>'Data Entry'!L1331</f>
        <v>0</v>
      </c>
      <c r="T1331" s="35">
        <f t="shared" si="364"/>
        <v>0</v>
      </c>
      <c r="U1331" s="35">
        <f t="shared" si="365"/>
        <v>0</v>
      </c>
      <c r="V1331" s="35" t="e">
        <f t="shared" si="366"/>
        <v>#DIV/0!</v>
      </c>
      <c r="W1331" s="35" t="e">
        <f t="shared" si="367"/>
        <v>#DIV/0!</v>
      </c>
      <c r="X1331" s="35">
        <f t="shared" si="368"/>
        <v>0</v>
      </c>
      <c r="Y1331" s="35">
        <f t="shared" si="369"/>
        <v>0</v>
      </c>
      <c r="Z1331" s="35">
        <f t="shared" si="370"/>
        <v>0</v>
      </c>
      <c r="AA1331" s="35">
        <f t="shared" si="371"/>
        <v>0</v>
      </c>
      <c r="AB1331" s="21">
        <f>'Data Entry'!S1331</f>
        <v>0</v>
      </c>
      <c r="AC1331" s="21">
        <f>'Data Entry'!T1331</f>
        <v>0</v>
      </c>
      <c r="AD1331" s="21">
        <f>'Data Entry'!U1331</f>
        <v>0</v>
      </c>
      <c r="AE1331" s="21">
        <f t="shared" si="372"/>
        <v>0</v>
      </c>
      <c r="AF1331" s="13">
        <f>'Data Entry'!V1331</f>
        <v>0</v>
      </c>
      <c r="AG1331" s="13">
        <f t="shared" si="373"/>
        <v>0</v>
      </c>
      <c r="AH1331" s="13">
        <f>'Data Entry'!W1331</f>
        <v>0</v>
      </c>
      <c r="AI1331" s="13">
        <f>'Data Entry'!X1331</f>
        <v>0</v>
      </c>
      <c r="AJ1331" s="13">
        <f>'Data Entry'!Y1331</f>
        <v>0</v>
      </c>
      <c r="AK1331" s="13">
        <f>'Data Entry'!Z1331</f>
        <v>0</v>
      </c>
    </row>
    <row r="1332" spans="1:37">
      <c r="A1332" s="34">
        <f>'Data Entry'!A1332</f>
        <v>0</v>
      </c>
      <c r="B1332" s="34">
        <f>'Data Entry'!B1332</f>
        <v>0</v>
      </c>
      <c r="C1332" s="20">
        <f>IF('Data Entry'!C1332="red",1,IF('Data Entry'!C1332="blue",2,0))</f>
        <v>0</v>
      </c>
      <c r="D1332" s="22">
        <f>'Data Entry'!D1332</f>
        <v>0</v>
      </c>
      <c r="E1332" s="22">
        <f>'Data Entry'!E1332</f>
        <v>0</v>
      </c>
      <c r="F1332" s="22">
        <f>'Data Entry'!F1332</f>
        <v>0</v>
      </c>
      <c r="G1332" s="22">
        <f>'Data Entry'!G1332</f>
        <v>0</v>
      </c>
      <c r="H1332" s="22">
        <f>'Data Entry'!H1332</f>
        <v>0</v>
      </c>
      <c r="I1332" s="22">
        <f t="shared" si="357"/>
        <v>0</v>
      </c>
      <c r="J1332" s="22">
        <f t="shared" si="358"/>
        <v>0</v>
      </c>
      <c r="K1332" s="22">
        <f t="shared" si="359"/>
        <v>0</v>
      </c>
      <c r="L1332" s="22">
        <f t="shared" si="360"/>
        <v>0</v>
      </c>
      <c r="M1332" s="22">
        <f t="shared" si="361"/>
        <v>0</v>
      </c>
      <c r="N1332" s="22">
        <f t="shared" si="362"/>
        <v>0</v>
      </c>
      <c r="O1332" s="22">
        <f t="shared" si="363"/>
        <v>0</v>
      </c>
      <c r="P1332" s="35">
        <f>'Data Entry'!I1332</f>
        <v>0</v>
      </c>
      <c r="Q1332" s="35">
        <f>'Data Entry'!J1332</f>
        <v>0</v>
      </c>
      <c r="R1332" s="35">
        <f>'Data Entry'!K1332</f>
        <v>0</v>
      </c>
      <c r="S1332" s="35">
        <f>'Data Entry'!L1332</f>
        <v>0</v>
      </c>
      <c r="T1332" s="35">
        <f t="shared" si="364"/>
        <v>0</v>
      </c>
      <c r="U1332" s="35">
        <f t="shared" si="365"/>
        <v>0</v>
      </c>
      <c r="V1332" s="35" t="e">
        <f t="shared" si="366"/>
        <v>#DIV/0!</v>
      </c>
      <c r="W1332" s="35" t="e">
        <f t="shared" si="367"/>
        <v>#DIV/0!</v>
      </c>
      <c r="X1332" s="35">
        <f t="shared" si="368"/>
        <v>0</v>
      </c>
      <c r="Y1332" s="35">
        <f t="shared" si="369"/>
        <v>0</v>
      </c>
      <c r="Z1332" s="35">
        <f t="shared" si="370"/>
        <v>0</v>
      </c>
      <c r="AA1332" s="35">
        <f t="shared" si="371"/>
        <v>0</v>
      </c>
      <c r="AB1332" s="21">
        <f>'Data Entry'!S1332</f>
        <v>0</v>
      </c>
      <c r="AC1332" s="21">
        <f>'Data Entry'!T1332</f>
        <v>0</v>
      </c>
      <c r="AD1332" s="21">
        <f>'Data Entry'!U1332</f>
        <v>0</v>
      </c>
      <c r="AE1332" s="21">
        <f t="shared" si="372"/>
        <v>0</v>
      </c>
      <c r="AF1332" s="13">
        <f>'Data Entry'!V1332</f>
        <v>0</v>
      </c>
      <c r="AG1332" s="13">
        <f t="shared" si="373"/>
        <v>0</v>
      </c>
      <c r="AH1332" s="13">
        <f>'Data Entry'!W1332</f>
        <v>0</v>
      </c>
      <c r="AI1332" s="13">
        <f>'Data Entry'!X1332</f>
        <v>0</v>
      </c>
      <c r="AJ1332" s="13">
        <f>'Data Entry'!Y1332</f>
        <v>0</v>
      </c>
      <c r="AK1332" s="13">
        <f>'Data Entry'!Z1332</f>
        <v>0</v>
      </c>
    </row>
    <row r="1333" spans="1:37">
      <c r="A1333" s="34">
        <f>'Data Entry'!A1333</f>
        <v>0</v>
      </c>
      <c r="B1333" s="34">
        <f>'Data Entry'!B1333</f>
        <v>0</v>
      </c>
      <c r="C1333" s="20">
        <f>IF('Data Entry'!C1333="red",1,IF('Data Entry'!C1333="blue",2,0))</f>
        <v>0</v>
      </c>
      <c r="D1333" s="22">
        <f>'Data Entry'!D1333</f>
        <v>0</v>
      </c>
      <c r="E1333" s="22">
        <f>'Data Entry'!E1333</f>
        <v>0</v>
      </c>
      <c r="F1333" s="22">
        <f>'Data Entry'!F1333</f>
        <v>0</v>
      </c>
      <c r="G1333" s="22">
        <f>'Data Entry'!G1333</f>
        <v>0</v>
      </c>
      <c r="H1333" s="22">
        <f>'Data Entry'!H1333</f>
        <v>0</v>
      </c>
      <c r="I1333" s="22">
        <f t="shared" si="357"/>
        <v>0</v>
      </c>
      <c r="J1333" s="22">
        <f t="shared" si="358"/>
        <v>0</v>
      </c>
      <c r="K1333" s="22">
        <f t="shared" si="359"/>
        <v>0</v>
      </c>
      <c r="L1333" s="22">
        <f t="shared" si="360"/>
        <v>0</v>
      </c>
      <c r="M1333" s="22">
        <f t="shared" si="361"/>
        <v>0</v>
      </c>
      <c r="N1333" s="22">
        <f t="shared" si="362"/>
        <v>0</v>
      </c>
      <c r="O1333" s="22">
        <f t="shared" si="363"/>
        <v>0</v>
      </c>
      <c r="P1333" s="35">
        <f>'Data Entry'!I1333</f>
        <v>0</v>
      </c>
      <c r="Q1333" s="35">
        <f>'Data Entry'!J1333</f>
        <v>0</v>
      </c>
      <c r="R1333" s="35">
        <f>'Data Entry'!K1333</f>
        <v>0</v>
      </c>
      <c r="S1333" s="35">
        <f>'Data Entry'!L1333</f>
        <v>0</v>
      </c>
      <c r="T1333" s="35">
        <f t="shared" si="364"/>
        <v>0</v>
      </c>
      <c r="U1333" s="35">
        <f t="shared" si="365"/>
        <v>0</v>
      </c>
      <c r="V1333" s="35" t="e">
        <f t="shared" si="366"/>
        <v>#DIV/0!</v>
      </c>
      <c r="W1333" s="35" t="e">
        <f t="shared" si="367"/>
        <v>#DIV/0!</v>
      </c>
      <c r="X1333" s="35">
        <f t="shared" si="368"/>
        <v>0</v>
      </c>
      <c r="Y1333" s="35">
        <f t="shared" si="369"/>
        <v>0</v>
      </c>
      <c r="Z1333" s="35">
        <f t="shared" si="370"/>
        <v>0</v>
      </c>
      <c r="AA1333" s="35">
        <f t="shared" si="371"/>
        <v>0</v>
      </c>
      <c r="AB1333" s="21">
        <f>'Data Entry'!S1333</f>
        <v>0</v>
      </c>
      <c r="AC1333" s="21">
        <f>'Data Entry'!T1333</f>
        <v>0</v>
      </c>
      <c r="AD1333" s="21">
        <f>'Data Entry'!U1333</f>
        <v>0</v>
      </c>
      <c r="AE1333" s="21">
        <f t="shared" si="372"/>
        <v>0</v>
      </c>
      <c r="AF1333" s="13">
        <f>'Data Entry'!V1333</f>
        <v>0</v>
      </c>
      <c r="AG1333" s="13">
        <f t="shared" si="373"/>
        <v>0</v>
      </c>
      <c r="AH1333" s="13">
        <f>'Data Entry'!W1333</f>
        <v>0</v>
      </c>
      <c r="AI1333" s="13">
        <f>'Data Entry'!X1333</f>
        <v>0</v>
      </c>
      <c r="AJ1333" s="13">
        <f>'Data Entry'!Y1333</f>
        <v>0</v>
      </c>
      <c r="AK1333" s="13">
        <f>'Data Entry'!Z1333</f>
        <v>0</v>
      </c>
    </row>
    <row r="1334" spans="1:37">
      <c r="A1334" s="34">
        <f>'Data Entry'!A1334</f>
        <v>0</v>
      </c>
      <c r="B1334" s="34">
        <f>'Data Entry'!B1334</f>
        <v>0</v>
      </c>
      <c r="C1334" s="20">
        <f>IF('Data Entry'!C1334="red",1,IF('Data Entry'!C1334="blue",2,0))</f>
        <v>0</v>
      </c>
      <c r="D1334" s="22">
        <f>'Data Entry'!D1334</f>
        <v>0</v>
      </c>
      <c r="E1334" s="22">
        <f>'Data Entry'!E1334</f>
        <v>0</v>
      </c>
      <c r="F1334" s="22">
        <f>'Data Entry'!F1334</f>
        <v>0</v>
      </c>
      <c r="G1334" s="22">
        <f>'Data Entry'!G1334</f>
        <v>0</v>
      </c>
      <c r="H1334" s="22">
        <f>'Data Entry'!H1334</f>
        <v>0</v>
      </c>
      <c r="I1334" s="22">
        <f t="shared" si="357"/>
        <v>0</v>
      </c>
      <c r="J1334" s="22">
        <f t="shared" si="358"/>
        <v>0</v>
      </c>
      <c r="K1334" s="22">
        <f t="shared" si="359"/>
        <v>0</v>
      </c>
      <c r="L1334" s="22">
        <f t="shared" si="360"/>
        <v>0</v>
      </c>
      <c r="M1334" s="22">
        <f t="shared" si="361"/>
        <v>0</v>
      </c>
      <c r="N1334" s="22">
        <f t="shared" si="362"/>
        <v>0</v>
      </c>
      <c r="O1334" s="22">
        <f t="shared" si="363"/>
        <v>0</v>
      </c>
      <c r="P1334" s="35">
        <f>'Data Entry'!I1334</f>
        <v>0</v>
      </c>
      <c r="Q1334" s="35">
        <f>'Data Entry'!J1334</f>
        <v>0</v>
      </c>
      <c r="R1334" s="35">
        <f>'Data Entry'!K1334</f>
        <v>0</v>
      </c>
      <c r="S1334" s="35">
        <f>'Data Entry'!L1334</f>
        <v>0</v>
      </c>
      <c r="T1334" s="35">
        <f t="shared" si="364"/>
        <v>0</v>
      </c>
      <c r="U1334" s="35">
        <f t="shared" si="365"/>
        <v>0</v>
      </c>
      <c r="V1334" s="35" t="e">
        <f t="shared" si="366"/>
        <v>#DIV/0!</v>
      </c>
      <c r="W1334" s="35" t="e">
        <f t="shared" si="367"/>
        <v>#DIV/0!</v>
      </c>
      <c r="X1334" s="35">
        <f t="shared" si="368"/>
        <v>0</v>
      </c>
      <c r="Y1334" s="35">
        <f t="shared" si="369"/>
        <v>0</v>
      </c>
      <c r="Z1334" s="35">
        <f t="shared" si="370"/>
        <v>0</v>
      </c>
      <c r="AA1334" s="35">
        <f t="shared" si="371"/>
        <v>0</v>
      </c>
      <c r="AB1334" s="21">
        <f>'Data Entry'!S1334</f>
        <v>0</v>
      </c>
      <c r="AC1334" s="21">
        <f>'Data Entry'!T1334</f>
        <v>0</v>
      </c>
      <c r="AD1334" s="21">
        <f>'Data Entry'!U1334</f>
        <v>0</v>
      </c>
      <c r="AE1334" s="21">
        <f t="shared" si="372"/>
        <v>0</v>
      </c>
      <c r="AF1334" s="13">
        <f>'Data Entry'!V1334</f>
        <v>0</v>
      </c>
      <c r="AG1334" s="13">
        <f t="shared" si="373"/>
        <v>0</v>
      </c>
      <c r="AH1334" s="13">
        <f>'Data Entry'!W1334</f>
        <v>0</v>
      </c>
      <c r="AI1334" s="13">
        <f>'Data Entry'!X1334</f>
        <v>0</v>
      </c>
      <c r="AJ1334" s="13">
        <f>'Data Entry'!Y1334</f>
        <v>0</v>
      </c>
      <c r="AK1334" s="13">
        <f>'Data Entry'!Z1334</f>
        <v>0</v>
      </c>
    </row>
    <row r="1335" spans="1:37">
      <c r="A1335" s="34">
        <f>'Data Entry'!A1335</f>
        <v>0</v>
      </c>
      <c r="B1335" s="34">
        <f>'Data Entry'!B1335</f>
        <v>0</v>
      </c>
      <c r="C1335" s="20">
        <f>IF('Data Entry'!C1335="red",1,IF('Data Entry'!C1335="blue",2,0))</f>
        <v>0</v>
      </c>
      <c r="D1335" s="22">
        <f>'Data Entry'!D1335</f>
        <v>0</v>
      </c>
      <c r="E1335" s="22">
        <f>'Data Entry'!E1335</f>
        <v>0</v>
      </c>
      <c r="F1335" s="22">
        <f>'Data Entry'!F1335</f>
        <v>0</v>
      </c>
      <c r="G1335" s="22">
        <f>'Data Entry'!G1335</f>
        <v>0</v>
      </c>
      <c r="H1335" s="22">
        <f>'Data Entry'!H1335</f>
        <v>0</v>
      </c>
      <c r="I1335" s="22">
        <f t="shared" si="357"/>
        <v>0</v>
      </c>
      <c r="J1335" s="22">
        <f t="shared" si="358"/>
        <v>0</v>
      </c>
      <c r="K1335" s="22">
        <f t="shared" si="359"/>
        <v>0</v>
      </c>
      <c r="L1335" s="22">
        <f t="shared" si="360"/>
        <v>0</v>
      </c>
      <c r="M1335" s="22">
        <f t="shared" si="361"/>
        <v>0</v>
      </c>
      <c r="N1335" s="22">
        <f t="shared" si="362"/>
        <v>0</v>
      </c>
      <c r="O1335" s="22">
        <f t="shared" si="363"/>
        <v>0</v>
      </c>
      <c r="P1335" s="35">
        <f>'Data Entry'!I1335</f>
        <v>0</v>
      </c>
      <c r="Q1335" s="35">
        <f>'Data Entry'!J1335</f>
        <v>0</v>
      </c>
      <c r="R1335" s="35">
        <f>'Data Entry'!K1335</f>
        <v>0</v>
      </c>
      <c r="S1335" s="35">
        <f>'Data Entry'!L1335</f>
        <v>0</v>
      </c>
      <c r="T1335" s="35">
        <f t="shared" si="364"/>
        <v>0</v>
      </c>
      <c r="U1335" s="35">
        <f t="shared" si="365"/>
        <v>0</v>
      </c>
      <c r="V1335" s="35" t="e">
        <f t="shared" si="366"/>
        <v>#DIV/0!</v>
      </c>
      <c r="W1335" s="35" t="e">
        <f t="shared" si="367"/>
        <v>#DIV/0!</v>
      </c>
      <c r="X1335" s="35">
        <f t="shared" si="368"/>
        <v>0</v>
      </c>
      <c r="Y1335" s="35">
        <f t="shared" si="369"/>
        <v>0</v>
      </c>
      <c r="Z1335" s="35">
        <f t="shared" si="370"/>
        <v>0</v>
      </c>
      <c r="AA1335" s="35">
        <f t="shared" si="371"/>
        <v>0</v>
      </c>
      <c r="AB1335" s="21">
        <f>'Data Entry'!S1335</f>
        <v>0</v>
      </c>
      <c r="AC1335" s="21">
        <f>'Data Entry'!T1335</f>
        <v>0</v>
      </c>
      <c r="AD1335" s="21">
        <f>'Data Entry'!U1335</f>
        <v>0</v>
      </c>
      <c r="AE1335" s="21">
        <f t="shared" si="372"/>
        <v>0</v>
      </c>
      <c r="AF1335" s="13">
        <f>'Data Entry'!V1335</f>
        <v>0</v>
      </c>
      <c r="AG1335" s="13">
        <f t="shared" si="373"/>
        <v>0</v>
      </c>
      <c r="AH1335" s="13">
        <f>'Data Entry'!W1335</f>
        <v>0</v>
      </c>
      <c r="AI1335" s="13">
        <f>'Data Entry'!X1335</f>
        <v>0</v>
      </c>
      <c r="AJ1335" s="13">
        <f>'Data Entry'!Y1335</f>
        <v>0</v>
      </c>
      <c r="AK1335" s="13">
        <f>'Data Entry'!Z1335</f>
        <v>0</v>
      </c>
    </row>
    <row r="1336" spans="1:37">
      <c r="A1336" s="34">
        <f>'Data Entry'!A1336</f>
        <v>0</v>
      </c>
      <c r="B1336" s="34">
        <f>'Data Entry'!B1336</f>
        <v>0</v>
      </c>
      <c r="C1336" s="20">
        <f>IF('Data Entry'!C1336="red",1,IF('Data Entry'!C1336="blue",2,0))</f>
        <v>0</v>
      </c>
      <c r="D1336" s="22">
        <f>'Data Entry'!D1336</f>
        <v>0</v>
      </c>
      <c r="E1336" s="22">
        <f>'Data Entry'!E1336</f>
        <v>0</v>
      </c>
      <c r="F1336" s="22">
        <f>'Data Entry'!F1336</f>
        <v>0</v>
      </c>
      <c r="G1336" s="22">
        <f>'Data Entry'!G1336</f>
        <v>0</v>
      </c>
      <c r="H1336" s="22">
        <f>'Data Entry'!H1336</f>
        <v>0</v>
      </c>
      <c r="I1336" s="22">
        <f t="shared" si="357"/>
        <v>0</v>
      </c>
      <c r="J1336" s="22">
        <f t="shared" si="358"/>
        <v>0</v>
      </c>
      <c r="K1336" s="22">
        <f t="shared" si="359"/>
        <v>0</v>
      </c>
      <c r="L1336" s="22">
        <f t="shared" si="360"/>
        <v>0</v>
      </c>
      <c r="M1336" s="22">
        <f t="shared" si="361"/>
        <v>0</v>
      </c>
      <c r="N1336" s="22">
        <f t="shared" si="362"/>
        <v>0</v>
      </c>
      <c r="O1336" s="22">
        <f t="shared" si="363"/>
        <v>0</v>
      </c>
      <c r="P1336" s="35">
        <f>'Data Entry'!I1336</f>
        <v>0</v>
      </c>
      <c r="Q1336" s="35">
        <f>'Data Entry'!J1336</f>
        <v>0</v>
      </c>
      <c r="R1336" s="35">
        <f>'Data Entry'!K1336</f>
        <v>0</v>
      </c>
      <c r="S1336" s="35">
        <f>'Data Entry'!L1336</f>
        <v>0</v>
      </c>
      <c r="T1336" s="35">
        <f t="shared" si="364"/>
        <v>0</v>
      </c>
      <c r="U1336" s="35">
        <f t="shared" si="365"/>
        <v>0</v>
      </c>
      <c r="V1336" s="35" t="e">
        <f t="shared" si="366"/>
        <v>#DIV/0!</v>
      </c>
      <c r="W1336" s="35" t="e">
        <f t="shared" si="367"/>
        <v>#DIV/0!</v>
      </c>
      <c r="X1336" s="35">
        <f t="shared" si="368"/>
        <v>0</v>
      </c>
      <c r="Y1336" s="35">
        <f t="shared" si="369"/>
        <v>0</v>
      </c>
      <c r="Z1336" s="35">
        <f t="shared" si="370"/>
        <v>0</v>
      </c>
      <c r="AA1336" s="35">
        <f t="shared" si="371"/>
        <v>0</v>
      </c>
      <c r="AB1336" s="21">
        <f>'Data Entry'!S1336</f>
        <v>0</v>
      </c>
      <c r="AC1336" s="21">
        <f>'Data Entry'!T1336</f>
        <v>0</v>
      </c>
      <c r="AD1336" s="21">
        <f>'Data Entry'!U1336</f>
        <v>0</v>
      </c>
      <c r="AE1336" s="21">
        <f t="shared" si="372"/>
        <v>0</v>
      </c>
      <c r="AF1336" s="13">
        <f>'Data Entry'!V1336</f>
        <v>0</v>
      </c>
      <c r="AG1336" s="13">
        <f t="shared" si="373"/>
        <v>0</v>
      </c>
      <c r="AH1336" s="13">
        <f>'Data Entry'!W1336</f>
        <v>0</v>
      </c>
      <c r="AI1336" s="13">
        <f>'Data Entry'!X1336</f>
        <v>0</v>
      </c>
      <c r="AJ1336" s="13">
        <f>'Data Entry'!Y1336</f>
        <v>0</v>
      </c>
      <c r="AK1336" s="13">
        <f>'Data Entry'!Z1336</f>
        <v>0</v>
      </c>
    </row>
    <row r="1337" spans="1:37">
      <c r="A1337" s="34">
        <f>'Data Entry'!A1337</f>
        <v>0</v>
      </c>
      <c r="B1337" s="34">
        <f>'Data Entry'!B1337</f>
        <v>0</v>
      </c>
      <c r="C1337" s="20">
        <f>IF('Data Entry'!C1337="red",1,IF('Data Entry'!C1337="blue",2,0))</f>
        <v>0</v>
      </c>
      <c r="D1337" s="22">
        <f>'Data Entry'!D1337</f>
        <v>0</v>
      </c>
      <c r="E1337" s="22">
        <f>'Data Entry'!E1337</f>
        <v>0</v>
      </c>
      <c r="F1337" s="22">
        <f>'Data Entry'!F1337</f>
        <v>0</v>
      </c>
      <c r="G1337" s="22">
        <f>'Data Entry'!G1337</f>
        <v>0</v>
      </c>
      <c r="H1337" s="22">
        <f>'Data Entry'!H1337</f>
        <v>0</v>
      </c>
      <c r="I1337" s="22">
        <f t="shared" si="357"/>
        <v>0</v>
      </c>
      <c r="J1337" s="22">
        <f t="shared" si="358"/>
        <v>0</v>
      </c>
      <c r="K1337" s="22">
        <f t="shared" si="359"/>
        <v>0</v>
      </c>
      <c r="L1337" s="22">
        <f t="shared" si="360"/>
        <v>0</v>
      </c>
      <c r="M1337" s="22">
        <f t="shared" si="361"/>
        <v>0</v>
      </c>
      <c r="N1337" s="22">
        <f t="shared" si="362"/>
        <v>0</v>
      </c>
      <c r="O1337" s="22">
        <f t="shared" si="363"/>
        <v>0</v>
      </c>
      <c r="P1337" s="35">
        <f>'Data Entry'!I1337</f>
        <v>0</v>
      </c>
      <c r="Q1337" s="35">
        <f>'Data Entry'!J1337</f>
        <v>0</v>
      </c>
      <c r="R1337" s="35">
        <f>'Data Entry'!K1337</f>
        <v>0</v>
      </c>
      <c r="S1337" s="35">
        <f>'Data Entry'!L1337</f>
        <v>0</v>
      </c>
      <c r="T1337" s="35">
        <f t="shared" si="364"/>
        <v>0</v>
      </c>
      <c r="U1337" s="35">
        <f t="shared" si="365"/>
        <v>0</v>
      </c>
      <c r="V1337" s="35" t="e">
        <f t="shared" si="366"/>
        <v>#DIV/0!</v>
      </c>
      <c r="W1337" s="35" t="e">
        <f t="shared" si="367"/>
        <v>#DIV/0!</v>
      </c>
      <c r="X1337" s="35">
        <f t="shared" si="368"/>
        <v>0</v>
      </c>
      <c r="Y1337" s="35">
        <f t="shared" si="369"/>
        <v>0</v>
      </c>
      <c r="Z1337" s="35">
        <f t="shared" si="370"/>
        <v>0</v>
      </c>
      <c r="AA1337" s="35">
        <f t="shared" si="371"/>
        <v>0</v>
      </c>
      <c r="AB1337" s="21">
        <f>'Data Entry'!S1337</f>
        <v>0</v>
      </c>
      <c r="AC1337" s="21">
        <f>'Data Entry'!T1337</f>
        <v>0</v>
      </c>
      <c r="AD1337" s="21">
        <f>'Data Entry'!U1337</f>
        <v>0</v>
      </c>
      <c r="AE1337" s="21">
        <f t="shared" si="372"/>
        <v>0</v>
      </c>
      <c r="AF1337" s="13">
        <f>'Data Entry'!V1337</f>
        <v>0</v>
      </c>
      <c r="AG1337" s="13">
        <f t="shared" si="373"/>
        <v>0</v>
      </c>
      <c r="AH1337" s="13">
        <f>'Data Entry'!W1337</f>
        <v>0</v>
      </c>
      <c r="AI1337" s="13">
        <f>'Data Entry'!X1337</f>
        <v>0</v>
      </c>
      <c r="AJ1337" s="13">
        <f>'Data Entry'!Y1337</f>
        <v>0</v>
      </c>
      <c r="AK1337" s="13">
        <f>'Data Entry'!Z1337</f>
        <v>0</v>
      </c>
    </row>
    <row r="1338" spans="1:37">
      <c r="A1338" s="34">
        <f>'Data Entry'!A1338</f>
        <v>0</v>
      </c>
      <c r="B1338" s="34">
        <f>'Data Entry'!B1338</f>
        <v>0</v>
      </c>
      <c r="C1338" s="20">
        <f>IF('Data Entry'!C1338="red",1,IF('Data Entry'!C1338="blue",2,0))</f>
        <v>0</v>
      </c>
      <c r="D1338" s="22">
        <f>'Data Entry'!D1338</f>
        <v>0</v>
      </c>
      <c r="E1338" s="22">
        <f>'Data Entry'!E1338</f>
        <v>0</v>
      </c>
      <c r="F1338" s="22">
        <f>'Data Entry'!F1338</f>
        <v>0</v>
      </c>
      <c r="G1338" s="22">
        <f>'Data Entry'!G1338</f>
        <v>0</v>
      </c>
      <c r="H1338" s="22">
        <f>'Data Entry'!H1338</f>
        <v>0</v>
      </c>
      <c r="I1338" s="22">
        <f t="shared" si="357"/>
        <v>0</v>
      </c>
      <c r="J1338" s="22">
        <f t="shared" si="358"/>
        <v>0</v>
      </c>
      <c r="K1338" s="22">
        <f t="shared" si="359"/>
        <v>0</v>
      </c>
      <c r="L1338" s="22">
        <f t="shared" si="360"/>
        <v>0</v>
      </c>
      <c r="M1338" s="22">
        <f t="shared" si="361"/>
        <v>0</v>
      </c>
      <c r="N1338" s="22">
        <f t="shared" si="362"/>
        <v>0</v>
      </c>
      <c r="O1338" s="22">
        <f t="shared" si="363"/>
        <v>0</v>
      </c>
      <c r="P1338" s="35">
        <f>'Data Entry'!I1338</f>
        <v>0</v>
      </c>
      <c r="Q1338" s="35">
        <f>'Data Entry'!J1338</f>
        <v>0</v>
      </c>
      <c r="R1338" s="35">
        <f>'Data Entry'!K1338</f>
        <v>0</v>
      </c>
      <c r="S1338" s="35">
        <f>'Data Entry'!L1338</f>
        <v>0</v>
      </c>
      <c r="T1338" s="35">
        <f t="shared" si="364"/>
        <v>0</v>
      </c>
      <c r="U1338" s="35">
        <f t="shared" si="365"/>
        <v>0</v>
      </c>
      <c r="V1338" s="35" t="e">
        <f t="shared" si="366"/>
        <v>#DIV/0!</v>
      </c>
      <c r="W1338" s="35" t="e">
        <f t="shared" si="367"/>
        <v>#DIV/0!</v>
      </c>
      <c r="X1338" s="35">
        <f t="shared" si="368"/>
        <v>0</v>
      </c>
      <c r="Y1338" s="35">
        <f t="shared" si="369"/>
        <v>0</v>
      </c>
      <c r="Z1338" s="35">
        <f t="shared" si="370"/>
        <v>0</v>
      </c>
      <c r="AA1338" s="35">
        <f t="shared" si="371"/>
        <v>0</v>
      </c>
      <c r="AB1338" s="21">
        <f>'Data Entry'!S1338</f>
        <v>0</v>
      </c>
      <c r="AC1338" s="21">
        <f>'Data Entry'!T1338</f>
        <v>0</v>
      </c>
      <c r="AD1338" s="21">
        <f>'Data Entry'!U1338</f>
        <v>0</v>
      </c>
      <c r="AE1338" s="21">
        <f t="shared" si="372"/>
        <v>0</v>
      </c>
      <c r="AF1338" s="13">
        <f>'Data Entry'!V1338</f>
        <v>0</v>
      </c>
      <c r="AG1338" s="13">
        <f t="shared" si="373"/>
        <v>0</v>
      </c>
      <c r="AH1338" s="13">
        <f>'Data Entry'!W1338</f>
        <v>0</v>
      </c>
      <c r="AI1338" s="13">
        <f>'Data Entry'!X1338</f>
        <v>0</v>
      </c>
      <c r="AJ1338" s="13">
        <f>'Data Entry'!Y1338</f>
        <v>0</v>
      </c>
      <c r="AK1338" s="13">
        <f>'Data Entry'!Z1338</f>
        <v>0</v>
      </c>
    </row>
    <row r="1339" spans="1:37">
      <c r="A1339" s="34">
        <f>'Data Entry'!A1339</f>
        <v>0</v>
      </c>
      <c r="B1339" s="34">
        <f>'Data Entry'!B1339</f>
        <v>0</v>
      </c>
      <c r="C1339" s="20">
        <f>IF('Data Entry'!C1339="red",1,IF('Data Entry'!C1339="blue",2,0))</f>
        <v>0</v>
      </c>
      <c r="D1339" s="22">
        <f>'Data Entry'!D1339</f>
        <v>0</v>
      </c>
      <c r="E1339" s="22">
        <f>'Data Entry'!E1339</f>
        <v>0</v>
      </c>
      <c r="F1339" s="22">
        <f>'Data Entry'!F1339</f>
        <v>0</v>
      </c>
      <c r="G1339" s="22">
        <f>'Data Entry'!G1339</f>
        <v>0</v>
      </c>
      <c r="H1339" s="22">
        <f>'Data Entry'!H1339</f>
        <v>0</v>
      </c>
      <c r="I1339" s="22">
        <f t="shared" si="357"/>
        <v>0</v>
      </c>
      <c r="J1339" s="22">
        <f t="shared" si="358"/>
        <v>0</v>
      </c>
      <c r="K1339" s="22">
        <f t="shared" si="359"/>
        <v>0</v>
      </c>
      <c r="L1339" s="22">
        <f t="shared" si="360"/>
        <v>0</v>
      </c>
      <c r="M1339" s="22">
        <f t="shared" si="361"/>
        <v>0</v>
      </c>
      <c r="N1339" s="22">
        <f t="shared" si="362"/>
        <v>0</v>
      </c>
      <c r="O1339" s="22">
        <f t="shared" si="363"/>
        <v>0</v>
      </c>
      <c r="P1339" s="35">
        <f>'Data Entry'!I1339</f>
        <v>0</v>
      </c>
      <c r="Q1339" s="35">
        <f>'Data Entry'!J1339</f>
        <v>0</v>
      </c>
      <c r="R1339" s="35">
        <f>'Data Entry'!K1339</f>
        <v>0</v>
      </c>
      <c r="S1339" s="35">
        <f>'Data Entry'!L1339</f>
        <v>0</v>
      </c>
      <c r="T1339" s="35">
        <f t="shared" si="364"/>
        <v>0</v>
      </c>
      <c r="U1339" s="35">
        <f t="shared" si="365"/>
        <v>0</v>
      </c>
      <c r="V1339" s="35" t="e">
        <f t="shared" si="366"/>
        <v>#DIV/0!</v>
      </c>
      <c r="W1339" s="35" t="e">
        <f t="shared" si="367"/>
        <v>#DIV/0!</v>
      </c>
      <c r="X1339" s="35">
        <f t="shared" si="368"/>
        <v>0</v>
      </c>
      <c r="Y1339" s="35">
        <f t="shared" si="369"/>
        <v>0</v>
      </c>
      <c r="Z1339" s="35">
        <f t="shared" si="370"/>
        <v>0</v>
      </c>
      <c r="AA1339" s="35">
        <f t="shared" si="371"/>
        <v>0</v>
      </c>
      <c r="AB1339" s="21">
        <f>'Data Entry'!S1339</f>
        <v>0</v>
      </c>
      <c r="AC1339" s="21">
        <f>'Data Entry'!T1339</f>
        <v>0</v>
      </c>
      <c r="AD1339" s="21">
        <f>'Data Entry'!U1339</f>
        <v>0</v>
      </c>
      <c r="AE1339" s="21">
        <f t="shared" si="372"/>
        <v>0</v>
      </c>
      <c r="AF1339" s="13">
        <f>'Data Entry'!V1339</f>
        <v>0</v>
      </c>
      <c r="AG1339" s="13">
        <f t="shared" si="373"/>
        <v>0</v>
      </c>
      <c r="AH1339" s="13">
        <f>'Data Entry'!W1339</f>
        <v>0</v>
      </c>
      <c r="AI1339" s="13">
        <f>'Data Entry'!X1339</f>
        <v>0</v>
      </c>
      <c r="AJ1339" s="13">
        <f>'Data Entry'!Y1339</f>
        <v>0</v>
      </c>
      <c r="AK1339" s="13">
        <f>'Data Entry'!Z1339</f>
        <v>0</v>
      </c>
    </row>
    <row r="1340" spans="1:37">
      <c r="A1340" s="34">
        <f>'Data Entry'!A1340</f>
        <v>0</v>
      </c>
      <c r="B1340" s="34">
        <f>'Data Entry'!B1340</f>
        <v>0</v>
      </c>
      <c r="C1340" s="20">
        <f>IF('Data Entry'!C1340="red",1,IF('Data Entry'!C1340="blue",2,0))</f>
        <v>0</v>
      </c>
      <c r="D1340" s="22">
        <f>'Data Entry'!D1340</f>
        <v>0</v>
      </c>
      <c r="E1340" s="22">
        <f>'Data Entry'!E1340</f>
        <v>0</v>
      </c>
      <c r="F1340" s="22">
        <f>'Data Entry'!F1340</f>
        <v>0</v>
      </c>
      <c r="G1340" s="22">
        <f>'Data Entry'!G1340</f>
        <v>0</v>
      </c>
      <c r="H1340" s="22">
        <f>'Data Entry'!H1340</f>
        <v>0</v>
      </c>
      <c r="I1340" s="22">
        <f t="shared" si="357"/>
        <v>0</v>
      </c>
      <c r="J1340" s="22">
        <f t="shared" si="358"/>
        <v>0</v>
      </c>
      <c r="K1340" s="22">
        <f t="shared" si="359"/>
        <v>0</v>
      </c>
      <c r="L1340" s="22">
        <f t="shared" si="360"/>
        <v>0</v>
      </c>
      <c r="M1340" s="22">
        <f t="shared" si="361"/>
        <v>0</v>
      </c>
      <c r="N1340" s="22">
        <f t="shared" si="362"/>
        <v>0</v>
      </c>
      <c r="O1340" s="22">
        <f t="shared" si="363"/>
        <v>0</v>
      </c>
      <c r="P1340" s="35">
        <f>'Data Entry'!I1340</f>
        <v>0</v>
      </c>
      <c r="Q1340" s="35">
        <f>'Data Entry'!J1340</f>
        <v>0</v>
      </c>
      <c r="R1340" s="35">
        <f>'Data Entry'!K1340</f>
        <v>0</v>
      </c>
      <c r="S1340" s="35">
        <f>'Data Entry'!L1340</f>
        <v>0</v>
      </c>
      <c r="T1340" s="35">
        <f t="shared" si="364"/>
        <v>0</v>
      </c>
      <c r="U1340" s="35">
        <f t="shared" si="365"/>
        <v>0</v>
      </c>
      <c r="V1340" s="35" t="e">
        <f t="shared" si="366"/>
        <v>#DIV/0!</v>
      </c>
      <c r="W1340" s="35" t="e">
        <f t="shared" si="367"/>
        <v>#DIV/0!</v>
      </c>
      <c r="X1340" s="35">
        <f t="shared" si="368"/>
        <v>0</v>
      </c>
      <c r="Y1340" s="35">
        <f t="shared" si="369"/>
        <v>0</v>
      </c>
      <c r="Z1340" s="35">
        <f t="shared" si="370"/>
        <v>0</v>
      </c>
      <c r="AA1340" s="35">
        <f t="shared" si="371"/>
        <v>0</v>
      </c>
      <c r="AB1340" s="21">
        <f>'Data Entry'!S1340</f>
        <v>0</v>
      </c>
      <c r="AC1340" s="21">
        <f>'Data Entry'!T1340</f>
        <v>0</v>
      </c>
      <c r="AD1340" s="21">
        <f>'Data Entry'!U1340</f>
        <v>0</v>
      </c>
      <c r="AE1340" s="21">
        <f t="shared" si="372"/>
        <v>0</v>
      </c>
      <c r="AF1340" s="13">
        <f>'Data Entry'!V1340</f>
        <v>0</v>
      </c>
      <c r="AG1340" s="13">
        <f t="shared" si="373"/>
        <v>0</v>
      </c>
      <c r="AH1340" s="13">
        <f>'Data Entry'!W1340</f>
        <v>0</v>
      </c>
      <c r="AI1340" s="13">
        <f>'Data Entry'!X1340</f>
        <v>0</v>
      </c>
      <c r="AJ1340" s="13">
        <f>'Data Entry'!Y1340</f>
        <v>0</v>
      </c>
      <c r="AK1340" s="13">
        <f>'Data Entry'!Z1340</f>
        <v>0</v>
      </c>
    </row>
    <row r="1341" spans="1:37">
      <c r="A1341" s="34">
        <f>'Data Entry'!A1341</f>
        <v>0</v>
      </c>
      <c r="B1341" s="34">
        <f>'Data Entry'!B1341</f>
        <v>0</v>
      </c>
      <c r="C1341" s="20">
        <f>IF('Data Entry'!C1341="red",1,IF('Data Entry'!C1341="blue",2,0))</f>
        <v>0</v>
      </c>
      <c r="D1341" s="22">
        <f>'Data Entry'!D1341</f>
        <v>0</v>
      </c>
      <c r="E1341" s="22">
        <f>'Data Entry'!E1341</f>
        <v>0</v>
      </c>
      <c r="F1341" s="22">
        <f>'Data Entry'!F1341</f>
        <v>0</v>
      </c>
      <c r="G1341" s="22">
        <f>'Data Entry'!G1341</f>
        <v>0</v>
      </c>
      <c r="H1341" s="22">
        <f>'Data Entry'!H1341</f>
        <v>0</v>
      </c>
      <c r="I1341" s="22">
        <f t="shared" si="357"/>
        <v>0</v>
      </c>
      <c r="J1341" s="22">
        <f t="shared" si="358"/>
        <v>0</v>
      </c>
      <c r="K1341" s="22">
        <f t="shared" si="359"/>
        <v>0</v>
      </c>
      <c r="L1341" s="22">
        <f t="shared" si="360"/>
        <v>0</v>
      </c>
      <c r="M1341" s="22">
        <f t="shared" si="361"/>
        <v>0</v>
      </c>
      <c r="N1341" s="22">
        <f t="shared" si="362"/>
        <v>0</v>
      </c>
      <c r="O1341" s="22">
        <f t="shared" si="363"/>
        <v>0</v>
      </c>
      <c r="P1341" s="35">
        <f>'Data Entry'!I1341</f>
        <v>0</v>
      </c>
      <c r="Q1341" s="35">
        <f>'Data Entry'!J1341</f>
        <v>0</v>
      </c>
      <c r="R1341" s="35">
        <f>'Data Entry'!K1341</f>
        <v>0</v>
      </c>
      <c r="S1341" s="35">
        <f>'Data Entry'!L1341</f>
        <v>0</v>
      </c>
      <c r="T1341" s="35">
        <f t="shared" si="364"/>
        <v>0</v>
      </c>
      <c r="U1341" s="35">
        <f t="shared" si="365"/>
        <v>0</v>
      </c>
      <c r="V1341" s="35" t="e">
        <f t="shared" si="366"/>
        <v>#DIV/0!</v>
      </c>
      <c r="W1341" s="35" t="e">
        <f t="shared" si="367"/>
        <v>#DIV/0!</v>
      </c>
      <c r="X1341" s="35">
        <f t="shared" si="368"/>
        <v>0</v>
      </c>
      <c r="Y1341" s="35">
        <f t="shared" si="369"/>
        <v>0</v>
      </c>
      <c r="Z1341" s="35">
        <f t="shared" si="370"/>
        <v>0</v>
      </c>
      <c r="AA1341" s="35">
        <f t="shared" si="371"/>
        <v>0</v>
      </c>
      <c r="AB1341" s="21">
        <f>'Data Entry'!S1341</f>
        <v>0</v>
      </c>
      <c r="AC1341" s="21">
        <f>'Data Entry'!T1341</f>
        <v>0</v>
      </c>
      <c r="AD1341" s="21">
        <f>'Data Entry'!U1341</f>
        <v>0</v>
      </c>
      <c r="AE1341" s="21">
        <f t="shared" si="372"/>
        <v>0</v>
      </c>
      <c r="AF1341" s="13">
        <f>'Data Entry'!V1341</f>
        <v>0</v>
      </c>
      <c r="AG1341" s="13">
        <f t="shared" si="373"/>
        <v>0</v>
      </c>
      <c r="AH1341" s="13">
        <f>'Data Entry'!W1341</f>
        <v>0</v>
      </c>
      <c r="AI1341" s="13">
        <f>'Data Entry'!X1341</f>
        <v>0</v>
      </c>
      <c r="AJ1341" s="13">
        <f>'Data Entry'!Y1341</f>
        <v>0</v>
      </c>
      <c r="AK1341" s="13">
        <f>'Data Entry'!Z1341</f>
        <v>0</v>
      </c>
    </row>
    <row r="1342" spans="1:37">
      <c r="A1342" s="34">
        <f>'Data Entry'!A1342</f>
        <v>0</v>
      </c>
      <c r="B1342" s="34">
        <f>'Data Entry'!B1342</f>
        <v>0</v>
      </c>
      <c r="C1342" s="20">
        <f>IF('Data Entry'!C1342="red",1,IF('Data Entry'!C1342="blue",2,0))</f>
        <v>0</v>
      </c>
      <c r="D1342" s="22">
        <f>'Data Entry'!D1342</f>
        <v>0</v>
      </c>
      <c r="E1342" s="22">
        <f>'Data Entry'!E1342</f>
        <v>0</v>
      </c>
      <c r="F1342" s="22">
        <f>'Data Entry'!F1342</f>
        <v>0</v>
      </c>
      <c r="G1342" s="22">
        <f>'Data Entry'!G1342</f>
        <v>0</v>
      </c>
      <c r="H1342" s="22">
        <f>'Data Entry'!H1342</f>
        <v>0</v>
      </c>
      <c r="I1342" s="22">
        <f t="shared" si="357"/>
        <v>0</v>
      </c>
      <c r="J1342" s="22">
        <f t="shared" si="358"/>
        <v>0</v>
      </c>
      <c r="K1342" s="22">
        <f t="shared" si="359"/>
        <v>0</v>
      </c>
      <c r="L1342" s="22">
        <f t="shared" si="360"/>
        <v>0</v>
      </c>
      <c r="M1342" s="22">
        <f t="shared" si="361"/>
        <v>0</v>
      </c>
      <c r="N1342" s="22">
        <f t="shared" si="362"/>
        <v>0</v>
      </c>
      <c r="O1342" s="22">
        <f t="shared" si="363"/>
        <v>0</v>
      </c>
      <c r="P1342" s="35">
        <f>'Data Entry'!I1342</f>
        <v>0</v>
      </c>
      <c r="Q1342" s="35">
        <f>'Data Entry'!J1342</f>
        <v>0</v>
      </c>
      <c r="R1342" s="35">
        <f>'Data Entry'!K1342</f>
        <v>0</v>
      </c>
      <c r="S1342" s="35">
        <f>'Data Entry'!L1342</f>
        <v>0</v>
      </c>
      <c r="T1342" s="35">
        <f t="shared" si="364"/>
        <v>0</v>
      </c>
      <c r="U1342" s="35">
        <f t="shared" si="365"/>
        <v>0</v>
      </c>
      <c r="V1342" s="35" t="e">
        <f t="shared" si="366"/>
        <v>#DIV/0!</v>
      </c>
      <c r="W1342" s="35" t="e">
        <f t="shared" si="367"/>
        <v>#DIV/0!</v>
      </c>
      <c r="X1342" s="35">
        <f t="shared" si="368"/>
        <v>0</v>
      </c>
      <c r="Y1342" s="35">
        <f t="shared" si="369"/>
        <v>0</v>
      </c>
      <c r="Z1342" s="35">
        <f t="shared" si="370"/>
        <v>0</v>
      </c>
      <c r="AA1342" s="35">
        <f t="shared" si="371"/>
        <v>0</v>
      </c>
      <c r="AB1342" s="21">
        <f>'Data Entry'!S1342</f>
        <v>0</v>
      </c>
      <c r="AC1342" s="21">
        <f>'Data Entry'!T1342</f>
        <v>0</v>
      </c>
      <c r="AD1342" s="21">
        <f>'Data Entry'!U1342</f>
        <v>0</v>
      </c>
      <c r="AE1342" s="21">
        <f t="shared" si="372"/>
        <v>0</v>
      </c>
      <c r="AF1342" s="13">
        <f>'Data Entry'!V1342</f>
        <v>0</v>
      </c>
      <c r="AG1342" s="13">
        <f t="shared" si="373"/>
        <v>0</v>
      </c>
      <c r="AH1342" s="13">
        <f>'Data Entry'!W1342</f>
        <v>0</v>
      </c>
      <c r="AI1342" s="13">
        <f>'Data Entry'!X1342</f>
        <v>0</v>
      </c>
      <c r="AJ1342" s="13">
        <f>'Data Entry'!Y1342</f>
        <v>0</v>
      </c>
      <c r="AK1342" s="13">
        <f>'Data Entry'!Z1342</f>
        <v>0</v>
      </c>
    </row>
    <row r="1343" spans="1:37">
      <c r="A1343" s="34">
        <f>'Data Entry'!A1343</f>
        <v>0</v>
      </c>
      <c r="B1343" s="34">
        <f>'Data Entry'!B1343</f>
        <v>0</v>
      </c>
      <c r="C1343" s="20">
        <f>IF('Data Entry'!C1343="red",1,IF('Data Entry'!C1343="blue",2,0))</f>
        <v>0</v>
      </c>
      <c r="D1343" s="22">
        <f>'Data Entry'!D1343</f>
        <v>0</v>
      </c>
      <c r="E1343" s="22">
        <f>'Data Entry'!E1343</f>
        <v>0</v>
      </c>
      <c r="F1343" s="22">
        <f>'Data Entry'!F1343</f>
        <v>0</v>
      </c>
      <c r="G1343" s="22">
        <f>'Data Entry'!G1343</f>
        <v>0</v>
      </c>
      <c r="H1343" s="22">
        <f>'Data Entry'!H1343</f>
        <v>0</v>
      </c>
      <c r="I1343" s="22">
        <f t="shared" si="357"/>
        <v>0</v>
      </c>
      <c r="J1343" s="22">
        <f t="shared" si="358"/>
        <v>0</v>
      </c>
      <c r="K1343" s="22">
        <f t="shared" si="359"/>
        <v>0</v>
      </c>
      <c r="L1343" s="22">
        <f t="shared" si="360"/>
        <v>0</v>
      </c>
      <c r="M1343" s="22">
        <f t="shared" si="361"/>
        <v>0</v>
      </c>
      <c r="N1343" s="22">
        <f t="shared" si="362"/>
        <v>0</v>
      </c>
      <c r="O1343" s="22">
        <f t="shared" si="363"/>
        <v>0</v>
      </c>
      <c r="P1343" s="35">
        <f>'Data Entry'!I1343</f>
        <v>0</v>
      </c>
      <c r="Q1343" s="35">
        <f>'Data Entry'!J1343</f>
        <v>0</v>
      </c>
      <c r="R1343" s="35">
        <f>'Data Entry'!K1343</f>
        <v>0</v>
      </c>
      <c r="S1343" s="35">
        <f>'Data Entry'!L1343</f>
        <v>0</v>
      </c>
      <c r="T1343" s="35">
        <f t="shared" si="364"/>
        <v>0</v>
      </c>
      <c r="U1343" s="35">
        <f t="shared" si="365"/>
        <v>0</v>
      </c>
      <c r="V1343" s="35" t="e">
        <f t="shared" si="366"/>
        <v>#DIV/0!</v>
      </c>
      <c r="W1343" s="35" t="e">
        <f t="shared" si="367"/>
        <v>#DIV/0!</v>
      </c>
      <c r="X1343" s="35">
        <f t="shared" si="368"/>
        <v>0</v>
      </c>
      <c r="Y1343" s="35">
        <f t="shared" si="369"/>
        <v>0</v>
      </c>
      <c r="Z1343" s="35">
        <f t="shared" si="370"/>
        <v>0</v>
      </c>
      <c r="AA1343" s="35">
        <f t="shared" si="371"/>
        <v>0</v>
      </c>
      <c r="AB1343" s="21">
        <f>'Data Entry'!S1343</f>
        <v>0</v>
      </c>
      <c r="AC1343" s="21">
        <f>'Data Entry'!T1343</f>
        <v>0</v>
      </c>
      <c r="AD1343" s="21">
        <f>'Data Entry'!U1343</f>
        <v>0</v>
      </c>
      <c r="AE1343" s="21">
        <f t="shared" si="372"/>
        <v>0</v>
      </c>
      <c r="AF1343" s="13">
        <f>'Data Entry'!V1343</f>
        <v>0</v>
      </c>
      <c r="AG1343" s="13">
        <f t="shared" si="373"/>
        <v>0</v>
      </c>
      <c r="AH1343" s="13">
        <f>'Data Entry'!W1343</f>
        <v>0</v>
      </c>
      <c r="AI1343" s="13">
        <f>'Data Entry'!X1343</f>
        <v>0</v>
      </c>
      <c r="AJ1343" s="13">
        <f>'Data Entry'!Y1343</f>
        <v>0</v>
      </c>
      <c r="AK1343" s="13">
        <f>'Data Entry'!Z1343</f>
        <v>0</v>
      </c>
    </row>
    <row r="1344" spans="1:37">
      <c r="A1344" s="34">
        <f>'Data Entry'!A1344</f>
        <v>0</v>
      </c>
      <c r="B1344" s="34">
        <f>'Data Entry'!B1344</f>
        <v>0</v>
      </c>
      <c r="C1344" s="20">
        <f>IF('Data Entry'!C1344="red",1,IF('Data Entry'!C1344="blue",2,0))</f>
        <v>0</v>
      </c>
      <c r="D1344" s="22">
        <f>'Data Entry'!D1344</f>
        <v>0</v>
      </c>
      <c r="E1344" s="22">
        <f>'Data Entry'!E1344</f>
        <v>0</v>
      </c>
      <c r="F1344" s="22">
        <f>'Data Entry'!F1344</f>
        <v>0</v>
      </c>
      <c r="G1344" s="22">
        <f>'Data Entry'!G1344</f>
        <v>0</v>
      </c>
      <c r="H1344" s="22">
        <f>'Data Entry'!H1344</f>
        <v>0</v>
      </c>
      <c r="I1344" s="22">
        <f t="shared" si="357"/>
        <v>0</v>
      </c>
      <c r="J1344" s="22">
        <f t="shared" si="358"/>
        <v>0</v>
      </c>
      <c r="K1344" s="22">
        <f t="shared" si="359"/>
        <v>0</v>
      </c>
      <c r="L1344" s="22">
        <f t="shared" si="360"/>
        <v>0</v>
      </c>
      <c r="M1344" s="22">
        <f t="shared" si="361"/>
        <v>0</v>
      </c>
      <c r="N1344" s="22">
        <f t="shared" si="362"/>
        <v>0</v>
      </c>
      <c r="O1344" s="22">
        <f t="shared" si="363"/>
        <v>0</v>
      </c>
      <c r="P1344" s="35">
        <f>'Data Entry'!I1344</f>
        <v>0</v>
      </c>
      <c r="Q1344" s="35">
        <f>'Data Entry'!J1344</f>
        <v>0</v>
      </c>
      <c r="R1344" s="35">
        <f>'Data Entry'!K1344</f>
        <v>0</v>
      </c>
      <c r="S1344" s="35">
        <f>'Data Entry'!L1344</f>
        <v>0</v>
      </c>
      <c r="T1344" s="35">
        <f t="shared" si="364"/>
        <v>0</v>
      </c>
      <c r="U1344" s="35">
        <f t="shared" si="365"/>
        <v>0</v>
      </c>
      <c r="V1344" s="35" t="e">
        <f t="shared" si="366"/>
        <v>#DIV/0!</v>
      </c>
      <c r="W1344" s="35" t="e">
        <f t="shared" si="367"/>
        <v>#DIV/0!</v>
      </c>
      <c r="X1344" s="35">
        <f t="shared" si="368"/>
        <v>0</v>
      </c>
      <c r="Y1344" s="35">
        <f t="shared" si="369"/>
        <v>0</v>
      </c>
      <c r="Z1344" s="35">
        <f t="shared" si="370"/>
        <v>0</v>
      </c>
      <c r="AA1344" s="35">
        <f t="shared" si="371"/>
        <v>0</v>
      </c>
      <c r="AB1344" s="21">
        <f>'Data Entry'!S1344</f>
        <v>0</v>
      </c>
      <c r="AC1344" s="21">
        <f>'Data Entry'!T1344</f>
        <v>0</v>
      </c>
      <c r="AD1344" s="21">
        <f>'Data Entry'!U1344</f>
        <v>0</v>
      </c>
      <c r="AE1344" s="21">
        <f t="shared" si="372"/>
        <v>0</v>
      </c>
      <c r="AF1344" s="13">
        <f>'Data Entry'!V1344</f>
        <v>0</v>
      </c>
      <c r="AG1344" s="13">
        <f t="shared" si="373"/>
        <v>0</v>
      </c>
      <c r="AH1344" s="13">
        <f>'Data Entry'!W1344</f>
        <v>0</v>
      </c>
      <c r="AI1344" s="13">
        <f>'Data Entry'!X1344</f>
        <v>0</v>
      </c>
      <c r="AJ1344" s="13">
        <f>'Data Entry'!Y1344</f>
        <v>0</v>
      </c>
      <c r="AK1344" s="13">
        <f>'Data Entry'!Z1344</f>
        <v>0</v>
      </c>
    </row>
    <row r="1345" spans="1:37">
      <c r="A1345" s="34">
        <f>'Data Entry'!A1345</f>
        <v>0</v>
      </c>
      <c r="B1345" s="34">
        <f>'Data Entry'!B1345</f>
        <v>0</v>
      </c>
      <c r="C1345" s="20">
        <f>IF('Data Entry'!C1345="red",1,IF('Data Entry'!C1345="blue",2,0))</f>
        <v>0</v>
      </c>
      <c r="D1345" s="22">
        <f>'Data Entry'!D1345</f>
        <v>0</v>
      </c>
      <c r="E1345" s="22">
        <f>'Data Entry'!E1345</f>
        <v>0</v>
      </c>
      <c r="F1345" s="22">
        <f>'Data Entry'!F1345</f>
        <v>0</v>
      </c>
      <c r="G1345" s="22">
        <f>'Data Entry'!G1345</f>
        <v>0</v>
      </c>
      <c r="H1345" s="22">
        <f>'Data Entry'!H1345</f>
        <v>0</v>
      </c>
      <c r="I1345" s="22">
        <f t="shared" si="357"/>
        <v>0</v>
      </c>
      <c r="J1345" s="22">
        <f t="shared" si="358"/>
        <v>0</v>
      </c>
      <c r="K1345" s="22">
        <f t="shared" si="359"/>
        <v>0</v>
      </c>
      <c r="L1345" s="22">
        <f t="shared" si="360"/>
        <v>0</v>
      </c>
      <c r="M1345" s="22">
        <f t="shared" si="361"/>
        <v>0</v>
      </c>
      <c r="N1345" s="22">
        <f t="shared" si="362"/>
        <v>0</v>
      </c>
      <c r="O1345" s="22">
        <f t="shared" si="363"/>
        <v>0</v>
      </c>
      <c r="P1345" s="35">
        <f>'Data Entry'!I1345</f>
        <v>0</v>
      </c>
      <c r="Q1345" s="35">
        <f>'Data Entry'!J1345</f>
        <v>0</v>
      </c>
      <c r="R1345" s="35">
        <f>'Data Entry'!K1345</f>
        <v>0</v>
      </c>
      <c r="S1345" s="35">
        <f>'Data Entry'!L1345</f>
        <v>0</v>
      </c>
      <c r="T1345" s="35">
        <f t="shared" si="364"/>
        <v>0</v>
      </c>
      <c r="U1345" s="35">
        <f t="shared" si="365"/>
        <v>0</v>
      </c>
      <c r="V1345" s="35" t="e">
        <f t="shared" si="366"/>
        <v>#DIV/0!</v>
      </c>
      <c r="W1345" s="35" t="e">
        <f t="shared" si="367"/>
        <v>#DIV/0!</v>
      </c>
      <c r="X1345" s="35">
        <f t="shared" si="368"/>
        <v>0</v>
      </c>
      <c r="Y1345" s="35">
        <f t="shared" si="369"/>
        <v>0</v>
      </c>
      <c r="Z1345" s="35">
        <f t="shared" si="370"/>
        <v>0</v>
      </c>
      <c r="AA1345" s="35">
        <f t="shared" si="371"/>
        <v>0</v>
      </c>
      <c r="AB1345" s="21">
        <f>'Data Entry'!S1345</f>
        <v>0</v>
      </c>
      <c r="AC1345" s="21">
        <f>'Data Entry'!T1345</f>
        <v>0</v>
      </c>
      <c r="AD1345" s="21">
        <f>'Data Entry'!U1345</f>
        <v>0</v>
      </c>
      <c r="AE1345" s="21">
        <f t="shared" si="372"/>
        <v>0</v>
      </c>
      <c r="AF1345" s="13">
        <f>'Data Entry'!V1345</f>
        <v>0</v>
      </c>
      <c r="AG1345" s="13">
        <f t="shared" si="373"/>
        <v>0</v>
      </c>
      <c r="AH1345" s="13">
        <f>'Data Entry'!W1345</f>
        <v>0</v>
      </c>
      <c r="AI1345" s="13">
        <f>'Data Entry'!X1345</f>
        <v>0</v>
      </c>
      <c r="AJ1345" s="13">
        <f>'Data Entry'!Y1345</f>
        <v>0</v>
      </c>
      <c r="AK1345" s="13">
        <f>'Data Entry'!Z1345</f>
        <v>0</v>
      </c>
    </row>
    <row r="1346" spans="1:37">
      <c r="A1346" s="34">
        <f>'Data Entry'!A1346</f>
        <v>0</v>
      </c>
      <c r="B1346" s="34">
        <f>'Data Entry'!B1346</f>
        <v>0</v>
      </c>
      <c r="C1346" s="20">
        <f>IF('Data Entry'!C1346="red",1,IF('Data Entry'!C1346="blue",2,0))</f>
        <v>0</v>
      </c>
      <c r="D1346" s="22">
        <f>'Data Entry'!D1346</f>
        <v>0</v>
      </c>
      <c r="E1346" s="22">
        <f>'Data Entry'!E1346</f>
        <v>0</v>
      </c>
      <c r="F1346" s="22">
        <f>'Data Entry'!F1346</f>
        <v>0</v>
      </c>
      <c r="G1346" s="22">
        <f>'Data Entry'!G1346</f>
        <v>0</v>
      </c>
      <c r="H1346" s="22">
        <f>'Data Entry'!H1346</f>
        <v>0</v>
      </c>
      <c r="I1346" s="22">
        <f t="shared" si="357"/>
        <v>0</v>
      </c>
      <c r="J1346" s="22">
        <f t="shared" si="358"/>
        <v>0</v>
      </c>
      <c r="K1346" s="22">
        <f t="shared" si="359"/>
        <v>0</v>
      </c>
      <c r="L1346" s="22">
        <f t="shared" si="360"/>
        <v>0</v>
      </c>
      <c r="M1346" s="22">
        <f t="shared" si="361"/>
        <v>0</v>
      </c>
      <c r="N1346" s="22">
        <f t="shared" si="362"/>
        <v>0</v>
      </c>
      <c r="O1346" s="22">
        <f t="shared" si="363"/>
        <v>0</v>
      </c>
      <c r="P1346" s="35">
        <f>'Data Entry'!I1346</f>
        <v>0</v>
      </c>
      <c r="Q1346" s="35">
        <f>'Data Entry'!J1346</f>
        <v>0</v>
      </c>
      <c r="R1346" s="35">
        <f>'Data Entry'!K1346</f>
        <v>0</v>
      </c>
      <c r="S1346" s="35">
        <f>'Data Entry'!L1346</f>
        <v>0</v>
      </c>
      <c r="T1346" s="35">
        <f t="shared" si="364"/>
        <v>0</v>
      </c>
      <c r="U1346" s="35">
        <f t="shared" si="365"/>
        <v>0</v>
      </c>
      <c r="V1346" s="35" t="e">
        <f t="shared" si="366"/>
        <v>#DIV/0!</v>
      </c>
      <c r="W1346" s="35" t="e">
        <f t="shared" si="367"/>
        <v>#DIV/0!</v>
      </c>
      <c r="X1346" s="35">
        <f t="shared" si="368"/>
        <v>0</v>
      </c>
      <c r="Y1346" s="35">
        <f t="shared" si="369"/>
        <v>0</v>
      </c>
      <c r="Z1346" s="35">
        <f t="shared" si="370"/>
        <v>0</v>
      </c>
      <c r="AA1346" s="35">
        <f t="shared" si="371"/>
        <v>0</v>
      </c>
      <c r="AB1346" s="21">
        <f>'Data Entry'!S1346</f>
        <v>0</v>
      </c>
      <c r="AC1346" s="21">
        <f>'Data Entry'!T1346</f>
        <v>0</v>
      </c>
      <c r="AD1346" s="21">
        <f>'Data Entry'!U1346</f>
        <v>0</v>
      </c>
      <c r="AE1346" s="21">
        <f t="shared" si="372"/>
        <v>0</v>
      </c>
      <c r="AF1346" s="13">
        <f>'Data Entry'!V1346</f>
        <v>0</v>
      </c>
      <c r="AG1346" s="13">
        <f t="shared" si="373"/>
        <v>0</v>
      </c>
      <c r="AH1346" s="13">
        <f>'Data Entry'!W1346</f>
        <v>0</v>
      </c>
      <c r="AI1346" s="13">
        <f>'Data Entry'!X1346</f>
        <v>0</v>
      </c>
      <c r="AJ1346" s="13">
        <f>'Data Entry'!Y1346</f>
        <v>0</v>
      </c>
      <c r="AK1346" s="13">
        <f>'Data Entry'!Z1346</f>
        <v>0</v>
      </c>
    </row>
    <row r="1347" spans="1:37">
      <c r="A1347" s="34">
        <f>'Data Entry'!A1347</f>
        <v>0</v>
      </c>
      <c r="B1347" s="34">
        <f>'Data Entry'!B1347</f>
        <v>0</v>
      </c>
      <c r="C1347" s="20">
        <f>IF('Data Entry'!C1347="red",1,IF('Data Entry'!C1347="blue",2,0))</f>
        <v>0</v>
      </c>
      <c r="D1347" s="22">
        <f>'Data Entry'!D1347</f>
        <v>0</v>
      </c>
      <c r="E1347" s="22">
        <f>'Data Entry'!E1347</f>
        <v>0</v>
      </c>
      <c r="F1347" s="22">
        <f>'Data Entry'!F1347</f>
        <v>0</v>
      </c>
      <c r="G1347" s="22">
        <f>'Data Entry'!G1347</f>
        <v>0</v>
      </c>
      <c r="H1347" s="22">
        <f>'Data Entry'!H1347</f>
        <v>0</v>
      </c>
      <c r="I1347" s="22">
        <f t="shared" si="357"/>
        <v>0</v>
      </c>
      <c r="J1347" s="22">
        <f t="shared" si="358"/>
        <v>0</v>
      </c>
      <c r="K1347" s="22">
        <f t="shared" si="359"/>
        <v>0</v>
      </c>
      <c r="L1347" s="22">
        <f t="shared" si="360"/>
        <v>0</v>
      </c>
      <c r="M1347" s="22">
        <f t="shared" si="361"/>
        <v>0</v>
      </c>
      <c r="N1347" s="22">
        <f t="shared" si="362"/>
        <v>0</v>
      </c>
      <c r="O1347" s="22">
        <f t="shared" si="363"/>
        <v>0</v>
      </c>
      <c r="P1347" s="35">
        <f>'Data Entry'!I1347</f>
        <v>0</v>
      </c>
      <c r="Q1347" s="35">
        <f>'Data Entry'!J1347</f>
        <v>0</v>
      </c>
      <c r="R1347" s="35">
        <f>'Data Entry'!K1347</f>
        <v>0</v>
      </c>
      <c r="S1347" s="35">
        <f>'Data Entry'!L1347</f>
        <v>0</v>
      </c>
      <c r="T1347" s="35">
        <f t="shared" si="364"/>
        <v>0</v>
      </c>
      <c r="U1347" s="35">
        <f t="shared" si="365"/>
        <v>0</v>
      </c>
      <c r="V1347" s="35" t="e">
        <f t="shared" si="366"/>
        <v>#DIV/0!</v>
      </c>
      <c r="W1347" s="35" t="e">
        <f t="shared" si="367"/>
        <v>#DIV/0!</v>
      </c>
      <c r="X1347" s="35">
        <f t="shared" si="368"/>
        <v>0</v>
      </c>
      <c r="Y1347" s="35">
        <f t="shared" si="369"/>
        <v>0</v>
      </c>
      <c r="Z1347" s="35">
        <f t="shared" si="370"/>
        <v>0</v>
      </c>
      <c r="AA1347" s="35">
        <f t="shared" si="371"/>
        <v>0</v>
      </c>
      <c r="AB1347" s="21">
        <f>'Data Entry'!S1347</f>
        <v>0</v>
      </c>
      <c r="AC1347" s="21">
        <f>'Data Entry'!T1347</f>
        <v>0</v>
      </c>
      <c r="AD1347" s="21">
        <f>'Data Entry'!U1347</f>
        <v>0</v>
      </c>
      <c r="AE1347" s="21">
        <f t="shared" si="372"/>
        <v>0</v>
      </c>
      <c r="AF1347" s="13">
        <f>'Data Entry'!V1347</f>
        <v>0</v>
      </c>
      <c r="AG1347" s="13">
        <f t="shared" si="373"/>
        <v>0</v>
      </c>
      <c r="AH1347" s="13">
        <f>'Data Entry'!W1347</f>
        <v>0</v>
      </c>
      <c r="AI1347" s="13">
        <f>'Data Entry'!X1347</f>
        <v>0</v>
      </c>
      <c r="AJ1347" s="13">
        <f>'Data Entry'!Y1347</f>
        <v>0</v>
      </c>
      <c r="AK1347" s="13">
        <f>'Data Entry'!Z1347</f>
        <v>0</v>
      </c>
    </row>
    <row r="1348" spans="1:37">
      <c r="A1348" s="34">
        <f>'Data Entry'!A1348</f>
        <v>0</v>
      </c>
      <c r="B1348" s="34">
        <f>'Data Entry'!B1348</f>
        <v>0</v>
      </c>
      <c r="C1348" s="20">
        <f>IF('Data Entry'!C1348="red",1,IF('Data Entry'!C1348="blue",2,0))</f>
        <v>0</v>
      </c>
      <c r="D1348" s="22">
        <f>'Data Entry'!D1348</f>
        <v>0</v>
      </c>
      <c r="E1348" s="22">
        <f>'Data Entry'!E1348</f>
        <v>0</v>
      </c>
      <c r="F1348" s="22">
        <f>'Data Entry'!F1348</f>
        <v>0</v>
      </c>
      <c r="G1348" s="22">
        <f>'Data Entry'!G1348</f>
        <v>0</v>
      </c>
      <c r="H1348" s="22">
        <f>'Data Entry'!H1348</f>
        <v>0</v>
      </c>
      <c r="I1348" s="22">
        <f t="shared" si="357"/>
        <v>0</v>
      </c>
      <c r="J1348" s="22">
        <f t="shared" si="358"/>
        <v>0</v>
      </c>
      <c r="K1348" s="22">
        <f t="shared" si="359"/>
        <v>0</v>
      </c>
      <c r="L1348" s="22">
        <f t="shared" si="360"/>
        <v>0</v>
      </c>
      <c r="M1348" s="22">
        <f t="shared" si="361"/>
        <v>0</v>
      </c>
      <c r="N1348" s="22">
        <f t="shared" si="362"/>
        <v>0</v>
      </c>
      <c r="O1348" s="22">
        <f t="shared" si="363"/>
        <v>0</v>
      </c>
      <c r="P1348" s="35">
        <f>'Data Entry'!I1348</f>
        <v>0</v>
      </c>
      <c r="Q1348" s="35">
        <f>'Data Entry'!J1348</f>
        <v>0</v>
      </c>
      <c r="R1348" s="35">
        <f>'Data Entry'!K1348</f>
        <v>0</v>
      </c>
      <c r="S1348" s="35">
        <f>'Data Entry'!L1348</f>
        <v>0</v>
      </c>
      <c r="T1348" s="35">
        <f t="shared" si="364"/>
        <v>0</v>
      </c>
      <c r="U1348" s="35">
        <f t="shared" si="365"/>
        <v>0</v>
      </c>
      <c r="V1348" s="35" t="e">
        <f t="shared" si="366"/>
        <v>#DIV/0!</v>
      </c>
      <c r="W1348" s="35" t="e">
        <f t="shared" si="367"/>
        <v>#DIV/0!</v>
      </c>
      <c r="X1348" s="35">
        <f t="shared" si="368"/>
        <v>0</v>
      </c>
      <c r="Y1348" s="35">
        <f t="shared" si="369"/>
        <v>0</v>
      </c>
      <c r="Z1348" s="35">
        <f t="shared" si="370"/>
        <v>0</v>
      </c>
      <c r="AA1348" s="35">
        <f t="shared" si="371"/>
        <v>0</v>
      </c>
      <c r="AB1348" s="21">
        <f>'Data Entry'!S1348</f>
        <v>0</v>
      </c>
      <c r="AC1348" s="21">
        <f>'Data Entry'!T1348</f>
        <v>0</v>
      </c>
      <c r="AD1348" s="21">
        <f>'Data Entry'!U1348</f>
        <v>0</v>
      </c>
      <c r="AE1348" s="21">
        <f t="shared" si="372"/>
        <v>0</v>
      </c>
      <c r="AF1348" s="13">
        <f>'Data Entry'!V1348</f>
        <v>0</v>
      </c>
      <c r="AG1348" s="13">
        <f t="shared" si="373"/>
        <v>0</v>
      </c>
      <c r="AH1348" s="13">
        <f>'Data Entry'!W1348</f>
        <v>0</v>
      </c>
      <c r="AI1348" s="13">
        <f>'Data Entry'!X1348</f>
        <v>0</v>
      </c>
      <c r="AJ1348" s="13">
        <f>'Data Entry'!Y1348</f>
        <v>0</v>
      </c>
      <c r="AK1348" s="13">
        <f>'Data Entry'!Z1348</f>
        <v>0</v>
      </c>
    </row>
    <row r="1349" spans="1:37">
      <c r="A1349" s="34">
        <f>'Data Entry'!A1349</f>
        <v>0</v>
      </c>
      <c r="B1349" s="34">
        <f>'Data Entry'!B1349</f>
        <v>0</v>
      </c>
      <c r="C1349" s="20">
        <f>IF('Data Entry'!C1349="red",1,IF('Data Entry'!C1349="blue",2,0))</f>
        <v>0</v>
      </c>
      <c r="D1349" s="22">
        <f>'Data Entry'!D1349</f>
        <v>0</v>
      </c>
      <c r="E1349" s="22">
        <f>'Data Entry'!E1349</f>
        <v>0</v>
      </c>
      <c r="F1349" s="22">
        <f>'Data Entry'!F1349</f>
        <v>0</v>
      </c>
      <c r="G1349" s="22">
        <f>'Data Entry'!G1349</f>
        <v>0</v>
      </c>
      <c r="H1349" s="22">
        <f>'Data Entry'!H1349</f>
        <v>0</v>
      </c>
      <c r="I1349" s="22">
        <f t="shared" si="357"/>
        <v>0</v>
      </c>
      <c r="J1349" s="22">
        <f t="shared" si="358"/>
        <v>0</v>
      </c>
      <c r="K1349" s="22">
        <f t="shared" si="359"/>
        <v>0</v>
      </c>
      <c r="L1349" s="22">
        <f t="shared" si="360"/>
        <v>0</v>
      </c>
      <c r="M1349" s="22">
        <f t="shared" si="361"/>
        <v>0</v>
      </c>
      <c r="N1349" s="22">
        <f t="shared" si="362"/>
        <v>0</v>
      </c>
      <c r="O1349" s="22">
        <f t="shared" si="363"/>
        <v>0</v>
      </c>
      <c r="P1349" s="35">
        <f>'Data Entry'!I1349</f>
        <v>0</v>
      </c>
      <c r="Q1349" s="35">
        <f>'Data Entry'!J1349</f>
        <v>0</v>
      </c>
      <c r="R1349" s="35">
        <f>'Data Entry'!K1349</f>
        <v>0</v>
      </c>
      <c r="S1349" s="35">
        <f>'Data Entry'!L1349</f>
        <v>0</v>
      </c>
      <c r="T1349" s="35">
        <f t="shared" si="364"/>
        <v>0</v>
      </c>
      <c r="U1349" s="35">
        <f t="shared" si="365"/>
        <v>0</v>
      </c>
      <c r="V1349" s="35" t="e">
        <f t="shared" si="366"/>
        <v>#DIV/0!</v>
      </c>
      <c r="W1349" s="35" t="e">
        <f t="shared" si="367"/>
        <v>#DIV/0!</v>
      </c>
      <c r="X1349" s="35">
        <f t="shared" si="368"/>
        <v>0</v>
      </c>
      <c r="Y1349" s="35">
        <f t="shared" si="369"/>
        <v>0</v>
      </c>
      <c r="Z1349" s="35">
        <f t="shared" si="370"/>
        <v>0</v>
      </c>
      <c r="AA1349" s="35">
        <f t="shared" si="371"/>
        <v>0</v>
      </c>
      <c r="AB1349" s="21">
        <f>'Data Entry'!S1349</f>
        <v>0</v>
      </c>
      <c r="AC1349" s="21">
        <f>'Data Entry'!T1349</f>
        <v>0</v>
      </c>
      <c r="AD1349" s="21">
        <f>'Data Entry'!U1349</f>
        <v>0</v>
      </c>
      <c r="AE1349" s="21">
        <f t="shared" si="372"/>
        <v>0</v>
      </c>
      <c r="AF1349" s="13">
        <f>'Data Entry'!V1349</f>
        <v>0</v>
      </c>
      <c r="AG1349" s="13">
        <f t="shared" si="373"/>
        <v>0</v>
      </c>
      <c r="AH1349" s="13">
        <f>'Data Entry'!W1349</f>
        <v>0</v>
      </c>
      <c r="AI1349" s="13">
        <f>'Data Entry'!X1349</f>
        <v>0</v>
      </c>
      <c r="AJ1349" s="13">
        <f>'Data Entry'!Y1349</f>
        <v>0</v>
      </c>
      <c r="AK1349" s="13">
        <f>'Data Entry'!Z1349</f>
        <v>0</v>
      </c>
    </row>
    <row r="1350" spans="1:37">
      <c r="A1350" s="34">
        <f>'Data Entry'!A1350</f>
        <v>0</v>
      </c>
      <c r="B1350" s="34">
        <f>'Data Entry'!B1350</f>
        <v>0</v>
      </c>
      <c r="C1350" s="20">
        <f>IF('Data Entry'!C1350="red",1,IF('Data Entry'!C1350="blue",2,0))</f>
        <v>0</v>
      </c>
      <c r="D1350" s="22">
        <f>'Data Entry'!D1350</f>
        <v>0</v>
      </c>
      <c r="E1350" s="22">
        <f>'Data Entry'!E1350</f>
        <v>0</v>
      </c>
      <c r="F1350" s="22">
        <f>'Data Entry'!F1350</f>
        <v>0</v>
      </c>
      <c r="G1350" s="22">
        <f>'Data Entry'!G1350</f>
        <v>0</v>
      </c>
      <c r="H1350" s="22">
        <f>'Data Entry'!H1350</f>
        <v>0</v>
      </c>
      <c r="I1350" s="22">
        <f t="shared" si="357"/>
        <v>0</v>
      </c>
      <c r="J1350" s="22">
        <f t="shared" si="358"/>
        <v>0</v>
      </c>
      <c r="K1350" s="22">
        <f t="shared" si="359"/>
        <v>0</v>
      </c>
      <c r="L1350" s="22">
        <f t="shared" si="360"/>
        <v>0</v>
      </c>
      <c r="M1350" s="22">
        <f t="shared" si="361"/>
        <v>0</v>
      </c>
      <c r="N1350" s="22">
        <f t="shared" si="362"/>
        <v>0</v>
      </c>
      <c r="O1350" s="22">
        <f t="shared" si="363"/>
        <v>0</v>
      </c>
      <c r="P1350" s="35">
        <f>'Data Entry'!I1350</f>
        <v>0</v>
      </c>
      <c r="Q1350" s="35">
        <f>'Data Entry'!J1350</f>
        <v>0</v>
      </c>
      <c r="R1350" s="35">
        <f>'Data Entry'!K1350</f>
        <v>0</v>
      </c>
      <c r="S1350" s="35">
        <f>'Data Entry'!L1350</f>
        <v>0</v>
      </c>
      <c r="T1350" s="35">
        <f t="shared" si="364"/>
        <v>0</v>
      </c>
      <c r="U1350" s="35">
        <f t="shared" si="365"/>
        <v>0</v>
      </c>
      <c r="V1350" s="35" t="e">
        <f t="shared" si="366"/>
        <v>#DIV/0!</v>
      </c>
      <c r="W1350" s="35" t="e">
        <f t="shared" si="367"/>
        <v>#DIV/0!</v>
      </c>
      <c r="X1350" s="35">
        <f t="shared" si="368"/>
        <v>0</v>
      </c>
      <c r="Y1350" s="35">
        <f t="shared" si="369"/>
        <v>0</v>
      </c>
      <c r="Z1350" s="35">
        <f t="shared" si="370"/>
        <v>0</v>
      </c>
      <c r="AA1350" s="35">
        <f t="shared" si="371"/>
        <v>0</v>
      </c>
      <c r="AB1350" s="21">
        <f>'Data Entry'!S1350</f>
        <v>0</v>
      </c>
      <c r="AC1350" s="21">
        <f>'Data Entry'!T1350</f>
        <v>0</v>
      </c>
      <c r="AD1350" s="21">
        <f>'Data Entry'!U1350</f>
        <v>0</v>
      </c>
      <c r="AE1350" s="21">
        <f t="shared" si="372"/>
        <v>0</v>
      </c>
      <c r="AF1350" s="13">
        <f>'Data Entry'!V1350</f>
        <v>0</v>
      </c>
      <c r="AG1350" s="13">
        <f t="shared" si="373"/>
        <v>0</v>
      </c>
      <c r="AH1350" s="13">
        <f>'Data Entry'!W1350</f>
        <v>0</v>
      </c>
      <c r="AI1350" s="13">
        <f>'Data Entry'!X1350</f>
        <v>0</v>
      </c>
      <c r="AJ1350" s="13">
        <f>'Data Entry'!Y1350</f>
        <v>0</v>
      </c>
      <c r="AK1350" s="13">
        <f>'Data Entry'!Z1350</f>
        <v>0</v>
      </c>
    </row>
    <row r="1351" spans="1:37">
      <c r="A1351" s="34">
        <f>'Data Entry'!A1351</f>
        <v>0</v>
      </c>
      <c r="B1351" s="34">
        <f>'Data Entry'!B1351</f>
        <v>0</v>
      </c>
      <c r="C1351" s="20">
        <f>IF('Data Entry'!C1351="red",1,IF('Data Entry'!C1351="blue",2,0))</f>
        <v>0</v>
      </c>
      <c r="D1351" s="22">
        <f>'Data Entry'!D1351</f>
        <v>0</v>
      </c>
      <c r="E1351" s="22">
        <f>'Data Entry'!E1351</f>
        <v>0</v>
      </c>
      <c r="F1351" s="22">
        <f>'Data Entry'!F1351</f>
        <v>0</v>
      </c>
      <c r="G1351" s="22">
        <f>'Data Entry'!G1351</f>
        <v>0</v>
      </c>
      <c r="H1351" s="22">
        <f>'Data Entry'!H1351</f>
        <v>0</v>
      </c>
      <c r="I1351" s="22">
        <f t="shared" si="357"/>
        <v>0</v>
      </c>
      <c r="J1351" s="22">
        <f t="shared" si="358"/>
        <v>0</v>
      </c>
      <c r="K1351" s="22">
        <f t="shared" si="359"/>
        <v>0</v>
      </c>
      <c r="L1351" s="22">
        <f t="shared" si="360"/>
        <v>0</v>
      </c>
      <c r="M1351" s="22">
        <f t="shared" si="361"/>
        <v>0</v>
      </c>
      <c r="N1351" s="22">
        <f t="shared" si="362"/>
        <v>0</v>
      </c>
      <c r="O1351" s="22">
        <f t="shared" si="363"/>
        <v>0</v>
      </c>
      <c r="P1351" s="35">
        <f>'Data Entry'!I1351</f>
        <v>0</v>
      </c>
      <c r="Q1351" s="35">
        <f>'Data Entry'!J1351</f>
        <v>0</v>
      </c>
      <c r="R1351" s="35">
        <f>'Data Entry'!K1351</f>
        <v>0</v>
      </c>
      <c r="S1351" s="35">
        <f>'Data Entry'!L1351</f>
        <v>0</v>
      </c>
      <c r="T1351" s="35">
        <f t="shared" si="364"/>
        <v>0</v>
      </c>
      <c r="U1351" s="35">
        <f t="shared" si="365"/>
        <v>0</v>
      </c>
      <c r="V1351" s="35" t="e">
        <f t="shared" si="366"/>
        <v>#DIV/0!</v>
      </c>
      <c r="W1351" s="35" t="e">
        <f t="shared" si="367"/>
        <v>#DIV/0!</v>
      </c>
      <c r="X1351" s="35">
        <f t="shared" si="368"/>
        <v>0</v>
      </c>
      <c r="Y1351" s="35">
        <f t="shared" si="369"/>
        <v>0</v>
      </c>
      <c r="Z1351" s="35">
        <f t="shared" si="370"/>
        <v>0</v>
      </c>
      <c r="AA1351" s="35">
        <f t="shared" si="371"/>
        <v>0</v>
      </c>
      <c r="AB1351" s="21">
        <f>'Data Entry'!S1351</f>
        <v>0</v>
      </c>
      <c r="AC1351" s="21">
        <f>'Data Entry'!T1351</f>
        <v>0</v>
      </c>
      <c r="AD1351" s="21">
        <f>'Data Entry'!U1351</f>
        <v>0</v>
      </c>
      <c r="AE1351" s="21">
        <f t="shared" si="372"/>
        <v>0</v>
      </c>
      <c r="AF1351" s="13">
        <f>'Data Entry'!V1351</f>
        <v>0</v>
      </c>
      <c r="AG1351" s="13">
        <f t="shared" si="373"/>
        <v>0</v>
      </c>
      <c r="AH1351" s="13">
        <f>'Data Entry'!W1351</f>
        <v>0</v>
      </c>
      <c r="AI1351" s="13">
        <f>'Data Entry'!X1351</f>
        <v>0</v>
      </c>
      <c r="AJ1351" s="13">
        <f>'Data Entry'!Y1351</f>
        <v>0</v>
      </c>
      <c r="AK1351" s="13">
        <f>'Data Entry'!Z1351</f>
        <v>0</v>
      </c>
    </row>
    <row r="1352" spans="1:37">
      <c r="A1352" s="34">
        <f>'Data Entry'!A1352</f>
        <v>0</v>
      </c>
      <c r="B1352" s="34">
        <f>'Data Entry'!B1352</f>
        <v>0</v>
      </c>
      <c r="C1352" s="20">
        <f>IF('Data Entry'!C1352="red",1,IF('Data Entry'!C1352="blue",2,0))</f>
        <v>0</v>
      </c>
      <c r="D1352" s="22">
        <f>'Data Entry'!D1352</f>
        <v>0</v>
      </c>
      <c r="E1352" s="22">
        <f>'Data Entry'!E1352</f>
        <v>0</v>
      </c>
      <c r="F1352" s="22">
        <f>'Data Entry'!F1352</f>
        <v>0</v>
      </c>
      <c r="G1352" s="22">
        <f>'Data Entry'!G1352</f>
        <v>0</v>
      </c>
      <c r="H1352" s="22">
        <f>'Data Entry'!H1352</f>
        <v>0</v>
      </c>
      <c r="I1352" s="22">
        <f t="shared" si="357"/>
        <v>0</v>
      </c>
      <c r="J1352" s="22">
        <f t="shared" si="358"/>
        <v>0</v>
      </c>
      <c r="K1352" s="22">
        <f t="shared" si="359"/>
        <v>0</v>
      </c>
      <c r="L1352" s="22">
        <f t="shared" si="360"/>
        <v>0</v>
      </c>
      <c r="M1352" s="22">
        <f t="shared" si="361"/>
        <v>0</v>
      </c>
      <c r="N1352" s="22">
        <f t="shared" si="362"/>
        <v>0</v>
      </c>
      <c r="O1352" s="22">
        <f t="shared" si="363"/>
        <v>0</v>
      </c>
      <c r="P1352" s="35">
        <f>'Data Entry'!I1352</f>
        <v>0</v>
      </c>
      <c r="Q1352" s="35">
        <f>'Data Entry'!J1352</f>
        <v>0</v>
      </c>
      <c r="R1352" s="35">
        <f>'Data Entry'!K1352</f>
        <v>0</v>
      </c>
      <c r="S1352" s="35">
        <f>'Data Entry'!L1352</f>
        <v>0</v>
      </c>
      <c r="T1352" s="35">
        <f t="shared" si="364"/>
        <v>0</v>
      </c>
      <c r="U1352" s="35">
        <f t="shared" si="365"/>
        <v>0</v>
      </c>
      <c r="V1352" s="35" t="e">
        <f t="shared" si="366"/>
        <v>#DIV/0!</v>
      </c>
      <c r="W1352" s="35" t="e">
        <f t="shared" si="367"/>
        <v>#DIV/0!</v>
      </c>
      <c r="X1352" s="35">
        <f t="shared" si="368"/>
        <v>0</v>
      </c>
      <c r="Y1352" s="35">
        <f t="shared" si="369"/>
        <v>0</v>
      </c>
      <c r="Z1352" s="35">
        <f t="shared" si="370"/>
        <v>0</v>
      </c>
      <c r="AA1352" s="35">
        <f t="shared" si="371"/>
        <v>0</v>
      </c>
      <c r="AB1352" s="21">
        <f>'Data Entry'!S1352</f>
        <v>0</v>
      </c>
      <c r="AC1352" s="21">
        <f>'Data Entry'!T1352</f>
        <v>0</v>
      </c>
      <c r="AD1352" s="21">
        <f>'Data Entry'!U1352</f>
        <v>0</v>
      </c>
      <c r="AE1352" s="21">
        <f t="shared" si="372"/>
        <v>0</v>
      </c>
      <c r="AF1352" s="13">
        <f>'Data Entry'!V1352</f>
        <v>0</v>
      </c>
      <c r="AG1352" s="13">
        <f t="shared" si="373"/>
        <v>0</v>
      </c>
      <c r="AH1352" s="13">
        <f>'Data Entry'!W1352</f>
        <v>0</v>
      </c>
      <c r="AI1352" s="13">
        <f>'Data Entry'!X1352</f>
        <v>0</v>
      </c>
      <c r="AJ1352" s="13">
        <f>'Data Entry'!Y1352</f>
        <v>0</v>
      </c>
      <c r="AK1352" s="13">
        <f>'Data Entry'!Z1352</f>
        <v>0</v>
      </c>
    </row>
    <row r="1353" spans="1:37">
      <c r="A1353" s="34">
        <f>'Data Entry'!A1353</f>
        <v>0</v>
      </c>
      <c r="B1353" s="34">
        <f>'Data Entry'!B1353</f>
        <v>0</v>
      </c>
      <c r="C1353" s="20">
        <f>IF('Data Entry'!C1353="red",1,IF('Data Entry'!C1353="blue",2,0))</f>
        <v>0</v>
      </c>
      <c r="D1353" s="22">
        <f>'Data Entry'!D1353</f>
        <v>0</v>
      </c>
      <c r="E1353" s="22">
        <f>'Data Entry'!E1353</f>
        <v>0</v>
      </c>
      <c r="F1353" s="22">
        <f>'Data Entry'!F1353</f>
        <v>0</v>
      </c>
      <c r="G1353" s="22">
        <f>'Data Entry'!G1353</f>
        <v>0</v>
      </c>
      <c r="H1353" s="22">
        <f>'Data Entry'!H1353</f>
        <v>0</v>
      </c>
      <c r="I1353" s="22">
        <f t="shared" si="357"/>
        <v>0</v>
      </c>
      <c r="J1353" s="22">
        <f t="shared" si="358"/>
        <v>0</v>
      </c>
      <c r="K1353" s="22">
        <f t="shared" si="359"/>
        <v>0</v>
      </c>
      <c r="L1353" s="22">
        <f t="shared" si="360"/>
        <v>0</v>
      </c>
      <c r="M1353" s="22">
        <f t="shared" si="361"/>
        <v>0</v>
      </c>
      <c r="N1353" s="22">
        <f t="shared" si="362"/>
        <v>0</v>
      </c>
      <c r="O1353" s="22">
        <f t="shared" si="363"/>
        <v>0</v>
      </c>
      <c r="P1353" s="35">
        <f>'Data Entry'!I1353</f>
        <v>0</v>
      </c>
      <c r="Q1353" s="35">
        <f>'Data Entry'!J1353</f>
        <v>0</v>
      </c>
      <c r="R1353" s="35">
        <f>'Data Entry'!K1353</f>
        <v>0</v>
      </c>
      <c r="S1353" s="35">
        <f>'Data Entry'!L1353</f>
        <v>0</v>
      </c>
      <c r="T1353" s="35">
        <f t="shared" si="364"/>
        <v>0</v>
      </c>
      <c r="U1353" s="35">
        <f t="shared" si="365"/>
        <v>0</v>
      </c>
      <c r="V1353" s="35" t="e">
        <f t="shared" si="366"/>
        <v>#DIV/0!</v>
      </c>
      <c r="W1353" s="35" t="e">
        <f t="shared" si="367"/>
        <v>#DIV/0!</v>
      </c>
      <c r="X1353" s="35">
        <f t="shared" si="368"/>
        <v>0</v>
      </c>
      <c r="Y1353" s="35">
        <f t="shared" si="369"/>
        <v>0</v>
      </c>
      <c r="Z1353" s="35">
        <f t="shared" si="370"/>
        <v>0</v>
      </c>
      <c r="AA1353" s="35">
        <f t="shared" si="371"/>
        <v>0</v>
      </c>
      <c r="AB1353" s="21">
        <f>'Data Entry'!S1353</f>
        <v>0</v>
      </c>
      <c r="AC1353" s="21">
        <f>'Data Entry'!T1353</f>
        <v>0</v>
      </c>
      <c r="AD1353" s="21">
        <f>'Data Entry'!U1353</f>
        <v>0</v>
      </c>
      <c r="AE1353" s="21">
        <f t="shared" si="372"/>
        <v>0</v>
      </c>
      <c r="AF1353" s="13">
        <f>'Data Entry'!V1353</f>
        <v>0</v>
      </c>
      <c r="AG1353" s="13">
        <f t="shared" si="373"/>
        <v>0</v>
      </c>
      <c r="AH1353" s="13">
        <f>'Data Entry'!W1353</f>
        <v>0</v>
      </c>
      <c r="AI1353" s="13">
        <f>'Data Entry'!X1353</f>
        <v>0</v>
      </c>
      <c r="AJ1353" s="13">
        <f>'Data Entry'!Y1353</f>
        <v>0</v>
      </c>
      <c r="AK1353" s="13">
        <f>'Data Entry'!Z1353</f>
        <v>0</v>
      </c>
    </row>
    <row r="1354" spans="1:37">
      <c r="A1354" s="34">
        <f>'Data Entry'!A1354</f>
        <v>0</v>
      </c>
      <c r="B1354" s="34">
        <f>'Data Entry'!B1354</f>
        <v>0</v>
      </c>
      <c r="C1354" s="20">
        <f>IF('Data Entry'!C1354="red",1,IF('Data Entry'!C1354="blue",2,0))</f>
        <v>0</v>
      </c>
      <c r="D1354" s="22">
        <f>'Data Entry'!D1354</f>
        <v>0</v>
      </c>
      <c r="E1354" s="22">
        <f>'Data Entry'!E1354</f>
        <v>0</v>
      </c>
      <c r="F1354" s="22">
        <f>'Data Entry'!F1354</f>
        <v>0</v>
      </c>
      <c r="G1354" s="22">
        <f>'Data Entry'!G1354</f>
        <v>0</v>
      </c>
      <c r="H1354" s="22">
        <f>'Data Entry'!H1354</f>
        <v>0</v>
      </c>
      <c r="I1354" s="22">
        <f t="shared" si="357"/>
        <v>0</v>
      </c>
      <c r="J1354" s="22">
        <f t="shared" si="358"/>
        <v>0</v>
      </c>
      <c r="K1354" s="22">
        <f t="shared" si="359"/>
        <v>0</v>
      </c>
      <c r="L1354" s="22">
        <f t="shared" si="360"/>
        <v>0</v>
      </c>
      <c r="M1354" s="22">
        <f t="shared" si="361"/>
        <v>0</v>
      </c>
      <c r="N1354" s="22">
        <f t="shared" si="362"/>
        <v>0</v>
      </c>
      <c r="O1354" s="22">
        <f t="shared" si="363"/>
        <v>0</v>
      </c>
      <c r="P1354" s="35">
        <f>'Data Entry'!I1354</f>
        <v>0</v>
      </c>
      <c r="Q1354" s="35">
        <f>'Data Entry'!J1354</f>
        <v>0</v>
      </c>
      <c r="R1354" s="35">
        <f>'Data Entry'!K1354</f>
        <v>0</v>
      </c>
      <c r="S1354" s="35">
        <f>'Data Entry'!L1354</f>
        <v>0</v>
      </c>
      <c r="T1354" s="35">
        <f t="shared" si="364"/>
        <v>0</v>
      </c>
      <c r="U1354" s="35">
        <f t="shared" si="365"/>
        <v>0</v>
      </c>
      <c r="V1354" s="35" t="e">
        <f t="shared" si="366"/>
        <v>#DIV/0!</v>
      </c>
      <c r="W1354" s="35" t="e">
        <f t="shared" si="367"/>
        <v>#DIV/0!</v>
      </c>
      <c r="X1354" s="35">
        <f t="shared" si="368"/>
        <v>0</v>
      </c>
      <c r="Y1354" s="35">
        <f t="shared" si="369"/>
        <v>0</v>
      </c>
      <c r="Z1354" s="35">
        <f t="shared" si="370"/>
        <v>0</v>
      </c>
      <c r="AA1354" s="35">
        <f t="shared" si="371"/>
        <v>0</v>
      </c>
      <c r="AB1354" s="21">
        <f>'Data Entry'!S1354</f>
        <v>0</v>
      </c>
      <c r="AC1354" s="21">
        <f>'Data Entry'!T1354</f>
        <v>0</v>
      </c>
      <c r="AD1354" s="21">
        <f>'Data Entry'!U1354</f>
        <v>0</v>
      </c>
      <c r="AE1354" s="21">
        <f t="shared" si="372"/>
        <v>0</v>
      </c>
      <c r="AF1354" s="13">
        <f>'Data Entry'!V1354</f>
        <v>0</v>
      </c>
      <c r="AG1354" s="13">
        <f t="shared" si="373"/>
        <v>0</v>
      </c>
      <c r="AH1354" s="13">
        <f>'Data Entry'!W1354</f>
        <v>0</v>
      </c>
      <c r="AI1354" s="13">
        <f>'Data Entry'!X1354</f>
        <v>0</v>
      </c>
      <c r="AJ1354" s="13">
        <f>'Data Entry'!Y1354</f>
        <v>0</v>
      </c>
      <c r="AK1354" s="13">
        <f>'Data Entry'!Z1354</f>
        <v>0</v>
      </c>
    </row>
    <row r="1355" spans="1:37">
      <c r="A1355" s="34">
        <f>'Data Entry'!A1355</f>
        <v>0</v>
      </c>
      <c r="B1355" s="34">
        <f>'Data Entry'!B1355</f>
        <v>0</v>
      </c>
      <c r="C1355" s="20">
        <f>IF('Data Entry'!C1355="red",1,IF('Data Entry'!C1355="blue",2,0))</f>
        <v>0</v>
      </c>
      <c r="D1355" s="22">
        <f>'Data Entry'!D1355</f>
        <v>0</v>
      </c>
      <c r="E1355" s="22">
        <f>'Data Entry'!E1355</f>
        <v>0</v>
      </c>
      <c r="F1355" s="22">
        <f>'Data Entry'!F1355</f>
        <v>0</v>
      </c>
      <c r="G1355" s="22">
        <f>'Data Entry'!G1355</f>
        <v>0</v>
      </c>
      <c r="H1355" s="22">
        <f>'Data Entry'!H1355</f>
        <v>0</v>
      </c>
      <c r="I1355" s="22">
        <f t="shared" si="357"/>
        <v>0</v>
      </c>
      <c r="J1355" s="22">
        <f t="shared" si="358"/>
        <v>0</v>
      </c>
      <c r="K1355" s="22">
        <f t="shared" si="359"/>
        <v>0</v>
      </c>
      <c r="L1355" s="22">
        <f t="shared" si="360"/>
        <v>0</v>
      </c>
      <c r="M1355" s="22">
        <f t="shared" si="361"/>
        <v>0</v>
      </c>
      <c r="N1355" s="22">
        <f t="shared" si="362"/>
        <v>0</v>
      </c>
      <c r="O1355" s="22">
        <f t="shared" si="363"/>
        <v>0</v>
      </c>
      <c r="P1355" s="35">
        <f>'Data Entry'!I1355</f>
        <v>0</v>
      </c>
      <c r="Q1355" s="35">
        <f>'Data Entry'!J1355</f>
        <v>0</v>
      </c>
      <c r="R1355" s="35">
        <f>'Data Entry'!K1355</f>
        <v>0</v>
      </c>
      <c r="S1355" s="35">
        <f>'Data Entry'!L1355</f>
        <v>0</v>
      </c>
      <c r="T1355" s="35">
        <f t="shared" si="364"/>
        <v>0</v>
      </c>
      <c r="U1355" s="35">
        <f t="shared" si="365"/>
        <v>0</v>
      </c>
      <c r="V1355" s="35" t="e">
        <f t="shared" si="366"/>
        <v>#DIV/0!</v>
      </c>
      <c r="W1355" s="35" t="e">
        <f t="shared" si="367"/>
        <v>#DIV/0!</v>
      </c>
      <c r="X1355" s="35">
        <f t="shared" si="368"/>
        <v>0</v>
      </c>
      <c r="Y1355" s="35">
        <f t="shared" si="369"/>
        <v>0</v>
      </c>
      <c r="Z1355" s="35">
        <f t="shared" si="370"/>
        <v>0</v>
      </c>
      <c r="AA1355" s="35">
        <f t="shared" si="371"/>
        <v>0</v>
      </c>
      <c r="AB1355" s="21">
        <f>'Data Entry'!S1355</f>
        <v>0</v>
      </c>
      <c r="AC1355" s="21">
        <f>'Data Entry'!T1355</f>
        <v>0</v>
      </c>
      <c r="AD1355" s="21">
        <f>'Data Entry'!U1355</f>
        <v>0</v>
      </c>
      <c r="AE1355" s="21">
        <f t="shared" si="372"/>
        <v>0</v>
      </c>
      <c r="AF1355" s="13">
        <f>'Data Entry'!V1355</f>
        <v>0</v>
      </c>
      <c r="AG1355" s="13">
        <f t="shared" si="373"/>
        <v>0</v>
      </c>
      <c r="AH1355" s="13">
        <f>'Data Entry'!W1355</f>
        <v>0</v>
      </c>
      <c r="AI1355" s="13">
        <f>'Data Entry'!X1355</f>
        <v>0</v>
      </c>
      <c r="AJ1355" s="13">
        <f>'Data Entry'!Y1355</f>
        <v>0</v>
      </c>
      <c r="AK1355" s="13">
        <f>'Data Entry'!Z1355</f>
        <v>0</v>
      </c>
    </row>
    <row r="1356" spans="1:37">
      <c r="A1356" s="34">
        <f>'Data Entry'!A1356</f>
        <v>0</v>
      </c>
      <c r="B1356" s="34">
        <f>'Data Entry'!B1356</f>
        <v>0</v>
      </c>
      <c r="C1356" s="20">
        <f>IF('Data Entry'!C1356="red",1,IF('Data Entry'!C1356="blue",2,0))</f>
        <v>0</v>
      </c>
      <c r="D1356" s="22">
        <f>'Data Entry'!D1356</f>
        <v>0</v>
      </c>
      <c r="E1356" s="22">
        <f>'Data Entry'!E1356</f>
        <v>0</v>
      </c>
      <c r="F1356" s="22">
        <f>'Data Entry'!F1356</f>
        <v>0</v>
      </c>
      <c r="G1356" s="22">
        <f>'Data Entry'!G1356</f>
        <v>0</v>
      </c>
      <c r="H1356" s="22">
        <f>'Data Entry'!H1356</f>
        <v>0</v>
      </c>
      <c r="I1356" s="22">
        <f t="shared" si="357"/>
        <v>0</v>
      </c>
      <c r="J1356" s="22">
        <f t="shared" si="358"/>
        <v>0</v>
      </c>
      <c r="K1356" s="22">
        <f t="shared" si="359"/>
        <v>0</v>
      </c>
      <c r="L1356" s="22">
        <f t="shared" si="360"/>
        <v>0</v>
      </c>
      <c r="M1356" s="22">
        <f t="shared" si="361"/>
        <v>0</v>
      </c>
      <c r="N1356" s="22">
        <f t="shared" si="362"/>
        <v>0</v>
      </c>
      <c r="O1356" s="22">
        <f t="shared" si="363"/>
        <v>0</v>
      </c>
      <c r="P1356" s="35">
        <f>'Data Entry'!I1356</f>
        <v>0</v>
      </c>
      <c r="Q1356" s="35">
        <f>'Data Entry'!J1356</f>
        <v>0</v>
      </c>
      <c r="R1356" s="35">
        <f>'Data Entry'!K1356</f>
        <v>0</v>
      </c>
      <c r="S1356" s="35">
        <f>'Data Entry'!L1356</f>
        <v>0</v>
      </c>
      <c r="T1356" s="35">
        <f t="shared" si="364"/>
        <v>0</v>
      </c>
      <c r="U1356" s="35">
        <f t="shared" si="365"/>
        <v>0</v>
      </c>
      <c r="V1356" s="35" t="e">
        <f t="shared" si="366"/>
        <v>#DIV/0!</v>
      </c>
      <c r="W1356" s="35" t="e">
        <f t="shared" si="367"/>
        <v>#DIV/0!</v>
      </c>
      <c r="X1356" s="35">
        <f t="shared" si="368"/>
        <v>0</v>
      </c>
      <c r="Y1356" s="35">
        <f t="shared" si="369"/>
        <v>0</v>
      </c>
      <c r="Z1356" s="35">
        <f t="shared" si="370"/>
        <v>0</v>
      </c>
      <c r="AA1356" s="35">
        <f t="shared" si="371"/>
        <v>0</v>
      </c>
      <c r="AB1356" s="21">
        <f>'Data Entry'!S1356</f>
        <v>0</v>
      </c>
      <c r="AC1356" s="21">
        <f>'Data Entry'!T1356</f>
        <v>0</v>
      </c>
      <c r="AD1356" s="21">
        <f>'Data Entry'!U1356</f>
        <v>0</v>
      </c>
      <c r="AE1356" s="21">
        <f t="shared" si="372"/>
        <v>0</v>
      </c>
      <c r="AF1356" s="13">
        <f>'Data Entry'!V1356</f>
        <v>0</v>
      </c>
      <c r="AG1356" s="13">
        <f t="shared" si="373"/>
        <v>0</v>
      </c>
      <c r="AH1356" s="13">
        <f>'Data Entry'!W1356</f>
        <v>0</v>
      </c>
      <c r="AI1356" s="13">
        <f>'Data Entry'!X1356</f>
        <v>0</v>
      </c>
      <c r="AJ1356" s="13">
        <f>'Data Entry'!Y1356</f>
        <v>0</v>
      </c>
      <c r="AK1356" s="13">
        <f>'Data Entry'!Z1356</f>
        <v>0</v>
      </c>
    </row>
    <row r="1357" spans="1:37">
      <c r="A1357" s="34">
        <f>'Data Entry'!A1357</f>
        <v>0</v>
      </c>
      <c r="B1357" s="34">
        <f>'Data Entry'!B1357</f>
        <v>0</v>
      </c>
      <c r="C1357" s="20">
        <f>IF('Data Entry'!C1357="red",1,IF('Data Entry'!C1357="blue",2,0))</f>
        <v>0</v>
      </c>
      <c r="D1357" s="22">
        <f>'Data Entry'!D1357</f>
        <v>0</v>
      </c>
      <c r="E1357" s="22">
        <f>'Data Entry'!E1357</f>
        <v>0</v>
      </c>
      <c r="F1357" s="22">
        <f>'Data Entry'!F1357</f>
        <v>0</v>
      </c>
      <c r="G1357" s="22">
        <f>'Data Entry'!G1357</f>
        <v>0</v>
      </c>
      <c r="H1357" s="22">
        <f>'Data Entry'!H1357</f>
        <v>0</v>
      </c>
      <c r="I1357" s="22">
        <f t="shared" si="357"/>
        <v>0</v>
      </c>
      <c r="J1357" s="22">
        <f t="shared" si="358"/>
        <v>0</v>
      </c>
      <c r="K1357" s="22">
        <f t="shared" si="359"/>
        <v>0</v>
      </c>
      <c r="L1357" s="22">
        <f t="shared" si="360"/>
        <v>0</v>
      </c>
      <c r="M1357" s="22">
        <f t="shared" si="361"/>
        <v>0</v>
      </c>
      <c r="N1357" s="22">
        <f t="shared" si="362"/>
        <v>0</v>
      </c>
      <c r="O1357" s="22">
        <f t="shared" si="363"/>
        <v>0</v>
      </c>
      <c r="P1357" s="35">
        <f>'Data Entry'!I1357</f>
        <v>0</v>
      </c>
      <c r="Q1357" s="35">
        <f>'Data Entry'!J1357</f>
        <v>0</v>
      </c>
      <c r="R1357" s="35">
        <f>'Data Entry'!K1357</f>
        <v>0</v>
      </c>
      <c r="S1357" s="35">
        <f>'Data Entry'!L1357</f>
        <v>0</v>
      </c>
      <c r="T1357" s="35">
        <f t="shared" si="364"/>
        <v>0</v>
      </c>
      <c r="U1357" s="35">
        <f t="shared" si="365"/>
        <v>0</v>
      </c>
      <c r="V1357" s="35" t="e">
        <f t="shared" si="366"/>
        <v>#DIV/0!</v>
      </c>
      <c r="W1357" s="35" t="e">
        <f t="shared" si="367"/>
        <v>#DIV/0!</v>
      </c>
      <c r="X1357" s="35">
        <f t="shared" si="368"/>
        <v>0</v>
      </c>
      <c r="Y1357" s="35">
        <f t="shared" si="369"/>
        <v>0</v>
      </c>
      <c r="Z1357" s="35">
        <f t="shared" si="370"/>
        <v>0</v>
      </c>
      <c r="AA1357" s="35">
        <f t="shared" si="371"/>
        <v>0</v>
      </c>
      <c r="AB1357" s="21">
        <f>'Data Entry'!S1357</f>
        <v>0</v>
      </c>
      <c r="AC1357" s="21">
        <f>'Data Entry'!T1357</f>
        <v>0</v>
      </c>
      <c r="AD1357" s="21">
        <f>'Data Entry'!U1357</f>
        <v>0</v>
      </c>
      <c r="AE1357" s="21">
        <f t="shared" si="372"/>
        <v>0</v>
      </c>
      <c r="AF1357" s="13">
        <f>'Data Entry'!V1357</f>
        <v>0</v>
      </c>
      <c r="AG1357" s="13">
        <f t="shared" si="373"/>
        <v>0</v>
      </c>
      <c r="AH1357" s="13">
        <f>'Data Entry'!W1357</f>
        <v>0</v>
      </c>
      <c r="AI1357" s="13">
        <f>'Data Entry'!X1357</f>
        <v>0</v>
      </c>
      <c r="AJ1357" s="13">
        <f>'Data Entry'!Y1357</f>
        <v>0</v>
      </c>
      <c r="AK1357" s="13">
        <f>'Data Entry'!Z1357</f>
        <v>0</v>
      </c>
    </row>
    <row r="1358" spans="1:37">
      <c r="A1358" s="34">
        <f>'Data Entry'!A1358</f>
        <v>0</v>
      </c>
      <c r="B1358" s="34">
        <f>'Data Entry'!B1358</f>
        <v>0</v>
      </c>
      <c r="C1358" s="20">
        <f>IF('Data Entry'!C1358="red",1,IF('Data Entry'!C1358="blue",2,0))</f>
        <v>0</v>
      </c>
      <c r="D1358" s="22">
        <f>'Data Entry'!D1358</f>
        <v>0</v>
      </c>
      <c r="E1358" s="22">
        <f>'Data Entry'!E1358</f>
        <v>0</v>
      </c>
      <c r="F1358" s="22">
        <f>'Data Entry'!F1358</f>
        <v>0</v>
      </c>
      <c r="G1358" s="22">
        <f>'Data Entry'!G1358</f>
        <v>0</v>
      </c>
      <c r="H1358" s="22">
        <f>'Data Entry'!H1358</f>
        <v>0</v>
      </c>
      <c r="I1358" s="22">
        <f t="shared" si="357"/>
        <v>0</v>
      </c>
      <c r="J1358" s="22">
        <f t="shared" si="358"/>
        <v>0</v>
      </c>
      <c r="K1358" s="22">
        <f t="shared" si="359"/>
        <v>0</v>
      </c>
      <c r="L1358" s="22">
        <f t="shared" si="360"/>
        <v>0</v>
      </c>
      <c r="M1358" s="22">
        <f t="shared" si="361"/>
        <v>0</v>
      </c>
      <c r="N1358" s="22">
        <f t="shared" si="362"/>
        <v>0</v>
      </c>
      <c r="O1358" s="22">
        <f t="shared" si="363"/>
        <v>0</v>
      </c>
      <c r="P1358" s="35">
        <f>'Data Entry'!I1358</f>
        <v>0</v>
      </c>
      <c r="Q1358" s="35">
        <f>'Data Entry'!J1358</f>
        <v>0</v>
      </c>
      <c r="R1358" s="35">
        <f>'Data Entry'!K1358</f>
        <v>0</v>
      </c>
      <c r="S1358" s="35">
        <f>'Data Entry'!L1358</f>
        <v>0</v>
      </c>
      <c r="T1358" s="35">
        <f t="shared" si="364"/>
        <v>0</v>
      </c>
      <c r="U1358" s="35">
        <f t="shared" si="365"/>
        <v>0</v>
      </c>
      <c r="V1358" s="35" t="e">
        <f t="shared" si="366"/>
        <v>#DIV/0!</v>
      </c>
      <c r="W1358" s="35" t="e">
        <f t="shared" si="367"/>
        <v>#DIV/0!</v>
      </c>
      <c r="X1358" s="35">
        <f t="shared" si="368"/>
        <v>0</v>
      </c>
      <c r="Y1358" s="35">
        <f t="shared" si="369"/>
        <v>0</v>
      </c>
      <c r="Z1358" s="35">
        <f t="shared" si="370"/>
        <v>0</v>
      </c>
      <c r="AA1358" s="35">
        <f t="shared" si="371"/>
        <v>0</v>
      </c>
      <c r="AB1358" s="21">
        <f>'Data Entry'!S1358</f>
        <v>0</v>
      </c>
      <c r="AC1358" s="21">
        <f>'Data Entry'!T1358</f>
        <v>0</v>
      </c>
      <c r="AD1358" s="21">
        <f>'Data Entry'!U1358</f>
        <v>0</v>
      </c>
      <c r="AE1358" s="21">
        <f t="shared" si="372"/>
        <v>0</v>
      </c>
      <c r="AF1358" s="13">
        <f>'Data Entry'!V1358</f>
        <v>0</v>
      </c>
      <c r="AG1358" s="13">
        <f t="shared" si="373"/>
        <v>0</v>
      </c>
      <c r="AH1358" s="13">
        <f>'Data Entry'!W1358</f>
        <v>0</v>
      </c>
      <c r="AI1358" s="13">
        <f>'Data Entry'!X1358</f>
        <v>0</v>
      </c>
      <c r="AJ1358" s="13">
        <f>'Data Entry'!Y1358</f>
        <v>0</v>
      </c>
      <c r="AK1358" s="13">
        <f>'Data Entry'!Z1358</f>
        <v>0</v>
      </c>
    </row>
    <row r="1359" spans="1:37">
      <c r="A1359" s="34">
        <f>'Data Entry'!A1359</f>
        <v>0</v>
      </c>
      <c r="B1359" s="34">
        <f>'Data Entry'!B1359</f>
        <v>0</v>
      </c>
      <c r="C1359" s="20">
        <f>IF('Data Entry'!C1359="red",1,IF('Data Entry'!C1359="blue",2,0))</f>
        <v>0</v>
      </c>
      <c r="D1359" s="22">
        <f>'Data Entry'!D1359</f>
        <v>0</v>
      </c>
      <c r="E1359" s="22">
        <f>'Data Entry'!E1359</f>
        <v>0</v>
      </c>
      <c r="F1359" s="22">
        <f>'Data Entry'!F1359</f>
        <v>0</v>
      </c>
      <c r="G1359" s="22">
        <f>'Data Entry'!G1359</f>
        <v>0</v>
      </c>
      <c r="H1359" s="22">
        <f>'Data Entry'!H1359</f>
        <v>0</v>
      </c>
      <c r="I1359" s="22">
        <f t="shared" si="357"/>
        <v>0</v>
      </c>
      <c r="J1359" s="22">
        <f t="shared" si="358"/>
        <v>0</v>
      </c>
      <c r="K1359" s="22">
        <f t="shared" si="359"/>
        <v>0</v>
      </c>
      <c r="L1359" s="22">
        <f t="shared" si="360"/>
        <v>0</v>
      </c>
      <c r="M1359" s="22">
        <f t="shared" si="361"/>
        <v>0</v>
      </c>
      <c r="N1359" s="22">
        <f t="shared" si="362"/>
        <v>0</v>
      </c>
      <c r="O1359" s="22">
        <f t="shared" si="363"/>
        <v>0</v>
      </c>
      <c r="P1359" s="35">
        <f>'Data Entry'!I1359</f>
        <v>0</v>
      </c>
      <c r="Q1359" s="35">
        <f>'Data Entry'!J1359</f>
        <v>0</v>
      </c>
      <c r="R1359" s="35">
        <f>'Data Entry'!K1359</f>
        <v>0</v>
      </c>
      <c r="S1359" s="35">
        <f>'Data Entry'!L1359</f>
        <v>0</v>
      </c>
      <c r="T1359" s="35">
        <f t="shared" si="364"/>
        <v>0</v>
      </c>
      <c r="U1359" s="35">
        <f t="shared" si="365"/>
        <v>0</v>
      </c>
      <c r="V1359" s="35" t="e">
        <f t="shared" si="366"/>
        <v>#DIV/0!</v>
      </c>
      <c r="W1359" s="35" t="e">
        <f t="shared" si="367"/>
        <v>#DIV/0!</v>
      </c>
      <c r="X1359" s="35">
        <f t="shared" si="368"/>
        <v>0</v>
      </c>
      <c r="Y1359" s="35">
        <f t="shared" si="369"/>
        <v>0</v>
      </c>
      <c r="Z1359" s="35">
        <f t="shared" si="370"/>
        <v>0</v>
      </c>
      <c r="AA1359" s="35">
        <f t="shared" si="371"/>
        <v>0</v>
      </c>
      <c r="AB1359" s="21">
        <f>'Data Entry'!S1359</f>
        <v>0</v>
      </c>
      <c r="AC1359" s="21">
        <f>'Data Entry'!T1359</f>
        <v>0</v>
      </c>
      <c r="AD1359" s="21">
        <f>'Data Entry'!U1359</f>
        <v>0</v>
      </c>
      <c r="AE1359" s="21">
        <f t="shared" si="372"/>
        <v>0</v>
      </c>
      <c r="AF1359" s="13">
        <f>'Data Entry'!V1359</f>
        <v>0</v>
      </c>
      <c r="AG1359" s="13">
        <f t="shared" si="373"/>
        <v>0</v>
      </c>
      <c r="AH1359" s="13">
        <f>'Data Entry'!W1359</f>
        <v>0</v>
      </c>
      <c r="AI1359" s="13">
        <f>'Data Entry'!X1359</f>
        <v>0</v>
      </c>
      <c r="AJ1359" s="13">
        <f>'Data Entry'!Y1359</f>
        <v>0</v>
      </c>
      <c r="AK1359" s="13">
        <f>'Data Entry'!Z1359</f>
        <v>0</v>
      </c>
    </row>
    <row r="1360" spans="1:37">
      <c r="A1360" s="34">
        <f>'Data Entry'!A1360</f>
        <v>0</v>
      </c>
      <c r="B1360" s="34">
        <f>'Data Entry'!B1360</f>
        <v>0</v>
      </c>
      <c r="C1360" s="20">
        <f>IF('Data Entry'!C1360="red",1,IF('Data Entry'!C1360="blue",2,0))</f>
        <v>0</v>
      </c>
      <c r="D1360" s="22">
        <f>'Data Entry'!D1360</f>
        <v>0</v>
      </c>
      <c r="E1360" s="22">
        <f>'Data Entry'!E1360</f>
        <v>0</v>
      </c>
      <c r="F1360" s="22">
        <f>'Data Entry'!F1360</f>
        <v>0</v>
      </c>
      <c r="G1360" s="22">
        <f>'Data Entry'!G1360</f>
        <v>0</v>
      </c>
      <c r="H1360" s="22">
        <f>'Data Entry'!H1360</f>
        <v>0</v>
      </c>
      <c r="I1360" s="22">
        <f t="shared" si="357"/>
        <v>0</v>
      </c>
      <c r="J1360" s="22">
        <f t="shared" si="358"/>
        <v>0</v>
      </c>
      <c r="K1360" s="22">
        <f t="shared" si="359"/>
        <v>0</v>
      </c>
      <c r="L1360" s="22">
        <f t="shared" si="360"/>
        <v>0</v>
      </c>
      <c r="M1360" s="22">
        <f t="shared" si="361"/>
        <v>0</v>
      </c>
      <c r="N1360" s="22">
        <f t="shared" si="362"/>
        <v>0</v>
      </c>
      <c r="O1360" s="22">
        <f t="shared" si="363"/>
        <v>0</v>
      </c>
      <c r="P1360" s="35">
        <f>'Data Entry'!I1360</f>
        <v>0</v>
      </c>
      <c r="Q1360" s="35">
        <f>'Data Entry'!J1360</f>
        <v>0</v>
      </c>
      <c r="R1360" s="35">
        <f>'Data Entry'!K1360</f>
        <v>0</v>
      </c>
      <c r="S1360" s="35">
        <f>'Data Entry'!L1360</f>
        <v>0</v>
      </c>
      <c r="T1360" s="35">
        <f t="shared" si="364"/>
        <v>0</v>
      </c>
      <c r="U1360" s="35">
        <f t="shared" si="365"/>
        <v>0</v>
      </c>
      <c r="V1360" s="35" t="e">
        <f t="shared" si="366"/>
        <v>#DIV/0!</v>
      </c>
      <c r="W1360" s="35" t="e">
        <f t="shared" si="367"/>
        <v>#DIV/0!</v>
      </c>
      <c r="X1360" s="35">
        <f t="shared" si="368"/>
        <v>0</v>
      </c>
      <c r="Y1360" s="35">
        <f t="shared" si="369"/>
        <v>0</v>
      </c>
      <c r="Z1360" s="35">
        <f t="shared" si="370"/>
        <v>0</v>
      </c>
      <c r="AA1360" s="35">
        <f t="shared" si="371"/>
        <v>0</v>
      </c>
      <c r="AB1360" s="21">
        <f>'Data Entry'!S1360</f>
        <v>0</v>
      </c>
      <c r="AC1360" s="21">
        <f>'Data Entry'!T1360</f>
        <v>0</v>
      </c>
      <c r="AD1360" s="21">
        <f>'Data Entry'!U1360</f>
        <v>0</v>
      </c>
      <c r="AE1360" s="21">
        <f t="shared" si="372"/>
        <v>0</v>
      </c>
      <c r="AF1360" s="13">
        <f>'Data Entry'!V1360</f>
        <v>0</v>
      </c>
      <c r="AG1360" s="13">
        <f t="shared" si="373"/>
        <v>0</v>
      </c>
      <c r="AH1360" s="13">
        <f>'Data Entry'!W1360</f>
        <v>0</v>
      </c>
      <c r="AI1360" s="13">
        <f>'Data Entry'!X1360</f>
        <v>0</v>
      </c>
      <c r="AJ1360" s="13">
        <f>'Data Entry'!Y1360</f>
        <v>0</v>
      </c>
      <c r="AK1360" s="13">
        <f>'Data Entry'!Z1360</f>
        <v>0</v>
      </c>
    </row>
    <row r="1361" spans="1:37">
      <c r="A1361" s="34">
        <f>'Data Entry'!A1361</f>
        <v>0</v>
      </c>
      <c r="B1361" s="34">
        <f>'Data Entry'!B1361</f>
        <v>0</v>
      </c>
      <c r="C1361" s="20">
        <f>IF('Data Entry'!C1361="red",1,IF('Data Entry'!C1361="blue",2,0))</f>
        <v>0</v>
      </c>
      <c r="D1361" s="22">
        <f>'Data Entry'!D1361</f>
        <v>0</v>
      </c>
      <c r="E1361" s="22">
        <f>'Data Entry'!E1361</f>
        <v>0</v>
      </c>
      <c r="F1361" s="22">
        <f>'Data Entry'!F1361</f>
        <v>0</v>
      </c>
      <c r="G1361" s="22">
        <f>'Data Entry'!G1361</f>
        <v>0</v>
      </c>
      <c r="H1361" s="22">
        <f>'Data Entry'!H1361</f>
        <v>0</v>
      </c>
      <c r="I1361" s="22">
        <f t="shared" si="357"/>
        <v>0</v>
      </c>
      <c r="J1361" s="22">
        <f t="shared" si="358"/>
        <v>0</v>
      </c>
      <c r="K1361" s="22">
        <f t="shared" si="359"/>
        <v>0</v>
      </c>
      <c r="L1361" s="22">
        <f t="shared" si="360"/>
        <v>0</v>
      </c>
      <c r="M1361" s="22">
        <f t="shared" si="361"/>
        <v>0</v>
      </c>
      <c r="N1361" s="22">
        <f t="shared" si="362"/>
        <v>0</v>
      </c>
      <c r="O1361" s="22">
        <f t="shared" si="363"/>
        <v>0</v>
      </c>
      <c r="P1361" s="35">
        <f>'Data Entry'!I1361</f>
        <v>0</v>
      </c>
      <c r="Q1361" s="35">
        <f>'Data Entry'!J1361</f>
        <v>0</v>
      </c>
      <c r="R1361" s="35">
        <f>'Data Entry'!K1361</f>
        <v>0</v>
      </c>
      <c r="S1361" s="35">
        <f>'Data Entry'!L1361</f>
        <v>0</v>
      </c>
      <c r="T1361" s="35">
        <f t="shared" si="364"/>
        <v>0</v>
      </c>
      <c r="U1361" s="35">
        <f t="shared" si="365"/>
        <v>0</v>
      </c>
      <c r="V1361" s="35" t="e">
        <f t="shared" si="366"/>
        <v>#DIV/0!</v>
      </c>
      <c r="W1361" s="35" t="e">
        <f t="shared" si="367"/>
        <v>#DIV/0!</v>
      </c>
      <c r="X1361" s="35">
        <f t="shared" si="368"/>
        <v>0</v>
      </c>
      <c r="Y1361" s="35">
        <f t="shared" si="369"/>
        <v>0</v>
      </c>
      <c r="Z1361" s="35">
        <f t="shared" si="370"/>
        <v>0</v>
      </c>
      <c r="AA1361" s="35">
        <f t="shared" si="371"/>
        <v>0</v>
      </c>
      <c r="AB1361" s="21">
        <f>'Data Entry'!S1361</f>
        <v>0</v>
      </c>
      <c r="AC1361" s="21">
        <f>'Data Entry'!T1361</f>
        <v>0</v>
      </c>
      <c r="AD1361" s="21">
        <f>'Data Entry'!U1361</f>
        <v>0</v>
      </c>
      <c r="AE1361" s="21">
        <f t="shared" si="372"/>
        <v>0</v>
      </c>
      <c r="AF1361" s="13">
        <f>'Data Entry'!V1361</f>
        <v>0</v>
      </c>
      <c r="AG1361" s="13">
        <f t="shared" si="373"/>
        <v>0</v>
      </c>
      <c r="AH1361" s="13">
        <f>'Data Entry'!W1361</f>
        <v>0</v>
      </c>
      <c r="AI1361" s="13">
        <f>'Data Entry'!X1361</f>
        <v>0</v>
      </c>
      <c r="AJ1361" s="13">
        <f>'Data Entry'!Y1361</f>
        <v>0</v>
      </c>
      <c r="AK1361" s="13">
        <f>'Data Entry'!Z1361</f>
        <v>0</v>
      </c>
    </row>
    <row r="1362" spans="1:37">
      <c r="A1362" s="34">
        <f>'Data Entry'!A1362</f>
        <v>0</v>
      </c>
      <c r="B1362" s="34">
        <f>'Data Entry'!B1362</f>
        <v>0</v>
      </c>
      <c r="C1362" s="20">
        <f>IF('Data Entry'!C1362="red",1,IF('Data Entry'!C1362="blue",2,0))</f>
        <v>0</v>
      </c>
      <c r="D1362" s="22">
        <f>'Data Entry'!D1362</f>
        <v>0</v>
      </c>
      <c r="E1362" s="22">
        <f>'Data Entry'!E1362</f>
        <v>0</v>
      </c>
      <c r="F1362" s="22">
        <f>'Data Entry'!F1362</f>
        <v>0</v>
      </c>
      <c r="G1362" s="22">
        <f>'Data Entry'!G1362</f>
        <v>0</v>
      </c>
      <c r="H1362" s="22">
        <f>'Data Entry'!H1362</f>
        <v>0</v>
      </c>
      <c r="I1362" s="22">
        <f t="shared" si="357"/>
        <v>0</v>
      </c>
      <c r="J1362" s="22">
        <f t="shared" si="358"/>
        <v>0</v>
      </c>
      <c r="K1362" s="22">
        <f t="shared" si="359"/>
        <v>0</v>
      </c>
      <c r="L1362" s="22">
        <f t="shared" si="360"/>
        <v>0</v>
      </c>
      <c r="M1362" s="22">
        <f t="shared" si="361"/>
        <v>0</v>
      </c>
      <c r="N1362" s="22">
        <f t="shared" si="362"/>
        <v>0</v>
      </c>
      <c r="O1362" s="22">
        <f t="shared" si="363"/>
        <v>0</v>
      </c>
      <c r="P1362" s="35">
        <f>'Data Entry'!I1362</f>
        <v>0</v>
      </c>
      <c r="Q1362" s="35">
        <f>'Data Entry'!J1362</f>
        <v>0</v>
      </c>
      <c r="R1362" s="35">
        <f>'Data Entry'!K1362</f>
        <v>0</v>
      </c>
      <c r="S1362" s="35">
        <f>'Data Entry'!L1362</f>
        <v>0</v>
      </c>
      <c r="T1362" s="35">
        <f t="shared" si="364"/>
        <v>0</v>
      </c>
      <c r="U1362" s="35">
        <f t="shared" si="365"/>
        <v>0</v>
      </c>
      <c r="V1362" s="35" t="e">
        <f t="shared" si="366"/>
        <v>#DIV/0!</v>
      </c>
      <c r="W1362" s="35" t="e">
        <f t="shared" si="367"/>
        <v>#DIV/0!</v>
      </c>
      <c r="X1362" s="35">
        <f t="shared" si="368"/>
        <v>0</v>
      </c>
      <c r="Y1362" s="35">
        <f t="shared" si="369"/>
        <v>0</v>
      </c>
      <c r="Z1362" s="35">
        <f t="shared" si="370"/>
        <v>0</v>
      </c>
      <c r="AA1362" s="35">
        <f t="shared" si="371"/>
        <v>0</v>
      </c>
      <c r="AB1362" s="21">
        <f>'Data Entry'!S1362</f>
        <v>0</v>
      </c>
      <c r="AC1362" s="21">
        <f>'Data Entry'!T1362</f>
        <v>0</v>
      </c>
      <c r="AD1362" s="21">
        <f>'Data Entry'!U1362</f>
        <v>0</v>
      </c>
      <c r="AE1362" s="21">
        <f t="shared" si="372"/>
        <v>0</v>
      </c>
      <c r="AF1362" s="13">
        <f>'Data Entry'!V1362</f>
        <v>0</v>
      </c>
      <c r="AG1362" s="13">
        <f t="shared" si="373"/>
        <v>0</v>
      </c>
      <c r="AH1362" s="13">
        <f>'Data Entry'!W1362</f>
        <v>0</v>
      </c>
      <c r="AI1362" s="13">
        <f>'Data Entry'!X1362</f>
        <v>0</v>
      </c>
      <c r="AJ1362" s="13">
        <f>'Data Entry'!Y1362</f>
        <v>0</v>
      </c>
      <c r="AK1362" s="13">
        <f>'Data Entry'!Z1362</f>
        <v>0</v>
      </c>
    </row>
    <row r="1363" spans="1:37">
      <c r="A1363" s="34">
        <f>'Data Entry'!A1363</f>
        <v>0</v>
      </c>
      <c r="B1363" s="34">
        <f>'Data Entry'!B1363</f>
        <v>0</v>
      </c>
      <c r="C1363" s="20">
        <f>IF('Data Entry'!C1363="red",1,IF('Data Entry'!C1363="blue",2,0))</f>
        <v>0</v>
      </c>
      <c r="D1363" s="22">
        <f>'Data Entry'!D1363</f>
        <v>0</v>
      </c>
      <c r="E1363" s="22">
        <f>'Data Entry'!E1363</f>
        <v>0</v>
      </c>
      <c r="F1363" s="22">
        <f>'Data Entry'!F1363</f>
        <v>0</v>
      </c>
      <c r="G1363" s="22">
        <f>'Data Entry'!G1363</f>
        <v>0</v>
      </c>
      <c r="H1363" s="22">
        <f>'Data Entry'!H1363</f>
        <v>0</v>
      </c>
      <c r="I1363" s="22">
        <f t="shared" si="357"/>
        <v>0</v>
      </c>
      <c r="J1363" s="22">
        <f t="shared" si="358"/>
        <v>0</v>
      </c>
      <c r="K1363" s="22">
        <f t="shared" si="359"/>
        <v>0</v>
      </c>
      <c r="L1363" s="22">
        <f t="shared" si="360"/>
        <v>0</v>
      </c>
      <c r="M1363" s="22">
        <f t="shared" si="361"/>
        <v>0</v>
      </c>
      <c r="N1363" s="22">
        <f t="shared" si="362"/>
        <v>0</v>
      </c>
      <c r="O1363" s="22">
        <f t="shared" si="363"/>
        <v>0</v>
      </c>
      <c r="P1363" s="35">
        <f>'Data Entry'!I1363</f>
        <v>0</v>
      </c>
      <c r="Q1363" s="35">
        <f>'Data Entry'!J1363</f>
        <v>0</v>
      </c>
      <c r="R1363" s="35">
        <f>'Data Entry'!K1363</f>
        <v>0</v>
      </c>
      <c r="S1363" s="35">
        <f>'Data Entry'!L1363</f>
        <v>0</v>
      </c>
      <c r="T1363" s="35">
        <f t="shared" si="364"/>
        <v>0</v>
      </c>
      <c r="U1363" s="35">
        <f t="shared" si="365"/>
        <v>0</v>
      </c>
      <c r="V1363" s="35" t="e">
        <f t="shared" si="366"/>
        <v>#DIV/0!</v>
      </c>
      <c r="W1363" s="35" t="e">
        <f t="shared" si="367"/>
        <v>#DIV/0!</v>
      </c>
      <c r="X1363" s="35">
        <f t="shared" si="368"/>
        <v>0</v>
      </c>
      <c r="Y1363" s="35">
        <f t="shared" si="369"/>
        <v>0</v>
      </c>
      <c r="Z1363" s="35">
        <f t="shared" si="370"/>
        <v>0</v>
      </c>
      <c r="AA1363" s="35">
        <f t="shared" si="371"/>
        <v>0</v>
      </c>
      <c r="AB1363" s="21">
        <f>'Data Entry'!S1363</f>
        <v>0</v>
      </c>
      <c r="AC1363" s="21">
        <f>'Data Entry'!T1363</f>
        <v>0</v>
      </c>
      <c r="AD1363" s="21">
        <f>'Data Entry'!U1363</f>
        <v>0</v>
      </c>
      <c r="AE1363" s="21">
        <f t="shared" si="372"/>
        <v>0</v>
      </c>
      <c r="AF1363" s="13">
        <f>'Data Entry'!V1363</f>
        <v>0</v>
      </c>
      <c r="AG1363" s="13">
        <f t="shared" si="373"/>
        <v>0</v>
      </c>
      <c r="AH1363" s="13">
        <f>'Data Entry'!W1363</f>
        <v>0</v>
      </c>
      <c r="AI1363" s="13">
        <f>'Data Entry'!X1363</f>
        <v>0</v>
      </c>
      <c r="AJ1363" s="13">
        <f>'Data Entry'!Y1363</f>
        <v>0</v>
      </c>
      <c r="AK1363" s="13">
        <f>'Data Entry'!Z1363</f>
        <v>0</v>
      </c>
    </row>
    <row r="1364" spans="1:37">
      <c r="A1364" s="34">
        <f>'Data Entry'!A1364</f>
        <v>0</v>
      </c>
      <c r="B1364" s="34">
        <f>'Data Entry'!B1364</f>
        <v>0</v>
      </c>
      <c r="C1364" s="20">
        <f>IF('Data Entry'!C1364="red",1,IF('Data Entry'!C1364="blue",2,0))</f>
        <v>0</v>
      </c>
      <c r="D1364" s="22">
        <f>'Data Entry'!D1364</f>
        <v>0</v>
      </c>
      <c r="E1364" s="22">
        <f>'Data Entry'!E1364</f>
        <v>0</v>
      </c>
      <c r="F1364" s="22">
        <f>'Data Entry'!F1364</f>
        <v>0</v>
      </c>
      <c r="G1364" s="22">
        <f>'Data Entry'!G1364</f>
        <v>0</v>
      </c>
      <c r="H1364" s="22">
        <f>'Data Entry'!H1364</f>
        <v>0</v>
      </c>
      <c r="I1364" s="22">
        <f t="shared" si="357"/>
        <v>0</v>
      </c>
      <c r="J1364" s="22">
        <f t="shared" si="358"/>
        <v>0</v>
      </c>
      <c r="K1364" s="22">
        <f t="shared" si="359"/>
        <v>0</v>
      </c>
      <c r="L1364" s="22">
        <f t="shared" si="360"/>
        <v>0</v>
      </c>
      <c r="M1364" s="22">
        <f t="shared" si="361"/>
        <v>0</v>
      </c>
      <c r="N1364" s="22">
        <f t="shared" si="362"/>
        <v>0</v>
      </c>
      <c r="O1364" s="22">
        <f t="shared" si="363"/>
        <v>0</v>
      </c>
      <c r="P1364" s="35">
        <f>'Data Entry'!I1364</f>
        <v>0</v>
      </c>
      <c r="Q1364" s="35">
        <f>'Data Entry'!J1364</f>
        <v>0</v>
      </c>
      <c r="R1364" s="35">
        <f>'Data Entry'!K1364</f>
        <v>0</v>
      </c>
      <c r="S1364" s="35">
        <f>'Data Entry'!L1364</f>
        <v>0</v>
      </c>
      <c r="T1364" s="35">
        <f t="shared" si="364"/>
        <v>0</v>
      </c>
      <c r="U1364" s="35">
        <f t="shared" si="365"/>
        <v>0</v>
      </c>
      <c r="V1364" s="35" t="e">
        <f t="shared" si="366"/>
        <v>#DIV/0!</v>
      </c>
      <c r="W1364" s="35" t="e">
        <f t="shared" si="367"/>
        <v>#DIV/0!</v>
      </c>
      <c r="X1364" s="35">
        <f t="shared" si="368"/>
        <v>0</v>
      </c>
      <c r="Y1364" s="35">
        <f t="shared" si="369"/>
        <v>0</v>
      </c>
      <c r="Z1364" s="35">
        <f t="shared" si="370"/>
        <v>0</v>
      </c>
      <c r="AA1364" s="35">
        <f t="shared" si="371"/>
        <v>0</v>
      </c>
      <c r="AB1364" s="21">
        <f>'Data Entry'!S1364</f>
        <v>0</v>
      </c>
      <c r="AC1364" s="21">
        <f>'Data Entry'!T1364</f>
        <v>0</v>
      </c>
      <c r="AD1364" s="21">
        <f>'Data Entry'!U1364</f>
        <v>0</v>
      </c>
      <c r="AE1364" s="21">
        <f t="shared" si="372"/>
        <v>0</v>
      </c>
      <c r="AF1364" s="13">
        <f>'Data Entry'!V1364</f>
        <v>0</v>
      </c>
      <c r="AG1364" s="13">
        <f t="shared" si="373"/>
        <v>0</v>
      </c>
      <c r="AH1364" s="13">
        <f>'Data Entry'!W1364</f>
        <v>0</v>
      </c>
      <c r="AI1364" s="13">
        <f>'Data Entry'!X1364</f>
        <v>0</v>
      </c>
      <c r="AJ1364" s="13">
        <f>'Data Entry'!Y1364</f>
        <v>0</v>
      </c>
      <c r="AK1364" s="13">
        <f>'Data Entry'!Z1364</f>
        <v>0</v>
      </c>
    </row>
    <row r="1365" spans="1:37">
      <c r="A1365" s="34">
        <f>'Data Entry'!A1365</f>
        <v>0</v>
      </c>
      <c r="B1365" s="34">
        <f>'Data Entry'!B1365</f>
        <v>0</v>
      </c>
      <c r="C1365" s="20">
        <f>IF('Data Entry'!C1365="red",1,IF('Data Entry'!C1365="blue",2,0))</f>
        <v>0</v>
      </c>
      <c r="D1365" s="22">
        <f>'Data Entry'!D1365</f>
        <v>0</v>
      </c>
      <c r="E1365" s="22">
        <f>'Data Entry'!E1365</f>
        <v>0</v>
      </c>
      <c r="F1365" s="22">
        <f>'Data Entry'!F1365</f>
        <v>0</v>
      </c>
      <c r="G1365" s="22">
        <f>'Data Entry'!G1365</f>
        <v>0</v>
      </c>
      <c r="H1365" s="22">
        <f>'Data Entry'!H1365</f>
        <v>0</v>
      </c>
      <c r="I1365" s="22">
        <f t="shared" si="357"/>
        <v>0</v>
      </c>
      <c r="J1365" s="22">
        <f t="shared" si="358"/>
        <v>0</v>
      </c>
      <c r="K1365" s="22">
        <f t="shared" si="359"/>
        <v>0</v>
      </c>
      <c r="L1365" s="22">
        <f t="shared" si="360"/>
        <v>0</v>
      </c>
      <c r="M1365" s="22">
        <f t="shared" si="361"/>
        <v>0</v>
      </c>
      <c r="N1365" s="22">
        <f t="shared" si="362"/>
        <v>0</v>
      </c>
      <c r="O1365" s="22">
        <f t="shared" si="363"/>
        <v>0</v>
      </c>
      <c r="P1365" s="35">
        <f>'Data Entry'!I1365</f>
        <v>0</v>
      </c>
      <c r="Q1365" s="35">
        <f>'Data Entry'!J1365</f>
        <v>0</v>
      </c>
      <c r="R1365" s="35">
        <f>'Data Entry'!K1365</f>
        <v>0</v>
      </c>
      <c r="S1365" s="35">
        <f>'Data Entry'!L1365</f>
        <v>0</v>
      </c>
      <c r="T1365" s="35">
        <f t="shared" si="364"/>
        <v>0</v>
      </c>
      <c r="U1365" s="35">
        <f t="shared" si="365"/>
        <v>0</v>
      </c>
      <c r="V1365" s="35" t="e">
        <f t="shared" si="366"/>
        <v>#DIV/0!</v>
      </c>
      <c r="W1365" s="35" t="e">
        <f t="shared" si="367"/>
        <v>#DIV/0!</v>
      </c>
      <c r="X1365" s="35">
        <f t="shared" si="368"/>
        <v>0</v>
      </c>
      <c r="Y1365" s="35">
        <f t="shared" si="369"/>
        <v>0</v>
      </c>
      <c r="Z1365" s="35">
        <f t="shared" si="370"/>
        <v>0</v>
      </c>
      <c r="AA1365" s="35">
        <f t="shared" si="371"/>
        <v>0</v>
      </c>
      <c r="AB1365" s="21">
        <f>'Data Entry'!S1365</f>
        <v>0</v>
      </c>
      <c r="AC1365" s="21">
        <f>'Data Entry'!T1365</f>
        <v>0</v>
      </c>
      <c r="AD1365" s="21">
        <f>'Data Entry'!U1365</f>
        <v>0</v>
      </c>
      <c r="AE1365" s="21">
        <f t="shared" si="372"/>
        <v>0</v>
      </c>
      <c r="AF1365" s="13">
        <f>'Data Entry'!V1365</f>
        <v>0</v>
      </c>
      <c r="AG1365" s="13">
        <f t="shared" si="373"/>
        <v>0</v>
      </c>
      <c r="AH1365" s="13">
        <f>'Data Entry'!W1365</f>
        <v>0</v>
      </c>
      <c r="AI1365" s="13">
        <f>'Data Entry'!X1365</f>
        <v>0</v>
      </c>
      <c r="AJ1365" s="13">
        <f>'Data Entry'!Y1365</f>
        <v>0</v>
      </c>
      <c r="AK1365" s="13">
        <f>'Data Entry'!Z1365</f>
        <v>0</v>
      </c>
    </row>
    <row r="1366" spans="1:37">
      <c r="A1366" s="34">
        <f>'Data Entry'!A1366</f>
        <v>0</v>
      </c>
      <c r="B1366" s="34">
        <f>'Data Entry'!B1366</f>
        <v>0</v>
      </c>
      <c r="C1366" s="20">
        <f>IF('Data Entry'!C1366="red",1,IF('Data Entry'!C1366="blue",2,0))</f>
        <v>0</v>
      </c>
      <c r="D1366" s="22">
        <f>'Data Entry'!D1366</f>
        <v>0</v>
      </c>
      <c r="E1366" s="22">
        <f>'Data Entry'!E1366</f>
        <v>0</v>
      </c>
      <c r="F1366" s="22">
        <f>'Data Entry'!F1366</f>
        <v>0</v>
      </c>
      <c r="G1366" s="22">
        <f>'Data Entry'!G1366</f>
        <v>0</v>
      </c>
      <c r="H1366" s="22">
        <f>'Data Entry'!H1366</f>
        <v>0</v>
      </c>
      <c r="I1366" s="22">
        <f t="shared" si="357"/>
        <v>0</v>
      </c>
      <c r="J1366" s="22">
        <f t="shared" si="358"/>
        <v>0</v>
      </c>
      <c r="K1366" s="22">
        <f t="shared" si="359"/>
        <v>0</v>
      </c>
      <c r="L1366" s="22">
        <f t="shared" si="360"/>
        <v>0</v>
      </c>
      <c r="M1366" s="22">
        <f t="shared" si="361"/>
        <v>0</v>
      </c>
      <c r="N1366" s="22">
        <f t="shared" si="362"/>
        <v>0</v>
      </c>
      <c r="O1366" s="22">
        <f t="shared" si="363"/>
        <v>0</v>
      </c>
      <c r="P1366" s="35">
        <f>'Data Entry'!I1366</f>
        <v>0</v>
      </c>
      <c r="Q1366" s="35">
        <f>'Data Entry'!J1366</f>
        <v>0</v>
      </c>
      <c r="R1366" s="35">
        <f>'Data Entry'!K1366</f>
        <v>0</v>
      </c>
      <c r="S1366" s="35">
        <f>'Data Entry'!L1366</f>
        <v>0</v>
      </c>
      <c r="T1366" s="35">
        <f t="shared" si="364"/>
        <v>0</v>
      </c>
      <c r="U1366" s="35">
        <f t="shared" si="365"/>
        <v>0</v>
      </c>
      <c r="V1366" s="35" t="e">
        <f t="shared" si="366"/>
        <v>#DIV/0!</v>
      </c>
      <c r="W1366" s="35" t="e">
        <f t="shared" si="367"/>
        <v>#DIV/0!</v>
      </c>
      <c r="X1366" s="35">
        <f t="shared" si="368"/>
        <v>0</v>
      </c>
      <c r="Y1366" s="35">
        <f t="shared" si="369"/>
        <v>0</v>
      </c>
      <c r="Z1366" s="35">
        <f t="shared" si="370"/>
        <v>0</v>
      </c>
      <c r="AA1366" s="35">
        <f t="shared" si="371"/>
        <v>0</v>
      </c>
      <c r="AB1366" s="21">
        <f>'Data Entry'!S1366</f>
        <v>0</v>
      </c>
      <c r="AC1366" s="21">
        <f>'Data Entry'!T1366</f>
        <v>0</v>
      </c>
      <c r="AD1366" s="21">
        <f>'Data Entry'!U1366</f>
        <v>0</v>
      </c>
      <c r="AE1366" s="21">
        <f t="shared" si="372"/>
        <v>0</v>
      </c>
      <c r="AF1366" s="13">
        <f>'Data Entry'!V1366</f>
        <v>0</v>
      </c>
      <c r="AG1366" s="13">
        <f t="shared" si="373"/>
        <v>0</v>
      </c>
      <c r="AH1366" s="13">
        <f>'Data Entry'!W1366</f>
        <v>0</v>
      </c>
      <c r="AI1366" s="13">
        <f>'Data Entry'!X1366</f>
        <v>0</v>
      </c>
      <c r="AJ1366" s="13">
        <f>'Data Entry'!Y1366</f>
        <v>0</v>
      </c>
      <c r="AK1366" s="13">
        <f>'Data Entry'!Z1366</f>
        <v>0</v>
      </c>
    </row>
    <row r="1367" spans="1:37">
      <c r="A1367" s="34">
        <f>'Data Entry'!A1367</f>
        <v>0</v>
      </c>
      <c r="B1367" s="34">
        <f>'Data Entry'!B1367</f>
        <v>0</v>
      </c>
      <c r="C1367" s="20">
        <f>IF('Data Entry'!C1367="red",1,IF('Data Entry'!C1367="blue",2,0))</f>
        <v>0</v>
      </c>
      <c r="D1367" s="22">
        <f>'Data Entry'!D1367</f>
        <v>0</v>
      </c>
      <c r="E1367" s="22">
        <f>'Data Entry'!E1367</f>
        <v>0</v>
      </c>
      <c r="F1367" s="22">
        <f>'Data Entry'!F1367</f>
        <v>0</v>
      </c>
      <c r="G1367" s="22">
        <f>'Data Entry'!G1367</f>
        <v>0</v>
      </c>
      <c r="H1367" s="22">
        <f>'Data Entry'!H1367</f>
        <v>0</v>
      </c>
      <c r="I1367" s="22">
        <f t="shared" si="357"/>
        <v>0</v>
      </c>
      <c r="J1367" s="22">
        <f t="shared" si="358"/>
        <v>0</v>
      </c>
      <c r="K1367" s="22">
        <f t="shared" si="359"/>
        <v>0</v>
      </c>
      <c r="L1367" s="22">
        <f t="shared" si="360"/>
        <v>0</v>
      </c>
      <c r="M1367" s="22">
        <f t="shared" si="361"/>
        <v>0</v>
      </c>
      <c r="N1367" s="22">
        <f t="shared" si="362"/>
        <v>0</v>
      </c>
      <c r="O1367" s="22">
        <f t="shared" si="363"/>
        <v>0</v>
      </c>
      <c r="P1367" s="35">
        <f>'Data Entry'!I1367</f>
        <v>0</v>
      </c>
      <c r="Q1367" s="35">
        <f>'Data Entry'!J1367</f>
        <v>0</v>
      </c>
      <c r="R1367" s="35">
        <f>'Data Entry'!K1367</f>
        <v>0</v>
      </c>
      <c r="S1367" s="35">
        <f>'Data Entry'!L1367</f>
        <v>0</v>
      </c>
      <c r="T1367" s="35">
        <f t="shared" si="364"/>
        <v>0</v>
      </c>
      <c r="U1367" s="35">
        <f t="shared" si="365"/>
        <v>0</v>
      </c>
      <c r="V1367" s="35" t="e">
        <f t="shared" si="366"/>
        <v>#DIV/0!</v>
      </c>
      <c r="W1367" s="35" t="e">
        <f t="shared" si="367"/>
        <v>#DIV/0!</v>
      </c>
      <c r="X1367" s="35">
        <f t="shared" si="368"/>
        <v>0</v>
      </c>
      <c r="Y1367" s="35">
        <f t="shared" si="369"/>
        <v>0</v>
      </c>
      <c r="Z1367" s="35">
        <f t="shared" si="370"/>
        <v>0</v>
      </c>
      <c r="AA1367" s="35">
        <f t="shared" si="371"/>
        <v>0</v>
      </c>
      <c r="AB1367" s="21">
        <f>'Data Entry'!S1367</f>
        <v>0</v>
      </c>
      <c r="AC1367" s="21">
        <f>'Data Entry'!T1367</f>
        <v>0</v>
      </c>
      <c r="AD1367" s="21">
        <f>'Data Entry'!U1367</f>
        <v>0</v>
      </c>
      <c r="AE1367" s="21">
        <f t="shared" si="372"/>
        <v>0</v>
      </c>
      <c r="AF1367" s="13">
        <f>'Data Entry'!V1367</f>
        <v>0</v>
      </c>
      <c r="AG1367" s="13">
        <f t="shared" si="373"/>
        <v>0</v>
      </c>
      <c r="AH1367" s="13">
        <f>'Data Entry'!W1367</f>
        <v>0</v>
      </c>
      <c r="AI1367" s="13">
        <f>'Data Entry'!X1367</f>
        <v>0</v>
      </c>
      <c r="AJ1367" s="13">
        <f>'Data Entry'!Y1367</f>
        <v>0</v>
      </c>
      <c r="AK1367" s="13">
        <f>'Data Entry'!Z1367</f>
        <v>0</v>
      </c>
    </row>
    <row r="1368" spans="1:37">
      <c r="A1368" s="34">
        <f>'Data Entry'!A1368</f>
        <v>0</v>
      </c>
      <c r="B1368" s="34">
        <f>'Data Entry'!B1368</f>
        <v>0</v>
      </c>
      <c r="C1368" s="20">
        <f>IF('Data Entry'!C1368="red",1,IF('Data Entry'!C1368="blue",2,0))</f>
        <v>0</v>
      </c>
      <c r="D1368" s="22">
        <f>'Data Entry'!D1368</f>
        <v>0</v>
      </c>
      <c r="E1368" s="22">
        <f>'Data Entry'!E1368</f>
        <v>0</v>
      </c>
      <c r="F1368" s="22">
        <f>'Data Entry'!F1368</f>
        <v>0</v>
      </c>
      <c r="G1368" s="22">
        <f>'Data Entry'!G1368</f>
        <v>0</v>
      </c>
      <c r="H1368" s="22">
        <f>'Data Entry'!H1368</f>
        <v>0</v>
      </c>
      <c r="I1368" s="22">
        <f t="shared" si="357"/>
        <v>0</v>
      </c>
      <c r="J1368" s="22">
        <f t="shared" si="358"/>
        <v>0</v>
      </c>
      <c r="K1368" s="22">
        <f t="shared" si="359"/>
        <v>0</v>
      </c>
      <c r="L1368" s="22">
        <f t="shared" si="360"/>
        <v>0</v>
      </c>
      <c r="M1368" s="22">
        <f t="shared" si="361"/>
        <v>0</v>
      </c>
      <c r="N1368" s="22">
        <f t="shared" si="362"/>
        <v>0</v>
      </c>
      <c r="O1368" s="22">
        <f t="shared" si="363"/>
        <v>0</v>
      </c>
      <c r="P1368" s="35">
        <f>'Data Entry'!I1368</f>
        <v>0</v>
      </c>
      <c r="Q1368" s="35">
        <f>'Data Entry'!J1368</f>
        <v>0</v>
      </c>
      <c r="R1368" s="35">
        <f>'Data Entry'!K1368</f>
        <v>0</v>
      </c>
      <c r="S1368" s="35">
        <f>'Data Entry'!L1368</f>
        <v>0</v>
      </c>
      <c r="T1368" s="35">
        <f t="shared" si="364"/>
        <v>0</v>
      </c>
      <c r="U1368" s="35">
        <f t="shared" si="365"/>
        <v>0</v>
      </c>
      <c r="V1368" s="35" t="e">
        <f t="shared" si="366"/>
        <v>#DIV/0!</v>
      </c>
      <c r="W1368" s="35" t="e">
        <f t="shared" si="367"/>
        <v>#DIV/0!</v>
      </c>
      <c r="X1368" s="35">
        <f t="shared" si="368"/>
        <v>0</v>
      </c>
      <c r="Y1368" s="35">
        <f t="shared" si="369"/>
        <v>0</v>
      </c>
      <c r="Z1368" s="35">
        <f t="shared" si="370"/>
        <v>0</v>
      </c>
      <c r="AA1368" s="35">
        <f t="shared" si="371"/>
        <v>0</v>
      </c>
      <c r="AB1368" s="21">
        <f>'Data Entry'!S1368</f>
        <v>0</v>
      </c>
      <c r="AC1368" s="21">
        <f>'Data Entry'!T1368</f>
        <v>0</v>
      </c>
      <c r="AD1368" s="21">
        <f>'Data Entry'!U1368</f>
        <v>0</v>
      </c>
      <c r="AE1368" s="21">
        <f t="shared" si="372"/>
        <v>0</v>
      </c>
      <c r="AF1368" s="13">
        <f>'Data Entry'!V1368</f>
        <v>0</v>
      </c>
      <c r="AG1368" s="13">
        <f t="shared" si="373"/>
        <v>0</v>
      </c>
      <c r="AH1368" s="13">
        <f>'Data Entry'!W1368</f>
        <v>0</v>
      </c>
      <c r="AI1368" s="13">
        <f>'Data Entry'!X1368</f>
        <v>0</v>
      </c>
      <c r="AJ1368" s="13">
        <f>'Data Entry'!Y1368</f>
        <v>0</v>
      </c>
      <c r="AK1368" s="13">
        <f>'Data Entry'!Z1368</f>
        <v>0</v>
      </c>
    </row>
    <row r="1369" spans="1:37">
      <c r="A1369" s="34">
        <f>'Data Entry'!A1369</f>
        <v>0</v>
      </c>
      <c r="B1369" s="34">
        <f>'Data Entry'!B1369</f>
        <v>0</v>
      </c>
      <c r="C1369" s="20">
        <f>IF('Data Entry'!C1369="red",1,IF('Data Entry'!C1369="blue",2,0))</f>
        <v>0</v>
      </c>
      <c r="D1369" s="22">
        <f>'Data Entry'!D1369</f>
        <v>0</v>
      </c>
      <c r="E1369" s="22">
        <f>'Data Entry'!E1369</f>
        <v>0</v>
      </c>
      <c r="F1369" s="22">
        <f>'Data Entry'!F1369</f>
        <v>0</v>
      </c>
      <c r="G1369" s="22">
        <f>'Data Entry'!G1369</f>
        <v>0</v>
      </c>
      <c r="H1369" s="22">
        <f>'Data Entry'!H1369</f>
        <v>0</v>
      </c>
      <c r="I1369" s="22">
        <f t="shared" si="357"/>
        <v>0</v>
      </c>
      <c r="J1369" s="22">
        <f t="shared" si="358"/>
        <v>0</v>
      </c>
      <c r="K1369" s="22">
        <f t="shared" si="359"/>
        <v>0</v>
      </c>
      <c r="L1369" s="22">
        <f t="shared" si="360"/>
        <v>0</v>
      </c>
      <c r="M1369" s="22">
        <f t="shared" si="361"/>
        <v>0</v>
      </c>
      <c r="N1369" s="22">
        <f t="shared" si="362"/>
        <v>0</v>
      </c>
      <c r="O1369" s="22">
        <f t="shared" si="363"/>
        <v>0</v>
      </c>
      <c r="P1369" s="35">
        <f>'Data Entry'!I1369</f>
        <v>0</v>
      </c>
      <c r="Q1369" s="35">
        <f>'Data Entry'!J1369</f>
        <v>0</v>
      </c>
      <c r="R1369" s="35">
        <f>'Data Entry'!K1369</f>
        <v>0</v>
      </c>
      <c r="S1369" s="35">
        <f>'Data Entry'!L1369</f>
        <v>0</v>
      </c>
      <c r="T1369" s="35">
        <f t="shared" si="364"/>
        <v>0</v>
      </c>
      <c r="U1369" s="35">
        <f t="shared" si="365"/>
        <v>0</v>
      </c>
      <c r="V1369" s="35" t="e">
        <f t="shared" si="366"/>
        <v>#DIV/0!</v>
      </c>
      <c r="W1369" s="35" t="e">
        <f t="shared" si="367"/>
        <v>#DIV/0!</v>
      </c>
      <c r="X1369" s="35">
        <f t="shared" si="368"/>
        <v>0</v>
      </c>
      <c r="Y1369" s="35">
        <f t="shared" si="369"/>
        <v>0</v>
      </c>
      <c r="Z1369" s="35">
        <f t="shared" si="370"/>
        <v>0</v>
      </c>
      <c r="AA1369" s="35">
        <f t="shared" si="371"/>
        <v>0</v>
      </c>
      <c r="AB1369" s="21">
        <f>'Data Entry'!S1369</f>
        <v>0</v>
      </c>
      <c r="AC1369" s="21">
        <f>'Data Entry'!T1369</f>
        <v>0</v>
      </c>
      <c r="AD1369" s="21">
        <f>'Data Entry'!U1369</f>
        <v>0</v>
      </c>
      <c r="AE1369" s="21">
        <f t="shared" si="372"/>
        <v>0</v>
      </c>
      <c r="AF1369" s="13">
        <f>'Data Entry'!V1369</f>
        <v>0</v>
      </c>
      <c r="AG1369" s="13">
        <f t="shared" si="373"/>
        <v>0</v>
      </c>
      <c r="AH1369" s="13">
        <f>'Data Entry'!W1369</f>
        <v>0</v>
      </c>
      <c r="AI1369" s="13">
        <f>'Data Entry'!X1369</f>
        <v>0</v>
      </c>
      <c r="AJ1369" s="13">
        <f>'Data Entry'!Y1369</f>
        <v>0</v>
      </c>
      <c r="AK1369" s="13">
        <f>'Data Entry'!Z1369</f>
        <v>0</v>
      </c>
    </row>
    <row r="1370" spans="1:37">
      <c r="A1370" s="34">
        <f>'Data Entry'!A1370</f>
        <v>0</v>
      </c>
      <c r="B1370" s="34">
        <f>'Data Entry'!B1370</f>
        <v>0</v>
      </c>
      <c r="C1370" s="20">
        <f>IF('Data Entry'!C1370="red",1,IF('Data Entry'!C1370="blue",2,0))</f>
        <v>0</v>
      </c>
      <c r="D1370" s="22">
        <f>'Data Entry'!D1370</f>
        <v>0</v>
      </c>
      <c r="E1370" s="22">
        <f>'Data Entry'!E1370</f>
        <v>0</v>
      </c>
      <c r="F1370" s="22">
        <f>'Data Entry'!F1370</f>
        <v>0</v>
      </c>
      <c r="G1370" s="22">
        <f>'Data Entry'!G1370</f>
        <v>0</v>
      </c>
      <c r="H1370" s="22">
        <f>'Data Entry'!H1370</f>
        <v>0</v>
      </c>
      <c r="I1370" s="22">
        <f t="shared" si="357"/>
        <v>0</v>
      </c>
      <c r="J1370" s="22">
        <f t="shared" si="358"/>
        <v>0</v>
      </c>
      <c r="K1370" s="22">
        <f t="shared" si="359"/>
        <v>0</v>
      </c>
      <c r="L1370" s="22">
        <f t="shared" si="360"/>
        <v>0</v>
      </c>
      <c r="M1370" s="22">
        <f t="shared" si="361"/>
        <v>0</v>
      </c>
      <c r="N1370" s="22">
        <f t="shared" si="362"/>
        <v>0</v>
      </c>
      <c r="O1370" s="22">
        <f t="shared" si="363"/>
        <v>0</v>
      </c>
      <c r="P1370" s="35">
        <f>'Data Entry'!I1370</f>
        <v>0</v>
      </c>
      <c r="Q1370" s="35">
        <f>'Data Entry'!J1370</f>
        <v>0</v>
      </c>
      <c r="R1370" s="35">
        <f>'Data Entry'!K1370</f>
        <v>0</v>
      </c>
      <c r="S1370" s="35">
        <f>'Data Entry'!L1370</f>
        <v>0</v>
      </c>
      <c r="T1370" s="35">
        <f t="shared" si="364"/>
        <v>0</v>
      </c>
      <c r="U1370" s="35">
        <f t="shared" si="365"/>
        <v>0</v>
      </c>
      <c r="V1370" s="35" t="e">
        <f t="shared" si="366"/>
        <v>#DIV/0!</v>
      </c>
      <c r="W1370" s="35" t="e">
        <f t="shared" si="367"/>
        <v>#DIV/0!</v>
      </c>
      <c r="X1370" s="35">
        <f t="shared" si="368"/>
        <v>0</v>
      </c>
      <c r="Y1370" s="35">
        <f t="shared" si="369"/>
        <v>0</v>
      </c>
      <c r="Z1370" s="35">
        <f t="shared" si="370"/>
        <v>0</v>
      </c>
      <c r="AA1370" s="35">
        <f t="shared" si="371"/>
        <v>0</v>
      </c>
      <c r="AB1370" s="21">
        <f>'Data Entry'!S1370</f>
        <v>0</v>
      </c>
      <c r="AC1370" s="21">
        <f>'Data Entry'!T1370</f>
        <v>0</v>
      </c>
      <c r="AD1370" s="21">
        <f>'Data Entry'!U1370</f>
        <v>0</v>
      </c>
      <c r="AE1370" s="21">
        <f t="shared" si="372"/>
        <v>0</v>
      </c>
      <c r="AF1370" s="13">
        <f>'Data Entry'!V1370</f>
        <v>0</v>
      </c>
      <c r="AG1370" s="13">
        <f t="shared" si="373"/>
        <v>0</v>
      </c>
      <c r="AH1370" s="13">
        <f>'Data Entry'!W1370</f>
        <v>0</v>
      </c>
      <c r="AI1370" s="13">
        <f>'Data Entry'!X1370</f>
        <v>0</v>
      </c>
      <c r="AJ1370" s="13">
        <f>'Data Entry'!Y1370</f>
        <v>0</v>
      </c>
      <c r="AK1370" s="13">
        <f>'Data Entry'!Z1370</f>
        <v>0</v>
      </c>
    </row>
    <row r="1371" spans="1:37">
      <c r="A1371" s="34">
        <f>'Data Entry'!A1371</f>
        <v>0</v>
      </c>
      <c r="B1371" s="34">
        <f>'Data Entry'!B1371</f>
        <v>0</v>
      </c>
      <c r="C1371" s="20">
        <f>IF('Data Entry'!C1371="red",1,IF('Data Entry'!C1371="blue",2,0))</f>
        <v>0</v>
      </c>
      <c r="D1371" s="22">
        <f>'Data Entry'!D1371</f>
        <v>0</v>
      </c>
      <c r="E1371" s="22">
        <f>'Data Entry'!E1371</f>
        <v>0</v>
      </c>
      <c r="F1371" s="22">
        <f>'Data Entry'!F1371</f>
        <v>0</v>
      </c>
      <c r="G1371" s="22">
        <f>'Data Entry'!G1371</f>
        <v>0</v>
      </c>
      <c r="H1371" s="22">
        <f>'Data Entry'!H1371</f>
        <v>0</v>
      </c>
      <c r="I1371" s="22">
        <f t="shared" si="357"/>
        <v>0</v>
      </c>
      <c r="J1371" s="22">
        <f t="shared" si="358"/>
        <v>0</v>
      </c>
      <c r="K1371" s="22">
        <f t="shared" si="359"/>
        <v>0</v>
      </c>
      <c r="L1371" s="22">
        <f t="shared" si="360"/>
        <v>0</v>
      </c>
      <c r="M1371" s="22">
        <f t="shared" si="361"/>
        <v>0</v>
      </c>
      <c r="N1371" s="22">
        <f t="shared" si="362"/>
        <v>0</v>
      </c>
      <c r="O1371" s="22">
        <f t="shared" si="363"/>
        <v>0</v>
      </c>
      <c r="P1371" s="35">
        <f>'Data Entry'!I1371</f>
        <v>0</v>
      </c>
      <c r="Q1371" s="35">
        <f>'Data Entry'!J1371</f>
        <v>0</v>
      </c>
      <c r="R1371" s="35">
        <f>'Data Entry'!K1371</f>
        <v>0</v>
      </c>
      <c r="S1371" s="35">
        <f>'Data Entry'!L1371</f>
        <v>0</v>
      </c>
      <c r="T1371" s="35">
        <f t="shared" si="364"/>
        <v>0</v>
      </c>
      <c r="U1371" s="35">
        <f t="shared" si="365"/>
        <v>0</v>
      </c>
      <c r="V1371" s="35" t="e">
        <f t="shared" si="366"/>
        <v>#DIV/0!</v>
      </c>
      <c r="W1371" s="35" t="e">
        <f t="shared" si="367"/>
        <v>#DIV/0!</v>
      </c>
      <c r="X1371" s="35">
        <f t="shared" si="368"/>
        <v>0</v>
      </c>
      <c r="Y1371" s="35">
        <f t="shared" si="369"/>
        <v>0</v>
      </c>
      <c r="Z1371" s="35">
        <f t="shared" si="370"/>
        <v>0</v>
      </c>
      <c r="AA1371" s="35">
        <f t="shared" si="371"/>
        <v>0</v>
      </c>
      <c r="AB1371" s="21">
        <f>'Data Entry'!S1371</f>
        <v>0</v>
      </c>
      <c r="AC1371" s="21">
        <f>'Data Entry'!T1371</f>
        <v>0</v>
      </c>
      <c r="AD1371" s="21">
        <f>'Data Entry'!U1371</f>
        <v>0</v>
      </c>
      <c r="AE1371" s="21">
        <f t="shared" si="372"/>
        <v>0</v>
      </c>
      <c r="AF1371" s="13">
        <f>'Data Entry'!V1371</f>
        <v>0</v>
      </c>
      <c r="AG1371" s="13">
        <f t="shared" si="373"/>
        <v>0</v>
      </c>
      <c r="AH1371" s="13">
        <f>'Data Entry'!W1371</f>
        <v>0</v>
      </c>
      <c r="AI1371" s="13">
        <f>'Data Entry'!X1371</f>
        <v>0</v>
      </c>
      <c r="AJ1371" s="13">
        <f>'Data Entry'!Y1371</f>
        <v>0</v>
      </c>
      <c r="AK1371" s="13">
        <f>'Data Entry'!Z1371</f>
        <v>0</v>
      </c>
    </row>
    <row r="1372" spans="1:37">
      <c r="A1372" s="34">
        <f>'Data Entry'!A1372</f>
        <v>0</v>
      </c>
      <c r="B1372" s="34">
        <f>'Data Entry'!B1372</f>
        <v>0</v>
      </c>
      <c r="C1372" s="20">
        <f>IF('Data Entry'!C1372="red",1,IF('Data Entry'!C1372="blue",2,0))</f>
        <v>0</v>
      </c>
      <c r="D1372" s="22">
        <f>'Data Entry'!D1372</f>
        <v>0</v>
      </c>
      <c r="E1372" s="22">
        <f>'Data Entry'!E1372</f>
        <v>0</v>
      </c>
      <c r="F1372" s="22">
        <f>'Data Entry'!F1372</f>
        <v>0</v>
      </c>
      <c r="G1372" s="22">
        <f>'Data Entry'!G1372</f>
        <v>0</v>
      </c>
      <c r="H1372" s="22">
        <f>'Data Entry'!H1372</f>
        <v>0</v>
      </c>
      <c r="I1372" s="22">
        <f t="shared" si="357"/>
        <v>0</v>
      </c>
      <c r="J1372" s="22">
        <f t="shared" si="358"/>
        <v>0</v>
      </c>
      <c r="K1372" s="22">
        <f t="shared" si="359"/>
        <v>0</v>
      </c>
      <c r="L1372" s="22">
        <f t="shared" si="360"/>
        <v>0</v>
      </c>
      <c r="M1372" s="22">
        <f t="shared" si="361"/>
        <v>0</v>
      </c>
      <c r="N1372" s="22">
        <f t="shared" si="362"/>
        <v>0</v>
      </c>
      <c r="O1372" s="22">
        <f t="shared" si="363"/>
        <v>0</v>
      </c>
      <c r="P1372" s="35">
        <f>'Data Entry'!I1372</f>
        <v>0</v>
      </c>
      <c r="Q1372" s="35">
        <f>'Data Entry'!J1372</f>
        <v>0</v>
      </c>
      <c r="R1372" s="35">
        <f>'Data Entry'!K1372</f>
        <v>0</v>
      </c>
      <c r="S1372" s="35">
        <f>'Data Entry'!L1372</f>
        <v>0</v>
      </c>
      <c r="T1372" s="35">
        <f t="shared" si="364"/>
        <v>0</v>
      </c>
      <c r="U1372" s="35">
        <f t="shared" si="365"/>
        <v>0</v>
      </c>
      <c r="V1372" s="35" t="e">
        <f t="shared" si="366"/>
        <v>#DIV/0!</v>
      </c>
      <c r="W1372" s="35" t="e">
        <f t="shared" si="367"/>
        <v>#DIV/0!</v>
      </c>
      <c r="X1372" s="35">
        <f t="shared" si="368"/>
        <v>0</v>
      </c>
      <c r="Y1372" s="35">
        <f t="shared" si="369"/>
        <v>0</v>
      </c>
      <c r="Z1372" s="35">
        <f t="shared" si="370"/>
        <v>0</v>
      </c>
      <c r="AA1372" s="35">
        <f t="shared" si="371"/>
        <v>0</v>
      </c>
      <c r="AB1372" s="21">
        <f>'Data Entry'!S1372</f>
        <v>0</v>
      </c>
      <c r="AC1372" s="21">
        <f>'Data Entry'!T1372</f>
        <v>0</v>
      </c>
      <c r="AD1372" s="21">
        <f>'Data Entry'!U1372</f>
        <v>0</v>
      </c>
      <c r="AE1372" s="21">
        <f t="shared" si="372"/>
        <v>0</v>
      </c>
      <c r="AF1372" s="13">
        <f>'Data Entry'!V1372</f>
        <v>0</v>
      </c>
      <c r="AG1372" s="13">
        <f t="shared" si="373"/>
        <v>0</v>
      </c>
      <c r="AH1372" s="13">
        <f>'Data Entry'!W1372</f>
        <v>0</v>
      </c>
      <c r="AI1372" s="13">
        <f>'Data Entry'!X1372</f>
        <v>0</v>
      </c>
      <c r="AJ1372" s="13">
        <f>'Data Entry'!Y1372</f>
        <v>0</v>
      </c>
      <c r="AK1372" s="13">
        <f>'Data Entry'!Z1372</f>
        <v>0</v>
      </c>
    </row>
    <row r="1373" spans="1:37">
      <c r="A1373" s="34">
        <f>'Data Entry'!A1373</f>
        <v>0</v>
      </c>
      <c r="B1373" s="34">
        <f>'Data Entry'!B1373</f>
        <v>0</v>
      </c>
      <c r="C1373" s="20">
        <f>IF('Data Entry'!C1373="red",1,IF('Data Entry'!C1373="blue",2,0))</f>
        <v>0</v>
      </c>
      <c r="D1373" s="22">
        <f>'Data Entry'!D1373</f>
        <v>0</v>
      </c>
      <c r="E1373" s="22">
        <f>'Data Entry'!E1373</f>
        <v>0</v>
      </c>
      <c r="F1373" s="22">
        <f>'Data Entry'!F1373</f>
        <v>0</v>
      </c>
      <c r="G1373" s="22">
        <f>'Data Entry'!G1373</f>
        <v>0</v>
      </c>
      <c r="H1373" s="22">
        <f>'Data Entry'!H1373</f>
        <v>0</v>
      </c>
      <c r="I1373" s="22">
        <f t="shared" si="357"/>
        <v>0</v>
      </c>
      <c r="J1373" s="22">
        <f t="shared" si="358"/>
        <v>0</v>
      </c>
      <c r="K1373" s="22">
        <f t="shared" si="359"/>
        <v>0</v>
      </c>
      <c r="L1373" s="22">
        <f t="shared" si="360"/>
        <v>0</v>
      </c>
      <c r="M1373" s="22">
        <f t="shared" si="361"/>
        <v>0</v>
      </c>
      <c r="N1373" s="22">
        <f t="shared" si="362"/>
        <v>0</v>
      </c>
      <c r="O1373" s="22">
        <f t="shared" si="363"/>
        <v>0</v>
      </c>
      <c r="P1373" s="35">
        <f>'Data Entry'!I1373</f>
        <v>0</v>
      </c>
      <c r="Q1373" s="35">
        <f>'Data Entry'!J1373</f>
        <v>0</v>
      </c>
      <c r="R1373" s="35">
        <f>'Data Entry'!K1373</f>
        <v>0</v>
      </c>
      <c r="S1373" s="35">
        <f>'Data Entry'!L1373</f>
        <v>0</v>
      </c>
      <c r="T1373" s="35">
        <f t="shared" si="364"/>
        <v>0</v>
      </c>
      <c r="U1373" s="35">
        <f t="shared" si="365"/>
        <v>0</v>
      </c>
      <c r="V1373" s="35" t="e">
        <f t="shared" si="366"/>
        <v>#DIV/0!</v>
      </c>
      <c r="W1373" s="35" t="e">
        <f t="shared" si="367"/>
        <v>#DIV/0!</v>
      </c>
      <c r="X1373" s="35">
        <f t="shared" si="368"/>
        <v>0</v>
      </c>
      <c r="Y1373" s="35">
        <f t="shared" si="369"/>
        <v>0</v>
      </c>
      <c r="Z1373" s="35">
        <f t="shared" si="370"/>
        <v>0</v>
      </c>
      <c r="AA1373" s="35">
        <f t="shared" si="371"/>
        <v>0</v>
      </c>
      <c r="AB1373" s="21">
        <f>'Data Entry'!S1373</f>
        <v>0</v>
      </c>
      <c r="AC1373" s="21">
        <f>'Data Entry'!T1373</f>
        <v>0</v>
      </c>
      <c r="AD1373" s="21">
        <f>'Data Entry'!U1373</f>
        <v>0</v>
      </c>
      <c r="AE1373" s="21">
        <f t="shared" si="372"/>
        <v>0</v>
      </c>
      <c r="AF1373" s="13">
        <f>'Data Entry'!V1373</f>
        <v>0</v>
      </c>
      <c r="AG1373" s="13">
        <f t="shared" si="373"/>
        <v>0</v>
      </c>
      <c r="AH1373" s="13">
        <f>'Data Entry'!W1373</f>
        <v>0</v>
      </c>
      <c r="AI1373" s="13">
        <f>'Data Entry'!X1373</f>
        <v>0</v>
      </c>
      <c r="AJ1373" s="13">
        <f>'Data Entry'!Y1373</f>
        <v>0</v>
      </c>
      <c r="AK1373" s="13">
        <f>'Data Entry'!Z1373</f>
        <v>0</v>
      </c>
    </row>
    <row r="1374" spans="1:37">
      <c r="A1374" s="34">
        <f>'Data Entry'!A1374</f>
        <v>0</v>
      </c>
      <c r="B1374" s="34">
        <f>'Data Entry'!B1374</f>
        <v>0</v>
      </c>
      <c r="C1374" s="20">
        <f>IF('Data Entry'!C1374="red",1,IF('Data Entry'!C1374="blue",2,0))</f>
        <v>0</v>
      </c>
      <c r="D1374" s="22">
        <f>'Data Entry'!D1374</f>
        <v>0</v>
      </c>
      <c r="E1374" s="22">
        <f>'Data Entry'!E1374</f>
        <v>0</v>
      </c>
      <c r="F1374" s="22">
        <f>'Data Entry'!F1374</f>
        <v>0</v>
      </c>
      <c r="G1374" s="22">
        <f>'Data Entry'!G1374</f>
        <v>0</v>
      </c>
      <c r="H1374" s="22">
        <f>'Data Entry'!H1374</f>
        <v>0</v>
      </c>
      <c r="I1374" s="22">
        <f t="shared" si="357"/>
        <v>0</v>
      </c>
      <c r="J1374" s="22">
        <f t="shared" si="358"/>
        <v>0</v>
      </c>
      <c r="K1374" s="22">
        <f t="shared" si="359"/>
        <v>0</v>
      </c>
      <c r="L1374" s="22">
        <f t="shared" si="360"/>
        <v>0</v>
      </c>
      <c r="M1374" s="22">
        <f t="shared" si="361"/>
        <v>0</v>
      </c>
      <c r="N1374" s="22">
        <f t="shared" si="362"/>
        <v>0</v>
      </c>
      <c r="O1374" s="22">
        <f t="shared" si="363"/>
        <v>0</v>
      </c>
      <c r="P1374" s="35">
        <f>'Data Entry'!I1374</f>
        <v>0</v>
      </c>
      <c r="Q1374" s="35">
        <f>'Data Entry'!J1374</f>
        <v>0</v>
      </c>
      <c r="R1374" s="35">
        <f>'Data Entry'!K1374</f>
        <v>0</v>
      </c>
      <c r="S1374" s="35">
        <f>'Data Entry'!L1374</f>
        <v>0</v>
      </c>
      <c r="T1374" s="35">
        <f t="shared" si="364"/>
        <v>0</v>
      </c>
      <c r="U1374" s="35">
        <f t="shared" si="365"/>
        <v>0</v>
      </c>
      <c r="V1374" s="35" t="e">
        <f t="shared" si="366"/>
        <v>#DIV/0!</v>
      </c>
      <c r="W1374" s="35" t="e">
        <f t="shared" si="367"/>
        <v>#DIV/0!</v>
      </c>
      <c r="X1374" s="35">
        <f t="shared" si="368"/>
        <v>0</v>
      </c>
      <c r="Y1374" s="35">
        <f t="shared" si="369"/>
        <v>0</v>
      </c>
      <c r="Z1374" s="35">
        <f t="shared" si="370"/>
        <v>0</v>
      </c>
      <c r="AA1374" s="35">
        <f t="shared" si="371"/>
        <v>0</v>
      </c>
      <c r="AB1374" s="21">
        <f>'Data Entry'!S1374</f>
        <v>0</v>
      </c>
      <c r="AC1374" s="21">
        <f>'Data Entry'!T1374</f>
        <v>0</v>
      </c>
      <c r="AD1374" s="21">
        <f>'Data Entry'!U1374</f>
        <v>0</v>
      </c>
      <c r="AE1374" s="21">
        <f t="shared" si="372"/>
        <v>0</v>
      </c>
      <c r="AF1374" s="13">
        <f>'Data Entry'!V1374</f>
        <v>0</v>
      </c>
      <c r="AG1374" s="13">
        <f t="shared" si="373"/>
        <v>0</v>
      </c>
      <c r="AH1374" s="13">
        <f>'Data Entry'!W1374</f>
        <v>0</v>
      </c>
      <c r="AI1374" s="13">
        <f>'Data Entry'!X1374</f>
        <v>0</v>
      </c>
      <c r="AJ1374" s="13">
        <f>'Data Entry'!Y1374</f>
        <v>0</v>
      </c>
      <c r="AK1374" s="13">
        <f>'Data Entry'!Z1374</f>
        <v>0</v>
      </c>
    </row>
    <row r="1375" spans="1:37">
      <c r="A1375" s="34">
        <f>'Data Entry'!A1375</f>
        <v>0</v>
      </c>
      <c r="B1375" s="34">
        <f>'Data Entry'!B1375</f>
        <v>0</v>
      </c>
      <c r="C1375" s="20">
        <f>IF('Data Entry'!C1375="red",1,IF('Data Entry'!C1375="blue",2,0))</f>
        <v>0</v>
      </c>
      <c r="D1375" s="22">
        <f>'Data Entry'!D1375</f>
        <v>0</v>
      </c>
      <c r="E1375" s="22">
        <f>'Data Entry'!E1375</f>
        <v>0</v>
      </c>
      <c r="F1375" s="22">
        <f>'Data Entry'!F1375</f>
        <v>0</v>
      </c>
      <c r="G1375" s="22">
        <f>'Data Entry'!G1375</f>
        <v>0</v>
      </c>
      <c r="H1375" s="22">
        <f>'Data Entry'!H1375</f>
        <v>0</v>
      </c>
      <c r="I1375" s="22">
        <f t="shared" si="357"/>
        <v>0</v>
      </c>
      <c r="J1375" s="22">
        <f t="shared" si="358"/>
        <v>0</v>
      </c>
      <c r="K1375" s="22">
        <f t="shared" si="359"/>
        <v>0</v>
      </c>
      <c r="L1375" s="22">
        <f t="shared" si="360"/>
        <v>0</v>
      </c>
      <c r="M1375" s="22">
        <f t="shared" si="361"/>
        <v>0</v>
      </c>
      <c r="N1375" s="22">
        <f t="shared" si="362"/>
        <v>0</v>
      </c>
      <c r="O1375" s="22">
        <f t="shared" si="363"/>
        <v>0</v>
      </c>
      <c r="P1375" s="35">
        <f>'Data Entry'!I1375</f>
        <v>0</v>
      </c>
      <c r="Q1375" s="35">
        <f>'Data Entry'!J1375</f>
        <v>0</v>
      </c>
      <c r="R1375" s="35">
        <f>'Data Entry'!K1375</f>
        <v>0</v>
      </c>
      <c r="S1375" s="35">
        <f>'Data Entry'!L1375</f>
        <v>0</v>
      </c>
      <c r="T1375" s="35">
        <f t="shared" si="364"/>
        <v>0</v>
      </c>
      <c r="U1375" s="35">
        <f t="shared" si="365"/>
        <v>0</v>
      </c>
      <c r="V1375" s="35" t="e">
        <f t="shared" si="366"/>
        <v>#DIV/0!</v>
      </c>
      <c r="W1375" s="35" t="e">
        <f t="shared" si="367"/>
        <v>#DIV/0!</v>
      </c>
      <c r="X1375" s="35">
        <f t="shared" si="368"/>
        <v>0</v>
      </c>
      <c r="Y1375" s="35">
        <f t="shared" si="369"/>
        <v>0</v>
      </c>
      <c r="Z1375" s="35">
        <f t="shared" si="370"/>
        <v>0</v>
      </c>
      <c r="AA1375" s="35">
        <f t="shared" si="371"/>
        <v>0</v>
      </c>
      <c r="AB1375" s="21">
        <f>'Data Entry'!S1375</f>
        <v>0</v>
      </c>
      <c r="AC1375" s="21">
        <f>'Data Entry'!T1375</f>
        <v>0</v>
      </c>
      <c r="AD1375" s="21">
        <f>'Data Entry'!U1375</f>
        <v>0</v>
      </c>
      <c r="AE1375" s="21">
        <f t="shared" si="372"/>
        <v>0</v>
      </c>
      <c r="AF1375" s="13">
        <f>'Data Entry'!V1375</f>
        <v>0</v>
      </c>
      <c r="AG1375" s="13">
        <f t="shared" si="373"/>
        <v>0</v>
      </c>
      <c r="AH1375" s="13">
        <f>'Data Entry'!W1375</f>
        <v>0</v>
      </c>
      <c r="AI1375" s="13">
        <f>'Data Entry'!X1375</f>
        <v>0</v>
      </c>
      <c r="AJ1375" s="13">
        <f>'Data Entry'!Y1375</f>
        <v>0</v>
      </c>
      <c r="AK1375" s="13">
        <f>'Data Entry'!Z1375</f>
        <v>0</v>
      </c>
    </row>
    <row r="1376" spans="1:37">
      <c r="A1376" s="34">
        <f>'Data Entry'!A1376</f>
        <v>0</v>
      </c>
      <c r="B1376" s="34">
        <f>'Data Entry'!B1376</f>
        <v>0</v>
      </c>
      <c r="C1376" s="20">
        <f>IF('Data Entry'!C1376="red",1,IF('Data Entry'!C1376="blue",2,0))</f>
        <v>0</v>
      </c>
      <c r="D1376" s="22">
        <f>'Data Entry'!D1376</f>
        <v>0</v>
      </c>
      <c r="E1376" s="22">
        <f>'Data Entry'!E1376</f>
        <v>0</v>
      </c>
      <c r="F1376" s="22">
        <f>'Data Entry'!F1376</f>
        <v>0</v>
      </c>
      <c r="G1376" s="22">
        <f>'Data Entry'!G1376</f>
        <v>0</v>
      </c>
      <c r="H1376" s="22">
        <f>'Data Entry'!H1376</f>
        <v>0</v>
      </c>
      <c r="I1376" s="22">
        <f t="shared" si="357"/>
        <v>0</v>
      </c>
      <c r="J1376" s="22">
        <f t="shared" si="358"/>
        <v>0</v>
      </c>
      <c r="K1376" s="22">
        <f t="shared" si="359"/>
        <v>0</v>
      </c>
      <c r="L1376" s="22">
        <f t="shared" si="360"/>
        <v>0</v>
      </c>
      <c r="M1376" s="22">
        <f t="shared" si="361"/>
        <v>0</v>
      </c>
      <c r="N1376" s="22">
        <f t="shared" si="362"/>
        <v>0</v>
      </c>
      <c r="O1376" s="22">
        <f t="shared" si="363"/>
        <v>0</v>
      </c>
      <c r="P1376" s="35">
        <f>'Data Entry'!I1376</f>
        <v>0</v>
      </c>
      <c r="Q1376" s="35">
        <f>'Data Entry'!J1376</f>
        <v>0</v>
      </c>
      <c r="R1376" s="35">
        <f>'Data Entry'!K1376</f>
        <v>0</v>
      </c>
      <c r="S1376" s="35">
        <f>'Data Entry'!L1376</f>
        <v>0</v>
      </c>
      <c r="T1376" s="35">
        <f t="shared" si="364"/>
        <v>0</v>
      </c>
      <c r="U1376" s="35">
        <f t="shared" si="365"/>
        <v>0</v>
      </c>
      <c r="V1376" s="35" t="e">
        <f t="shared" si="366"/>
        <v>#DIV/0!</v>
      </c>
      <c r="W1376" s="35" t="e">
        <f t="shared" si="367"/>
        <v>#DIV/0!</v>
      </c>
      <c r="X1376" s="35">
        <f t="shared" si="368"/>
        <v>0</v>
      </c>
      <c r="Y1376" s="35">
        <f t="shared" si="369"/>
        <v>0</v>
      </c>
      <c r="Z1376" s="35">
        <f t="shared" si="370"/>
        <v>0</v>
      </c>
      <c r="AA1376" s="35">
        <f t="shared" si="371"/>
        <v>0</v>
      </c>
      <c r="AB1376" s="21">
        <f>'Data Entry'!S1376</f>
        <v>0</v>
      </c>
      <c r="AC1376" s="21">
        <f>'Data Entry'!T1376</f>
        <v>0</v>
      </c>
      <c r="AD1376" s="21">
        <f>'Data Entry'!U1376</f>
        <v>0</v>
      </c>
      <c r="AE1376" s="21">
        <f t="shared" si="372"/>
        <v>0</v>
      </c>
      <c r="AF1376" s="13">
        <f>'Data Entry'!V1376</f>
        <v>0</v>
      </c>
      <c r="AG1376" s="13">
        <f t="shared" si="373"/>
        <v>0</v>
      </c>
      <c r="AH1376" s="13">
        <f>'Data Entry'!W1376</f>
        <v>0</v>
      </c>
      <c r="AI1376" s="13">
        <f>'Data Entry'!X1376</f>
        <v>0</v>
      </c>
      <c r="AJ1376" s="13">
        <f>'Data Entry'!Y1376</f>
        <v>0</v>
      </c>
      <c r="AK1376" s="13">
        <f>'Data Entry'!Z1376</f>
        <v>0</v>
      </c>
    </row>
    <row r="1377" spans="1:37">
      <c r="A1377" s="34">
        <f>'Data Entry'!A1377</f>
        <v>0</v>
      </c>
      <c r="B1377" s="34">
        <f>'Data Entry'!B1377</f>
        <v>0</v>
      </c>
      <c r="C1377" s="20">
        <f>IF('Data Entry'!C1377="red",1,IF('Data Entry'!C1377="blue",2,0))</f>
        <v>0</v>
      </c>
      <c r="D1377" s="22">
        <f>'Data Entry'!D1377</f>
        <v>0</v>
      </c>
      <c r="E1377" s="22">
        <f>'Data Entry'!E1377</f>
        <v>0</v>
      </c>
      <c r="F1377" s="22">
        <f>'Data Entry'!F1377</f>
        <v>0</v>
      </c>
      <c r="G1377" s="22">
        <f>'Data Entry'!G1377</f>
        <v>0</v>
      </c>
      <c r="H1377" s="22">
        <f>'Data Entry'!H1377</f>
        <v>0</v>
      </c>
      <c r="I1377" s="22">
        <f t="shared" si="357"/>
        <v>0</v>
      </c>
      <c r="J1377" s="22">
        <f t="shared" si="358"/>
        <v>0</v>
      </c>
      <c r="K1377" s="22">
        <f t="shared" si="359"/>
        <v>0</v>
      </c>
      <c r="L1377" s="22">
        <f t="shared" si="360"/>
        <v>0</v>
      </c>
      <c r="M1377" s="22">
        <f t="shared" si="361"/>
        <v>0</v>
      </c>
      <c r="N1377" s="22">
        <f t="shared" si="362"/>
        <v>0</v>
      </c>
      <c r="O1377" s="22">
        <f t="shared" si="363"/>
        <v>0</v>
      </c>
      <c r="P1377" s="35">
        <f>'Data Entry'!I1377</f>
        <v>0</v>
      </c>
      <c r="Q1377" s="35">
        <f>'Data Entry'!J1377</f>
        <v>0</v>
      </c>
      <c r="R1377" s="35">
        <f>'Data Entry'!K1377</f>
        <v>0</v>
      </c>
      <c r="S1377" s="35">
        <f>'Data Entry'!L1377</f>
        <v>0</v>
      </c>
      <c r="T1377" s="35">
        <f t="shared" si="364"/>
        <v>0</v>
      </c>
      <c r="U1377" s="35">
        <f t="shared" si="365"/>
        <v>0</v>
      </c>
      <c r="V1377" s="35" t="e">
        <f t="shared" si="366"/>
        <v>#DIV/0!</v>
      </c>
      <c r="W1377" s="35" t="e">
        <f t="shared" si="367"/>
        <v>#DIV/0!</v>
      </c>
      <c r="X1377" s="35">
        <f t="shared" si="368"/>
        <v>0</v>
      </c>
      <c r="Y1377" s="35">
        <f t="shared" si="369"/>
        <v>0</v>
      </c>
      <c r="Z1377" s="35">
        <f t="shared" si="370"/>
        <v>0</v>
      </c>
      <c r="AA1377" s="35">
        <f t="shared" si="371"/>
        <v>0</v>
      </c>
      <c r="AB1377" s="21">
        <f>'Data Entry'!S1377</f>
        <v>0</v>
      </c>
      <c r="AC1377" s="21">
        <f>'Data Entry'!T1377</f>
        <v>0</v>
      </c>
      <c r="AD1377" s="21">
        <f>'Data Entry'!U1377</f>
        <v>0</v>
      </c>
      <c r="AE1377" s="21">
        <f t="shared" si="372"/>
        <v>0</v>
      </c>
      <c r="AF1377" s="13">
        <f>'Data Entry'!V1377</f>
        <v>0</v>
      </c>
      <c r="AG1377" s="13">
        <f t="shared" si="373"/>
        <v>0</v>
      </c>
      <c r="AH1377" s="13">
        <f>'Data Entry'!W1377</f>
        <v>0</v>
      </c>
      <c r="AI1377" s="13">
        <f>'Data Entry'!X1377</f>
        <v>0</v>
      </c>
      <c r="AJ1377" s="13">
        <f>'Data Entry'!Y1377</f>
        <v>0</v>
      </c>
      <c r="AK1377" s="13">
        <f>'Data Entry'!Z1377</f>
        <v>0</v>
      </c>
    </row>
    <row r="1378" spans="1:37">
      <c r="A1378" s="34">
        <f>'Data Entry'!A1378</f>
        <v>0</v>
      </c>
      <c r="B1378" s="34">
        <f>'Data Entry'!B1378</f>
        <v>0</v>
      </c>
      <c r="C1378" s="20">
        <f>IF('Data Entry'!C1378="red",1,IF('Data Entry'!C1378="blue",2,0))</f>
        <v>0</v>
      </c>
      <c r="D1378" s="22">
        <f>'Data Entry'!D1378</f>
        <v>0</v>
      </c>
      <c r="E1378" s="22">
        <f>'Data Entry'!E1378</f>
        <v>0</v>
      </c>
      <c r="F1378" s="22">
        <f>'Data Entry'!F1378</f>
        <v>0</v>
      </c>
      <c r="G1378" s="22">
        <f>'Data Entry'!G1378</f>
        <v>0</v>
      </c>
      <c r="H1378" s="22">
        <f>'Data Entry'!H1378</f>
        <v>0</v>
      </c>
      <c r="I1378" s="22">
        <f t="shared" si="357"/>
        <v>0</v>
      </c>
      <c r="J1378" s="22">
        <f t="shared" si="358"/>
        <v>0</v>
      </c>
      <c r="K1378" s="22">
        <f t="shared" si="359"/>
        <v>0</v>
      </c>
      <c r="L1378" s="22">
        <f t="shared" si="360"/>
        <v>0</v>
      </c>
      <c r="M1378" s="22">
        <f t="shared" si="361"/>
        <v>0</v>
      </c>
      <c r="N1378" s="22">
        <f t="shared" si="362"/>
        <v>0</v>
      </c>
      <c r="O1378" s="22">
        <f t="shared" si="363"/>
        <v>0</v>
      </c>
      <c r="P1378" s="35">
        <f>'Data Entry'!I1378</f>
        <v>0</v>
      </c>
      <c r="Q1378" s="35">
        <f>'Data Entry'!J1378</f>
        <v>0</v>
      </c>
      <c r="R1378" s="35">
        <f>'Data Entry'!K1378</f>
        <v>0</v>
      </c>
      <c r="S1378" s="35">
        <f>'Data Entry'!L1378</f>
        <v>0</v>
      </c>
      <c r="T1378" s="35">
        <f t="shared" si="364"/>
        <v>0</v>
      </c>
      <c r="U1378" s="35">
        <f t="shared" si="365"/>
        <v>0</v>
      </c>
      <c r="V1378" s="35" t="e">
        <f t="shared" si="366"/>
        <v>#DIV/0!</v>
      </c>
      <c r="W1378" s="35" t="e">
        <f t="shared" si="367"/>
        <v>#DIV/0!</v>
      </c>
      <c r="X1378" s="35">
        <f t="shared" si="368"/>
        <v>0</v>
      </c>
      <c r="Y1378" s="35">
        <f t="shared" si="369"/>
        <v>0</v>
      </c>
      <c r="Z1378" s="35">
        <f t="shared" si="370"/>
        <v>0</v>
      </c>
      <c r="AA1378" s="35">
        <f t="shared" si="371"/>
        <v>0</v>
      </c>
      <c r="AB1378" s="21">
        <f>'Data Entry'!S1378</f>
        <v>0</v>
      </c>
      <c r="AC1378" s="21">
        <f>'Data Entry'!T1378</f>
        <v>0</v>
      </c>
      <c r="AD1378" s="21">
        <f>'Data Entry'!U1378</f>
        <v>0</v>
      </c>
      <c r="AE1378" s="21">
        <f t="shared" si="372"/>
        <v>0</v>
      </c>
      <c r="AF1378" s="13">
        <f>'Data Entry'!V1378</f>
        <v>0</v>
      </c>
      <c r="AG1378" s="13">
        <f t="shared" si="373"/>
        <v>0</v>
      </c>
      <c r="AH1378" s="13">
        <f>'Data Entry'!W1378</f>
        <v>0</v>
      </c>
      <c r="AI1378" s="13">
        <f>'Data Entry'!X1378</f>
        <v>0</v>
      </c>
      <c r="AJ1378" s="13">
        <f>'Data Entry'!Y1378</f>
        <v>0</v>
      </c>
      <c r="AK1378" s="13">
        <f>'Data Entry'!Z1378</f>
        <v>0</v>
      </c>
    </row>
    <row r="1379" spans="1:37">
      <c r="A1379" s="34">
        <f>'Data Entry'!A1379</f>
        <v>0</v>
      </c>
      <c r="B1379" s="34">
        <f>'Data Entry'!B1379</f>
        <v>0</v>
      </c>
      <c r="C1379" s="20">
        <f>IF('Data Entry'!C1379="red",1,IF('Data Entry'!C1379="blue",2,0))</f>
        <v>0</v>
      </c>
      <c r="D1379" s="22">
        <f>'Data Entry'!D1379</f>
        <v>0</v>
      </c>
      <c r="E1379" s="22">
        <f>'Data Entry'!E1379</f>
        <v>0</v>
      </c>
      <c r="F1379" s="22">
        <f>'Data Entry'!F1379</f>
        <v>0</v>
      </c>
      <c r="G1379" s="22">
        <f>'Data Entry'!G1379</f>
        <v>0</v>
      </c>
      <c r="H1379" s="22">
        <f>'Data Entry'!H1379</f>
        <v>0</v>
      </c>
      <c r="I1379" s="22">
        <f t="shared" si="357"/>
        <v>0</v>
      </c>
      <c r="J1379" s="22">
        <f t="shared" si="358"/>
        <v>0</v>
      </c>
      <c r="K1379" s="22">
        <f t="shared" si="359"/>
        <v>0</v>
      </c>
      <c r="L1379" s="22">
        <f t="shared" si="360"/>
        <v>0</v>
      </c>
      <c r="M1379" s="22">
        <f t="shared" si="361"/>
        <v>0</v>
      </c>
      <c r="N1379" s="22">
        <f t="shared" si="362"/>
        <v>0</v>
      </c>
      <c r="O1379" s="22">
        <f t="shared" si="363"/>
        <v>0</v>
      </c>
      <c r="P1379" s="35">
        <f>'Data Entry'!I1379</f>
        <v>0</v>
      </c>
      <c r="Q1379" s="35">
        <f>'Data Entry'!J1379</f>
        <v>0</v>
      </c>
      <c r="R1379" s="35">
        <f>'Data Entry'!K1379</f>
        <v>0</v>
      </c>
      <c r="S1379" s="35">
        <f>'Data Entry'!L1379</f>
        <v>0</v>
      </c>
      <c r="T1379" s="35">
        <f t="shared" si="364"/>
        <v>0</v>
      </c>
      <c r="U1379" s="35">
        <f t="shared" si="365"/>
        <v>0</v>
      </c>
      <c r="V1379" s="35" t="e">
        <f t="shared" si="366"/>
        <v>#DIV/0!</v>
      </c>
      <c r="W1379" s="35" t="e">
        <f t="shared" si="367"/>
        <v>#DIV/0!</v>
      </c>
      <c r="X1379" s="35">
        <f t="shared" si="368"/>
        <v>0</v>
      </c>
      <c r="Y1379" s="35">
        <f t="shared" si="369"/>
        <v>0</v>
      </c>
      <c r="Z1379" s="35">
        <f t="shared" si="370"/>
        <v>0</v>
      </c>
      <c r="AA1379" s="35">
        <f t="shared" si="371"/>
        <v>0</v>
      </c>
      <c r="AB1379" s="21">
        <f>'Data Entry'!S1379</f>
        <v>0</v>
      </c>
      <c r="AC1379" s="21">
        <f>'Data Entry'!T1379</f>
        <v>0</v>
      </c>
      <c r="AD1379" s="21">
        <f>'Data Entry'!U1379</f>
        <v>0</v>
      </c>
      <c r="AE1379" s="21">
        <f t="shared" si="372"/>
        <v>0</v>
      </c>
      <c r="AF1379" s="13">
        <f>'Data Entry'!V1379</f>
        <v>0</v>
      </c>
      <c r="AG1379" s="13">
        <f t="shared" si="373"/>
        <v>0</v>
      </c>
      <c r="AH1379" s="13">
        <f>'Data Entry'!W1379</f>
        <v>0</v>
      </c>
      <c r="AI1379" s="13">
        <f>'Data Entry'!X1379</f>
        <v>0</v>
      </c>
      <c r="AJ1379" s="13">
        <f>'Data Entry'!Y1379</f>
        <v>0</v>
      </c>
      <c r="AK1379" s="13">
        <f>'Data Entry'!Z1379</f>
        <v>0</v>
      </c>
    </row>
    <row r="1380" spans="1:37">
      <c r="A1380" s="34">
        <f>'Data Entry'!A1380</f>
        <v>0</v>
      </c>
      <c r="B1380" s="34">
        <f>'Data Entry'!B1380</f>
        <v>0</v>
      </c>
      <c r="C1380" s="20">
        <f>IF('Data Entry'!C1380="red",1,IF('Data Entry'!C1380="blue",2,0))</f>
        <v>0</v>
      </c>
      <c r="D1380" s="22">
        <f>'Data Entry'!D1380</f>
        <v>0</v>
      </c>
      <c r="E1380" s="22">
        <f>'Data Entry'!E1380</f>
        <v>0</v>
      </c>
      <c r="F1380" s="22">
        <f>'Data Entry'!F1380</f>
        <v>0</v>
      </c>
      <c r="G1380" s="22">
        <f>'Data Entry'!G1380</f>
        <v>0</v>
      </c>
      <c r="H1380" s="22">
        <f>'Data Entry'!H1380</f>
        <v>0</v>
      </c>
      <c r="I1380" s="22">
        <f t="shared" si="357"/>
        <v>0</v>
      </c>
      <c r="J1380" s="22">
        <f t="shared" si="358"/>
        <v>0</v>
      </c>
      <c r="K1380" s="22">
        <f t="shared" si="359"/>
        <v>0</v>
      </c>
      <c r="L1380" s="22">
        <f t="shared" si="360"/>
        <v>0</v>
      </c>
      <c r="M1380" s="22">
        <f t="shared" si="361"/>
        <v>0</v>
      </c>
      <c r="N1380" s="22">
        <f t="shared" si="362"/>
        <v>0</v>
      </c>
      <c r="O1380" s="22">
        <f t="shared" si="363"/>
        <v>0</v>
      </c>
      <c r="P1380" s="35">
        <f>'Data Entry'!I1380</f>
        <v>0</v>
      </c>
      <c r="Q1380" s="35">
        <f>'Data Entry'!J1380</f>
        <v>0</v>
      </c>
      <c r="R1380" s="35">
        <f>'Data Entry'!K1380</f>
        <v>0</v>
      </c>
      <c r="S1380" s="35">
        <f>'Data Entry'!L1380</f>
        <v>0</v>
      </c>
      <c r="T1380" s="35">
        <f t="shared" si="364"/>
        <v>0</v>
      </c>
      <c r="U1380" s="35">
        <f t="shared" si="365"/>
        <v>0</v>
      </c>
      <c r="V1380" s="35" t="e">
        <f t="shared" si="366"/>
        <v>#DIV/0!</v>
      </c>
      <c r="W1380" s="35" t="e">
        <f t="shared" si="367"/>
        <v>#DIV/0!</v>
      </c>
      <c r="X1380" s="35">
        <f t="shared" si="368"/>
        <v>0</v>
      </c>
      <c r="Y1380" s="35">
        <f t="shared" si="369"/>
        <v>0</v>
      </c>
      <c r="Z1380" s="35">
        <f t="shared" si="370"/>
        <v>0</v>
      </c>
      <c r="AA1380" s="35">
        <f t="shared" si="371"/>
        <v>0</v>
      </c>
      <c r="AB1380" s="21">
        <f>'Data Entry'!S1380</f>
        <v>0</v>
      </c>
      <c r="AC1380" s="21">
        <f>'Data Entry'!T1380</f>
        <v>0</v>
      </c>
      <c r="AD1380" s="21">
        <f>'Data Entry'!U1380</f>
        <v>0</v>
      </c>
      <c r="AE1380" s="21">
        <f t="shared" si="372"/>
        <v>0</v>
      </c>
      <c r="AF1380" s="13">
        <f>'Data Entry'!V1380</f>
        <v>0</v>
      </c>
      <c r="AG1380" s="13">
        <f t="shared" si="373"/>
        <v>0</v>
      </c>
      <c r="AH1380" s="13">
        <f>'Data Entry'!W1380</f>
        <v>0</v>
      </c>
      <c r="AI1380" s="13">
        <f>'Data Entry'!X1380</f>
        <v>0</v>
      </c>
      <c r="AJ1380" s="13">
        <f>'Data Entry'!Y1380</f>
        <v>0</v>
      </c>
      <c r="AK1380" s="13">
        <f>'Data Entry'!Z1380</f>
        <v>0</v>
      </c>
    </row>
    <row r="1381" spans="1:37">
      <c r="A1381" s="34">
        <f>'Data Entry'!A1381</f>
        <v>0</v>
      </c>
      <c r="B1381" s="34">
        <f>'Data Entry'!B1381</f>
        <v>0</v>
      </c>
      <c r="C1381" s="20">
        <f>IF('Data Entry'!C1381="red",1,IF('Data Entry'!C1381="blue",2,0))</f>
        <v>0</v>
      </c>
      <c r="D1381" s="22">
        <f>'Data Entry'!D1381</f>
        <v>0</v>
      </c>
      <c r="E1381" s="22">
        <f>'Data Entry'!E1381</f>
        <v>0</v>
      </c>
      <c r="F1381" s="22">
        <f>'Data Entry'!F1381</f>
        <v>0</v>
      </c>
      <c r="G1381" s="22">
        <f>'Data Entry'!G1381</f>
        <v>0</v>
      </c>
      <c r="H1381" s="22">
        <f>'Data Entry'!H1381</f>
        <v>0</v>
      </c>
      <c r="I1381" s="22">
        <f t="shared" si="357"/>
        <v>0</v>
      </c>
      <c r="J1381" s="22">
        <f t="shared" si="358"/>
        <v>0</v>
      </c>
      <c r="K1381" s="22">
        <f t="shared" si="359"/>
        <v>0</v>
      </c>
      <c r="L1381" s="22">
        <f t="shared" si="360"/>
        <v>0</v>
      </c>
      <c r="M1381" s="22">
        <f t="shared" si="361"/>
        <v>0</v>
      </c>
      <c r="N1381" s="22">
        <f t="shared" si="362"/>
        <v>0</v>
      </c>
      <c r="O1381" s="22">
        <f t="shared" si="363"/>
        <v>0</v>
      </c>
      <c r="P1381" s="35">
        <f>'Data Entry'!I1381</f>
        <v>0</v>
      </c>
      <c r="Q1381" s="35">
        <f>'Data Entry'!J1381</f>
        <v>0</v>
      </c>
      <c r="R1381" s="35">
        <f>'Data Entry'!K1381</f>
        <v>0</v>
      </c>
      <c r="S1381" s="35">
        <f>'Data Entry'!L1381</f>
        <v>0</v>
      </c>
      <c r="T1381" s="35">
        <f t="shared" si="364"/>
        <v>0</v>
      </c>
      <c r="U1381" s="35">
        <f t="shared" si="365"/>
        <v>0</v>
      </c>
      <c r="V1381" s="35" t="e">
        <f t="shared" si="366"/>
        <v>#DIV/0!</v>
      </c>
      <c r="W1381" s="35" t="e">
        <f t="shared" si="367"/>
        <v>#DIV/0!</v>
      </c>
      <c r="X1381" s="35">
        <f t="shared" si="368"/>
        <v>0</v>
      </c>
      <c r="Y1381" s="35">
        <f t="shared" si="369"/>
        <v>0</v>
      </c>
      <c r="Z1381" s="35">
        <f t="shared" si="370"/>
        <v>0</v>
      </c>
      <c r="AA1381" s="35">
        <f t="shared" si="371"/>
        <v>0</v>
      </c>
      <c r="AB1381" s="21">
        <f>'Data Entry'!S1381</f>
        <v>0</v>
      </c>
      <c r="AC1381" s="21">
        <f>'Data Entry'!T1381</f>
        <v>0</v>
      </c>
      <c r="AD1381" s="21">
        <f>'Data Entry'!U1381</f>
        <v>0</v>
      </c>
      <c r="AE1381" s="21">
        <f t="shared" si="372"/>
        <v>0</v>
      </c>
      <c r="AF1381" s="13">
        <f>'Data Entry'!V1381</f>
        <v>0</v>
      </c>
      <c r="AG1381" s="13">
        <f t="shared" si="373"/>
        <v>0</v>
      </c>
      <c r="AH1381" s="13">
        <f>'Data Entry'!W1381</f>
        <v>0</v>
      </c>
      <c r="AI1381" s="13">
        <f>'Data Entry'!X1381</f>
        <v>0</v>
      </c>
      <c r="AJ1381" s="13">
        <f>'Data Entry'!Y1381</f>
        <v>0</v>
      </c>
      <c r="AK1381" s="13">
        <f>'Data Entry'!Z1381</f>
        <v>0</v>
      </c>
    </row>
    <row r="1382" spans="1:37">
      <c r="A1382" s="34">
        <f>'Data Entry'!A1382</f>
        <v>0</v>
      </c>
      <c r="B1382" s="34">
        <f>'Data Entry'!B1382</f>
        <v>0</v>
      </c>
      <c r="C1382" s="20">
        <f>IF('Data Entry'!C1382="red",1,IF('Data Entry'!C1382="blue",2,0))</f>
        <v>0</v>
      </c>
      <c r="D1382" s="22">
        <f>'Data Entry'!D1382</f>
        <v>0</v>
      </c>
      <c r="E1382" s="22">
        <f>'Data Entry'!E1382</f>
        <v>0</v>
      </c>
      <c r="F1382" s="22">
        <f>'Data Entry'!F1382</f>
        <v>0</v>
      </c>
      <c r="G1382" s="22">
        <f>'Data Entry'!G1382</f>
        <v>0</v>
      </c>
      <c r="H1382" s="22">
        <f>'Data Entry'!H1382</f>
        <v>0</v>
      </c>
      <c r="I1382" s="22">
        <f t="shared" si="357"/>
        <v>0</v>
      </c>
      <c r="J1382" s="22">
        <f t="shared" si="358"/>
        <v>0</v>
      </c>
      <c r="K1382" s="22">
        <f t="shared" si="359"/>
        <v>0</v>
      </c>
      <c r="L1382" s="22">
        <f t="shared" si="360"/>
        <v>0</v>
      </c>
      <c r="M1382" s="22">
        <f t="shared" si="361"/>
        <v>0</v>
      </c>
      <c r="N1382" s="22">
        <f t="shared" si="362"/>
        <v>0</v>
      </c>
      <c r="O1382" s="22">
        <f t="shared" si="363"/>
        <v>0</v>
      </c>
      <c r="P1382" s="35">
        <f>'Data Entry'!I1382</f>
        <v>0</v>
      </c>
      <c r="Q1382" s="35">
        <f>'Data Entry'!J1382</f>
        <v>0</v>
      </c>
      <c r="R1382" s="35">
        <f>'Data Entry'!K1382</f>
        <v>0</v>
      </c>
      <c r="S1382" s="35">
        <f>'Data Entry'!L1382</f>
        <v>0</v>
      </c>
      <c r="T1382" s="35">
        <f t="shared" si="364"/>
        <v>0</v>
      </c>
      <c r="U1382" s="35">
        <f t="shared" si="365"/>
        <v>0</v>
      </c>
      <c r="V1382" s="35" t="e">
        <f t="shared" si="366"/>
        <v>#DIV/0!</v>
      </c>
      <c r="W1382" s="35" t="e">
        <f t="shared" si="367"/>
        <v>#DIV/0!</v>
      </c>
      <c r="X1382" s="35">
        <f t="shared" si="368"/>
        <v>0</v>
      </c>
      <c r="Y1382" s="35">
        <f t="shared" si="369"/>
        <v>0</v>
      </c>
      <c r="Z1382" s="35">
        <f t="shared" si="370"/>
        <v>0</v>
      </c>
      <c r="AA1382" s="35">
        <f t="shared" si="371"/>
        <v>0</v>
      </c>
      <c r="AB1382" s="21">
        <f>'Data Entry'!S1382</f>
        <v>0</v>
      </c>
      <c r="AC1382" s="21">
        <f>'Data Entry'!T1382</f>
        <v>0</v>
      </c>
      <c r="AD1382" s="21">
        <f>'Data Entry'!U1382</f>
        <v>0</v>
      </c>
      <c r="AE1382" s="21">
        <f t="shared" si="372"/>
        <v>0</v>
      </c>
      <c r="AF1382" s="13">
        <f>'Data Entry'!V1382</f>
        <v>0</v>
      </c>
      <c r="AG1382" s="13">
        <f t="shared" si="373"/>
        <v>0</v>
      </c>
      <c r="AH1382" s="13">
        <f>'Data Entry'!W1382</f>
        <v>0</v>
      </c>
      <c r="AI1382" s="13">
        <f>'Data Entry'!X1382</f>
        <v>0</v>
      </c>
      <c r="AJ1382" s="13">
        <f>'Data Entry'!Y1382</f>
        <v>0</v>
      </c>
      <c r="AK1382" s="13">
        <f>'Data Entry'!Z1382</f>
        <v>0</v>
      </c>
    </row>
    <row r="1383" spans="1:37">
      <c r="A1383" s="34">
        <f>'Data Entry'!A1383</f>
        <v>0</v>
      </c>
      <c r="B1383" s="34">
        <f>'Data Entry'!B1383</f>
        <v>0</v>
      </c>
      <c r="C1383" s="20">
        <f>IF('Data Entry'!C1383="red",1,IF('Data Entry'!C1383="blue",2,0))</f>
        <v>0</v>
      </c>
      <c r="D1383" s="22">
        <f>'Data Entry'!D1383</f>
        <v>0</v>
      </c>
      <c r="E1383" s="22">
        <f>'Data Entry'!E1383</f>
        <v>0</v>
      </c>
      <c r="F1383" s="22">
        <f>'Data Entry'!F1383</f>
        <v>0</v>
      </c>
      <c r="G1383" s="22">
        <f>'Data Entry'!G1383</f>
        <v>0</v>
      </c>
      <c r="H1383" s="22">
        <f>'Data Entry'!H1383</f>
        <v>0</v>
      </c>
      <c r="I1383" s="22">
        <f t="shared" si="357"/>
        <v>0</v>
      </c>
      <c r="J1383" s="22">
        <f t="shared" si="358"/>
        <v>0</v>
      </c>
      <c r="K1383" s="22">
        <f t="shared" si="359"/>
        <v>0</v>
      </c>
      <c r="L1383" s="22">
        <f t="shared" si="360"/>
        <v>0</v>
      </c>
      <c r="M1383" s="22">
        <f t="shared" si="361"/>
        <v>0</v>
      </c>
      <c r="N1383" s="22">
        <f t="shared" si="362"/>
        <v>0</v>
      </c>
      <c r="O1383" s="22">
        <f t="shared" si="363"/>
        <v>0</v>
      </c>
      <c r="P1383" s="35">
        <f>'Data Entry'!I1383</f>
        <v>0</v>
      </c>
      <c r="Q1383" s="35">
        <f>'Data Entry'!J1383</f>
        <v>0</v>
      </c>
      <c r="R1383" s="35">
        <f>'Data Entry'!K1383</f>
        <v>0</v>
      </c>
      <c r="S1383" s="35">
        <f>'Data Entry'!L1383</f>
        <v>0</v>
      </c>
      <c r="T1383" s="35">
        <f t="shared" si="364"/>
        <v>0</v>
      </c>
      <c r="U1383" s="35">
        <f t="shared" si="365"/>
        <v>0</v>
      </c>
      <c r="V1383" s="35" t="e">
        <f t="shared" si="366"/>
        <v>#DIV/0!</v>
      </c>
      <c r="W1383" s="35" t="e">
        <f t="shared" si="367"/>
        <v>#DIV/0!</v>
      </c>
      <c r="X1383" s="35">
        <f t="shared" si="368"/>
        <v>0</v>
      </c>
      <c r="Y1383" s="35">
        <f t="shared" si="369"/>
        <v>0</v>
      </c>
      <c r="Z1383" s="35">
        <f t="shared" si="370"/>
        <v>0</v>
      </c>
      <c r="AA1383" s="35">
        <f t="shared" si="371"/>
        <v>0</v>
      </c>
      <c r="AB1383" s="21">
        <f>'Data Entry'!S1383</f>
        <v>0</v>
      </c>
      <c r="AC1383" s="21">
        <f>'Data Entry'!T1383</f>
        <v>0</v>
      </c>
      <c r="AD1383" s="21">
        <f>'Data Entry'!U1383</f>
        <v>0</v>
      </c>
      <c r="AE1383" s="21">
        <f t="shared" si="372"/>
        <v>0</v>
      </c>
      <c r="AF1383" s="13">
        <f>'Data Entry'!V1383</f>
        <v>0</v>
      </c>
      <c r="AG1383" s="13">
        <f t="shared" si="373"/>
        <v>0</v>
      </c>
      <c r="AH1383" s="13">
        <f>'Data Entry'!W1383</f>
        <v>0</v>
      </c>
      <c r="AI1383" s="13">
        <f>'Data Entry'!X1383</f>
        <v>0</v>
      </c>
      <c r="AJ1383" s="13">
        <f>'Data Entry'!Y1383</f>
        <v>0</v>
      </c>
      <c r="AK1383" s="13">
        <f>'Data Entry'!Z1383</f>
        <v>0</v>
      </c>
    </row>
    <row r="1384" spans="1:37">
      <c r="A1384" s="34">
        <f>'Data Entry'!A1384</f>
        <v>0</v>
      </c>
      <c r="B1384" s="34">
        <f>'Data Entry'!B1384</f>
        <v>0</v>
      </c>
      <c r="C1384" s="20">
        <f>IF('Data Entry'!C1384="red",1,IF('Data Entry'!C1384="blue",2,0))</f>
        <v>0</v>
      </c>
      <c r="D1384" s="22">
        <f>'Data Entry'!D1384</f>
        <v>0</v>
      </c>
      <c r="E1384" s="22">
        <f>'Data Entry'!E1384</f>
        <v>0</v>
      </c>
      <c r="F1384" s="22">
        <f>'Data Entry'!F1384</f>
        <v>0</v>
      </c>
      <c r="G1384" s="22">
        <f>'Data Entry'!G1384</f>
        <v>0</v>
      </c>
      <c r="H1384" s="22">
        <f>'Data Entry'!H1384</f>
        <v>0</v>
      </c>
      <c r="I1384" s="22">
        <f t="shared" si="357"/>
        <v>0</v>
      </c>
      <c r="J1384" s="22">
        <f t="shared" si="358"/>
        <v>0</v>
      </c>
      <c r="K1384" s="22">
        <f t="shared" si="359"/>
        <v>0</v>
      </c>
      <c r="L1384" s="22">
        <f t="shared" si="360"/>
        <v>0</v>
      </c>
      <c r="M1384" s="22">
        <f t="shared" si="361"/>
        <v>0</v>
      </c>
      <c r="N1384" s="22">
        <f t="shared" si="362"/>
        <v>0</v>
      </c>
      <c r="O1384" s="22">
        <f t="shared" si="363"/>
        <v>0</v>
      </c>
      <c r="P1384" s="35">
        <f>'Data Entry'!I1384</f>
        <v>0</v>
      </c>
      <c r="Q1384" s="35">
        <f>'Data Entry'!J1384</f>
        <v>0</v>
      </c>
      <c r="R1384" s="35">
        <f>'Data Entry'!K1384</f>
        <v>0</v>
      </c>
      <c r="S1384" s="35">
        <f>'Data Entry'!L1384</f>
        <v>0</v>
      </c>
      <c r="T1384" s="35">
        <f t="shared" si="364"/>
        <v>0</v>
      </c>
      <c r="U1384" s="35">
        <f t="shared" si="365"/>
        <v>0</v>
      </c>
      <c r="V1384" s="35" t="e">
        <f t="shared" si="366"/>
        <v>#DIV/0!</v>
      </c>
      <c r="W1384" s="35" t="e">
        <f t="shared" si="367"/>
        <v>#DIV/0!</v>
      </c>
      <c r="X1384" s="35">
        <f t="shared" si="368"/>
        <v>0</v>
      </c>
      <c r="Y1384" s="35">
        <f t="shared" si="369"/>
        <v>0</v>
      </c>
      <c r="Z1384" s="35">
        <f t="shared" si="370"/>
        <v>0</v>
      </c>
      <c r="AA1384" s="35">
        <f t="shared" si="371"/>
        <v>0</v>
      </c>
      <c r="AB1384" s="21">
        <f>'Data Entry'!S1384</f>
        <v>0</v>
      </c>
      <c r="AC1384" s="21">
        <f>'Data Entry'!T1384</f>
        <v>0</v>
      </c>
      <c r="AD1384" s="21">
        <f>'Data Entry'!U1384</f>
        <v>0</v>
      </c>
      <c r="AE1384" s="21">
        <f t="shared" si="372"/>
        <v>0</v>
      </c>
      <c r="AF1384" s="13">
        <f>'Data Entry'!V1384</f>
        <v>0</v>
      </c>
      <c r="AG1384" s="13">
        <f t="shared" si="373"/>
        <v>0</v>
      </c>
      <c r="AH1384" s="13">
        <f>'Data Entry'!W1384</f>
        <v>0</v>
      </c>
      <c r="AI1384" s="13">
        <f>'Data Entry'!X1384</f>
        <v>0</v>
      </c>
      <c r="AJ1384" s="13">
        <f>'Data Entry'!Y1384</f>
        <v>0</v>
      </c>
      <c r="AK1384" s="13">
        <f>'Data Entry'!Z1384</f>
        <v>0</v>
      </c>
    </row>
    <row r="1385" spans="1:37">
      <c r="A1385" s="34">
        <f>'Data Entry'!A1385</f>
        <v>0</v>
      </c>
      <c r="B1385" s="34">
        <f>'Data Entry'!B1385</f>
        <v>0</v>
      </c>
      <c r="C1385" s="20">
        <f>IF('Data Entry'!C1385="red",1,IF('Data Entry'!C1385="blue",2,0))</f>
        <v>0</v>
      </c>
      <c r="D1385" s="22">
        <f>'Data Entry'!D1385</f>
        <v>0</v>
      </c>
      <c r="E1385" s="22">
        <f>'Data Entry'!E1385</f>
        <v>0</v>
      </c>
      <c r="F1385" s="22">
        <f>'Data Entry'!F1385</f>
        <v>0</v>
      </c>
      <c r="G1385" s="22">
        <f>'Data Entry'!G1385</f>
        <v>0</v>
      </c>
      <c r="H1385" s="22">
        <f>'Data Entry'!H1385</f>
        <v>0</v>
      </c>
      <c r="I1385" s="22">
        <f t="shared" ref="I1385:I1448" si="374">E1385+F1385</f>
        <v>0</v>
      </c>
      <c r="J1385" s="22">
        <f t="shared" ref="J1385:J1448" si="375">G1385+H1385</f>
        <v>0</v>
      </c>
      <c r="K1385" s="22">
        <f t="shared" ref="K1385:K1448" si="376">IF(D1385=1,2,0)</f>
        <v>0</v>
      </c>
      <c r="L1385" s="22">
        <f t="shared" ref="L1385:L1448" si="377">E1385*2</f>
        <v>0</v>
      </c>
      <c r="M1385" s="22">
        <f t="shared" ref="M1385:M1448" si="378">G1385*4</f>
        <v>0</v>
      </c>
      <c r="N1385" s="22">
        <f t="shared" ref="N1385:N1448" si="379">I1385+J1385</f>
        <v>0</v>
      </c>
      <c r="O1385" s="22">
        <f t="shared" ref="O1385:O1448" si="380">SUM(K1385:M1385)</f>
        <v>0</v>
      </c>
      <c r="P1385" s="35">
        <f>'Data Entry'!I1385</f>
        <v>0</v>
      </c>
      <c r="Q1385" s="35">
        <f>'Data Entry'!J1385</f>
        <v>0</v>
      </c>
      <c r="R1385" s="35">
        <f>'Data Entry'!K1385</f>
        <v>0</v>
      </c>
      <c r="S1385" s="35">
        <f>'Data Entry'!L1385</f>
        <v>0</v>
      </c>
      <c r="T1385" s="35">
        <f t="shared" ref="T1385:T1448" si="381">P1385+Q1385</f>
        <v>0</v>
      </c>
      <c r="U1385" s="35">
        <f t="shared" ref="U1385:U1448" si="382">R1385+S1385</f>
        <v>0</v>
      </c>
      <c r="V1385" s="35" t="e">
        <f t="shared" ref="V1385:V1448" si="383">P1385/T1385</f>
        <v>#DIV/0!</v>
      </c>
      <c r="W1385" s="35" t="e">
        <f t="shared" ref="W1385:W1448" si="384">R1385/U1385</f>
        <v>#DIV/0!</v>
      </c>
      <c r="X1385" s="35">
        <f t="shared" ref="X1385:X1448" si="385">(T1385+U1385)/2</f>
        <v>0</v>
      </c>
      <c r="Y1385" s="35">
        <f t="shared" ref="Y1385:Y1448" si="386">P1385</f>
        <v>0</v>
      </c>
      <c r="Z1385" s="35">
        <f t="shared" ref="Z1385:Z1448" si="387">R1385*2</f>
        <v>0</v>
      </c>
      <c r="AA1385" s="35">
        <f t="shared" ref="AA1385:AA1448" si="388">Y1385+Z1385</f>
        <v>0</v>
      </c>
      <c r="AB1385" s="21">
        <f>'Data Entry'!S1385</f>
        <v>0</v>
      </c>
      <c r="AC1385" s="21">
        <f>'Data Entry'!T1385</f>
        <v>0</v>
      </c>
      <c r="AD1385" s="21">
        <f>'Data Entry'!U1385</f>
        <v>0</v>
      </c>
      <c r="AE1385" s="21">
        <f t="shared" ref="AE1385:AE1448" si="389">IF(AC1385=4,15,IF(AC1385=3,10,IF(AC1385=2,6,IF(AC1385=1,4,0))))</f>
        <v>0</v>
      </c>
      <c r="AF1385" s="13">
        <f>'Data Entry'!V1385</f>
        <v>0</v>
      </c>
      <c r="AG1385" s="13">
        <f t="shared" ref="AG1385:AG1448" si="390">AF1385/3</f>
        <v>0</v>
      </c>
      <c r="AH1385" s="13">
        <f>'Data Entry'!W1385</f>
        <v>0</v>
      </c>
      <c r="AI1385" s="13">
        <f>'Data Entry'!X1385</f>
        <v>0</v>
      </c>
      <c r="AJ1385" s="13">
        <f>'Data Entry'!Y1385</f>
        <v>0</v>
      </c>
      <c r="AK1385" s="13">
        <f>'Data Entry'!Z1385</f>
        <v>0</v>
      </c>
    </row>
    <row r="1386" spans="1:37">
      <c r="A1386" s="34">
        <f>'Data Entry'!A1386</f>
        <v>0</v>
      </c>
      <c r="B1386" s="34">
        <f>'Data Entry'!B1386</f>
        <v>0</v>
      </c>
      <c r="C1386" s="20">
        <f>IF('Data Entry'!C1386="red",1,IF('Data Entry'!C1386="blue",2,0))</f>
        <v>0</v>
      </c>
      <c r="D1386" s="22">
        <f>'Data Entry'!D1386</f>
        <v>0</v>
      </c>
      <c r="E1386" s="22">
        <f>'Data Entry'!E1386</f>
        <v>0</v>
      </c>
      <c r="F1386" s="22">
        <f>'Data Entry'!F1386</f>
        <v>0</v>
      </c>
      <c r="G1386" s="22">
        <f>'Data Entry'!G1386</f>
        <v>0</v>
      </c>
      <c r="H1386" s="22">
        <f>'Data Entry'!H1386</f>
        <v>0</v>
      </c>
      <c r="I1386" s="22">
        <f t="shared" si="374"/>
        <v>0</v>
      </c>
      <c r="J1386" s="22">
        <f t="shared" si="375"/>
        <v>0</v>
      </c>
      <c r="K1386" s="22">
        <f t="shared" si="376"/>
        <v>0</v>
      </c>
      <c r="L1386" s="22">
        <f t="shared" si="377"/>
        <v>0</v>
      </c>
      <c r="M1386" s="22">
        <f t="shared" si="378"/>
        <v>0</v>
      </c>
      <c r="N1386" s="22">
        <f t="shared" si="379"/>
        <v>0</v>
      </c>
      <c r="O1386" s="22">
        <f t="shared" si="380"/>
        <v>0</v>
      </c>
      <c r="P1386" s="35">
        <f>'Data Entry'!I1386</f>
        <v>0</v>
      </c>
      <c r="Q1386" s="35">
        <f>'Data Entry'!J1386</f>
        <v>0</v>
      </c>
      <c r="R1386" s="35">
        <f>'Data Entry'!K1386</f>
        <v>0</v>
      </c>
      <c r="S1386" s="35">
        <f>'Data Entry'!L1386</f>
        <v>0</v>
      </c>
      <c r="T1386" s="35">
        <f t="shared" si="381"/>
        <v>0</v>
      </c>
      <c r="U1386" s="35">
        <f t="shared" si="382"/>
        <v>0</v>
      </c>
      <c r="V1386" s="35" t="e">
        <f t="shared" si="383"/>
        <v>#DIV/0!</v>
      </c>
      <c r="W1386" s="35" t="e">
        <f t="shared" si="384"/>
        <v>#DIV/0!</v>
      </c>
      <c r="X1386" s="35">
        <f t="shared" si="385"/>
        <v>0</v>
      </c>
      <c r="Y1386" s="35">
        <f t="shared" si="386"/>
        <v>0</v>
      </c>
      <c r="Z1386" s="35">
        <f t="shared" si="387"/>
        <v>0</v>
      </c>
      <c r="AA1386" s="35">
        <f t="shared" si="388"/>
        <v>0</v>
      </c>
      <c r="AB1386" s="21">
        <f>'Data Entry'!S1386</f>
        <v>0</v>
      </c>
      <c r="AC1386" s="21">
        <f>'Data Entry'!T1386</f>
        <v>0</v>
      </c>
      <c r="AD1386" s="21">
        <f>'Data Entry'!U1386</f>
        <v>0</v>
      </c>
      <c r="AE1386" s="21">
        <f t="shared" si="389"/>
        <v>0</v>
      </c>
      <c r="AF1386" s="13">
        <f>'Data Entry'!V1386</f>
        <v>0</v>
      </c>
      <c r="AG1386" s="13">
        <f t="shared" si="390"/>
        <v>0</v>
      </c>
      <c r="AH1386" s="13">
        <f>'Data Entry'!W1386</f>
        <v>0</v>
      </c>
      <c r="AI1386" s="13">
        <f>'Data Entry'!X1386</f>
        <v>0</v>
      </c>
      <c r="AJ1386" s="13">
        <f>'Data Entry'!Y1386</f>
        <v>0</v>
      </c>
      <c r="AK1386" s="13">
        <f>'Data Entry'!Z1386</f>
        <v>0</v>
      </c>
    </row>
    <row r="1387" spans="1:37">
      <c r="A1387" s="34">
        <f>'Data Entry'!A1387</f>
        <v>0</v>
      </c>
      <c r="B1387" s="34">
        <f>'Data Entry'!B1387</f>
        <v>0</v>
      </c>
      <c r="C1387" s="20">
        <f>IF('Data Entry'!C1387="red",1,IF('Data Entry'!C1387="blue",2,0))</f>
        <v>0</v>
      </c>
      <c r="D1387" s="22">
        <f>'Data Entry'!D1387</f>
        <v>0</v>
      </c>
      <c r="E1387" s="22">
        <f>'Data Entry'!E1387</f>
        <v>0</v>
      </c>
      <c r="F1387" s="22">
        <f>'Data Entry'!F1387</f>
        <v>0</v>
      </c>
      <c r="G1387" s="22">
        <f>'Data Entry'!G1387</f>
        <v>0</v>
      </c>
      <c r="H1387" s="22">
        <f>'Data Entry'!H1387</f>
        <v>0</v>
      </c>
      <c r="I1387" s="22">
        <f t="shared" si="374"/>
        <v>0</v>
      </c>
      <c r="J1387" s="22">
        <f t="shared" si="375"/>
        <v>0</v>
      </c>
      <c r="K1387" s="22">
        <f t="shared" si="376"/>
        <v>0</v>
      </c>
      <c r="L1387" s="22">
        <f t="shared" si="377"/>
        <v>0</v>
      </c>
      <c r="M1387" s="22">
        <f t="shared" si="378"/>
        <v>0</v>
      </c>
      <c r="N1387" s="22">
        <f t="shared" si="379"/>
        <v>0</v>
      </c>
      <c r="O1387" s="22">
        <f t="shared" si="380"/>
        <v>0</v>
      </c>
      <c r="P1387" s="35">
        <f>'Data Entry'!I1387</f>
        <v>0</v>
      </c>
      <c r="Q1387" s="35">
        <f>'Data Entry'!J1387</f>
        <v>0</v>
      </c>
      <c r="R1387" s="35">
        <f>'Data Entry'!K1387</f>
        <v>0</v>
      </c>
      <c r="S1387" s="35">
        <f>'Data Entry'!L1387</f>
        <v>0</v>
      </c>
      <c r="T1387" s="35">
        <f t="shared" si="381"/>
        <v>0</v>
      </c>
      <c r="U1387" s="35">
        <f t="shared" si="382"/>
        <v>0</v>
      </c>
      <c r="V1387" s="35" t="e">
        <f t="shared" si="383"/>
        <v>#DIV/0!</v>
      </c>
      <c r="W1387" s="35" t="e">
        <f t="shared" si="384"/>
        <v>#DIV/0!</v>
      </c>
      <c r="X1387" s="35">
        <f t="shared" si="385"/>
        <v>0</v>
      </c>
      <c r="Y1387" s="35">
        <f t="shared" si="386"/>
        <v>0</v>
      </c>
      <c r="Z1387" s="35">
        <f t="shared" si="387"/>
        <v>0</v>
      </c>
      <c r="AA1387" s="35">
        <f t="shared" si="388"/>
        <v>0</v>
      </c>
      <c r="AB1387" s="21">
        <f>'Data Entry'!S1387</f>
        <v>0</v>
      </c>
      <c r="AC1387" s="21">
        <f>'Data Entry'!T1387</f>
        <v>0</v>
      </c>
      <c r="AD1387" s="21">
        <f>'Data Entry'!U1387</f>
        <v>0</v>
      </c>
      <c r="AE1387" s="21">
        <f t="shared" si="389"/>
        <v>0</v>
      </c>
      <c r="AF1387" s="13">
        <f>'Data Entry'!V1387</f>
        <v>0</v>
      </c>
      <c r="AG1387" s="13">
        <f t="shared" si="390"/>
        <v>0</v>
      </c>
      <c r="AH1387" s="13">
        <f>'Data Entry'!W1387</f>
        <v>0</v>
      </c>
      <c r="AI1387" s="13">
        <f>'Data Entry'!X1387</f>
        <v>0</v>
      </c>
      <c r="AJ1387" s="13">
        <f>'Data Entry'!Y1387</f>
        <v>0</v>
      </c>
      <c r="AK1387" s="13">
        <f>'Data Entry'!Z1387</f>
        <v>0</v>
      </c>
    </row>
    <row r="1388" spans="1:37">
      <c r="A1388" s="34">
        <f>'Data Entry'!A1388</f>
        <v>0</v>
      </c>
      <c r="B1388" s="34">
        <f>'Data Entry'!B1388</f>
        <v>0</v>
      </c>
      <c r="C1388" s="20">
        <f>IF('Data Entry'!C1388="red",1,IF('Data Entry'!C1388="blue",2,0))</f>
        <v>0</v>
      </c>
      <c r="D1388" s="22">
        <f>'Data Entry'!D1388</f>
        <v>0</v>
      </c>
      <c r="E1388" s="22">
        <f>'Data Entry'!E1388</f>
        <v>0</v>
      </c>
      <c r="F1388" s="22">
        <f>'Data Entry'!F1388</f>
        <v>0</v>
      </c>
      <c r="G1388" s="22">
        <f>'Data Entry'!G1388</f>
        <v>0</v>
      </c>
      <c r="H1388" s="22">
        <f>'Data Entry'!H1388</f>
        <v>0</v>
      </c>
      <c r="I1388" s="22">
        <f t="shared" si="374"/>
        <v>0</v>
      </c>
      <c r="J1388" s="22">
        <f t="shared" si="375"/>
        <v>0</v>
      </c>
      <c r="K1388" s="22">
        <f t="shared" si="376"/>
        <v>0</v>
      </c>
      <c r="L1388" s="22">
        <f t="shared" si="377"/>
        <v>0</v>
      </c>
      <c r="M1388" s="22">
        <f t="shared" si="378"/>
        <v>0</v>
      </c>
      <c r="N1388" s="22">
        <f t="shared" si="379"/>
        <v>0</v>
      </c>
      <c r="O1388" s="22">
        <f t="shared" si="380"/>
        <v>0</v>
      </c>
      <c r="P1388" s="35">
        <f>'Data Entry'!I1388</f>
        <v>0</v>
      </c>
      <c r="Q1388" s="35">
        <f>'Data Entry'!J1388</f>
        <v>0</v>
      </c>
      <c r="R1388" s="35">
        <f>'Data Entry'!K1388</f>
        <v>0</v>
      </c>
      <c r="S1388" s="35">
        <f>'Data Entry'!L1388</f>
        <v>0</v>
      </c>
      <c r="T1388" s="35">
        <f t="shared" si="381"/>
        <v>0</v>
      </c>
      <c r="U1388" s="35">
        <f t="shared" si="382"/>
        <v>0</v>
      </c>
      <c r="V1388" s="35" t="e">
        <f t="shared" si="383"/>
        <v>#DIV/0!</v>
      </c>
      <c r="W1388" s="35" t="e">
        <f t="shared" si="384"/>
        <v>#DIV/0!</v>
      </c>
      <c r="X1388" s="35">
        <f t="shared" si="385"/>
        <v>0</v>
      </c>
      <c r="Y1388" s="35">
        <f t="shared" si="386"/>
        <v>0</v>
      </c>
      <c r="Z1388" s="35">
        <f t="shared" si="387"/>
        <v>0</v>
      </c>
      <c r="AA1388" s="35">
        <f t="shared" si="388"/>
        <v>0</v>
      </c>
      <c r="AB1388" s="21">
        <f>'Data Entry'!S1388</f>
        <v>0</v>
      </c>
      <c r="AC1388" s="21">
        <f>'Data Entry'!T1388</f>
        <v>0</v>
      </c>
      <c r="AD1388" s="21">
        <f>'Data Entry'!U1388</f>
        <v>0</v>
      </c>
      <c r="AE1388" s="21">
        <f t="shared" si="389"/>
        <v>0</v>
      </c>
      <c r="AF1388" s="13">
        <f>'Data Entry'!V1388</f>
        <v>0</v>
      </c>
      <c r="AG1388" s="13">
        <f t="shared" si="390"/>
        <v>0</v>
      </c>
      <c r="AH1388" s="13">
        <f>'Data Entry'!W1388</f>
        <v>0</v>
      </c>
      <c r="AI1388" s="13">
        <f>'Data Entry'!X1388</f>
        <v>0</v>
      </c>
      <c r="AJ1388" s="13">
        <f>'Data Entry'!Y1388</f>
        <v>0</v>
      </c>
      <c r="AK1388" s="13">
        <f>'Data Entry'!Z1388</f>
        <v>0</v>
      </c>
    </row>
    <row r="1389" spans="1:37">
      <c r="A1389" s="34">
        <f>'Data Entry'!A1389</f>
        <v>0</v>
      </c>
      <c r="B1389" s="34">
        <f>'Data Entry'!B1389</f>
        <v>0</v>
      </c>
      <c r="C1389" s="20">
        <f>IF('Data Entry'!C1389="red",1,IF('Data Entry'!C1389="blue",2,0))</f>
        <v>0</v>
      </c>
      <c r="D1389" s="22">
        <f>'Data Entry'!D1389</f>
        <v>0</v>
      </c>
      <c r="E1389" s="22">
        <f>'Data Entry'!E1389</f>
        <v>0</v>
      </c>
      <c r="F1389" s="22">
        <f>'Data Entry'!F1389</f>
        <v>0</v>
      </c>
      <c r="G1389" s="22">
        <f>'Data Entry'!G1389</f>
        <v>0</v>
      </c>
      <c r="H1389" s="22">
        <f>'Data Entry'!H1389</f>
        <v>0</v>
      </c>
      <c r="I1389" s="22">
        <f t="shared" si="374"/>
        <v>0</v>
      </c>
      <c r="J1389" s="22">
        <f t="shared" si="375"/>
        <v>0</v>
      </c>
      <c r="K1389" s="22">
        <f t="shared" si="376"/>
        <v>0</v>
      </c>
      <c r="L1389" s="22">
        <f t="shared" si="377"/>
        <v>0</v>
      </c>
      <c r="M1389" s="22">
        <f t="shared" si="378"/>
        <v>0</v>
      </c>
      <c r="N1389" s="22">
        <f t="shared" si="379"/>
        <v>0</v>
      </c>
      <c r="O1389" s="22">
        <f t="shared" si="380"/>
        <v>0</v>
      </c>
      <c r="P1389" s="35">
        <f>'Data Entry'!I1389</f>
        <v>0</v>
      </c>
      <c r="Q1389" s="35">
        <f>'Data Entry'!J1389</f>
        <v>0</v>
      </c>
      <c r="R1389" s="35">
        <f>'Data Entry'!K1389</f>
        <v>0</v>
      </c>
      <c r="S1389" s="35">
        <f>'Data Entry'!L1389</f>
        <v>0</v>
      </c>
      <c r="T1389" s="35">
        <f t="shared" si="381"/>
        <v>0</v>
      </c>
      <c r="U1389" s="35">
        <f t="shared" si="382"/>
        <v>0</v>
      </c>
      <c r="V1389" s="35" t="e">
        <f t="shared" si="383"/>
        <v>#DIV/0!</v>
      </c>
      <c r="W1389" s="35" t="e">
        <f t="shared" si="384"/>
        <v>#DIV/0!</v>
      </c>
      <c r="X1389" s="35">
        <f t="shared" si="385"/>
        <v>0</v>
      </c>
      <c r="Y1389" s="35">
        <f t="shared" si="386"/>
        <v>0</v>
      </c>
      <c r="Z1389" s="35">
        <f t="shared" si="387"/>
        <v>0</v>
      </c>
      <c r="AA1389" s="35">
        <f t="shared" si="388"/>
        <v>0</v>
      </c>
      <c r="AB1389" s="21">
        <f>'Data Entry'!S1389</f>
        <v>0</v>
      </c>
      <c r="AC1389" s="21">
        <f>'Data Entry'!T1389</f>
        <v>0</v>
      </c>
      <c r="AD1389" s="21">
        <f>'Data Entry'!U1389</f>
        <v>0</v>
      </c>
      <c r="AE1389" s="21">
        <f t="shared" si="389"/>
        <v>0</v>
      </c>
      <c r="AF1389" s="13">
        <f>'Data Entry'!V1389</f>
        <v>0</v>
      </c>
      <c r="AG1389" s="13">
        <f t="shared" si="390"/>
        <v>0</v>
      </c>
      <c r="AH1389" s="13">
        <f>'Data Entry'!W1389</f>
        <v>0</v>
      </c>
      <c r="AI1389" s="13">
        <f>'Data Entry'!X1389</f>
        <v>0</v>
      </c>
      <c r="AJ1389" s="13">
        <f>'Data Entry'!Y1389</f>
        <v>0</v>
      </c>
      <c r="AK1389" s="13">
        <f>'Data Entry'!Z1389</f>
        <v>0</v>
      </c>
    </row>
    <row r="1390" spans="1:37">
      <c r="A1390" s="34">
        <f>'Data Entry'!A1390</f>
        <v>0</v>
      </c>
      <c r="B1390" s="34">
        <f>'Data Entry'!B1390</f>
        <v>0</v>
      </c>
      <c r="C1390" s="20">
        <f>IF('Data Entry'!C1390="red",1,IF('Data Entry'!C1390="blue",2,0))</f>
        <v>0</v>
      </c>
      <c r="D1390" s="22">
        <f>'Data Entry'!D1390</f>
        <v>0</v>
      </c>
      <c r="E1390" s="22">
        <f>'Data Entry'!E1390</f>
        <v>0</v>
      </c>
      <c r="F1390" s="22">
        <f>'Data Entry'!F1390</f>
        <v>0</v>
      </c>
      <c r="G1390" s="22">
        <f>'Data Entry'!G1390</f>
        <v>0</v>
      </c>
      <c r="H1390" s="22">
        <f>'Data Entry'!H1390</f>
        <v>0</v>
      </c>
      <c r="I1390" s="22">
        <f t="shared" si="374"/>
        <v>0</v>
      </c>
      <c r="J1390" s="22">
        <f t="shared" si="375"/>
        <v>0</v>
      </c>
      <c r="K1390" s="22">
        <f t="shared" si="376"/>
        <v>0</v>
      </c>
      <c r="L1390" s="22">
        <f t="shared" si="377"/>
        <v>0</v>
      </c>
      <c r="M1390" s="22">
        <f t="shared" si="378"/>
        <v>0</v>
      </c>
      <c r="N1390" s="22">
        <f t="shared" si="379"/>
        <v>0</v>
      </c>
      <c r="O1390" s="22">
        <f t="shared" si="380"/>
        <v>0</v>
      </c>
      <c r="P1390" s="35">
        <f>'Data Entry'!I1390</f>
        <v>0</v>
      </c>
      <c r="Q1390" s="35">
        <f>'Data Entry'!J1390</f>
        <v>0</v>
      </c>
      <c r="R1390" s="35">
        <f>'Data Entry'!K1390</f>
        <v>0</v>
      </c>
      <c r="S1390" s="35">
        <f>'Data Entry'!L1390</f>
        <v>0</v>
      </c>
      <c r="T1390" s="35">
        <f t="shared" si="381"/>
        <v>0</v>
      </c>
      <c r="U1390" s="35">
        <f t="shared" si="382"/>
        <v>0</v>
      </c>
      <c r="V1390" s="35" t="e">
        <f t="shared" si="383"/>
        <v>#DIV/0!</v>
      </c>
      <c r="W1390" s="35" t="e">
        <f t="shared" si="384"/>
        <v>#DIV/0!</v>
      </c>
      <c r="X1390" s="35">
        <f t="shared" si="385"/>
        <v>0</v>
      </c>
      <c r="Y1390" s="35">
        <f t="shared" si="386"/>
        <v>0</v>
      </c>
      <c r="Z1390" s="35">
        <f t="shared" si="387"/>
        <v>0</v>
      </c>
      <c r="AA1390" s="35">
        <f t="shared" si="388"/>
        <v>0</v>
      </c>
      <c r="AB1390" s="21">
        <f>'Data Entry'!S1390</f>
        <v>0</v>
      </c>
      <c r="AC1390" s="21">
        <f>'Data Entry'!T1390</f>
        <v>0</v>
      </c>
      <c r="AD1390" s="21">
        <f>'Data Entry'!U1390</f>
        <v>0</v>
      </c>
      <c r="AE1390" s="21">
        <f t="shared" si="389"/>
        <v>0</v>
      </c>
      <c r="AF1390" s="13">
        <f>'Data Entry'!V1390</f>
        <v>0</v>
      </c>
      <c r="AG1390" s="13">
        <f t="shared" si="390"/>
        <v>0</v>
      </c>
      <c r="AH1390" s="13">
        <f>'Data Entry'!W1390</f>
        <v>0</v>
      </c>
      <c r="AI1390" s="13">
        <f>'Data Entry'!X1390</f>
        <v>0</v>
      </c>
      <c r="AJ1390" s="13">
        <f>'Data Entry'!Y1390</f>
        <v>0</v>
      </c>
      <c r="AK1390" s="13">
        <f>'Data Entry'!Z1390</f>
        <v>0</v>
      </c>
    </row>
    <row r="1391" spans="1:37">
      <c r="A1391" s="34">
        <f>'Data Entry'!A1391</f>
        <v>0</v>
      </c>
      <c r="B1391" s="34">
        <f>'Data Entry'!B1391</f>
        <v>0</v>
      </c>
      <c r="C1391" s="20">
        <f>IF('Data Entry'!C1391="red",1,IF('Data Entry'!C1391="blue",2,0))</f>
        <v>0</v>
      </c>
      <c r="D1391" s="22">
        <f>'Data Entry'!D1391</f>
        <v>0</v>
      </c>
      <c r="E1391" s="22">
        <f>'Data Entry'!E1391</f>
        <v>0</v>
      </c>
      <c r="F1391" s="22">
        <f>'Data Entry'!F1391</f>
        <v>0</v>
      </c>
      <c r="G1391" s="22">
        <f>'Data Entry'!G1391</f>
        <v>0</v>
      </c>
      <c r="H1391" s="22">
        <f>'Data Entry'!H1391</f>
        <v>0</v>
      </c>
      <c r="I1391" s="22">
        <f t="shared" si="374"/>
        <v>0</v>
      </c>
      <c r="J1391" s="22">
        <f t="shared" si="375"/>
        <v>0</v>
      </c>
      <c r="K1391" s="22">
        <f t="shared" si="376"/>
        <v>0</v>
      </c>
      <c r="L1391" s="22">
        <f t="shared" si="377"/>
        <v>0</v>
      </c>
      <c r="M1391" s="22">
        <f t="shared" si="378"/>
        <v>0</v>
      </c>
      <c r="N1391" s="22">
        <f t="shared" si="379"/>
        <v>0</v>
      </c>
      <c r="O1391" s="22">
        <f t="shared" si="380"/>
        <v>0</v>
      </c>
      <c r="P1391" s="35">
        <f>'Data Entry'!I1391</f>
        <v>0</v>
      </c>
      <c r="Q1391" s="35">
        <f>'Data Entry'!J1391</f>
        <v>0</v>
      </c>
      <c r="R1391" s="35">
        <f>'Data Entry'!K1391</f>
        <v>0</v>
      </c>
      <c r="S1391" s="35">
        <f>'Data Entry'!L1391</f>
        <v>0</v>
      </c>
      <c r="T1391" s="35">
        <f t="shared" si="381"/>
        <v>0</v>
      </c>
      <c r="U1391" s="35">
        <f t="shared" si="382"/>
        <v>0</v>
      </c>
      <c r="V1391" s="35" t="e">
        <f t="shared" si="383"/>
        <v>#DIV/0!</v>
      </c>
      <c r="W1391" s="35" t="e">
        <f t="shared" si="384"/>
        <v>#DIV/0!</v>
      </c>
      <c r="X1391" s="35">
        <f t="shared" si="385"/>
        <v>0</v>
      </c>
      <c r="Y1391" s="35">
        <f t="shared" si="386"/>
        <v>0</v>
      </c>
      <c r="Z1391" s="35">
        <f t="shared" si="387"/>
        <v>0</v>
      </c>
      <c r="AA1391" s="35">
        <f t="shared" si="388"/>
        <v>0</v>
      </c>
      <c r="AB1391" s="21">
        <f>'Data Entry'!S1391</f>
        <v>0</v>
      </c>
      <c r="AC1391" s="21">
        <f>'Data Entry'!T1391</f>
        <v>0</v>
      </c>
      <c r="AD1391" s="21">
        <f>'Data Entry'!U1391</f>
        <v>0</v>
      </c>
      <c r="AE1391" s="21">
        <f t="shared" si="389"/>
        <v>0</v>
      </c>
      <c r="AF1391" s="13">
        <f>'Data Entry'!V1391</f>
        <v>0</v>
      </c>
      <c r="AG1391" s="13">
        <f t="shared" si="390"/>
        <v>0</v>
      </c>
      <c r="AH1391" s="13">
        <f>'Data Entry'!W1391</f>
        <v>0</v>
      </c>
      <c r="AI1391" s="13">
        <f>'Data Entry'!X1391</f>
        <v>0</v>
      </c>
      <c r="AJ1391" s="13">
        <f>'Data Entry'!Y1391</f>
        <v>0</v>
      </c>
      <c r="AK1391" s="13">
        <f>'Data Entry'!Z1391</f>
        <v>0</v>
      </c>
    </row>
    <row r="1392" spans="1:37">
      <c r="A1392" s="34">
        <f>'Data Entry'!A1392</f>
        <v>0</v>
      </c>
      <c r="B1392" s="34">
        <f>'Data Entry'!B1392</f>
        <v>0</v>
      </c>
      <c r="C1392" s="20">
        <f>IF('Data Entry'!C1392="red",1,IF('Data Entry'!C1392="blue",2,0))</f>
        <v>0</v>
      </c>
      <c r="D1392" s="22">
        <f>'Data Entry'!D1392</f>
        <v>0</v>
      </c>
      <c r="E1392" s="22">
        <f>'Data Entry'!E1392</f>
        <v>0</v>
      </c>
      <c r="F1392" s="22">
        <f>'Data Entry'!F1392</f>
        <v>0</v>
      </c>
      <c r="G1392" s="22">
        <f>'Data Entry'!G1392</f>
        <v>0</v>
      </c>
      <c r="H1392" s="22">
        <f>'Data Entry'!H1392</f>
        <v>0</v>
      </c>
      <c r="I1392" s="22">
        <f t="shared" si="374"/>
        <v>0</v>
      </c>
      <c r="J1392" s="22">
        <f t="shared" si="375"/>
        <v>0</v>
      </c>
      <c r="K1392" s="22">
        <f t="shared" si="376"/>
        <v>0</v>
      </c>
      <c r="L1392" s="22">
        <f t="shared" si="377"/>
        <v>0</v>
      </c>
      <c r="M1392" s="22">
        <f t="shared" si="378"/>
        <v>0</v>
      </c>
      <c r="N1392" s="22">
        <f t="shared" si="379"/>
        <v>0</v>
      </c>
      <c r="O1392" s="22">
        <f t="shared" si="380"/>
        <v>0</v>
      </c>
      <c r="P1392" s="35">
        <f>'Data Entry'!I1392</f>
        <v>0</v>
      </c>
      <c r="Q1392" s="35">
        <f>'Data Entry'!J1392</f>
        <v>0</v>
      </c>
      <c r="R1392" s="35">
        <f>'Data Entry'!K1392</f>
        <v>0</v>
      </c>
      <c r="S1392" s="35">
        <f>'Data Entry'!L1392</f>
        <v>0</v>
      </c>
      <c r="T1392" s="35">
        <f t="shared" si="381"/>
        <v>0</v>
      </c>
      <c r="U1392" s="35">
        <f t="shared" si="382"/>
        <v>0</v>
      </c>
      <c r="V1392" s="35" t="e">
        <f t="shared" si="383"/>
        <v>#DIV/0!</v>
      </c>
      <c r="W1392" s="35" t="e">
        <f t="shared" si="384"/>
        <v>#DIV/0!</v>
      </c>
      <c r="X1392" s="35">
        <f t="shared" si="385"/>
        <v>0</v>
      </c>
      <c r="Y1392" s="35">
        <f t="shared" si="386"/>
        <v>0</v>
      </c>
      <c r="Z1392" s="35">
        <f t="shared" si="387"/>
        <v>0</v>
      </c>
      <c r="AA1392" s="35">
        <f t="shared" si="388"/>
        <v>0</v>
      </c>
      <c r="AB1392" s="21">
        <f>'Data Entry'!S1392</f>
        <v>0</v>
      </c>
      <c r="AC1392" s="21">
        <f>'Data Entry'!T1392</f>
        <v>0</v>
      </c>
      <c r="AD1392" s="21">
        <f>'Data Entry'!U1392</f>
        <v>0</v>
      </c>
      <c r="AE1392" s="21">
        <f t="shared" si="389"/>
        <v>0</v>
      </c>
      <c r="AF1392" s="13">
        <f>'Data Entry'!V1392</f>
        <v>0</v>
      </c>
      <c r="AG1392" s="13">
        <f t="shared" si="390"/>
        <v>0</v>
      </c>
      <c r="AH1392" s="13">
        <f>'Data Entry'!W1392</f>
        <v>0</v>
      </c>
      <c r="AI1392" s="13">
        <f>'Data Entry'!X1392</f>
        <v>0</v>
      </c>
      <c r="AJ1392" s="13">
        <f>'Data Entry'!Y1392</f>
        <v>0</v>
      </c>
      <c r="AK1392" s="13">
        <f>'Data Entry'!Z1392</f>
        <v>0</v>
      </c>
    </row>
    <row r="1393" spans="1:37">
      <c r="A1393" s="34">
        <f>'Data Entry'!A1393</f>
        <v>0</v>
      </c>
      <c r="B1393" s="34">
        <f>'Data Entry'!B1393</f>
        <v>0</v>
      </c>
      <c r="C1393" s="20">
        <f>IF('Data Entry'!C1393="red",1,IF('Data Entry'!C1393="blue",2,0))</f>
        <v>0</v>
      </c>
      <c r="D1393" s="22">
        <f>'Data Entry'!D1393</f>
        <v>0</v>
      </c>
      <c r="E1393" s="22">
        <f>'Data Entry'!E1393</f>
        <v>0</v>
      </c>
      <c r="F1393" s="22">
        <f>'Data Entry'!F1393</f>
        <v>0</v>
      </c>
      <c r="G1393" s="22">
        <f>'Data Entry'!G1393</f>
        <v>0</v>
      </c>
      <c r="H1393" s="22">
        <f>'Data Entry'!H1393</f>
        <v>0</v>
      </c>
      <c r="I1393" s="22">
        <f t="shared" si="374"/>
        <v>0</v>
      </c>
      <c r="J1393" s="22">
        <f t="shared" si="375"/>
        <v>0</v>
      </c>
      <c r="K1393" s="22">
        <f t="shared" si="376"/>
        <v>0</v>
      </c>
      <c r="L1393" s="22">
        <f t="shared" si="377"/>
        <v>0</v>
      </c>
      <c r="M1393" s="22">
        <f t="shared" si="378"/>
        <v>0</v>
      </c>
      <c r="N1393" s="22">
        <f t="shared" si="379"/>
        <v>0</v>
      </c>
      <c r="O1393" s="22">
        <f t="shared" si="380"/>
        <v>0</v>
      </c>
      <c r="P1393" s="35">
        <f>'Data Entry'!I1393</f>
        <v>0</v>
      </c>
      <c r="Q1393" s="35">
        <f>'Data Entry'!J1393</f>
        <v>0</v>
      </c>
      <c r="R1393" s="35">
        <f>'Data Entry'!K1393</f>
        <v>0</v>
      </c>
      <c r="S1393" s="35">
        <f>'Data Entry'!L1393</f>
        <v>0</v>
      </c>
      <c r="T1393" s="35">
        <f t="shared" si="381"/>
        <v>0</v>
      </c>
      <c r="U1393" s="35">
        <f t="shared" si="382"/>
        <v>0</v>
      </c>
      <c r="V1393" s="35" t="e">
        <f t="shared" si="383"/>
        <v>#DIV/0!</v>
      </c>
      <c r="W1393" s="35" t="e">
        <f t="shared" si="384"/>
        <v>#DIV/0!</v>
      </c>
      <c r="X1393" s="35">
        <f t="shared" si="385"/>
        <v>0</v>
      </c>
      <c r="Y1393" s="35">
        <f t="shared" si="386"/>
        <v>0</v>
      </c>
      <c r="Z1393" s="35">
        <f t="shared" si="387"/>
        <v>0</v>
      </c>
      <c r="AA1393" s="35">
        <f t="shared" si="388"/>
        <v>0</v>
      </c>
      <c r="AB1393" s="21">
        <f>'Data Entry'!S1393</f>
        <v>0</v>
      </c>
      <c r="AC1393" s="21">
        <f>'Data Entry'!T1393</f>
        <v>0</v>
      </c>
      <c r="AD1393" s="21">
        <f>'Data Entry'!U1393</f>
        <v>0</v>
      </c>
      <c r="AE1393" s="21">
        <f t="shared" si="389"/>
        <v>0</v>
      </c>
      <c r="AF1393" s="13">
        <f>'Data Entry'!V1393</f>
        <v>0</v>
      </c>
      <c r="AG1393" s="13">
        <f t="shared" si="390"/>
        <v>0</v>
      </c>
      <c r="AH1393" s="13">
        <f>'Data Entry'!W1393</f>
        <v>0</v>
      </c>
      <c r="AI1393" s="13">
        <f>'Data Entry'!X1393</f>
        <v>0</v>
      </c>
      <c r="AJ1393" s="13">
        <f>'Data Entry'!Y1393</f>
        <v>0</v>
      </c>
      <c r="AK1393" s="13">
        <f>'Data Entry'!Z1393</f>
        <v>0</v>
      </c>
    </row>
    <row r="1394" spans="1:37">
      <c r="A1394" s="34">
        <f>'Data Entry'!A1394</f>
        <v>0</v>
      </c>
      <c r="B1394" s="34">
        <f>'Data Entry'!B1394</f>
        <v>0</v>
      </c>
      <c r="C1394" s="20">
        <f>IF('Data Entry'!C1394="red",1,IF('Data Entry'!C1394="blue",2,0))</f>
        <v>0</v>
      </c>
      <c r="D1394" s="22">
        <f>'Data Entry'!D1394</f>
        <v>0</v>
      </c>
      <c r="E1394" s="22">
        <f>'Data Entry'!E1394</f>
        <v>0</v>
      </c>
      <c r="F1394" s="22">
        <f>'Data Entry'!F1394</f>
        <v>0</v>
      </c>
      <c r="G1394" s="22">
        <f>'Data Entry'!G1394</f>
        <v>0</v>
      </c>
      <c r="H1394" s="22">
        <f>'Data Entry'!H1394</f>
        <v>0</v>
      </c>
      <c r="I1394" s="22">
        <f t="shared" si="374"/>
        <v>0</v>
      </c>
      <c r="J1394" s="22">
        <f t="shared" si="375"/>
        <v>0</v>
      </c>
      <c r="K1394" s="22">
        <f t="shared" si="376"/>
        <v>0</v>
      </c>
      <c r="L1394" s="22">
        <f t="shared" si="377"/>
        <v>0</v>
      </c>
      <c r="M1394" s="22">
        <f t="shared" si="378"/>
        <v>0</v>
      </c>
      <c r="N1394" s="22">
        <f t="shared" si="379"/>
        <v>0</v>
      </c>
      <c r="O1394" s="22">
        <f t="shared" si="380"/>
        <v>0</v>
      </c>
      <c r="P1394" s="35">
        <f>'Data Entry'!I1394</f>
        <v>0</v>
      </c>
      <c r="Q1394" s="35">
        <f>'Data Entry'!J1394</f>
        <v>0</v>
      </c>
      <c r="R1394" s="35">
        <f>'Data Entry'!K1394</f>
        <v>0</v>
      </c>
      <c r="S1394" s="35">
        <f>'Data Entry'!L1394</f>
        <v>0</v>
      </c>
      <c r="T1394" s="35">
        <f t="shared" si="381"/>
        <v>0</v>
      </c>
      <c r="U1394" s="35">
        <f t="shared" si="382"/>
        <v>0</v>
      </c>
      <c r="V1394" s="35" t="e">
        <f t="shared" si="383"/>
        <v>#DIV/0!</v>
      </c>
      <c r="W1394" s="35" t="e">
        <f t="shared" si="384"/>
        <v>#DIV/0!</v>
      </c>
      <c r="X1394" s="35">
        <f t="shared" si="385"/>
        <v>0</v>
      </c>
      <c r="Y1394" s="35">
        <f t="shared" si="386"/>
        <v>0</v>
      </c>
      <c r="Z1394" s="35">
        <f t="shared" si="387"/>
        <v>0</v>
      </c>
      <c r="AA1394" s="35">
        <f t="shared" si="388"/>
        <v>0</v>
      </c>
      <c r="AB1394" s="21">
        <f>'Data Entry'!S1394</f>
        <v>0</v>
      </c>
      <c r="AC1394" s="21">
        <f>'Data Entry'!T1394</f>
        <v>0</v>
      </c>
      <c r="AD1394" s="21">
        <f>'Data Entry'!U1394</f>
        <v>0</v>
      </c>
      <c r="AE1394" s="21">
        <f t="shared" si="389"/>
        <v>0</v>
      </c>
      <c r="AF1394" s="13">
        <f>'Data Entry'!V1394</f>
        <v>0</v>
      </c>
      <c r="AG1394" s="13">
        <f t="shared" si="390"/>
        <v>0</v>
      </c>
      <c r="AH1394" s="13">
        <f>'Data Entry'!W1394</f>
        <v>0</v>
      </c>
      <c r="AI1394" s="13">
        <f>'Data Entry'!X1394</f>
        <v>0</v>
      </c>
      <c r="AJ1394" s="13">
        <f>'Data Entry'!Y1394</f>
        <v>0</v>
      </c>
      <c r="AK1394" s="13">
        <f>'Data Entry'!Z1394</f>
        <v>0</v>
      </c>
    </row>
    <row r="1395" spans="1:37">
      <c r="A1395" s="34">
        <f>'Data Entry'!A1395</f>
        <v>0</v>
      </c>
      <c r="B1395" s="34">
        <f>'Data Entry'!B1395</f>
        <v>0</v>
      </c>
      <c r="C1395" s="20">
        <f>IF('Data Entry'!C1395="red",1,IF('Data Entry'!C1395="blue",2,0))</f>
        <v>0</v>
      </c>
      <c r="D1395" s="22">
        <f>'Data Entry'!D1395</f>
        <v>0</v>
      </c>
      <c r="E1395" s="22">
        <f>'Data Entry'!E1395</f>
        <v>0</v>
      </c>
      <c r="F1395" s="22">
        <f>'Data Entry'!F1395</f>
        <v>0</v>
      </c>
      <c r="G1395" s="22">
        <f>'Data Entry'!G1395</f>
        <v>0</v>
      </c>
      <c r="H1395" s="22">
        <f>'Data Entry'!H1395</f>
        <v>0</v>
      </c>
      <c r="I1395" s="22">
        <f t="shared" si="374"/>
        <v>0</v>
      </c>
      <c r="J1395" s="22">
        <f t="shared" si="375"/>
        <v>0</v>
      </c>
      <c r="K1395" s="22">
        <f t="shared" si="376"/>
        <v>0</v>
      </c>
      <c r="L1395" s="22">
        <f t="shared" si="377"/>
        <v>0</v>
      </c>
      <c r="M1395" s="22">
        <f t="shared" si="378"/>
        <v>0</v>
      </c>
      <c r="N1395" s="22">
        <f t="shared" si="379"/>
        <v>0</v>
      </c>
      <c r="O1395" s="22">
        <f t="shared" si="380"/>
        <v>0</v>
      </c>
      <c r="P1395" s="35">
        <f>'Data Entry'!I1395</f>
        <v>0</v>
      </c>
      <c r="Q1395" s="35">
        <f>'Data Entry'!J1395</f>
        <v>0</v>
      </c>
      <c r="R1395" s="35">
        <f>'Data Entry'!K1395</f>
        <v>0</v>
      </c>
      <c r="S1395" s="35">
        <f>'Data Entry'!L1395</f>
        <v>0</v>
      </c>
      <c r="T1395" s="35">
        <f t="shared" si="381"/>
        <v>0</v>
      </c>
      <c r="U1395" s="35">
        <f t="shared" si="382"/>
        <v>0</v>
      </c>
      <c r="V1395" s="35" t="e">
        <f t="shared" si="383"/>
        <v>#DIV/0!</v>
      </c>
      <c r="W1395" s="35" t="e">
        <f t="shared" si="384"/>
        <v>#DIV/0!</v>
      </c>
      <c r="X1395" s="35">
        <f t="shared" si="385"/>
        <v>0</v>
      </c>
      <c r="Y1395" s="35">
        <f t="shared" si="386"/>
        <v>0</v>
      </c>
      <c r="Z1395" s="35">
        <f t="shared" si="387"/>
        <v>0</v>
      </c>
      <c r="AA1395" s="35">
        <f t="shared" si="388"/>
        <v>0</v>
      </c>
      <c r="AB1395" s="21">
        <f>'Data Entry'!S1395</f>
        <v>0</v>
      </c>
      <c r="AC1395" s="21">
        <f>'Data Entry'!T1395</f>
        <v>0</v>
      </c>
      <c r="AD1395" s="21">
        <f>'Data Entry'!U1395</f>
        <v>0</v>
      </c>
      <c r="AE1395" s="21">
        <f t="shared" si="389"/>
        <v>0</v>
      </c>
      <c r="AF1395" s="13">
        <f>'Data Entry'!V1395</f>
        <v>0</v>
      </c>
      <c r="AG1395" s="13">
        <f t="shared" si="390"/>
        <v>0</v>
      </c>
      <c r="AH1395" s="13">
        <f>'Data Entry'!W1395</f>
        <v>0</v>
      </c>
      <c r="AI1395" s="13">
        <f>'Data Entry'!X1395</f>
        <v>0</v>
      </c>
      <c r="AJ1395" s="13">
        <f>'Data Entry'!Y1395</f>
        <v>0</v>
      </c>
      <c r="AK1395" s="13">
        <f>'Data Entry'!Z1395</f>
        <v>0</v>
      </c>
    </row>
    <row r="1396" spans="1:37">
      <c r="A1396" s="34">
        <f>'Data Entry'!A1396</f>
        <v>0</v>
      </c>
      <c r="B1396" s="34">
        <f>'Data Entry'!B1396</f>
        <v>0</v>
      </c>
      <c r="C1396" s="20">
        <f>IF('Data Entry'!C1396="red",1,IF('Data Entry'!C1396="blue",2,0))</f>
        <v>0</v>
      </c>
      <c r="D1396" s="22">
        <f>'Data Entry'!D1396</f>
        <v>0</v>
      </c>
      <c r="E1396" s="22">
        <f>'Data Entry'!E1396</f>
        <v>0</v>
      </c>
      <c r="F1396" s="22">
        <f>'Data Entry'!F1396</f>
        <v>0</v>
      </c>
      <c r="G1396" s="22">
        <f>'Data Entry'!G1396</f>
        <v>0</v>
      </c>
      <c r="H1396" s="22">
        <f>'Data Entry'!H1396</f>
        <v>0</v>
      </c>
      <c r="I1396" s="22">
        <f t="shared" si="374"/>
        <v>0</v>
      </c>
      <c r="J1396" s="22">
        <f t="shared" si="375"/>
        <v>0</v>
      </c>
      <c r="K1396" s="22">
        <f t="shared" si="376"/>
        <v>0</v>
      </c>
      <c r="L1396" s="22">
        <f t="shared" si="377"/>
        <v>0</v>
      </c>
      <c r="M1396" s="22">
        <f t="shared" si="378"/>
        <v>0</v>
      </c>
      <c r="N1396" s="22">
        <f t="shared" si="379"/>
        <v>0</v>
      </c>
      <c r="O1396" s="22">
        <f t="shared" si="380"/>
        <v>0</v>
      </c>
      <c r="P1396" s="35">
        <f>'Data Entry'!I1396</f>
        <v>0</v>
      </c>
      <c r="Q1396" s="35">
        <f>'Data Entry'!J1396</f>
        <v>0</v>
      </c>
      <c r="R1396" s="35">
        <f>'Data Entry'!K1396</f>
        <v>0</v>
      </c>
      <c r="S1396" s="35">
        <f>'Data Entry'!L1396</f>
        <v>0</v>
      </c>
      <c r="T1396" s="35">
        <f t="shared" si="381"/>
        <v>0</v>
      </c>
      <c r="U1396" s="35">
        <f t="shared" si="382"/>
        <v>0</v>
      </c>
      <c r="V1396" s="35" t="e">
        <f t="shared" si="383"/>
        <v>#DIV/0!</v>
      </c>
      <c r="W1396" s="35" t="e">
        <f t="shared" si="384"/>
        <v>#DIV/0!</v>
      </c>
      <c r="X1396" s="35">
        <f t="shared" si="385"/>
        <v>0</v>
      </c>
      <c r="Y1396" s="35">
        <f t="shared" si="386"/>
        <v>0</v>
      </c>
      <c r="Z1396" s="35">
        <f t="shared" si="387"/>
        <v>0</v>
      </c>
      <c r="AA1396" s="35">
        <f t="shared" si="388"/>
        <v>0</v>
      </c>
      <c r="AB1396" s="21">
        <f>'Data Entry'!S1396</f>
        <v>0</v>
      </c>
      <c r="AC1396" s="21">
        <f>'Data Entry'!T1396</f>
        <v>0</v>
      </c>
      <c r="AD1396" s="21">
        <f>'Data Entry'!U1396</f>
        <v>0</v>
      </c>
      <c r="AE1396" s="21">
        <f t="shared" si="389"/>
        <v>0</v>
      </c>
      <c r="AF1396" s="13">
        <f>'Data Entry'!V1396</f>
        <v>0</v>
      </c>
      <c r="AG1396" s="13">
        <f t="shared" si="390"/>
        <v>0</v>
      </c>
      <c r="AH1396" s="13">
        <f>'Data Entry'!W1396</f>
        <v>0</v>
      </c>
      <c r="AI1396" s="13">
        <f>'Data Entry'!X1396</f>
        <v>0</v>
      </c>
      <c r="AJ1396" s="13">
        <f>'Data Entry'!Y1396</f>
        <v>0</v>
      </c>
      <c r="AK1396" s="13">
        <f>'Data Entry'!Z1396</f>
        <v>0</v>
      </c>
    </row>
    <row r="1397" spans="1:37">
      <c r="A1397" s="34">
        <f>'Data Entry'!A1397</f>
        <v>0</v>
      </c>
      <c r="B1397" s="34">
        <f>'Data Entry'!B1397</f>
        <v>0</v>
      </c>
      <c r="C1397" s="20">
        <f>IF('Data Entry'!C1397="red",1,IF('Data Entry'!C1397="blue",2,0))</f>
        <v>0</v>
      </c>
      <c r="D1397" s="22">
        <f>'Data Entry'!D1397</f>
        <v>0</v>
      </c>
      <c r="E1397" s="22">
        <f>'Data Entry'!E1397</f>
        <v>0</v>
      </c>
      <c r="F1397" s="22">
        <f>'Data Entry'!F1397</f>
        <v>0</v>
      </c>
      <c r="G1397" s="22">
        <f>'Data Entry'!G1397</f>
        <v>0</v>
      </c>
      <c r="H1397" s="22">
        <f>'Data Entry'!H1397</f>
        <v>0</v>
      </c>
      <c r="I1397" s="22">
        <f t="shared" si="374"/>
        <v>0</v>
      </c>
      <c r="J1397" s="22">
        <f t="shared" si="375"/>
        <v>0</v>
      </c>
      <c r="K1397" s="22">
        <f t="shared" si="376"/>
        <v>0</v>
      </c>
      <c r="L1397" s="22">
        <f t="shared" si="377"/>
        <v>0</v>
      </c>
      <c r="M1397" s="22">
        <f t="shared" si="378"/>
        <v>0</v>
      </c>
      <c r="N1397" s="22">
        <f t="shared" si="379"/>
        <v>0</v>
      </c>
      <c r="O1397" s="22">
        <f t="shared" si="380"/>
        <v>0</v>
      </c>
      <c r="P1397" s="35">
        <f>'Data Entry'!I1397</f>
        <v>0</v>
      </c>
      <c r="Q1397" s="35">
        <f>'Data Entry'!J1397</f>
        <v>0</v>
      </c>
      <c r="R1397" s="35">
        <f>'Data Entry'!K1397</f>
        <v>0</v>
      </c>
      <c r="S1397" s="35">
        <f>'Data Entry'!L1397</f>
        <v>0</v>
      </c>
      <c r="T1397" s="35">
        <f t="shared" si="381"/>
        <v>0</v>
      </c>
      <c r="U1397" s="35">
        <f t="shared" si="382"/>
        <v>0</v>
      </c>
      <c r="V1397" s="35" t="e">
        <f t="shared" si="383"/>
        <v>#DIV/0!</v>
      </c>
      <c r="W1397" s="35" t="e">
        <f t="shared" si="384"/>
        <v>#DIV/0!</v>
      </c>
      <c r="X1397" s="35">
        <f t="shared" si="385"/>
        <v>0</v>
      </c>
      <c r="Y1397" s="35">
        <f t="shared" si="386"/>
        <v>0</v>
      </c>
      <c r="Z1397" s="35">
        <f t="shared" si="387"/>
        <v>0</v>
      </c>
      <c r="AA1397" s="35">
        <f t="shared" si="388"/>
        <v>0</v>
      </c>
      <c r="AB1397" s="21">
        <f>'Data Entry'!S1397</f>
        <v>0</v>
      </c>
      <c r="AC1397" s="21">
        <f>'Data Entry'!T1397</f>
        <v>0</v>
      </c>
      <c r="AD1397" s="21">
        <f>'Data Entry'!U1397</f>
        <v>0</v>
      </c>
      <c r="AE1397" s="21">
        <f t="shared" si="389"/>
        <v>0</v>
      </c>
      <c r="AF1397" s="13">
        <f>'Data Entry'!V1397</f>
        <v>0</v>
      </c>
      <c r="AG1397" s="13">
        <f t="shared" si="390"/>
        <v>0</v>
      </c>
      <c r="AH1397" s="13">
        <f>'Data Entry'!W1397</f>
        <v>0</v>
      </c>
      <c r="AI1397" s="13">
        <f>'Data Entry'!X1397</f>
        <v>0</v>
      </c>
      <c r="AJ1397" s="13">
        <f>'Data Entry'!Y1397</f>
        <v>0</v>
      </c>
      <c r="AK1397" s="13">
        <f>'Data Entry'!Z1397</f>
        <v>0</v>
      </c>
    </row>
    <row r="1398" spans="1:37">
      <c r="A1398" s="34">
        <f>'Data Entry'!A1398</f>
        <v>0</v>
      </c>
      <c r="B1398" s="34">
        <f>'Data Entry'!B1398</f>
        <v>0</v>
      </c>
      <c r="C1398" s="20">
        <f>IF('Data Entry'!C1398="red",1,IF('Data Entry'!C1398="blue",2,0))</f>
        <v>0</v>
      </c>
      <c r="D1398" s="22">
        <f>'Data Entry'!D1398</f>
        <v>0</v>
      </c>
      <c r="E1398" s="22">
        <f>'Data Entry'!E1398</f>
        <v>0</v>
      </c>
      <c r="F1398" s="22">
        <f>'Data Entry'!F1398</f>
        <v>0</v>
      </c>
      <c r="G1398" s="22">
        <f>'Data Entry'!G1398</f>
        <v>0</v>
      </c>
      <c r="H1398" s="22">
        <f>'Data Entry'!H1398</f>
        <v>0</v>
      </c>
      <c r="I1398" s="22">
        <f t="shared" si="374"/>
        <v>0</v>
      </c>
      <c r="J1398" s="22">
        <f t="shared" si="375"/>
        <v>0</v>
      </c>
      <c r="K1398" s="22">
        <f t="shared" si="376"/>
        <v>0</v>
      </c>
      <c r="L1398" s="22">
        <f t="shared" si="377"/>
        <v>0</v>
      </c>
      <c r="M1398" s="22">
        <f t="shared" si="378"/>
        <v>0</v>
      </c>
      <c r="N1398" s="22">
        <f t="shared" si="379"/>
        <v>0</v>
      </c>
      <c r="O1398" s="22">
        <f t="shared" si="380"/>
        <v>0</v>
      </c>
      <c r="P1398" s="35">
        <f>'Data Entry'!I1398</f>
        <v>0</v>
      </c>
      <c r="Q1398" s="35">
        <f>'Data Entry'!J1398</f>
        <v>0</v>
      </c>
      <c r="R1398" s="35">
        <f>'Data Entry'!K1398</f>
        <v>0</v>
      </c>
      <c r="S1398" s="35">
        <f>'Data Entry'!L1398</f>
        <v>0</v>
      </c>
      <c r="T1398" s="35">
        <f t="shared" si="381"/>
        <v>0</v>
      </c>
      <c r="U1398" s="35">
        <f t="shared" si="382"/>
        <v>0</v>
      </c>
      <c r="V1398" s="35" t="e">
        <f t="shared" si="383"/>
        <v>#DIV/0!</v>
      </c>
      <c r="W1398" s="35" t="e">
        <f t="shared" si="384"/>
        <v>#DIV/0!</v>
      </c>
      <c r="X1398" s="35">
        <f t="shared" si="385"/>
        <v>0</v>
      </c>
      <c r="Y1398" s="35">
        <f t="shared" si="386"/>
        <v>0</v>
      </c>
      <c r="Z1398" s="35">
        <f t="shared" si="387"/>
        <v>0</v>
      </c>
      <c r="AA1398" s="35">
        <f t="shared" si="388"/>
        <v>0</v>
      </c>
      <c r="AB1398" s="21">
        <f>'Data Entry'!S1398</f>
        <v>0</v>
      </c>
      <c r="AC1398" s="21">
        <f>'Data Entry'!T1398</f>
        <v>0</v>
      </c>
      <c r="AD1398" s="21">
        <f>'Data Entry'!U1398</f>
        <v>0</v>
      </c>
      <c r="AE1398" s="21">
        <f t="shared" si="389"/>
        <v>0</v>
      </c>
      <c r="AF1398" s="13">
        <f>'Data Entry'!V1398</f>
        <v>0</v>
      </c>
      <c r="AG1398" s="13">
        <f t="shared" si="390"/>
        <v>0</v>
      </c>
      <c r="AH1398" s="13">
        <f>'Data Entry'!W1398</f>
        <v>0</v>
      </c>
      <c r="AI1398" s="13">
        <f>'Data Entry'!X1398</f>
        <v>0</v>
      </c>
      <c r="AJ1398" s="13">
        <f>'Data Entry'!Y1398</f>
        <v>0</v>
      </c>
      <c r="AK1398" s="13">
        <f>'Data Entry'!Z1398</f>
        <v>0</v>
      </c>
    </row>
    <row r="1399" spans="1:37">
      <c r="A1399" s="34">
        <f>'Data Entry'!A1399</f>
        <v>0</v>
      </c>
      <c r="B1399" s="34">
        <f>'Data Entry'!B1399</f>
        <v>0</v>
      </c>
      <c r="C1399" s="20">
        <f>IF('Data Entry'!C1399="red",1,IF('Data Entry'!C1399="blue",2,0))</f>
        <v>0</v>
      </c>
      <c r="D1399" s="22">
        <f>'Data Entry'!D1399</f>
        <v>0</v>
      </c>
      <c r="E1399" s="22">
        <f>'Data Entry'!E1399</f>
        <v>0</v>
      </c>
      <c r="F1399" s="22">
        <f>'Data Entry'!F1399</f>
        <v>0</v>
      </c>
      <c r="G1399" s="22">
        <f>'Data Entry'!G1399</f>
        <v>0</v>
      </c>
      <c r="H1399" s="22">
        <f>'Data Entry'!H1399</f>
        <v>0</v>
      </c>
      <c r="I1399" s="22">
        <f t="shared" si="374"/>
        <v>0</v>
      </c>
      <c r="J1399" s="22">
        <f t="shared" si="375"/>
        <v>0</v>
      </c>
      <c r="K1399" s="22">
        <f t="shared" si="376"/>
        <v>0</v>
      </c>
      <c r="L1399" s="22">
        <f t="shared" si="377"/>
        <v>0</v>
      </c>
      <c r="M1399" s="22">
        <f t="shared" si="378"/>
        <v>0</v>
      </c>
      <c r="N1399" s="22">
        <f t="shared" si="379"/>
        <v>0</v>
      </c>
      <c r="O1399" s="22">
        <f t="shared" si="380"/>
        <v>0</v>
      </c>
      <c r="P1399" s="35">
        <f>'Data Entry'!I1399</f>
        <v>0</v>
      </c>
      <c r="Q1399" s="35">
        <f>'Data Entry'!J1399</f>
        <v>0</v>
      </c>
      <c r="R1399" s="35">
        <f>'Data Entry'!K1399</f>
        <v>0</v>
      </c>
      <c r="S1399" s="35">
        <f>'Data Entry'!L1399</f>
        <v>0</v>
      </c>
      <c r="T1399" s="35">
        <f t="shared" si="381"/>
        <v>0</v>
      </c>
      <c r="U1399" s="35">
        <f t="shared" si="382"/>
        <v>0</v>
      </c>
      <c r="V1399" s="35" t="e">
        <f t="shared" si="383"/>
        <v>#DIV/0!</v>
      </c>
      <c r="W1399" s="35" t="e">
        <f t="shared" si="384"/>
        <v>#DIV/0!</v>
      </c>
      <c r="X1399" s="35">
        <f t="shared" si="385"/>
        <v>0</v>
      </c>
      <c r="Y1399" s="35">
        <f t="shared" si="386"/>
        <v>0</v>
      </c>
      <c r="Z1399" s="35">
        <f t="shared" si="387"/>
        <v>0</v>
      </c>
      <c r="AA1399" s="35">
        <f t="shared" si="388"/>
        <v>0</v>
      </c>
      <c r="AB1399" s="21">
        <f>'Data Entry'!S1399</f>
        <v>0</v>
      </c>
      <c r="AC1399" s="21">
        <f>'Data Entry'!T1399</f>
        <v>0</v>
      </c>
      <c r="AD1399" s="21">
        <f>'Data Entry'!U1399</f>
        <v>0</v>
      </c>
      <c r="AE1399" s="21">
        <f t="shared" si="389"/>
        <v>0</v>
      </c>
      <c r="AF1399" s="13">
        <f>'Data Entry'!V1399</f>
        <v>0</v>
      </c>
      <c r="AG1399" s="13">
        <f t="shared" si="390"/>
        <v>0</v>
      </c>
      <c r="AH1399" s="13">
        <f>'Data Entry'!W1399</f>
        <v>0</v>
      </c>
      <c r="AI1399" s="13">
        <f>'Data Entry'!X1399</f>
        <v>0</v>
      </c>
      <c r="AJ1399" s="13">
        <f>'Data Entry'!Y1399</f>
        <v>0</v>
      </c>
      <c r="AK1399" s="13">
        <f>'Data Entry'!Z1399</f>
        <v>0</v>
      </c>
    </row>
    <row r="1400" spans="1:37">
      <c r="A1400" s="34">
        <f>'Data Entry'!A1400</f>
        <v>0</v>
      </c>
      <c r="B1400" s="34">
        <f>'Data Entry'!B1400</f>
        <v>0</v>
      </c>
      <c r="C1400" s="20">
        <f>IF('Data Entry'!C1400="red",1,IF('Data Entry'!C1400="blue",2,0))</f>
        <v>0</v>
      </c>
      <c r="D1400" s="22">
        <f>'Data Entry'!D1400</f>
        <v>0</v>
      </c>
      <c r="E1400" s="22">
        <f>'Data Entry'!E1400</f>
        <v>0</v>
      </c>
      <c r="F1400" s="22">
        <f>'Data Entry'!F1400</f>
        <v>0</v>
      </c>
      <c r="G1400" s="22">
        <f>'Data Entry'!G1400</f>
        <v>0</v>
      </c>
      <c r="H1400" s="22">
        <f>'Data Entry'!H1400</f>
        <v>0</v>
      </c>
      <c r="I1400" s="22">
        <f t="shared" si="374"/>
        <v>0</v>
      </c>
      <c r="J1400" s="22">
        <f t="shared" si="375"/>
        <v>0</v>
      </c>
      <c r="K1400" s="22">
        <f t="shared" si="376"/>
        <v>0</v>
      </c>
      <c r="L1400" s="22">
        <f t="shared" si="377"/>
        <v>0</v>
      </c>
      <c r="M1400" s="22">
        <f t="shared" si="378"/>
        <v>0</v>
      </c>
      <c r="N1400" s="22">
        <f t="shared" si="379"/>
        <v>0</v>
      </c>
      <c r="O1400" s="22">
        <f t="shared" si="380"/>
        <v>0</v>
      </c>
      <c r="P1400" s="35">
        <f>'Data Entry'!I1400</f>
        <v>0</v>
      </c>
      <c r="Q1400" s="35">
        <f>'Data Entry'!J1400</f>
        <v>0</v>
      </c>
      <c r="R1400" s="35">
        <f>'Data Entry'!K1400</f>
        <v>0</v>
      </c>
      <c r="S1400" s="35">
        <f>'Data Entry'!L1400</f>
        <v>0</v>
      </c>
      <c r="T1400" s="35">
        <f t="shared" si="381"/>
        <v>0</v>
      </c>
      <c r="U1400" s="35">
        <f t="shared" si="382"/>
        <v>0</v>
      </c>
      <c r="V1400" s="35" t="e">
        <f t="shared" si="383"/>
        <v>#DIV/0!</v>
      </c>
      <c r="W1400" s="35" t="e">
        <f t="shared" si="384"/>
        <v>#DIV/0!</v>
      </c>
      <c r="X1400" s="35">
        <f t="shared" si="385"/>
        <v>0</v>
      </c>
      <c r="Y1400" s="35">
        <f t="shared" si="386"/>
        <v>0</v>
      </c>
      <c r="Z1400" s="35">
        <f t="shared" si="387"/>
        <v>0</v>
      </c>
      <c r="AA1400" s="35">
        <f t="shared" si="388"/>
        <v>0</v>
      </c>
      <c r="AB1400" s="21">
        <f>'Data Entry'!S1400</f>
        <v>0</v>
      </c>
      <c r="AC1400" s="21">
        <f>'Data Entry'!T1400</f>
        <v>0</v>
      </c>
      <c r="AD1400" s="21">
        <f>'Data Entry'!U1400</f>
        <v>0</v>
      </c>
      <c r="AE1400" s="21">
        <f t="shared" si="389"/>
        <v>0</v>
      </c>
      <c r="AF1400" s="13">
        <f>'Data Entry'!V1400</f>
        <v>0</v>
      </c>
      <c r="AG1400" s="13">
        <f t="shared" si="390"/>
        <v>0</v>
      </c>
      <c r="AH1400" s="13">
        <f>'Data Entry'!W1400</f>
        <v>0</v>
      </c>
      <c r="AI1400" s="13">
        <f>'Data Entry'!X1400</f>
        <v>0</v>
      </c>
      <c r="AJ1400" s="13">
        <f>'Data Entry'!Y1400</f>
        <v>0</v>
      </c>
      <c r="AK1400" s="13">
        <f>'Data Entry'!Z1400</f>
        <v>0</v>
      </c>
    </row>
    <row r="1401" spans="1:37">
      <c r="A1401" s="34">
        <f>'Data Entry'!A1401</f>
        <v>0</v>
      </c>
      <c r="B1401" s="34">
        <f>'Data Entry'!B1401</f>
        <v>0</v>
      </c>
      <c r="C1401" s="20">
        <f>IF('Data Entry'!C1401="red",1,IF('Data Entry'!C1401="blue",2,0))</f>
        <v>0</v>
      </c>
      <c r="D1401" s="22">
        <f>'Data Entry'!D1401</f>
        <v>0</v>
      </c>
      <c r="E1401" s="22">
        <f>'Data Entry'!E1401</f>
        <v>0</v>
      </c>
      <c r="F1401" s="22">
        <f>'Data Entry'!F1401</f>
        <v>0</v>
      </c>
      <c r="G1401" s="22">
        <f>'Data Entry'!G1401</f>
        <v>0</v>
      </c>
      <c r="H1401" s="22">
        <f>'Data Entry'!H1401</f>
        <v>0</v>
      </c>
      <c r="I1401" s="22">
        <f t="shared" si="374"/>
        <v>0</v>
      </c>
      <c r="J1401" s="22">
        <f t="shared" si="375"/>
        <v>0</v>
      </c>
      <c r="K1401" s="22">
        <f t="shared" si="376"/>
        <v>0</v>
      </c>
      <c r="L1401" s="22">
        <f t="shared" si="377"/>
        <v>0</v>
      </c>
      <c r="M1401" s="22">
        <f t="shared" si="378"/>
        <v>0</v>
      </c>
      <c r="N1401" s="22">
        <f t="shared" si="379"/>
        <v>0</v>
      </c>
      <c r="O1401" s="22">
        <f t="shared" si="380"/>
        <v>0</v>
      </c>
      <c r="P1401" s="35">
        <f>'Data Entry'!I1401</f>
        <v>0</v>
      </c>
      <c r="Q1401" s="35">
        <f>'Data Entry'!J1401</f>
        <v>0</v>
      </c>
      <c r="R1401" s="35">
        <f>'Data Entry'!K1401</f>
        <v>0</v>
      </c>
      <c r="S1401" s="35">
        <f>'Data Entry'!L1401</f>
        <v>0</v>
      </c>
      <c r="T1401" s="35">
        <f t="shared" si="381"/>
        <v>0</v>
      </c>
      <c r="U1401" s="35">
        <f t="shared" si="382"/>
        <v>0</v>
      </c>
      <c r="V1401" s="35" t="e">
        <f t="shared" si="383"/>
        <v>#DIV/0!</v>
      </c>
      <c r="W1401" s="35" t="e">
        <f t="shared" si="384"/>
        <v>#DIV/0!</v>
      </c>
      <c r="X1401" s="35">
        <f t="shared" si="385"/>
        <v>0</v>
      </c>
      <c r="Y1401" s="35">
        <f t="shared" si="386"/>
        <v>0</v>
      </c>
      <c r="Z1401" s="35">
        <f t="shared" si="387"/>
        <v>0</v>
      </c>
      <c r="AA1401" s="35">
        <f t="shared" si="388"/>
        <v>0</v>
      </c>
      <c r="AB1401" s="21">
        <f>'Data Entry'!S1401</f>
        <v>0</v>
      </c>
      <c r="AC1401" s="21">
        <f>'Data Entry'!T1401</f>
        <v>0</v>
      </c>
      <c r="AD1401" s="21">
        <f>'Data Entry'!U1401</f>
        <v>0</v>
      </c>
      <c r="AE1401" s="21">
        <f t="shared" si="389"/>
        <v>0</v>
      </c>
      <c r="AF1401" s="13">
        <f>'Data Entry'!V1401</f>
        <v>0</v>
      </c>
      <c r="AG1401" s="13">
        <f t="shared" si="390"/>
        <v>0</v>
      </c>
      <c r="AH1401" s="13">
        <f>'Data Entry'!W1401</f>
        <v>0</v>
      </c>
      <c r="AI1401" s="13">
        <f>'Data Entry'!X1401</f>
        <v>0</v>
      </c>
      <c r="AJ1401" s="13">
        <f>'Data Entry'!Y1401</f>
        <v>0</v>
      </c>
      <c r="AK1401" s="13">
        <f>'Data Entry'!Z1401</f>
        <v>0</v>
      </c>
    </row>
    <row r="1402" spans="1:37">
      <c r="A1402" s="34">
        <f>'Data Entry'!A1402</f>
        <v>0</v>
      </c>
      <c r="B1402" s="34">
        <f>'Data Entry'!B1402</f>
        <v>0</v>
      </c>
      <c r="C1402" s="20">
        <f>IF('Data Entry'!C1402="red",1,IF('Data Entry'!C1402="blue",2,0))</f>
        <v>0</v>
      </c>
      <c r="D1402" s="22">
        <f>'Data Entry'!D1402</f>
        <v>0</v>
      </c>
      <c r="E1402" s="22">
        <f>'Data Entry'!E1402</f>
        <v>0</v>
      </c>
      <c r="F1402" s="22">
        <f>'Data Entry'!F1402</f>
        <v>0</v>
      </c>
      <c r="G1402" s="22">
        <f>'Data Entry'!G1402</f>
        <v>0</v>
      </c>
      <c r="H1402" s="22">
        <f>'Data Entry'!H1402</f>
        <v>0</v>
      </c>
      <c r="I1402" s="22">
        <f t="shared" si="374"/>
        <v>0</v>
      </c>
      <c r="J1402" s="22">
        <f t="shared" si="375"/>
        <v>0</v>
      </c>
      <c r="K1402" s="22">
        <f t="shared" si="376"/>
        <v>0</v>
      </c>
      <c r="L1402" s="22">
        <f t="shared" si="377"/>
        <v>0</v>
      </c>
      <c r="M1402" s="22">
        <f t="shared" si="378"/>
        <v>0</v>
      </c>
      <c r="N1402" s="22">
        <f t="shared" si="379"/>
        <v>0</v>
      </c>
      <c r="O1402" s="22">
        <f t="shared" si="380"/>
        <v>0</v>
      </c>
      <c r="P1402" s="35">
        <f>'Data Entry'!I1402</f>
        <v>0</v>
      </c>
      <c r="Q1402" s="35">
        <f>'Data Entry'!J1402</f>
        <v>0</v>
      </c>
      <c r="R1402" s="35">
        <f>'Data Entry'!K1402</f>
        <v>0</v>
      </c>
      <c r="S1402" s="35">
        <f>'Data Entry'!L1402</f>
        <v>0</v>
      </c>
      <c r="T1402" s="35">
        <f t="shared" si="381"/>
        <v>0</v>
      </c>
      <c r="U1402" s="35">
        <f t="shared" si="382"/>
        <v>0</v>
      </c>
      <c r="V1402" s="35" t="e">
        <f t="shared" si="383"/>
        <v>#DIV/0!</v>
      </c>
      <c r="W1402" s="35" t="e">
        <f t="shared" si="384"/>
        <v>#DIV/0!</v>
      </c>
      <c r="X1402" s="35">
        <f t="shared" si="385"/>
        <v>0</v>
      </c>
      <c r="Y1402" s="35">
        <f t="shared" si="386"/>
        <v>0</v>
      </c>
      <c r="Z1402" s="35">
        <f t="shared" si="387"/>
        <v>0</v>
      </c>
      <c r="AA1402" s="35">
        <f t="shared" si="388"/>
        <v>0</v>
      </c>
      <c r="AB1402" s="21">
        <f>'Data Entry'!S1402</f>
        <v>0</v>
      </c>
      <c r="AC1402" s="21">
        <f>'Data Entry'!T1402</f>
        <v>0</v>
      </c>
      <c r="AD1402" s="21">
        <f>'Data Entry'!U1402</f>
        <v>0</v>
      </c>
      <c r="AE1402" s="21">
        <f t="shared" si="389"/>
        <v>0</v>
      </c>
      <c r="AF1402" s="13">
        <f>'Data Entry'!V1402</f>
        <v>0</v>
      </c>
      <c r="AG1402" s="13">
        <f t="shared" si="390"/>
        <v>0</v>
      </c>
      <c r="AH1402" s="13">
        <f>'Data Entry'!W1402</f>
        <v>0</v>
      </c>
      <c r="AI1402" s="13">
        <f>'Data Entry'!X1402</f>
        <v>0</v>
      </c>
      <c r="AJ1402" s="13">
        <f>'Data Entry'!Y1402</f>
        <v>0</v>
      </c>
      <c r="AK1402" s="13">
        <f>'Data Entry'!Z1402</f>
        <v>0</v>
      </c>
    </row>
    <row r="1403" spans="1:37">
      <c r="A1403" s="34">
        <f>'Data Entry'!A1403</f>
        <v>0</v>
      </c>
      <c r="B1403" s="34">
        <f>'Data Entry'!B1403</f>
        <v>0</v>
      </c>
      <c r="C1403" s="20">
        <f>IF('Data Entry'!C1403="red",1,IF('Data Entry'!C1403="blue",2,0))</f>
        <v>0</v>
      </c>
      <c r="D1403" s="22">
        <f>'Data Entry'!D1403</f>
        <v>0</v>
      </c>
      <c r="E1403" s="22">
        <f>'Data Entry'!E1403</f>
        <v>0</v>
      </c>
      <c r="F1403" s="22">
        <f>'Data Entry'!F1403</f>
        <v>0</v>
      </c>
      <c r="G1403" s="22">
        <f>'Data Entry'!G1403</f>
        <v>0</v>
      </c>
      <c r="H1403" s="22">
        <f>'Data Entry'!H1403</f>
        <v>0</v>
      </c>
      <c r="I1403" s="22">
        <f t="shared" si="374"/>
        <v>0</v>
      </c>
      <c r="J1403" s="22">
        <f t="shared" si="375"/>
        <v>0</v>
      </c>
      <c r="K1403" s="22">
        <f t="shared" si="376"/>
        <v>0</v>
      </c>
      <c r="L1403" s="22">
        <f t="shared" si="377"/>
        <v>0</v>
      </c>
      <c r="M1403" s="22">
        <f t="shared" si="378"/>
        <v>0</v>
      </c>
      <c r="N1403" s="22">
        <f t="shared" si="379"/>
        <v>0</v>
      </c>
      <c r="O1403" s="22">
        <f t="shared" si="380"/>
        <v>0</v>
      </c>
      <c r="P1403" s="35">
        <f>'Data Entry'!I1403</f>
        <v>0</v>
      </c>
      <c r="Q1403" s="35">
        <f>'Data Entry'!J1403</f>
        <v>0</v>
      </c>
      <c r="R1403" s="35">
        <f>'Data Entry'!K1403</f>
        <v>0</v>
      </c>
      <c r="S1403" s="35">
        <f>'Data Entry'!L1403</f>
        <v>0</v>
      </c>
      <c r="T1403" s="35">
        <f t="shared" si="381"/>
        <v>0</v>
      </c>
      <c r="U1403" s="35">
        <f t="shared" si="382"/>
        <v>0</v>
      </c>
      <c r="V1403" s="35" t="e">
        <f t="shared" si="383"/>
        <v>#DIV/0!</v>
      </c>
      <c r="W1403" s="35" t="e">
        <f t="shared" si="384"/>
        <v>#DIV/0!</v>
      </c>
      <c r="X1403" s="35">
        <f t="shared" si="385"/>
        <v>0</v>
      </c>
      <c r="Y1403" s="35">
        <f t="shared" si="386"/>
        <v>0</v>
      </c>
      <c r="Z1403" s="35">
        <f t="shared" si="387"/>
        <v>0</v>
      </c>
      <c r="AA1403" s="35">
        <f t="shared" si="388"/>
        <v>0</v>
      </c>
      <c r="AB1403" s="21">
        <f>'Data Entry'!S1403</f>
        <v>0</v>
      </c>
      <c r="AC1403" s="21">
        <f>'Data Entry'!T1403</f>
        <v>0</v>
      </c>
      <c r="AD1403" s="21">
        <f>'Data Entry'!U1403</f>
        <v>0</v>
      </c>
      <c r="AE1403" s="21">
        <f t="shared" si="389"/>
        <v>0</v>
      </c>
      <c r="AF1403" s="13">
        <f>'Data Entry'!V1403</f>
        <v>0</v>
      </c>
      <c r="AG1403" s="13">
        <f t="shared" si="390"/>
        <v>0</v>
      </c>
      <c r="AH1403" s="13">
        <f>'Data Entry'!W1403</f>
        <v>0</v>
      </c>
      <c r="AI1403" s="13">
        <f>'Data Entry'!X1403</f>
        <v>0</v>
      </c>
      <c r="AJ1403" s="13">
        <f>'Data Entry'!Y1403</f>
        <v>0</v>
      </c>
      <c r="AK1403" s="13">
        <f>'Data Entry'!Z1403</f>
        <v>0</v>
      </c>
    </row>
    <row r="1404" spans="1:37">
      <c r="A1404" s="34">
        <f>'Data Entry'!A1404</f>
        <v>0</v>
      </c>
      <c r="B1404" s="34">
        <f>'Data Entry'!B1404</f>
        <v>0</v>
      </c>
      <c r="C1404" s="20">
        <f>IF('Data Entry'!C1404="red",1,IF('Data Entry'!C1404="blue",2,0))</f>
        <v>0</v>
      </c>
      <c r="D1404" s="22">
        <f>'Data Entry'!D1404</f>
        <v>0</v>
      </c>
      <c r="E1404" s="22">
        <f>'Data Entry'!E1404</f>
        <v>0</v>
      </c>
      <c r="F1404" s="22">
        <f>'Data Entry'!F1404</f>
        <v>0</v>
      </c>
      <c r="G1404" s="22">
        <f>'Data Entry'!G1404</f>
        <v>0</v>
      </c>
      <c r="H1404" s="22">
        <f>'Data Entry'!H1404</f>
        <v>0</v>
      </c>
      <c r="I1404" s="22">
        <f t="shared" si="374"/>
        <v>0</v>
      </c>
      <c r="J1404" s="22">
        <f t="shared" si="375"/>
        <v>0</v>
      </c>
      <c r="K1404" s="22">
        <f t="shared" si="376"/>
        <v>0</v>
      </c>
      <c r="L1404" s="22">
        <f t="shared" si="377"/>
        <v>0</v>
      </c>
      <c r="M1404" s="22">
        <f t="shared" si="378"/>
        <v>0</v>
      </c>
      <c r="N1404" s="22">
        <f t="shared" si="379"/>
        <v>0</v>
      </c>
      <c r="O1404" s="22">
        <f t="shared" si="380"/>
        <v>0</v>
      </c>
      <c r="P1404" s="35">
        <f>'Data Entry'!I1404</f>
        <v>0</v>
      </c>
      <c r="Q1404" s="35">
        <f>'Data Entry'!J1404</f>
        <v>0</v>
      </c>
      <c r="R1404" s="35">
        <f>'Data Entry'!K1404</f>
        <v>0</v>
      </c>
      <c r="S1404" s="35">
        <f>'Data Entry'!L1404</f>
        <v>0</v>
      </c>
      <c r="T1404" s="35">
        <f t="shared" si="381"/>
        <v>0</v>
      </c>
      <c r="U1404" s="35">
        <f t="shared" si="382"/>
        <v>0</v>
      </c>
      <c r="V1404" s="35" t="e">
        <f t="shared" si="383"/>
        <v>#DIV/0!</v>
      </c>
      <c r="W1404" s="35" t="e">
        <f t="shared" si="384"/>
        <v>#DIV/0!</v>
      </c>
      <c r="X1404" s="35">
        <f t="shared" si="385"/>
        <v>0</v>
      </c>
      <c r="Y1404" s="35">
        <f t="shared" si="386"/>
        <v>0</v>
      </c>
      <c r="Z1404" s="35">
        <f t="shared" si="387"/>
        <v>0</v>
      </c>
      <c r="AA1404" s="35">
        <f t="shared" si="388"/>
        <v>0</v>
      </c>
      <c r="AB1404" s="21">
        <f>'Data Entry'!S1404</f>
        <v>0</v>
      </c>
      <c r="AC1404" s="21">
        <f>'Data Entry'!T1404</f>
        <v>0</v>
      </c>
      <c r="AD1404" s="21">
        <f>'Data Entry'!U1404</f>
        <v>0</v>
      </c>
      <c r="AE1404" s="21">
        <f t="shared" si="389"/>
        <v>0</v>
      </c>
      <c r="AF1404" s="13">
        <f>'Data Entry'!V1404</f>
        <v>0</v>
      </c>
      <c r="AG1404" s="13">
        <f t="shared" si="390"/>
        <v>0</v>
      </c>
      <c r="AH1404" s="13">
        <f>'Data Entry'!W1404</f>
        <v>0</v>
      </c>
      <c r="AI1404" s="13">
        <f>'Data Entry'!X1404</f>
        <v>0</v>
      </c>
      <c r="AJ1404" s="13">
        <f>'Data Entry'!Y1404</f>
        <v>0</v>
      </c>
      <c r="AK1404" s="13">
        <f>'Data Entry'!Z1404</f>
        <v>0</v>
      </c>
    </row>
    <row r="1405" spans="1:37">
      <c r="A1405" s="34">
        <f>'Data Entry'!A1405</f>
        <v>0</v>
      </c>
      <c r="B1405" s="34">
        <f>'Data Entry'!B1405</f>
        <v>0</v>
      </c>
      <c r="C1405" s="20">
        <f>IF('Data Entry'!C1405="red",1,IF('Data Entry'!C1405="blue",2,0))</f>
        <v>0</v>
      </c>
      <c r="D1405" s="22">
        <f>'Data Entry'!D1405</f>
        <v>0</v>
      </c>
      <c r="E1405" s="22">
        <f>'Data Entry'!E1405</f>
        <v>0</v>
      </c>
      <c r="F1405" s="22">
        <f>'Data Entry'!F1405</f>
        <v>0</v>
      </c>
      <c r="G1405" s="22">
        <f>'Data Entry'!G1405</f>
        <v>0</v>
      </c>
      <c r="H1405" s="22">
        <f>'Data Entry'!H1405</f>
        <v>0</v>
      </c>
      <c r="I1405" s="22">
        <f t="shared" si="374"/>
        <v>0</v>
      </c>
      <c r="J1405" s="22">
        <f t="shared" si="375"/>
        <v>0</v>
      </c>
      <c r="K1405" s="22">
        <f t="shared" si="376"/>
        <v>0</v>
      </c>
      <c r="L1405" s="22">
        <f t="shared" si="377"/>
        <v>0</v>
      </c>
      <c r="M1405" s="22">
        <f t="shared" si="378"/>
        <v>0</v>
      </c>
      <c r="N1405" s="22">
        <f t="shared" si="379"/>
        <v>0</v>
      </c>
      <c r="O1405" s="22">
        <f t="shared" si="380"/>
        <v>0</v>
      </c>
      <c r="P1405" s="35">
        <f>'Data Entry'!I1405</f>
        <v>0</v>
      </c>
      <c r="Q1405" s="35">
        <f>'Data Entry'!J1405</f>
        <v>0</v>
      </c>
      <c r="R1405" s="35">
        <f>'Data Entry'!K1405</f>
        <v>0</v>
      </c>
      <c r="S1405" s="35">
        <f>'Data Entry'!L1405</f>
        <v>0</v>
      </c>
      <c r="T1405" s="35">
        <f t="shared" si="381"/>
        <v>0</v>
      </c>
      <c r="U1405" s="35">
        <f t="shared" si="382"/>
        <v>0</v>
      </c>
      <c r="V1405" s="35" t="e">
        <f t="shared" si="383"/>
        <v>#DIV/0!</v>
      </c>
      <c r="W1405" s="35" t="e">
        <f t="shared" si="384"/>
        <v>#DIV/0!</v>
      </c>
      <c r="X1405" s="35">
        <f t="shared" si="385"/>
        <v>0</v>
      </c>
      <c r="Y1405" s="35">
        <f t="shared" si="386"/>
        <v>0</v>
      </c>
      <c r="Z1405" s="35">
        <f t="shared" si="387"/>
        <v>0</v>
      </c>
      <c r="AA1405" s="35">
        <f t="shared" si="388"/>
        <v>0</v>
      </c>
      <c r="AB1405" s="21">
        <f>'Data Entry'!S1405</f>
        <v>0</v>
      </c>
      <c r="AC1405" s="21">
        <f>'Data Entry'!T1405</f>
        <v>0</v>
      </c>
      <c r="AD1405" s="21">
        <f>'Data Entry'!U1405</f>
        <v>0</v>
      </c>
      <c r="AE1405" s="21">
        <f t="shared" si="389"/>
        <v>0</v>
      </c>
      <c r="AF1405" s="13">
        <f>'Data Entry'!V1405</f>
        <v>0</v>
      </c>
      <c r="AG1405" s="13">
        <f t="shared" si="390"/>
        <v>0</v>
      </c>
      <c r="AH1405" s="13">
        <f>'Data Entry'!W1405</f>
        <v>0</v>
      </c>
      <c r="AI1405" s="13">
        <f>'Data Entry'!X1405</f>
        <v>0</v>
      </c>
      <c r="AJ1405" s="13">
        <f>'Data Entry'!Y1405</f>
        <v>0</v>
      </c>
      <c r="AK1405" s="13">
        <f>'Data Entry'!Z1405</f>
        <v>0</v>
      </c>
    </row>
    <row r="1406" spans="1:37">
      <c r="A1406" s="34">
        <f>'Data Entry'!A1406</f>
        <v>0</v>
      </c>
      <c r="B1406" s="34">
        <f>'Data Entry'!B1406</f>
        <v>0</v>
      </c>
      <c r="C1406" s="20">
        <f>IF('Data Entry'!C1406="red",1,IF('Data Entry'!C1406="blue",2,0))</f>
        <v>0</v>
      </c>
      <c r="D1406" s="22">
        <f>'Data Entry'!D1406</f>
        <v>0</v>
      </c>
      <c r="E1406" s="22">
        <f>'Data Entry'!E1406</f>
        <v>0</v>
      </c>
      <c r="F1406" s="22">
        <f>'Data Entry'!F1406</f>
        <v>0</v>
      </c>
      <c r="G1406" s="22">
        <f>'Data Entry'!G1406</f>
        <v>0</v>
      </c>
      <c r="H1406" s="22">
        <f>'Data Entry'!H1406</f>
        <v>0</v>
      </c>
      <c r="I1406" s="22">
        <f t="shared" si="374"/>
        <v>0</v>
      </c>
      <c r="J1406" s="22">
        <f t="shared" si="375"/>
        <v>0</v>
      </c>
      <c r="K1406" s="22">
        <f t="shared" si="376"/>
        <v>0</v>
      </c>
      <c r="L1406" s="22">
        <f t="shared" si="377"/>
        <v>0</v>
      </c>
      <c r="M1406" s="22">
        <f t="shared" si="378"/>
        <v>0</v>
      </c>
      <c r="N1406" s="22">
        <f t="shared" si="379"/>
        <v>0</v>
      </c>
      <c r="O1406" s="22">
        <f t="shared" si="380"/>
        <v>0</v>
      </c>
      <c r="P1406" s="35">
        <f>'Data Entry'!I1406</f>
        <v>0</v>
      </c>
      <c r="Q1406" s="35">
        <f>'Data Entry'!J1406</f>
        <v>0</v>
      </c>
      <c r="R1406" s="35">
        <f>'Data Entry'!K1406</f>
        <v>0</v>
      </c>
      <c r="S1406" s="35">
        <f>'Data Entry'!L1406</f>
        <v>0</v>
      </c>
      <c r="T1406" s="35">
        <f t="shared" si="381"/>
        <v>0</v>
      </c>
      <c r="U1406" s="35">
        <f t="shared" si="382"/>
        <v>0</v>
      </c>
      <c r="V1406" s="35" t="e">
        <f t="shared" si="383"/>
        <v>#DIV/0!</v>
      </c>
      <c r="W1406" s="35" t="e">
        <f t="shared" si="384"/>
        <v>#DIV/0!</v>
      </c>
      <c r="X1406" s="35">
        <f t="shared" si="385"/>
        <v>0</v>
      </c>
      <c r="Y1406" s="35">
        <f t="shared" si="386"/>
        <v>0</v>
      </c>
      <c r="Z1406" s="35">
        <f t="shared" si="387"/>
        <v>0</v>
      </c>
      <c r="AA1406" s="35">
        <f t="shared" si="388"/>
        <v>0</v>
      </c>
      <c r="AB1406" s="21">
        <f>'Data Entry'!S1406</f>
        <v>0</v>
      </c>
      <c r="AC1406" s="21">
        <f>'Data Entry'!T1406</f>
        <v>0</v>
      </c>
      <c r="AD1406" s="21">
        <f>'Data Entry'!U1406</f>
        <v>0</v>
      </c>
      <c r="AE1406" s="21">
        <f t="shared" si="389"/>
        <v>0</v>
      </c>
      <c r="AF1406" s="13">
        <f>'Data Entry'!V1406</f>
        <v>0</v>
      </c>
      <c r="AG1406" s="13">
        <f t="shared" si="390"/>
        <v>0</v>
      </c>
      <c r="AH1406" s="13">
        <f>'Data Entry'!W1406</f>
        <v>0</v>
      </c>
      <c r="AI1406" s="13">
        <f>'Data Entry'!X1406</f>
        <v>0</v>
      </c>
      <c r="AJ1406" s="13">
        <f>'Data Entry'!Y1406</f>
        <v>0</v>
      </c>
      <c r="AK1406" s="13">
        <f>'Data Entry'!Z1406</f>
        <v>0</v>
      </c>
    </row>
    <row r="1407" spans="1:37">
      <c r="A1407" s="34">
        <f>'Data Entry'!A1407</f>
        <v>0</v>
      </c>
      <c r="B1407" s="34">
        <f>'Data Entry'!B1407</f>
        <v>0</v>
      </c>
      <c r="C1407" s="20">
        <f>IF('Data Entry'!C1407="red",1,IF('Data Entry'!C1407="blue",2,0))</f>
        <v>0</v>
      </c>
      <c r="D1407" s="22">
        <f>'Data Entry'!D1407</f>
        <v>0</v>
      </c>
      <c r="E1407" s="22">
        <f>'Data Entry'!E1407</f>
        <v>0</v>
      </c>
      <c r="F1407" s="22">
        <f>'Data Entry'!F1407</f>
        <v>0</v>
      </c>
      <c r="G1407" s="22">
        <f>'Data Entry'!G1407</f>
        <v>0</v>
      </c>
      <c r="H1407" s="22">
        <f>'Data Entry'!H1407</f>
        <v>0</v>
      </c>
      <c r="I1407" s="22">
        <f t="shared" si="374"/>
        <v>0</v>
      </c>
      <c r="J1407" s="22">
        <f t="shared" si="375"/>
        <v>0</v>
      </c>
      <c r="K1407" s="22">
        <f t="shared" si="376"/>
        <v>0</v>
      </c>
      <c r="L1407" s="22">
        <f t="shared" si="377"/>
        <v>0</v>
      </c>
      <c r="M1407" s="22">
        <f t="shared" si="378"/>
        <v>0</v>
      </c>
      <c r="N1407" s="22">
        <f t="shared" si="379"/>
        <v>0</v>
      </c>
      <c r="O1407" s="22">
        <f t="shared" si="380"/>
        <v>0</v>
      </c>
      <c r="P1407" s="35">
        <f>'Data Entry'!I1407</f>
        <v>0</v>
      </c>
      <c r="Q1407" s="35">
        <f>'Data Entry'!J1407</f>
        <v>0</v>
      </c>
      <c r="R1407" s="35">
        <f>'Data Entry'!K1407</f>
        <v>0</v>
      </c>
      <c r="S1407" s="35">
        <f>'Data Entry'!L1407</f>
        <v>0</v>
      </c>
      <c r="T1407" s="35">
        <f t="shared" si="381"/>
        <v>0</v>
      </c>
      <c r="U1407" s="35">
        <f t="shared" si="382"/>
        <v>0</v>
      </c>
      <c r="V1407" s="35" t="e">
        <f t="shared" si="383"/>
        <v>#DIV/0!</v>
      </c>
      <c r="W1407" s="35" t="e">
        <f t="shared" si="384"/>
        <v>#DIV/0!</v>
      </c>
      <c r="X1407" s="35">
        <f t="shared" si="385"/>
        <v>0</v>
      </c>
      <c r="Y1407" s="35">
        <f t="shared" si="386"/>
        <v>0</v>
      </c>
      <c r="Z1407" s="35">
        <f t="shared" si="387"/>
        <v>0</v>
      </c>
      <c r="AA1407" s="35">
        <f t="shared" si="388"/>
        <v>0</v>
      </c>
      <c r="AB1407" s="21">
        <f>'Data Entry'!S1407</f>
        <v>0</v>
      </c>
      <c r="AC1407" s="21">
        <f>'Data Entry'!T1407</f>
        <v>0</v>
      </c>
      <c r="AD1407" s="21">
        <f>'Data Entry'!U1407</f>
        <v>0</v>
      </c>
      <c r="AE1407" s="21">
        <f t="shared" si="389"/>
        <v>0</v>
      </c>
      <c r="AF1407" s="13">
        <f>'Data Entry'!V1407</f>
        <v>0</v>
      </c>
      <c r="AG1407" s="13">
        <f t="shared" si="390"/>
        <v>0</v>
      </c>
      <c r="AH1407" s="13">
        <f>'Data Entry'!W1407</f>
        <v>0</v>
      </c>
      <c r="AI1407" s="13">
        <f>'Data Entry'!X1407</f>
        <v>0</v>
      </c>
      <c r="AJ1407" s="13">
        <f>'Data Entry'!Y1407</f>
        <v>0</v>
      </c>
      <c r="AK1407" s="13">
        <f>'Data Entry'!Z1407</f>
        <v>0</v>
      </c>
    </row>
    <row r="1408" spans="1:37">
      <c r="A1408" s="34">
        <f>'Data Entry'!A1408</f>
        <v>0</v>
      </c>
      <c r="B1408" s="34">
        <f>'Data Entry'!B1408</f>
        <v>0</v>
      </c>
      <c r="C1408" s="20">
        <f>IF('Data Entry'!C1408="red",1,IF('Data Entry'!C1408="blue",2,0))</f>
        <v>0</v>
      </c>
      <c r="D1408" s="22">
        <f>'Data Entry'!D1408</f>
        <v>0</v>
      </c>
      <c r="E1408" s="22">
        <f>'Data Entry'!E1408</f>
        <v>0</v>
      </c>
      <c r="F1408" s="22">
        <f>'Data Entry'!F1408</f>
        <v>0</v>
      </c>
      <c r="G1408" s="22">
        <f>'Data Entry'!G1408</f>
        <v>0</v>
      </c>
      <c r="H1408" s="22">
        <f>'Data Entry'!H1408</f>
        <v>0</v>
      </c>
      <c r="I1408" s="22">
        <f t="shared" si="374"/>
        <v>0</v>
      </c>
      <c r="J1408" s="22">
        <f t="shared" si="375"/>
        <v>0</v>
      </c>
      <c r="K1408" s="22">
        <f t="shared" si="376"/>
        <v>0</v>
      </c>
      <c r="L1408" s="22">
        <f t="shared" si="377"/>
        <v>0</v>
      </c>
      <c r="M1408" s="22">
        <f t="shared" si="378"/>
        <v>0</v>
      </c>
      <c r="N1408" s="22">
        <f t="shared" si="379"/>
        <v>0</v>
      </c>
      <c r="O1408" s="22">
        <f t="shared" si="380"/>
        <v>0</v>
      </c>
      <c r="P1408" s="35">
        <f>'Data Entry'!I1408</f>
        <v>0</v>
      </c>
      <c r="Q1408" s="35">
        <f>'Data Entry'!J1408</f>
        <v>0</v>
      </c>
      <c r="R1408" s="35">
        <f>'Data Entry'!K1408</f>
        <v>0</v>
      </c>
      <c r="S1408" s="35">
        <f>'Data Entry'!L1408</f>
        <v>0</v>
      </c>
      <c r="T1408" s="35">
        <f t="shared" si="381"/>
        <v>0</v>
      </c>
      <c r="U1408" s="35">
        <f t="shared" si="382"/>
        <v>0</v>
      </c>
      <c r="V1408" s="35" t="e">
        <f t="shared" si="383"/>
        <v>#DIV/0!</v>
      </c>
      <c r="W1408" s="35" t="e">
        <f t="shared" si="384"/>
        <v>#DIV/0!</v>
      </c>
      <c r="X1408" s="35">
        <f t="shared" si="385"/>
        <v>0</v>
      </c>
      <c r="Y1408" s="35">
        <f t="shared" si="386"/>
        <v>0</v>
      </c>
      <c r="Z1408" s="35">
        <f t="shared" si="387"/>
        <v>0</v>
      </c>
      <c r="AA1408" s="35">
        <f t="shared" si="388"/>
        <v>0</v>
      </c>
      <c r="AB1408" s="21">
        <f>'Data Entry'!S1408</f>
        <v>0</v>
      </c>
      <c r="AC1408" s="21">
        <f>'Data Entry'!T1408</f>
        <v>0</v>
      </c>
      <c r="AD1408" s="21">
        <f>'Data Entry'!U1408</f>
        <v>0</v>
      </c>
      <c r="AE1408" s="21">
        <f t="shared" si="389"/>
        <v>0</v>
      </c>
      <c r="AF1408" s="13">
        <f>'Data Entry'!V1408</f>
        <v>0</v>
      </c>
      <c r="AG1408" s="13">
        <f t="shared" si="390"/>
        <v>0</v>
      </c>
      <c r="AH1408" s="13">
        <f>'Data Entry'!W1408</f>
        <v>0</v>
      </c>
      <c r="AI1408" s="13">
        <f>'Data Entry'!X1408</f>
        <v>0</v>
      </c>
      <c r="AJ1408" s="13">
        <f>'Data Entry'!Y1408</f>
        <v>0</v>
      </c>
      <c r="AK1408" s="13">
        <f>'Data Entry'!Z1408</f>
        <v>0</v>
      </c>
    </row>
    <row r="1409" spans="1:37">
      <c r="A1409" s="34">
        <f>'Data Entry'!A1409</f>
        <v>0</v>
      </c>
      <c r="B1409" s="34">
        <f>'Data Entry'!B1409</f>
        <v>0</v>
      </c>
      <c r="C1409" s="20">
        <f>IF('Data Entry'!C1409="red",1,IF('Data Entry'!C1409="blue",2,0))</f>
        <v>0</v>
      </c>
      <c r="D1409" s="22">
        <f>'Data Entry'!D1409</f>
        <v>0</v>
      </c>
      <c r="E1409" s="22">
        <f>'Data Entry'!E1409</f>
        <v>0</v>
      </c>
      <c r="F1409" s="22">
        <f>'Data Entry'!F1409</f>
        <v>0</v>
      </c>
      <c r="G1409" s="22">
        <f>'Data Entry'!G1409</f>
        <v>0</v>
      </c>
      <c r="H1409" s="22">
        <f>'Data Entry'!H1409</f>
        <v>0</v>
      </c>
      <c r="I1409" s="22">
        <f t="shared" si="374"/>
        <v>0</v>
      </c>
      <c r="J1409" s="22">
        <f t="shared" si="375"/>
        <v>0</v>
      </c>
      <c r="K1409" s="22">
        <f t="shared" si="376"/>
        <v>0</v>
      </c>
      <c r="L1409" s="22">
        <f t="shared" si="377"/>
        <v>0</v>
      </c>
      <c r="M1409" s="22">
        <f t="shared" si="378"/>
        <v>0</v>
      </c>
      <c r="N1409" s="22">
        <f t="shared" si="379"/>
        <v>0</v>
      </c>
      <c r="O1409" s="22">
        <f t="shared" si="380"/>
        <v>0</v>
      </c>
      <c r="P1409" s="35">
        <f>'Data Entry'!I1409</f>
        <v>0</v>
      </c>
      <c r="Q1409" s="35">
        <f>'Data Entry'!J1409</f>
        <v>0</v>
      </c>
      <c r="R1409" s="35">
        <f>'Data Entry'!K1409</f>
        <v>0</v>
      </c>
      <c r="S1409" s="35">
        <f>'Data Entry'!L1409</f>
        <v>0</v>
      </c>
      <c r="T1409" s="35">
        <f t="shared" si="381"/>
        <v>0</v>
      </c>
      <c r="U1409" s="35">
        <f t="shared" si="382"/>
        <v>0</v>
      </c>
      <c r="V1409" s="35" t="e">
        <f t="shared" si="383"/>
        <v>#DIV/0!</v>
      </c>
      <c r="W1409" s="35" t="e">
        <f t="shared" si="384"/>
        <v>#DIV/0!</v>
      </c>
      <c r="X1409" s="35">
        <f t="shared" si="385"/>
        <v>0</v>
      </c>
      <c r="Y1409" s="35">
        <f t="shared" si="386"/>
        <v>0</v>
      </c>
      <c r="Z1409" s="35">
        <f t="shared" si="387"/>
        <v>0</v>
      </c>
      <c r="AA1409" s="35">
        <f t="shared" si="388"/>
        <v>0</v>
      </c>
      <c r="AB1409" s="21">
        <f>'Data Entry'!S1409</f>
        <v>0</v>
      </c>
      <c r="AC1409" s="21">
        <f>'Data Entry'!T1409</f>
        <v>0</v>
      </c>
      <c r="AD1409" s="21">
        <f>'Data Entry'!U1409</f>
        <v>0</v>
      </c>
      <c r="AE1409" s="21">
        <f t="shared" si="389"/>
        <v>0</v>
      </c>
      <c r="AF1409" s="13">
        <f>'Data Entry'!V1409</f>
        <v>0</v>
      </c>
      <c r="AG1409" s="13">
        <f t="shared" si="390"/>
        <v>0</v>
      </c>
      <c r="AH1409" s="13">
        <f>'Data Entry'!W1409</f>
        <v>0</v>
      </c>
      <c r="AI1409" s="13">
        <f>'Data Entry'!X1409</f>
        <v>0</v>
      </c>
      <c r="AJ1409" s="13">
        <f>'Data Entry'!Y1409</f>
        <v>0</v>
      </c>
      <c r="AK1409" s="13">
        <f>'Data Entry'!Z1409</f>
        <v>0</v>
      </c>
    </row>
    <row r="1410" spans="1:37">
      <c r="A1410" s="34">
        <f>'Data Entry'!A1410</f>
        <v>0</v>
      </c>
      <c r="B1410" s="34">
        <f>'Data Entry'!B1410</f>
        <v>0</v>
      </c>
      <c r="C1410" s="20">
        <f>IF('Data Entry'!C1410="red",1,IF('Data Entry'!C1410="blue",2,0))</f>
        <v>0</v>
      </c>
      <c r="D1410" s="22">
        <f>'Data Entry'!D1410</f>
        <v>0</v>
      </c>
      <c r="E1410" s="22">
        <f>'Data Entry'!E1410</f>
        <v>0</v>
      </c>
      <c r="F1410" s="22">
        <f>'Data Entry'!F1410</f>
        <v>0</v>
      </c>
      <c r="G1410" s="22">
        <f>'Data Entry'!G1410</f>
        <v>0</v>
      </c>
      <c r="H1410" s="22">
        <f>'Data Entry'!H1410</f>
        <v>0</v>
      </c>
      <c r="I1410" s="22">
        <f t="shared" si="374"/>
        <v>0</v>
      </c>
      <c r="J1410" s="22">
        <f t="shared" si="375"/>
        <v>0</v>
      </c>
      <c r="K1410" s="22">
        <f t="shared" si="376"/>
        <v>0</v>
      </c>
      <c r="L1410" s="22">
        <f t="shared" si="377"/>
        <v>0</v>
      </c>
      <c r="M1410" s="22">
        <f t="shared" si="378"/>
        <v>0</v>
      </c>
      <c r="N1410" s="22">
        <f t="shared" si="379"/>
        <v>0</v>
      </c>
      <c r="O1410" s="22">
        <f t="shared" si="380"/>
        <v>0</v>
      </c>
      <c r="P1410" s="35">
        <f>'Data Entry'!I1410</f>
        <v>0</v>
      </c>
      <c r="Q1410" s="35">
        <f>'Data Entry'!J1410</f>
        <v>0</v>
      </c>
      <c r="R1410" s="35">
        <f>'Data Entry'!K1410</f>
        <v>0</v>
      </c>
      <c r="S1410" s="35">
        <f>'Data Entry'!L1410</f>
        <v>0</v>
      </c>
      <c r="T1410" s="35">
        <f t="shared" si="381"/>
        <v>0</v>
      </c>
      <c r="U1410" s="35">
        <f t="shared" si="382"/>
        <v>0</v>
      </c>
      <c r="V1410" s="35" t="e">
        <f t="shared" si="383"/>
        <v>#DIV/0!</v>
      </c>
      <c r="W1410" s="35" t="e">
        <f t="shared" si="384"/>
        <v>#DIV/0!</v>
      </c>
      <c r="X1410" s="35">
        <f t="shared" si="385"/>
        <v>0</v>
      </c>
      <c r="Y1410" s="35">
        <f t="shared" si="386"/>
        <v>0</v>
      </c>
      <c r="Z1410" s="35">
        <f t="shared" si="387"/>
        <v>0</v>
      </c>
      <c r="AA1410" s="35">
        <f t="shared" si="388"/>
        <v>0</v>
      </c>
      <c r="AB1410" s="21">
        <f>'Data Entry'!S1410</f>
        <v>0</v>
      </c>
      <c r="AC1410" s="21">
        <f>'Data Entry'!T1410</f>
        <v>0</v>
      </c>
      <c r="AD1410" s="21">
        <f>'Data Entry'!U1410</f>
        <v>0</v>
      </c>
      <c r="AE1410" s="21">
        <f t="shared" si="389"/>
        <v>0</v>
      </c>
      <c r="AF1410" s="13">
        <f>'Data Entry'!V1410</f>
        <v>0</v>
      </c>
      <c r="AG1410" s="13">
        <f t="shared" si="390"/>
        <v>0</v>
      </c>
      <c r="AH1410" s="13">
        <f>'Data Entry'!W1410</f>
        <v>0</v>
      </c>
      <c r="AI1410" s="13">
        <f>'Data Entry'!X1410</f>
        <v>0</v>
      </c>
      <c r="AJ1410" s="13">
        <f>'Data Entry'!Y1410</f>
        <v>0</v>
      </c>
      <c r="AK1410" s="13">
        <f>'Data Entry'!Z1410</f>
        <v>0</v>
      </c>
    </row>
    <row r="1411" spans="1:37">
      <c r="A1411" s="34">
        <f>'Data Entry'!A1411</f>
        <v>0</v>
      </c>
      <c r="B1411" s="34">
        <f>'Data Entry'!B1411</f>
        <v>0</v>
      </c>
      <c r="C1411" s="20">
        <f>IF('Data Entry'!C1411="red",1,IF('Data Entry'!C1411="blue",2,0))</f>
        <v>0</v>
      </c>
      <c r="D1411" s="22">
        <f>'Data Entry'!D1411</f>
        <v>0</v>
      </c>
      <c r="E1411" s="22">
        <f>'Data Entry'!E1411</f>
        <v>0</v>
      </c>
      <c r="F1411" s="22">
        <f>'Data Entry'!F1411</f>
        <v>0</v>
      </c>
      <c r="G1411" s="22">
        <f>'Data Entry'!G1411</f>
        <v>0</v>
      </c>
      <c r="H1411" s="22">
        <f>'Data Entry'!H1411</f>
        <v>0</v>
      </c>
      <c r="I1411" s="22">
        <f t="shared" si="374"/>
        <v>0</v>
      </c>
      <c r="J1411" s="22">
        <f t="shared" si="375"/>
        <v>0</v>
      </c>
      <c r="K1411" s="22">
        <f t="shared" si="376"/>
        <v>0</v>
      </c>
      <c r="L1411" s="22">
        <f t="shared" si="377"/>
        <v>0</v>
      </c>
      <c r="M1411" s="22">
        <f t="shared" si="378"/>
        <v>0</v>
      </c>
      <c r="N1411" s="22">
        <f t="shared" si="379"/>
        <v>0</v>
      </c>
      <c r="O1411" s="22">
        <f t="shared" si="380"/>
        <v>0</v>
      </c>
      <c r="P1411" s="35">
        <f>'Data Entry'!I1411</f>
        <v>0</v>
      </c>
      <c r="Q1411" s="35">
        <f>'Data Entry'!J1411</f>
        <v>0</v>
      </c>
      <c r="R1411" s="35">
        <f>'Data Entry'!K1411</f>
        <v>0</v>
      </c>
      <c r="S1411" s="35">
        <f>'Data Entry'!L1411</f>
        <v>0</v>
      </c>
      <c r="T1411" s="35">
        <f t="shared" si="381"/>
        <v>0</v>
      </c>
      <c r="U1411" s="35">
        <f t="shared" si="382"/>
        <v>0</v>
      </c>
      <c r="V1411" s="35" t="e">
        <f t="shared" si="383"/>
        <v>#DIV/0!</v>
      </c>
      <c r="W1411" s="35" t="e">
        <f t="shared" si="384"/>
        <v>#DIV/0!</v>
      </c>
      <c r="X1411" s="35">
        <f t="shared" si="385"/>
        <v>0</v>
      </c>
      <c r="Y1411" s="35">
        <f t="shared" si="386"/>
        <v>0</v>
      </c>
      <c r="Z1411" s="35">
        <f t="shared" si="387"/>
        <v>0</v>
      </c>
      <c r="AA1411" s="35">
        <f t="shared" si="388"/>
        <v>0</v>
      </c>
      <c r="AB1411" s="21">
        <f>'Data Entry'!S1411</f>
        <v>0</v>
      </c>
      <c r="AC1411" s="21">
        <f>'Data Entry'!T1411</f>
        <v>0</v>
      </c>
      <c r="AD1411" s="21">
        <f>'Data Entry'!U1411</f>
        <v>0</v>
      </c>
      <c r="AE1411" s="21">
        <f t="shared" si="389"/>
        <v>0</v>
      </c>
      <c r="AF1411" s="13">
        <f>'Data Entry'!V1411</f>
        <v>0</v>
      </c>
      <c r="AG1411" s="13">
        <f t="shared" si="390"/>
        <v>0</v>
      </c>
      <c r="AH1411" s="13">
        <f>'Data Entry'!W1411</f>
        <v>0</v>
      </c>
      <c r="AI1411" s="13">
        <f>'Data Entry'!X1411</f>
        <v>0</v>
      </c>
      <c r="AJ1411" s="13">
        <f>'Data Entry'!Y1411</f>
        <v>0</v>
      </c>
      <c r="AK1411" s="13">
        <f>'Data Entry'!Z1411</f>
        <v>0</v>
      </c>
    </row>
    <row r="1412" spans="1:37">
      <c r="A1412" s="34">
        <f>'Data Entry'!A1412</f>
        <v>0</v>
      </c>
      <c r="B1412" s="34">
        <f>'Data Entry'!B1412</f>
        <v>0</v>
      </c>
      <c r="C1412" s="20">
        <f>IF('Data Entry'!C1412="red",1,IF('Data Entry'!C1412="blue",2,0))</f>
        <v>0</v>
      </c>
      <c r="D1412" s="22">
        <f>'Data Entry'!D1412</f>
        <v>0</v>
      </c>
      <c r="E1412" s="22">
        <f>'Data Entry'!E1412</f>
        <v>0</v>
      </c>
      <c r="F1412" s="22">
        <f>'Data Entry'!F1412</f>
        <v>0</v>
      </c>
      <c r="G1412" s="22">
        <f>'Data Entry'!G1412</f>
        <v>0</v>
      </c>
      <c r="H1412" s="22">
        <f>'Data Entry'!H1412</f>
        <v>0</v>
      </c>
      <c r="I1412" s="22">
        <f t="shared" si="374"/>
        <v>0</v>
      </c>
      <c r="J1412" s="22">
        <f t="shared" si="375"/>
        <v>0</v>
      </c>
      <c r="K1412" s="22">
        <f t="shared" si="376"/>
        <v>0</v>
      </c>
      <c r="L1412" s="22">
        <f t="shared" si="377"/>
        <v>0</v>
      </c>
      <c r="M1412" s="22">
        <f t="shared" si="378"/>
        <v>0</v>
      </c>
      <c r="N1412" s="22">
        <f t="shared" si="379"/>
        <v>0</v>
      </c>
      <c r="O1412" s="22">
        <f t="shared" si="380"/>
        <v>0</v>
      </c>
      <c r="P1412" s="35">
        <f>'Data Entry'!I1412</f>
        <v>0</v>
      </c>
      <c r="Q1412" s="35">
        <f>'Data Entry'!J1412</f>
        <v>0</v>
      </c>
      <c r="R1412" s="35">
        <f>'Data Entry'!K1412</f>
        <v>0</v>
      </c>
      <c r="S1412" s="35">
        <f>'Data Entry'!L1412</f>
        <v>0</v>
      </c>
      <c r="T1412" s="35">
        <f t="shared" si="381"/>
        <v>0</v>
      </c>
      <c r="U1412" s="35">
        <f t="shared" si="382"/>
        <v>0</v>
      </c>
      <c r="V1412" s="35" t="e">
        <f t="shared" si="383"/>
        <v>#DIV/0!</v>
      </c>
      <c r="W1412" s="35" t="e">
        <f t="shared" si="384"/>
        <v>#DIV/0!</v>
      </c>
      <c r="X1412" s="35">
        <f t="shared" si="385"/>
        <v>0</v>
      </c>
      <c r="Y1412" s="35">
        <f t="shared" si="386"/>
        <v>0</v>
      </c>
      <c r="Z1412" s="35">
        <f t="shared" si="387"/>
        <v>0</v>
      </c>
      <c r="AA1412" s="35">
        <f t="shared" si="388"/>
        <v>0</v>
      </c>
      <c r="AB1412" s="21">
        <f>'Data Entry'!S1412</f>
        <v>0</v>
      </c>
      <c r="AC1412" s="21">
        <f>'Data Entry'!T1412</f>
        <v>0</v>
      </c>
      <c r="AD1412" s="21">
        <f>'Data Entry'!U1412</f>
        <v>0</v>
      </c>
      <c r="AE1412" s="21">
        <f t="shared" si="389"/>
        <v>0</v>
      </c>
      <c r="AF1412" s="13">
        <f>'Data Entry'!V1412</f>
        <v>0</v>
      </c>
      <c r="AG1412" s="13">
        <f t="shared" si="390"/>
        <v>0</v>
      </c>
      <c r="AH1412" s="13">
        <f>'Data Entry'!W1412</f>
        <v>0</v>
      </c>
      <c r="AI1412" s="13">
        <f>'Data Entry'!X1412</f>
        <v>0</v>
      </c>
      <c r="AJ1412" s="13">
        <f>'Data Entry'!Y1412</f>
        <v>0</v>
      </c>
      <c r="AK1412" s="13">
        <f>'Data Entry'!Z1412</f>
        <v>0</v>
      </c>
    </row>
    <row r="1413" spans="1:37">
      <c r="A1413" s="34">
        <f>'Data Entry'!A1413</f>
        <v>0</v>
      </c>
      <c r="B1413" s="34">
        <f>'Data Entry'!B1413</f>
        <v>0</v>
      </c>
      <c r="C1413" s="20">
        <f>IF('Data Entry'!C1413="red",1,IF('Data Entry'!C1413="blue",2,0))</f>
        <v>0</v>
      </c>
      <c r="D1413" s="22">
        <f>'Data Entry'!D1413</f>
        <v>0</v>
      </c>
      <c r="E1413" s="22">
        <f>'Data Entry'!E1413</f>
        <v>0</v>
      </c>
      <c r="F1413" s="22">
        <f>'Data Entry'!F1413</f>
        <v>0</v>
      </c>
      <c r="G1413" s="22">
        <f>'Data Entry'!G1413</f>
        <v>0</v>
      </c>
      <c r="H1413" s="22">
        <f>'Data Entry'!H1413</f>
        <v>0</v>
      </c>
      <c r="I1413" s="22">
        <f t="shared" si="374"/>
        <v>0</v>
      </c>
      <c r="J1413" s="22">
        <f t="shared" si="375"/>
        <v>0</v>
      </c>
      <c r="K1413" s="22">
        <f t="shared" si="376"/>
        <v>0</v>
      </c>
      <c r="L1413" s="22">
        <f t="shared" si="377"/>
        <v>0</v>
      </c>
      <c r="M1413" s="22">
        <f t="shared" si="378"/>
        <v>0</v>
      </c>
      <c r="N1413" s="22">
        <f t="shared" si="379"/>
        <v>0</v>
      </c>
      <c r="O1413" s="22">
        <f t="shared" si="380"/>
        <v>0</v>
      </c>
      <c r="P1413" s="35">
        <f>'Data Entry'!I1413</f>
        <v>0</v>
      </c>
      <c r="Q1413" s="35">
        <f>'Data Entry'!J1413</f>
        <v>0</v>
      </c>
      <c r="R1413" s="35">
        <f>'Data Entry'!K1413</f>
        <v>0</v>
      </c>
      <c r="S1413" s="35">
        <f>'Data Entry'!L1413</f>
        <v>0</v>
      </c>
      <c r="T1413" s="35">
        <f t="shared" si="381"/>
        <v>0</v>
      </c>
      <c r="U1413" s="35">
        <f t="shared" si="382"/>
        <v>0</v>
      </c>
      <c r="V1413" s="35" t="e">
        <f t="shared" si="383"/>
        <v>#DIV/0!</v>
      </c>
      <c r="W1413" s="35" t="e">
        <f t="shared" si="384"/>
        <v>#DIV/0!</v>
      </c>
      <c r="X1413" s="35">
        <f t="shared" si="385"/>
        <v>0</v>
      </c>
      <c r="Y1413" s="35">
        <f t="shared" si="386"/>
        <v>0</v>
      </c>
      <c r="Z1413" s="35">
        <f t="shared" si="387"/>
        <v>0</v>
      </c>
      <c r="AA1413" s="35">
        <f t="shared" si="388"/>
        <v>0</v>
      </c>
      <c r="AB1413" s="21">
        <f>'Data Entry'!S1413</f>
        <v>0</v>
      </c>
      <c r="AC1413" s="21">
        <f>'Data Entry'!T1413</f>
        <v>0</v>
      </c>
      <c r="AD1413" s="21">
        <f>'Data Entry'!U1413</f>
        <v>0</v>
      </c>
      <c r="AE1413" s="21">
        <f t="shared" si="389"/>
        <v>0</v>
      </c>
      <c r="AF1413" s="13">
        <f>'Data Entry'!V1413</f>
        <v>0</v>
      </c>
      <c r="AG1413" s="13">
        <f t="shared" si="390"/>
        <v>0</v>
      </c>
      <c r="AH1413" s="13">
        <f>'Data Entry'!W1413</f>
        <v>0</v>
      </c>
      <c r="AI1413" s="13">
        <f>'Data Entry'!X1413</f>
        <v>0</v>
      </c>
      <c r="AJ1413" s="13">
        <f>'Data Entry'!Y1413</f>
        <v>0</v>
      </c>
      <c r="AK1413" s="13">
        <f>'Data Entry'!Z1413</f>
        <v>0</v>
      </c>
    </row>
    <row r="1414" spans="1:37">
      <c r="A1414" s="34">
        <f>'Data Entry'!A1414</f>
        <v>0</v>
      </c>
      <c r="B1414" s="34">
        <f>'Data Entry'!B1414</f>
        <v>0</v>
      </c>
      <c r="C1414" s="20">
        <f>IF('Data Entry'!C1414="red",1,IF('Data Entry'!C1414="blue",2,0))</f>
        <v>0</v>
      </c>
      <c r="D1414" s="22">
        <f>'Data Entry'!D1414</f>
        <v>0</v>
      </c>
      <c r="E1414" s="22">
        <f>'Data Entry'!E1414</f>
        <v>0</v>
      </c>
      <c r="F1414" s="22">
        <f>'Data Entry'!F1414</f>
        <v>0</v>
      </c>
      <c r="G1414" s="22">
        <f>'Data Entry'!G1414</f>
        <v>0</v>
      </c>
      <c r="H1414" s="22">
        <f>'Data Entry'!H1414</f>
        <v>0</v>
      </c>
      <c r="I1414" s="22">
        <f t="shared" si="374"/>
        <v>0</v>
      </c>
      <c r="J1414" s="22">
        <f t="shared" si="375"/>
        <v>0</v>
      </c>
      <c r="K1414" s="22">
        <f t="shared" si="376"/>
        <v>0</v>
      </c>
      <c r="L1414" s="22">
        <f t="shared" si="377"/>
        <v>0</v>
      </c>
      <c r="M1414" s="22">
        <f t="shared" si="378"/>
        <v>0</v>
      </c>
      <c r="N1414" s="22">
        <f t="shared" si="379"/>
        <v>0</v>
      </c>
      <c r="O1414" s="22">
        <f t="shared" si="380"/>
        <v>0</v>
      </c>
      <c r="P1414" s="35">
        <f>'Data Entry'!I1414</f>
        <v>0</v>
      </c>
      <c r="Q1414" s="35">
        <f>'Data Entry'!J1414</f>
        <v>0</v>
      </c>
      <c r="R1414" s="35">
        <f>'Data Entry'!K1414</f>
        <v>0</v>
      </c>
      <c r="S1414" s="35">
        <f>'Data Entry'!L1414</f>
        <v>0</v>
      </c>
      <c r="T1414" s="35">
        <f t="shared" si="381"/>
        <v>0</v>
      </c>
      <c r="U1414" s="35">
        <f t="shared" si="382"/>
        <v>0</v>
      </c>
      <c r="V1414" s="35" t="e">
        <f t="shared" si="383"/>
        <v>#DIV/0!</v>
      </c>
      <c r="W1414" s="35" t="e">
        <f t="shared" si="384"/>
        <v>#DIV/0!</v>
      </c>
      <c r="X1414" s="35">
        <f t="shared" si="385"/>
        <v>0</v>
      </c>
      <c r="Y1414" s="35">
        <f t="shared" si="386"/>
        <v>0</v>
      </c>
      <c r="Z1414" s="35">
        <f t="shared" si="387"/>
        <v>0</v>
      </c>
      <c r="AA1414" s="35">
        <f t="shared" si="388"/>
        <v>0</v>
      </c>
      <c r="AB1414" s="21">
        <f>'Data Entry'!S1414</f>
        <v>0</v>
      </c>
      <c r="AC1414" s="21">
        <f>'Data Entry'!T1414</f>
        <v>0</v>
      </c>
      <c r="AD1414" s="21">
        <f>'Data Entry'!U1414</f>
        <v>0</v>
      </c>
      <c r="AE1414" s="21">
        <f t="shared" si="389"/>
        <v>0</v>
      </c>
      <c r="AF1414" s="13">
        <f>'Data Entry'!V1414</f>
        <v>0</v>
      </c>
      <c r="AG1414" s="13">
        <f t="shared" si="390"/>
        <v>0</v>
      </c>
      <c r="AH1414" s="13">
        <f>'Data Entry'!W1414</f>
        <v>0</v>
      </c>
      <c r="AI1414" s="13">
        <f>'Data Entry'!X1414</f>
        <v>0</v>
      </c>
      <c r="AJ1414" s="13">
        <f>'Data Entry'!Y1414</f>
        <v>0</v>
      </c>
      <c r="AK1414" s="13">
        <f>'Data Entry'!Z1414</f>
        <v>0</v>
      </c>
    </row>
    <row r="1415" spans="1:37">
      <c r="A1415" s="34">
        <f>'Data Entry'!A1415</f>
        <v>0</v>
      </c>
      <c r="B1415" s="34">
        <f>'Data Entry'!B1415</f>
        <v>0</v>
      </c>
      <c r="C1415" s="20">
        <f>IF('Data Entry'!C1415="red",1,IF('Data Entry'!C1415="blue",2,0))</f>
        <v>0</v>
      </c>
      <c r="D1415" s="22">
        <f>'Data Entry'!D1415</f>
        <v>0</v>
      </c>
      <c r="E1415" s="22">
        <f>'Data Entry'!E1415</f>
        <v>0</v>
      </c>
      <c r="F1415" s="22">
        <f>'Data Entry'!F1415</f>
        <v>0</v>
      </c>
      <c r="G1415" s="22">
        <f>'Data Entry'!G1415</f>
        <v>0</v>
      </c>
      <c r="H1415" s="22">
        <f>'Data Entry'!H1415</f>
        <v>0</v>
      </c>
      <c r="I1415" s="22">
        <f t="shared" si="374"/>
        <v>0</v>
      </c>
      <c r="J1415" s="22">
        <f t="shared" si="375"/>
        <v>0</v>
      </c>
      <c r="K1415" s="22">
        <f t="shared" si="376"/>
        <v>0</v>
      </c>
      <c r="L1415" s="22">
        <f t="shared" si="377"/>
        <v>0</v>
      </c>
      <c r="M1415" s="22">
        <f t="shared" si="378"/>
        <v>0</v>
      </c>
      <c r="N1415" s="22">
        <f t="shared" si="379"/>
        <v>0</v>
      </c>
      <c r="O1415" s="22">
        <f t="shared" si="380"/>
        <v>0</v>
      </c>
      <c r="P1415" s="35">
        <f>'Data Entry'!I1415</f>
        <v>0</v>
      </c>
      <c r="Q1415" s="35">
        <f>'Data Entry'!J1415</f>
        <v>0</v>
      </c>
      <c r="R1415" s="35">
        <f>'Data Entry'!K1415</f>
        <v>0</v>
      </c>
      <c r="S1415" s="35">
        <f>'Data Entry'!L1415</f>
        <v>0</v>
      </c>
      <c r="T1415" s="35">
        <f t="shared" si="381"/>
        <v>0</v>
      </c>
      <c r="U1415" s="35">
        <f t="shared" si="382"/>
        <v>0</v>
      </c>
      <c r="V1415" s="35" t="e">
        <f t="shared" si="383"/>
        <v>#DIV/0!</v>
      </c>
      <c r="W1415" s="35" t="e">
        <f t="shared" si="384"/>
        <v>#DIV/0!</v>
      </c>
      <c r="X1415" s="35">
        <f t="shared" si="385"/>
        <v>0</v>
      </c>
      <c r="Y1415" s="35">
        <f t="shared" si="386"/>
        <v>0</v>
      </c>
      <c r="Z1415" s="35">
        <f t="shared" si="387"/>
        <v>0</v>
      </c>
      <c r="AA1415" s="35">
        <f t="shared" si="388"/>
        <v>0</v>
      </c>
      <c r="AB1415" s="21">
        <f>'Data Entry'!S1415</f>
        <v>0</v>
      </c>
      <c r="AC1415" s="21">
        <f>'Data Entry'!T1415</f>
        <v>0</v>
      </c>
      <c r="AD1415" s="21">
        <f>'Data Entry'!U1415</f>
        <v>0</v>
      </c>
      <c r="AE1415" s="21">
        <f t="shared" si="389"/>
        <v>0</v>
      </c>
      <c r="AF1415" s="13">
        <f>'Data Entry'!V1415</f>
        <v>0</v>
      </c>
      <c r="AG1415" s="13">
        <f t="shared" si="390"/>
        <v>0</v>
      </c>
      <c r="AH1415" s="13">
        <f>'Data Entry'!W1415</f>
        <v>0</v>
      </c>
      <c r="AI1415" s="13">
        <f>'Data Entry'!X1415</f>
        <v>0</v>
      </c>
      <c r="AJ1415" s="13">
        <f>'Data Entry'!Y1415</f>
        <v>0</v>
      </c>
      <c r="AK1415" s="13">
        <f>'Data Entry'!Z1415</f>
        <v>0</v>
      </c>
    </row>
    <row r="1416" spans="1:37">
      <c r="A1416" s="34">
        <f>'Data Entry'!A1416</f>
        <v>0</v>
      </c>
      <c r="B1416" s="34">
        <f>'Data Entry'!B1416</f>
        <v>0</v>
      </c>
      <c r="C1416" s="20">
        <f>IF('Data Entry'!C1416="red",1,IF('Data Entry'!C1416="blue",2,0))</f>
        <v>0</v>
      </c>
      <c r="D1416" s="22">
        <f>'Data Entry'!D1416</f>
        <v>0</v>
      </c>
      <c r="E1416" s="22">
        <f>'Data Entry'!E1416</f>
        <v>0</v>
      </c>
      <c r="F1416" s="22">
        <f>'Data Entry'!F1416</f>
        <v>0</v>
      </c>
      <c r="G1416" s="22">
        <f>'Data Entry'!G1416</f>
        <v>0</v>
      </c>
      <c r="H1416" s="22">
        <f>'Data Entry'!H1416</f>
        <v>0</v>
      </c>
      <c r="I1416" s="22">
        <f t="shared" si="374"/>
        <v>0</v>
      </c>
      <c r="J1416" s="22">
        <f t="shared" si="375"/>
        <v>0</v>
      </c>
      <c r="K1416" s="22">
        <f t="shared" si="376"/>
        <v>0</v>
      </c>
      <c r="L1416" s="22">
        <f t="shared" si="377"/>
        <v>0</v>
      </c>
      <c r="M1416" s="22">
        <f t="shared" si="378"/>
        <v>0</v>
      </c>
      <c r="N1416" s="22">
        <f t="shared" si="379"/>
        <v>0</v>
      </c>
      <c r="O1416" s="22">
        <f t="shared" si="380"/>
        <v>0</v>
      </c>
      <c r="P1416" s="35">
        <f>'Data Entry'!I1416</f>
        <v>0</v>
      </c>
      <c r="Q1416" s="35">
        <f>'Data Entry'!J1416</f>
        <v>0</v>
      </c>
      <c r="R1416" s="35">
        <f>'Data Entry'!K1416</f>
        <v>0</v>
      </c>
      <c r="S1416" s="35">
        <f>'Data Entry'!L1416</f>
        <v>0</v>
      </c>
      <c r="T1416" s="35">
        <f t="shared" si="381"/>
        <v>0</v>
      </c>
      <c r="U1416" s="35">
        <f t="shared" si="382"/>
        <v>0</v>
      </c>
      <c r="V1416" s="35" t="e">
        <f t="shared" si="383"/>
        <v>#DIV/0!</v>
      </c>
      <c r="W1416" s="35" t="e">
        <f t="shared" si="384"/>
        <v>#DIV/0!</v>
      </c>
      <c r="X1416" s="35">
        <f t="shared" si="385"/>
        <v>0</v>
      </c>
      <c r="Y1416" s="35">
        <f t="shared" si="386"/>
        <v>0</v>
      </c>
      <c r="Z1416" s="35">
        <f t="shared" si="387"/>
        <v>0</v>
      </c>
      <c r="AA1416" s="35">
        <f t="shared" si="388"/>
        <v>0</v>
      </c>
      <c r="AB1416" s="21">
        <f>'Data Entry'!S1416</f>
        <v>0</v>
      </c>
      <c r="AC1416" s="21">
        <f>'Data Entry'!T1416</f>
        <v>0</v>
      </c>
      <c r="AD1416" s="21">
        <f>'Data Entry'!U1416</f>
        <v>0</v>
      </c>
      <c r="AE1416" s="21">
        <f t="shared" si="389"/>
        <v>0</v>
      </c>
      <c r="AF1416" s="13">
        <f>'Data Entry'!V1416</f>
        <v>0</v>
      </c>
      <c r="AG1416" s="13">
        <f t="shared" si="390"/>
        <v>0</v>
      </c>
      <c r="AH1416" s="13">
        <f>'Data Entry'!W1416</f>
        <v>0</v>
      </c>
      <c r="AI1416" s="13">
        <f>'Data Entry'!X1416</f>
        <v>0</v>
      </c>
      <c r="AJ1416" s="13">
        <f>'Data Entry'!Y1416</f>
        <v>0</v>
      </c>
      <c r="AK1416" s="13">
        <f>'Data Entry'!Z1416</f>
        <v>0</v>
      </c>
    </row>
    <row r="1417" spans="1:37">
      <c r="A1417" s="34">
        <f>'Data Entry'!A1417</f>
        <v>0</v>
      </c>
      <c r="B1417" s="34">
        <f>'Data Entry'!B1417</f>
        <v>0</v>
      </c>
      <c r="C1417" s="20">
        <f>IF('Data Entry'!C1417="red",1,IF('Data Entry'!C1417="blue",2,0))</f>
        <v>0</v>
      </c>
      <c r="D1417" s="22">
        <f>'Data Entry'!D1417</f>
        <v>0</v>
      </c>
      <c r="E1417" s="22">
        <f>'Data Entry'!E1417</f>
        <v>0</v>
      </c>
      <c r="F1417" s="22">
        <f>'Data Entry'!F1417</f>
        <v>0</v>
      </c>
      <c r="G1417" s="22">
        <f>'Data Entry'!G1417</f>
        <v>0</v>
      </c>
      <c r="H1417" s="22">
        <f>'Data Entry'!H1417</f>
        <v>0</v>
      </c>
      <c r="I1417" s="22">
        <f t="shared" si="374"/>
        <v>0</v>
      </c>
      <c r="J1417" s="22">
        <f t="shared" si="375"/>
        <v>0</v>
      </c>
      <c r="K1417" s="22">
        <f t="shared" si="376"/>
        <v>0</v>
      </c>
      <c r="L1417" s="22">
        <f t="shared" si="377"/>
        <v>0</v>
      </c>
      <c r="M1417" s="22">
        <f t="shared" si="378"/>
        <v>0</v>
      </c>
      <c r="N1417" s="22">
        <f t="shared" si="379"/>
        <v>0</v>
      </c>
      <c r="O1417" s="22">
        <f t="shared" si="380"/>
        <v>0</v>
      </c>
      <c r="P1417" s="35">
        <f>'Data Entry'!I1417</f>
        <v>0</v>
      </c>
      <c r="Q1417" s="35">
        <f>'Data Entry'!J1417</f>
        <v>0</v>
      </c>
      <c r="R1417" s="35">
        <f>'Data Entry'!K1417</f>
        <v>0</v>
      </c>
      <c r="S1417" s="35">
        <f>'Data Entry'!L1417</f>
        <v>0</v>
      </c>
      <c r="T1417" s="35">
        <f t="shared" si="381"/>
        <v>0</v>
      </c>
      <c r="U1417" s="35">
        <f t="shared" si="382"/>
        <v>0</v>
      </c>
      <c r="V1417" s="35" t="e">
        <f t="shared" si="383"/>
        <v>#DIV/0!</v>
      </c>
      <c r="W1417" s="35" t="e">
        <f t="shared" si="384"/>
        <v>#DIV/0!</v>
      </c>
      <c r="X1417" s="35">
        <f t="shared" si="385"/>
        <v>0</v>
      </c>
      <c r="Y1417" s="35">
        <f t="shared" si="386"/>
        <v>0</v>
      </c>
      <c r="Z1417" s="35">
        <f t="shared" si="387"/>
        <v>0</v>
      </c>
      <c r="AA1417" s="35">
        <f t="shared" si="388"/>
        <v>0</v>
      </c>
      <c r="AB1417" s="21">
        <f>'Data Entry'!S1417</f>
        <v>0</v>
      </c>
      <c r="AC1417" s="21">
        <f>'Data Entry'!T1417</f>
        <v>0</v>
      </c>
      <c r="AD1417" s="21">
        <f>'Data Entry'!U1417</f>
        <v>0</v>
      </c>
      <c r="AE1417" s="21">
        <f t="shared" si="389"/>
        <v>0</v>
      </c>
      <c r="AF1417" s="13">
        <f>'Data Entry'!V1417</f>
        <v>0</v>
      </c>
      <c r="AG1417" s="13">
        <f t="shared" si="390"/>
        <v>0</v>
      </c>
      <c r="AH1417" s="13">
        <f>'Data Entry'!W1417</f>
        <v>0</v>
      </c>
      <c r="AI1417" s="13">
        <f>'Data Entry'!X1417</f>
        <v>0</v>
      </c>
      <c r="AJ1417" s="13">
        <f>'Data Entry'!Y1417</f>
        <v>0</v>
      </c>
      <c r="AK1417" s="13">
        <f>'Data Entry'!Z1417</f>
        <v>0</v>
      </c>
    </row>
    <row r="1418" spans="1:37">
      <c r="A1418" s="34">
        <f>'Data Entry'!A1418</f>
        <v>0</v>
      </c>
      <c r="B1418" s="34">
        <f>'Data Entry'!B1418</f>
        <v>0</v>
      </c>
      <c r="C1418" s="20">
        <f>IF('Data Entry'!C1418="red",1,IF('Data Entry'!C1418="blue",2,0))</f>
        <v>0</v>
      </c>
      <c r="D1418" s="22">
        <f>'Data Entry'!D1418</f>
        <v>0</v>
      </c>
      <c r="E1418" s="22">
        <f>'Data Entry'!E1418</f>
        <v>0</v>
      </c>
      <c r="F1418" s="22">
        <f>'Data Entry'!F1418</f>
        <v>0</v>
      </c>
      <c r="G1418" s="22">
        <f>'Data Entry'!G1418</f>
        <v>0</v>
      </c>
      <c r="H1418" s="22">
        <f>'Data Entry'!H1418</f>
        <v>0</v>
      </c>
      <c r="I1418" s="22">
        <f t="shared" si="374"/>
        <v>0</v>
      </c>
      <c r="J1418" s="22">
        <f t="shared" si="375"/>
        <v>0</v>
      </c>
      <c r="K1418" s="22">
        <f t="shared" si="376"/>
        <v>0</v>
      </c>
      <c r="L1418" s="22">
        <f t="shared" si="377"/>
        <v>0</v>
      </c>
      <c r="M1418" s="22">
        <f t="shared" si="378"/>
        <v>0</v>
      </c>
      <c r="N1418" s="22">
        <f t="shared" si="379"/>
        <v>0</v>
      </c>
      <c r="O1418" s="22">
        <f t="shared" si="380"/>
        <v>0</v>
      </c>
      <c r="P1418" s="35">
        <f>'Data Entry'!I1418</f>
        <v>0</v>
      </c>
      <c r="Q1418" s="35">
        <f>'Data Entry'!J1418</f>
        <v>0</v>
      </c>
      <c r="R1418" s="35">
        <f>'Data Entry'!K1418</f>
        <v>0</v>
      </c>
      <c r="S1418" s="35">
        <f>'Data Entry'!L1418</f>
        <v>0</v>
      </c>
      <c r="T1418" s="35">
        <f t="shared" si="381"/>
        <v>0</v>
      </c>
      <c r="U1418" s="35">
        <f t="shared" si="382"/>
        <v>0</v>
      </c>
      <c r="V1418" s="35" t="e">
        <f t="shared" si="383"/>
        <v>#DIV/0!</v>
      </c>
      <c r="W1418" s="35" t="e">
        <f t="shared" si="384"/>
        <v>#DIV/0!</v>
      </c>
      <c r="X1418" s="35">
        <f t="shared" si="385"/>
        <v>0</v>
      </c>
      <c r="Y1418" s="35">
        <f t="shared" si="386"/>
        <v>0</v>
      </c>
      <c r="Z1418" s="35">
        <f t="shared" si="387"/>
        <v>0</v>
      </c>
      <c r="AA1418" s="35">
        <f t="shared" si="388"/>
        <v>0</v>
      </c>
      <c r="AB1418" s="21">
        <f>'Data Entry'!S1418</f>
        <v>0</v>
      </c>
      <c r="AC1418" s="21">
        <f>'Data Entry'!T1418</f>
        <v>0</v>
      </c>
      <c r="AD1418" s="21">
        <f>'Data Entry'!U1418</f>
        <v>0</v>
      </c>
      <c r="AE1418" s="21">
        <f t="shared" si="389"/>
        <v>0</v>
      </c>
      <c r="AF1418" s="13">
        <f>'Data Entry'!V1418</f>
        <v>0</v>
      </c>
      <c r="AG1418" s="13">
        <f t="shared" si="390"/>
        <v>0</v>
      </c>
      <c r="AH1418" s="13">
        <f>'Data Entry'!W1418</f>
        <v>0</v>
      </c>
      <c r="AI1418" s="13">
        <f>'Data Entry'!X1418</f>
        <v>0</v>
      </c>
      <c r="AJ1418" s="13">
        <f>'Data Entry'!Y1418</f>
        <v>0</v>
      </c>
      <c r="AK1418" s="13">
        <f>'Data Entry'!Z1418</f>
        <v>0</v>
      </c>
    </row>
    <row r="1419" spans="1:37">
      <c r="A1419" s="34">
        <f>'Data Entry'!A1419</f>
        <v>0</v>
      </c>
      <c r="B1419" s="34">
        <f>'Data Entry'!B1419</f>
        <v>0</v>
      </c>
      <c r="C1419" s="20">
        <f>IF('Data Entry'!C1419="red",1,IF('Data Entry'!C1419="blue",2,0))</f>
        <v>0</v>
      </c>
      <c r="D1419" s="22">
        <f>'Data Entry'!D1419</f>
        <v>0</v>
      </c>
      <c r="E1419" s="22">
        <f>'Data Entry'!E1419</f>
        <v>0</v>
      </c>
      <c r="F1419" s="22">
        <f>'Data Entry'!F1419</f>
        <v>0</v>
      </c>
      <c r="G1419" s="22">
        <f>'Data Entry'!G1419</f>
        <v>0</v>
      </c>
      <c r="H1419" s="22">
        <f>'Data Entry'!H1419</f>
        <v>0</v>
      </c>
      <c r="I1419" s="22">
        <f t="shared" si="374"/>
        <v>0</v>
      </c>
      <c r="J1419" s="22">
        <f t="shared" si="375"/>
        <v>0</v>
      </c>
      <c r="K1419" s="22">
        <f t="shared" si="376"/>
        <v>0</v>
      </c>
      <c r="L1419" s="22">
        <f t="shared" si="377"/>
        <v>0</v>
      </c>
      <c r="M1419" s="22">
        <f t="shared" si="378"/>
        <v>0</v>
      </c>
      <c r="N1419" s="22">
        <f t="shared" si="379"/>
        <v>0</v>
      </c>
      <c r="O1419" s="22">
        <f t="shared" si="380"/>
        <v>0</v>
      </c>
      <c r="P1419" s="35">
        <f>'Data Entry'!I1419</f>
        <v>0</v>
      </c>
      <c r="Q1419" s="35">
        <f>'Data Entry'!J1419</f>
        <v>0</v>
      </c>
      <c r="R1419" s="35">
        <f>'Data Entry'!K1419</f>
        <v>0</v>
      </c>
      <c r="S1419" s="35">
        <f>'Data Entry'!L1419</f>
        <v>0</v>
      </c>
      <c r="T1419" s="35">
        <f t="shared" si="381"/>
        <v>0</v>
      </c>
      <c r="U1419" s="35">
        <f t="shared" si="382"/>
        <v>0</v>
      </c>
      <c r="V1419" s="35" t="e">
        <f t="shared" si="383"/>
        <v>#DIV/0!</v>
      </c>
      <c r="W1419" s="35" t="e">
        <f t="shared" si="384"/>
        <v>#DIV/0!</v>
      </c>
      <c r="X1419" s="35">
        <f t="shared" si="385"/>
        <v>0</v>
      </c>
      <c r="Y1419" s="35">
        <f t="shared" si="386"/>
        <v>0</v>
      </c>
      <c r="Z1419" s="35">
        <f t="shared" si="387"/>
        <v>0</v>
      </c>
      <c r="AA1419" s="35">
        <f t="shared" si="388"/>
        <v>0</v>
      </c>
      <c r="AB1419" s="21">
        <f>'Data Entry'!S1419</f>
        <v>0</v>
      </c>
      <c r="AC1419" s="21">
        <f>'Data Entry'!T1419</f>
        <v>0</v>
      </c>
      <c r="AD1419" s="21">
        <f>'Data Entry'!U1419</f>
        <v>0</v>
      </c>
      <c r="AE1419" s="21">
        <f t="shared" si="389"/>
        <v>0</v>
      </c>
      <c r="AF1419" s="13">
        <f>'Data Entry'!V1419</f>
        <v>0</v>
      </c>
      <c r="AG1419" s="13">
        <f t="shared" si="390"/>
        <v>0</v>
      </c>
      <c r="AH1419" s="13">
        <f>'Data Entry'!W1419</f>
        <v>0</v>
      </c>
      <c r="AI1419" s="13">
        <f>'Data Entry'!X1419</f>
        <v>0</v>
      </c>
      <c r="AJ1419" s="13">
        <f>'Data Entry'!Y1419</f>
        <v>0</v>
      </c>
      <c r="AK1419" s="13">
        <f>'Data Entry'!Z1419</f>
        <v>0</v>
      </c>
    </row>
    <row r="1420" spans="1:37">
      <c r="A1420" s="34">
        <f>'Data Entry'!A1420</f>
        <v>0</v>
      </c>
      <c r="B1420" s="34">
        <f>'Data Entry'!B1420</f>
        <v>0</v>
      </c>
      <c r="C1420" s="20">
        <f>IF('Data Entry'!C1420="red",1,IF('Data Entry'!C1420="blue",2,0))</f>
        <v>0</v>
      </c>
      <c r="D1420" s="22">
        <f>'Data Entry'!D1420</f>
        <v>0</v>
      </c>
      <c r="E1420" s="22">
        <f>'Data Entry'!E1420</f>
        <v>0</v>
      </c>
      <c r="F1420" s="22">
        <f>'Data Entry'!F1420</f>
        <v>0</v>
      </c>
      <c r="G1420" s="22">
        <f>'Data Entry'!G1420</f>
        <v>0</v>
      </c>
      <c r="H1420" s="22">
        <f>'Data Entry'!H1420</f>
        <v>0</v>
      </c>
      <c r="I1420" s="22">
        <f t="shared" si="374"/>
        <v>0</v>
      </c>
      <c r="J1420" s="22">
        <f t="shared" si="375"/>
        <v>0</v>
      </c>
      <c r="K1420" s="22">
        <f t="shared" si="376"/>
        <v>0</v>
      </c>
      <c r="L1420" s="22">
        <f t="shared" si="377"/>
        <v>0</v>
      </c>
      <c r="M1420" s="22">
        <f t="shared" si="378"/>
        <v>0</v>
      </c>
      <c r="N1420" s="22">
        <f t="shared" si="379"/>
        <v>0</v>
      </c>
      <c r="O1420" s="22">
        <f t="shared" si="380"/>
        <v>0</v>
      </c>
      <c r="P1420" s="35">
        <f>'Data Entry'!I1420</f>
        <v>0</v>
      </c>
      <c r="Q1420" s="35">
        <f>'Data Entry'!J1420</f>
        <v>0</v>
      </c>
      <c r="R1420" s="35">
        <f>'Data Entry'!K1420</f>
        <v>0</v>
      </c>
      <c r="S1420" s="35">
        <f>'Data Entry'!L1420</f>
        <v>0</v>
      </c>
      <c r="T1420" s="35">
        <f t="shared" si="381"/>
        <v>0</v>
      </c>
      <c r="U1420" s="35">
        <f t="shared" si="382"/>
        <v>0</v>
      </c>
      <c r="V1420" s="35" t="e">
        <f t="shared" si="383"/>
        <v>#DIV/0!</v>
      </c>
      <c r="W1420" s="35" t="e">
        <f t="shared" si="384"/>
        <v>#DIV/0!</v>
      </c>
      <c r="X1420" s="35">
        <f t="shared" si="385"/>
        <v>0</v>
      </c>
      <c r="Y1420" s="35">
        <f t="shared" si="386"/>
        <v>0</v>
      </c>
      <c r="Z1420" s="35">
        <f t="shared" si="387"/>
        <v>0</v>
      </c>
      <c r="AA1420" s="35">
        <f t="shared" si="388"/>
        <v>0</v>
      </c>
      <c r="AB1420" s="21">
        <f>'Data Entry'!S1420</f>
        <v>0</v>
      </c>
      <c r="AC1420" s="21">
        <f>'Data Entry'!T1420</f>
        <v>0</v>
      </c>
      <c r="AD1420" s="21">
        <f>'Data Entry'!U1420</f>
        <v>0</v>
      </c>
      <c r="AE1420" s="21">
        <f t="shared" si="389"/>
        <v>0</v>
      </c>
      <c r="AF1420" s="13">
        <f>'Data Entry'!V1420</f>
        <v>0</v>
      </c>
      <c r="AG1420" s="13">
        <f t="shared" si="390"/>
        <v>0</v>
      </c>
      <c r="AH1420" s="13">
        <f>'Data Entry'!W1420</f>
        <v>0</v>
      </c>
      <c r="AI1420" s="13">
        <f>'Data Entry'!X1420</f>
        <v>0</v>
      </c>
      <c r="AJ1420" s="13">
        <f>'Data Entry'!Y1420</f>
        <v>0</v>
      </c>
      <c r="AK1420" s="13">
        <f>'Data Entry'!Z1420</f>
        <v>0</v>
      </c>
    </row>
    <row r="1421" spans="1:37">
      <c r="A1421" s="34">
        <f>'Data Entry'!A1421</f>
        <v>0</v>
      </c>
      <c r="B1421" s="34">
        <f>'Data Entry'!B1421</f>
        <v>0</v>
      </c>
      <c r="C1421" s="20">
        <f>IF('Data Entry'!C1421="red",1,IF('Data Entry'!C1421="blue",2,0))</f>
        <v>0</v>
      </c>
      <c r="D1421" s="22">
        <f>'Data Entry'!D1421</f>
        <v>0</v>
      </c>
      <c r="E1421" s="22">
        <f>'Data Entry'!E1421</f>
        <v>0</v>
      </c>
      <c r="F1421" s="22">
        <f>'Data Entry'!F1421</f>
        <v>0</v>
      </c>
      <c r="G1421" s="22">
        <f>'Data Entry'!G1421</f>
        <v>0</v>
      </c>
      <c r="H1421" s="22">
        <f>'Data Entry'!H1421</f>
        <v>0</v>
      </c>
      <c r="I1421" s="22">
        <f t="shared" si="374"/>
        <v>0</v>
      </c>
      <c r="J1421" s="22">
        <f t="shared" si="375"/>
        <v>0</v>
      </c>
      <c r="K1421" s="22">
        <f t="shared" si="376"/>
        <v>0</v>
      </c>
      <c r="L1421" s="22">
        <f t="shared" si="377"/>
        <v>0</v>
      </c>
      <c r="M1421" s="22">
        <f t="shared" si="378"/>
        <v>0</v>
      </c>
      <c r="N1421" s="22">
        <f t="shared" si="379"/>
        <v>0</v>
      </c>
      <c r="O1421" s="22">
        <f t="shared" si="380"/>
        <v>0</v>
      </c>
      <c r="P1421" s="35">
        <f>'Data Entry'!I1421</f>
        <v>0</v>
      </c>
      <c r="Q1421" s="35">
        <f>'Data Entry'!J1421</f>
        <v>0</v>
      </c>
      <c r="R1421" s="35">
        <f>'Data Entry'!K1421</f>
        <v>0</v>
      </c>
      <c r="S1421" s="35">
        <f>'Data Entry'!L1421</f>
        <v>0</v>
      </c>
      <c r="T1421" s="35">
        <f t="shared" si="381"/>
        <v>0</v>
      </c>
      <c r="U1421" s="35">
        <f t="shared" si="382"/>
        <v>0</v>
      </c>
      <c r="V1421" s="35" t="e">
        <f t="shared" si="383"/>
        <v>#DIV/0!</v>
      </c>
      <c r="W1421" s="35" t="e">
        <f t="shared" si="384"/>
        <v>#DIV/0!</v>
      </c>
      <c r="X1421" s="35">
        <f t="shared" si="385"/>
        <v>0</v>
      </c>
      <c r="Y1421" s="35">
        <f t="shared" si="386"/>
        <v>0</v>
      </c>
      <c r="Z1421" s="35">
        <f t="shared" si="387"/>
        <v>0</v>
      </c>
      <c r="AA1421" s="35">
        <f t="shared" si="388"/>
        <v>0</v>
      </c>
      <c r="AB1421" s="21">
        <f>'Data Entry'!S1421</f>
        <v>0</v>
      </c>
      <c r="AC1421" s="21">
        <f>'Data Entry'!T1421</f>
        <v>0</v>
      </c>
      <c r="AD1421" s="21">
        <f>'Data Entry'!U1421</f>
        <v>0</v>
      </c>
      <c r="AE1421" s="21">
        <f t="shared" si="389"/>
        <v>0</v>
      </c>
      <c r="AF1421" s="13">
        <f>'Data Entry'!V1421</f>
        <v>0</v>
      </c>
      <c r="AG1421" s="13">
        <f t="shared" si="390"/>
        <v>0</v>
      </c>
      <c r="AH1421" s="13">
        <f>'Data Entry'!W1421</f>
        <v>0</v>
      </c>
      <c r="AI1421" s="13">
        <f>'Data Entry'!X1421</f>
        <v>0</v>
      </c>
      <c r="AJ1421" s="13">
        <f>'Data Entry'!Y1421</f>
        <v>0</v>
      </c>
      <c r="AK1421" s="13">
        <f>'Data Entry'!Z1421</f>
        <v>0</v>
      </c>
    </row>
    <row r="1422" spans="1:37">
      <c r="A1422" s="34">
        <f>'Data Entry'!A1422</f>
        <v>0</v>
      </c>
      <c r="B1422" s="34">
        <f>'Data Entry'!B1422</f>
        <v>0</v>
      </c>
      <c r="C1422" s="20">
        <f>IF('Data Entry'!C1422="red",1,IF('Data Entry'!C1422="blue",2,0))</f>
        <v>0</v>
      </c>
      <c r="D1422" s="22">
        <f>'Data Entry'!D1422</f>
        <v>0</v>
      </c>
      <c r="E1422" s="22">
        <f>'Data Entry'!E1422</f>
        <v>0</v>
      </c>
      <c r="F1422" s="22">
        <f>'Data Entry'!F1422</f>
        <v>0</v>
      </c>
      <c r="G1422" s="22">
        <f>'Data Entry'!G1422</f>
        <v>0</v>
      </c>
      <c r="H1422" s="22">
        <f>'Data Entry'!H1422</f>
        <v>0</v>
      </c>
      <c r="I1422" s="22">
        <f t="shared" si="374"/>
        <v>0</v>
      </c>
      <c r="J1422" s="22">
        <f t="shared" si="375"/>
        <v>0</v>
      </c>
      <c r="K1422" s="22">
        <f t="shared" si="376"/>
        <v>0</v>
      </c>
      <c r="L1422" s="22">
        <f t="shared" si="377"/>
        <v>0</v>
      </c>
      <c r="M1422" s="22">
        <f t="shared" si="378"/>
        <v>0</v>
      </c>
      <c r="N1422" s="22">
        <f t="shared" si="379"/>
        <v>0</v>
      </c>
      <c r="O1422" s="22">
        <f t="shared" si="380"/>
        <v>0</v>
      </c>
      <c r="P1422" s="35">
        <f>'Data Entry'!I1422</f>
        <v>0</v>
      </c>
      <c r="Q1422" s="35">
        <f>'Data Entry'!J1422</f>
        <v>0</v>
      </c>
      <c r="R1422" s="35">
        <f>'Data Entry'!K1422</f>
        <v>0</v>
      </c>
      <c r="S1422" s="35">
        <f>'Data Entry'!L1422</f>
        <v>0</v>
      </c>
      <c r="T1422" s="35">
        <f t="shared" si="381"/>
        <v>0</v>
      </c>
      <c r="U1422" s="35">
        <f t="shared" si="382"/>
        <v>0</v>
      </c>
      <c r="V1422" s="35" t="e">
        <f t="shared" si="383"/>
        <v>#DIV/0!</v>
      </c>
      <c r="W1422" s="35" t="e">
        <f t="shared" si="384"/>
        <v>#DIV/0!</v>
      </c>
      <c r="X1422" s="35">
        <f t="shared" si="385"/>
        <v>0</v>
      </c>
      <c r="Y1422" s="35">
        <f t="shared" si="386"/>
        <v>0</v>
      </c>
      <c r="Z1422" s="35">
        <f t="shared" si="387"/>
        <v>0</v>
      </c>
      <c r="AA1422" s="35">
        <f t="shared" si="388"/>
        <v>0</v>
      </c>
      <c r="AB1422" s="21">
        <f>'Data Entry'!S1422</f>
        <v>0</v>
      </c>
      <c r="AC1422" s="21">
        <f>'Data Entry'!T1422</f>
        <v>0</v>
      </c>
      <c r="AD1422" s="21">
        <f>'Data Entry'!U1422</f>
        <v>0</v>
      </c>
      <c r="AE1422" s="21">
        <f t="shared" si="389"/>
        <v>0</v>
      </c>
      <c r="AF1422" s="13">
        <f>'Data Entry'!V1422</f>
        <v>0</v>
      </c>
      <c r="AG1422" s="13">
        <f t="shared" si="390"/>
        <v>0</v>
      </c>
      <c r="AH1422" s="13">
        <f>'Data Entry'!W1422</f>
        <v>0</v>
      </c>
      <c r="AI1422" s="13">
        <f>'Data Entry'!X1422</f>
        <v>0</v>
      </c>
      <c r="AJ1422" s="13">
        <f>'Data Entry'!Y1422</f>
        <v>0</v>
      </c>
      <c r="AK1422" s="13">
        <f>'Data Entry'!Z1422</f>
        <v>0</v>
      </c>
    </row>
    <row r="1423" spans="1:37">
      <c r="A1423" s="34">
        <f>'Data Entry'!A1423</f>
        <v>0</v>
      </c>
      <c r="B1423" s="34">
        <f>'Data Entry'!B1423</f>
        <v>0</v>
      </c>
      <c r="C1423" s="20">
        <f>IF('Data Entry'!C1423="red",1,IF('Data Entry'!C1423="blue",2,0))</f>
        <v>0</v>
      </c>
      <c r="D1423" s="22">
        <f>'Data Entry'!D1423</f>
        <v>0</v>
      </c>
      <c r="E1423" s="22">
        <f>'Data Entry'!E1423</f>
        <v>0</v>
      </c>
      <c r="F1423" s="22">
        <f>'Data Entry'!F1423</f>
        <v>0</v>
      </c>
      <c r="G1423" s="22">
        <f>'Data Entry'!G1423</f>
        <v>0</v>
      </c>
      <c r="H1423" s="22">
        <f>'Data Entry'!H1423</f>
        <v>0</v>
      </c>
      <c r="I1423" s="22">
        <f t="shared" si="374"/>
        <v>0</v>
      </c>
      <c r="J1423" s="22">
        <f t="shared" si="375"/>
        <v>0</v>
      </c>
      <c r="K1423" s="22">
        <f t="shared" si="376"/>
        <v>0</v>
      </c>
      <c r="L1423" s="22">
        <f t="shared" si="377"/>
        <v>0</v>
      </c>
      <c r="M1423" s="22">
        <f t="shared" si="378"/>
        <v>0</v>
      </c>
      <c r="N1423" s="22">
        <f t="shared" si="379"/>
        <v>0</v>
      </c>
      <c r="O1423" s="22">
        <f t="shared" si="380"/>
        <v>0</v>
      </c>
      <c r="P1423" s="35">
        <f>'Data Entry'!I1423</f>
        <v>0</v>
      </c>
      <c r="Q1423" s="35">
        <f>'Data Entry'!J1423</f>
        <v>0</v>
      </c>
      <c r="R1423" s="35">
        <f>'Data Entry'!K1423</f>
        <v>0</v>
      </c>
      <c r="S1423" s="35">
        <f>'Data Entry'!L1423</f>
        <v>0</v>
      </c>
      <c r="T1423" s="35">
        <f t="shared" si="381"/>
        <v>0</v>
      </c>
      <c r="U1423" s="35">
        <f t="shared" si="382"/>
        <v>0</v>
      </c>
      <c r="V1423" s="35" t="e">
        <f t="shared" si="383"/>
        <v>#DIV/0!</v>
      </c>
      <c r="W1423" s="35" t="e">
        <f t="shared" si="384"/>
        <v>#DIV/0!</v>
      </c>
      <c r="X1423" s="35">
        <f t="shared" si="385"/>
        <v>0</v>
      </c>
      <c r="Y1423" s="35">
        <f t="shared" si="386"/>
        <v>0</v>
      </c>
      <c r="Z1423" s="35">
        <f t="shared" si="387"/>
        <v>0</v>
      </c>
      <c r="AA1423" s="35">
        <f t="shared" si="388"/>
        <v>0</v>
      </c>
      <c r="AB1423" s="21">
        <f>'Data Entry'!S1423</f>
        <v>0</v>
      </c>
      <c r="AC1423" s="21">
        <f>'Data Entry'!T1423</f>
        <v>0</v>
      </c>
      <c r="AD1423" s="21">
        <f>'Data Entry'!U1423</f>
        <v>0</v>
      </c>
      <c r="AE1423" s="21">
        <f t="shared" si="389"/>
        <v>0</v>
      </c>
      <c r="AF1423" s="13">
        <f>'Data Entry'!V1423</f>
        <v>0</v>
      </c>
      <c r="AG1423" s="13">
        <f t="shared" si="390"/>
        <v>0</v>
      </c>
      <c r="AH1423" s="13">
        <f>'Data Entry'!W1423</f>
        <v>0</v>
      </c>
      <c r="AI1423" s="13">
        <f>'Data Entry'!X1423</f>
        <v>0</v>
      </c>
      <c r="AJ1423" s="13">
        <f>'Data Entry'!Y1423</f>
        <v>0</v>
      </c>
      <c r="AK1423" s="13">
        <f>'Data Entry'!Z1423</f>
        <v>0</v>
      </c>
    </row>
    <row r="1424" spans="1:37">
      <c r="A1424" s="34">
        <f>'Data Entry'!A1424</f>
        <v>0</v>
      </c>
      <c r="B1424" s="34">
        <f>'Data Entry'!B1424</f>
        <v>0</v>
      </c>
      <c r="C1424" s="20">
        <f>IF('Data Entry'!C1424="red",1,IF('Data Entry'!C1424="blue",2,0))</f>
        <v>0</v>
      </c>
      <c r="D1424" s="22">
        <f>'Data Entry'!D1424</f>
        <v>0</v>
      </c>
      <c r="E1424" s="22">
        <f>'Data Entry'!E1424</f>
        <v>0</v>
      </c>
      <c r="F1424" s="22">
        <f>'Data Entry'!F1424</f>
        <v>0</v>
      </c>
      <c r="G1424" s="22">
        <f>'Data Entry'!G1424</f>
        <v>0</v>
      </c>
      <c r="H1424" s="22">
        <f>'Data Entry'!H1424</f>
        <v>0</v>
      </c>
      <c r="I1424" s="22">
        <f t="shared" si="374"/>
        <v>0</v>
      </c>
      <c r="J1424" s="22">
        <f t="shared" si="375"/>
        <v>0</v>
      </c>
      <c r="K1424" s="22">
        <f t="shared" si="376"/>
        <v>0</v>
      </c>
      <c r="L1424" s="22">
        <f t="shared" si="377"/>
        <v>0</v>
      </c>
      <c r="M1424" s="22">
        <f t="shared" si="378"/>
        <v>0</v>
      </c>
      <c r="N1424" s="22">
        <f t="shared" si="379"/>
        <v>0</v>
      </c>
      <c r="O1424" s="22">
        <f t="shared" si="380"/>
        <v>0</v>
      </c>
      <c r="P1424" s="35">
        <f>'Data Entry'!I1424</f>
        <v>0</v>
      </c>
      <c r="Q1424" s="35">
        <f>'Data Entry'!J1424</f>
        <v>0</v>
      </c>
      <c r="R1424" s="35">
        <f>'Data Entry'!K1424</f>
        <v>0</v>
      </c>
      <c r="S1424" s="35">
        <f>'Data Entry'!L1424</f>
        <v>0</v>
      </c>
      <c r="T1424" s="35">
        <f t="shared" si="381"/>
        <v>0</v>
      </c>
      <c r="U1424" s="35">
        <f t="shared" si="382"/>
        <v>0</v>
      </c>
      <c r="V1424" s="35" t="e">
        <f t="shared" si="383"/>
        <v>#DIV/0!</v>
      </c>
      <c r="W1424" s="35" t="e">
        <f t="shared" si="384"/>
        <v>#DIV/0!</v>
      </c>
      <c r="X1424" s="35">
        <f t="shared" si="385"/>
        <v>0</v>
      </c>
      <c r="Y1424" s="35">
        <f t="shared" si="386"/>
        <v>0</v>
      </c>
      <c r="Z1424" s="35">
        <f t="shared" si="387"/>
        <v>0</v>
      </c>
      <c r="AA1424" s="35">
        <f t="shared" si="388"/>
        <v>0</v>
      </c>
      <c r="AB1424" s="21">
        <f>'Data Entry'!S1424</f>
        <v>0</v>
      </c>
      <c r="AC1424" s="21">
        <f>'Data Entry'!T1424</f>
        <v>0</v>
      </c>
      <c r="AD1424" s="21">
        <f>'Data Entry'!U1424</f>
        <v>0</v>
      </c>
      <c r="AE1424" s="21">
        <f t="shared" si="389"/>
        <v>0</v>
      </c>
      <c r="AF1424" s="13">
        <f>'Data Entry'!V1424</f>
        <v>0</v>
      </c>
      <c r="AG1424" s="13">
        <f t="shared" si="390"/>
        <v>0</v>
      </c>
      <c r="AH1424" s="13">
        <f>'Data Entry'!W1424</f>
        <v>0</v>
      </c>
      <c r="AI1424" s="13">
        <f>'Data Entry'!X1424</f>
        <v>0</v>
      </c>
      <c r="AJ1424" s="13">
        <f>'Data Entry'!Y1424</f>
        <v>0</v>
      </c>
      <c r="AK1424" s="13">
        <f>'Data Entry'!Z1424</f>
        <v>0</v>
      </c>
    </row>
    <row r="1425" spans="1:37">
      <c r="A1425" s="34">
        <f>'Data Entry'!A1425</f>
        <v>0</v>
      </c>
      <c r="B1425" s="34">
        <f>'Data Entry'!B1425</f>
        <v>0</v>
      </c>
      <c r="C1425" s="20">
        <f>IF('Data Entry'!C1425="red",1,IF('Data Entry'!C1425="blue",2,0))</f>
        <v>0</v>
      </c>
      <c r="D1425" s="22">
        <f>'Data Entry'!D1425</f>
        <v>0</v>
      </c>
      <c r="E1425" s="22">
        <f>'Data Entry'!E1425</f>
        <v>0</v>
      </c>
      <c r="F1425" s="22">
        <f>'Data Entry'!F1425</f>
        <v>0</v>
      </c>
      <c r="G1425" s="22">
        <f>'Data Entry'!G1425</f>
        <v>0</v>
      </c>
      <c r="H1425" s="22">
        <f>'Data Entry'!H1425</f>
        <v>0</v>
      </c>
      <c r="I1425" s="22">
        <f t="shared" si="374"/>
        <v>0</v>
      </c>
      <c r="J1425" s="22">
        <f t="shared" si="375"/>
        <v>0</v>
      </c>
      <c r="K1425" s="22">
        <f t="shared" si="376"/>
        <v>0</v>
      </c>
      <c r="L1425" s="22">
        <f t="shared" si="377"/>
        <v>0</v>
      </c>
      <c r="M1425" s="22">
        <f t="shared" si="378"/>
        <v>0</v>
      </c>
      <c r="N1425" s="22">
        <f t="shared" si="379"/>
        <v>0</v>
      </c>
      <c r="O1425" s="22">
        <f t="shared" si="380"/>
        <v>0</v>
      </c>
      <c r="P1425" s="35">
        <f>'Data Entry'!I1425</f>
        <v>0</v>
      </c>
      <c r="Q1425" s="35">
        <f>'Data Entry'!J1425</f>
        <v>0</v>
      </c>
      <c r="R1425" s="35">
        <f>'Data Entry'!K1425</f>
        <v>0</v>
      </c>
      <c r="S1425" s="35">
        <f>'Data Entry'!L1425</f>
        <v>0</v>
      </c>
      <c r="T1425" s="35">
        <f t="shared" si="381"/>
        <v>0</v>
      </c>
      <c r="U1425" s="35">
        <f t="shared" si="382"/>
        <v>0</v>
      </c>
      <c r="V1425" s="35" t="e">
        <f t="shared" si="383"/>
        <v>#DIV/0!</v>
      </c>
      <c r="W1425" s="35" t="e">
        <f t="shared" si="384"/>
        <v>#DIV/0!</v>
      </c>
      <c r="X1425" s="35">
        <f t="shared" si="385"/>
        <v>0</v>
      </c>
      <c r="Y1425" s="35">
        <f t="shared" si="386"/>
        <v>0</v>
      </c>
      <c r="Z1425" s="35">
        <f t="shared" si="387"/>
        <v>0</v>
      </c>
      <c r="AA1425" s="35">
        <f t="shared" si="388"/>
        <v>0</v>
      </c>
      <c r="AB1425" s="21">
        <f>'Data Entry'!S1425</f>
        <v>0</v>
      </c>
      <c r="AC1425" s="21">
        <f>'Data Entry'!T1425</f>
        <v>0</v>
      </c>
      <c r="AD1425" s="21">
        <f>'Data Entry'!U1425</f>
        <v>0</v>
      </c>
      <c r="AE1425" s="21">
        <f t="shared" si="389"/>
        <v>0</v>
      </c>
      <c r="AF1425" s="13">
        <f>'Data Entry'!V1425</f>
        <v>0</v>
      </c>
      <c r="AG1425" s="13">
        <f t="shared" si="390"/>
        <v>0</v>
      </c>
      <c r="AH1425" s="13">
        <f>'Data Entry'!W1425</f>
        <v>0</v>
      </c>
      <c r="AI1425" s="13">
        <f>'Data Entry'!X1425</f>
        <v>0</v>
      </c>
      <c r="AJ1425" s="13">
        <f>'Data Entry'!Y1425</f>
        <v>0</v>
      </c>
      <c r="AK1425" s="13">
        <f>'Data Entry'!Z1425</f>
        <v>0</v>
      </c>
    </row>
    <row r="1426" spans="1:37">
      <c r="A1426" s="34">
        <f>'Data Entry'!A1426</f>
        <v>0</v>
      </c>
      <c r="B1426" s="34">
        <f>'Data Entry'!B1426</f>
        <v>0</v>
      </c>
      <c r="C1426" s="20">
        <f>IF('Data Entry'!C1426="red",1,IF('Data Entry'!C1426="blue",2,0))</f>
        <v>0</v>
      </c>
      <c r="D1426" s="22">
        <f>'Data Entry'!D1426</f>
        <v>0</v>
      </c>
      <c r="E1426" s="22">
        <f>'Data Entry'!E1426</f>
        <v>0</v>
      </c>
      <c r="F1426" s="22">
        <f>'Data Entry'!F1426</f>
        <v>0</v>
      </c>
      <c r="G1426" s="22">
        <f>'Data Entry'!G1426</f>
        <v>0</v>
      </c>
      <c r="H1426" s="22">
        <f>'Data Entry'!H1426</f>
        <v>0</v>
      </c>
      <c r="I1426" s="22">
        <f t="shared" si="374"/>
        <v>0</v>
      </c>
      <c r="J1426" s="22">
        <f t="shared" si="375"/>
        <v>0</v>
      </c>
      <c r="K1426" s="22">
        <f t="shared" si="376"/>
        <v>0</v>
      </c>
      <c r="L1426" s="22">
        <f t="shared" si="377"/>
        <v>0</v>
      </c>
      <c r="M1426" s="22">
        <f t="shared" si="378"/>
        <v>0</v>
      </c>
      <c r="N1426" s="22">
        <f t="shared" si="379"/>
        <v>0</v>
      </c>
      <c r="O1426" s="22">
        <f t="shared" si="380"/>
        <v>0</v>
      </c>
      <c r="P1426" s="35">
        <f>'Data Entry'!I1426</f>
        <v>0</v>
      </c>
      <c r="Q1426" s="35">
        <f>'Data Entry'!J1426</f>
        <v>0</v>
      </c>
      <c r="R1426" s="35">
        <f>'Data Entry'!K1426</f>
        <v>0</v>
      </c>
      <c r="S1426" s="35">
        <f>'Data Entry'!L1426</f>
        <v>0</v>
      </c>
      <c r="T1426" s="35">
        <f t="shared" si="381"/>
        <v>0</v>
      </c>
      <c r="U1426" s="35">
        <f t="shared" si="382"/>
        <v>0</v>
      </c>
      <c r="V1426" s="35" t="e">
        <f t="shared" si="383"/>
        <v>#DIV/0!</v>
      </c>
      <c r="W1426" s="35" t="e">
        <f t="shared" si="384"/>
        <v>#DIV/0!</v>
      </c>
      <c r="X1426" s="35">
        <f t="shared" si="385"/>
        <v>0</v>
      </c>
      <c r="Y1426" s="35">
        <f t="shared" si="386"/>
        <v>0</v>
      </c>
      <c r="Z1426" s="35">
        <f t="shared" si="387"/>
        <v>0</v>
      </c>
      <c r="AA1426" s="35">
        <f t="shared" si="388"/>
        <v>0</v>
      </c>
      <c r="AB1426" s="21">
        <f>'Data Entry'!S1426</f>
        <v>0</v>
      </c>
      <c r="AC1426" s="21">
        <f>'Data Entry'!T1426</f>
        <v>0</v>
      </c>
      <c r="AD1426" s="21">
        <f>'Data Entry'!U1426</f>
        <v>0</v>
      </c>
      <c r="AE1426" s="21">
        <f t="shared" si="389"/>
        <v>0</v>
      </c>
      <c r="AF1426" s="13">
        <f>'Data Entry'!V1426</f>
        <v>0</v>
      </c>
      <c r="AG1426" s="13">
        <f t="shared" si="390"/>
        <v>0</v>
      </c>
      <c r="AH1426" s="13">
        <f>'Data Entry'!W1426</f>
        <v>0</v>
      </c>
      <c r="AI1426" s="13">
        <f>'Data Entry'!X1426</f>
        <v>0</v>
      </c>
      <c r="AJ1426" s="13">
        <f>'Data Entry'!Y1426</f>
        <v>0</v>
      </c>
      <c r="AK1426" s="13">
        <f>'Data Entry'!Z1426</f>
        <v>0</v>
      </c>
    </row>
    <row r="1427" spans="1:37">
      <c r="A1427" s="34">
        <f>'Data Entry'!A1427</f>
        <v>0</v>
      </c>
      <c r="B1427" s="34">
        <f>'Data Entry'!B1427</f>
        <v>0</v>
      </c>
      <c r="C1427" s="20">
        <f>IF('Data Entry'!C1427="red",1,IF('Data Entry'!C1427="blue",2,0))</f>
        <v>0</v>
      </c>
      <c r="D1427" s="22">
        <f>'Data Entry'!D1427</f>
        <v>0</v>
      </c>
      <c r="E1427" s="22">
        <f>'Data Entry'!E1427</f>
        <v>0</v>
      </c>
      <c r="F1427" s="22">
        <f>'Data Entry'!F1427</f>
        <v>0</v>
      </c>
      <c r="G1427" s="22">
        <f>'Data Entry'!G1427</f>
        <v>0</v>
      </c>
      <c r="H1427" s="22">
        <f>'Data Entry'!H1427</f>
        <v>0</v>
      </c>
      <c r="I1427" s="22">
        <f t="shared" si="374"/>
        <v>0</v>
      </c>
      <c r="J1427" s="22">
        <f t="shared" si="375"/>
        <v>0</v>
      </c>
      <c r="K1427" s="22">
        <f t="shared" si="376"/>
        <v>0</v>
      </c>
      <c r="L1427" s="22">
        <f t="shared" si="377"/>
        <v>0</v>
      </c>
      <c r="M1427" s="22">
        <f t="shared" si="378"/>
        <v>0</v>
      </c>
      <c r="N1427" s="22">
        <f t="shared" si="379"/>
        <v>0</v>
      </c>
      <c r="O1427" s="22">
        <f t="shared" si="380"/>
        <v>0</v>
      </c>
      <c r="P1427" s="35">
        <f>'Data Entry'!I1427</f>
        <v>0</v>
      </c>
      <c r="Q1427" s="35">
        <f>'Data Entry'!J1427</f>
        <v>0</v>
      </c>
      <c r="R1427" s="35">
        <f>'Data Entry'!K1427</f>
        <v>0</v>
      </c>
      <c r="S1427" s="35">
        <f>'Data Entry'!L1427</f>
        <v>0</v>
      </c>
      <c r="T1427" s="35">
        <f t="shared" si="381"/>
        <v>0</v>
      </c>
      <c r="U1427" s="35">
        <f t="shared" si="382"/>
        <v>0</v>
      </c>
      <c r="V1427" s="35" t="e">
        <f t="shared" si="383"/>
        <v>#DIV/0!</v>
      </c>
      <c r="W1427" s="35" t="e">
        <f t="shared" si="384"/>
        <v>#DIV/0!</v>
      </c>
      <c r="X1427" s="35">
        <f t="shared" si="385"/>
        <v>0</v>
      </c>
      <c r="Y1427" s="35">
        <f t="shared" si="386"/>
        <v>0</v>
      </c>
      <c r="Z1427" s="35">
        <f t="shared" si="387"/>
        <v>0</v>
      </c>
      <c r="AA1427" s="35">
        <f t="shared" si="388"/>
        <v>0</v>
      </c>
      <c r="AB1427" s="21">
        <f>'Data Entry'!S1427</f>
        <v>0</v>
      </c>
      <c r="AC1427" s="21">
        <f>'Data Entry'!T1427</f>
        <v>0</v>
      </c>
      <c r="AD1427" s="21">
        <f>'Data Entry'!U1427</f>
        <v>0</v>
      </c>
      <c r="AE1427" s="21">
        <f t="shared" si="389"/>
        <v>0</v>
      </c>
      <c r="AF1427" s="13">
        <f>'Data Entry'!V1427</f>
        <v>0</v>
      </c>
      <c r="AG1427" s="13">
        <f t="shared" si="390"/>
        <v>0</v>
      </c>
      <c r="AH1427" s="13">
        <f>'Data Entry'!W1427</f>
        <v>0</v>
      </c>
      <c r="AI1427" s="13">
        <f>'Data Entry'!X1427</f>
        <v>0</v>
      </c>
      <c r="AJ1427" s="13">
        <f>'Data Entry'!Y1427</f>
        <v>0</v>
      </c>
      <c r="AK1427" s="13">
        <f>'Data Entry'!Z1427</f>
        <v>0</v>
      </c>
    </row>
    <row r="1428" spans="1:37">
      <c r="A1428" s="34">
        <f>'Data Entry'!A1428</f>
        <v>0</v>
      </c>
      <c r="B1428" s="34">
        <f>'Data Entry'!B1428</f>
        <v>0</v>
      </c>
      <c r="C1428" s="20">
        <f>IF('Data Entry'!C1428="red",1,IF('Data Entry'!C1428="blue",2,0))</f>
        <v>0</v>
      </c>
      <c r="D1428" s="22">
        <f>'Data Entry'!D1428</f>
        <v>0</v>
      </c>
      <c r="E1428" s="22">
        <f>'Data Entry'!E1428</f>
        <v>0</v>
      </c>
      <c r="F1428" s="22">
        <f>'Data Entry'!F1428</f>
        <v>0</v>
      </c>
      <c r="G1428" s="22">
        <f>'Data Entry'!G1428</f>
        <v>0</v>
      </c>
      <c r="H1428" s="22">
        <f>'Data Entry'!H1428</f>
        <v>0</v>
      </c>
      <c r="I1428" s="22">
        <f t="shared" si="374"/>
        <v>0</v>
      </c>
      <c r="J1428" s="22">
        <f t="shared" si="375"/>
        <v>0</v>
      </c>
      <c r="K1428" s="22">
        <f t="shared" si="376"/>
        <v>0</v>
      </c>
      <c r="L1428" s="22">
        <f t="shared" si="377"/>
        <v>0</v>
      </c>
      <c r="M1428" s="22">
        <f t="shared" si="378"/>
        <v>0</v>
      </c>
      <c r="N1428" s="22">
        <f t="shared" si="379"/>
        <v>0</v>
      </c>
      <c r="O1428" s="22">
        <f t="shared" si="380"/>
        <v>0</v>
      </c>
      <c r="P1428" s="35">
        <f>'Data Entry'!I1428</f>
        <v>0</v>
      </c>
      <c r="Q1428" s="35">
        <f>'Data Entry'!J1428</f>
        <v>0</v>
      </c>
      <c r="R1428" s="35">
        <f>'Data Entry'!K1428</f>
        <v>0</v>
      </c>
      <c r="S1428" s="35">
        <f>'Data Entry'!L1428</f>
        <v>0</v>
      </c>
      <c r="T1428" s="35">
        <f t="shared" si="381"/>
        <v>0</v>
      </c>
      <c r="U1428" s="35">
        <f t="shared" si="382"/>
        <v>0</v>
      </c>
      <c r="V1428" s="35" t="e">
        <f t="shared" si="383"/>
        <v>#DIV/0!</v>
      </c>
      <c r="W1428" s="35" t="e">
        <f t="shared" si="384"/>
        <v>#DIV/0!</v>
      </c>
      <c r="X1428" s="35">
        <f t="shared" si="385"/>
        <v>0</v>
      </c>
      <c r="Y1428" s="35">
        <f t="shared" si="386"/>
        <v>0</v>
      </c>
      <c r="Z1428" s="35">
        <f t="shared" si="387"/>
        <v>0</v>
      </c>
      <c r="AA1428" s="35">
        <f t="shared" si="388"/>
        <v>0</v>
      </c>
      <c r="AB1428" s="21">
        <f>'Data Entry'!S1428</f>
        <v>0</v>
      </c>
      <c r="AC1428" s="21">
        <f>'Data Entry'!T1428</f>
        <v>0</v>
      </c>
      <c r="AD1428" s="21">
        <f>'Data Entry'!U1428</f>
        <v>0</v>
      </c>
      <c r="AE1428" s="21">
        <f t="shared" si="389"/>
        <v>0</v>
      </c>
      <c r="AF1428" s="13">
        <f>'Data Entry'!V1428</f>
        <v>0</v>
      </c>
      <c r="AG1428" s="13">
        <f t="shared" si="390"/>
        <v>0</v>
      </c>
      <c r="AH1428" s="13">
        <f>'Data Entry'!W1428</f>
        <v>0</v>
      </c>
      <c r="AI1428" s="13">
        <f>'Data Entry'!X1428</f>
        <v>0</v>
      </c>
      <c r="AJ1428" s="13">
        <f>'Data Entry'!Y1428</f>
        <v>0</v>
      </c>
      <c r="AK1428" s="13">
        <f>'Data Entry'!Z1428</f>
        <v>0</v>
      </c>
    </row>
    <row r="1429" spans="1:37">
      <c r="A1429" s="34">
        <f>'Data Entry'!A1429</f>
        <v>0</v>
      </c>
      <c r="B1429" s="34">
        <f>'Data Entry'!B1429</f>
        <v>0</v>
      </c>
      <c r="C1429" s="20">
        <f>IF('Data Entry'!C1429="red",1,IF('Data Entry'!C1429="blue",2,0))</f>
        <v>0</v>
      </c>
      <c r="D1429" s="22">
        <f>'Data Entry'!D1429</f>
        <v>0</v>
      </c>
      <c r="E1429" s="22">
        <f>'Data Entry'!E1429</f>
        <v>0</v>
      </c>
      <c r="F1429" s="22">
        <f>'Data Entry'!F1429</f>
        <v>0</v>
      </c>
      <c r="G1429" s="22">
        <f>'Data Entry'!G1429</f>
        <v>0</v>
      </c>
      <c r="H1429" s="22">
        <f>'Data Entry'!H1429</f>
        <v>0</v>
      </c>
      <c r="I1429" s="22">
        <f t="shared" si="374"/>
        <v>0</v>
      </c>
      <c r="J1429" s="22">
        <f t="shared" si="375"/>
        <v>0</v>
      </c>
      <c r="K1429" s="22">
        <f t="shared" si="376"/>
        <v>0</v>
      </c>
      <c r="L1429" s="22">
        <f t="shared" si="377"/>
        <v>0</v>
      </c>
      <c r="M1429" s="22">
        <f t="shared" si="378"/>
        <v>0</v>
      </c>
      <c r="N1429" s="22">
        <f t="shared" si="379"/>
        <v>0</v>
      </c>
      <c r="O1429" s="22">
        <f t="shared" si="380"/>
        <v>0</v>
      </c>
      <c r="P1429" s="35">
        <f>'Data Entry'!I1429</f>
        <v>0</v>
      </c>
      <c r="Q1429" s="35">
        <f>'Data Entry'!J1429</f>
        <v>0</v>
      </c>
      <c r="R1429" s="35">
        <f>'Data Entry'!K1429</f>
        <v>0</v>
      </c>
      <c r="S1429" s="35">
        <f>'Data Entry'!L1429</f>
        <v>0</v>
      </c>
      <c r="T1429" s="35">
        <f t="shared" si="381"/>
        <v>0</v>
      </c>
      <c r="U1429" s="35">
        <f t="shared" si="382"/>
        <v>0</v>
      </c>
      <c r="V1429" s="35" t="e">
        <f t="shared" si="383"/>
        <v>#DIV/0!</v>
      </c>
      <c r="W1429" s="35" t="e">
        <f t="shared" si="384"/>
        <v>#DIV/0!</v>
      </c>
      <c r="X1429" s="35">
        <f t="shared" si="385"/>
        <v>0</v>
      </c>
      <c r="Y1429" s="35">
        <f t="shared" si="386"/>
        <v>0</v>
      </c>
      <c r="Z1429" s="35">
        <f t="shared" si="387"/>
        <v>0</v>
      </c>
      <c r="AA1429" s="35">
        <f t="shared" si="388"/>
        <v>0</v>
      </c>
      <c r="AB1429" s="21">
        <f>'Data Entry'!S1429</f>
        <v>0</v>
      </c>
      <c r="AC1429" s="21">
        <f>'Data Entry'!T1429</f>
        <v>0</v>
      </c>
      <c r="AD1429" s="21">
        <f>'Data Entry'!U1429</f>
        <v>0</v>
      </c>
      <c r="AE1429" s="21">
        <f t="shared" si="389"/>
        <v>0</v>
      </c>
      <c r="AF1429" s="13">
        <f>'Data Entry'!V1429</f>
        <v>0</v>
      </c>
      <c r="AG1429" s="13">
        <f t="shared" si="390"/>
        <v>0</v>
      </c>
      <c r="AH1429" s="13">
        <f>'Data Entry'!W1429</f>
        <v>0</v>
      </c>
      <c r="AI1429" s="13">
        <f>'Data Entry'!X1429</f>
        <v>0</v>
      </c>
      <c r="AJ1429" s="13">
        <f>'Data Entry'!Y1429</f>
        <v>0</v>
      </c>
      <c r="AK1429" s="13">
        <f>'Data Entry'!Z1429</f>
        <v>0</v>
      </c>
    </row>
    <row r="1430" spans="1:37">
      <c r="A1430" s="34">
        <f>'Data Entry'!A1430</f>
        <v>0</v>
      </c>
      <c r="B1430" s="34">
        <f>'Data Entry'!B1430</f>
        <v>0</v>
      </c>
      <c r="C1430" s="20">
        <f>IF('Data Entry'!C1430="red",1,IF('Data Entry'!C1430="blue",2,0))</f>
        <v>0</v>
      </c>
      <c r="D1430" s="22">
        <f>'Data Entry'!D1430</f>
        <v>0</v>
      </c>
      <c r="E1430" s="22">
        <f>'Data Entry'!E1430</f>
        <v>0</v>
      </c>
      <c r="F1430" s="22">
        <f>'Data Entry'!F1430</f>
        <v>0</v>
      </c>
      <c r="G1430" s="22">
        <f>'Data Entry'!G1430</f>
        <v>0</v>
      </c>
      <c r="H1430" s="22">
        <f>'Data Entry'!H1430</f>
        <v>0</v>
      </c>
      <c r="I1430" s="22">
        <f t="shared" si="374"/>
        <v>0</v>
      </c>
      <c r="J1430" s="22">
        <f t="shared" si="375"/>
        <v>0</v>
      </c>
      <c r="K1430" s="22">
        <f t="shared" si="376"/>
        <v>0</v>
      </c>
      <c r="L1430" s="22">
        <f t="shared" si="377"/>
        <v>0</v>
      </c>
      <c r="M1430" s="22">
        <f t="shared" si="378"/>
        <v>0</v>
      </c>
      <c r="N1430" s="22">
        <f t="shared" si="379"/>
        <v>0</v>
      </c>
      <c r="O1430" s="22">
        <f t="shared" si="380"/>
        <v>0</v>
      </c>
      <c r="P1430" s="35">
        <f>'Data Entry'!I1430</f>
        <v>0</v>
      </c>
      <c r="Q1430" s="35">
        <f>'Data Entry'!J1430</f>
        <v>0</v>
      </c>
      <c r="R1430" s="35">
        <f>'Data Entry'!K1430</f>
        <v>0</v>
      </c>
      <c r="S1430" s="35">
        <f>'Data Entry'!L1430</f>
        <v>0</v>
      </c>
      <c r="T1430" s="35">
        <f t="shared" si="381"/>
        <v>0</v>
      </c>
      <c r="U1430" s="35">
        <f t="shared" si="382"/>
        <v>0</v>
      </c>
      <c r="V1430" s="35" t="e">
        <f t="shared" si="383"/>
        <v>#DIV/0!</v>
      </c>
      <c r="W1430" s="35" t="e">
        <f t="shared" si="384"/>
        <v>#DIV/0!</v>
      </c>
      <c r="X1430" s="35">
        <f t="shared" si="385"/>
        <v>0</v>
      </c>
      <c r="Y1430" s="35">
        <f t="shared" si="386"/>
        <v>0</v>
      </c>
      <c r="Z1430" s="35">
        <f t="shared" si="387"/>
        <v>0</v>
      </c>
      <c r="AA1430" s="35">
        <f t="shared" si="388"/>
        <v>0</v>
      </c>
      <c r="AB1430" s="21">
        <f>'Data Entry'!S1430</f>
        <v>0</v>
      </c>
      <c r="AC1430" s="21">
        <f>'Data Entry'!T1430</f>
        <v>0</v>
      </c>
      <c r="AD1430" s="21">
        <f>'Data Entry'!U1430</f>
        <v>0</v>
      </c>
      <c r="AE1430" s="21">
        <f t="shared" si="389"/>
        <v>0</v>
      </c>
      <c r="AF1430" s="13">
        <f>'Data Entry'!V1430</f>
        <v>0</v>
      </c>
      <c r="AG1430" s="13">
        <f t="shared" si="390"/>
        <v>0</v>
      </c>
      <c r="AH1430" s="13">
        <f>'Data Entry'!W1430</f>
        <v>0</v>
      </c>
      <c r="AI1430" s="13">
        <f>'Data Entry'!X1430</f>
        <v>0</v>
      </c>
      <c r="AJ1430" s="13">
        <f>'Data Entry'!Y1430</f>
        <v>0</v>
      </c>
      <c r="AK1430" s="13">
        <f>'Data Entry'!Z1430</f>
        <v>0</v>
      </c>
    </row>
    <row r="1431" spans="1:37">
      <c r="A1431" s="34">
        <f>'Data Entry'!A1431</f>
        <v>0</v>
      </c>
      <c r="B1431" s="34">
        <f>'Data Entry'!B1431</f>
        <v>0</v>
      </c>
      <c r="C1431" s="20">
        <f>IF('Data Entry'!C1431="red",1,IF('Data Entry'!C1431="blue",2,0))</f>
        <v>0</v>
      </c>
      <c r="D1431" s="22">
        <f>'Data Entry'!D1431</f>
        <v>0</v>
      </c>
      <c r="E1431" s="22">
        <f>'Data Entry'!E1431</f>
        <v>0</v>
      </c>
      <c r="F1431" s="22">
        <f>'Data Entry'!F1431</f>
        <v>0</v>
      </c>
      <c r="G1431" s="22">
        <f>'Data Entry'!G1431</f>
        <v>0</v>
      </c>
      <c r="H1431" s="22">
        <f>'Data Entry'!H1431</f>
        <v>0</v>
      </c>
      <c r="I1431" s="22">
        <f t="shared" si="374"/>
        <v>0</v>
      </c>
      <c r="J1431" s="22">
        <f t="shared" si="375"/>
        <v>0</v>
      </c>
      <c r="K1431" s="22">
        <f t="shared" si="376"/>
        <v>0</v>
      </c>
      <c r="L1431" s="22">
        <f t="shared" si="377"/>
        <v>0</v>
      </c>
      <c r="M1431" s="22">
        <f t="shared" si="378"/>
        <v>0</v>
      </c>
      <c r="N1431" s="22">
        <f t="shared" si="379"/>
        <v>0</v>
      </c>
      <c r="O1431" s="22">
        <f t="shared" si="380"/>
        <v>0</v>
      </c>
      <c r="P1431" s="35">
        <f>'Data Entry'!I1431</f>
        <v>0</v>
      </c>
      <c r="Q1431" s="35">
        <f>'Data Entry'!J1431</f>
        <v>0</v>
      </c>
      <c r="R1431" s="35">
        <f>'Data Entry'!K1431</f>
        <v>0</v>
      </c>
      <c r="S1431" s="35">
        <f>'Data Entry'!L1431</f>
        <v>0</v>
      </c>
      <c r="T1431" s="35">
        <f t="shared" si="381"/>
        <v>0</v>
      </c>
      <c r="U1431" s="35">
        <f t="shared" si="382"/>
        <v>0</v>
      </c>
      <c r="V1431" s="35" t="e">
        <f t="shared" si="383"/>
        <v>#DIV/0!</v>
      </c>
      <c r="W1431" s="35" t="e">
        <f t="shared" si="384"/>
        <v>#DIV/0!</v>
      </c>
      <c r="X1431" s="35">
        <f t="shared" si="385"/>
        <v>0</v>
      </c>
      <c r="Y1431" s="35">
        <f t="shared" si="386"/>
        <v>0</v>
      </c>
      <c r="Z1431" s="35">
        <f t="shared" si="387"/>
        <v>0</v>
      </c>
      <c r="AA1431" s="35">
        <f t="shared" si="388"/>
        <v>0</v>
      </c>
      <c r="AB1431" s="21">
        <f>'Data Entry'!S1431</f>
        <v>0</v>
      </c>
      <c r="AC1431" s="21">
        <f>'Data Entry'!T1431</f>
        <v>0</v>
      </c>
      <c r="AD1431" s="21">
        <f>'Data Entry'!U1431</f>
        <v>0</v>
      </c>
      <c r="AE1431" s="21">
        <f t="shared" si="389"/>
        <v>0</v>
      </c>
      <c r="AF1431" s="13">
        <f>'Data Entry'!V1431</f>
        <v>0</v>
      </c>
      <c r="AG1431" s="13">
        <f t="shared" si="390"/>
        <v>0</v>
      </c>
      <c r="AH1431" s="13">
        <f>'Data Entry'!W1431</f>
        <v>0</v>
      </c>
      <c r="AI1431" s="13">
        <f>'Data Entry'!X1431</f>
        <v>0</v>
      </c>
      <c r="AJ1431" s="13">
        <f>'Data Entry'!Y1431</f>
        <v>0</v>
      </c>
      <c r="AK1431" s="13">
        <f>'Data Entry'!Z1431</f>
        <v>0</v>
      </c>
    </row>
    <row r="1432" spans="1:37">
      <c r="A1432" s="34">
        <f>'Data Entry'!A1432</f>
        <v>0</v>
      </c>
      <c r="B1432" s="34">
        <f>'Data Entry'!B1432</f>
        <v>0</v>
      </c>
      <c r="C1432" s="20">
        <f>IF('Data Entry'!C1432="red",1,IF('Data Entry'!C1432="blue",2,0))</f>
        <v>0</v>
      </c>
      <c r="D1432" s="22">
        <f>'Data Entry'!D1432</f>
        <v>0</v>
      </c>
      <c r="E1432" s="22">
        <f>'Data Entry'!E1432</f>
        <v>0</v>
      </c>
      <c r="F1432" s="22">
        <f>'Data Entry'!F1432</f>
        <v>0</v>
      </c>
      <c r="G1432" s="22">
        <f>'Data Entry'!G1432</f>
        <v>0</v>
      </c>
      <c r="H1432" s="22">
        <f>'Data Entry'!H1432</f>
        <v>0</v>
      </c>
      <c r="I1432" s="22">
        <f t="shared" si="374"/>
        <v>0</v>
      </c>
      <c r="J1432" s="22">
        <f t="shared" si="375"/>
        <v>0</v>
      </c>
      <c r="K1432" s="22">
        <f t="shared" si="376"/>
        <v>0</v>
      </c>
      <c r="L1432" s="22">
        <f t="shared" si="377"/>
        <v>0</v>
      </c>
      <c r="M1432" s="22">
        <f t="shared" si="378"/>
        <v>0</v>
      </c>
      <c r="N1432" s="22">
        <f t="shared" si="379"/>
        <v>0</v>
      </c>
      <c r="O1432" s="22">
        <f t="shared" si="380"/>
        <v>0</v>
      </c>
      <c r="P1432" s="35">
        <f>'Data Entry'!I1432</f>
        <v>0</v>
      </c>
      <c r="Q1432" s="35">
        <f>'Data Entry'!J1432</f>
        <v>0</v>
      </c>
      <c r="R1432" s="35">
        <f>'Data Entry'!K1432</f>
        <v>0</v>
      </c>
      <c r="S1432" s="35">
        <f>'Data Entry'!L1432</f>
        <v>0</v>
      </c>
      <c r="T1432" s="35">
        <f t="shared" si="381"/>
        <v>0</v>
      </c>
      <c r="U1432" s="35">
        <f t="shared" si="382"/>
        <v>0</v>
      </c>
      <c r="V1432" s="35" t="e">
        <f t="shared" si="383"/>
        <v>#DIV/0!</v>
      </c>
      <c r="W1432" s="35" t="e">
        <f t="shared" si="384"/>
        <v>#DIV/0!</v>
      </c>
      <c r="X1432" s="35">
        <f t="shared" si="385"/>
        <v>0</v>
      </c>
      <c r="Y1432" s="35">
        <f t="shared" si="386"/>
        <v>0</v>
      </c>
      <c r="Z1432" s="35">
        <f t="shared" si="387"/>
        <v>0</v>
      </c>
      <c r="AA1432" s="35">
        <f t="shared" si="388"/>
        <v>0</v>
      </c>
      <c r="AB1432" s="21">
        <f>'Data Entry'!S1432</f>
        <v>0</v>
      </c>
      <c r="AC1432" s="21">
        <f>'Data Entry'!T1432</f>
        <v>0</v>
      </c>
      <c r="AD1432" s="21">
        <f>'Data Entry'!U1432</f>
        <v>0</v>
      </c>
      <c r="AE1432" s="21">
        <f t="shared" si="389"/>
        <v>0</v>
      </c>
      <c r="AF1432" s="13">
        <f>'Data Entry'!V1432</f>
        <v>0</v>
      </c>
      <c r="AG1432" s="13">
        <f t="shared" si="390"/>
        <v>0</v>
      </c>
      <c r="AH1432" s="13">
        <f>'Data Entry'!W1432</f>
        <v>0</v>
      </c>
      <c r="AI1432" s="13">
        <f>'Data Entry'!X1432</f>
        <v>0</v>
      </c>
      <c r="AJ1432" s="13">
        <f>'Data Entry'!Y1432</f>
        <v>0</v>
      </c>
      <c r="AK1432" s="13">
        <f>'Data Entry'!Z1432</f>
        <v>0</v>
      </c>
    </row>
    <row r="1433" spans="1:37">
      <c r="A1433" s="34">
        <f>'Data Entry'!A1433</f>
        <v>0</v>
      </c>
      <c r="B1433" s="34">
        <f>'Data Entry'!B1433</f>
        <v>0</v>
      </c>
      <c r="C1433" s="20">
        <f>IF('Data Entry'!C1433="red",1,IF('Data Entry'!C1433="blue",2,0))</f>
        <v>0</v>
      </c>
      <c r="D1433" s="22">
        <f>'Data Entry'!D1433</f>
        <v>0</v>
      </c>
      <c r="E1433" s="22">
        <f>'Data Entry'!E1433</f>
        <v>0</v>
      </c>
      <c r="F1433" s="22">
        <f>'Data Entry'!F1433</f>
        <v>0</v>
      </c>
      <c r="G1433" s="22">
        <f>'Data Entry'!G1433</f>
        <v>0</v>
      </c>
      <c r="H1433" s="22">
        <f>'Data Entry'!H1433</f>
        <v>0</v>
      </c>
      <c r="I1433" s="22">
        <f t="shared" si="374"/>
        <v>0</v>
      </c>
      <c r="J1433" s="22">
        <f t="shared" si="375"/>
        <v>0</v>
      </c>
      <c r="K1433" s="22">
        <f t="shared" si="376"/>
        <v>0</v>
      </c>
      <c r="L1433" s="22">
        <f t="shared" si="377"/>
        <v>0</v>
      </c>
      <c r="M1433" s="22">
        <f t="shared" si="378"/>
        <v>0</v>
      </c>
      <c r="N1433" s="22">
        <f t="shared" si="379"/>
        <v>0</v>
      </c>
      <c r="O1433" s="22">
        <f t="shared" si="380"/>
        <v>0</v>
      </c>
      <c r="P1433" s="35">
        <f>'Data Entry'!I1433</f>
        <v>0</v>
      </c>
      <c r="Q1433" s="35">
        <f>'Data Entry'!J1433</f>
        <v>0</v>
      </c>
      <c r="R1433" s="35">
        <f>'Data Entry'!K1433</f>
        <v>0</v>
      </c>
      <c r="S1433" s="35">
        <f>'Data Entry'!L1433</f>
        <v>0</v>
      </c>
      <c r="T1433" s="35">
        <f t="shared" si="381"/>
        <v>0</v>
      </c>
      <c r="U1433" s="35">
        <f t="shared" si="382"/>
        <v>0</v>
      </c>
      <c r="V1433" s="35" t="e">
        <f t="shared" si="383"/>
        <v>#DIV/0!</v>
      </c>
      <c r="W1433" s="35" t="e">
        <f t="shared" si="384"/>
        <v>#DIV/0!</v>
      </c>
      <c r="X1433" s="35">
        <f t="shared" si="385"/>
        <v>0</v>
      </c>
      <c r="Y1433" s="35">
        <f t="shared" si="386"/>
        <v>0</v>
      </c>
      <c r="Z1433" s="35">
        <f t="shared" si="387"/>
        <v>0</v>
      </c>
      <c r="AA1433" s="35">
        <f t="shared" si="388"/>
        <v>0</v>
      </c>
      <c r="AB1433" s="21">
        <f>'Data Entry'!S1433</f>
        <v>0</v>
      </c>
      <c r="AC1433" s="21">
        <f>'Data Entry'!T1433</f>
        <v>0</v>
      </c>
      <c r="AD1433" s="21">
        <f>'Data Entry'!U1433</f>
        <v>0</v>
      </c>
      <c r="AE1433" s="21">
        <f t="shared" si="389"/>
        <v>0</v>
      </c>
      <c r="AF1433" s="13">
        <f>'Data Entry'!V1433</f>
        <v>0</v>
      </c>
      <c r="AG1433" s="13">
        <f t="shared" si="390"/>
        <v>0</v>
      </c>
      <c r="AH1433" s="13">
        <f>'Data Entry'!W1433</f>
        <v>0</v>
      </c>
      <c r="AI1433" s="13">
        <f>'Data Entry'!X1433</f>
        <v>0</v>
      </c>
      <c r="AJ1433" s="13">
        <f>'Data Entry'!Y1433</f>
        <v>0</v>
      </c>
      <c r="AK1433" s="13">
        <f>'Data Entry'!Z1433</f>
        <v>0</v>
      </c>
    </row>
    <row r="1434" spans="1:37">
      <c r="A1434" s="34">
        <f>'Data Entry'!A1434</f>
        <v>0</v>
      </c>
      <c r="B1434" s="34">
        <f>'Data Entry'!B1434</f>
        <v>0</v>
      </c>
      <c r="C1434" s="20">
        <f>IF('Data Entry'!C1434="red",1,IF('Data Entry'!C1434="blue",2,0))</f>
        <v>0</v>
      </c>
      <c r="D1434" s="22">
        <f>'Data Entry'!D1434</f>
        <v>0</v>
      </c>
      <c r="E1434" s="22">
        <f>'Data Entry'!E1434</f>
        <v>0</v>
      </c>
      <c r="F1434" s="22">
        <f>'Data Entry'!F1434</f>
        <v>0</v>
      </c>
      <c r="G1434" s="22">
        <f>'Data Entry'!G1434</f>
        <v>0</v>
      </c>
      <c r="H1434" s="22">
        <f>'Data Entry'!H1434</f>
        <v>0</v>
      </c>
      <c r="I1434" s="22">
        <f t="shared" si="374"/>
        <v>0</v>
      </c>
      <c r="J1434" s="22">
        <f t="shared" si="375"/>
        <v>0</v>
      </c>
      <c r="K1434" s="22">
        <f t="shared" si="376"/>
        <v>0</v>
      </c>
      <c r="L1434" s="22">
        <f t="shared" si="377"/>
        <v>0</v>
      </c>
      <c r="M1434" s="22">
        <f t="shared" si="378"/>
        <v>0</v>
      </c>
      <c r="N1434" s="22">
        <f t="shared" si="379"/>
        <v>0</v>
      </c>
      <c r="O1434" s="22">
        <f t="shared" si="380"/>
        <v>0</v>
      </c>
      <c r="P1434" s="35">
        <f>'Data Entry'!I1434</f>
        <v>0</v>
      </c>
      <c r="Q1434" s="35">
        <f>'Data Entry'!J1434</f>
        <v>0</v>
      </c>
      <c r="R1434" s="35">
        <f>'Data Entry'!K1434</f>
        <v>0</v>
      </c>
      <c r="S1434" s="35">
        <f>'Data Entry'!L1434</f>
        <v>0</v>
      </c>
      <c r="T1434" s="35">
        <f t="shared" si="381"/>
        <v>0</v>
      </c>
      <c r="U1434" s="35">
        <f t="shared" si="382"/>
        <v>0</v>
      </c>
      <c r="V1434" s="35" t="e">
        <f t="shared" si="383"/>
        <v>#DIV/0!</v>
      </c>
      <c r="W1434" s="35" t="e">
        <f t="shared" si="384"/>
        <v>#DIV/0!</v>
      </c>
      <c r="X1434" s="35">
        <f t="shared" si="385"/>
        <v>0</v>
      </c>
      <c r="Y1434" s="35">
        <f t="shared" si="386"/>
        <v>0</v>
      </c>
      <c r="Z1434" s="35">
        <f t="shared" si="387"/>
        <v>0</v>
      </c>
      <c r="AA1434" s="35">
        <f t="shared" si="388"/>
        <v>0</v>
      </c>
      <c r="AB1434" s="21">
        <f>'Data Entry'!S1434</f>
        <v>0</v>
      </c>
      <c r="AC1434" s="21">
        <f>'Data Entry'!T1434</f>
        <v>0</v>
      </c>
      <c r="AD1434" s="21">
        <f>'Data Entry'!U1434</f>
        <v>0</v>
      </c>
      <c r="AE1434" s="21">
        <f t="shared" si="389"/>
        <v>0</v>
      </c>
      <c r="AF1434" s="13">
        <f>'Data Entry'!V1434</f>
        <v>0</v>
      </c>
      <c r="AG1434" s="13">
        <f t="shared" si="390"/>
        <v>0</v>
      </c>
      <c r="AH1434" s="13">
        <f>'Data Entry'!W1434</f>
        <v>0</v>
      </c>
      <c r="AI1434" s="13">
        <f>'Data Entry'!X1434</f>
        <v>0</v>
      </c>
      <c r="AJ1434" s="13">
        <f>'Data Entry'!Y1434</f>
        <v>0</v>
      </c>
      <c r="AK1434" s="13">
        <f>'Data Entry'!Z1434</f>
        <v>0</v>
      </c>
    </row>
    <row r="1435" spans="1:37">
      <c r="A1435" s="34">
        <f>'Data Entry'!A1435</f>
        <v>0</v>
      </c>
      <c r="B1435" s="34">
        <f>'Data Entry'!B1435</f>
        <v>0</v>
      </c>
      <c r="C1435" s="20">
        <f>IF('Data Entry'!C1435="red",1,IF('Data Entry'!C1435="blue",2,0))</f>
        <v>0</v>
      </c>
      <c r="D1435" s="22">
        <f>'Data Entry'!D1435</f>
        <v>0</v>
      </c>
      <c r="E1435" s="22">
        <f>'Data Entry'!E1435</f>
        <v>0</v>
      </c>
      <c r="F1435" s="22">
        <f>'Data Entry'!F1435</f>
        <v>0</v>
      </c>
      <c r="G1435" s="22">
        <f>'Data Entry'!G1435</f>
        <v>0</v>
      </c>
      <c r="H1435" s="22">
        <f>'Data Entry'!H1435</f>
        <v>0</v>
      </c>
      <c r="I1435" s="22">
        <f t="shared" si="374"/>
        <v>0</v>
      </c>
      <c r="J1435" s="22">
        <f t="shared" si="375"/>
        <v>0</v>
      </c>
      <c r="K1435" s="22">
        <f t="shared" si="376"/>
        <v>0</v>
      </c>
      <c r="L1435" s="22">
        <f t="shared" si="377"/>
        <v>0</v>
      </c>
      <c r="M1435" s="22">
        <f t="shared" si="378"/>
        <v>0</v>
      </c>
      <c r="N1435" s="22">
        <f t="shared" si="379"/>
        <v>0</v>
      </c>
      <c r="O1435" s="22">
        <f t="shared" si="380"/>
        <v>0</v>
      </c>
      <c r="P1435" s="35">
        <f>'Data Entry'!I1435</f>
        <v>0</v>
      </c>
      <c r="Q1435" s="35">
        <f>'Data Entry'!J1435</f>
        <v>0</v>
      </c>
      <c r="R1435" s="35">
        <f>'Data Entry'!K1435</f>
        <v>0</v>
      </c>
      <c r="S1435" s="35">
        <f>'Data Entry'!L1435</f>
        <v>0</v>
      </c>
      <c r="T1435" s="35">
        <f t="shared" si="381"/>
        <v>0</v>
      </c>
      <c r="U1435" s="35">
        <f t="shared" si="382"/>
        <v>0</v>
      </c>
      <c r="V1435" s="35" t="e">
        <f t="shared" si="383"/>
        <v>#DIV/0!</v>
      </c>
      <c r="W1435" s="35" t="e">
        <f t="shared" si="384"/>
        <v>#DIV/0!</v>
      </c>
      <c r="X1435" s="35">
        <f t="shared" si="385"/>
        <v>0</v>
      </c>
      <c r="Y1435" s="35">
        <f t="shared" si="386"/>
        <v>0</v>
      </c>
      <c r="Z1435" s="35">
        <f t="shared" si="387"/>
        <v>0</v>
      </c>
      <c r="AA1435" s="35">
        <f t="shared" si="388"/>
        <v>0</v>
      </c>
      <c r="AB1435" s="21">
        <f>'Data Entry'!S1435</f>
        <v>0</v>
      </c>
      <c r="AC1435" s="21">
        <f>'Data Entry'!T1435</f>
        <v>0</v>
      </c>
      <c r="AD1435" s="21">
        <f>'Data Entry'!U1435</f>
        <v>0</v>
      </c>
      <c r="AE1435" s="21">
        <f t="shared" si="389"/>
        <v>0</v>
      </c>
      <c r="AF1435" s="13">
        <f>'Data Entry'!V1435</f>
        <v>0</v>
      </c>
      <c r="AG1435" s="13">
        <f t="shared" si="390"/>
        <v>0</v>
      </c>
      <c r="AH1435" s="13">
        <f>'Data Entry'!W1435</f>
        <v>0</v>
      </c>
      <c r="AI1435" s="13">
        <f>'Data Entry'!X1435</f>
        <v>0</v>
      </c>
      <c r="AJ1435" s="13">
        <f>'Data Entry'!Y1435</f>
        <v>0</v>
      </c>
      <c r="AK1435" s="13">
        <f>'Data Entry'!Z1435</f>
        <v>0</v>
      </c>
    </row>
    <row r="1436" spans="1:37">
      <c r="A1436" s="34">
        <f>'Data Entry'!A1436</f>
        <v>0</v>
      </c>
      <c r="B1436" s="34">
        <f>'Data Entry'!B1436</f>
        <v>0</v>
      </c>
      <c r="C1436" s="20">
        <f>IF('Data Entry'!C1436="red",1,IF('Data Entry'!C1436="blue",2,0))</f>
        <v>0</v>
      </c>
      <c r="D1436" s="22">
        <f>'Data Entry'!D1436</f>
        <v>0</v>
      </c>
      <c r="E1436" s="22">
        <f>'Data Entry'!E1436</f>
        <v>0</v>
      </c>
      <c r="F1436" s="22">
        <f>'Data Entry'!F1436</f>
        <v>0</v>
      </c>
      <c r="G1436" s="22">
        <f>'Data Entry'!G1436</f>
        <v>0</v>
      </c>
      <c r="H1436" s="22">
        <f>'Data Entry'!H1436</f>
        <v>0</v>
      </c>
      <c r="I1436" s="22">
        <f t="shared" si="374"/>
        <v>0</v>
      </c>
      <c r="J1436" s="22">
        <f t="shared" si="375"/>
        <v>0</v>
      </c>
      <c r="K1436" s="22">
        <f t="shared" si="376"/>
        <v>0</v>
      </c>
      <c r="L1436" s="22">
        <f t="shared" si="377"/>
        <v>0</v>
      </c>
      <c r="M1436" s="22">
        <f t="shared" si="378"/>
        <v>0</v>
      </c>
      <c r="N1436" s="22">
        <f t="shared" si="379"/>
        <v>0</v>
      </c>
      <c r="O1436" s="22">
        <f t="shared" si="380"/>
        <v>0</v>
      </c>
      <c r="P1436" s="35">
        <f>'Data Entry'!I1436</f>
        <v>0</v>
      </c>
      <c r="Q1436" s="35">
        <f>'Data Entry'!J1436</f>
        <v>0</v>
      </c>
      <c r="R1436" s="35">
        <f>'Data Entry'!K1436</f>
        <v>0</v>
      </c>
      <c r="S1436" s="35">
        <f>'Data Entry'!L1436</f>
        <v>0</v>
      </c>
      <c r="T1436" s="35">
        <f t="shared" si="381"/>
        <v>0</v>
      </c>
      <c r="U1436" s="35">
        <f t="shared" si="382"/>
        <v>0</v>
      </c>
      <c r="V1436" s="35" t="e">
        <f t="shared" si="383"/>
        <v>#DIV/0!</v>
      </c>
      <c r="W1436" s="35" t="e">
        <f t="shared" si="384"/>
        <v>#DIV/0!</v>
      </c>
      <c r="X1436" s="35">
        <f t="shared" si="385"/>
        <v>0</v>
      </c>
      <c r="Y1436" s="35">
        <f t="shared" si="386"/>
        <v>0</v>
      </c>
      <c r="Z1436" s="35">
        <f t="shared" si="387"/>
        <v>0</v>
      </c>
      <c r="AA1436" s="35">
        <f t="shared" si="388"/>
        <v>0</v>
      </c>
      <c r="AB1436" s="21">
        <f>'Data Entry'!S1436</f>
        <v>0</v>
      </c>
      <c r="AC1436" s="21">
        <f>'Data Entry'!T1436</f>
        <v>0</v>
      </c>
      <c r="AD1436" s="21">
        <f>'Data Entry'!U1436</f>
        <v>0</v>
      </c>
      <c r="AE1436" s="21">
        <f t="shared" si="389"/>
        <v>0</v>
      </c>
      <c r="AF1436" s="13">
        <f>'Data Entry'!V1436</f>
        <v>0</v>
      </c>
      <c r="AG1436" s="13">
        <f t="shared" si="390"/>
        <v>0</v>
      </c>
      <c r="AH1436" s="13">
        <f>'Data Entry'!W1436</f>
        <v>0</v>
      </c>
      <c r="AI1436" s="13">
        <f>'Data Entry'!X1436</f>
        <v>0</v>
      </c>
      <c r="AJ1436" s="13">
        <f>'Data Entry'!Y1436</f>
        <v>0</v>
      </c>
      <c r="AK1436" s="13">
        <f>'Data Entry'!Z1436</f>
        <v>0</v>
      </c>
    </row>
    <row r="1437" spans="1:37">
      <c r="A1437" s="34">
        <f>'Data Entry'!A1437</f>
        <v>0</v>
      </c>
      <c r="B1437" s="34">
        <f>'Data Entry'!B1437</f>
        <v>0</v>
      </c>
      <c r="C1437" s="20">
        <f>IF('Data Entry'!C1437="red",1,IF('Data Entry'!C1437="blue",2,0))</f>
        <v>0</v>
      </c>
      <c r="D1437" s="22">
        <f>'Data Entry'!D1437</f>
        <v>0</v>
      </c>
      <c r="E1437" s="22">
        <f>'Data Entry'!E1437</f>
        <v>0</v>
      </c>
      <c r="F1437" s="22">
        <f>'Data Entry'!F1437</f>
        <v>0</v>
      </c>
      <c r="G1437" s="22">
        <f>'Data Entry'!G1437</f>
        <v>0</v>
      </c>
      <c r="H1437" s="22">
        <f>'Data Entry'!H1437</f>
        <v>0</v>
      </c>
      <c r="I1437" s="22">
        <f t="shared" si="374"/>
        <v>0</v>
      </c>
      <c r="J1437" s="22">
        <f t="shared" si="375"/>
        <v>0</v>
      </c>
      <c r="K1437" s="22">
        <f t="shared" si="376"/>
        <v>0</v>
      </c>
      <c r="L1437" s="22">
        <f t="shared" si="377"/>
        <v>0</v>
      </c>
      <c r="M1437" s="22">
        <f t="shared" si="378"/>
        <v>0</v>
      </c>
      <c r="N1437" s="22">
        <f t="shared" si="379"/>
        <v>0</v>
      </c>
      <c r="O1437" s="22">
        <f t="shared" si="380"/>
        <v>0</v>
      </c>
      <c r="P1437" s="35">
        <f>'Data Entry'!I1437</f>
        <v>0</v>
      </c>
      <c r="Q1437" s="35">
        <f>'Data Entry'!J1437</f>
        <v>0</v>
      </c>
      <c r="R1437" s="35">
        <f>'Data Entry'!K1437</f>
        <v>0</v>
      </c>
      <c r="S1437" s="35">
        <f>'Data Entry'!L1437</f>
        <v>0</v>
      </c>
      <c r="T1437" s="35">
        <f t="shared" si="381"/>
        <v>0</v>
      </c>
      <c r="U1437" s="35">
        <f t="shared" si="382"/>
        <v>0</v>
      </c>
      <c r="V1437" s="35" t="e">
        <f t="shared" si="383"/>
        <v>#DIV/0!</v>
      </c>
      <c r="W1437" s="35" t="e">
        <f t="shared" si="384"/>
        <v>#DIV/0!</v>
      </c>
      <c r="X1437" s="35">
        <f t="shared" si="385"/>
        <v>0</v>
      </c>
      <c r="Y1437" s="35">
        <f t="shared" si="386"/>
        <v>0</v>
      </c>
      <c r="Z1437" s="35">
        <f t="shared" si="387"/>
        <v>0</v>
      </c>
      <c r="AA1437" s="35">
        <f t="shared" si="388"/>
        <v>0</v>
      </c>
      <c r="AB1437" s="21">
        <f>'Data Entry'!S1437</f>
        <v>0</v>
      </c>
      <c r="AC1437" s="21">
        <f>'Data Entry'!T1437</f>
        <v>0</v>
      </c>
      <c r="AD1437" s="21">
        <f>'Data Entry'!U1437</f>
        <v>0</v>
      </c>
      <c r="AE1437" s="21">
        <f t="shared" si="389"/>
        <v>0</v>
      </c>
      <c r="AF1437" s="13">
        <f>'Data Entry'!V1437</f>
        <v>0</v>
      </c>
      <c r="AG1437" s="13">
        <f t="shared" si="390"/>
        <v>0</v>
      </c>
      <c r="AH1437" s="13">
        <f>'Data Entry'!W1437</f>
        <v>0</v>
      </c>
      <c r="AI1437" s="13">
        <f>'Data Entry'!X1437</f>
        <v>0</v>
      </c>
      <c r="AJ1437" s="13">
        <f>'Data Entry'!Y1437</f>
        <v>0</v>
      </c>
      <c r="AK1437" s="13">
        <f>'Data Entry'!Z1437</f>
        <v>0</v>
      </c>
    </row>
    <row r="1438" spans="1:37">
      <c r="A1438" s="34">
        <f>'Data Entry'!A1438</f>
        <v>0</v>
      </c>
      <c r="B1438" s="34">
        <f>'Data Entry'!B1438</f>
        <v>0</v>
      </c>
      <c r="C1438" s="20">
        <f>IF('Data Entry'!C1438="red",1,IF('Data Entry'!C1438="blue",2,0))</f>
        <v>0</v>
      </c>
      <c r="D1438" s="22">
        <f>'Data Entry'!D1438</f>
        <v>0</v>
      </c>
      <c r="E1438" s="22">
        <f>'Data Entry'!E1438</f>
        <v>0</v>
      </c>
      <c r="F1438" s="22">
        <f>'Data Entry'!F1438</f>
        <v>0</v>
      </c>
      <c r="G1438" s="22">
        <f>'Data Entry'!G1438</f>
        <v>0</v>
      </c>
      <c r="H1438" s="22">
        <f>'Data Entry'!H1438</f>
        <v>0</v>
      </c>
      <c r="I1438" s="22">
        <f t="shared" si="374"/>
        <v>0</v>
      </c>
      <c r="J1438" s="22">
        <f t="shared" si="375"/>
        <v>0</v>
      </c>
      <c r="K1438" s="22">
        <f t="shared" si="376"/>
        <v>0</v>
      </c>
      <c r="L1438" s="22">
        <f t="shared" si="377"/>
        <v>0</v>
      </c>
      <c r="M1438" s="22">
        <f t="shared" si="378"/>
        <v>0</v>
      </c>
      <c r="N1438" s="22">
        <f t="shared" si="379"/>
        <v>0</v>
      </c>
      <c r="O1438" s="22">
        <f t="shared" si="380"/>
        <v>0</v>
      </c>
      <c r="P1438" s="35">
        <f>'Data Entry'!I1438</f>
        <v>0</v>
      </c>
      <c r="Q1438" s="35">
        <f>'Data Entry'!J1438</f>
        <v>0</v>
      </c>
      <c r="R1438" s="35">
        <f>'Data Entry'!K1438</f>
        <v>0</v>
      </c>
      <c r="S1438" s="35">
        <f>'Data Entry'!L1438</f>
        <v>0</v>
      </c>
      <c r="T1438" s="35">
        <f t="shared" si="381"/>
        <v>0</v>
      </c>
      <c r="U1438" s="35">
        <f t="shared" si="382"/>
        <v>0</v>
      </c>
      <c r="V1438" s="35" t="e">
        <f t="shared" si="383"/>
        <v>#DIV/0!</v>
      </c>
      <c r="W1438" s="35" t="e">
        <f t="shared" si="384"/>
        <v>#DIV/0!</v>
      </c>
      <c r="X1438" s="35">
        <f t="shared" si="385"/>
        <v>0</v>
      </c>
      <c r="Y1438" s="35">
        <f t="shared" si="386"/>
        <v>0</v>
      </c>
      <c r="Z1438" s="35">
        <f t="shared" si="387"/>
        <v>0</v>
      </c>
      <c r="AA1438" s="35">
        <f t="shared" si="388"/>
        <v>0</v>
      </c>
      <c r="AB1438" s="21">
        <f>'Data Entry'!S1438</f>
        <v>0</v>
      </c>
      <c r="AC1438" s="21">
        <f>'Data Entry'!T1438</f>
        <v>0</v>
      </c>
      <c r="AD1438" s="21">
        <f>'Data Entry'!U1438</f>
        <v>0</v>
      </c>
      <c r="AE1438" s="21">
        <f t="shared" si="389"/>
        <v>0</v>
      </c>
      <c r="AF1438" s="13">
        <f>'Data Entry'!V1438</f>
        <v>0</v>
      </c>
      <c r="AG1438" s="13">
        <f t="shared" si="390"/>
        <v>0</v>
      </c>
      <c r="AH1438" s="13">
        <f>'Data Entry'!W1438</f>
        <v>0</v>
      </c>
      <c r="AI1438" s="13">
        <f>'Data Entry'!X1438</f>
        <v>0</v>
      </c>
      <c r="AJ1438" s="13">
        <f>'Data Entry'!Y1438</f>
        <v>0</v>
      </c>
      <c r="AK1438" s="13">
        <f>'Data Entry'!Z1438</f>
        <v>0</v>
      </c>
    </row>
    <row r="1439" spans="1:37">
      <c r="A1439" s="34">
        <f>'Data Entry'!A1439</f>
        <v>0</v>
      </c>
      <c r="B1439" s="34">
        <f>'Data Entry'!B1439</f>
        <v>0</v>
      </c>
      <c r="C1439" s="20">
        <f>IF('Data Entry'!C1439="red",1,IF('Data Entry'!C1439="blue",2,0))</f>
        <v>0</v>
      </c>
      <c r="D1439" s="22">
        <f>'Data Entry'!D1439</f>
        <v>0</v>
      </c>
      <c r="E1439" s="22">
        <f>'Data Entry'!E1439</f>
        <v>0</v>
      </c>
      <c r="F1439" s="22">
        <f>'Data Entry'!F1439</f>
        <v>0</v>
      </c>
      <c r="G1439" s="22">
        <f>'Data Entry'!G1439</f>
        <v>0</v>
      </c>
      <c r="H1439" s="22">
        <f>'Data Entry'!H1439</f>
        <v>0</v>
      </c>
      <c r="I1439" s="22">
        <f t="shared" si="374"/>
        <v>0</v>
      </c>
      <c r="J1439" s="22">
        <f t="shared" si="375"/>
        <v>0</v>
      </c>
      <c r="K1439" s="22">
        <f t="shared" si="376"/>
        <v>0</v>
      </c>
      <c r="L1439" s="22">
        <f t="shared" si="377"/>
        <v>0</v>
      </c>
      <c r="M1439" s="22">
        <f t="shared" si="378"/>
        <v>0</v>
      </c>
      <c r="N1439" s="22">
        <f t="shared" si="379"/>
        <v>0</v>
      </c>
      <c r="O1439" s="22">
        <f t="shared" si="380"/>
        <v>0</v>
      </c>
      <c r="P1439" s="35">
        <f>'Data Entry'!I1439</f>
        <v>0</v>
      </c>
      <c r="Q1439" s="35">
        <f>'Data Entry'!J1439</f>
        <v>0</v>
      </c>
      <c r="R1439" s="35">
        <f>'Data Entry'!K1439</f>
        <v>0</v>
      </c>
      <c r="S1439" s="35">
        <f>'Data Entry'!L1439</f>
        <v>0</v>
      </c>
      <c r="T1439" s="35">
        <f t="shared" si="381"/>
        <v>0</v>
      </c>
      <c r="U1439" s="35">
        <f t="shared" si="382"/>
        <v>0</v>
      </c>
      <c r="V1439" s="35" t="e">
        <f t="shared" si="383"/>
        <v>#DIV/0!</v>
      </c>
      <c r="W1439" s="35" t="e">
        <f t="shared" si="384"/>
        <v>#DIV/0!</v>
      </c>
      <c r="X1439" s="35">
        <f t="shared" si="385"/>
        <v>0</v>
      </c>
      <c r="Y1439" s="35">
        <f t="shared" si="386"/>
        <v>0</v>
      </c>
      <c r="Z1439" s="35">
        <f t="shared" si="387"/>
        <v>0</v>
      </c>
      <c r="AA1439" s="35">
        <f t="shared" si="388"/>
        <v>0</v>
      </c>
      <c r="AB1439" s="21">
        <f>'Data Entry'!S1439</f>
        <v>0</v>
      </c>
      <c r="AC1439" s="21">
        <f>'Data Entry'!T1439</f>
        <v>0</v>
      </c>
      <c r="AD1439" s="21">
        <f>'Data Entry'!U1439</f>
        <v>0</v>
      </c>
      <c r="AE1439" s="21">
        <f t="shared" si="389"/>
        <v>0</v>
      </c>
      <c r="AF1439" s="13">
        <f>'Data Entry'!V1439</f>
        <v>0</v>
      </c>
      <c r="AG1439" s="13">
        <f t="shared" si="390"/>
        <v>0</v>
      </c>
      <c r="AH1439" s="13">
        <f>'Data Entry'!W1439</f>
        <v>0</v>
      </c>
      <c r="AI1439" s="13">
        <f>'Data Entry'!X1439</f>
        <v>0</v>
      </c>
      <c r="AJ1439" s="13">
        <f>'Data Entry'!Y1439</f>
        <v>0</v>
      </c>
      <c r="AK1439" s="13">
        <f>'Data Entry'!Z1439</f>
        <v>0</v>
      </c>
    </row>
    <row r="1440" spans="1:37">
      <c r="A1440" s="34">
        <f>'Data Entry'!A1440</f>
        <v>0</v>
      </c>
      <c r="B1440" s="34">
        <f>'Data Entry'!B1440</f>
        <v>0</v>
      </c>
      <c r="C1440" s="20">
        <f>IF('Data Entry'!C1440="red",1,IF('Data Entry'!C1440="blue",2,0))</f>
        <v>0</v>
      </c>
      <c r="D1440" s="22">
        <f>'Data Entry'!D1440</f>
        <v>0</v>
      </c>
      <c r="E1440" s="22">
        <f>'Data Entry'!E1440</f>
        <v>0</v>
      </c>
      <c r="F1440" s="22">
        <f>'Data Entry'!F1440</f>
        <v>0</v>
      </c>
      <c r="G1440" s="22">
        <f>'Data Entry'!G1440</f>
        <v>0</v>
      </c>
      <c r="H1440" s="22">
        <f>'Data Entry'!H1440</f>
        <v>0</v>
      </c>
      <c r="I1440" s="22">
        <f t="shared" si="374"/>
        <v>0</v>
      </c>
      <c r="J1440" s="22">
        <f t="shared" si="375"/>
        <v>0</v>
      </c>
      <c r="K1440" s="22">
        <f t="shared" si="376"/>
        <v>0</v>
      </c>
      <c r="L1440" s="22">
        <f t="shared" si="377"/>
        <v>0</v>
      </c>
      <c r="M1440" s="22">
        <f t="shared" si="378"/>
        <v>0</v>
      </c>
      <c r="N1440" s="22">
        <f t="shared" si="379"/>
        <v>0</v>
      </c>
      <c r="O1440" s="22">
        <f t="shared" si="380"/>
        <v>0</v>
      </c>
      <c r="P1440" s="35">
        <f>'Data Entry'!I1440</f>
        <v>0</v>
      </c>
      <c r="Q1440" s="35">
        <f>'Data Entry'!J1440</f>
        <v>0</v>
      </c>
      <c r="R1440" s="35">
        <f>'Data Entry'!K1440</f>
        <v>0</v>
      </c>
      <c r="S1440" s="35">
        <f>'Data Entry'!L1440</f>
        <v>0</v>
      </c>
      <c r="T1440" s="35">
        <f t="shared" si="381"/>
        <v>0</v>
      </c>
      <c r="U1440" s="35">
        <f t="shared" si="382"/>
        <v>0</v>
      </c>
      <c r="V1440" s="35" t="e">
        <f t="shared" si="383"/>
        <v>#DIV/0!</v>
      </c>
      <c r="W1440" s="35" t="e">
        <f t="shared" si="384"/>
        <v>#DIV/0!</v>
      </c>
      <c r="X1440" s="35">
        <f t="shared" si="385"/>
        <v>0</v>
      </c>
      <c r="Y1440" s="35">
        <f t="shared" si="386"/>
        <v>0</v>
      </c>
      <c r="Z1440" s="35">
        <f t="shared" si="387"/>
        <v>0</v>
      </c>
      <c r="AA1440" s="35">
        <f t="shared" si="388"/>
        <v>0</v>
      </c>
      <c r="AB1440" s="21">
        <f>'Data Entry'!S1440</f>
        <v>0</v>
      </c>
      <c r="AC1440" s="21">
        <f>'Data Entry'!T1440</f>
        <v>0</v>
      </c>
      <c r="AD1440" s="21">
        <f>'Data Entry'!U1440</f>
        <v>0</v>
      </c>
      <c r="AE1440" s="21">
        <f t="shared" si="389"/>
        <v>0</v>
      </c>
      <c r="AF1440" s="13">
        <f>'Data Entry'!V1440</f>
        <v>0</v>
      </c>
      <c r="AG1440" s="13">
        <f t="shared" si="390"/>
        <v>0</v>
      </c>
      <c r="AH1440" s="13">
        <f>'Data Entry'!W1440</f>
        <v>0</v>
      </c>
      <c r="AI1440" s="13">
        <f>'Data Entry'!X1440</f>
        <v>0</v>
      </c>
      <c r="AJ1440" s="13">
        <f>'Data Entry'!Y1440</f>
        <v>0</v>
      </c>
      <c r="AK1440" s="13">
        <f>'Data Entry'!Z1440</f>
        <v>0</v>
      </c>
    </row>
    <row r="1441" spans="1:37">
      <c r="A1441" s="34">
        <f>'Data Entry'!A1441</f>
        <v>0</v>
      </c>
      <c r="B1441" s="34">
        <f>'Data Entry'!B1441</f>
        <v>0</v>
      </c>
      <c r="C1441" s="20">
        <f>IF('Data Entry'!C1441="red",1,IF('Data Entry'!C1441="blue",2,0))</f>
        <v>0</v>
      </c>
      <c r="D1441" s="22">
        <f>'Data Entry'!D1441</f>
        <v>0</v>
      </c>
      <c r="E1441" s="22">
        <f>'Data Entry'!E1441</f>
        <v>0</v>
      </c>
      <c r="F1441" s="22">
        <f>'Data Entry'!F1441</f>
        <v>0</v>
      </c>
      <c r="G1441" s="22">
        <f>'Data Entry'!G1441</f>
        <v>0</v>
      </c>
      <c r="H1441" s="22">
        <f>'Data Entry'!H1441</f>
        <v>0</v>
      </c>
      <c r="I1441" s="22">
        <f t="shared" si="374"/>
        <v>0</v>
      </c>
      <c r="J1441" s="22">
        <f t="shared" si="375"/>
        <v>0</v>
      </c>
      <c r="K1441" s="22">
        <f t="shared" si="376"/>
        <v>0</v>
      </c>
      <c r="L1441" s="22">
        <f t="shared" si="377"/>
        <v>0</v>
      </c>
      <c r="M1441" s="22">
        <f t="shared" si="378"/>
        <v>0</v>
      </c>
      <c r="N1441" s="22">
        <f t="shared" si="379"/>
        <v>0</v>
      </c>
      <c r="O1441" s="22">
        <f t="shared" si="380"/>
        <v>0</v>
      </c>
      <c r="P1441" s="35">
        <f>'Data Entry'!I1441</f>
        <v>0</v>
      </c>
      <c r="Q1441" s="35">
        <f>'Data Entry'!J1441</f>
        <v>0</v>
      </c>
      <c r="R1441" s="35">
        <f>'Data Entry'!K1441</f>
        <v>0</v>
      </c>
      <c r="S1441" s="35">
        <f>'Data Entry'!L1441</f>
        <v>0</v>
      </c>
      <c r="T1441" s="35">
        <f t="shared" si="381"/>
        <v>0</v>
      </c>
      <c r="U1441" s="35">
        <f t="shared" si="382"/>
        <v>0</v>
      </c>
      <c r="V1441" s="35" t="e">
        <f t="shared" si="383"/>
        <v>#DIV/0!</v>
      </c>
      <c r="W1441" s="35" t="e">
        <f t="shared" si="384"/>
        <v>#DIV/0!</v>
      </c>
      <c r="X1441" s="35">
        <f t="shared" si="385"/>
        <v>0</v>
      </c>
      <c r="Y1441" s="35">
        <f t="shared" si="386"/>
        <v>0</v>
      </c>
      <c r="Z1441" s="35">
        <f t="shared" si="387"/>
        <v>0</v>
      </c>
      <c r="AA1441" s="35">
        <f t="shared" si="388"/>
        <v>0</v>
      </c>
      <c r="AB1441" s="21">
        <f>'Data Entry'!S1441</f>
        <v>0</v>
      </c>
      <c r="AC1441" s="21">
        <f>'Data Entry'!T1441</f>
        <v>0</v>
      </c>
      <c r="AD1441" s="21">
        <f>'Data Entry'!U1441</f>
        <v>0</v>
      </c>
      <c r="AE1441" s="21">
        <f t="shared" si="389"/>
        <v>0</v>
      </c>
      <c r="AF1441" s="13">
        <f>'Data Entry'!V1441</f>
        <v>0</v>
      </c>
      <c r="AG1441" s="13">
        <f t="shared" si="390"/>
        <v>0</v>
      </c>
      <c r="AH1441" s="13">
        <f>'Data Entry'!W1441</f>
        <v>0</v>
      </c>
      <c r="AI1441" s="13">
        <f>'Data Entry'!X1441</f>
        <v>0</v>
      </c>
      <c r="AJ1441" s="13">
        <f>'Data Entry'!Y1441</f>
        <v>0</v>
      </c>
      <c r="AK1441" s="13">
        <f>'Data Entry'!Z1441</f>
        <v>0</v>
      </c>
    </row>
    <row r="1442" spans="1:37">
      <c r="A1442" s="34">
        <f>'Data Entry'!A1442</f>
        <v>0</v>
      </c>
      <c r="B1442" s="34">
        <f>'Data Entry'!B1442</f>
        <v>0</v>
      </c>
      <c r="C1442" s="20">
        <f>IF('Data Entry'!C1442="red",1,IF('Data Entry'!C1442="blue",2,0))</f>
        <v>0</v>
      </c>
      <c r="D1442" s="22">
        <f>'Data Entry'!D1442</f>
        <v>0</v>
      </c>
      <c r="E1442" s="22">
        <f>'Data Entry'!E1442</f>
        <v>0</v>
      </c>
      <c r="F1442" s="22">
        <f>'Data Entry'!F1442</f>
        <v>0</v>
      </c>
      <c r="G1442" s="22">
        <f>'Data Entry'!G1442</f>
        <v>0</v>
      </c>
      <c r="H1442" s="22">
        <f>'Data Entry'!H1442</f>
        <v>0</v>
      </c>
      <c r="I1442" s="22">
        <f t="shared" si="374"/>
        <v>0</v>
      </c>
      <c r="J1442" s="22">
        <f t="shared" si="375"/>
        <v>0</v>
      </c>
      <c r="K1442" s="22">
        <f t="shared" si="376"/>
        <v>0</v>
      </c>
      <c r="L1442" s="22">
        <f t="shared" si="377"/>
        <v>0</v>
      </c>
      <c r="M1442" s="22">
        <f t="shared" si="378"/>
        <v>0</v>
      </c>
      <c r="N1442" s="22">
        <f t="shared" si="379"/>
        <v>0</v>
      </c>
      <c r="O1442" s="22">
        <f t="shared" si="380"/>
        <v>0</v>
      </c>
      <c r="P1442" s="35">
        <f>'Data Entry'!I1442</f>
        <v>0</v>
      </c>
      <c r="Q1442" s="35">
        <f>'Data Entry'!J1442</f>
        <v>0</v>
      </c>
      <c r="R1442" s="35">
        <f>'Data Entry'!K1442</f>
        <v>0</v>
      </c>
      <c r="S1442" s="35">
        <f>'Data Entry'!L1442</f>
        <v>0</v>
      </c>
      <c r="T1442" s="35">
        <f t="shared" si="381"/>
        <v>0</v>
      </c>
      <c r="U1442" s="35">
        <f t="shared" si="382"/>
        <v>0</v>
      </c>
      <c r="V1442" s="35" t="e">
        <f t="shared" si="383"/>
        <v>#DIV/0!</v>
      </c>
      <c r="W1442" s="35" t="e">
        <f t="shared" si="384"/>
        <v>#DIV/0!</v>
      </c>
      <c r="X1442" s="35">
        <f t="shared" si="385"/>
        <v>0</v>
      </c>
      <c r="Y1442" s="35">
        <f t="shared" si="386"/>
        <v>0</v>
      </c>
      <c r="Z1442" s="35">
        <f t="shared" si="387"/>
        <v>0</v>
      </c>
      <c r="AA1442" s="35">
        <f t="shared" si="388"/>
        <v>0</v>
      </c>
      <c r="AB1442" s="21">
        <f>'Data Entry'!S1442</f>
        <v>0</v>
      </c>
      <c r="AC1442" s="21">
        <f>'Data Entry'!T1442</f>
        <v>0</v>
      </c>
      <c r="AD1442" s="21">
        <f>'Data Entry'!U1442</f>
        <v>0</v>
      </c>
      <c r="AE1442" s="21">
        <f t="shared" si="389"/>
        <v>0</v>
      </c>
      <c r="AF1442" s="13">
        <f>'Data Entry'!V1442</f>
        <v>0</v>
      </c>
      <c r="AG1442" s="13">
        <f t="shared" si="390"/>
        <v>0</v>
      </c>
      <c r="AH1442" s="13">
        <f>'Data Entry'!W1442</f>
        <v>0</v>
      </c>
      <c r="AI1442" s="13">
        <f>'Data Entry'!X1442</f>
        <v>0</v>
      </c>
      <c r="AJ1442" s="13">
        <f>'Data Entry'!Y1442</f>
        <v>0</v>
      </c>
      <c r="AK1442" s="13">
        <f>'Data Entry'!Z1442</f>
        <v>0</v>
      </c>
    </row>
    <row r="1443" spans="1:37">
      <c r="A1443" s="34">
        <f>'Data Entry'!A1443</f>
        <v>0</v>
      </c>
      <c r="B1443" s="34">
        <f>'Data Entry'!B1443</f>
        <v>0</v>
      </c>
      <c r="C1443" s="20">
        <f>IF('Data Entry'!C1443="red",1,IF('Data Entry'!C1443="blue",2,0))</f>
        <v>0</v>
      </c>
      <c r="D1443" s="22">
        <f>'Data Entry'!D1443</f>
        <v>0</v>
      </c>
      <c r="E1443" s="22">
        <f>'Data Entry'!E1443</f>
        <v>0</v>
      </c>
      <c r="F1443" s="22">
        <f>'Data Entry'!F1443</f>
        <v>0</v>
      </c>
      <c r="G1443" s="22">
        <f>'Data Entry'!G1443</f>
        <v>0</v>
      </c>
      <c r="H1443" s="22">
        <f>'Data Entry'!H1443</f>
        <v>0</v>
      </c>
      <c r="I1443" s="22">
        <f t="shared" si="374"/>
        <v>0</v>
      </c>
      <c r="J1443" s="22">
        <f t="shared" si="375"/>
        <v>0</v>
      </c>
      <c r="K1443" s="22">
        <f t="shared" si="376"/>
        <v>0</v>
      </c>
      <c r="L1443" s="22">
        <f t="shared" si="377"/>
        <v>0</v>
      </c>
      <c r="M1443" s="22">
        <f t="shared" si="378"/>
        <v>0</v>
      </c>
      <c r="N1443" s="22">
        <f t="shared" si="379"/>
        <v>0</v>
      </c>
      <c r="O1443" s="22">
        <f t="shared" si="380"/>
        <v>0</v>
      </c>
      <c r="P1443" s="35">
        <f>'Data Entry'!I1443</f>
        <v>0</v>
      </c>
      <c r="Q1443" s="35">
        <f>'Data Entry'!J1443</f>
        <v>0</v>
      </c>
      <c r="R1443" s="35">
        <f>'Data Entry'!K1443</f>
        <v>0</v>
      </c>
      <c r="S1443" s="35">
        <f>'Data Entry'!L1443</f>
        <v>0</v>
      </c>
      <c r="T1443" s="35">
        <f t="shared" si="381"/>
        <v>0</v>
      </c>
      <c r="U1443" s="35">
        <f t="shared" si="382"/>
        <v>0</v>
      </c>
      <c r="V1443" s="35" t="e">
        <f t="shared" si="383"/>
        <v>#DIV/0!</v>
      </c>
      <c r="W1443" s="35" t="e">
        <f t="shared" si="384"/>
        <v>#DIV/0!</v>
      </c>
      <c r="X1443" s="35">
        <f t="shared" si="385"/>
        <v>0</v>
      </c>
      <c r="Y1443" s="35">
        <f t="shared" si="386"/>
        <v>0</v>
      </c>
      <c r="Z1443" s="35">
        <f t="shared" si="387"/>
        <v>0</v>
      </c>
      <c r="AA1443" s="35">
        <f t="shared" si="388"/>
        <v>0</v>
      </c>
      <c r="AB1443" s="21">
        <f>'Data Entry'!S1443</f>
        <v>0</v>
      </c>
      <c r="AC1443" s="21">
        <f>'Data Entry'!T1443</f>
        <v>0</v>
      </c>
      <c r="AD1443" s="21">
        <f>'Data Entry'!U1443</f>
        <v>0</v>
      </c>
      <c r="AE1443" s="21">
        <f t="shared" si="389"/>
        <v>0</v>
      </c>
      <c r="AF1443" s="13">
        <f>'Data Entry'!V1443</f>
        <v>0</v>
      </c>
      <c r="AG1443" s="13">
        <f t="shared" si="390"/>
        <v>0</v>
      </c>
      <c r="AH1443" s="13">
        <f>'Data Entry'!W1443</f>
        <v>0</v>
      </c>
      <c r="AI1443" s="13">
        <f>'Data Entry'!X1443</f>
        <v>0</v>
      </c>
      <c r="AJ1443" s="13">
        <f>'Data Entry'!Y1443</f>
        <v>0</v>
      </c>
      <c r="AK1443" s="13">
        <f>'Data Entry'!Z1443</f>
        <v>0</v>
      </c>
    </row>
    <row r="1444" spans="1:37">
      <c r="A1444" s="34">
        <f>'Data Entry'!A1444</f>
        <v>0</v>
      </c>
      <c r="B1444" s="34">
        <f>'Data Entry'!B1444</f>
        <v>0</v>
      </c>
      <c r="C1444" s="20">
        <f>IF('Data Entry'!C1444="red",1,IF('Data Entry'!C1444="blue",2,0))</f>
        <v>0</v>
      </c>
      <c r="D1444" s="22">
        <f>'Data Entry'!D1444</f>
        <v>0</v>
      </c>
      <c r="E1444" s="22">
        <f>'Data Entry'!E1444</f>
        <v>0</v>
      </c>
      <c r="F1444" s="22">
        <f>'Data Entry'!F1444</f>
        <v>0</v>
      </c>
      <c r="G1444" s="22">
        <f>'Data Entry'!G1444</f>
        <v>0</v>
      </c>
      <c r="H1444" s="22">
        <f>'Data Entry'!H1444</f>
        <v>0</v>
      </c>
      <c r="I1444" s="22">
        <f t="shared" si="374"/>
        <v>0</v>
      </c>
      <c r="J1444" s="22">
        <f t="shared" si="375"/>
        <v>0</v>
      </c>
      <c r="K1444" s="22">
        <f t="shared" si="376"/>
        <v>0</v>
      </c>
      <c r="L1444" s="22">
        <f t="shared" si="377"/>
        <v>0</v>
      </c>
      <c r="M1444" s="22">
        <f t="shared" si="378"/>
        <v>0</v>
      </c>
      <c r="N1444" s="22">
        <f t="shared" si="379"/>
        <v>0</v>
      </c>
      <c r="O1444" s="22">
        <f t="shared" si="380"/>
        <v>0</v>
      </c>
      <c r="P1444" s="35">
        <f>'Data Entry'!I1444</f>
        <v>0</v>
      </c>
      <c r="Q1444" s="35">
        <f>'Data Entry'!J1444</f>
        <v>0</v>
      </c>
      <c r="R1444" s="35">
        <f>'Data Entry'!K1444</f>
        <v>0</v>
      </c>
      <c r="S1444" s="35">
        <f>'Data Entry'!L1444</f>
        <v>0</v>
      </c>
      <c r="T1444" s="35">
        <f t="shared" si="381"/>
        <v>0</v>
      </c>
      <c r="U1444" s="35">
        <f t="shared" si="382"/>
        <v>0</v>
      </c>
      <c r="V1444" s="35" t="e">
        <f t="shared" si="383"/>
        <v>#DIV/0!</v>
      </c>
      <c r="W1444" s="35" t="e">
        <f t="shared" si="384"/>
        <v>#DIV/0!</v>
      </c>
      <c r="X1444" s="35">
        <f t="shared" si="385"/>
        <v>0</v>
      </c>
      <c r="Y1444" s="35">
        <f t="shared" si="386"/>
        <v>0</v>
      </c>
      <c r="Z1444" s="35">
        <f t="shared" si="387"/>
        <v>0</v>
      </c>
      <c r="AA1444" s="35">
        <f t="shared" si="388"/>
        <v>0</v>
      </c>
      <c r="AB1444" s="21">
        <f>'Data Entry'!S1444</f>
        <v>0</v>
      </c>
      <c r="AC1444" s="21">
        <f>'Data Entry'!T1444</f>
        <v>0</v>
      </c>
      <c r="AD1444" s="21">
        <f>'Data Entry'!U1444</f>
        <v>0</v>
      </c>
      <c r="AE1444" s="21">
        <f t="shared" si="389"/>
        <v>0</v>
      </c>
      <c r="AF1444" s="13">
        <f>'Data Entry'!V1444</f>
        <v>0</v>
      </c>
      <c r="AG1444" s="13">
        <f t="shared" si="390"/>
        <v>0</v>
      </c>
      <c r="AH1444" s="13">
        <f>'Data Entry'!W1444</f>
        <v>0</v>
      </c>
      <c r="AI1444" s="13">
        <f>'Data Entry'!X1444</f>
        <v>0</v>
      </c>
      <c r="AJ1444" s="13">
        <f>'Data Entry'!Y1444</f>
        <v>0</v>
      </c>
      <c r="AK1444" s="13">
        <f>'Data Entry'!Z1444</f>
        <v>0</v>
      </c>
    </row>
    <row r="1445" spans="1:37">
      <c r="A1445" s="34">
        <f>'Data Entry'!A1445</f>
        <v>0</v>
      </c>
      <c r="B1445" s="34">
        <f>'Data Entry'!B1445</f>
        <v>0</v>
      </c>
      <c r="C1445" s="20">
        <f>IF('Data Entry'!C1445="red",1,IF('Data Entry'!C1445="blue",2,0))</f>
        <v>0</v>
      </c>
      <c r="D1445" s="22">
        <f>'Data Entry'!D1445</f>
        <v>0</v>
      </c>
      <c r="E1445" s="22">
        <f>'Data Entry'!E1445</f>
        <v>0</v>
      </c>
      <c r="F1445" s="22">
        <f>'Data Entry'!F1445</f>
        <v>0</v>
      </c>
      <c r="G1445" s="22">
        <f>'Data Entry'!G1445</f>
        <v>0</v>
      </c>
      <c r="H1445" s="22">
        <f>'Data Entry'!H1445</f>
        <v>0</v>
      </c>
      <c r="I1445" s="22">
        <f t="shared" si="374"/>
        <v>0</v>
      </c>
      <c r="J1445" s="22">
        <f t="shared" si="375"/>
        <v>0</v>
      </c>
      <c r="K1445" s="22">
        <f t="shared" si="376"/>
        <v>0</v>
      </c>
      <c r="L1445" s="22">
        <f t="shared" si="377"/>
        <v>0</v>
      </c>
      <c r="M1445" s="22">
        <f t="shared" si="378"/>
        <v>0</v>
      </c>
      <c r="N1445" s="22">
        <f t="shared" si="379"/>
        <v>0</v>
      </c>
      <c r="O1445" s="22">
        <f t="shared" si="380"/>
        <v>0</v>
      </c>
      <c r="P1445" s="35">
        <f>'Data Entry'!I1445</f>
        <v>0</v>
      </c>
      <c r="Q1445" s="35">
        <f>'Data Entry'!J1445</f>
        <v>0</v>
      </c>
      <c r="R1445" s="35">
        <f>'Data Entry'!K1445</f>
        <v>0</v>
      </c>
      <c r="S1445" s="35">
        <f>'Data Entry'!L1445</f>
        <v>0</v>
      </c>
      <c r="T1445" s="35">
        <f t="shared" si="381"/>
        <v>0</v>
      </c>
      <c r="U1445" s="35">
        <f t="shared" si="382"/>
        <v>0</v>
      </c>
      <c r="V1445" s="35" t="e">
        <f t="shared" si="383"/>
        <v>#DIV/0!</v>
      </c>
      <c r="W1445" s="35" t="e">
        <f t="shared" si="384"/>
        <v>#DIV/0!</v>
      </c>
      <c r="X1445" s="35">
        <f t="shared" si="385"/>
        <v>0</v>
      </c>
      <c r="Y1445" s="35">
        <f t="shared" si="386"/>
        <v>0</v>
      </c>
      <c r="Z1445" s="35">
        <f t="shared" si="387"/>
        <v>0</v>
      </c>
      <c r="AA1445" s="35">
        <f t="shared" si="388"/>
        <v>0</v>
      </c>
      <c r="AB1445" s="21">
        <f>'Data Entry'!S1445</f>
        <v>0</v>
      </c>
      <c r="AC1445" s="21">
        <f>'Data Entry'!T1445</f>
        <v>0</v>
      </c>
      <c r="AD1445" s="21">
        <f>'Data Entry'!U1445</f>
        <v>0</v>
      </c>
      <c r="AE1445" s="21">
        <f t="shared" si="389"/>
        <v>0</v>
      </c>
      <c r="AF1445" s="13">
        <f>'Data Entry'!V1445</f>
        <v>0</v>
      </c>
      <c r="AG1445" s="13">
        <f t="shared" si="390"/>
        <v>0</v>
      </c>
      <c r="AH1445" s="13">
        <f>'Data Entry'!W1445</f>
        <v>0</v>
      </c>
      <c r="AI1445" s="13">
        <f>'Data Entry'!X1445</f>
        <v>0</v>
      </c>
      <c r="AJ1445" s="13">
        <f>'Data Entry'!Y1445</f>
        <v>0</v>
      </c>
      <c r="AK1445" s="13">
        <f>'Data Entry'!Z1445</f>
        <v>0</v>
      </c>
    </row>
    <row r="1446" spans="1:37">
      <c r="A1446" s="34">
        <f>'Data Entry'!A1446</f>
        <v>0</v>
      </c>
      <c r="B1446" s="34">
        <f>'Data Entry'!B1446</f>
        <v>0</v>
      </c>
      <c r="C1446" s="20">
        <f>IF('Data Entry'!C1446="red",1,IF('Data Entry'!C1446="blue",2,0))</f>
        <v>0</v>
      </c>
      <c r="D1446" s="22">
        <f>'Data Entry'!D1446</f>
        <v>0</v>
      </c>
      <c r="E1446" s="22">
        <f>'Data Entry'!E1446</f>
        <v>0</v>
      </c>
      <c r="F1446" s="22">
        <f>'Data Entry'!F1446</f>
        <v>0</v>
      </c>
      <c r="G1446" s="22">
        <f>'Data Entry'!G1446</f>
        <v>0</v>
      </c>
      <c r="H1446" s="22">
        <f>'Data Entry'!H1446</f>
        <v>0</v>
      </c>
      <c r="I1446" s="22">
        <f t="shared" si="374"/>
        <v>0</v>
      </c>
      <c r="J1446" s="22">
        <f t="shared" si="375"/>
        <v>0</v>
      </c>
      <c r="K1446" s="22">
        <f t="shared" si="376"/>
        <v>0</v>
      </c>
      <c r="L1446" s="22">
        <f t="shared" si="377"/>
        <v>0</v>
      </c>
      <c r="M1446" s="22">
        <f t="shared" si="378"/>
        <v>0</v>
      </c>
      <c r="N1446" s="22">
        <f t="shared" si="379"/>
        <v>0</v>
      </c>
      <c r="O1446" s="22">
        <f t="shared" si="380"/>
        <v>0</v>
      </c>
      <c r="P1446" s="35">
        <f>'Data Entry'!I1446</f>
        <v>0</v>
      </c>
      <c r="Q1446" s="35">
        <f>'Data Entry'!J1446</f>
        <v>0</v>
      </c>
      <c r="R1446" s="35">
        <f>'Data Entry'!K1446</f>
        <v>0</v>
      </c>
      <c r="S1446" s="35">
        <f>'Data Entry'!L1446</f>
        <v>0</v>
      </c>
      <c r="T1446" s="35">
        <f t="shared" si="381"/>
        <v>0</v>
      </c>
      <c r="U1446" s="35">
        <f t="shared" si="382"/>
        <v>0</v>
      </c>
      <c r="V1446" s="35" t="e">
        <f t="shared" si="383"/>
        <v>#DIV/0!</v>
      </c>
      <c r="W1446" s="35" t="e">
        <f t="shared" si="384"/>
        <v>#DIV/0!</v>
      </c>
      <c r="X1446" s="35">
        <f t="shared" si="385"/>
        <v>0</v>
      </c>
      <c r="Y1446" s="35">
        <f t="shared" si="386"/>
        <v>0</v>
      </c>
      <c r="Z1446" s="35">
        <f t="shared" si="387"/>
        <v>0</v>
      </c>
      <c r="AA1446" s="35">
        <f t="shared" si="388"/>
        <v>0</v>
      </c>
      <c r="AB1446" s="21">
        <f>'Data Entry'!S1446</f>
        <v>0</v>
      </c>
      <c r="AC1446" s="21">
        <f>'Data Entry'!T1446</f>
        <v>0</v>
      </c>
      <c r="AD1446" s="21">
        <f>'Data Entry'!U1446</f>
        <v>0</v>
      </c>
      <c r="AE1446" s="21">
        <f t="shared" si="389"/>
        <v>0</v>
      </c>
      <c r="AF1446" s="13">
        <f>'Data Entry'!V1446</f>
        <v>0</v>
      </c>
      <c r="AG1446" s="13">
        <f t="shared" si="390"/>
        <v>0</v>
      </c>
      <c r="AH1446" s="13">
        <f>'Data Entry'!W1446</f>
        <v>0</v>
      </c>
      <c r="AI1446" s="13">
        <f>'Data Entry'!X1446</f>
        <v>0</v>
      </c>
      <c r="AJ1446" s="13">
        <f>'Data Entry'!Y1446</f>
        <v>0</v>
      </c>
      <c r="AK1446" s="13">
        <f>'Data Entry'!Z1446</f>
        <v>0</v>
      </c>
    </row>
    <row r="1447" spans="1:37">
      <c r="A1447" s="34">
        <f>'Data Entry'!A1447</f>
        <v>0</v>
      </c>
      <c r="B1447" s="34">
        <f>'Data Entry'!B1447</f>
        <v>0</v>
      </c>
      <c r="C1447" s="20">
        <f>IF('Data Entry'!C1447="red",1,IF('Data Entry'!C1447="blue",2,0))</f>
        <v>0</v>
      </c>
      <c r="D1447" s="22">
        <f>'Data Entry'!D1447</f>
        <v>0</v>
      </c>
      <c r="E1447" s="22">
        <f>'Data Entry'!E1447</f>
        <v>0</v>
      </c>
      <c r="F1447" s="22">
        <f>'Data Entry'!F1447</f>
        <v>0</v>
      </c>
      <c r="G1447" s="22">
        <f>'Data Entry'!G1447</f>
        <v>0</v>
      </c>
      <c r="H1447" s="22">
        <f>'Data Entry'!H1447</f>
        <v>0</v>
      </c>
      <c r="I1447" s="22">
        <f t="shared" si="374"/>
        <v>0</v>
      </c>
      <c r="J1447" s="22">
        <f t="shared" si="375"/>
        <v>0</v>
      </c>
      <c r="K1447" s="22">
        <f t="shared" si="376"/>
        <v>0</v>
      </c>
      <c r="L1447" s="22">
        <f t="shared" si="377"/>
        <v>0</v>
      </c>
      <c r="M1447" s="22">
        <f t="shared" si="378"/>
        <v>0</v>
      </c>
      <c r="N1447" s="22">
        <f t="shared" si="379"/>
        <v>0</v>
      </c>
      <c r="O1447" s="22">
        <f t="shared" si="380"/>
        <v>0</v>
      </c>
      <c r="P1447" s="35">
        <f>'Data Entry'!I1447</f>
        <v>0</v>
      </c>
      <c r="Q1447" s="35">
        <f>'Data Entry'!J1447</f>
        <v>0</v>
      </c>
      <c r="R1447" s="35">
        <f>'Data Entry'!K1447</f>
        <v>0</v>
      </c>
      <c r="S1447" s="35">
        <f>'Data Entry'!L1447</f>
        <v>0</v>
      </c>
      <c r="T1447" s="35">
        <f t="shared" si="381"/>
        <v>0</v>
      </c>
      <c r="U1447" s="35">
        <f t="shared" si="382"/>
        <v>0</v>
      </c>
      <c r="V1447" s="35" t="e">
        <f t="shared" si="383"/>
        <v>#DIV/0!</v>
      </c>
      <c r="W1447" s="35" t="e">
        <f t="shared" si="384"/>
        <v>#DIV/0!</v>
      </c>
      <c r="X1447" s="35">
        <f t="shared" si="385"/>
        <v>0</v>
      </c>
      <c r="Y1447" s="35">
        <f t="shared" si="386"/>
        <v>0</v>
      </c>
      <c r="Z1447" s="35">
        <f t="shared" si="387"/>
        <v>0</v>
      </c>
      <c r="AA1447" s="35">
        <f t="shared" si="388"/>
        <v>0</v>
      </c>
      <c r="AB1447" s="21">
        <f>'Data Entry'!S1447</f>
        <v>0</v>
      </c>
      <c r="AC1447" s="21">
        <f>'Data Entry'!T1447</f>
        <v>0</v>
      </c>
      <c r="AD1447" s="21">
        <f>'Data Entry'!U1447</f>
        <v>0</v>
      </c>
      <c r="AE1447" s="21">
        <f t="shared" si="389"/>
        <v>0</v>
      </c>
      <c r="AF1447" s="13">
        <f>'Data Entry'!V1447</f>
        <v>0</v>
      </c>
      <c r="AG1447" s="13">
        <f t="shared" si="390"/>
        <v>0</v>
      </c>
      <c r="AH1447" s="13">
        <f>'Data Entry'!W1447</f>
        <v>0</v>
      </c>
      <c r="AI1447" s="13">
        <f>'Data Entry'!X1447</f>
        <v>0</v>
      </c>
      <c r="AJ1447" s="13">
        <f>'Data Entry'!Y1447</f>
        <v>0</v>
      </c>
      <c r="AK1447" s="13">
        <f>'Data Entry'!Z1447</f>
        <v>0</v>
      </c>
    </row>
    <row r="1448" spans="1:37">
      <c r="A1448" s="34">
        <f>'Data Entry'!A1448</f>
        <v>0</v>
      </c>
      <c r="B1448" s="34">
        <f>'Data Entry'!B1448</f>
        <v>0</v>
      </c>
      <c r="C1448" s="20">
        <f>IF('Data Entry'!C1448="red",1,IF('Data Entry'!C1448="blue",2,0))</f>
        <v>0</v>
      </c>
      <c r="D1448" s="22">
        <f>'Data Entry'!D1448</f>
        <v>0</v>
      </c>
      <c r="E1448" s="22">
        <f>'Data Entry'!E1448</f>
        <v>0</v>
      </c>
      <c r="F1448" s="22">
        <f>'Data Entry'!F1448</f>
        <v>0</v>
      </c>
      <c r="G1448" s="22">
        <f>'Data Entry'!G1448</f>
        <v>0</v>
      </c>
      <c r="H1448" s="22">
        <f>'Data Entry'!H1448</f>
        <v>0</v>
      </c>
      <c r="I1448" s="22">
        <f t="shared" si="374"/>
        <v>0</v>
      </c>
      <c r="J1448" s="22">
        <f t="shared" si="375"/>
        <v>0</v>
      </c>
      <c r="K1448" s="22">
        <f t="shared" si="376"/>
        <v>0</v>
      </c>
      <c r="L1448" s="22">
        <f t="shared" si="377"/>
        <v>0</v>
      </c>
      <c r="M1448" s="22">
        <f t="shared" si="378"/>
        <v>0</v>
      </c>
      <c r="N1448" s="22">
        <f t="shared" si="379"/>
        <v>0</v>
      </c>
      <c r="O1448" s="22">
        <f t="shared" si="380"/>
        <v>0</v>
      </c>
      <c r="P1448" s="35">
        <f>'Data Entry'!I1448</f>
        <v>0</v>
      </c>
      <c r="Q1448" s="35">
        <f>'Data Entry'!J1448</f>
        <v>0</v>
      </c>
      <c r="R1448" s="35">
        <f>'Data Entry'!K1448</f>
        <v>0</v>
      </c>
      <c r="S1448" s="35">
        <f>'Data Entry'!L1448</f>
        <v>0</v>
      </c>
      <c r="T1448" s="35">
        <f t="shared" si="381"/>
        <v>0</v>
      </c>
      <c r="U1448" s="35">
        <f t="shared" si="382"/>
        <v>0</v>
      </c>
      <c r="V1448" s="35" t="e">
        <f t="shared" si="383"/>
        <v>#DIV/0!</v>
      </c>
      <c r="W1448" s="35" t="e">
        <f t="shared" si="384"/>
        <v>#DIV/0!</v>
      </c>
      <c r="X1448" s="35">
        <f t="shared" si="385"/>
        <v>0</v>
      </c>
      <c r="Y1448" s="35">
        <f t="shared" si="386"/>
        <v>0</v>
      </c>
      <c r="Z1448" s="35">
        <f t="shared" si="387"/>
        <v>0</v>
      </c>
      <c r="AA1448" s="35">
        <f t="shared" si="388"/>
        <v>0</v>
      </c>
      <c r="AB1448" s="21">
        <f>'Data Entry'!S1448</f>
        <v>0</v>
      </c>
      <c r="AC1448" s="21">
        <f>'Data Entry'!T1448</f>
        <v>0</v>
      </c>
      <c r="AD1448" s="21">
        <f>'Data Entry'!U1448</f>
        <v>0</v>
      </c>
      <c r="AE1448" s="21">
        <f t="shared" si="389"/>
        <v>0</v>
      </c>
      <c r="AF1448" s="13">
        <f>'Data Entry'!V1448</f>
        <v>0</v>
      </c>
      <c r="AG1448" s="13">
        <f t="shared" si="390"/>
        <v>0</v>
      </c>
      <c r="AH1448" s="13">
        <f>'Data Entry'!W1448</f>
        <v>0</v>
      </c>
      <c r="AI1448" s="13">
        <f>'Data Entry'!X1448</f>
        <v>0</v>
      </c>
      <c r="AJ1448" s="13">
        <f>'Data Entry'!Y1448</f>
        <v>0</v>
      </c>
      <c r="AK1448" s="13">
        <f>'Data Entry'!Z1448</f>
        <v>0</v>
      </c>
    </row>
    <row r="1449" spans="1:37">
      <c r="A1449" s="34">
        <f>'Data Entry'!A1449</f>
        <v>0</v>
      </c>
      <c r="B1449" s="34">
        <f>'Data Entry'!B1449</f>
        <v>0</v>
      </c>
      <c r="C1449" s="20">
        <f>IF('Data Entry'!C1449="red",1,IF('Data Entry'!C1449="blue",2,0))</f>
        <v>0</v>
      </c>
      <c r="D1449" s="22">
        <f>'Data Entry'!D1449</f>
        <v>0</v>
      </c>
      <c r="E1449" s="22">
        <f>'Data Entry'!E1449</f>
        <v>0</v>
      </c>
      <c r="F1449" s="22">
        <f>'Data Entry'!F1449</f>
        <v>0</v>
      </c>
      <c r="G1449" s="22">
        <f>'Data Entry'!G1449</f>
        <v>0</v>
      </c>
      <c r="H1449" s="22">
        <f>'Data Entry'!H1449</f>
        <v>0</v>
      </c>
      <c r="I1449" s="22">
        <f t="shared" ref="I1449:I1512" si="391">E1449+F1449</f>
        <v>0</v>
      </c>
      <c r="J1449" s="22">
        <f t="shared" ref="J1449:J1512" si="392">G1449+H1449</f>
        <v>0</v>
      </c>
      <c r="K1449" s="22">
        <f t="shared" ref="K1449:K1512" si="393">IF(D1449=1,2,0)</f>
        <v>0</v>
      </c>
      <c r="L1449" s="22">
        <f t="shared" ref="L1449:L1512" si="394">E1449*2</f>
        <v>0</v>
      </c>
      <c r="M1449" s="22">
        <f t="shared" ref="M1449:M1512" si="395">G1449*4</f>
        <v>0</v>
      </c>
      <c r="N1449" s="22">
        <f t="shared" ref="N1449:N1512" si="396">I1449+J1449</f>
        <v>0</v>
      </c>
      <c r="O1449" s="22">
        <f t="shared" ref="O1449:O1512" si="397">SUM(K1449:M1449)</f>
        <v>0</v>
      </c>
      <c r="P1449" s="35">
        <f>'Data Entry'!I1449</f>
        <v>0</v>
      </c>
      <c r="Q1449" s="35">
        <f>'Data Entry'!J1449</f>
        <v>0</v>
      </c>
      <c r="R1449" s="35">
        <f>'Data Entry'!K1449</f>
        <v>0</v>
      </c>
      <c r="S1449" s="35">
        <f>'Data Entry'!L1449</f>
        <v>0</v>
      </c>
      <c r="T1449" s="35">
        <f t="shared" ref="T1449:T1512" si="398">P1449+Q1449</f>
        <v>0</v>
      </c>
      <c r="U1449" s="35">
        <f t="shared" ref="U1449:U1512" si="399">R1449+S1449</f>
        <v>0</v>
      </c>
      <c r="V1449" s="35" t="e">
        <f t="shared" ref="V1449:V1512" si="400">P1449/T1449</f>
        <v>#DIV/0!</v>
      </c>
      <c r="W1449" s="35" t="e">
        <f t="shared" ref="W1449:W1512" si="401">R1449/U1449</f>
        <v>#DIV/0!</v>
      </c>
      <c r="X1449" s="35">
        <f t="shared" ref="X1449:X1512" si="402">(T1449+U1449)/2</f>
        <v>0</v>
      </c>
      <c r="Y1449" s="35">
        <f t="shared" ref="Y1449:Y1512" si="403">P1449</f>
        <v>0</v>
      </c>
      <c r="Z1449" s="35">
        <f t="shared" ref="Z1449:Z1512" si="404">R1449*2</f>
        <v>0</v>
      </c>
      <c r="AA1449" s="35">
        <f t="shared" ref="AA1449:AA1512" si="405">Y1449+Z1449</f>
        <v>0</v>
      </c>
      <c r="AB1449" s="21">
        <f>'Data Entry'!S1449</f>
        <v>0</v>
      </c>
      <c r="AC1449" s="21">
        <f>'Data Entry'!T1449</f>
        <v>0</v>
      </c>
      <c r="AD1449" s="21">
        <f>'Data Entry'!U1449</f>
        <v>0</v>
      </c>
      <c r="AE1449" s="21">
        <f t="shared" ref="AE1449:AE1512" si="406">IF(AC1449=4,15,IF(AC1449=3,10,IF(AC1449=2,6,IF(AC1449=1,4,0))))</f>
        <v>0</v>
      </c>
      <c r="AF1449" s="13">
        <f>'Data Entry'!V1449</f>
        <v>0</v>
      </c>
      <c r="AG1449" s="13">
        <f t="shared" ref="AG1449:AG1512" si="407">AF1449/3</f>
        <v>0</v>
      </c>
      <c r="AH1449" s="13">
        <f>'Data Entry'!W1449</f>
        <v>0</v>
      </c>
      <c r="AI1449" s="13">
        <f>'Data Entry'!X1449</f>
        <v>0</v>
      </c>
      <c r="AJ1449" s="13">
        <f>'Data Entry'!Y1449</f>
        <v>0</v>
      </c>
      <c r="AK1449" s="13">
        <f>'Data Entry'!Z1449</f>
        <v>0</v>
      </c>
    </row>
    <row r="1450" spans="1:37">
      <c r="A1450" s="34">
        <f>'Data Entry'!A1450</f>
        <v>0</v>
      </c>
      <c r="B1450" s="34">
        <f>'Data Entry'!B1450</f>
        <v>0</v>
      </c>
      <c r="C1450" s="20">
        <f>IF('Data Entry'!C1450="red",1,IF('Data Entry'!C1450="blue",2,0))</f>
        <v>0</v>
      </c>
      <c r="D1450" s="22">
        <f>'Data Entry'!D1450</f>
        <v>0</v>
      </c>
      <c r="E1450" s="22">
        <f>'Data Entry'!E1450</f>
        <v>0</v>
      </c>
      <c r="F1450" s="22">
        <f>'Data Entry'!F1450</f>
        <v>0</v>
      </c>
      <c r="G1450" s="22">
        <f>'Data Entry'!G1450</f>
        <v>0</v>
      </c>
      <c r="H1450" s="22">
        <f>'Data Entry'!H1450</f>
        <v>0</v>
      </c>
      <c r="I1450" s="22">
        <f t="shared" si="391"/>
        <v>0</v>
      </c>
      <c r="J1450" s="22">
        <f t="shared" si="392"/>
        <v>0</v>
      </c>
      <c r="K1450" s="22">
        <f t="shared" si="393"/>
        <v>0</v>
      </c>
      <c r="L1450" s="22">
        <f t="shared" si="394"/>
        <v>0</v>
      </c>
      <c r="M1450" s="22">
        <f t="shared" si="395"/>
        <v>0</v>
      </c>
      <c r="N1450" s="22">
        <f t="shared" si="396"/>
        <v>0</v>
      </c>
      <c r="O1450" s="22">
        <f t="shared" si="397"/>
        <v>0</v>
      </c>
      <c r="P1450" s="35">
        <f>'Data Entry'!I1450</f>
        <v>0</v>
      </c>
      <c r="Q1450" s="35">
        <f>'Data Entry'!J1450</f>
        <v>0</v>
      </c>
      <c r="R1450" s="35">
        <f>'Data Entry'!K1450</f>
        <v>0</v>
      </c>
      <c r="S1450" s="35">
        <f>'Data Entry'!L1450</f>
        <v>0</v>
      </c>
      <c r="T1450" s="35">
        <f t="shared" si="398"/>
        <v>0</v>
      </c>
      <c r="U1450" s="35">
        <f t="shared" si="399"/>
        <v>0</v>
      </c>
      <c r="V1450" s="35" t="e">
        <f t="shared" si="400"/>
        <v>#DIV/0!</v>
      </c>
      <c r="W1450" s="35" t="e">
        <f t="shared" si="401"/>
        <v>#DIV/0!</v>
      </c>
      <c r="X1450" s="35">
        <f t="shared" si="402"/>
        <v>0</v>
      </c>
      <c r="Y1450" s="35">
        <f t="shared" si="403"/>
        <v>0</v>
      </c>
      <c r="Z1450" s="35">
        <f t="shared" si="404"/>
        <v>0</v>
      </c>
      <c r="AA1450" s="35">
        <f t="shared" si="405"/>
        <v>0</v>
      </c>
      <c r="AB1450" s="21">
        <f>'Data Entry'!S1450</f>
        <v>0</v>
      </c>
      <c r="AC1450" s="21">
        <f>'Data Entry'!T1450</f>
        <v>0</v>
      </c>
      <c r="AD1450" s="21">
        <f>'Data Entry'!U1450</f>
        <v>0</v>
      </c>
      <c r="AE1450" s="21">
        <f t="shared" si="406"/>
        <v>0</v>
      </c>
      <c r="AF1450" s="13">
        <f>'Data Entry'!V1450</f>
        <v>0</v>
      </c>
      <c r="AG1450" s="13">
        <f t="shared" si="407"/>
        <v>0</v>
      </c>
      <c r="AH1450" s="13">
        <f>'Data Entry'!W1450</f>
        <v>0</v>
      </c>
      <c r="AI1450" s="13">
        <f>'Data Entry'!X1450</f>
        <v>0</v>
      </c>
      <c r="AJ1450" s="13">
        <f>'Data Entry'!Y1450</f>
        <v>0</v>
      </c>
      <c r="AK1450" s="13">
        <f>'Data Entry'!Z1450</f>
        <v>0</v>
      </c>
    </row>
    <row r="1451" spans="1:37">
      <c r="A1451" s="34">
        <f>'Data Entry'!A1451</f>
        <v>0</v>
      </c>
      <c r="B1451" s="34">
        <f>'Data Entry'!B1451</f>
        <v>0</v>
      </c>
      <c r="C1451" s="20">
        <f>IF('Data Entry'!C1451="red",1,IF('Data Entry'!C1451="blue",2,0))</f>
        <v>0</v>
      </c>
      <c r="D1451" s="22">
        <f>'Data Entry'!D1451</f>
        <v>0</v>
      </c>
      <c r="E1451" s="22">
        <f>'Data Entry'!E1451</f>
        <v>0</v>
      </c>
      <c r="F1451" s="22">
        <f>'Data Entry'!F1451</f>
        <v>0</v>
      </c>
      <c r="G1451" s="22">
        <f>'Data Entry'!G1451</f>
        <v>0</v>
      </c>
      <c r="H1451" s="22">
        <f>'Data Entry'!H1451</f>
        <v>0</v>
      </c>
      <c r="I1451" s="22">
        <f t="shared" si="391"/>
        <v>0</v>
      </c>
      <c r="J1451" s="22">
        <f t="shared" si="392"/>
        <v>0</v>
      </c>
      <c r="K1451" s="22">
        <f t="shared" si="393"/>
        <v>0</v>
      </c>
      <c r="L1451" s="22">
        <f t="shared" si="394"/>
        <v>0</v>
      </c>
      <c r="M1451" s="22">
        <f t="shared" si="395"/>
        <v>0</v>
      </c>
      <c r="N1451" s="22">
        <f t="shared" si="396"/>
        <v>0</v>
      </c>
      <c r="O1451" s="22">
        <f t="shared" si="397"/>
        <v>0</v>
      </c>
      <c r="P1451" s="35">
        <f>'Data Entry'!I1451</f>
        <v>0</v>
      </c>
      <c r="Q1451" s="35">
        <f>'Data Entry'!J1451</f>
        <v>0</v>
      </c>
      <c r="R1451" s="35">
        <f>'Data Entry'!K1451</f>
        <v>0</v>
      </c>
      <c r="S1451" s="35">
        <f>'Data Entry'!L1451</f>
        <v>0</v>
      </c>
      <c r="T1451" s="35">
        <f t="shared" si="398"/>
        <v>0</v>
      </c>
      <c r="U1451" s="35">
        <f t="shared" si="399"/>
        <v>0</v>
      </c>
      <c r="V1451" s="35" t="e">
        <f t="shared" si="400"/>
        <v>#DIV/0!</v>
      </c>
      <c r="W1451" s="35" t="e">
        <f t="shared" si="401"/>
        <v>#DIV/0!</v>
      </c>
      <c r="X1451" s="35">
        <f t="shared" si="402"/>
        <v>0</v>
      </c>
      <c r="Y1451" s="35">
        <f t="shared" si="403"/>
        <v>0</v>
      </c>
      <c r="Z1451" s="35">
        <f t="shared" si="404"/>
        <v>0</v>
      </c>
      <c r="AA1451" s="35">
        <f t="shared" si="405"/>
        <v>0</v>
      </c>
      <c r="AB1451" s="21">
        <f>'Data Entry'!S1451</f>
        <v>0</v>
      </c>
      <c r="AC1451" s="21">
        <f>'Data Entry'!T1451</f>
        <v>0</v>
      </c>
      <c r="AD1451" s="21">
        <f>'Data Entry'!U1451</f>
        <v>0</v>
      </c>
      <c r="AE1451" s="21">
        <f t="shared" si="406"/>
        <v>0</v>
      </c>
      <c r="AF1451" s="13">
        <f>'Data Entry'!V1451</f>
        <v>0</v>
      </c>
      <c r="AG1451" s="13">
        <f t="shared" si="407"/>
        <v>0</v>
      </c>
      <c r="AH1451" s="13">
        <f>'Data Entry'!W1451</f>
        <v>0</v>
      </c>
      <c r="AI1451" s="13">
        <f>'Data Entry'!X1451</f>
        <v>0</v>
      </c>
      <c r="AJ1451" s="13">
        <f>'Data Entry'!Y1451</f>
        <v>0</v>
      </c>
      <c r="AK1451" s="13">
        <f>'Data Entry'!Z1451</f>
        <v>0</v>
      </c>
    </row>
    <row r="1452" spans="1:37">
      <c r="A1452" s="34">
        <f>'Data Entry'!A1452</f>
        <v>0</v>
      </c>
      <c r="B1452" s="34">
        <f>'Data Entry'!B1452</f>
        <v>0</v>
      </c>
      <c r="C1452" s="20">
        <f>IF('Data Entry'!C1452="red",1,IF('Data Entry'!C1452="blue",2,0))</f>
        <v>0</v>
      </c>
      <c r="D1452" s="22">
        <f>'Data Entry'!D1452</f>
        <v>0</v>
      </c>
      <c r="E1452" s="22">
        <f>'Data Entry'!E1452</f>
        <v>0</v>
      </c>
      <c r="F1452" s="22">
        <f>'Data Entry'!F1452</f>
        <v>0</v>
      </c>
      <c r="G1452" s="22">
        <f>'Data Entry'!G1452</f>
        <v>0</v>
      </c>
      <c r="H1452" s="22">
        <f>'Data Entry'!H1452</f>
        <v>0</v>
      </c>
      <c r="I1452" s="22">
        <f t="shared" si="391"/>
        <v>0</v>
      </c>
      <c r="J1452" s="22">
        <f t="shared" si="392"/>
        <v>0</v>
      </c>
      <c r="K1452" s="22">
        <f t="shared" si="393"/>
        <v>0</v>
      </c>
      <c r="L1452" s="22">
        <f t="shared" si="394"/>
        <v>0</v>
      </c>
      <c r="M1452" s="22">
        <f t="shared" si="395"/>
        <v>0</v>
      </c>
      <c r="N1452" s="22">
        <f t="shared" si="396"/>
        <v>0</v>
      </c>
      <c r="O1452" s="22">
        <f t="shared" si="397"/>
        <v>0</v>
      </c>
      <c r="P1452" s="35">
        <f>'Data Entry'!I1452</f>
        <v>0</v>
      </c>
      <c r="Q1452" s="35">
        <f>'Data Entry'!J1452</f>
        <v>0</v>
      </c>
      <c r="R1452" s="35">
        <f>'Data Entry'!K1452</f>
        <v>0</v>
      </c>
      <c r="S1452" s="35">
        <f>'Data Entry'!L1452</f>
        <v>0</v>
      </c>
      <c r="T1452" s="35">
        <f t="shared" si="398"/>
        <v>0</v>
      </c>
      <c r="U1452" s="35">
        <f t="shared" si="399"/>
        <v>0</v>
      </c>
      <c r="V1452" s="35" t="e">
        <f t="shared" si="400"/>
        <v>#DIV/0!</v>
      </c>
      <c r="W1452" s="35" t="e">
        <f t="shared" si="401"/>
        <v>#DIV/0!</v>
      </c>
      <c r="X1452" s="35">
        <f t="shared" si="402"/>
        <v>0</v>
      </c>
      <c r="Y1452" s="35">
        <f t="shared" si="403"/>
        <v>0</v>
      </c>
      <c r="Z1452" s="35">
        <f t="shared" si="404"/>
        <v>0</v>
      </c>
      <c r="AA1452" s="35">
        <f t="shared" si="405"/>
        <v>0</v>
      </c>
      <c r="AB1452" s="21">
        <f>'Data Entry'!S1452</f>
        <v>0</v>
      </c>
      <c r="AC1452" s="21">
        <f>'Data Entry'!T1452</f>
        <v>0</v>
      </c>
      <c r="AD1452" s="21">
        <f>'Data Entry'!U1452</f>
        <v>0</v>
      </c>
      <c r="AE1452" s="21">
        <f t="shared" si="406"/>
        <v>0</v>
      </c>
      <c r="AF1452" s="13">
        <f>'Data Entry'!V1452</f>
        <v>0</v>
      </c>
      <c r="AG1452" s="13">
        <f t="shared" si="407"/>
        <v>0</v>
      </c>
      <c r="AH1452" s="13">
        <f>'Data Entry'!W1452</f>
        <v>0</v>
      </c>
      <c r="AI1452" s="13">
        <f>'Data Entry'!X1452</f>
        <v>0</v>
      </c>
      <c r="AJ1452" s="13">
        <f>'Data Entry'!Y1452</f>
        <v>0</v>
      </c>
      <c r="AK1452" s="13">
        <f>'Data Entry'!Z1452</f>
        <v>0</v>
      </c>
    </row>
    <row r="1453" spans="1:37">
      <c r="A1453" s="34">
        <f>'Data Entry'!A1453</f>
        <v>0</v>
      </c>
      <c r="B1453" s="34">
        <f>'Data Entry'!B1453</f>
        <v>0</v>
      </c>
      <c r="C1453" s="20">
        <f>IF('Data Entry'!C1453="red",1,IF('Data Entry'!C1453="blue",2,0))</f>
        <v>0</v>
      </c>
      <c r="D1453" s="22">
        <f>'Data Entry'!D1453</f>
        <v>0</v>
      </c>
      <c r="E1453" s="22">
        <f>'Data Entry'!E1453</f>
        <v>0</v>
      </c>
      <c r="F1453" s="22">
        <f>'Data Entry'!F1453</f>
        <v>0</v>
      </c>
      <c r="G1453" s="22">
        <f>'Data Entry'!G1453</f>
        <v>0</v>
      </c>
      <c r="H1453" s="22">
        <f>'Data Entry'!H1453</f>
        <v>0</v>
      </c>
      <c r="I1453" s="22">
        <f t="shared" si="391"/>
        <v>0</v>
      </c>
      <c r="J1453" s="22">
        <f t="shared" si="392"/>
        <v>0</v>
      </c>
      <c r="K1453" s="22">
        <f t="shared" si="393"/>
        <v>0</v>
      </c>
      <c r="L1453" s="22">
        <f t="shared" si="394"/>
        <v>0</v>
      </c>
      <c r="M1453" s="22">
        <f t="shared" si="395"/>
        <v>0</v>
      </c>
      <c r="N1453" s="22">
        <f t="shared" si="396"/>
        <v>0</v>
      </c>
      <c r="O1453" s="22">
        <f t="shared" si="397"/>
        <v>0</v>
      </c>
      <c r="P1453" s="35">
        <f>'Data Entry'!I1453</f>
        <v>0</v>
      </c>
      <c r="Q1453" s="35">
        <f>'Data Entry'!J1453</f>
        <v>0</v>
      </c>
      <c r="R1453" s="35">
        <f>'Data Entry'!K1453</f>
        <v>0</v>
      </c>
      <c r="S1453" s="35">
        <f>'Data Entry'!L1453</f>
        <v>0</v>
      </c>
      <c r="T1453" s="35">
        <f t="shared" si="398"/>
        <v>0</v>
      </c>
      <c r="U1453" s="35">
        <f t="shared" si="399"/>
        <v>0</v>
      </c>
      <c r="V1453" s="35" t="e">
        <f t="shared" si="400"/>
        <v>#DIV/0!</v>
      </c>
      <c r="W1453" s="35" t="e">
        <f t="shared" si="401"/>
        <v>#DIV/0!</v>
      </c>
      <c r="X1453" s="35">
        <f t="shared" si="402"/>
        <v>0</v>
      </c>
      <c r="Y1453" s="35">
        <f t="shared" si="403"/>
        <v>0</v>
      </c>
      <c r="Z1453" s="35">
        <f t="shared" si="404"/>
        <v>0</v>
      </c>
      <c r="AA1453" s="35">
        <f t="shared" si="405"/>
        <v>0</v>
      </c>
      <c r="AB1453" s="21">
        <f>'Data Entry'!S1453</f>
        <v>0</v>
      </c>
      <c r="AC1453" s="21">
        <f>'Data Entry'!T1453</f>
        <v>0</v>
      </c>
      <c r="AD1453" s="21">
        <f>'Data Entry'!U1453</f>
        <v>0</v>
      </c>
      <c r="AE1453" s="21">
        <f t="shared" si="406"/>
        <v>0</v>
      </c>
      <c r="AF1453" s="13">
        <f>'Data Entry'!V1453</f>
        <v>0</v>
      </c>
      <c r="AG1453" s="13">
        <f t="shared" si="407"/>
        <v>0</v>
      </c>
      <c r="AH1453" s="13">
        <f>'Data Entry'!W1453</f>
        <v>0</v>
      </c>
      <c r="AI1453" s="13">
        <f>'Data Entry'!X1453</f>
        <v>0</v>
      </c>
      <c r="AJ1453" s="13">
        <f>'Data Entry'!Y1453</f>
        <v>0</v>
      </c>
      <c r="AK1453" s="13">
        <f>'Data Entry'!Z1453</f>
        <v>0</v>
      </c>
    </row>
    <row r="1454" spans="1:37">
      <c r="A1454" s="34">
        <f>'Data Entry'!A1454</f>
        <v>0</v>
      </c>
      <c r="B1454" s="34">
        <f>'Data Entry'!B1454</f>
        <v>0</v>
      </c>
      <c r="C1454" s="20">
        <f>IF('Data Entry'!C1454="red",1,IF('Data Entry'!C1454="blue",2,0))</f>
        <v>0</v>
      </c>
      <c r="D1454" s="22">
        <f>'Data Entry'!D1454</f>
        <v>0</v>
      </c>
      <c r="E1454" s="22">
        <f>'Data Entry'!E1454</f>
        <v>0</v>
      </c>
      <c r="F1454" s="22">
        <f>'Data Entry'!F1454</f>
        <v>0</v>
      </c>
      <c r="G1454" s="22">
        <f>'Data Entry'!G1454</f>
        <v>0</v>
      </c>
      <c r="H1454" s="22">
        <f>'Data Entry'!H1454</f>
        <v>0</v>
      </c>
      <c r="I1454" s="22">
        <f t="shared" si="391"/>
        <v>0</v>
      </c>
      <c r="J1454" s="22">
        <f t="shared" si="392"/>
        <v>0</v>
      </c>
      <c r="K1454" s="22">
        <f t="shared" si="393"/>
        <v>0</v>
      </c>
      <c r="L1454" s="22">
        <f t="shared" si="394"/>
        <v>0</v>
      </c>
      <c r="M1454" s="22">
        <f t="shared" si="395"/>
        <v>0</v>
      </c>
      <c r="N1454" s="22">
        <f t="shared" si="396"/>
        <v>0</v>
      </c>
      <c r="O1454" s="22">
        <f t="shared" si="397"/>
        <v>0</v>
      </c>
      <c r="P1454" s="35">
        <f>'Data Entry'!I1454</f>
        <v>0</v>
      </c>
      <c r="Q1454" s="35">
        <f>'Data Entry'!J1454</f>
        <v>0</v>
      </c>
      <c r="R1454" s="35">
        <f>'Data Entry'!K1454</f>
        <v>0</v>
      </c>
      <c r="S1454" s="35">
        <f>'Data Entry'!L1454</f>
        <v>0</v>
      </c>
      <c r="T1454" s="35">
        <f t="shared" si="398"/>
        <v>0</v>
      </c>
      <c r="U1454" s="35">
        <f t="shared" si="399"/>
        <v>0</v>
      </c>
      <c r="V1454" s="35" t="e">
        <f t="shared" si="400"/>
        <v>#DIV/0!</v>
      </c>
      <c r="W1454" s="35" t="e">
        <f t="shared" si="401"/>
        <v>#DIV/0!</v>
      </c>
      <c r="X1454" s="35">
        <f t="shared" si="402"/>
        <v>0</v>
      </c>
      <c r="Y1454" s="35">
        <f t="shared" si="403"/>
        <v>0</v>
      </c>
      <c r="Z1454" s="35">
        <f t="shared" si="404"/>
        <v>0</v>
      </c>
      <c r="AA1454" s="35">
        <f t="shared" si="405"/>
        <v>0</v>
      </c>
      <c r="AB1454" s="21">
        <f>'Data Entry'!S1454</f>
        <v>0</v>
      </c>
      <c r="AC1454" s="21">
        <f>'Data Entry'!T1454</f>
        <v>0</v>
      </c>
      <c r="AD1454" s="21">
        <f>'Data Entry'!U1454</f>
        <v>0</v>
      </c>
      <c r="AE1454" s="21">
        <f t="shared" si="406"/>
        <v>0</v>
      </c>
      <c r="AF1454" s="13">
        <f>'Data Entry'!V1454</f>
        <v>0</v>
      </c>
      <c r="AG1454" s="13">
        <f t="shared" si="407"/>
        <v>0</v>
      </c>
      <c r="AH1454" s="13">
        <f>'Data Entry'!W1454</f>
        <v>0</v>
      </c>
      <c r="AI1454" s="13">
        <f>'Data Entry'!X1454</f>
        <v>0</v>
      </c>
      <c r="AJ1454" s="13">
        <f>'Data Entry'!Y1454</f>
        <v>0</v>
      </c>
      <c r="AK1454" s="13">
        <f>'Data Entry'!Z1454</f>
        <v>0</v>
      </c>
    </row>
    <row r="1455" spans="1:37">
      <c r="A1455" s="34">
        <f>'Data Entry'!A1455</f>
        <v>0</v>
      </c>
      <c r="B1455" s="34">
        <f>'Data Entry'!B1455</f>
        <v>0</v>
      </c>
      <c r="C1455" s="20">
        <f>IF('Data Entry'!C1455="red",1,IF('Data Entry'!C1455="blue",2,0))</f>
        <v>0</v>
      </c>
      <c r="D1455" s="22">
        <f>'Data Entry'!D1455</f>
        <v>0</v>
      </c>
      <c r="E1455" s="22">
        <f>'Data Entry'!E1455</f>
        <v>0</v>
      </c>
      <c r="F1455" s="22">
        <f>'Data Entry'!F1455</f>
        <v>0</v>
      </c>
      <c r="G1455" s="22">
        <f>'Data Entry'!G1455</f>
        <v>0</v>
      </c>
      <c r="H1455" s="22">
        <f>'Data Entry'!H1455</f>
        <v>0</v>
      </c>
      <c r="I1455" s="22">
        <f t="shared" si="391"/>
        <v>0</v>
      </c>
      <c r="J1455" s="22">
        <f t="shared" si="392"/>
        <v>0</v>
      </c>
      <c r="K1455" s="22">
        <f t="shared" si="393"/>
        <v>0</v>
      </c>
      <c r="L1455" s="22">
        <f t="shared" si="394"/>
        <v>0</v>
      </c>
      <c r="M1455" s="22">
        <f t="shared" si="395"/>
        <v>0</v>
      </c>
      <c r="N1455" s="22">
        <f t="shared" si="396"/>
        <v>0</v>
      </c>
      <c r="O1455" s="22">
        <f t="shared" si="397"/>
        <v>0</v>
      </c>
      <c r="P1455" s="35">
        <f>'Data Entry'!I1455</f>
        <v>0</v>
      </c>
      <c r="Q1455" s="35">
        <f>'Data Entry'!J1455</f>
        <v>0</v>
      </c>
      <c r="R1455" s="35">
        <f>'Data Entry'!K1455</f>
        <v>0</v>
      </c>
      <c r="S1455" s="35">
        <f>'Data Entry'!L1455</f>
        <v>0</v>
      </c>
      <c r="T1455" s="35">
        <f t="shared" si="398"/>
        <v>0</v>
      </c>
      <c r="U1455" s="35">
        <f t="shared" si="399"/>
        <v>0</v>
      </c>
      <c r="V1455" s="35" t="e">
        <f t="shared" si="400"/>
        <v>#DIV/0!</v>
      </c>
      <c r="W1455" s="35" t="e">
        <f t="shared" si="401"/>
        <v>#DIV/0!</v>
      </c>
      <c r="X1455" s="35">
        <f t="shared" si="402"/>
        <v>0</v>
      </c>
      <c r="Y1455" s="35">
        <f t="shared" si="403"/>
        <v>0</v>
      </c>
      <c r="Z1455" s="35">
        <f t="shared" si="404"/>
        <v>0</v>
      </c>
      <c r="AA1455" s="35">
        <f t="shared" si="405"/>
        <v>0</v>
      </c>
      <c r="AB1455" s="21">
        <f>'Data Entry'!S1455</f>
        <v>0</v>
      </c>
      <c r="AC1455" s="21">
        <f>'Data Entry'!T1455</f>
        <v>0</v>
      </c>
      <c r="AD1455" s="21">
        <f>'Data Entry'!U1455</f>
        <v>0</v>
      </c>
      <c r="AE1455" s="21">
        <f t="shared" si="406"/>
        <v>0</v>
      </c>
      <c r="AF1455" s="13">
        <f>'Data Entry'!V1455</f>
        <v>0</v>
      </c>
      <c r="AG1455" s="13">
        <f t="shared" si="407"/>
        <v>0</v>
      </c>
      <c r="AH1455" s="13">
        <f>'Data Entry'!W1455</f>
        <v>0</v>
      </c>
      <c r="AI1455" s="13">
        <f>'Data Entry'!X1455</f>
        <v>0</v>
      </c>
      <c r="AJ1455" s="13">
        <f>'Data Entry'!Y1455</f>
        <v>0</v>
      </c>
      <c r="AK1455" s="13">
        <f>'Data Entry'!Z1455</f>
        <v>0</v>
      </c>
    </row>
    <row r="1456" spans="1:37">
      <c r="A1456" s="34">
        <f>'Data Entry'!A1456</f>
        <v>0</v>
      </c>
      <c r="B1456" s="34">
        <f>'Data Entry'!B1456</f>
        <v>0</v>
      </c>
      <c r="C1456" s="20">
        <f>IF('Data Entry'!C1456="red",1,IF('Data Entry'!C1456="blue",2,0))</f>
        <v>0</v>
      </c>
      <c r="D1456" s="22">
        <f>'Data Entry'!D1456</f>
        <v>0</v>
      </c>
      <c r="E1456" s="22">
        <f>'Data Entry'!E1456</f>
        <v>0</v>
      </c>
      <c r="F1456" s="22">
        <f>'Data Entry'!F1456</f>
        <v>0</v>
      </c>
      <c r="G1456" s="22">
        <f>'Data Entry'!G1456</f>
        <v>0</v>
      </c>
      <c r="H1456" s="22">
        <f>'Data Entry'!H1456</f>
        <v>0</v>
      </c>
      <c r="I1456" s="22">
        <f t="shared" si="391"/>
        <v>0</v>
      </c>
      <c r="J1456" s="22">
        <f t="shared" si="392"/>
        <v>0</v>
      </c>
      <c r="K1456" s="22">
        <f t="shared" si="393"/>
        <v>0</v>
      </c>
      <c r="L1456" s="22">
        <f t="shared" si="394"/>
        <v>0</v>
      </c>
      <c r="M1456" s="22">
        <f t="shared" si="395"/>
        <v>0</v>
      </c>
      <c r="N1456" s="22">
        <f t="shared" si="396"/>
        <v>0</v>
      </c>
      <c r="O1456" s="22">
        <f t="shared" si="397"/>
        <v>0</v>
      </c>
      <c r="P1456" s="35">
        <f>'Data Entry'!I1456</f>
        <v>0</v>
      </c>
      <c r="Q1456" s="35">
        <f>'Data Entry'!J1456</f>
        <v>0</v>
      </c>
      <c r="R1456" s="35">
        <f>'Data Entry'!K1456</f>
        <v>0</v>
      </c>
      <c r="S1456" s="35">
        <f>'Data Entry'!L1456</f>
        <v>0</v>
      </c>
      <c r="T1456" s="35">
        <f t="shared" si="398"/>
        <v>0</v>
      </c>
      <c r="U1456" s="35">
        <f t="shared" si="399"/>
        <v>0</v>
      </c>
      <c r="V1456" s="35" t="e">
        <f t="shared" si="400"/>
        <v>#DIV/0!</v>
      </c>
      <c r="W1456" s="35" t="e">
        <f t="shared" si="401"/>
        <v>#DIV/0!</v>
      </c>
      <c r="X1456" s="35">
        <f t="shared" si="402"/>
        <v>0</v>
      </c>
      <c r="Y1456" s="35">
        <f t="shared" si="403"/>
        <v>0</v>
      </c>
      <c r="Z1456" s="35">
        <f t="shared" si="404"/>
        <v>0</v>
      </c>
      <c r="AA1456" s="35">
        <f t="shared" si="405"/>
        <v>0</v>
      </c>
      <c r="AB1456" s="21">
        <f>'Data Entry'!S1456</f>
        <v>0</v>
      </c>
      <c r="AC1456" s="21">
        <f>'Data Entry'!T1456</f>
        <v>0</v>
      </c>
      <c r="AD1456" s="21">
        <f>'Data Entry'!U1456</f>
        <v>0</v>
      </c>
      <c r="AE1456" s="21">
        <f t="shared" si="406"/>
        <v>0</v>
      </c>
      <c r="AF1456" s="13">
        <f>'Data Entry'!V1456</f>
        <v>0</v>
      </c>
      <c r="AG1456" s="13">
        <f t="shared" si="407"/>
        <v>0</v>
      </c>
      <c r="AH1456" s="13">
        <f>'Data Entry'!W1456</f>
        <v>0</v>
      </c>
      <c r="AI1456" s="13">
        <f>'Data Entry'!X1456</f>
        <v>0</v>
      </c>
      <c r="AJ1456" s="13">
        <f>'Data Entry'!Y1456</f>
        <v>0</v>
      </c>
      <c r="AK1456" s="13">
        <f>'Data Entry'!Z1456</f>
        <v>0</v>
      </c>
    </row>
    <row r="1457" spans="1:37">
      <c r="A1457" s="34">
        <f>'Data Entry'!A1457</f>
        <v>0</v>
      </c>
      <c r="B1457" s="34">
        <f>'Data Entry'!B1457</f>
        <v>0</v>
      </c>
      <c r="C1457" s="20">
        <f>IF('Data Entry'!C1457="red",1,IF('Data Entry'!C1457="blue",2,0))</f>
        <v>0</v>
      </c>
      <c r="D1457" s="22">
        <f>'Data Entry'!D1457</f>
        <v>0</v>
      </c>
      <c r="E1457" s="22">
        <f>'Data Entry'!E1457</f>
        <v>0</v>
      </c>
      <c r="F1457" s="22">
        <f>'Data Entry'!F1457</f>
        <v>0</v>
      </c>
      <c r="G1457" s="22">
        <f>'Data Entry'!G1457</f>
        <v>0</v>
      </c>
      <c r="H1457" s="22">
        <f>'Data Entry'!H1457</f>
        <v>0</v>
      </c>
      <c r="I1457" s="22">
        <f t="shared" si="391"/>
        <v>0</v>
      </c>
      <c r="J1457" s="22">
        <f t="shared" si="392"/>
        <v>0</v>
      </c>
      <c r="K1457" s="22">
        <f t="shared" si="393"/>
        <v>0</v>
      </c>
      <c r="L1457" s="22">
        <f t="shared" si="394"/>
        <v>0</v>
      </c>
      <c r="M1457" s="22">
        <f t="shared" si="395"/>
        <v>0</v>
      </c>
      <c r="N1457" s="22">
        <f t="shared" si="396"/>
        <v>0</v>
      </c>
      <c r="O1457" s="22">
        <f t="shared" si="397"/>
        <v>0</v>
      </c>
      <c r="P1457" s="35">
        <f>'Data Entry'!I1457</f>
        <v>0</v>
      </c>
      <c r="Q1457" s="35">
        <f>'Data Entry'!J1457</f>
        <v>0</v>
      </c>
      <c r="R1457" s="35">
        <f>'Data Entry'!K1457</f>
        <v>0</v>
      </c>
      <c r="S1457" s="35">
        <f>'Data Entry'!L1457</f>
        <v>0</v>
      </c>
      <c r="T1457" s="35">
        <f t="shared" si="398"/>
        <v>0</v>
      </c>
      <c r="U1457" s="35">
        <f t="shared" si="399"/>
        <v>0</v>
      </c>
      <c r="V1457" s="35" t="e">
        <f t="shared" si="400"/>
        <v>#DIV/0!</v>
      </c>
      <c r="W1457" s="35" t="e">
        <f t="shared" si="401"/>
        <v>#DIV/0!</v>
      </c>
      <c r="X1457" s="35">
        <f t="shared" si="402"/>
        <v>0</v>
      </c>
      <c r="Y1457" s="35">
        <f t="shared" si="403"/>
        <v>0</v>
      </c>
      <c r="Z1457" s="35">
        <f t="shared" si="404"/>
        <v>0</v>
      </c>
      <c r="AA1457" s="35">
        <f t="shared" si="405"/>
        <v>0</v>
      </c>
      <c r="AB1457" s="21">
        <f>'Data Entry'!S1457</f>
        <v>0</v>
      </c>
      <c r="AC1457" s="21">
        <f>'Data Entry'!T1457</f>
        <v>0</v>
      </c>
      <c r="AD1457" s="21">
        <f>'Data Entry'!U1457</f>
        <v>0</v>
      </c>
      <c r="AE1457" s="21">
        <f t="shared" si="406"/>
        <v>0</v>
      </c>
      <c r="AF1457" s="13">
        <f>'Data Entry'!V1457</f>
        <v>0</v>
      </c>
      <c r="AG1457" s="13">
        <f t="shared" si="407"/>
        <v>0</v>
      </c>
      <c r="AH1457" s="13">
        <f>'Data Entry'!W1457</f>
        <v>0</v>
      </c>
      <c r="AI1457" s="13">
        <f>'Data Entry'!X1457</f>
        <v>0</v>
      </c>
      <c r="AJ1457" s="13">
        <f>'Data Entry'!Y1457</f>
        <v>0</v>
      </c>
      <c r="AK1457" s="13">
        <f>'Data Entry'!Z1457</f>
        <v>0</v>
      </c>
    </row>
    <row r="1458" spans="1:37">
      <c r="A1458" s="34">
        <f>'Data Entry'!A1458</f>
        <v>0</v>
      </c>
      <c r="B1458" s="34">
        <f>'Data Entry'!B1458</f>
        <v>0</v>
      </c>
      <c r="C1458" s="20">
        <f>IF('Data Entry'!C1458="red",1,IF('Data Entry'!C1458="blue",2,0))</f>
        <v>0</v>
      </c>
      <c r="D1458" s="22">
        <f>'Data Entry'!D1458</f>
        <v>0</v>
      </c>
      <c r="E1458" s="22">
        <f>'Data Entry'!E1458</f>
        <v>0</v>
      </c>
      <c r="F1458" s="22">
        <f>'Data Entry'!F1458</f>
        <v>0</v>
      </c>
      <c r="G1458" s="22">
        <f>'Data Entry'!G1458</f>
        <v>0</v>
      </c>
      <c r="H1458" s="22">
        <f>'Data Entry'!H1458</f>
        <v>0</v>
      </c>
      <c r="I1458" s="22">
        <f t="shared" si="391"/>
        <v>0</v>
      </c>
      <c r="J1458" s="22">
        <f t="shared" si="392"/>
        <v>0</v>
      </c>
      <c r="K1458" s="22">
        <f t="shared" si="393"/>
        <v>0</v>
      </c>
      <c r="L1458" s="22">
        <f t="shared" si="394"/>
        <v>0</v>
      </c>
      <c r="M1458" s="22">
        <f t="shared" si="395"/>
        <v>0</v>
      </c>
      <c r="N1458" s="22">
        <f t="shared" si="396"/>
        <v>0</v>
      </c>
      <c r="O1458" s="22">
        <f t="shared" si="397"/>
        <v>0</v>
      </c>
      <c r="P1458" s="35">
        <f>'Data Entry'!I1458</f>
        <v>0</v>
      </c>
      <c r="Q1458" s="35">
        <f>'Data Entry'!J1458</f>
        <v>0</v>
      </c>
      <c r="R1458" s="35">
        <f>'Data Entry'!K1458</f>
        <v>0</v>
      </c>
      <c r="S1458" s="35">
        <f>'Data Entry'!L1458</f>
        <v>0</v>
      </c>
      <c r="T1458" s="35">
        <f t="shared" si="398"/>
        <v>0</v>
      </c>
      <c r="U1458" s="35">
        <f t="shared" si="399"/>
        <v>0</v>
      </c>
      <c r="V1458" s="35" t="e">
        <f t="shared" si="400"/>
        <v>#DIV/0!</v>
      </c>
      <c r="W1458" s="35" t="e">
        <f t="shared" si="401"/>
        <v>#DIV/0!</v>
      </c>
      <c r="X1458" s="35">
        <f t="shared" si="402"/>
        <v>0</v>
      </c>
      <c r="Y1458" s="35">
        <f t="shared" si="403"/>
        <v>0</v>
      </c>
      <c r="Z1458" s="35">
        <f t="shared" si="404"/>
        <v>0</v>
      </c>
      <c r="AA1458" s="35">
        <f t="shared" si="405"/>
        <v>0</v>
      </c>
      <c r="AB1458" s="21">
        <f>'Data Entry'!S1458</f>
        <v>0</v>
      </c>
      <c r="AC1458" s="21">
        <f>'Data Entry'!T1458</f>
        <v>0</v>
      </c>
      <c r="AD1458" s="21">
        <f>'Data Entry'!U1458</f>
        <v>0</v>
      </c>
      <c r="AE1458" s="21">
        <f t="shared" si="406"/>
        <v>0</v>
      </c>
      <c r="AF1458" s="13">
        <f>'Data Entry'!V1458</f>
        <v>0</v>
      </c>
      <c r="AG1458" s="13">
        <f t="shared" si="407"/>
        <v>0</v>
      </c>
      <c r="AH1458" s="13">
        <f>'Data Entry'!W1458</f>
        <v>0</v>
      </c>
      <c r="AI1458" s="13">
        <f>'Data Entry'!X1458</f>
        <v>0</v>
      </c>
      <c r="AJ1458" s="13">
        <f>'Data Entry'!Y1458</f>
        <v>0</v>
      </c>
      <c r="AK1458" s="13">
        <f>'Data Entry'!Z1458</f>
        <v>0</v>
      </c>
    </row>
    <row r="1459" spans="1:37">
      <c r="A1459" s="34">
        <f>'Data Entry'!A1459</f>
        <v>0</v>
      </c>
      <c r="B1459" s="34">
        <f>'Data Entry'!B1459</f>
        <v>0</v>
      </c>
      <c r="C1459" s="20">
        <f>IF('Data Entry'!C1459="red",1,IF('Data Entry'!C1459="blue",2,0))</f>
        <v>0</v>
      </c>
      <c r="D1459" s="22">
        <f>'Data Entry'!D1459</f>
        <v>0</v>
      </c>
      <c r="E1459" s="22">
        <f>'Data Entry'!E1459</f>
        <v>0</v>
      </c>
      <c r="F1459" s="22">
        <f>'Data Entry'!F1459</f>
        <v>0</v>
      </c>
      <c r="G1459" s="22">
        <f>'Data Entry'!G1459</f>
        <v>0</v>
      </c>
      <c r="H1459" s="22">
        <f>'Data Entry'!H1459</f>
        <v>0</v>
      </c>
      <c r="I1459" s="22">
        <f t="shared" si="391"/>
        <v>0</v>
      </c>
      <c r="J1459" s="22">
        <f t="shared" si="392"/>
        <v>0</v>
      </c>
      <c r="K1459" s="22">
        <f t="shared" si="393"/>
        <v>0</v>
      </c>
      <c r="L1459" s="22">
        <f t="shared" si="394"/>
        <v>0</v>
      </c>
      <c r="M1459" s="22">
        <f t="shared" si="395"/>
        <v>0</v>
      </c>
      <c r="N1459" s="22">
        <f t="shared" si="396"/>
        <v>0</v>
      </c>
      <c r="O1459" s="22">
        <f t="shared" si="397"/>
        <v>0</v>
      </c>
      <c r="P1459" s="35">
        <f>'Data Entry'!I1459</f>
        <v>0</v>
      </c>
      <c r="Q1459" s="35">
        <f>'Data Entry'!J1459</f>
        <v>0</v>
      </c>
      <c r="R1459" s="35">
        <f>'Data Entry'!K1459</f>
        <v>0</v>
      </c>
      <c r="S1459" s="35">
        <f>'Data Entry'!L1459</f>
        <v>0</v>
      </c>
      <c r="T1459" s="35">
        <f t="shared" si="398"/>
        <v>0</v>
      </c>
      <c r="U1459" s="35">
        <f t="shared" si="399"/>
        <v>0</v>
      </c>
      <c r="V1459" s="35" t="e">
        <f t="shared" si="400"/>
        <v>#DIV/0!</v>
      </c>
      <c r="W1459" s="35" t="e">
        <f t="shared" si="401"/>
        <v>#DIV/0!</v>
      </c>
      <c r="X1459" s="35">
        <f t="shared" si="402"/>
        <v>0</v>
      </c>
      <c r="Y1459" s="35">
        <f t="shared" si="403"/>
        <v>0</v>
      </c>
      <c r="Z1459" s="35">
        <f t="shared" si="404"/>
        <v>0</v>
      </c>
      <c r="AA1459" s="35">
        <f t="shared" si="405"/>
        <v>0</v>
      </c>
      <c r="AB1459" s="21">
        <f>'Data Entry'!S1459</f>
        <v>0</v>
      </c>
      <c r="AC1459" s="21">
        <f>'Data Entry'!T1459</f>
        <v>0</v>
      </c>
      <c r="AD1459" s="21">
        <f>'Data Entry'!U1459</f>
        <v>0</v>
      </c>
      <c r="AE1459" s="21">
        <f t="shared" si="406"/>
        <v>0</v>
      </c>
      <c r="AF1459" s="13">
        <f>'Data Entry'!V1459</f>
        <v>0</v>
      </c>
      <c r="AG1459" s="13">
        <f t="shared" si="407"/>
        <v>0</v>
      </c>
      <c r="AH1459" s="13">
        <f>'Data Entry'!W1459</f>
        <v>0</v>
      </c>
      <c r="AI1459" s="13">
        <f>'Data Entry'!X1459</f>
        <v>0</v>
      </c>
      <c r="AJ1459" s="13">
        <f>'Data Entry'!Y1459</f>
        <v>0</v>
      </c>
      <c r="AK1459" s="13">
        <f>'Data Entry'!Z1459</f>
        <v>0</v>
      </c>
    </row>
    <row r="1460" spans="1:37">
      <c r="A1460" s="34">
        <f>'Data Entry'!A1460</f>
        <v>0</v>
      </c>
      <c r="B1460" s="34">
        <f>'Data Entry'!B1460</f>
        <v>0</v>
      </c>
      <c r="C1460" s="20">
        <f>IF('Data Entry'!C1460="red",1,IF('Data Entry'!C1460="blue",2,0))</f>
        <v>0</v>
      </c>
      <c r="D1460" s="22">
        <f>'Data Entry'!D1460</f>
        <v>0</v>
      </c>
      <c r="E1460" s="22">
        <f>'Data Entry'!E1460</f>
        <v>0</v>
      </c>
      <c r="F1460" s="22">
        <f>'Data Entry'!F1460</f>
        <v>0</v>
      </c>
      <c r="G1460" s="22">
        <f>'Data Entry'!G1460</f>
        <v>0</v>
      </c>
      <c r="H1460" s="22">
        <f>'Data Entry'!H1460</f>
        <v>0</v>
      </c>
      <c r="I1460" s="22">
        <f t="shared" si="391"/>
        <v>0</v>
      </c>
      <c r="J1460" s="22">
        <f t="shared" si="392"/>
        <v>0</v>
      </c>
      <c r="K1460" s="22">
        <f t="shared" si="393"/>
        <v>0</v>
      </c>
      <c r="L1460" s="22">
        <f t="shared" si="394"/>
        <v>0</v>
      </c>
      <c r="M1460" s="22">
        <f t="shared" si="395"/>
        <v>0</v>
      </c>
      <c r="N1460" s="22">
        <f t="shared" si="396"/>
        <v>0</v>
      </c>
      <c r="O1460" s="22">
        <f t="shared" si="397"/>
        <v>0</v>
      </c>
      <c r="P1460" s="35">
        <f>'Data Entry'!I1460</f>
        <v>0</v>
      </c>
      <c r="Q1460" s="35">
        <f>'Data Entry'!J1460</f>
        <v>0</v>
      </c>
      <c r="R1460" s="35">
        <f>'Data Entry'!K1460</f>
        <v>0</v>
      </c>
      <c r="S1460" s="35">
        <f>'Data Entry'!L1460</f>
        <v>0</v>
      </c>
      <c r="T1460" s="35">
        <f t="shared" si="398"/>
        <v>0</v>
      </c>
      <c r="U1460" s="35">
        <f t="shared" si="399"/>
        <v>0</v>
      </c>
      <c r="V1460" s="35" t="e">
        <f t="shared" si="400"/>
        <v>#DIV/0!</v>
      </c>
      <c r="W1460" s="35" t="e">
        <f t="shared" si="401"/>
        <v>#DIV/0!</v>
      </c>
      <c r="X1460" s="35">
        <f t="shared" si="402"/>
        <v>0</v>
      </c>
      <c r="Y1460" s="35">
        <f t="shared" si="403"/>
        <v>0</v>
      </c>
      <c r="Z1460" s="35">
        <f t="shared" si="404"/>
        <v>0</v>
      </c>
      <c r="AA1460" s="35">
        <f t="shared" si="405"/>
        <v>0</v>
      </c>
      <c r="AB1460" s="21">
        <f>'Data Entry'!S1460</f>
        <v>0</v>
      </c>
      <c r="AC1460" s="21">
        <f>'Data Entry'!T1460</f>
        <v>0</v>
      </c>
      <c r="AD1460" s="21">
        <f>'Data Entry'!U1460</f>
        <v>0</v>
      </c>
      <c r="AE1460" s="21">
        <f t="shared" si="406"/>
        <v>0</v>
      </c>
      <c r="AF1460" s="13">
        <f>'Data Entry'!V1460</f>
        <v>0</v>
      </c>
      <c r="AG1460" s="13">
        <f t="shared" si="407"/>
        <v>0</v>
      </c>
      <c r="AH1460" s="13">
        <f>'Data Entry'!W1460</f>
        <v>0</v>
      </c>
      <c r="AI1460" s="13">
        <f>'Data Entry'!X1460</f>
        <v>0</v>
      </c>
      <c r="AJ1460" s="13">
        <f>'Data Entry'!Y1460</f>
        <v>0</v>
      </c>
      <c r="AK1460" s="13">
        <f>'Data Entry'!Z1460</f>
        <v>0</v>
      </c>
    </row>
    <row r="1461" spans="1:37">
      <c r="A1461" s="34">
        <f>'Data Entry'!A1461</f>
        <v>0</v>
      </c>
      <c r="B1461" s="34">
        <f>'Data Entry'!B1461</f>
        <v>0</v>
      </c>
      <c r="C1461" s="20">
        <f>IF('Data Entry'!C1461="red",1,IF('Data Entry'!C1461="blue",2,0))</f>
        <v>0</v>
      </c>
      <c r="D1461" s="22">
        <f>'Data Entry'!D1461</f>
        <v>0</v>
      </c>
      <c r="E1461" s="22">
        <f>'Data Entry'!E1461</f>
        <v>0</v>
      </c>
      <c r="F1461" s="22">
        <f>'Data Entry'!F1461</f>
        <v>0</v>
      </c>
      <c r="G1461" s="22">
        <f>'Data Entry'!G1461</f>
        <v>0</v>
      </c>
      <c r="H1461" s="22">
        <f>'Data Entry'!H1461</f>
        <v>0</v>
      </c>
      <c r="I1461" s="22">
        <f t="shared" si="391"/>
        <v>0</v>
      </c>
      <c r="J1461" s="22">
        <f t="shared" si="392"/>
        <v>0</v>
      </c>
      <c r="K1461" s="22">
        <f t="shared" si="393"/>
        <v>0</v>
      </c>
      <c r="L1461" s="22">
        <f t="shared" si="394"/>
        <v>0</v>
      </c>
      <c r="M1461" s="22">
        <f t="shared" si="395"/>
        <v>0</v>
      </c>
      <c r="N1461" s="22">
        <f t="shared" si="396"/>
        <v>0</v>
      </c>
      <c r="O1461" s="22">
        <f t="shared" si="397"/>
        <v>0</v>
      </c>
      <c r="P1461" s="35">
        <f>'Data Entry'!I1461</f>
        <v>0</v>
      </c>
      <c r="Q1461" s="35">
        <f>'Data Entry'!J1461</f>
        <v>0</v>
      </c>
      <c r="R1461" s="35">
        <f>'Data Entry'!K1461</f>
        <v>0</v>
      </c>
      <c r="S1461" s="35">
        <f>'Data Entry'!L1461</f>
        <v>0</v>
      </c>
      <c r="T1461" s="35">
        <f t="shared" si="398"/>
        <v>0</v>
      </c>
      <c r="U1461" s="35">
        <f t="shared" si="399"/>
        <v>0</v>
      </c>
      <c r="V1461" s="35" t="e">
        <f t="shared" si="400"/>
        <v>#DIV/0!</v>
      </c>
      <c r="W1461" s="35" t="e">
        <f t="shared" si="401"/>
        <v>#DIV/0!</v>
      </c>
      <c r="X1461" s="35">
        <f t="shared" si="402"/>
        <v>0</v>
      </c>
      <c r="Y1461" s="35">
        <f t="shared" si="403"/>
        <v>0</v>
      </c>
      <c r="Z1461" s="35">
        <f t="shared" si="404"/>
        <v>0</v>
      </c>
      <c r="AA1461" s="35">
        <f t="shared" si="405"/>
        <v>0</v>
      </c>
      <c r="AB1461" s="21">
        <f>'Data Entry'!S1461</f>
        <v>0</v>
      </c>
      <c r="AC1461" s="21">
        <f>'Data Entry'!T1461</f>
        <v>0</v>
      </c>
      <c r="AD1461" s="21">
        <f>'Data Entry'!U1461</f>
        <v>0</v>
      </c>
      <c r="AE1461" s="21">
        <f t="shared" si="406"/>
        <v>0</v>
      </c>
      <c r="AF1461" s="13">
        <f>'Data Entry'!V1461</f>
        <v>0</v>
      </c>
      <c r="AG1461" s="13">
        <f t="shared" si="407"/>
        <v>0</v>
      </c>
      <c r="AH1461" s="13">
        <f>'Data Entry'!W1461</f>
        <v>0</v>
      </c>
      <c r="AI1461" s="13">
        <f>'Data Entry'!X1461</f>
        <v>0</v>
      </c>
      <c r="AJ1461" s="13">
        <f>'Data Entry'!Y1461</f>
        <v>0</v>
      </c>
      <c r="AK1461" s="13">
        <f>'Data Entry'!Z1461</f>
        <v>0</v>
      </c>
    </row>
    <row r="1462" spans="1:37">
      <c r="A1462" s="34">
        <f>'Data Entry'!A1462</f>
        <v>0</v>
      </c>
      <c r="B1462" s="34">
        <f>'Data Entry'!B1462</f>
        <v>0</v>
      </c>
      <c r="C1462" s="20">
        <f>IF('Data Entry'!C1462="red",1,IF('Data Entry'!C1462="blue",2,0))</f>
        <v>0</v>
      </c>
      <c r="D1462" s="22">
        <f>'Data Entry'!D1462</f>
        <v>0</v>
      </c>
      <c r="E1462" s="22">
        <f>'Data Entry'!E1462</f>
        <v>0</v>
      </c>
      <c r="F1462" s="22">
        <f>'Data Entry'!F1462</f>
        <v>0</v>
      </c>
      <c r="G1462" s="22">
        <f>'Data Entry'!G1462</f>
        <v>0</v>
      </c>
      <c r="H1462" s="22">
        <f>'Data Entry'!H1462</f>
        <v>0</v>
      </c>
      <c r="I1462" s="22">
        <f t="shared" si="391"/>
        <v>0</v>
      </c>
      <c r="J1462" s="22">
        <f t="shared" si="392"/>
        <v>0</v>
      </c>
      <c r="K1462" s="22">
        <f t="shared" si="393"/>
        <v>0</v>
      </c>
      <c r="L1462" s="22">
        <f t="shared" si="394"/>
        <v>0</v>
      </c>
      <c r="M1462" s="22">
        <f t="shared" si="395"/>
        <v>0</v>
      </c>
      <c r="N1462" s="22">
        <f t="shared" si="396"/>
        <v>0</v>
      </c>
      <c r="O1462" s="22">
        <f t="shared" si="397"/>
        <v>0</v>
      </c>
      <c r="P1462" s="35">
        <f>'Data Entry'!I1462</f>
        <v>0</v>
      </c>
      <c r="Q1462" s="35">
        <f>'Data Entry'!J1462</f>
        <v>0</v>
      </c>
      <c r="R1462" s="35">
        <f>'Data Entry'!K1462</f>
        <v>0</v>
      </c>
      <c r="S1462" s="35">
        <f>'Data Entry'!L1462</f>
        <v>0</v>
      </c>
      <c r="T1462" s="35">
        <f t="shared" si="398"/>
        <v>0</v>
      </c>
      <c r="U1462" s="35">
        <f t="shared" si="399"/>
        <v>0</v>
      </c>
      <c r="V1462" s="35" t="e">
        <f t="shared" si="400"/>
        <v>#DIV/0!</v>
      </c>
      <c r="W1462" s="35" t="e">
        <f t="shared" si="401"/>
        <v>#DIV/0!</v>
      </c>
      <c r="X1462" s="35">
        <f t="shared" si="402"/>
        <v>0</v>
      </c>
      <c r="Y1462" s="35">
        <f t="shared" si="403"/>
        <v>0</v>
      </c>
      <c r="Z1462" s="35">
        <f t="shared" si="404"/>
        <v>0</v>
      </c>
      <c r="AA1462" s="35">
        <f t="shared" si="405"/>
        <v>0</v>
      </c>
      <c r="AB1462" s="21">
        <f>'Data Entry'!S1462</f>
        <v>0</v>
      </c>
      <c r="AC1462" s="21">
        <f>'Data Entry'!T1462</f>
        <v>0</v>
      </c>
      <c r="AD1462" s="21">
        <f>'Data Entry'!U1462</f>
        <v>0</v>
      </c>
      <c r="AE1462" s="21">
        <f t="shared" si="406"/>
        <v>0</v>
      </c>
      <c r="AF1462" s="13">
        <f>'Data Entry'!V1462</f>
        <v>0</v>
      </c>
      <c r="AG1462" s="13">
        <f t="shared" si="407"/>
        <v>0</v>
      </c>
      <c r="AH1462" s="13">
        <f>'Data Entry'!W1462</f>
        <v>0</v>
      </c>
      <c r="AI1462" s="13">
        <f>'Data Entry'!X1462</f>
        <v>0</v>
      </c>
      <c r="AJ1462" s="13">
        <f>'Data Entry'!Y1462</f>
        <v>0</v>
      </c>
      <c r="AK1462" s="13">
        <f>'Data Entry'!Z1462</f>
        <v>0</v>
      </c>
    </row>
    <row r="1463" spans="1:37">
      <c r="A1463" s="34">
        <f>'Data Entry'!A1463</f>
        <v>0</v>
      </c>
      <c r="B1463" s="34">
        <f>'Data Entry'!B1463</f>
        <v>0</v>
      </c>
      <c r="C1463" s="20">
        <f>IF('Data Entry'!C1463="red",1,IF('Data Entry'!C1463="blue",2,0))</f>
        <v>0</v>
      </c>
      <c r="D1463" s="22">
        <f>'Data Entry'!D1463</f>
        <v>0</v>
      </c>
      <c r="E1463" s="22">
        <f>'Data Entry'!E1463</f>
        <v>0</v>
      </c>
      <c r="F1463" s="22">
        <f>'Data Entry'!F1463</f>
        <v>0</v>
      </c>
      <c r="G1463" s="22">
        <f>'Data Entry'!G1463</f>
        <v>0</v>
      </c>
      <c r="H1463" s="22">
        <f>'Data Entry'!H1463</f>
        <v>0</v>
      </c>
      <c r="I1463" s="22">
        <f t="shared" si="391"/>
        <v>0</v>
      </c>
      <c r="J1463" s="22">
        <f t="shared" si="392"/>
        <v>0</v>
      </c>
      <c r="K1463" s="22">
        <f t="shared" si="393"/>
        <v>0</v>
      </c>
      <c r="L1463" s="22">
        <f t="shared" si="394"/>
        <v>0</v>
      </c>
      <c r="M1463" s="22">
        <f t="shared" si="395"/>
        <v>0</v>
      </c>
      <c r="N1463" s="22">
        <f t="shared" si="396"/>
        <v>0</v>
      </c>
      <c r="O1463" s="22">
        <f t="shared" si="397"/>
        <v>0</v>
      </c>
      <c r="P1463" s="35">
        <f>'Data Entry'!I1463</f>
        <v>0</v>
      </c>
      <c r="Q1463" s="35">
        <f>'Data Entry'!J1463</f>
        <v>0</v>
      </c>
      <c r="R1463" s="35">
        <f>'Data Entry'!K1463</f>
        <v>0</v>
      </c>
      <c r="S1463" s="35">
        <f>'Data Entry'!L1463</f>
        <v>0</v>
      </c>
      <c r="T1463" s="35">
        <f t="shared" si="398"/>
        <v>0</v>
      </c>
      <c r="U1463" s="35">
        <f t="shared" si="399"/>
        <v>0</v>
      </c>
      <c r="V1463" s="35" t="e">
        <f t="shared" si="400"/>
        <v>#DIV/0!</v>
      </c>
      <c r="W1463" s="35" t="e">
        <f t="shared" si="401"/>
        <v>#DIV/0!</v>
      </c>
      <c r="X1463" s="35">
        <f t="shared" si="402"/>
        <v>0</v>
      </c>
      <c r="Y1463" s="35">
        <f t="shared" si="403"/>
        <v>0</v>
      </c>
      <c r="Z1463" s="35">
        <f t="shared" si="404"/>
        <v>0</v>
      </c>
      <c r="AA1463" s="35">
        <f t="shared" si="405"/>
        <v>0</v>
      </c>
      <c r="AB1463" s="21">
        <f>'Data Entry'!S1463</f>
        <v>0</v>
      </c>
      <c r="AC1463" s="21">
        <f>'Data Entry'!T1463</f>
        <v>0</v>
      </c>
      <c r="AD1463" s="21">
        <f>'Data Entry'!U1463</f>
        <v>0</v>
      </c>
      <c r="AE1463" s="21">
        <f t="shared" si="406"/>
        <v>0</v>
      </c>
      <c r="AF1463" s="13">
        <f>'Data Entry'!V1463</f>
        <v>0</v>
      </c>
      <c r="AG1463" s="13">
        <f t="shared" si="407"/>
        <v>0</v>
      </c>
      <c r="AH1463" s="13">
        <f>'Data Entry'!W1463</f>
        <v>0</v>
      </c>
      <c r="AI1463" s="13">
        <f>'Data Entry'!X1463</f>
        <v>0</v>
      </c>
      <c r="AJ1463" s="13">
        <f>'Data Entry'!Y1463</f>
        <v>0</v>
      </c>
      <c r="AK1463" s="13">
        <f>'Data Entry'!Z1463</f>
        <v>0</v>
      </c>
    </row>
    <row r="1464" spans="1:37">
      <c r="A1464" s="34">
        <f>'Data Entry'!A1464</f>
        <v>0</v>
      </c>
      <c r="B1464" s="34">
        <f>'Data Entry'!B1464</f>
        <v>0</v>
      </c>
      <c r="C1464" s="20">
        <f>IF('Data Entry'!C1464="red",1,IF('Data Entry'!C1464="blue",2,0))</f>
        <v>0</v>
      </c>
      <c r="D1464" s="22">
        <f>'Data Entry'!D1464</f>
        <v>0</v>
      </c>
      <c r="E1464" s="22">
        <f>'Data Entry'!E1464</f>
        <v>0</v>
      </c>
      <c r="F1464" s="22">
        <f>'Data Entry'!F1464</f>
        <v>0</v>
      </c>
      <c r="G1464" s="22">
        <f>'Data Entry'!G1464</f>
        <v>0</v>
      </c>
      <c r="H1464" s="22">
        <f>'Data Entry'!H1464</f>
        <v>0</v>
      </c>
      <c r="I1464" s="22">
        <f t="shared" si="391"/>
        <v>0</v>
      </c>
      <c r="J1464" s="22">
        <f t="shared" si="392"/>
        <v>0</v>
      </c>
      <c r="K1464" s="22">
        <f t="shared" si="393"/>
        <v>0</v>
      </c>
      <c r="L1464" s="22">
        <f t="shared" si="394"/>
        <v>0</v>
      </c>
      <c r="M1464" s="22">
        <f t="shared" si="395"/>
        <v>0</v>
      </c>
      <c r="N1464" s="22">
        <f t="shared" si="396"/>
        <v>0</v>
      </c>
      <c r="O1464" s="22">
        <f t="shared" si="397"/>
        <v>0</v>
      </c>
      <c r="P1464" s="35">
        <f>'Data Entry'!I1464</f>
        <v>0</v>
      </c>
      <c r="Q1464" s="35">
        <f>'Data Entry'!J1464</f>
        <v>0</v>
      </c>
      <c r="R1464" s="35">
        <f>'Data Entry'!K1464</f>
        <v>0</v>
      </c>
      <c r="S1464" s="35">
        <f>'Data Entry'!L1464</f>
        <v>0</v>
      </c>
      <c r="T1464" s="35">
        <f t="shared" si="398"/>
        <v>0</v>
      </c>
      <c r="U1464" s="35">
        <f t="shared" si="399"/>
        <v>0</v>
      </c>
      <c r="V1464" s="35" t="e">
        <f t="shared" si="400"/>
        <v>#DIV/0!</v>
      </c>
      <c r="W1464" s="35" t="e">
        <f t="shared" si="401"/>
        <v>#DIV/0!</v>
      </c>
      <c r="X1464" s="35">
        <f t="shared" si="402"/>
        <v>0</v>
      </c>
      <c r="Y1464" s="35">
        <f t="shared" si="403"/>
        <v>0</v>
      </c>
      <c r="Z1464" s="35">
        <f t="shared" si="404"/>
        <v>0</v>
      </c>
      <c r="AA1464" s="35">
        <f t="shared" si="405"/>
        <v>0</v>
      </c>
      <c r="AB1464" s="21">
        <f>'Data Entry'!S1464</f>
        <v>0</v>
      </c>
      <c r="AC1464" s="21">
        <f>'Data Entry'!T1464</f>
        <v>0</v>
      </c>
      <c r="AD1464" s="21">
        <f>'Data Entry'!U1464</f>
        <v>0</v>
      </c>
      <c r="AE1464" s="21">
        <f t="shared" si="406"/>
        <v>0</v>
      </c>
      <c r="AF1464" s="13">
        <f>'Data Entry'!V1464</f>
        <v>0</v>
      </c>
      <c r="AG1464" s="13">
        <f t="shared" si="407"/>
        <v>0</v>
      </c>
      <c r="AH1464" s="13">
        <f>'Data Entry'!W1464</f>
        <v>0</v>
      </c>
      <c r="AI1464" s="13">
        <f>'Data Entry'!X1464</f>
        <v>0</v>
      </c>
      <c r="AJ1464" s="13">
        <f>'Data Entry'!Y1464</f>
        <v>0</v>
      </c>
      <c r="AK1464" s="13">
        <f>'Data Entry'!Z1464</f>
        <v>0</v>
      </c>
    </row>
    <row r="1465" spans="1:37">
      <c r="A1465" s="34">
        <f>'Data Entry'!A1465</f>
        <v>0</v>
      </c>
      <c r="B1465" s="34">
        <f>'Data Entry'!B1465</f>
        <v>0</v>
      </c>
      <c r="C1465" s="20">
        <f>IF('Data Entry'!C1465="red",1,IF('Data Entry'!C1465="blue",2,0))</f>
        <v>0</v>
      </c>
      <c r="D1465" s="22">
        <f>'Data Entry'!D1465</f>
        <v>0</v>
      </c>
      <c r="E1465" s="22">
        <f>'Data Entry'!E1465</f>
        <v>0</v>
      </c>
      <c r="F1465" s="22">
        <f>'Data Entry'!F1465</f>
        <v>0</v>
      </c>
      <c r="G1465" s="22">
        <f>'Data Entry'!G1465</f>
        <v>0</v>
      </c>
      <c r="H1465" s="22">
        <f>'Data Entry'!H1465</f>
        <v>0</v>
      </c>
      <c r="I1465" s="22">
        <f t="shared" si="391"/>
        <v>0</v>
      </c>
      <c r="J1465" s="22">
        <f t="shared" si="392"/>
        <v>0</v>
      </c>
      <c r="K1465" s="22">
        <f t="shared" si="393"/>
        <v>0</v>
      </c>
      <c r="L1465" s="22">
        <f t="shared" si="394"/>
        <v>0</v>
      </c>
      <c r="M1465" s="22">
        <f t="shared" si="395"/>
        <v>0</v>
      </c>
      <c r="N1465" s="22">
        <f t="shared" si="396"/>
        <v>0</v>
      </c>
      <c r="O1465" s="22">
        <f t="shared" si="397"/>
        <v>0</v>
      </c>
      <c r="P1465" s="35">
        <f>'Data Entry'!I1465</f>
        <v>0</v>
      </c>
      <c r="Q1465" s="35">
        <f>'Data Entry'!J1465</f>
        <v>0</v>
      </c>
      <c r="R1465" s="35">
        <f>'Data Entry'!K1465</f>
        <v>0</v>
      </c>
      <c r="S1465" s="35">
        <f>'Data Entry'!L1465</f>
        <v>0</v>
      </c>
      <c r="T1465" s="35">
        <f t="shared" si="398"/>
        <v>0</v>
      </c>
      <c r="U1465" s="35">
        <f t="shared" si="399"/>
        <v>0</v>
      </c>
      <c r="V1465" s="35" t="e">
        <f t="shared" si="400"/>
        <v>#DIV/0!</v>
      </c>
      <c r="W1465" s="35" t="e">
        <f t="shared" si="401"/>
        <v>#DIV/0!</v>
      </c>
      <c r="X1465" s="35">
        <f t="shared" si="402"/>
        <v>0</v>
      </c>
      <c r="Y1465" s="35">
        <f t="shared" si="403"/>
        <v>0</v>
      </c>
      <c r="Z1465" s="35">
        <f t="shared" si="404"/>
        <v>0</v>
      </c>
      <c r="AA1465" s="35">
        <f t="shared" si="405"/>
        <v>0</v>
      </c>
      <c r="AB1465" s="21">
        <f>'Data Entry'!S1465</f>
        <v>0</v>
      </c>
      <c r="AC1465" s="21">
        <f>'Data Entry'!T1465</f>
        <v>0</v>
      </c>
      <c r="AD1465" s="21">
        <f>'Data Entry'!U1465</f>
        <v>0</v>
      </c>
      <c r="AE1465" s="21">
        <f t="shared" si="406"/>
        <v>0</v>
      </c>
      <c r="AF1465" s="13">
        <f>'Data Entry'!V1465</f>
        <v>0</v>
      </c>
      <c r="AG1465" s="13">
        <f t="shared" si="407"/>
        <v>0</v>
      </c>
      <c r="AH1465" s="13">
        <f>'Data Entry'!W1465</f>
        <v>0</v>
      </c>
      <c r="AI1465" s="13">
        <f>'Data Entry'!X1465</f>
        <v>0</v>
      </c>
      <c r="AJ1465" s="13">
        <f>'Data Entry'!Y1465</f>
        <v>0</v>
      </c>
      <c r="AK1465" s="13">
        <f>'Data Entry'!Z1465</f>
        <v>0</v>
      </c>
    </row>
    <row r="1466" spans="1:37">
      <c r="A1466" s="34">
        <f>'Data Entry'!A1466</f>
        <v>0</v>
      </c>
      <c r="B1466" s="34">
        <f>'Data Entry'!B1466</f>
        <v>0</v>
      </c>
      <c r="C1466" s="20">
        <f>IF('Data Entry'!C1466="red",1,IF('Data Entry'!C1466="blue",2,0))</f>
        <v>0</v>
      </c>
      <c r="D1466" s="22">
        <f>'Data Entry'!D1466</f>
        <v>0</v>
      </c>
      <c r="E1466" s="22">
        <f>'Data Entry'!E1466</f>
        <v>0</v>
      </c>
      <c r="F1466" s="22">
        <f>'Data Entry'!F1466</f>
        <v>0</v>
      </c>
      <c r="G1466" s="22">
        <f>'Data Entry'!G1466</f>
        <v>0</v>
      </c>
      <c r="H1466" s="22">
        <f>'Data Entry'!H1466</f>
        <v>0</v>
      </c>
      <c r="I1466" s="22">
        <f t="shared" si="391"/>
        <v>0</v>
      </c>
      <c r="J1466" s="22">
        <f t="shared" si="392"/>
        <v>0</v>
      </c>
      <c r="K1466" s="22">
        <f t="shared" si="393"/>
        <v>0</v>
      </c>
      <c r="L1466" s="22">
        <f t="shared" si="394"/>
        <v>0</v>
      </c>
      <c r="M1466" s="22">
        <f t="shared" si="395"/>
        <v>0</v>
      </c>
      <c r="N1466" s="22">
        <f t="shared" si="396"/>
        <v>0</v>
      </c>
      <c r="O1466" s="22">
        <f t="shared" si="397"/>
        <v>0</v>
      </c>
      <c r="P1466" s="35">
        <f>'Data Entry'!I1466</f>
        <v>0</v>
      </c>
      <c r="Q1466" s="35">
        <f>'Data Entry'!J1466</f>
        <v>0</v>
      </c>
      <c r="R1466" s="35">
        <f>'Data Entry'!K1466</f>
        <v>0</v>
      </c>
      <c r="S1466" s="35">
        <f>'Data Entry'!L1466</f>
        <v>0</v>
      </c>
      <c r="T1466" s="35">
        <f t="shared" si="398"/>
        <v>0</v>
      </c>
      <c r="U1466" s="35">
        <f t="shared" si="399"/>
        <v>0</v>
      </c>
      <c r="V1466" s="35" t="e">
        <f t="shared" si="400"/>
        <v>#DIV/0!</v>
      </c>
      <c r="W1466" s="35" t="e">
        <f t="shared" si="401"/>
        <v>#DIV/0!</v>
      </c>
      <c r="X1466" s="35">
        <f t="shared" si="402"/>
        <v>0</v>
      </c>
      <c r="Y1466" s="35">
        <f t="shared" si="403"/>
        <v>0</v>
      </c>
      <c r="Z1466" s="35">
        <f t="shared" si="404"/>
        <v>0</v>
      </c>
      <c r="AA1466" s="35">
        <f t="shared" si="405"/>
        <v>0</v>
      </c>
      <c r="AB1466" s="21">
        <f>'Data Entry'!S1466</f>
        <v>0</v>
      </c>
      <c r="AC1466" s="21">
        <f>'Data Entry'!T1466</f>
        <v>0</v>
      </c>
      <c r="AD1466" s="21">
        <f>'Data Entry'!U1466</f>
        <v>0</v>
      </c>
      <c r="AE1466" s="21">
        <f t="shared" si="406"/>
        <v>0</v>
      </c>
      <c r="AF1466" s="13">
        <f>'Data Entry'!V1466</f>
        <v>0</v>
      </c>
      <c r="AG1466" s="13">
        <f t="shared" si="407"/>
        <v>0</v>
      </c>
      <c r="AH1466" s="13">
        <f>'Data Entry'!W1466</f>
        <v>0</v>
      </c>
      <c r="AI1466" s="13">
        <f>'Data Entry'!X1466</f>
        <v>0</v>
      </c>
      <c r="AJ1466" s="13">
        <f>'Data Entry'!Y1466</f>
        <v>0</v>
      </c>
      <c r="AK1466" s="13">
        <f>'Data Entry'!Z1466</f>
        <v>0</v>
      </c>
    </row>
    <row r="1467" spans="1:37">
      <c r="A1467" s="34">
        <f>'Data Entry'!A1467</f>
        <v>0</v>
      </c>
      <c r="B1467" s="34">
        <f>'Data Entry'!B1467</f>
        <v>0</v>
      </c>
      <c r="C1467" s="20">
        <f>IF('Data Entry'!C1467="red",1,IF('Data Entry'!C1467="blue",2,0))</f>
        <v>0</v>
      </c>
      <c r="D1467" s="22">
        <f>'Data Entry'!D1467</f>
        <v>0</v>
      </c>
      <c r="E1467" s="22">
        <f>'Data Entry'!E1467</f>
        <v>0</v>
      </c>
      <c r="F1467" s="22">
        <f>'Data Entry'!F1467</f>
        <v>0</v>
      </c>
      <c r="G1467" s="22">
        <f>'Data Entry'!G1467</f>
        <v>0</v>
      </c>
      <c r="H1467" s="22">
        <f>'Data Entry'!H1467</f>
        <v>0</v>
      </c>
      <c r="I1467" s="22">
        <f t="shared" si="391"/>
        <v>0</v>
      </c>
      <c r="J1467" s="22">
        <f t="shared" si="392"/>
        <v>0</v>
      </c>
      <c r="K1467" s="22">
        <f t="shared" si="393"/>
        <v>0</v>
      </c>
      <c r="L1467" s="22">
        <f t="shared" si="394"/>
        <v>0</v>
      </c>
      <c r="M1467" s="22">
        <f t="shared" si="395"/>
        <v>0</v>
      </c>
      <c r="N1467" s="22">
        <f t="shared" si="396"/>
        <v>0</v>
      </c>
      <c r="O1467" s="22">
        <f t="shared" si="397"/>
        <v>0</v>
      </c>
      <c r="P1467" s="35">
        <f>'Data Entry'!I1467</f>
        <v>0</v>
      </c>
      <c r="Q1467" s="35">
        <f>'Data Entry'!J1467</f>
        <v>0</v>
      </c>
      <c r="R1467" s="35">
        <f>'Data Entry'!K1467</f>
        <v>0</v>
      </c>
      <c r="S1467" s="35">
        <f>'Data Entry'!L1467</f>
        <v>0</v>
      </c>
      <c r="T1467" s="35">
        <f t="shared" si="398"/>
        <v>0</v>
      </c>
      <c r="U1467" s="35">
        <f t="shared" si="399"/>
        <v>0</v>
      </c>
      <c r="V1467" s="35" t="e">
        <f t="shared" si="400"/>
        <v>#DIV/0!</v>
      </c>
      <c r="W1467" s="35" t="e">
        <f t="shared" si="401"/>
        <v>#DIV/0!</v>
      </c>
      <c r="X1467" s="35">
        <f t="shared" si="402"/>
        <v>0</v>
      </c>
      <c r="Y1467" s="35">
        <f t="shared" si="403"/>
        <v>0</v>
      </c>
      <c r="Z1467" s="35">
        <f t="shared" si="404"/>
        <v>0</v>
      </c>
      <c r="AA1467" s="35">
        <f t="shared" si="405"/>
        <v>0</v>
      </c>
      <c r="AB1467" s="21">
        <f>'Data Entry'!S1467</f>
        <v>0</v>
      </c>
      <c r="AC1467" s="21">
        <f>'Data Entry'!T1467</f>
        <v>0</v>
      </c>
      <c r="AD1467" s="21">
        <f>'Data Entry'!U1467</f>
        <v>0</v>
      </c>
      <c r="AE1467" s="21">
        <f t="shared" si="406"/>
        <v>0</v>
      </c>
      <c r="AF1467" s="13">
        <f>'Data Entry'!V1467</f>
        <v>0</v>
      </c>
      <c r="AG1467" s="13">
        <f t="shared" si="407"/>
        <v>0</v>
      </c>
      <c r="AH1467" s="13">
        <f>'Data Entry'!W1467</f>
        <v>0</v>
      </c>
      <c r="AI1467" s="13">
        <f>'Data Entry'!X1467</f>
        <v>0</v>
      </c>
      <c r="AJ1467" s="13">
        <f>'Data Entry'!Y1467</f>
        <v>0</v>
      </c>
      <c r="AK1467" s="13">
        <f>'Data Entry'!Z1467</f>
        <v>0</v>
      </c>
    </row>
    <row r="1468" spans="1:37">
      <c r="A1468" s="34">
        <f>'Data Entry'!A1468</f>
        <v>0</v>
      </c>
      <c r="B1468" s="34">
        <f>'Data Entry'!B1468</f>
        <v>0</v>
      </c>
      <c r="C1468" s="20">
        <f>IF('Data Entry'!C1468="red",1,IF('Data Entry'!C1468="blue",2,0))</f>
        <v>0</v>
      </c>
      <c r="D1468" s="22">
        <f>'Data Entry'!D1468</f>
        <v>0</v>
      </c>
      <c r="E1468" s="22">
        <f>'Data Entry'!E1468</f>
        <v>0</v>
      </c>
      <c r="F1468" s="22">
        <f>'Data Entry'!F1468</f>
        <v>0</v>
      </c>
      <c r="G1468" s="22">
        <f>'Data Entry'!G1468</f>
        <v>0</v>
      </c>
      <c r="H1468" s="22">
        <f>'Data Entry'!H1468</f>
        <v>0</v>
      </c>
      <c r="I1468" s="22">
        <f t="shared" si="391"/>
        <v>0</v>
      </c>
      <c r="J1468" s="22">
        <f t="shared" si="392"/>
        <v>0</v>
      </c>
      <c r="K1468" s="22">
        <f t="shared" si="393"/>
        <v>0</v>
      </c>
      <c r="L1468" s="22">
        <f t="shared" si="394"/>
        <v>0</v>
      </c>
      <c r="M1468" s="22">
        <f t="shared" si="395"/>
        <v>0</v>
      </c>
      <c r="N1468" s="22">
        <f t="shared" si="396"/>
        <v>0</v>
      </c>
      <c r="O1468" s="22">
        <f t="shared" si="397"/>
        <v>0</v>
      </c>
      <c r="P1468" s="35">
        <f>'Data Entry'!I1468</f>
        <v>0</v>
      </c>
      <c r="Q1468" s="35">
        <f>'Data Entry'!J1468</f>
        <v>0</v>
      </c>
      <c r="R1468" s="35">
        <f>'Data Entry'!K1468</f>
        <v>0</v>
      </c>
      <c r="S1468" s="35">
        <f>'Data Entry'!L1468</f>
        <v>0</v>
      </c>
      <c r="T1468" s="35">
        <f t="shared" si="398"/>
        <v>0</v>
      </c>
      <c r="U1468" s="35">
        <f t="shared" si="399"/>
        <v>0</v>
      </c>
      <c r="V1468" s="35" t="e">
        <f t="shared" si="400"/>
        <v>#DIV/0!</v>
      </c>
      <c r="W1468" s="35" t="e">
        <f t="shared" si="401"/>
        <v>#DIV/0!</v>
      </c>
      <c r="X1468" s="35">
        <f t="shared" si="402"/>
        <v>0</v>
      </c>
      <c r="Y1468" s="35">
        <f t="shared" si="403"/>
        <v>0</v>
      </c>
      <c r="Z1468" s="35">
        <f t="shared" si="404"/>
        <v>0</v>
      </c>
      <c r="AA1468" s="35">
        <f t="shared" si="405"/>
        <v>0</v>
      </c>
      <c r="AB1468" s="21">
        <f>'Data Entry'!S1468</f>
        <v>0</v>
      </c>
      <c r="AC1468" s="21">
        <f>'Data Entry'!T1468</f>
        <v>0</v>
      </c>
      <c r="AD1468" s="21">
        <f>'Data Entry'!U1468</f>
        <v>0</v>
      </c>
      <c r="AE1468" s="21">
        <f t="shared" si="406"/>
        <v>0</v>
      </c>
      <c r="AF1468" s="13">
        <f>'Data Entry'!V1468</f>
        <v>0</v>
      </c>
      <c r="AG1468" s="13">
        <f t="shared" si="407"/>
        <v>0</v>
      </c>
      <c r="AH1468" s="13">
        <f>'Data Entry'!W1468</f>
        <v>0</v>
      </c>
      <c r="AI1468" s="13">
        <f>'Data Entry'!X1468</f>
        <v>0</v>
      </c>
      <c r="AJ1468" s="13">
        <f>'Data Entry'!Y1468</f>
        <v>0</v>
      </c>
      <c r="AK1468" s="13">
        <f>'Data Entry'!Z1468</f>
        <v>0</v>
      </c>
    </row>
    <row r="1469" spans="1:37">
      <c r="A1469" s="34">
        <f>'Data Entry'!A1469</f>
        <v>0</v>
      </c>
      <c r="B1469" s="34">
        <f>'Data Entry'!B1469</f>
        <v>0</v>
      </c>
      <c r="C1469" s="20">
        <f>IF('Data Entry'!C1469="red",1,IF('Data Entry'!C1469="blue",2,0))</f>
        <v>0</v>
      </c>
      <c r="D1469" s="22">
        <f>'Data Entry'!D1469</f>
        <v>0</v>
      </c>
      <c r="E1469" s="22">
        <f>'Data Entry'!E1469</f>
        <v>0</v>
      </c>
      <c r="F1469" s="22">
        <f>'Data Entry'!F1469</f>
        <v>0</v>
      </c>
      <c r="G1469" s="22">
        <f>'Data Entry'!G1469</f>
        <v>0</v>
      </c>
      <c r="H1469" s="22">
        <f>'Data Entry'!H1469</f>
        <v>0</v>
      </c>
      <c r="I1469" s="22">
        <f t="shared" si="391"/>
        <v>0</v>
      </c>
      <c r="J1469" s="22">
        <f t="shared" si="392"/>
        <v>0</v>
      </c>
      <c r="K1469" s="22">
        <f t="shared" si="393"/>
        <v>0</v>
      </c>
      <c r="L1469" s="22">
        <f t="shared" si="394"/>
        <v>0</v>
      </c>
      <c r="M1469" s="22">
        <f t="shared" si="395"/>
        <v>0</v>
      </c>
      <c r="N1469" s="22">
        <f t="shared" si="396"/>
        <v>0</v>
      </c>
      <c r="O1469" s="22">
        <f t="shared" si="397"/>
        <v>0</v>
      </c>
      <c r="P1469" s="35">
        <f>'Data Entry'!I1469</f>
        <v>0</v>
      </c>
      <c r="Q1469" s="35">
        <f>'Data Entry'!J1469</f>
        <v>0</v>
      </c>
      <c r="R1469" s="35">
        <f>'Data Entry'!K1469</f>
        <v>0</v>
      </c>
      <c r="S1469" s="35">
        <f>'Data Entry'!L1469</f>
        <v>0</v>
      </c>
      <c r="T1469" s="35">
        <f t="shared" si="398"/>
        <v>0</v>
      </c>
      <c r="U1469" s="35">
        <f t="shared" si="399"/>
        <v>0</v>
      </c>
      <c r="V1469" s="35" t="e">
        <f t="shared" si="400"/>
        <v>#DIV/0!</v>
      </c>
      <c r="W1469" s="35" t="e">
        <f t="shared" si="401"/>
        <v>#DIV/0!</v>
      </c>
      <c r="X1469" s="35">
        <f t="shared" si="402"/>
        <v>0</v>
      </c>
      <c r="Y1469" s="35">
        <f t="shared" si="403"/>
        <v>0</v>
      </c>
      <c r="Z1469" s="35">
        <f t="shared" si="404"/>
        <v>0</v>
      </c>
      <c r="AA1469" s="35">
        <f t="shared" si="405"/>
        <v>0</v>
      </c>
      <c r="AB1469" s="21">
        <f>'Data Entry'!S1469</f>
        <v>0</v>
      </c>
      <c r="AC1469" s="21">
        <f>'Data Entry'!T1469</f>
        <v>0</v>
      </c>
      <c r="AD1469" s="21">
        <f>'Data Entry'!U1469</f>
        <v>0</v>
      </c>
      <c r="AE1469" s="21">
        <f t="shared" si="406"/>
        <v>0</v>
      </c>
      <c r="AF1469" s="13">
        <f>'Data Entry'!V1469</f>
        <v>0</v>
      </c>
      <c r="AG1469" s="13">
        <f t="shared" si="407"/>
        <v>0</v>
      </c>
      <c r="AH1469" s="13">
        <f>'Data Entry'!W1469</f>
        <v>0</v>
      </c>
      <c r="AI1469" s="13">
        <f>'Data Entry'!X1469</f>
        <v>0</v>
      </c>
      <c r="AJ1469" s="13">
        <f>'Data Entry'!Y1469</f>
        <v>0</v>
      </c>
      <c r="AK1469" s="13">
        <f>'Data Entry'!Z1469</f>
        <v>0</v>
      </c>
    </row>
    <row r="1470" spans="1:37">
      <c r="A1470" s="34">
        <f>'Data Entry'!A1470</f>
        <v>0</v>
      </c>
      <c r="B1470" s="34">
        <f>'Data Entry'!B1470</f>
        <v>0</v>
      </c>
      <c r="C1470" s="20">
        <f>IF('Data Entry'!C1470="red",1,IF('Data Entry'!C1470="blue",2,0))</f>
        <v>0</v>
      </c>
      <c r="D1470" s="22">
        <f>'Data Entry'!D1470</f>
        <v>0</v>
      </c>
      <c r="E1470" s="22">
        <f>'Data Entry'!E1470</f>
        <v>0</v>
      </c>
      <c r="F1470" s="22">
        <f>'Data Entry'!F1470</f>
        <v>0</v>
      </c>
      <c r="G1470" s="22">
        <f>'Data Entry'!G1470</f>
        <v>0</v>
      </c>
      <c r="H1470" s="22">
        <f>'Data Entry'!H1470</f>
        <v>0</v>
      </c>
      <c r="I1470" s="22">
        <f t="shared" si="391"/>
        <v>0</v>
      </c>
      <c r="J1470" s="22">
        <f t="shared" si="392"/>
        <v>0</v>
      </c>
      <c r="K1470" s="22">
        <f t="shared" si="393"/>
        <v>0</v>
      </c>
      <c r="L1470" s="22">
        <f t="shared" si="394"/>
        <v>0</v>
      </c>
      <c r="M1470" s="22">
        <f t="shared" si="395"/>
        <v>0</v>
      </c>
      <c r="N1470" s="22">
        <f t="shared" si="396"/>
        <v>0</v>
      </c>
      <c r="O1470" s="22">
        <f t="shared" si="397"/>
        <v>0</v>
      </c>
      <c r="P1470" s="35">
        <f>'Data Entry'!I1470</f>
        <v>0</v>
      </c>
      <c r="Q1470" s="35">
        <f>'Data Entry'!J1470</f>
        <v>0</v>
      </c>
      <c r="R1470" s="35">
        <f>'Data Entry'!K1470</f>
        <v>0</v>
      </c>
      <c r="S1470" s="35">
        <f>'Data Entry'!L1470</f>
        <v>0</v>
      </c>
      <c r="T1470" s="35">
        <f t="shared" si="398"/>
        <v>0</v>
      </c>
      <c r="U1470" s="35">
        <f t="shared" si="399"/>
        <v>0</v>
      </c>
      <c r="V1470" s="35" t="e">
        <f t="shared" si="400"/>
        <v>#DIV/0!</v>
      </c>
      <c r="W1470" s="35" t="e">
        <f t="shared" si="401"/>
        <v>#DIV/0!</v>
      </c>
      <c r="X1470" s="35">
        <f t="shared" si="402"/>
        <v>0</v>
      </c>
      <c r="Y1470" s="35">
        <f t="shared" si="403"/>
        <v>0</v>
      </c>
      <c r="Z1470" s="35">
        <f t="shared" si="404"/>
        <v>0</v>
      </c>
      <c r="AA1470" s="35">
        <f t="shared" si="405"/>
        <v>0</v>
      </c>
      <c r="AB1470" s="21">
        <f>'Data Entry'!S1470</f>
        <v>0</v>
      </c>
      <c r="AC1470" s="21">
        <f>'Data Entry'!T1470</f>
        <v>0</v>
      </c>
      <c r="AD1470" s="21">
        <f>'Data Entry'!U1470</f>
        <v>0</v>
      </c>
      <c r="AE1470" s="21">
        <f t="shared" si="406"/>
        <v>0</v>
      </c>
      <c r="AF1470" s="13">
        <f>'Data Entry'!V1470</f>
        <v>0</v>
      </c>
      <c r="AG1470" s="13">
        <f t="shared" si="407"/>
        <v>0</v>
      </c>
      <c r="AH1470" s="13">
        <f>'Data Entry'!W1470</f>
        <v>0</v>
      </c>
      <c r="AI1470" s="13">
        <f>'Data Entry'!X1470</f>
        <v>0</v>
      </c>
      <c r="AJ1470" s="13">
        <f>'Data Entry'!Y1470</f>
        <v>0</v>
      </c>
      <c r="AK1470" s="13">
        <f>'Data Entry'!Z1470</f>
        <v>0</v>
      </c>
    </row>
    <row r="1471" spans="1:37">
      <c r="A1471" s="34">
        <f>'Data Entry'!A1471</f>
        <v>0</v>
      </c>
      <c r="B1471" s="34">
        <f>'Data Entry'!B1471</f>
        <v>0</v>
      </c>
      <c r="C1471" s="20">
        <f>IF('Data Entry'!C1471="red",1,IF('Data Entry'!C1471="blue",2,0))</f>
        <v>0</v>
      </c>
      <c r="D1471" s="22">
        <f>'Data Entry'!D1471</f>
        <v>0</v>
      </c>
      <c r="E1471" s="22">
        <f>'Data Entry'!E1471</f>
        <v>0</v>
      </c>
      <c r="F1471" s="22">
        <f>'Data Entry'!F1471</f>
        <v>0</v>
      </c>
      <c r="G1471" s="22">
        <f>'Data Entry'!G1471</f>
        <v>0</v>
      </c>
      <c r="H1471" s="22">
        <f>'Data Entry'!H1471</f>
        <v>0</v>
      </c>
      <c r="I1471" s="22">
        <f t="shared" si="391"/>
        <v>0</v>
      </c>
      <c r="J1471" s="22">
        <f t="shared" si="392"/>
        <v>0</v>
      </c>
      <c r="K1471" s="22">
        <f t="shared" si="393"/>
        <v>0</v>
      </c>
      <c r="L1471" s="22">
        <f t="shared" si="394"/>
        <v>0</v>
      </c>
      <c r="M1471" s="22">
        <f t="shared" si="395"/>
        <v>0</v>
      </c>
      <c r="N1471" s="22">
        <f t="shared" si="396"/>
        <v>0</v>
      </c>
      <c r="O1471" s="22">
        <f t="shared" si="397"/>
        <v>0</v>
      </c>
      <c r="P1471" s="35">
        <f>'Data Entry'!I1471</f>
        <v>0</v>
      </c>
      <c r="Q1471" s="35">
        <f>'Data Entry'!J1471</f>
        <v>0</v>
      </c>
      <c r="R1471" s="35">
        <f>'Data Entry'!K1471</f>
        <v>0</v>
      </c>
      <c r="S1471" s="35">
        <f>'Data Entry'!L1471</f>
        <v>0</v>
      </c>
      <c r="T1471" s="35">
        <f t="shared" si="398"/>
        <v>0</v>
      </c>
      <c r="U1471" s="35">
        <f t="shared" si="399"/>
        <v>0</v>
      </c>
      <c r="V1471" s="35" t="e">
        <f t="shared" si="400"/>
        <v>#DIV/0!</v>
      </c>
      <c r="W1471" s="35" t="e">
        <f t="shared" si="401"/>
        <v>#DIV/0!</v>
      </c>
      <c r="X1471" s="35">
        <f t="shared" si="402"/>
        <v>0</v>
      </c>
      <c r="Y1471" s="35">
        <f t="shared" si="403"/>
        <v>0</v>
      </c>
      <c r="Z1471" s="35">
        <f t="shared" si="404"/>
        <v>0</v>
      </c>
      <c r="AA1471" s="35">
        <f t="shared" si="405"/>
        <v>0</v>
      </c>
      <c r="AB1471" s="21">
        <f>'Data Entry'!S1471</f>
        <v>0</v>
      </c>
      <c r="AC1471" s="21">
        <f>'Data Entry'!T1471</f>
        <v>0</v>
      </c>
      <c r="AD1471" s="21">
        <f>'Data Entry'!U1471</f>
        <v>0</v>
      </c>
      <c r="AE1471" s="21">
        <f t="shared" si="406"/>
        <v>0</v>
      </c>
      <c r="AF1471" s="13">
        <f>'Data Entry'!V1471</f>
        <v>0</v>
      </c>
      <c r="AG1471" s="13">
        <f t="shared" si="407"/>
        <v>0</v>
      </c>
      <c r="AH1471" s="13">
        <f>'Data Entry'!W1471</f>
        <v>0</v>
      </c>
      <c r="AI1471" s="13">
        <f>'Data Entry'!X1471</f>
        <v>0</v>
      </c>
      <c r="AJ1471" s="13">
        <f>'Data Entry'!Y1471</f>
        <v>0</v>
      </c>
      <c r="AK1471" s="13">
        <f>'Data Entry'!Z1471</f>
        <v>0</v>
      </c>
    </row>
    <row r="1472" spans="1:37">
      <c r="A1472" s="34">
        <f>'Data Entry'!A1472</f>
        <v>0</v>
      </c>
      <c r="B1472" s="34">
        <f>'Data Entry'!B1472</f>
        <v>0</v>
      </c>
      <c r="C1472" s="20">
        <f>IF('Data Entry'!C1472="red",1,IF('Data Entry'!C1472="blue",2,0))</f>
        <v>0</v>
      </c>
      <c r="D1472" s="22">
        <f>'Data Entry'!D1472</f>
        <v>0</v>
      </c>
      <c r="E1472" s="22">
        <f>'Data Entry'!E1472</f>
        <v>0</v>
      </c>
      <c r="F1472" s="22">
        <f>'Data Entry'!F1472</f>
        <v>0</v>
      </c>
      <c r="G1472" s="22">
        <f>'Data Entry'!G1472</f>
        <v>0</v>
      </c>
      <c r="H1472" s="22">
        <f>'Data Entry'!H1472</f>
        <v>0</v>
      </c>
      <c r="I1472" s="22">
        <f t="shared" si="391"/>
        <v>0</v>
      </c>
      <c r="J1472" s="22">
        <f t="shared" si="392"/>
        <v>0</v>
      </c>
      <c r="K1472" s="22">
        <f t="shared" si="393"/>
        <v>0</v>
      </c>
      <c r="L1472" s="22">
        <f t="shared" si="394"/>
        <v>0</v>
      </c>
      <c r="M1472" s="22">
        <f t="shared" si="395"/>
        <v>0</v>
      </c>
      <c r="N1472" s="22">
        <f t="shared" si="396"/>
        <v>0</v>
      </c>
      <c r="O1472" s="22">
        <f t="shared" si="397"/>
        <v>0</v>
      </c>
      <c r="P1472" s="35">
        <f>'Data Entry'!I1472</f>
        <v>0</v>
      </c>
      <c r="Q1472" s="35">
        <f>'Data Entry'!J1472</f>
        <v>0</v>
      </c>
      <c r="R1472" s="35">
        <f>'Data Entry'!K1472</f>
        <v>0</v>
      </c>
      <c r="S1472" s="35">
        <f>'Data Entry'!L1472</f>
        <v>0</v>
      </c>
      <c r="T1472" s="35">
        <f t="shared" si="398"/>
        <v>0</v>
      </c>
      <c r="U1472" s="35">
        <f t="shared" si="399"/>
        <v>0</v>
      </c>
      <c r="V1472" s="35" t="e">
        <f t="shared" si="400"/>
        <v>#DIV/0!</v>
      </c>
      <c r="W1472" s="35" t="e">
        <f t="shared" si="401"/>
        <v>#DIV/0!</v>
      </c>
      <c r="X1472" s="35">
        <f t="shared" si="402"/>
        <v>0</v>
      </c>
      <c r="Y1472" s="35">
        <f t="shared" si="403"/>
        <v>0</v>
      </c>
      <c r="Z1472" s="35">
        <f t="shared" si="404"/>
        <v>0</v>
      </c>
      <c r="AA1472" s="35">
        <f t="shared" si="405"/>
        <v>0</v>
      </c>
      <c r="AB1472" s="21">
        <f>'Data Entry'!S1472</f>
        <v>0</v>
      </c>
      <c r="AC1472" s="21">
        <f>'Data Entry'!T1472</f>
        <v>0</v>
      </c>
      <c r="AD1472" s="21">
        <f>'Data Entry'!U1472</f>
        <v>0</v>
      </c>
      <c r="AE1472" s="21">
        <f t="shared" si="406"/>
        <v>0</v>
      </c>
      <c r="AF1472" s="13">
        <f>'Data Entry'!V1472</f>
        <v>0</v>
      </c>
      <c r="AG1472" s="13">
        <f t="shared" si="407"/>
        <v>0</v>
      </c>
      <c r="AH1472" s="13">
        <f>'Data Entry'!W1472</f>
        <v>0</v>
      </c>
      <c r="AI1472" s="13">
        <f>'Data Entry'!X1472</f>
        <v>0</v>
      </c>
      <c r="AJ1472" s="13">
        <f>'Data Entry'!Y1472</f>
        <v>0</v>
      </c>
      <c r="AK1472" s="13">
        <f>'Data Entry'!Z1472</f>
        <v>0</v>
      </c>
    </row>
    <row r="1473" spans="1:37">
      <c r="A1473" s="34">
        <f>'Data Entry'!A1473</f>
        <v>0</v>
      </c>
      <c r="B1473" s="34">
        <f>'Data Entry'!B1473</f>
        <v>0</v>
      </c>
      <c r="C1473" s="20">
        <f>IF('Data Entry'!C1473="red",1,IF('Data Entry'!C1473="blue",2,0))</f>
        <v>0</v>
      </c>
      <c r="D1473" s="22">
        <f>'Data Entry'!D1473</f>
        <v>0</v>
      </c>
      <c r="E1473" s="22">
        <f>'Data Entry'!E1473</f>
        <v>0</v>
      </c>
      <c r="F1473" s="22">
        <f>'Data Entry'!F1473</f>
        <v>0</v>
      </c>
      <c r="G1473" s="22">
        <f>'Data Entry'!G1473</f>
        <v>0</v>
      </c>
      <c r="H1473" s="22">
        <f>'Data Entry'!H1473</f>
        <v>0</v>
      </c>
      <c r="I1473" s="22">
        <f t="shared" si="391"/>
        <v>0</v>
      </c>
      <c r="J1473" s="22">
        <f t="shared" si="392"/>
        <v>0</v>
      </c>
      <c r="K1473" s="22">
        <f t="shared" si="393"/>
        <v>0</v>
      </c>
      <c r="L1473" s="22">
        <f t="shared" si="394"/>
        <v>0</v>
      </c>
      <c r="M1473" s="22">
        <f t="shared" si="395"/>
        <v>0</v>
      </c>
      <c r="N1473" s="22">
        <f t="shared" si="396"/>
        <v>0</v>
      </c>
      <c r="O1473" s="22">
        <f t="shared" si="397"/>
        <v>0</v>
      </c>
      <c r="P1473" s="35">
        <f>'Data Entry'!I1473</f>
        <v>0</v>
      </c>
      <c r="Q1473" s="35">
        <f>'Data Entry'!J1473</f>
        <v>0</v>
      </c>
      <c r="R1473" s="35">
        <f>'Data Entry'!K1473</f>
        <v>0</v>
      </c>
      <c r="S1473" s="35">
        <f>'Data Entry'!L1473</f>
        <v>0</v>
      </c>
      <c r="T1473" s="35">
        <f t="shared" si="398"/>
        <v>0</v>
      </c>
      <c r="U1473" s="35">
        <f t="shared" si="399"/>
        <v>0</v>
      </c>
      <c r="V1473" s="35" t="e">
        <f t="shared" si="400"/>
        <v>#DIV/0!</v>
      </c>
      <c r="W1473" s="35" t="e">
        <f t="shared" si="401"/>
        <v>#DIV/0!</v>
      </c>
      <c r="X1473" s="35">
        <f t="shared" si="402"/>
        <v>0</v>
      </c>
      <c r="Y1473" s="35">
        <f t="shared" si="403"/>
        <v>0</v>
      </c>
      <c r="Z1473" s="35">
        <f t="shared" si="404"/>
        <v>0</v>
      </c>
      <c r="AA1473" s="35">
        <f t="shared" si="405"/>
        <v>0</v>
      </c>
      <c r="AB1473" s="21">
        <f>'Data Entry'!S1473</f>
        <v>0</v>
      </c>
      <c r="AC1473" s="21">
        <f>'Data Entry'!T1473</f>
        <v>0</v>
      </c>
      <c r="AD1473" s="21">
        <f>'Data Entry'!U1473</f>
        <v>0</v>
      </c>
      <c r="AE1473" s="21">
        <f t="shared" si="406"/>
        <v>0</v>
      </c>
      <c r="AF1473" s="13">
        <f>'Data Entry'!V1473</f>
        <v>0</v>
      </c>
      <c r="AG1473" s="13">
        <f t="shared" si="407"/>
        <v>0</v>
      </c>
      <c r="AH1473" s="13">
        <f>'Data Entry'!W1473</f>
        <v>0</v>
      </c>
      <c r="AI1473" s="13">
        <f>'Data Entry'!X1473</f>
        <v>0</v>
      </c>
      <c r="AJ1473" s="13">
        <f>'Data Entry'!Y1473</f>
        <v>0</v>
      </c>
      <c r="AK1473" s="13">
        <f>'Data Entry'!Z1473</f>
        <v>0</v>
      </c>
    </row>
    <row r="1474" spans="1:37">
      <c r="A1474" s="34">
        <f>'Data Entry'!A1474</f>
        <v>0</v>
      </c>
      <c r="B1474" s="34">
        <f>'Data Entry'!B1474</f>
        <v>0</v>
      </c>
      <c r="C1474" s="20">
        <f>IF('Data Entry'!C1474="red",1,IF('Data Entry'!C1474="blue",2,0))</f>
        <v>0</v>
      </c>
      <c r="D1474" s="22">
        <f>'Data Entry'!D1474</f>
        <v>0</v>
      </c>
      <c r="E1474" s="22">
        <f>'Data Entry'!E1474</f>
        <v>0</v>
      </c>
      <c r="F1474" s="22">
        <f>'Data Entry'!F1474</f>
        <v>0</v>
      </c>
      <c r="G1474" s="22">
        <f>'Data Entry'!G1474</f>
        <v>0</v>
      </c>
      <c r="H1474" s="22">
        <f>'Data Entry'!H1474</f>
        <v>0</v>
      </c>
      <c r="I1474" s="22">
        <f t="shared" si="391"/>
        <v>0</v>
      </c>
      <c r="J1474" s="22">
        <f t="shared" si="392"/>
        <v>0</v>
      </c>
      <c r="K1474" s="22">
        <f t="shared" si="393"/>
        <v>0</v>
      </c>
      <c r="L1474" s="22">
        <f t="shared" si="394"/>
        <v>0</v>
      </c>
      <c r="M1474" s="22">
        <f t="shared" si="395"/>
        <v>0</v>
      </c>
      <c r="N1474" s="22">
        <f t="shared" si="396"/>
        <v>0</v>
      </c>
      <c r="O1474" s="22">
        <f t="shared" si="397"/>
        <v>0</v>
      </c>
      <c r="P1474" s="35">
        <f>'Data Entry'!I1474</f>
        <v>0</v>
      </c>
      <c r="Q1474" s="35">
        <f>'Data Entry'!J1474</f>
        <v>0</v>
      </c>
      <c r="R1474" s="35">
        <f>'Data Entry'!K1474</f>
        <v>0</v>
      </c>
      <c r="S1474" s="35">
        <f>'Data Entry'!L1474</f>
        <v>0</v>
      </c>
      <c r="T1474" s="35">
        <f t="shared" si="398"/>
        <v>0</v>
      </c>
      <c r="U1474" s="35">
        <f t="shared" si="399"/>
        <v>0</v>
      </c>
      <c r="V1474" s="35" t="e">
        <f t="shared" si="400"/>
        <v>#DIV/0!</v>
      </c>
      <c r="W1474" s="35" t="e">
        <f t="shared" si="401"/>
        <v>#DIV/0!</v>
      </c>
      <c r="X1474" s="35">
        <f t="shared" si="402"/>
        <v>0</v>
      </c>
      <c r="Y1474" s="35">
        <f t="shared" si="403"/>
        <v>0</v>
      </c>
      <c r="Z1474" s="35">
        <f t="shared" si="404"/>
        <v>0</v>
      </c>
      <c r="AA1474" s="35">
        <f t="shared" si="405"/>
        <v>0</v>
      </c>
      <c r="AB1474" s="21">
        <f>'Data Entry'!S1474</f>
        <v>0</v>
      </c>
      <c r="AC1474" s="21">
        <f>'Data Entry'!T1474</f>
        <v>0</v>
      </c>
      <c r="AD1474" s="21">
        <f>'Data Entry'!U1474</f>
        <v>0</v>
      </c>
      <c r="AE1474" s="21">
        <f t="shared" si="406"/>
        <v>0</v>
      </c>
      <c r="AF1474" s="13">
        <f>'Data Entry'!V1474</f>
        <v>0</v>
      </c>
      <c r="AG1474" s="13">
        <f t="shared" si="407"/>
        <v>0</v>
      </c>
      <c r="AH1474" s="13">
        <f>'Data Entry'!W1474</f>
        <v>0</v>
      </c>
      <c r="AI1474" s="13">
        <f>'Data Entry'!X1474</f>
        <v>0</v>
      </c>
      <c r="AJ1474" s="13">
        <f>'Data Entry'!Y1474</f>
        <v>0</v>
      </c>
      <c r="AK1474" s="13">
        <f>'Data Entry'!Z1474</f>
        <v>0</v>
      </c>
    </row>
    <row r="1475" spans="1:37">
      <c r="A1475" s="34">
        <f>'Data Entry'!A1475</f>
        <v>0</v>
      </c>
      <c r="B1475" s="34">
        <f>'Data Entry'!B1475</f>
        <v>0</v>
      </c>
      <c r="C1475" s="20">
        <f>IF('Data Entry'!C1475="red",1,IF('Data Entry'!C1475="blue",2,0))</f>
        <v>0</v>
      </c>
      <c r="D1475" s="22">
        <f>'Data Entry'!D1475</f>
        <v>0</v>
      </c>
      <c r="E1475" s="22">
        <f>'Data Entry'!E1475</f>
        <v>0</v>
      </c>
      <c r="F1475" s="22">
        <f>'Data Entry'!F1475</f>
        <v>0</v>
      </c>
      <c r="G1475" s="22">
        <f>'Data Entry'!G1475</f>
        <v>0</v>
      </c>
      <c r="H1475" s="22">
        <f>'Data Entry'!H1475</f>
        <v>0</v>
      </c>
      <c r="I1475" s="22">
        <f t="shared" si="391"/>
        <v>0</v>
      </c>
      <c r="J1475" s="22">
        <f t="shared" si="392"/>
        <v>0</v>
      </c>
      <c r="K1475" s="22">
        <f t="shared" si="393"/>
        <v>0</v>
      </c>
      <c r="L1475" s="22">
        <f t="shared" si="394"/>
        <v>0</v>
      </c>
      <c r="M1475" s="22">
        <f t="shared" si="395"/>
        <v>0</v>
      </c>
      <c r="N1475" s="22">
        <f t="shared" si="396"/>
        <v>0</v>
      </c>
      <c r="O1475" s="22">
        <f t="shared" si="397"/>
        <v>0</v>
      </c>
      <c r="P1475" s="35">
        <f>'Data Entry'!I1475</f>
        <v>0</v>
      </c>
      <c r="Q1475" s="35">
        <f>'Data Entry'!J1475</f>
        <v>0</v>
      </c>
      <c r="R1475" s="35">
        <f>'Data Entry'!K1475</f>
        <v>0</v>
      </c>
      <c r="S1475" s="35">
        <f>'Data Entry'!L1475</f>
        <v>0</v>
      </c>
      <c r="T1475" s="35">
        <f t="shared" si="398"/>
        <v>0</v>
      </c>
      <c r="U1475" s="35">
        <f t="shared" si="399"/>
        <v>0</v>
      </c>
      <c r="V1475" s="35" t="e">
        <f t="shared" si="400"/>
        <v>#DIV/0!</v>
      </c>
      <c r="W1475" s="35" t="e">
        <f t="shared" si="401"/>
        <v>#DIV/0!</v>
      </c>
      <c r="X1475" s="35">
        <f t="shared" si="402"/>
        <v>0</v>
      </c>
      <c r="Y1475" s="35">
        <f t="shared" si="403"/>
        <v>0</v>
      </c>
      <c r="Z1475" s="35">
        <f t="shared" si="404"/>
        <v>0</v>
      </c>
      <c r="AA1475" s="35">
        <f t="shared" si="405"/>
        <v>0</v>
      </c>
      <c r="AB1475" s="21">
        <f>'Data Entry'!S1475</f>
        <v>0</v>
      </c>
      <c r="AC1475" s="21">
        <f>'Data Entry'!T1475</f>
        <v>0</v>
      </c>
      <c r="AD1475" s="21">
        <f>'Data Entry'!U1475</f>
        <v>0</v>
      </c>
      <c r="AE1475" s="21">
        <f t="shared" si="406"/>
        <v>0</v>
      </c>
      <c r="AF1475" s="13">
        <f>'Data Entry'!V1475</f>
        <v>0</v>
      </c>
      <c r="AG1475" s="13">
        <f t="shared" si="407"/>
        <v>0</v>
      </c>
      <c r="AH1475" s="13">
        <f>'Data Entry'!W1475</f>
        <v>0</v>
      </c>
      <c r="AI1475" s="13">
        <f>'Data Entry'!X1475</f>
        <v>0</v>
      </c>
      <c r="AJ1475" s="13">
        <f>'Data Entry'!Y1475</f>
        <v>0</v>
      </c>
      <c r="AK1475" s="13">
        <f>'Data Entry'!Z1475</f>
        <v>0</v>
      </c>
    </row>
    <row r="1476" spans="1:37">
      <c r="A1476" s="34">
        <f>'Data Entry'!A1476</f>
        <v>0</v>
      </c>
      <c r="B1476" s="34">
        <f>'Data Entry'!B1476</f>
        <v>0</v>
      </c>
      <c r="C1476" s="20">
        <f>IF('Data Entry'!C1476="red",1,IF('Data Entry'!C1476="blue",2,0))</f>
        <v>0</v>
      </c>
      <c r="D1476" s="22">
        <f>'Data Entry'!D1476</f>
        <v>0</v>
      </c>
      <c r="E1476" s="22">
        <f>'Data Entry'!E1476</f>
        <v>0</v>
      </c>
      <c r="F1476" s="22">
        <f>'Data Entry'!F1476</f>
        <v>0</v>
      </c>
      <c r="G1476" s="22">
        <f>'Data Entry'!G1476</f>
        <v>0</v>
      </c>
      <c r="H1476" s="22">
        <f>'Data Entry'!H1476</f>
        <v>0</v>
      </c>
      <c r="I1476" s="22">
        <f t="shared" si="391"/>
        <v>0</v>
      </c>
      <c r="J1476" s="22">
        <f t="shared" si="392"/>
        <v>0</v>
      </c>
      <c r="K1476" s="22">
        <f t="shared" si="393"/>
        <v>0</v>
      </c>
      <c r="L1476" s="22">
        <f t="shared" si="394"/>
        <v>0</v>
      </c>
      <c r="M1476" s="22">
        <f t="shared" si="395"/>
        <v>0</v>
      </c>
      <c r="N1476" s="22">
        <f t="shared" si="396"/>
        <v>0</v>
      </c>
      <c r="O1476" s="22">
        <f t="shared" si="397"/>
        <v>0</v>
      </c>
      <c r="P1476" s="35">
        <f>'Data Entry'!I1476</f>
        <v>0</v>
      </c>
      <c r="Q1476" s="35">
        <f>'Data Entry'!J1476</f>
        <v>0</v>
      </c>
      <c r="R1476" s="35">
        <f>'Data Entry'!K1476</f>
        <v>0</v>
      </c>
      <c r="S1476" s="35">
        <f>'Data Entry'!L1476</f>
        <v>0</v>
      </c>
      <c r="T1476" s="35">
        <f t="shared" si="398"/>
        <v>0</v>
      </c>
      <c r="U1476" s="35">
        <f t="shared" si="399"/>
        <v>0</v>
      </c>
      <c r="V1476" s="35" t="e">
        <f t="shared" si="400"/>
        <v>#DIV/0!</v>
      </c>
      <c r="W1476" s="35" t="e">
        <f t="shared" si="401"/>
        <v>#DIV/0!</v>
      </c>
      <c r="X1476" s="35">
        <f t="shared" si="402"/>
        <v>0</v>
      </c>
      <c r="Y1476" s="35">
        <f t="shared" si="403"/>
        <v>0</v>
      </c>
      <c r="Z1476" s="35">
        <f t="shared" si="404"/>
        <v>0</v>
      </c>
      <c r="AA1476" s="35">
        <f t="shared" si="405"/>
        <v>0</v>
      </c>
      <c r="AB1476" s="21">
        <f>'Data Entry'!S1476</f>
        <v>0</v>
      </c>
      <c r="AC1476" s="21">
        <f>'Data Entry'!T1476</f>
        <v>0</v>
      </c>
      <c r="AD1476" s="21">
        <f>'Data Entry'!U1476</f>
        <v>0</v>
      </c>
      <c r="AE1476" s="21">
        <f t="shared" si="406"/>
        <v>0</v>
      </c>
      <c r="AF1476" s="13">
        <f>'Data Entry'!V1476</f>
        <v>0</v>
      </c>
      <c r="AG1476" s="13">
        <f t="shared" si="407"/>
        <v>0</v>
      </c>
      <c r="AH1476" s="13">
        <f>'Data Entry'!W1476</f>
        <v>0</v>
      </c>
      <c r="AI1476" s="13">
        <f>'Data Entry'!X1476</f>
        <v>0</v>
      </c>
      <c r="AJ1476" s="13">
        <f>'Data Entry'!Y1476</f>
        <v>0</v>
      </c>
      <c r="AK1476" s="13">
        <f>'Data Entry'!Z1476</f>
        <v>0</v>
      </c>
    </row>
    <row r="1477" spans="1:37">
      <c r="A1477" s="34">
        <f>'Data Entry'!A1477</f>
        <v>0</v>
      </c>
      <c r="B1477" s="34">
        <f>'Data Entry'!B1477</f>
        <v>0</v>
      </c>
      <c r="C1477" s="20">
        <f>IF('Data Entry'!C1477="red",1,IF('Data Entry'!C1477="blue",2,0))</f>
        <v>0</v>
      </c>
      <c r="D1477" s="22">
        <f>'Data Entry'!D1477</f>
        <v>0</v>
      </c>
      <c r="E1477" s="22">
        <f>'Data Entry'!E1477</f>
        <v>0</v>
      </c>
      <c r="F1477" s="22">
        <f>'Data Entry'!F1477</f>
        <v>0</v>
      </c>
      <c r="G1477" s="22">
        <f>'Data Entry'!G1477</f>
        <v>0</v>
      </c>
      <c r="H1477" s="22">
        <f>'Data Entry'!H1477</f>
        <v>0</v>
      </c>
      <c r="I1477" s="22">
        <f t="shared" si="391"/>
        <v>0</v>
      </c>
      <c r="J1477" s="22">
        <f t="shared" si="392"/>
        <v>0</v>
      </c>
      <c r="K1477" s="22">
        <f t="shared" si="393"/>
        <v>0</v>
      </c>
      <c r="L1477" s="22">
        <f t="shared" si="394"/>
        <v>0</v>
      </c>
      <c r="M1477" s="22">
        <f t="shared" si="395"/>
        <v>0</v>
      </c>
      <c r="N1477" s="22">
        <f t="shared" si="396"/>
        <v>0</v>
      </c>
      <c r="O1477" s="22">
        <f t="shared" si="397"/>
        <v>0</v>
      </c>
      <c r="P1477" s="35">
        <f>'Data Entry'!I1477</f>
        <v>0</v>
      </c>
      <c r="Q1477" s="35">
        <f>'Data Entry'!J1477</f>
        <v>0</v>
      </c>
      <c r="R1477" s="35">
        <f>'Data Entry'!K1477</f>
        <v>0</v>
      </c>
      <c r="S1477" s="35">
        <f>'Data Entry'!L1477</f>
        <v>0</v>
      </c>
      <c r="T1477" s="35">
        <f t="shared" si="398"/>
        <v>0</v>
      </c>
      <c r="U1477" s="35">
        <f t="shared" si="399"/>
        <v>0</v>
      </c>
      <c r="V1477" s="35" t="e">
        <f t="shared" si="400"/>
        <v>#DIV/0!</v>
      </c>
      <c r="W1477" s="35" t="e">
        <f t="shared" si="401"/>
        <v>#DIV/0!</v>
      </c>
      <c r="X1477" s="35">
        <f t="shared" si="402"/>
        <v>0</v>
      </c>
      <c r="Y1477" s="35">
        <f t="shared" si="403"/>
        <v>0</v>
      </c>
      <c r="Z1477" s="35">
        <f t="shared" si="404"/>
        <v>0</v>
      </c>
      <c r="AA1477" s="35">
        <f t="shared" si="405"/>
        <v>0</v>
      </c>
      <c r="AB1477" s="21">
        <f>'Data Entry'!S1477</f>
        <v>0</v>
      </c>
      <c r="AC1477" s="21">
        <f>'Data Entry'!T1477</f>
        <v>0</v>
      </c>
      <c r="AD1477" s="21">
        <f>'Data Entry'!U1477</f>
        <v>0</v>
      </c>
      <c r="AE1477" s="21">
        <f t="shared" si="406"/>
        <v>0</v>
      </c>
      <c r="AF1477" s="13">
        <f>'Data Entry'!V1477</f>
        <v>0</v>
      </c>
      <c r="AG1477" s="13">
        <f t="shared" si="407"/>
        <v>0</v>
      </c>
      <c r="AH1477" s="13">
        <f>'Data Entry'!W1477</f>
        <v>0</v>
      </c>
      <c r="AI1477" s="13">
        <f>'Data Entry'!X1477</f>
        <v>0</v>
      </c>
      <c r="AJ1477" s="13">
        <f>'Data Entry'!Y1477</f>
        <v>0</v>
      </c>
      <c r="AK1477" s="13">
        <f>'Data Entry'!Z1477</f>
        <v>0</v>
      </c>
    </row>
    <row r="1478" spans="1:37">
      <c r="A1478" s="34">
        <f>'Data Entry'!A1478</f>
        <v>0</v>
      </c>
      <c r="B1478" s="34">
        <f>'Data Entry'!B1478</f>
        <v>0</v>
      </c>
      <c r="C1478" s="20">
        <f>IF('Data Entry'!C1478="red",1,IF('Data Entry'!C1478="blue",2,0))</f>
        <v>0</v>
      </c>
      <c r="D1478" s="22">
        <f>'Data Entry'!D1478</f>
        <v>0</v>
      </c>
      <c r="E1478" s="22">
        <f>'Data Entry'!E1478</f>
        <v>0</v>
      </c>
      <c r="F1478" s="22">
        <f>'Data Entry'!F1478</f>
        <v>0</v>
      </c>
      <c r="G1478" s="22">
        <f>'Data Entry'!G1478</f>
        <v>0</v>
      </c>
      <c r="H1478" s="22">
        <f>'Data Entry'!H1478</f>
        <v>0</v>
      </c>
      <c r="I1478" s="22">
        <f t="shared" si="391"/>
        <v>0</v>
      </c>
      <c r="J1478" s="22">
        <f t="shared" si="392"/>
        <v>0</v>
      </c>
      <c r="K1478" s="22">
        <f t="shared" si="393"/>
        <v>0</v>
      </c>
      <c r="L1478" s="22">
        <f t="shared" si="394"/>
        <v>0</v>
      </c>
      <c r="M1478" s="22">
        <f t="shared" si="395"/>
        <v>0</v>
      </c>
      <c r="N1478" s="22">
        <f t="shared" si="396"/>
        <v>0</v>
      </c>
      <c r="O1478" s="22">
        <f t="shared" si="397"/>
        <v>0</v>
      </c>
      <c r="P1478" s="35">
        <f>'Data Entry'!I1478</f>
        <v>0</v>
      </c>
      <c r="Q1478" s="35">
        <f>'Data Entry'!J1478</f>
        <v>0</v>
      </c>
      <c r="R1478" s="35">
        <f>'Data Entry'!K1478</f>
        <v>0</v>
      </c>
      <c r="S1478" s="35">
        <f>'Data Entry'!L1478</f>
        <v>0</v>
      </c>
      <c r="T1478" s="35">
        <f t="shared" si="398"/>
        <v>0</v>
      </c>
      <c r="U1478" s="35">
        <f t="shared" si="399"/>
        <v>0</v>
      </c>
      <c r="V1478" s="35" t="e">
        <f t="shared" si="400"/>
        <v>#DIV/0!</v>
      </c>
      <c r="W1478" s="35" t="e">
        <f t="shared" si="401"/>
        <v>#DIV/0!</v>
      </c>
      <c r="X1478" s="35">
        <f t="shared" si="402"/>
        <v>0</v>
      </c>
      <c r="Y1478" s="35">
        <f t="shared" si="403"/>
        <v>0</v>
      </c>
      <c r="Z1478" s="35">
        <f t="shared" si="404"/>
        <v>0</v>
      </c>
      <c r="AA1478" s="35">
        <f t="shared" si="405"/>
        <v>0</v>
      </c>
      <c r="AB1478" s="21">
        <f>'Data Entry'!S1478</f>
        <v>0</v>
      </c>
      <c r="AC1478" s="21">
        <f>'Data Entry'!T1478</f>
        <v>0</v>
      </c>
      <c r="AD1478" s="21">
        <f>'Data Entry'!U1478</f>
        <v>0</v>
      </c>
      <c r="AE1478" s="21">
        <f t="shared" si="406"/>
        <v>0</v>
      </c>
      <c r="AF1478" s="13">
        <f>'Data Entry'!V1478</f>
        <v>0</v>
      </c>
      <c r="AG1478" s="13">
        <f t="shared" si="407"/>
        <v>0</v>
      </c>
      <c r="AH1478" s="13">
        <f>'Data Entry'!W1478</f>
        <v>0</v>
      </c>
      <c r="AI1478" s="13">
        <f>'Data Entry'!X1478</f>
        <v>0</v>
      </c>
      <c r="AJ1478" s="13">
        <f>'Data Entry'!Y1478</f>
        <v>0</v>
      </c>
      <c r="AK1478" s="13">
        <f>'Data Entry'!Z1478</f>
        <v>0</v>
      </c>
    </row>
    <row r="1479" spans="1:37">
      <c r="A1479" s="34">
        <f>'Data Entry'!A1479</f>
        <v>0</v>
      </c>
      <c r="B1479" s="34">
        <f>'Data Entry'!B1479</f>
        <v>0</v>
      </c>
      <c r="C1479" s="20">
        <f>IF('Data Entry'!C1479="red",1,IF('Data Entry'!C1479="blue",2,0))</f>
        <v>0</v>
      </c>
      <c r="D1479" s="22">
        <f>'Data Entry'!D1479</f>
        <v>0</v>
      </c>
      <c r="E1479" s="22">
        <f>'Data Entry'!E1479</f>
        <v>0</v>
      </c>
      <c r="F1479" s="22">
        <f>'Data Entry'!F1479</f>
        <v>0</v>
      </c>
      <c r="G1479" s="22">
        <f>'Data Entry'!G1479</f>
        <v>0</v>
      </c>
      <c r="H1479" s="22">
        <f>'Data Entry'!H1479</f>
        <v>0</v>
      </c>
      <c r="I1479" s="22">
        <f t="shared" si="391"/>
        <v>0</v>
      </c>
      <c r="J1479" s="22">
        <f t="shared" si="392"/>
        <v>0</v>
      </c>
      <c r="K1479" s="22">
        <f t="shared" si="393"/>
        <v>0</v>
      </c>
      <c r="L1479" s="22">
        <f t="shared" si="394"/>
        <v>0</v>
      </c>
      <c r="M1479" s="22">
        <f t="shared" si="395"/>
        <v>0</v>
      </c>
      <c r="N1479" s="22">
        <f t="shared" si="396"/>
        <v>0</v>
      </c>
      <c r="O1479" s="22">
        <f t="shared" si="397"/>
        <v>0</v>
      </c>
      <c r="P1479" s="35">
        <f>'Data Entry'!I1479</f>
        <v>0</v>
      </c>
      <c r="Q1479" s="35">
        <f>'Data Entry'!J1479</f>
        <v>0</v>
      </c>
      <c r="R1479" s="35">
        <f>'Data Entry'!K1479</f>
        <v>0</v>
      </c>
      <c r="S1479" s="35">
        <f>'Data Entry'!L1479</f>
        <v>0</v>
      </c>
      <c r="T1479" s="35">
        <f t="shared" si="398"/>
        <v>0</v>
      </c>
      <c r="U1479" s="35">
        <f t="shared" si="399"/>
        <v>0</v>
      </c>
      <c r="V1479" s="35" t="e">
        <f t="shared" si="400"/>
        <v>#DIV/0!</v>
      </c>
      <c r="W1479" s="35" t="e">
        <f t="shared" si="401"/>
        <v>#DIV/0!</v>
      </c>
      <c r="X1479" s="35">
        <f t="shared" si="402"/>
        <v>0</v>
      </c>
      <c r="Y1479" s="35">
        <f t="shared" si="403"/>
        <v>0</v>
      </c>
      <c r="Z1479" s="35">
        <f t="shared" si="404"/>
        <v>0</v>
      </c>
      <c r="AA1479" s="35">
        <f t="shared" si="405"/>
        <v>0</v>
      </c>
      <c r="AB1479" s="21">
        <f>'Data Entry'!S1479</f>
        <v>0</v>
      </c>
      <c r="AC1479" s="21">
        <f>'Data Entry'!T1479</f>
        <v>0</v>
      </c>
      <c r="AD1479" s="21">
        <f>'Data Entry'!U1479</f>
        <v>0</v>
      </c>
      <c r="AE1479" s="21">
        <f t="shared" si="406"/>
        <v>0</v>
      </c>
      <c r="AF1479" s="13">
        <f>'Data Entry'!V1479</f>
        <v>0</v>
      </c>
      <c r="AG1479" s="13">
        <f t="shared" si="407"/>
        <v>0</v>
      </c>
      <c r="AH1479" s="13">
        <f>'Data Entry'!W1479</f>
        <v>0</v>
      </c>
      <c r="AI1479" s="13">
        <f>'Data Entry'!X1479</f>
        <v>0</v>
      </c>
      <c r="AJ1479" s="13">
        <f>'Data Entry'!Y1479</f>
        <v>0</v>
      </c>
      <c r="AK1479" s="13">
        <f>'Data Entry'!Z1479</f>
        <v>0</v>
      </c>
    </row>
    <row r="1480" spans="1:37">
      <c r="A1480" s="34">
        <f>'Data Entry'!A1480</f>
        <v>0</v>
      </c>
      <c r="B1480" s="34">
        <f>'Data Entry'!B1480</f>
        <v>0</v>
      </c>
      <c r="C1480" s="20">
        <f>IF('Data Entry'!C1480="red",1,IF('Data Entry'!C1480="blue",2,0))</f>
        <v>0</v>
      </c>
      <c r="D1480" s="22">
        <f>'Data Entry'!D1480</f>
        <v>0</v>
      </c>
      <c r="E1480" s="22">
        <f>'Data Entry'!E1480</f>
        <v>0</v>
      </c>
      <c r="F1480" s="22">
        <f>'Data Entry'!F1480</f>
        <v>0</v>
      </c>
      <c r="G1480" s="22">
        <f>'Data Entry'!G1480</f>
        <v>0</v>
      </c>
      <c r="H1480" s="22">
        <f>'Data Entry'!H1480</f>
        <v>0</v>
      </c>
      <c r="I1480" s="22">
        <f t="shared" si="391"/>
        <v>0</v>
      </c>
      <c r="J1480" s="22">
        <f t="shared" si="392"/>
        <v>0</v>
      </c>
      <c r="K1480" s="22">
        <f t="shared" si="393"/>
        <v>0</v>
      </c>
      <c r="L1480" s="22">
        <f t="shared" si="394"/>
        <v>0</v>
      </c>
      <c r="M1480" s="22">
        <f t="shared" si="395"/>
        <v>0</v>
      </c>
      <c r="N1480" s="22">
        <f t="shared" si="396"/>
        <v>0</v>
      </c>
      <c r="O1480" s="22">
        <f t="shared" si="397"/>
        <v>0</v>
      </c>
      <c r="P1480" s="35">
        <f>'Data Entry'!I1480</f>
        <v>0</v>
      </c>
      <c r="Q1480" s="35">
        <f>'Data Entry'!J1480</f>
        <v>0</v>
      </c>
      <c r="R1480" s="35">
        <f>'Data Entry'!K1480</f>
        <v>0</v>
      </c>
      <c r="S1480" s="35">
        <f>'Data Entry'!L1480</f>
        <v>0</v>
      </c>
      <c r="T1480" s="35">
        <f t="shared" si="398"/>
        <v>0</v>
      </c>
      <c r="U1480" s="35">
        <f t="shared" si="399"/>
        <v>0</v>
      </c>
      <c r="V1480" s="35" t="e">
        <f t="shared" si="400"/>
        <v>#DIV/0!</v>
      </c>
      <c r="W1480" s="35" t="e">
        <f t="shared" si="401"/>
        <v>#DIV/0!</v>
      </c>
      <c r="X1480" s="35">
        <f t="shared" si="402"/>
        <v>0</v>
      </c>
      <c r="Y1480" s="35">
        <f t="shared" si="403"/>
        <v>0</v>
      </c>
      <c r="Z1480" s="35">
        <f t="shared" si="404"/>
        <v>0</v>
      </c>
      <c r="AA1480" s="35">
        <f t="shared" si="405"/>
        <v>0</v>
      </c>
      <c r="AB1480" s="21">
        <f>'Data Entry'!S1480</f>
        <v>0</v>
      </c>
      <c r="AC1480" s="21">
        <f>'Data Entry'!T1480</f>
        <v>0</v>
      </c>
      <c r="AD1480" s="21">
        <f>'Data Entry'!U1480</f>
        <v>0</v>
      </c>
      <c r="AE1480" s="21">
        <f t="shared" si="406"/>
        <v>0</v>
      </c>
      <c r="AF1480" s="13">
        <f>'Data Entry'!V1480</f>
        <v>0</v>
      </c>
      <c r="AG1480" s="13">
        <f t="shared" si="407"/>
        <v>0</v>
      </c>
      <c r="AH1480" s="13">
        <f>'Data Entry'!W1480</f>
        <v>0</v>
      </c>
      <c r="AI1480" s="13">
        <f>'Data Entry'!X1480</f>
        <v>0</v>
      </c>
      <c r="AJ1480" s="13">
        <f>'Data Entry'!Y1480</f>
        <v>0</v>
      </c>
      <c r="AK1480" s="13">
        <f>'Data Entry'!Z1480</f>
        <v>0</v>
      </c>
    </row>
    <row r="1481" spans="1:37">
      <c r="A1481" s="34">
        <f>'Data Entry'!A1481</f>
        <v>0</v>
      </c>
      <c r="B1481" s="34">
        <f>'Data Entry'!B1481</f>
        <v>0</v>
      </c>
      <c r="C1481" s="20">
        <f>IF('Data Entry'!C1481="red",1,IF('Data Entry'!C1481="blue",2,0))</f>
        <v>0</v>
      </c>
      <c r="D1481" s="22">
        <f>'Data Entry'!D1481</f>
        <v>0</v>
      </c>
      <c r="E1481" s="22">
        <f>'Data Entry'!E1481</f>
        <v>0</v>
      </c>
      <c r="F1481" s="22">
        <f>'Data Entry'!F1481</f>
        <v>0</v>
      </c>
      <c r="G1481" s="22">
        <f>'Data Entry'!G1481</f>
        <v>0</v>
      </c>
      <c r="H1481" s="22">
        <f>'Data Entry'!H1481</f>
        <v>0</v>
      </c>
      <c r="I1481" s="22">
        <f t="shared" si="391"/>
        <v>0</v>
      </c>
      <c r="J1481" s="22">
        <f t="shared" si="392"/>
        <v>0</v>
      </c>
      <c r="K1481" s="22">
        <f t="shared" si="393"/>
        <v>0</v>
      </c>
      <c r="L1481" s="22">
        <f t="shared" si="394"/>
        <v>0</v>
      </c>
      <c r="M1481" s="22">
        <f t="shared" si="395"/>
        <v>0</v>
      </c>
      <c r="N1481" s="22">
        <f t="shared" si="396"/>
        <v>0</v>
      </c>
      <c r="O1481" s="22">
        <f t="shared" si="397"/>
        <v>0</v>
      </c>
      <c r="P1481" s="35">
        <f>'Data Entry'!I1481</f>
        <v>0</v>
      </c>
      <c r="Q1481" s="35">
        <f>'Data Entry'!J1481</f>
        <v>0</v>
      </c>
      <c r="R1481" s="35">
        <f>'Data Entry'!K1481</f>
        <v>0</v>
      </c>
      <c r="S1481" s="35">
        <f>'Data Entry'!L1481</f>
        <v>0</v>
      </c>
      <c r="T1481" s="35">
        <f t="shared" si="398"/>
        <v>0</v>
      </c>
      <c r="U1481" s="35">
        <f t="shared" si="399"/>
        <v>0</v>
      </c>
      <c r="V1481" s="35" t="e">
        <f t="shared" si="400"/>
        <v>#DIV/0!</v>
      </c>
      <c r="W1481" s="35" t="e">
        <f t="shared" si="401"/>
        <v>#DIV/0!</v>
      </c>
      <c r="X1481" s="35">
        <f t="shared" si="402"/>
        <v>0</v>
      </c>
      <c r="Y1481" s="35">
        <f t="shared" si="403"/>
        <v>0</v>
      </c>
      <c r="Z1481" s="35">
        <f t="shared" si="404"/>
        <v>0</v>
      </c>
      <c r="AA1481" s="35">
        <f t="shared" si="405"/>
        <v>0</v>
      </c>
      <c r="AB1481" s="21">
        <f>'Data Entry'!S1481</f>
        <v>0</v>
      </c>
      <c r="AC1481" s="21">
        <f>'Data Entry'!T1481</f>
        <v>0</v>
      </c>
      <c r="AD1481" s="21">
        <f>'Data Entry'!U1481</f>
        <v>0</v>
      </c>
      <c r="AE1481" s="21">
        <f t="shared" si="406"/>
        <v>0</v>
      </c>
      <c r="AF1481" s="13">
        <f>'Data Entry'!V1481</f>
        <v>0</v>
      </c>
      <c r="AG1481" s="13">
        <f t="shared" si="407"/>
        <v>0</v>
      </c>
      <c r="AH1481" s="13">
        <f>'Data Entry'!W1481</f>
        <v>0</v>
      </c>
      <c r="AI1481" s="13">
        <f>'Data Entry'!X1481</f>
        <v>0</v>
      </c>
      <c r="AJ1481" s="13">
        <f>'Data Entry'!Y1481</f>
        <v>0</v>
      </c>
      <c r="AK1481" s="13">
        <f>'Data Entry'!Z1481</f>
        <v>0</v>
      </c>
    </row>
    <row r="1482" spans="1:37">
      <c r="A1482" s="34">
        <f>'Data Entry'!A1482</f>
        <v>0</v>
      </c>
      <c r="B1482" s="34">
        <f>'Data Entry'!B1482</f>
        <v>0</v>
      </c>
      <c r="C1482" s="20">
        <f>IF('Data Entry'!C1482="red",1,IF('Data Entry'!C1482="blue",2,0))</f>
        <v>0</v>
      </c>
      <c r="D1482" s="22">
        <f>'Data Entry'!D1482</f>
        <v>0</v>
      </c>
      <c r="E1482" s="22">
        <f>'Data Entry'!E1482</f>
        <v>0</v>
      </c>
      <c r="F1482" s="22">
        <f>'Data Entry'!F1482</f>
        <v>0</v>
      </c>
      <c r="G1482" s="22">
        <f>'Data Entry'!G1482</f>
        <v>0</v>
      </c>
      <c r="H1482" s="22">
        <f>'Data Entry'!H1482</f>
        <v>0</v>
      </c>
      <c r="I1482" s="22">
        <f t="shared" si="391"/>
        <v>0</v>
      </c>
      <c r="J1482" s="22">
        <f t="shared" si="392"/>
        <v>0</v>
      </c>
      <c r="K1482" s="22">
        <f t="shared" si="393"/>
        <v>0</v>
      </c>
      <c r="L1482" s="22">
        <f t="shared" si="394"/>
        <v>0</v>
      </c>
      <c r="M1482" s="22">
        <f t="shared" si="395"/>
        <v>0</v>
      </c>
      <c r="N1482" s="22">
        <f t="shared" si="396"/>
        <v>0</v>
      </c>
      <c r="O1482" s="22">
        <f t="shared" si="397"/>
        <v>0</v>
      </c>
      <c r="P1482" s="35">
        <f>'Data Entry'!I1482</f>
        <v>0</v>
      </c>
      <c r="Q1482" s="35">
        <f>'Data Entry'!J1482</f>
        <v>0</v>
      </c>
      <c r="R1482" s="35">
        <f>'Data Entry'!K1482</f>
        <v>0</v>
      </c>
      <c r="S1482" s="35">
        <f>'Data Entry'!L1482</f>
        <v>0</v>
      </c>
      <c r="T1482" s="35">
        <f t="shared" si="398"/>
        <v>0</v>
      </c>
      <c r="U1482" s="35">
        <f t="shared" si="399"/>
        <v>0</v>
      </c>
      <c r="V1482" s="35" t="e">
        <f t="shared" si="400"/>
        <v>#DIV/0!</v>
      </c>
      <c r="W1482" s="35" t="e">
        <f t="shared" si="401"/>
        <v>#DIV/0!</v>
      </c>
      <c r="X1482" s="35">
        <f t="shared" si="402"/>
        <v>0</v>
      </c>
      <c r="Y1482" s="35">
        <f t="shared" si="403"/>
        <v>0</v>
      </c>
      <c r="Z1482" s="35">
        <f t="shared" si="404"/>
        <v>0</v>
      </c>
      <c r="AA1482" s="35">
        <f t="shared" si="405"/>
        <v>0</v>
      </c>
      <c r="AB1482" s="21">
        <f>'Data Entry'!S1482</f>
        <v>0</v>
      </c>
      <c r="AC1482" s="21">
        <f>'Data Entry'!T1482</f>
        <v>0</v>
      </c>
      <c r="AD1482" s="21">
        <f>'Data Entry'!U1482</f>
        <v>0</v>
      </c>
      <c r="AE1482" s="21">
        <f t="shared" si="406"/>
        <v>0</v>
      </c>
      <c r="AF1482" s="13">
        <f>'Data Entry'!V1482</f>
        <v>0</v>
      </c>
      <c r="AG1482" s="13">
        <f t="shared" si="407"/>
        <v>0</v>
      </c>
      <c r="AH1482" s="13">
        <f>'Data Entry'!W1482</f>
        <v>0</v>
      </c>
      <c r="AI1482" s="13">
        <f>'Data Entry'!X1482</f>
        <v>0</v>
      </c>
      <c r="AJ1482" s="13">
        <f>'Data Entry'!Y1482</f>
        <v>0</v>
      </c>
      <c r="AK1482" s="13">
        <f>'Data Entry'!Z1482</f>
        <v>0</v>
      </c>
    </row>
    <row r="1483" spans="1:37">
      <c r="A1483" s="34">
        <f>'Data Entry'!A1483</f>
        <v>0</v>
      </c>
      <c r="B1483" s="34">
        <f>'Data Entry'!B1483</f>
        <v>0</v>
      </c>
      <c r="C1483" s="20">
        <f>IF('Data Entry'!C1483="red",1,IF('Data Entry'!C1483="blue",2,0))</f>
        <v>0</v>
      </c>
      <c r="D1483" s="22">
        <f>'Data Entry'!D1483</f>
        <v>0</v>
      </c>
      <c r="E1483" s="22">
        <f>'Data Entry'!E1483</f>
        <v>0</v>
      </c>
      <c r="F1483" s="22">
        <f>'Data Entry'!F1483</f>
        <v>0</v>
      </c>
      <c r="G1483" s="22">
        <f>'Data Entry'!G1483</f>
        <v>0</v>
      </c>
      <c r="H1483" s="22">
        <f>'Data Entry'!H1483</f>
        <v>0</v>
      </c>
      <c r="I1483" s="22">
        <f t="shared" si="391"/>
        <v>0</v>
      </c>
      <c r="J1483" s="22">
        <f t="shared" si="392"/>
        <v>0</v>
      </c>
      <c r="K1483" s="22">
        <f t="shared" si="393"/>
        <v>0</v>
      </c>
      <c r="L1483" s="22">
        <f t="shared" si="394"/>
        <v>0</v>
      </c>
      <c r="M1483" s="22">
        <f t="shared" si="395"/>
        <v>0</v>
      </c>
      <c r="N1483" s="22">
        <f t="shared" si="396"/>
        <v>0</v>
      </c>
      <c r="O1483" s="22">
        <f t="shared" si="397"/>
        <v>0</v>
      </c>
      <c r="P1483" s="35">
        <f>'Data Entry'!I1483</f>
        <v>0</v>
      </c>
      <c r="Q1483" s="35">
        <f>'Data Entry'!J1483</f>
        <v>0</v>
      </c>
      <c r="R1483" s="35">
        <f>'Data Entry'!K1483</f>
        <v>0</v>
      </c>
      <c r="S1483" s="35">
        <f>'Data Entry'!L1483</f>
        <v>0</v>
      </c>
      <c r="T1483" s="35">
        <f t="shared" si="398"/>
        <v>0</v>
      </c>
      <c r="U1483" s="35">
        <f t="shared" si="399"/>
        <v>0</v>
      </c>
      <c r="V1483" s="35" t="e">
        <f t="shared" si="400"/>
        <v>#DIV/0!</v>
      </c>
      <c r="W1483" s="35" t="e">
        <f t="shared" si="401"/>
        <v>#DIV/0!</v>
      </c>
      <c r="X1483" s="35">
        <f t="shared" si="402"/>
        <v>0</v>
      </c>
      <c r="Y1483" s="35">
        <f t="shared" si="403"/>
        <v>0</v>
      </c>
      <c r="Z1483" s="35">
        <f t="shared" si="404"/>
        <v>0</v>
      </c>
      <c r="AA1483" s="35">
        <f t="shared" si="405"/>
        <v>0</v>
      </c>
      <c r="AB1483" s="21">
        <f>'Data Entry'!S1483</f>
        <v>0</v>
      </c>
      <c r="AC1483" s="21">
        <f>'Data Entry'!T1483</f>
        <v>0</v>
      </c>
      <c r="AD1483" s="21">
        <f>'Data Entry'!U1483</f>
        <v>0</v>
      </c>
      <c r="AE1483" s="21">
        <f t="shared" si="406"/>
        <v>0</v>
      </c>
      <c r="AF1483" s="13">
        <f>'Data Entry'!V1483</f>
        <v>0</v>
      </c>
      <c r="AG1483" s="13">
        <f t="shared" si="407"/>
        <v>0</v>
      </c>
      <c r="AH1483" s="13">
        <f>'Data Entry'!W1483</f>
        <v>0</v>
      </c>
      <c r="AI1483" s="13">
        <f>'Data Entry'!X1483</f>
        <v>0</v>
      </c>
      <c r="AJ1483" s="13">
        <f>'Data Entry'!Y1483</f>
        <v>0</v>
      </c>
      <c r="AK1483" s="13">
        <f>'Data Entry'!Z1483</f>
        <v>0</v>
      </c>
    </row>
    <row r="1484" spans="1:37">
      <c r="A1484" s="34">
        <f>'Data Entry'!A1484</f>
        <v>0</v>
      </c>
      <c r="B1484" s="34">
        <f>'Data Entry'!B1484</f>
        <v>0</v>
      </c>
      <c r="C1484" s="20">
        <f>IF('Data Entry'!C1484="red",1,IF('Data Entry'!C1484="blue",2,0))</f>
        <v>0</v>
      </c>
      <c r="D1484" s="22">
        <f>'Data Entry'!D1484</f>
        <v>0</v>
      </c>
      <c r="E1484" s="22">
        <f>'Data Entry'!E1484</f>
        <v>0</v>
      </c>
      <c r="F1484" s="22">
        <f>'Data Entry'!F1484</f>
        <v>0</v>
      </c>
      <c r="G1484" s="22">
        <f>'Data Entry'!G1484</f>
        <v>0</v>
      </c>
      <c r="H1484" s="22">
        <f>'Data Entry'!H1484</f>
        <v>0</v>
      </c>
      <c r="I1484" s="22">
        <f t="shared" si="391"/>
        <v>0</v>
      </c>
      <c r="J1484" s="22">
        <f t="shared" si="392"/>
        <v>0</v>
      </c>
      <c r="K1484" s="22">
        <f t="shared" si="393"/>
        <v>0</v>
      </c>
      <c r="L1484" s="22">
        <f t="shared" si="394"/>
        <v>0</v>
      </c>
      <c r="M1484" s="22">
        <f t="shared" si="395"/>
        <v>0</v>
      </c>
      <c r="N1484" s="22">
        <f t="shared" si="396"/>
        <v>0</v>
      </c>
      <c r="O1484" s="22">
        <f t="shared" si="397"/>
        <v>0</v>
      </c>
      <c r="P1484" s="35">
        <f>'Data Entry'!I1484</f>
        <v>0</v>
      </c>
      <c r="Q1484" s="35">
        <f>'Data Entry'!J1484</f>
        <v>0</v>
      </c>
      <c r="R1484" s="35">
        <f>'Data Entry'!K1484</f>
        <v>0</v>
      </c>
      <c r="S1484" s="35">
        <f>'Data Entry'!L1484</f>
        <v>0</v>
      </c>
      <c r="T1484" s="35">
        <f t="shared" si="398"/>
        <v>0</v>
      </c>
      <c r="U1484" s="35">
        <f t="shared" si="399"/>
        <v>0</v>
      </c>
      <c r="V1484" s="35" t="e">
        <f t="shared" si="400"/>
        <v>#DIV/0!</v>
      </c>
      <c r="W1484" s="35" t="e">
        <f t="shared" si="401"/>
        <v>#DIV/0!</v>
      </c>
      <c r="X1484" s="35">
        <f t="shared" si="402"/>
        <v>0</v>
      </c>
      <c r="Y1484" s="35">
        <f t="shared" si="403"/>
        <v>0</v>
      </c>
      <c r="Z1484" s="35">
        <f t="shared" si="404"/>
        <v>0</v>
      </c>
      <c r="AA1484" s="35">
        <f t="shared" si="405"/>
        <v>0</v>
      </c>
      <c r="AB1484" s="21">
        <f>'Data Entry'!S1484</f>
        <v>0</v>
      </c>
      <c r="AC1484" s="21">
        <f>'Data Entry'!T1484</f>
        <v>0</v>
      </c>
      <c r="AD1484" s="21">
        <f>'Data Entry'!U1484</f>
        <v>0</v>
      </c>
      <c r="AE1484" s="21">
        <f t="shared" si="406"/>
        <v>0</v>
      </c>
      <c r="AF1484" s="13">
        <f>'Data Entry'!V1484</f>
        <v>0</v>
      </c>
      <c r="AG1484" s="13">
        <f t="shared" si="407"/>
        <v>0</v>
      </c>
      <c r="AH1484" s="13">
        <f>'Data Entry'!W1484</f>
        <v>0</v>
      </c>
      <c r="AI1484" s="13">
        <f>'Data Entry'!X1484</f>
        <v>0</v>
      </c>
      <c r="AJ1484" s="13">
        <f>'Data Entry'!Y1484</f>
        <v>0</v>
      </c>
      <c r="AK1484" s="13">
        <f>'Data Entry'!Z1484</f>
        <v>0</v>
      </c>
    </row>
    <row r="1485" spans="1:37">
      <c r="A1485" s="34">
        <f>'Data Entry'!A1485</f>
        <v>0</v>
      </c>
      <c r="B1485" s="34">
        <f>'Data Entry'!B1485</f>
        <v>0</v>
      </c>
      <c r="C1485" s="20">
        <f>IF('Data Entry'!C1485="red",1,IF('Data Entry'!C1485="blue",2,0))</f>
        <v>0</v>
      </c>
      <c r="D1485" s="22">
        <f>'Data Entry'!D1485</f>
        <v>0</v>
      </c>
      <c r="E1485" s="22">
        <f>'Data Entry'!E1485</f>
        <v>0</v>
      </c>
      <c r="F1485" s="22">
        <f>'Data Entry'!F1485</f>
        <v>0</v>
      </c>
      <c r="G1485" s="22">
        <f>'Data Entry'!G1485</f>
        <v>0</v>
      </c>
      <c r="H1485" s="22">
        <f>'Data Entry'!H1485</f>
        <v>0</v>
      </c>
      <c r="I1485" s="22">
        <f t="shared" si="391"/>
        <v>0</v>
      </c>
      <c r="J1485" s="22">
        <f t="shared" si="392"/>
        <v>0</v>
      </c>
      <c r="K1485" s="22">
        <f t="shared" si="393"/>
        <v>0</v>
      </c>
      <c r="L1485" s="22">
        <f t="shared" si="394"/>
        <v>0</v>
      </c>
      <c r="M1485" s="22">
        <f t="shared" si="395"/>
        <v>0</v>
      </c>
      <c r="N1485" s="22">
        <f t="shared" si="396"/>
        <v>0</v>
      </c>
      <c r="O1485" s="22">
        <f t="shared" si="397"/>
        <v>0</v>
      </c>
      <c r="P1485" s="35">
        <f>'Data Entry'!I1485</f>
        <v>0</v>
      </c>
      <c r="Q1485" s="35">
        <f>'Data Entry'!J1485</f>
        <v>0</v>
      </c>
      <c r="R1485" s="35">
        <f>'Data Entry'!K1485</f>
        <v>0</v>
      </c>
      <c r="S1485" s="35">
        <f>'Data Entry'!L1485</f>
        <v>0</v>
      </c>
      <c r="T1485" s="35">
        <f t="shared" si="398"/>
        <v>0</v>
      </c>
      <c r="U1485" s="35">
        <f t="shared" si="399"/>
        <v>0</v>
      </c>
      <c r="V1485" s="35" t="e">
        <f t="shared" si="400"/>
        <v>#DIV/0!</v>
      </c>
      <c r="W1485" s="35" t="e">
        <f t="shared" si="401"/>
        <v>#DIV/0!</v>
      </c>
      <c r="X1485" s="35">
        <f t="shared" si="402"/>
        <v>0</v>
      </c>
      <c r="Y1485" s="35">
        <f t="shared" si="403"/>
        <v>0</v>
      </c>
      <c r="Z1485" s="35">
        <f t="shared" si="404"/>
        <v>0</v>
      </c>
      <c r="AA1485" s="35">
        <f t="shared" si="405"/>
        <v>0</v>
      </c>
      <c r="AB1485" s="21">
        <f>'Data Entry'!S1485</f>
        <v>0</v>
      </c>
      <c r="AC1485" s="21">
        <f>'Data Entry'!T1485</f>
        <v>0</v>
      </c>
      <c r="AD1485" s="21">
        <f>'Data Entry'!U1485</f>
        <v>0</v>
      </c>
      <c r="AE1485" s="21">
        <f t="shared" si="406"/>
        <v>0</v>
      </c>
      <c r="AF1485" s="13">
        <f>'Data Entry'!V1485</f>
        <v>0</v>
      </c>
      <c r="AG1485" s="13">
        <f t="shared" si="407"/>
        <v>0</v>
      </c>
      <c r="AH1485" s="13">
        <f>'Data Entry'!W1485</f>
        <v>0</v>
      </c>
      <c r="AI1485" s="13">
        <f>'Data Entry'!X1485</f>
        <v>0</v>
      </c>
      <c r="AJ1485" s="13">
        <f>'Data Entry'!Y1485</f>
        <v>0</v>
      </c>
      <c r="AK1485" s="13">
        <f>'Data Entry'!Z1485</f>
        <v>0</v>
      </c>
    </row>
    <row r="1486" spans="1:37">
      <c r="A1486" s="34">
        <f>'Data Entry'!A1486</f>
        <v>0</v>
      </c>
      <c r="B1486" s="34">
        <f>'Data Entry'!B1486</f>
        <v>0</v>
      </c>
      <c r="C1486" s="20">
        <f>IF('Data Entry'!C1486="red",1,IF('Data Entry'!C1486="blue",2,0))</f>
        <v>0</v>
      </c>
      <c r="D1486" s="22">
        <f>'Data Entry'!D1486</f>
        <v>0</v>
      </c>
      <c r="E1486" s="22">
        <f>'Data Entry'!E1486</f>
        <v>0</v>
      </c>
      <c r="F1486" s="22">
        <f>'Data Entry'!F1486</f>
        <v>0</v>
      </c>
      <c r="G1486" s="22">
        <f>'Data Entry'!G1486</f>
        <v>0</v>
      </c>
      <c r="H1486" s="22">
        <f>'Data Entry'!H1486</f>
        <v>0</v>
      </c>
      <c r="I1486" s="22">
        <f t="shared" si="391"/>
        <v>0</v>
      </c>
      <c r="J1486" s="22">
        <f t="shared" si="392"/>
        <v>0</v>
      </c>
      <c r="K1486" s="22">
        <f t="shared" si="393"/>
        <v>0</v>
      </c>
      <c r="L1486" s="22">
        <f t="shared" si="394"/>
        <v>0</v>
      </c>
      <c r="M1486" s="22">
        <f t="shared" si="395"/>
        <v>0</v>
      </c>
      <c r="N1486" s="22">
        <f t="shared" si="396"/>
        <v>0</v>
      </c>
      <c r="O1486" s="22">
        <f t="shared" si="397"/>
        <v>0</v>
      </c>
      <c r="P1486" s="35">
        <f>'Data Entry'!I1486</f>
        <v>0</v>
      </c>
      <c r="Q1486" s="35">
        <f>'Data Entry'!J1486</f>
        <v>0</v>
      </c>
      <c r="R1486" s="35">
        <f>'Data Entry'!K1486</f>
        <v>0</v>
      </c>
      <c r="S1486" s="35">
        <f>'Data Entry'!L1486</f>
        <v>0</v>
      </c>
      <c r="T1486" s="35">
        <f t="shared" si="398"/>
        <v>0</v>
      </c>
      <c r="U1486" s="35">
        <f t="shared" si="399"/>
        <v>0</v>
      </c>
      <c r="V1486" s="35" t="e">
        <f t="shared" si="400"/>
        <v>#DIV/0!</v>
      </c>
      <c r="W1486" s="35" t="e">
        <f t="shared" si="401"/>
        <v>#DIV/0!</v>
      </c>
      <c r="X1486" s="35">
        <f t="shared" si="402"/>
        <v>0</v>
      </c>
      <c r="Y1486" s="35">
        <f t="shared" si="403"/>
        <v>0</v>
      </c>
      <c r="Z1486" s="35">
        <f t="shared" si="404"/>
        <v>0</v>
      </c>
      <c r="AA1486" s="35">
        <f t="shared" si="405"/>
        <v>0</v>
      </c>
      <c r="AB1486" s="21">
        <f>'Data Entry'!S1486</f>
        <v>0</v>
      </c>
      <c r="AC1486" s="21">
        <f>'Data Entry'!T1486</f>
        <v>0</v>
      </c>
      <c r="AD1486" s="21">
        <f>'Data Entry'!U1486</f>
        <v>0</v>
      </c>
      <c r="AE1486" s="21">
        <f t="shared" si="406"/>
        <v>0</v>
      </c>
      <c r="AF1486" s="13">
        <f>'Data Entry'!V1486</f>
        <v>0</v>
      </c>
      <c r="AG1486" s="13">
        <f t="shared" si="407"/>
        <v>0</v>
      </c>
      <c r="AH1486" s="13">
        <f>'Data Entry'!W1486</f>
        <v>0</v>
      </c>
      <c r="AI1486" s="13">
        <f>'Data Entry'!X1486</f>
        <v>0</v>
      </c>
      <c r="AJ1486" s="13">
        <f>'Data Entry'!Y1486</f>
        <v>0</v>
      </c>
      <c r="AK1486" s="13">
        <f>'Data Entry'!Z1486</f>
        <v>0</v>
      </c>
    </row>
    <row r="1487" spans="1:37">
      <c r="A1487" s="34">
        <f>'Data Entry'!A1487</f>
        <v>0</v>
      </c>
      <c r="B1487" s="34">
        <f>'Data Entry'!B1487</f>
        <v>0</v>
      </c>
      <c r="C1487" s="20">
        <f>IF('Data Entry'!C1487="red",1,IF('Data Entry'!C1487="blue",2,0))</f>
        <v>0</v>
      </c>
      <c r="D1487" s="22">
        <f>'Data Entry'!D1487</f>
        <v>0</v>
      </c>
      <c r="E1487" s="22">
        <f>'Data Entry'!E1487</f>
        <v>0</v>
      </c>
      <c r="F1487" s="22">
        <f>'Data Entry'!F1487</f>
        <v>0</v>
      </c>
      <c r="G1487" s="22">
        <f>'Data Entry'!G1487</f>
        <v>0</v>
      </c>
      <c r="H1487" s="22">
        <f>'Data Entry'!H1487</f>
        <v>0</v>
      </c>
      <c r="I1487" s="22">
        <f t="shared" si="391"/>
        <v>0</v>
      </c>
      <c r="J1487" s="22">
        <f t="shared" si="392"/>
        <v>0</v>
      </c>
      <c r="K1487" s="22">
        <f t="shared" si="393"/>
        <v>0</v>
      </c>
      <c r="L1487" s="22">
        <f t="shared" si="394"/>
        <v>0</v>
      </c>
      <c r="M1487" s="22">
        <f t="shared" si="395"/>
        <v>0</v>
      </c>
      <c r="N1487" s="22">
        <f t="shared" si="396"/>
        <v>0</v>
      </c>
      <c r="O1487" s="22">
        <f t="shared" si="397"/>
        <v>0</v>
      </c>
      <c r="P1487" s="35">
        <f>'Data Entry'!I1487</f>
        <v>0</v>
      </c>
      <c r="Q1487" s="35">
        <f>'Data Entry'!J1487</f>
        <v>0</v>
      </c>
      <c r="R1487" s="35">
        <f>'Data Entry'!K1487</f>
        <v>0</v>
      </c>
      <c r="S1487" s="35">
        <f>'Data Entry'!L1487</f>
        <v>0</v>
      </c>
      <c r="T1487" s="35">
        <f t="shared" si="398"/>
        <v>0</v>
      </c>
      <c r="U1487" s="35">
        <f t="shared" si="399"/>
        <v>0</v>
      </c>
      <c r="V1487" s="35" t="e">
        <f t="shared" si="400"/>
        <v>#DIV/0!</v>
      </c>
      <c r="W1487" s="35" t="e">
        <f t="shared" si="401"/>
        <v>#DIV/0!</v>
      </c>
      <c r="X1487" s="35">
        <f t="shared" si="402"/>
        <v>0</v>
      </c>
      <c r="Y1487" s="35">
        <f t="shared" si="403"/>
        <v>0</v>
      </c>
      <c r="Z1487" s="35">
        <f t="shared" si="404"/>
        <v>0</v>
      </c>
      <c r="AA1487" s="35">
        <f t="shared" si="405"/>
        <v>0</v>
      </c>
      <c r="AB1487" s="21">
        <f>'Data Entry'!S1487</f>
        <v>0</v>
      </c>
      <c r="AC1487" s="21">
        <f>'Data Entry'!T1487</f>
        <v>0</v>
      </c>
      <c r="AD1487" s="21">
        <f>'Data Entry'!U1487</f>
        <v>0</v>
      </c>
      <c r="AE1487" s="21">
        <f t="shared" si="406"/>
        <v>0</v>
      </c>
      <c r="AF1487" s="13">
        <f>'Data Entry'!V1487</f>
        <v>0</v>
      </c>
      <c r="AG1487" s="13">
        <f t="shared" si="407"/>
        <v>0</v>
      </c>
      <c r="AH1487" s="13">
        <f>'Data Entry'!W1487</f>
        <v>0</v>
      </c>
      <c r="AI1487" s="13">
        <f>'Data Entry'!X1487</f>
        <v>0</v>
      </c>
      <c r="AJ1487" s="13">
        <f>'Data Entry'!Y1487</f>
        <v>0</v>
      </c>
      <c r="AK1487" s="13">
        <f>'Data Entry'!Z1487</f>
        <v>0</v>
      </c>
    </row>
    <row r="1488" spans="1:37">
      <c r="A1488" s="34">
        <f>'Data Entry'!A1488</f>
        <v>0</v>
      </c>
      <c r="B1488" s="34">
        <f>'Data Entry'!B1488</f>
        <v>0</v>
      </c>
      <c r="C1488" s="20">
        <f>IF('Data Entry'!C1488="red",1,IF('Data Entry'!C1488="blue",2,0))</f>
        <v>0</v>
      </c>
      <c r="D1488" s="22">
        <f>'Data Entry'!D1488</f>
        <v>0</v>
      </c>
      <c r="E1488" s="22">
        <f>'Data Entry'!E1488</f>
        <v>0</v>
      </c>
      <c r="F1488" s="22">
        <f>'Data Entry'!F1488</f>
        <v>0</v>
      </c>
      <c r="G1488" s="22">
        <f>'Data Entry'!G1488</f>
        <v>0</v>
      </c>
      <c r="H1488" s="22">
        <f>'Data Entry'!H1488</f>
        <v>0</v>
      </c>
      <c r="I1488" s="22">
        <f t="shared" si="391"/>
        <v>0</v>
      </c>
      <c r="J1488" s="22">
        <f t="shared" si="392"/>
        <v>0</v>
      </c>
      <c r="K1488" s="22">
        <f t="shared" si="393"/>
        <v>0</v>
      </c>
      <c r="L1488" s="22">
        <f t="shared" si="394"/>
        <v>0</v>
      </c>
      <c r="M1488" s="22">
        <f t="shared" si="395"/>
        <v>0</v>
      </c>
      <c r="N1488" s="22">
        <f t="shared" si="396"/>
        <v>0</v>
      </c>
      <c r="O1488" s="22">
        <f t="shared" si="397"/>
        <v>0</v>
      </c>
      <c r="P1488" s="35">
        <f>'Data Entry'!I1488</f>
        <v>0</v>
      </c>
      <c r="Q1488" s="35">
        <f>'Data Entry'!J1488</f>
        <v>0</v>
      </c>
      <c r="R1488" s="35">
        <f>'Data Entry'!K1488</f>
        <v>0</v>
      </c>
      <c r="S1488" s="35">
        <f>'Data Entry'!L1488</f>
        <v>0</v>
      </c>
      <c r="T1488" s="35">
        <f t="shared" si="398"/>
        <v>0</v>
      </c>
      <c r="U1488" s="35">
        <f t="shared" si="399"/>
        <v>0</v>
      </c>
      <c r="V1488" s="35" t="e">
        <f t="shared" si="400"/>
        <v>#DIV/0!</v>
      </c>
      <c r="W1488" s="35" t="e">
        <f t="shared" si="401"/>
        <v>#DIV/0!</v>
      </c>
      <c r="X1488" s="35">
        <f t="shared" si="402"/>
        <v>0</v>
      </c>
      <c r="Y1488" s="35">
        <f t="shared" si="403"/>
        <v>0</v>
      </c>
      <c r="Z1488" s="35">
        <f t="shared" si="404"/>
        <v>0</v>
      </c>
      <c r="AA1488" s="35">
        <f t="shared" si="405"/>
        <v>0</v>
      </c>
      <c r="AB1488" s="21">
        <f>'Data Entry'!S1488</f>
        <v>0</v>
      </c>
      <c r="AC1488" s="21">
        <f>'Data Entry'!T1488</f>
        <v>0</v>
      </c>
      <c r="AD1488" s="21">
        <f>'Data Entry'!U1488</f>
        <v>0</v>
      </c>
      <c r="AE1488" s="21">
        <f t="shared" si="406"/>
        <v>0</v>
      </c>
      <c r="AF1488" s="13">
        <f>'Data Entry'!V1488</f>
        <v>0</v>
      </c>
      <c r="AG1488" s="13">
        <f t="shared" si="407"/>
        <v>0</v>
      </c>
      <c r="AH1488" s="13">
        <f>'Data Entry'!W1488</f>
        <v>0</v>
      </c>
      <c r="AI1488" s="13">
        <f>'Data Entry'!X1488</f>
        <v>0</v>
      </c>
      <c r="AJ1488" s="13">
        <f>'Data Entry'!Y1488</f>
        <v>0</v>
      </c>
      <c r="AK1488" s="13">
        <f>'Data Entry'!Z1488</f>
        <v>0</v>
      </c>
    </row>
    <row r="1489" spans="1:37">
      <c r="A1489" s="34">
        <f>'Data Entry'!A1489</f>
        <v>0</v>
      </c>
      <c r="B1489" s="34">
        <f>'Data Entry'!B1489</f>
        <v>0</v>
      </c>
      <c r="C1489" s="20">
        <f>IF('Data Entry'!C1489="red",1,IF('Data Entry'!C1489="blue",2,0))</f>
        <v>0</v>
      </c>
      <c r="D1489" s="22">
        <f>'Data Entry'!D1489</f>
        <v>0</v>
      </c>
      <c r="E1489" s="22">
        <f>'Data Entry'!E1489</f>
        <v>0</v>
      </c>
      <c r="F1489" s="22">
        <f>'Data Entry'!F1489</f>
        <v>0</v>
      </c>
      <c r="G1489" s="22">
        <f>'Data Entry'!G1489</f>
        <v>0</v>
      </c>
      <c r="H1489" s="22">
        <f>'Data Entry'!H1489</f>
        <v>0</v>
      </c>
      <c r="I1489" s="22">
        <f t="shared" si="391"/>
        <v>0</v>
      </c>
      <c r="J1489" s="22">
        <f t="shared" si="392"/>
        <v>0</v>
      </c>
      <c r="K1489" s="22">
        <f t="shared" si="393"/>
        <v>0</v>
      </c>
      <c r="L1489" s="22">
        <f t="shared" si="394"/>
        <v>0</v>
      </c>
      <c r="M1489" s="22">
        <f t="shared" si="395"/>
        <v>0</v>
      </c>
      <c r="N1489" s="22">
        <f t="shared" si="396"/>
        <v>0</v>
      </c>
      <c r="O1489" s="22">
        <f t="shared" si="397"/>
        <v>0</v>
      </c>
      <c r="P1489" s="35">
        <f>'Data Entry'!I1489</f>
        <v>0</v>
      </c>
      <c r="Q1489" s="35">
        <f>'Data Entry'!J1489</f>
        <v>0</v>
      </c>
      <c r="R1489" s="35">
        <f>'Data Entry'!K1489</f>
        <v>0</v>
      </c>
      <c r="S1489" s="35">
        <f>'Data Entry'!L1489</f>
        <v>0</v>
      </c>
      <c r="T1489" s="35">
        <f t="shared" si="398"/>
        <v>0</v>
      </c>
      <c r="U1489" s="35">
        <f t="shared" si="399"/>
        <v>0</v>
      </c>
      <c r="V1489" s="35" t="e">
        <f t="shared" si="400"/>
        <v>#DIV/0!</v>
      </c>
      <c r="W1489" s="35" t="e">
        <f t="shared" si="401"/>
        <v>#DIV/0!</v>
      </c>
      <c r="X1489" s="35">
        <f t="shared" si="402"/>
        <v>0</v>
      </c>
      <c r="Y1489" s="35">
        <f t="shared" si="403"/>
        <v>0</v>
      </c>
      <c r="Z1489" s="35">
        <f t="shared" si="404"/>
        <v>0</v>
      </c>
      <c r="AA1489" s="35">
        <f t="shared" si="405"/>
        <v>0</v>
      </c>
      <c r="AB1489" s="21">
        <f>'Data Entry'!S1489</f>
        <v>0</v>
      </c>
      <c r="AC1489" s="21">
        <f>'Data Entry'!T1489</f>
        <v>0</v>
      </c>
      <c r="AD1489" s="21">
        <f>'Data Entry'!U1489</f>
        <v>0</v>
      </c>
      <c r="AE1489" s="21">
        <f t="shared" si="406"/>
        <v>0</v>
      </c>
      <c r="AF1489" s="13">
        <f>'Data Entry'!V1489</f>
        <v>0</v>
      </c>
      <c r="AG1489" s="13">
        <f t="shared" si="407"/>
        <v>0</v>
      </c>
      <c r="AH1489" s="13">
        <f>'Data Entry'!W1489</f>
        <v>0</v>
      </c>
      <c r="AI1489" s="13">
        <f>'Data Entry'!X1489</f>
        <v>0</v>
      </c>
      <c r="AJ1489" s="13">
        <f>'Data Entry'!Y1489</f>
        <v>0</v>
      </c>
      <c r="AK1489" s="13">
        <f>'Data Entry'!Z1489</f>
        <v>0</v>
      </c>
    </row>
    <row r="1490" spans="1:37">
      <c r="A1490" s="34">
        <f>'Data Entry'!A1490</f>
        <v>0</v>
      </c>
      <c r="B1490" s="34">
        <f>'Data Entry'!B1490</f>
        <v>0</v>
      </c>
      <c r="C1490" s="20">
        <f>IF('Data Entry'!C1490="red",1,IF('Data Entry'!C1490="blue",2,0))</f>
        <v>0</v>
      </c>
      <c r="D1490" s="22">
        <f>'Data Entry'!D1490</f>
        <v>0</v>
      </c>
      <c r="E1490" s="22">
        <f>'Data Entry'!E1490</f>
        <v>0</v>
      </c>
      <c r="F1490" s="22">
        <f>'Data Entry'!F1490</f>
        <v>0</v>
      </c>
      <c r="G1490" s="22">
        <f>'Data Entry'!G1490</f>
        <v>0</v>
      </c>
      <c r="H1490" s="22">
        <f>'Data Entry'!H1490</f>
        <v>0</v>
      </c>
      <c r="I1490" s="22">
        <f t="shared" si="391"/>
        <v>0</v>
      </c>
      <c r="J1490" s="22">
        <f t="shared" si="392"/>
        <v>0</v>
      </c>
      <c r="K1490" s="22">
        <f t="shared" si="393"/>
        <v>0</v>
      </c>
      <c r="L1490" s="22">
        <f t="shared" si="394"/>
        <v>0</v>
      </c>
      <c r="M1490" s="22">
        <f t="shared" si="395"/>
        <v>0</v>
      </c>
      <c r="N1490" s="22">
        <f t="shared" si="396"/>
        <v>0</v>
      </c>
      <c r="O1490" s="22">
        <f t="shared" si="397"/>
        <v>0</v>
      </c>
      <c r="P1490" s="35">
        <f>'Data Entry'!I1490</f>
        <v>0</v>
      </c>
      <c r="Q1490" s="35">
        <f>'Data Entry'!J1490</f>
        <v>0</v>
      </c>
      <c r="R1490" s="35">
        <f>'Data Entry'!K1490</f>
        <v>0</v>
      </c>
      <c r="S1490" s="35">
        <f>'Data Entry'!L1490</f>
        <v>0</v>
      </c>
      <c r="T1490" s="35">
        <f t="shared" si="398"/>
        <v>0</v>
      </c>
      <c r="U1490" s="35">
        <f t="shared" si="399"/>
        <v>0</v>
      </c>
      <c r="V1490" s="35" t="e">
        <f t="shared" si="400"/>
        <v>#DIV/0!</v>
      </c>
      <c r="W1490" s="35" t="e">
        <f t="shared" si="401"/>
        <v>#DIV/0!</v>
      </c>
      <c r="X1490" s="35">
        <f t="shared" si="402"/>
        <v>0</v>
      </c>
      <c r="Y1490" s="35">
        <f t="shared" si="403"/>
        <v>0</v>
      </c>
      <c r="Z1490" s="35">
        <f t="shared" si="404"/>
        <v>0</v>
      </c>
      <c r="AA1490" s="35">
        <f t="shared" si="405"/>
        <v>0</v>
      </c>
      <c r="AB1490" s="21">
        <f>'Data Entry'!S1490</f>
        <v>0</v>
      </c>
      <c r="AC1490" s="21">
        <f>'Data Entry'!T1490</f>
        <v>0</v>
      </c>
      <c r="AD1490" s="21">
        <f>'Data Entry'!U1490</f>
        <v>0</v>
      </c>
      <c r="AE1490" s="21">
        <f t="shared" si="406"/>
        <v>0</v>
      </c>
      <c r="AF1490" s="13">
        <f>'Data Entry'!V1490</f>
        <v>0</v>
      </c>
      <c r="AG1490" s="13">
        <f t="shared" si="407"/>
        <v>0</v>
      </c>
      <c r="AH1490" s="13">
        <f>'Data Entry'!W1490</f>
        <v>0</v>
      </c>
      <c r="AI1490" s="13">
        <f>'Data Entry'!X1490</f>
        <v>0</v>
      </c>
      <c r="AJ1490" s="13">
        <f>'Data Entry'!Y1490</f>
        <v>0</v>
      </c>
      <c r="AK1490" s="13">
        <f>'Data Entry'!Z1490</f>
        <v>0</v>
      </c>
    </row>
    <row r="1491" spans="1:37">
      <c r="A1491" s="34">
        <f>'Data Entry'!A1491</f>
        <v>0</v>
      </c>
      <c r="B1491" s="34">
        <f>'Data Entry'!B1491</f>
        <v>0</v>
      </c>
      <c r="C1491" s="20">
        <f>IF('Data Entry'!C1491="red",1,IF('Data Entry'!C1491="blue",2,0))</f>
        <v>0</v>
      </c>
      <c r="D1491" s="22">
        <f>'Data Entry'!D1491</f>
        <v>0</v>
      </c>
      <c r="E1491" s="22">
        <f>'Data Entry'!E1491</f>
        <v>0</v>
      </c>
      <c r="F1491" s="22">
        <f>'Data Entry'!F1491</f>
        <v>0</v>
      </c>
      <c r="G1491" s="22">
        <f>'Data Entry'!G1491</f>
        <v>0</v>
      </c>
      <c r="H1491" s="22">
        <f>'Data Entry'!H1491</f>
        <v>0</v>
      </c>
      <c r="I1491" s="22">
        <f t="shared" si="391"/>
        <v>0</v>
      </c>
      <c r="J1491" s="22">
        <f t="shared" si="392"/>
        <v>0</v>
      </c>
      <c r="K1491" s="22">
        <f t="shared" si="393"/>
        <v>0</v>
      </c>
      <c r="L1491" s="22">
        <f t="shared" si="394"/>
        <v>0</v>
      </c>
      <c r="M1491" s="22">
        <f t="shared" si="395"/>
        <v>0</v>
      </c>
      <c r="N1491" s="22">
        <f t="shared" si="396"/>
        <v>0</v>
      </c>
      <c r="O1491" s="22">
        <f t="shared" si="397"/>
        <v>0</v>
      </c>
      <c r="P1491" s="35">
        <f>'Data Entry'!I1491</f>
        <v>0</v>
      </c>
      <c r="Q1491" s="35">
        <f>'Data Entry'!J1491</f>
        <v>0</v>
      </c>
      <c r="R1491" s="35">
        <f>'Data Entry'!K1491</f>
        <v>0</v>
      </c>
      <c r="S1491" s="35">
        <f>'Data Entry'!L1491</f>
        <v>0</v>
      </c>
      <c r="T1491" s="35">
        <f t="shared" si="398"/>
        <v>0</v>
      </c>
      <c r="U1491" s="35">
        <f t="shared" si="399"/>
        <v>0</v>
      </c>
      <c r="V1491" s="35" t="e">
        <f t="shared" si="400"/>
        <v>#DIV/0!</v>
      </c>
      <c r="W1491" s="35" t="e">
        <f t="shared" si="401"/>
        <v>#DIV/0!</v>
      </c>
      <c r="X1491" s="35">
        <f t="shared" si="402"/>
        <v>0</v>
      </c>
      <c r="Y1491" s="35">
        <f t="shared" si="403"/>
        <v>0</v>
      </c>
      <c r="Z1491" s="35">
        <f t="shared" si="404"/>
        <v>0</v>
      </c>
      <c r="AA1491" s="35">
        <f t="shared" si="405"/>
        <v>0</v>
      </c>
      <c r="AB1491" s="21">
        <f>'Data Entry'!S1491</f>
        <v>0</v>
      </c>
      <c r="AC1491" s="21">
        <f>'Data Entry'!T1491</f>
        <v>0</v>
      </c>
      <c r="AD1491" s="21">
        <f>'Data Entry'!U1491</f>
        <v>0</v>
      </c>
      <c r="AE1491" s="21">
        <f t="shared" si="406"/>
        <v>0</v>
      </c>
      <c r="AF1491" s="13">
        <f>'Data Entry'!V1491</f>
        <v>0</v>
      </c>
      <c r="AG1491" s="13">
        <f t="shared" si="407"/>
        <v>0</v>
      </c>
      <c r="AH1491" s="13">
        <f>'Data Entry'!W1491</f>
        <v>0</v>
      </c>
      <c r="AI1491" s="13">
        <f>'Data Entry'!X1491</f>
        <v>0</v>
      </c>
      <c r="AJ1491" s="13">
        <f>'Data Entry'!Y1491</f>
        <v>0</v>
      </c>
      <c r="AK1491" s="13">
        <f>'Data Entry'!Z1491</f>
        <v>0</v>
      </c>
    </row>
    <row r="1492" spans="1:37">
      <c r="A1492" s="34">
        <f>'Data Entry'!A1492</f>
        <v>0</v>
      </c>
      <c r="B1492" s="34">
        <f>'Data Entry'!B1492</f>
        <v>0</v>
      </c>
      <c r="C1492" s="20">
        <f>IF('Data Entry'!C1492="red",1,IF('Data Entry'!C1492="blue",2,0))</f>
        <v>0</v>
      </c>
      <c r="D1492" s="22">
        <f>'Data Entry'!D1492</f>
        <v>0</v>
      </c>
      <c r="E1492" s="22">
        <f>'Data Entry'!E1492</f>
        <v>0</v>
      </c>
      <c r="F1492" s="22">
        <f>'Data Entry'!F1492</f>
        <v>0</v>
      </c>
      <c r="G1492" s="22">
        <f>'Data Entry'!G1492</f>
        <v>0</v>
      </c>
      <c r="H1492" s="22">
        <f>'Data Entry'!H1492</f>
        <v>0</v>
      </c>
      <c r="I1492" s="22">
        <f t="shared" si="391"/>
        <v>0</v>
      </c>
      <c r="J1492" s="22">
        <f t="shared" si="392"/>
        <v>0</v>
      </c>
      <c r="K1492" s="22">
        <f t="shared" si="393"/>
        <v>0</v>
      </c>
      <c r="L1492" s="22">
        <f t="shared" si="394"/>
        <v>0</v>
      </c>
      <c r="M1492" s="22">
        <f t="shared" si="395"/>
        <v>0</v>
      </c>
      <c r="N1492" s="22">
        <f t="shared" si="396"/>
        <v>0</v>
      </c>
      <c r="O1492" s="22">
        <f t="shared" si="397"/>
        <v>0</v>
      </c>
      <c r="P1492" s="35">
        <f>'Data Entry'!I1492</f>
        <v>0</v>
      </c>
      <c r="Q1492" s="35">
        <f>'Data Entry'!J1492</f>
        <v>0</v>
      </c>
      <c r="R1492" s="35">
        <f>'Data Entry'!K1492</f>
        <v>0</v>
      </c>
      <c r="S1492" s="35">
        <f>'Data Entry'!L1492</f>
        <v>0</v>
      </c>
      <c r="T1492" s="35">
        <f t="shared" si="398"/>
        <v>0</v>
      </c>
      <c r="U1492" s="35">
        <f t="shared" si="399"/>
        <v>0</v>
      </c>
      <c r="V1492" s="35" t="e">
        <f t="shared" si="400"/>
        <v>#DIV/0!</v>
      </c>
      <c r="W1492" s="35" t="e">
        <f t="shared" si="401"/>
        <v>#DIV/0!</v>
      </c>
      <c r="X1492" s="35">
        <f t="shared" si="402"/>
        <v>0</v>
      </c>
      <c r="Y1492" s="35">
        <f t="shared" si="403"/>
        <v>0</v>
      </c>
      <c r="Z1492" s="35">
        <f t="shared" si="404"/>
        <v>0</v>
      </c>
      <c r="AA1492" s="35">
        <f t="shared" si="405"/>
        <v>0</v>
      </c>
      <c r="AB1492" s="21">
        <f>'Data Entry'!S1492</f>
        <v>0</v>
      </c>
      <c r="AC1492" s="21">
        <f>'Data Entry'!T1492</f>
        <v>0</v>
      </c>
      <c r="AD1492" s="21">
        <f>'Data Entry'!U1492</f>
        <v>0</v>
      </c>
      <c r="AE1492" s="21">
        <f t="shared" si="406"/>
        <v>0</v>
      </c>
      <c r="AF1492" s="13">
        <f>'Data Entry'!V1492</f>
        <v>0</v>
      </c>
      <c r="AG1492" s="13">
        <f t="shared" si="407"/>
        <v>0</v>
      </c>
      <c r="AH1492" s="13">
        <f>'Data Entry'!W1492</f>
        <v>0</v>
      </c>
      <c r="AI1492" s="13">
        <f>'Data Entry'!X1492</f>
        <v>0</v>
      </c>
      <c r="AJ1492" s="13">
        <f>'Data Entry'!Y1492</f>
        <v>0</v>
      </c>
      <c r="AK1492" s="13">
        <f>'Data Entry'!Z1492</f>
        <v>0</v>
      </c>
    </row>
    <row r="1493" spans="1:37">
      <c r="A1493" s="34">
        <f>'Data Entry'!A1493</f>
        <v>0</v>
      </c>
      <c r="B1493" s="34">
        <f>'Data Entry'!B1493</f>
        <v>0</v>
      </c>
      <c r="C1493" s="20">
        <f>IF('Data Entry'!C1493="red",1,IF('Data Entry'!C1493="blue",2,0))</f>
        <v>0</v>
      </c>
      <c r="D1493" s="22">
        <f>'Data Entry'!D1493</f>
        <v>0</v>
      </c>
      <c r="E1493" s="22">
        <f>'Data Entry'!E1493</f>
        <v>0</v>
      </c>
      <c r="F1493" s="22">
        <f>'Data Entry'!F1493</f>
        <v>0</v>
      </c>
      <c r="G1493" s="22">
        <f>'Data Entry'!G1493</f>
        <v>0</v>
      </c>
      <c r="H1493" s="22">
        <f>'Data Entry'!H1493</f>
        <v>0</v>
      </c>
      <c r="I1493" s="22">
        <f t="shared" si="391"/>
        <v>0</v>
      </c>
      <c r="J1493" s="22">
        <f t="shared" si="392"/>
        <v>0</v>
      </c>
      <c r="K1493" s="22">
        <f t="shared" si="393"/>
        <v>0</v>
      </c>
      <c r="L1493" s="22">
        <f t="shared" si="394"/>
        <v>0</v>
      </c>
      <c r="M1493" s="22">
        <f t="shared" si="395"/>
        <v>0</v>
      </c>
      <c r="N1493" s="22">
        <f t="shared" si="396"/>
        <v>0</v>
      </c>
      <c r="O1493" s="22">
        <f t="shared" si="397"/>
        <v>0</v>
      </c>
      <c r="P1493" s="35">
        <f>'Data Entry'!I1493</f>
        <v>0</v>
      </c>
      <c r="Q1493" s="35">
        <f>'Data Entry'!J1493</f>
        <v>0</v>
      </c>
      <c r="R1493" s="35">
        <f>'Data Entry'!K1493</f>
        <v>0</v>
      </c>
      <c r="S1493" s="35">
        <f>'Data Entry'!L1493</f>
        <v>0</v>
      </c>
      <c r="T1493" s="35">
        <f t="shared" si="398"/>
        <v>0</v>
      </c>
      <c r="U1493" s="35">
        <f t="shared" si="399"/>
        <v>0</v>
      </c>
      <c r="V1493" s="35" t="e">
        <f t="shared" si="400"/>
        <v>#DIV/0!</v>
      </c>
      <c r="W1493" s="35" t="e">
        <f t="shared" si="401"/>
        <v>#DIV/0!</v>
      </c>
      <c r="X1493" s="35">
        <f t="shared" si="402"/>
        <v>0</v>
      </c>
      <c r="Y1493" s="35">
        <f t="shared" si="403"/>
        <v>0</v>
      </c>
      <c r="Z1493" s="35">
        <f t="shared" si="404"/>
        <v>0</v>
      </c>
      <c r="AA1493" s="35">
        <f t="shared" si="405"/>
        <v>0</v>
      </c>
      <c r="AB1493" s="21">
        <f>'Data Entry'!S1493</f>
        <v>0</v>
      </c>
      <c r="AC1493" s="21">
        <f>'Data Entry'!T1493</f>
        <v>0</v>
      </c>
      <c r="AD1493" s="21">
        <f>'Data Entry'!U1493</f>
        <v>0</v>
      </c>
      <c r="AE1493" s="21">
        <f t="shared" si="406"/>
        <v>0</v>
      </c>
      <c r="AF1493" s="13">
        <f>'Data Entry'!V1493</f>
        <v>0</v>
      </c>
      <c r="AG1493" s="13">
        <f t="shared" si="407"/>
        <v>0</v>
      </c>
      <c r="AH1493" s="13">
        <f>'Data Entry'!W1493</f>
        <v>0</v>
      </c>
      <c r="AI1493" s="13">
        <f>'Data Entry'!X1493</f>
        <v>0</v>
      </c>
      <c r="AJ1493" s="13">
        <f>'Data Entry'!Y1493</f>
        <v>0</v>
      </c>
      <c r="AK1493" s="13">
        <f>'Data Entry'!Z1493</f>
        <v>0</v>
      </c>
    </row>
    <row r="1494" spans="1:37">
      <c r="A1494" s="34">
        <f>'Data Entry'!A1494</f>
        <v>0</v>
      </c>
      <c r="B1494" s="34">
        <f>'Data Entry'!B1494</f>
        <v>0</v>
      </c>
      <c r="C1494" s="20">
        <f>IF('Data Entry'!C1494="red",1,IF('Data Entry'!C1494="blue",2,0))</f>
        <v>0</v>
      </c>
      <c r="D1494" s="22">
        <f>'Data Entry'!D1494</f>
        <v>0</v>
      </c>
      <c r="E1494" s="22">
        <f>'Data Entry'!E1494</f>
        <v>0</v>
      </c>
      <c r="F1494" s="22">
        <f>'Data Entry'!F1494</f>
        <v>0</v>
      </c>
      <c r="G1494" s="22">
        <f>'Data Entry'!G1494</f>
        <v>0</v>
      </c>
      <c r="H1494" s="22">
        <f>'Data Entry'!H1494</f>
        <v>0</v>
      </c>
      <c r="I1494" s="22">
        <f t="shared" si="391"/>
        <v>0</v>
      </c>
      <c r="J1494" s="22">
        <f t="shared" si="392"/>
        <v>0</v>
      </c>
      <c r="K1494" s="22">
        <f t="shared" si="393"/>
        <v>0</v>
      </c>
      <c r="L1494" s="22">
        <f t="shared" si="394"/>
        <v>0</v>
      </c>
      <c r="M1494" s="22">
        <f t="shared" si="395"/>
        <v>0</v>
      </c>
      <c r="N1494" s="22">
        <f t="shared" si="396"/>
        <v>0</v>
      </c>
      <c r="O1494" s="22">
        <f t="shared" si="397"/>
        <v>0</v>
      </c>
      <c r="P1494" s="35">
        <f>'Data Entry'!I1494</f>
        <v>0</v>
      </c>
      <c r="Q1494" s="35">
        <f>'Data Entry'!J1494</f>
        <v>0</v>
      </c>
      <c r="R1494" s="35">
        <f>'Data Entry'!K1494</f>
        <v>0</v>
      </c>
      <c r="S1494" s="35">
        <f>'Data Entry'!L1494</f>
        <v>0</v>
      </c>
      <c r="T1494" s="35">
        <f t="shared" si="398"/>
        <v>0</v>
      </c>
      <c r="U1494" s="35">
        <f t="shared" si="399"/>
        <v>0</v>
      </c>
      <c r="V1494" s="35" t="e">
        <f t="shared" si="400"/>
        <v>#DIV/0!</v>
      </c>
      <c r="W1494" s="35" t="e">
        <f t="shared" si="401"/>
        <v>#DIV/0!</v>
      </c>
      <c r="X1494" s="35">
        <f t="shared" si="402"/>
        <v>0</v>
      </c>
      <c r="Y1494" s="35">
        <f t="shared" si="403"/>
        <v>0</v>
      </c>
      <c r="Z1494" s="35">
        <f t="shared" si="404"/>
        <v>0</v>
      </c>
      <c r="AA1494" s="35">
        <f t="shared" si="405"/>
        <v>0</v>
      </c>
      <c r="AB1494" s="21">
        <f>'Data Entry'!S1494</f>
        <v>0</v>
      </c>
      <c r="AC1494" s="21">
        <f>'Data Entry'!T1494</f>
        <v>0</v>
      </c>
      <c r="AD1494" s="21">
        <f>'Data Entry'!U1494</f>
        <v>0</v>
      </c>
      <c r="AE1494" s="21">
        <f t="shared" si="406"/>
        <v>0</v>
      </c>
      <c r="AF1494" s="13">
        <f>'Data Entry'!V1494</f>
        <v>0</v>
      </c>
      <c r="AG1494" s="13">
        <f t="shared" si="407"/>
        <v>0</v>
      </c>
      <c r="AH1494" s="13">
        <f>'Data Entry'!W1494</f>
        <v>0</v>
      </c>
      <c r="AI1494" s="13">
        <f>'Data Entry'!X1494</f>
        <v>0</v>
      </c>
      <c r="AJ1494" s="13">
        <f>'Data Entry'!Y1494</f>
        <v>0</v>
      </c>
      <c r="AK1494" s="13">
        <f>'Data Entry'!Z1494</f>
        <v>0</v>
      </c>
    </row>
    <row r="1495" spans="1:37">
      <c r="A1495" s="34">
        <f>'Data Entry'!A1495</f>
        <v>0</v>
      </c>
      <c r="B1495" s="34">
        <f>'Data Entry'!B1495</f>
        <v>0</v>
      </c>
      <c r="C1495" s="20">
        <f>IF('Data Entry'!C1495="red",1,IF('Data Entry'!C1495="blue",2,0))</f>
        <v>0</v>
      </c>
      <c r="D1495" s="22">
        <f>'Data Entry'!D1495</f>
        <v>0</v>
      </c>
      <c r="E1495" s="22">
        <f>'Data Entry'!E1495</f>
        <v>0</v>
      </c>
      <c r="F1495" s="22">
        <f>'Data Entry'!F1495</f>
        <v>0</v>
      </c>
      <c r="G1495" s="22">
        <f>'Data Entry'!G1495</f>
        <v>0</v>
      </c>
      <c r="H1495" s="22">
        <f>'Data Entry'!H1495</f>
        <v>0</v>
      </c>
      <c r="I1495" s="22">
        <f t="shared" si="391"/>
        <v>0</v>
      </c>
      <c r="J1495" s="22">
        <f t="shared" si="392"/>
        <v>0</v>
      </c>
      <c r="K1495" s="22">
        <f t="shared" si="393"/>
        <v>0</v>
      </c>
      <c r="L1495" s="22">
        <f t="shared" si="394"/>
        <v>0</v>
      </c>
      <c r="M1495" s="22">
        <f t="shared" si="395"/>
        <v>0</v>
      </c>
      <c r="N1495" s="22">
        <f t="shared" si="396"/>
        <v>0</v>
      </c>
      <c r="O1495" s="22">
        <f t="shared" si="397"/>
        <v>0</v>
      </c>
      <c r="P1495" s="35">
        <f>'Data Entry'!I1495</f>
        <v>0</v>
      </c>
      <c r="Q1495" s="35">
        <f>'Data Entry'!J1495</f>
        <v>0</v>
      </c>
      <c r="R1495" s="35">
        <f>'Data Entry'!K1495</f>
        <v>0</v>
      </c>
      <c r="S1495" s="35">
        <f>'Data Entry'!L1495</f>
        <v>0</v>
      </c>
      <c r="T1495" s="35">
        <f t="shared" si="398"/>
        <v>0</v>
      </c>
      <c r="U1495" s="35">
        <f t="shared" si="399"/>
        <v>0</v>
      </c>
      <c r="V1495" s="35" t="e">
        <f t="shared" si="400"/>
        <v>#DIV/0!</v>
      </c>
      <c r="W1495" s="35" t="e">
        <f t="shared" si="401"/>
        <v>#DIV/0!</v>
      </c>
      <c r="X1495" s="35">
        <f t="shared" si="402"/>
        <v>0</v>
      </c>
      <c r="Y1495" s="35">
        <f t="shared" si="403"/>
        <v>0</v>
      </c>
      <c r="Z1495" s="35">
        <f t="shared" si="404"/>
        <v>0</v>
      </c>
      <c r="AA1495" s="35">
        <f t="shared" si="405"/>
        <v>0</v>
      </c>
      <c r="AB1495" s="21">
        <f>'Data Entry'!S1495</f>
        <v>0</v>
      </c>
      <c r="AC1495" s="21">
        <f>'Data Entry'!T1495</f>
        <v>0</v>
      </c>
      <c r="AD1495" s="21">
        <f>'Data Entry'!U1495</f>
        <v>0</v>
      </c>
      <c r="AE1495" s="21">
        <f t="shared" si="406"/>
        <v>0</v>
      </c>
      <c r="AF1495" s="13">
        <f>'Data Entry'!V1495</f>
        <v>0</v>
      </c>
      <c r="AG1495" s="13">
        <f t="shared" si="407"/>
        <v>0</v>
      </c>
      <c r="AH1495" s="13">
        <f>'Data Entry'!W1495</f>
        <v>0</v>
      </c>
      <c r="AI1495" s="13">
        <f>'Data Entry'!X1495</f>
        <v>0</v>
      </c>
      <c r="AJ1495" s="13">
        <f>'Data Entry'!Y1495</f>
        <v>0</v>
      </c>
      <c r="AK1495" s="13">
        <f>'Data Entry'!Z1495</f>
        <v>0</v>
      </c>
    </row>
    <row r="1496" spans="1:37">
      <c r="A1496" s="34">
        <f>'Data Entry'!A1496</f>
        <v>0</v>
      </c>
      <c r="B1496" s="34">
        <f>'Data Entry'!B1496</f>
        <v>0</v>
      </c>
      <c r="C1496" s="20">
        <f>IF('Data Entry'!C1496="red",1,IF('Data Entry'!C1496="blue",2,0))</f>
        <v>0</v>
      </c>
      <c r="D1496" s="22">
        <f>'Data Entry'!D1496</f>
        <v>0</v>
      </c>
      <c r="E1496" s="22">
        <f>'Data Entry'!E1496</f>
        <v>0</v>
      </c>
      <c r="F1496" s="22">
        <f>'Data Entry'!F1496</f>
        <v>0</v>
      </c>
      <c r="G1496" s="22">
        <f>'Data Entry'!G1496</f>
        <v>0</v>
      </c>
      <c r="H1496" s="22">
        <f>'Data Entry'!H1496</f>
        <v>0</v>
      </c>
      <c r="I1496" s="22">
        <f t="shared" si="391"/>
        <v>0</v>
      </c>
      <c r="J1496" s="22">
        <f t="shared" si="392"/>
        <v>0</v>
      </c>
      <c r="K1496" s="22">
        <f t="shared" si="393"/>
        <v>0</v>
      </c>
      <c r="L1496" s="22">
        <f t="shared" si="394"/>
        <v>0</v>
      </c>
      <c r="M1496" s="22">
        <f t="shared" si="395"/>
        <v>0</v>
      </c>
      <c r="N1496" s="22">
        <f t="shared" si="396"/>
        <v>0</v>
      </c>
      <c r="O1496" s="22">
        <f t="shared" si="397"/>
        <v>0</v>
      </c>
      <c r="P1496" s="35">
        <f>'Data Entry'!I1496</f>
        <v>0</v>
      </c>
      <c r="Q1496" s="35">
        <f>'Data Entry'!J1496</f>
        <v>0</v>
      </c>
      <c r="R1496" s="35">
        <f>'Data Entry'!K1496</f>
        <v>0</v>
      </c>
      <c r="S1496" s="35">
        <f>'Data Entry'!L1496</f>
        <v>0</v>
      </c>
      <c r="T1496" s="35">
        <f t="shared" si="398"/>
        <v>0</v>
      </c>
      <c r="U1496" s="35">
        <f t="shared" si="399"/>
        <v>0</v>
      </c>
      <c r="V1496" s="35" t="e">
        <f t="shared" si="400"/>
        <v>#DIV/0!</v>
      </c>
      <c r="W1496" s="35" t="e">
        <f t="shared" si="401"/>
        <v>#DIV/0!</v>
      </c>
      <c r="X1496" s="35">
        <f t="shared" si="402"/>
        <v>0</v>
      </c>
      <c r="Y1496" s="35">
        <f t="shared" si="403"/>
        <v>0</v>
      </c>
      <c r="Z1496" s="35">
        <f t="shared" si="404"/>
        <v>0</v>
      </c>
      <c r="AA1496" s="35">
        <f t="shared" si="405"/>
        <v>0</v>
      </c>
      <c r="AB1496" s="21">
        <f>'Data Entry'!S1496</f>
        <v>0</v>
      </c>
      <c r="AC1496" s="21">
        <f>'Data Entry'!T1496</f>
        <v>0</v>
      </c>
      <c r="AD1496" s="21">
        <f>'Data Entry'!U1496</f>
        <v>0</v>
      </c>
      <c r="AE1496" s="21">
        <f t="shared" si="406"/>
        <v>0</v>
      </c>
      <c r="AF1496" s="13">
        <f>'Data Entry'!V1496</f>
        <v>0</v>
      </c>
      <c r="AG1496" s="13">
        <f t="shared" si="407"/>
        <v>0</v>
      </c>
      <c r="AH1496" s="13">
        <f>'Data Entry'!W1496</f>
        <v>0</v>
      </c>
      <c r="AI1496" s="13">
        <f>'Data Entry'!X1496</f>
        <v>0</v>
      </c>
      <c r="AJ1496" s="13">
        <f>'Data Entry'!Y1496</f>
        <v>0</v>
      </c>
      <c r="AK1496" s="13">
        <f>'Data Entry'!Z1496</f>
        <v>0</v>
      </c>
    </row>
    <row r="1497" spans="1:37">
      <c r="A1497" s="34">
        <f>'Data Entry'!A1497</f>
        <v>0</v>
      </c>
      <c r="B1497" s="34">
        <f>'Data Entry'!B1497</f>
        <v>0</v>
      </c>
      <c r="C1497" s="20">
        <f>IF('Data Entry'!C1497="red",1,IF('Data Entry'!C1497="blue",2,0))</f>
        <v>0</v>
      </c>
      <c r="D1497" s="22">
        <f>'Data Entry'!D1497</f>
        <v>0</v>
      </c>
      <c r="E1497" s="22">
        <f>'Data Entry'!E1497</f>
        <v>0</v>
      </c>
      <c r="F1497" s="22">
        <f>'Data Entry'!F1497</f>
        <v>0</v>
      </c>
      <c r="G1497" s="22">
        <f>'Data Entry'!G1497</f>
        <v>0</v>
      </c>
      <c r="H1497" s="22">
        <f>'Data Entry'!H1497</f>
        <v>0</v>
      </c>
      <c r="I1497" s="22">
        <f t="shared" si="391"/>
        <v>0</v>
      </c>
      <c r="J1497" s="22">
        <f t="shared" si="392"/>
        <v>0</v>
      </c>
      <c r="K1497" s="22">
        <f t="shared" si="393"/>
        <v>0</v>
      </c>
      <c r="L1497" s="22">
        <f t="shared" si="394"/>
        <v>0</v>
      </c>
      <c r="M1497" s="22">
        <f t="shared" si="395"/>
        <v>0</v>
      </c>
      <c r="N1497" s="22">
        <f t="shared" si="396"/>
        <v>0</v>
      </c>
      <c r="O1497" s="22">
        <f t="shared" si="397"/>
        <v>0</v>
      </c>
      <c r="P1497" s="35">
        <f>'Data Entry'!I1497</f>
        <v>0</v>
      </c>
      <c r="Q1497" s="35">
        <f>'Data Entry'!J1497</f>
        <v>0</v>
      </c>
      <c r="R1497" s="35">
        <f>'Data Entry'!K1497</f>
        <v>0</v>
      </c>
      <c r="S1497" s="35">
        <f>'Data Entry'!L1497</f>
        <v>0</v>
      </c>
      <c r="T1497" s="35">
        <f t="shared" si="398"/>
        <v>0</v>
      </c>
      <c r="U1497" s="35">
        <f t="shared" si="399"/>
        <v>0</v>
      </c>
      <c r="V1497" s="35" t="e">
        <f t="shared" si="400"/>
        <v>#DIV/0!</v>
      </c>
      <c r="W1497" s="35" t="e">
        <f t="shared" si="401"/>
        <v>#DIV/0!</v>
      </c>
      <c r="X1497" s="35">
        <f t="shared" si="402"/>
        <v>0</v>
      </c>
      <c r="Y1497" s="35">
        <f t="shared" si="403"/>
        <v>0</v>
      </c>
      <c r="Z1497" s="35">
        <f t="shared" si="404"/>
        <v>0</v>
      </c>
      <c r="AA1497" s="35">
        <f t="shared" si="405"/>
        <v>0</v>
      </c>
      <c r="AB1497" s="21">
        <f>'Data Entry'!S1497</f>
        <v>0</v>
      </c>
      <c r="AC1497" s="21">
        <f>'Data Entry'!T1497</f>
        <v>0</v>
      </c>
      <c r="AD1497" s="21">
        <f>'Data Entry'!U1497</f>
        <v>0</v>
      </c>
      <c r="AE1497" s="21">
        <f t="shared" si="406"/>
        <v>0</v>
      </c>
      <c r="AF1497" s="13">
        <f>'Data Entry'!V1497</f>
        <v>0</v>
      </c>
      <c r="AG1497" s="13">
        <f t="shared" si="407"/>
        <v>0</v>
      </c>
      <c r="AH1497" s="13">
        <f>'Data Entry'!W1497</f>
        <v>0</v>
      </c>
      <c r="AI1497" s="13">
        <f>'Data Entry'!X1497</f>
        <v>0</v>
      </c>
      <c r="AJ1497" s="13">
        <f>'Data Entry'!Y1497</f>
        <v>0</v>
      </c>
      <c r="AK1497" s="13">
        <f>'Data Entry'!Z1497</f>
        <v>0</v>
      </c>
    </row>
    <row r="1498" spans="1:37">
      <c r="A1498" s="34">
        <f>'Data Entry'!A1498</f>
        <v>0</v>
      </c>
      <c r="B1498" s="34">
        <f>'Data Entry'!B1498</f>
        <v>0</v>
      </c>
      <c r="C1498" s="20">
        <f>IF('Data Entry'!C1498="red",1,IF('Data Entry'!C1498="blue",2,0))</f>
        <v>0</v>
      </c>
      <c r="D1498" s="22">
        <f>'Data Entry'!D1498</f>
        <v>0</v>
      </c>
      <c r="E1498" s="22">
        <f>'Data Entry'!E1498</f>
        <v>0</v>
      </c>
      <c r="F1498" s="22">
        <f>'Data Entry'!F1498</f>
        <v>0</v>
      </c>
      <c r="G1498" s="22">
        <f>'Data Entry'!G1498</f>
        <v>0</v>
      </c>
      <c r="H1498" s="22">
        <f>'Data Entry'!H1498</f>
        <v>0</v>
      </c>
      <c r="I1498" s="22">
        <f t="shared" si="391"/>
        <v>0</v>
      </c>
      <c r="J1498" s="22">
        <f t="shared" si="392"/>
        <v>0</v>
      </c>
      <c r="K1498" s="22">
        <f t="shared" si="393"/>
        <v>0</v>
      </c>
      <c r="L1498" s="22">
        <f t="shared" si="394"/>
        <v>0</v>
      </c>
      <c r="M1498" s="22">
        <f t="shared" si="395"/>
        <v>0</v>
      </c>
      <c r="N1498" s="22">
        <f t="shared" si="396"/>
        <v>0</v>
      </c>
      <c r="O1498" s="22">
        <f t="shared" si="397"/>
        <v>0</v>
      </c>
      <c r="P1498" s="35">
        <f>'Data Entry'!I1498</f>
        <v>0</v>
      </c>
      <c r="Q1498" s="35">
        <f>'Data Entry'!J1498</f>
        <v>0</v>
      </c>
      <c r="R1498" s="35">
        <f>'Data Entry'!K1498</f>
        <v>0</v>
      </c>
      <c r="S1498" s="35">
        <f>'Data Entry'!L1498</f>
        <v>0</v>
      </c>
      <c r="T1498" s="35">
        <f t="shared" si="398"/>
        <v>0</v>
      </c>
      <c r="U1498" s="35">
        <f t="shared" si="399"/>
        <v>0</v>
      </c>
      <c r="V1498" s="35" t="e">
        <f t="shared" si="400"/>
        <v>#DIV/0!</v>
      </c>
      <c r="W1498" s="35" t="e">
        <f t="shared" si="401"/>
        <v>#DIV/0!</v>
      </c>
      <c r="X1498" s="35">
        <f t="shared" si="402"/>
        <v>0</v>
      </c>
      <c r="Y1498" s="35">
        <f t="shared" si="403"/>
        <v>0</v>
      </c>
      <c r="Z1498" s="35">
        <f t="shared" si="404"/>
        <v>0</v>
      </c>
      <c r="AA1498" s="35">
        <f t="shared" si="405"/>
        <v>0</v>
      </c>
      <c r="AB1498" s="21">
        <f>'Data Entry'!S1498</f>
        <v>0</v>
      </c>
      <c r="AC1498" s="21">
        <f>'Data Entry'!T1498</f>
        <v>0</v>
      </c>
      <c r="AD1498" s="21">
        <f>'Data Entry'!U1498</f>
        <v>0</v>
      </c>
      <c r="AE1498" s="21">
        <f t="shared" si="406"/>
        <v>0</v>
      </c>
      <c r="AF1498" s="13">
        <f>'Data Entry'!V1498</f>
        <v>0</v>
      </c>
      <c r="AG1498" s="13">
        <f t="shared" si="407"/>
        <v>0</v>
      </c>
      <c r="AH1498" s="13">
        <f>'Data Entry'!W1498</f>
        <v>0</v>
      </c>
      <c r="AI1498" s="13">
        <f>'Data Entry'!X1498</f>
        <v>0</v>
      </c>
      <c r="AJ1498" s="13">
        <f>'Data Entry'!Y1498</f>
        <v>0</v>
      </c>
      <c r="AK1498" s="13">
        <f>'Data Entry'!Z1498</f>
        <v>0</v>
      </c>
    </row>
    <row r="1499" spans="1:37">
      <c r="A1499" s="34">
        <f>'Data Entry'!A1499</f>
        <v>0</v>
      </c>
      <c r="B1499" s="34">
        <f>'Data Entry'!B1499</f>
        <v>0</v>
      </c>
      <c r="C1499" s="20">
        <f>IF('Data Entry'!C1499="red",1,IF('Data Entry'!C1499="blue",2,0))</f>
        <v>0</v>
      </c>
      <c r="D1499" s="22">
        <f>'Data Entry'!D1499</f>
        <v>0</v>
      </c>
      <c r="E1499" s="22">
        <f>'Data Entry'!E1499</f>
        <v>0</v>
      </c>
      <c r="F1499" s="22">
        <f>'Data Entry'!F1499</f>
        <v>0</v>
      </c>
      <c r="G1499" s="22">
        <f>'Data Entry'!G1499</f>
        <v>0</v>
      </c>
      <c r="H1499" s="22">
        <f>'Data Entry'!H1499</f>
        <v>0</v>
      </c>
      <c r="I1499" s="22">
        <f t="shared" si="391"/>
        <v>0</v>
      </c>
      <c r="J1499" s="22">
        <f t="shared" si="392"/>
        <v>0</v>
      </c>
      <c r="K1499" s="22">
        <f t="shared" si="393"/>
        <v>0</v>
      </c>
      <c r="L1499" s="22">
        <f t="shared" si="394"/>
        <v>0</v>
      </c>
      <c r="M1499" s="22">
        <f t="shared" si="395"/>
        <v>0</v>
      </c>
      <c r="N1499" s="22">
        <f t="shared" si="396"/>
        <v>0</v>
      </c>
      <c r="O1499" s="22">
        <f t="shared" si="397"/>
        <v>0</v>
      </c>
      <c r="P1499" s="35">
        <f>'Data Entry'!I1499</f>
        <v>0</v>
      </c>
      <c r="Q1499" s="35">
        <f>'Data Entry'!J1499</f>
        <v>0</v>
      </c>
      <c r="R1499" s="35">
        <f>'Data Entry'!K1499</f>
        <v>0</v>
      </c>
      <c r="S1499" s="35">
        <f>'Data Entry'!L1499</f>
        <v>0</v>
      </c>
      <c r="T1499" s="35">
        <f t="shared" si="398"/>
        <v>0</v>
      </c>
      <c r="U1499" s="35">
        <f t="shared" si="399"/>
        <v>0</v>
      </c>
      <c r="V1499" s="35" t="e">
        <f t="shared" si="400"/>
        <v>#DIV/0!</v>
      </c>
      <c r="W1499" s="35" t="e">
        <f t="shared" si="401"/>
        <v>#DIV/0!</v>
      </c>
      <c r="X1499" s="35">
        <f t="shared" si="402"/>
        <v>0</v>
      </c>
      <c r="Y1499" s="35">
        <f t="shared" si="403"/>
        <v>0</v>
      </c>
      <c r="Z1499" s="35">
        <f t="shared" si="404"/>
        <v>0</v>
      </c>
      <c r="AA1499" s="35">
        <f t="shared" si="405"/>
        <v>0</v>
      </c>
      <c r="AB1499" s="21">
        <f>'Data Entry'!S1499</f>
        <v>0</v>
      </c>
      <c r="AC1499" s="21">
        <f>'Data Entry'!T1499</f>
        <v>0</v>
      </c>
      <c r="AD1499" s="21">
        <f>'Data Entry'!U1499</f>
        <v>0</v>
      </c>
      <c r="AE1499" s="21">
        <f t="shared" si="406"/>
        <v>0</v>
      </c>
      <c r="AF1499" s="13">
        <f>'Data Entry'!V1499</f>
        <v>0</v>
      </c>
      <c r="AG1499" s="13">
        <f t="shared" si="407"/>
        <v>0</v>
      </c>
      <c r="AH1499" s="13">
        <f>'Data Entry'!W1499</f>
        <v>0</v>
      </c>
      <c r="AI1499" s="13">
        <f>'Data Entry'!X1499</f>
        <v>0</v>
      </c>
      <c r="AJ1499" s="13">
        <f>'Data Entry'!Y1499</f>
        <v>0</v>
      </c>
      <c r="AK1499" s="13">
        <f>'Data Entry'!Z1499</f>
        <v>0</v>
      </c>
    </row>
    <row r="1500" spans="1:37">
      <c r="A1500" s="34">
        <f>'Data Entry'!A1500</f>
        <v>0</v>
      </c>
      <c r="B1500" s="34">
        <f>'Data Entry'!B1500</f>
        <v>0</v>
      </c>
      <c r="C1500" s="20">
        <f>IF('Data Entry'!C1500="red",1,IF('Data Entry'!C1500="blue",2,0))</f>
        <v>0</v>
      </c>
      <c r="D1500" s="22">
        <f>'Data Entry'!D1500</f>
        <v>0</v>
      </c>
      <c r="E1500" s="22">
        <f>'Data Entry'!E1500</f>
        <v>0</v>
      </c>
      <c r="F1500" s="22">
        <f>'Data Entry'!F1500</f>
        <v>0</v>
      </c>
      <c r="G1500" s="22">
        <f>'Data Entry'!G1500</f>
        <v>0</v>
      </c>
      <c r="H1500" s="22">
        <f>'Data Entry'!H1500</f>
        <v>0</v>
      </c>
      <c r="I1500" s="22">
        <f t="shared" si="391"/>
        <v>0</v>
      </c>
      <c r="J1500" s="22">
        <f t="shared" si="392"/>
        <v>0</v>
      </c>
      <c r="K1500" s="22">
        <f t="shared" si="393"/>
        <v>0</v>
      </c>
      <c r="L1500" s="22">
        <f t="shared" si="394"/>
        <v>0</v>
      </c>
      <c r="M1500" s="22">
        <f t="shared" si="395"/>
        <v>0</v>
      </c>
      <c r="N1500" s="22">
        <f t="shared" si="396"/>
        <v>0</v>
      </c>
      <c r="O1500" s="22">
        <f t="shared" si="397"/>
        <v>0</v>
      </c>
      <c r="P1500" s="35">
        <f>'Data Entry'!I1500</f>
        <v>0</v>
      </c>
      <c r="Q1500" s="35">
        <f>'Data Entry'!J1500</f>
        <v>0</v>
      </c>
      <c r="R1500" s="35">
        <f>'Data Entry'!K1500</f>
        <v>0</v>
      </c>
      <c r="S1500" s="35">
        <f>'Data Entry'!L1500</f>
        <v>0</v>
      </c>
      <c r="T1500" s="35">
        <f t="shared" si="398"/>
        <v>0</v>
      </c>
      <c r="U1500" s="35">
        <f t="shared" si="399"/>
        <v>0</v>
      </c>
      <c r="V1500" s="35" t="e">
        <f t="shared" si="400"/>
        <v>#DIV/0!</v>
      </c>
      <c r="W1500" s="35" t="e">
        <f t="shared" si="401"/>
        <v>#DIV/0!</v>
      </c>
      <c r="X1500" s="35">
        <f t="shared" si="402"/>
        <v>0</v>
      </c>
      <c r="Y1500" s="35">
        <f t="shared" si="403"/>
        <v>0</v>
      </c>
      <c r="Z1500" s="35">
        <f t="shared" si="404"/>
        <v>0</v>
      </c>
      <c r="AA1500" s="35">
        <f t="shared" si="405"/>
        <v>0</v>
      </c>
      <c r="AB1500" s="21">
        <f>'Data Entry'!S1500</f>
        <v>0</v>
      </c>
      <c r="AC1500" s="21">
        <f>'Data Entry'!T1500</f>
        <v>0</v>
      </c>
      <c r="AD1500" s="21">
        <f>'Data Entry'!U1500</f>
        <v>0</v>
      </c>
      <c r="AE1500" s="21">
        <f t="shared" si="406"/>
        <v>0</v>
      </c>
      <c r="AF1500" s="13">
        <f>'Data Entry'!V1500</f>
        <v>0</v>
      </c>
      <c r="AG1500" s="13">
        <f t="shared" si="407"/>
        <v>0</v>
      </c>
      <c r="AH1500" s="13">
        <f>'Data Entry'!W1500</f>
        <v>0</v>
      </c>
      <c r="AI1500" s="13">
        <f>'Data Entry'!X1500</f>
        <v>0</v>
      </c>
      <c r="AJ1500" s="13">
        <f>'Data Entry'!Y1500</f>
        <v>0</v>
      </c>
      <c r="AK1500" s="13">
        <f>'Data Entry'!Z1500</f>
        <v>0</v>
      </c>
    </row>
    <row r="1501" spans="1:37">
      <c r="A1501" s="34">
        <f>'Data Entry'!A1501</f>
        <v>0</v>
      </c>
      <c r="B1501" s="34">
        <f>'Data Entry'!B1501</f>
        <v>0</v>
      </c>
      <c r="C1501" s="20">
        <f>IF('Data Entry'!C1501="red",1,IF('Data Entry'!C1501="blue",2,0))</f>
        <v>0</v>
      </c>
      <c r="D1501" s="22">
        <f>'Data Entry'!D1501</f>
        <v>0</v>
      </c>
      <c r="E1501" s="22">
        <f>'Data Entry'!E1501</f>
        <v>0</v>
      </c>
      <c r="F1501" s="22">
        <f>'Data Entry'!F1501</f>
        <v>0</v>
      </c>
      <c r="G1501" s="22">
        <f>'Data Entry'!G1501</f>
        <v>0</v>
      </c>
      <c r="H1501" s="22">
        <f>'Data Entry'!H1501</f>
        <v>0</v>
      </c>
      <c r="I1501" s="22">
        <f t="shared" si="391"/>
        <v>0</v>
      </c>
      <c r="J1501" s="22">
        <f t="shared" si="392"/>
        <v>0</v>
      </c>
      <c r="K1501" s="22">
        <f t="shared" si="393"/>
        <v>0</v>
      </c>
      <c r="L1501" s="22">
        <f t="shared" si="394"/>
        <v>0</v>
      </c>
      <c r="M1501" s="22">
        <f t="shared" si="395"/>
        <v>0</v>
      </c>
      <c r="N1501" s="22">
        <f t="shared" si="396"/>
        <v>0</v>
      </c>
      <c r="O1501" s="22">
        <f t="shared" si="397"/>
        <v>0</v>
      </c>
      <c r="P1501" s="35">
        <f>'Data Entry'!I1501</f>
        <v>0</v>
      </c>
      <c r="Q1501" s="35">
        <f>'Data Entry'!J1501</f>
        <v>0</v>
      </c>
      <c r="R1501" s="35">
        <f>'Data Entry'!K1501</f>
        <v>0</v>
      </c>
      <c r="S1501" s="35">
        <f>'Data Entry'!L1501</f>
        <v>0</v>
      </c>
      <c r="T1501" s="35">
        <f t="shared" si="398"/>
        <v>0</v>
      </c>
      <c r="U1501" s="35">
        <f t="shared" si="399"/>
        <v>0</v>
      </c>
      <c r="V1501" s="35" t="e">
        <f t="shared" si="400"/>
        <v>#DIV/0!</v>
      </c>
      <c r="W1501" s="35" t="e">
        <f t="shared" si="401"/>
        <v>#DIV/0!</v>
      </c>
      <c r="X1501" s="35">
        <f t="shared" si="402"/>
        <v>0</v>
      </c>
      <c r="Y1501" s="35">
        <f t="shared" si="403"/>
        <v>0</v>
      </c>
      <c r="Z1501" s="35">
        <f t="shared" si="404"/>
        <v>0</v>
      </c>
      <c r="AA1501" s="35">
        <f t="shared" si="405"/>
        <v>0</v>
      </c>
      <c r="AB1501" s="21">
        <f>'Data Entry'!S1501</f>
        <v>0</v>
      </c>
      <c r="AC1501" s="21">
        <f>'Data Entry'!T1501</f>
        <v>0</v>
      </c>
      <c r="AD1501" s="21">
        <f>'Data Entry'!U1501</f>
        <v>0</v>
      </c>
      <c r="AE1501" s="21">
        <f t="shared" si="406"/>
        <v>0</v>
      </c>
      <c r="AF1501" s="13">
        <f>'Data Entry'!V1501</f>
        <v>0</v>
      </c>
      <c r="AG1501" s="13">
        <f t="shared" si="407"/>
        <v>0</v>
      </c>
      <c r="AH1501" s="13">
        <f>'Data Entry'!W1501</f>
        <v>0</v>
      </c>
      <c r="AI1501" s="13">
        <f>'Data Entry'!X1501</f>
        <v>0</v>
      </c>
      <c r="AJ1501" s="13">
        <f>'Data Entry'!Y1501</f>
        <v>0</v>
      </c>
      <c r="AK1501" s="13">
        <f>'Data Entry'!Z1501</f>
        <v>0</v>
      </c>
    </row>
    <row r="1502" spans="1:37">
      <c r="A1502" s="34">
        <f>'Data Entry'!A1502</f>
        <v>0</v>
      </c>
      <c r="B1502" s="34">
        <f>'Data Entry'!B1502</f>
        <v>0</v>
      </c>
      <c r="C1502" s="20">
        <f>IF('Data Entry'!C1502="red",1,IF('Data Entry'!C1502="blue",2,0))</f>
        <v>0</v>
      </c>
      <c r="D1502" s="22">
        <f>'Data Entry'!D1502</f>
        <v>0</v>
      </c>
      <c r="E1502" s="22">
        <f>'Data Entry'!E1502</f>
        <v>0</v>
      </c>
      <c r="F1502" s="22">
        <f>'Data Entry'!F1502</f>
        <v>0</v>
      </c>
      <c r="G1502" s="22">
        <f>'Data Entry'!G1502</f>
        <v>0</v>
      </c>
      <c r="H1502" s="22">
        <f>'Data Entry'!H1502</f>
        <v>0</v>
      </c>
      <c r="I1502" s="22">
        <f t="shared" si="391"/>
        <v>0</v>
      </c>
      <c r="J1502" s="22">
        <f t="shared" si="392"/>
        <v>0</v>
      </c>
      <c r="K1502" s="22">
        <f t="shared" si="393"/>
        <v>0</v>
      </c>
      <c r="L1502" s="22">
        <f t="shared" si="394"/>
        <v>0</v>
      </c>
      <c r="M1502" s="22">
        <f t="shared" si="395"/>
        <v>0</v>
      </c>
      <c r="N1502" s="22">
        <f t="shared" si="396"/>
        <v>0</v>
      </c>
      <c r="O1502" s="22">
        <f t="shared" si="397"/>
        <v>0</v>
      </c>
      <c r="P1502" s="35">
        <f>'Data Entry'!I1502</f>
        <v>0</v>
      </c>
      <c r="Q1502" s="35">
        <f>'Data Entry'!J1502</f>
        <v>0</v>
      </c>
      <c r="R1502" s="35">
        <f>'Data Entry'!K1502</f>
        <v>0</v>
      </c>
      <c r="S1502" s="35">
        <f>'Data Entry'!L1502</f>
        <v>0</v>
      </c>
      <c r="T1502" s="35">
        <f t="shared" si="398"/>
        <v>0</v>
      </c>
      <c r="U1502" s="35">
        <f t="shared" si="399"/>
        <v>0</v>
      </c>
      <c r="V1502" s="35" t="e">
        <f t="shared" si="400"/>
        <v>#DIV/0!</v>
      </c>
      <c r="W1502" s="35" t="e">
        <f t="shared" si="401"/>
        <v>#DIV/0!</v>
      </c>
      <c r="X1502" s="35">
        <f t="shared" si="402"/>
        <v>0</v>
      </c>
      <c r="Y1502" s="35">
        <f t="shared" si="403"/>
        <v>0</v>
      </c>
      <c r="Z1502" s="35">
        <f t="shared" si="404"/>
        <v>0</v>
      </c>
      <c r="AA1502" s="35">
        <f t="shared" si="405"/>
        <v>0</v>
      </c>
      <c r="AB1502" s="21">
        <f>'Data Entry'!S1502</f>
        <v>0</v>
      </c>
      <c r="AC1502" s="21">
        <f>'Data Entry'!T1502</f>
        <v>0</v>
      </c>
      <c r="AD1502" s="21">
        <f>'Data Entry'!U1502</f>
        <v>0</v>
      </c>
      <c r="AE1502" s="21">
        <f t="shared" si="406"/>
        <v>0</v>
      </c>
      <c r="AF1502" s="13">
        <f>'Data Entry'!V1502</f>
        <v>0</v>
      </c>
      <c r="AG1502" s="13">
        <f t="shared" si="407"/>
        <v>0</v>
      </c>
      <c r="AH1502" s="13">
        <f>'Data Entry'!W1502</f>
        <v>0</v>
      </c>
      <c r="AI1502" s="13">
        <f>'Data Entry'!X1502</f>
        <v>0</v>
      </c>
      <c r="AJ1502" s="13">
        <f>'Data Entry'!Y1502</f>
        <v>0</v>
      </c>
      <c r="AK1502" s="13">
        <f>'Data Entry'!Z1502</f>
        <v>0</v>
      </c>
    </row>
    <row r="1503" spans="1:37">
      <c r="A1503" s="34">
        <f>'Data Entry'!A1503</f>
        <v>0</v>
      </c>
      <c r="B1503" s="34">
        <f>'Data Entry'!B1503</f>
        <v>0</v>
      </c>
      <c r="C1503" s="20">
        <f>IF('Data Entry'!C1503="red",1,IF('Data Entry'!C1503="blue",2,0))</f>
        <v>0</v>
      </c>
      <c r="D1503" s="22">
        <f>'Data Entry'!D1503</f>
        <v>0</v>
      </c>
      <c r="E1503" s="22">
        <f>'Data Entry'!E1503</f>
        <v>0</v>
      </c>
      <c r="F1503" s="22">
        <f>'Data Entry'!F1503</f>
        <v>0</v>
      </c>
      <c r="G1503" s="22">
        <f>'Data Entry'!G1503</f>
        <v>0</v>
      </c>
      <c r="H1503" s="22">
        <f>'Data Entry'!H1503</f>
        <v>0</v>
      </c>
      <c r="I1503" s="22">
        <f t="shared" si="391"/>
        <v>0</v>
      </c>
      <c r="J1503" s="22">
        <f t="shared" si="392"/>
        <v>0</v>
      </c>
      <c r="K1503" s="22">
        <f t="shared" si="393"/>
        <v>0</v>
      </c>
      <c r="L1503" s="22">
        <f t="shared" si="394"/>
        <v>0</v>
      </c>
      <c r="M1503" s="22">
        <f t="shared" si="395"/>
        <v>0</v>
      </c>
      <c r="N1503" s="22">
        <f t="shared" si="396"/>
        <v>0</v>
      </c>
      <c r="O1503" s="22">
        <f t="shared" si="397"/>
        <v>0</v>
      </c>
      <c r="P1503" s="35">
        <f>'Data Entry'!I1503</f>
        <v>0</v>
      </c>
      <c r="Q1503" s="35">
        <f>'Data Entry'!J1503</f>
        <v>0</v>
      </c>
      <c r="R1503" s="35">
        <f>'Data Entry'!K1503</f>
        <v>0</v>
      </c>
      <c r="S1503" s="35">
        <f>'Data Entry'!L1503</f>
        <v>0</v>
      </c>
      <c r="T1503" s="35">
        <f t="shared" si="398"/>
        <v>0</v>
      </c>
      <c r="U1503" s="35">
        <f t="shared" si="399"/>
        <v>0</v>
      </c>
      <c r="V1503" s="35" t="e">
        <f t="shared" si="400"/>
        <v>#DIV/0!</v>
      </c>
      <c r="W1503" s="35" t="e">
        <f t="shared" si="401"/>
        <v>#DIV/0!</v>
      </c>
      <c r="X1503" s="35">
        <f t="shared" si="402"/>
        <v>0</v>
      </c>
      <c r="Y1503" s="35">
        <f t="shared" si="403"/>
        <v>0</v>
      </c>
      <c r="Z1503" s="35">
        <f t="shared" si="404"/>
        <v>0</v>
      </c>
      <c r="AA1503" s="35">
        <f t="shared" si="405"/>
        <v>0</v>
      </c>
      <c r="AB1503" s="21">
        <f>'Data Entry'!S1503</f>
        <v>0</v>
      </c>
      <c r="AC1503" s="21">
        <f>'Data Entry'!T1503</f>
        <v>0</v>
      </c>
      <c r="AD1503" s="21">
        <f>'Data Entry'!U1503</f>
        <v>0</v>
      </c>
      <c r="AE1503" s="21">
        <f t="shared" si="406"/>
        <v>0</v>
      </c>
      <c r="AF1503" s="13">
        <f>'Data Entry'!V1503</f>
        <v>0</v>
      </c>
      <c r="AG1503" s="13">
        <f t="shared" si="407"/>
        <v>0</v>
      </c>
      <c r="AH1503" s="13">
        <f>'Data Entry'!W1503</f>
        <v>0</v>
      </c>
      <c r="AI1503" s="13">
        <f>'Data Entry'!X1503</f>
        <v>0</v>
      </c>
      <c r="AJ1503" s="13">
        <f>'Data Entry'!Y1503</f>
        <v>0</v>
      </c>
      <c r="AK1503" s="13">
        <f>'Data Entry'!Z1503</f>
        <v>0</v>
      </c>
    </row>
    <row r="1504" spans="1:37">
      <c r="A1504" s="34">
        <f>'Data Entry'!A1504</f>
        <v>0</v>
      </c>
      <c r="B1504" s="34">
        <f>'Data Entry'!B1504</f>
        <v>0</v>
      </c>
      <c r="C1504" s="20">
        <f>IF('Data Entry'!C1504="red",1,IF('Data Entry'!C1504="blue",2,0))</f>
        <v>0</v>
      </c>
      <c r="D1504" s="22">
        <f>'Data Entry'!D1504</f>
        <v>0</v>
      </c>
      <c r="E1504" s="22">
        <f>'Data Entry'!E1504</f>
        <v>0</v>
      </c>
      <c r="F1504" s="22">
        <f>'Data Entry'!F1504</f>
        <v>0</v>
      </c>
      <c r="G1504" s="22">
        <f>'Data Entry'!G1504</f>
        <v>0</v>
      </c>
      <c r="H1504" s="22">
        <f>'Data Entry'!H1504</f>
        <v>0</v>
      </c>
      <c r="I1504" s="22">
        <f t="shared" si="391"/>
        <v>0</v>
      </c>
      <c r="J1504" s="22">
        <f t="shared" si="392"/>
        <v>0</v>
      </c>
      <c r="K1504" s="22">
        <f t="shared" si="393"/>
        <v>0</v>
      </c>
      <c r="L1504" s="22">
        <f t="shared" si="394"/>
        <v>0</v>
      </c>
      <c r="M1504" s="22">
        <f t="shared" si="395"/>
        <v>0</v>
      </c>
      <c r="N1504" s="22">
        <f t="shared" si="396"/>
        <v>0</v>
      </c>
      <c r="O1504" s="22">
        <f t="shared" si="397"/>
        <v>0</v>
      </c>
      <c r="P1504" s="35">
        <f>'Data Entry'!I1504</f>
        <v>0</v>
      </c>
      <c r="Q1504" s="35">
        <f>'Data Entry'!J1504</f>
        <v>0</v>
      </c>
      <c r="R1504" s="35">
        <f>'Data Entry'!K1504</f>
        <v>0</v>
      </c>
      <c r="S1504" s="35">
        <f>'Data Entry'!L1504</f>
        <v>0</v>
      </c>
      <c r="T1504" s="35">
        <f t="shared" si="398"/>
        <v>0</v>
      </c>
      <c r="U1504" s="35">
        <f t="shared" si="399"/>
        <v>0</v>
      </c>
      <c r="V1504" s="35" t="e">
        <f t="shared" si="400"/>
        <v>#DIV/0!</v>
      </c>
      <c r="W1504" s="35" t="e">
        <f t="shared" si="401"/>
        <v>#DIV/0!</v>
      </c>
      <c r="X1504" s="35">
        <f t="shared" si="402"/>
        <v>0</v>
      </c>
      <c r="Y1504" s="35">
        <f t="shared" si="403"/>
        <v>0</v>
      </c>
      <c r="Z1504" s="35">
        <f t="shared" si="404"/>
        <v>0</v>
      </c>
      <c r="AA1504" s="35">
        <f t="shared" si="405"/>
        <v>0</v>
      </c>
      <c r="AB1504" s="21">
        <f>'Data Entry'!S1504</f>
        <v>0</v>
      </c>
      <c r="AC1504" s="21">
        <f>'Data Entry'!T1504</f>
        <v>0</v>
      </c>
      <c r="AD1504" s="21">
        <f>'Data Entry'!U1504</f>
        <v>0</v>
      </c>
      <c r="AE1504" s="21">
        <f t="shared" si="406"/>
        <v>0</v>
      </c>
      <c r="AF1504" s="13">
        <f>'Data Entry'!V1504</f>
        <v>0</v>
      </c>
      <c r="AG1504" s="13">
        <f t="shared" si="407"/>
        <v>0</v>
      </c>
      <c r="AH1504" s="13">
        <f>'Data Entry'!W1504</f>
        <v>0</v>
      </c>
      <c r="AI1504" s="13">
        <f>'Data Entry'!X1504</f>
        <v>0</v>
      </c>
      <c r="AJ1504" s="13">
        <f>'Data Entry'!Y1504</f>
        <v>0</v>
      </c>
      <c r="AK1504" s="13">
        <f>'Data Entry'!Z1504</f>
        <v>0</v>
      </c>
    </row>
    <row r="1505" spans="1:37">
      <c r="A1505" s="34">
        <f>'Data Entry'!A1505</f>
        <v>0</v>
      </c>
      <c r="B1505" s="34">
        <f>'Data Entry'!B1505</f>
        <v>0</v>
      </c>
      <c r="C1505" s="20">
        <f>IF('Data Entry'!C1505="red",1,IF('Data Entry'!C1505="blue",2,0))</f>
        <v>0</v>
      </c>
      <c r="D1505" s="22">
        <f>'Data Entry'!D1505</f>
        <v>0</v>
      </c>
      <c r="E1505" s="22">
        <f>'Data Entry'!E1505</f>
        <v>0</v>
      </c>
      <c r="F1505" s="22">
        <f>'Data Entry'!F1505</f>
        <v>0</v>
      </c>
      <c r="G1505" s="22">
        <f>'Data Entry'!G1505</f>
        <v>0</v>
      </c>
      <c r="H1505" s="22">
        <f>'Data Entry'!H1505</f>
        <v>0</v>
      </c>
      <c r="I1505" s="22">
        <f t="shared" si="391"/>
        <v>0</v>
      </c>
      <c r="J1505" s="22">
        <f t="shared" si="392"/>
        <v>0</v>
      </c>
      <c r="K1505" s="22">
        <f t="shared" si="393"/>
        <v>0</v>
      </c>
      <c r="L1505" s="22">
        <f t="shared" si="394"/>
        <v>0</v>
      </c>
      <c r="M1505" s="22">
        <f t="shared" si="395"/>
        <v>0</v>
      </c>
      <c r="N1505" s="22">
        <f t="shared" si="396"/>
        <v>0</v>
      </c>
      <c r="O1505" s="22">
        <f t="shared" si="397"/>
        <v>0</v>
      </c>
      <c r="P1505" s="35">
        <f>'Data Entry'!I1505</f>
        <v>0</v>
      </c>
      <c r="Q1505" s="35">
        <f>'Data Entry'!J1505</f>
        <v>0</v>
      </c>
      <c r="R1505" s="35">
        <f>'Data Entry'!K1505</f>
        <v>0</v>
      </c>
      <c r="S1505" s="35">
        <f>'Data Entry'!L1505</f>
        <v>0</v>
      </c>
      <c r="T1505" s="35">
        <f t="shared" si="398"/>
        <v>0</v>
      </c>
      <c r="U1505" s="35">
        <f t="shared" si="399"/>
        <v>0</v>
      </c>
      <c r="V1505" s="35" t="e">
        <f t="shared" si="400"/>
        <v>#DIV/0!</v>
      </c>
      <c r="W1505" s="35" t="e">
        <f t="shared" si="401"/>
        <v>#DIV/0!</v>
      </c>
      <c r="X1505" s="35">
        <f t="shared" si="402"/>
        <v>0</v>
      </c>
      <c r="Y1505" s="35">
        <f t="shared" si="403"/>
        <v>0</v>
      </c>
      <c r="Z1505" s="35">
        <f t="shared" si="404"/>
        <v>0</v>
      </c>
      <c r="AA1505" s="35">
        <f t="shared" si="405"/>
        <v>0</v>
      </c>
      <c r="AB1505" s="21">
        <f>'Data Entry'!S1505</f>
        <v>0</v>
      </c>
      <c r="AC1505" s="21">
        <f>'Data Entry'!T1505</f>
        <v>0</v>
      </c>
      <c r="AD1505" s="21">
        <f>'Data Entry'!U1505</f>
        <v>0</v>
      </c>
      <c r="AE1505" s="21">
        <f t="shared" si="406"/>
        <v>0</v>
      </c>
      <c r="AF1505" s="13">
        <f>'Data Entry'!V1505</f>
        <v>0</v>
      </c>
      <c r="AG1505" s="13">
        <f t="shared" si="407"/>
        <v>0</v>
      </c>
      <c r="AH1505" s="13">
        <f>'Data Entry'!W1505</f>
        <v>0</v>
      </c>
      <c r="AI1505" s="13">
        <f>'Data Entry'!X1505</f>
        <v>0</v>
      </c>
      <c r="AJ1505" s="13">
        <f>'Data Entry'!Y1505</f>
        <v>0</v>
      </c>
      <c r="AK1505" s="13">
        <f>'Data Entry'!Z1505</f>
        <v>0</v>
      </c>
    </row>
    <row r="1506" spans="1:37">
      <c r="A1506" s="34">
        <f>'Data Entry'!A1506</f>
        <v>0</v>
      </c>
      <c r="B1506" s="34">
        <f>'Data Entry'!B1506</f>
        <v>0</v>
      </c>
      <c r="C1506" s="20">
        <f>IF('Data Entry'!C1506="red",1,IF('Data Entry'!C1506="blue",2,0))</f>
        <v>0</v>
      </c>
      <c r="D1506" s="22">
        <f>'Data Entry'!D1506</f>
        <v>0</v>
      </c>
      <c r="E1506" s="22">
        <f>'Data Entry'!E1506</f>
        <v>0</v>
      </c>
      <c r="F1506" s="22">
        <f>'Data Entry'!F1506</f>
        <v>0</v>
      </c>
      <c r="G1506" s="22">
        <f>'Data Entry'!G1506</f>
        <v>0</v>
      </c>
      <c r="H1506" s="22">
        <f>'Data Entry'!H1506</f>
        <v>0</v>
      </c>
      <c r="I1506" s="22">
        <f t="shared" si="391"/>
        <v>0</v>
      </c>
      <c r="J1506" s="22">
        <f t="shared" si="392"/>
        <v>0</v>
      </c>
      <c r="K1506" s="22">
        <f t="shared" si="393"/>
        <v>0</v>
      </c>
      <c r="L1506" s="22">
        <f t="shared" si="394"/>
        <v>0</v>
      </c>
      <c r="M1506" s="22">
        <f t="shared" si="395"/>
        <v>0</v>
      </c>
      <c r="N1506" s="22">
        <f t="shared" si="396"/>
        <v>0</v>
      </c>
      <c r="O1506" s="22">
        <f t="shared" si="397"/>
        <v>0</v>
      </c>
      <c r="P1506" s="35">
        <f>'Data Entry'!I1506</f>
        <v>0</v>
      </c>
      <c r="Q1506" s="35">
        <f>'Data Entry'!J1506</f>
        <v>0</v>
      </c>
      <c r="R1506" s="35">
        <f>'Data Entry'!K1506</f>
        <v>0</v>
      </c>
      <c r="S1506" s="35">
        <f>'Data Entry'!L1506</f>
        <v>0</v>
      </c>
      <c r="T1506" s="35">
        <f t="shared" si="398"/>
        <v>0</v>
      </c>
      <c r="U1506" s="35">
        <f t="shared" si="399"/>
        <v>0</v>
      </c>
      <c r="V1506" s="35" t="e">
        <f t="shared" si="400"/>
        <v>#DIV/0!</v>
      </c>
      <c r="W1506" s="35" t="e">
        <f t="shared" si="401"/>
        <v>#DIV/0!</v>
      </c>
      <c r="X1506" s="35">
        <f t="shared" si="402"/>
        <v>0</v>
      </c>
      <c r="Y1506" s="35">
        <f t="shared" si="403"/>
        <v>0</v>
      </c>
      <c r="Z1506" s="35">
        <f t="shared" si="404"/>
        <v>0</v>
      </c>
      <c r="AA1506" s="35">
        <f t="shared" si="405"/>
        <v>0</v>
      </c>
      <c r="AB1506" s="21">
        <f>'Data Entry'!S1506</f>
        <v>0</v>
      </c>
      <c r="AC1506" s="21">
        <f>'Data Entry'!T1506</f>
        <v>0</v>
      </c>
      <c r="AD1506" s="21">
        <f>'Data Entry'!U1506</f>
        <v>0</v>
      </c>
      <c r="AE1506" s="21">
        <f t="shared" si="406"/>
        <v>0</v>
      </c>
      <c r="AF1506" s="13">
        <f>'Data Entry'!V1506</f>
        <v>0</v>
      </c>
      <c r="AG1506" s="13">
        <f t="shared" si="407"/>
        <v>0</v>
      </c>
      <c r="AH1506" s="13">
        <f>'Data Entry'!W1506</f>
        <v>0</v>
      </c>
      <c r="AI1506" s="13">
        <f>'Data Entry'!X1506</f>
        <v>0</v>
      </c>
      <c r="AJ1506" s="13">
        <f>'Data Entry'!Y1506</f>
        <v>0</v>
      </c>
      <c r="AK1506" s="13">
        <f>'Data Entry'!Z1506</f>
        <v>0</v>
      </c>
    </row>
    <row r="1507" spans="1:37">
      <c r="A1507" s="34">
        <f>'Data Entry'!A1507</f>
        <v>0</v>
      </c>
      <c r="B1507" s="34">
        <f>'Data Entry'!B1507</f>
        <v>0</v>
      </c>
      <c r="C1507" s="20">
        <f>IF('Data Entry'!C1507="red",1,IF('Data Entry'!C1507="blue",2,0))</f>
        <v>0</v>
      </c>
      <c r="D1507" s="22">
        <f>'Data Entry'!D1507</f>
        <v>0</v>
      </c>
      <c r="E1507" s="22">
        <f>'Data Entry'!E1507</f>
        <v>0</v>
      </c>
      <c r="F1507" s="22">
        <f>'Data Entry'!F1507</f>
        <v>0</v>
      </c>
      <c r="G1507" s="22">
        <f>'Data Entry'!G1507</f>
        <v>0</v>
      </c>
      <c r="H1507" s="22">
        <f>'Data Entry'!H1507</f>
        <v>0</v>
      </c>
      <c r="I1507" s="22">
        <f t="shared" si="391"/>
        <v>0</v>
      </c>
      <c r="J1507" s="22">
        <f t="shared" si="392"/>
        <v>0</v>
      </c>
      <c r="K1507" s="22">
        <f t="shared" si="393"/>
        <v>0</v>
      </c>
      <c r="L1507" s="22">
        <f t="shared" si="394"/>
        <v>0</v>
      </c>
      <c r="M1507" s="22">
        <f t="shared" si="395"/>
        <v>0</v>
      </c>
      <c r="N1507" s="22">
        <f t="shared" si="396"/>
        <v>0</v>
      </c>
      <c r="O1507" s="22">
        <f t="shared" si="397"/>
        <v>0</v>
      </c>
      <c r="P1507" s="35">
        <f>'Data Entry'!I1507</f>
        <v>0</v>
      </c>
      <c r="Q1507" s="35">
        <f>'Data Entry'!J1507</f>
        <v>0</v>
      </c>
      <c r="R1507" s="35">
        <f>'Data Entry'!K1507</f>
        <v>0</v>
      </c>
      <c r="S1507" s="35">
        <f>'Data Entry'!L1507</f>
        <v>0</v>
      </c>
      <c r="T1507" s="35">
        <f t="shared" si="398"/>
        <v>0</v>
      </c>
      <c r="U1507" s="35">
        <f t="shared" si="399"/>
        <v>0</v>
      </c>
      <c r="V1507" s="35" t="e">
        <f t="shared" si="400"/>
        <v>#DIV/0!</v>
      </c>
      <c r="W1507" s="35" t="e">
        <f t="shared" si="401"/>
        <v>#DIV/0!</v>
      </c>
      <c r="X1507" s="35">
        <f t="shared" si="402"/>
        <v>0</v>
      </c>
      <c r="Y1507" s="35">
        <f t="shared" si="403"/>
        <v>0</v>
      </c>
      <c r="Z1507" s="35">
        <f t="shared" si="404"/>
        <v>0</v>
      </c>
      <c r="AA1507" s="35">
        <f t="shared" si="405"/>
        <v>0</v>
      </c>
      <c r="AB1507" s="21">
        <f>'Data Entry'!S1507</f>
        <v>0</v>
      </c>
      <c r="AC1507" s="21">
        <f>'Data Entry'!T1507</f>
        <v>0</v>
      </c>
      <c r="AD1507" s="21">
        <f>'Data Entry'!U1507</f>
        <v>0</v>
      </c>
      <c r="AE1507" s="21">
        <f t="shared" si="406"/>
        <v>0</v>
      </c>
      <c r="AF1507" s="13">
        <f>'Data Entry'!V1507</f>
        <v>0</v>
      </c>
      <c r="AG1507" s="13">
        <f t="shared" si="407"/>
        <v>0</v>
      </c>
      <c r="AH1507" s="13">
        <f>'Data Entry'!W1507</f>
        <v>0</v>
      </c>
      <c r="AI1507" s="13">
        <f>'Data Entry'!X1507</f>
        <v>0</v>
      </c>
      <c r="AJ1507" s="13">
        <f>'Data Entry'!Y1507</f>
        <v>0</v>
      </c>
      <c r="AK1507" s="13">
        <f>'Data Entry'!Z1507</f>
        <v>0</v>
      </c>
    </row>
    <row r="1508" spans="1:37">
      <c r="A1508" s="34">
        <f>'Data Entry'!A1508</f>
        <v>0</v>
      </c>
      <c r="B1508" s="34">
        <f>'Data Entry'!B1508</f>
        <v>0</v>
      </c>
      <c r="C1508" s="20">
        <f>IF('Data Entry'!C1508="red",1,IF('Data Entry'!C1508="blue",2,0))</f>
        <v>0</v>
      </c>
      <c r="D1508" s="22">
        <f>'Data Entry'!D1508</f>
        <v>0</v>
      </c>
      <c r="E1508" s="22">
        <f>'Data Entry'!E1508</f>
        <v>0</v>
      </c>
      <c r="F1508" s="22">
        <f>'Data Entry'!F1508</f>
        <v>0</v>
      </c>
      <c r="G1508" s="22">
        <f>'Data Entry'!G1508</f>
        <v>0</v>
      </c>
      <c r="H1508" s="22">
        <f>'Data Entry'!H1508</f>
        <v>0</v>
      </c>
      <c r="I1508" s="22">
        <f t="shared" si="391"/>
        <v>0</v>
      </c>
      <c r="J1508" s="22">
        <f t="shared" si="392"/>
        <v>0</v>
      </c>
      <c r="K1508" s="22">
        <f t="shared" si="393"/>
        <v>0</v>
      </c>
      <c r="L1508" s="22">
        <f t="shared" si="394"/>
        <v>0</v>
      </c>
      <c r="M1508" s="22">
        <f t="shared" si="395"/>
        <v>0</v>
      </c>
      <c r="N1508" s="22">
        <f t="shared" si="396"/>
        <v>0</v>
      </c>
      <c r="O1508" s="22">
        <f t="shared" si="397"/>
        <v>0</v>
      </c>
      <c r="P1508" s="35">
        <f>'Data Entry'!I1508</f>
        <v>0</v>
      </c>
      <c r="Q1508" s="35">
        <f>'Data Entry'!J1508</f>
        <v>0</v>
      </c>
      <c r="R1508" s="35">
        <f>'Data Entry'!K1508</f>
        <v>0</v>
      </c>
      <c r="S1508" s="35">
        <f>'Data Entry'!L1508</f>
        <v>0</v>
      </c>
      <c r="T1508" s="35">
        <f t="shared" si="398"/>
        <v>0</v>
      </c>
      <c r="U1508" s="35">
        <f t="shared" si="399"/>
        <v>0</v>
      </c>
      <c r="V1508" s="35" t="e">
        <f t="shared" si="400"/>
        <v>#DIV/0!</v>
      </c>
      <c r="W1508" s="35" t="e">
        <f t="shared" si="401"/>
        <v>#DIV/0!</v>
      </c>
      <c r="X1508" s="35">
        <f t="shared" si="402"/>
        <v>0</v>
      </c>
      <c r="Y1508" s="35">
        <f t="shared" si="403"/>
        <v>0</v>
      </c>
      <c r="Z1508" s="35">
        <f t="shared" si="404"/>
        <v>0</v>
      </c>
      <c r="AA1508" s="35">
        <f t="shared" si="405"/>
        <v>0</v>
      </c>
      <c r="AB1508" s="21">
        <f>'Data Entry'!S1508</f>
        <v>0</v>
      </c>
      <c r="AC1508" s="21">
        <f>'Data Entry'!T1508</f>
        <v>0</v>
      </c>
      <c r="AD1508" s="21">
        <f>'Data Entry'!U1508</f>
        <v>0</v>
      </c>
      <c r="AE1508" s="21">
        <f t="shared" si="406"/>
        <v>0</v>
      </c>
      <c r="AF1508" s="13">
        <f>'Data Entry'!V1508</f>
        <v>0</v>
      </c>
      <c r="AG1508" s="13">
        <f t="shared" si="407"/>
        <v>0</v>
      </c>
      <c r="AH1508" s="13">
        <f>'Data Entry'!W1508</f>
        <v>0</v>
      </c>
      <c r="AI1508" s="13">
        <f>'Data Entry'!X1508</f>
        <v>0</v>
      </c>
      <c r="AJ1508" s="13">
        <f>'Data Entry'!Y1508</f>
        <v>0</v>
      </c>
      <c r="AK1508" s="13">
        <f>'Data Entry'!Z1508</f>
        <v>0</v>
      </c>
    </row>
    <row r="1509" spans="1:37">
      <c r="A1509" s="34">
        <f>'Data Entry'!A1509</f>
        <v>0</v>
      </c>
      <c r="B1509" s="34">
        <f>'Data Entry'!B1509</f>
        <v>0</v>
      </c>
      <c r="C1509" s="20">
        <f>IF('Data Entry'!C1509="red",1,IF('Data Entry'!C1509="blue",2,0))</f>
        <v>0</v>
      </c>
      <c r="D1509" s="22">
        <f>'Data Entry'!D1509</f>
        <v>0</v>
      </c>
      <c r="E1509" s="22">
        <f>'Data Entry'!E1509</f>
        <v>0</v>
      </c>
      <c r="F1509" s="22">
        <f>'Data Entry'!F1509</f>
        <v>0</v>
      </c>
      <c r="G1509" s="22">
        <f>'Data Entry'!G1509</f>
        <v>0</v>
      </c>
      <c r="H1509" s="22">
        <f>'Data Entry'!H1509</f>
        <v>0</v>
      </c>
      <c r="I1509" s="22">
        <f t="shared" si="391"/>
        <v>0</v>
      </c>
      <c r="J1509" s="22">
        <f t="shared" si="392"/>
        <v>0</v>
      </c>
      <c r="K1509" s="22">
        <f t="shared" si="393"/>
        <v>0</v>
      </c>
      <c r="L1509" s="22">
        <f t="shared" si="394"/>
        <v>0</v>
      </c>
      <c r="M1509" s="22">
        <f t="shared" si="395"/>
        <v>0</v>
      </c>
      <c r="N1509" s="22">
        <f t="shared" si="396"/>
        <v>0</v>
      </c>
      <c r="O1509" s="22">
        <f t="shared" si="397"/>
        <v>0</v>
      </c>
      <c r="P1509" s="35">
        <f>'Data Entry'!I1509</f>
        <v>0</v>
      </c>
      <c r="Q1509" s="35">
        <f>'Data Entry'!J1509</f>
        <v>0</v>
      </c>
      <c r="R1509" s="35">
        <f>'Data Entry'!K1509</f>
        <v>0</v>
      </c>
      <c r="S1509" s="35">
        <f>'Data Entry'!L1509</f>
        <v>0</v>
      </c>
      <c r="T1509" s="35">
        <f t="shared" si="398"/>
        <v>0</v>
      </c>
      <c r="U1509" s="35">
        <f t="shared" si="399"/>
        <v>0</v>
      </c>
      <c r="V1509" s="35" t="e">
        <f t="shared" si="400"/>
        <v>#DIV/0!</v>
      </c>
      <c r="W1509" s="35" t="e">
        <f t="shared" si="401"/>
        <v>#DIV/0!</v>
      </c>
      <c r="X1509" s="35">
        <f t="shared" si="402"/>
        <v>0</v>
      </c>
      <c r="Y1509" s="35">
        <f t="shared" si="403"/>
        <v>0</v>
      </c>
      <c r="Z1509" s="35">
        <f t="shared" si="404"/>
        <v>0</v>
      </c>
      <c r="AA1509" s="35">
        <f t="shared" si="405"/>
        <v>0</v>
      </c>
      <c r="AB1509" s="21">
        <f>'Data Entry'!S1509</f>
        <v>0</v>
      </c>
      <c r="AC1509" s="21">
        <f>'Data Entry'!T1509</f>
        <v>0</v>
      </c>
      <c r="AD1509" s="21">
        <f>'Data Entry'!U1509</f>
        <v>0</v>
      </c>
      <c r="AE1509" s="21">
        <f t="shared" si="406"/>
        <v>0</v>
      </c>
      <c r="AF1509" s="13">
        <f>'Data Entry'!V1509</f>
        <v>0</v>
      </c>
      <c r="AG1509" s="13">
        <f t="shared" si="407"/>
        <v>0</v>
      </c>
      <c r="AH1509" s="13">
        <f>'Data Entry'!W1509</f>
        <v>0</v>
      </c>
      <c r="AI1509" s="13">
        <f>'Data Entry'!X1509</f>
        <v>0</v>
      </c>
      <c r="AJ1509" s="13">
        <f>'Data Entry'!Y1509</f>
        <v>0</v>
      </c>
      <c r="AK1509" s="13">
        <f>'Data Entry'!Z1509</f>
        <v>0</v>
      </c>
    </row>
    <row r="1510" spans="1:37">
      <c r="A1510" s="34">
        <f>'Data Entry'!A1510</f>
        <v>0</v>
      </c>
      <c r="B1510" s="34">
        <f>'Data Entry'!B1510</f>
        <v>0</v>
      </c>
      <c r="C1510" s="20">
        <f>IF('Data Entry'!C1510="red",1,IF('Data Entry'!C1510="blue",2,0))</f>
        <v>0</v>
      </c>
      <c r="D1510" s="22">
        <f>'Data Entry'!D1510</f>
        <v>0</v>
      </c>
      <c r="E1510" s="22">
        <f>'Data Entry'!E1510</f>
        <v>0</v>
      </c>
      <c r="F1510" s="22">
        <f>'Data Entry'!F1510</f>
        <v>0</v>
      </c>
      <c r="G1510" s="22">
        <f>'Data Entry'!G1510</f>
        <v>0</v>
      </c>
      <c r="H1510" s="22">
        <f>'Data Entry'!H1510</f>
        <v>0</v>
      </c>
      <c r="I1510" s="22">
        <f t="shared" si="391"/>
        <v>0</v>
      </c>
      <c r="J1510" s="22">
        <f t="shared" si="392"/>
        <v>0</v>
      </c>
      <c r="K1510" s="22">
        <f t="shared" si="393"/>
        <v>0</v>
      </c>
      <c r="L1510" s="22">
        <f t="shared" si="394"/>
        <v>0</v>
      </c>
      <c r="M1510" s="22">
        <f t="shared" si="395"/>
        <v>0</v>
      </c>
      <c r="N1510" s="22">
        <f t="shared" si="396"/>
        <v>0</v>
      </c>
      <c r="O1510" s="22">
        <f t="shared" si="397"/>
        <v>0</v>
      </c>
      <c r="P1510" s="35">
        <f>'Data Entry'!I1510</f>
        <v>0</v>
      </c>
      <c r="Q1510" s="35">
        <f>'Data Entry'!J1510</f>
        <v>0</v>
      </c>
      <c r="R1510" s="35">
        <f>'Data Entry'!K1510</f>
        <v>0</v>
      </c>
      <c r="S1510" s="35">
        <f>'Data Entry'!L1510</f>
        <v>0</v>
      </c>
      <c r="T1510" s="35">
        <f t="shared" si="398"/>
        <v>0</v>
      </c>
      <c r="U1510" s="35">
        <f t="shared" si="399"/>
        <v>0</v>
      </c>
      <c r="V1510" s="35" t="e">
        <f t="shared" si="400"/>
        <v>#DIV/0!</v>
      </c>
      <c r="W1510" s="35" t="e">
        <f t="shared" si="401"/>
        <v>#DIV/0!</v>
      </c>
      <c r="X1510" s="35">
        <f t="shared" si="402"/>
        <v>0</v>
      </c>
      <c r="Y1510" s="35">
        <f t="shared" si="403"/>
        <v>0</v>
      </c>
      <c r="Z1510" s="35">
        <f t="shared" si="404"/>
        <v>0</v>
      </c>
      <c r="AA1510" s="35">
        <f t="shared" si="405"/>
        <v>0</v>
      </c>
      <c r="AB1510" s="21">
        <f>'Data Entry'!S1510</f>
        <v>0</v>
      </c>
      <c r="AC1510" s="21">
        <f>'Data Entry'!T1510</f>
        <v>0</v>
      </c>
      <c r="AD1510" s="21">
        <f>'Data Entry'!U1510</f>
        <v>0</v>
      </c>
      <c r="AE1510" s="21">
        <f t="shared" si="406"/>
        <v>0</v>
      </c>
      <c r="AF1510" s="13">
        <f>'Data Entry'!V1510</f>
        <v>0</v>
      </c>
      <c r="AG1510" s="13">
        <f t="shared" si="407"/>
        <v>0</v>
      </c>
      <c r="AH1510" s="13">
        <f>'Data Entry'!W1510</f>
        <v>0</v>
      </c>
      <c r="AI1510" s="13">
        <f>'Data Entry'!X1510</f>
        <v>0</v>
      </c>
      <c r="AJ1510" s="13">
        <f>'Data Entry'!Y1510</f>
        <v>0</v>
      </c>
      <c r="AK1510" s="13">
        <f>'Data Entry'!Z1510</f>
        <v>0</v>
      </c>
    </row>
    <row r="1511" spans="1:37">
      <c r="A1511" s="34">
        <f>'Data Entry'!A1511</f>
        <v>0</v>
      </c>
      <c r="B1511" s="34">
        <f>'Data Entry'!B1511</f>
        <v>0</v>
      </c>
      <c r="C1511" s="20">
        <f>IF('Data Entry'!C1511="red",1,IF('Data Entry'!C1511="blue",2,0))</f>
        <v>0</v>
      </c>
      <c r="D1511" s="22">
        <f>'Data Entry'!D1511</f>
        <v>0</v>
      </c>
      <c r="E1511" s="22">
        <f>'Data Entry'!E1511</f>
        <v>0</v>
      </c>
      <c r="F1511" s="22">
        <f>'Data Entry'!F1511</f>
        <v>0</v>
      </c>
      <c r="G1511" s="22">
        <f>'Data Entry'!G1511</f>
        <v>0</v>
      </c>
      <c r="H1511" s="22">
        <f>'Data Entry'!H1511</f>
        <v>0</v>
      </c>
      <c r="I1511" s="22">
        <f t="shared" si="391"/>
        <v>0</v>
      </c>
      <c r="J1511" s="22">
        <f t="shared" si="392"/>
        <v>0</v>
      </c>
      <c r="K1511" s="22">
        <f t="shared" si="393"/>
        <v>0</v>
      </c>
      <c r="L1511" s="22">
        <f t="shared" si="394"/>
        <v>0</v>
      </c>
      <c r="M1511" s="22">
        <f t="shared" si="395"/>
        <v>0</v>
      </c>
      <c r="N1511" s="22">
        <f t="shared" si="396"/>
        <v>0</v>
      </c>
      <c r="O1511" s="22">
        <f t="shared" si="397"/>
        <v>0</v>
      </c>
      <c r="P1511" s="35">
        <f>'Data Entry'!I1511</f>
        <v>0</v>
      </c>
      <c r="Q1511" s="35">
        <f>'Data Entry'!J1511</f>
        <v>0</v>
      </c>
      <c r="R1511" s="35">
        <f>'Data Entry'!K1511</f>
        <v>0</v>
      </c>
      <c r="S1511" s="35">
        <f>'Data Entry'!L1511</f>
        <v>0</v>
      </c>
      <c r="T1511" s="35">
        <f t="shared" si="398"/>
        <v>0</v>
      </c>
      <c r="U1511" s="35">
        <f t="shared" si="399"/>
        <v>0</v>
      </c>
      <c r="V1511" s="35" t="e">
        <f t="shared" si="400"/>
        <v>#DIV/0!</v>
      </c>
      <c r="W1511" s="35" t="e">
        <f t="shared" si="401"/>
        <v>#DIV/0!</v>
      </c>
      <c r="X1511" s="35">
        <f t="shared" si="402"/>
        <v>0</v>
      </c>
      <c r="Y1511" s="35">
        <f t="shared" si="403"/>
        <v>0</v>
      </c>
      <c r="Z1511" s="35">
        <f t="shared" si="404"/>
        <v>0</v>
      </c>
      <c r="AA1511" s="35">
        <f t="shared" si="405"/>
        <v>0</v>
      </c>
      <c r="AB1511" s="21">
        <f>'Data Entry'!S1511</f>
        <v>0</v>
      </c>
      <c r="AC1511" s="21">
        <f>'Data Entry'!T1511</f>
        <v>0</v>
      </c>
      <c r="AD1511" s="21">
        <f>'Data Entry'!U1511</f>
        <v>0</v>
      </c>
      <c r="AE1511" s="21">
        <f t="shared" si="406"/>
        <v>0</v>
      </c>
      <c r="AF1511" s="13">
        <f>'Data Entry'!V1511</f>
        <v>0</v>
      </c>
      <c r="AG1511" s="13">
        <f t="shared" si="407"/>
        <v>0</v>
      </c>
      <c r="AH1511" s="13">
        <f>'Data Entry'!W1511</f>
        <v>0</v>
      </c>
      <c r="AI1511" s="13">
        <f>'Data Entry'!X1511</f>
        <v>0</v>
      </c>
      <c r="AJ1511" s="13">
        <f>'Data Entry'!Y1511</f>
        <v>0</v>
      </c>
      <c r="AK1511" s="13">
        <f>'Data Entry'!Z1511</f>
        <v>0</v>
      </c>
    </row>
    <row r="1512" spans="1:37">
      <c r="A1512" s="34">
        <f>'Data Entry'!A1512</f>
        <v>0</v>
      </c>
      <c r="B1512" s="34">
        <f>'Data Entry'!B1512</f>
        <v>0</v>
      </c>
      <c r="C1512" s="20">
        <f>IF('Data Entry'!C1512="red",1,IF('Data Entry'!C1512="blue",2,0))</f>
        <v>0</v>
      </c>
      <c r="D1512" s="22">
        <f>'Data Entry'!D1512</f>
        <v>0</v>
      </c>
      <c r="E1512" s="22">
        <f>'Data Entry'!E1512</f>
        <v>0</v>
      </c>
      <c r="F1512" s="22">
        <f>'Data Entry'!F1512</f>
        <v>0</v>
      </c>
      <c r="G1512" s="22">
        <f>'Data Entry'!G1512</f>
        <v>0</v>
      </c>
      <c r="H1512" s="22">
        <f>'Data Entry'!H1512</f>
        <v>0</v>
      </c>
      <c r="I1512" s="22">
        <f t="shared" si="391"/>
        <v>0</v>
      </c>
      <c r="J1512" s="22">
        <f t="shared" si="392"/>
        <v>0</v>
      </c>
      <c r="K1512" s="22">
        <f t="shared" si="393"/>
        <v>0</v>
      </c>
      <c r="L1512" s="22">
        <f t="shared" si="394"/>
        <v>0</v>
      </c>
      <c r="M1512" s="22">
        <f t="shared" si="395"/>
        <v>0</v>
      </c>
      <c r="N1512" s="22">
        <f t="shared" si="396"/>
        <v>0</v>
      </c>
      <c r="O1512" s="22">
        <f t="shared" si="397"/>
        <v>0</v>
      </c>
      <c r="P1512" s="35">
        <f>'Data Entry'!I1512</f>
        <v>0</v>
      </c>
      <c r="Q1512" s="35">
        <f>'Data Entry'!J1512</f>
        <v>0</v>
      </c>
      <c r="R1512" s="35">
        <f>'Data Entry'!K1512</f>
        <v>0</v>
      </c>
      <c r="S1512" s="35">
        <f>'Data Entry'!L1512</f>
        <v>0</v>
      </c>
      <c r="T1512" s="35">
        <f t="shared" si="398"/>
        <v>0</v>
      </c>
      <c r="U1512" s="35">
        <f t="shared" si="399"/>
        <v>0</v>
      </c>
      <c r="V1512" s="35" t="e">
        <f t="shared" si="400"/>
        <v>#DIV/0!</v>
      </c>
      <c r="W1512" s="35" t="e">
        <f t="shared" si="401"/>
        <v>#DIV/0!</v>
      </c>
      <c r="X1512" s="35">
        <f t="shared" si="402"/>
        <v>0</v>
      </c>
      <c r="Y1512" s="35">
        <f t="shared" si="403"/>
        <v>0</v>
      </c>
      <c r="Z1512" s="35">
        <f t="shared" si="404"/>
        <v>0</v>
      </c>
      <c r="AA1512" s="35">
        <f t="shared" si="405"/>
        <v>0</v>
      </c>
      <c r="AB1512" s="21">
        <f>'Data Entry'!S1512</f>
        <v>0</v>
      </c>
      <c r="AC1512" s="21">
        <f>'Data Entry'!T1512</f>
        <v>0</v>
      </c>
      <c r="AD1512" s="21">
        <f>'Data Entry'!U1512</f>
        <v>0</v>
      </c>
      <c r="AE1512" s="21">
        <f t="shared" si="406"/>
        <v>0</v>
      </c>
      <c r="AF1512" s="13">
        <f>'Data Entry'!V1512</f>
        <v>0</v>
      </c>
      <c r="AG1512" s="13">
        <f t="shared" si="407"/>
        <v>0</v>
      </c>
      <c r="AH1512" s="13">
        <f>'Data Entry'!W1512</f>
        <v>0</v>
      </c>
      <c r="AI1512" s="13">
        <f>'Data Entry'!X1512</f>
        <v>0</v>
      </c>
      <c r="AJ1512" s="13">
        <f>'Data Entry'!Y1512</f>
        <v>0</v>
      </c>
      <c r="AK1512" s="13">
        <f>'Data Entry'!Z1512</f>
        <v>0</v>
      </c>
    </row>
    <row r="1513" spans="1:37">
      <c r="A1513" s="34">
        <f>'Data Entry'!A1513</f>
        <v>0</v>
      </c>
      <c r="B1513" s="34">
        <f>'Data Entry'!B1513</f>
        <v>0</v>
      </c>
      <c r="C1513" s="20">
        <f>IF('Data Entry'!C1513="red",1,IF('Data Entry'!C1513="blue",2,0))</f>
        <v>0</v>
      </c>
      <c r="D1513" s="22">
        <f>'Data Entry'!D1513</f>
        <v>0</v>
      </c>
      <c r="E1513" s="22">
        <f>'Data Entry'!E1513</f>
        <v>0</v>
      </c>
      <c r="F1513" s="22">
        <f>'Data Entry'!F1513</f>
        <v>0</v>
      </c>
      <c r="G1513" s="22">
        <f>'Data Entry'!G1513</f>
        <v>0</v>
      </c>
      <c r="H1513" s="22">
        <f>'Data Entry'!H1513</f>
        <v>0</v>
      </c>
      <c r="I1513" s="22">
        <f t="shared" ref="I1513:I1576" si="408">E1513+F1513</f>
        <v>0</v>
      </c>
      <c r="J1513" s="22">
        <f t="shared" ref="J1513:J1576" si="409">G1513+H1513</f>
        <v>0</v>
      </c>
      <c r="K1513" s="22">
        <f t="shared" ref="K1513:K1576" si="410">IF(D1513=1,2,0)</f>
        <v>0</v>
      </c>
      <c r="L1513" s="22">
        <f t="shared" ref="L1513:L1576" si="411">E1513*2</f>
        <v>0</v>
      </c>
      <c r="M1513" s="22">
        <f t="shared" ref="M1513:M1576" si="412">G1513*4</f>
        <v>0</v>
      </c>
      <c r="N1513" s="22">
        <f t="shared" ref="N1513:N1576" si="413">I1513+J1513</f>
        <v>0</v>
      </c>
      <c r="O1513" s="22">
        <f t="shared" ref="O1513:O1576" si="414">SUM(K1513:M1513)</f>
        <v>0</v>
      </c>
      <c r="P1513" s="35">
        <f>'Data Entry'!I1513</f>
        <v>0</v>
      </c>
      <c r="Q1513" s="35">
        <f>'Data Entry'!J1513</f>
        <v>0</v>
      </c>
      <c r="R1513" s="35">
        <f>'Data Entry'!K1513</f>
        <v>0</v>
      </c>
      <c r="S1513" s="35">
        <f>'Data Entry'!L1513</f>
        <v>0</v>
      </c>
      <c r="T1513" s="35">
        <f t="shared" ref="T1513:T1576" si="415">P1513+Q1513</f>
        <v>0</v>
      </c>
      <c r="U1513" s="35">
        <f t="shared" ref="U1513:U1576" si="416">R1513+S1513</f>
        <v>0</v>
      </c>
      <c r="V1513" s="35" t="e">
        <f t="shared" ref="V1513:V1576" si="417">P1513/T1513</f>
        <v>#DIV/0!</v>
      </c>
      <c r="W1513" s="35" t="e">
        <f t="shared" ref="W1513:W1576" si="418">R1513/U1513</f>
        <v>#DIV/0!</v>
      </c>
      <c r="X1513" s="35">
        <f t="shared" ref="X1513:X1576" si="419">(T1513+U1513)/2</f>
        <v>0</v>
      </c>
      <c r="Y1513" s="35">
        <f t="shared" ref="Y1513:Y1576" si="420">P1513</f>
        <v>0</v>
      </c>
      <c r="Z1513" s="35">
        <f t="shared" ref="Z1513:Z1576" si="421">R1513*2</f>
        <v>0</v>
      </c>
      <c r="AA1513" s="35">
        <f t="shared" ref="AA1513:AA1576" si="422">Y1513+Z1513</f>
        <v>0</v>
      </c>
      <c r="AB1513" s="21">
        <f>'Data Entry'!S1513</f>
        <v>0</v>
      </c>
      <c r="AC1513" s="21">
        <f>'Data Entry'!T1513</f>
        <v>0</v>
      </c>
      <c r="AD1513" s="21">
        <f>'Data Entry'!U1513</f>
        <v>0</v>
      </c>
      <c r="AE1513" s="21">
        <f t="shared" ref="AE1513:AE1576" si="423">IF(AC1513=4,15,IF(AC1513=3,10,IF(AC1513=2,6,IF(AC1513=1,4,0))))</f>
        <v>0</v>
      </c>
      <c r="AF1513" s="13">
        <f>'Data Entry'!V1513</f>
        <v>0</v>
      </c>
      <c r="AG1513" s="13">
        <f t="shared" ref="AG1513:AG1576" si="424">AF1513/3</f>
        <v>0</v>
      </c>
      <c r="AH1513" s="13">
        <f>'Data Entry'!W1513</f>
        <v>0</v>
      </c>
      <c r="AI1513" s="13">
        <f>'Data Entry'!X1513</f>
        <v>0</v>
      </c>
      <c r="AJ1513" s="13">
        <f>'Data Entry'!Y1513</f>
        <v>0</v>
      </c>
      <c r="AK1513" s="13">
        <f>'Data Entry'!Z1513</f>
        <v>0</v>
      </c>
    </row>
    <row r="1514" spans="1:37">
      <c r="A1514" s="34">
        <f>'Data Entry'!A1514</f>
        <v>0</v>
      </c>
      <c r="B1514" s="34">
        <f>'Data Entry'!B1514</f>
        <v>0</v>
      </c>
      <c r="C1514" s="20">
        <f>IF('Data Entry'!C1514="red",1,IF('Data Entry'!C1514="blue",2,0))</f>
        <v>0</v>
      </c>
      <c r="D1514" s="22">
        <f>'Data Entry'!D1514</f>
        <v>0</v>
      </c>
      <c r="E1514" s="22">
        <f>'Data Entry'!E1514</f>
        <v>0</v>
      </c>
      <c r="F1514" s="22">
        <f>'Data Entry'!F1514</f>
        <v>0</v>
      </c>
      <c r="G1514" s="22">
        <f>'Data Entry'!G1514</f>
        <v>0</v>
      </c>
      <c r="H1514" s="22">
        <f>'Data Entry'!H1514</f>
        <v>0</v>
      </c>
      <c r="I1514" s="22">
        <f t="shared" si="408"/>
        <v>0</v>
      </c>
      <c r="J1514" s="22">
        <f t="shared" si="409"/>
        <v>0</v>
      </c>
      <c r="K1514" s="22">
        <f t="shared" si="410"/>
        <v>0</v>
      </c>
      <c r="L1514" s="22">
        <f t="shared" si="411"/>
        <v>0</v>
      </c>
      <c r="M1514" s="22">
        <f t="shared" si="412"/>
        <v>0</v>
      </c>
      <c r="N1514" s="22">
        <f t="shared" si="413"/>
        <v>0</v>
      </c>
      <c r="O1514" s="22">
        <f t="shared" si="414"/>
        <v>0</v>
      </c>
      <c r="P1514" s="35">
        <f>'Data Entry'!I1514</f>
        <v>0</v>
      </c>
      <c r="Q1514" s="35">
        <f>'Data Entry'!J1514</f>
        <v>0</v>
      </c>
      <c r="R1514" s="35">
        <f>'Data Entry'!K1514</f>
        <v>0</v>
      </c>
      <c r="S1514" s="35">
        <f>'Data Entry'!L1514</f>
        <v>0</v>
      </c>
      <c r="T1514" s="35">
        <f t="shared" si="415"/>
        <v>0</v>
      </c>
      <c r="U1514" s="35">
        <f t="shared" si="416"/>
        <v>0</v>
      </c>
      <c r="V1514" s="35" t="e">
        <f t="shared" si="417"/>
        <v>#DIV/0!</v>
      </c>
      <c r="W1514" s="35" t="e">
        <f t="shared" si="418"/>
        <v>#DIV/0!</v>
      </c>
      <c r="X1514" s="35">
        <f t="shared" si="419"/>
        <v>0</v>
      </c>
      <c r="Y1514" s="35">
        <f t="shared" si="420"/>
        <v>0</v>
      </c>
      <c r="Z1514" s="35">
        <f t="shared" si="421"/>
        <v>0</v>
      </c>
      <c r="AA1514" s="35">
        <f t="shared" si="422"/>
        <v>0</v>
      </c>
      <c r="AB1514" s="21">
        <f>'Data Entry'!S1514</f>
        <v>0</v>
      </c>
      <c r="AC1514" s="21">
        <f>'Data Entry'!T1514</f>
        <v>0</v>
      </c>
      <c r="AD1514" s="21">
        <f>'Data Entry'!U1514</f>
        <v>0</v>
      </c>
      <c r="AE1514" s="21">
        <f t="shared" si="423"/>
        <v>0</v>
      </c>
      <c r="AF1514" s="13">
        <f>'Data Entry'!V1514</f>
        <v>0</v>
      </c>
      <c r="AG1514" s="13">
        <f t="shared" si="424"/>
        <v>0</v>
      </c>
      <c r="AH1514" s="13">
        <f>'Data Entry'!W1514</f>
        <v>0</v>
      </c>
      <c r="AI1514" s="13">
        <f>'Data Entry'!X1514</f>
        <v>0</v>
      </c>
      <c r="AJ1514" s="13">
        <f>'Data Entry'!Y1514</f>
        <v>0</v>
      </c>
      <c r="AK1514" s="13">
        <f>'Data Entry'!Z1514</f>
        <v>0</v>
      </c>
    </row>
    <row r="1515" spans="1:37">
      <c r="A1515" s="34">
        <f>'Data Entry'!A1515</f>
        <v>0</v>
      </c>
      <c r="B1515" s="34">
        <f>'Data Entry'!B1515</f>
        <v>0</v>
      </c>
      <c r="C1515" s="20">
        <f>IF('Data Entry'!C1515="red",1,IF('Data Entry'!C1515="blue",2,0))</f>
        <v>0</v>
      </c>
      <c r="D1515" s="22">
        <f>'Data Entry'!D1515</f>
        <v>0</v>
      </c>
      <c r="E1515" s="22">
        <f>'Data Entry'!E1515</f>
        <v>0</v>
      </c>
      <c r="F1515" s="22">
        <f>'Data Entry'!F1515</f>
        <v>0</v>
      </c>
      <c r="G1515" s="22">
        <f>'Data Entry'!G1515</f>
        <v>0</v>
      </c>
      <c r="H1515" s="22">
        <f>'Data Entry'!H1515</f>
        <v>0</v>
      </c>
      <c r="I1515" s="22">
        <f t="shared" si="408"/>
        <v>0</v>
      </c>
      <c r="J1515" s="22">
        <f t="shared" si="409"/>
        <v>0</v>
      </c>
      <c r="K1515" s="22">
        <f t="shared" si="410"/>
        <v>0</v>
      </c>
      <c r="L1515" s="22">
        <f t="shared" si="411"/>
        <v>0</v>
      </c>
      <c r="M1515" s="22">
        <f t="shared" si="412"/>
        <v>0</v>
      </c>
      <c r="N1515" s="22">
        <f t="shared" si="413"/>
        <v>0</v>
      </c>
      <c r="O1515" s="22">
        <f t="shared" si="414"/>
        <v>0</v>
      </c>
      <c r="P1515" s="35">
        <f>'Data Entry'!I1515</f>
        <v>0</v>
      </c>
      <c r="Q1515" s="35">
        <f>'Data Entry'!J1515</f>
        <v>0</v>
      </c>
      <c r="R1515" s="35">
        <f>'Data Entry'!K1515</f>
        <v>0</v>
      </c>
      <c r="S1515" s="35">
        <f>'Data Entry'!L1515</f>
        <v>0</v>
      </c>
      <c r="T1515" s="35">
        <f t="shared" si="415"/>
        <v>0</v>
      </c>
      <c r="U1515" s="35">
        <f t="shared" si="416"/>
        <v>0</v>
      </c>
      <c r="V1515" s="35" t="e">
        <f t="shared" si="417"/>
        <v>#DIV/0!</v>
      </c>
      <c r="W1515" s="35" t="e">
        <f t="shared" si="418"/>
        <v>#DIV/0!</v>
      </c>
      <c r="X1515" s="35">
        <f t="shared" si="419"/>
        <v>0</v>
      </c>
      <c r="Y1515" s="35">
        <f t="shared" si="420"/>
        <v>0</v>
      </c>
      <c r="Z1515" s="35">
        <f t="shared" si="421"/>
        <v>0</v>
      </c>
      <c r="AA1515" s="35">
        <f t="shared" si="422"/>
        <v>0</v>
      </c>
      <c r="AB1515" s="21">
        <f>'Data Entry'!S1515</f>
        <v>0</v>
      </c>
      <c r="AC1515" s="21">
        <f>'Data Entry'!T1515</f>
        <v>0</v>
      </c>
      <c r="AD1515" s="21">
        <f>'Data Entry'!U1515</f>
        <v>0</v>
      </c>
      <c r="AE1515" s="21">
        <f t="shared" si="423"/>
        <v>0</v>
      </c>
      <c r="AF1515" s="13">
        <f>'Data Entry'!V1515</f>
        <v>0</v>
      </c>
      <c r="AG1515" s="13">
        <f t="shared" si="424"/>
        <v>0</v>
      </c>
      <c r="AH1515" s="13">
        <f>'Data Entry'!W1515</f>
        <v>0</v>
      </c>
      <c r="AI1515" s="13">
        <f>'Data Entry'!X1515</f>
        <v>0</v>
      </c>
      <c r="AJ1515" s="13">
        <f>'Data Entry'!Y1515</f>
        <v>0</v>
      </c>
      <c r="AK1515" s="13">
        <f>'Data Entry'!Z1515</f>
        <v>0</v>
      </c>
    </row>
    <row r="1516" spans="1:37">
      <c r="A1516" s="34">
        <f>'Data Entry'!A1516</f>
        <v>0</v>
      </c>
      <c r="B1516" s="34">
        <f>'Data Entry'!B1516</f>
        <v>0</v>
      </c>
      <c r="C1516" s="20">
        <f>IF('Data Entry'!C1516="red",1,IF('Data Entry'!C1516="blue",2,0))</f>
        <v>0</v>
      </c>
      <c r="D1516" s="22">
        <f>'Data Entry'!D1516</f>
        <v>0</v>
      </c>
      <c r="E1516" s="22">
        <f>'Data Entry'!E1516</f>
        <v>0</v>
      </c>
      <c r="F1516" s="22">
        <f>'Data Entry'!F1516</f>
        <v>0</v>
      </c>
      <c r="G1516" s="22">
        <f>'Data Entry'!G1516</f>
        <v>0</v>
      </c>
      <c r="H1516" s="22">
        <f>'Data Entry'!H1516</f>
        <v>0</v>
      </c>
      <c r="I1516" s="22">
        <f t="shared" si="408"/>
        <v>0</v>
      </c>
      <c r="J1516" s="22">
        <f t="shared" si="409"/>
        <v>0</v>
      </c>
      <c r="K1516" s="22">
        <f t="shared" si="410"/>
        <v>0</v>
      </c>
      <c r="L1516" s="22">
        <f t="shared" si="411"/>
        <v>0</v>
      </c>
      <c r="M1516" s="22">
        <f t="shared" si="412"/>
        <v>0</v>
      </c>
      <c r="N1516" s="22">
        <f t="shared" si="413"/>
        <v>0</v>
      </c>
      <c r="O1516" s="22">
        <f t="shared" si="414"/>
        <v>0</v>
      </c>
      <c r="P1516" s="35">
        <f>'Data Entry'!I1516</f>
        <v>0</v>
      </c>
      <c r="Q1516" s="35">
        <f>'Data Entry'!J1516</f>
        <v>0</v>
      </c>
      <c r="R1516" s="35">
        <f>'Data Entry'!K1516</f>
        <v>0</v>
      </c>
      <c r="S1516" s="35">
        <f>'Data Entry'!L1516</f>
        <v>0</v>
      </c>
      <c r="T1516" s="35">
        <f t="shared" si="415"/>
        <v>0</v>
      </c>
      <c r="U1516" s="35">
        <f t="shared" si="416"/>
        <v>0</v>
      </c>
      <c r="V1516" s="35" t="e">
        <f t="shared" si="417"/>
        <v>#DIV/0!</v>
      </c>
      <c r="W1516" s="35" t="e">
        <f t="shared" si="418"/>
        <v>#DIV/0!</v>
      </c>
      <c r="X1516" s="35">
        <f t="shared" si="419"/>
        <v>0</v>
      </c>
      <c r="Y1516" s="35">
        <f t="shared" si="420"/>
        <v>0</v>
      </c>
      <c r="Z1516" s="35">
        <f t="shared" si="421"/>
        <v>0</v>
      </c>
      <c r="AA1516" s="35">
        <f t="shared" si="422"/>
        <v>0</v>
      </c>
      <c r="AB1516" s="21">
        <f>'Data Entry'!S1516</f>
        <v>0</v>
      </c>
      <c r="AC1516" s="21">
        <f>'Data Entry'!T1516</f>
        <v>0</v>
      </c>
      <c r="AD1516" s="21">
        <f>'Data Entry'!U1516</f>
        <v>0</v>
      </c>
      <c r="AE1516" s="21">
        <f t="shared" si="423"/>
        <v>0</v>
      </c>
      <c r="AF1516" s="13">
        <f>'Data Entry'!V1516</f>
        <v>0</v>
      </c>
      <c r="AG1516" s="13">
        <f t="shared" si="424"/>
        <v>0</v>
      </c>
      <c r="AH1516" s="13">
        <f>'Data Entry'!W1516</f>
        <v>0</v>
      </c>
      <c r="AI1516" s="13">
        <f>'Data Entry'!X1516</f>
        <v>0</v>
      </c>
      <c r="AJ1516" s="13">
        <f>'Data Entry'!Y1516</f>
        <v>0</v>
      </c>
      <c r="AK1516" s="13">
        <f>'Data Entry'!Z1516</f>
        <v>0</v>
      </c>
    </row>
    <row r="1517" spans="1:37">
      <c r="A1517" s="34">
        <f>'Data Entry'!A1517</f>
        <v>0</v>
      </c>
      <c r="B1517" s="34">
        <f>'Data Entry'!B1517</f>
        <v>0</v>
      </c>
      <c r="C1517" s="20">
        <f>IF('Data Entry'!C1517="red",1,IF('Data Entry'!C1517="blue",2,0))</f>
        <v>0</v>
      </c>
      <c r="D1517" s="22">
        <f>'Data Entry'!D1517</f>
        <v>0</v>
      </c>
      <c r="E1517" s="22">
        <f>'Data Entry'!E1517</f>
        <v>0</v>
      </c>
      <c r="F1517" s="22">
        <f>'Data Entry'!F1517</f>
        <v>0</v>
      </c>
      <c r="G1517" s="22">
        <f>'Data Entry'!G1517</f>
        <v>0</v>
      </c>
      <c r="H1517" s="22">
        <f>'Data Entry'!H1517</f>
        <v>0</v>
      </c>
      <c r="I1517" s="22">
        <f t="shared" si="408"/>
        <v>0</v>
      </c>
      <c r="J1517" s="22">
        <f t="shared" si="409"/>
        <v>0</v>
      </c>
      <c r="K1517" s="22">
        <f t="shared" si="410"/>
        <v>0</v>
      </c>
      <c r="L1517" s="22">
        <f t="shared" si="411"/>
        <v>0</v>
      </c>
      <c r="M1517" s="22">
        <f t="shared" si="412"/>
        <v>0</v>
      </c>
      <c r="N1517" s="22">
        <f t="shared" si="413"/>
        <v>0</v>
      </c>
      <c r="O1517" s="22">
        <f t="shared" si="414"/>
        <v>0</v>
      </c>
      <c r="P1517" s="35">
        <f>'Data Entry'!I1517</f>
        <v>0</v>
      </c>
      <c r="Q1517" s="35">
        <f>'Data Entry'!J1517</f>
        <v>0</v>
      </c>
      <c r="R1517" s="35">
        <f>'Data Entry'!K1517</f>
        <v>0</v>
      </c>
      <c r="S1517" s="35">
        <f>'Data Entry'!L1517</f>
        <v>0</v>
      </c>
      <c r="T1517" s="35">
        <f t="shared" si="415"/>
        <v>0</v>
      </c>
      <c r="U1517" s="35">
        <f t="shared" si="416"/>
        <v>0</v>
      </c>
      <c r="V1517" s="35" t="e">
        <f t="shared" si="417"/>
        <v>#DIV/0!</v>
      </c>
      <c r="W1517" s="35" t="e">
        <f t="shared" si="418"/>
        <v>#DIV/0!</v>
      </c>
      <c r="X1517" s="35">
        <f t="shared" si="419"/>
        <v>0</v>
      </c>
      <c r="Y1517" s="35">
        <f t="shared" si="420"/>
        <v>0</v>
      </c>
      <c r="Z1517" s="35">
        <f t="shared" si="421"/>
        <v>0</v>
      </c>
      <c r="AA1517" s="35">
        <f t="shared" si="422"/>
        <v>0</v>
      </c>
      <c r="AB1517" s="21">
        <f>'Data Entry'!S1517</f>
        <v>0</v>
      </c>
      <c r="AC1517" s="21">
        <f>'Data Entry'!T1517</f>
        <v>0</v>
      </c>
      <c r="AD1517" s="21">
        <f>'Data Entry'!U1517</f>
        <v>0</v>
      </c>
      <c r="AE1517" s="21">
        <f t="shared" si="423"/>
        <v>0</v>
      </c>
      <c r="AF1517" s="13">
        <f>'Data Entry'!V1517</f>
        <v>0</v>
      </c>
      <c r="AG1517" s="13">
        <f t="shared" si="424"/>
        <v>0</v>
      </c>
      <c r="AH1517" s="13">
        <f>'Data Entry'!W1517</f>
        <v>0</v>
      </c>
      <c r="AI1517" s="13">
        <f>'Data Entry'!X1517</f>
        <v>0</v>
      </c>
      <c r="AJ1517" s="13">
        <f>'Data Entry'!Y1517</f>
        <v>0</v>
      </c>
      <c r="AK1517" s="13">
        <f>'Data Entry'!Z1517</f>
        <v>0</v>
      </c>
    </row>
    <row r="1518" spans="1:37">
      <c r="A1518" s="34">
        <f>'Data Entry'!A1518</f>
        <v>0</v>
      </c>
      <c r="B1518" s="34">
        <f>'Data Entry'!B1518</f>
        <v>0</v>
      </c>
      <c r="C1518" s="20">
        <f>IF('Data Entry'!C1518="red",1,IF('Data Entry'!C1518="blue",2,0))</f>
        <v>0</v>
      </c>
      <c r="D1518" s="22">
        <f>'Data Entry'!D1518</f>
        <v>0</v>
      </c>
      <c r="E1518" s="22">
        <f>'Data Entry'!E1518</f>
        <v>0</v>
      </c>
      <c r="F1518" s="22">
        <f>'Data Entry'!F1518</f>
        <v>0</v>
      </c>
      <c r="G1518" s="22">
        <f>'Data Entry'!G1518</f>
        <v>0</v>
      </c>
      <c r="H1518" s="22">
        <f>'Data Entry'!H1518</f>
        <v>0</v>
      </c>
      <c r="I1518" s="22">
        <f t="shared" si="408"/>
        <v>0</v>
      </c>
      <c r="J1518" s="22">
        <f t="shared" si="409"/>
        <v>0</v>
      </c>
      <c r="K1518" s="22">
        <f t="shared" si="410"/>
        <v>0</v>
      </c>
      <c r="L1518" s="22">
        <f t="shared" si="411"/>
        <v>0</v>
      </c>
      <c r="M1518" s="22">
        <f t="shared" si="412"/>
        <v>0</v>
      </c>
      <c r="N1518" s="22">
        <f t="shared" si="413"/>
        <v>0</v>
      </c>
      <c r="O1518" s="22">
        <f t="shared" si="414"/>
        <v>0</v>
      </c>
      <c r="P1518" s="35">
        <f>'Data Entry'!I1518</f>
        <v>0</v>
      </c>
      <c r="Q1518" s="35">
        <f>'Data Entry'!J1518</f>
        <v>0</v>
      </c>
      <c r="R1518" s="35">
        <f>'Data Entry'!K1518</f>
        <v>0</v>
      </c>
      <c r="S1518" s="35">
        <f>'Data Entry'!L1518</f>
        <v>0</v>
      </c>
      <c r="T1518" s="35">
        <f t="shared" si="415"/>
        <v>0</v>
      </c>
      <c r="U1518" s="35">
        <f t="shared" si="416"/>
        <v>0</v>
      </c>
      <c r="V1518" s="35" t="e">
        <f t="shared" si="417"/>
        <v>#DIV/0!</v>
      </c>
      <c r="W1518" s="35" t="e">
        <f t="shared" si="418"/>
        <v>#DIV/0!</v>
      </c>
      <c r="X1518" s="35">
        <f t="shared" si="419"/>
        <v>0</v>
      </c>
      <c r="Y1518" s="35">
        <f t="shared" si="420"/>
        <v>0</v>
      </c>
      <c r="Z1518" s="35">
        <f t="shared" si="421"/>
        <v>0</v>
      </c>
      <c r="AA1518" s="35">
        <f t="shared" si="422"/>
        <v>0</v>
      </c>
      <c r="AB1518" s="21">
        <f>'Data Entry'!S1518</f>
        <v>0</v>
      </c>
      <c r="AC1518" s="21">
        <f>'Data Entry'!T1518</f>
        <v>0</v>
      </c>
      <c r="AD1518" s="21">
        <f>'Data Entry'!U1518</f>
        <v>0</v>
      </c>
      <c r="AE1518" s="21">
        <f t="shared" si="423"/>
        <v>0</v>
      </c>
      <c r="AF1518" s="13">
        <f>'Data Entry'!V1518</f>
        <v>0</v>
      </c>
      <c r="AG1518" s="13">
        <f t="shared" si="424"/>
        <v>0</v>
      </c>
      <c r="AH1518" s="13">
        <f>'Data Entry'!W1518</f>
        <v>0</v>
      </c>
      <c r="AI1518" s="13">
        <f>'Data Entry'!X1518</f>
        <v>0</v>
      </c>
      <c r="AJ1518" s="13">
        <f>'Data Entry'!Y1518</f>
        <v>0</v>
      </c>
      <c r="AK1518" s="13">
        <f>'Data Entry'!Z1518</f>
        <v>0</v>
      </c>
    </row>
    <row r="1519" spans="1:37">
      <c r="A1519" s="34">
        <f>'Data Entry'!A1519</f>
        <v>0</v>
      </c>
      <c r="B1519" s="34">
        <f>'Data Entry'!B1519</f>
        <v>0</v>
      </c>
      <c r="C1519" s="20">
        <f>IF('Data Entry'!C1519="red",1,IF('Data Entry'!C1519="blue",2,0))</f>
        <v>0</v>
      </c>
      <c r="D1519" s="22">
        <f>'Data Entry'!D1519</f>
        <v>0</v>
      </c>
      <c r="E1519" s="22">
        <f>'Data Entry'!E1519</f>
        <v>0</v>
      </c>
      <c r="F1519" s="22">
        <f>'Data Entry'!F1519</f>
        <v>0</v>
      </c>
      <c r="G1519" s="22">
        <f>'Data Entry'!G1519</f>
        <v>0</v>
      </c>
      <c r="H1519" s="22">
        <f>'Data Entry'!H1519</f>
        <v>0</v>
      </c>
      <c r="I1519" s="22">
        <f t="shared" si="408"/>
        <v>0</v>
      </c>
      <c r="J1519" s="22">
        <f t="shared" si="409"/>
        <v>0</v>
      </c>
      <c r="K1519" s="22">
        <f t="shared" si="410"/>
        <v>0</v>
      </c>
      <c r="L1519" s="22">
        <f t="shared" si="411"/>
        <v>0</v>
      </c>
      <c r="M1519" s="22">
        <f t="shared" si="412"/>
        <v>0</v>
      </c>
      <c r="N1519" s="22">
        <f t="shared" si="413"/>
        <v>0</v>
      </c>
      <c r="O1519" s="22">
        <f t="shared" si="414"/>
        <v>0</v>
      </c>
      <c r="P1519" s="35">
        <f>'Data Entry'!I1519</f>
        <v>0</v>
      </c>
      <c r="Q1519" s="35">
        <f>'Data Entry'!J1519</f>
        <v>0</v>
      </c>
      <c r="R1519" s="35">
        <f>'Data Entry'!K1519</f>
        <v>0</v>
      </c>
      <c r="S1519" s="35">
        <f>'Data Entry'!L1519</f>
        <v>0</v>
      </c>
      <c r="T1519" s="35">
        <f t="shared" si="415"/>
        <v>0</v>
      </c>
      <c r="U1519" s="35">
        <f t="shared" si="416"/>
        <v>0</v>
      </c>
      <c r="V1519" s="35" t="e">
        <f t="shared" si="417"/>
        <v>#DIV/0!</v>
      </c>
      <c r="W1519" s="35" t="e">
        <f t="shared" si="418"/>
        <v>#DIV/0!</v>
      </c>
      <c r="X1519" s="35">
        <f t="shared" si="419"/>
        <v>0</v>
      </c>
      <c r="Y1519" s="35">
        <f t="shared" si="420"/>
        <v>0</v>
      </c>
      <c r="Z1519" s="35">
        <f t="shared" si="421"/>
        <v>0</v>
      </c>
      <c r="AA1519" s="35">
        <f t="shared" si="422"/>
        <v>0</v>
      </c>
      <c r="AB1519" s="21">
        <f>'Data Entry'!S1519</f>
        <v>0</v>
      </c>
      <c r="AC1519" s="21">
        <f>'Data Entry'!T1519</f>
        <v>0</v>
      </c>
      <c r="AD1519" s="21">
        <f>'Data Entry'!U1519</f>
        <v>0</v>
      </c>
      <c r="AE1519" s="21">
        <f t="shared" si="423"/>
        <v>0</v>
      </c>
      <c r="AF1519" s="13">
        <f>'Data Entry'!V1519</f>
        <v>0</v>
      </c>
      <c r="AG1519" s="13">
        <f t="shared" si="424"/>
        <v>0</v>
      </c>
      <c r="AH1519" s="13">
        <f>'Data Entry'!W1519</f>
        <v>0</v>
      </c>
      <c r="AI1519" s="13">
        <f>'Data Entry'!X1519</f>
        <v>0</v>
      </c>
      <c r="AJ1519" s="13">
        <f>'Data Entry'!Y1519</f>
        <v>0</v>
      </c>
      <c r="AK1519" s="13">
        <f>'Data Entry'!Z1519</f>
        <v>0</v>
      </c>
    </row>
    <row r="1520" spans="1:37">
      <c r="A1520" s="34">
        <f>'Data Entry'!A1520</f>
        <v>0</v>
      </c>
      <c r="B1520" s="34">
        <f>'Data Entry'!B1520</f>
        <v>0</v>
      </c>
      <c r="C1520" s="20">
        <f>IF('Data Entry'!C1520="red",1,IF('Data Entry'!C1520="blue",2,0))</f>
        <v>0</v>
      </c>
      <c r="D1520" s="22">
        <f>'Data Entry'!D1520</f>
        <v>0</v>
      </c>
      <c r="E1520" s="22">
        <f>'Data Entry'!E1520</f>
        <v>0</v>
      </c>
      <c r="F1520" s="22">
        <f>'Data Entry'!F1520</f>
        <v>0</v>
      </c>
      <c r="G1520" s="22">
        <f>'Data Entry'!G1520</f>
        <v>0</v>
      </c>
      <c r="H1520" s="22">
        <f>'Data Entry'!H1520</f>
        <v>0</v>
      </c>
      <c r="I1520" s="22">
        <f t="shared" si="408"/>
        <v>0</v>
      </c>
      <c r="J1520" s="22">
        <f t="shared" si="409"/>
        <v>0</v>
      </c>
      <c r="K1520" s="22">
        <f t="shared" si="410"/>
        <v>0</v>
      </c>
      <c r="L1520" s="22">
        <f t="shared" si="411"/>
        <v>0</v>
      </c>
      <c r="M1520" s="22">
        <f t="shared" si="412"/>
        <v>0</v>
      </c>
      <c r="N1520" s="22">
        <f t="shared" si="413"/>
        <v>0</v>
      </c>
      <c r="O1520" s="22">
        <f t="shared" si="414"/>
        <v>0</v>
      </c>
      <c r="P1520" s="35">
        <f>'Data Entry'!I1520</f>
        <v>0</v>
      </c>
      <c r="Q1520" s="35">
        <f>'Data Entry'!J1520</f>
        <v>0</v>
      </c>
      <c r="R1520" s="35">
        <f>'Data Entry'!K1520</f>
        <v>0</v>
      </c>
      <c r="S1520" s="35">
        <f>'Data Entry'!L1520</f>
        <v>0</v>
      </c>
      <c r="T1520" s="35">
        <f t="shared" si="415"/>
        <v>0</v>
      </c>
      <c r="U1520" s="35">
        <f t="shared" si="416"/>
        <v>0</v>
      </c>
      <c r="V1520" s="35" t="e">
        <f t="shared" si="417"/>
        <v>#DIV/0!</v>
      </c>
      <c r="W1520" s="35" t="e">
        <f t="shared" si="418"/>
        <v>#DIV/0!</v>
      </c>
      <c r="X1520" s="35">
        <f t="shared" si="419"/>
        <v>0</v>
      </c>
      <c r="Y1520" s="35">
        <f t="shared" si="420"/>
        <v>0</v>
      </c>
      <c r="Z1520" s="35">
        <f t="shared" si="421"/>
        <v>0</v>
      </c>
      <c r="AA1520" s="35">
        <f t="shared" si="422"/>
        <v>0</v>
      </c>
      <c r="AB1520" s="21">
        <f>'Data Entry'!S1520</f>
        <v>0</v>
      </c>
      <c r="AC1520" s="21">
        <f>'Data Entry'!T1520</f>
        <v>0</v>
      </c>
      <c r="AD1520" s="21">
        <f>'Data Entry'!U1520</f>
        <v>0</v>
      </c>
      <c r="AE1520" s="21">
        <f t="shared" si="423"/>
        <v>0</v>
      </c>
      <c r="AF1520" s="13">
        <f>'Data Entry'!V1520</f>
        <v>0</v>
      </c>
      <c r="AG1520" s="13">
        <f t="shared" si="424"/>
        <v>0</v>
      </c>
      <c r="AH1520" s="13">
        <f>'Data Entry'!W1520</f>
        <v>0</v>
      </c>
      <c r="AI1520" s="13">
        <f>'Data Entry'!X1520</f>
        <v>0</v>
      </c>
      <c r="AJ1520" s="13">
        <f>'Data Entry'!Y1520</f>
        <v>0</v>
      </c>
      <c r="AK1520" s="13">
        <f>'Data Entry'!Z1520</f>
        <v>0</v>
      </c>
    </row>
    <row r="1521" spans="1:37">
      <c r="A1521" s="34">
        <f>'Data Entry'!A1521</f>
        <v>0</v>
      </c>
      <c r="B1521" s="34">
        <f>'Data Entry'!B1521</f>
        <v>0</v>
      </c>
      <c r="C1521" s="20">
        <f>IF('Data Entry'!C1521="red",1,IF('Data Entry'!C1521="blue",2,0))</f>
        <v>0</v>
      </c>
      <c r="D1521" s="22">
        <f>'Data Entry'!D1521</f>
        <v>0</v>
      </c>
      <c r="E1521" s="22">
        <f>'Data Entry'!E1521</f>
        <v>0</v>
      </c>
      <c r="F1521" s="22">
        <f>'Data Entry'!F1521</f>
        <v>0</v>
      </c>
      <c r="G1521" s="22">
        <f>'Data Entry'!G1521</f>
        <v>0</v>
      </c>
      <c r="H1521" s="22">
        <f>'Data Entry'!H1521</f>
        <v>0</v>
      </c>
      <c r="I1521" s="22">
        <f t="shared" si="408"/>
        <v>0</v>
      </c>
      <c r="J1521" s="22">
        <f t="shared" si="409"/>
        <v>0</v>
      </c>
      <c r="K1521" s="22">
        <f t="shared" si="410"/>
        <v>0</v>
      </c>
      <c r="L1521" s="22">
        <f t="shared" si="411"/>
        <v>0</v>
      </c>
      <c r="M1521" s="22">
        <f t="shared" si="412"/>
        <v>0</v>
      </c>
      <c r="N1521" s="22">
        <f t="shared" si="413"/>
        <v>0</v>
      </c>
      <c r="O1521" s="22">
        <f t="shared" si="414"/>
        <v>0</v>
      </c>
      <c r="P1521" s="35">
        <f>'Data Entry'!I1521</f>
        <v>0</v>
      </c>
      <c r="Q1521" s="35">
        <f>'Data Entry'!J1521</f>
        <v>0</v>
      </c>
      <c r="R1521" s="35">
        <f>'Data Entry'!K1521</f>
        <v>0</v>
      </c>
      <c r="S1521" s="35">
        <f>'Data Entry'!L1521</f>
        <v>0</v>
      </c>
      <c r="T1521" s="35">
        <f t="shared" si="415"/>
        <v>0</v>
      </c>
      <c r="U1521" s="35">
        <f t="shared" si="416"/>
        <v>0</v>
      </c>
      <c r="V1521" s="35" t="e">
        <f t="shared" si="417"/>
        <v>#DIV/0!</v>
      </c>
      <c r="W1521" s="35" t="e">
        <f t="shared" si="418"/>
        <v>#DIV/0!</v>
      </c>
      <c r="X1521" s="35">
        <f t="shared" si="419"/>
        <v>0</v>
      </c>
      <c r="Y1521" s="35">
        <f t="shared" si="420"/>
        <v>0</v>
      </c>
      <c r="Z1521" s="35">
        <f t="shared" si="421"/>
        <v>0</v>
      </c>
      <c r="AA1521" s="35">
        <f t="shared" si="422"/>
        <v>0</v>
      </c>
      <c r="AB1521" s="21">
        <f>'Data Entry'!S1521</f>
        <v>0</v>
      </c>
      <c r="AC1521" s="21">
        <f>'Data Entry'!T1521</f>
        <v>0</v>
      </c>
      <c r="AD1521" s="21">
        <f>'Data Entry'!U1521</f>
        <v>0</v>
      </c>
      <c r="AE1521" s="21">
        <f t="shared" si="423"/>
        <v>0</v>
      </c>
      <c r="AF1521" s="13">
        <f>'Data Entry'!V1521</f>
        <v>0</v>
      </c>
      <c r="AG1521" s="13">
        <f t="shared" si="424"/>
        <v>0</v>
      </c>
      <c r="AH1521" s="13">
        <f>'Data Entry'!W1521</f>
        <v>0</v>
      </c>
      <c r="AI1521" s="13">
        <f>'Data Entry'!X1521</f>
        <v>0</v>
      </c>
      <c r="AJ1521" s="13">
        <f>'Data Entry'!Y1521</f>
        <v>0</v>
      </c>
      <c r="AK1521" s="13">
        <f>'Data Entry'!Z1521</f>
        <v>0</v>
      </c>
    </row>
    <row r="1522" spans="1:37">
      <c r="A1522" s="34">
        <f>'Data Entry'!A1522</f>
        <v>0</v>
      </c>
      <c r="B1522" s="34">
        <f>'Data Entry'!B1522</f>
        <v>0</v>
      </c>
      <c r="C1522" s="20">
        <f>IF('Data Entry'!C1522="red",1,IF('Data Entry'!C1522="blue",2,0))</f>
        <v>0</v>
      </c>
      <c r="D1522" s="22">
        <f>'Data Entry'!D1522</f>
        <v>0</v>
      </c>
      <c r="E1522" s="22">
        <f>'Data Entry'!E1522</f>
        <v>0</v>
      </c>
      <c r="F1522" s="22">
        <f>'Data Entry'!F1522</f>
        <v>0</v>
      </c>
      <c r="G1522" s="22">
        <f>'Data Entry'!G1522</f>
        <v>0</v>
      </c>
      <c r="H1522" s="22">
        <f>'Data Entry'!H1522</f>
        <v>0</v>
      </c>
      <c r="I1522" s="22">
        <f t="shared" si="408"/>
        <v>0</v>
      </c>
      <c r="J1522" s="22">
        <f t="shared" si="409"/>
        <v>0</v>
      </c>
      <c r="K1522" s="22">
        <f t="shared" si="410"/>
        <v>0</v>
      </c>
      <c r="L1522" s="22">
        <f t="shared" si="411"/>
        <v>0</v>
      </c>
      <c r="M1522" s="22">
        <f t="shared" si="412"/>
        <v>0</v>
      </c>
      <c r="N1522" s="22">
        <f t="shared" si="413"/>
        <v>0</v>
      </c>
      <c r="O1522" s="22">
        <f t="shared" si="414"/>
        <v>0</v>
      </c>
      <c r="P1522" s="35">
        <f>'Data Entry'!I1522</f>
        <v>0</v>
      </c>
      <c r="Q1522" s="35">
        <f>'Data Entry'!J1522</f>
        <v>0</v>
      </c>
      <c r="R1522" s="35">
        <f>'Data Entry'!K1522</f>
        <v>0</v>
      </c>
      <c r="S1522" s="35">
        <f>'Data Entry'!L1522</f>
        <v>0</v>
      </c>
      <c r="T1522" s="35">
        <f t="shared" si="415"/>
        <v>0</v>
      </c>
      <c r="U1522" s="35">
        <f t="shared" si="416"/>
        <v>0</v>
      </c>
      <c r="V1522" s="35" t="e">
        <f t="shared" si="417"/>
        <v>#DIV/0!</v>
      </c>
      <c r="W1522" s="35" t="e">
        <f t="shared" si="418"/>
        <v>#DIV/0!</v>
      </c>
      <c r="X1522" s="35">
        <f t="shared" si="419"/>
        <v>0</v>
      </c>
      <c r="Y1522" s="35">
        <f t="shared" si="420"/>
        <v>0</v>
      </c>
      <c r="Z1522" s="35">
        <f t="shared" si="421"/>
        <v>0</v>
      </c>
      <c r="AA1522" s="35">
        <f t="shared" si="422"/>
        <v>0</v>
      </c>
      <c r="AB1522" s="21">
        <f>'Data Entry'!S1522</f>
        <v>0</v>
      </c>
      <c r="AC1522" s="21">
        <f>'Data Entry'!T1522</f>
        <v>0</v>
      </c>
      <c r="AD1522" s="21">
        <f>'Data Entry'!U1522</f>
        <v>0</v>
      </c>
      <c r="AE1522" s="21">
        <f t="shared" si="423"/>
        <v>0</v>
      </c>
      <c r="AF1522" s="13">
        <f>'Data Entry'!V1522</f>
        <v>0</v>
      </c>
      <c r="AG1522" s="13">
        <f t="shared" si="424"/>
        <v>0</v>
      </c>
      <c r="AH1522" s="13">
        <f>'Data Entry'!W1522</f>
        <v>0</v>
      </c>
      <c r="AI1522" s="13">
        <f>'Data Entry'!X1522</f>
        <v>0</v>
      </c>
      <c r="AJ1522" s="13">
        <f>'Data Entry'!Y1522</f>
        <v>0</v>
      </c>
      <c r="AK1522" s="13">
        <f>'Data Entry'!Z1522</f>
        <v>0</v>
      </c>
    </row>
    <row r="1523" spans="1:37">
      <c r="A1523" s="34">
        <f>'Data Entry'!A1523</f>
        <v>0</v>
      </c>
      <c r="B1523" s="34">
        <f>'Data Entry'!B1523</f>
        <v>0</v>
      </c>
      <c r="C1523" s="20">
        <f>IF('Data Entry'!C1523="red",1,IF('Data Entry'!C1523="blue",2,0))</f>
        <v>0</v>
      </c>
      <c r="D1523" s="22">
        <f>'Data Entry'!D1523</f>
        <v>0</v>
      </c>
      <c r="E1523" s="22">
        <f>'Data Entry'!E1523</f>
        <v>0</v>
      </c>
      <c r="F1523" s="22">
        <f>'Data Entry'!F1523</f>
        <v>0</v>
      </c>
      <c r="G1523" s="22">
        <f>'Data Entry'!G1523</f>
        <v>0</v>
      </c>
      <c r="H1523" s="22">
        <f>'Data Entry'!H1523</f>
        <v>0</v>
      </c>
      <c r="I1523" s="22">
        <f t="shared" si="408"/>
        <v>0</v>
      </c>
      <c r="J1523" s="22">
        <f t="shared" si="409"/>
        <v>0</v>
      </c>
      <c r="K1523" s="22">
        <f t="shared" si="410"/>
        <v>0</v>
      </c>
      <c r="L1523" s="22">
        <f t="shared" si="411"/>
        <v>0</v>
      </c>
      <c r="M1523" s="22">
        <f t="shared" si="412"/>
        <v>0</v>
      </c>
      <c r="N1523" s="22">
        <f t="shared" si="413"/>
        <v>0</v>
      </c>
      <c r="O1523" s="22">
        <f t="shared" si="414"/>
        <v>0</v>
      </c>
      <c r="P1523" s="35">
        <f>'Data Entry'!I1523</f>
        <v>0</v>
      </c>
      <c r="Q1523" s="35">
        <f>'Data Entry'!J1523</f>
        <v>0</v>
      </c>
      <c r="R1523" s="35">
        <f>'Data Entry'!K1523</f>
        <v>0</v>
      </c>
      <c r="S1523" s="35">
        <f>'Data Entry'!L1523</f>
        <v>0</v>
      </c>
      <c r="T1523" s="35">
        <f t="shared" si="415"/>
        <v>0</v>
      </c>
      <c r="U1523" s="35">
        <f t="shared" si="416"/>
        <v>0</v>
      </c>
      <c r="V1523" s="35" t="e">
        <f t="shared" si="417"/>
        <v>#DIV/0!</v>
      </c>
      <c r="W1523" s="35" t="e">
        <f t="shared" si="418"/>
        <v>#DIV/0!</v>
      </c>
      <c r="X1523" s="35">
        <f t="shared" si="419"/>
        <v>0</v>
      </c>
      <c r="Y1523" s="35">
        <f t="shared" si="420"/>
        <v>0</v>
      </c>
      <c r="Z1523" s="35">
        <f t="shared" si="421"/>
        <v>0</v>
      </c>
      <c r="AA1523" s="35">
        <f t="shared" si="422"/>
        <v>0</v>
      </c>
      <c r="AB1523" s="21">
        <f>'Data Entry'!S1523</f>
        <v>0</v>
      </c>
      <c r="AC1523" s="21">
        <f>'Data Entry'!T1523</f>
        <v>0</v>
      </c>
      <c r="AD1523" s="21">
        <f>'Data Entry'!U1523</f>
        <v>0</v>
      </c>
      <c r="AE1523" s="21">
        <f t="shared" si="423"/>
        <v>0</v>
      </c>
      <c r="AF1523" s="13">
        <f>'Data Entry'!V1523</f>
        <v>0</v>
      </c>
      <c r="AG1523" s="13">
        <f t="shared" si="424"/>
        <v>0</v>
      </c>
      <c r="AH1523" s="13">
        <f>'Data Entry'!W1523</f>
        <v>0</v>
      </c>
      <c r="AI1523" s="13">
        <f>'Data Entry'!X1523</f>
        <v>0</v>
      </c>
      <c r="AJ1523" s="13">
        <f>'Data Entry'!Y1523</f>
        <v>0</v>
      </c>
      <c r="AK1523" s="13">
        <f>'Data Entry'!Z1523</f>
        <v>0</v>
      </c>
    </row>
    <row r="1524" spans="1:37">
      <c r="A1524" s="34">
        <f>'Data Entry'!A1524</f>
        <v>0</v>
      </c>
      <c r="B1524" s="34">
        <f>'Data Entry'!B1524</f>
        <v>0</v>
      </c>
      <c r="C1524" s="20">
        <f>IF('Data Entry'!C1524="red",1,IF('Data Entry'!C1524="blue",2,0))</f>
        <v>0</v>
      </c>
      <c r="D1524" s="22">
        <f>'Data Entry'!D1524</f>
        <v>0</v>
      </c>
      <c r="E1524" s="22">
        <f>'Data Entry'!E1524</f>
        <v>0</v>
      </c>
      <c r="F1524" s="22">
        <f>'Data Entry'!F1524</f>
        <v>0</v>
      </c>
      <c r="G1524" s="22">
        <f>'Data Entry'!G1524</f>
        <v>0</v>
      </c>
      <c r="H1524" s="22">
        <f>'Data Entry'!H1524</f>
        <v>0</v>
      </c>
      <c r="I1524" s="22">
        <f t="shared" si="408"/>
        <v>0</v>
      </c>
      <c r="J1524" s="22">
        <f t="shared" si="409"/>
        <v>0</v>
      </c>
      <c r="K1524" s="22">
        <f t="shared" si="410"/>
        <v>0</v>
      </c>
      <c r="L1524" s="22">
        <f t="shared" si="411"/>
        <v>0</v>
      </c>
      <c r="M1524" s="22">
        <f t="shared" si="412"/>
        <v>0</v>
      </c>
      <c r="N1524" s="22">
        <f t="shared" si="413"/>
        <v>0</v>
      </c>
      <c r="O1524" s="22">
        <f t="shared" si="414"/>
        <v>0</v>
      </c>
      <c r="P1524" s="35">
        <f>'Data Entry'!I1524</f>
        <v>0</v>
      </c>
      <c r="Q1524" s="35">
        <f>'Data Entry'!J1524</f>
        <v>0</v>
      </c>
      <c r="R1524" s="35">
        <f>'Data Entry'!K1524</f>
        <v>0</v>
      </c>
      <c r="S1524" s="35">
        <f>'Data Entry'!L1524</f>
        <v>0</v>
      </c>
      <c r="T1524" s="35">
        <f t="shared" si="415"/>
        <v>0</v>
      </c>
      <c r="U1524" s="35">
        <f t="shared" si="416"/>
        <v>0</v>
      </c>
      <c r="V1524" s="35" t="e">
        <f t="shared" si="417"/>
        <v>#DIV/0!</v>
      </c>
      <c r="W1524" s="35" t="e">
        <f t="shared" si="418"/>
        <v>#DIV/0!</v>
      </c>
      <c r="X1524" s="35">
        <f t="shared" si="419"/>
        <v>0</v>
      </c>
      <c r="Y1524" s="35">
        <f t="shared" si="420"/>
        <v>0</v>
      </c>
      <c r="Z1524" s="35">
        <f t="shared" si="421"/>
        <v>0</v>
      </c>
      <c r="AA1524" s="35">
        <f t="shared" si="422"/>
        <v>0</v>
      </c>
      <c r="AB1524" s="21">
        <f>'Data Entry'!S1524</f>
        <v>0</v>
      </c>
      <c r="AC1524" s="21">
        <f>'Data Entry'!T1524</f>
        <v>0</v>
      </c>
      <c r="AD1524" s="21">
        <f>'Data Entry'!U1524</f>
        <v>0</v>
      </c>
      <c r="AE1524" s="21">
        <f t="shared" si="423"/>
        <v>0</v>
      </c>
      <c r="AF1524" s="13">
        <f>'Data Entry'!V1524</f>
        <v>0</v>
      </c>
      <c r="AG1524" s="13">
        <f t="shared" si="424"/>
        <v>0</v>
      </c>
      <c r="AH1524" s="13">
        <f>'Data Entry'!W1524</f>
        <v>0</v>
      </c>
      <c r="AI1524" s="13">
        <f>'Data Entry'!X1524</f>
        <v>0</v>
      </c>
      <c r="AJ1524" s="13">
        <f>'Data Entry'!Y1524</f>
        <v>0</v>
      </c>
      <c r="AK1524" s="13">
        <f>'Data Entry'!Z1524</f>
        <v>0</v>
      </c>
    </row>
    <row r="1525" spans="1:37">
      <c r="A1525" s="34">
        <f>'Data Entry'!A1525</f>
        <v>0</v>
      </c>
      <c r="B1525" s="34">
        <f>'Data Entry'!B1525</f>
        <v>0</v>
      </c>
      <c r="C1525" s="20">
        <f>IF('Data Entry'!C1525="red",1,IF('Data Entry'!C1525="blue",2,0))</f>
        <v>0</v>
      </c>
      <c r="D1525" s="22">
        <f>'Data Entry'!D1525</f>
        <v>0</v>
      </c>
      <c r="E1525" s="22">
        <f>'Data Entry'!E1525</f>
        <v>0</v>
      </c>
      <c r="F1525" s="22">
        <f>'Data Entry'!F1525</f>
        <v>0</v>
      </c>
      <c r="G1525" s="22">
        <f>'Data Entry'!G1525</f>
        <v>0</v>
      </c>
      <c r="H1525" s="22">
        <f>'Data Entry'!H1525</f>
        <v>0</v>
      </c>
      <c r="I1525" s="22">
        <f t="shared" si="408"/>
        <v>0</v>
      </c>
      <c r="J1525" s="22">
        <f t="shared" si="409"/>
        <v>0</v>
      </c>
      <c r="K1525" s="22">
        <f t="shared" si="410"/>
        <v>0</v>
      </c>
      <c r="L1525" s="22">
        <f t="shared" si="411"/>
        <v>0</v>
      </c>
      <c r="M1525" s="22">
        <f t="shared" si="412"/>
        <v>0</v>
      </c>
      <c r="N1525" s="22">
        <f t="shared" si="413"/>
        <v>0</v>
      </c>
      <c r="O1525" s="22">
        <f t="shared" si="414"/>
        <v>0</v>
      </c>
      <c r="P1525" s="35">
        <f>'Data Entry'!I1525</f>
        <v>0</v>
      </c>
      <c r="Q1525" s="35">
        <f>'Data Entry'!J1525</f>
        <v>0</v>
      </c>
      <c r="R1525" s="35">
        <f>'Data Entry'!K1525</f>
        <v>0</v>
      </c>
      <c r="S1525" s="35">
        <f>'Data Entry'!L1525</f>
        <v>0</v>
      </c>
      <c r="T1525" s="35">
        <f t="shared" si="415"/>
        <v>0</v>
      </c>
      <c r="U1525" s="35">
        <f t="shared" si="416"/>
        <v>0</v>
      </c>
      <c r="V1525" s="35" t="e">
        <f t="shared" si="417"/>
        <v>#DIV/0!</v>
      </c>
      <c r="W1525" s="35" t="e">
        <f t="shared" si="418"/>
        <v>#DIV/0!</v>
      </c>
      <c r="X1525" s="35">
        <f t="shared" si="419"/>
        <v>0</v>
      </c>
      <c r="Y1525" s="35">
        <f t="shared" si="420"/>
        <v>0</v>
      </c>
      <c r="Z1525" s="35">
        <f t="shared" si="421"/>
        <v>0</v>
      </c>
      <c r="AA1525" s="35">
        <f t="shared" si="422"/>
        <v>0</v>
      </c>
      <c r="AB1525" s="21">
        <f>'Data Entry'!S1525</f>
        <v>0</v>
      </c>
      <c r="AC1525" s="21">
        <f>'Data Entry'!T1525</f>
        <v>0</v>
      </c>
      <c r="AD1525" s="21">
        <f>'Data Entry'!U1525</f>
        <v>0</v>
      </c>
      <c r="AE1525" s="21">
        <f t="shared" si="423"/>
        <v>0</v>
      </c>
      <c r="AF1525" s="13">
        <f>'Data Entry'!V1525</f>
        <v>0</v>
      </c>
      <c r="AG1525" s="13">
        <f t="shared" si="424"/>
        <v>0</v>
      </c>
      <c r="AH1525" s="13">
        <f>'Data Entry'!W1525</f>
        <v>0</v>
      </c>
      <c r="AI1525" s="13">
        <f>'Data Entry'!X1525</f>
        <v>0</v>
      </c>
      <c r="AJ1525" s="13">
        <f>'Data Entry'!Y1525</f>
        <v>0</v>
      </c>
      <c r="AK1525" s="13">
        <f>'Data Entry'!Z1525</f>
        <v>0</v>
      </c>
    </row>
    <row r="1526" spans="1:37">
      <c r="A1526" s="34">
        <f>'Data Entry'!A1526</f>
        <v>0</v>
      </c>
      <c r="B1526" s="34">
        <f>'Data Entry'!B1526</f>
        <v>0</v>
      </c>
      <c r="C1526" s="20">
        <f>IF('Data Entry'!C1526="red",1,IF('Data Entry'!C1526="blue",2,0))</f>
        <v>0</v>
      </c>
      <c r="D1526" s="22">
        <f>'Data Entry'!D1526</f>
        <v>0</v>
      </c>
      <c r="E1526" s="22">
        <f>'Data Entry'!E1526</f>
        <v>0</v>
      </c>
      <c r="F1526" s="22">
        <f>'Data Entry'!F1526</f>
        <v>0</v>
      </c>
      <c r="G1526" s="22">
        <f>'Data Entry'!G1526</f>
        <v>0</v>
      </c>
      <c r="H1526" s="22">
        <f>'Data Entry'!H1526</f>
        <v>0</v>
      </c>
      <c r="I1526" s="22">
        <f t="shared" si="408"/>
        <v>0</v>
      </c>
      <c r="J1526" s="22">
        <f t="shared" si="409"/>
        <v>0</v>
      </c>
      <c r="K1526" s="22">
        <f t="shared" si="410"/>
        <v>0</v>
      </c>
      <c r="L1526" s="22">
        <f t="shared" si="411"/>
        <v>0</v>
      </c>
      <c r="M1526" s="22">
        <f t="shared" si="412"/>
        <v>0</v>
      </c>
      <c r="N1526" s="22">
        <f t="shared" si="413"/>
        <v>0</v>
      </c>
      <c r="O1526" s="22">
        <f t="shared" si="414"/>
        <v>0</v>
      </c>
      <c r="P1526" s="35">
        <f>'Data Entry'!I1526</f>
        <v>0</v>
      </c>
      <c r="Q1526" s="35">
        <f>'Data Entry'!J1526</f>
        <v>0</v>
      </c>
      <c r="R1526" s="35">
        <f>'Data Entry'!K1526</f>
        <v>0</v>
      </c>
      <c r="S1526" s="35">
        <f>'Data Entry'!L1526</f>
        <v>0</v>
      </c>
      <c r="T1526" s="35">
        <f t="shared" si="415"/>
        <v>0</v>
      </c>
      <c r="U1526" s="35">
        <f t="shared" si="416"/>
        <v>0</v>
      </c>
      <c r="V1526" s="35" t="e">
        <f t="shared" si="417"/>
        <v>#DIV/0!</v>
      </c>
      <c r="W1526" s="35" t="e">
        <f t="shared" si="418"/>
        <v>#DIV/0!</v>
      </c>
      <c r="X1526" s="35">
        <f t="shared" si="419"/>
        <v>0</v>
      </c>
      <c r="Y1526" s="35">
        <f t="shared" si="420"/>
        <v>0</v>
      </c>
      <c r="Z1526" s="35">
        <f t="shared" si="421"/>
        <v>0</v>
      </c>
      <c r="AA1526" s="35">
        <f t="shared" si="422"/>
        <v>0</v>
      </c>
      <c r="AB1526" s="21">
        <f>'Data Entry'!S1526</f>
        <v>0</v>
      </c>
      <c r="AC1526" s="21">
        <f>'Data Entry'!T1526</f>
        <v>0</v>
      </c>
      <c r="AD1526" s="21">
        <f>'Data Entry'!U1526</f>
        <v>0</v>
      </c>
      <c r="AE1526" s="21">
        <f t="shared" si="423"/>
        <v>0</v>
      </c>
      <c r="AF1526" s="13">
        <f>'Data Entry'!V1526</f>
        <v>0</v>
      </c>
      <c r="AG1526" s="13">
        <f t="shared" si="424"/>
        <v>0</v>
      </c>
      <c r="AH1526" s="13">
        <f>'Data Entry'!W1526</f>
        <v>0</v>
      </c>
      <c r="AI1526" s="13">
        <f>'Data Entry'!X1526</f>
        <v>0</v>
      </c>
      <c r="AJ1526" s="13">
        <f>'Data Entry'!Y1526</f>
        <v>0</v>
      </c>
      <c r="AK1526" s="13">
        <f>'Data Entry'!Z1526</f>
        <v>0</v>
      </c>
    </row>
    <row r="1527" spans="1:37">
      <c r="A1527" s="34">
        <f>'Data Entry'!A1527</f>
        <v>0</v>
      </c>
      <c r="B1527" s="34">
        <f>'Data Entry'!B1527</f>
        <v>0</v>
      </c>
      <c r="C1527" s="20">
        <f>IF('Data Entry'!C1527="red",1,IF('Data Entry'!C1527="blue",2,0))</f>
        <v>0</v>
      </c>
      <c r="D1527" s="22">
        <f>'Data Entry'!D1527</f>
        <v>0</v>
      </c>
      <c r="E1527" s="22">
        <f>'Data Entry'!E1527</f>
        <v>0</v>
      </c>
      <c r="F1527" s="22">
        <f>'Data Entry'!F1527</f>
        <v>0</v>
      </c>
      <c r="G1527" s="22">
        <f>'Data Entry'!G1527</f>
        <v>0</v>
      </c>
      <c r="H1527" s="22">
        <f>'Data Entry'!H1527</f>
        <v>0</v>
      </c>
      <c r="I1527" s="22">
        <f t="shared" si="408"/>
        <v>0</v>
      </c>
      <c r="J1527" s="22">
        <f t="shared" si="409"/>
        <v>0</v>
      </c>
      <c r="K1527" s="22">
        <f t="shared" si="410"/>
        <v>0</v>
      </c>
      <c r="L1527" s="22">
        <f t="shared" si="411"/>
        <v>0</v>
      </c>
      <c r="M1527" s="22">
        <f t="shared" si="412"/>
        <v>0</v>
      </c>
      <c r="N1527" s="22">
        <f t="shared" si="413"/>
        <v>0</v>
      </c>
      <c r="O1527" s="22">
        <f t="shared" si="414"/>
        <v>0</v>
      </c>
      <c r="P1527" s="35">
        <f>'Data Entry'!I1527</f>
        <v>0</v>
      </c>
      <c r="Q1527" s="35">
        <f>'Data Entry'!J1527</f>
        <v>0</v>
      </c>
      <c r="R1527" s="35">
        <f>'Data Entry'!K1527</f>
        <v>0</v>
      </c>
      <c r="S1527" s="35">
        <f>'Data Entry'!L1527</f>
        <v>0</v>
      </c>
      <c r="T1527" s="35">
        <f t="shared" si="415"/>
        <v>0</v>
      </c>
      <c r="U1527" s="35">
        <f t="shared" si="416"/>
        <v>0</v>
      </c>
      <c r="V1527" s="35" t="e">
        <f t="shared" si="417"/>
        <v>#DIV/0!</v>
      </c>
      <c r="W1527" s="35" t="e">
        <f t="shared" si="418"/>
        <v>#DIV/0!</v>
      </c>
      <c r="X1527" s="35">
        <f t="shared" si="419"/>
        <v>0</v>
      </c>
      <c r="Y1527" s="35">
        <f t="shared" si="420"/>
        <v>0</v>
      </c>
      <c r="Z1527" s="35">
        <f t="shared" si="421"/>
        <v>0</v>
      </c>
      <c r="AA1527" s="35">
        <f t="shared" si="422"/>
        <v>0</v>
      </c>
      <c r="AB1527" s="21">
        <f>'Data Entry'!S1527</f>
        <v>0</v>
      </c>
      <c r="AC1527" s="21">
        <f>'Data Entry'!T1527</f>
        <v>0</v>
      </c>
      <c r="AD1527" s="21">
        <f>'Data Entry'!U1527</f>
        <v>0</v>
      </c>
      <c r="AE1527" s="21">
        <f t="shared" si="423"/>
        <v>0</v>
      </c>
      <c r="AF1527" s="13">
        <f>'Data Entry'!V1527</f>
        <v>0</v>
      </c>
      <c r="AG1527" s="13">
        <f t="shared" si="424"/>
        <v>0</v>
      </c>
      <c r="AH1527" s="13">
        <f>'Data Entry'!W1527</f>
        <v>0</v>
      </c>
      <c r="AI1527" s="13">
        <f>'Data Entry'!X1527</f>
        <v>0</v>
      </c>
      <c r="AJ1527" s="13">
        <f>'Data Entry'!Y1527</f>
        <v>0</v>
      </c>
      <c r="AK1527" s="13">
        <f>'Data Entry'!Z1527</f>
        <v>0</v>
      </c>
    </row>
    <row r="1528" spans="1:37">
      <c r="A1528" s="34">
        <f>'Data Entry'!A1528</f>
        <v>0</v>
      </c>
      <c r="B1528" s="34">
        <f>'Data Entry'!B1528</f>
        <v>0</v>
      </c>
      <c r="C1528" s="20">
        <f>IF('Data Entry'!C1528="red",1,IF('Data Entry'!C1528="blue",2,0))</f>
        <v>0</v>
      </c>
      <c r="D1528" s="22">
        <f>'Data Entry'!D1528</f>
        <v>0</v>
      </c>
      <c r="E1528" s="22">
        <f>'Data Entry'!E1528</f>
        <v>0</v>
      </c>
      <c r="F1528" s="22">
        <f>'Data Entry'!F1528</f>
        <v>0</v>
      </c>
      <c r="G1528" s="22">
        <f>'Data Entry'!G1528</f>
        <v>0</v>
      </c>
      <c r="H1528" s="22">
        <f>'Data Entry'!H1528</f>
        <v>0</v>
      </c>
      <c r="I1528" s="22">
        <f t="shared" si="408"/>
        <v>0</v>
      </c>
      <c r="J1528" s="22">
        <f t="shared" si="409"/>
        <v>0</v>
      </c>
      <c r="K1528" s="22">
        <f t="shared" si="410"/>
        <v>0</v>
      </c>
      <c r="L1528" s="22">
        <f t="shared" si="411"/>
        <v>0</v>
      </c>
      <c r="M1528" s="22">
        <f t="shared" si="412"/>
        <v>0</v>
      </c>
      <c r="N1528" s="22">
        <f t="shared" si="413"/>
        <v>0</v>
      </c>
      <c r="O1528" s="22">
        <f t="shared" si="414"/>
        <v>0</v>
      </c>
      <c r="P1528" s="35">
        <f>'Data Entry'!I1528</f>
        <v>0</v>
      </c>
      <c r="Q1528" s="35">
        <f>'Data Entry'!J1528</f>
        <v>0</v>
      </c>
      <c r="R1528" s="35">
        <f>'Data Entry'!K1528</f>
        <v>0</v>
      </c>
      <c r="S1528" s="35">
        <f>'Data Entry'!L1528</f>
        <v>0</v>
      </c>
      <c r="T1528" s="35">
        <f t="shared" si="415"/>
        <v>0</v>
      </c>
      <c r="U1528" s="35">
        <f t="shared" si="416"/>
        <v>0</v>
      </c>
      <c r="V1528" s="35" t="e">
        <f t="shared" si="417"/>
        <v>#DIV/0!</v>
      </c>
      <c r="W1528" s="35" t="e">
        <f t="shared" si="418"/>
        <v>#DIV/0!</v>
      </c>
      <c r="X1528" s="35">
        <f t="shared" si="419"/>
        <v>0</v>
      </c>
      <c r="Y1528" s="35">
        <f t="shared" si="420"/>
        <v>0</v>
      </c>
      <c r="Z1528" s="35">
        <f t="shared" si="421"/>
        <v>0</v>
      </c>
      <c r="AA1528" s="35">
        <f t="shared" si="422"/>
        <v>0</v>
      </c>
      <c r="AB1528" s="21">
        <f>'Data Entry'!S1528</f>
        <v>0</v>
      </c>
      <c r="AC1528" s="21">
        <f>'Data Entry'!T1528</f>
        <v>0</v>
      </c>
      <c r="AD1528" s="21">
        <f>'Data Entry'!U1528</f>
        <v>0</v>
      </c>
      <c r="AE1528" s="21">
        <f t="shared" si="423"/>
        <v>0</v>
      </c>
      <c r="AF1528" s="13">
        <f>'Data Entry'!V1528</f>
        <v>0</v>
      </c>
      <c r="AG1528" s="13">
        <f t="shared" si="424"/>
        <v>0</v>
      </c>
      <c r="AH1528" s="13">
        <f>'Data Entry'!W1528</f>
        <v>0</v>
      </c>
      <c r="AI1528" s="13">
        <f>'Data Entry'!X1528</f>
        <v>0</v>
      </c>
      <c r="AJ1528" s="13">
        <f>'Data Entry'!Y1528</f>
        <v>0</v>
      </c>
      <c r="AK1528" s="13">
        <f>'Data Entry'!Z1528</f>
        <v>0</v>
      </c>
    </row>
    <row r="1529" spans="1:37">
      <c r="A1529" s="34">
        <f>'Data Entry'!A1529</f>
        <v>0</v>
      </c>
      <c r="B1529" s="34">
        <f>'Data Entry'!B1529</f>
        <v>0</v>
      </c>
      <c r="C1529" s="20">
        <f>IF('Data Entry'!C1529="red",1,IF('Data Entry'!C1529="blue",2,0))</f>
        <v>0</v>
      </c>
      <c r="D1529" s="22">
        <f>'Data Entry'!D1529</f>
        <v>0</v>
      </c>
      <c r="E1529" s="22">
        <f>'Data Entry'!E1529</f>
        <v>0</v>
      </c>
      <c r="F1529" s="22">
        <f>'Data Entry'!F1529</f>
        <v>0</v>
      </c>
      <c r="G1529" s="22">
        <f>'Data Entry'!G1529</f>
        <v>0</v>
      </c>
      <c r="H1529" s="22">
        <f>'Data Entry'!H1529</f>
        <v>0</v>
      </c>
      <c r="I1529" s="22">
        <f t="shared" si="408"/>
        <v>0</v>
      </c>
      <c r="J1529" s="22">
        <f t="shared" si="409"/>
        <v>0</v>
      </c>
      <c r="K1529" s="22">
        <f t="shared" si="410"/>
        <v>0</v>
      </c>
      <c r="L1529" s="22">
        <f t="shared" si="411"/>
        <v>0</v>
      </c>
      <c r="M1529" s="22">
        <f t="shared" si="412"/>
        <v>0</v>
      </c>
      <c r="N1529" s="22">
        <f t="shared" si="413"/>
        <v>0</v>
      </c>
      <c r="O1529" s="22">
        <f t="shared" si="414"/>
        <v>0</v>
      </c>
      <c r="P1529" s="35">
        <f>'Data Entry'!I1529</f>
        <v>0</v>
      </c>
      <c r="Q1529" s="35">
        <f>'Data Entry'!J1529</f>
        <v>0</v>
      </c>
      <c r="R1529" s="35">
        <f>'Data Entry'!K1529</f>
        <v>0</v>
      </c>
      <c r="S1529" s="35">
        <f>'Data Entry'!L1529</f>
        <v>0</v>
      </c>
      <c r="T1529" s="35">
        <f t="shared" si="415"/>
        <v>0</v>
      </c>
      <c r="U1529" s="35">
        <f t="shared" si="416"/>
        <v>0</v>
      </c>
      <c r="V1529" s="35" t="e">
        <f t="shared" si="417"/>
        <v>#DIV/0!</v>
      </c>
      <c r="W1529" s="35" t="e">
        <f t="shared" si="418"/>
        <v>#DIV/0!</v>
      </c>
      <c r="X1529" s="35">
        <f t="shared" si="419"/>
        <v>0</v>
      </c>
      <c r="Y1529" s="35">
        <f t="shared" si="420"/>
        <v>0</v>
      </c>
      <c r="Z1529" s="35">
        <f t="shared" si="421"/>
        <v>0</v>
      </c>
      <c r="AA1529" s="35">
        <f t="shared" si="422"/>
        <v>0</v>
      </c>
      <c r="AB1529" s="21">
        <f>'Data Entry'!S1529</f>
        <v>0</v>
      </c>
      <c r="AC1529" s="21">
        <f>'Data Entry'!T1529</f>
        <v>0</v>
      </c>
      <c r="AD1529" s="21">
        <f>'Data Entry'!U1529</f>
        <v>0</v>
      </c>
      <c r="AE1529" s="21">
        <f t="shared" si="423"/>
        <v>0</v>
      </c>
      <c r="AF1529" s="13">
        <f>'Data Entry'!V1529</f>
        <v>0</v>
      </c>
      <c r="AG1529" s="13">
        <f t="shared" si="424"/>
        <v>0</v>
      </c>
      <c r="AH1529" s="13">
        <f>'Data Entry'!W1529</f>
        <v>0</v>
      </c>
      <c r="AI1529" s="13">
        <f>'Data Entry'!X1529</f>
        <v>0</v>
      </c>
      <c r="AJ1529" s="13">
        <f>'Data Entry'!Y1529</f>
        <v>0</v>
      </c>
      <c r="AK1529" s="13">
        <f>'Data Entry'!Z1529</f>
        <v>0</v>
      </c>
    </row>
    <row r="1530" spans="1:37">
      <c r="A1530" s="34">
        <f>'Data Entry'!A1530</f>
        <v>0</v>
      </c>
      <c r="B1530" s="34">
        <f>'Data Entry'!B1530</f>
        <v>0</v>
      </c>
      <c r="C1530" s="20">
        <f>IF('Data Entry'!C1530="red",1,IF('Data Entry'!C1530="blue",2,0))</f>
        <v>0</v>
      </c>
      <c r="D1530" s="22">
        <f>'Data Entry'!D1530</f>
        <v>0</v>
      </c>
      <c r="E1530" s="22">
        <f>'Data Entry'!E1530</f>
        <v>0</v>
      </c>
      <c r="F1530" s="22">
        <f>'Data Entry'!F1530</f>
        <v>0</v>
      </c>
      <c r="G1530" s="22">
        <f>'Data Entry'!G1530</f>
        <v>0</v>
      </c>
      <c r="H1530" s="22">
        <f>'Data Entry'!H1530</f>
        <v>0</v>
      </c>
      <c r="I1530" s="22">
        <f t="shared" si="408"/>
        <v>0</v>
      </c>
      <c r="J1530" s="22">
        <f t="shared" si="409"/>
        <v>0</v>
      </c>
      <c r="K1530" s="22">
        <f t="shared" si="410"/>
        <v>0</v>
      </c>
      <c r="L1530" s="22">
        <f t="shared" si="411"/>
        <v>0</v>
      </c>
      <c r="M1530" s="22">
        <f t="shared" si="412"/>
        <v>0</v>
      </c>
      <c r="N1530" s="22">
        <f t="shared" si="413"/>
        <v>0</v>
      </c>
      <c r="O1530" s="22">
        <f t="shared" si="414"/>
        <v>0</v>
      </c>
      <c r="P1530" s="35">
        <f>'Data Entry'!I1530</f>
        <v>0</v>
      </c>
      <c r="Q1530" s="35">
        <f>'Data Entry'!J1530</f>
        <v>0</v>
      </c>
      <c r="R1530" s="35">
        <f>'Data Entry'!K1530</f>
        <v>0</v>
      </c>
      <c r="S1530" s="35">
        <f>'Data Entry'!L1530</f>
        <v>0</v>
      </c>
      <c r="T1530" s="35">
        <f t="shared" si="415"/>
        <v>0</v>
      </c>
      <c r="U1530" s="35">
        <f t="shared" si="416"/>
        <v>0</v>
      </c>
      <c r="V1530" s="35" t="e">
        <f t="shared" si="417"/>
        <v>#DIV/0!</v>
      </c>
      <c r="W1530" s="35" t="e">
        <f t="shared" si="418"/>
        <v>#DIV/0!</v>
      </c>
      <c r="X1530" s="35">
        <f t="shared" si="419"/>
        <v>0</v>
      </c>
      <c r="Y1530" s="35">
        <f t="shared" si="420"/>
        <v>0</v>
      </c>
      <c r="Z1530" s="35">
        <f t="shared" si="421"/>
        <v>0</v>
      </c>
      <c r="AA1530" s="35">
        <f t="shared" si="422"/>
        <v>0</v>
      </c>
      <c r="AB1530" s="21">
        <f>'Data Entry'!S1530</f>
        <v>0</v>
      </c>
      <c r="AC1530" s="21">
        <f>'Data Entry'!T1530</f>
        <v>0</v>
      </c>
      <c r="AD1530" s="21">
        <f>'Data Entry'!U1530</f>
        <v>0</v>
      </c>
      <c r="AE1530" s="21">
        <f t="shared" si="423"/>
        <v>0</v>
      </c>
      <c r="AF1530" s="13">
        <f>'Data Entry'!V1530</f>
        <v>0</v>
      </c>
      <c r="AG1530" s="13">
        <f t="shared" si="424"/>
        <v>0</v>
      </c>
      <c r="AH1530" s="13">
        <f>'Data Entry'!W1530</f>
        <v>0</v>
      </c>
      <c r="AI1530" s="13">
        <f>'Data Entry'!X1530</f>
        <v>0</v>
      </c>
      <c r="AJ1530" s="13">
        <f>'Data Entry'!Y1530</f>
        <v>0</v>
      </c>
      <c r="AK1530" s="13">
        <f>'Data Entry'!Z1530</f>
        <v>0</v>
      </c>
    </row>
    <row r="1531" spans="1:37">
      <c r="A1531" s="34">
        <f>'Data Entry'!A1531</f>
        <v>0</v>
      </c>
      <c r="B1531" s="34">
        <f>'Data Entry'!B1531</f>
        <v>0</v>
      </c>
      <c r="C1531" s="20">
        <f>IF('Data Entry'!C1531="red",1,IF('Data Entry'!C1531="blue",2,0))</f>
        <v>0</v>
      </c>
      <c r="D1531" s="22">
        <f>'Data Entry'!D1531</f>
        <v>0</v>
      </c>
      <c r="E1531" s="22">
        <f>'Data Entry'!E1531</f>
        <v>0</v>
      </c>
      <c r="F1531" s="22">
        <f>'Data Entry'!F1531</f>
        <v>0</v>
      </c>
      <c r="G1531" s="22">
        <f>'Data Entry'!G1531</f>
        <v>0</v>
      </c>
      <c r="H1531" s="22">
        <f>'Data Entry'!H1531</f>
        <v>0</v>
      </c>
      <c r="I1531" s="22">
        <f t="shared" si="408"/>
        <v>0</v>
      </c>
      <c r="J1531" s="22">
        <f t="shared" si="409"/>
        <v>0</v>
      </c>
      <c r="K1531" s="22">
        <f t="shared" si="410"/>
        <v>0</v>
      </c>
      <c r="L1531" s="22">
        <f t="shared" si="411"/>
        <v>0</v>
      </c>
      <c r="M1531" s="22">
        <f t="shared" si="412"/>
        <v>0</v>
      </c>
      <c r="N1531" s="22">
        <f t="shared" si="413"/>
        <v>0</v>
      </c>
      <c r="O1531" s="22">
        <f t="shared" si="414"/>
        <v>0</v>
      </c>
      <c r="P1531" s="35">
        <f>'Data Entry'!I1531</f>
        <v>0</v>
      </c>
      <c r="Q1531" s="35">
        <f>'Data Entry'!J1531</f>
        <v>0</v>
      </c>
      <c r="R1531" s="35">
        <f>'Data Entry'!K1531</f>
        <v>0</v>
      </c>
      <c r="S1531" s="35">
        <f>'Data Entry'!L1531</f>
        <v>0</v>
      </c>
      <c r="T1531" s="35">
        <f t="shared" si="415"/>
        <v>0</v>
      </c>
      <c r="U1531" s="35">
        <f t="shared" si="416"/>
        <v>0</v>
      </c>
      <c r="V1531" s="35" t="e">
        <f t="shared" si="417"/>
        <v>#DIV/0!</v>
      </c>
      <c r="W1531" s="35" t="e">
        <f t="shared" si="418"/>
        <v>#DIV/0!</v>
      </c>
      <c r="X1531" s="35">
        <f t="shared" si="419"/>
        <v>0</v>
      </c>
      <c r="Y1531" s="35">
        <f t="shared" si="420"/>
        <v>0</v>
      </c>
      <c r="Z1531" s="35">
        <f t="shared" si="421"/>
        <v>0</v>
      </c>
      <c r="AA1531" s="35">
        <f t="shared" si="422"/>
        <v>0</v>
      </c>
      <c r="AB1531" s="21">
        <f>'Data Entry'!S1531</f>
        <v>0</v>
      </c>
      <c r="AC1531" s="21">
        <f>'Data Entry'!T1531</f>
        <v>0</v>
      </c>
      <c r="AD1531" s="21">
        <f>'Data Entry'!U1531</f>
        <v>0</v>
      </c>
      <c r="AE1531" s="21">
        <f t="shared" si="423"/>
        <v>0</v>
      </c>
      <c r="AF1531" s="13">
        <f>'Data Entry'!V1531</f>
        <v>0</v>
      </c>
      <c r="AG1531" s="13">
        <f t="shared" si="424"/>
        <v>0</v>
      </c>
      <c r="AH1531" s="13">
        <f>'Data Entry'!W1531</f>
        <v>0</v>
      </c>
      <c r="AI1531" s="13">
        <f>'Data Entry'!X1531</f>
        <v>0</v>
      </c>
      <c r="AJ1531" s="13">
        <f>'Data Entry'!Y1531</f>
        <v>0</v>
      </c>
      <c r="AK1531" s="13">
        <f>'Data Entry'!Z1531</f>
        <v>0</v>
      </c>
    </row>
    <row r="1532" spans="1:37">
      <c r="A1532" s="34">
        <f>'Data Entry'!A1532</f>
        <v>0</v>
      </c>
      <c r="B1532" s="34">
        <f>'Data Entry'!B1532</f>
        <v>0</v>
      </c>
      <c r="C1532" s="20">
        <f>IF('Data Entry'!C1532="red",1,IF('Data Entry'!C1532="blue",2,0))</f>
        <v>0</v>
      </c>
      <c r="D1532" s="22">
        <f>'Data Entry'!D1532</f>
        <v>0</v>
      </c>
      <c r="E1532" s="22">
        <f>'Data Entry'!E1532</f>
        <v>0</v>
      </c>
      <c r="F1532" s="22">
        <f>'Data Entry'!F1532</f>
        <v>0</v>
      </c>
      <c r="G1532" s="22">
        <f>'Data Entry'!G1532</f>
        <v>0</v>
      </c>
      <c r="H1532" s="22">
        <f>'Data Entry'!H1532</f>
        <v>0</v>
      </c>
      <c r="I1532" s="22">
        <f t="shared" si="408"/>
        <v>0</v>
      </c>
      <c r="J1532" s="22">
        <f t="shared" si="409"/>
        <v>0</v>
      </c>
      <c r="K1532" s="22">
        <f t="shared" si="410"/>
        <v>0</v>
      </c>
      <c r="L1532" s="22">
        <f t="shared" si="411"/>
        <v>0</v>
      </c>
      <c r="M1532" s="22">
        <f t="shared" si="412"/>
        <v>0</v>
      </c>
      <c r="N1532" s="22">
        <f t="shared" si="413"/>
        <v>0</v>
      </c>
      <c r="O1532" s="22">
        <f t="shared" si="414"/>
        <v>0</v>
      </c>
      <c r="P1532" s="35">
        <f>'Data Entry'!I1532</f>
        <v>0</v>
      </c>
      <c r="Q1532" s="35">
        <f>'Data Entry'!J1532</f>
        <v>0</v>
      </c>
      <c r="R1532" s="35">
        <f>'Data Entry'!K1532</f>
        <v>0</v>
      </c>
      <c r="S1532" s="35">
        <f>'Data Entry'!L1532</f>
        <v>0</v>
      </c>
      <c r="T1532" s="35">
        <f t="shared" si="415"/>
        <v>0</v>
      </c>
      <c r="U1532" s="35">
        <f t="shared" si="416"/>
        <v>0</v>
      </c>
      <c r="V1532" s="35" t="e">
        <f t="shared" si="417"/>
        <v>#DIV/0!</v>
      </c>
      <c r="W1532" s="35" t="e">
        <f t="shared" si="418"/>
        <v>#DIV/0!</v>
      </c>
      <c r="X1532" s="35">
        <f t="shared" si="419"/>
        <v>0</v>
      </c>
      <c r="Y1532" s="35">
        <f t="shared" si="420"/>
        <v>0</v>
      </c>
      <c r="Z1532" s="35">
        <f t="shared" si="421"/>
        <v>0</v>
      </c>
      <c r="AA1532" s="35">
        <f t="shared" si="422"/>
        <v>0</v>
      </c>
      <c r="AB1532" s="21">
        <f>'Data Entry'!S1532</f>
        <v>0</v>
      </c>
      <c r="AC1532" s="21">
        <f>'Data Entry'!T1532</f>
        <v>0</v>
      </c>
      <c r="AD1532" s="21">
        <f>'Data Entry'!U1532</f>
        <v>0</v>
      </c>
      <c r="AE1532" s="21">
        <f t="shared" si="423"/>
        <v>0</v>
      </c>
      <c r="AF1532" s="13">
        <f>'Data Entry'!V1532</f>
        <v>0</v>
      </c>
      <c r="AG1532" s="13">
        <f t="shared" si="424"/>
        <v>0</v>
      </c>
      <c r="AH1532" s="13">
        <f>'Data Entry'!W1532</f>
        <v>0</v>
      </c>
      <c r="AI1532" s="13">
        <f>'Data Entry'!X1532</f>
        <v>0</v>
      </c>
      <c r="AJ1532" s="13">
        <f>'Data Entry'!Y1532</f>
        <v>0</v>
      </c>
      <c r="AK1532" s="13">
        <f>'Data Entry'!Z1532</f>
        <v>0</v>
      </c>
    </row>
    <row r="1533" spans="1:37">
      <c r="A1533" s="34">
        <f>'Data Entry'!A1533</f>
        <v>0</v>
      </c>
      <c r="B1533" s="34">
        <f>'Data Entry'!B1533</f>
        <v>0</v>
      </c>
      <c r="C1533" s="20">
        <f>IF('Data Entry'!C1533="red",1,IF('Data Entry'!C1533="blue",2,0))</f>
        <v>0</v>
      </c>
      <c r="D1533" s="22">
        <f>'Data Entry'!D1533</f>
        <v>0</v>
      </c>
      <c r="E1533" s="22">
        <f>'Data Entry'!E1533</f>
        <v>0</v>
      </c>
      <c r="F1533" s="22">
        <f>'Data Entry'!F1533</f>
        <v>0</v>
      </c>
      <c r="G1533" s="22">
        <f>'Data Entry'!G1533</f>
        <v>0</v>
      </c>
      <c r="H1533" s="22">
        <f>'Data Entry'!H1533</f>
        <v>0</v>
      </c>
      <c r="I1533" s="22">
        <f t="shared" si="408"/>
        <v>0</v>
      </c>
      <c r="J1533" s="22">
        <f t="shared" si="409"/>
        <v>0</v>
      </c>
      <c r="K1533" s="22">
        <f t="shared" si="410"/>
        <v>0</v>
      </c>
      <c r="L1533" s="22">
        <f t="shared" si="411"/>
        <v>0</v>
      </c>
      <c r="M1533" s="22">
        <f t="shared" si="412"/>
        <v>0</v>
      </c>
      <c r="N1533" s="22">
        <f t="shared" si="413"/>
        <v>0</v>
      </c>
      <c r="O1533" s="22">
        <f t="shared" si="414"/>
        <v>0</v>
      </c>
      <c r="P1533" s="35">
        <f>'Data Entry'!I1533</f>
        <v>0</v>
      </c>
      <c r="Q1533" s="35">
        <f>'Data Entry'!J1533</f>
        <v>0</v>
      </c>
      <c r="R1533" s="35">
        <f>'Data Entry'!K1533</f>
        <v>0</v>
      </c>
      <c r="S1533" s="35">
        <f>'Data Entry'!L1533</f>
        <v>0</v>
      </c>
      <c r="T1533" s="35">
        <f t="shared" si="415"/>
        <v>0</v>
      </c>
      <c r="U1533" s="35">
        <f t="shared" si="416"/>
        <v>0</v>
      </c>
      <c r="V1533" s="35" t="e">
        <f t="shared" si="417"/>
        <v>#DIV/0!</v>
      </c>
      <c r="W1533" s="35" t="e">
        <f t="shared" si="418"/>
        <v>#DIV/0!</v>
      </c>
      <c r="X1533" s="35">
        <f t="shared" si="419"/>
        <v>0</v>
      </c>
      <c r="Y1533" s="35">
        <f t="shared" si="420"/>
        <v>0</v>
      </c>
      <c r="Z1533" s="35">
        <f t="shared" si="421"/>
        <v>0</v>
      </c>
      <c r="AA1533" s="35">
        <f t="shared" si="422"/>
        <v>0</v>
      </c>
      <c r="AB1533" s="21">
        <f>'Data Entry'!S1533</f>
        <v>0</v>
      </c>
      <c r="AC1533" s="21">
        <f>'Data Entry'!T1533</f>
        <v>0</v>
      </c>
      <c r="AD1533" s="21">
        <f>'Data Entry'!U1533</f>
        <v>0</v>
      </c>
      <c r="AE1533" s="21">
        <f t="shared" si="423"/>
        <v>0</v>
      </c>
      <c r="AF1533" s="13">
        <f>'Data Entry'!V1533</f>
        <v>0</v>
      </c>
      <c r="AG1533" s="13">
        <f t="shared" si="424"/>
        <v>0</v>
      </c>
      <c r="AH1533" s="13">
        <f>'Data Entry'!W1533</f>
        <v>0</v>
      </c>
      <c r="AI1533" s="13">
        <f>'Data Entry'!X1533</f>
        <v>0</v>
      </c>
      <c r="AJ1533" s="13">
        <f>'Data Entry'!Y1533</f>
        <v>0</v>
      </c>
      <c r="AK1533" s="13">
        <f>'Data Entry'!Z1533</f>
        <v>0</v>
      </c>
    </row>
    <row r="1534" spans="1:37">
      <c r="A1534" s="34">
        <f>'Data Entry'!A1534</f>
        <v>0</v>
      </c>
      <c r="B1534" s="34">
        <f>'Data Entry'!B1534</f>
        <v>0</v>
      </c>
      <c r="C1534" s="20">
        <f>IF('Data Entry'!C1534="red",1,IF('Data Entry'!C1534="blue",2,0))</f>
        <v>0</v>
      </c>
      <c r="D1534" s="22">
        <f>'Data Entry'!D1534</f>
        <v>0</v>
      </c>
      <c r="E1534" s="22">
        <f>'Data Entry'!E1534</f>
        <v>0</v>
      </c>
      <c r="F1534" s="22">
        <f>'Data Entry'!F1534</f>
        <v>0</v>
      </c>
      <c r="G1534" s="22">
        <f>'Data Entry'!G1534</f>
        <v>0</v>
      </c>
      <c r="H1534" s="22">
        <f>'Data Entry'!H1534</f>
        <v>0</v>
      </c>
      <c r="I1534" s="22">
        <f t="shared" si="408"/>
        <v>0</v>
      </c>
      <c r="J1534" s="22">
        <f t="shared" si="409"/>
        <v>0</v>
      </c>
      <c r="K1534" s="22">
        <f t="shared" si="410"/>
        <v>0</v>
      </c>
      <c r="L1534" s="22">
        <f t="shared" si="411"/>
        <v>0</v>
      </c>
      <c r="M1534" s="22">
        <f t="shared" si="412"/>
        <v>0</v>
      </c>
      <c r="N1534" s="22">
        <f t="shared" si="413"/>
        <v>0</v>
      </c>
      <c r="O1534" s="22">
        <f t="shared" si="414"/>
        <v>0</v>
      </c>
      <c r="P1534" s="35">
        <f>'Data Entry'!I1534</f>
        <v>0</v>
      </c>
      <c r="Q1534" s="35">
        <f>'Data Entry'!J1534</f>
        <v>0</v>
      </c>
      <c r="R1534" s="35">
        <f>'Data Entry'!K1534</f>
        <v>0</v>
      </c>
      <c r="S1534" s="35">
        <f>'Data Entry'!L1534</f>
        <v>0</v>
      </c>
      <c r="T1534" s="35">
        <f t="shared" si="415"/>
        <v>0</v>
      </c>
      <c r="U1534" s="35">
        <f t="shared" si="416"/>
        <v>0</v>
      </c>
      <c r="V1534" s="35" t="e">
        <f t="shared" si="417"/>
        <v>#DIV/0!</v>
      </c>
      <c r="W1534" s="35" t="e">
        <f t="shared" si="418"/>
        <v>#DIV/0!</v>
      </c>
      <c r="X1534" s="35">
        <f t="shared" si="419"/>
        <v>0</v>
      </c>
      <c r="Y1534" s="35">
        <f t="shared" si="420"/>
        <v>0</v>
      </c>
      <c r="Z1534" s="35">
        <f t="shared" si="421"/>
        <v>0</v>
      </c>
      <c r="AA1534" s="35">
        <f t="shared" si="422"/>
        <v>0</v>
      </c>
      <c r="AB1534" s="21">
        <f>'Data Entry'!S1534</f>
        <v>0</v>
      </c>
      <c r="AC1534" s="21">
        <f>'Data Entry'!T1534</f>
        <v>0</v>
      </c>
      <c r="AD1534" s="21">
        <f>'Data Entry'!U1534</f>
        <v>0</v>
      </c>
      <c r="AE1534" s="21">
        <f t="shared" si="423"/>
        <v>0</v>
      </c>
      <c r="AF1534" s="13">
        <f>'Data Entry'!V1534</f>
        <v>0</v>
      </c>
      <c r="AG1534" s="13">
        <f t="shared" si="424"/>
        <v>0</v>
      </c>
      <c r="AH1534" s="13">
        <f>'Data Entry'!W1534</f>
        <v>0</v>
      </c>
      <c r="AI1534" s="13">
        <f>'Data Entry'!X1534</f>
        <v>0</v>
      </c>
      <c r="AJ1534" s="13">
        <f>'Data Entry'!Y1534</f>
        <v>0</v>
      </c>
      <c r="AK1534" s="13">
        <f>'Data Entry'!Z1534</f>
        <v>0</v>
      </c>
    </row>
    <row r="1535" spans="1:37">
      <c r="A1535" s="34">
        <f>'Data Entry'!A1535</f>
        <v>0</v>
      </c>
      <c r="B1535" s="34">
        <f>'Data Entry'!B1535</f>
        <v>0</v>
      </c>
      <c r="C1535" s="20">
        <f>IF('Data Entry'!C1535="red",1,IF('Data Entry'!C1535="blue",2,0))</f>
        <v>0</v>
      </c>
      <c r="D1535" s="22">
        <f>'Data Entry'!D1535</f>
        <v>0</v>
      </c>
      <c r="E1535" s="22">
        <f>'Data Entry'!E1535</f>
        <v>0</v>
      </c>
      <c r="F1535" s="22">
        <f>'Data Entry'!F1535</f>
        <v>0</v>
      </c>
      <c r="G1535" s="22">
        <f>'Data Entry'!G1535</f>
        <v>0</v>
      </c>
      <c r="H1535" s="22">
        <f>'Data Entry'!H1535</f>
        <v>0</v>
      </c>
      <c r="I1535" s="22">
        <f t="shared" si="408"/>
        <v>0</v>
      </c>
      <c r="J1535" s="22">
        <f t="shared" si="409"/>
        <v>0</v>
      </c>
      <c r="K1535" s="22">
        <f t="shared" si="410"/>
        <v>0</v>
      </c>
      <c r="L1535" s="22">
        <f t="shared" si="411"/>
        <v>0</v>
      </c>
      <c r="M1535" s="22">
        <f t="shared" si="412"/>
        <v>0</v>
      </c>
      <c r="N1535" s="22">
        <f t="shared" si="413"/>
        <v>0</v>
      </c>
      <c r="O1535" s="22">
        <f t="shared" si="414"/>
        <v>0</v>
      </c>
      <c r="P1535" s="35">
        <f>'Data Entry'!I1535</f>
        <v>0</v>
      </c>
      <c r="Q1535" s="35">
        <f>'Data Entry'!J1535</f>
        <v>0</v>
      </c>
      <c r="R1535" s="35">
        <f>'Data Entry'!K1535</f>
        <v>0</v>
      </c>
      <c r="S1535" s="35">
        <f>'Data Entry'!L1535</f>
        <v>0</v>
      </c>
      <c r="T1535" s="35">
        <f t="shared" si="415"/>
        <v>0</v>
      </c>
      <c r="U1535" s="35">
        <f t="shared" si="416"/>
        <v>0</v>
      </c>
      <c r="V1535" s="35" t="e">
        <f t="shared" si="417"/>
        <v>#DIV/0!</v>
      </c>
      <c r="W1535" s="35" t="e">
        <f t="shared" si="418"/>
        <v>#DIV/0!</v>
      </c>
      <c r="X1535" s="35">
        <f t="shared" si="419"/>
        <v>0</v>
      </c>
      <c r="Y1535" s="35">
        <f t="shared" si="420"/>
        <v>0</v>
      </c>
      <c r="Z1535" s="35">
        <f t="shared" si="421"/>
        <v>0</v>
      </c>
      <c r="AA1535" s="35">
        <f t="shared" si="422"/>
        <v>0</v>
      </c>
      <c r="AB1535" s="21">
        <f>'Data Entry'!S1535</f>
        <v>0</v>
      </c>
      <c r="AC1535" s="21">
        <f>'Data Entry'!T1535</f>
        <v>0</v>
      </c>
      <c r="AD1535" s="21">
        <f>'Data Entry'!U1535</f>
        <v>0</v>
      </c>
      <c r="AE1535" s="21">
        <f t="shared" si="423"/>
        <v>0</v>
      </c>
      <c r="AF1535" s="13">
        <f>'Data Entry'!V1535</f>
        <v>0</v>
      </c>
      <c r="AG1535" s="13">
        <f t="shared" si="424"/>
        <v>0</v>
      </c>
      <c r="AH1535" s="13">
        <f>'Data Entry'!W1535</f>
        <v>0</v>
      </c>
      <c r="AI1535" s="13">
        <f>'Data Entry'!X1535</f>
        <v>0</v>
      </c>
      <c r="AJ1535" s="13">
        <f>'Data Entry'!Y1535</f>
        <v>0</v>
      </c>
      <c r="AK1535" s="13">
        <f>'Data Entry'!Z1535</f>
        <v>0</v>
      </c>
    </row>
    <row r="1536" spans="1:37">
      <c r="A1536" s="34">
        <f>'Data Entry'!A1536</f>
        <v>0</v>
      </c>
      <c r="B1536" s="34">
        <f>'Data Entry'!B1536</f>
        <v>0</v>
      </c>
      <c r="C1536" s="20">
        <f>IF('Data Entry'!C1536="red",1,IF('Data Entry'!C1536="blue",2,0))</f>
        <v>0</v>
      </c>
      <c r="D1536" s="22">
        <f>'Data Entry'!D1536</f>
        <v>0</v>
      </c>
      <c r="E1536" s="22">
        <f>'Data Entry'!E1536</f>
        <v>0</v>
      </c>
      <c r="F1536" s="22">
        <f>'Data Entry'!F1536</f>
        <v>0</v>
      </c>
      <c r="G1536" s="22">
        <f>'Data Entry'!G1536</f>
        <v>0</v>
      </c>
      <c r="H1536" s="22">
        <f>'Data Entry'!H1536</f>
        <v>0</v>
      </c>
      <c r="I1536" s="22">
        <f t="shared" si="408"/>
        <v>0</v>
      </c>
      <c r="J1536" s="22">
        <f t="shared" si="409"/>
        <v>0</v>
      </c>
      <c r="K1536" s="22">
        <f t="shared" si="410"/>
        <v>0</v>
      </c>
      <c r="L1536" s="22">
        <f t="shared" si="411"/>
        <v>0</v>
      </c>
      <c r="M1536" s="22">
        <f t="shared" si="412"/>
        <v>0</v>
      </c>
      <c r="N1536" s="22">
        <f t="shared" si="413"/>
        <v>0</v>
      </c>
      <c r="O1536" s="22">
        <f t="shared" si="414"/>
        <v>0</v>
      </c>
      <c r="P1536" s="35">
        <f>'Data Entry'!I1536</f>
        <v>0</v>
      </c>
      <c r="Q1536" s="35">
        <f>'Data Entry'!J1536</f>
        <v>0</v>
      </c>
      <c r="R1536" s="35">
        <f>'Data Entry'!K1536</f>
        <v>0</v>
      </c>
      <c r="S1536" s="35">
        <f>'Data Entry'!L1536</f>
        <v>0</v>
      </c>
      <c r="T1536" s="35">
        <f t="shared" si="415"/>
        <v>0</v>
      </c>
      <c r="U1536" s="35">
        <f t="shared" si="416"/>
        <v>0</v>
      </c>
      <c r="V1536" s="35" t="e">
        <f t="shared" si="417"/>
        <v>#DIV/0!</v>
      </c>
      <c r="W1536" s="35" t="e">
        <f t="shared" si="418"/>
        <v>#DIV/0!</v>
      </c>
      <c r="X1536" s="35">
        <f t="shared" si="419"/>
        <v>0</v>
      </c>
      <c r="Y1536" s="35">
        <f t="shared" si="420"/>
        <v>0</v>
      </c>
      <c r="Z1536" s="35">
        <f t="shared" si="421"/>
        <v>0</v>
      </c>
      <c r="AA1536" s="35">
        <f t="shared" si="422"/>
        <v>0</v>
      </c>
      <c r="AB1536" s="21">
        <f>'Data Entry'!S1536</f>
        <v>0</v>
      </c>
      <c r="AC1536" s="21">
        <f>'Data Entry'!T1536</f>
        <v>0</v>
      </c>
      <c r="AD1536" s="21">
        <f>'Data Entry'!U1536</f>
        <v>0</v>
      </c>
      <c r="AE1536" s="21">
        <f t="shared" si="423"/>
        <v>0</v>
      </c>
      <c r="AF1536" s="13">
        <f>'Data Entry'!V1536</f>
        <v>0</v>
      </c>
      <c r="AG1536" s="13">
        <f t="shared" si="424"/>
        <v>0</v>
      </c>
      <c r="AH1536" s="13">
        <f>'Data Entry'!W1536</f>
        <v>0</v>
      </c>
      <c r="AI1536" s="13">
        <f>'Data Entry'!X1536</f>
        <v>0</v>
      </c>
      <c r="AJ1536" s="13">
        <f>'Data Entry'!Y1536</f>
        <v>0</v>
      </c>
      <c r="AK1536" s="13">
        <f>'Data Entry'!Z1536</f>
        <v>0</v>
      </c>
    </row>
    <row r="1537" spans="1:37">
      <c r="A1537" s="34">
        <f>'Data Entry'!A1537</f>
        <v>0</v>
      </c>
      <c r="B1537" s="34">
        <f>'Data Entry'!B1537</f>
        <v>0</v>
      </c>
      <c r="C1537" s="20">
        <f>IF('Data Entry'!C1537="red",1,IF('Data Entry'!C1537="blue",2,0))</f>
        <v>0</v>
      </c>
      <c r="D1537" s="22">
        <f>'Data Entry'!D1537</f>
        <v>0</v>
      </c>
      <c r="E1537" s="22">
        <f>'Data Entry'!E1537</f>
        <v>0</v>
      </c>
      <c r="F1537" s="22">
        <f>'Data Entry'!F1537</f>
        <v>0</v>
      </c>
      <c r="G1537" s="22">
        <f>'Data Entry'!G1537</f>
        <v>0</v>
      </c>
      <c r="H1537" s="22">
        <f>'Data Entry'!H1537</f>
        <v>0</v>
      </c>
      <c r="I1537" s="22">
        <f t="shared" si="408"/>
        <v>0</v>
      </c>
      <c r="J1537" s="22">
        <f t="shared" si="409"/>
        <v>0</v>
      </c>
      <c r="K1537" s="22">
        <f t="shared" si="410"/>
        <v>0</v>
      </c>
      <c r="L1537" s="22">
        <f t="shared" si="411"/>
        <v>0</v>
      </c>
      <c r="M1537" s="22">
        <f t="shared" si="412"/>
        <v>0</v>
      </c>
      <c r="N1537" s="22">
        <f t="shared" si="413"/>
        <v>0</v>
      </c>
      <c r="O1537" s="22">
        <f t="shared" si="414"/>
        <v>0</v>
      </c>
      <c r="P1537" s="35">
        <f>'Data Entry'!I1537</f>
        <v>0</v>
      </c>
      <c r="Q1537" s="35">
        <f>'Data Entry'!J1537</f>
        <v>0</v>
      </c>
      <c r="R1537" s="35">
        <f>'Data Entry'!K1537</f>
        <v>0</v>
      </c>
      <c r="S1537" s="35">
        <f>'Data Entry'!L1537</f>
        <v>0</v>
      </c>
      <c r="T1537" s="35">
        <f t="shared" si="415"/>
        <v>0</v>
      </c>
      <c r="U1537" s="35">
        <f t="shared" si="416"/>
        <v>0</v>
      </c>
      <c r="V1537" s="35" t="e">
        <f t="shared" si="417"/>
        <v>#DIV/0!</v>
      </c>
      <c r="W1537" s="35" t="e">
        <f t="shared" si="418"/>
        <v>#DIV/0!</v>
      </c>
      <c r="X1537" s="35">
        <f t="shared" si="419"/>
        <v>0</v>
      </c>
      <c r="Y1537" s="35">
        <f t="shared" si="420"/>
        <v>0</v>
      </c>
      <c r="Z1537" s="35">
        <f t="shared" si="421"/>
        <v>0</v>
      </c>
      <c r="AA1537" s="35">
        <f t="shared" si="422"/>
        <v>0</v>
      </c>
      <c r="AB1537" s="21">
        <f>'Data Entry'!S1537</f>
        <v>0</v>
      </c>
      <c r="AC1537" s="21">
        <f>'Data Entry'!T1537</f>
        <v>0</v>
      </c>
      <c r="AD1537" s="21">
        <f>'Data Entry'!U1537</f>
        <v>0</v>
      </c>
      <c r="AE1537" s="21">
        <f t="shared" si="423"/>
        <v>0</v>
      </c>
      <c r="AF1537" s="13">
        <f>'Data Entry'!V1537</f>
        <v>0</v>
      </c>
      <c r="AG1537" s="13">
        <f t="shared" si="424"/>
        <v>0</v>
      </c>
      <c r="AH1537" s="13">
        <f>'Data Entry'!W1537</f>
        <v>0</v>
      </c>
      <c r="AI1537" s="13">
        <f>'Data Entry'!X1537</f>
        <v>0</v>
      </c>
      <c r="AJ1537" s="13">
        <f>'Data Entry'!Y1537</f>
        <v>0</v>
      </c>
      <c r="AK1537" s="13">
        <f>'Data Entry'!Z1537</f>
        <v>0</v>
      </c>
    </row>
    <row r="1538" spans="1:37">
      <c r="A1538" s="34">
        <f>'Data Entry'!A1538</f>
        <v>0</v>
      </c>
      <c r="B1538" s="34">
        <f>'Data Entry'!B1538</f>
        <v>0</v>
      </c>
      <c r="C1538" s="20">
        <f>IF('Data Entry'!C1538="red",1,IF('Data Entry'!C1538="blue",2,0))</f>
        <v>0</v>
      </c>
      <c r="D1538" s="22">
        <f>'Data Entry'!D1538</f>
        <v>0</v>
      </c>
      <c r="E1538" s="22">
        <f>'Data Entry'!E1538</f>
        <v>0</v>
      </c>
      <c r="F1538" s="22">
        <f>'Data Entry'!F1538</f>
        <v>0</v>
      </c>
      <c r="G1538" s="22">
        <f>'Data Entry'!G1538</f>
        <v>0</v>
      </c>
      <c r="H1538" s="22">
        <f>'Data Entry'!H1538</f>
        <v>0</v>
      </c>
      <c r="I1538" s="22">
        <f t="shared" si="408"/>
        <v>0</v>
      </c>
      <c r="J1538" s="22">
        <f t="shared" si="409"/>
        <v>0</v>
      </c>
      <c r="K1538" s="22">
        <f t="shared" si="410"/>
        <v>0</v>
      </c>
      <c r="L1538" s="22">
        <f t="shared" si="411"/>
        <v>0</v>
      </c>
      <c r="M1538" s="22">
        <f t="shared" si="412"/>
        <v>0</v>
      </c>
      <c r="N1538" s="22">
        <f t="shared" si="413"/>
        <v>0</v>
      </c>
      <c r="O1538" s="22">
        <f t="shared" si="414"/>
        <v>0</v>
      </c>
      <c r="P1538" s="35">
        <f>'Data Entry'!I1538</f>
        <v>0</v>
      </c>
      <c r="Q1538" s="35">
        <f>'Data Entry'!J1538</f>
        <v>0</v>
      </c>
      <c r="R1538" s="35">
        <f>'Data Entry'!K1538</f>
        <v>0</v>
      </c>
      <c r="S1538" s="35">
        <f>'Data Entry'!L1538</f>
        <v>0</v>
      </c>
      <c r="T1538" s="35">
        <f t="shared" si="415"/>
        <v>0</v>
      </c>
      <c r="U1538" s="35">
        <f t="shared" si="416"/>
        <v>0</v>
      </c>
      <c r="V1538" s="35" t="e">
        <f t="shared" si="417"/>
        <v>#DIV/0!</v>
      </c>
      <c r="W1538" s="35" t="e">
        <f t="shared" si="418"/>
        <v>#DIV/0!</v>
      </c>
      <c r="X1538" s="35">
        <f t="shared" si="419"/>
        <v>0</v>
      </c>
      <c r="Y1538" s="35">
        <f t="shared" si="420"/>
        <v>0</v>
      </c>
      <c r="Z1538" s="35">
        <f t="shared" si="421"/>
        <v>0</v>
      </c>
      <c r="AA1538" s="35">
        <f t="shared" si="422"/>
        <v>0</v>
      </c>
      <c r="AB1538" s="21">
        <f>'Data Entry'!S1538</f>
        <v>0</v>
      </c>
      <c r="AC1538" s="21">
        <f>'Data Entry'!T1538</f>
        <v>0</v>
      </c>
      <c r="AD1538" s="21">
        <f>'Data Entry'!U1538</f>
        <v>0</v>
      </c>
      <c r="AE1538" s="21">
        <f t="shared" si="423"/>
        <v>0</v>
      </c>
      <c r="AF1538" s="13">
        <f>'Data Entry'!V1538</f>
        <v>0</v>
      </c>
      <c r="AG1538" s="13">
        <f t="shared" si="424"/>
        <v>0</v>
      </c>
      <c r="AH1538" s="13">
        <f>'Data Entry'!W1538</f>
        <v>0</v>
      </c>
      <c r="AI1538" s="13">
        <f>'Data Entry'!X1538</f>
        <v>0</v>
      </c>
      <c r="AJ1538" s="13">
        <f>'Data Entry'!Y1538</f>
        <v>0</v>
      </c>
      <c r="AK1538" s="13">
        <f>'Data Entry'!Z1538</f>
        <v>0</v>
      </c>
    </row>
    <row r="1539" spans="1:37">
      <c r="A1539" s="34">
        <f>'Data Entry'!A1539</f>
        <v>0</v>
      </c>
      <c r="B1539" s="34">
        <f>'Data Entry'!B1539</f>
        <v>0</v>
      </c>
      <c r="C1539" s="20">
        <f>IF('Data Entry'!C1539="red",1,IF('Data Entry'!C1539="blue",2,0))</f>
        <v>0</v>
      </c>
      <c r="D1539" s="22">
        <f>'Data Entry'!D1539</f>
        <v>0</v>
      </c>
      <c r="E1539" s="22">
        <f>'Data Entry'!E1539</f>
        <v>0</v>
      </c>
      <c r="F1539" s="22">
        <f>'Data Entry'!F1539</f>
        <v>0</v>
      </c>
      <c r="G1539" s="22">
        <f>'Data Entry'!G1539</f>
        <v>0</v>
      </c>
      <c r="H1539" s="22">
        <f>'Data Entry'!H1539</f>
        <v>0</v>
      </c>
      <c r="I1539" s="22">
        <f t="shared" si="408"/>
        <v>0</v>
      </c>
      <c r="J1539" s="22">
        <f t="shared" si="409"/>
        <v>0</v>
      </c>
      <c r="K1539" s="22">
        <f t="shared" si="410"/>
        <v>0</v>
      </c>
      <c r="L1539" s="22">
        <f t="shared" si="411"/>
        <v>0</v>
      </c>
      <c r="M1539" s="22">
        <f t="shared" si="412"/>
        <v>0</v>
      </c>
      <c r="N1539" s="22">
        <f t="shared" si="413"/>
        <v>0</v>
      </c>
      <c r="O1539" s="22">
        <f t="shared" si="414"/>
        <v>0</v>
      </c>
      <c r="P1539" s="35">
        <f>'Data Entry'!I1539</f>
        <v>0</v>
      </c>
      <c r="Q1539" s="35">
        <f>'Data Entry'!J1539</f>
        <v>0</v>
      </c>
      <c r="R1539" s="35">
        <f>'Data Entry'!K1539</f>
        <v>0</v>
      </c>
      <c r="S1539" s="35">
        <f>'Data Entry'!L1539</f>
        <v>0</v>
      </c>
      <c r="T1539" s="35">
        <f t="shared" si="415"/>
        <v>0</v>
      </c>
      <c r="U1539" s="35">
        <f t="shared" si="416"/>
        <v>0</v>
      </c>
      <c r="V1539" s="35" t="e">
        <f t="shared" si="417"/>
        <v>#DIV/0!</v>
      </c>
      <c r="W1539" s="35" t="e">
        <f t="shared" si="418"/>
        <v>#DIV/0!</v>
      </c>
      <c r="X1539" s="35">
        <f t="shared" si="419"/>
        <v>0</v>
      </c>
      <c r="Y1539" s="35">
        <f t="shared" si="420"/>
        <v>0</v>
      </c>
      <c r="Z1539" s="35">
        <f t="shared" si="421"/>
        <v>0</v>
      </c>
      <c r="AA1539" s="35">
        <f t="shared" si="422"/>
        <v>0</v>
      </c>
      <c r="AB1539" s="21">
        <f>'Data Entry'!S1539</f>
        <v>0</v>
      </c>
      <c r="AC1539" s="21">
        <f>'Data Entry'!T1539</f>
        <v>0</v>
      </c>
      <c r="AD1539" s="21">
        <f>'Data Entry'!U1539</f>
        <v>0</v>
      </c>
      <c r="AE1539" s="21">
        <f t="shared" si="423"/>
        <v>0</v>
      </c>
      <c r="AF1539" s="13">
        <f>'Data Entry'!V1539</f>
        <v>0</v>
      </c>
      <c r="AG1539" s="13">
        <f t="shared" si="424"/>
        <v>0</v>
      </c>
      <c r="AH1539" s="13">
        <f>'Data Entry'!W1539</f>
        <v>0</v>
      </c>
      <c r="AI1539" s="13">
        <f>'Data Entry'!X1539</f>
        <v>0</v>
      </c>
      <c r="AJ1539" s="13">
        <f>'Data Entry'!Y1539</f>
        <v>0</v>
      </c>
      <c r="AK1539" s="13">
        <f>'Data Entry'!Z1539</f>
        <v>0</v>
      </c>
    </row>
    <row r="1540" spans="1:37">
      <c r="A1540" s="34">
        <f>'Data Entry'!A1540</f>
        <v>0</v>
      </c>
      <c r="B1540" s="34">
        <f>'Data Entry'!B1540</f>
        <v>0</v>
      </c>
      <c r="C1540" s="20">
        <f>IF('Data Entry'!C1540="red",1,IF('Data Entry'!C1540="blue",2,0))</f>
        <v>0</v>
      </c>
      <c r="D1540" s="22">
        <f>'Data Entry'!D1540</f>
        <v>0</v>
      </c>
      <c r="E1540" s="22">
        <f>'Data Entry'!E1540</f>
        <v>0</v>
      </c>
      <c r="F1540" s="22">
        <f>'Data Entry'!F1540</f>
        <v>0</v>
      </c>
      <c r="G1540" s="22">
        <f>'Data Entry'!G1540</f>
        <v>0</v>
      </c>
      <c r="H1540" s="22">
        <f>'Data Entry'!H1540</f>
        <v>0</v>
      </c>
      <c r="I1540" s="22">
        <f t="shared" si="408"/>
        <v>0</v>
      </c>
      <c r="J1540" s="22">
        <f t="shared" si="409"/>
        <v>0</v>
      </c>
      <c r="K1540" s="22">
        <f t="shared" si="410"/>
        <v>0</v>
      </c>
      <c r="L1540" s="22">
        <f t="shared" si="411"/>
        <v>0</v>
      </c>
      <c r="M1540" s="22">
        <f t="shared" si="412"/>
        <v>0</v>
      </c>
      <c r="N1540" s="22">
        <f t="shared" si="413"/>
        <v>0</v>
      </c>
      <c r="O1540" s="22">
        <f t="shared" si="414"/>
        <v>0</v>
      </c>
      <c r="P1540" s="35">
        <f>'Data Entry'!I1540</f>
        <v>0</v>
      </c>
      <c r="Q1540" s="35">
        <f>'Data Entry'!J1540</f>
        <v>0</v>
      </c>
      <c r="R1540" s="35">
        <f>'Data Entry'!K1540</f>
        <v>0</v>
      </c>
      <c r="S1540" s="35">
        <f>'Data Entry'!L1540</f>
        <v>0</v>
      </c>
      <c r="T1540" s="35">
        <f t="shared" si="415"/>
        <v>0</v>
      </c>
      <c r="U1540" s="35">
        <f t="shared" si="416"/>
        <v>0</v>
      </c>
      <c r="V1540" s="35" t="e">
        <f t="shared" si="417"/>
        <v>#DIV/0!</v>
      </c>
      <c r="W1540" s="35" t="e">
        <f t="shared" si="418"/>
        <v>#DIV/0!</v>
      </c>
      <c r="X1540" s="35">
        <f t="shared" si="419"/>
        <v>0</v>
      </c>
      <c r="Y1540" s="35">
        <f t="shared" si="420"/>
        <v>0</v>
      </c>
      <c r="Z1540" s="35">
        <f t="shared" si="421"/>
        <v>0</v>
      </c>
      <c r="AA1540" s="35">
        <f t="shared" si="422"/>
        <v>0</v>
      </c>
      <c r="AB1540" s="21">
        <f>'Data Entry'!S1540</f>
        <v>0</v>
      </c>
      <c r="AC1540" s="21">
        <f>'Data Entry'!T1540</f>
        <v>0</v>
      </c>
      <c r="AD1540" s="21">
        <f>'Data Entry'!U1540</f>
        <v>0</v>
      </c>
      <c r="AE1540" s="21">
        <f t="shared" si="423"/>
        <v>0</v>
      </c>
      <c r="AF1540" s="13">
        <f>'Data Entry'!V1540</f>
        <v>0</v>
      </c>
      <c r="AG1540" s="13">
        <f t="shared" si="424"/>
        <v>0</v>
      </c>
      <c r="AH1540" s="13">
        <f>'Data Entry'!W1540</f>
        <v>0</v>
      </c>
      <c r="AI1540" s="13">
        <f>'Data Entry'!X1540</f>
        <v>0</v>
      </c>
      <c r="AJ1540" s="13">
        <f>'Data Entry'!Y1540</f>
        <v>0</v>
      </c>
      <c r="AK1540" s="13">
        <f>'Data Entry'!Z1540</f>
        <v>0</v>
      </c>
    </row>
    <row r="1541" spans="1:37">
      <c r="A1541" s="34">
        <f>'Data Entry'!A1541</f>
        <v>0</v>
      </c>
      <c r="B1541" s="34">
        <f>'Data Entry'!B1541</f>
        <v>0</v>
      </c>
      <c r="C1541" s="20">
        <f>IF('Data Entry'!C1541="red",1,IF('Data Entry'!C1541="blue",2,0))</f>
        <v>0</v>
      </c>
      <c r="D1541" s="22">
        <f>'Data Entry'!D1541</f>
        <v>0</v>
      </c>
      <c r="E1541" s="22">
        <f>'Data Entry'!E1541</f>
        <v>0</v>
      </c>
      <c r="F1541" s="22">
        <f>'Data Entry'!F1541</f>
        <v>0</v>
      </c>
      <c r="G1541" s="22">
        <f>'Data Entry'!G1541</f>
        <v>0</v>
      </c>
      <c r="H1541" s="22">
        <f>'Data Entry'!H1541</f>
        <v>0</v>
      </c>
      <c r="I1541" s="22">
        <f t="shared" si="408"/>
        <v>0</v>
      </c>
      <c r="J1541" s="22">
        <f t="shared" si="409"/>
        <v>0</v>
      </c>
      <c r="K1541" s="22">
        <f t="shared" si="410"/>
        <v>0</v>
      </c>
      <c r="L1541" s="22">
        <f t="shared" si="411"/>
        <v>0</v>
      </c>
      <c r="M1541" s="22">
        <f t="shared" si="412"/>
        <v>0</v>
      </c>
      <c r="N1541" s="22">
        <f t="shared" si="413"/>
        <v>0</v>
      </c>
      <c r="O1541" s="22">
        <f t="shared" si="414"/>
        <v>0</v>
      </c>
      <c r="P1541" s="35">
        <f>'Data Entry'!I1541</f>
        <v>0</v>
      </c>
      <c r="Q1541" s="35">
        <f>'Data Entry'!J1541</f>
        <v>0</v>
      </c>
      <c r="R1541" s="35">
        <f>'Data Entry'!K1541</f>
        <v>0</v>
      </c>
      <c r="S1541" s="35">
        <f>'Data Entry'!L1541</f>
        <v>0</v>
      </c>
      <c r="T1541" s="35">
        <f t="shared" si="415"/>
        <v>0</v>
      </c>
      <c r="U1541" s="35">
        <f t="shared" si="416"/>
        <v>0</v>
      </c>
      <c r="V1541" s="35" t="e">
        <f t="shared" si="417"/>
        <v>#DIV/0!</v>
      </c>
      <c r="W1541" s="35" t="e">
        <f t="shared" si="418"/>
        <v>#DIV/0!</v>
      </c>
      <c r="X1541" s="35">
        <f t="shared" si="419"/>
        <v>0</v>
      </c>
      <c r="Y1541" s="35">
        <f t="shared" si="420"/>
        <v>0</v>
      </c>
      <c r="Z1541" s="35">
        <f t="shared" si="421"/>
        <v>0</v>
      </c>
      <c r="AA1541" s="35">
        <f t="shared" si="422"/>
        <v>0</v>
      </c>
      <c r="AB1541" s="21">
        <f>'Data Entry'!S1541</f>
        <v>0</v>
      </c>
      <c r="AC1541" s="21">
        <f>'Data Entry'!T1541</f>
        <v>0</v>
      </c>
      <c r="AD1541" s="21">
        <f>'Data Entry'!U1541</f>
        <v>0</v>
      </c>
      <c r="AE1541" s="21">
        <f t="shared" si="423"/>
        <v>0</v>
      </c>
      <c r="AF1541" s="13">
        <f>'Data Entry'!V1541</f>
        <v>0</v>
      </c>
      <c r="AG1541" s="13">
        <f t="shared" si="424"/>
        <v>0</v>
      </c>
      <c r="AH1541" s="13">
        <f>'Data Entry'!W1541</f>
        <v>0</v>
      </c>
      <c r="AI1541" s="13">
        <f>'Data Entry'!X1541</f>
        <v>0</v>
      </c>
      <c r="AJ1541" s="13">
        <f>'Data Entry'!Y1541</f>
        <v>0</v>
      </c>
      <c r="AK1541" s="13">
        <f>'Data Entry'!Z1541</f>
        <v>0</v>
      </c>
    </row>
    <row r="1542" spans="1:37">
      <c r="A1542" s="34">
        <f>'Data Entry'!A1542</f>
        <v>0</v>
      </c>
      <c r="B1542" s="34">
        <f>'Data Entry'!B1542</f>
        <v>0</v>
      </c>
      <c r="C1542" s="20">
        <f>IF('Data Entry'!C1542="red",1,IF('Data Entry'!C1542="blue",2,0))</f>
        <v>0</v>
      </c>
      <c r="D1542" s="22">
        <f>'Data Entry'!D1542</f>
        <v>0</v>
      </c>
      <c r="E1542" s="22">
        <f>'Data Entry'!E1542</f>
        <v>0</v>
      </c>
      <c r="F1542" s="22">
        <f>'Data Entry'!F1542</f>
        <v>0</v>
      </c>
      <c r="G1542" s="22">
        <f>'Data Entry'!G1542</f>
        <v>0</v>
      </c>
      <c r="H1542" s="22">
        <f>'Data Entry'!H1542</f>
        <v>0</v>
      </c>
      <c r="I1542" s="22">
        <f t="shared" si="408"/>
        <v>0</v>
      </c>
      <c r="J1542" s="22">
        <f t="shared" si="409"/>
        <v>0</v>
      </c>
      <c r="K1542" s="22">
        <f t="shared" si="410"/>
        <v>0</v>
      </c>
      <c r="L1542" s="22">
        <f t="shared" si="411"/>
        <v>0</v>
      </c>
      <c r="M1542" s="22">
        <f t="shared" si="412"/>
        <v>0</v>
      </c>
      <c r="N1542" s="22">
        <f t="shared" si="413"/>
        <v>0</v>
      </c>
      <c r="O1542" s="22">
        <f t="shared" si="414"/>
        <v>0</v>
      </c>
      <c r="P1542" s="35">
        <f>'Data Entry'!I1542</f>
        <v>0</v>
      </c>
      <c r="Q1542" s="35">
        <f>'Data Entry'!J1542</f>
        <v>0</v>
      </c>
      <c r="R1542" s="35">
        <f>'Data Entry'!K1542</f>
        <v>0</v>
      </c>
      <c r="S1542" s="35">
        <f>'Data Entry'!L1542</f>
        <v>0</v>
      </c>
      <c r="T1542" s="35">
        <f t="shared" si="415"/>
        <v>0</v>
      </c>
      <c r="U1542" s="35">
        <f t="shared" si="416"/>
        <v>0</v>
      </c>
      <c r="V1542" s="35" t="e">
        <f t="shared" si="417"/>
        <v>#DIV/0!</v>
      </c>
      <c r="W1542" s="35" t="e">
        <f t="shared" si="418"/>
        <v>#DIV/0!</v>
      </c>
      <c r="X1542" s="35">
        <f t="shared" si="419"/>
        <v>0</v>
      </c>
      <c r="Y1542" s="35">
        <f t="shared" si="420"/>
        <v>0</v>
      </c>
      <c r="Z1542" s="35">
        <f t="shared" si="421"/>
        <v>0</v>
      </c>
      <c r="AA1542" s="35">
        <f t="shared" si="422"/>
        <v>0</v>
      </c>
      <c r="AB1542" s="21">
        <f>'Data Entry'!S1542</f>
        <v>0</v>
      </c>
      <c r="AC1542" s="21">
        <f>'Data Entry'!T1542</f>
        <v>0</v>
      </c>
      <c r="AD1542" s="21">
        <f>'Data Entry'!U1542</f>
        <v>0</v>
      </c>
      <c r="AE1542" s="21">
        <f t="shared" si="423"/>
        <v>0</v>
      </c>
      <c r="AF1542" s="13">
        <f>'Data Entry'!V1542</f>
        <v>0</v>
      </c>
      <c r="AG1542" s="13">
        <f t="shared" si="424"/>
        <v>0</v>
      </c>
      <c r="AH1542" s="13">
        <f>'Data Entry'!W1542</f>
        <v>0</v>
      </c>
      <c r="AI1542" s="13">
        <f>'Data Entry'!X1542</f>
        <v>0</v>
      </c>
      <c r="AJ1542" s="13">
        <f>'Data Entry'!Y1542</f>
        <v>0</v>
      </c>
      <c r="AK1542" s="13">
        <f>'Data Entry'!Z1542</f>
        <v>0</v>
      </c>
    </row>
    <row r="1543" spans="1:37">
      <c r="A1543" s="34">
        <f>'Data Entry'!A1543</f>
        <v>0</v>
      </c>
      <c r="B1543" s="34">
        <f>'Data Entry'!B1543</f>
        <v>0</v>
      </c>
      <c r="C1543" s="20">
        <f>IF('Data Entry'!C1543="red",1,IF('Data Entry'!C1543="blue",2,0))</f>
        <v>0</v>
      </c>
      <c r="D1543" s="22">
        <f>'Data Entry'!D1543</f>
        <v>0</v>
      </c>
      <c r="E1543" s="22">
        <f>'Data Entry'!E1543</f>
        <v>0</v>
      </c>
      <c r="F1543" s="22">
        <f>'Data Entry'!F1543</f>
        <v>0</v>
      </c>
      <c r="G1543" s="22">
        <f>'Data Entry'!G1543</f>
        <v>0</v>
      </c>
      <c r="H1543" s="22">
        <f>'Data Entry'!H1543</f>
        <v>0</v>
      </c>
      <c r="I1543" s="22">
        <f t="shared" si="408"/>
        <v>0</v>
      </c>
      <c r="J1543" s="22">
        <f t="shared" si="409"/>
        <v>0</v>
      </c>
      <c r="K1543" s="22">
        <f t="shared" si="410"/>
        <v>0</v>
      </c>
      <c r="L1543" s="22">
        <f t="shared" si="411"/>
        <v>0</v>
      </c>
      <c r="M1543" s="22">
        <f t="shared" si="412"/>
        <v>0</v>
      </c>
      <c r="N1543" s="22">
        <f t="shared" si="413"/>
        <v>0</v>
      </c>
      <c r="O1543" s="22">
        <f t="shared" si="414"/>
        <v>0</v>
      </c>
      <c r="P1543" s="35">
        <f>'Data Entry'!I1543</f>
        <v>0</v>
      </c>
      <c r="Q1543" s="35">
        <f>'Data Entry'!J1543</f>
        <v>0</v>
      </c>
      <c r="R1543" s="35">
        <f>'Data Entry'!K1543</f>
        <v>0</v>
      </c>
      <c r="S1543" s="35">
        <f>'Data Entry'!L1543</f>
        <v>0</v>
      </c>
      <c r="T1543" s="35">
        <f t="shared" si="415"/>
        <v>0</v>
      </c>
      <c r="U1543" s="35">
        <f t="shared" si="416"/>
        <v>0</v>
      </c>
      <c r="V1543" s="35" t="e">
        <f t="shared" si="417"/>
        <v>#DIV/0!</v>
      </c>
      <c r="W1543" s="35" t="e">
        <f t="shared" si="418"/>
        <v>#DIV/0!</v>
      </c>
      <c r="X1543" s="35">
        <f t="shared" si="419"/>
        <v>0</v>
      </c>
      <c r="Y1543" s="35">
        <f t="shared" si="420"/>
        <v>0</v>
      </c>
      <c r="Z1543" s="35">
        <f t="shared" si="421"/>
        <v>0</v>
      </c>
      <c r="AA1543" s="35">
        <f t="shared" si="422"/>
        <v>0</v>
      </c>
      <c r="AB1543" s="21">
        <f>'Data Entry'!S1543</f>
        <v>0</v>
      </c>
      <c r="AC1543" s="21">
        <f>'Data Entry'!T1543</f>
        <v>0</v>
      </c>
      <c r="AD1543" s="21">
        <f>'Data Entry'!U1543</f>
        <v>0</v>
      </c>
      <c r="AE1543" s="21">
        <f t="shared" si="423"/>
        <v>0</v>
      </c>
      <c r="AF1543" s="13">
        <f>'Data Entry'!V1543</f>
        <v>0</v>
      </c>
      <c r="AG1543" s="13">
        <f t="shared" si="424"/>
        <v>0</v>
      </c>
      <c r="AH1543" s="13">
        <f>'Data Entry'!W1543</f>
        <v>0</v>
      </c>
      <c r="AI1543" s="13">
        <f>'Data Entry'!X1543</f>
        <v>0</v>
      </c>
      <c r="AJ1543" s="13">
        <f>'Data Entry'!Y1543</f>
        <v>0</v>
      </c>
      <c r="AK1543" s="13">
        <f>'Data Entry'!Z1543</f>
        <v>0</v>
      </c>
    </row>
    <row r="1544" spans="1:37">
      <c r="A1544" s="34">
        <f>'Data Entry'!A1544</f>
        <v>0</v>
      </c>
      <c r="B1544" s="34">
        <f>'Data Entry'!B1544</f>
        <v>0</v>
      </c>
      <c r="C1544" s="20">
        <f>IF('Data Entry'!C1544="red",1,IF('Data Entry'!C1544="blue",2,0))</f>
        <v>0</v>
      </c>
      <c r="D1544" s="22">
        <f>'Data Entry'!D1544</f>
        <v>0</v>
      </c>
      <c r="E1544" s="22">
        <f>'Data Entry'!E1544</f>
        <v>0</v>
      </c>
      <c r="F1544" s="22">
        <f>'Data Entry'!F1544</f>
        <v>0</v>
      </c>
      <c r="G1544" s="22">
        <f>'Data Entry'!G1544</f>
        <v>0</v>
      </c>
      <c r="H1544" s="22">
        <f>'Data Entry'!H1544</f>
        <v>0</v>
      </c>
      <c r="I1544" s="22">
        <f t="shared" si="408"/>
        <v>0</v>
      </c>
      <c r="J1544" s="22">
        <f t="shared" si="409"/>
        <v>0</v>
      </c>
      <c r="K1544" s="22">
        <f t="shared" si="410"/>
        <v>0</v>
      </c>
      <c r="L1544" s="22">
        <f t="shared" si="411"/>
        <v>0</v>
      </c>
      <c r="M1544" s="22">
        <f t="shared" si="412"/>
        <v>0</v>
      </c>
      <c r="N1544" s="22">
        <f t="shared" si="413"/>
        <v>0</v>
      </c>
      <c r="O1544" s="22">
        <f t="shared" si="414"/>
        <v>0</v>
      </c>
      <c r="P1544" s="35">
        <f>'Data Entry'!I1544</f>
        <v>0</v>
      </c>
      <c r="Q1544" s="35">
        <f>'Data Entry'!J1544</f>
        <v>0</v>
      </c>
      <c r="R1544" s="35">
        <f>'Data Entry'!K1544</f>
        <v>0</v>
      </c>
      <c r="S1544" s="35">
        <f>'Data Entry'!L1544</f>
        <v>0</v>
      </c>
      <c r="T1544" s="35">
        <f t="shared" si="415"/>
        <v>0</v>
      </c>
      <c r="U1544" s="35">
        <f t="shared" si="416"/>
        <v>0</v>
      </c>
      <c r="V1544" s="35" t="e">
        <f t="shared" si="417"/>
        <v>#DIV/0!</v>
      </c>
      <c r="W1544" s="35" t="e">
        <f t="shared" si="418"/>
        <v>#DIV/0!</v>
      </c>
      <c r="X1544" s="35">
        <f t="shared" si="419"/>
        <v>0</v>
      </c>
      <c r="Y1544" s="35">
        <f t="shared" si="420"/>
        <v>0</v>
      </c>
      <c r="Z1544" s="35">
        <f t="shared" si="421"/>
        <v>0</v>
      </c>
      <c r="AA1544" s="35">
        <f t="shared" si="422"/>
        <v>0</v>
      </c>
      <c r="AB1544" s="21">
        <f>'Data Entry'!S1544</f>
        <v>0</v>
      </c>
      <c r="AC1544" s="21">
        <f>'Data Entry'!T1544</f>
        <v>0</v>
      </c>
      <c r="AD1544" s="21">
        <f>'Data Entry'!U1544</f>
        <v>0</v>
      </c>
      <c r="AE1544" s="21">
        <f t="shared" si="423"/>
        <v>0</v>
      </c>
      <c r="AF1544" s="13">
        <f>'Data Entry'!V1544</f>
        <v>0</v>
      </c>
      <c r="AG1544" s="13">
        <f t="shared" si="424"/>
        <v>0</v>
      </c>
      <c r="AH1544" s="13">
        <f>'Data Entry'!W1544</f>
        <v>0</v>
      </c>
      <c r="AI1544" s="13">
        <f>'Data Entry'!X1544</f>
        <v>0</v>
      </c>
      <c r="AJ1544" s="13">
        <f>'Data Entry'!Y1544</f>
        <v>0</v>
      </c>
      <c r="AK1544" s="13">
        <f>'Data Entry'!Z1544</f>
        <v>0</v>
      </c>
    </row>
    <row r="1545" spans="1:37">
      <c r="A1545" s="34">
        <f>'Data Entry'!A1545</f>
        <v>0</v>
      </c>
      <c r="B1545" s="34">
        <f>'Data Entry'!B1545</f>
        <v>0</v>
      </c>
      <c r="C1545" s="20">
        <f>IF('Data Entry'!C1545="red",1,IF('Data Entry'!C1545="blue",2,0))</f>
        <v>0</v>
      </c>
      <c r="D1545" s="22">
        <f>'Data Entry'!D1545</f>
        <v>0</v>
      </c>
      <c r="E1545" s="22">
        <f>'Data Entry'!E1545</f>
        <v>0</v>
      </c>
      <c r="F1545" s="22">
        <f>'Data Entry'!F1545</f>
        <v>0</v>
      </c>
      <c r="G1545" s="22">
        <f>'Data Entry'!G1545</f>
        <v>0</v>
      </c>
      <c r="H1545" s="22">
        <f>'Data Entry'!H1545</f>
        <v>0</v>
      </c>
      <c r="I1545" s="22">
        <f t="shared" si="408"/>
        <v>0</v>
      </c>
      <c r="J1545" s="22">
        <f t="shared" si="409"/>
        <v>0</v>
      </c>
      <c r="K1545" s="22">
        <f t="shared" si="410"/>
        <v>0</v>
      </c>
      <c r="L1545" s="22">
        <f t="shared" si="411"/>
        <v>0</v>
      </c>
      <c r="M1545" s="22">
        <f t="shared" si="412"/>
        <v>0</v>
      </c>
      <c r="N1545" s="22">
        <f t="shared" si="413"/>
        <v>0</v>
      </c>
      <c r="O1545" s="22">
        <f t="shared" si="414"/>
        <v>0</v>
      </c>
      <c r="P1545" s="35">
        <f>'Data Entry'!I1545</f>
        <v>0</v>
      </c>
      <c r="Q1545" s="35">
        <f>'Data Entry'!J1545</f>
        <v>0</v>
      </c>
      <c r="R1545" s="35">
        <f>'Data Entry'!K1545</f>
        <v>0</v>
      </c>
      <c r="S1545" s="35">
        <f>'Data Entry'!L1545</f>
        <v>0</v>
      </c>
      <c r="T1545" s="35">
        <f t="shared" si="415"/>
        <v>0</v>
      </c>
      <c r="U1545" s="35">
        <f t="shared" si="416"/>
        <v>0</v>
      </c>
      <c r="V1545" s="35" t="e">
        <f t="shared" si="417"/>
        <v>#DIV/0!</v>
      </c>
      <c r="W1545" s="35" t="e">
        <f t="shared" si="418"/>
        <v>#DIV/0!</v>
      </c>
      <c r="X1545" s="35">
        <f t="shared" si="419"/>
        <v>0</v>
      </c>
      <c r="Y1545" s="35">
        <f t="shared" si="420"/>
        <v>0</v>
      </c>
      <c r="Z1545" s="35">
        <f t="shared" si="421"/>
        <v>0</v>
      </c>
      <c r="AA1545" s="35">
        <f t="shared" si="422"/>
        <v>0</v>
      </c>
      <c r="AB1545" s="21">
        <f>'Data Entry'!S1545</f>
        <v>0</v>
      </c>
      <c r="AC1545" s="21">
        <f>'Data Entry'!T1545</f>
        <v>0</v>
      </c>
      <c r="AD1545" s="21">
        <f>'Data Entry'!U1545</f>
        <v>0</v>
      </c>
      <c r="AE1545" s="21">
        <f t="shared" si="423"/>
        <v>0</v>
      </c>
      <c r="AF1545" s="13">
        <f>'Data Entry'!V1545</f>
        <v>0</v>
      </c>
      <c r="AG1545" s="13">
        <f t="shared" si="424"/>
        <v>0</v>
      </c>
      <c r="AH1545" s="13">
        <f>'Data Entry'!W1545</f>
        <v>0</v>
      </c>
      <c r="AI1545" s="13">
        <f>'Data Entry'!X1545</f>
        <v>0</v>
      </c>
      <c r="AJ1545" s="13">
        <f>'Data Entry'!Y1545</f>
        <v>0</v>
      </c>
      <c r="AK1545" s="13">
        <f>'Data Entry'!Z1545</f>
        <v>0</v>
      </c>
    </row>
    <row r="1546" spans="1:37">
      <c r="A1546" s="34">
        <f>'Data Entry'!A1546</f>
        <v>0</v>
      </c>
      <c r="B1546" s="34">
        <f>'Data Entry'!B1546</f>
        <v>0</v>
      </c>
      <c r="C1546" s="20">
        <f>IF('Data Entry'!C1546="red",1,IF('Data Entry'!C1546="blue",2,0))</f>
        <v>0</v>
      </c>
      <c r="D1546" s="22">
        <f>'Data Entry'!D1546</f>
        <v>0</v>
      </c>
      <c r="E1546" s="22">
        <f>'Data Entry'!E1546</f>
        <v>0</v>
      </c>
      <c r="F1546" s="22">
        <f>'Data Entry'!F1546</f>
        <v>0</v>
      </c>
      <c r="G1546" s="22">
        <f>'Data Entry'!G1546</f>
        <v>0</v>
      </c>
      <c r="H1546" s="22">
        <f>'Data Entry'!H1546</f>
        <v>0</v>
      </c>
      <c r="I1546" s="22">
        <f t="shared" si="408"/>
        <v>0</v>
      </c>
      <c r="J1546" s="22">
        <f t="shared" si="409"/>
        <v>0</v>
      </c>
      <c r="K1546" s="22">
        <f t="shared" si="410"/>
        <v>0</v>
      </c>
      <c r="L1546" s="22">
        <f t="shared" si="411"/>
        <v>0</v>
      </c>
      <c r="M1546" s="22">
        <f t="shared" si="412"/>
        <v>0</v>
      </c>
      <c r="N1546" s="22">
        <f t="shared" si="413"/>
        <v>0</v>
      </c>
      <c r="O1546" s="22">
        <f t="shared" si="414"/>
        <v>0</v>
      </c>
      <c r="P1546" s="35">
        <f>'Data Entry'!I1546</f>
        <v>0</v>
      </c>
      <c r="Q1546" s="35">
        <f>'Data Entry'!J1546</f>
        <v>0</v>
      </c>
      <c r="R1546" s="35">
        <f>'Data Entry'!K1546</f>
        <v>0</v>
      </c>
      <c r="S1546" s="35">
        <f>'Data Entry'!L1546</f>
        <v>0</v>
      </c>
      <c r="T1546" s="35">
        <f t="shared" si="415"/>
        <v>0</v>
      </c>
      <c r="U1546" s="35">
        <f t="shared" si="416"/>
        <v>0</v>
      </c>
      <c r="V1546" s="35" t="e">
        <f t="shared" si="417"/>
        <v>#DIV/0!</v>
      </c>
      <c r="W1546" s="35" t="e">
        <f t="shared" si="418"/>
        <v>#DIV/0!</v>
      </c>
      <c r="X1546" s="35">
        <f t="shared" si="419"/>
        <v>0</v>
      </c>
      <c r="Y1546" s="35">
        <f t="shared" si="420"/>
        <v>0</v>
      </c>
      <c r="Z1546" s="35">
        <f t="shared" si="421"/>
        <v>0</v>
      </c>
      <c r="AA1546" s="35">
        <f t="shared" si="422"/>
        <v>0</v>
      </c>
      <c r="AB1546" s="21">
        <f>'Data Entry'!S1546</f>
        <v>0</v>
      </c>
      <c r="AC1546" s="21">
        <f>'Data Entry'!T1546</f>
        <v>0</v>
      </c>
      <c r="AD1546" s="21">
        <f>'Data Entry'!U1546</f>
        <v>0</v>
      </c>
      <c r="AE1546" s="21">
        <f t="shared" si="423"/>
        <v>0</v>
      </c>
      <c r="AF1546" s="13">
        <f>'Data Entry'!V1546</f>
        <v>0</v>
      </c>
      <c r="AG1546" s="13">
        <f t="shared" si="424"/>
        <v>0</v>
      </c>
      <c r="AH1546" s="13">
        <f>'Data Entry'!W1546</f>
        <v>0</v>
      </c>
      <c r="AI1546" s="13">
        <f>'Data Entry'!X1546</f>
        <v>0</v>
      </c>
      <c r="AJ1546" s="13">
        <f>'Data Entry'!Y1546</f>
        <v>0</v>
      </c>
      <c r="AK1546" s="13">
        <f>'Data Entry'!Z1546</f>
        <v>0</v>
      </c>
    </row>
    <row r="1547" spans="1:37">
      <c r="A1547" s="34">
        <f>'Data Entry'!A1547</f>
        <v>0</v>
      </c>
      <c r="B1547" s="34">
        <f>'Data Entry'!B1547</f>
        <v>0</v>
      </c>
      <c r="C1547" s="20">
        <f>IF('Data Entry'!C1547="red",1,IF('Data Entry'!C1547="blue",2,0))</f>
        <v>0</v>
      </c>
      <c r="D1547" s="22">
        <f>'Data Entry'!D1547</f>
        <v>0</v>
      </c>
      <c r="E1547" s="22">
        <f>'Data Entry'!E1547</f>
        <v>0</v>
      </c>
      <c r="F1547" s="22">
        <f>'Data Entry'!F1547</f>
        <v>0</v>
      </c>
      <c r="G1547" s="22">
        <f>'Data Entry'!G1547</f>
        <v>0</v>
      </c>
      <c r="H1547" s="22">
        <f>'Data Entry'!H1547</f>
        <v>0</v>
      </c>
      <c r="I1547" s="22">
        <f t="shared" si="408"/>
        <v>0</v>
      </c>
      <c r="J1547" s="22">
        <f t="shared" si="409"/>
        <v>0</v>
      </c>
      <c r="K1547" s="22">
        <f t="shared" si="410"/>
        <v>0</v>
      </c>
      <c r="L1547" s="22">
        <f t="shared" si="411"/>
        <v>0</v>
      </c>
      <c r="M1547" s="22">
        <f t="shared" si="412"/>
        <v>0</v>
      </c>
      <c r="N1547" s="22">
        <f t="shared" si="413"/>
        <v>0</v>
      </c>
      <c r="O1547" s="22">
        <f t="shared" si="414"/>
        <v>0</v>
      </c>
      <c r="P1547" s="35">
        <f>'Data Entry'!I1547</f>
        <v>0</v>
      </c>
      <c r="Q1547" s="35">
        <f>'Data Entry'!J1547</f>
        <v>0</v>
      </c>
      <c r="R1547" s="35">
        <f>'Data Entry'!K1547</f>
        <v>0</v>
      </c>
      <c r="S1547" s="35">
        <f>'Data Entry'!L1547</f>
        <v>0</v>
      </c>
      <c r="T1547" s="35">
        <f t="shared" si="415"/>
        <v>0</v>
      </c>
      <c r="U1547" s="35">
        <f t="shared" si="416"/>
        <v>0</v>
      </c>
      <c r="V1547" s="35" t="e">
        <f t="shared" si="417"/>
        <v>#DIV/0!</v>
      </c>
      <c r="W1547" s="35" t="e">
        <f t="shared" si="418"/>
        <v>#DIV/0!</v>
      </c>
      <c r="X1547" s="35">
        <f t="shared" si="419"/>
        <v>0</v>
      </c>
      <c r="Y1547" s="35">
        <f t="shared" si="420"/>
        <v>0</v>
      </c>
      <c r="Z1547" s="35">
        <f t="shared" si="421"/>
        <v>0</v>
      </c>
      <c r="AA1547" s="35">
        <f t="shared" si="422"/>
        <v>0</v>
      </c>
      <c r="AB1547" s="21">
        <f>'Data Entry'!S1547</f>
        <v>0</v>
      </c>
      <c r="AC1547" s="21">
        <f>'Data Entry'!T1547</f>
        <v>0</v>
      </c>
      <c r="AD1547" s="21">
        <f>'Data Entry'!U1547</f>
        <v>0</v>
      </c>
      <c r="AE1547" s="21">
        <f t="shared" si="423"/>
        <v>0</v>
      </c>
      <c r="AF1547" s="13">
        <f>'Data Entry'!V1547</f>
        <v>0</v>
      </c>
      <c r="AG1547" s="13">
        <f t="shared" si="424"/>
        <v>0</v>
      </c>
      <c r="AH1547" s="13">
        <f>'Data Entry'!W1547</f>
        <v>0</v>
      </c>
      <c r="AI1547" s="13">
        <f>'Data Entry'!X1547</f>
        <v>0</v>
      </c>
      <c r="AJ1547" s="13">
        <f>'Data Entry'!Y1547</f>
        <v>0</v>
      </c>
      <c r="AK1547" s="13">
        <f>'Data Entry'!Z1547</f>
        <v>0</v>
      </c>
    </row>
    <row r="1548" spans="1:37">
      <c r="A1548" s="34">
        <f>'Data Entry'!A1548</f>
        <v>0</v>
      </c>
      <c r="B1548" s="34">
        <f>'Data Entry'!B1548</f>
        <v>0</v>
      </c>
      <c r="C1548" s="20">
        <f>IF('Data Entry'!C1548="red",1,IF('Data Entry'!C1548="blue",2,0))</f>
        <v>0</v>
      </c>
      <c r="D1548" s="22">
        <f>'Data Entry'!D1548</f>
        <v>0</v>
      </c>
      <c r="E1548" s="22">
        <f>'Data Entry'!E1548</f>
        <v>0</v>
      </c>
      <c r="F1548" s="22">
        <f>'Data Entry'!F1548</f>
        <v>0</v>
      </c>
      <c r="G1548" s="22">
        <f>'Data Entry'!G1548</f>
        <v>0</v>
      </c>
      <c r="H1548" s="22">
        <f>'Data Entry'!H1548</f>
        <v>0</v>
      </c>
      <c r="I1548" s="22">
        <f t="shared" si="408"/>
        <v>0</v>
      </c>
      <c r="J1548" s="22">
        <f t="shared" si="409"/>
        <v>0</v>
      </c>
      <c r="K1548" s="22">
        <f t="shared" si="410"/>
        <v>0</v>
      </c>
      <c r="L1548" s="22">
        <f t="shared" si="411"/>
        <v>0</v>
      </c>
      <c r="M1548" s="22">
        <f t="shared" si="412"/>
        <v>0</v>
      </c>
      <c r="N1548" s="22">
        <f t="shared" si="413"/>
        <v>0</v>
      </c>
      <c r="O1548" s="22">
        <f t="shared" si="414"/>
        <v>0</v>
      </c>
      <c r="P1548" s="35">
        <f>'Data Entry'!I1548</f>
        <v>0</v>
      </c>
      <c r="Q1548" s="35">
        <f>'Data Entry'!J1548</f>
        <v>0</v>
      </c>
      <c r="R1548" s="35">
        <f>'Data Entry'!K1548</f>
        <v>0</v>
      </c>
      <c r="S1548" s="35">
        <f>'Data Entry'!L1548</f>
        <v>0</v>
      </c>
      <c r="T1548" s="35">
        <f t="shared" si="415"/>
        <v>0</v>
      </c>
      <c r="U1548" s="35">
        <f t="shared" si="416"/>
        <v>0</v>
      </c>
      <c r="V1548" s="35" t="e">
        <f t="shared" si="417"/>
        <v>#DIV/0!</v>
      </c>
      <c r="W1548" s="35" t="e">
        <f t="shared" si="418"/>
        <v>#DIV/0!</v>
      </c>
      <c r="X1548" s="35">
        <f t="shared" si="419"/>
        <v>0</v>
      </c>
      <c r="Y1548" s="35">
        <f t="shared" si="420"/>
        <v>0</v>
      </c>
      <c r="Z1548" s="35">
        <f t="shared" si="421"/>
        <v>0</v>
      </c>
      <c r="AA1548" s="35">
        <f t="shared" si="422"/>
        <v>0</v>
      </c>
      <c r="AB1548" s="21">
        <f>'Data Entry'!S1548</f>
        <v>0</v>
      </c>
      <c r="AC1548" s="21">
        <f>'Data Entry'!T1548</f>
        <v>0</v>
      </c>
      <c r="AD1548" s="21">
        <f>'Data Entry'!U1548</f>
        <v>0</v>
      </c>
      <c r="AE1548" s="21">
        <f t="shared" si="423"/>
        <v>0</v>
      </c>
      <c r="AF1548" s="13">
        <f>'Data Entry'!V1548</f>
        <v>0</v>
      </c>
      <c r="AG1548" s="13">
        <f t="shared" si="424"/>
        <v>0</v>
      </c>
      <c r="AH1548" s="13">
        <f>'Data Entry'!W1548</f>
        <v>0</v>
      </c>
      <c r="AI1548" s="13">
        <f>'Data Entry'!X1548</f>
        <v>0</v>
      </c>
      <c r="AJ1548" s="13">
        <f>'Data Entry'!Y1548</f>
        <v>0</v>
      </c>
      <c r="AK1548" s="13">
        <f>'Data Entry'!Z1548</f>
        <v>0</v>
      </c>
    </row>
    <row r="1549" spans="1:37">
      <c r="A1549" s="34">
        <f>'Data Entry'!A1549</f>
        <v>0</v>
      </c>
      <c r="B1549" s="34">
        <f>'Data Entry'!B1549</f>
        <v>0</v>
      </c>
      <c r="C1549" s="20">
        <f>IF('Data Entry'!C1549="red",1,IF('Data Entry'!C1549="blue",2,0))</f>
        <v>0</v>
      </c>
      <c r="D1549" s="22">
        <f>'Data Entry'!D1549</f>
        <v>0</v>
      </c>
      <c r="E1549" s="22">
        <f>'Data Entry'!E1549</f>
        <v>0</v>
      </c>
      <c r="F1549" s="22">
        <f>'Data Entry'!F1549</f>
        <v>0</v>
      </c>
      <c r="G1549" s="22">
        <f>'Data Entry'!G1549</f>
        <v>0</v>
      </c>
      <c r="H1549" s="22">
        <f>'Data Entry'!H1549</f>
        <v>0</v>
      </c>
      <c r="I1549" s="22">
        <f t="shared" si="408"/>
        <v>0</v>
      </c>
      <c r="J1549" s="22">
        <f t="shared" si="409"/>
        <v>0</v>
      </c>
      <c r="K1549" s="22">
        <f t="shared" si="410"/>
        <v>0</v>
      </c>
      <c r="L1549" s="22">
        <f t="shared" si="411"/>
        <v>0</v>
      </c>
      <c r="M1549" s="22">
        <f t="shared" si="412"/>
        <v>0</v>
      </c>
      <c r="N1549" s="22">
        <f t="shared" si="413"/>
        <v>0</v>
      </c>
      <c r="O1549" s="22">
        <f t="shared" si="414"/>
        <v>0</v>
      </c>
      <c r="P1549" s="35">
        <f>'Data Entry'!I1549</f>
        <v>0</v>
      </c>
      <c r="Q1549" s="35">
        <f>'Data Entry'!J1549</f>
        <v>0</v>
      </c>
      <c r="R1549" s="35">
        <f>'Data Entry'!K1549</f>
        <v>0</v>
      </c>
      <c r="S1549" s="35">
        <f>'Data Entry'!L1549</f>
        <v>0</v>
      </c>
      <c r="T1549" s="35">
        <f t="shared" si="415"/>
        <v>0</v>
      </c>
      <c r="U1549" s="35">
        <f t="shared" si="416"/>
        <v>0</v>
      </c>
      <c r="V1549" s="35" t="e">
        <f t="shared" si="417"/>
        <v>#DIV/0!</v>
      </c>
      <c r="W1549" s="35" t="e">
        <f t="shared" si="418"/>
        <v>#DIV/0!</v>
      </c>
      <c r="X1549" s="35">
        <f t="shared" si="419"/>
        <v>0</v>
      </c>
      <c r="Y1549" s="35">
        <f t="shared" si="420"/>
        <v>0</v>
      </c>
      <c r="Z1549" s="35">
        <f t="shared" si="421"/>
        <v>0</v>
      </c>
      <c r="AA1549" s="35">
        <f t="shared" si="422"/>
        <v>0</v>
      </c>
      <c r="AB1549" s="21">
        <f>'Data Entry'!S1549</f>
        <v>0</v>
      </c>
      <c r="AC1549" s="21">
        <f>'Data Entry'!T1549</f>
        <v>0</v>
      </c>
      <c r="AD1549" s="21">
        <f>'Data Entry'!U1549</f>
        <v>0</v>
      </c>
      <c r="AE1549" s="21">
        <f t="shared" si="423"/>
        <v>0</v>
      </c>
      <c r="AF1549" s="13">
        <f>'Data Entry'!V1549</f>
        <v>0</v>
      </c>
      <c r="AG1549" s="13">
        <f t="shared" si="424"/>
        <v>0</v>
      </c>
      <c r="AH1549" s="13">
        <f>'Data Entry'!W1549</f>
        <v>0</v>
      </c>
      <c r="AI1549" s="13">
        <f>'Data Entry'!X1549</f>
        <v>0</v>
      </c>
      <c r="AJ1549" s="13">
        <f>'Data Entry'!Y1549</f>
        <v>0</v>
      </c>
      <c r="AK1549" s="13">
        <f>'Data Entry'!Z1549</f>
        <v>0</v>
      </c>
    </row>
    <row r="1550" spans="1:37">
      <c r="A1550" s="34">
        <f>'Data Entry'!A1550</f>
        <v>0</v>
      </c>
      <c r="B1550" s="34">
        <f>'Data Entry'!B1550</f>
        <v>0</v>
      </c>
      <c r="C1550" s="20">
        <f>IF('Data Entry'!C1550="red",1,IF('Data Entry'!C1550="blue",2,0))</f>
        <v>0</v>
      </c>
      <c r="D1550" s="22">
        <f>'Data Entry'!D1550</f>
        <v>0</v>
      </c>
      <c r="E1550" s="22">
        <f>'Data Entry'!E1550</f>
        <v>0</v>
      </c>
      <c r="F1550" s="22">
        <f>'Data Entry'!F1550</f>
        <v>0</v>
      </c>
      <c r="G1550" s="22">
        <f>'Data Entry'!G1550</f>
        <v>0</v>
      </c>
      <c r="H1550" s="22">
        <f>'Data Entry'!H1550</f>
        <v>0</v>
      </c>
      <c r="I1550" s="22">
        <f t="shared" si="408"/>
        <v>0</v>
      </c>
      <c r="J1550" s="22">
        <f t="shared" si="409"/>
        <v>0</v>
      </c>
      <c r="K1550" s="22">
        <f t="shared" si="410"/>
        <v>0</v>
      </c>
      <c r="L1550" s="22">
        <f t="shared" si="411"/>
        <v>0</v>
      </c>
      <c r="M1550" s="22">
        <f t="shared" si="412"/>
        <v>0</v>
      </c>
      <c r="N1550" s="22">
        <f t="shared" si="413"/>
        <v>0</v>
      </c>
      <c r="O1550" s="22">
        <f t="shared" si="414"/>
        <v>0</v>
      </c>
      <c r="P1550" s="35">
        <f>'Data Entry'!I1550</f>
        <v>0</v>
      </c>
      <c r="Q1550" s="35">
        <f>'Data Entry'!J1550</f>
        <v>0</v>
      </c>
      <c r="R1550" s="35">
        <f>'Data Entry'!K1550</f>
        <v>0</v>
      </c>
      <c r="S1550" s="35">
        <f>'Data Entry'!L1550</f>
        <v>0</v>
      </c>
      <c r="T1550" s="35">
        <f t="shared" si="415"/>
        <v>0</v>
      </c>
      <c r="U1550" s="35">
        <f t="shared" si="416"/>
        <v>0</v>
      </c>
      <c r="V1550" s="35" t="e">
        <f t="shared" si="417"/>
        <v>#DIV/0!</v>
      </c>
      <c r="W1550" s="35" t="e">
        <f t="shared" si="418"/>
        <v>#DIV/0!</v>
      </c>
      <c r="X1550" s="35">
        <f t="shared" si="419"/>
        <v>0</v>
      </c>
      <c r="Y1550" s="35">
        <f t="shared" si="420"/>
        <v>0</v>
      </c>
      <c r="Z1550" s="35">
        <f t="shared" si="421"/>
        <v>0</v>
      </c>
      <c r="AA1550" s="35">
        <f t="shared" si="422"/>
        <v>0</v>
      </c>
      <c r="AB1550" s="21">
        <f>'Data Entry'!S1550</f>
        <v>0</v>
      </c>
      <c r="AC1550" s="21">
        <f>'Data Entry'!T1550</f>
        <v>0</v>
      </c>
      <c r="AD1550" s="21">
        <f>'Data Entry'!U1550</f>
        <v>0</v>
      </c>
      <c r="AE1550" s="21">
        <f t="shared" si="423"/>
        <v>0</v>
      </c>
      <c r="AF1550" s="13">
        <f>'Data Entry'!V1550</f>
        <v>0</v>
      </c>
      <c r="AG1550" s="13">
        <f t="shared" si="424"/>
        <v>0</v>
      </c>
      <c r="AH1550" s="13">
        <f>'Data Entry'!W1550</f>
        <v>0</v>
      </c>
      <c r="AI1550" s="13">
        <f>'Data Entry'!X1550</f>
        <v>0</v>
      </c>
      <c r="AJ1550" s="13">
        <f>'Data Entry'!Y1550</f>
        <v>0</v>
      </c>
      <c r="AK1550" s="13">
        <f>'Data Entry'!Z1550</f>
        <v>0</v>
      </c>
    </row>
    <row r="1551" spans="1:37">
      <c r="A1551" s="34">
        <f>'Data Entry'!A1551</f>
        <v>0</v>
      </c>
      <c r="B1551" s="34">
        <f>'Data Entry'!B1551</f>
        <v>0</v>
      </c>
      <c r="C1551" s="20">
        <f>IF('Data Entry'!C1551="red",1,IF('Data Entry'!C1551="blue",2,0))</f>
        <v>0</v>
      </c>
      <c r="D1551" s="22">
        <f>'Data Entry'!D1551</f>
        <v>0</v>
      </c>
      <c r="E1551" s="22">
        <f>'Data Entry'!E1551</f>
        <v>0</v>
      </c>
      <c r="F1551" s="22">
        <f>'Data Entry'!F1551</f>
        <v>0</v>
      </c>
      <c r="G1551" s="22">
        <f>'Data Entry'!G1551</f>
        <v>0</v>
      </c>
      <c r="H1551" s="22">
        <f>'Data Entry'!H1551</f>
        <v>0</v>
      </c>
      <c r="I1551" s="22">
        <f t="shared" si="408"/>
        <v>0</v>
      </c>
      <c r="J1551" s="22">
        <f t="shared" si="409"/>
        <v>0</v>
      </c>
      <c r="K1551" s="22">
        <f t="shared" si="410"/>
        <v>0</v>
      </c>
      <c r="L1551" s="22">
        <f t="shared" si="411"/>
        <v>0</v>
      </c>
      <c r="M1551" s="22">
        <f t="shared" si="412"/>
        <v>0</v>
      </c>
      <c r="N1551" s="22">
        <f t="shared" si="413"/>
        <v>0</v>
      </c>
      <c r="O1551" s="22">
        <f t="shared" si="414"/>
        <v>0</v>
      </c>
      <c r="P1551" s="35">
        <f>'Data Entry'!I1551</f>
        <v>0</v>
      </c>
      <c r="Q1551" s="35">
        <f>'Data Entry'!J1551</f>
        <v>0</v>
      </c>
      <c r="R1551" s="35">
        <f>'Data Entry'!K1551</f>
        <v>0</v>
      </c>
      <c r="S1551" s="35">
        <f>'Data Entry'!L1551</f>
        <v>0</v>
      </c>
      <c r="T1551" s="35">
        <f t="shared" si="415"/>
        <v>0</v>
      </c>
      <c r="U1551" s="35">
        <f t="shared" si="416"/>
        <v>0</v>
      </c>
      <c r="V1551" s="35" t="e">
        <f t="shared" si="417"/>
        <v>#DIV/0!</v>
      </c>
      <c r="W1551" s="35" t="e">
        <f t="shared" si="418"/>
        <v>#DIV/0!</v>
      </c>
      <c r="X1551" s="35">
        <f t="shared" si="419"/>
        <v>0</v>
      </c>
      <c r="Y1551" s="35">
        <f t="shared" si="420"/>
        <v>0</v>
      </c>
      <c r="Z1551" s="35">
        <f t="shared" si="421"/>
        <v>0</v>
      </c>
      <c r="AA1551" s="35">
        <f t="shared" si="422"/>
        <v>0</v>
      </c>
      <c r="AB1551" s="21">
        <f>'Data Entry'!S1551</f>
        <v>0</v>
      </c>
      <c r="AC1551" s="21">
        <f>'Data Entry'!T1551</f>
        <v>0</v>
      </c>
      <c r="AD1551" s="21">
        <f>'Data Entry'!U1551</f>
        <v>0</v>
      </c>
      <c r="AE1551" s="21">
        <f t="shared" si="423"/>
        <v>0</v>
      </c>
      <c r="AF1551" s="13">
        <f>'Data Entry'!V1551</f>
        <v>0</v>
      </c>
      <c r="AG1551" s="13">
        <f t="shared" si="424"/>
        <v>0</v>
      </c>
      <c r="AH1551" s="13">
        <f>'Data Entry'!W1551</f>
        <v>0</v>
      </c>
      <c r="AI1551" s="13">
        <f>'Data Entry'!X1551</f>
        <v>0</v>
      </c>
      <c r="AJ1551" s="13">
        <f>'Data Entry'!Y1551</f>
        <v>0</v>
      </c>
      <c r="AK1551" s="13">
        <f>'Data Entry'!Z1551</f>
        <v>0</v>
      </c>
    </row>
    <row r="1552" spans="1:37">
      <c r="A1552" s="34">
        <f>'Data Entry'!A1552</f>
        <v>0</v>
      </c>
      <c r="B1552" s="34">
        <f>'Data Entry'!B1552</f>
        <v>0</v>
      </c>
      <c r="C1552" s="20">
        <f>IF('Data Entry'!C1552="red",1,IF('Data Entry'!C1552="blue",2,0))</f>
        <v>0</v>
      </c>
      <c r="D1552" s="22">
        <f>'Data Entry'!D1552</f>
        <v>0</v>
      </c>
      <c r="E1552" s="22">
        <f>'Data Entry'!E1552</f>
        <v>0</v>
      </c>
      <c r="F1552" s="22">
        <f>'Data Entry'!F1552</f>
        <v>0</v>
      </c>
      <c r="G1552" s="22">
        <f>'Data Entry'!G1552</f>
        <v>0</v>
      </c>
      <c r="H1552" s="22">
        <f>'Data Entry'!H1552</f>
        <v>0</v>
      </c>
      <c r="I1552" s="22">
        <f t="shared" si="408"/>
        <v>0</v>
      </c>
      <c r="J1552" s="22">
        <f t="shared" si="409"/>
        <v>0</v>
      </c>
      <c r="K1552" s="22">
        <f t="shared" si="410"/>
        <v>0</v>
      </c>
      <c r="L1552" s="22">
        <f t="shared" si="411"/>
        <v>0</v>
      </c>
      <c r="M1552" s="22">
        <f t="shared" si="412"/>
        <v>0</v>
      </c>
      <c r="N1552" s="22">
        <f t="shared" si="413"/>
        <v>0</v>
      </c>
      <c r="O1552" s="22">
        <f t="shared" si="414"/>
        <v>0</v>
      </c>
      <c r="P1552" s="35">
        <f>'Data Entry'!I1552</f>
        <v>0</v>
      </c>
      <c r="Q1552" s="35">
        <f>'Data Entry'!J1552</f>
        <v>0</v>
      </c>
      <c r="R1552" s="35">
        <f>'Data Entry'!K1552</f>
        <v>0</v>
      </c>
      <c r="S1552" s="35">
        <f>'Data Entry'!L1552</f>
        <v>0</v>
      </c>
      <c r="T1552" s="35">
        <f t="shared" si="415"/>
        <v>0</v>
      </c>
      <c r="U1552" s="35">
        <f t="shared" si="416"/>
        <v>0</v>
      </c>
      <c r="V1552" s="35" t="e">
        <f t="shared" si="417"/>
        <v>#DIV/0!</v>
      </c>
      <c r="W1552" s="35" t="e">
        <f t="shared" si="418"/>
        <v>#DIV/0!</v>
      </c>
      <c r="X1552" s="35">
        <f t="shared" si="419"/>
        <v>0</v>
      </c>
      <c r="Y1552" s="35">
        <f t="shared" si="420"/>
        <v>0</v>
      </c>
      <c r="Z1552" s="35">
        <f t="shared" si="421"/>
        <v>0</v>
      </c>
      <c r="AA1552" s="35">
        <f t="shared" si="422"/>
        <v>0</v>
      </c>
      <c r="AB1552" s="21">
        <f>'Data Entry'!S1552</f>
        <v>0</v>
      </c>
      <c r="AC1552" s="21">
        <f>'Data Entry'!T1552</f>
        <v>0</v>
      </c>
      <c r="AD1552" s="21">
        <f>'Data Entry'!U1552</f>
        <v>0</v>
      </c>
      <c r="AE1552" s="21">
        <f t="shared" si="423"/>
        <v>0</v>
      </c>
      <c r="AF1552" s="13">
        <f>'Data Entry'!V1552</f>
        <v>0</v>
      </c>
      <c r="AG1552" s="13">
        <f t="shared" si="424"/>
        <v>0</v>
      </c>
      <c r="AH1552" s="13">
        <f>'Data Entry'!W1552</f>
        <v>0</v>
      </c>
      <c r="AI1552" s="13">
        <f>'Data Entry'!X1552</f>
        <v>0</v>
      </c>
      <c r="AJ1552" s="13">
        <f>'Data Entry'!Y1552</f>
        <v>0</v>
      </c>
      <c r="AK1552" s="13">
        <f>'Data Entry'!Z1552</f>
        <v>0</v>
      </c>
    </row>
    <row r="1553" spans="1:37">
      <c r="A1553" s="34">
        <f>'Data Entry'!A1553</f>
        <v>0</v>
      </c>
      <c r="B1553" s="34">
        <f>'Data Entry'!B1553</f>
        <v>0</v>
      </c>
      <c r="C1553" s="20">
        <f>IF('Data Entry'!C1553="red",1,IF('Data Entry'!C1553="blue",2,0))</f>
        <v>0</v>
      </c>
      <c r="D1553" s="22">
        <f>'Data Entry'!D1553</f>
        <v>0</v>
      </c>
      <c r="E1553" s="22">
        <f>'Data Entry'!E1553</f>
        <v>0</v>
      </c>
      <c r="F1553" s="22">
        <f>'Data Entry'!F1553</f>
        <v>0</v>
      </c>
      <c r="G1553" s="22">
        <f>'Data Entry'!G1553</f>
        <v>0</v>
      </c>
      <c r="H1553" s="22">
        <f>'Data Entry'!H1553</f>
        <v>0</v>
      </c>
      <c r="I1553" s="22">
        <f t="shared" si="408"/>
        <v>0</v>
      </c>
      <c r="J1553" s="22">
        <f t="shared" si="409"/>
        <v>0</v>
      </c>
      <c r="K1553" s="22">
        <f t="shared" si="410"/>
        <v>0</v>
      </c>
      <c r="L1553" s="22">
        <f t="shared" si="411"/>
        <v>0</v>
      </c>
      <c r="M1553" s="22">
        <f t="shared" si="412"/>
        <v>0</v>
      </c>
      <c r="N1553" s="22">
        <f t="shared" si="413"/>
        <v>0</v>
      </c>
      <c r="O1553" s="22">
        <f t="shared" si="414"/>
        <v>0</v>
      </c>
      <c r="P1553" s="35">
        <f>'Data Entry'!I1553</f>
        <v>0</v>
      </c>
      <c r="Q1553" s="35">
        <f>'Data Entry'!J1553</f>
        <v>0</v>
      </c>
      <c r="R1553" s="35">
        <f>'Data Entry'!K1553</f>
        <v>0</v>
      </c>
      <c r="S1553" s="35">
        <f>'Data Entry'!L1553</f>
        <v>0</v>
      </c>
      <c r="T1553" s="35">
        <f t="shared" si="415"/>
        <v>0</v>
      </c>
      <c r="U1553" s="35">
        <f t="shared" si="416"/>
        <v>0</v>
      </c>
      <c r="V1553" s="35" t="e">
        <f t="shared" si="417"/>
        <v>#DIV/0!</v>
      </c>
      <c r="W1553" s="35" t="e">
        <f t="shared" si="418"/>
        <v>#DIV/0!</v>
      </c>
      <c r="X1553" s="35">
        <f t="shared" si="419"/>
        <v>0</v>
      </c>
      <c r="Y1553" s="35">
        <f t="shared" si="420"/>
        <v>0</v>
      </c>
      <c r="Z1553" s="35">
        <f t="shared" si="421"/>
        <v>0</v>
      </c>
      <c r="AA1553" s="35">
        <f t="shared" si="422"/>
        <v>0</v>
      </c>
      <c r="AB1553" s="21">
        <f>'Data Entry'!S1553</f>
        <v>0</v>
      </c>
      <c r="AC1553" s="21">
        <f>'Data Entry'!T1553</f>
        <v>0</v>
      </c>
      <c r="AD1553" s="21">
        <f>'Data Entry'!U1553</f>
        <v>0</v>
      </c>
      <c r="AE1553" s="21">
        <f t="shared" si="423"/>
        <v>0</v>
      </c>
      <c r="AF1553" s="13">
        <f>'Data Entry'!V1553</f>
        <v>0</v>
      </c>
      <c r="AG1553" s="13">
        <f t="shared" si="424"/>
        <v>0</v>
      </c>
      <c r="AH1553" s="13">
        <f>'Data Entry'!W1553</f>
        <v>0</v>
      </c>
      <c r="AI1553" s="13">
        <f>'Data Entry'!X1553</f>
        <v>0</v>
      </c>
      <c r="AJ1553" s="13">
        <f>'Data Entry'!Y1553</f>
        <v>0</v>
      </c>
      <c r="AK1553" s="13">
        <f>'Data Entry'!Z1553</f>
        <v>0</v>
      </c>
    </row>
    <row r="1554" spans="1:37">
      <c r="A1554" s="34">
        <f>'Data Entry'!A1554</f>
        <v>0</v>
      </c>
      <c r="B1554" s="34">
        <f>'Data Entry'!B1554</f>
        <v>0</v>
      </c>
      <c r="C1554" s="20">
        <f>IF('Data Entry'!C1554="red",1,IF('Data Entry'!C1554="blue",2,0))</f>
        <v>0</v>
      </c>
      <c r="D1554" s="22">
        <f>'Data Entry'!D1554</f>
        <v>0</v>
      </c>
      <c r="E1554" s="22">
        <f>'Data Entry'!E1554</f>
        <v>0</v>
      </c>
      <c r="F1554" s="22">
        <f>'Data Entry'!F1554</f>
        <v>0</v>
      </c>
      <c r="G1554" s="22">
        <f>'Data Entry'!G1554</f>
        <v>0</v>
      </c>
      <c r="H1554" s="22">
        <f>'Data Entry'!H1554</f>
        <v>0</v>
      </c>
      <c r="I1554" s="22">
        <f t="shared" si="408"/>
        <v>0</v>
      </c>
      <c r="J1554" s="22">
        <f t="shared" si="409"/>
        <v>0</v>
      </c>
      <c r="K1554" s="22">
        <f t="shared" si="410"/>
        <v>0</v>
      </c>
      <c r="L1554" s="22">
        <f t="shared" si="411"/>
        <v>0</v>
      </c>
      <c r="M1554" s="22">
        <f t="shared" si="412"/>
        <v>0</v>
      </c>
      <c r="N1554" s="22">
        <f t="shared" si="413"/>
        <v>0</v>
      </c>
      <c r="O1554" s="22">
        <f t="shared" si="414"/>
        <v>0</v>
      </c>
      <c r="P1554" s="35">
        <f>'Data Entry'!I1554</f>
        <v>0</v>
      </c>
      <c r="Q1554" s="35">
        <f>'Data Entry'!J1554</f>
        <v>0</v>
      </c>
      <c r="R1554" s="35">
        <f>'Data Entry'!K1554</f>
        <v>0</v>
      </c>
      <c r="S1554" s="35">
        <f>'Data Entry'!L1554</f>
        <v>0</v>
      </c>
      <c r="T1554" s="35">
        <f t="shared" si="415"/>
        <v>0</v>
      </c>
      <c r="U1554" s="35">
        <f t="shared" si="416"/>
        <v>0</v>
      </c>
      <c r="V1554" s="35" t="e">
        <f t="shared" si="417"/>
        <v>#DIV/0!</v>
      </c>
      <c r="W1554" s="35" t="e">
        <f t="shared" si="418"/>
        <v>#DIV/0!</v>
      </c>
      <c r="X1554" s="35">
        <f t="shared" si="419"/>
        <v>0</v>
      </c>
      <c r="Y1554" s="35">
        <f t="shared" si="420"/>
        <v>0</v>
      </c>
      <c r="Z1554" s="35">
        <f t="shared" si="421"/>
        <v>0</v>
      </c>
      <c r="AA1554" s="35">
        <f t="shared" si="422"/>
        <v>0</v>
      </c>
      <c r="AB1554" s="21">
        <f>'Data Entry'!S1554</f>
        <v>0</v>
      </c>
      <c r="AC1554" s="21">
        <f>'Data Entry'!T1554</f>
        <v>0</v>
      </c>
      <c r="AD1554" s="21">
        <f>'Data Entry'!U1554</f>
        <v>0</v>
      </c>
      <c r="AE1554" s="21">
        <f t="shared" si="423"/>
        <v>0</v>
      </c>
      <c r="AF1554" s="13">
        <f>'Data Entry'!V1554</f>
        <v>0</v>
      </c>
      <c r="AG1554" s="13">
        <f t="shared" si="424"/>
        <v>0</v>
      </c>
      <c r="AH1554" s="13">
        <f>'Data Entry'!W1554</f>
        <v>0</v>
      </c>
      <c r="AI1554" s="13">
        <f>'Data Entry'!X1554</f>
        <v>0</v>
      </c>
      <c r="AJ1554" s="13">
        <f>'Data Entry'!Y1554</f>
        <v>0</v>
      </c>
      <c r="AK1554" s="13">
        <f>'Data Entry'!Z1554</f>
        <v>0</v>
      </c>
    </row>
    <row r="1555" spans="1:37">
      <c r="A1555" s="34">
        <f>'Data Entry'!A1555</f>
        <v>0</v>
      </c>
      <c r="B1555" s="34">
        <f>'Data Entry'!B1555</f>
        <v>0</v>
      </c>
      <c r="C1555" s="20">
        <f>IF('Data Entry'!C1555="red",1,IF('Data Entry'!C1555="blue",2,0))</f>
        <v>0</v>
      </c>
      <c r="D1555" s="22">
        <f>'Data Entry'!D1555</f>
        <v>0</v>
      </c>
      <c r="E1555" s="22">
        <f>'Data Entry'!E1555</f>
        <v>0</v>
      </c>
      <c r="F1555" s="22">
        <f>'Data Entry'!F1555</f>
        <v>0</v>
      </c>
      <c r="G1555" s="22">
        <f>'Data Entry'!G1555</f>
        <v>0</v>
      </c>
      <c r="H1555" s="22">
        <f>'Data Entry'!H1555</f>
        <v>0</v>
      </c>
      <c r="I1555" s="22">
        <f t="shared" si="408"/>
        <v>0</v>
      </c>
      <c r="J1555" s="22">
        <f t="shared" si="409"/>
        <v>0</v>
      </c>
      <c r="K1555" s="22">
        <f t="shared" si="410"/>
        <v>0</v>
      </c>
      <c r="L1555" s="22">
        <f t="shared" si="411"/>
        <v>0</v>
      </c>
      <c r="M1555" s="22">
        <f t="shared" si="412"/>
        <v>0</v>
      </c>
      <c r="N1555" s="22">
        <f t="shared" si="413"/>
        <v>0</v>
      </c>
      <c r="O1555" s="22">
        <f t="shared" si="414"/>
        <v>0</v>
      </c>
      <c r="P1555" s="35">
        <f>'Data Entry'!I1555</f>
        <v>0</v>
      </c>
      <c r="Q1555" s="35">
        <f>'Data Entry'!J1555</f>
        <v>0</v>
      </c>
      <c r="R1555" s="35">
        <f>'Data Entry'!K1555</f>
        <v>0</v>
      </c>
      <c r="S1555" s="35">
        <f>'Data Entry'!L1555</f>
        <v>0</v>
      </c>
      <c r="T1555" s="35">
        <f t="shared" si="415"/>
        <v>0</v>
      </c>
      <c r="U1555" s="35">
        <f t="shared" si="416"/>
        <v>0</v>
      </c>
      <c r="V1555" s="35" t="e">
        <f t="shared" si="417"/>
        <v>#DIV/0!</v>
      </c>
      <c r="W1555" s="35" t="e">
        <f t="shared" si="418"/>
        <v>#DIV/0!</v>
      </c>
      <c r="X1555" s="35">
        <f t="shared" si="419"/>
        <v>0</v>
      </c>
      <c r="Y1555" s="35">
        <f t="shared" si="420"/>
        <v>0</v>
      </c>
      <c r="Z1555" s="35">
        <f t="shared" si="421"/>
        <v>0</v>
      </c>
      <c r="AA1555" s="35">
        <f t="shared" si="422"/>
        <v>0</v>
      </c>
      <c r="AB1555" s="21">
        <f>'Data Entry'!S1555</f>
        <v>0</v>
      </c>
      <c r="AC1555" s="21">
        <f>'Data Entry'!T1555</f>
        <v>0</v>
      </c>
      <c r="AD1555" s="21">
        <f>'Data Entry'!U1555</f>
        <v>0</v>
      </c>
      <c r="AE1555" s="21">
        <f t="shared" si="423"/>
        <v>0</v>
      </c>
      <c r="AF1555" s="13">
        <f>'Data Entry'!V1555</f>
        <v>0</v>
      </c>
      <c r="AG1555" s="13">
        <f t="shared" si="424"/>
        <v>0</v>
      </c>
      <c r="AH1555" s="13">
        <f>'Data Entry'!W1555</f>
        <v>0</v>
      </c>
      <c r="AI1555" s="13">
        <f>'Data Entry'!X1555</f>
        <v>0</v>
      </c>
      <c r="AJ1555" s="13">
        <f>'Data Entry'!Y1555</f>
        <v>0</v>
      </c>
      <c r="AK1555" s="13">
        <f>'Data Entry'!Z1555</f>
        <v>0</v>
      </c>
    </row>
    <row r="1556" spans="1:37">
      <c r="A1556" s="34">
        <f>'Data Entry'!A1556</f>
        <v>0</v>
      </c>
      <c r="B1556" s="34">
        <f>'Data Entry'!B1556</f>
        <v>0</v>
      </c>
      <c r="C1556" s="20">
        <f>IF('Data Entry'!C1556="red",1,IF('Data Entry'!C1556="blue",2,0))</f>
        <v>0</v>
      </c>
      <c r="D1556" s="22">
        <f>'Data Entry'!D1556</f>
        <v>0</v>
      </c>
      <c r="E1556" s="22">
        <f>'Data Entry'!E1556</f>
        <v>0</v>
      </c>
      <c r="F1556" s="22">
        <f>'Data Entry'!F1556</f>
        <v>0</v>
      </c>
      <c r="G1556" s="22">
        <f>'Data Entry'!G1556</f>
        <v>0</v>
      </c>
      <c r="H1556" s="22">
        <f>'Data Entry'!H1556</f>
        <v>0</v>
      </c>
      <c r="I1556" s="22">
        <f t="shared" si="408"/>
        <v>0</v>
      </c>
      <c r="J1556" s="22">
        <f t="shared" si="409"/>
        <v>0</v>
      </c>
      <c r="K1556" s="22">
        <f t="shared" si="410"/>
        <v>0</v>
      </c>
      <c r="L1556" s="22">
        <f t="shared" si="411"/>
        <v>0</v>
      </c>
      <c r="M1556" s="22">
        <f t="shared" si="412"/>
        <v>0</v>
      </c>
      <c r="N1556" s="22">
        <f t="shared" si="413"/>
        <v>0</v>
      </c>
      <c r="O1556" s="22">
        <f t="shared" si="414"/>
        <v>0</v>
      </c>
      <c r="P1556" s="35">
        <f>'Data Entry'!I1556</f>
        <v>0</v>
      </c>
      <c r="Q1556" s="35">
        <f>'Data Entry'!J1556</f>
        <v>0</v>
      </c>
      <c r="R1556" s="35">
        <f>'Data Entry'!K1556</f>
        <v>0</v>
      </c>
      <c r="S1556" s="35">
        <f>'Data Entry'!L1556</f>
        <v>0</v>
      </c>
      <c r="T1556" s="35">
        <f t="shared" si="415"/>
        <v>0</v>
      </c>
      <c r="U1556" s="35">
        <f t="shared" si="416"/>
        <v>0</v>
      </c>
      <c r="V1556" s="35" t="e">
        <f t="shared" si="417"/>
        <v>#DIV/0!</v>
      </c>
      <c r="W1556" s="35" t="e">
        <f t="shared" si="418"/>
        <v>#DIV/0!</v>
      </c>
      <c r="X1556" s="35">
        <f t="shared" si="419"/>
        <v>0</v>
      </c>
      <c r="Y1556" s="35">
        <f t="shared" si="420"/>
        <v>0</v>
      </c>
      <c r="Z1556" s="35">
        <f t="shared" si="421"/>
        <v>0</v>
      </c>
      <c r="AA1556" s="35">
        <f t="shared" si="422"/>
        <v>0</v>
      </c>
      <c r="AB1556" s="21">
        <f>'Data Entry'!S1556</f>
        <v>0</v>
      </c>
      <c r="AC1556" s="21">
        <f>'Data Entry'!T1556</f>
        <v>0</v>
      </c>
      <c r="AD1556" s="21">
        <f>'Data Entry'!U1556</f>
        <v>0</v>
      </c>
      <c r="AE1556" s="21">
        <f t="shared" si="423"/>
        <v>0</v>
      </c>
      <c r="AF1556" s="13">
        <f>'Data Entry'!V1556</f>
        <v>0</v>
      </c>
      <c r="AG1556" s="13">
        <f t="shared" si="424"/>
        <v>0</v>
      </c>
      <c r="AH1556" s="13">
        <f>'Data Entry'!W1556</f>
        <v>0</v>
      </c>
      <c r="AI1556" s="13">
        <f>'Data Entry'!X1556</f>
        <v>0</v>
      </c>
      <c r="AJ1556" s="13">
        <f>'Data Entry'!Y1556</f>
        <v>0</v>
      </c>
      <c r="AK1556" s="13">
        <f>'Data Entry'!Z1556</f>
        <v>0</v>
      </c>
    </row>
    <row r="1557" spans="1:37">
      <c r="A1557" s="34">
        <f>'Data Entry'!A1557</f>
        <v>0</v>
      </c>
      <c r="B1557" s="34">
        <f>'Data Entry'!B1557</f>
        <v>0</v>
      </c>
      <c r="C1557" s="20">
        <f>IF('Data Entry'!C1557="red",1,IF('Data Entry'!C1557="blue",2,0))</f>
        <v>0</v>
      </c>
      <c r="D1557" s="22">
        <f>'Data Entry'!D1557</f>
        <v>0</v>
      </c>
      <c r="E1557" s="22">
        <f>'Data Entry'!E1557</f>
        <v>0</v>
      </c>
      <c r="F1557" s="22">
        <f>'Data Entry'!F1557</f>
        <v>0</v>
      </c>
      <c r="G1557" s="22">
        <f>'Data Entry'!G1557</f>
        <v>0</v>
      </c>
      <c r="H1557" s="22">
        <f>'Data Entry'!H1557</f>
        <v>0</v>
      </c>
      <c r="I1557" s="22">
        <f t="shared" si="408"/>
        <v>0</v>
      </c>
      <c r="J1557" s="22">
        <f t="shared" si="409"/>
        <v>0</v>
      </c>
      <c r="K1557" s="22">
        <f t="shared" si="410"/>
        <v>0</v>
      </c>
      <c r="L1557" s="22">
        <f t="shared" si="411"/>
        <v>0</v>
      </c>
      <c r="M1557" s="22">
        <f t="shared" si="412"/>
        <v>0</v>
      </c>
      <c r="N1557" s="22">
        <f t="shared" si="413"/>
        <v>0</v>
      </c>
      <c r="O1557" s="22">
        <f t="shared" si="414"/>
        <v>0</v>
      </c>
      <c r="P1557" s="35">
        <f>'Data Entry'!I1557</f>
        <v>0</v>
      </c>
      <c r="Q1557" s="35">
        <f>'Data Entry'!J1557</f>
        <v>0</v>
      </c>
      <c r="R1557" s="35">
        <f>'Data Entry'!K1557</f>
        <v>0</v>
      </c>
      <c r="S1557" s="35">
        <f>'Data Entry'!L1557</f>
        <v>0</v>
      </c>
      <c r="T1557" s="35">
        <f t="shared" si="415"/>
        <v>0</v>
      </c>
      <c r="U1557" s="35">
        <f t="shared" si="416"/>
        <v>0</v>
      </c>
      <c r="V1557" s="35" t="e">
        <f t="shared" si="417"/>
        <v>#DIV/0!</v>
      </c>
      <c r="W1557" s="35" t="e">
        <f t="shared" si="418"/>
        <v>#DIV/0!</v>
      </c>
      <c r="X1557" s="35">
        <f t="shared" si="419"/>
        <v>0</v>
      </c>
      <c r="Y1557" s="35">
        <f t="shared" si="420"/>
        <v>0</v>
      </c>
      <c r="Z1557" s="35">
        <f t="shared" si="421"/>
        <v>0</v>
      </c>
      <c r="AA1557" s="35">
        <f t="shared" si="422"/>
        <v>0</v>
      </c>
      <c r="AB1557" s="21">
        <f>'Data Entry'!S1557</f>
        <v>0</v>
      </c>
      <c r="AC1557" s="21">
        <f>'Data Entry'!T1557</f>
        <v>0</v>
      </c>
      <c r="AD1557" s="21">
        <f>'Data Entry'!U1557</f>
        <v>0</v>
      </c>
      <c r="AE1557" s="21">
        <f t="shared" si="423"/>
        <v>0</v>
      </c>
      <c r="AF1557" s="13">
        <f>'Data Entry'!V1557</f>
        <v>0</v>
      </c>
      <c r="AG1557" s="13">
        <f t="shared" si="424"/>
        <v>0</v>
      </c>
      <c r="AH1557" s="13">
        <f>'Data Entry'!W1557</f>
        <v>0</v>
      </c>
      <c r="AI1557" s="13">
        <f>'Data Entry'!X1557</f>
        <v>0</v>
      </c>
      <c r="AJ1557" s="13">
        <f>'Data Entry'!Y1557</f>
        <v>0</v>
      </c>
      <c r="AK1557" s="13">
        <f>'Data Entry'!Z1557</f>
        <v>0</v>
      </c>
    </row>
    <row r="1558" spans="1:37">
      <c r="A1558" s="34">
        <f>'Data Entry'!A1558</f>
        <v>0</v>
      </c>
      <c r="B1558" s="34">
        <f>'Data Entry'!B1558</f>
        <v>0</v>
      </c>
      <c r="C1558" s="20">
        <f>IF('Data Entry'!C1558="red",1,IF('Data Entry'!C1558="blue",2,0))</f>
        <v>0</v>
      </c>
      <c r="D1558" s="22">
        <f>'Data Entry'!D1558</f>
        <v>0</v>
      </c>
      <c r="E1558" s="22">
        <f>'Data Entry'!E1558</f>
        <v>0</v>
      </c>
      <c r="F1558" s="22">
        <f>'Data Entry'!F1558</f>
        <v>0</v>
      </c>
      <c r="G1558" s="22">
        <f>'Data Entry'!G1558</f>
        <v>0</v>
      </c>
      <c r="H1558" s="22">
        <f>'Data Entry'!H1558</f>
        <v>0</v>
      </c>
      <c r="I1558" s="22">
        <f t="shared" si="408"/>
        <v>0</v>
      </c>
      <c r="J1558" s="22">
        <f t="shared" si="409"/>
        <v>0</v>
      </c>
      <c r="K1558" s="22">
        <f t="shared" si="410"/>
        <v>0</v>
      </c>
      <c r="L1558" s="22">
        <f t="shared" si="411"/>
        <v>0</v>
      </c>
      <c r="M1558" s="22">
        <f t="shared" si="412"/>
        <v>0</v>
      </c>
      <c r="N1558" s="22">
        <f t="shared" si="413"/>
        <v>0</v>
      </c>
      <c r="O1558" s="22">
        <f t="shared" si="414"/>
        <v>0</v>
      </c>
      <c r="P1558" s="35">
        <f>'Data Entry'!I1558</f>
        <v>0</v>
      </c>
      <c r="Q1558" s="35">
        <f>'Data Entry'!J1558</f>
        <v>0</v>
      </c>
      <c r="R1558" s="35">
        <f>'Data Entry'!K1558</f>
        <v>0</v>
      </c>
      <c r="S1558" s="35">
        <f>'Data Entry'!L1558</f>
        <v>0</v>
      </c>
      <c r="T1558" s="35">
        <f t="shared" si="415"/>
        <v>0</v>
      </c>
      <c r="U1558" s="35">
        <f t="shared" si="416"/>
        <v>0</v>
      </c>
      <c r="V1558" s="35" t="e">
        <f t="shared" si="417"/>
        <v>#DIV/0!</v>
      </c>
      <c r="W1558" s="35" t="e">
        <f t="shared" si="418"/>
        <v>#DIV/0!</v>
      </c>
      <c r="X1558" s="35">
        <f t="shared" si="419"/>
        <v>0</v>
      </c>
      <c r="Y1558" s="35">
        <f t="shared" si="420"/>
        <v>0</v>
      </c>
      <c r="Z1558" s="35">
        <f t="shared" si="421"/>
        <v>0</v>
      </c>
      <c r="AA1558" s="35">
        <f t="shared" si="422"/>
        <v>0</v>
      </c>
      <c r="AB1558" s="21">
        <f>'Data Entry'!S1558</f>
        <v>0</v>
      </c>
      <c r="AC1558" s="21">
        <f>'Data Entry'!T1558</f>
        <v>0</v>
      </c>
      <c r="AD1558" s="21">
        <f>'Data Entry'!U1558</f>
        <v>0</v>
      </c>
      <c r="AE1558" s="21">
        <f t="shared" si="423"/>
        <v>0</v>
      </c>
      <c r="AF1558" s="13">
        <f>'Data Entry'!V1558</f>
        <v>0</v>
      </c>
      <c r="AG1558" s="13">
        <f t="shared" si="424"/>
        <v>0</v>
      </c>
      <c r="AH1558" s="13">
        <f>'Data Entry'!W1558</f>
        <v>0</v>
      </c>
      <c r="AI1558" s="13">
        <f>'Data Entry'!X1558</f>
        <v>0</v>
      </c>
      <c r="AJ1558" s="13">
        <f>'Data Entry'!Y1558</f>
        <v>0</v>
      </c>
      <c r="AK1558" s="13">
        <f>'Data Entry'!Z1558</f>
        <v>0</v>
      </c>
    </row>
    <row r="1559" spans="1:37">
      <c r="A1559" s="34">
        <f>'Data Entry'!A1559</f>
        <v>0</v>
      </c>
      <c r="B1559" s="34">
        <f>'Data Entry'!B1559</f>
        <v>0</v>
      </c>
      <c r="C1559" s="20">
        <f>IF('Data Entry'!C1559="red",1,IF('Data Entry'!C1559="blue",2,0))</f>
        <v>0</v>
      </c>
      <c r="D1559" s="22">
        <f>'Data Entry'!D1559</f>
        <v>0</v>
      </c>
      <c r="E1559" s="22">
        <f>'Data Entry'!E1559</f>
        <v>0</v>
      </c>
      <c r="F1559" s="22">
        <f>'Data Entry'!F1559</f>
        <v>0</v>
      </c>
      <c r="G1559" s="22">
        <f>'Data Entry'!G1559</f>
        <v>0</v>
      </c>
      <c r="H1559" s="22">
        <f>'Data Entry'!H1559</f>
        <v>0</v>
      </c>
      <c r="I1559" s="22">
        <f t="shared" si="408"/>
        <v>0</v>
      </c>
      <c r="J1559" s="22">
        <f t="shared" si="409"/>
        <v>0</v>
      </c>
      <c r="K1559" s="22">
        <f t="shared" si="410"/>
        <v>0</v>
      </c>
      <c r="L1559" s="22">
        <f t="shared" si="411"/>
        <v>0</v>
      </c>
      <c r="M1559" s="22">
        <f t="shared" si="412"/>
        <v>0</v>
      </c>
      <c r="N1559" s="22">
        <f t="shared" si="413"/>
        <v>0</v>
      </c>
      <c r="O1559" s="22">
        <f t="shared" si="414"/>
        <v>0</v>
      </c>
      <c r="P1559" s="35">
        <f>'Data Entry'!I1559</f>
        <v>0</v>
      </c>
      <c r="Q1559" s="35">
        <f>'Data Entry'!J1559</f>
        <v>0</v>
      </c>
      <c r="R1559" s="35">
        <f>'Data Entry'!K1559</f>
        <v>0</v>
      </c>
      <c r="S1559" s="35">
        <f>'Data Entry'!L1559</f>
        <v>0</v>
      </c>
      <c r="T1559" s="35">
        <f t="shared" si="415"/>
        <v>0</v>
      </c>
      <c r="U1559" s="35">
        <f t="shared" si="416"/>
        <v>0</v>
      </c>
      <c r="V1559" s="35" t="e">
        <f t="shared" si="417"/>
        <v>#DIV/0!</v>
      </c>
      <c r="W1559" s="35" t="e">
        <f t="shared" si="418"/>
        <v>#DIV/0!</v>
      </c>
      <c r="X1559" s="35">
        <f t="shared" si="419"/>
        <v>0</v>
      </c>
      <c r="Y1559" s="35">
        <f t="shared" si="420"/>
        <v>0</v>
      </c>
      <c r="Z1559" s="35">
        <f t="shared" si="421"/>
        <v>0</v>
      </c>
      <c r="AA1559" s="35">
        <f t="shared" si="422"/>
        <v>0</v>
      </c>
      <c r="AB1559" s="21">
        <f>'Data Entry'!S1559</f>
        <v>0</v>
      </c>
      <c r="AC1559" s="21">
        <f>'Data Entry'!T1559</f>
        <v>0</v>
      </c>
      <c r="AD1559" s="21">
        <f>'Data Entry'!U1559</f>
        <v>0</v>
      </c>
      <c r="AE1559" s="21">
        <f t="shared" si="423"/>
        <v>0</v>
      </c>
      <c r="AF1559" s="13">
        <f>'Data Entry'!V1559</f>
        <v>0</v>
      </c>
      <c r="AG1559" s="13">
        <f t="shared" si="424"/>
        <v>0</v>
      </c>
      <c r="AH1559" s="13">
        <f>'Data Entry'!W1559</f>
        <v>0</v>
      </c>
      <c r="AI1559" s="13">
        <f>'Data Entry'!X1559</f>
        <v>0</v>
      </c>
      <c r="AJ1559" s="13">
        <f>'Data Entry'!Y1559</f>
        <v>0</v>
      </c>
      <c r="AK1559" s="13">
        <f>'Data Entry'!Z1559</f>
        <v>0</v>
      </c>
    </row>
    <row r="1560" spans="1:37">
      <c r="A1560" s="34">
        <f>'Data Entry'!A1560</f>
        <v>0</v>
      </c>
      <c r="B1560" s="34">
        <f>'Data Entry'!B1560</f>
        <v>0</v>
      </c>
      <c r="C1560" s="20">
        <f>IF('Data Entry'!C1560="red",1,IF('Data Entry'!C1560="blue",2,0))</f>
        <v>0</v>
      </c>
      <c r="D1560" s="22">
        <f>'Data Entry'!D1560</f>
        <v>0</v>
      </c>
      <c r="E1560" s="22">
        <f>'Data Entry'!E1560</f>
        <v>0</v>
      </c>
      <c r="F1560" s="22">
        <f>'Data Entry'!F1560</f>
        <v>0</v>
      </c>
      <c r="G1560" s="22">
        <f>'Data Entry'!G1560</f>
        <v>0</v>
      </c>
      <c r="H1560" s="22">
        <f>'Data Entry'!H1560</f>
        <v>0</v>
      </c>
      <c r="I1560" s="22">
        <f t="shared" si="408"/>
        <v>0</v>
      </c>
      <c r="J1560" s="22">
        <f t="shared" si="409"/>
        <v>0</v>
      </c>
      <c r="K1560" s="22">
        <f t="shared" si="410"/>
        <v>0</v>
      </c>
      <c r="L1560" s="22">
        <f t="shared" si="411"/>
        <v>0</v>
      </c>
      <c r="M1560" s="22">
        <f t="shared" si="412"/>
        <v>0</v>
      </c>
      <c r="N1560" s="22">
        <f t="shared" si="413"/>
        <v>0</v>
      </c>
      <c r="O1560" s="22">
        <f t="shared" si="414"/>
        <v>0</v>
      </c>
      <c r="P1560" s="35">
        <f>'Data Entry'!I1560</f>
        <v>0</v>
      </c>
      <c r="Q1560" s="35">
        <f>'Data Entry'!J1560</f>
        <v>0</v>
      </c>
      <c r="R1560" s="35">
        <f>'Data Entry'!K1560</f>
        <v>0</v>
      </c>
      <c r="S1560" s="35">
        <f>'Data Entry'!L1560</f>
        <v>0</v>
      </c>
      <c r="T1560" s="35">
        <f t="shared" si="415"/>
        <v>0</v>
      </c>
      <c r="U1560" s="35">
        <f t="shared" si="416"/>
        <v>0</v>
      </c>
      <c r="V1560" s="35" t="e">
        <f t="shared" si="417"/>
        <v>#DIV/0!</v>
      </c>
      <c r="W1560" s="35" t="e">
        <f t="shared" si="418"/>
        <v>#DIV/0!</v>
      </c>
      <c r="X1560" s="35">
        <f t="shared" si="419"/>
        <v>0</v>
      </c>
      <c r="Y1560" s="35">
        <f t="shared" si="420"/>
        <v>0</v>
      </c>
      <c r="Z1560" s="35">
        <f t="shared" si="421"/>
        <v>0</v>
      </c>
      <c r="AA1560" s="35">
        <f t="shared" si="422"/>
        <v>0</v>
      </c>
      <c r="AB1560" s="21">
        <f>'Data Entry'!S1560</f>
        <v>0</v>
      </c>
      <c r="AC1560" s="21">
        <f>'Data Entry'!T1560</f>
        <v>0</v>
      </c>
      <c r="AD1560" s="21">
        <f>'Data Entry'!U1560</f>
        <v>0</v>
      </c>
      <c r="AE1560" s="21">
        <f t="shared" si="423"/>
        <v>0</v>
      </c>
      <c r="AF1560" s="13">
        <f>'Data Entry'!V1560</f>
        <v>0</v>
      </c>
      <c r="AG1560" s="13">
        <f t="shared" si="424"/>
        <v>0</v>
      </c>
      <c r="AH1560" s="13">
        <f>'Data Entry'!W1560</f>
        <v>0</v>
      </c>
      <c r="AI1560" s="13">
        <f>'Data Entry'!X1560</f>
        <v>0</v>
      </c>
      <c r="AJ1560" s="13">
        <f>'Data Entry'!Y1560</f>
        <v>0</v>
      </c>
      <c r="AK1560" s="13">
        <f>'Data Entry'!Z1560</f>
        <v>0</v>
      </c>
    </row>
    <row r="1561" spans="1:37">
      <c r="A1561" s="34">
        <f>'Data Entry'!A1561</f>
        <v>0</v>
      </c>
      <c r="B1561" s="34">
        <f>'Data Entry'!B1561</f>
        <v>0</v>
      </c>
      <c r="C1561" s="20">
        <f>IF('Data Entry'!C1561="red",1,IF('Data Entry'!C1561="blue",2,0))</f>
        <v>0</v>
      </c>
      <c r="D1561" s="22">
        <f>'Data Entry'!D1561</f>
        <v>0</v>
      </c>
      <c r="E1561" s="22">
        <f>'Data Entry'!E1561</f>
        <v>0</v>
      </c>
      <c r="F1561" s="22">
        <f>'Data Entry'!F1561</f>
        <v>0</v>
      </c>
      <c r="G1561" s="22">
        <f>'Data Entry'!G1561</f>
        <v>0</v>
      </c>
      <c r="H1561" s="22">
        <f>'Data Entry'!H1561</f>
        <v>0</v>
      </c>
      <c r="I1561" s="22">
        <f t="shared" si="408"/>
        <v>0</v>
      </c>
      <c r="J1561" s="22">
        <f t="shared" si="409"/>
        <v>0</v>
      </c>
      <c r="K1561" s="22">
        <f t="shared" si="410"/>
        <v>0</v>
      </c>
      <c r="L1561" s="22">
        <f t="shared" si="411"/>
        <v>0</v>
      </c>
      <c r="M1561" s="22">
        <f t="shared" si="412"/>
        <v>0</v>
      </c>
      <c r="N1561" s="22">
        <f t="shared" si="413"/>
        <v>0</v>
      </c>
      <c r="O1561" s="22">
        <f t="shared" si="414"/>
        <v>0</v>
      </c>
      <c r="P1561" s="35">
        <f>'Data Entry'!I1561</f>
        <v>0</v>
      </c>
      <c r="Q1561" s="35">
        <f>'Data Entry'!J1561</f>
        <v>0</v>
      </c>
      <c r="R1561" s="35">
        <f>'Data Entry'!K1561</f>
        <v>0</v>
      </c>
      <c r="S1561" s="35">
        <f>'Data Entry'!L1561</f>
        <v>0</v>
      </c>
      <c r="T1561" s="35">
        <f t="shared" si="415"/>
        <v>0</v>
      </c>
      <c r="U1561" s="35">
        <f t="shared" si="416"/>
        <v>0</v>
      </c>
      <c r="V1561" s="35" t="e">
        <f t="shared" si="417"/>
        <v>#DIV/0!</v>
      </c>
      <c r="W1561" s="35" t="e">
        <f t="shared" si="418"/>
        <v>#DIV/0!</v>
      </c>
      <c r="X1561" s="35">
        <f t="shared" si="419"/>
        <v>0</v>
      </c>
      <c r="Y1561" s="35">
        <f t="shared" si="420"/>
        <v>0</v>
      </c>
      <c r="Z1561" s="35">
        <f t="shared" si="421"/>
        <v>0</v>
      </c>
      <c r="AA1561" s="35">
        <f t="shared" si="422"/>
        <v>0</v>
      </c>
      <c r="AB1561" s="21">
        <f>'Data Entry'!S1561</f>
        <v>0</v>
      </c>
      <c r="AC1561" s="21">
        <f>'Data Entry'!T1561</f>
        <v>0</v>
      </c>
      <c r="AD1561" s="21">
        <f>'Data Entry'!U1561</f>
        <v>0</v>
      </c>
      <c r="AE1561" s="21">
        <f t="shared" si="423"/>
        <v>0</v>
      </c>
      <c r="AF1561" s="13">
        <f>'Data Entry'!V1561</f>
        <v>0</v>
      </c>
      <c r="AG1561" s="13">
        <f t="shared" si="424"/>
        <v>0</v>
      </c>
      <c r="AH1561" s="13">
        <f>'Data Entry'!W1561</f>
        <v>0</v>
      </c>
      <c r="AI1561" s="13">
        <f>'Data Entry'!X1561</f>
        <v>0</v>
      </c>
      <c r="AJ1561" s="13">
        <f>'Data Entry'!Y1561</f>
        <v>0</v>
      </c>
      <c r="AK1561" s="13">
        <f>'Data Entry'!Z1561</f>
        <v>0</v>
      </c>
    </row>
    <row r="1562" spans="1:37">
      <c r="A1562" s="34">
        <f>'Data Entry'!A1562</f>
        <v>0</v>
      </c>
      <c r="B1562" s="34">
        <f>'Data Entry'!B1562</f>
        <v>0</v>
      </c>
      <c r="C1562" s="20">
        <f>IF('Data Entry'!C1562="red",1,IF('Data Entry'!C1562="blue",2,0))</f>
        <v>0</v>
      </c>
      <c r="D1562" s="22">
        <f>'Data Entry'!D1562</f>
        <v>0</v>
      </c>
      <c r="E1562" s="22">
        <f>'Data Entry'!E1562</f>
        <v>0</v>
      </c>
      <c r="F1562" s="22">
        <f>'Data Entry'!F1562</f>
        <v>0</v>
      </c>
      <c r="G1562" s="22">
        <f>'Data Entry'!G1562</f>
        <v>0</v>
      </c>
      <c r="H1562" s="22">
        <f>'Data Entry'!H1562</f>
        <v>0</v>
      </c>
      <c r="I1562" s="22">
        <f t="shared" si="408"/>
        <v>0</v>
      </c>
      <c r="J1562" s="22">
        <f t="shared" si="409"/>
        <v>0</v>
      </c>
      <c r="K1562" s="22">
        <f t="shared" si="410"/>
        <v>0</v>
      </c>
      <c r="L1562" s="22">
        <f t="shared" si="411"/>
        <v>0</v>
      </c>
      <c r="M1562" s="22">
        <f t="shared" si="412"/>
        <v>0</v>
      </c>
      <c r="N1562" s="22">
        <f t="shared" si="413"/>
        <v>0</v>
      </c>
      <c r="O1562" s="22">
        <f t="shared" si="414"/>
        <v>0</v>
      </c>
      <c r="P1562" s="35">
        <f>'Data Entry'!I1562</f>
        <v>0</v>
      </c>
      <c r="Q1562" s="35">
        <f>'Data Entry'!J1562</f>
        <v>0</v>
      </c>
      <c r="R1562" s="35">
        <f>'Data Entry'!K1562</f>
        <v>0</v>
      </c>
      <c r="S1562" s="35">
        <f>'Data Entry'!L1562</f>
        <v>0</v>
      </c>
      <c r="T1562" s="35">
        <f t="shared" si="415"/>
        <v>0</v>
      </c>
      <c r="U1562" s="35">
        <f t="shared" si="416"/>
        <v>0</v>
      </c>
      <c r="V1562" s="35" t="e">
        <f t="shared" si="417"/>
        <v>#DIV/0!</v>
      </c>
      <c r="W1562" s="35" t="e">
        <f t="shared" si="418"/>
        <v>#DIV/0!</v>
      </c>
      <c r="X1562" s="35">
        <f t="shared" si="419"/>
        <v>0</v>
      </c>
      <c r="Y1562" s="35">
        <f t="shared" si="420"/>
        <v>0</v>
      </c>
      <c r="Z1562" s="35">
        <f t="shared" si="421"/>
        <v>0</v>
      </c>
      <c r="AA1562" s="35">
        <f t="shared" si="422"/>
        <v>0</v>
      </c>
      <c r="AB1562" s="21">
        <f>'Data Entry'!S1562</f>
        <v>0</v>
      </c>
      <c r="AC1562" s="21">
        <f>'Data Entry'!T1562</f>
        <v>0</v>
      </c>
      <c r="AD1562" s="21">
        <f>'Data Entry'!U1562</f>
        <v>0</v>
      </c>
      <c r="AE1562" s="21">
        <f t="shared" si="423"/>
        <v>0</v>
      </c>
      <c r="AF1562" s="13">
        <f>'Data Entry'!V1562</f>
        <v>0</v>
      </c>
      <c r="AG1562" s="13">
        <f t="shared" si="424"/>
        <v>0</v>
      </c>
      <c r="AH1562" s="13">
        <f>'Data Entry'!W1562</f>
        <v>0</v>
      </c>
      <c r="AI1562" s="13">
        <f>'Data Entry'!X1562</f>
        <v>0</v>
      </c>
      <c r="AJ1562" s="13">
        <f>'Data Entry'!Y1562</f>
        <v>0</v>
      </c>
      <c r="AK1562" s="13">
        <f>'Data Entry'!Z1562</f>
        <v>0</v>
      </c>
    </row>
    <row r="1563" spans="1:37">
      <c r="A1563" s="34">
        <f>'Data Entry'!A1563</f>
        <v>0</v>
      </c>
      <c r="B1563" s="34">
        <f>'Data Entry'!B1563</f>
        <v>0</v>
      </c>
      <c r="C1563" s="20">
        <f>IF('Data Entry'!C1563="red",1,IF('Data Entry'!C1563="blue",2,0))</f>
        <v>0</v>
      </c>
      <c r="D1563" s="22">
        <f>'Data Entry'!D1563</f>
        <v>0</v>
      </c>
      <c r="E1563" s="22">
        <f>'Data Entry'!E1563</f>
        <v>0</v>
      </c>
      <c r="F1563" s="22">
        <f>'Data Entry'!F1563</f>
        <v>0</v>
      </c>
      <c r="G1563" s="22">
        <f>'Data Entry'!G1563</f>
        <v>0</v>
      </c>
      <c r="H1563" s="22">
        <f>'Data Entry'!H1563</f>
        <v>0</v>
      </c>
      <c r="I1563" s="22">
        <f t="shared" si="408"/>
        <v>0</v>
      </c>
      <c r="J1563" s="22">
        <f t="shared" si="409"/>
        <v>0</v>
      </c>
      <c r="K1563" s="22">
        <f t="shared" si="410"/>
        <v>0</v>
      </c>
      <c r="L1563" s="22">
        <f t="shared" si="411"/>
        <v>0</v>
      </c>
      <c r="M1563" s="22">
        <f t="shared" si="412"/>
        <v>0</v>
      </c>
      <c r="N1563" s="22">
        <f t="shared" si="413"/>
        <v>0</v>
      </c>
      <c r="O1563" s="22">
        <f t="shared" si="414"/>
        <v>0</v>
      </c>
      <c r="P1563" s="35">
        <f>'Data Entry'!I1563</f>
        <v>0</v>
      </c>
      <c r="Q1563" s="35">
        <f>'Data Entry'!J1563</f>
        <v>0</v>
      </c>
      <c r="R1563" s="35">
        <f>'Data Entry'!K1563</f>
        <v>0</v>
      </c>
      <c r="S1563" s="35">
        <f>'Data Entry'!L1563</f>
        <v>0</v>
      </c>
      <c r="T1563" s="35">
        <f t="shared" si="415"/>
        <v>0</v>
      </c>
      <c r="U1563" s="35">
        <f t="shared" si="416"/>
        <v>0</v>
      </c>
      <c r="V1563" s="35" t="e">
        <f t="shared" si="417"/>
        <v>#DIV/0!</v>
      </c>
      <c r="W1563" s="35" t="e">
        <f t="shared" si="418"/>
        <v>#DIV/0!</v>
      </c>
      <c r="X1563" s="35">
        <f t="shared" si="419"/>
        <v>0</v>
      </c>
      <c r="Y1563" s="35">
        <f t="shared" si="420"/>
        <v>0</v>
      </c>
      <c r="Z1563" s="35">
        <f t="shared" si="421"/>
        <v>0</v>
      </c>
      <c r="AA1563" s="35">
        <f t="shared" si="422"/>
        <v>0</v>
      </c>
      <c r="AB1563" s="21">
        <f>'Data Entry'!S1563</f>
        <v>0</v>
      </c>
      <c r="AC1563" s="21">
        <f>'Data Entry'!T1563</f>
        <v>0</v>
      </c>
      <c r="AD1563" s="21">
        <f>'Data Entry'!U1563</f>
        <v>0</v>
      </c>
      <c r="AE1563" s="21">
        <f t="shared" si="423"/>
        <v>0</v>
      </c>
      <c r="AF1563" s="13">
        <f>'Data Entry'!V1563</f>
        <v>0</v>
      </c>
      <c r="AG1563" s="13">
        <f t="shared" si="424"/>
        <v>0</v>
      </c>
      <c r="AH1563" s="13">
        <f>'Data Entry'!W1563</f>
        <v>0</v>
      </c>
      <c r="AI1563" s="13">
        <f>'Data Entry'!X1563</f>
        <v>0</v>
      </c>
      <c r="AJ1563" s="13">
        <f>'Data Entry'!Y1563</f>
        <v>0</v>
      </c>
      <c r="AK1563" s="13">
        <f>'Data Entry'!Z1563</f>
        <v>0</v>
      </c>
    </row>
    <row r="1564" spans="1:37">
      <c r="A1564" s="34">
        <f>'Data Entry'!A1564</f>
        <v>0</v>
      </c>
      <c r="B1564" s="34">
        <f>'Data Entry'!B1564</f>
        <v>0</v>
      </c>
      <c r="C1564" s="20">
        <f>IF('Data Entry'!C1564="red",1,IF('Data Entry'!C1564="blue",2,0))</f>
        <v>0</v>
      </c>
      <c r="D1564" s="22">
        <f>'Data Entry'!D1564</f>
        <v>0</v>
      </c>
      <c r="E1564" s="22">
        <f>'Data Entry'!E1564</f>
        <v>0</v>
      </c>
      <c r="F1564" s="22">
        <f>'Data Entry'!F1564</f>
        <v>0</v>
      </c>
      <c r="G1564" s="22">
        <f>'Data Entry'!G1564</f>
        <v>0</v>
      </c>
      <c r="H1564" s="22">
        <f>'Data Entry'!H1564</f>
        <v>0</v>
      </c>
      <c r="I1564" s="22">
        <f t="shared" si="408"/>
        <v>0</v>
      </c>
      <c r="J1564" s="22">
        <f t="shared" si="409"/>
        <v>0</v>
      </c>
      <c r="K1564" s="22">
        <f t="shared" si="410"/>
        <v>0</v>
      </c>
      <c r="L1564" s="22">
        <f t="shared" si="411"/>
        <v>0</v>
      </c>
      <c r="M1564" s="22">
        <f t="shared" si="412"/>
        <v>0</v>
      </c>
      <c r="N1564" s="22">
        <f t="shared" si="413"/>
        <v>0</v>
      </c>
      <c r="O1564" s="22">
        <f t="shared" si="414"/>
        <v>0</v>
      </c>
      <c r="P1564" s="35">
        <f>'Data Entry'!I1564</f>
        <v>0</v>
      </c>
      <c r="Q1564" s="35">
        <f>'Data Entry'!J1564</f>
        <v>0</v>
      </c>
      <c r="R1564" s="35">
        <f>'Data Entry'!K1564</f>
        <v>0</v>
      </c>
      <c r="S1564" s="35">
        <f>'Data Entry'!L1564</f>
        <v>0</v>
      </c>
      <c r="T1564" s="35">
        <f t="shared" si="415"/>
        <v>0</v>
      </c>
      <c r="U1564" s="35">
        <f t="shared" si="416"/>
        <v>0</v>
      </c>
      <c r="V1564" s="35" t="e">
        <f t="shared" si="417"/>
        <v>#DIV/0!</v>
      </c>
      <c r="W1564" s="35" t="e">
        <f t="shared" si="418"/>
        <v>#DIV/0!</v>
      </c>
      <c r="X1564" s="35">
        <f t="shared" si="419"/>
        <v>0</v>
      </c>
      <c r="Y1564" s="35">
        <f t="shared" si="420"/>
        <v>0</v>
      </c>
      <c r="Z1564" s="35">
        <f t="shared" si="421"/>
        <v>0</v>
      </c>
      <c r="AA1564" s="35">
        <f t="shared" si="422"/>
        <v>0</v>
      </c>
      <c r="AB1564" s="21">
        <f>'Data Entry'!S1564</f>
        <v>0</v>
      </c>
      <c r="AC1564" s="21">
        <f>'Data Entry'!T1564</f>
        <v>0</v>
      </c>
      <c r="AD1564" s="21">
        <f>'Data Entry'!U1564</f>
        <v>0</v>
      </c>
      <c r="AE1564" s="21">
        <f t="shared" si="423"/>
        <v>0</v>
      </c>
      <c r="AF1564" s="13">
        <f>'Data Entry'!V1564</f>
        <v>0</v>
      </c>
      <c r="AG1564" s="13">
        <f t="shared" si="424"/>
        <v>0</v>
      </c>
      <c r="AH1564" s="13">
        <f>'Data Entry'!W1564</f>
        <v>0</v>
      </c>
      <c r="AI1564" s="13">
        <f>'Data Entry'!X1564</f>
        <v>0</v>
      </c>
      <c r="AJ1564" s="13">
        <f>'Data Entry'!Y1564</f>
        <v>0</v>
      </c>
      <c r="AK1564" s="13">
        <f>'Data Entry'!Z1564</f>
        <v>0</v>
      </c>
    </row>
    <row r="1565" spans="1:37">
      <c r="A1565" s="34">
        <f>'Data Entry'!A1565</f>
        <v>0</v>
      </c>
      <c r="B1565" s="34">
        <f>'Data Entry'!B1565</f>
        <v>0</v>
      </c>
      <c r="C1565" s="20">
        <f>IF('Data Entry'!C1565="red",1,IF('Data Entry'!C1565="blue",2,0))</f>
        <v>0</v>
      </c>
      <c r="D1565" s="22">
        <f>'Data Entry'!D1565</f>
        <v>0</v>
      </c>
      <c r="E1565" s="22">
        <f>'Data Entry'!E1565</f>
        <v>0</v>
      </c>
      <c r="F1565" s="22">
        <f>'Data Entry'!F1565</f>
        <v>0</v>
      </c>
      <c r="G1565" s="22">
        <f>'Data Entry'!G1565</f>
        <v>0</v>
      </c>
      <c r="H1565" s="22">
        <f>'Data Entry'!H1565</f>
        <v>0</v>
      </c>
      <c r="I1565" s="22">
        <f t="shared" si="408"/>
        <v>0</v>
      </c>
      <c r="J1565" s="22">
        <f t="shared" si="409"/>
        <v>0</v>
      </c>
      <c r="K1565" s="22">
        <f t="shared" si="410"/>
        <v>0</v>
      </c>
      <c r="L1565" s="22">
        <f t="shared" si="411"/>
        <v>0</v>
      </c>
      <c r="M1565" s="22">
        <f t="shared" si="412"/>
        <v>0</v>
      </c>
      <c r="N1565" s="22">
        <f t="shared" si="413"/>
        <v>0</v>
      </c>
      <c r="O1565" s="22">
        <f t="shared" si="414"/>
        <v>0</v>
      </c>
      <c r="P1565" s="35">
        <f>'Data Entry'!I1565</f>
        <v>0</v>
      </c>
      <c r="Q1565" s="35">
        <f>'Data Entry'!J1565</f>
        <v>0</v>
      </c>
      <c r="R1565" s="35">
        <f>'Data Entry'!K1565</f>
        <v>0</v>
      </c>
      <c r="S1565" s="35">
        <f>'Data Entry'!L1565</f>
        <v>0</v>
      </c>
      <c r="T1565" s="35">
        <f t="shared" si="415"/>
        <v>0</v>
      </c>
      <c r="U1565" s="35">
        <f t="shared" si="416"/>
        <v>0</v>
      </c>
      <c r="V1565" s="35" t="e">
        <f t="shared" si="417"/>
        <v>#DIV/0!</v>
      </c>
      <c r="W1565" s="35" t="e">
        <f t="shared" si="418"/>
        <v>#DIV/0!</v>
      </c>
      <c r="X1565" s="35">
        <f t="shared" si="419"/>
        <v>0</v>
      </c>
      <c r="Y1565" s="35">
        <f t="shared" si="420"/>
        <v>0</v>
      </c>
      <c r="Z1565" s="35">
        <f t="shared" si="421"/>
        <v>0</v>
      </c>
      <c r="AA1565" s="35">
        <f t="shared" si="422"/>
        <v>0</v>
      </c>
      <c r="AB1565" s="21">
        <f>'Data Entry'!S1565</f>
        <v>0</v>
      </c>
      <c r="AC1565" s="21">
        <f>'Data Entry'!T1565</f>
        <v>0</v>
      </c>
      <c r="AD1565" s="21">
        <f>'Data Entry'!U1565</f>
        <v>0</v>
      </c>
      <c r="AE1565" s="21">
        <f t="shared" si="423"/>
        <v>0</v>
      </c>
      <c r="AF1565" s="13">
        <f>'Data Entry'!V1565</f>
        <v>0</v>
      </c>
      <c r="AG1565" s="13">
        <f t="shared" si="424"/>
        <v>0</v>
      </c>
      <c r="AH1565" s="13">
        <f>'Data Entry'!W1565</f>
        <v>0</v>
      </c>
      <c r="AI1565" s="13">
        <f>'Data Entry'!X1565</f>
        <v>0</v>
      </c>
      <c r="AJ1565" s="13">
        <f>'Data Entry'!Y1565</f>
        <v>0</v>
      </c>
      <c r="AK1565" s="13">
        <f>'Data Entry'!Z1565</f>
        <v>0</v>
      </c>
    </row>
    <row r="1566" spans="1:37">
      <c r="A1566" s="34">
        <f>'Data Entry'!A1566</f>
        <v>0</v>
      </c>
      <c r="B1566" s="34">
        <f>'Data Entry'!B1566</f>
        <v>0</v>
      </c>
      <c r="C1566" s="20">
        <f>IF('Data Entry'!C1566="red",1,IF('Data Entry'!C1566="blue",2,0))</f>
        <v>0</v>
      </c>
      <c r="D1566" s="22">
        <f>'Data Entry'!D1566</f>
        <v>0</v>
      </c>
      <c r="E1566" s="22">
        <f>'Data Entry'!E1566</f>
        <v>0</v>
      </c>
      <c r="F1566" s="22">
        <f>'Data Entry'!F1566</f>
        <v>0</v>
      </c>
      <c r="G1566" s="22">
        <f>'Data Entry'!G1566</f>
        <v>0</v>
      </c>
      <c r="H1566" s="22">
        <f>'Data Entry'!H1566</f>
        <v>0</v>
      </c>
      <c r="I1566" s="22">
        <f t="shared" si="408"/>
        <v>0</v>
      </c>
      <c r="J1566" s="22">
        <f t="shared" si="409"/>
        <v>0</v>
      </c>
      <c r="K1566" s="22">
        <f t="shared" si="410"/>
        <v>0</v>
      </c>
      <c r="L1566" s="22">
        <f t="shared" si="411"/>
        <v>0</v>
      </c>
      <c r="M1566" s="22">
        <f t="shared" si="412"/>
        <v>0</v>
      </c>
      <c r="N1566" s="22">
        <f t="shared" si="413"/>
        <v>0</v>
      </c>
      <c r="O1566" s="22">
        <f t="shared" si="414"/>
        <v>0</v>
      </c>
      <c r="P1566" s="35">
        <f>'Data Entry'!I1566</f>
        <v>0</v>
      </c>
      <c r="Q1566" s="35">
        <f>'Data Entry'!J1566</f>
        <v>0</v>
      </c>
      <c r="R1566" s="35">
        <f>'Data Entry'!K1566</f>
        <v>0</v>
      </c>
      <c r="S1566" s="35">
        <f>'Data Entry'!L1566</f>
        <v>0</v>
      </c>
      <c r="T1566" s="35">
        <f t="shared" si="415"/>
        <v>0</v>
      </c>
      <c r="U1566" s="35">
        <f t="shared" si="416"/>
        <v>0</v>
      </c>
      <c r="V1566" s="35" t="e">
        <f t="shared" si="417"/>
        <v>#DIV/0!</v>
      </c>
      <c r="W1566" s="35" t="e">
        <f t="shared" si="418"/>
        <v>#DIV/0!</v>
      </c>
      <c r="X1566" s="35">
        <f t="shared" si="419"/>
        <v>0</v>
      </c>
      <c r="Y1566" s="35">
        <f t="shared" si="420"/>
        <v>0</v>
      </c>
      <c r="Z1566" s="35">
        <f t="shared" si="421"/>
        <v>0</v>
      </c>
      <c r="AA1566" s="35">
        <f t="shared" si="422"/>
        <v>0</v>
      </c>
      <c r="AB1566" s="21">
        <f>'Data Entry'!S1566</f>
        <v>0</v>
      </c>
      <c r="AC1566" s="21">
        <f>'Data Entry'!T1566</f>
        <v>0</v>
      </c>
      <c r="AD1566" s="21">
        <f>'Data Entry'!U1566</f>
        <v>0</v>
      </c>
      <c r="AE1566" s="21">
        <f t="shared" si="423"/>
        <v>0</v>
      </c>
      <c r="AF1566" s="13">
        <f>'Data Entry'!V1566</f>
        <v>0</v>
      </c>
      <c r="AG1566" s="13">
        <f t="shared" si="424"/>
        <v>0</v>
      </c>
      <c r="AH1566" s="13">
        <f>'Data Entry'!W1566</f>
        <v>0</v>
      </c>
      <c r="AI1566" s="13">
        <f>'Data Entry'!X1566</f>
        <v>0</v>
      </c>
      <c r="AJ1566" s="13">
        <f>'Data Entry'!Y1566</f>
        <v>0</v>
      </c>
      <c r="AK1566" s="13">
        <f>'Data Entry'!Z1566</f>
        <v>0</v>
      </c>
    </row>
    <row r="1567" spans="1:37">
      <c r="A1567" s="34">
        <f>'Data Entry'!A1567</f>
        <v>0</v>
      </c>
      <c r="B1567" s="34">
        <f>'Data Entry'!B1567</f>
        <v>0</v>
      </c>
      <c r="C1567" s="20">
        <f>IF('Data Entry'!C1567="red",1,IF('Data Entry'!C1567="blue",2,0))</f>
        <v>0</v>
      </c>
      <c r="D1567" s="22">
        <f>'Data Entry'!D1567</f>
        <v>0</v>
      </c>
      <c r="E1567" s="22">
        <f>'Data Entry'!E1567</f>
        <v>0</v>
      </c>
      <c r="F1567" s="22">
        <f>'Data Entry'!F1567</f>
        <v>0</v>
      </c>
      <c r="G1567" s="22">
        <f>'Data Entry'!G1567</f>
        <v>0</v>
      </c>
      <c r="H1567" s="22">
        <f>'Data Entry'!H1567</f>
        <v>0</v>
      </c>
      <c r="I1567" s="22">
        <f t="shared" si="408"/>
        <v>0</v>
      </c>
      <c r="J1567" s="22">
        <f t="shared" si="409"/>
        <v>0</v>
      </c>
      <c r="K1567" s="22">
        <f t="shared" si="410"/>
        <v>0</v>
      </c>
      <c r="L1567" s="22">
        <f t="shared" si="411"/>
        <v>0</v>
      </c>
      <c r="M1567" s="22">
        <f t="shared" si="412"/>
        <v>0</v>
      </c>
      <c r="N1567" s="22">
        <f t="shared" si="413"/>
        <v>0</v>
      </c>
      <c r="O1567" s="22">
        <f t="shared" si="414"/>
        <v>0</v>
      </c>
      <c r="P1567" s="35">
        <f>'Data Entry'!I1567</f>
        <v>0</v>
      </c>
      <c r="Q1567" s="35">
        <f>'Data Entry'!J1567</f>
        <v>0</v>
      </c>
      <c r="R1567" s="35">
        <f>'Data Entry'!K1567</f>
        <v>0</v>
      </c>
      <c r="S1567" s="35">
        <f>'Data Entry'!L1567</f>
        <v>0</v>
      </c>
      <c r="T1567" s="35">
        <f t="shared" si="415"/>
        <v>0</v>
      </c>
      <c r="U1567" s="35">
        <f t="shared" si="416"/>
        <v>0</v>
      </c>
      <c r="V1567" s="35" t="e">
        <f t="shared" si="417"/>
        <v>#DIV/0!</v>
      </c>
      <c r="W1567" s="35" t="e">
        <f t="shared" si="418"/>
        <v>#DIV/0!</v>
      </c>
      <c r="X1567" s="35">
        <f t="shared" si="419"/>
        <v>0</v>
      </c>
      <c r="Y1567" s="35">
        <f t="shared" si="420"/>
        <v>0</v>
      </c>
      <c r="Z1567" s="35">
        <f t="shared" si="421"/>
        <v>0</v>
      </c>
      <c r="AA1567" s="35">
        <f t="shared" si="422"/>
        <v>0</v>
      </c>
      <c r="AB1567" s="21">
        <f>'Data Entry'!S1567</f>
        <v>0</v>
      </c>
      <c r="AC1567" s="21">
        <f>'Data Entry'!T1567</f>
        <v>0</v>
      </c>
      <c r="AD1567" s="21">
        <f>'Data Entry'!U1567</f>
        <v>0</v>
      </c>
      <c r="AE1567" s="21">
        <f t="shared" si="423"/>
        <v>0</v>
      </c>
      <c r="AF1567" s="13">
        <f>'Data Entry'!V1567</f>
        <v>0</v>
      </c>
      <c r="AG1567" s="13">
        <f t="shared" si="424"/>
        <v>0</v>
      </c>
      <c r="AH1567" s="13">
        <f>'Data Entry'!W1567</f>
        <v>0</v>
      </c>
      <c r="AI1567" s="13">
        <f>'Data Entry'!X1567</f>
        <v>0</v>
      </c>
      <c r="AJ1567" s="13">
        <f>'Data Entry'!Y1567</f>
        <v>0</v>
      </c>
      <c r="AK1567" s="13">
        <f>'Data Entry'!Z1567</f>
        <v>0</v>
      </c>
    </row>
    <row r="1568" spans="1:37">
      <c r="A1568" s="34">
        <f>'Data Entry'!A1568</f>
        <v>0</v>
      </c>
      <c r="B1568" s="34">
        <f>'Data Entry'!B1568</f>
        <v>0</v>
      </c>
      <c r="C1568" s="20">
        <f>IF('Data Entry'!C1568="red",1,IF('Data Entry'!C1568="blue",2,0))</f>
        <v>0</v>
      </c>
      <c r="D1568" s="22">
        <f>'Data Entry'!D1568</f>
        <v>0</v>
      </c>
      <c r="E1568" s="22">
        <f>'Data Entry'!E1568</f>
        <v>0</v>
      </c>
      <c r="F1568" s="22">
        <f>'Data Entry'!F1568</f>
        <v>0</v>
      </c>
      <c r="G1568" s="22">
        <f>'Data Entry'!G1568</f>
        <v>0</v>
      </c>
      <c r="H1568" s="22">
        <f>'Data Entry'!H1568</f>
        <v>0</v>
      </c>
      <c r="I1568" s="22">
        <f t="shared" si="408"/>
        <v>0</v>
      </c>
      <c r="J1568" s="22">
        <f t="shared" si="409"/>
        <v>0</v>
      </c>
      <c r="K1568" s="22">
        <f t="shared" si="410"/>
        <v>0</v>
      </c>
      <c r="L1568" s="22">
        <f t="shared" si="411"/>
        <v>0</v>
      </c>
      <c r="M1568" s="22">
        <f t="shared" si="412"/>
        <v>0</v>
      </c>
      <c r="N1568" s="22">
        <f t="shared" si="413"/>
        <v>0</v>
      </c>
      <c r="O1568" s="22">
        <f t="shared" si="414"/>
        <v>0</v>
      </c>
      <c r="P1568" s="35">
        <f>'Data Entry'!I1568</f>
        <v>0</v>
      </c>
      <c r="Q1568" s="35">
        <f>'Data Entry'!J1568</f>
        <v>0</v>
      </c>
      <c r="R1568" s="35">
        <f>'Data Entry'!K1568</f>
        <v>0</v>
      </c>
      <c r="S1568" s="35">
        <f>'Data Entry'!L1568</f>
        <v>0</v>
      </c>
      <c r="T1568" s="35">
        <f t="shared" si="415"/>
        <v>0</v>
      </c>
      <c r="U1568" s="35">
        <f t="shared" si="416"/>
        <v>0</v>
      </c>
      <c r="V1568" s="35" t="e">
        <f t="shared" si="417"/>
        <v>#DIV/0!</v>
      </c>
      <c r="W1568" s="35" t="e">
        <f t="shared" si="418"/>
        <v>#DIV/0!</v>
      </c>
      <c r="X1568" s="35">
        <f t="shared" si="419"/>
        <v>0</v>
      </c>
      <c r="Y1568" s="35">
        <f t="shared" si="420"/>
        <v>0</v>
      </c>
      <c r="Z1568" s="35">
        <f t="shared" si="421"/>
        <v>0</v>
      </c>
      <c r="AA1568" s="35">
        <f t="shared" si="422"/>
        <v>0</v>
      </c>
      <c r="AB1568" s="21">
        <f>'Data Entry'!S1568</f>
        <v>0</v>
      </c>
      <c r="AC1568" s="21">
        <f>'Data Entry'!T1568</f>
        <v>0</v>
      </c>
      <c r="AD1568" s="21">
        <f>'Data Entry'!U1568</f>
        <v>0</v>
      </c>
      <c r="AE1568" s="21">
        <f t="shared" si="423"/>
        <v>0</v>
      </c>
      <c r="AF1568" s="13">
        <f>'Data Entry'!V1568</f>
        <v>0</v>
      </c>
      <c r="AG1568" s="13">
        <f t="shared" si="424"/>
        <v>0</v>
      </c>
      <c r="AH1568" s="13">
        <f>'Data Entry'!W1568</f>
        <v>0</v>
      </c>
      <c r="AI1568" s="13">
        <f>'Data Entry'!X1568</f>
        <v>0</v>
      </c>
      <c r="AJ1568" s="13">
        <f>'Data Entry'!Y1568</f>
        <v>0</v>
      </c>
      <c r="AK1568" s="13">
        <f>'Data Entry'!Z1568</f>
        <v>0</v>
      </c>
    </row>
    <row r="1569" spans="1:37">
      <c r="A1569" s="34">
        <f>'Data Entry'!A1569</f>
        <v>0</v>
      </c>
      <c r="B1569" s="34">
        <f>'Data Entry'!B1569</f>
        <v>0</v>
      </c>
      <c r="C1569" s="20">
        <f>IF('Data Entry'!C1569="red",1,IF('Data Entry'!C1569="blue",2,0))</f>
        <v>0</v>
      </c>
      <c r="D1569" s="22">
        <f>'Data Entry'!D1569</f>
        <v>0</v>
      </c>
      <c r="E1569" s="22">
        <f>'Data Entry'!E1569</f>
        <v>0</v>
      </c>
      <c r="F1569" s="22">
        <f>'Data Entry'!F1569</f>
        <v>0</v>
      </c>
      <c r="G1569" s="22">
        <f>'Data Entry'!G1569</f>
        <v>0</v>
      </c>
      <c r="H1569" s="22">
        <f>'Data Entry'!H1569</f>
        <v>0</v>
      </c>
      <c r="I1569" s="22">
        <f t="shared" si="408"/>
        <v>0</v>
      </c>
      <c r="J1569" s="22">
        <f t="shared" si="409"/>
        <v>0</v>
      </c>
      <c r="K1569" s="22">
        <f t="shared" si="410"/>
        <v>0</v>
      </c>
      <c r="L1569" s="22">
        <f t="shared" si="411"/>
        <v>0</v>
      </c>
      <c r="M1569" s="22">
        <f t="shared" si="412"/>
        <v>0</v>
      </c>
      <c r="N1569" s="22">
        <f t="shared" si="413"/>
        <v>0</v>
      </c>
      <c r="O1569" s="22">
        <f t="shared" si="414"/>
        <v>0</v>
      </c>
      <c r="P1569" s="35">
        <f>'Data Entry'!I1569</f>
        <v>0</v>
      </c>
      <c r="Q1569" s="35">
        <f>'Data Entry'!J1569</f>
        <v>0</v>
      </c>
      <c r="R1569" s="35">
        <f>'Data Entry'!K1569</f>
        <v>0</v>
      </c>
      <c r="S1569" s="35">
        <f>'Data Entry'!L1569</f>
        <v>0</v>
      </c>
      <c r="T1569" s="35">
        <f t="shared" si="415"/>
        <v>0</v>
      </c>
      <c r="U1569" s="35">
        <f t="shared" si="416"/>
        <v>0</v>
      </c>
      <c r="V1569" s="35" t="e">
        <f t="shared" si="417"/>
        <v>#DIV/0!</v>
      </c>
      <c r="W1569" s="35" t="e">
        <f t="shared" si="418"/>
        <v>#DIV/0!</v>
      </c>
      <c r="X1569" s="35">
        <f t="shared" si="419"/>
        <v>0</v>
      </c>
      <c r="Y1569" s="35">
        <f t="shared" si="420"/>
        <v>0</v>
      </c>
      <c r="Z1569" s="35">
        <f t="shared" si="421"/>
        <v>0</v>
      </c>
      <c r="AA1569" s="35">
        <f t="shared" si="422"/>
        <v>0</v>
      </c>
      <c r="AB1569" s="21">
        <f>'Data Entry'!S1569</f>
        <v>0</v>
      </c>
      <c r="AC1569" s="21">
        <f>'Data Entry'!T1569</f>
        <v>0</v>
      </c>
      <c r="AD1569" s="21">
        <f>'Data Entry'!U1569</f>
        <v>0</v>
      </c>
      <c r="AE1569" s="21">
        <f t="shared" si="423"/>
        <v>0</v>
      </c>
      <c r="AF1569" s="13">
        <f>'Data Entry'!V1569</f>
        <v>0</v>
      </c>
      <c r="AG1569" s="13">
        <f t="shared" si="424"/>
        <v>0</v>
      </c>
      <c r="AH1569" s="13">
        <f>'Data Entry'!W1569</f>
        <v>0</v>
      </c>
      <c r="AI1569" s="13">
        <f>'Data Entry'!X1569</f>
        <v>0</v>
      </c>
      <c r="AJ1569" s="13">
        <f>'Data Entry'!Y1569</f>
        <v>0</v>
      </c>
      <c r="AK1569" s="13">
        <f>'Data Entry'!Z1569</f>
        <v>0</v>
      </c>
    </row>
    <row r="1570" spans="1:37">
      <c r="A1570" s="34">
        <f>'Data Entry'!A1570</f>
        <v>0</v>
      </c>
      <c r="B1570" s="34">
        <f>'Data Entry'!B1570</f>
        <v>0</v>
      </c>
      <c r="C1570" s="20">
        <f>IF('Data Entry'!C1570="red",1,IF('Data Entry'!C1570="blue",2,0))</f>
        <v>0</v>
      </c>
      <c r="D1570" s="22">
        <f>'Data Entry'!D1570</f>
        <v>0</v>
      </c>
      <c r="E1570" s="22">
        <f>'Data Entry'!E1570</f>
        <v>0</v>
      </c>
      <c r="F1570" s="22">
        <f>'Data Entry'!F1570</f>
        <v>0</v>
      </c>
      <c r="G1570" s="22">
        <f>'Data Entry'!G1570</f>
        <v>0</v>
      </c>
      <c r="H1570" s="22">
        <f>'Data Entry'!H1570</f>
        <v>0</v>
      </c>
      <c r="I1570" s="22">
        <f t="shared" si="408"/>
        <v>0</v>
      </c>
      <c r="J1570" s="22">
        <f t="shared" si="409"/>
        <v>0</v>
      </c>
      <c r="K1570" s="22">
        <f t="shared" si="410"/>
        <v>0</v>
      </c>
      <c r="L1570" s="22">
        <f t="shared" si="411"/>
        <v>0</v>
      </c>
      <c r="M1570" s="22">
        <f t="shared" si="412"/>
        <v>0</v>
      </c>
      <c r="N1570" s="22">
        <f t="shared" si="413"/>
        <v>0</v>
      </c>
      <c r="O1570" s="22">
        <f t="shared" si="414"/>
        <v>0</v>
      </c>
      <c r="P1570" s="35">
        <f>'Data Entry'!I1570</f>
        <v>0</v>
      </c>
      <c r="Q1570" s="35">
        <f>'Data Entry'!J1570</f>
        <v>0</v>
      </c>
      <c r="R1570" s="35">
        <f>'Data Entry'!K1570</f>
        <v>0</v>
      </c>
      <c r="S1570" s="35">
        <f>'Data Entry'!L1570</f>
        <v>0</v>
      </c>
      <c r="T1570" s="35">
        <f t="shared" si="415"/>
        <v>0</v>
      </c>
      <c r="U1570" s="35">
        <f t="shared" si="416"/>
        <v>0</v>
      </c>
      <c r="V1570" s="35" t="e">
        <f t="shared" si="417"/>
        <v>#DIV/0!</v>
      </c>
      <c r="W1570" s="35" t="e">
        <f t="shared" si="418"/>
        <v>#DIV/0!</v>
      </c>
      <c r="X1570" s="35">
        <f t="shared" si="419"/>
        <v>0</v>
      </c>
      <c r="Y1570" s="35">
        <f t="shared" si="420"/>
        <v>0</v>
      </c>
      <c r="Z1570" s="35">
        <f t="shared" si="421"/>
        <v>0</v>
      </c>
      <c r="AA1570" s="35">
        <f t="shared" si="422"/>
        <v>0</v>
      </c>
      <c r="AB1570" s="21">
        <f>'Data Entry'!S1570</f>
        <v>0</v>
      </c>
      <c r="AC1570" s="21">
        <f>'Data Entry'!T1570</f>
        <v>0</v>
      </c>
      <c r="AD1570" s="21">
        <f>'Data Entry'!U1570</f>
        <v>0</v>
      </c>
      <c r="AE1570" s="21">
        <f t="shared" si="423"/>
        <v>0</v>
      </c>
      <c r="AF1570" s="13">
        <f>'Data Entry'!V1570</f>
        <v>0</v>
      </c>
      <c r="AG1570" s="13">
        <f t="shared" si="424"/>
        <v>0</v>
      </c>
      <c r="AH1570" s="13">
        <f>'Data Entry'!W1570</f>
        <v>0</v>
      </c>
      <c r="AI1570" s="13">
        <f>'Data Entry'!X1570</f>
        <v>0</v>
      </c>
      <c r="AJ1570" s="13">
        <f>'Data Entry'!Y1570</f>
        <v>0</v>
      </c>
      <c r="AK1570" s="13">
        <f>'Data Entry'!Z1570</f>
        <v>0</v>
      </c>
    </row>
    <row r="1571" spans="1:37">
      <c r="A1571" s="34">
        <f>'Data Entry'!A1571</f>
        <v>0</v>
      </c>
      <c r="B1571" s="34">
        <f>'Data Entry'!B1571</f>
        <v>0</v>
      </c>
      <c r="C1571" s="20">
        <f>IF('Data Entry'!C1571="red",1,IF('Data Entry'!C1571="blue",2,0))</f>
        <v>0</v>
      </c>
      <c r="D1571" s="22">
        <f>'Data Entry'!D1571</f>
        <v>0</v>
      </c>
      <c r="E1571" s="22">
        <f>'Data Entry'!E1571</f>
        <v>0</v>
      </c>
      <c r="F1571" s="22">
        <f>'Data Entry'!F1571</f>
        <v>0</v>
      </c>
      <c r="G1571" s="22">
        <f>'Data Entry'!G1571</f>
        <v>0</v>
      </c>
      <c r="H1571" s="22">
        <f>'Data Entry'!H1571</f>
        <v>0</v>
      </c>
      <c r="I1571" s="22">
        <f t="shared" si="408"/>
        <v>0</v>
      </c>
      <c r="J1571" s="22">
        <f t="shared" si="409"/>
        <v>0</v>
      </c>
      <c r="K1571" s="22">
        <f t="shared" si="410"/>
        <v>0</v>
      </c>
      <c r="L1571" s="22">
        <f t="shared" si="411"/>
        <v>0</v>
      </c>
      <c r="M1571" s="22">
        <f t="shared" si="412"/>
        <v>0</v>
      </c>
      <c r="N1571" s="22">
        <f t="shared" si="413"/>
        <v>0</v>
      </c>
      <c r="O1571" s="22">
        <f t="shared" si="414"/>
        <v>0</v>
      </c>
      <c r="P1571" s="35">
        <f>'Data Entry'!I1571</f>
        <v>0</v>
      </c>
      <c r="Q1571" s="35">
        <f>'Data Entry'!J1571</f>
        <v>0</v>
      </c>
      <c r="R1571" s="35">
        <f>'Data Entry'!K1571</f>
        <v>0</v>
      </c>
      <c r="S1571" s="35">
        <f>'Data Entry'!L1571</f>
        <v>0</v>
      </c>
      <c r="T1571" s="35">
        <f t="shared" si="415"/>
        <v>0</v>
      </c>
      <c r="U1571" s="35">
        <f t="shared" si="416"/>
        <v>0</v>
      </c>
      <c r="V1571" s="35" t="e">
        <f t="shared" si="417"/>
        <v>#DIV/0!</v>
      </c>
      <c r="W1571" s="35" t="e">
        <f t="shared" si="418"/>
        <v>#DIV/0!</v>
      </c>
      <c r="X1571" s="35">
        <f t="shared" si="419"/>
        <v>0</v>
      </c>
      <c r="Y1571" s="35">
        <f t="shared" si="420"/>
        <v>0</v>
      </c>
      <c r="Z1571" s="35">
        <f t="shared" si="421"/>
        <v>0</v>
      </c>
      <c r="AA1571" s="35">
        <f t="shared" si="422"/>
        <v>0</v>
      </c>
      <c r="AB1571" s="21">
        <f>'Data Entry'!S1571</f>
        <v>0</v>
      </c>
      <c r="AC1571" s="21">
        <f>'Data Entry'!T1571</f>
        <v>0</v>
      </c>
      <c r="AD1571" s="21">
        <f>'Data Entry'!U1571</f>
        <v>0</v>
      </c>
      <c r="AE1571" s="21">
        <f t="shared" si="423"/>
        <v>0</v>
      </c>
      <c r="AF1571" s="13">
        <f>'Data Entry'!V1571</f>
        <v>0</v>
      </c>
      <c r="AG1571" s="13">
        <f t="shared" si="424"/>
        <v>0</v>
      </c>
      <c r="AH1571" s="13">
        <f>'Data Entry'!W1571</f>
        <v>0</v>
      </c>
      <c r="AI1571" s="13">
        <f>'Data Entry'!X1571</f>
        <v>0</v>
      </c>
      <c r="AJ1571" s="13">
        <f>'Data Entry'!Y1571</f>
        <v>0</v>
      </c>
      <c r="AK1571" s="13">
        <f>'Data Entry'!Z1571</f>
        <v>0</v>
      </c>
    </row>
    <row r="1572" spans="1:37">
      <c r="A1572" s="34">
        <f>'Data Entry'!A1572</f>
        <v>0</v>
      </c>
      <c r="B1572" s="34">
        <f>'Data Entry'!B1572</f>
        <v>0</v>
      </c>
      <c r="C1572" s="20">
        <f>IF('Data Entry'!C1572="red",1,IF('Data Entry'!C1572="blue",2,0))</f>
        <v>0</v>
      </c>
      <c r="D1572" s="22">
        <f>'Data Entry'!D1572</f>
        <v>0</v>
      </c>
      <c r="E1572" s="22">
        <f>'Data Entry'!E1572</f>
        <v>0</v>
      </c>
      <c r="F1572" s="22">
        <f>'Data Entry'!F1572</f>
        <v>0</v>
      </c>
      <c r="G1572" s="22">
        <f>'Data Entry'!G1572</f>
        <v>0</v>
      </c>
      <c r="H1572" s="22">
        <f>'Data Entry'!H1572</f>
        <v>0</v>
      </c>
      <c r="I1572" s="22">
        <f t="shared" si="408"/>
        <v>0</v>
      </c>
      <c r="J1572" s="22">
        <f t="shared" si="409"/>
        <v>0</v>
      </c>
      <c r="K1572" s="22">
        <f t="shared" si="410"/>
        <v>0</v>
      </c>
      <c r="L1572" s="22">
        <f t="shared" si="411"/>
        <v>0</v>
      </c>
      <c r="M1572" s="22">
        <f t="shared" si="412"/>
        <v>0</v>
      </c>
      <c r="N1572" s="22">
        <f t="shared" si="413"/>
        <v>0</v>
      </c>
      <c r="O1572" s="22">
        <f t="shared" si="414"/>
        <v>0</v>
      </c>
      <c r="P1572" s="35">
        <f>'Data Entry'!I1572</f>
        <v>0</v>
      </c>
      <c r="Q1572" s="35">
        <f>'Data Entry'!J1572</f>
        <v>0</v>
      </c>
      <c r="R1572" s="35">
        <f>'Data Entry'!K1572</f>
        <v>0</v>
      </c>
      <c r="S1572" s="35">
        <f>'Data Entry'!L1572</f>
        <v>0</v>
      </c>
      <c r="T1572" s="35">
        <f t="shared" si="415"/>
        <v>0</v>
      </c>
      <c r="U1572" s="35">
        <f t="shared" si="416"/>
        <v>0</v>
      </c>
      <c r="V1572" s="35" t="e">
        <f t="shared" si="417"/>
        <v>#DIV/0!</v>
      </c>
      <c r="W1572" s="35" t="e">
        <f t="shared" si="418"/>
        <v>#DIV/0!</v>
      </c>
      <c r="X1572" s="35">
        <f t="shared" si="419"/>
        <v>0</v>
      </c>
      <c r="Y1572" s="35">
        <f t="shared" si="420"/>
        <v>0</v>
      </c>
      <c r="Z1572" s="35">
        <f t="shared" si="421"/>
        <v>0</v>
      </c>
      <c r="AA1572" s="35">
        <f t="shared" si="422"/>
        <v>0</v>
      </c>
      <c r="AB1572" s="21">
        <f>'Data Entry'!S1572</f>
        <v>0</v>
      </c>
      <c r="AC1572" s="21">
        <f>'Data Entry'!T1572</f>
        <v>0</v>
      </c>
      <c r="AD1572" s="21">
        <f>'Data Entry'!U1572</f>
        <v>0</v>
      </c>
      <c r="AE1572" s="21">
        <f t="shared" si="423"/>
        <v>0</v>
      </c>
      <c r="AF1572" s="13">
        <f>'Data Entry'!V1572</f>
        <v>0</v>
      </c>
      <c r="AG1572" s="13">
        <f t="shared" si="424"/>
        <v>0</v>
      </c>
      <c r="AH1572" s="13">
        <f>'Data Entry'!W1572</f>
        <v>0</v>
      </c>
      <c r="AI1572" s="13">
        <f>'Data Entry'!X1572</f>
        <v>0</v>
      </c>
      <c r="AJ1572" s="13">
        <f>'Data Entry'!Y1572</f>
        <v>0</v>
      </c>
      <c r="AK1572" s="13">
        <f>'Data Entry'!Z1572</f>
        <v>0</v>
      </c>
    </row>
    <row r="1573" spans="1:37">
      <c r="A1573" s="34">
        <f>'Data Entry'!A1573</f>
        <v>0</v>
      </c>
      <c r="B1573" s="34">
        <f>'Data Entry'!B1573</f>
        <v>0</v>
      </c>
      <c r="C1573" s="20">
        <f>IF('Data Entry'!C1573="red",1,IF('Data Entry'!C1573="blue",2,0))</f>
        <v>0</v>
      </c>
      <c r="D1573" s="22">
        <f>'Data Entry'!D1573</f>
        <v>0</v>
      </c>
      <c r="E1573" s="22">
        <f>'Data Entry'!E1573</f>
        <v>0</v>
      </c>
      <c r="F1573" s="22">
        <f>'Data Entry'!F1573</f>
        <v>0</v>
      </c>
      <c r="G1573" s="22">
        <f>'Data Entry'!G1573</f>
        <v>0</v>
      </c>
      <c r="H1573" s="22">
        <f>'Data Entry'!H1573</f>
        <v>0</v>
      </c>
      <c r="I1573" s="22">
        <f t="shared" si="408"/>
        <v>0</v>
      </c>
      <c r="J1573" s="22">
        <f t="shared" si="409"/>
        <v>0</v>
      </c>
      <c r="K1573" s="22">
        <f t="shared" si="410"/>
        <v>0</v>
      </c>
      <c r="L1573" s="22">
        <f t="shared" si="411"/>
        <v>0</v>
      </c>
      <c r="M1573" s="22">
        <f t="shared" si="412"/>
        <v>0</v>
      </c>
      <c r="N1573" s="22">
        <f t="shared" si="413"/>
        <v>0</v>
      </c>
      <c r="O1573" s="22">
        <f t="shared" si="414"/>
        <v>0</v>
      </c>
      <c r="P1573" s="35">
        <f>'Data Entry'!I1573</f>
        <v>0</v>
      </c>
      <c r="Q1573" s="35">
        <f>'Data Entry'!J1573</f>
        <v>0</v>
      </c>
      <c r="R1573" s="35">
        <f>'Data Entry'!K1573</f>
        <v>0</v>
      </c>
      <c r="S1573" s="35">
        <f>'Data Entry'!L1573</f>
        <v>0</v>
      </c>
      <c r="T1573" s="35">
        <f t="shared" si="415"/>
        <v>0</v>
      </c>
      <c r="U1573" s="35">
        <f t="shared" si="416"/>
        <v>0</v>
      </c>
      <c r="V1573" s="35" t="e">
        <f t="shared" si="417"/>
        <v>#DIV/0!</v>
      </c>
      <c r="W1573" s="35" t="e">
        <f t="shared" si="418"/>
        <v>#DIV/0!</v>
      </c>
      <c r="X1573" s="35">
        <f t="shared" si="419"/>
        <v>0</v>
      </c>
      <c r="Y1573" s="35">
        <f t="shared" si="420"/>
        <v>0</v>
      </c>
      <c r="Z1573" s="35">
        <f t="shared" si="421"/>
        <v>0</v>
      </c>
      <c r="AA1573" s="35">
        <f t="shared" si="422"/>
        <v>0</v>
      </c>
      <c r="AB1573" s="21">
        <f>'Data Entry'!S1573</f>
        <v>0</v>
      </c>
      <c r="AC1573" s="21">
        <f>'Data Entry'!T1573</f>
        <v>0</v>
      </c>
      <c r="AD1573" s="21">
        <f>'Data Entry'!U1573</f>
        <v>0</v>
      </c>
      <c r="AE1573" s="21">
        <f t="shared" si="423"/>
        <v>0</v>
      </c>
      <c r="AF1573" s="13">
        <f>'Data Entry'!V1573</f>
        <v>0</v>
      </c>
      <c r="AG1573" s="13">
        <f t="shared" si="424"/>
        <v>0</v>
      </c>
      <c r="AH1573" s="13">
        <f>'Data Entry'!W1573</f>
        <v>0</v>
      </c>
      <c r="AI1573" s="13">
        <f>'Data Entry'!X1573</f>
        <v>0</v>
      </c>
      <c r="AJ1573" s="13">
        <f>'Data Entry'!Y1573</f>
        <v>0</v>
      </c>
      <c r="AK1573" s="13">
        <f>'Data Entry'!Z1573</f>
        <v>0</v>
      </c>
    </row>
    <row r="1574" spans="1:37">
      <c r="A1574" s="34">
        <f>'Data Entry'!A1574</f>
        <v>0</v>
      </c>
      <c r="B1574" s="34">
        <f>'Data Entry'!B1574</f>
        <v>0</v>
      </c>
      <c r="C1574" s="20">
        <f>IF('Data Entry'!C1574="red",1,IF('Data Entry'!C1574="blue",2,0))</f>
        <v>0</v>
      </c>
      <c r="D1574" s="22">
        <f>'Data Entry'!D1574</f>
        <v>0</v>
      </c>
      <c r="E1574" s="22">
        <f>'Data Entry'!E1574</f>
        <v>0</v>
      </c>
      <c r="F1574" s="22">
        <f>'Data Entry'!F1574</f>
        <v>0</v>
      </c>
      <c r="G1574" s="22">
        <f>'Data Entry'!G1574</f>
        <v>0</v>
      </c>
      <c r="H1574" s="22">
        <f>'Data Entry'!H1574</f>
        <v>0</v>
      </c>
      <c r="I1574" s="22">
        <f t="shared" si="408"/>
        <v>0</v>
      </c>
      <c r="J1574" s="22">
        <f t="shared" si="409"/>
        <v>0</v>
      </c>
      <c r="K1574" s="22">
        <f t="shared" si="410"/>
        <v>0</v>
      </c>
      <c r="L1574" s="22">
        <f t="shared" si="411"/>
        <v>0</v>
      </c>
      <c r="M1574" s="22">
        <f t="shared" si="412"/>
        <v>0</v>
      </c>
      <c r="N1574" s="22">
        <f t="shared" si="413"/>
        <v>0</v>
      </c>
      <c r="O1574" s="22">
        <f t="shared" si="414"/>
        <v>0</v>
      </c>
      <c r="P1574" s="35">
        <f>'Data Entry'!I1574</f>
        <v>0</v>
      </c>
      <c r="Q1574" s="35">
        <f>'Data Entry'!J1574</f>
        <v>0</v>
      </c>
      <c r="R1574" s="35">
        <f>'Data Entry'!K1574</f>
        <v>0</v>
      </c>
      <c r="S1574" s="35">
        <f>'Data Entry'!L1574</f>
        <v>0</v>
      </c>
      <c r="T1574" s="35">
        <f t="shared" si="415"/>
        <v>0</v>
      </c>
      <c r="U1574" s="35">
        <f t="shared" si="416"/>
        <v>0</v>
      </c>
      <c r="V1574" s="35" t="e">
        <f t="shared" si="417"/>
        <v>#DIV/0!</v>
      </c>
      <c r="W1574" s="35" t="e">
        <f t="shared" si="418"/>
        <v>#DIV/0!</v>
      </c>
      <c r="X1574" s="35">
        <f t="shared" si="419"/>
        <v>0</v>
      </c>
      <c r="Y1574" s="35">
        <f t="shared" si="420"/>
        <v>0</v>
      </c>
      <c r="Z1574" s="35">
        <f t="shared" si="421"/>
        <v>0</v>
      </c>
      <c r="AA1574" s="35">
        <f t="shared" si="422"/>
        <v>0</v>
      </c>
      <c r="AB1574" s="21">
        <f>'Data Entry'!S1574</f>
        <v>0</v>
      </c>
      <c r="AC1574" s="21">
        <f>'Data Entry'!T1574</f>
        <v>0</v>
      </c>
      <c r="AD1574" s="21">
        <f>'Data Entry'!U1574</f>
        <v>0</v>
      </c>
      <c r="AE1574" s="21">
        <f t="shared" si="423"/>
        <v>0</v>
      </c>
      <c r="AF1574" s="13">
        <f>'Data Entry'!V1574</f>
        <v>0</v>
      </c>
      <c r="AG1574" s="13">
        <f t="shared" si="424"/>
        <v>0</v>
      </c>
      <c r="AH1574" s="13">
        <f>'Data Entry'!W1574</f>
        <v>0</v>
      </c>
      <c r="AI1574" s="13">
        <f>'Data Entry'!X1574</f>
        <v>0</v>
      </c>
      <c r="AJ1574" s="13">
        <f>'Data Entry'!Y1574</f>
        <v>0</v>
      </c>
      <c r="AK1574" s="13">
        <f>'Data Entry'!Z1574</f>
        <v>0</v>
      </c>
    </row>
    <row r="1575" spans="1:37">
      <c r="A1575" s="34">
        <f>'Data Entry'!A1575</f>
        <v>0</v>
      </c>
      <c r="B1575" s="34">
        <f>'Data Entry'!B1575</f>
        <v>0</v>
      </c>
      <c r="C1575" s="20">
        <f>IF('Data Entry'!C1575="red",1,IF('Data Entry'!C1575="blue",2,0))</f>
        <v>0</v>
      </c>
      <c r="D1575" s="22">
        <f>'Data Entry'!D1575</f>
        <v>0</v>
      </c>
      <c r="E1575" s="22">
        <f>'Data Entry'!E1575</f>
        <v>0</v>
      </c>
      <c r="F1575" s="22">
        <f>'Data Entry'!F1575</f>
        <v>0</v>
      </c>
      <c r="G1575" s="22">
        <f>'Data Entry'!G1575</f>
        <v>0</v>
      </c>
      <c r="H1575" s="22">
        <f>'Data Entry'!H1575</f>
        <v>0</v>
      </c>
      <c r="I1575" s="22">
        <f t="shared" si="408"/>
        <v>0</v>
      </c>
      <c r="J1575" s="22">
        <f t="shared" si="409"/>
        <v>0</v>
      </c>
      <c r="K1575" s="22">
        <f t="shared" si="410"/>
        <v>0</v>
      </c>
      <c r="L1575" s="22">
        <f t="shared" si="411"/>
        <v>0</v>
      </c>
      <c r="M1575" s="22">
        <f t="shared" si="412"/>
        <v>0</v>
      </c>
      <c r="N1575" s="22">
        <f t="shared" si="413"/>
        <v>0</v>
      </c>
      <c r="O1575" s="22">
        <f t="shared" si="414"/>
        <v>0</v>
      </c>
      <c r="P1575" s="35">
        <f>'Data Entry'!I1575</f>
        <v>0</v>
      </c>
      <c r="Q1575" s="35">
        <f>'Data Entry'!J1575</f>
        <v>0</v>
      </c>
      <c r="R1575" s="35">
        <f>'Data Entry'!K1575</f>
        <v>0</v>
      </c>
      <c r="S1575" s="35">
        <f>'Data Entry'!L1575</f>
        <v>0</v>
      </c>
      <c r="T1575" s="35">
        <f t="shared" si="415"/>
        <v>0</v>
      </c>
      <c r="U1575" s="35">
        <f t="shared" si="416"/>
        <v>0</v>
      </c>
      <c r="V1575" s="35" t="e">
        <f t="shared" si="417"/>
        <v>#DIV/0!</v>
      </c>
      <c r="W1575" s="35" t="e">
        <f t="shared" si="418"/>
        <v>#DIV/0!</v>
      </c>
      <c r="X1575" s="35">
        <f t="shared" si="419"/>
        <v>0</v>
      </c>
      <c r="Y1575" s="35">
        <f t="shared" si="420"/>
        <v>0</v>
      </c>
      <c r="Z1575" s="35">
        <f t="shared" si="421"/>
        <v>0</v>
      </c>
      <c r="AA1575" s="35">
        <f t="shared" si="422"/>
        <v>0</v>
      </c>
      <c r="AB1575" s="21">
        <f>'Data Entry'!S1575</f>
        <v>0</v>
      </c>
      <c r="AC1575" s="21">
        <f>'Data Entry'!T1575</f>
        <v>0</v>
      </c>
      <c r="AD1575" s="21">
        <f>'Data Entry'!U1575</f>
        <v>0</v>
      </c>
      <c r="AE1575" s="21">
        <f t="shared" si="423"/>
        <v>0</v>
      </c>
      <c r="AF1575" s="13">
        <f>'Data Entry'!V1575</f>
        <v>0</v>
      </c>
      <c r="AG1575" s="13">
        <f t="shared" si="424"/>
        <v>0</v>
      </c>
      <c r="AH1575" s="13">
        <f>'Data Entry'!W1575</f>
        <v>0</v>
      </c>
      <c r="AI1575" s="13">
        <f>'Data Entry'!X1575</f>
        <v>0</v>
      </c>
      <c r="AJ1575" s="13">
        <f>'Data Entry'!Y1575</f>
        <v>0</v>
      </c>
      <c r="AK1575" s="13">
        <f>'Data Entry'!Z1575</f>
        <v>0</v>
      </c>
    </row>
    <row r="1576" spans="1:37">
      <c r="A1576" s="34">
        <f>'Data Entry'!A1576</f>
        <v>0</v>
      </c>
      <c r="B1576" s="34">
        <f>'Data Entry'!B1576</f>
        <v>0</v>
      </c>
      <c r="C1576" s="20">
        <f>IF('Data Entry'!C1576="red",1,IF('Data Entry'!C1576="blue",2,0))</f>
        <v>0</v>
      </c>
      <c r="D1576" s="22">
        <f>'Data Entry'!D1576</f>
        <v>0</v>
      </c>
      <c r="E1576" s="22">
        <f>'Data Entry'!E1576</f>
        <v>0</v>
      </c>
      <c r="F1576" s="22">
        <f>'Data Entry'!F1576</f>
        <v>0</v>
      </c>
      <c r="G1576" s="22">
        <f>'Data Entry'!G1576</f>
        <v>0</v>
      </c>
      <c r="H1576" s="22">
        <f>'Data Entry'!H1576</f>
        <v>0</v>
      </c>
      <c r="I1576" s="22">
        <f t="shared" si="408"/>
        <v>0</v>
      </c>
      <c r="J1576" s="22">
        <f t="shared" si="409"/>
        <v>0</v>
      </c>
      <c r="K1576" s="22">
        <f t="shared" si="410"/>
        <v>0</v>
      </c>
      <c r="L1576" s="22">
        <f t="shared" si="411"/>
        <v>0</v>
      </c>
      <c r="M1576" s="22">
        <f t="shared" si="412"/>
        <v>0</v>
      </c>
      <c r="N1576" s="22">
        <f t="shared" si="413"/>
        <v>0</v>
      </c>
      <c r="O1576" s="22">
        <f t="shared" si="414"/>
        <v>0</v>
      </c>
      <c r="P1576" s="35">
        <f>'Data Entry'!I1576</f>
        <v>0</v>
      </c>
      <c r="Q1576" s="35">
        <f>'Data Entry'!J1576</f>
        <v>0</v>
      </c>
      <c r="R1576" s="35">
        <f>'Data Entry'!K1576</f>
        <v>0</v>
      </c>
      <c r="S1576" s="35">
        <f>'Data Entry'!L1576</f>
        <v>0</v>
      </c>
      <c r="T1576" s="35">
        <f t="shared" si="415"/>
        <v>0</v>
      </c>
      <c r="U1576" s="35">
        <f t="shared" si="416"/>
        <v>0</v>
      </c>
      <c r="V1576" s="35" t="e">
        <f t="shared" si="417"/>
        <v>#DIV/0!</v>
      </c>
      <c r="W1576" s="35" t="e">
        <f t="shared" si="418"/>
        <v>#DIV/0!</v>
      </c>
      <c r="X1576" s="35">
        <f t="shared" si="419"/>
        <v>0</v>
      </c>
      <c r="Y1576" s="35">
        <f t="shared" si="420"/>
        <v>0</v>
      </c>
      <c r="Z1576" s="35">
        <f t="shared" si="421"/>
        <v>0</v>
      </c>
      <c r="AA1576" s="35">
        <f t="shared" si="422"/>
        <v>0</v>
      </c>
      <c r="AB1576" s="21">
        <f>'Data Entry'!S1576</f>
        <v>0</v>
      </c>
      <c r="AC1576" s="21">
        <f>'Data Entry'!T1576</f>
        <v>0</v>
      </c>
      <c r="AD1576" s="21">
        <f>'Data Entry'!U1576</f>
        <v>0</v>
      </c>
      <c r="AE1576" s="21">
        <f t="shared" si="423"/>
        <v>0</v>
      </c>
      <c r="AF1576" s="13">
        <f>'Data Entry'!V1576</f>
        <v>0</v>
      </c>
      <c r="AG1576" s="13">
        <f t="shared" si="424"/>
        <v>0</v>
      </c>
      <c r="AH1576" s="13">
        <f>'Data Entry'!W1576</f>
        <v>0</v>
      </c>
      <c r="AI1576" s="13">
        <f>'Data Entry'!X1576</f>
        <v>0</v>
      </c>
      <c r="AJ1576" s="13">
        <f>'Data Entry'!Y1576</f>
        <v>0</v>
      </c>
      <c r="AK1576" s="13">
        <f>'Data Entry'!Z1576</f>
        <v>0</v>
      </c>
    </row>
    <row r="1577" spans="1:37">
      <c r="A1577" s="34">
        <f>'Data Entry'!A1577</f>
        <v>0</v>
      </c>
      <c r="B1577" s="34">
        <f>'Data Entry'!B1577</f>
        <v>0</v>
      </c>
      <c r="C1577" s="20">
        <f>IF('Data Entry'!C1577="red",1,IF('Data Entry'!C1577="blue",2,0))</f>
        <v>0</v>
      </c>
      <c r="D1577" s="22">
        <f>'Data Entry'!D1577</f>
        <v>0</v>
      </c>
      <c r="E1577" s="22">
        <f>'Data Entry'!E1577</f>
        <v>0</v>
      </c>
      <c r="F1577" s="22">
        <f>'Data Entry'!F1577</f>
        <v>0</v>
      </c>
      <c r="G1577" s="22">
        <f>'Data Entry'!G1577</f>
        <v>0</v>
      </c>
      <c r="H1577" s="22">
        <f>'Data Entry'!H1577</f>
        <v>0</v>
      </c>
      <c r="I1577" s="22">
        <f t="shared" ref="I1577:I1640" si="425">E1577+F1577</f>
        <v>0</v>
      </c>
      <c r="J1577" s="22">
        <f t="shared" ref="J1577:J1640" si="426">G1577+H1577</f>
        <v>0</v>
      </c>
      <c r="K1577" s="22">
        <f t="shared" ref="K1577:K1640" si="427">IF(D1577=1,2,0)</f>
        <v>0</v>
      </c>
      <c r="L1577" s="22">
        <f t="shared" ref="L1577:L1640" si="428">E1577*2</f>
        <v>0</v>
      </c>
      <c r="M1577" s="22">
        <f t="shared" ref="M1577:M1640" si="429">G1577*4</f>
        <v>0</v>
      </c>
      <c r="N1577" s="22">
        <f t="shared" ref="N1577:N1640" si="430">I1577+J1577</f>
        <v>0</v>
      </c>
      <c r="O1577" s="22">
        <f t="shared" ref="O1577:O1640" si="431">SUM(K1577:M1577)</f>
        <v>0</v>
      </c>
      <c r="P1577" s="35">
        <f>'Data Entry'!I1577</f>
        <v>0</v>
      </c>
      <c r="Q1577" s="35">
        <f>'Data Entry'!J1577</f>
        <v>0</v>
      </c>
      <c r="R1577" s="35">
        <f>'Data Entry'!K1577</f>
        <v>0</v>
      </c>
      <c r="S1577" s="35">
        <f>'Data Entry'!L1577</f>
        <v>0</v>
      </c>
      <c r="T1577" s="35">
        <f t="shared" ref="T1577:T1640" si="432">P1577+Q1577</f>
        <v>0</v>
      </c>
      <c r="U1577" s="35">
        <f t="shared" ref="U1577:U1640" si="433">R1577+S1577</f>
        <v>0</v>
      </c>
      <c r="V1577" s="35" t="e">
        <f t="shared" ref="V1577:V1640" si="434">P1577/T1577</f>
        <v>#DIV/0!</v>
      </c>
      <c r="W1577" s="35" t="e">
        <f t="shared" ref="W1577:W1640" si="435">R1577/U1577</f>
        <v>#DIV/0!</v>
      </c>
      <c r="X1577" s="35">
        <f t="shared" ref="X1577:X1640" si="436">(T1577+U1577)/2</f>
        <v>0</v>
      </c>
      <c r="Y1577" s="35">
        <f t="shared" ref="Y1577:Y1640" si="437">P1577</f>
        <v>0</v>
      </c>
      <c r="Z1577" s="35">
        <f t="shared" ref="Z1577:Z1640" si="438">R1577*2</f>
        <v>0</v>
      </c>
      <c r="AA1577" s="35">
        <f t="shared" ref="AA1577:AA1640" si="439">Y1577+Z1577</f>
        <v>0</v>
      </c>
      <c r="AB1577" s="21">
        <f>'Data Entry'!S1577</f>
        <v>0</v>
      </c>
      <c r="AC1577" s="21">
        <f>'Data Entry'!T1577</f>
        <v>0</v>
      </c>
      <c r="AD1577" s="21">
        <f>'Data Entry'!U1577</f>
        <v>0</v>
      </c>
      <c r="AE1577" s="21">
        <f t="shared" ref="AE1577:AE1640" si="440">IF(AC1577=4,15,IF(AC1577=3,10,IF(AC1577=2,6,IF(AC1577=1,4,0))))</f>
        <v>0</v>
      </c>
      <c r="AF1577" s="13">
        <f>'Data Entry'!V1577</f>
        <v>0</v>
      </c>
      <c r="AG1577" s="13">
        <f t="shared" ref="AG1577:AG1640" si="441">AF1577/3</f>
        <v>0</v>
      </c>
      <c r="AH1577" s="13">
        <f>'Data Entry'!W1577</f>
        <v>0</v>
      </c>
      <c r="AI1577" s="13">
        <f>'Data Entry'!X1577</f>
        <v>0</v>
      </c>
      <c r="AJ1577" s="13">
        <f>'Data Entry'!Y1577</f>
        <v>0</v>
      </c>
      <c r="AK1577" s="13">
        <f>'Data Entry'!Z1577</f>
        <v>0</v>
      </c>
    </row>
    <row r="1578" spans="1:37">
      <c r="A1578" s="34">
        <f>'Data Entry'!A1578</f>
        <v>0</v>
      </c>
      <c r="B1578" s="34">
        <f>'Data Entry'!B1578</f>
        <v>0</v>
      </c>
      <c r="C1578" s="20">
        <f>IF('Data Entry'!C1578="red",1,IF('Data Entry'!C1578="blue",2,0))</f>
        <v>0</v>
      </c>
      <c r="D1578" s="22">
        <f>'Data Entry'!D1578</f>
        <v>0</v>
      </c>
      <c r="E1578" s="22">
        <f>'Data Entry'!E1578</f>
        <v>0</v>
      </c>
      <c r="F1578" s="22">
        <f>'Data Entry'!F1578</f>
        <v>0</v>
      </c>
      <c r="G1578" s="22">
        <f>'Data Entry'!G1578</f>
        <v>0</v>
      </c>
      <c r="H1578" s="22">
        <f>'Data Entry'!H1578</f>
        <v>0</v>
      </c>
      <c r="I1578" s="22">
        <f t="shared" si="425"/>
        <v>0</v>
      </c>
      <c r="J1578" s="22">
        <f t="shared" si="426"/>
        <v>0</v>
      </c>
      <c r="K1578" s="22">
        <f t="shared" si="427"/>
        <v>0</v>
      </c>
      <c r="L1578" s="22">
        <f t="shared" si="428"/>
        <v>0</v>
      </c>
      <c r="M1578" s="22">
        <f t="shared" si="429"/>
        <v>0</v>
      </c>
      <c r="N1578" s="22">
        <f t="shared" si="430"/>
        <v>0</v>
      </c>
      <c r="O1578" s="22">
        <f t="shared" si="431"/>
        <v>0</v>
      </c>
      <c r="P1578" s="35">
        <f>'Data Entry'!I1578</f>
        <v>0</v>
      </c>
      <c r="Q1578" s="35">
        <f>'Data Entry'!J1578</f>
        <v>0</v>
      </c>
      <c r="R1578" s="35">
        <f>'Data Entry'!K1578</f>
        <v>0</v>
      </c>
      <c r="S1578" s="35">
        <f>'Data Entry'!L1578</f>
        <v>0</v>
      </c>
      <c r="T1578" s="35">
        <f t="shared" si="432"/>
        <v>0</v>
      </c>
      <c r="U1578" s="35">
        <f t="shared" si="433"/>
        <v>0</v>
      </c>
      <c r="V1578" s="35" t="e">
        <f t="shared" si="434"/>
        <v>#DIV/0!</v>
      </c>
      <c r="W1578" s="35" t="e">
        <f t="shared" si="435"/>
        <v>#DIV/0!</v>
      </c>
      <c r="X1578" s="35">
        <f t="shared" si="436"/>
        <v>0</v>
      </c>
      <c r="Y1578" s="35">
        <f t="shared" si="437"/>
        <v>0</v>
      </c>
      <c r="Z1578" s="35">
        <f t="shared" si="438"/>
        <v>0</v>
      </c>
      <c r="AA1578" s="35">
        <f t="shared" si="439"/>
        <v>0</v>
      </c>
      <c r="AB1578" s="21">
        <f>'Data Entry'!S1578</f>
        <v>0</v>
      </c>
      <c r="AC1578" s="21">
        <f>'Data Entry'!T1578</f>
        <v>0</v>
      </c>
      <c r="AD1578" s="21">
        <f>'Data Entry'!U1578</f>
        <v>0</v>
      </c>
      <c r="AE1578" s="21">
        <f t="shared" si="440"/>
        <v>0</v>
      </c>
      <c r="AF1578" s="13">
        <f>'Data Entry'!V1578</f>
        <v>0</v>
      </c>
      <c r="AG1578" s="13">
        <f t="shared" si="441"/>
        <v>0</v>
      </c>
      <c r="AH1578" s="13">
        <f>'Data Entry'!W1578</f>
        <v>0</v>
      </c>
      <c r="AI1578" s="13">
        <f>'Data Entry'!X1578</f>
        <v>0</v>
      </c>
      <c r="AJ1578" s="13">
        <f>'Data Entry'!Y1578</f>
        <v>0</v>
      </c>
      <c r="AK1578" s="13">
        <f>'Data Entry'!Z1578</f>
        <v>0</v>
      </c>
    </row>
    <row r="1579" spans="1:37">
      <c r="A1579" s="34">
        <f>'Data Entry'!A1579</f>
        <v>0</v>
      </c>
      <c r="B1579" s="34">
        <f>'Data Entry'!B1579</f>
        <v>0</v>
      </c>
      <c r="C1579" s="20">
        <f>IF('Data Entry'!C1579="red",1,IF('Data Entry'!C1579="blue",2,0))</f>
        <v>0</v>
      </c>
      <c r="D1579" s="22">
        <f>'Data Entry'!D1579</f>
        <v>0</v>
      </c>
      <c r="E1579" s="22">
        <f>'Data Entry'!E1579</f>
        <v>0</v>
      </c>
      <c r="F1579" s="22">
        <f>'Data Entry'!F1579</f>
        <v>0</v>
      </c>
      <c r="G1579" s="22">
        <f>'Data Entry'!G1579</f>
        <v>0</v>
      </c>
      <c r="H1579" s="22">
        <f>'Data Entry'!H1579</f>
        <v>0</v>
      </c>
      <c r="I1579" s="22">
        <f t="shared" si="425"/>
        <v>0</v>
      </c>
      <c r="J1579" s="22">
        <f t="shared" si="426"/>
        <v>0</v>
      </c>
      <c r="K1579" s="22">
        <f t="shared" si="427"/>
        <v>0</v>
      </c>
      <c r="L1579" s="22">
        <f t="shared" si="428"/>
        <v>0</v>
      </c>
      <c r="M1579" s="22">
        <f t="shared" si="429"/>
        <v>0</v>
      </c>
      <c r="N1579" s="22">
        <f t="shared" si="430"/>
        <v>0</v>
      </c>
      <c r="O1579" s="22">
        <f t="shared" si="431"/>
        <v>0</v>
      </c>
      <c r="P1579" s="35">
        <f>'Data Entry'!I1579</f>
        <v>0</v>
      </c>
      <c r="Q1579" s="35">
        <f>'Data Entry'!J1579</f>
        <v>0</v>
      </c>
      <c r="R1579" s="35">
        <f>'Data Entry'!K1579</f>
        <v>0</v>
      </c>
      <c r="S1579" s="35">
        <f>'Data Entry'!L1579</f>
        <v>0</v>
      </c>
      <c r="T1579" s="35">
        <f t="shared" si="432"/>
        <v>0</v>
      </c>
      <c r="U1579" s="35">
        <f t="shared" si="433"/>
        <v>0</v>
      </c>
      <c r="V1579" s="35" t="e">
        <f t="shared" si="434"/>
        <v>#DIV/0!</v>
      </c>
      <c r="W1579" s="35" t="e">
        <f t="shared" si="435"/>
        <v>#DIV/0!</v>
      </c>
      <c r="X1579" s="35">
        <f t="shared" si="436"/>
        <v>0</v>
      </c>
      <c r="Y1579" s="35">
        <f t="shared" si="437"/>
        <v>0</v>
      </c>
      <c r="Z1579" s="35">
        <f t="shared" si="438"/>
        <v>0</v>
      </c>
      <c r="AA1579" s="35">
        <f t="shared" si="439"/>
        <v>0</v>
      </c>
      <c r="AB1579" s="21">
        <f>'Data Entry'!S1579</f>
        <v>0</v>
      </c>
      <c r="AC1579" s="21">
        <f>'Data Entry'!T1579</f>
        <v>0</v>
      </c>
      <c r="AD1579" s="21">
        <f>'Data Entry'!U1579</f>
        <v>0</v>
      </c>
      <c r="AE1579" s="21">
        <f t="shared" si="440"/>
        <v>0</v>
      </c>
      <c r="AF1579" s="13">
        <f>'Data Entry'!V1579</f>
        <v>0</v>
      </c>
      <c r="AG1579" s="13">
        <f t="shared" si="441"/>
        <v>0</v>
      </c>
      <c r="AH1579" s="13">
        <f>'Data Entry'!W1579</f>
        <v>0</v>
      </c>
      <c r="AI1579" s="13">
        <f>'Data Entry'!X1579</f>
        <v>0</v>
      </c>
      <c r="AJ1579" s="13">
        <f>'Data Entry'!Y1579</f>
        <v>0</v>
      </c>
      <c r="AK1579" s="13">
        <f>'Data Entry'!Z1579</f>
        <v>0</v>
      </c>
    </row>
    <row r="1580" spans="1:37">
      <c r="A1580" s="34">
        <f>'Data Entry'!A1580</f>
        <v>0</v>
      </c>
      <c r="B1580" s="34">
        <f>'Data Entry'!B1580</f>
        <v>0</v>
      </c>
      <c r="C1580" s="20">
        <f>IF('Data Entry'!C1580="red",1,IF('Data Entry'!C1580="blue",2,0))</f>
        <v>0</v>
      </c>
      <c r="D1580" s="22">
        <f>'Data Entry'!D1580</f>
        <v>0</v>
      </c>
      <c r="E1580" s="22">
        <f>'Data Entry'!E1580</f>
        <v>0</v>
      </c>
      <c r="F1580" s="22">
        <f>'Data Entry'!F1580</f>
        <v>0</v>
      </c>
      <c r="G1580" s="22">
        <f>'Data Entry'!G1580</f>
        <v>0</v>
      </c>
      <c r="H1580" s="22">
        <f>'Data Entry'!H1580</f>
        <v>0</v>
      </c>
      <c r="I1580" s="22">
        <f t="shared" si="425"/>
        <v>0</v>
      </c>
      <c r="J1580" s="22">
        <f t="shared" si="426"/>
        <v>0</v>
      </c>
      <c r="K1580" s="22">
        <f t="shared" si="427"/>
        <v>0</v>
      </c>
      <c r="L1580" s="22">
        <f t="shared" si="428"/>
        <v>0</v>
      </c>
      <c r="M1580" s="22">
        <f t="shared" si="429"/>
        <v>0</v>
      </c>
      <c r="N1580" s="22">
        <f t="shared" si="430"/>
        <v>0</v>
      </c>
      <c r="O1580" s="22">
        <f t="shared" si="431"/>
        <v>0</v>
      </c>
      <c r="P1580" s="35">
        <f>'Data Entry'!I1580</f>
        <v>0</v>
      </c>
      <c r="Q1580" s="35">
        <f>'Data Entry'!J1580</f>
        <v>0</v>
      </c>
      <c r="R1580" s="35">
        <f>'Data Entry'!K1580</f>
        <v>0</v>
      </c>
      <c r="S1580" s="35">
        <f>'Data Entry'!L1580</f>
        <v>0</v>
      </c>
      <c r="T1580" s="35">
        <f t="shared" si="432"/>
        <v>0</v>
      </c>
      <c r="U1580" s="35">
        <f t="shared" si="433"/>
        <v>0</v>
      </c>
      <c r="V1580" s="35" t="e">
        <f t="shared" si="434"/>
        <v>#DIV/0!</v>
      </c>
      <c r="W1580" s="35" t="e">
        <f t="shared" si="435"/>
        <v>#DIV/0!</v>
      </c>
      <c r="X1580" s="35">
        <f t="shared" si="436"/>
        <v>0</v>
      </c>
      <c r="Y1580" s="35">
        <f t="shared" si="437"/>
        <v>0</v>
      </c>
      <c r="Z1580" s="35">
        <f t="shared" si="438"/>
        <v>0</v>
      </c>
      <c r="AA1580" s="35">
        <f t="shared" si="439"/>
        <v>0</v>
      </c>
      <c r="AB1580" s="21">
        <f>'Data Entry'!S1580</f>
        <v>0</v>
      </c>
      <c r="AC1580" s="21">
        <f>'Data Entry'!T1580</f>
        <v>0</v>
      </c>
      <c r="AD1580" s="21">
        <f>'Data Entry'!U1580</f>
        <v>0</v>
      </c>
      <c r="AE1580" s="21">
        <f t="shared" si="440"/>
        <v>0</v>
      </c>
      <c r="AF1580" s="13">
        <f>'Data Entry'!V1580</f>
        <v>0</v>
      </c>
      <c r="AG1580" s="13">
        <f t="shared" si="441"/>
        <v>0</v>
      </c>
      <c r="AH1580" s="13">
        <f>'Data Entry'!W1580</f>
        <v>0</v>
      </c>
      <c r="AI1580" s="13">
        <f>'Data Entry'!X1580</f>
        <v>0</v>
      </c>
      <c r="AJ1580" s="13">
        <f>'Data Entry'!Y1580</f>
        <v>0</v>
      </c>
      <c r="AK1580" s="13">
        <f>'Data Entry'!Z1580</f>
        <v>0</v>
      </c>
    </row>
    <row r="1581" spans="1:37">
      <c r="A1581" s="34">
        <f>'Data Entry'!A1581</f>
        <v>0</v>
      </c>
      <c r="B1581" s="34">
        <f>'Data Entry'!B1581</f>
        <v>0</v>
      </c>
      <c r="C1581" s="20">
        <f>IF('Data Entry'!C1581="red",1,IF('Data Entry'!C1581="blue",2,0))</f>
        <v>0</v>
      </c>
      <c r="D1581" s="22">
        <f>'Data Entry'!D1581</f>
        <v>0</v>
      </c>
      <c r="E1581" s="22">
        <f>'Data Entry'!E1581</f>
        <v>0</v>
      </c>
      <c r="F1581" s="22">
        <f>'Data Entry'!F1581</f>
        <v>0</v>
      </c>
      <c r="G1581" s="22">
        <f>'Data Entry'!G1581</f>
        <v>0</v>
      </c>
      <c r="H1581" s="22">
        <f>'Data Entry'!H1581</f>
        <v>0</v>
      </c>
      <c r="I1581" s="22">
        <f t="shared" si="425"/>
        <v>0</v>
      </c>
      <c r="J1581" s="22">
        <f t="shared" si="426"/>
        <v>0</v>
      </c>
      <c r="K1581" s="22">
        <f t="shared" si="427"/>
        <v>0</v>
      </c>
      <c r="L1581" s="22">
        <f t="shared" si="428"/>
        <v>0</v>
      </c>
      <c r="M1581" s="22">
        <f t="shared" si="429"/>
        <v>0</v>
      </c>
      <c r="N1581" s="22">
        <f t="shared" si="430"/>
        <v>0</v>
      </c>
      <c r="O1581" s="22">
        <f t="shared" si="431"/>
        <v>0</v>
      </c>
      <c r="P1581" s="35">
        <f>'Data Entry'!I1581</f>
        <v>0</v>
      </c>
      <c r="Q1581" s="35">
        <f>'Data Entry'!J1581</f>
        <v>0</v>
      </c>
      <c r="R1581" s="35">
        <f>'Data Entry'!K1581</f>
        <v>0</v>
      </c>
      <c r="S1581" s="35">
        <f>'Data Entry'!L1581</f>
        <v>0</v>
      </c>
      <c r="T1581" s="35">
        <f t="shared" si="432"/>
        <v>0</v>
      </c>
      <c r="U1581" s="35">
        <f t="shared" si="433"/>
        <v>0</v>
      </c>
      <c r="V1581" s="35" t="e">
        <f t="shared" si="434"/>
        <v>#DIV/0!</v>
      </c>
      <c r="W1581" s="35" t="e">
        <f t="shared" si="435"/>
        <v>#DIV/0!</v>
      </c>
      <c r="X1581" s="35">
        <f t="shared" si="436"/>
        <v>0</v>
      </c>
      <c r="Y1581" s="35">
        <f t="shared" si="437"/>
        <v>0</v>
      </c>
      <c r="Z1581" s="35">
        <f t="shared" si="438"/>
        <v>0</v>
      </c>
      <c r="AA1581" s="35">
        <f t="shared" si="439"/>
        <v>0</v>
      </c>
      <c r="AB1581" s="21">
        <f>'Data Entry'!S1581</f>
        <v>0</v>
      </c>
      <c r="AC1581" s="21">
        <f>'Data Entry'!T1581</f>
        <v>0</v>
      </c>
      <c r="AD1581" s="21">
        <f>'Data Entry'!U1581</f>
        <v>0</v>
      </c>
      <c r="AE1581" s="21">
        <f t="shared" si="440"/>
        <v>0</v>
      </c>
      <c r="AF1581" s="13">
        <f>'Data Entry'!V1581</f>
        <v>0</v>
      </c>
      <c r="AG1581" s="13">
        <f t="shared" si="441"/>
        <v>0</v>
      </c>
      <c r="AH1581" s="13">
        <f>'Data Entry'!W1581</f>
        <v>0</v>
      </c>
      <c r="AI1581" s="13">
        <f>'Data Entry'!X1581</f>
        <v>0</v>
      </c>
      <c r="AJ1581" s="13">
        <f>'Data Entry'!Y1581</f>
        <v>0</v>
      </c>
      <c r="AK1581" s="13">
        <f>'Data Entry'!Z1581</f>
        <v>0</v>
      </c>
    </row>
    <row r="1582" spans="1:37">
      <c r="A1582" s="34">
        <f>'Data Entry'!A1582</f>
        <v>0</v>
      </c>
      <c r="B1582" s="34">
        <f>'Data Entry'!B1582</f>
        <v>0</v>
      </c>
      <c r="C1582" s="20">
        <f>IF('Data Entry'!C1582="red",1,IF('Data Entry'!C1582="blue",2,0))</f>
        <v>0</v>
      </c>
      <c r="D1582" s="22">
        <f>'Data Entry'!D1582</f>
        <v>0</v>
      </c>
      <c r="E1582" s="22">
        <f>'Data Entry'!E1582</f>
        <v>0</v>
      </c>
      <c r="F1582" s="22">
        <f>'Data Entry'!F1582</f>
        <v>0</v>
      </c>
      <c r="G1582" s="22">
        <f>'Data Entry'!G1582</f>
        <v>0</v>
      </c>
      <c r="H1582" s="22">
        <f>'Data Entry'!H1582</f>
        <v>0</v>
      </c>
      <c r="I1582" s="22">
        <f t="shared" si="425"/>
        <v>0</v>
      </c>
      <c r="J1582" s="22">
        <f t="shared" si="426"/>
        <v>0</v>
      </c>
      <c r="K1582" s="22">
        <f t="shared" si="427"/>
        <v>0</v>
      </c>
      <c r="L1582" s="22">
        <f t="shared" si="428"/>
        <v>0</v>
      </c>
      <c r="M1582" s="22">
        <f t="shared" si="429"/>
        <v>0</v>
      </c>
      <c r="N1582" s="22">
        <f t="shared" si="430"/>
        <v>0</v>
      </c>
      <c r="O1582" s="22">
        <f t="shared" si="431"/>
        <v>0</v>
      </c>
      <c r="P1582" s="35">
        <f>'Data Entry'!I1582</f>
        <v>0</v>
      </c>
      <c r="Q1582" s="35">
        <f>'Data Entry'!J1582</f>
        <v>0</v>
      </c>
      <c r="R1582" s="35">
        <f>'Data Entry'!K1582</f>
        <v>0</v>
      </c>
      <c r="S1582" s="35">
        <f>'Data Entry'!L1582</f>
        <v>0</v>
      </c>
      <c r="T1582" s="35">
        <f t="shared" si="432"/>
        <v>0</v>
      </c>
      <c r="U1582" s="35">
        <f t="shared" si="433"/>
        <v>0</v>
      </c>
      <c r="V1582" s="35" t="e">
        <f t="shared" si="434"/>
        <v>#DIV/0!</v>
      </c>
      <c r="W1582" s="35" t="e">
        <f t="shared" si="435"/>
        <v>#DIV/0!</v>
      </c>
      <c r="X1582" s="35">
        <f t="shared" si="436"/>
        <v>0</v>
      </c>
      <c r="Y1582" s="35">
        <f t="shared" si="437"/>
        <v>0</v>
      </c>
      <c r="Z1582" s="35">
        <f t="shared" si="438"/>
        <v>0</v>
      </c>
      <c r="AA1582" s="35">
        <f t="shared" si="439"/>
        <v>0</v>
      </c>
      <c r="AB1582" s="21">
        <f>'Data Entry'!S1582</f>
        <v>0</v>
      </c>
      <c r="AC1582" s="21">
        <f>'Data Entry'!T1582</f>
        <v>0</v>
      </c>
      <c r="AD1582" s="21">
        <f>'Data Entry'!U1582</f>
        <v>0</v>
      </c>
      <c r="AE1582" s="21">
        <f t="shared" si="440"/>
        <v>0</v>
      </c>
      <c r="AF1582" s="13">
        <f>'Data Entry'!V1582</f>
        <v>0</v>
      </c>
      <c r="AG1582" s="13">
        <f t="shared" si="441"/>
        <v>0</v>
      </c>
      <c r="AH1582" s="13">
        <f>'Data Entry'!W1582</f>
        <v>0</v>
      </c>
      <c r="AI1582" s="13">
        <f>'Data Entry'!X1582</f>
        <v>0</v>
      </c>
      <c r="AJ1582" s="13">
        <f>'Data Entry'!Y1582</f>
        <v>0</v>
      </c>
      <c r="AK1582" s="13">
        <f>'Data Entry'!Z1582</f>
        <v>0</v>
      </c>
    </row>
    <row r="1583" spans="1:37">
      <c r="A1583" s="34">
        <f>'Data Entry'!A1583</f>
        <v>0</v>
      </c>
      <c r="B1583" s="34">
        <f>'Data Entry'!B1583</f>
        <v>0</v>
      </c>
      <c r="C1583" s="20">
        <f>IF('Data Entry'!C1583="red",1,IF('Data Entry'!C1583="blue",2,0))</f>
        <v>0</v>
      </c>
      <c r="D1583" s="22">
        <f>'Data Entry'!D1583</f>
        <v>0</v>
      </c>
      <c r="E1583" s="22">
        <f>'Data Entry'!E1583</f>
        <v>0</v>
      </c>
      <c r="F1583" s="22">
        <f>'Data Entry'!F1583</f>
        <v>0</v>
      </c>
      <c r="G1583" s="22">
        <f>'Data Entry'!G1583</f>
        <v>0</v>
      </c>
      <c r="H1583" s="22">
        <f>'Data Entry'!H1583</f>
        <v>0</v>
      </c>
      <c r="I1583" s="22">
        <f t="shared" si="425"/>
        <v>0</v>
      </c>
      <c r="J1583" s="22">
        <f t="shared" si="426"/>
        <v>0</v>
      </c>
      <c r="K1583" s="22">
        <f t="shared" si="427"/>
        <v>0</v>
      </c>
      <c r="L1583" s="22">
        <f t="shared" si="428"/>
        <v>0</v>
      </c>
      <c r="M1583" s="22">
        <f t="shared" si="429"/>
        <v>0</v>
      </c>
      <c r="N1583" s="22">
        <f t="shared" si="430"/>
        <v>0</v>
      </c>
      <c r="O1583" s="22">
        <f t="shared" si="431"/>
        <v>0</v>
      </c>
      <c r="P1583" s="35">
        <f>'Data Entry'!I1583</f>
        <v>0</v>
      </c>
      <c r="Q1583" s="35">
        <f>'Data Entry'!J1583</f>
        <v>0</v>
      </c>
      <c r="R1583" s="35">
        <f>'Data Entry'!K1583</f>
        <v>0</v>
      </c>
      <c r="S1583" s="35">
        <f>'Data Entry'!L1583</f>
        <v>0</v>
      </c>
      <c r="T1583" s="35">
        <f t="shared" si="432"/>
        <v>0</v>
      </c>
      <c r="U1583" s="35">
        <f t="shared" si="433"/>
        <v>0</v>
      </c>
      <c r="V1583" s="35" t="e">
        <f t="shared" si="434"/>
        <v>#DIV/0!</v>
      </c>
      <c r="W1583" s="35" t="e">
        <f t="shared" si="435"/>
        <v>#DIV/0!</v>
      </c>
      <c r="X1583" s="35">
        <f t="shared" si="436"/>
        <v>0</v>
      </c>
      <c r="Y1583" s="35">
        <f t="shared" si="437"/>
        <v>0</v>
      </c>
      <c r="Z1583" s="35">
        <f t="shared" si="438"/>
        <v>0</v>
      </c>
      <c r="AA1583" s="35">
        <f t="shared" si="439"/>
        <v>0</v>
      </c>
      <c r="AB1583" s="21">
        <f>'Data Entry'!S1583</f>
        <v>0</v>
      </c>
      <c r="AC1583" s="21">
        <f>'Data Entry'!T1583</f>
        <v>0</v>
      </c>
      <c r="AD1583" s="21">
        <f>'Data Entry'!U1583</f>
        <v>0</v>
      </c>
      <c r="AE1583" s="21">
        <f t="shared" si="440"/>
        <v>0</v>
      </c>
      <c r="AF1583" s="13">
        <f>'Data Entry'!V1583</f>
        <v>0</v>
      </c>
      <c r="AG1583" s="13">
        <f t="shared" si="441"/>
        <v>0</v>
      </c>
      <c r="AH1583" s="13">
        <f>'Data Entry'!W1583</f>
        <v>0</v>
      </c>
      <c r="AI1583" s="13">
        <f>'Data Entry'!X1583</f>
        <v>0</v>
      </c>
      <c r="AJ1583" s="13">
        <f>'Data Entry'!Y1583</f>
        <v>0</v>
      </c>
      <c r="AK1583" s="13">
        <f>'Data Entry'!Z1583</f>
        <v>0</v>
      </c>
    </row>
    <row r="1584" spans="1:37">
      <c r="A1584" s="34">
        <f>'Data Entry'!A1584</f>
        <v>0</v>
      </c>
      <c r="B1584" s="34">
        <f>'Data Entry'!B1584</f>
        <v>0</v>
      </c>
      <c r="C1584" s="20">
        <f>IF('Data Entry'!C1584="red",1,IF('Data Entry'!C1584="blue",2,0))</f>
        <v>0</v>
      </c>
      <c r="D1584" s="22">
        <f>'Data Entry'!D1584</f>
        <v>0</v>
      </c>
      <c r="E1584" s="22">
        <f>'Data Entry'!E1584</f>
        <v>0</v>
      </c>
      <c r="F1584" s="22">
        <f>'Data Entry'!F1584</f>
        <v>0</v>
      </c>
      <c r="G1584" s="22">
        <f>'Data Entry'!G1584</f>
        <v>0</v>
      </c>
      <c r="H1584" s="22">
        <f>'Data Entry'!H1584</f>
        <v>0</v>
      </c>
      <c r="I1584" s="22">
        <f t="shared" si="425"/>
        <v>0</v>
      </c>
      <c r="J1584" s="22">
        <f t="shared" si="426"/>
        <v>0</v>
      </c>
      <c r="K1584" s="22">
        <f t="shared" si="427"/>
        <v>0</v>
      </c>
      <c r="L1584" s="22">
        <f t="shared" si="428"/>
        <v>0</v>
      </c>
      <c r="M1584" s="22">
        <f t="shared" si="429"/>
        <v>0</v>
      </c>
      <c r="N1584" s="22">
        <f t="shared" si="430"/>
        <v>0</v>
      </c>
      <c r="O1584" s="22">
        <f t="shared" si="431"/>
        <v>0</v>
      </c>
      <c r="P1584" s="35">
        <f>'Data Entry'!I1584</f>
        <v>0</v>
      </c>
      <c r="Q1584" s="35">
        <f>'Data Entry'!J1584</f>
        <v>0</v>
      </c>
      <c r="R1584" s="35">
        <f>'Data Entry'!K1584</f>
        <v>0</v>
      </c>
      <c r="S1584" s="35">
        <f>'Data Entry'!L1584</f>
        <v>0</v>
      </c>
      <c r="T1584" s="35">
        <f t="shared" si="432"/>
        <v>0</v>
      </c>
      <c r="U1584" s="35">
        <f t="shared" si="433"/>
        <v>0</v>
      </c>
      <c r="V1584" s="35" t="e">
        <f t="shared" si="434"/>
        <v>#DIV/0!</v>
      </c>
      <c r="W1584" s="35" t="e">
        <f t="shared" si="435"/>
        <v>#DIV/0!</v>
      </c>
      <c r="X1584" s="35">
        <f t="shared" si="436"/>
        <v>0</v>
      </c>
      <c r="Y1584" s="35">
        <f t="shared" si="437"/>
        <v>0</v>
      </c>
      <c r="Z1584" s="35">
        <f t="shared" si="438"/>
        <v>0</v>
      </c>
      <c r="AA1584" s="35">
        <f t="shared" si="439"/>
        <v>0</v>
      </c>
      <c r="AB1584" s="21">
        <f>'Data Entry'!S1584</f>
        <v>0</v>
      </c>
      <c r="AC1584" s="21">
        <f>'Data Entry'!T1584</f>
        <v>0</v>
      </c>
      <c r="AD1584" s="21">
        <f>'Data Entry'!U1584</f>
        <v>0</v>
      </c>
      <c r="AE1584" s="21">
        <f t="shared" si="440"/>
        <v>0</v>
      </c>
      <c r="AF1584" s="13">
        <f>'Data Entry'!V1584</f>
        <v>0</v>
      </c>
      <c r="AG1584" s="13">
        <f t="shared" si="441"/>
        <v>0</v>
      </c>
      <c r="AH1584" s="13">
        <f>'Data Entry'!W1584</f>
        <v>0</v>
      </c>
      <c r="AI1584" s="13">
        <f>'Data Entry'!X1584</f>
        <v>0</v>
      </c>
      <c r="AJ1584" s="13">
        <f>'Data Entry'!Y1584</f>
        <v>0</v>
      </c>
      <c r="AK1584" s="13">
        <f>'Data Entry'!Z1584</f>
        <v>0</v>
      </c>
    </row>
    <row r="1585" spans="1:37">
      <c r="A1585" s="34">
        <f>'Data Entry'!A1585</f>
        <v>0</v>
      </c>
      <c r="B1585" s="34">
        <f>'Data Entry'!B1585</f>
        <v>0</v>
      </c>
      <c r="C1585" s="20">
        <f>IF('Data Entry'!C1585="red",1,IF('Data Entry'!C1585="blue",2,0))</f>
        <v>0</v>
      </c>
      <c r="D1585" s="22">
        <f>'Data Entry'!D1585</f>
        <v>0</v>
      </c>
      <c r="E1585" s="22">
        <f>'Data Entry'!E1585</f>
        <v>0</v>
      </c>
      <c r="F1585" s="22">
        <f>'Data Entry'!F1585</f>
        <v>0</v>
      </c>
      <c r="G1585" s="22">
        <f>'Data Entry'!G1585</f>
        <v>0</v>
      </c>
      <c r="H1585" s="22">
        <f>'Data Entry'!H1585</f>
        <v>0</v>
      </c>
      <c r="I1585" s="22">
        <f t="shared" si="425"/>
        <v>0</v>
      </c>
      <c r="J1585" s="22">
        <f t="shared" si="426"/>
        <v>0</v>
      </c>
      <c r="K1585" s="22">
        <f t="shared" si="427"/>
        <v>0</v>
      </c>
      <c r="L1585" s="22">
        <f t="shared" si="428"/>
        <v>0</v>
      </c>
      <c r="M1585" s="22">
        <f t="shared" si="429"/>
        <v>0</v>
      </c>
      <c r="N1585" s="22">
        <f t="shared" si="430"/>
        <v>0</v>
      </c>
      <c r="O1585" s="22">
        <f t="shared" si="431"/>
        <v>0</v>
      </c>
      <c r="P1585" s="35">
        <f>'Data Entry'!I1585</f>
        <v>0</v>
      </c>
      <c r="Q1585" s="35">
        <f>'Data Entry'!J1585</f>
        <v>0</v>
      </c>
      <c r="R1585" s="35">
        <f>'Data Entry'!K1585</f>
        <v>0</v>
      </c>
      <c r="S1585" s="35">
        <f>'Data Entry'!L1585</f>
        <v>0</v>
      </c>
      <c r="T1585" s="35">
        <f t="shared" si="432"/>
        <v>0</v>
      </c>
      <c r="U1585" s="35">
        <f t="shared" si="433"/>
        <v>0</v>
      </c>
      <c r="V1585" s="35" t="e">
        <f t="shared" si="434"/>
        <v>#DIV/0!</v>
      </c>
      <c r="W1585" s="35" t="e">
        <f t="shared" si="435"/>
        <v>#DIV/0!</v>
      </c>
      <c r="X1585" s="35">
        <f t="shared" si="436"/>
        <v>0</v>
      </c>
      <c r="Y1585" s="35">
        <f t="shared" si="437"/>
        <v>0</v>
      </c>
      <c r="Z1585" s="35">
        <f t="shared" si="438"/>
        <v>0</v>
      </c>
      <c r="AA1585" s="35">
        <f t="shared" si="439"/>
        <v>0</v>
      </c>
      <c r="AB1585" s="21">
        <f>'Data Entry'!S1585</f>
        <v>0</v>
      </c>
      <c r="AC1585" s="21">
        <f>'Data Entry'!T1585</f>
        <v>0</v>
      </c>
      <c r="AD1585" s="21">
        <f>'Data Entry'!U1585</f>
        <v>0</v>
      </c>
      <c r="AE1585" s="21">
        <f t="shared" si="440"/>
        <v>0</v>
      </c>
      <c r="AF1585" s="13">
        <f>'Data Entry'!V1585</f>
        <v>0</v>
      </c>
      <c r="AG1585" s="13">
        <f t="shared" si="441"/>
        <v>0</v>
      </c>
      <c r="AH1585" s="13">
        <f>'Data Entry'!W1585</f>
        <v>0</v>
      </c>
      <c r="AI1585" s="13">
        <f>'Data Entry'!X1585</f>
        <v>0</v>
      </c>
      <c r="AJ1585" s="13">
        <f>'Data Entry'!Y1585</f>
        <v>0</v>
      </c>
      <c r="AK1585" s="13">
        <f>'Data Entry'!Z1585</f>
        <v>0</v>
      </c>
    </row>
    <row r="1586" spans="1:37">
      <c r="A1586" s="34">
        <f>'Data Entry'!A1586</f>
        <v>0</v>
      </c>
      <c r="B1586" s="34">
        <f>'Data Entry'!B1586</f>
        <v>0</v>
      </c>
      <c r="C1586" s="20">
        <f>IF('Data Entry'!C1586="red",1,IF('Data Entry'!C1586="blue",2,0))</f>
        <v>0</v>
      </c>
      <c r="D1586" s="22">
        <f>'Data Entry'!D1586</f>
        <v>0</v>
      </c>
      <c r="E1586" s="22">
        <f>'Data Entry'!E1586</f>
        <v>0</v>
      </c>
      <c r="F1586" s="22">
        <f>'Data Entry'!F1586</f>
        <v>0</v>
      </c>
      <c r="G1586" s="22">
        <f>'Data Entry'!G1586</f>
        <v>0</v>
      </c>
      <c r="H1586" s="22">
        <f>'Data Entry'!H1586</f>
        <v>0</v>
      </c>
      <c r="I1586" s="22">
        <f t="shared" si="425"/>
        <v>0</v>
      </c>
      <c r="J1586" s="22">
        <f t="shared" si="426"/>
        <v>0</v>
      </c>
      <c r="K1586" s="22">
        <f t="shared" si="427"/>
        <v>0</v>
      </c>
      <c r="L1586" s="22">
        <f t="shared" si="428"/>
        <v>0</v>
      </c>
      <c r="M1586" s="22">
        <f t="shared" si="429"/>
        <v>0</v>
      </c>
      <c r="N1586" s="22">
        <f t="shared" si="430"/>
        <v>0</v>
      </c>
      <c r="O1586" s="22">
        <f t="shared" si="431"/>
        <v>0</v>
      </c>
      <c r="P1586" s="35">
        <f>'Data Entry'!I1586</f>
        <v>0</v>
      </c>
      <c r="Q1586" s="35">
        <f>'Data Entry'!J1586</f>
        <v>0</v>
      </c>
      <c r="R1586" s="35">
        <f>'Data Entry'!K1586</f>
        <v>0</v>
      </c>
      <c r="S1586" s="35">
        <f>'Data Entry'!L1586</f>
        <v>0</v>
      </c>
      <c r="T1586" s="35">
        <f t="shared" si="432"/>
        <v>0</v>
      </c>
      <c r="U1586" s="35">
        <f t="shared" si="433"/>
        <v>0</v>
      </c>
      <c r="V1586" s="35" t="e">
        <f t="shared" si="434"/>
        <v>#DIV/0!</v>
      </c>
      <c r="W1586" s="35" t="e">
        <f t="shared" si="435"/>
        <v>#DIV/0!</v>
      </c>
      <c r="X1586" s="35">
        <f t="shared" si="436"/>
        <v>0</v>
      </c>
      <c r="Y1586" s="35">
        <f t="shared" si="437"/>
        <v>0</v>
      </c>
      <c r="Z1586" s="35">
        <f t="shared" si="438"/>
        <v>0</v>
      </c>
      <c r="AA1586" s="35">
        <f t="shared" si="439"/>
        <v>0</v>
      </c>
      <c r="AB1586" s="21">
        <f>'Data Entry'!S1586</f>
        <v>0</v>
      </c>
      <c r="AC1586" s="21">
        <f>'Data Entry'!T1586</f>
        <v>0</v>
      </c>
      <c r="AD1586" s="21">
        <f>'Data Entry'!U1586</f>
        <v>0</v>
      </c>
      <c r="AE1586" s="21">
        <f t="shared" si="440"/>
        <v>0</v>
      </c>
      <c r="AF1586" s="13">
        <f>'Data Entry'!V1586</f>
        <v>0</v>
      </c>
      <c r="AG1586" s="13">
        <f t="shared" si="441"/>
        <v>0</v>
      </c>
      <c r="AH1586" s="13">
        <f>'Data Entry'!W1586</f>
        <v>0</v>
      </c>
      <c r="AI1586" s="13">
        <f>'Data Entry'!X1586</f>
        <v>0</v>
      </c>
      <c r="AJ1586" s="13">
        <f>'Data Entry'!Y1586</f>
        <v>0</v>
      </c>
      <c r="AK1586" s="13">
        <f>'Data Entry'!Z1586</f>
        <v>0</v>
      </c>
    </row>
    <row r="1587" spans="1:37">
      <c r="A1587" s="34">
        <f>'Data Entry'!A1587</f>
        <v>0</v>
      </c>
      <c r="B1587" s="34">
        <f>'Data Entry'!B1587</f>
        <v>0</v>
      </c>
      <c r="C1587" s="20">
        <f>IF('Data Entry'!C1587="red",1,IF('Data Entry'!C1587="blue",2,0))</f>
        <v>0</v>
      </c>
      <c r="D1587" s="22">
        <f>'Data Entry'!D1587</f>
        <v>0</v>
      </c>
      <c r="E1587" s="22">
        <f>'Data Entry'!E1587</f>
        <v>0</v>
      </c>
      <c r="F1587" s="22">
        <f>'Data Entry'!F1587</f>
        <v>0</v>
      </c>
      <c r="G1587" s="22">
        <f>'Data Entry'!G1587</f>
        <v>0</v>
      </c>
      <c r="H1587" s="22">
        <f>'Data Entry'!H1587</f>
        <v>0</v>
      </c>
      <c r="I1587" s="22">
        <f t="shared" si="425"/>
        <v>0</v>
      </c>
      <c r="J1587" s="22">
        <f t="shared" si="426"/>
        <v>0</v>
      </c>
      <c r="K1587" s="22">
        <f t="shared" si="427"/>
        <v>0</v>
      </c>
      <c r="L1587" s="22">
        <f t="shared" si="428"/>
        <v>0</v>
      </c>
      <c r="M1587" s="22">
        <f t="shared" si="429"/>
        <v>0</v>
      </c>
      <c r="N1587" s="22">
        <f t="shared" si="430"/>
        <v>0</v>
      </c>
      <c r="O1587" s="22">
        <f t="shared" si="431"/>
        <v>0</v>
      </c>
      <c r="P1587" s="35">
        <f>'Data Entry'!I1587</f>
        <v>0</v>
      </c>
      <c r="Q1587" s="35">
        <f>'Data Entry'!J1587</f>
        <v>0</v>
      </c>
      <c r="R1587" s="35">
        <f>'Data Entry'!K1587</f>
        <v>0</v>
      </c>
      <c r="S1587" s="35">
        <f>'Data Entry'!L1587</f>
        <v>0</v>
      </c>
      <c r="T1587" s="35">
        <f t="shared" si="432"/>
        <v>0</v>
      </c>
      <c r="U1587" s="35">
        <f t="shared" si="433"/>
        <v>0</v>
      </c>
      <c r="V1587" s="35" t="e">
        <f t="shared" si="434"/>
        <v>#DIV/0!</v>
      </c>
      <c r="W1587" s="35" t="e">
        <f t="shared" si="435"/>
        <v>#DIV/0!</v>
      </c>
      <c r="X1587" s="35">
        <f t="shared" si="436"/>
        <v>0</v>
      </c>
      <c r="Y1587" s="35">
        <f t="shared" si="437"/>
        <v>0</v>
      </c>
      <c r="Z1587" s="35">
        <f t="shared" si="438"/>
        <v>0</v>
      </c>
      <c r="AA1587" s="35">
        <f t="shared" si="439"/>
        <v>0</v>
      </c>
      <c r="AB1587" s="21">
        <f>'Data Entry'!S1587</f>
        <v>0</v>
      </c>
      <c r="AC1587" s="21">
        <f>'Data Entry'!T1587</f>
        <v>0</v>
      </c>
      <c r="AD1587" s="21">
        <f>'Data Entry'!U1587</f>
        <v>0</v>
      </c>
      <c r="AE1587" s="21">
        <f t="shared" si="440"/>
        <v>0</v>
      </c>
      <c r="AF1587" s="13">
        <f>'Data Entry'!V1587</f>
        <v>0</v>
      </c>
      <c r="AG1587" s="13">
        <f t="shared" si="441"/>
        <v>0</v>
      </c>
      <c r="AH1587" s="13">
        <f>'Data Entry'!W1587</f>
        <v>0</v>
      </c>
      <c r="AI1587" s="13">
        <f>'Data Entry'!X1587</f>
        <v>0</v>
      </c>
      <c r="AJ1587" s="13">
        <f>'Data Entry'!Y1587</f>
        <v>0</v>
      </c>
      <c r="AK1587" s="13">
        <f>'Data Entry'!Z1587</f>
        <v>0</v>
      </c>
    </row>
    <row r="1588" spans="1:37">
      <c r="A1588" s="34">
        <f>'Data Entry'!A1588</f>
        <v>0</v>
      </c>
      <c r="B1588" s="34">
        <f>'Data Entry'!B1588</f>
        <v>0</v>
      </c>
      <c r="C1588" s="20">
        <f>IF('Data Entry'!C1588="red",1,IF('Data Entry'!C1588="blue",2,0))</f>
        <v>0</v>
      </c>
      <c r="D1588" s="22">
        <f>'Data Entry'!D1588</f>
        <v>0</v>
      </c>
      <c r="E1588" s="22">
        <f>'Data Entry'!E1588</f>
        <v>0</v>
      </c>
      <c r="F1588" s="22">
        <f>'Data Entry'!F1588</f>
        <v>0</v>
      </c>
      <c r="G1588" s="22">
        <f>'Data Entry'!G1588</f>
        <v>0</v>
      </c>
      <c r="H1588" s="22">
        <f>'Data Entry'!H1588</f>
        <v>0</v>
      </c>
      <c r="I1588" s="22">
        <f t="shared" si="425"/>
        <v>0</v>
      </c>
      <c r="J1588" s="22">
        <f t="shared" si="426"/>
        <v>0</v>
      </c>
      <c r="K1588" s="22">
        <f t="shared" si="427"/>
        <v>0</v>
      </c>
      <c r="L1588" s="22">
        <f t="shared" si="428"/>
        <v>0</v>
      </c>
      <c r="M1588" s="22">
        <f t="shared" si="429"/>
        <v>0</v>
      </c>
      <c r="N1588" s="22">
        <f t="shared" si="430"/>
        <v>0</v>
      </c>
      <c r="O1588" s="22">
        <f t="shared" si="431"/>
        <v>0</v>
      </c>
      <c r="P1588" s="35">
        <f>'Data Entry'!I1588</f>
        <v>0</v>
      </c>
      <c r="Q1588" s="35">
        <f>'Data Entry'!J1588</f>
        <v>0</v>
      </c>
      <c r="R1588" s="35">
        <f>'Data Entry'!K1588</f>
        <v>0</v>
      </c>
      <c r="S1588" s="35">
        <f>'Data Entry'!L1588</f>
        <v>0</v>
      </c>
      <c r="T1588" s="35">
        <f t="shared" si="432"/>
        <v>0</v>
      </c>
      <c r="U1588" s="35">
        <f t="shared" si="433"/>
        <v>0</v>
      </c>
      <c r="V1588" s="35" t="e">
        <f t="shared" si="434"/>
        <v>#DIV/0!</v>
      </c>
      <c r="W1588" s="35" t="e">
        <f t="shared" si="435"/>
        <v>#DIV/0!</v>
      </c>
      <c r="X1588" s="35">
        <f t="shared" si="436"/>
        <v>0</v>
      </c>
      <c r="Y1588" s="35">
        <f t="shared" si="437"/>
        <v>0</v>
      </c>
      <c r="Z1588" s="35">
        <f t="shared" si="438"/>
        <v>0</v>
      </c>
      <c r="AA1588" s="35">
        <f t="shared" si="439"/>
        <v>0</v>
      </c>
      <c r="AB1588" s="21">
        <f>'Data Entry'!S1588</f>
        <v>0</v>
      </c>
      <c r="AC1588" s="21">
        <f>'Data Entry'!T1588</f>
        <v>0</v>
      </c>
      <c r="AD1588" s="21">
        <f>'Data Entry'!U1588</f>
        <v>0</v>
      </c>
      <c r="AE1588" s="21">
        <f t="shared" si="440"/>
        <v>0</v>
      </c>
      <c r="AF1588" s="13">
        <f>'Data Entry'!V1588</f>
        <v>0</v>
      </c>
      <c r="AG1588" s="13">
        <f t="shared" si="441"/>
        <v>0</v>
      </c>
      <c r="AH1588" s="13">
        <f>'Data Entry'!W1588</f>
        <v>0</v>
      </c>
      <c r="AI1588" s="13">
        <f>'Data Entry'!X1588</f>
        <v>0</v>
      </c>
      <c r="AJ1588" s="13">
        <f>'Data Entry'!Y1588</f>
        <v>0</v>
      </c>
      <c r="AK1588" s="13">
        <f>'Data Entry'!Z1588</f>
        <v>0</v>
      </c>
    </row>
    <row r="1589" spans="1:37">
      <c r="A1589" s="34">
        <f>'Data Entry'!A1589</f>
        <v>0</v>
      </c>
      <c r="B1589" s="34">
        <f>'Data Entry'!B1589</f>
        <v>0</v>
      </c>
      <c r="C1589" s="20">
        <f>IF('Data Entry'!C1589="red",1,IF('Data Entry'!C1589="blue",2,0))</f>
        <v>0</v>
      </c>
      <c r="D1589" s="22">
        <f>'Data Entry'!D1589</f>
        <v>0</v>
      </c>
      <c r="E1589" s="22">
        <f>'Data Entry'!E1589</f>
        <v>0</v>
      </c>
      <c r="F1589" s="22">
        <f>'Data Entry'!F1589</f>
        <v>0</v>
      </c>
      <c r="G1589" s="22">
        <f>'Data Entry'!G1589</f>
        <v>0</v>
      </c>
      <c r="H1589" s="22">
        <f>'Data Entry'!H1589</f>
        <v>0</v>
      </c>
      <c r="I1589" s="22">
        <f t="shared" si="425"/>
        <v>0</v>
      </c>
      <c r="J1589" s="22">
        <f t="shared" si="426"/>
        <v>0</v>
      </c>
      <c r="K1589" s="22">
        <f t="shared" si="427"/>
        <v>0</v>
      </c>
      <c r="L1589" s="22">
        <f t="shared" si="428"/>
        <v>0</v>
      </c>
      <c r="M1589" s="22">
        <f t="shared" si="429"/>
        <v>0</v>
      </c>
      <c r="N1589" s="22">
        <f t="shared" si="430"/>
        <v>0</v>
      </c>
      <c r="O1589" s="22">
        <f t="shared" si="431"/>
        <v>0</v>
      </c>
      <c r="P1589" s="35">
        <f>'Data Entry'!I1589</f>
        <v>0</v>
      </c>
      <c r="Q1589" s="35">
        <f>'Data Entry'!J1589</f>
        <v>0</v>
      </c>
      <c r="R1589" s="35">
        <f>'Data Entry'!K1589</f>
        <v>0</v>
      </c>
      <c r="S1589" s="35">
        <f>'Data Entry'!L1589</f>
        <v>0</v>
      </c>
      <c r="T1589" s="35">
        <f t="shared" si="432"/>
        <v>0</v>
      </c>
      <c r="U1589" s="35">
        <f t="shared" si="433"/>
        <v>0</v>
      </c>
      <c r="V1589" s="35" t="e">
        <f t="shared" si="434"/>
        <v>#DIV/0!</v>
      </c>
      <c r="W1589" s="35" t="e">
        <f t="shared" si="435"/>
        <v>#DIV/0!</v>
      </c>
      <c r="X1589" s="35">
        <f t="shared" si="436"/>
        <v>0</v>
      </c>
      <c r="Y1589" s="35">
        <f t="shared" si="437"/>
        <v>0</v>
      </c>
      <c r="Z1589" s="35">
        <f t="shared" si="438"/>
        <v>0</v>
      </c>
      <c r="AA1589" s="35">
        <f t="shared" si="439"/>
        <v>0</v>
      </c>
      <c r="AB1589" s="21">
        <f>'Data Entry'!S1589</f>
        <v>0</v>
      </c>
      <c r="AC1589" s="21">
        <f>'Data Entry'!T1589</f>
        <v>0</v>
      </c>
      <c r="AD1589" s="21">
        <f>'Data Entry'!U1589</f>
        <v>0</v>
      </c>
      <c r="AE1589" s="21">
        <f t="shared" si="440"/>
        <v>0</v>
      </c>
      <c r="AF1589" s="13">
        <f>'Data Entry'!V1589</f>
        <v>0</v>
      </c>
      <c r="AG1589" s="13">
        <f t="shared" si="441"/>
        <v>0</v>
      </c>
      <c r="AH1589" s="13">
        <f>'Data Entry'!W1589</f>
        <v>0</v>
      </c>
      <c r="AI1589" s="13">
        <f>'Data Entry'!X1589</f>
        <v>0</v>
      </c>
      <c r="AJ1589" s="13">
        <f>'Data Entry'!Y1589</f>
        <v>0</v>
      </c>
      <c r="AK1589" s="13">
        <f>'Data Entry'!Z1589</f>
        <v>0</v>
      </c>
    </row>
    <row r="1590" spans="1:37">
      <c r="A1590" s="34">
        <f>'Data Entry'!A1590</f>
        <v>0</v>
      </c>
      <c r="B1590" s="34">
        <f>'Data Entry'!B1590</f>
        <v>0</v>
      </c>
      <c r="C1590" s="20">
        <f>IF('Data Entry'!C1590="red",1,IF('Data Entry'!C1590="blue",2,0))</f>
        <v>0</v>
      </c>
      <c r="D1590" s="22">
        <f>'Data Entry'!D1590</f>
        <v>0</v>
      </c>
      <c r="E1590" s="22">
        <f>'Data Entry'!E1590</f>
        <v>0</v>
      </c>
      <c r="F1590" s="22">
        <f>'Data Entry'!F1590</f>
        <v>0</v>
      </c>
      <c r="G1590" s="22">
        <f>'Data Entry'!G1590</f>
        <v>0</v>
      </c>
      <c r="H1590" s="22">
        <f>'Data Entry'!H1590</f>
        <v>0</v>
      </c>
      <c r="I1590" s="22">
        <f t="shared" si="425"/>
        <v>0</v>
      </c>
      <c r="J1590" s="22">
        <f t="shared" si="426"/>
        <v>0</v>
      </c>
      <c r="K1590" s="22">
        <f t="shared" si="427"/>
        <v>0</v>
      </c>
      <c r="L1590" s="22">
        <f t="shared" si="428"/>
        <v>0</v>
      </c>
      <c r="M1590" s="22">
        <f t="shared" si="429"/>
        <v>0</v>
      </c>
      <c r="N1590" s="22">
        <f t="shared" si="430"/>
        <v>0</v>
      </c>
      <c r="O1590" s="22">
        <f t="shared" si="431"/>
        <v>0</v>
      </c>
      <c r="P1590" s="35">
        <f>'Data Entry'!I1590</f>
        <v>0</v>
      </c>
      <c r="Q1590" s="35">
        <f>'Data Entry'!J1590</f>
        <v>0</v>
      </c>
      <c r="R1590" s="35">
        <f>'Data Entry'!K1590</f>
        <v>0</v>
      </c>
      <c r="S1590" s="35">
        <f>'Data Entry'!L1590</f>
        <v>0</v>
      </c>
      <c r="T1590" s="35">
        <f t="shared" si="432"/>
        <v>0</v>
      </c>
      <c r="U1590" s="35">
        <f t="shared" si="433"/>
        <v>0</v>
      </c>
      <c r="V1590" s="35" t="e">
        <f t="shared" si="434"/>
        <v>#DIV/0!</v>
      </c>
      <c r="W1590" s="35" t="e">
        <f t="shared" si="435"/>
        <v>#DIV/0!</v>
      </c>
      <c r="X1590" s="35">
        <f t="shared" si="436"/>
        <v>0</v>
      </c>
      <c r="Y1590" s="35">
        <f t="shared" si="437"/>
        <v>0</v>
      </c>
      <c r="Z1590" s="35">
        <f t="shared" si="438"/>
        <v>0</v>
      </c>
      <c r="AA1590" s="35">
        <f t="shared" si="439"/>
        <v>0</v>
      </c>
      <c r="AB1590" s="21">
        <f>'Data Entry'!S1590</f>
        <v>0</v>
      </c>
      <c r="AC1590" s="21">
        <f>'Data Entry'!T1590</f>
        <v>0</v>
      </c>
      <c r="AD1590" s="21">
        <f>'Data Entry'!U1590</f>
        <v>0</v>
      </c>
      <c r="AE1590" s="21">
        <f t="shared" si="440"/>
        <v>0</v>
      </c>
      <c r="AF1590" s="13">
        <f>'Data Entry'!V1590</f>
        <v>0</v>
      </c>
      <c r="AG1590" s="13">
        <f t="shared" si="441"/>
        <v>0</v>
      </c>
      <c r="AH1590" s="13">
        <f>'Data Entry'!W1590</f>
        <v>0</v>
      </c>
      <c r="AI1590" s="13">
        <f>'Data Entry'!X1590</f>
        <v>0</v>
      </c>
      <c r="AJ1590" s="13">
        <f>'Data Entry'!Y1590</f>
        <v>0</v>
      </c>
      <c r="AK1590" s="13">
        <f>'Data Entry'!Z1590</f>
        <v>0</v>
      </c>
    </row>
    <row r="1591" spans="1:37">
      <c r="A1591" s="34">
        <f>'Data Entry'!A1591</f>
        <v>0</v>
      </c>
      <c r="B1591" s="34">
        <f>'Data Entry'!B1591</f>
        <v>0</v>
      </c>
      <c r="C1591" s="20">
        <f>IF('Data Entry'!C1591="red",1,IF('Data Entry'!C1591="blue",2,0))</f>
        <v>0</v>
      </c>
      <c r="D1591" s="22">
        <f>'Data Entry'!D1591</f>
        <v>0</v>
      </c>
      <c r="E1591" s="22">
        <f>'Data Entry'!E1591</f>
        <v>0</v>
      </c>
      <c r="F1591" s="22">
        <f>'Data Entry'!F1591</f>
        <v>0</v>
      </c>
      <c r="G1591" s="22">
        <f>'Data Entry'!G1591</f>
        <v>0</v>
      </c>
      <c r="H1591" s="22">
        <f>'Data Entry'!H1591</f>
        <v>0</v>
      </c>
      <c r="I1591" s="22">
        <f t="shared" si="425"/>
        <v>0</v>
      </c>
      <c r="J1591" s="22">
        <f t="shared" si="426"/>
        <v>0</v>
      </c>
      <c r="K1591" s="22">
        <f t="shared" si="427"/>
        <v>0</v>
      </c>
      <c r="L1591" s="22">
        <f t="shared" si="428"/>
        <v>0</v>
      </c>
      <c r="M1591" s="22">
        <f t="shared" si="429"/>
        <v>0</v>
      </c>
      <c r="N1591" s="22">
        <f t="shared" si="430"/>
        <v>0</v>
      </c>
      <c r="O1591" s="22">
        <f t="shared" si="431"/>
        <v>0</v>
      </c>
      <c r="P1591" s="35">
        <f>'Data Entry'!I1591</f>
        <v>0</v>
      </c>
      <c r="Q1591" s="35">
        <f>'Data Entry'!J1591</f>
        <v>0</v>
      </c>
      <c r="R1591" s="35">
        <f>'Data Entry'!K1591</f>
        <v>0</v>
      </c>
      <c r="S1591" s="35">
        <f>'Data Entry'!L1591</f>
        <v>0</v>
      </c>
      <c r="T1591" s="35">
        <f t="shared" si="432"/>
        <v>0</v>
      </c>
      <c r="U1591" s="35">
        <f t="shared" si="433"/>
        <v>0</v>
      </c>
      <c r="V1591" s="35" t="e">
        <f t="shared" si="434"/>
        <v>#DIV/0!</v>
      </c>
      <c r="W1591" s="35" t="e">
        <f t="shared" si="435"/>
        <v>#DIV/0!</v>
      </c>
      <c r="X1591" s="35">
        <f t="shared" si="436"/>
        <v>0</v>
      </c>
      <c r="Y1591" s="35">
        <f t="shared" si="437"/>
        <v>0</v>
      </c>
      <c r="Z1591" s="35">
        <f t="shared" si="438"/>
        <v>0</v>
      </c>
      <c r="AA1591" s="35">
        <f t="shared" si="439"/>
        <v>0</v>
      </c>
      <c r="AB1591" s="21">
        <f>'Data Entry'!S1591</f>
        <v>0</v>
      </c>
      <c r="AC1591" s="21">
        <f>'Data Entry'!T1591</f>
        <v>0</v>
      </c>
      <c r="AD1591" s="21">
        <f>'Data Entry'!U1591</f>
        <v>0</v>
      </c>
      <c r="AE1591" s="21">
        <f t="shared" si="440"/>
        <v>0</v>
      </c>
      <c r="AF1591" s="13">
        <f>'Data Entry'!V1591</f>
        <v>0</v>
      </c>
      <c r="AG1591" s="13">
        <f t="shared" si="441"/>
        <v>0</v>
      </c>
      <c r="AH1591" s="13">
        <f>'Data Entry'!W1591</f>
        <v>0</v>
      </c>
      <c r="AI1591" s="13">
        <f>'Data Entry'!X1591</f>
        <v>0</v>
      </c>
      <c r="AJ1591" s="13">
        <f>'Data Entry'!Y1591</f>
        <v>0</v>
      </c>
      <c r="AK1591" s="13">
        <f>'Data Entry'!Z1591</f>
        <v>0</v>
      </c>
    </row>
    <row r="1592" spans="1:37">
      <c r="A1592" s="34">
        <f>'Data Entry'!A1592</f>
        <v>0</v>
      </c>
      <c r="B1592" s="34">
        <f>'Data Entry'!B1592</f>
        <v>0</v>
      </c>
      <c r="C1592" s="20">
        <f>IF('Data Entry'!C1592="red",1,IF('Data Entry'!C1592="blue",2,0))</f>
        <v>0</v>
      </c>
      <c r="D1592" s="22">
        <f>'Data Entry'!D1592</f>
        <v>0</v>
      </c>
      <c r="E1592" s="22">
        <f>'Data Entry'!E1592</f>
        <v>0</v>
      </c>
      <c r="F1592" s="22">
        <f>'Data Entry'!F1592</f>
        <v>0</v>
      </c>
      <c r="G1592" s="22">
        <f>'Data Entry'!G1592</f>
        <v>0</v>
      </c>
      <c r="H1592" s="22">
        <f>'Data Entry'!H1592</f>
        <v>0</v>
      </c>
      <c r="I1592" s="22">
        <f t="shared" si="425"/>
        <v>0</v>
      </c>
      <c r="J1592" s="22">
        <f t="shared" si="426"/>
        <v>0</v>
      </c>
      <c r="K1592" s="22">
        <f t="shared" si="427"/>
        <v>0</v>
      </c>
      <c r="L1592" s="22">
        <f t="shared" si="428"/>
        <v>0</v>
      </c>
      <c r="M1592" s="22">
        <f t="shared" si="429"/>
        <v>0</v>
      </c>
      <c r="N1592" s="22">
        <f t="shared" si="430"/>
        <v>0</v>
      </c>
      <c r="O1592" s="22">
        <f t="shared" si="431"/>
        <v>0</v>
      </c>
      <c r="P1592" s="35">
        <f>'Data Entry'!I1592</f>
        <v>0</v>
      </c>
      <c r="Q1592" s="35">
        <f>'Data Entry'!J1592</f>
        <v>0</v>
      </c>
      <c r="R1592" s="35">
        <f>'Data Entry'!K1592</f>
        <v>0</v>
      </c>
      <c r="S1592" s="35">
        <f>'Data Entry'!L1592</f>
        <v>0</v>
      </c>
      <c r="T1592" s="35">
        <f t="shared" si="432"/>
        <v>0</v>
      </c>
      <c r="U1592" s="35">
        <f t="shared" si="433"/>
        <v>0</v>
      </c>
      <c r="V1592" s="35" t="e">
        <f t="shared" si="434"/>
        <v>#DIV/0!</v>
      </c>
      <c r="W1592" s="35" t="e">
        <f t="shared" si="435"/>
        <v>#DIV/0!</v>
      </c>
      <c r="X1592" s="35">
        <f t="shared" si="436"/>
        <v>0</v>
      </c>
      <c r="Y1592" s="35">
        <f t="shared" si="437"/>
        <v>0</v>
      </c>
      <c r="Z1592" s="35">
        <f t="shared" si="438"/>
        <v>0</v>
      </c>
      <c r="AA1592" s="35">
        <f t="shared" si="439"/>
        <v>0</v>
      </c>
      <c r="AB1592" s="21">
        <f>'Data Entry'!S1592</f>
        <v>0</v>
      </c>
      <c r="AC1592" s="21">
        <f>'Data Entry'!T1592</f>
        <v>0</v>
      </c>
      <c r="AD1592" s="21">
        <f>'Data Entry'!U1592</f>
        <v>0</v>
      </c>
      <c r="AE1592" s="21">
        <f t="shared" si="440"/>
        <v>0</v>
      </c>
      <c r="AF1592" s="13">
        <f>'Data Entry'!V1592</f>
        <v>0</v>
      </c>
      <c r="AG1592" s="13">
        <f t="shared" si="441"/>
        <v>0</v>
      </c>
      <c r="AH1592" s="13">
        <f>'Data Entry'!W1592</f>
        <v>0</v>
      </c>
      <c r="AI1592" s="13">
        <f>'Data Entry'!X1592</f>
        <v>0</v>
      </c>
      <c r="AJ1592" s="13">
        <f>'Data Entry'!Y1592</f>
        <v>0</v>
      </c>
      <c r="AK1592" s="13">
        <f>'Data Entry'!Z1592</f>
        <v>0</v>
      </c>
    </row>
    <row r="1593" spans="1:37">
      <c r="A1593" s="34">
        <f>'Data Entry'!A1593</f>
        <v>0</v>
      </c>
      <c r="B1593" s="34">
        <f>'Data Entry'!B1593</f>
        <v>0</v>
      </c>
      <c r="C1593" s="20">
        <f>IF('Data Entry'!C1593="red",1,IF('Data Entry'!C1593="blue",2,0))</f>
        <v>0</v>
      </c>
      <c r="D1593" s="22">
        <f>'Data Entry'!D1593</f>
        <v>0</v>
      </c>
      <c r="E1593" s="22">
        <f>'Data Entry'!E1593</f>
        <v>0</v>
      </c>
      <c r="F1593" s="22">
        <f>'Data Entry'!F1593</f>
        <v>0</v>
      </c>
      <c r="G1593" s="22">
        <f>'Data Entry'!G1593</f>
        <v>0</v>
      </c>
      <c r="H1593" s="22">
        <f>'Data Entry'!H1593</f>
        <v>0</v>
      </c>
      <c r="I1593" s="22">
        <f t="shared" si="425"/>
        <v>0</v>
      </c>
      <c r="J1593" s="22">
        <f t="shared" si="426"/>
        <v>0</v>
      </c>
      <c r="K1593" s="22">
        <f t="shared" si="427"/>
        <v>0</v>
      </c>
      <c r="L1593" s="22">
        <f t="shared" si="428"/>
        <v>0</v>
      </c>
      <c r="M1593" s="22">
        <f t="shared" si="429"/>
        <v>0</v>
      </c>
      <c r="N1593" s="22">
        <f t="shared" si="430"/>
        <v>0</v>
      </c>
      <c r="O1593" s="22">
        <f t="shared" si="431"/>
        <v>0</v>
      </c>
      <c r="P1593" s="35">
        <f>'Data Entry'!I1593</f>
        <v>0</v>
      </c>
      <c r="Q1593" s="35">
        <f>'Data Entry'!J1593</f>
        <v>0</v>
      </c>
      <c r="R1593" s="35">
        <f>'Data Entry'!K1593</f>
        <v>0</v>
      </c>
      <c r="S1593" s="35">
        <f>'Data Entry'!L1593</f>
        <v>0</v>
      </c>
      <c r="T1593" s="35">
        <f t="shared" si="432"/>
        <v>0</v>
      </c>
      <c r="U1593" s="35">
        <f t="shared" si="433"/>
        <v>0</v>
      </c>
      <c r="V1593" s="35" t="e">
        <f t="shared" si="434"/>
        <v>#DIV/0!</v>
      </c>
      <c r="W1593" s="35" t="e">
        <f t="shared" si="435"/>
        <v>#DIV/0!</v>
      </c>
      <c r="X1593" s="35">
        <f t="shared" si="436"/>
        <v>0</v>
      </c>
      <c r="Y1593" s="35">
        <f t="shared" si="437"/>
        <v>0</v>
      </c>
      <c r="Z1593" s="35">
        <f t="shared" si="438"/>
        <v>0</v>
      </c>
      <c r="AA1593" s="35">
        <f t="shared" si="439"/>
        <v>0</v>
      </c>
      <c r="AB1593" s="21">
        <f>'Data Entry'!S1593</f>
        <v>0</v>
      </c>
      <c r="AC1593" s="21">
        <f>'Data Entry'!T1593</f>
        <v>0</v>
      </c>
      <c r="AD1593" s="21">
        <f>'Data Entry'!U1593</f>
        <v>0</v>
      </c>
      <c r="AE1593" s="21">
        <f t="shared" si="440"/>
        <v>0</v>
      </c>
      <c r="AF1593" s="13">
        <f>'Data Entry'!V1593</f>
        <v>0</v>
      </c>
      <c r="AG1593" s="13">
        <f t="shared" si="441"/>
        <v>0</v>
      </c>
      <c r="AH1593" s="13">
        <f>'Data Entry'!W1593</f>
        <v>0</v>
      </c>
      <c r="AI1593" s="13">
        <f>'Data Entry'!X1593</f>
        <v>0</v>
      </c>
      <c r="AJ1593" s="13">
        <f>'Data Entry'!Y1593</f>
        <v>0</v>
      </c>
      <c r="AK1593" s="13">
        <f>'Data Entry'!Z1593</f>
        <v>0</v>
      </c>
    </row>
    <row r="1594" spans="1:37">
      <c r="A1594" s="34">
        <f>'Data Entry'!A1594</f>
        <v>0</v>
      </c>
      <c r="B1594" s="34">
        <f>'Data Entry'!B1594</f>
        <v>0</v>
      </c>
      <c r="C1594" s="20">
        <f>IF('Data Entry'!C1594="red",1,IF('Data Entry'!C1594="blue",2,0))</f>
        <v>0</v>
      </c>
      <c r="D1594" s="22">
        <f>'Data Entry'!D1594</f>
        <v>0</v>
      </c>
      <c r="E1594" s="22">
        <f>'Data Entry'!E1594</f>
        <v>0</v>
      </c>
      <c r="F1594" s="22">
        <f>'Data Entry'!F1594</f>
        <v>0</v>
      </c>
      <c r="G1594" s="22">
        <f>'Data Entry'!G1594</f>
        <v>0</v>
      </c>
      <c r="H1594" s="22">
        <f>'Data Entry'!H1594</f>
        <v>0</v>
      </c>
      <c r="I1594" s="22">
        <f t="shared" si="425"/>
        <v>0</v>
      </c>
      <c r="J1594" s="22">
        <f t="shared" si="426"/>
        <v>0</v>
      </c>
      <c r="K1594" s="22">
        <f t="shared" si="427"/>
        <v>0</v>
      </c>
      <c r="L1594" s="22">
        <f t="shared" si="428"/>
        <v>0</v>
      </c>
      <c r="M1594" s="22">
        <f t="shared" si="429"/>
        <v>0</v>
      </c>
      <c r="N1594" s="22">
        <f t="shared" si="430"/>
        <v>0</v>
      </c>
      <c r="O1594" s="22">
        <f t="shared" si="431"/>
        <v>0</v>
      </c>
      <c r="P1594" s="35">
        <f>'Data Entry'!I1594</f>
        <v>0</v>
      </c>
      <c r="Q1594" s="35">
        <f>'Data Entry'!J1594</f>
        <v>0</v>
      </c>
      <c r="R1594" s="35">
        <f>'Data Entry'!K1594</f>
        <v>0</v>
      </c>
      <c r="S1594" s="35">
        <f>'Data Entry'!L1594</f>
        <v>0</v>
      </c>
      <c r="T1594" s="35">
        <f t="shared" si="432"/>
        <v>0</v>
      </c>
      <c r="U1594" s="35">
        <f t="shared" si="433"/>
        <v>0</v>
      </c>
      <c r="V1594" s="35" t="e">
        <f t="shared" si="434"/>
        <v>#DIV/0!</v>
      </c>
      <c r="W1594" s="35" t="e">
        <f t="shared" si="435"/>
        <v>#DIV/0!</v>
      </c>
      <c r="X1594" s="35">
        <f t="shared" si="436"/>
        <v>0</v>
      </c>
      <c r="Y1594" s="35">
        <f t="shared" si="437"/>
        <v>0</v>
      </c>
      <c r="Z1594" s="35">
        <f t="shared" si="438"/>
        <v>0</v>
      </c>
      <c r="AA1594" s="35">
        <f t="shared" si="439"/>
        <v>0</v>
      </c>
      <c r="AB1594" s="21">
        <f>'Data Entry'!S1594</f>
        <v>0</v>
      </c>
      <c r="AC1594" s="21">
        <f>'Data Entry'!T1594</f>
        <v>0</v>
      </c>
      <c r="AD1594" s="21">
        <f>'Data Entry'!U1594</f>
        <v>0</v>
      </c>
      <c r="AE1594" s="21">
        <f t="shared" si="440"/>
        <v>0</v>
      </c>
      <c r="AF1594" s="13">
        <f>'Data Entry'!V1594</f>
        <v>0</v>
      </c>
      <c r="AG1594" s="13">
        <f t="shared" si="441"/>
        <v>0</v>
      </c>
      <c r="AH1594" s="13">
        <f>'Data Entry'!W1594</f>
        <v>0</v>
      </c>
      <c r="AI1594" s="13">
        <f>'Data Entry'!X1594</f>
        <v>0</v>
      </c>
      <c r="AJ1594" s="13">
        <f>'Data Entry'!Y1594</f>
        <v>0</v>
      </c>
      <c r="AK1594" s="13">
        <f>'Data Entry'!Z1594</f>
        <v>0</v>
      </c>
    </row>
    <row r="1595" spans="1:37">
      <c r="A1595" s="34">
        <f>'Data Entry'!A1595</f>
        <v>0</v>
      </c>
      <c r="B1595" s="34">
        <f>'Data Entry'!B1595</f>
        <v>0</v>
      </c>
      <c r="C1595" s="20">
        <f>IF('Data Entry'!C1595="red",1,IF('Data Entry'!C1595="blue",2,0))</f>
        <v>0</v>
      </c>
      <c r="D1595" s="22">
        <f>'Data Entry'!D1595</f>
        <v>0</v>
      </c>
      <c r="E1595" s="22">
        <f>'Data Entry'!E1595</f>
        <v>0</v>
      </c>
      <c r="F1595" s="22">
        <f>'Data Entry'!F1595</f>
        <v>0</v>
      </c>
      <c r="G1595" s="22">
        <f>'Data Entry'!G1595</f>
        <v>0</v>
      </c>
      <c r="H1595" s="22">
        <f>'Data Entry'!H1595</f>
        <v>0</v>
      </c>
      <c r="I1595" s="22">
        <f t="shared" si="425"/>
        <v>0</v>
      </c>
      <c r="J1595" s="22">
        <f t="shared" si="426"/>
        <v>0</v>
      </c>
      <c r="K1595" s="22">
        <f t="shared" si="427"/>
        <v>0</v>
      </c>
      <c r="L1595" s="22">
        <f t="shared" si="428"/>
        <v>0</v>
      </c>
      <c r="M1595" s="22">
        <f t="shared" si="429"/>
        <v>0</v>
      </c>
      <c r="N1595" s="22">
        <f t="shared" si="430"/>
        <v>0</v>
      </c>
      <c r="O1595" s="22">
        <f t="shared" si="431"/>
        <v>0</v>
      </c>
      <c r="P1595" s="35">
        <f>'Data Entry'!I1595</f>
        <v>0</v>
      </c>
      <c r="Q1595" s="35">
        <f>'Data Entry'!J1595</f>
        <v>0</v>
      </c>
      <c r="R1595" s="35">
        <f>'Data Entry'!K1595</f>
        <v>0</v>
      </c>
      <c r="S1595" s="35">
        <f>'Data Entry'!L1595</f>
        <v>0</v>
      </c>
      <c r="T1595" s="35">
        <f t="shared" si="432"/>
        <v>0</v>
      </c>
      <c r="U1595" s="35">
        <f t="shared" si="433"/>
        <v>0</v>
      </c>
      <c r="V1595" s="35" t="e">
        <f t="shared" si="434"/>
        <v>#DIV/0!</v>
      </c>
      <c r="W1595" s="35" t="e">
        <f t="shared" si="435"/>
        <v>#DIV/0!</v>
      </c>
      <c r="X1595" s="35">
        <f t="shared" si="436"/>
        <v>0</v>
      </c>
      <c r="Y1595" s="35">
        <f t="shared" si="437"/>
        <v>0</v>
      </c>
      <c r="Z1595" s="35">
        <f t="shared" si="438"/>
        <v>0</v>
      </c>
      <c r="AA1595" s="35">
        <f t="shared" si="439"/>
        <v>0</v>
      </c>
      <c r="AB1595" s="21">
        <f>'Data Entry'!S1595</f>
        <v>0</v>
      </c>
      <c r="AC1595" s="21">
        <f>'Data Entry'!T1595</f>
        <v>0</v>
      </c>
      <c r="AD1595" s="21">
        <f>'Data Entry'!U1595</f>
        <v>0</v>
      </c>
      <c r="AE1595" s="21">
        <f t="shared" si="440"/>
        <v>0</v>
      </c>
      <c r="AF1595" s="13">
        <f>'Data Entry'!V1595</f>
        <v>0</v>
      </c>
      <c r="AG1595" s="13">
        <f t="shared" si="441"/>
        <v>0</v>
      </c>
      <c r="AH1595" s="13">
        <f>'Data Entry'!W1595</f>
        <v>0</v>
      </c>
      <c r="AI1595" s="13">
        <f>'Data Entry'!X1595</f>
        <v>0</v>
      </c>
      <c r="AJ1595" s="13">
        <f>'Data Entry'!Y1595</f>
        <v>0</v>
      </c>
      <c r="AK1595" s="13">
        <f>'Data Entry'!Z1595</f>
        <v>0</v>
      </c>
    </row>
    <row r="1596" spans="1:37">
      <c r="A1596" s="34">
        <f>'Data Entry'!A1596</f>
        <v>0</v>
      </c>
      <c r="B1596" s="34">
        <f>'Data Entry'!B1596</f>
        <v>0</v>
      </c>
      <c r="C1596" s="20">
        <f>IF('Data Entry'!C1596="red",1,IF('Data Entry'!C1596="blue",2,0))</f>
        <v>0</v>
      </c>
      <c r="D1596" s="22">
        <f>'Data Entry'!D1596</f>
        <v>0</v>
      </c>
      <c r="E1596" s="22">
        <f>'Data Entry'!E1596</f>
        <v>0</v>
      </c>
      <c r="F1596" s="22">
        <f>'Data Entry'!F1596</f>
        <v>0</v>
      </c>
      <c r="G1596" s="22">
        <f>'Data Entry'!G1596</f>
        <v>0</v>
      </c>
      <c r="H1596" s="22">
        <f>'Data Entry'!H1596</f>
        <v>0</v>
      </c>
      <c r="I1596" s="22">
        <f t="shared" si="425"/>
        <v>0</v>
      </c>
      <c r="J1596" s="22">
        <f t="shared" si="426"/>
        <v>0</v>
      </c>
      <c r="K1596" s="22">
        <f t="shared" si="427"/>
        <v>0</v>
      </c>
      <c r="L1596" s="22">
        <f t="shared" si="428"/>
        <v>0</v>
      </c>
      <c r="M1596" s="22">
        <f t="shared" si="429"/>
        <v>0</v>
      </c>
      <c r="N1596" s="22">
        <f t="shared" si="430"/>
        <v>0</v>
      </c>
      <c r="O1596" s="22">
        <f t="shared" si="431"/>
        <v>0</v>
      </c>
      <c r="P1596" s="35">
        <f>'Data Entry'!I1596</f>
        <v>0</v>
      </c>
      <c r="Q1596" s="35">
        <f>'Data Entry'!J1596</f>
        <v>0</v>
      </c>
      <c r="R1596" s="35">
        <f>'Data Entry'!K1596</f>
        <v>0</v>
      </c>
      <c r="S1596" s="35">
        <f>'Data Entry'!L1596</f>
        <v>0</v>
      </c>
      <c r="T1596" s="35">
        <f t="shared" si="432"/>
        <v>0</v>
      </c>
      <c r="U1596" s="35">
        <f t="shared" si="433"/>
        <v>0</v>
      </c>
      <c r="V1596" s="35" t="e">
        <f t="shared" si="434"/>
        <v>#DIV/0!</v>
      </c>
      <c r="W1596" s="35" t="e">
        <f t="shared" si="435"/>
        <v>#DIV/0!</v>
      </c>
      <c r="X1596" s="35">
        <f t="shared" si="436"/>
        <v>0</v>
      </c>
      <c r="Y1596" s="35">
        <f t="shared" si="437"/>
        <v>0</v>
      </c>
      <c r="Z1596" s="35">
        <f t="shared" si="438"/>
        <v>0</v>
      </c>
      <c r="AA1596" s="35">
        <f t="shared" si="439"/>
        <v>0</v>
      </c>
      <c r="AB1596" s="21">
        <f>'Data Entry'!S1596</f>
        <v>0</v>
      </c>
      <c r="AC1596" s="21">
        <f>'Data Entry'!T1596</f>
        <v>0</v>
      </c>
      <c r="AD1596" s="21">
        <f>'Data Entry'!U1596</f>
        <v>0</v>
      </c>
      <c r="AE1596" s="21">
        <f t="shared" si="440"/>
        <v>0</v>
      </c>
      <c r="AF1596" s="13">
        <f>'Data Entry'!V1596</f>
        <v>0</v>
      </c>
      <c r="AG1596" s="13">
        <f t="shared" si="441"/>
        <v>0</v>
      </c>
      <c r="AH1596" s="13">
        <f>'Data Entry'!W1596</f>
        <v>0</v>
      </c>
      <c r="AI1596" s="13">
        <f>'Data Entry'!X1596</f>
        <v>0</v>
      </c>
      <c r="AJ1596" s="13">
        <f>'Data Entry'!Y1596</f>
        <v>0</v>
      </c>
      <c r="AK1596" s="13">
        <f>'Data Entry'!Z1596</f>
        <v>0</v>
      </c>
    </row>
    <row r="1597" spans="1:37">
      <c r="A1597" s="34">
        <f>'Data Entry'!A1597</f>
        <v>0</v>
      </c>
      <c r="B1597" s="34">
        <f>'Data Entry'!B1597</f>
        <v>0</v>
      </c>
      <c r="C1597" s="20">
        <f>IF('Data Entry'!C1597="red",1,IF('Data Entry'!C1597="blue",2,0))</f>
        <v>0</v>
      </c>
      <c r="D1597" s="22">
        <f>'Data Entry'!D1597</f>
        <v>0</v>
      </c>
      <c r="E1597" s="22">
        <f>'Data Entry'!E1597</f>
        <v>0</v>
      </c>
      <c r="F1597" s="22">
        <f>'Data Entry'!F1597</f>
        <v>0</v>
      </c>
      <c r="G1597" s="22">
        <f>'Data Entry'!G1597</f>
        <v>0</v>
      </c>
      <c r="H1597" s="22">
        <f>'Data Entry'!H1597</f>
        <v>0</v>
      </c>
      <c r="I1597" s="22">
        <f t="shared" si="425"/>
        <v>0</v>
      </c>
      <c r="J1597" s="22">
        <f t="shared" si="426"/>
        <v>0</v>
      </c>
      <c r="K1597" s="22">
        <f t="shared" si="427"/>
        <v>0</v>
      </c>
      <c r="L1597" s="22">
        <f t="shared" si="428"/>
        <v>0</v>
      </c>
      <c r="M1597" s="22">
        <f t="shared" si="429"/>
        <v>0</v>
      </c>
      <c r="N1597" s="22">
        <f t="shared" si="430"/>
        <v>0</v>
      </c>
      <c r="O1597" s="22">
        <f t="shared" si="431"/>
        <v>0</v>
      </c>
      <c r="P1597" s="35">
        <f>'Data Entry'!I1597</f>
        <v>0</v>
      </c>
      <c r="Q1597" s="35">
        <f>'Data Entry'!J1597</f>
        <v>0</v>
      </c>
      <c r="R1597" s="35">
        <f>'Data Entry'!K1597</f>
        <v>0</v>
      </c>
      <c r="S1597" s="35">
        <f>'Data Entry'!L1597</f>
        <v>0</v>
      </c>
      <c r="T1597" s="35">
        <f t="shared" si="432"/>
        <v>0</v>
      </c>
      <c r="U1597" s="35">
        <f t="shared" si="433"/>
        <v>0</v>
      </c>
      <c r="V1597" s="35" t="e">
        <f t="shared" si="434"/>
        <v>#DIV/0!</v>
      </c>
      <c r="W1597" s="35" t="e">
        <f t="shared" si="435"/>
        <v>#DIV/0!</v>
      </c>
      <c r="X1597" s="35">
        <f t="shared" si="436"/>
        <v>0</v>
      </c>
      <c r="Y1597" s="35">
        <f t="shared" si="437"/>
        <v>0</v>
      </c>
      <c r="Z1597" s="35">
        <f t="shared" si="438"/>
        <v>0</v>
      </c>
      <c r="AA1597" s="35">
        <f t="shared" si="439"/>
        <v>0</v>
      </c>
      <c r="AB1597" s="21">
        <f>'Data Entry'!S1597</f>
        <v>0</v>
      </c>
      <c r="AC1597" s="21">
        <f>'Data Entry'!T1597</f>
        <v>0</v>
      </c>
      <c r="AD1597" s="21">
        <f>'Data Entry'!U1597</f>
        <v>0</v>
      </c>
      <c r="AE1597" s="21">
        <f t="shared" si="440"/>
        <v>0</v>
      </c>
      <c r="AF1597" s="13">
        <f>'Data Entry'!V1597</f>
        <v>0</v>
      </c>
      <c r="AG1597" s="13">
        <f t="shared" si="441"/>
        <v>0</v>
      </c>
      <c r="AH1597" s="13">
        <f>'Data Entry'!W1597</f>
        <v>0</v>
      </c>
      <c r="AI1597" s="13">
        <f>'Data Entry'!X1597</f>
        <v>0</v>
      </c>
      <c r="AJ1597" s="13">
        <f>'Data Entry'!Y1597</f>
        <v>0</v>
      </c>
      <c r="AK1597" s="13">
        <f>'Data Entry'!Z1597</f>
        <v>0</v>
      </c>
    </row>
    <row r="1598" spans="1:37">
      <c r="A1598" s="34">
        <f>'Data Entry'!A1598</f>
        <v>0</v>
      </c>
      <c r="B1598" s="34">
        <f>'Data Entry'!B1598</f>
        <v>0</v>
      </c>
      <c r="C1598" s="20">
        <f>IF('Data Entry'!C1598="red",1,IF('Data Entry'!C1598="blue",2,0))</f>
        <v>0</v>
      </c>
      <c r="D1598" s="22">
        <f>'Data Entry'!D1598</f>
        <v>0</v>
      </c>
      <c r="E1598" s="22">
        <f>'Data Entry'!E1598</f>
        <v>0</v>
      </c>
      <c r="F1598" s="22">
        <f>'Data Entry'!F1598</f>
        <v>0</v>
      </c>
      <c r="G1598" s="22">
        <f>'Data Entry'!G1598</f>
        <v>0</v>
      </c>
      <c r="H1598" s="22">
        <f>'Data Entry'!H1598</f>
        <v>0</v>
      </c>
      <c r="I1598" s="22">
        <f t="shared" si="425"/>
        <v>0</v>
      </c>
      <c r="J1598" s="22">
        <f t="shared" si="426"/>
        <v>0</v>
      </c>
      <c r="K1598" s="22">
        <f t="shared" si="427"/>
        <v>0</v>
      </c>
      <c r="L1598" s="22">
        <f t="shared" si="428"/>
        <v>0</v>
      </c>
      <c r="M1598" s="22">
        <f t="shared" si="429"/>
        <v>0</v>
      </c>
      <c r="N1598" s="22">
        <f t="shared" si="430"/>
        <v>0</v>
      </c>
      <c r="O1598" s="22">
        <f t="shared" si="431"/>
        <v>0</v>
      </c>
      <c r="P1598" s="35">
        <f>'Data Entry'!I1598</f>
        <v>0</v>
      </c>
      <c r="Q1598" s="35">
        <f>'Data Entry'!J1598</f>
        <v>0</v>
      </c>
      <c r="R1598" s="35">
        <f>'Data Entry'!K1598</f>
        <v>0</v>
      </c>
      <c r="S1598" s="35">
        <f>'Data Entry'!L1598</f>
        <v>0</v>
      </c>
      <c r="T1598" s="35">
        <f t="shared" si="432"/>
        <v>0</v>
      </c>
      <c r="U1598" s="35">
        <f t="shared" si="433"/>
        <v>0</v>
      </c>
      <c r="V1598" s="35" t="e">
        <f t="shared" si="434"/>
        <v>#DIV/0!</v>
      </c>
      <c r="W1598" s="35" t="e">
        <f t="shared" si="435"/>
        <v>#DIV/0!</v>
      </c>
      <c r="X1598" s="35">
        <f t="shared" si="436"/>
        <v>0</v>
      </c>
      <c r="Y1598" s="35">
        <f t="shared" si="437"/>
        <v>0</v>
      </c>
      <c r="Z1598" s="35">
        <f t="shared" si="438"/>
        <v>0</v>
      </c>
      <c r="AA1598" s="35">
        <f t="shared" si="439"/>
        <v>0</v>
      </c>
      <c r="AB1598" s="21">
        <f>'Data Entry'!S1598</f>
        <v>0</v>
      </c>
      <c r="AC1598" s="21">
        <f>'Data Entry'!T1598</f>
        <v>0</v>
      </c>
      <c r="AD1598" s="21">
        <f>'Data Entry'!U1598</f>
        <v>0</v>
      </c>
      <c r="AE1598" s="21">
        <f t="shared" si="440"/>
        <v>0</v>
      </c>
      <c r="AF1598" s="13">
        <f>'Data Entry'!V1598</f>
        <v>0</v>
      </c>
      <c r="AG1598" s="13">
        <f t="shared" si="441"/>
        <v>0</v>
      </c>
      <c r="AH1598" s="13">
        <f>'Data Entry'!W1598</f>
        <v>0</v>
      </c>
      <c r="AI1598" s="13">
        <f>'Data Entry'!X1598</f>
        <v>0</v>
      </c>
      <c r="AJ1598" s="13">
        <f>'Data Entry'!Y1598</f>
        <v>0</v>
      </c>
      <c r="AK1598" s="13">
        <f>'Data Entry'!Z1598</f>
        <v>0</v>
      </c>
    </row>
    <row r="1599" spans="1:37">
      <c r="A1599" s="34">
        <f>'Data Entry'!A1599</f>
        <v>0</v>
      </c>
      <c r="B1599" s="34">
        <f>'Data Entry'!B1599</f>
        <v>0</v>
      </c>
      <c r="C1599" s="20">
        <f>IF('Data Entry'!C1599="red",1,IF('Data Entry'!C1599="blue",2,0))</f>
        <v>0</v>
      </c>
      <c r="D1599" s="22">
        <f>'Data Entry'!D1599</f>
        <v>0</v>
      </c>
      <c r="E1599" s="22">
        <f>'Data Entry'!E1599</f>
        <v>0</v>
      </c>
      <c r="F1599" s="22">
        <f>'Data Entry'!F1599</f>
        <v>0</v>
      </c>
      <c r="G1599" s="22">
        <f>'Data Entry'!G1599</f>
        <v>0</v>
      </c>
      <c r="H1599" s="22">
        <f>'Data Entry'!H1599</f>
        <v>0</v>
      </c>
      <c r="I1599" s="22">
        <f t="shared" si="425"/>
        <v>0</v>
      </c>
      <c r="J1599" s="22">
        <f t="shared" si="426"/>
        <v>0</v>
      </c>
      <c r="K1599" s="22">
        <f t="shared" si="427"/>
        <v>0</v>
      </c>
      <c r="L1599" s="22">
        <f t="shared" si="428"/>
        <v>0</v>
      </c>
      <c r="M1599" s="22">
        <f t="shared" si="429"/>
        <v>0</v>
      </c>
      <c r="N1599" s="22">
        <f t="shared" si="430"/>
        <v>0</v>
      </c>
      <c r="O1599" s="22">
        <f t="shared" si="431"/>
        <v>0</v>
      </c>
      <c r="P1599" s="35">
        <f>'Data Entry'!I1599</f>
        <v>0</v>
      </c>
      <c r="Q1599" s="35">
        <f>'Data Entry'!J1599</f>
        <v>0</v>
      </c>
      <c r="R1599" s="35">
        <f>'Data Entry'!K1599</f>
        <v>0</v>
      </c>
      <c r="S1599" s="35">
        <f>'Data Entry'!L1599</f>
        <v>0</v>
      </c>
      <c r="T1599" s="35">
        <f t="shared" si="432"/>
        <v>0</v>
      </c>
      <c r="U1599" s="35">
        <f t="shared" si="433"/>
        <v>0</v>
      </c>
      <c r="V1599" s="35" t="e">
        <f t="shared" si="434"/>
        <v>#DIV/0!</v>
      </c>
      <c r="W1599" s="35" t="e">
        <f t="shared" si="435"/>
        <v>#DIV/0!</v>
      </c>
      <c r="X1599" s="35">
        <f t="shared" si="436"/>
        <v>0</v>
      </c>
      <c r="Y1599" s="35">
        <f t="shared" si="437"/>
        <v>0</v>
      </c>
      <c r="Z1599" s="35">
        <f t="shared" si="438"/>
        <v>0</v>
      </c>
      <c r="AA1599" s="35">
        <f t="shared" si="439"/>
        <v>0</v>
      </c>
      <c r="AB1599" s="21">
        <f>'Data Entry'!S1599</f>
        <v>0</v>
      </c>
      <c r="AC1599" s="21">
        <f>'Data Entry'!T1599</f>
        <v>0</v>
      </c>
      <c r="AD1599" s="21">
        <f>'Data Entry'!U1599</f>
        <v>0</v>
      </c>
      <c r="AE1599" s="21">
        <f t="shared" si="440"/>
        <v>0</v>
      </c>
      <c r="AF1599" s="13">
        <f>'Data Entry'!V1599</f>
        <v>0</v>
      </c>
      <c r="AG1599" s="13">
        <f t="shared" si="441"/>
        <v>0</v>
      </c>
      <c r="AH1599" s="13">
        <f>'Data Entry'!W1599</f>
        <v>0</v>
      </c>
      <c r="AI1599" s="13">
        <f>'Data Entry'!X1599</f>
        <v>0</v>
      </c>
      <c r="AJ1599" s="13">
        <f>'Data Entry'!Y1599</f>
        <v>0</v>
      </c>
      <c r="AK1599" s="13">
        <f>'Data Entry'!Z1599</f>
        <v>0</v>
      </c>
    </row>
    <row r="1600" spans="1:37">
      <c r="A1600" s="34">
        <f>'Data Entry'!A1600</f>
        <v>0</v>
      </c>
      <c r="B1600" s="34">
        <f>'Data Entry'!B1600</f>
        <v>0</v>
      </c>
      <c r="C1600" s="20">
        <f>IF('Data Entry'!C1600="red",1,IF('Data Entry'!C1600="blue",2,0))</f>
        <v>0</v>
      </c>
      <c r="D1600" s="22">
        <f>'Data Entry'!D1600</f>
        <v>0</v>
      </c>
      <c r="E1600" s="22">
        <f>'Data Entry'!E1600</f>
        <v>0</v>
      </c>
      <c r="F1600" s="22">
        <f>'Data Entry'!F1600</f>
        <v>0</v>
      </c>
      <c r="G1600" s="22">
        <f>'Data Entry'!G1600</f>
        <v>0</v>
      </c>
      <c r="H1600" s="22">
        <f>'Data Entry'!H1600</f>
        <v>0</v>
      </c>
      <c r="I1600" s="22">
        <f t="shared" si="425"/>
        <v>0</v>
      </c>
      <c r="J1600" s="22">
        <f t="shared" si="426"/>
        <v>0</v>
      </c>
      <c r="K1600" s="22">
        <f t="shared" si="427"/>
        <v>0</v>
      </c>
      <c r="L1600" s="22">
        <f t="shared" si="428"/>
        <v>0</v>
      </c>
      <c r="M1600" s="22">
        <f t="shared" si="429"/>
        <v>0</v>
      </c>
      <c r="N1600" s="22">
        <f t="shared" si="430"/>
        <v>0</v>
      </c>
      <c r="O1600" s="22">
        <f t="shared" si="431"/>
        <v>0</v>
      </c>
      <c r="P1600" s="35">
        <f>'Data Entry'!I1600</f>
        <v>0</v>
      </c>
      <c r="Q1600" s="35">
        <f>'Data Entry'!J1600</f>
        <v>0</v>
      </c>
      <c r="R1600" s="35">
        <f>'Data Entry'!K1600</f>
        <v>0</v>
      </c>
      <c r="S1600" s="35">
        <f>'Data Entry'!L1600</f>
        <v>0</v>
      </c>
      <c r="T1600" s="35">
        <f t="shared" si="432"/>
        <v>0</v>
      </c>
      <c r="U1600" s="35">
        <f t="shared" si="433"/>
        <v>0</v>
      </c>
      <c r="V1600" s="35" t="e">
        <f t="shared" si="434"/>
        <v>#DIV/0!</v>
      </c>
      <c r="W1600" s="35" t="e">
        <f t="shared" si="435"/>
        <v>#DIV/0!</v>
      </c>
      <c r="X1600" s="35">
        <f t="shared" si="436"/>
        <v>0</v>
      </c>
      <c r="Y1600" s="35">
        <f t="shared" si="437"/>
        <v>0</v>
      </c>
      <c r="Z1600" s="35">
        <f t="shared" si="438"/>
        <v>0</v>
      </c>
      <c r="AA1600" s="35">
        <f t="shared" si="439"/>
        <v>0</v>
      </c>
      <c r="AB1600" s="21">
        <f>'Data Entry'!S1600</f>
        <v>0</v>
      </c>
      <c r="AC1600" s="21">
        <f>'Data Entry'!T1600</f>
        <v>0</v>
      </c>
      <c r="AD1600" s="21">
        <f>'Data Entry'!U1600</f>
        <v>0</v>
      </c>
      <c r="AE1600" s="21">
        <f t="shared" si="440"/>
        <v>0</v>
      </c>
      <c r="AF1600" s="13">
        <f>'Data Entry'!V1600</f>
        <v>0</v>
      </c>
      <c r="AG1600" s="13">
        <f t="shared" si="441"/>
        <v>0</v>
      </c>
      <c r="AH1600" s="13">
        <f>'Data Entry'!W1600</f>
        <v>0</v>
      </c>
      <c r="AI1600" s="13">
        <f>'Data Entry'!X1600</f>
        <v>0</v>
      </c>
      <c r="AJ1600" s="13">
        <f>'Data Entry'!Y1600</f>
        <v>0</v>
      </c>
      <c r="AK1600" s="13">
        <f>'Data Entry'!Z1600</f>
        <v>0</v>
      </c>
    </row>
    <row r="1601" spans="1:37">
      <c r="A1601" s="34">
        <f>'Data Entry'!A1601</f>
        <v>0</v>
      </c>
      <c r="B1601" s="34">
        <f>'Data Entry'!B1601</f>
        <v>0</v>
      </c>
      <c r="C1601" s="20">
        <f>IF('Data Entry'!C1601="red",1,IF('Data Entry'!C1601="blue",2,0))</f>
        <v>0</v>
      </c>
      <c r="D1601" s="22">
        <f>'Data Entry'!D1601</f>
        <v>0</v>
      </c>
      <c r="E1601" s="22">
        <f>'Data Entry'!E1601</f>
        <v>0</v>
      </c>
      <c r="F1601" s="22">
        <f>'Data Entry'!F1601</f>
        <v>0</v>
      </c>
      <c r="G1601" s="22">
        <f>'Data Entry'!G1601</f>
        <v>0</v>
      </c>
      <c r="H1601" s="22">
        <f>'Data Entry'!H1601</f>
        <v>0</v>
      </c>
      <c r="I1601" s="22">
        <f t="shared" si="425"/>
        <v>0</v>
      </c>
      <c r="J1601" s="22">
        <f t="shared" si="426"/>
        <v>0</v>
      </c>
      <c r="K1601" s="22">
        <f t="shared" si="427"/>
        <v>0</v>
      </c>
      <c r="L1601" s="22">
        <f t="shared" si="428"/>
        <v>0</v>
      </c>
      <c r="M1601" s="22">
        <f t="shared" si="429"/>
        <v>0</v>
      </c>
      <c r="N1601" s="22">
        <f t="shared" si="430"/>
        <v>0</v>
      </c>
      <c r="O1601" s="22">
        <f t="shared" si="431"/>
        <v>0</v>
      </c>
      <c r="P1601" s="35">
        <f>'Data Entry'!I1601</f>
        <v>0</v>
      </c>
      <c r="Q1601" s="35">
        <f>'Data Entry'!J1601</f>
        <v>0</v>
      </c>
      <c r="R1601" s="35">
        <f>'Data Entry'!K1601</f>
        <v>0</v>
      </c>
      <c r="S1601" s="35">
        <f>'Data Entry'!L1601</f>
        <v>0</v>
      </c>
      <c r="T1601" s="35">
        <f t="shared" si="432"/>
        <v>0</v>
      </c>
      <c r="U1601" s="35">
        <f t="shared" si="433"/>
        <v>0</v>
      </c>
      <c r="V1601" s="35" t="e">
        <f t="shared" si="434"/>
        <v>#DIV/0!</v>
      </c>
      <c r="W1601" s="35" t="e">
        <f t="shared" si="435"/>
        <v>#DIV/0!</v>
      </c>
      <c r="X1601" s="35">
        <f t="shared" si="436"/>
        <v>0</v>
      </c>
      <c r="Y1601" s="35">
        <f t="shared" si="437"/>
        <v>0</v>
      </c>
      <c r="Z1601" s="35">
        <f t="shared" si="438"/>
        <v>0</v>
      </c>
      <c r="AA1601" s="35">
        <f t="shared" si="439"/>
        <v>0</v>
      </c>
      <c r="AB1601" s="21">
        <f>'Data Entry'!S1601</f>
        <v>0</v>
      </c>
      <c r="AC1601" s="21">
        <f>'Data Entry'!T1601</f>
        <v>0</v>
      </c>
      <c r="AD1601" s="21">
        <f>'Data Entry'!U1601</f>
        <v>0</v>
      </c>
      <c r="AE1601" s="21">
        <f t="shared" si="440"/>
        <v>0</v>
      </c>
      <c r="AF1601" s="13">
        <f>'Data Entry'!V1601</f>
        <v>0</v>
      </c>
      <c r="AG1601" s="13">
        <f t="shared" si="441"/>
        <v>0</v>
      </c>
      <c r="AH1601" s="13">
        <f>'Data Entry'!W1601</f>
        <v>0</v>
      </c>
      <c r="AI1601" s="13">
        <f>'Data Entry'!X1601</f>
        <v>0</v>
      </c>
      <c r="AJ1601" s="13">
        <f>'Data Entry'!Y1601</f>
        <v>0</v>
      </c>
      <c r="AK1601" s="13">
        <f>'Data Entry'!Z1601</f>
        <v>0</v>
      </c>
    </row>
    <row r="1602" spans="1:37">
      <c r="A1602" s="34">
        <f>'Data Entry'!A1602</f>
        <v>0</v>
      </c>
      <c r="B1602" s="34">
        <f>'Data Entry'!B1602</f>
        <v>0</v>
      </c>
      <c r="C1602" s="20">
        <f>IF('Data Entry'!C1602="red",1,IF('Data Entry'!C1602="blue",2,0))</f>
        <v>0</v>
      </c>
      <c r="D1602" s="22">
        <f>'Data Entry'!D1602</f>
        <v>0</v>
      </c>
      <c r="E1602" s="22">
        <f>'Data Entry'!E1602</f>
        <v>0</v>
      </c>
      <c r="F1602" s="22">
        <f>'Data Entry'!F1602</f>
        <v>0</v>
      </c>
      <c r="G1602" s="22">
        <f>'Data Entry'!G1602</f>
        <v>0</v>
      </c>
      <c r="H1602" s="22">
        <f>'Data Entry'!H1602</f>
        <v>0</v>
      </c>
      <c r="I1602" s="22">
        <f t="shared" si="425"/>
        <v>0</v>
      </c>
      <c r="J1602" s="22">
        <f t="shared" si="426"/>
        <v>0</v>
      </c>
      <c r="K1602" s="22">
        <f t="shared" si="427"/>
        <v>0</v>
      </c>
      <c r="L1602" s="22">
        <f t="shared" si="428"/>
        <v>0</v>
      </c>
      <c r="M1602" s="22">
        <f t="shared" si="429"/>
        <v>0</v>
      </c>
      <c r="N1602" s="22">
        <f t="shared" si="430"/>
        <v>0</v>
      </c>
      <c r="O1602" s="22">
        <f t="shared" si="431"/>
        <v>0</v>
      </c>
      <c r="P1602" s="35">
        <f>'Data Entry'!I1602</f>
        <v>0</v>
      </c>
      <c r="Q1602" s="35">
        <f>'Data Entry'!J1602</f>
        <v>0</v>
      </c>
      <c r="R1602" s="35">
        <f>'Data Entry'!K1602</f>
        <v>0</v>
      </c>
      <c r="S1602" s="35">
        <f>'Data Entry'!L1602</f>
        <v>0</v>
      </c>
      <c r="T1602" s="35">
        <f t="shared" si="432"/>
        <v>0</v>
      </c>
      <c r="U1602" s="35">
        <f t="shared" si="433"/>
        <v>0</v>
      </c>
      <c r="V1602" s="35" t="e">
        <f t="shared" si="434"/>
        <v>#DIV/0!</v>
      </c>
      <c r="W1602" s="35" t="e">
        <f t="shared" si="435"/>
        <v>#DIV/0!</v>
      </c>
      <c r="X1602" s="35">
        <f t="shared" si="436"/>
        <v>0</v>
      </c>
      <c r="Y1602" s="35">
        <f t="shared" si="437"/>
        <v>0</v>
      </c>
      <c r="Z1602" s="35">
        <f t="shared" si="438"/>
        <v>0</v>
      </c>
      <c r="AA1602" s="35">
        <f t="shared" si="439"/>
        <v>0</v>
      </c>
      <c r="AB1602" s="21">
        <f>'Data Entry'!S1602</f>
        <v>0</v>
      </c>
      <c r="AC1602" s="21">
        <f>'Data Entry'!T1602</f>
        <v>0</v>
      </c>
      <c r="AD1602" s="21">
        <f>'Data Entry'!U1602</f>
        <v>0</v>
      </c>
      <c r="AE1602" s="21">
        <f t="shared" si="440"/>
        <v>0</v>
      </c>
      <c r="AF1602" s="13">
        <f>'Data Entry'!V1602</f>
        <v>0</v>
      </c>
      <c r="AG1602" s="13">
        <f t="shared" si="441"/>
        <v>0</v>
      </c>
      <c r="AH1602" s="13">
        <f>'Data Entry'!W1602</f>
        <v>0</v>
      </c>
      <c r="AI1602" s="13">
        <f>'Data Entry'!X1602</f>
        <v>0</v>
      </c>
      <c r="AJ1602" s="13">
        <f>'Data Entry'!Y1602</f>
        <v>0</v>
      </c>
      <c r="AK1602" s="13">
        <f>'Data Entry'!Z1602</f>
        <v>0</v>
      </c>
    </row>
    <row r="1603" spans="1:37">
      <c r="A1603" s="34">
        <f>'Data Entry'!A1603</f>
        <v>0</v>
      </c>
      <c r="B1603" s="34">
        <f>'Data Entry'!B1603</f>
        <v>0</v>
      </c>
      <c r="C1603" s="20">
        <f>IF('Data Entry'!C1603="red",1,IF('Data Entry'!C1603="blue",2,0))</f>
        <v>0</v>
      </c>
      <c r="D1603" s="22">
        <f>'Data Entry'!D1603</f>
        <v>0</v>
      </c>
      <c r="E1603" s="22">
        <f>'Data Entry'!E1603</f>
        <v>0</v>
      </c>
      <c r="F1603" s="22">
        <f>'Data Entry'!F1603</f>
        <v>0</v>
      </c>
      <c r="G1603" s="22">
        <f>'Data Entry'!G1603</f>
        <v>0</v>
      </c>
      <c r="H1603" s="22">
        <f>'Data Entry'!H1603</f>
        <v>0</v>
      </c>
      <c r="I1603" s="22">
        <f t="shared" si="425"/>
        <v>0</v>
      </c>
      <c r="J1603" s="22">
        <f t="shared" si="426"/>
        <v>0</v>
      </c>
      <c r="K1603" s="22">
        <f t="shared" si="427"/>
        <v>0</v>
      </c>
      <c r="L1603" s="22">
        <f t="shared" si="428"/>
        <v>0</v>
      </c>
      <c r="M1603" s="22">
        <f t="shared" si="429"/>
        <v>0</v>
      </c>
      <c r="N1603" s="22">
        <f t="shared" si="430"/>
        <v>0</v>
      </c>
      <c r="O1603" s="22">
        <f t="shared" si="431"/>
        <v>0</v>
      </c>
      <c r="P1603" s="35">
        <f>'Data Entry'!I1603</f>
        <v>0</v>
      </c>
      <c r="Q1603" s="35">
        <f>'Data Entry'!J1603</f>
        <v>0</v>
      </c>
      <c r="R1603" s="35">
        <f>'Data Entry'!K1603</f>
        <v>0</v>
      </c>
      <c r="S1603" s="35">
        <f>'Data Entry'!L1603</f>
        <v>0</v>
      </c>
      <c r="T1603" s="35">
        <f t="shared" si="432"/>
        <v>0</v>
      </c>
      <c r="U1603" s="35">
        <f t="shared" si="433"/>
        <v>0</v>
      </c>
      <c r="V1603" s="35" t="e">
        <f t="shared" si="434"/>
        <v>#DIV/0!</v>
      </c>
      <c r="W1603" s="35" t="e">
        <f t="shared" si="435"/>
        <v>#DIV/0!</v>
      </c>
      <c r="X1603" s="35">
        <f t="shared" si="436"/>
        <v>0</v>
      </c>
      <c r="Y1603" s="35">
        <f t="shared" si="437"/>
        <v>0</v>
      </c>
      <c r="Z1603" s="35">
        <f t="shared" si="438"/>
        <v>0</v>
      </c>
      <c r="AA1603" s="35">
        <f t="shared" si="439"/>
        <v>0</v>
      </c>
      <c r="AB1603" s="21">
        <f>'Data Entry'!S1603</f>
        <v>0</v>
      </c>
      <c r="AC1603" s="21">
        <f>'Data Entry'!T1603</f>
        <v>0</v>
      </c>
      <c r="AD1603" s="21">
        <f>'Data Entry'!U1603</f>
        <v>0</v>
      </c>
      <c r="AE1603" s="21">
        <f t="shared" si="440"/>
        <v>0</v>
      </c>
      <c r="AF1603" s="13">
        <f>'Data Entry'!V1603</f>
        <v>0</v>
      </c>
      <c r="AG1603" s="13">
        <f t="shared" si="441"/>
        <v>0</v>
      </c>
      <c r="AH1603" s="13">
        <f>'Data Entry'!W1603</f>
        <v>0</v>
      </c>
      <c r="AI1603" s="13">
        <f>'Data Entry'!X1603</f>
        <v>0</v>
      </c>
      <c r="AJ1603" s="13">
        <f>'Data Entry'!Y1603</f>
        <v>0</v>
      </c>
      <c r="AK1603" s="13">
        <f>'Data Entry'!Z1603</f>
        <v>0</v>
      </c>
    </row>
    <row r="1604" spans="1:37">
      <c r="A1604" s="34">
        <f>'Data Entry'!A1604</f>
        <v>0</v>
      </c>
      <c r="B1604" s="34">
        <f>'Data Entry'!B1604</f>
        <v>0</v>
      </c>
      <c r="C1604" s="20">
        <f>IF('Data Entry'!C1604="red",1,IF('Data Entry'!C1604="blue",2,0))</f>
        <v>0</v>
      </c>
      <c r="D1604" s="22">
        <f>'Data Entry'!D1604</f>
        <v>0</v>
      </c>
      <c r="E1604" s="22">
        <f>'Data Entry'!E1604</f>
        <v>0</v>
      </c>
      <c r="F1604" s="22">
        <f>'Data Entry'!F1604</f>
        <v>0</v>
      </c>
      <c r="G1604" s="22">
        <f>'Data Entry'!G1604</f>
        <v>0</v>
      </c>
      <c r="H1604" s="22">
        <f>'Data Entry'!H1604</f>
        <v>0</v>
      </c>
      <c r="I1604" s="22">
        <f t="shared" si="425"/>
        <v>0</v>
      </c>
      <c r="J1604" s="22">
        <f t="shared" si="426"/>
        <v>0</v>
      </c>
      <c r="K1604" s="22">
        <f t="shared" si="427"/>
        <v>0</v>
      </c>
      <c r="L1604" s="22">
        <f t="shared" si="428"/>
        <v>0</v>
      </c>
      <c r="M1604" s="22">
        <f t="shared" si="429"/>
        <v>0</v>
      </c>
      <c r="N1604" s="22">
        <f t="shared" si="430"/>
        <v>0</v>
      </c>
      <c r="O1604" s="22">
        <f t="shared" si="431"/>
        <v>0</v>
      </c>
      <c r="P1604" s="35">
        <f>'Data Entry'!I1604</f>
        <v>0</v>
      </c>
      <c r="Q1604" s="35">
        <f>'Data Entry'!J1604</f>
        <v>0</v>
      </c>
      <c r="R1604" s="35">
        <f>'Data Entry'!K1604</f>
        <v>0</v>
      </c>
      <c r="S1604" s="35">
        <f>'Data Entry'!L1604</f>
        <v>0</v>
      </c>
      <c r="T1604" s="35">
        <f t="shared" si="432"/>
        <v>0</v>
      </c>
      <c r="U1604" s="35">
        <f t="shared" si="433"/>
        <v>0</v>
      </c>
      <c r="V1604" s="35" t="e">
        <f t="shared" si="434"/>
        <v>#DIV/0!</v>
      </c>
      <c r="W1604" s="35" t="e">
        <f t="shared" si="435"/>
        <v>#DIV/0!</v>
      </c>
      <c r="X1604" s="35">
        <f t="shared" si="436"/>
        <v>0</v>
      </c>
      <c r="Y1604" s="35">
        <f t="shared" si="437"/>
        <v>0</v>
      </c>
      <c r="Z1604" s="35">
        <f t="shared" si="438"/>
        <v>0</v>
      </c>
      <c r="AA1604" s="35">
        <f t="shared" si="439"/>
        <v>0</v>
      </c>
      <c r="AB1604" s="21">
        <f>'Data Entry'!S1604</f>
        <v>0</v>
      </c>
      <c r="AC1604" s="21">
        <f>'Data Entry'!T1604</f>
        <v>0</v>
      </c>
      <c r="AD1604" s="21">
        <f>'Data Entry'!U1604</f>
        <v>0</v>
      </c>
      <c r="AE1604" s="21">
        <f t="shared" si="440"/>
        <v>0</v>
      </c>
      <c r="AF1604" s="13">
        <f>'Data Entry'!V1604</f>
        <v>0</v>
      </c>
      <c r="AG1604" s="13">
        <f t="shared" si="441"/>
        <v>0</v>
      </c>
      <c r="AH1604" s="13">
        <f>'Data Entry'!W1604</f>
        <v>0</v>
      </c>
      <c r="AI1604" s="13">
        <f>'Data Entry'!X1604</f>
        <v>0</v>
      </c>
      <c r="AJ1604" s="13">
        <f>'Data Entry'!Y1604</f>
        <v>0</v>
      </c>
      <c r="AK1604" s="13">
        <f>'Data Entry'!Z1604</f>
        <v>0</v>
      </c>
    </row>
    <row r="1605" spans="1:37">
      <c r="A1605" s="34">
        <f>'Data Entry'!A1605</f>
        <v>0</v>
      </c>
      <c r="B1605" s="34">
        <f>'Data Entry'!B1605</f>
        <v>0</v>
      </c>
      <c r="C1605" s="20">
        <f>IF('Data Entry'!C1605="red",1,IF('Data Entry'!C1605="blue",2,0))</f>
        <v>0</v>
      </c>
      <c r="D1605" s="22">
        <f>'Data Entry'!D1605</f>
        <v>0</v>
      </c>
      <c r="E1605" s="22">
        <f>'Data Entry'!E1605</f>
        <v>0</v>
      </c>
      <c r="F1605" s="22">
        <f>'Data Entry'!F1605</f>
        <v>0</v>
      </c>
      <c r="G1605" s="22">
        <f>'Data Entry'!G1605</f>
        <v>0</v>
      </c>
      <c r="H1605" s="22">
        <f>'Data Entry'!H1605</f>
        <v>0</v>
      </c>
      <c r="I1605" s="22">
        <f t="shared" si="425"/>
        <v>0</v>
      </c>
      <c r="J1605" s="22">
        <f t="shared" si="426"/>
        <v>0</v>
      </c>
      <c r="K1605" s="22">
        <f t="shared" si="427"/>
        <v>0</v>
      </c>
      <c r="L1605" s="22">
        <f t="shared" si="428"/>
        <v>0</v>
      </c>
      <c r="M1605" s="22">
        <f t="shared" si="429"/>
        <v>0</v>
      </c>
      <c r="N1605" s="22">
        <f t="shared" si="430"/>
        <v>0</v>
      </c>
      <c r="O1605" s="22">
        <f t="shared" si="431"/>
        <v>0</v>
      </c>
      <c r="P1605" s="35">
        <f>'Data Entry'!I1605</f>
        <v>0</v>
      </c>
      <c r="Q1605" s="35">
        <f>'Data Entry'!J1605</f>
        <v>0</v>
      </c>
      <c r="R1605" s="35">
        <f>'Data Entry'!K1605</f>
        <v>0</v>
      </c>
      <c r="S1605" s="35">
        <f>'Data Entry'!L1605</f>
        <v>0</v>
      </c>
      <c r="T1605" s="35">
        <f t="shared" si="432"/>
        <v>0</v>
      </c>
      <c r="U1605" s="35">
        <f t="shared" si="433"/>
        <v>0</v>
      </c>
      <c r="V1605" s="35" t="e">
        <f t="shared" si="434"/>
        <v>#DIV/0!</v>
      </c>
      <c r="W1605" s="35" t="e">
        <f t="shared" si="435"/>
        <v>#DIV/0!</v>
      </c>
      <c r="X1605" s="35">
        <f t="shared" si="436"/>
        <v>0</v>
      </c>
      <c r="Y1605" s="35">
        <f t="shared" si="437"/>
        <v>0</v>
      </c>
      <c r="Z1605" s="35">
        <f t="shared" si="438"/>
        <v>0</v>
      </c>
      <c r="AA1605" s="35">
        <f t="shared" si="439"/>
        <v>0</v>
      </c>
      <c r="AB1605" s="21">
        <f>'Data Entry'!S1605</f>
        <v>0</v>
      </c>
      <c r="AC1605" s="21">
        <f>'Data Entry'!T1605</f>
        <v>0</v>
      </c>
      <c r="AD1605" s="21">
        <f>'Data Entry'!U1605</f>
        <v>0</v>
      </c>
      <c r="AE1605" s="21">
        <f t="shared" si="440"/>
        <v>0</v>
      </c>
      <c r="AF1605" s="13">
        <f>'Data Entry'!V1605</f>
        <v>0</v>
      </c>
      <c r="AG1605" s="13">
        <f t="shared" si="441"/>
        <v>0</v>
      </c>
      <c r="AH1605" s="13">
        <f>'Data Entry'!W1605</f>
        <v>0</v>
      </c>
      <c r="AI1605" s="13">
        <f>'Data Entry'!X1605</f>
        <v>0</v>
      </c>
      <c r="AJ1605" s="13">
        <f>'Data Entry'!Y1605</f>
        <v>0</v>
      </c>
      <c r="AK1605" s="13">
        <f>'Data Entry'!Z1605</f>
        <v>0</v>
      </c>
    </row>
    <row r="1606" spans="1:37">
      <c r="A1606" s="34">
        <f>'Data Entry'!A1606</f>
        <v>0</v>
      </c>
      <c r="B1606" s="34">
        <f>'Data Entry'!B1606</f>
        <v>0</v>
      </c>
      <c r="C1606" s="20">
        <f>IF('Data Entry'!C1606="red",1,IF('Data Entry'!C1606="blue",2,0))</f>
        <v>0</v>
      </c>
      <c r="D1606" s="22">
        <f>'Data Entry'!D1606</f>
        <v>0</v>
      </c>
      <c r="E1606" s="22">
        <f>'Data Entry'!E1606</f>
        <v>0</v>
      </c>
      <c r="F1606" s="22">
        <f>'Data Entry'!F1606</f>
        <v>0</v>
      </c>
      <c r="G1606" s="22">
        <f>'Data Entry'!G1606</f>
        <v>0</v>
      </c>
      <c r="H1606" s="22">
        <f>'Data Entry'!H1606</f>
        <v>0</v>
      </c>
      <c r="I1606" s="22">
        <f t="shared" si="425"/>
        <v>0</v>
      </c>
      <c r="J1606" s="22">
        <f t="shared" si="426"/>
        <v>0</v>
      </c>
      <c r="K1606" s="22">
        <f t="shared" si="427"/>
        <v>0</v>
      </c>
      <c r="L1606" s="22">
        <f t="shared" si="428"/>
        <v>0</v>
      </c>
      <c r="M1606" s="22">
        <f t="shared" si="429"/>
        <v>0</v>
      </c>
      <c r="N1606" s="22">
        <f t="shared" si="430"/>
        <v>0</v>
      </c>
      <c r="O1606" s="22">
        <f t="shared" si="431"/>
        <v>0</v>
      </c>
      <c r="P1606" s="35">
        <f>'Data Entry'!I1606</f>
        <v>0</v>
      </c>
      <c r="Q1606" s="35">
        <f>'Data Entry'!J1606</f>
        <v>0</v>
      </c>
      <c r="R1606" s="35">
        <f>'Data Entry'!K1606</f>
        <v>0</v>
      </c>
      <c r="S1606" s="35">
        <f>'Data Entry'!L1606</f>
        <v>0</v>
      </c>
      <c r="T1606" s="35">
        <f t="shared" si="432"/>
        <v>0</v>
      </c>
      <c r="U1606" s="35">
        <f t="shared" si="433"/>
        <v>0</v>
      </c>
      <c r="V1606" s="35" t="e">
        <f t="shared" si="434"/>
        <v>#DIV/0!</v>
      </c>
      <c r="W1606" s="35" t="e">
        <f t="shared" si="435"/>
        <v>#DIV/0!</v>
      </c>
      <c r="X1606" s="35">
        <f t="shared" si="436"/>
        <v>0</v>
      </c>
      <c r="Y1606" s="35">
        <f t="shared" si="437"/>
        <v>0</v>
      </c>
      <c r="Z1606" s="35">
        <f t="shared" si="438"/>
        <v>0</v>
      </c>
      <c r="AA1606" s="35">
        <f t="shared" si="439"/>
        <v>0</v>
      </c>
      <c r="AB1606" s="21">
        <f>'Data Entry'!S1606</f>
        <v>0</v>
      </c>
      <c r="AC1606" s="21">
        <f>'Data Entry'!T1606</f>
        <v>0</v>
      </c>
      <c r="AD1606" s="21">
        <f>'Data Entry'!U1606</f>
        <v>0</v>
      </c>
      <c r="AE1606" s="21">
        <f t="shared" si="440"/>
        <v>0</v>
      </c>
      <c r="AF1606" s="13">
        <f>'Data Entry'!V1606</f>
        <v>0</v>
      </c>
      <c r="AG1606" s="13">
        <f t="shared" si="441"/>
        <v>0</v>
      </c>
      <c r="AH1606" s="13">
        <f>'Data Entry'!W1606</f>
        <v>0</v>
      </c>
      <c r="AI1606" s="13">
        <f>'Data Entry'!X1606</f>
        <v>0</v>
      </c>
      <c r="AJ1606" s="13">
        <f>'Data Entry'!Y1606</f>
        <v>0</v>
      </c>
      <c r="AK1606" s="13">
        <f>'Data Entry'!Z1606</f>
        <v>0</v>
      </c>
    </row>
    <row r="1607" spans="1:37">
      <c r="A1607" s="34">
        <f>'Data Entry'!A1607</f>
        <v>0</v>
      </c>
      <c r="B1607" s="34">
        <f>'Data Entry'!B1607</f>
        <v>0</v>
      </c>
      <c r="C1607" s="20">
        <f>IF('Data Entry'!C1607="red",1,IF('Data Entry'!C1607="blue",2,0))</f>
        <v>0</v>
      </c>
      <c r="D1607" s="22">
        <f>'Data Entry'!D1607</f>
        <v>0</v>
      </c>
      <c r="E1607" s="22">
        <f>'Data Entry'!E1607</f>
        <v>0</v>
      </c>
      <c r="F1607" s="22">
        <f>'Data Entry'!F1607</f>
        <v>0</v>
      </c>
      <c r="G1607" s="22">
        <f>'Data Entry'!G1607</f>
        <v>0</v>
      </c>
      <c r="H1607" s="22">
        <f>'Data Entry'!H1607</f>
        <v>0</v>
      </c>
      <c r="I1607" s="22">
        <f t="shared" si="425"/>
        <v>0</v>
      </c>
      <c r="J1607" s="22">
        <f t="shared" si="426"/>
        <v>0</v>
      </c>
      <c r="K1607" s="22">
        <f t="shared" si="427"/>
        <v>0</v>
      </c>
      <c r="L1607" s="22">
        <f t="shared" si="428"/>
        <v>0</v>
      </c>
      <c r="M1607" s="22">
        <f t="shared" si="429"/>
        <v>0</v>
      </c>
      <c r="N1607" s="22">
        <f t="shared" si="430"/>
        <v>0</v>
      </c>
      <c r="O1607" s="22">
        <f t="shared" si="431"/>
        <v>0</v>
      </c>
      <c r="P1607" s="35">
        <f>'Data Entry'!I1607</f>
        <v>0</v>
      </c>
      <c r="Q1607" s="35">
        <f>'Data Entry'!J1607</f>
        <v>0</v>
      </c>
      <c r="R1607" s="35">
        <f>'Data Entry'!K1607</f>
        <v>0</v>
      </c>
      <c r="S1607" s="35">
        <f>'Data Entry'!L1607</f>
        <v>0</v>
      </c>
      <c r="T1607" s="35">
        <f t="shared" si="432"/>
        <v>0</v>
      </c>
      <c r="U1607" s="35">
        <f t="shared" si="433"/>
        <v>0</v>
      </c>
      <c r="V1607" s="35" t="e">
        <f t="shared" si="434"/>
        <v>#DIV/0!</v>
      </c>
      <c r="W1607" s="35" t="e">
        <f t="shared" si="435"/>
        <v>#DIV/0!</v>
      </c>
      <c r="X1607" s="35">
        <f t="shared" si="436"/>
        <v>0</v>
      </c>
      <c r="Y1607" s="35">
        <f t="shared" si="437"/>
        <v>0</v>
      </c>
      <c r="Z1607" s="35">
        <f t="shared" si="438"/>
        <v>0</v>
      </c>
      <c r="AA1607" s="35">
        <f t="shared" si="439"/>
        <v>0</v>
      </c>
      <c r="AB1607" s="21">
        <f>'Data Entry'!S1607</f>
        <v>0</v>
      </c>
      <c r="AC1607" s="21">
        <f>'Data Entry'!T1607</f>
        <v>0</v>
      </c>
      <c r="AD1607" s="21">
        <f>'Data Entry'!U1607</f>
        <v>0</v>
      </c>
      <c r="AE1607" s="21">
        <f t="shared" si="440"/>
        <v>0</v>
      </c>
      <c r="AF1607" s="13">
        <f>'Data Entry'!V1607</f>
        <v>0</v>
      </c>
      <c r="AG1607" s="13">
        <f t="shared" si="441"/>
        <v>0</v>
      </c>
      <c r="AH1607" s="13">
        <f>'Data Entry'!W1607</f>
        <v>0</v>
      </c>
      <c r="AI1607" s="13">
        <f>'Data Entry'!X1607</f>
        <v>0</v>
      </c>
      <c r="AJ1607" s="13">
        <f>'Data Entry'!Y1607</f>
        <v>0</v>
      </c>
      <c r="AK1607" s="13">
        <f>'Data Entry'!Z1607</f>
        <v>0</v>
      </c>
    </row>
    <row r="1608" spans="1:37">
      <c r="A1608" s="34">
        <f>'Data Entry'!A1608</f>
        <v>0</v>
      </c>
      <c r="B1608" s="34">
        <f>'Data Entry'!B1608</f>
        <v>0</v>
      </c>
      <c r="C1608" s="20">
        <f>IF('Data Entry'!C1608="red",1,IF('Data Entry'!C1608="blue",2,0))</f>
        <v>0</v>
      </c>
      <c r="D1608" s="22">
        <f>'Data Entry'!D1608</f>
        <v>0</v>
      </c>
      <c r="E1608" s="22">
        <f>'Data Entry'!E1608</f>
        <v>0</v>
      </c>
      <c r="F1608" s="22">
        <f>'Data Entry'!F1608</f>
        <v>0</v>
      </c>
      <c r="G1608" s="22">
        <f>'Data Entry'!G1608</f>
        <v>0</v>
      </c>
      <c r="H1608" s="22">
        <f>'Data Entry'!H1608</f>
        <v>0</v>
      </c>
      <c r="I1608" s="22">
        <f t="shared" si="425"/>
        <v>0</v>
      </c>
      <c r="J1608" s="22">
        <f t="shared" si="426"/>
        <v>0</v>
      </c>
      <c r="K1608" s="22">
        <f t="shared" si="427"/>
        <v>0</v>
      </c>
      <c r="L1608" s="22">
        <f t="shared" si="428"/>
        <v>0</v>
      </c>
      <c r="M1608" s="22">
        <f t="shared" si="429"/>
        <v>0</v>
      </c>
      <c r="N1608" s="22">
        <f t="shared" si="430"/>
        <v>0</v>
      </c>
      <c r="O1608" s="22">
        <f t="shared" si="431"/>
        <v>0</v>
      </c>
      <c r="P1608" s="35">
        <f>'Data Entry'!I1608</f>
        <v>0</v>
      </c>
      <c r="Q1608" s="35">
        <f>'Data Entry'!J1608</f>
        <v>0</v>
      </c>
      <c r="R1608" s="35">
        <f>'Data Entry'!K1608</f>
        <v>0</v>
      </c>
      <c r="S1608" s="35">
        <f>'Data Entry'!L1608</f>
        <v>0</v>
      </c>
      <c r="T1608" s="35">
        <f t="shared" si="432"/>
        <v>0</v>
      </c>
      <c r="U1608" s="35">
        <f t="shared" si="433"/>
        <v>0</v>
      </c>
      <c r="V1608" s="35" t="e">
        <f t="shared" si="434"/>
        <v>#DIV/0!</v>
      </c>
      <c r="W1608" s="35" t="e">
        <f t="shared" si="435"/>
        <v>#DIV/0!</v>
      </c>
      <c r="X1608" s="35">
        <f t="shared" si="436"/>
        <v>0</v>
      </c>
      <c r="Y1608" s="35">
        <f t="shared" si="437"/>
        <v>0</v>
      </c>
      <c r="Z1608" s="35">
        <f t="shared" si="438"/>
        <v>0</v>
      </c>
      <c r="AA1608" s="35">
        <f t="shared" si="439"/>
        <v>0</v>
      </c>
      <c r="AB1608" s="21">
        <f>'Data Entry'!S1608</f>
        <v>0</v>
      </c>
      <c r="AC1608" s="21">
        <f>'Data Entry'!T1608</f>
        <v>0</v>
      </c>
      <c r="AD1608" s="21">
        <f>'Data Entry'!U1608</f>
        <v>0</v>
      </c>
      <c r="AE1608" s="21">
        <f t="shared" si="440"/>
        <v>0</v>
      </c>
      <c r="AF1608" s="13">
        <f>'Data Entry'!V1608</f>
        <v>0</v>
      </c>
      <c r="AG1608" s="13">
        <f t="shared" si="441"/>
        <v>0</v>
      </c>
      <c r="AH1608" s="13">
        <f>'Data Entry'!W1608</f>
        <v>0</v>
      </c>
      <c r="AI1608" s="13">
        <f>'Data Entry'!X1608</f>
        <v>0</v>
      </c>
      <c r="AJ1608" s="13">
        <f>'Data Entry'!Y1608</f>
        <v>0</v>
      </c>
      <c r="AK1608" s="13">
        <f>'Data Entry'!Z1608</f>
        <v>0</v>
      </c>
    </row>
    <row r="1609" spans="1:37">
      <c r="A1609" s="34">
        <f>'Data Entry'!A1609</f>
        <v>0</v>
      </c>
      <c r="B1609" s="34">
        <f>'Data Entry'!B1609</f>
        <v>0</v>
      </c>
      <c r="C1609" s="20">
        <f>IF('Data Entry'!C1609="red",1,IF('Data Entry'!C1609="blue",2,0))</f>
        <v>0</v>
      </c>
      <c r="D1609" s="22">
        <f>'Data Entry'!D1609</f>
        <v>0</v>
      </c>
      <c r="E1609" s="22">
        <f>'Data Entry'!E1609</f>
        <v>0</v>
      </c>
      <c r="F1609" s="22">
        <f>'Data Entry'!F1609</f>
        <v>0</v>
      </c>
      <c r="G1609" s="22">
        <f>'Data Entry'!G1609</f>
        <v>0</v>
      </c>
      <c r="H1609" s="22">
        <f>'Data Entry'!H1609</f>
        <v>0</v>
      </c>
      <c r="I1609" s="22">
        <f t="shared" si="425"/>
        <v>0</v>
      </c>
      <c r="J1609" s="22">
        <f t="shared" si="426"/>
        <v>0</v>
      </c>
      <c r="K1609" s="22">
        <f t="shared" si="427"/>
        <v>0</v>
      </c>
      <c r="L1609" s="22">
        <f t="shared" si="428"/>
        <v>0</v>
      </c>
      <c r="M1609" s="22">
        <f t="shared" si="429"/>
        <v>0</v>
      </c>
      <c r="N1609" s="22">
        <f t="shared" si="430"/>
        <v>0</v>
      </c>
      <c r="O1609" s="22">
        <f t="shared" si="431"/>
        <v>0</v>
      </c>
      <c r="P1609" s="35">
        <f>'Data Entry'!I1609</f>
        <v>0</v>
      </c>
      <c r="Q1609" s="35">
        <f>'Data Entry'!J1609</f>
        <v>0</v>
      </c>
      <c r="R1609" s="35">
        <f>'Data Entry'!K1609</f>
        <v>0</v>
      </c>
      <c r="S1609" s="35">
        <f>'Data Entry'!L1609</f>
        <v>0</v>
      </c>
      <c r="T1609" s="35">
        <f t="shared" si="432"/>
        <v>0</v>
      </c>
      <c r="U1609" s="35">
        <f t="shared" si="433"/>
        <v>0</v>
      </c>
      <c r="V1609" s="35" t="e">
        <f t="shared" si="434"/>
        <v>#DIV/0!</v>
      </c>
      <c r="W1609" s="35" t="e">
        <f t="shared" si="435"/>
        <v>#DIV/0!</v>
      </c>
      <c r="X1609" s="35">
        <f t="shared" si="436"/>
        <v>0</v>
      </c>
      <c r="Y1609" s="35">
        <f t="shared" si="437"/>
        <v>0</v>
      </c>
      <c r="Z1609" s="35">
        <f t="shared" si="438"/>
        <v>0</v>
      </c>
      <c r="AA1609" s="35">
        <f t="shared" si="439"/>
        <v>0</v>
      </c>
      <c r="AB1609" s="21">
        <f>'Data Entry'!S1609</f>
        <v>0</v>
      </c>
      <c r="AC1609" s="21">
        <f>'Data Entry'!T1609</f>
        <v>0</v>
      </c>
      <c r="AD1609" s="21">
        <f>'Data Entry'!U1609</f>
        <v>0</v>
      </c>
      <c r="AE1609" s="21">
        <f t="shared" si="440"/>
        <v>0</v>
      </c>
      <c r="AF1609" s="13">
        <f>'Data Entry'!V1609</f>
        <v>0</v>
      </c>
      <c r="AG1609" s="13">
        <f t="shared" si="441"/>
        <v>0</v>
      </c>
      <c r="AH1609" s="13">
        <f>'Data Entry'!W1609</f>
        <v>0</v>
      </c>
      <c r="AI1609" s="13">
        <f>'Data Entry'!X1609</f>
        <v>0</v>
      </c>
      <c r="AJ1609" s="13">
        <f>'Data Entry'!Y1609</f>
        <v>0</v>
      </c>
      <c r="AK1609" s="13">
        <f>'Data Entry'!Z1609</f>
        <v>0</v>
      </c>
    </row>
    <row r="1610" spans="1:37">
      <c r="A1610" s="34">
        <f>'Data Entry'!A1610</f>
        <v>0</v>
      </c>
      <c r="B1610" s="34">
        <f>'Data Entry'!B1610</f>
        <v>0</v>
      </c>
      <c r="C1610" s="20">
        <f>IF('Data Entry'!C1610="red",1,IF('Data Entry'!C1610="blue",2,0))</f>
        <v>0</v>
      </c>
      <c r="D1610" s="22">
        <f>'Data Entry'!D1610</f>
        <v>0</v>
      </c>
      <c r="E1610" s="22">
        <f>'Data Entry'!E1610</f>
        <v>0</v>
      </c>
      <c r="F1610" s="22">
        <f>'Data Entry'!F1610</f>
        <v>0</v>
      </c>
      <c r="G1610" s="22">
        <f>'Data Entry'!G1610</f>
        <v>0</v>
      </c>
      <c r="H1610" s="22">
        <f>'Data Entry'!H1610</f>
        <v>0</v>
      </c>
      <c r="I1610" s="22">
        <f t="shared" si="425"/>
        <v>0</v>
      </c>
      <c r="J1610" s="22">
        <f t="shared" si="426"/>
        <v>0</v>
      </c>
      <c r="K1610" s="22">
        <f t="shared" si="427"/>
        <v>0</v>
      </c>
      <c r="L1610" s="22">
        <f t="shared" si="428"/>
        <v>0</v>
      </c>
      <c r="M1610" s="22">
        <f t="shared" si="429"/>
        <v>0</v>
      </c>
      <c r="N1610" s="22">
        <f t="shared" si="430"/>
        <v>0</v>
      </c>
      <c r="O1610" s="22">
        <f t="shared" si="431"/>
        <v>0</v>
      </c>
      <c r="P1610" s="35">
        <f>'Data Entry'!I1610</f>
        <v>0</v>
      </c>
      <c r="Q1610" s="35">
        <f>'Data Entry'!J1610</f>
        <v>0</v>
      </c>
      <c r="R1610" s="35">
        <f>'Data Entry'!K1610</f>
        <v>0</v>
      </c>
      <c r="S1610" s="35">
        <f>'Data Entry'!L1610</f>
        <v>0</v>
      </c>
      <c r="T1610" s="35">
        <f t="shared" si="432"/>
        <v>0</v>
      </c>
      <c r="U1610" s="35">
        <f t="shared" si="433"/>
        <v>0</v>
      </c>
      <c r="V1610" s="35" t="e">
        <f t="shared" si="434"/>
        <v>#DIV/0!</v>
      </c>
      <c r="W1610" s="35" t="e">
        <f t="shared" si="435"/>
        <v>#DIV/0!</v>
      </c>
      <c r="X1610" s="35">
        <f t="shared" si="436"/>
        <v>0</v>
      </c>
      <c r="Y1610" s="35">
        <f t="shared" si="437"/>
        <v>0</v>
      </c>
      <c r="Z1610" s="35">
        <f t="shared" si="438"/>
        <v>0</v>
      </c>
      <c r="AA1610" s="35">
        <f t="shared" si="439"/>
        <v>0</v>
      </c>
      <c r="AB1610" s="21">
        <f>'Data Entry'!S1610</f>
        <v>0</v>
      </c>
      <c r="AC1610" s="21">
        <f>'Data Entry'!T1610</f>
        <v>0</v>
      </c>
      <c r="AD1610" s="21">
        <f>'Data Entry'!U1610</f>
        <v>0</v>
      </c>
      <c r="AE1610" s="21">
        <f t="shared" si="440"/>
        <v>0</v>
      </c>
      <c r="AF1610" s="13">
        <f>'Data Entry'!V1610</f>
        <v>0</v>
      </c>
      <c r="AG1610" s="13">
        <f t="shared" si="441"/>
        <v>0</v>
      </c>
      <c r="AH1610" s="13">
        <f>'Data Entry'!W1610</f>
        <v>0</v>
      </c>
      <c r="AI1610" s="13">
        <f>'Data Entry'!X1610</f>
        <v>0</v>
      </c>
      <c r="AJ1610" s="13">
        <f>'Data Entry'!Y1610</f>
        <v>0</v>
      </c>
      <c r="AK1610" s="13">
        <f>'Data Entry'!Z1610</f>
        <v>0</v>
      </c>
    </row>
    <row r="1611" spans="1:37">
      <c r="A1611" s="34">
        <f>'Data Entry'!A1611</f>
        <v>0</v>
      </c>
      <c r="B1611" s="34">
        <f>'Data Entry'!B1611</f>
        <v>0</v>
      </c>
      <c r="C1611" s="20">
        <f>IF('Data Entry'!C1611="red",1,IF('Data Entry'!C1611="blue",2,0))</f>
        <v>0</v>
      </c>
      <c r="D1611" s="22">
        <f>'Data Entry'!D1611</f>
        <v>0</v>
      </c>
      <c r="E1611" s="22">
        <f>'Data Entry'!E1611</f>
        <v>0</v>
      </c>
      <c r="F1611" s="22">
        <f>'Data Entry'!F1611</f>
        <v>0</v>
      </c>
      <c r="G1611" s="22">
        <f>'Data Entry'!G1611</f>
        <v>0</v>
      </c>
      <c r="H1611" s="22">
        <f>'Data Entry'!H1611</f>
        <v>0</v>
      </c>
      <c r="I1611" s="22">
        <f t="shared" si="425"/>
        <v>0</v>
      </c>
      <c r="J1611" s="22">
        <f t="shared" si="426"/>
        <v>0</v>
      </c>
      <c r="K1611" s="22">
        <f t="shared" si="427"/>
        <v>0</v>
      </c>
      <c r="L1611" s="22">
        <f t="shared" si="428"/>
        <v>0</v>
      </c>
      <c r="M1611" s="22">
        <f t="shared" si="429"/>
        <v>0</v>
      </c>
      <c r="N1611" s="22">
        <f t="shared" si="430"/>
        <v>0</v>
      </c>
      <c r="O1611" s="22">
        <f t="shared" si="431"/>
        <v>0</v>
      </c>
      <c r="P1611" s="35">
        <f>'Data Entry'!I1611</f>
        <v>0</v>
      </c>
      <c r="Q1611" s="35">
        <f>'Data Entry'!J1611</f>
        <v>0</v>
      </c>
      <c r="R1611" s="35">
        <f>'Data Entry'!K1611</f>
        <v>0</v>
      </c>
      <c r="S1611" s="35">
        <f>'Data Entry'!L1611</f>
        <v>0</v>
      </c>
      <c r="T1611" s="35">
        <f t="shared" si="432"/>
        <v>0</v>
      </c>
      <c r="U1611" s="35">
        <f t="shared" si="433"/>
        <v>0</v>
      </c>
      <c r="V1611" s="35" t="e">
        <f t="shared" si="434"/>
        <v>#DIV/0!</v>
      </c>
      <c r="W1611" s="35" t="e">
        <f t="shared" si="435"/>
        <v>#DIV/0!</v>
      </c>
      <c r="X1611" s="35">
        <f t="shared" si="436"/>
        <v>0</v>
      </c>
      <c r="Y1611" s="35">
        <f t="shared" si="437"/>
        <v>0</v>
      </c>
      <c r="Z1611" s="35">
        <f t="shared" si="438"/>
        <v>0</v>
      </c>
      <c r="AA1611" s="35">
        <f t="shared" si="439"/>
        <v>0</v>
      </c>
      <c r="AB1611" s="21">
        <f>'Data Entry'!S1611</f>
        <v>0</v>
      </c>
      <c r="AC1611" s="21">
        <f>'Data Entry'!T1611</f>
        <v>0</v>
      </c>
      <c r="AD1611" s="21">
        <f>'Data Entry'!U1611</f>
        <v>0</v>
      </c>
      <c r="AE1611" s="21">
        <f t="shared" si="440"/>
        <v>0</v>
      </c>
      <c r="AF1611" s="13">
        <f>'Data Entry'!V1611</f>
        <v>0</v>
      </c>
      <c r="AG1611" s="13">
        <f t="shared" si="441"/>
        <v>0</v>
      </c>
      <c r="AH1611" s="13">
        <f>'Data Entry'!W1611</f>
        <v>0</v>
      </c>
      <c r="AI1611" s="13">
        <f>'Data Entry'!X1611</f>
        <v>0</v>
      </c>
      <c r="AJ1611" s="13">
        <f>'Data Entry'!Y1611</f>
        <v>0</v>
      </c>
      <c r="AK1611" s="13">
        <f>'Data Entry'!Z1611</f>
        <v>0</v>
      </c>
    </row>
    <row r="1612" spans="1:37">
      <c r="A1612" s="34">
        <f>'Data Entry'!A1612</f>
        <v>0</v>
      </c>
      <c r="B1612" s="34">
        <f>'Data Entry'!B1612</f>
        <v>0</v>
      </c>
      <c r="C1612" s="20">
        <f>IF('Data Entry'!C1612="red",1,IF('Data Entry'!C1612="blue",2,0))</f>
        <v>0</v>
      </c>
      <c r="D1612" s="22">
        <f>'Data Entry'!D1612</f>
        <v>0</v>
      </c>
      <c r="E1612" s="22">
        <f>'Data Entry'!E1612</f>
        <v>0</v>
      </c>
      <c r="F1612" s="22">
        <f>'Data Entry'!F1612</f>
        <v>0</v>
      </c>
      <c r="G1612" s="22">
        <f>'Data Entry'!G1612</f>
        <v>0</v>
      </c>
      <c r="H1612" s="22">
        <f>'Data Entry'!H1612</f>
        <v>0</v>
      </c>
      <c r="I1612" s="22">
        <f t="shared" si="425"/>
        <v>0</v>
      </c>
      <c r="J1612" s="22">
        <f t="shared" si="426"/>
        <v>0</v>
      </c>
      <c r="K1612" s="22">
        <f t="shared" si="427"/>
        <v>0</v>
      </c>
      <c r="L1612" s="22">
        <f t="shared" si="428"/>
        <v>0</v>
      </c>
      <c r="M1612" s="22">
        <f t="shared" si="429"/>
        <v>0</v>
      </c>
      <c r="N1612" s="22">
        <f t="shared" si="430"/>
        <v>0</v>
      </c>
      <c r="O1612" s="22">
        <f t="shared" si="431"/>
        <v>0</v>
      </c>
      <c r="P1612" s="35">
        <f>'Data Entry'!I1612</f>
        <v>0</v>
      </c>
      <c r="Q1612" s="35">
        <f>'Data Entry'!J1612</f>
        <v>0</v>
      </c>
      <c r="R1612" s="35">
        <f>'Data Entry'!K1612</f>
        <v>0</v>
      </c>
      <c r="S1612" s="35">
        <f>'Data Entry'!L1612</f>
        <v>0</v>
      </c>
      <c r="T1612" s="35">
        <f t="shared" si="432"/>
        <v>0</v>
      </c>
      <c r="U1612" s="35">
        <f t="shared" si="433"/>
        <v>0</v>
      </c>
      <c r="V1612" s="35" t="e">
        <f t="shared" si="434"/>
        <v>#DIV/0!</v>
      </c>
      <c r="W1612" s="35" t="e">
        <f t="shared" si="435"/>
        <v>#DIV/0!</v>
      </c>
      <c r="X1612" s="35">
        <f t="shared" si="436"/>
        <v>0</v>
      </c>
      <c r="Y1612" s="35">
        <f t="shared" si="437"/>
        <v>0</v>
      </c>
      <c r="Z1612" s="35">
        <f t="shared" si="438"/>
        <v>0</v>
      </c>
      <c r="AA1612" s="35">
        <f t="shared" si="439"/>
        <v>0</v>
      </c>
      <c r="AB1612" s="21">
        <f>'Data Entry'!S1612</f>
        <v>0</v>
      </c>
      <c r="AC1612" s="21">
        <f>'Data Entry'!T1612</f>
        <v>0</v>
      </c>
      <c r="AD1612" s="21">
        <f>'Data Entry'!U1612</f>
        <v>0</v>
      </c>
      <c r="AE1612" s="21">
        <f t="shared" si="440"/>
        <v>0</v>
      </c>
      <c r="AF1612" s="13">
        <f>'Data Entry'!V1612</f>
        <v>0</v>
      </c>
      <c r="AG1612" s="13">
        <f t="shared" si="441"/>
        <v>0</v>
      </c>
      <c r="AH1612" s="13">
        <f>'Data Entry'!W1612</f>
        <v>0</v>
      </c>
      <c r="AI1612" s="13">
        <f>'Data Entry'!X1612</f>
        <v>0</v>
      </c>
      <c r="AJ1612" s="13">
        <f>'Data Entry'!Y1612</f>
        <v>0</v>
      </c>
      <c r="AK1612" s="13">
        <f>'Data Entry'!Z1612</f>
        <v>0</v>
      </c>
    </row>
    <row r="1613" spans="1:37">
      <c r="A1613" s="34">
        <f>'Data Entry'!A1613</f>
        <v>0</v>
      </c>
      <c r="B1613" s="34">
        <f>'Data Entry'!B1613</f>
        <v>0</v>
      </c>
      <c r="C1613" s="20">
        <f>IF('Data Entry'!C1613="red",1,IF('Data Entry'!C1613="blue",2,0))</f>
        <v>0</v>
      </c>
      <c r="D1613" s="22">
        <f>'Data Entry'!D1613</f>
        <v>0</v>
      </c>
      <c r="E1613" s="22">
        <f>'Data Entry'!E1613</f>
        <v>0</v>
      </c>
      <c r="F1613" s="22">
        <f>'Data Entry'!F1613</f>
        <v>0</v>
      </c>
      <c r="G1613" s="22">
        <f>'Data Entry'!G1613</f>
        <v>0</v>
      </c>
      <c r="H1613" s="22">
        <f>'Data Entry'!H1613</f>
        <v>0</v>
      </c>
      <c r="I1613" s="22">
        <f t="shared" si="425"/>
        <v>0</v>
      </c>
      <c r="J1613" s="22">
        <f t="shared" si="426"/>
        <v>0</v>
      </c>
      <c r="K1613" s="22">
        <f t="shared" si="427"/>
        <v>0</v>
      </c>
      <c r="L1613" s="22">
        <f t="shared" si="428"/>
        <v>0</v>
      </c>
      <c r="M1613" s="22">
        <f t="shared" si="429"/>
        <v>0</v>
      </c>
      <c r="N1613" s="22">
        <f t="shared" si="430"/>
        <v>0</v>
      </c>
      <c r="O1613" s="22">
        <f t="shared" si="431"/>
        <v>0</v>
      </c>
      <c r="P1613" s="35">
        <f>'Data Entry'!I1613</f>
        <v>0</v>
      </c>
      <c r="Q1613" s="35">
        <f>'Data Entry'!J1613</f>
        <v>0</v>
      </c>
      <c r="R1613" s="35">
        <f>'Data Entry'!K1613</f>
        <v>0</v>
      </c>
      <c r="S1613" s="35">
        <f>'Data Entry'!L1613</f>
        <v>0</v>
      </c>
      <c r="T1613" s="35">
        <f t="shared" si="432"/>
        <v>0</v>
      </c>
      <c r="U1613" s="35">
        <f t="shared" si="433"/>
        <v>0</v>
      </c>
      <c r="V1613" s="35" t="e">
        <f t="shared" si="434"/>
        <v>#DIV/0!</v>
      </c>
      <c r="W1613" s="35" t="e">
        <f t="shared" si="435"/>
        <v>#DIV/0!</v>
      </c>
      <c r="X1613" s="35">
        <f t="shared" si="436"/>
        <v>0</v>
      </c>
      <c r="Y1613" s="35">
        <f t="shared" si="437"/>
        <v>0</v>
      </c>
      <c r="Z1613" s="35">
        <f t="shared" si="438"/>
        <v>0</v>
      </c>
      <c r="AA1613" s="35">
        <f t="shared" si="439"/>
        <v>0</v>
      </c>
      <c r="AB1613" s="21">
        <f>'Data Entry'!S1613</f>
        <v>0</v>
      </c>
      <c r="AC1613" s="21">
        <f>'Data Entry'!T1613</f>
        <v>0</v>
      </c>
      <c r="AD1613" s="21">
        <f>'Data Entry'!U1613</f>
        <v>0</v>
      </c>
      <c r="AE1613" s="21">
        <f t="shared" si="440"/>
        <v>0</v>
      </c>
      <c r="AF1613" s="13">
        <f>'Data Entry'!V1613</f>
        <v>0</v>
      </c>
      <c r="AG1613" s="13">
        <f t="shared" si="441"/>
        <v>0</v>
      </c>
      <c r="AH1613" s="13">
        <f>'Data Entry'!W1613</f>
        <v>0</v>
      </c>
      <c r="AI1613" s="13">
        <f>'Data Entry'!X1613</f>
        <v>0</v>
      </c>
      <c r="AJ1613" s="13">
        <f>'Data Entry'!Y1613</f>
        <v>0</v>
      </c>
      <c r="AK1613" s="13">
        <f>'Data Entry'!Z1613</f>
        <v>0</v>
      </c>
    </row>
    <row r="1614" spans="1:37">
      <c r="A1614" s="34">
        <f>'Data Entry'!A1614</f>
        <v>0</v>
      </c>
      <c r="B1614" s="34">
        <f>'Data Entry'!B1614</f>
        <v>0</v>
      </c>
      <c r="C1614" s="20">
        <f>IF('Data Entry'!C1614="red",1,IF('Data Entry'!C1614="blue",2,0))</f>
        <v>0</v>
      </c>
      <c r="D1614" s="22">
        <f>'Data Entry'!D1614</f>
        <v>0</v>
      </c>
      <c r="E1614" s="22">
        <f>'Data Entry'!E1614</f>
        <v>0</v>
      </c>
      <c r="F1614" s="22">
        <f>'Data Entry'!F1614</f>
        <v>0</v>
      </c>
      <c r="G1614" s="22">
        <f>'Data Entry'!G1614</f>
        <v>0</v>
      </c>
      <c r="H1614" s="22">
        <f>'Data Entry'!H1614</f>
        <v>0</v>
      </c>
      <c r="I1614" s="22">
        <f t="shared" si="425"/>
        <v>0</v>
      </c>
      <c r="J1614" s="22">
        <f t="shared" si="426"/>
        <v>0</v>
      </c>
      <c r="K1614" s="22">
        <f t="shared" si="427"/>
        <v>0</v>
      </c>
      <c r="L1614" s="22">
        <f t="shared" si="428"/>
        <v>0</v>
      </c>
      <c r="M1614" s="22">
        <f t="shared" si="429"/>
        <v>0</v>
      </c>
      <c r="N1614" s="22">
        <f t="shared" si="430"/>
        <v>0</v>
      </c>
      <c r="O1614" s="22">
        <f t="shared" si="431"/>
        <v>0</v>
      </c>
      <c r="P1614" s="35">
        <f>'Data Entry'!I1614</f>
        <v>0</v>
      </c>
      <c r="Q1614" s="35">
        <f>'Data Entry'!J1614</f>
        <v>0</v>
      </c>
      <c r="R1614" s="35">
        <f>'Data Entry'!K1614</f>
        <v>0</v>
      </c>
      <c r="S1614" s="35">
        <f>'Data Entry'!L1614</f>
        <v>0</v>
      </c>
      <c r="T1614" s="35">
        <f t="shared" si="432"/>
        <v>0</v>
      </c>
      <c r="U1614" s="35">
        <f t="shared" si="433"/>
        <v>0</v>
      </c>
      <c r="V1614" s="35" t="e">
        <f t="shared" si="434"/>
        <v>#DIV/0!</v>
      </c>
      <c r="W1614" s="35" t="e">
        <f t="shared" si="435"/>
        <v>#DIV/0!</v>
      </c>
      <c r="X1614" s="35">
        <f t="shared" si="436"/>
        <v>0</v>
      </c>
      <c r="Y1614" s="35">
        <f t="shared" si="437"/>
        <v>0</v>
      </c>
      <c r="Z1614" s="35">
        <f t="shared" si="438"/>
        <v>0</v>
      </c>
      <c r="AA1614" s="35">
        <f t="shared" si="439"/>
        <v>0</v>
      </c>
      <c r="AB1614" s="21">
        <f>'Data Entry'!S1614</f>
        <v>0</v>
      </c>
      <c r="AC1614" s="21">
        <f>'Data Entry'!T1614</f>
        <v>0</v>
      </c>
      <c r="AD1614" s="21">
        <f>'Data Entry'!U1614</f>
        <v>0</v>
      </c>
      <c r="AE1614" s="21">
        <f t="shared" si="440"/>
        <v>0</v>
      </c>
      <c r="AF1614" s="13">
        <f>'Data Entry'!V1614</f>
        <v>0</v>
      </c>
      <c r="AG1614" s="13">
        <f t="shared" si="441"/>
        <v>0</v>
      </c>
      <c r="AH1614" s="13">
        <f>'Data Entry'!W1614</f>
        <v>0</v>
      </c>
      <c r="AI1614" s="13">
        <f>'Data Entry'!X1614</f>
        <v>0</v>
      </c>
      <c r="AJ1614" s="13">
        <f>'Data Entry'!Y1614</f>
        <v>0</v>
      </c>
      <c r="AK1614" s="13">
        <f>'Data Entry'!Z1614</f>
        <v>0</v>
      </c>
    </row>
    <row r="1615" spans="1:37">
      <c r="A1615" s="34">
        <f>'Data Entry'!A1615</f>
        <v>0</v>
      </c>
      <c r="B1615" s="34">
        <f>'Data Entry'!B1615</f>
        <v>0</v>
      </c>
      <c r="C1615" s="20">
        <f>IF('Data Entry'!C1615="red",1,IF('Data Entry'!C1615="blue",2,0))</f>
        <v>0</v>
      </c>
      <c r="D1615" s="22">
        <f>'Data Entry'!D1615</f>
        <v>0</v>
      </c>
      <c r="E1615" s="22">
        <f>'Data Entry'!E1615</f>
        <v>0</v>
      </c>
      <c r="F1615" s="22">
        <f>'Data Entry'!F1615</f>
        <v>0</v>
      </c>
      <c r="G1615" s="22">
        <f>'Data Entry'!G1615</f>
        <v>0</v>
      </c>
      <c r="H1615" s="22">
        <f>'Data Entry'!H1615</f>
        <v>0</v>
      </c>
      <c r="I1615" s="22">
        <f t="shared" si="425"/>
        <v>0</v>
      </c>
      <c r="J1615" s="22">
        <f t="shared" si="426"/>
        <v>0</v>
      </c>
      <c r="K1615" s="22">
        <f t="shared" si="427"/>
        <v>0</v>
      </c>
      <c r="L1615" s="22">
        <f t="shared" si="428"/>
        <v>0</v>
      </c>
      <c r="M1615" s="22">
        <f t="shared" si="429"/>
        <v>0</v>
      </c>
      <c r="N1615" s="22">
        <f t="shared" si="430"/>
        <v>0</v>
      </c>
      <c r="O1615" s="22">
        <f t="shared" si="431"/>
        <v>0</v>
      </c>
      <c r="P1615" s="35">
        <f>'Data Entry'!I1615</f>
        <v>0</v>
      </c>
      <c r="Q1615" s="35">
        <f>'Data Entry'!J1615</f>
        <v>0</v>
      </c>
      <c r="R1615" s="35">
        <f>'Data Entry'!K1615</f>
        <v>0</v>
      </c>
      <c r="S1615" s="35">
        <f>'Data Entry'!L1615</f>
        <v>0</v>
      </c>
      <c r="T1615" s="35">
        <f t="shared" si="432"/>
        <v>0</v>
      </c>
      <c r="U1615" s="35">
        <f t="shared" si="433"/>
        <v>0</v>
      </c>
      <c r="V1615" s="35" t="e">
        <f t="shared" si="434"/>
        <v>#DIV/0!</v>
      </c>
      <c r="W1615" s="35" t="e">
        <f t="shared" si="435"/>
        <v>#DIV/0!</v>
      </c>
      <c r="X1615" s="35">
        <f t="shared" si="436"/>
        <v>0</v>
      </c>
      <c r="Y1615" s="35">
        <f t="shared" si="437"/>
        <v>0</v>
      </c>
      <c r="Z1615" s="35">
        <f t="shared" si="438"/>
        <v>0</v>
      </c>
      <c r="AA1615" s="35">
        <f t="shared" si="439"/>
        <v>0</v>
      </c>
      <c r="AB1615" s="21">
        <f>'Data Entry'!S1615</f>
        <v>0</v>
      </c>
      <c r="AC1615" s="21">
        <f>'Data Entry'!T1615</f>
        <v>0</v>
      </c>
      <c r="AD1615" s="21">
        <f>'Data Entry'!U1615</f>
        <v>0</v>
      </c>
      <c r="AE1615" s="21">
        <f t="shared" si="440"/>
        <v>0</v>
      </c>
      <c r="AF1615" s="13">
        <f>'Data Entry'!V1615</f>
        <v>0</v>
      </c>
      <c r="AG1615" s="13">
        <f t="shared" si="441"/>
        <v>0</v>
      </c>
      <c r="AH1615" s="13">
        <f>'Data Entry'!W1615</f>
        <v>0</v>
      </c>
      <c r="AI1615" s="13">
        <f>'Data Entry'!X1615</f>
        <v>0</v>
      </c>
      <c r="AJ1615" s="13">
        <f>'Data Entry'!Y1615</f>
        <v>0</v>
      </c>
      <c r="AK1615" s="13">
        <f>'Data Entry'!Z1615</f>
        <v>0</v>
      </c>
    </row>
    <row r="1616" spans="1:37">
      <c r="A1616" s="34">
        <f>'Data Entry'!A1616</f>
        <v>0</v>
      </c>
      <c r="B1616" s="34">
        <f>'Data Entry'!B1616</f>
        <v>0</v>
      </c>
      <c r="C1616" s="20">
        <f>IF('Data Entry'!C1616="red",1,IF('Data Entry'!C1616="blue",2,0))</f>
        <v>0</v>
      </c>
      <c r="D1616" s="22">
        <f>'Data Entry'!D1616</f>
        <v>0</v>
      </c>
      <c r="E1616" s="22">
        <f>'Data Entry'!E1616</f>
        <v>0</v>
      </c>
      <c r="F1616" s="22">
        <f>'Data Entry'!F1616</f>
        <v>0</v>
      </c>
      <c r="G1616" s="22">
        <f>'Data Entry'!G1616</f>
        <v>0</v>
      </c>
      <c r="H1616" s="22">
        <f>'Data Entry'!H1616</f>
        <v>0</v>
      </c>
      <c r="I1616" s="22">
        <f t="shared" si="425"/>
        <v>0</v>
      </c>
      <c r="J1616" s="22">
        <f t="shared" si="426"/>
        <v>0</v>
      </c>
      <c r="K1616" s="22">
        <f t="shared" si="427"/>
        <v>0</v>
      </c>
      <c r="L1616" s="22">
        <f t="shared" si="428"/>
        <v>0</v>
      </c>
      <c r="M1616" s="22">
        <f t="shared" si="429"/>
        <v>0</v>
      </c>
      <c r="N1616" s="22">
        <f t="shared" si="430"/>
        <v>0</v>
      </c>
      <c r="O1616" s="22">
        <f t="shared" si="431"/>
        <v>0</v>
      </c>
      <c r="P1616" s="35">
        <f>'Data Entry'!I1616</f>
        <v>0</v>
      </c>
      <c r="Q1616" s="35">
        <f>'Data Entry'!J1616</f>
        <v>0</v>
      </c>
      <c r="R1616" s="35">
        <f>'Data Entry'!K1616</f>
        <v>0</v>
      </c>
      <c r="S1616" s="35">
        <f>'Data Entry'!L1616</f>
        <v>0</v>
      </c>
      <c r="T1616" s="35">
        <f t="shared" si="432"/>
        <v>0</v>
      </c>
      <c r="U1616" s="35">
        <f t="shared" si="433"/>
        <v>0</v>
      </c>
      <c r="V1616" s="35" t="e">
        <f t="shared" si="434"/>
        <v>#DIV/0!</v>
      </c>
      <c r="W1616" s="35" t="e">
        <f t="shared" si="435"/>
        <v>#DIV/0!</v>
      </c>
      <c r="X1616" s="35">
        <f t="shared" si="436"/>
        <v>0</v>
      </c>
      <c r="Y1616" s="35">
        <f t="shared" si="437"/>
        <v>0</v>
      </c>
      <c r="Z1616" s="35">
        <f t="shared" si="438"/>
        <v>0</v>
      </c>
      <c r="AA1616" s="35">
        <f t="shared" si="439"/>
        <v>0</v>
      </c>
      <c r="AB1616" s="21">
        <f>'Data Entry'!S1616</f>
        <v>0</v>
      </c>
      <c r="AC1616" s="21">
        <f>'Data Entry'!T1616</f>
        <v>0</v>
      </c>
      <c r="AD1616" s="21">
        <f>'Data Entry'!U1616</f>
        <v>0</v>
      </c>
      <c r="AE1616" s="21">
        <f t="shared" si="440"/>
        <v>0</v>
      </c>
      <c r="AF1616" s="13">
        <f>'Data Entry'!V1616</f>
        <v>0</v>
      </c>
      <c r="AG1616" s="13">
        <f t="shared" si="441"/>
        <v>0</v>
      </c>
      <c r="AH1616" s="13">
        <f>'Data Entry'!W1616</f>
        <v>0</v>
      </c>
      <c r="AI1616" s="13">
        <f>'Data Entry'!X1616</f>
        <v>0</v>
      </c>
      <c r="AJ1616" s="13">
        <f>'Data Entry'!Y1616</f>
        <v>0</v>
      </c>
      <c r="AK1616" s="13">
        <f>'Data Entry'!Z1616</f>
        <v>0</v>
      </c>
    </row>
    <row r="1617" spans="1:37">
      <c r="A1617" s="34">
        <f>'Data Entry'!A1617</f>
        <v>0</v>
      </c>
      <c r="B1617" s="34">
        <f>'Data Entry'!B1617</f>
        <v>0</v>
      </c>
      <c r="C1617" s="20">
        <f>IF('Data Entry'!C1617="red",1,IF('Data Entry'!C1617="blue",2,0))</f>
        <v>0</v>
      </c>
      <c r="D1617" s="22">
        <f>'Data Entry'!D1617</f>
        <v>0</v>
      </c>
      <c r="E1617" s="22">
        <f>'Data Entry'!E1617</f>
        <v>0</v>
      </c>
      <c r="F1617" s="22">
        <f>'Data Entry'!F1617</f>
        <v>0</v>
      </c>
      <c r="G1617" s="22">
        <f>'Data Entry'!G1617</f>
        <v>0</v>
      </c>
      <c r="H1617" s="22">
        <f>'Data Entry'!H1617</f>
        <v>0</v>
      </c>
      <c r="I1617" s="22">
        <f t="shared" si="425"/>
        <v>0</v>
      </c>
      <c r="J1617" s="22">
        <f t="shared" si="426"/>
        <v>0</v>
      </c>
      <c r="K1617" s="22">
        <f t="shared" si="427"/>
        <v>0</v>
      </c>
      <c r="L1617" s="22">
        <f t="shared" si="428"/>
        <v>0</v>
      </c>
      <c r="M1617" s="22">
        <f t="shared" si="429"/>
        <v>0</v>
      </c>
      <c r="N1617" s="22">
        <f t="shared" si="430"/>
        <v>0</v>
      </c>
      <c r="O1617" s="22">
        <f t="shared" si="431"/>
        <v>0</v>
      </c>
      <c r="P1617" s="35">
        <f>'Data Entry'!I1617</f>
        <v>0</v>
      </c>
      <c r="Q1617" s="35">
        <f>'Data Entry'!J1617</f>
        <v>0</v>
      </c>
      <c r="R1617" s="35">
        <f>'Data Entry'!K1617</f>
        <v>0</v>
      </c>
      <c r="S1617" s="35">
        <f>'Data Entry'!L1617</f>
        <v>0</v>
      </c>
      <c r="T1617" s="35">
        <f t="shared" si="432"/>
        <v>0</v>
      </c>
      <c r="U1617" s="35">
        <f t="shared" si="433"/>
        <v>0</v>
      </c>
      <c r="V1617" s="35" t="e">
        <f t="shared" si="434"/>
        <v>#DIV/0!</v>
      </c>
      <c r="W1617" s="35" t="e">
        <f t="shared" si="435"/>
        <v>#DIV/0!</v>
      </c>
      <c r="X1617" s="35">
        <f t="shared" si="436"/>
        <v>0</v>
      </c>
      <c r="Y1617" s="35">
        <f t="shared" si="437"/>
        <v>0</v>
      </c>
      <c r="Z1617" s="35">
        <f t="shared" si="438"/>
        <v>0</v>
      </c>
      <c r="AA1617" s="35">
        <f t="shared" si="439"/>
        <v>0</v>
      </c>
      <c r="AB1617" s="21">
        <f>'Data Entry'!S1617</f>
        <v>0</v>
      </c>
      <c r="AC1617" s="21">
        <f>'Data Entry'!T1617</f>
        <v>0</v>
      </c>
      <c r="AD1617" s="21">
        <f>'Data Entry'!U1617</f>
        <v>0</v>
      </c>
      <c r="AE1617" s="21">
        <f t="shared" si="440"/>
        <v>0</v>
      </c>
      <c r="AF1617" s="13">
        <f>'Data Entry'!V1617</f>
        <v>0</v>
      </c>
      <c r="AG1617" s="13">
        <f t="shared" si="441"/>
        <v>0</v>
      </c>
      <c r="AH1617" s="13">
        <f>'Data Entry'!W1617</f>
        <v>0</v>
      </c>
      <c r="AI1617" s="13">
        <f>'Data Entry'!X1617</f>
        <v>0</v>
      </c>
      <c r="AJ1617" s="13">
        <f>'Data Entry'!Y1617</f>
        <v>0</v>
      </c>
      <c r="AK1617" s="13">
        <f>'Data Entry'!Z1617</f>
        <v>0</v>
      </c>
    </row>
    <row r="1618" spans="1:37">
      <c r="A1618" s="34">
        <f>'Data Entry'!A1618</f>
        <v>0</v>
      </c>
      <c r="B1618" s="34">
        <f>'Data Entry'!B1618</f>
        <v>0</v>
      </c>
      <c r="C1618" s="20">
        <f>IF('Data Entry'!C1618="red",1,IF('Data Entry'!C1618="blue",2,0))</f>
        <v>0</v>
      </c>
      <c r="D1618" s="22">
        <f>'Data Entry'!D1618</f>
        <v>0</v>
      </c>
      <c r="E1618" s="22">
        <f>'Data Entry'!E1618</f>
        <v>0</v>
      </c>
      <c r="F1618" s="22">
        <f>'Data Entry'!F1618</f>
        <v>0</v>
      </c>
      <c r="G1618" s="22">
        <f>'Data Entry'!G1618</f>
        <v>0</v>
      </c>
      <c r="H1618" s="22">
        <f>'Data Entry'!H1618</f>
        <v>0</v>
      </c>
      <c r="I1618" s="22">
        <f t="shared" si="425"/>
        <v>0</v>
      </c>
      <c r="J1618" s="22">
        <f t="shared" si="426"/>
        <v>0</v>
      </c>
      <c r="K1618" s="22">
        <f t="shared" si="427"/>
        <v>0</v>
      </c>
      <c r="L1618" s="22">
        <f t="shared" si="428"/>
        <v>0</v>
      </c>
      <c r="M1618" s="22">
        <f t="shared" si="429"/>
        <v>0</v>
      </c>
      <c r="N1618" s="22">
        <f t="shared" si="430"/>
        <v>0</v>
      </c>
      <c r="O1618" s="22">
        <f t="shared" si="431"/>
        <v>0</v>
      </c>
      <c r="P1618" s="35">
        <f>'Data Entry'!I1618</f>
        <v>0</v>
      </c>
      <c r="Q1618" s="35">
        <f>'Data Entry'!J1618</f>
        <v>0</v>
      </c>
      <c r="R1618" s="35">
        <f>'Data Entry'!K1618</f>
        <v>0</v>
      </c>
      <c r="S1618" s="35">
        <f>'Data Entry'!L1618</f>
        <v>0</v>
      </c>
      <c r="T1618" s="35">
        <f t="shared" si="432"/>
        <v>0</v>
      </c>
      <c r="U1618" s="35">
        <f t="shared" si="433"/>
        <v>0</v>
      </c>
      <c r="V1618" s="35" t="e">
        <f t="shared" si="434"/>
        <v>#DIV/0!</v>
      </c>
      <c r="W1618" s="35" t="e">
        <f t="shared" si="435"/>
        <v>#DIV/0!</v>
      </c>
      <c r="X1618" s="35">
        <f t="shared" si="436"/>
        <v>0</v>
      </c>
      <c r="Y1618" s="35">
        <f t="shared" si="437"/>
        <v>0</v>
      </c>
      <c r="Z1618" s="35">
        <f t="shared" si="438"/>
        <v>0</v>
      </c>
      <c r="AA1618" s="35">
        <f t="shared" si="439"/>
        <v>0</v>
      </c>
      <c r="AB1618" s="21">
        <f>'Data Entry'!S1618</f>
        <v>0</v>
      </c>
      <c r="AC1618" s="21">
        <f>'Data Entry'!T1618</f>
        <v>0</v>
      </c>
      <c r="AD1618" s="21">
        <f>'Data Entry'!U1618</f>
        <v>0</v>
      </c>
      <c r="AE1618" s="21">
        <f t="shared" si="440"/>
        <v>0</v>
      </c>
      <c r="AF1618" s="13">
        <f>'Data Entry'!V1618</f>
        <v>0</v>
      </c>
      <c r="AG1618" s="13">
        <f t="shared" si="441"/>
        <v>0</v>
      </c>
      <c r="AH1618" s="13">
        <f>'Data Entry'!W1618</f>
        <v>0</v>
      </c>
      <c r="AI1618" s="13">
        <f>'Data Entry'!X1618</f>
        <v>0</v>
      </c>
      <c r="AJ1618" s="13">
        <f>'Data Entry'!Y1618</f>
        <v>0</v>
      </c>
      <c r="AK1618" s="13">
        <f>'Data Entry'!Z1618</f>
        <v>0</v>
      </c>
    </row>
    <row r="1619" spans="1:37">
      <c r="A1619" s="34">
        <f>'Data Entry'!A1619</f>
        <v>0</v>
      </c>
      <c r="B1619" s="34">
        <f>'Data Entry'!B1619</f>
        <v>0</v>
      </c>
      <c r="C1619" s="20">
        <f>IF('Data Entry'!C1619="red",1,IF('Data Entry'!C1619="blue",2,0))</f>
        <v>0</v>
      </c>
      <c r="D1619" s="22">
        <f>'Data Entry'!D1619</f>
        <v>0</v>
      </c>
      <c r="E1619" s="22">
        <f>'Data Entry'!E1619</f>
        <v>0</v>
      </c>
      <c r="F1619" s="22">
        <f>'Data Entry'!F1619</f>
        <v>0</v>
      </c>
      <c r="G1619" s="22">
        <f>'Data Entry'!G1619</f>
        <v>0</v>
      </c>
      <c r="H1619" s="22">
        <f>'Data Entry'!H1619</f>
        <v>0</v>
      </c>
      <c r="I1619" s="22">
        <f t="shared" si="425"/>
        <v>0</v>
      </c>
      <c r="J1619" s="22">
        <f t="shared" si="426"/>
        <v>0</v>
      </c>
      <c r="K1619" s="22">
        <f t="shared" si="427"/>
        <v>0</v>
      </c>
      <c r="L1619" s="22">
        <f t="shared" si="428"/>
        <v>0</v>
      </c>
      <c r="M1619" s="22">
        <f t="shared" si="429"/>
        <v>0</v>
      </c>
      <c r="N1619" s="22">
        <f t="shared" si="430"/>
        <v>0</v>
      </c>
      <c r="O1619" s="22">
        <f t="shared" si="431"/>
        <v>0</v>
      </c>
      <c r="P1619" s="35">
        <f>'Data Entry'!I1619</f>
        <v>0</v>
      </c>
      <c r="Q1619" s="35">
        <f>'Data Entry'!J1619</f>
        <v>0</v>
      </c>
      <c r="R1619" s="35">
        <f>'Data Entry'!K1619</f>
        <v>0</v>
      </c>
      <c r="S1619" s="35">
        <f>'Data Entry'!L1619</f>
        <v>0</v>
      </c>
      <c r="T1619" s="35">
        <f t="shared" si="432"/>
        <v>0</v>
      </c>
      <c r="U1619" s="35">
        <f t="shared" si="433"/>
        <v>0</v>
      </c>
      <c r="V1619" s="35" t="e">
        <f t="shared" si="434"/>
        <v>#DIV/0!</v>
      </c>
      <c r="W1619" s="35" t="e">
        <f t="shared" si="435"/>
        <v>#DIV/0!</v>
      </c>
      <c r="X1619" s="35">
        <f t="shared" si="436"/>
        <v>0</v>
      </c>
      <c r="Y1619" s="35">
        <f t="shared" si="437"/>
        <v>0</v>
      </c>
      <c r="Z1619" s="35">
        <f t="shared" si="438"/>
        <v>0</v>
      </c>
      <c r="AA1619" s="35">
        <f t="shared" si="439"/>
        <v>0</v>
      </c>
      <c r="AB1619" s="21">
        <f>'Data Entry'!S1619</f>
        <v>0</v>
      </c>
      <c r="AC1619" s="21">
        <f>'Data Entry'!T1619</f>
        <v>0</v>
      </c>
      <c r="AD1619" s="21">
        <f>'Data Entry'!U1619</f>
        <v>0</v>
      </c>
      <c r="AE1619" s="21">
        <f t="shared" si="440"/>
        <v>0</v>
      </c>
      <c r="AF1619" s="13">
        <f>'Data Entry'!V1619</f>
        <v>0</v>
      </c>
      <c r="AG1619" s="13">
        <f t="shared" si="441"/>
        <v>0</v>
      </c>
      <c r="AH1619" s="13">
        <f>'Data Entry'!W1619</f>
        <v>0</v>
      </c>
      <c r="AI1619" s="13">
        <f>'Data Entry'!X1619</f>
        <v>0</v>
      </c>
      <c r="AJ1619" s="13">
        <f>'Data Entry'!Y1619</f>
        <v>0</v>
      </c>
      <c r="AK1619" s="13">
        <f>'Data Entry'!Z1619</f>
        <v>0</v>
      </c>
    </row>
    <row r="1620" spans="1:37">
      <c r="A1620" s="34">
        <f>'Data Entry'!A1620</f>
        <v>0</v>
      </c>
      <c r="B1620" s="34">
        <f>'Data Entry'!B1620</f>
        <v>0</v>
      </c>
      <c r="C1620" s="20">
        <f>IF('Data Entry'!C1620="red",1,IF('Data Entry'!C1620="blue",2,0))</f>
        <v>0</v>
      </c>
      <c r="D1620" s="22">
        <f>'Data Entry'!D1620</f>
        <v>0</v>
      </c>
      <c r="E1620" s="22">
        <f>'Data Entry'!E1620</f>
        <v>0</v>
      </c>
      <c r="F1620" s="22">
        <f>'Data Entry'!F1620</f>
        <v>0</v>
      </c>
      <c r="G1620" s="22">
        <f>'Data Entry'!G1620</f>
        <v>0</v>
      </c>
      <c r="H1620" s="22">
        <f>'Data Entry'!H1620</f>
        <v>0</v>
      </c>
      <c r="I1620" s="22">
        <f t="shared" si="425"/>
        <v>0</v>
      </c>
      <c r="J1620" s="22">
        <f t="shared" si="426"/>
        <v>0</v>
      </c>
      <c r="K1620" s="22">
        <f t="shared" si="427"/>
        <v>0</v>
      </c>
      <c r="L1620" s="22">
        <f t="shared" si="428"/>
        <v>0</v>
      </c>
      <c r="M1620" s="22">
        <f t="shared" si="429"/>
        <v>0</v>
      </c>
      <c r="N1620" s="22">
        <f t="shared" si="430"/>
        <v>0</v>
      </c>
      <c r="O1620" s="22">
        <f t="shared" si="431"/>
        <v>0</v>
      </c>
      <c r="P1620" s="35">
        <f>'Data Entry'!I1620</f>
        <v>0</v>
      </c>
      <c r="Q1620" s="35">
        <f>'Data Entry'!J1620</f>
        <v>0</v>
      </c>
      <c r="R1620" s="35">
        <f>'Data Entry'!K1620</f>
        <v>0</v>
      </c>
      <c r="S1620" s="35">
        <f>'Data Entry'!L1620</f>
        <v>0</v>
      </c>
      <c r="T1620" s="35">
        <f t="shared" si="432"/>
        <v>0</v>
      </c>
      <c r="U1620" s="35">
        <f t="shared" si="433"/>
        <v>0</v>
      </c>
      <c r="V1620" s="35" t="e">
        <f t="shared" si="434"/>
        <v>#DIV/0!</v>
      </c>
      <c r="W1620" s="35" t="e">
        <f t="shared" si="435"/>
        <v>#DIV/0!</v>
      </c>
      <c r="X1620" s="35">
        <f t="shared" si="436"/>
        <v>0</v>
      </c>
      <c r="Y1620" s="35">
        <f t="shared" si="437"/>
        <v>0</v>
      </c>
      <c r="Z1620" s="35">
        <f t="shared" si="438"/>
        <v>0</v>
      </c>
      <c r="AA1620" s="35">
        <f t="shared" si="439"/>
        <v>0</v>
      </c>
      <c r="AB1620" s="21">
        <f>'Data Entry'!S1620</f>
        <v>0</v>
      </c>
      <c r="AC1620" s="21">
        <f>'Data Entry'!T1620</f>
        <v>0</v>
      </c>
      <c r="AD1620" s="21">
        <f>'Data Entry'!U1620</f>
        <v>0</v>
      </c>
      <c r="AE1620" s="21">
        <f t="shared" si="440"/>
        <v>0</v>
      </c>
      <c r="AF1620" s="13">
        <f>'Data Entry'!V1620</f>
        <v>0</v>
      </c>
      <c r="AG1620" s="13">
        <f t="shared" si="441"/>
        <v>0</v>
      </c>
      <c r="AH1620" s="13">
        <f>'Data Entry'!W1620</f>
        <v>0</v>
      </c>
      <c r="AI1620" s="13">
        <f>'Data Entry'!X1620</f>
        <v>0</v>
      </c>
      <c r="AJ1620" s="13">
        <f>'Data Entry'!Y1620</f>
        <v>0</v>
      </c>
      <c r="AK1620" s="13">
        <f>'Data Entry'!Z1620</f>
        <v>0</v>
      </c>
    </row>
    <row r="1621" spans="1:37">
      <c r="A1621" s="34">
        <f>'Data Entry'!A1621</f>
        <v>0</v>
      </c>
      <c r="B1621" s="34">
        <f>'Data Entry'!B1621</f>
        <v>0</v>
      </c>
      <c r="C1621" s="20">
        <f>IF('Data Entry'!C1621="red",1,IF('Data Entry'!C1621="blue",2,0))</f>
        <v>0</v>
      </c>
      <c r="D1621" s="22">
        <f>'Data Entry'!D1621</f>
        <v>0</v>
      </c>
      <c r="E1621" s="22">
        <f>'Data Entry'!E1621</f>
        <v>0</v>
      </c>
      <c r="F1621" s="22">
        <f>'Data Entry'!F1621</f>
        <v>0</v>
      </c>
      <c r="G1621" s="22">
        <f>'Data Entry'!G1621</f>
        <v>0</v>
      </c>
      <c r="H1621" s="22">
        <f>'Data Entry'!H1621</f>
        <v>0</v>
      </c>
      <c r="I1621" s="22">
        <f t="shared" si="425"/>
        <v>0</v>
      </c>
      <c r="J1621" s="22">
        <f t="shared" si="426"/>
        <v>0</v>
      </c>
      <c r="K1621" s="22">
        <f t="shared" si="427"/>
        <v>0</v>
      </c>
      <c r="L1621" s="22">
        <f t="shared" si="428"/>
        <v>0</v>
      </c>
      <c r="M1621" s="22">
        <f t="shared" si="429"/>
        <v>0</v>
      </c>
      <c r="N1621" s="22">
        <f t="shared" si="430"/>
        <v>0</v>
      </c>
      <c r="O1621" s="22">
        <f t="shared" si="431"/>
        <v>0</v>
      </c>
      <c r="P1621" s="35">
        <f>'Data Entry'!I1621</f>
        <v>0</v>
      </c>
      <c r="Q1621" s="35">
        <f>'Data Entry'!J1621</f>
        <v>0</v>
      </c>
      <c r="R1621" s="35">
        <f>'Data Entry'!K1621</f>
        <v>0</v>
      </c>
      <c r="S1621" s="35">
        <f>'Data Entry'!L1621</f>
        <v>0</v>
      </c>
      <c r="T1621" s="35">
        <f t="shared" si="432"/>
        <v>0</v>
      </c>
      <c r="U1621" s="35">
        <f t="shared" si="433"/>
        <v>0</v>
      </c>
      <c r="V1621" s="35" t="e">
        <f t="shared" si="434"/>
        <v>#DIV/0!</v>
      </c>
      <c r="W1621" s="35" t="e">
        <f t="shared" si="435"/>
        <v>#DIV/0!</v>
      </c>
      <c r="X1621" s="35">
        <f t="shared" si="436"/>
        <v>0</v>
      </c>
      <c r="Y1621" s="35">
        <f t="shared" si="437"/>
        <v>0</v>
      </c>
      <c r="Z1621" s="35">
        <f t="shared" si="438"/>
        <v>0</v>
      </c>
      <c r="AA1621" s="35">
        <f t="shared" si="439"/>
        <v>0</v>
      </c>
      <c r="AB1621" s="21">
        <f>'Data Entry'!S1621</f>
        <v>0</v>
      </c>
      <c r="AC1621" s="21">
        <f>'Data Entry'!T1621</f>
        <v>0</v>
      </c>
      <c r="AD1621" s="21">
        <f>'Data Entry'!U1621</f>
        <v>0</v>
      </c>
      <c r="AE1621" s="21">
        <f t="shared" si="440"/>
        <v>0</v>
      </c>
      <c r="AF1621" s="13">
        <f>'Data Entry'!V1621</f>
        <v>0</v>
      </c>
      <c r="AG1621" s="13">
        <f t="shared" si="441"/>
        <v>0</v>
      </c>
      <c r="AH1621" s="13">
        <f>'Data Entry'!W1621</f>
        <v>0</v>
      </c>
      <c r="AI1621" s="13">
        <f>'Data Entry'!X1621</f>
        <v>0</v>
      </c>
      <c r="AJ1621" s="13">
        <f>'Data Entry'!Y1621</f>
        <v>0</v>
      </c>
      <c r="AK1621" s="13">
        <f>'Data Entry'!Z1621</f>
        <v>0</v>
      </c>
    </row>
    <row r="1622" spans="1:37">
      <c r="A1622" s="34">
        <f>'Data Entry'!A1622</f>
        <v>0</v>
      </c>
      <c r="B1622" s="34">
        <f>'Data Entry'!B1622</f>
        <v>0</v>
      </c>
      <c r="C1622" s="20">
        <f>IF('Data Entry'!C1622="red",1,IF('Data Entry'!C1622="blue",2,0))</f>
        <v>0</v>
      </c>
      <c r="D1622" s="22">
        <f>'Data Entry'!D1622</f>
        <v>0</v>
      </c>
      <c r="E1622" s="22">
        <f>'Data Entry'!E1622</f>
        <v>0</v>
      </c>
      <c r="F1622" s="22">
        <f>'Data Entry'!F1622</f>
        <v>0</v>
      </c>
      <c r="G1622" s="22">
        <f>'Data Entry'!G1622</f>
        <v>0</v>
      </c>
      <c r="H1622" s="22">
        <f>'Data Entry'!H1622</f>
        <v>0</v>
      </c>
      <c r="I1622" s="22">
        <f t="shared" si="425"/>
        <v>0</v>
      </c>
      <c r="J1622" s="22">
        <f t="shared" si="426"/>
        <v>0</v>
      </c>
      <c r="K1622" s="22">
        <f t="shared" si="427"/>
        <v>0</v>
      </c>
      <c r="L1622" s="22">
        <f t="shared" si="428"/>
        <v>0</v>
      </c>
      <c r="M1622" s="22">
        <f t="shared" si="429"/>
        <v>0</v>
      </c>
      <c r="N1622" s="22">
        <f t="shared" si="430"/>
        <v>0</v>
      </c>
      <c r="O1622" s="22">
        <f t="shared" si="431"/>
        <v>0</v>
      </c>
      <c r="P1622" s="35">
        <f>'Data Entry'!I1622</f>
        <v>0</v>
      </c>
      <c r="Q1622" s="35">
        <f>'Data Entry'!J1622</f>
        <v>0</v>
      </c>
      <c r="R1622" s="35">
        <f>'Data Entry'!K1622</f>
        <v>0</v>
      </c>
      <c r="S1622" s="35">
        <f>'Data Entry'!L1622</f>
        <v>0</v>
      </c>
      <c r="T1622" s="35">
        <f t="shared" si="432"/>
        <v>0</v>
      </c>
      <c r="U1622" s="35">
        <f t="shared" si="433"/>
        <v>0</v>
      </c>
      <c r="V1622" s="35" t="e">
        <f t="shared" si="434"/>
        <v>#DIV/0!</v>
      </c>
      <c r="W1622" s="35" t="e">
        <f t="shared" si="435"/>
        <v>#DIV/0!</v>
      </c>
      <c r="X1622" s="35">
        <f t="shared" si="436"/>
        <v>0</v>
      </c>
      <c r="Y1622" s="35">
        <f t="shared" si="437"/>
        <v>0</v>
      </c>
      <c r="Z1622" s="35">
        <f t="shared" si="438"/>
        <v>0</v>
      </c>
      <c r="AA1622" s="35">
        <f t="shared" si="439"/>
        <v>0</v>
      </c>
      <c r="AB1622" s="21">
        <f>'Data Entry'!S1622</f>
        <v>0</v>
      </c>
      <c r="AC1622" s="21">
        <f>'Data Entry'!T1622</f>
        <v>0</v>
      </c>
      <c r="AD1622" s="21">
        <f>'Data Entry'!U1622</f>
        <v>0</v>
      </c>
      <c r="AE1622" s="21">
        <f t="shared" si="440"/>
        <v>0</v>
      </c>
      <c r="AF1622" s="13">
        <f>'Data Entry'!V1622</f>
        <v>0</v>
      </c>
      <c r="AG1622" s="13">
        <f t="shared" si="441"/>
        <v>0</v>
      </c>
      <c r="AH1622" s="13">
        <f>'Data Entry'!W1622</f>
        <v>0</v>
      </c>
      <c r="AI1622" s="13">
        <f>'Data Entry'!X1622</f>
        <v>0</v>
      </c>
      <c r="AJ1622" s="13">
        <f>'Data Entry'!Y1622</f>
        <v>0</v>
      </c>
      <c r="AK1622" s="13">
        <f>'Data Entry'!Z1622</f>
        <v>0</v>
      </c>
    </row>
    <row r="1623" spans="1:37">
      <c r="A1623" s="34">
        <f>'Data Entry'!A1623</f>
        <v>0</v>
      </c>
      <c r="B1623" s="34">
        <f>'Data Entry'!B1623</f>
        <v>0</v>
      </c>
      <c r="C1623" s="20">
        <f>IF('Data Entry'!C1623="red",1,IF('Data Entry'!C1623="blue",2,0))</f>
        <v>0</v>
      </c>
      <c r="D1623" s="22">
        <f>'Data Entry'!D1623</f>
        <v>0</v>
      </c>
      <c r="E1623" s="22">
        <f>'Data Entry'!E1623</f>
        <v>0</v>
      </c>
      <c r="F1623" s="22">
        <f>'Data Entry'!F1623</f>
        <v>0</v>
      </c>
      <c r="G1623" s="22">
        <f>'Data Entry'!G1623</f>
        <v>0</v>
      </c>
      <c r="H1623" s="22">
        <f>'Data Entry'!H1623</f>
        <v>0</v>
      </c>
      <c r="I1623" s="22">
        <f t="shared" si="425"/>
        <v>0</v>
      </c>
      <c r="J1623" s="22">
        <f t="shared" si="426"/>
        <v>0</v>
      </c>
      <c r="K1623" s="22">
        <f t="shared" si="427"/>
        <v>0</v>
      </c>
      <c r="L1623" s="22">
        <f t="shared" si="428"/>
        <v>0</v>
      </c>
      <c r="M1623" s="22">
        <f t="shared" si="429"/>
        <v>0</v>
      </c>
      <c r="N1623" s="22">
        <f t="shared" si="430"/>
        <v>0</v>
      </c>
      <c r="O1623" s="22">
        <f t="shared" si="431"/>
        <v>0</v>
      </c>
      <c r="P1623" s="35">
        <f>'Data Entry'!I1623</f>
        <v>0</v>
      </c>
      <c r="Q1623" s="35">
        <f>'Data Entry'!J1623</f>
        <v>0</v>
      </c>
      <c r="R1623" s="35">
        <f>'Data Entry'!K1623</f>
        <v>0</v>
      </c>
      <c r="S1623" s="35">
        <f>'Data Entry'!L1623</f>
        <v>0</v>
      </c>
      <c r="T1623" s="35">
        <f t="shared" si="432"/>
        <v>0</v>
      </c>
      <c r="U1623" s="35">
        <f t="shared" si="433"/>
        <v>0</v>
      </c>
      <c r="V1623" s="35" t="e">
        <f t="shared" si="434"/>
        <v>#DIV/0!</v>
      </c>
      <c r="W1623" s="35" t="e">
        <f t="shared" si="435"/>
        <v>#DIV/0!</v>
      </c>
      <c r="X1623" s="35">
        <f t="shared" si="436"/>
        <v>0</v>
      </c>
      <c r="Y1623" s="35">
        <f t="shared" si="437"/>
        <v>0</v>
      </c>
      <c r="Z1623" s="35">
        <f t="shared" si="438"/>
        <v>0</v>
      </c>
      <c r="AA1623" s="35">
        <f t="shared" si="439"/>
        <v>0</v>
      </c>
      <c r="AB1623" s="21">
        <f>'Data Entry'!S1623</f>
        <v>0</v>
      </c>
      <c r="AC1623" s="21">
        <f>'Data Entry'!T1623</f>
        <v>0</v>
      </c>
      <c r="AD1623" s="21">
        <f>'Data Entry'!U1623</f>
        <v>0</v>
      </c>
      <c r="AE1623" s="21">
        <f t="shared" si="440"/>
        <v>0</v>
      </c>
      <c r="AF1623" s="13">
        <f>'Data Entry'!V1623</f>
        <v>0</v>
      </c>
      <c r="AG1623" s="13">
        <f t="shared" si="441"/>
        <v>0</v>
      </c>
      <c r="AH1623" s="13">
        <f>'Data Entry'!W1623</f>
        <v>0</v>
      </c>
      <c r="AI1623" s="13">
        <f>'Data Entry'!X1623</f>
        <v>0</v>
      </c>
      <c r="AJ1623" s="13">
        <f>'Data Entry'!Y1623</f>
        <v>0</v>
      </c>
      <c r="AK1623" s="13">
        <f>'Data Entry'!Z1623</f>
        <v>0</v>
      </c>
    </row>
    <row r="1624" spans="1:37">
      <c r="A1624" s="34">
        <f>'Data Entry'!A1624</f>
        <v>0</v>
      </c>
      <c r="B1624" s="34">
        <f>'Data Entry'!B1624</f>
        <v>0</v>
      </c>
      <c r="C1624" s="20">
        <f>IF('Data Entry'!C1624="red",1,IF('Data Entry'!C1624="blue",2,0))</f>
        <v>0</v>
      </c>
      <c r="D1624" s="22">
        <f>'Data Entry'!D1624</f>
        <v>0</v>
      </c>
      <c r="E1624" s="22">
        <f>'Data Entry'!E1624</f>
        <v>0</v>
      </c>
      <c r="F1624" s="22">
        <f>'Data Entry'!F1624</f>
        <v>0</v>
      </c>
      <c r="G1624" s="22">
        <f>'Data Entry'!G1624</f>
        <v>0</v>
      </c>
      <c r="H1624" s="22">
        <f>'Data Entry'!H1624</f>
        <v>0</v>
      </c>
      <c r="I1624" s="22">
        <f t="shared" si="425"/>
        <v>0</v>
      </c>
      <c r="J1624" s="22">
        <f t="shared" si="426"/>
        <v>0</v>
      </c>
      <c r="K1624" s="22">
        <f t="shared" si="427"/>
        <v>0</v>
      </c>
      <c r="L1624" s="22">
        <f t="shared" si="428"/>
        <v>0</v>
      </c>
      <c r="M1624" s="22">
        <f t="shared" si="429"/>
        <v>0</v>
      </c>
      <c r="N1624" s="22">
        <f t="shared" si="430"/>
        <v>0</v>
      </c>
      <c r="O1624" s="22">
        <f t="shared" si="431"/>
        <v>0</v>
      </c>
      <c r="P1624" s="35">
        <f>'Data Entry'!I1624</f>
        <v>0</v>
      </c>
      <c r="Q1624" s="35">
        <f>'Data Entry'!J1624</f>
        <v>0</v>
      </c>
      <c r="R1624" s="35">
        <f>'Data Entry'!K1624</f>
        <v>0</v>
      </c>
      <c r="S1624" s="35">
        <f>'Data Entry'!L1624</f>
        <v>0</v>
      </c>
      <c r="T1624" s="35">
        <f t="shared" si="432"/>
        <v>0</v>
      </c>
      <c r="U1624" s="35">
        <f t="shared" si="433"/>
        <v>0</v>
      </c>
      <c r="V1624" s="35" t="e">
        <f t="shared" si="434"/>
        <v>#DIV/0!</v>
      </c>
      <c r="W1624" s="35" t="e">
        <f t="shared" si="435"/>
        <v>#DIV/0!</v>
      </c>
      <c r="X1624" s="35">
        <f t="shared" si="436"/>
        <v>0</v>
      </c>
      <c r="Y1624" s="35">
        <f t="shared" si="437"/>
        <v>0</v>
      </c>
      <c r="Z1624" s="35">
        <f t="shared" si="438"/>
        <v>0</v>
      </c>
      <c r="AA1624" s="35">
        <f t="shared" si="439"/>
        <v>0</v>
      </c>
      <c r="AB1624" s="21">
        <f>'Data Entry'!S1624</f>
        <v>0</v>
      </c>
      <c r="AC1624" s="21">
        <f>'Data Entry'!T1624</f>
        <v>0</v>
      </c>
      <c r="AD1624" s="21">
        <f>'Data Entry'!U1624</f>
        <v>0</v>
      </c>
      <c r="AE1624" s="21">
        <f t="shared" si="440"/>
        <v>0</v>
      </c>
      <c r="AF1624" s="13">
        <f>'Data Entry'!V1624</f>
        <v>0</v>
      </c>
      <c r="AG1624" s="13">
        <f t="shared" si="441"/>
        <v>0</v>
      </c>
      <c r="AH1624" s="13">
        <f>'Data Entry'!W1624</f>
        <v>0</v>
      </c>
      <c r="AI1624" s="13">
        <f>'Data Entry'!X1624</f>
        <v>0</v>
      </c>
      <c r="AJ1624" s="13">
        <f>'Data Entry'!Y1624</f>
        <v>0</v>
      </c>
      <c r="AK1624" s="13">
        <f>'Data Entry'!Z1624</f>
        <v>0</v>
      </c>
    </row>
    <row r="1625" spans="1:37">
      <c r="A1625" s="34">
        <f>'Data Entry'!A1625</f>
        <v>0</v>
      </c>
      <c r="B1625" s="34">
        <f>'Data Entry'!B1625</f>
        <v>0</v>
      </c>
      <c r="C1625" s="20">
        <f>IF('Data Entry'!C1625="red",1,IF('Data Entry'!C1625="blue",2,0))</f>
        <v>0</v>
      </c>
      <c r="D1625" s="22">
        <f>'Data Entry'!D1625</f>
        <v>0</v>
      </c>
      <c r="E1625" s="22">
        <f>'Data Entry'!E1625</f>
        <v>0</v>
      </c>
      <c r="F1625" s="22">
        <f>'Data Entry'!F1625</f>
        <v>0</v>
      </c>
      <c r="G1625" s="22">
        <f>'Data Entry'!G1625</f>
        <v>0</v>
      </c>
      <c r="H1625" s="22">
        <f>'Data Entry'!H1625</f>
        <v>0</v>
      </c>
      <c r="I1625" s="22">
        <f t="shared" si="425"/>
        <v>0</v>
      </c>
      <c r="J1625" s="22">
        <f t="shared" si="426"/>
        <v>0</v>
      </c>
      <c r="K1625" s="22">
        <f t="shared" si="427"/>
        <v>0</v>
      </c>
      <c r="L1625" s="22">
        <f t="shared" si="428"/>
        <v>0</v>
      </c>
      <c r="M1625" s="22">
        <f t="shared" si="429"/>
        <v>0</v>
      </c>
      <c r="N1625" s="22">
        <f t="shared" si="430"/>
        <v>0</v>
      </c>
      <c r="O1625" s="22">
        <f t="shared" si="431"/>
        <v>0</v>
      </c>
      <c r="P1625" s="35">
        <f>'Data Entry'!I1625</f>
        <v>0</v>
      </c>
      <c r="Q1625" s="35">
        <f>'Data Entry'!J1625</f>
        <v>0</v>
      </c>
      <c r="R1625" s="35">
        <f>'Data Entry'!K1625</f>
        <v>0</v>
      </c>
      <c r="S1625" s="35">
        <f>'Data Entry'!L1625</f>
        <v>0</v>
      </c>
      <c r="T1625" s="35">
        <f t="shared" si="432"/>
        <v>0</v>
      </c>
      <c r="U1625" s="35">
        <f t="shared" si="433"/>
        <v>0</v>
      </c>
      <c r="V1625" s="35" t="e">
        <f t="shared" si="434"/>
        <v>#DIV/0!</v>
      </c>
      <c r="W1625" s="35" t="e">
        <f t="shared" si="435"/>
        <v>#DIV/0!</v>
      </c>
      <c r="X1625" s="35">
        <f t="shared" si="436"/>
        <v>0</v>
      </c>
      <c r="Y1625" s="35">
        <f t="shared" si="437"/>
        <v>0</v>
      </c>
      <c r="Z1625" s="35">
        <f t="shared" si="438"/>
        <v>0</v>
      </c>
      <c r="AA1625" s="35">
        <f t="shared" si="439"/>
        <v>0</v>
      </c>
      <c r="AB1625" s="21">
        <f>'Data Entry'!S1625</f>
        <v>0</v>
      </c>
      <c r="AC1625" s="21">
        <f>'Data Entry'!T1625</f>
        <v>0</v>
      </c>
      <c r="AD1625" s="21">
        <f>'Data Entry'!U1625</f>
        <v>0</v>
      </c>
      <c r="AE1625" s="21">
        <f t="shared" si="440"/>
        <v>0</v>
      </c>
      <c r="AF1625" s="13">
        <f>'Data Entry'!V1625</f>
        <v>0</v>
      </c>
      <c r="AG1625" s="13">
        <f t="shared" si="441"/>
        <v>0</v>
      </c>
      <c r="AH1625" s="13">
        <f>'Data Entry'!W1625</f>
        <v>0</v>
      </c>
      <c r="AI1625" s="13">
        <f>'Data Entry'!X1625</f>
        <v>0</v>
      </c>
      <c r="AJ1625" s="13">
        <f>'Data Entry'!Y1625</f>
        <v>0</v>
      </c>
      <c r="AK1625" s="13">
        <f>'Data Entry'!Z1625</f>
        <v>0</v>
      </c>
    </row>
    <row r="1626" spans="1:37">
      <c r="A1626" s="34">
        <f>'Data Entry'!A1626</f>
        <v>0</v>
      </c>
      <c r="B1626" s="34">
        <f>'Data Entry'!B1626</f>
        <v>0</v>
      </c>
      <c r="C1626" s="20">
        <f>IF('Data Entry'!C1626="red",1,IF('Data Entry'!C1626="blue",2,0))</f>
        <v>0</v>
      </c>
      <c r="D1626" s="22">
        <f>'Data Entry'!D1626</f>
        <v>0</v>
      </c>
      <c r="E1626" s="22">
        <f>'Data Entry'!E1626</f>
        <v>0</v>
      </c>
      <c r="F1626" s="22">
        <f>'Data Entry'!F1626</f>
        <v>0</v>
      </c>
      <c r="G1626" s="22">
        <f>'Data Entry'!G1626</f>
        <v>0</v>
      </c>
      <c r="H1626" s="22">
        <f>'Data Entry'!H1626</f>
        <v>0</v>
      </c>
      <c r="I1626" s="22">
        <f t="shared" si="425"/>
        <v>0</v>
      </c>
      <c r="J1626" s="22">
        <f t="shared" si="426"/>
        <v>0</v>
      </c>
      <c r="K1626" s="22">
        <f t="shared" si="427"/>
        <v>0</v>
      </c>
      <c r="L1626" s="22">
        <f t="shared" si="428"/>
        <v>0</v>
      </c>
      <c r="M1626" s="22">
        <f t="shared" si="429"/>
        <v>0</v>
      </c>
      <c r="N1626" s="22">
        <f t="shared" si="430"/>
        <v>0</v>
      </c>
      <c r="O1626" s="22">
        <f t="shared" si="431"/>
        <v>0</v>
      </c>
      <c r="P1626" s="35">
        <f>'Data Entry'!I1626</f>
        <v>0</v>
      </c>
      <c r="Q1626" s="35">
        <f>'Data Entry'!J1626</f>
        <v>0</v>
      </c>
      <c r="R1626" s="35">
        <f>'Data Entry'!K1626</f>
        <v>0</v>
      </c>
      <c r="S1626" s="35">
        <f>'Data Entry'!L1626</f>
        <v>0</v>
      </c>
      <c r="T1626" s="35">
        <f t="shared" si="432"/>
        <v>0</v>
      </c>
      <c r="U1626" s="35">
        <f t="shared" si="433"/>
        <v>0</v>
      </c>
      <c r="V1626" s="35" t="e">
        <f t="shared" si="434"/>
        <v>#DIV/0!</v>
      </c>
      <c r="W1626" s="35" t="e">
        <f t="shared" si="435"/>
        <v>#DIV/0!</v>
      </c>
      <c r="X1626" s="35">
        <f t="shared" si="436"/>
        <v>0</v>
      </c>
      <c r="Y1626" s="35">
        <f t="shared" si="437"/>
        <v>0</v>
      </c>
      <c r="Z1626" s="35">
        <f t="shared" si="438"/>
        <v>0</v>
      </c>
      <c r="AA1626" s="35">
        <f t="shared" si="439"/>
        <v>0</v>
      </c>
      <c r="AB1626" s="21">
        <f>'Data Entry'!S1626</f>
        <v>0</v>
      </c>
      <c r="AC1626" s="21">
        <f>'Data Entry'!T1626</f>
        <v>0</v>
      </c>
      <c r="AD1626" s="21">
        <f>'Data Entry'!U1626</f>
        <v>0</v>
      </c>
      <c r="AE1626" s="21">
        <f t="shared" si="440"/>
        <v>0</v>
      </c>
      <c r="AF1626" s="13">
        <f>'Data Entry'!V1626</f>
        <v>0</v>
      </c>
      <c r="AG1626" s="13">
        <f t="shared" si="441"/>
        <v>0</v>
      </c>
      <c r="AH1626" s="13">
        <f>'Data Entry'!W1626</f>
        <v>0</v>
      </c>
      <c r="AI1626" s="13">
        <f>'Data Entry'!X1626</f>
        <v>0</v>
      </c>
      <c r="AJ1626" s="13">
        <f>'Data Entry'!Y1626</f>
        <v>0</v>
      </c>
      <c r="AK1626" s="13">
        <f>'Data Entry'!Z1626</f>
        <v>0</v>
      </c>
    </row>
    <row r="1627" spans="1:37">
      <c r="A1627" s="34">
        <f>'Data Entry'!A1627</f>
        <v>0</v>
      </c>
      <c r="B1627" s="34">
        <f>'Data Entry'!B1627</f>
        <v>0</v>
      </c>
      <c r="C1627" s="20">
        <f>IF('Data Entry'!C1627="red",1,IF('Data Entry'!C1627="blue",2,0))</f>
        <v>0</v>
      </c>
      <c r="D1627" s="22">
        <f>'Data Entry'!D1627</f>
        <v>0</v>
      </c>
      <c r="E1627" s="22">
        <f>'Data Entry'!E1627</f>
        <v>0</v>
      </c>
      <c r="F1627" s="22">
        <f>'Data Entry'!F1627</f>
        <v>0</v>
      </c>
      <c r="G1627" s="22">
        <f>'Data Entry'!G1627</f>
        <v>0</v>
      </c>
      <c r="H1627" s="22">
        <f>'Data Entry'!H1627</f>
        <v>0</v>
      </c>
      <c r="I1627" s="22">
        <f t="shared" si="425"/>
        <v>0</v>
      </c>
      <c r="J1627" s="22">
        <f t="shared" si="426"/>
        <v>0</v>
      </c>
      <c r="K1627" s="22">
        <f t="shared" si="427"/>
        <v>0</v>
      </c>
      <c r="L1627" s="22">
        <f t="shared" si="428"/>
        <v>0</v>
      </c>
      <c r="M1627" s="22">
        <f t="shared" si="429"/>
        <v>0</v>
      </c>
      <c r="N1627" s="22">
        <f t="shared" si="430"/>
        <v>0</v>
      </c>
      <c r="O1627" s="22">
        <f t="shared" si="431"/>
        <v>0</v>
      </c>
      <c r="P1627" s="35">
        <f>'Data Entry'!I1627</f>
        <v>0</v>
      </c>
      <c r="Q1627" s="35">
        <f>'Data Entry'!J1627</f>
        <v>0</v>
      </c>
      <c r="R1627" s="35">
        <f>'Data Entry'!K1627</f>
        <v>0</v>
      </c>
      <c r="S1627" s="35">
        <f>'Data Entry'!L1627</f>
        <v>0</v>
      </c>
      <c r="T1627" s="35">
        <f t="shared" si="432"/>
        <v>0</v>
      </c>
      <c r="U1627" s="35">
        <f t="shared" si="433"/>
        <v>0</v>
      </c>
      <c r="V1627" s="35" t="e">
        <f t="shared" si="434"/>
        <v>#DIV/0!</v>
      </c>
      <c r="W1627" s="35" t="e">
        <f t="shared" si="435"/>
        <v>#DIV/0!</v>
      </c>
      <c r="X1627" s="35">
        <f t="shared" si="436"/>
        <v>0</v>
      </c>
      <c r="Y1627" s="35">
        <f t="shared" si="437"/>
        <v>0</v>
      </c>
      <c r="Z1627" s="35">
        <f t="shared" si="438"/>
        <v>0</v>
      </c>
      <c r="AA1627" s="35">
        <f t="shared" si="439"/>
        <v>0</v>
      </c>
      <c r="AB1627" s="21">
        <f>'Data Entry'!S1627</f>
        <v>0</v>
      </c>
      <c r="AC1627" s="21">
        <f>'Data Entry'!T1627</f>
        <v>0</v>
      </c>
      <c r="AD1627" s="21">
        <f>'Data Entry'!U1627</f>
        <v>0</v>
      </c>
      <c r="AE1627" s="21">
        <f t="shared" si="440"/>
        <v>0</v>
      </c>
      <c r="AF1627" s="13">
        <f>'Data Entry'!V1627</f>
        <v>0</v>
      </c>
      <c r="AG1627" s="13">
        <f t="shared" si="441"/>
        <v>0</v>
      </c>
      <c r="AH1627" s="13">
        <f>'Data Entry'!W1627</f>
        <v>0</v>
      </c>
      <c r="AI1627" s="13">
        <f>'Data Entry'!X1627</f>
        <v>0</v>
      </c>
      <c r="AJ1627" s="13">
        <f>'Data Entry'!Y1627</f>
        <v>0</v>
      </c>
      <c r="AK1627" s="13">
        <f>'Data Entry'!Z1627</f>
        <v>0</v>
      </c>
    </row>
    <row r="1628" spans="1:37">
      <c r="A1628" s="34">
        <f>'Data Entry'!A1628</f>
        <v>0</v>
      </c>
      <c r="B1628" s="34">
        <f>'Data Entry'!B1628</f>
        <v>0</v>
      </c>
      <c r="C1628" s="20">
        <f>IF('Data Entry'!C1628="red",1,IF('Data Entry'!C1628="blue",2,0))</f>
        <v>0</v>
      </c>
      <c r="D1628" s="22">
        <f>'Data Entry'!D1628</f>
        <v>0</v>
      </c>
      <c r="E1628" s="22">
        <f>'Data Entry'!E1628</f>
        <v>0</v>
      </c>
      <c r="F1628" s="22">
        <f>'Data Entry'!F1628</f>
        <v>0</v>
      </c>
      <c r="G1628" s="22">
        <f>'Data Entry'!G1628</f>
        <v>0</v>
      </c>
      <c r="H1628" s="22">
        <f>'Data Entry'!H1628</f>
        <v>0</v>
      </c>
      <c r="I1628" s="22">
        <f t="shared" si="425"/>
        <v>0</v>
      </c>
      <c r="J1628" s="22">
        <f t="shared" si="426"/>
        <v>0</v>
      </c>
      <c r="K1628" s="22">
        <f t="shared" si="427"/>
        <v>0</v>
      </c>
      <c r="L1628" s="22">
        <f t="shared" si="428"/>
        <v>0</v>
      </c>
      <c r="M1628" s="22">
        <f t="shared" si="429"/>
        <v>0</v>
      </c>
      <c r="N1628" s="22">
        <f t="shared" si="430"/>
        <v>0</v>
      </c>
      <c r="O1628" s="22">
        <f t="shared" si="431"/>
        <v>0</v>
      </c>
      <c r="P1628" s="35">
        <f>'Data Entry'!I1628</f>
        <v>0</v>
      </c>
      <c r="Q1628" s="35">
        <f>'Data Entry'!J1628</f>
        <v>0</v>
      </c>
      <c r="R1628" s="35">
        <f>'Data Entry'!K1628</f>
        <v>0</v>
      </c>
      <c r="S1628" s="35">
        <f>'Data Entry'!L1628</f>
        <v>0</v>
      </c>
      <c r="T1628" s="35">
        <f t="shared" si="432"/>
        <v>0</v>
      </c>
      <c r="U1628" s="35">
        <f t="shared" si="433"/>
        <v>0</v>
      </c>
      <c r="V1628" s="35" t="e">
        <f t="shared" si="434"/>
        <v>#DIV/0!</v>
      </c>
      <c r="W1628" s="35" t="e">
        <f t="shared" si="435"/>
        <v>#DIV/0!</v>
      </c>
      <c r="X1628" s="35">
        <f t="shared" si="436"/>
        <v>0</v>
      </c>
      <c r="Y1628" s="35">
        <f t="shared" si="437"/>
        <v>0</v>
      </c>
      <c r="Z1628" s="35">
        <f t="shared" si="438"/>
        <v>0</v>
      </c>
      <c r="AA1628" s="35">
        <f t="shared" si="439"/>
        <v>0</v>
      </c>
      <c r="AB1628" s="21">
        <f>'Data Entry'!S1628</f>
        <v>0</v>
      </c>
      <c r="AC1628" s="21">
        <f>'Data Entry'!T1628</f>
        <v>0</v>
      </c>
      <c r="AD1628" s="21">
        <f>'Data Entry'!U1628</f>
        <v>0</v>
      </c>
      <c r="AE1628" s="21">
        <f t="shared" si="440"/>
        <v>0</v>
      </c>
      <c r="AF1628" s="13">
        <f>'Data Entry'!V1628</f>
        <v>0</v>
      </c>
      <c r="AG1628" s="13">
        <f t="shared" si="441"/>
        <v>0</v>
      </c>
      <c r="AH1628" s="13">
        <f>'Data Entry'!W1628</f>
        <v>0</v>
      </c>
      <c r="AI1628" s="13">
        <f>'Data Entry'!X1628</f>
        <v>0</v>
      </c>
      <c r="AJ1628" s="13">
        <f>'Data Entry'!Y1628</f>
        <v>0</v>
      </c>
      <c r="AK1628" s="13">
        <f>'Data Entry'!Z1628</f>
        <v>0</v>
      </c>
    </row>
    <row r="1629" spans="1:37">
      <c r="A1629" s="34">
        <f>'Data Entry'!A1629</f>
        <v>0</v>
      </c>
      <c r="B1629" s="34">
        <f>'Data Entry'!B1629</f>
        <v>0</v>
      </c>
      <c r="C1629" s="20">
        <f>IF('Data Entry'!C1629="red",1,IF('Data Entry'!C1629="blue",2,0))</f>
        <v>0</v>
      </c>
      <c r="D1629" s="22">
        <f>'Data Entry'!D1629</f>
        <v>0</v>
      </c>
      <c r="E1629" s="22">
        <f>'Data Entry'!E1629</f>
        <v>0</v>
      </c>
      <c r="F1629" s="22">
        <f>'Data Entry'!F1629</f>
        <v>0</v>
      </c>
      <c r="G1629" s="22">
        <f>'Data Entry'!G1629</f>
        <v>0</v>
      </c>
      <c r="H1629" s="22">
        <f>'Data Entry'!H1629</f>
        <v>0</v>
      </c>
      <c r="I1629" s="22">
        <f t="shared" si="425"/>
        <v>0</v>
      </c>
      <c r="J1629" s="22">
        <f t="shared" si="426"/>
        <v>0</v>
      </c>
      <c r="K1629" s="22">
        <f t="shared" si="427"/>
        <v>0</v>
      </c>
      <c r="L1629" s="22">
        <f t="shared" si="428"/>
        <v>0</v>
      </c>
      <c r="M1629" s="22">
        <f t="shared" si="429"/>
        <v>0</v>
      </c>
      <c r="N1629" s="22">
        <f t="shared" si="430"/>
        <v>0</v>
      </c>
      <c r="O1629" s="22">
        <f t="shared" si="431"/>
        <v>0</v>
      </c>
      <c r="P1629" s="35">
        <f>'Data Entry'!I1629</f>
        <v>0</v>
      </c>
      <c r="Q1629" s="35">
        <f>'Data Entry'!J1629</f>
        <v>0</v>
      </c>
      <c r="R1629" s="35">
        <f>'Data Entry'!K1629</f>
        <v>0</v>
      </c>
      <c r="S1629" s="35">
        <f>'Data Entry'!L1629</f>
        <v>0</v>
      </c>
      <c r="T1629" s="35">
        <f t="shared" si="432"/>
        <v>0</v>
      </c>
      <c r="U1629" s="35">
        <f t="shared" si="433"/>
        <v>0</v>
      </c>
      <c r="V1629" s="35" t="e">
        <f t="shared" si="434"/>
        <v>#DIV/0!</v>
      </c>
      <c r="W1629" s="35" t="e">
        <f t="shared" si="435"/>
        <v>#DIV/0!</v>
      </c>
      <c r="X1629" s="35">
        <f t="shared" si="436"/>
        <v>0</v>
      </c>
      <c r="Y1629" s="35">
        <f t="shared" si="437"/>
        <v>0</v>
      </c>
      <c r="Z1629" s="35">
        <f t="shared" si="438"/>
        <v>0</v>
      </c>
      <c r="AA1629" s="35">
        <f t="shared" si="439"/>
        <v>0</v>
      </c>
      <c r="AB1629" s="21">
        <f>'Data Entry'!S1629</f>
        <v>0</v>
      </c>
      <c r="AC1629" s="21">
        <f>'Data Entry'!T1629</f>
        <v>0</v>
      </c>
      <c r="AD1629" s="21">
        <f>'Data Entry'!U1629</f>
        <v>0</v>
      </c>
      <c r="AE1629" s="21">
        <f t="shared" si="440"/>
        <v>0</v>
      </c>
      <c r="AF1629" s="13">
        <f>'Data Entry'!V1629</f>
        <v>0</v>
      </c>
      <c r="AG1629" s="13">
        <f t="shared" si="441"/>
        <v>0</v>
      </c>
      <c r="AH1629" s="13">
        <f>'Data Entry'!W1629</f>
        <v>0</v>
      </c>
      <c r="AI1629" s="13">
        <f>'Data Entry'!X1629</f>
        <v>0</v>
      </c>
      <c r="AJ1629" s="13">
        <f>'Data Entry'!Y1629</f>
        <v>0</v>
      </c>
      <c r="AK1629" s="13">
        <f>'Data Entry'!Z1629</f>
        <v>0</v>
      </c>
    </row>
    <row r="1630" spans="1:37">
      <c r="A1630" s="34">
        <f>'Data Entry'!A1630</f>
        <v>0</v>
      </c>
      <c r="B1630" s="34">
        <f>'Data Entry'!B1630</f>
        <v>0</v>
      </c>
      <c r="C1630" s="20">
        <f>IF('Data Entry'!C1630="red",1,IF('Data Entry'!C1630="blue",2,0))</f>
        <v>0</v>
      </c>
      <c r="D1630" s="22">
        <f>'Data Entry'!D1630</f>
        <v>0</v>
      </c>
      <c r="E1630" s="22">
        <f>'Data Entry'!E1630</f>
        <v>0</v>
      </c>
      <c r="F1630" s="22">
        <f>'Data Entry'!F1630</f>
        <v>0</v>
      </c>
      <c r="G1630" s="22">
        <f>'Data Entry'!G1630</f>
        <v>0</v>
      </c>
      <c r="H1630" s="22">
        <f>'Data Entry'!H1630</f>
        <v>0</v>
      </c>
      <c r="I1630" s="22">
        <f t="shared" si="425"/>
        <v>0</v>
      </c>
      <c r="J1630" s="22">
        <f t="shared" si="426"/>
        <v>0</v>
      </c>
      <c r="K1630" s="22">
        <f t="shared" si="427"/>
        <v>0</v>
      </c>
      <c r="L1630" s="22">
        <f t="shared" si="428"/>
        <v>0</v>
      </c>
      <c r="M1630" s="22">
        <f t="shared" si="429"/>
        <v>0</v>
      </c>
      <c r="N1630" s="22">
        <f t="shared" si="430"/>
        <v>0</v>
      </c>
      <c r="O1630" s="22">
        <f t="shared" si="431"/>
        <v>0</v>
      </c>
      <c r="P1630" s="35">
        <f>'Data Entry'!I1630</f>
        <v>0</v>
      </c>
      <c r="Q1630" s="35">
        <f>'Data Entry'!J1630</f>
        <v>0</v>
      </c>
      <c r="R1630" s="35">
        <f>'Data Entry'!K1630</f>
        <v>0</v>
      </c>
      <c r="S1630" s="35">
        <f>'Data Entry'!L1630</f>
        <v>0</v>
      </c>
      <c r="T1630" s="35">
        <f t="shared" si="432"/>
        <v>0</v>
      </c>
      <c r="U1630" s="35">
        <f t="shared" si="433"/>
        <v>0</v>
      </c>
      <c r="V1630" s="35" t="e">
        <f t="shared" si="434"/>
        <v>#DIV/0!</v>
      </c>
      <c r="W1630" s="35" t="e">
        <f t="shared" si="435"/>
        <v>#DIV/0!</v>
      </c>
      <c r="X1630" s="35">
        <f t="shared" si="436"/>
        <v>0</v>
      </c>
      <c r="Y1630" s="35">
        <f t="shared" si="437"/>
        <v>0</v>
      </c>
      <c r="Z1630" s="35">
        <f t="shared" si="438"/>
        <v>0</v>
      </c>
      <c r="AA1630" s="35">
        <f t="shared" si="439"/>
        <v>0</v>
      </c>
      <c r="AB1630" s="21">
        <f>'Data Entry'!S1630</f>
        <v>0</v>
      </c>
      <c r="AC1630" s="21">
        <f>'Data Entry'!T1630</f>
        <v>0</v>
      </c>
      <c r="AD1630" s="21">
        <f>'Data Entry'!U1630</f>
        <v>0</v>
      </c>
      <c r="AE1630" s="21">
        <f t="shared" si="440"/>
        <v>0</v>
      </c>
      <c r="AF1630" s="13">
        <f>'Data Entry'!V1630</f>
        <v>0</v>
      </c>
      <c r="AG1630" s="13">
        <f t="shared" si="441"/>
        <v>0</v>
      </c>
      <c r="AH1630" s="13">
        <f>'Data Entry'!W1630</f>
        <v>0</v>
      </c>
      <c r="AI1630" s="13">
        <f>'Data Entry'!X1630</f>
        <v>0</v>
      </c>
      <c r="AJ1630" s="13">
        <f>'Data Entry'!Y1630</f>
        <v>0</v>
      </c>
      <c r="AK1630" s="13">
        <f>'Data Entry'!Z1630</f>
        <v>0</v>
      </c>
    </row>
    <row r="1631" spans="1:37">
      <c r="A1631" s="34">
        <f>'Data Entry'!A1631</f>
        <v>0</v>
      </c>
      <c r="B1631" s="34">
        <f>'Data Entry'!B1631</f>
        <v>0</v>
      </c>
      <c r="C1631" s="20">
        <f>IF('Data Entry'!C1631="red",1,IF('Data Entry'!C1631="blue",2,0))</f>
        <v>0</v>
      </c>
      <c r="D1631" s="22">
        <f>'Data Entry'!D1631</f>
        <v>0</v>
      </c>
      <c r="E1631" s="22">
        <f>'Data Entry'!E1631</f>
        <v>0</v>
      </c>
      <c r="F1631" s="22">
        <f>'Data Entry'!F1631</f>
        <v>0</v>
      </c>
      <c r="G1631" s="22">
        <f>'Data Entry'!G1631</f>
        <v>0</v>
      </c>
      <c r="H1631" s="22">
        <f>'Data Entry'!H1631</f>
        <v>0</v>
      </c>
      <c r="I1631" s="22">
        <f t="shared" si="425"/>
        <v>0</v>
      </c>
      <c r="J1631" s="22">
        <f t="shared" si="426"/>
        <v>0</v>
      </c>
      <c r="K1631" s="22">
        <f t="shared" si="427"/>
        <v>0</v>
      </c>
      <c r="L1631" s="22">
        <f t="shared" si="428"/>
        <v>0</v>
      </c>
      <c r="M1631" s="22">
        <f t="shared" si="429"/>
        <v>0</v>
      </c>
      <c r="N1631" s="22">
        <f t="shared" si="430"/>
        <v>0</v>
      </c>
      <c r="O1631" s="22">
        <f t="shared" si="431"/>
        <v>0</v>
      </c>
      <c r="P1631" s="35">
        <f>'Data Entry'!I1631</f>
        <v>0</v>
      </c>
      <c r="Q1631" s="35">
        <f>'Data Entry'!J1631</f>
        <v>0</v>
      </c>
      <c r="R1631" s="35">
        <f>'Data Entry'!K1631</f>
        <v>0</v>
      </c>
      <c r="S1631" s="35">
        <f>'Data Entry'!L1631</f>
        <v>0</v>
      </c>
      <c r="T1631" s="35">
        <f t="shared" si="432"/>
        <v>0</v>
      </c>
      <c r="U1631" s="35">
        <f t="shared" si="433"/>
        <v>0</v>
      </c>
      <c r="V1631" s="35" t="e">
        <f t="shared" si="434"/>
        <v>#DIV/0!</v>
      </c>
      <c r="W1631" s="35" t="e">
        <f t="shared" si="435"/>
        <v>#DIV/0!</v>
      </c>
      <c r="X1631" s="35">
        <f t="shared" si="436"/>
        <v>0</v>
      </c>
      <c r="Y1631" s="35">
        <f t="shared" si="437"/>
        <v>0</v>
      </c>
      <c r="Z1631" s="35">
        <f t="shared" si="438"/>
        <v>0</v>
      </c>
      <c r="AA1631" s="35">
        <f t="shared" si="439"/>
        <v>0</v>
      </c>
      <c r="AB1631" s="21">
        <f>'Data Entry'!S1631</f>
        <v>0</v>
      </c>
      <c r="AC1631" s="21">
        <f>'Data Entry'!T1631</f>
        <v>0</v>
      </c>
      <c r="AD1631" s="21">
        <f>'Data Entry'!U1631</f>
        <v>0</v>
      </c>
      <c r="AE1631" s="21">
        <f t="shared" si="440"/>
        <v>0</v>
      </c>
      <c r="AF1631" s="13">
        <f>'Data Entry'!V1631</f>
        <v>0</v>
      </c>
      <c r="AG1631" s="13">
        <f t="shared" si="441"/>
        <v>0</v>
      </c>
      <c r="AH1631" s="13">
        <f>'Data Entry'!W1631</f>
        <v>0</v>
      </c>
      <c r="AI1631" s="13">
        <f>'Data Entry'!X1631</f>
        <v>0</v>
      </c>
      <c r="AJ1631" s="13">
        <f>'Data Entry'!Y1631</f>
        <v>0</v>
      </c>
      <c r="AK1631" s="13">
        <f>'Data Entry'!Z1631</f>
        <v>0</v>
      </c>
    </row>
    <row r="1632" spans="1:37">
      <c r="A1632" s="34">
        <f>'Data Entry'!A1632</f>
        <v>0</v>
      </c>
      <c r="B1632" s="34">
        <f>'Data Entry'!B1632</f>
        <v>0</v>
      </c>
      <c r="C1632" s="20">
        <f>IF('Data Entry'!C1632="red",1,IF('Data Entry'!C1632="blue",2,0))</f>
        <v>0</v>
      </c>
      <c r="D1632" s="22">
        <f>'Data Entry'!D1632</f>
        <v>0</v>
      </c>
      <c r="E1632" s="22">
        <f>'Data Entry'!E1632</f>
        <v>0</v>
      </c>
      <c r="F1632" s="22">
        <f>'Data Entry'!F1632</f>
        <v>0</v>
      </c>
      <c r="G1632" s="22">
        <f>'Data Entry'!G1632</f>
        <v>0</v>
      </c>
      <c r="H1632" s="22">
        <f>'Data Entry'!H1632</f>
        <v>0</v>
      </c>
      <c r="I1632" s="22">
        <f t="shared" si="425"/>
        <v>0</v>
      </c>
      <c r="J1632" s="22">
        <f t="shared" si="426"/>
        <v>0</v>
      </c>
      <c r="K1632" s="22">
        <f t="shared" si="427"/>
        <v>0</v>
      </c>
      <c r="L1632" s="22">
        <f t="shared" si="428"/>
        <v>0</v>
      </c>
      <c r="M1632" s="22">
        <f t="shared" si="429"/>
        <v>0</v>
      </c>
      <c r="N1632" s="22">
        <f t="shared" si="430"/>
        <v>0</v>
      </c>
      <c r="O1632" s="22">
        <f t="shared" si="431"/>
        <v>0</v>
      </c>
      <c r="P1632" s="35">
        <f>'Data Entry'!I1632</f>
        <v>0</v>
      </c>
      <c r="Q1632" s="35">
        <f>'Data Entry'!J1632</f>
        <v>0</v>
      </c>
      <c r="R1632" s="35">
        <f>'Data Entry'!K1632</f>
        <v>0</v>
      </c>
      <c r="S1632" s="35">
        <f>'Data Entry'!L1632</f>
        <v>0</v>
      </c>
      <c r="T1632" s="35">
        <f t="shared" si="432"/>
        <v>0</v>
      </c>
      <c r="U1632" s="35">
        <f t="shared" si="433"/>
        <v>0</v>
      </c>
      <c r="V1632" s="35" t="e">
        <f t="shared" si="434"/>
        <v>#DIV/0!</v>
      </c>
      <c r="W1632" s="35" t="e">
        <f t="shared" si="435"/>
        <v>#DIV/0!</v>
      </c>
      <c r="X1632" s="35">
        <f t="shared" si="436"/>
        <v>0</v>
      </c>
      <c r="Y1632" s="35">
        <f t="shared" si="437"/>
        <v>0</v>
      </c>
      <c r="Z1632" s="35">
        <f t="shared" si="438"/>
        <v>0</v>
      </c>
      <c r="AA1632" s="35">
        <f t="shared" si="439"/>
        <v>0</v>
      </c>
      <c r="AB1632" s="21">
        <f>'Data Entry'!S1632</f>
        <v>0</v>
      </c>
      <c r="AC1632" s="21">
        <f>'Data Entry'!T1632</f>
        <v>0</v>
      </c>
      <c r="AD1632" s="21">
        <f>'Data Entry'!U1632</f>
        <v>0</v>
      </c>
      <c r="AE1632" s="21">
        <f t="shared" si="440"/>
        <v>0</v>
      </c>
      <c r="AF1632" s="13">
        <f>'Data Entry'!V1632</f>
        <v>0</v>
      </c>
      <c r="AG1632" s="13">
        <f t="shared" si="441"/>
        <v>0</v>
      </c>
      <c r="AH1632" s="13">
        <f>'Data Entry'!W1632</f>
        <v>0</v>
      </c>
      <c r="AI1632" s="13">
        <f>'Data Entry'!X1632</f>
        <v>0</v>
      </c>
      <c r="AJ1632" s="13">
        <f>'Data Entry'!Y1632</f>
        <v>0</v>
      </c>
      <c r="AK1632" s="13">
        <f>'Data Entry'!Z1632</f>
        <v>0</v>
      </c>
    </row>
    <row r="1633" spans="1:37">
      <c r="A1633" s="34">
        <f>'Data Entry'!A1633</f>
        <v>0</v>
      </c>
      <c r="B1633" s="34">
        <f>'Data Entry'!B1633</f>
        <v>0</v>
      </c>
      <c r="C1633" s="20">
        <f>IF('Data Entry'!C1633="red",1,IF('Data Entry'!C1633="blue",2,0))</f>
        <v>0</v>
      </c>
      <c r="D1633" s="22">
        <f>'Data Entry'!D1633</f>
        <v>0</v>
      </c>
      <c r="E1633" s="22">
        <f>'Data Entry'!E1633</f>
        <v>0</v>
      </c>
      <c r="F1633" s="22">
        <f>'Data Entry'!F1633</f>
        <v>0</v>
      </c>
      <c r="G1633" s="22">
        <f>'Data Entry'!G1633</f>
        <v>0</v>
      </c>
      <c r="H1633" s="22">
        <f>'Data Entry'!H1633</f>
        <v>0</v>
      </c>
      <c r="I1633" s="22">
        <f t="shared" si="425"/>
        <v>0</v>
      </c>
      <c r="J1633" s="22">
        <f t="shared" si="426"/>
        <v>0</v>
      </c>
      <c r="K1633" s="22">
        <f t="shared" si="427"/>
        <v>0</v>
      </c>
      <c r="L1633" s="22">
        <f t="shared" si="428"/>
        <v>0</v>
      </c>
      <c r="M1633" s="22">
        <f t="shared" si="429"/>
        <v>0</v>
      </c>
      <c r="N1633" s="22">
        <f t="shared" si="430"/>
        <v>0</v>
      </c>
      <c r="O1633" s="22">
        <f t="shared" si="431"/>
        <v>0</v>
      </c>
      <c r="P1633" s="35">
        <f>'Data Entry'!I1633</f>
        <v>0</v>
      </c>
      <c r="Q1633" s="35">
        <f>'Data Entry'!J1633</f>
        <v>0</v>
      </c>
      <c r="R1633" s="35">
        <f>'Data Entry'!K1633</f>
        <v>0</v>
      </c>
      <c r="S1633" s="35">
        <f>'Data Entry'!L1633</f>
        <v>0</v>
      </c>
      <c r="T1633" s="35">
        <f t="shared" si="432"/>
        <v>0</v>
      </c>
      <c r="U1633" s="35">
        <f t="shared" si="433"/>
        <v>0</v>
      </c>
      <c r="V1633" s="35" t="e">
        <f t="shared" si="434"/>
        <v>#DIV/0!</v>
      </c>
      <c r="W1633" s="35" t="e">
        <f t="shared" si="435"/>
        <v>#DIV/0!</v>
      </c>
      <c r="X1633" s="35">
        <f t="shared" si="436"/>
        <v>0</v>
      </c>
      <c r="Y1633" s="35">
        <f t="shared" si="437"/>
        <v>0</v>
      </c>
      <c r="Z1633" s="35">
        <f t="shared" si="438"/>
        <v>0</v>
      </c>
      <c r="AA1633" s="35">
        <f t="shared" si="439"/>
        <v>0</v>
      </c>
      <c r="AB1633" s="21">
        <f>'Data Entry'!S1633</f>
        <v>0</v>
      </c>
      <c r="AC1633" s="21">
        <f>'Data Entry'!T1633</f>
        <v>0</v>
      </c>
      <c r="AD1633" s="21">
        <f>'Data Entry'!U1633</f>
        <v>0</v>
      </c>
      <c r="AE1633" s="21">
        <f t="shared" si="440"/>
        <v>0</v>
      </c>
      <c r="AF1633" s="13">
        <f>'Data Entry'!V1633</f>
        <v>0</v>
      </c>
      <c r="AG1633" s="13">
        <f t="shared" si="441"/>
        <v>0</v>
      </c>
      <c r="AH1633" s="13">
        <f>'Data Entry'!W1633</f>
        <v>0</v>
      </c>
      <c r="AI1633" s="13">
        <f>'Data Entry'!X1633</f>
        <v>0</v>
      </c>
      <c r="AJ1633" s="13">
        <f>'Data Entry'!Y1633</f>
        <v>0</v>
      </c>
      <c r="AK1633" s="13">
        <f>'Data Entry'!Z1633</f>
        <v>0</v>
      </c>
    </row>
    <row r="1634" spans="1:37">
      <c r="A1634" s="34">
        <f>'Data Entry'!A1634</f>
        <v>0</v>
      </c>
      <c r="B1634" s="34">
        <f>'Data Entry'!B1634</f>
        <v>0</v>
      </c>
      <c r="C1634" s="20">
        <f>IF('Data Entry'!C1634="red",1,IF('Data Entry'!C1634="blue",2,0))</f>
        <v>0</v>
      </c>
      <c r="D1634" s="22">
        <f>'Data Entry'!D1634</f>
        <v>0</v>
      </c>
      <c r="E1634" s="22">
        <f>'Data Entry'!E1634</f>
        <v>0</v>
      </c>
      <c r="F1634" s="22">
        <f>'Data Entry'!F1634</f>
        <v>0</v>
      </c>
      <c r="G1634" s="22">
        <f>'Data Entry'!G1634</f>
        <v>0</v>
      </c>
      <c r="H1634" s="22">
        <f>'Data Entry'!H1634</f>
        <v>0</v>
      </c>
      <c r="I1634" s="22">
        <f t="shared" si="425"/>
        <v>0</v>
      </c>
      <c r="J1634" s="22">
        <f t="shared" si="426"/>
        <v>0</v>
      </c>
      <c r="K1634" s="22">
        <f t="shared" si="427"/>
        <v>0</v>
      </c>
      <c r="L1634" s="22">
        <f t="shared" si="428"/>
        <v>0</v>
      </c>
      <c r="M1634" s="22">
        <f t="shared" si="429"/>
        <v>0</v>
      </c>
      <c r="N1634" s="22">
        <f t="shared" si="430"/>
        <v>0</v>
      </c>
      <c r="O1634" s="22">
        <f t="shared" si="431"/>
        <v>0</v>
      </c>
      <c r="P1634" s="35">
        <f>'Data Entry'!I1634</f>
        <v>0</v>
      </c>
      <c r="Q1634" s="35">
        <f>'Data Entry'!J1634</f>
        <v>0</v>
      </c>
      <c r="R1634" s="35">
        <f>'Data Entry'!K1634</f>
        <v>0</v>
      </c>
      <c r="S1634" s="35">
        <f>'Data Entry'!L1634</f>
        <v>0</v>
      </c>
      <c r="T1634" s="35">
        <f t="shared" si="432"/>
        <v>0</v>
      </c>
      <c r="U1634" s="35">
        <f t="shared" si="433"/>
        <v>0</v>
      </c>
      <c r="V1634" s="35" t="e">
        <f t="shared" si="434"/>
        <v>#DIV/0!</v>
      </c>
      <c r="W1634" s="35" t="e">
        <f t="shared" si="435"/>
        <v>#DIV/0!</v>
      </c>
      <c r="X1634" s="35">
        <f t="shared" si="436"/>
        <v>0</v>
      </c>
      <c r="Y1634" s="35">
        <f t="shared" si="437"/>
        <v>0</v>
      </c>
      <c r="Z1634" s="35">
        <f t="shared" si="438"/>
        <v>0</v>
      </c>
      <c r="AA1634" s="35">
        <f t="shared" si="439"/>
        <v>0</v>
      </c>
      <c r="AB1634" s="21">
        <f>'Data Entry'!S1634</f>
        <v>0</v>
      </c>
      <c r="AC1634" s="21">
        <f>'Data Entry'!T1634</f>
        <v>0</v>
      </c>
      <c r="AD1634" s="21">
        <f>'Data Entry'!U1634</f>
        <v>0</v>
      </c>
      <c r="AE1634" s="21">
        <f t="shared" si="440"/>
        <v>0</v>
      </c>
      <c r="AF1634" s="13">
        <f>'Data Entry'!V1634</f>
        <v>0</v>
      </c>
      <c r="AG1634" s="13">
        <f t="shared" si="441"/>
        <v>0</v>
      </c>
      <c r="AH1634" s="13">
        <f>'Data Entry'!W1634</f>
        <v>0</v>
      </c>
      <c r="AI1634" s="13">
        <f>'Data Entry'!X1634</f>
        <v>0</v>
      </c>
      <c r="AJ1634" s="13">
        <f>'Data Entry'!Y1634</f>
        <v>0</v>
      </c>
      <c r="AK1634" s="13">
        <f>'Data Entry'!Z1634</f>
        <v>0</v>
      </c>
    </row>
    <row r="1635" spans="1:37">
      <c r="A1635" s="34">
        <f>'Data Entry'!A1635</f>
        <v>0</v>
      </c>
      <c r="B1635" s="34">
        <f>'Data Entry'!B1635</f>
        <v>0</v>
      </c>
      <c r="C1635" s="20">
        <f>IF('Data Entry'!C1635="red",1,IF('Data Entry'!C1635="blue",2,0))</f>
        <v>0</v>
      </c>
      <c r="D1635" s="22">
        <f>'Data Entry'!D1635</f>
        <v>0</v>
      </c>
      <c r="E1635" s="22">
        <f>'Data Entry'!E1635</f>
        <v>0</v>
      </c>
      <c r="F1635" s="22">
        <f>'Data Entry'!F1635</f>
        <v>0</v>
      </c>
      <c r="G1635" s="22">
        <f>'Data Entry'!G1635</f>
        <v>0</v>
      </c>
      <c r="H1635" s="22">
        <f>'Data Entry'!H1635</f>
        <v>0</v>
      </c>
      <c r="I1635" s="22">
        <f t="shared" si="425"/>
        <v>0</v>
      </c>
      <c r="J1635" s="22">
        <f t="shared" si="426"/>
        <v>0</v>
      </c>
      <c r="K1635" s="22">
        <f t="shared" si="427"/>
        <v>0</v>
      </c>
      <c r="L1635" s="22">
        <f t="shared" si="428"/>
        <v>0</v>
      </c>
      <c r="M1635" s="22">
        <f t="shared" si="429"/>
        <v>0</v>
      </c>
      <c r="N1635" s="22">
        <f t="shared" si="430"/>
        <v>0</v>
      </c>
      <c r="O1635" s="22">
        <f t="shared" si="431"/>
        <v>0</v>
      </c>
      <c r="P1635" s="35">
        <f>'Data Entry'!I1635</f>
        <v>0</v>
      </c>
      <c r="Q1635" s="35">
        <f>'Data Entry'!J1635</f>
        <v>0</v>
      </c>
      <c r="R1635" s="35">
        <f>'Data Entry'!K1635</f>
        <v>0</v>
      </c>
      <c r="S1635" s="35">
        <f>'Data Entry'!L1635</f>
        <v>0</v>
      </c>
      <c r="T1635" s="35">
        <f t="shared" si="432"/>
        <v>0</v>
      </c>
      <c r="U1635" s="35">
        <f t="shared" si="433"/>
        <v>0</v>
      </c>
      <c r="V1635" s="35" t="e">
        <f t="shared" si="434"/>
        <v>#DIV/0!</v>
      </c>
      <c r="W1635" s="35" t="e">
        <f t="shared" si="435"/>
        <v>#DIV/0!</v>
      </c>
      <c r="X1635" s="35">
        <f t="shared" si="436"/>
        <v>0</v>
      </c>
      <c r="Y1635" s="35">
        <f t="shared" si="437"/>
        <v>0</v>
      </c>
      <c r="Z1635" s="35">
        <f t="shared" si="438"/>
        <v>0</v>
      </c>
      <c r="AA1635" s="35">
        <f t="shared" si="439"/>
        <v>0</v>
      </c>
      <c r="AB1635" s="21">
        <f>'Data Entry'!S1635</f>
        <v>0</v>
      </c>
      <c r="AC1635" s="21">
        <f>'Data Entry'!T1635</f>
        <v>0</v>
      </c>
      <c r="AD1635" s="21">
        <f>'Data Entry'!U1635</f>
        <v>0</v>
      </c>
      <c r="AE1635" s="21">
        <f t="shared" si="440"/>
        <v>0</v>
      </c>
      <c r="AF1635" s="13">
        <f>'Data Entry'!V1635</f>
        <v>0</v>
      </c>
      <c r="AG1635" s="13">
        <f t="shared" si="441"/>
        <v>0</v>
      </c>
      <c r="AH1635" s="13">
        <f>'Data Entry'!W1635</f>
        <v>0</v>
      </c>
      <c r="AI1635" s="13">
        <f>'Data Entry'!X1635</f>
        <v>0</v>
      </c>
      <c r="AJ1635" s="13">
        <f>'Data Entry'!Y1635</f>
        <v>0</v>
      </c>
      <c r="AK1635" s="13">
        <f>'Data Entry'!Z1635</f>
        <v>0</v>
      </c>
    </row>
    <row r="1636" spans="1:37">
      <c r="A1636" s="34">
        <f>'Data Entry'!A1636</f>
        <v>0</v>
      </c>
      <c r="B1636" s="34">
        <f>'Data Entry'!B1636</f>
        <v>0</v>
      </c>
      <c r="C1636" s="20">
        <f>IF('Data Entry'!C1636="red",1,IF('Data Entry'!C1636="blue",2,0))</f>
        <v>0</v>
      </c>
      <c r="D1636" s="22">
        <f>'Data Entry'!D1636</f>
        <v>0</v>
      </c>
      <c r="E1636" s="22">
        <f>'Data Entry'!E1636</f>
        <v>0</v>
      </c>
      <c r="F1636" s="22">
        <f>'Data Entry'!F1636</f>
        <v>0</v>
      </c>
      <c r="G1636" s="22">
        <f>'Data Entry'!G1636</f>
        <v>0</v>
      </c>
      <c r="H1636" s="22">
        <f>'Data Entry'!H1636</f>
        <v>0</v>
      </c>
      <c r="I1636" s="22">
        <f t="shared" si="425"/>
        <v>0</v>
      </c>
      <c r="J1636" s="22">
        <f t="shared" si="426"/>
        <v>0</v>
      </c>
      <c r="K1636" s="22">
        <f t="shared" si="427"/>
        <v>0</v>
      </c>
      <c r="L1636" s="22">
        <f t="shared" si="428"/>
        <v>0</v>
      </c>
      <c r="M1636" s="22">
        <f t="shared" si="429"/>
        <v>0</v>
      </c>
      <c r="N1636" s="22">
        <f t="shared" si="430"/>
        <v>0</v>
      </c>
      <c r="O1636" s="22">
        <f t="shared" si="431"/>
        <v>0</v>
      </c>
      <c r="P1636" s="35">
        <f>'Data Entry'!I1636</f>
        <v>0</v>
      </c>
      <c r="Q1636" s="35">
        <f>'Data Entry'!J1636</f>
        <v>0</v>
      </c>
      <c r="R1636" s="35">
        <f>'Data Entry'!K1636</f>
        <v>0</v>
      </c>
      <c r="S1636" s="35">
        <f>'Data Entry'!L1636</f>
        <v>0</v>
      </c>
      <c r="T1636" s="35">
        <f t="shared" si="432"/>
        <v>0</v>
      </c>
      <c r="U1636" s="35">
        <f t="shared" si="433"/>
        <v>0</v>
      </c>
      <c r="V1636" s="35" t="e">
        <f t="shared" si="434"/>
        <v>#DIV/0!</v>
      </c>
      <c r="W1636" s="35" t="e">
        <f t="shared" si="435"/>
        <v>#DIV/0!</v>
      </c>
      <c r="X1636" s="35">
        <f t="shared" si="436"/>
        <v>0</v>
      </c>
      <c r="Y1636" s="35">
        <f t="shared" si="437"/>
        <v>0</v>
      </c>
      <c r="Z1636" s="35">
        <f t="shared" si="438"/>
        <v>0</v>
      </c>
      <c r="AA1636" s="35">
        <f t="shared" si="439"/>
        <v>0</v>
      </c>
      <c r="AB1636" s="21">
        <f>'Data Entry'!S1636</f>
        <v>0</v>
      </c>
      <c r="AC1636" s="21">
        <f>'Data Entry'!T1636</f>
        <v>0</v>
      </c>
      <c r="AD1636" s="21">
        <f>'Data Entry'!U1636</f>
        <v>0</v>
      </c>
      <c r="AE1636" s="21">
        <f t="shared" si="440"/>
        <v>0</v>
      </c>
      <c r="AF1636" s="13">
        <f>'Data Entry'!V1636</f>
        <v>0</v>
      </c>
      <c r="AG1636" s="13">
        <f t="shared" si="441"/>
        <v>0</v>
      </c>
      <c r="AH1636" s="13">
        <f>'Data Entry'!W1636</f>
        <v>0</v>
      </c>
      <c r="AI1636" s="13">
        <f>'Data Entry'!X1636</f>
        <v>0</v>
      </c>
      <c r="AJ1636" s="13">
        <f>'Data Entry'!Y1636</f>
        <v>0</v>
      </c>
      <c r="AK1636" s="13">
        <f>'Data Entry'!Z1636</f>
        <v>0</v>
      </c>
    </row>
    <row r="1637" spans="1:37">
      <c r="A1637" s="34">
        <f>'Data Entry'!A1637</f>
        <v>0</v>
      </c>
      <c r="B1637" s="34">
        <f>'Data Entry'!B1637</f>
        <v>0</v>
      </c>
      <c r="C1637" s="20">
        <f>IF('Data Entry'!C1637="red",1,IF('Data Entry'!C1637="blue",2,0))</f>
        <v>0</v>
      </c>
      <c r="D1637" s="22">
        <f>'Data Entry'!D1637</f>
        <v>0</v>
      </c>
      <c r="E1637" s="22">
        <f>'Data Entry'!E1637</f>
        <v>0</v>
      </c>
      <c r="F1637" s="22">
        <f>'Data Entry'!F1637</f>
        <v>0</v>
      </c>
      <c r="G1637" s="22">
        <f>'Data Entry'!G1637</f>
        <v>0</v>
      </c>
      <c r="H1637" s="22">
        <f>'Data Entry'!H1637</f>
        <v>0</v>
      </c>
      <c r="I1637" s="22">
        <f t="shared" si="425"/>
        <v>0</v>
      </c>
      <c r="J1637" s="22">
        <f t="shared" si="426"/>
        <v>0</v>
      </c>
      <c r="K1637" s="22">
        <f t="shared" si="427"/>
        <v>0</v>
      </c>
      <c r="L1637" s="22">
        <f t="shared" si="428"/>
        <v>0</v>
      </c>
      <c r="M1637" s="22">
        <f t="shared" si="429"/>
        <v>0</v>
      </c>
      <c r="N1637" s="22">
        <f t="shared" si="430"/>
        <v>0</v>
      </c>
      <c r="O1637" s="22">
        <f t="shared" si="431"/>
        <v>0</v>
      </c>
      <c r="P1637" s="35">
        <f>'Data Entry'!I1637</f>
        <v>0</v>
      </c>
      <c r="Q1637" s="35">
        <f>'Data Entry'!J1637</f>
        <v>0</v>
      </c>
      <c r="R1637" s="35">
        <f>'Data Entry'!K1637</f>
        <v>0</v>
      </c>
      <c r="S1637" s="35">
        <f>'Data Entry'!L1637</f>
        <v>0</v>
      </c>
      <c r="T1637" s="35">
        <f t="shared" si="432"/>
        <v>0</v>
      </c>
      <c r="U1637" s="35">
        <f t="shared" si="433"/>
        <v>0</v>
      </c>
      <c r="V1637" s="35" t="e">
        <f t="shared" si="434"/>
        <v>#DIV/0!</v>
      </c>
      <c r="W1637" s="35" t="e">
        <f t="shared" si="435"/>
        <v>#DIV/0!</v>
      </c>
      <c r="X1637" s="35">
        <f t="shared" si="436"/>
        <v>0</v>
      </c>
      <c r="Y1637" s="35">
        <f t="shared" si="437"/>
        <v>0</v>
      </c>
      <c r="Z1637" s="35">
        <f t="shared" si="438"/>
        <v>0</v>
      </c>
      <c r="AA1637" s="35">
        <f t="shared" si="439"/>
        <v>0</v>
      </c>
      <c r="AB1637" s="21">
        <f>'Data Entry'!S1637</f>
        <v>0</v>
      </c>
      <c r="AC1637" s="21">
        <f>'Data Entry'!T1637</f>
        <v>0</v>
      </c>
      <c r="AD1637" s="21">
        <f>'Data Entry'!U1637</f>
        <v>0</v>
      </c>
      <c r="AE1637" s="21">
        <f t="shared" si="440"/>
        <v>0</v>
      </c>
      <c r="AF1637" s="13">
        <f>'Data Entry'!V1637</f>
        <v>0</v>
      </c>
      <c r="AG1637" s="13">
        <f t="shared" si="441"/>
        <v>0</v>
      </c>
      <c r="AH1637" s="13">
        <f>'Data Entry'!W1637</f>
        <v>0</v>
      </c>
      <c r="AI1637" s="13">
        <f>'Data Entry'!X1637</f>
        <v>0</v>
      </c>
      <c r="AJ1637" s="13">
        <f>'Data Entry'!Y1637</f>
        <v>0</v>
      </c>
      <c r="AK1637" s="13">
        <f>'Data Entry'!Z1637</f>
        <v>0</v>
      </c>
    </row>
    <row r="1638" spans="1:37">
      <c r="A1638" s="34">
        <f>'Data Entry'!A1638</f>
        <v>0</v>
      </c>
      <c r="B1638" s="34">
        <f>'Data Entry'!B1638</f>
        <v>0</v>
      </c>
      <c r="C1638" s="20">
        <f>IF('Data Entry'!C1638="red",1,IF('Data Entry'!C1638="blue",2,0))</f>
        <v>0</v>
      </c>
      <c r="D1638" s="22">
        <f>'Data Entry'!D1638</f>
        <v>0</v>
      </c>
      <c r="E1638" s="22">
        <f>'Data Entry'!E1638</f>
        <v>0</v>
      </c>
      <c r="F1638" s="22">
        <f>'Data Entry'!F1638</f>
        <v>0</v>
      </c>
      <c r="G1638" s="22">
        <f>'Data Entry'!G1638</f>
        <v>0</v>
      </c>
      <c r="H1638" s="22">
        <f>'Data Entry'!H1638</f>
        <v>0</v>
      </c>
      <c r="I1638" s="22">
        <f t="shared" si="425"/>
        <v>0</v>
      </c>
      <c r="J1638" s="22">
        <f t="shared" si="426"/>
        <v>0</v>
      </c>
      <c r="K1638" s="22">
        <f t="shared" si="427"/>
        <v>0</v>
      </c>
      <c r="L1638" s="22">
        <f t="shared" si="428"/>
        <v>0</v>
      </c>
      <c r="M1638" s="22">
        <f t="shared" si="429"/>
        <v>0</v>
      </c>
      <c r="N1638" s="22">
        <f t="shared" si="430"/>
        <v>0</v>
      </c>
      <c r="O1638" s="22">
        <f t="shared" si="431"/>
        <v>0</v>
      </c>
      <c r="P1638" s="35">
        <f>'Data Entry'!I1638</f>
        <v>0</v>
      </c>
      <c r="Q1638" s="35">
        <f>'Data Entry'!J1638</f>
        <v>0</v>
      </c>
      <c r="R1638" s="35">
        <f>'Data Entry'!K1638</f>
        <v>0</v>
      </c>
      <c r="S1638" s="35">
        <f>'Data Entry'!L1638</f>
        <v>0</v>
      </c>
      <c r="T1638" s="35">
        <f t="shared" si="432"/>
        <v>0</v>
      </c>
      <c r="U1638" s="35">
        <f t="shared" si="433"/>
        <v>0</v>
      </c>
      <c r="V1638" s="35" t="e">
        <f t="shared" si="434"/>
        <v>#DIV/0!</v>
      </c>
      <c r="W1638" s="35" t="e">
        <f t="shared" si="435"/>
        <v>#DIV/0!</v>
      </c>
      <c r="X1638" s="35">
        <f t="shared" si="436"/>
        <v>0</v>
      </c>
      <c r="Y1638" s="35">
        <f t="shared" si="437"/>
        <v>0</v>
      </c>
      <c r="Z1638" s="35">
        <f t="shared" si="438"/>
        <v>0</v>
      </c>
      <c r="AA1638" s="35">
        <f t="shared" si="439"/>
        <v>0</v>
      </c>
      <c r="AB1638" s="21">
        <f>'Data Entry'!S1638</f>
        <v>0</v>
      </c>
      <c r="AC1638" s="21">
        <f>'Data Entry'!T1638</f>
        <v>0</v>
      </c>
      <c r="AD1638" s="21">
        <f>'Data Entry'!U1638</f>
        <v>0</v>
      </c>
      <c r="AE1638" s="21">
        <f t="shared" si="440"/>
        <v>0</v>
      </c>
      <c r="AF1638" s="13">
        <f>'Data Entry'!V1638</f>
        <v>0</v>
      </c>
      <c r="AG1638" s="13">
        <f t="shared" si="441"/>
        <v>0</v>
      </c>
      <c r="AH1638" s="13">
        <f>'Data Entry'!W1638</f>
        <v>0</v>
      </c>
      <c r="AI1638" s="13">
        <f>'Data Entry'!X1638</f>
        <v>0</v>
      </c>
      <c r="AJ1638" s="13">
        <f>'Data Entry'!Y1638</f>
        <v>0</v>
      </c>
      <c r="AK1638" s="13">
        <f>'Data Entry'!Z1638</f>
        <v>0</v>
      </c>
    </row>
    <row r="1639" spans="1:37">
      <c r="A1639" s="34">
        <f>'Data Entry'!A1639</f>
        <v>0</v>
      </c>
      <c r="B1639" s="34">
        <f>'Data Entry'!B1639</f>
        <v>0</v>
      </c>
      <c r="C1639" s="20">
        <f>IF('Data Entry'!C1639="red",1,IF('Data Entry'!C1639="blue",2,0))</f>
        <v>0</v>
      </c>
      <c r="D1639" s="22">
        <f>'Data Entry'!D1639</f>
        <v>0</v>
      </c>
      <c r="E1639" s="22">
        <f>'Data Entry'!E1639</f>
        <v>0</v>
      </c>
      <c r="F1639" s="22">
        <f>'Data Entry'!F1639</f>
        <v>0</v>
      </c>
      <c r="G1639" s="22">
        <f>'Data Entry'!G1639</f>
        <v>0</v>
      </c>
      <c r="H1639" s="22">
        <f>'Data Entry'!H1639</f>
        <v>0</v>
      </c>
      <c r="I1639" s="22">
        <f t="shared" si="425"/>
        <v>0</v>
      </c>
      <c r="J1639" s="22">
        <f t="shared" si="426"/>
        <v>0</v>
      </c>
      <c r="K1639" s="22">
        <f t="shared" si="427"/>
        <v>0</v>
      </c>
      <c r="L1639" s="22">
        <f t="shared" si="428"/>
        <v>0</v>
      </c>
      <c r="M1639" s="22">
        <f t="shared" si="429"/>
        <v>0</v>
      </c>
      <c r="N1639" s="22">
        <f t="shared" si="430"/>
        <v>0</v>
      </c>
      <c r="O1639" s="22">
        <f t="shared" si="431"/>
        <v>0</v>
      </c>
      <c r="P1639" s="35">
        <f>'Data Entry'!I1639</f>
        <v>0</v>
      </c>
      <c r="Q1639" s="35">
        <f>'Data Entry'!J1639</f>
        <v>0</v>
      </c>
      <c r="R1639" s="35">
        <f>'Data Entry'!K1639</f>
        <v>0</v>
      </c>
      <c r="S1639" s="35">
        <f>'Data Entry'!L1639</f>
        <v>0</v>
      </c>
      <c r="T1639" s="35">
        <f t="shared" si="432"/>
        <v>0</v>
      </c>
      <c r="U1639" s="35">
        <f t="shared" si="433"/>
        <v>0</v>
      </c>
      <c r="V1639" s="35" t="e">
        <f t="shared" si="434"/>
        <v>#DIV/0!</v>
      </c>
      <c r="W1639" s="35" t="e">
        <f t="shared" si="435"/>
        <v>#DIV/0!</v>
      </c>
      <c r="X1639" s="35">
        <f t="shared" si="436"/>
        <v>0</v>
      </c>
      <c r="Y1639" s="35">
        <f t="shared" si="437"/>
        <v>0</v>
      </c>
      <c r="Z1639" s="35">
        <f t="shared" si="438"/>
        <v>0</v>
      </c>
      <c r="AA1639" s="35">
        <f t="shared" si="439"/>
        <v>0</v>
      </c>
      <c r="AB1639" s="21">
        <f>'Data Entry'!S1639</f>
        <v>0</v>
      </c>
      <c r="AC1639" s="21">
        <f>'Data Entry'!T1639</f>
        <v>0</v>
      </c>
      <c r="AD1639" s="21">
        <f>'Data Entry'!U1639</f>
        <v>0</v>
      </c>
      <c r="AE1639" s="21">
        <f t="shared" si="440"/>
        <v>0</v>
      </c>
      <c r="AF1639" s="13">
        <f>'Data Entry'!V1639</f>
        <v>0</v>
      </c>
      <c r="AG1639" s="13">
        <f t="shared" si="441"/>
        <v>0</v>
      </c>
      <c r="AH1639" s="13">
        <f>'Data Entry'!W1639</f>
        <v>0</v>
      </c>
      <c r="AI1639" s="13">
        <f>'Data Entry'!X1639</f>
        <v>0</v>
      </c>
      <c r="AJ1639" s="13">
        <f>'Data Entry'!Y1639</f>
        <v>0</v>
      </c>
      <c r="AK1639" s="13">
        <f>'Data Entry'!Z1639</f>
        <v>0</v>
      </c>
    </row>
    <row r="1640" spans="1:37">
      <c r="A1640" s="34">
        <f>'Data Entry'!A1640</f>
        <v>0</v>
      </c>
      <c r="B1640" s="34">
        <f>'Data Entry'!B1640</f>
        <v>0</v>
      </c>
      <c r="C1640" s="20">
        <f>IF('Data Entry'!C1640="red",1,IF('Data Entry'!C1640="blue",2,0))</f>
        <v>0</v>
      </c>
      <c r="D1640" s="22">
        <f>'Data Entry'!D1640</f>
        <v>0</v>
      </c>
      <c r="E1640" s="22">
        <f>'Data Entry'!E1640</f>
        <v>0</v>
      </c>
      <c r="F1640" s="22">
        <f>'Data Entry'!F1640</f>
        <v>0</v>
      </c>
      <c r="G1640" s="22">
        <f>'Data Entry'!G1640</f>
        <v>0</v>
      </c>
      <c r="H1640" s="22">
        <f>'Data Entry'!H1640</f>
        <v>0</v>
      </c>
      <c r="I1640" s="22">
        <f t="shared" si="425"/>
        <v>0</v>
      </c>
      <c r="J1640" s="22">
        <f t="shared" si="426"/>
        <v>0</v>
      </c>
      <c r="K1640" s="22">
        <f t="shared" si="427"/>
        <v>0</v>
      </c>
      <c r="L1640" s="22">
        <f t="shared" si="428"/>
        <v>0</v>
      </c>
      <c r="M1640" s="22">
        <f t="shared" si="429"/>
        <v>0</v>
      </c>
      <c r="N1640" s="22">
        <f t="shared" si="430"/>
        <v>0</v>
      </c>
      <c r="O1640" s="22">
        <f t="shared" si="431"/>
        <v>0</v>
      </c>
      <c r="P1640" s="35">
        <f>'Data Entry'!I1640</f>
        <v>0</v>
      </c>
      <c r="Q1640" s="35">
        <f>'Data Entry'!J1640</f>
        <v>0</v>
      </c>
      <c r="R1640" s="35">
        <f>'Data Entry'!K1640</f>
        <v>0</v>
      </c>
      <c r="S1640" s="35">
        <f>'Data Entry'!L1640</f>
        <v>0</v>
      </c>
      <c r="T1640" s="35">
        <f t="shared" si="432"/>
        <v>0</v>
      </c>
      <c r="U1640" s="35">
        <f t="shared" si="433"/>
        <v>0</v>
      </c>
      <c r="V1640" s="35" t="e">
        <f t="shared" si="434"/>
        <v>#DIV/0!</v>
      </c>
      <c r="W1640" s="35" t="e">
        <f t="shared" si="435"/>
        <v>#DIV/0!</v>
      </c>
      <c r="X1640" s="35">
        <f t="shared" si="436"/>
        <v>0</v>
      </c>
      <c r="Y1640" s="35">
        <f t="shared" si="437"/>
        <v>0</v>
      </c>
      <c r="Z1640" s="35">
        <f t="shared" si="438"/>
        <v>0</v>
      </c>
      <c r="AA1640" s="35">
        <f t="shared" si="439"/>
        <v>0</v>
      </c>
      <c r="AB1640" s="21">
        <f>'Data Entry'!S1640</f>
        <v>0</v>
      </c>
      <c r="AC1640" s="21">
        <f>'Data Entry'!T1640</f>
        <v>0</v>
      </c>
      <c r="AD1640" s="21">
        <f>'Data Entry'!U1640</f>
        <v>0</v>
      </c>
      <c r="AE1640" s="21">
        <f t="shared" si="440"/>
        <v>0</v>
      </c>
      <c r="AF1640" s="13">
        <f>'Data Entry'!V1640</f>
        <v>0</v>
      </c>
      <c r="AG1640" s="13">
        <f t="shared" si="441"/>
        <v>0</v>
      </c>
      <c r="AH1640" s="13">
        <f>'Data Entry'!W1640</f>
        <v>0</v>
      </c>
      <c r="AI1640" s="13">
        <f>'Data Entry'!X1640</f>
        <v>0</v>
      </c>
      <c r="AJ1640" s="13">
        <f>'Data Entry'!Y1640</f>
        <v>0</v>
      </c>
      <c r="AK1640" s="13">
        <f>'Data Entry'!Z1640</f>
        <v>0</v>
      </c>
    </row>
    <row r="1641" spans="1:37">
      <c r="A1641" s="34">
        <f>'Data Entry'!A1641</f>
        <v>0</v>
      </c>
      <c r="B1641" s="34">
        <f>'Data Entry'!B1641</f>
        <v>0</v>
      </c>
      <c r="C1641" s="20">
        <f>IF('Data Entry'!C1641="red",1,IF('Data Entry'!C1641="blue",2,0))</f>
        <v>0</v>
      </c>
      <c r="D1641" s="22">
        <f>'Data Entry'!D1641</f>
        <v>0</v>
      </c>
      <c r="E1641" s="22">
        <f>'Data Entry'!E1641</f>
        <v>0</v>
      </c>
      <c r="F1641" s="22">
        <f>'Data Entry'!F1641</f>
        <v>0</v>
      </c>
      <c r="G1641" s="22">
        <f>'Data Entry'!G1641</f>
        <v>0</v>
      </c>
      <c r="H1641" s="22">
        <f>'Data Entry'!H1641</f>
        <v>0</v>
      </c>
      <c r="I1641" s="22">
        <f t="shared" ref="I1641:I1704" si="442">E1641+F1641</f>
        <v>0</v>
      </c>
      <c r="J1641" s="22">
        <f t="shared" ref="J1641:J1704" si="443">G1641+H1641</f>
        <v>0</v>
      </c>
      <c r="K1641" s="22">
        <f t="shared" ref="K1641:K1704" si="444">IF(D1641=1,2,0)</f>
        <v>0</v>
      </c>
      <c r="L1641" s="22">
        <f t="shared" ref="L1641:L1704" si="445">E1641*2</f>
        <v>0</v>
      </c>
      <c r="M1641" s="22">
        <f t="shared" ref="M1641:M1704" si="446">G1641*4</f>
        <v>0</v>
      </c>
      <c r="N1641" s="22">
        <f t="shared" ref="N1641:N1704" si="447">I1641+J1641</f>
        <v>0</v>
      </c>
      <c r="O1641" s="22">
        <f t="shared" ref="O1641:O1704" si="448">SUM(K1641:M1641)</f>
        <v>0</v>
      </c>
      <c r="P1641" s="35">
        <f>'Data Entry'!I1641</f>
        <v>0</v>
      </c>
      <c r="Q1641" s="35">
        <f>'Data Entry'!J1641</f>
        <v>0</v>
      </c>
      <c r="R1641" s="35">
        <f>'Data Entry'!K1641</f>
        <v>0</v>
      </c>
      <c r="S1641" s="35">
        <f>'Data Entry'!L1641</f>
        <v>0</v>
      </c>
      <c r="T1641" s="35">
        <f t="shared" ref="T1641:T1704" si="449">P1641+Q1641</f>
        <v>0</v>
      </c>
      <c r="U1641" s="35">
        <f t="shared" ref="U1641:U1704" si="450">R1641+S1641</f>
        <v>0</v>
      </c>
      <c r="V1641" s="35" t="e">
        <f t="shared" ref="V1641:V1704" si="451">P1641/T1641</f>
        <v>#DIV/0!</v>
      </c>
      <c r="W1641" s="35" t="e">
        <f t="shared" ref="W1641:W1704" si="452">R1641/U1641</f>
        <v>#DIV/0!</v>
      </c>
      <c r="X1641" s="35">
        <f t="shared" ref="X1641:X1704" si="453">(T1641+U1641)/2</f>
        <v>0</v>
      </c>
      <c r="Y1641" s="35">
        <f t="shared" ref="Y1641:Y1704" si="454">P1641</f>
        <v>0</v>
      </c>
      <c r="Z1641" s="35">
        <f t="shared" ref="Z1641:Z1704" si="455">R1641*2</f>
        <v>0</v>
      </c>
      <c r="AA1641" s="35">
        <f t="shared" ref="AA1641:AA1704" si="456">Y1641+Z1641</f>
        <v>0</v>
      </c>
      <c r="AB1641" s="21">
        <f>'Data Entry'!S1641</f>
        <v>0</v>
      </c>
      <c r="AC1641" s="21">
        <f>'Data Entry'!T1641</f>
        <v>0</v>
      </c>
      <c r="AD1641" s="21">
        <f>'Data Entry'!U1641</f>
        <v>0</v>
      </c>
      <c r="AE1641" s="21">
        <f t="shared" ref="AE1641:AE1704" si="457">IF(AC1641=4,15,IF(AC1641=3,10,IF(AC1641=2,6,IF(AC1641=1,4,0))))</f>
        <v>0</v>
      </c>
      <c r="AF1641" s="13">
        <f>'Data Entry'!V1641</f>
        <v>0</v>
      </c>
      <c r="AG1641" s="13">
        <f t="shared" ref="AG1641:AG1704" si="458">AF1641/3</f>
        <v>0</v>
      </c>
      <c r="AH1641" s="13">
        <f>'Data Entry'!W1641</f>
        <v>0</v>
      </c>
      <c r="AI1641" s="13">
        <f>'Data Entry'!X1641</f>
        <v>0</v>
      </c>
      <c r="AJ1641" s="13">
        <f>'Data Entry'!Y1641</f>
        <v>0</v>
      </c>
      <c r="AK1641" s="13">
        <f>'Data Entry'!Z1641</f>
        <v>0</v>
      </c>
    </row>
    <row r="1642" spans="1:37">
      <c r="A1642" s="34">
        <f>'Data Entry'!A1642</f>
        <v>0</v>
      </c>
      <c r="B1642" s="34">
        <f>'Data Entry'!B1642</f>
        <v>0</v>
      </c>
      <c r="C1642" s="20">
        <f>IF('Data Entry'!C1642="red",1,IF('Data Entry'!C1642="blue",2,0))</f>
        <v>0</v>
      </c>
      <c r="D1642" s="22">
        <f>'Data Entry'!D1642</f>
        <v>0</v>
      </c>
      <c r="E1642" s="22">
        <f>'Data Entry'!E1642</f>
        <v>0</v>
      </c>
      <c r="F1642" s="22">
        <f>'Data Entry'!F1642</f>
        <v>0</v>
      </c>
      <c r="G1642" s="22">
        <f>'Data Entry'!G1642</f>
        <v>0</v>
      </c>
      <c r="H1642" s="22">
        <f>'Data Entry'!H1642</f>
        <v>0</v>
      </c>
      <c r="I1642" s="22">
        <f t="shared" si="442"/>
        <v>0</v>
      </c>
      <c r="J1642" s="22">
        <f t="shared" si="443"/>
        <v>0</v>
      </c>
      <c r="K1642" s="22">
        <f t="shared" si="444"/>
        <v>0</v>
      </c>
      <c r="L1642" s="22">
        <f t="shared" si="445"/>
        <v>0</v>
      </c>
      <c r="M1642" s="22">
        <f t="shared" si="446"/>
        <v>0</v>
      </c>
      <c r="N1642" s="22">
        <f t="shared" si="447"/>
        <v>0</v>
      </c>
      <c r="O1642" s="22">
        <f t="shared" si="448"/>
        <v>0</v>
      </c>
      <c r="P1642" s="35">
        <f>'Data Entry'!I1642</f>
        <v>0</v>
      </c>
      <c r="Q1642" s="35">
        <f>'Data Entry'!J1642</f>
        <v>0</v>
      </c>
      <c r="R1642" s="35">
        <f>'Data Entry'!K1642</f>
        <v>0</v>
      </c>
      <c r="S1642" s="35">
        <f>'Data Entry'!L1642</f>
        <v>0</v>
      </c>
      <c r="T1642" s="35">
        <f t="shared" si="449"/>
        <v>0</v>
      </c>
      <c r="U1642" s="35">
        <f t="shared" si="450"/>
        <v>0</v>
      </c>
      <c r="V1642" s="35" t="e">
        <f t="shared" si="451"/>
        <v>#DIV/0!</v>
      </c>
      <c r="W1642" s="35" t="e">
        <f t="shared" si="452"/>
        <v>#DIV/0!</v>
      </c>
      <c r="X1642" s="35">
        <f t="shared" si="453"/>
        <v>0</v>
      </c>
      <c r="Y1642" s="35">
        <f t="shared" si="454"/>
        <v>0</v>
      </c>
      <c r="Z1642" s="35">
        <f t="shared" si="455"/>
        <v>0</v>
      </c>
      <c r="AA1642" s="35">
        <f t="shared" si="456"/>
        <v>0</v>
      </c>
      <c r="AB1642" s="21">
        <f>'Data Entry'!S1642</f>
        <v>0</v>
      </c>
      <c r="AC1642" s="21">
        <f>'Data Entry'!T1642</f>
        <v>0</v>
      </c>
      <c r="AD1642" s="21">
        <f>'Data Entry'!U1642</f>
        <v>0</v>
      </c>
      <c r="AE1642" s="21">
        <f t="shared" si="457"/>
        <v>0</v>
      </c>
      <c r="AF1642" s="13">
        <f>'Data Entry'!V1642</f>
        <v>0</v>
      </c>
      <c r="AG1642" s="13">
        <f t="shared" si="458"/>
        <v>0</v>
      </c>
      <c r="AH1642" s="13">
        <f>'Data Entry'!W1642</f>
        <v>0</v>
      </c>
      <c r="AI1642" s="13">
        <f>'Data Entry'!X1642</f>
        <v>0</v>
      </c>
      <c r="AJ1642" s="13">
        <f>'Data Entry'!Y1642</f>
        <v>0</v>
      </c>
      <c r="AK1642" s="13">
        <f>'Data Entry'!Z1642</f>
        <v>0</v>
      </c>
    </row>
    <row r="1643" spans="1:37">
      <c r="A1643" s="34">
        <f>'Data Entry'!A1643</f>
        <v>0</v>
      </c>
      <c r="B1643" s="34">
        <f>'Data Entry'!B1643</f>
        <v>0</v>
      </c>
      <c r="C1643" s="20">
        <f>IF('Data Entry'!C1643="red",1,IF('Data Entry'!C1643="blue",2,0))</f>
        <v>0</v>
      </c>
      <c r="D1643" s="22">
        <f>'Data Entry'!D1643</f>
        <v>0</v>
      </c>
      <c r="E1643" s="22">
        <f>'Data Entry'!E1643</f>
        <v>0</v>
      </c>
      <c r="F1643" s="22">
        <f>'Data Entry'!F1643</f>
        <v>0</v>
      </c>
      <c r="G1643" s="22">
        <f>'Data Entry'!G1643</f>
        <v>0</v>
      </c>
      <c r="H1643" s="22">
        <f>'Data Entry'!H1643</f>
        <v>0</v>
      </c>
      <c r="I1643" s="22">
        <f t="shared" si="442"/>
        <v>0</v>
      </c>
      <c r="J1643" s="22">
        <f t="shared" si="443"/>
        <v>0</v>
      </c>
      <c r="K1643" s="22">
        <f t="shared" si="444"/>
        <v>0</v>
      </c>
      <c r="L1643" s="22">
        <f t="shared" si="445"/>
        <v>0</v>
      </c>
      <c r="M1643" s="22">
        <f t="shared" si="446"/>
        <v>0</v>
      </c>
      <c r="N1643" s="22">
        <f t="shared" si="447"/>
        <v>0</v>
      </c>
      <c r="O1643" s="22">
        <f t="shared" si="448"/>
        <v>0</v>
      </c>
      <c r="P1643" s="35">
        <f>'Data Entry'!I1643</f>
        <v>0</v>
      </c>
      <c r="Q1643" s="35">
        <f>'Data Entry'!J1643</f>
        <v>0</v>
      </c>
      <c r="R1643" s="35">
        <f>'Data Entry'!K1643</f>
        <v>0</v>
      </c>
      <c r="S1643" s="35">
        <f>'Data Entry'!L1643</f>
        <v>0</v>
      </c>
      <c r="T1643" s="35">
        <f t="shared" si="449"/>
        <v>0</v>
      </c>
      <c r="U1643" s="35">
        <f t="shared" si="450"/>
        <v>0</v>
      </c>
      <c r="V1643" s="35" t="e">
        <f t="shared" si="451"/>
        <v>#DIV/0!</v>
      </c>
      <c r="W1643" s="35" t="e">
        <f t="shared" si="452"/>
        <v>#DIV/0!</v>
      </c>
      <c r="X1643" s="35">
        <f t="shared" si="453"/>
        <v>0</v>
      </c>
      <c r="Y1643" s="35">
        <f t="shared" si="454"/>
        <v>0</v>
      </c>
      <c r="Z1643" s="35">
        <f t="shared" si="455"/>
        <v>0</v>
      </c>
      <c r="AA1643" s="35">
        <f t="shared" si="456"/>
        <v>0</v>
      </c>
      <c r="AB1643" s="21">
        <f>'Data Entry'!S1643</f>
        <v>0</v>
      </c>
      <c r="AC1643" s="21">
        <f>'Data Entry'!T1643</f>
        <v>0</v>
      </c>
      <c r="AD1643" s="21">
        <f>'Data Entry'!U1643</f>
        <v>0</v>
      </c>
      <c r="AE1643" s="21">
        <f t="shared" si="457"/>
        <v>0</v>
      </c>
      <c r="AF1643" s="13">
        <f>'Data Entry'!V1643</f>
        <v>0</v>
      </c>
      <c r="AG1643" s="13">
        <f t="shared" si="458"/>
        <v>0</v>
      </c>
      <c r="AH1643" s="13">
        <f>'Data Entry'!W1643</f>
        <v>0</v>
      </c>
      <c r="AI1643" s="13">
        <f>'Data Entry'!X1643</f>
        <v>0</v>
      </c>
      <c r="AJ1643" s="13">
        <f>'Data Entry'!Y1643</f>
        <v>0</v>
      </c>
      <c r="AK1643" s="13">
        <f>'Data Entry'!Z1643</f>
        <v>0</v>
      </c>
    </row>
    <row r="1644" spans="1:37">
      <c r="A1644" s="34">
        <f>'Data Entry'!A1644</f>
        <v>0</v>
      </c>
      <c r="B1644" s="34">
        <f>'Data Entry'!B1644</f>
        <v>0</v>
      </c>
      <c r="C1644" s="20">
        <f>IF('Data Entry'!C1644="red",1,IF('Data Entry'!C1644="blue",2,0))</f>
        <v>0</v>
      </c>
      <c r="D1644" s="22">
        <f>'Data Entry'!D1644</f>
        <v>0</v>
      </c>
      <c r="E1644" s="22">
        <f>'Data Entry'!E1644</f>
        <v>0</v>
      </c>
      <c r="F1644" s="22">
        <f>'Data Entry'!F1644</f>
        <v>0</v>
      </c>
      <c r="G1644" s="22">
        <f>'Data Entry'!G1644</f>
        <v>0</v>
      </c>
      <c r="H1644" s="22">
        <f>'Data Entry'!H1644</f>
        <v>0</v>
      </c>
      <c r="I1644" s="22">
        <f t="shared" si="442"/>
        <v>0</v>
      </c>
      <c r="J1644" s="22">
        <f t="shared" si="443"/>
        <v>0</v>
      </c>
      <c r="K1644" s="22">
        <f t="shared" si="444"/>
        <v>0</v>
      </c>
      <c r="L1644" s="22">
        <f t="shared" si="445"/>
        <v>0</v>
      </c>
      <c r="M1644" s="22">
        <f t="shared" si="446"/>
        <v>0</v>
      </c>
      <c r="N1644" s="22">
        <f t="shared" si="447"/>
        <v>0</v>
      </c>
      <c r="O1644" s="22">
        <f t="shared" si="448"/>
        <v>0</v>
      </c>
      <c r="P1644" s="35">
        <f>'Data Entry'!I1644</f>
        <v>0</v>
      </c>
      <c r="Q1644" s="35">
        <f>'Data Entry'!J1644</f>
        <v>0</v>
      </c>
      <c r="R1644" s="35">
        <f>'Data Entry'!K1644</f>
        <v>0</v>
      </c>
      <c r="S1644" s="35">
        <f>'Data Entry'!L1644</f>
        <v>0</v>
      </c>
      <c r="T1644" s="35">
        <f t="shared" si="449"/>
        <v>0</v>
      </c>
      <c r="U1644" s="35">
        <f t="shared" si="450"/>
        <v>0</v>
      </c>
      <c r="V1644" s="35" t="e">
        <f t="shared" si="451"/>
        <v>#DIV/0!</v>
      </c>
      <c r="W1644" s="35" t="e">
        <f t="shared" si="452"/>
        <v>#DIV/0!</v>
      </c>
      <c r="X1644" s="35">
        <f t="shared" si="453"/>
        <v>0</v>
      </c>
      <c r="Y1644" s="35">
        <f t="shared" si="454"/>
        <v>0</v>
      </c>
      <c r="Z1644" s="35">
        <f t="shared" si="455"/>
        <v>0</v>
      </c>
      <c r="AA1644" s="35">
        <f t="shared" si="456"/>
        <v>0</v>
      </c>
      <c r="AB1644" s="21">
        <f>'Data Entry'!S1644</f>
        <v>0</v>
      </c>
      <c r="AC1644" s="21">
        <f>'Data Entry'!T1644</f>
        <v>0</v>
      </c>
      <c r="AD1644" s="21">
        <f>'Data Entry'!U1644</f>
        <v>0</v>
      </c>
      <c r="AE1644" s="21">
        <f t="shared" si="457"/>
        <v>0</v>
      </c>
      <c r="AF1644" s="13">
        <f>'Data Entry'!V1644</f>
        <v>0</v>
      </c>
      <c r="AG1644" s="13">
        <f t="shared" si="458"/>
        <v>0</v>
      </c>
      <c r="AH1644" s="13">
        <f>'Data Entry'!W1644</f>
        <v>0</v>
      </c>
      <c r="AI1644" s="13">
        <f>'Data Entry'!X1644</f>
        <v>0</v>
      </c>
      <c r="AJ1644" s="13">
        <f>'Data Entry'!Y1644</f>
        <v>0</v>
      </c>
      <c r="AK1644" s="13">
        <f>'Data Entry'!Z1644</f>
        <v>0</v>
      </c>
    </row>
    <row r="1645" spans="1:37">
      <c r="A1645" s="34">
        <f>'Data Entry'!A1645</f>
        <v>0</v>
      </c>
      <c r="B1645" s="34">
        <f>'Data Entry'!B1645</f>
        <v>0</v>
      </c>
      <c r="C1645" s="20">
        <f>IF('Data Entry'!C1645="red",1,IF('Data Entry'!C1645="blue",2,0))</f>
        <v>0</v>
      </c>
      <c r="D1645" s="22">
        <f>'Data Entry'!D1645</f>
        <v>0</v>
      </c>
      <c r="E1645" s="22">
        <f>'Data Entry'!E1645</f>
        <v>0</v>
      </c>
      <c r="F1645" s="22">
        <f>'Data Entry'!F1645</f>
        <v>0</v>
      </c>
      <c r="G1645" s="22">
        <f>'Data Entry'!G1645</f>
        <v>0</v>
      </c>
      <c r="H1645" s="22">
        <f>'Data Entry'!H1645</f>
        <v>0</v>
      </c>
      <c r="I1645" s="22">
        <f t="shared" si="442"/>
        <v>0</v>
      </c>
      <c r="J1645" s="22">
        <f t="shared" si="443"/>
        <v>0</v>
      </c>
      <c r="K1645" s="22">
        <f t="shared" si="444"/>
        <v>0</v>
      </c>
      <c r="L1645" s="22">
        <f t="shared" si="445"/>
        <v>0</v>
      </c>
      <c r="M1645" s="22">
        <f t="shared" si="446"/>
        <v>0</v>
      </c>
      <c r="N1645" s="22">
        <f t="shared" si="447"/>
        <v>0</v>
      </c>
      <c r="O1645" s="22">
        <f t="shared" si="448"/>
        <v>0</v>
      </c>
      <c r="P1645" s="35">
        <f>'Data Entry'!I1645</f>
        <v>0</v>
      </c>
      <c r="Q1645" s="35">
        <f>'Data Entry'!J1645</f>
        <v>0</v>
      </c>
      <c r="R1645" s="35">
        <f>'Data Entry'!K1645</f>
        <v>0</v>
      </c>
      <c r="S1645" s="35">
        <f>'Data Entry'!L1645</f>
        <v>0</v>
      </c>
      <c r="T1645" s="35">
        <f t="shared" si="449"/>
        <v>0</v>
      </c>
      <c r="U1645" s="35">
        <f t="shared" si="450"/>
        <v>0</v>
      </c>
      <c r="V1645" s="35" t="e">
        <f t="shared" si="451"/>
        <v>#DIV/0!</v>
      </c>
      <c r="W1645" s="35" t="e">
        <f t="shared" si="452"/>
        <v>#DIV/0!</v>
      </c>
      <c r="X1645" s="35">
        <f t="shared" si="453"/>
        <v>0</v>
      </c>
      <c r="Y1645" s="35">
        <f t="shared" si="454"/>
        <v>0</v>
      </c>
      <c r="Z1645" s="35">
        <f t="shared" si="455"/>
        <v>0</v>
      </c>
      <c r="AA1645" s="35">
        <f t="shared" si="456"/>
        <v>0</v>
      </c>
      <c r="AB1645" s="21">
        <f>'Data Entry'!S1645</f>
        <v>0</v>
      </c>
      <c r="AC1645" s="21">
        <f>'Data Entry'!T1645</f>
        <v>0</v>
      </c>
      <c r="AD1645" s="21">
        <f>'Data Entry'!U1645</f>
        <v>0</v>
      </c>
      <c r="AE1645" s="21">
        <f t="shared" si="457"/>
        <v>0</v>
      </c>
      <c r="AF1645" s="13">
        <f>'Data Entry'!V1645</f>
        <v>0</v>
      </c>
      <c r="AG1645" s="13">
        <f t="shared" si="458"/>
        <v>0</v>
      </c>
      <c r="AH1645" s="13">
        <f>'Data Entry'!W1645</f>
        <v>0</v>
      </c>
      <c r="AI1645" s="13">
        <f>'Data Entry'!X1645</f>
        <v>0</v>
      </c>
      <c r="AJ1645" s="13">
        <f>'Data Entry'!Y1645</f>
        <v>0</v>
      </c>
      <c r="AK1645" s="13">
        <f>'Data Entry'!Z1645</f>
        <v>0</v>
      </c>
    </row>
    <row r="1646" spans="1:37">
      <c r="A1646" s="34">
        <f>'Data Entry'!A1646</f>
        <v>0</v>
      </c>
      <c r="B1646" s="34">
        <f>'Data Entry'!B1646</f>
        <v>0</v>
      </c>
      <c r="C1646" s="20">
        <f>IF('Data Entry'!C1646="red",1,IF('Data Entry'!C1646="blue",2,0))</f>
        <v>0</v>
      </c>
      <c r="D1646" s="22">
        <f>'Data Entry'!D1646</f>
        <v>0</v>
      </c>
      <c r="E1646" s="22">
        <f>'Data Entry'!E1646</f>
        <v>0</v>
      </c>
      <c r="F1646" s="22">
        <f>'Data Entry'!F1646</f>
        <v>0</v>
      </c>
      <c r="G1646" s="22">
        <f>'Data Entry'!G1646</f>
        <v>0</v>
      </c>
      <c r="H1646" s="22">
        <f>'Data Entry'!H1646</f>
        <v>0</v>
      </c>
      <c r="I1646" s="22">
        <f t="shared" si="442"/>
        <v>0</v>
      </c>
      <c r="J1646" s="22">
        <f t="shared" si="443"/>
        <v>0</v>
      </c>
      <c r="K1646" s="22">
        <f t="shared" si="444"/>
        <v>0</v>
      </c>
      <c r="L1646" s="22">
        <f t="shared" si="445"/>
        <v>0</v>
      </c>
      <c r="M1646" s="22">
        <f t="shared" si="446"/>
        <v>0</v>
      </c>
      <c r="N1646" s="22">
        <f t="shared" si="447"/>
        <v>0</v>
      </c>
      <c r="O1646" s="22">
        <f t="shared" si="448"/>
        <v>0</v>
      </c>
      <c r="P1646" s="35">
        <f>'Data Entry'!I1646</f>
        <v>0</v>
      </c>
      <c r="Q1646" s="35">
        <f>'Data Entry'!J1646</f>
        <v>0</v>
      </c>
      <c r="R1646" s="35">
        <f>'Data Entry'!K1646</f>
        <v>0</v>
      </c>
      <c r="S1646" s="35">
        <f>'Data Entry'!L1646</f>
        <v>0</v>
      </c>
      <c r="T1646" s="35">
        <f t="shared" si="449"/>
        <v>0</v>
      </c>
      <c r="U1646" s="35">
        <f t="shared" si="450"/>
        <v>0</v>
      </c>
      <c r="V1646" s="35" t="e">
        <f t="shared" si="451"/>
        <v>#DIV/0!</v>
      </c>
      <c r="W1646" s="35" t="e">
        <f t="shared" si="452"/>
        <v>#DIV/0!</v>
      </c>
      <c r="X1646" s="35">
        <f t="shared" si="453"/>
        <v>0</v>
      </c>
      <c r="Y1646" s="35">
        <f t="shared" si="454"/>
        <v>0</v>
      </c>
      <c r="Z1646" s="35">
        <f t="shared" si="455"/>
        <v>0</v>
      </c>
      <c r="AA1646" s="35">
        <f t="shared" si="456"/>
        <v>0</v>
      </c>
      <c r="AB1646" s="21">
        <f>'Data Entry'!S1646</f>
        <v>0</v>
      </c>
      <c r="AC1646" s="21">
        <f>'Data Entry'!T1646</f>
        <v>0</v>
      </c>
      <c r="AD1646" s="21">
        <f>'Data Entry'!U1646</f>
        <v>0</v>
      </c>
      <c r="AE1646" s="21">
        <f t="shared" si="457"/>
        <v>0</v>
      </c>
      <c r="AF1646" s="13">
        <f>'Data Entry'!V1646</f>
        <v>0</v>
      </c>
      <c r="AG1646" s="13">
        <f t="shared" si="458"/>
        <v>0</v>
      </c>
      <c r="AH1646" s="13">
        <f>'Data Entry'!W1646</f>
        <v>0</v>
      </c>
      <c r="AI1646" s="13">
        <f>'Data Entry'!X1646</f>
        <v>0</v>
      </c>
      <c r="AJ1646" s="13">
        <f>'Data Entry'!Y1646</f>
        <v>0</v>
      </c>
      <c r="AK1646" s="13">
        <f>'Data Entry'!Z1646</f>
        <v>0</v>
      </c>
    </row>
    <row r="1647" spans="1:37">
      <c r="A1647" s="34">
        <f>'Data Entry'!A1647</f>
        <v>0</v>
      </c>
      <c r="B1647" s="34">
        <f>'Data Entry'!B1647</f>
        <v>0</v>
      </c>
      <c r="C1647" s="20">
        <f>IF('Data Entry'!C1647="red",1,IF('Data Entry'!C1647="blue",2,0))</f>
        <v>0</v>
      </c>
      <c r="D1647" s="22">
        <f>'Data Entry'!D1647</f>
        <v>0</v>
      </c>
      <c r="E1647" s="22">
        <f>'Data Entry'!E1647</f>
        <v>0</v>
      </c>
      <c r="F1647" s="22">
        <f>'Data Entry'!F1647</f>
        <v>0</v>
      </c>
      <c r="G1647" s="22">
        <f>'Data Entry'!G1647</f>
        <v>0</v>
      </c>
      <c r="H1647" s="22">
        <f>'Data Entry'!H1647</f>
        <v>0</v>
      </c>
      <c r="I1647" s="22">
        <f t="shared" si="442"/>
        <v>0</v>
      </c>
      <c r="J1647" s="22">
        <f t="shared" si="443"/>
        <v>0</v>
      </c>
      <c r="K1647" s="22">
        <f t="shared" si="444"/>
        <v>0</v>
      </c>
      <c r="L1647" s="22">
        <f t="shared" si="445"/>
        <v>0</v>
      </c>
      <c r="M1647" s="22">
        <f t="shared" si="446"/>
        <v>0</v>
      </c>
      <c r="N1647" s="22">
        <f t="shared" si="447"/>
        <v>0</v>
      </c>
      <c r="O1647" s="22">
        <f t="shared" si="448"/>
        <v>0</v>
      </c>
      <c r="P1647" s="35">
        <f>'Data Entry'!I1647</f>
        <v>0</v>
      </c>
      <c r="Q1647" s="35">
        <f>'Data Entry'!J1647</f>
        <v>0</v>
      </c>
      <c r="R1647" s="35">
        <f>'Data Entry'!K1647</f>
        <v>0</v>
      </c>
      <c r="S1647" s="35">
        <f>'Data Entry'!L1647</f>
        <v>0</v>
      </c>
      <c r="T1647" s="35">
        <f t="shared" si="449"/>
        <v>0</v>
      </c>
      <c r="U1647" s="35">
        <f t="shared" si="450"/>
        <v>0</v>
      </c>
      <c r="V1647" s="35" t="e">
        <f t="shared" si="451"/>
        <v>#DIV/0!</v>
      </c>
      <c r="W1647" s="35" t="e">
        <f t="shared" si="452"/>
        <v>#DIV/0!</v>
      </c>
      <c r="X1647" s="35">
        <f t="shared" si="453"/>
        <v>0</v>
      </c>
      <c r="Y1647" s="35">
        <f t="shared" si="454"/>
        <v>0</v>
      </c>
      <c r="Z1647" s="35">
        <f t="shared" si="455"/>
        <v>0</v>
      </c>
      <c r="AA1647" s="35">
        <f t="shared" si="456"/>
        <v>0</v>
      </c>
      <c r="AB1647" s="21">
        <f>'Data Entry'!S1647</f>
        <v>0</v>
      </c>
      <c r="AC1647" s="21">
        <f>'Data Entry'!T1647</f>
        <v>0</v>
      </c>
      <c r="AD1647" s="21">
        <f>'Data Entry'!U1647</f>
        <v>0</v>
      </c>
      <c r="AE1647" s="21">
        <f t="shared" si="457"/>
        <v>0</v>
      </c>
      <c r="AF1647" s="13">
        <f>'Data Entry'!V1647</f>
        <v>0</v>
      </c>
      <c r="AG1647" s="13">
        <f t="shared" si="458"/>
        <v>0</v>
      </c>
      <c r="AH1647" s="13">
        <f>'Data Entry'!W1647</f>
        <v>0</v>
      </c>
      <c r="AI1647" s="13">
        <f>'Data Entry'!X1647</f>
        <v>0</v>
      </c>
      <c r="AJ1647" s="13">
        <f>'Data Entry'!Y1647</f>
        <v>0</v>
      </c>
      <c r="AK1647" s="13">
        <f>'Data Entry'!Z1647</f>
        <v>0</v>
      </c>
    </row>
    <row r="1648" spans="1:37">
      <c r="A1648" s="34">
        <f>'Data Entry'!A1648</f>
        <v>0</v>
      </c>
      <c r="B1648" s="34">
        <f>'Data Entry'!B1648</f>
        <v>0</v>
      </c>
      <c r="C1648" s="20">
        <f>IF('Data Entry'!C1648="red",1,IF('Data Entry'!C1648="blue",2,0))</f>
        <v>0</v>
      </c>
      <c r="D1648" s="22">
        <f>'Data Entry'!D1648</f>
        <v>0</v>
      </c>
      <c r="E1648" s="22">
        <f>'Data Entry'!E1648</f>
        <v>0</v>
      </c>
      <c r="F1648" s="22">
        <f>'Data Entry'!F1648</f>
        <v>0</v>
      </c>
      <c r="G1648" s="22">
        <f>'Data Entry'!G1648</f>
        <v>0</v>
      </c>
      <c r="H1648" s="22">
        <f>'Data Entry'!H1648</f>
        <v>0</v>
      </c>
      <c r="I1648" s="22">
        <f t="shared" si="442"/>
        <v>0</v>
      </c>
      <c r="J1648" s="22">
        <f t="shared" si="443"/>
        <v>0</v>
      </c>
      <c r="K1648" s="22">
        <f t="shared" si="444"/>
        <v>0</v>
      </c>
      <c r="L1648" s="22">
        <f t="shared" si="445"/>
        <v>0</v>
      </c>
      <c r="M1648" s="22">
        <f t="shared" si="446"/>
        <v>0</v>
      </c>
      <c r="N1648" s="22">
        <f t="shared" si="447"/>
        <v>0</v>
      </c>
      <c r="O1648" s="22">
        <f t="shared" si="448"/>
        <v>0</v>
      </c>
      <c r="P1648" s="35">
        <f>'Data Entry'!I1648</f>
        <v>0</v>
      </c>
      <c r="Q1648" s="35">
        <f>'Data Entry'!J1648</f>
        <v>0</v>
      </c>
      <c r="R1648" s="35">
        <f>'Data Entry'!K1648</f>
        <v>0</v>
      </c>
      <c r="S1648" s="35">
        <f>'Data Entry'!L1648</f>
        <v>0</v>
      </c>
      <c r="T1648" s="35">
        <f t="shared" si="449"/>
        <v>0</v>
      </c>
      <c r="U1648" s="35">
        <f t="shared" si="450"/>
        <v>0</v>
      </c>
      <c r="V1648" s="35" t="e">
        <f t="shared" si="451"/>
        <v>#DIV/0!</v>
      </c>
      <c r="W1648" s="35" t="e">
        <f t="shared" si="452"/>
        <v>#DIV/0!</v>
      </c>
      <c r="X1648" s="35">
        <f t="shared" si="453"/>
        <v>0</v>
      </c>
      <c r="Y1648" s="35">
        <f t="shared" si="454"/>
        <v>0</v>
      </c>
      <c r="Z1648" s="35">
        <f t="shared" si="455"/>
        <v>0</v>
      </c>
      <c r="AA1648" s="35">
        <f t="shared" si="456"/>
        <v>0</v>
      </c>
      <c r="AB1648" s="21">
        <f>'Data Entry'!S1648</f>
        <v>0</v>
      </c>
      <c r="AC1648" s="21">
        <f>'Data Entry'!T1648</f>
        <v>0</v>
      </c>
      <c r="AD1648" s="21">
        <f>'Data Entry'!U1648</f>
        <v>0</v>
      </c>
      <c r="AE1648" s="21">
        <f t="shared" si="457"/>
        <v>0</v>
      </c>
      <c r="AF1648" s="13">
        <f>'Data Entry'!V1648</f>
        <v>0</v>
      </c>
      <c r="AG1648" s="13">
        <f t="shared" si="458"/>
        <v>0</v>
      </c>
      <c r="AH1648" s="13">
        <f>'Data Entry'!W1648</f>
        <v>0</v>
      </c>
      <c r="AI1648" s="13">
        <f>'Data Entry'!X1648</f>
        <v>0</v>
      </c>
      <c r="AJ1648" s="13">
        <f>'Data Entry'!Y1648</f>
        <v>0</v>
      </c>
      <c r="AK1648" s="13">
        <f>'Data Entry'!Z1648</f>
        <v>0</v>
      </c>
    </row>
    <row r="1649" spans="1:37">
      <c r="A1649" s="34">
        <f>'Data Entry'!A1649</f>
        <v>0</v>
      </c>
      <c r="B1649" s="34">
        <f>'Data Entry'!B1649</f>
        <v>0</v>
      </c>
      <c r="C1649" s="20">
        <f>IF('Data Entry'!C1649="red",1,IF('Data Entry'!C1649="blue",2,0))</f>
        <v>0</v>
      </c>
      <c r="D1649" s="22">
        <f>'Data Entry'!D1649</f>
        <v>0</v>
      </c>
      <c r="E1649" s="22">
        <f>'Data Entry'!E1649</f>
        <v>0</v>
      </c>
      <c r="F1649" s="22">
        <f>'Data Entry'!F1649</f>
        <v>0</v>
      </c>
      <c r="G1649" s="22">
        <f>'Data Entry'!G1649</f>
        <v>0</v>
      </c>
      <c r="H1649" s="22">
        <f>'Data Entry'!H1649</f>
        <v>0</v>
      </c>
      <c r="I1649" s="22">
        <f t="shared" si="442"/>
        <v>0</v>
      </c>
      <c r="J1649" s="22">
        <f t="shared" si="443"/>
        <v>0</v>
      </c>
      <c r="K1649" s="22">
        <f t="shared" si="444"/>
        <v>0</v>
      </c>
      <c r="L1649" s="22">
        <f t="shared" si="445"/>
        <v>0</v>
      </c>
      <c r="M1649" s="22">
        <f t="shared" si="446"/>
        <v>0</v>
      </c>
      <c r="N1649" s="22">
        <f t="shared" si="447"/>
        <v>0</v>
      </c>
      <c r="O1649" s="22">
        <f t="shared" si="448"/>
        <v>0</v>
      </c>
      <c r="P1649" s="35">
        <f>'Data Entry'!I1649</f>
        <v>0</v>
      </c>
      <c r="Q1649" s="35">
        <f>'Data Entry'!J1649</f>
        <v>0</v>
      </c>
      <c r="R1649" s="35">
        <f>'Data Entry'!K1649</f>
        <v>0</v>
      </c>
      <c r="S1649" s="35">
        <f>'Data Entry'!L1649</f>
        <v>0</v>
      </c>
      <c r="T1649" s="35">
        <f t="shared" si="449"/>
        <v>0</v>
      </c>
      <c r="U1649" s="35">
        <f t="shared" si="450"/>
        <v>0</v>
      </c>
      <c r="V1649" s="35" t="e">
        <f t="shared" si="451"/>
        <v>#DIV/0!</v>
      </c>
      <c r="W1649" s="35" t="e">
        <f t="shared" si="452"/>
        <v>#DIV/0!</v>
      </c>
      <c r="X1649" s="35">
        <f t="shared" si="453"/>
        <v>0</v>
      </c>
      <c r="Y1649" s="35">
        <f t="shared" si="454"/>
        <v>0</v>
      </c>
      <c r="Z1649" s="35">
        <f t="shared" si="455"/>
        <v>0</v>
      </c>
      <c r="AA1649" s="35">
        <f t="shared" si="456"/>
        <v>0</v>
      </c>
      <c r="AB1649" s="21">
        <f>'Data Entry'!S1649</f>
        <v>0</v>
      </c>
      <c r="AC1649" s="21">
        <f>'Data Entry'!T1649</f>
        <v>0</v>
      </c>
      <c r="AD1649" s="21">
        <f>'Data Entry'!U1649</f>
        <v>0</v>
      </c>
      <c r="AE1649" s="21">
        <f t="shared" si="457"/>
        <v>0</v>
      </c>
      <c r="AF1649" s="13">
        <f>'Data Entry'!V1649</f>
        <v>0</v>
      </c>
      <c r="AG1649" s="13">
        <f t="shared" si="458"/>
        <v>0</v>
      </c>
      <c r="AH1649" s="13">
        <f>'Data Entry'!W1649</f>
        <v>0</v>
      </c>
      <c r="AI1649" s="13">
        <f>'Data Entry'!X1649</f>
        <v>0</v>
      </c>
      <c r="AJ1649" s="13">
        <f>'Data Entry'!Y1649</f>
        <v>0</v>
      </c>
      <c r="AK1649" s="13">
        <f>'Data Entry'!Z1649</f>
        <v>0</v>
      </c>
    </row>
    <row r="1650" spans="1:37">
      <c r="A1650" s="34">
        <f>'Data Entry'!A1650</f>
        <v>0</v>
      </c>
      <c r="B1650" s="34">
        <f>'Data Entry'!B1650</f>
        <v>0</v>
      </c>
      <c r="C1650" s="20">
        <f>IF('Data Entry'!C1650="red",1,IF('Data Entry'!C1650="blue",2,0))</f>
        <v>0</v>
      </c>
      <c r="D1650" s="22">
        <f>'Data Entry'!D1650</f>
        <v>0</v>
      </c>
      <c r="E1650" s="22">
        <f>'Data Entry'!E1650</f>
        <v>0</v>
      </c>
      <c r="F1650" s="22">
        <f>'Data Entry'!F1650</f>
        <v>0</v>
      </c>
      <c r="G1650" s="22">
        <f>'Data Entry'!G1650</f>
        <v>0</v>
      </c>
      <c r="H1650" s="22">
        <f>'Data Entry'!H1650</f>
        <v>0</v>
      </c>
      <c r="I1650" s="22">
        <f t="shared" si="442"/>
        <v>0</v>
      </c>
      <c r="J1650" s="22">
        <f t="shared" si="443"/>
        <v>0</v>
      </c>
      <c r="K1650" s="22">
        <f t="shared" si="444"/>
        <v>0</v>
      </c>
      <c r="L1650" s="22">
        <f t="shared" si="445"/>
        <v>0</v>
      </c>
      <c r="M1650" s="22">
        <f t="shared" si="446"/>
        <v>0</v>
      </c>
      <c r="N1650" s="22">
        <f t="shared" si="447"/>
        <v>0</v>
      </c>
      <c r="O1650" s="22">
        <f t="shared" si="448"/>
        <v>0</v>
      </c>
      <c r="P1650" s="35">
        <f>'Data Entry'!I1650</f>
        <v>0</v>
      </c>
      <c r="Q1650" s="35">
        <f>'Data Entry'!J1650</f>
        <v>0</v>
      </c>
      <c r="R1650" s="35">
        <f>'Data Entry'!K1650</f>
        <v>0</v>
      </c>
      <c r="S1650" s="35">
        <f>'Data Entry'!L1650</f>
        <v>0</v>
      </c>
      <c r="T1650" s="35">
        <f t="shared" si="449"/>
        <v>0</v>
      </c>
      <c r="U1650" s="35">
        <f t="shared" si="450"/>
        <v>0</v>
      </c>
      <c r="V1650" s="35" t="e">
        <f t="shared" si="451"/>
        <v>#DIV/0!</v>
      </c>
      <c r="W1650" s="35" t="e">
        <f t="shared" si="452"/>
        <v>#DIV/0!</v>
      </c>
      <c r="X1650" s="35">
        <f t="shared" si="453"/>
        <v>0</v>
      </c>
      <c r="Y1650" s="35">
        <f t="shared" si="454"/>
        <v>0</v>
      </c>
      <c r="Z1650" s="35">
        <f t="shared" si="455"/>
        <v>0</v>
      </c>
      <c r="AA1650" s="35">
        <f t="shared" si="456"/>
        <v>0</v>
      </c>
      <c r="AB1650" s="21">
        <f>'Data Entry'!S1650</f>
        <v>0</v>
      </c>
      <c r="AC1650" s="21">
        <f>'Data Entry'!T1650</f>
        <v>0</v>
      </c>
      <c r="AD1650" s="21">
        <f>'Data Entry'!U1650</f>
        <v>0</v>
      </c>
      <c r="AE1650" s="21">
        <f t="shared" si="457"/>
        <v>0</v>
      </c>
      <c r="AF1650" s="13">
        <f>'Data Entry'!V1650</f>
        <v>0</v>
      </c>
      <c r="AG1650" s="13">
        <f t="shared" si="458"/>
        <v>0</v>
      </c>
      <c r="AH1650" s="13">
        <f>'Data Entry'!W1650</f>
        <v>0</v>
      </c>
      <c r="AI1650" s="13">
        <f>'Data Entry'!X1650</f>
        <v>0</v>
      </c>
      <c r="AJ1650" s="13">
        <f>'Data Entry'!Y1650</f>
        <v>0</v>
      </c>
      <c r="AK1650" s="13">
        <f>'Data Entry'!Z1650</f>
        <v>0</v>
      </c>
    </row>
    <row r="1651" spans="1:37">
      <c r="A1651" s="34">
        <f>'Data Entry'!A1651</f>
        <v>0</v>
      </c>
      <c r="B1651" s="34">
        <f>'Data Entry'!B1651</f>
        <v>0</v>
      </c>
      <c r="C1651" s="20">
        <f>IF('Data Entry'!C1651="red",1,IF('Data Entry'!C1651="blue",2,0))</f>
        <v>0</v>
      </c>
      <c r="D1651" s="22">
        <f>'Data Entry'!D1651</f>
        <v>0</v>
      </c>
      <c r="E1651" s="22">
        <f>'Data Entry'!E1651</f>
        <v>0</v>
      </c>
      <c r="F1651" s="22">
        <f>'Data Entry'!F1651</f>
        <v>0</v>
      </c>
      <c r="G1651" s="22">
        <f>'Data Entry'!G1651</f>
        <v>0</v>
      </c>
      <c r="H1651" s="22">
        <f>'Data Entry'!H1651</f>
        <v>0</v>
      </c>
      <c r="I1651" s="22">
        <f t="shared" si="442"/>
        <v>0</v>
      </c>
      <c r="J1651" s="22">
        <f t="shared" si="443"/>
        <v>0</v>
      </c>
      <c r="K1651" s="22">
        <f t="shared" si="444"/>
        <v>0</v>
      </c>
      <c r="L1651" s="22">
        <f t="shared" si="445"/>
        <v>0</v>
      </c>
      <c r="M1651" s="22">
        <f t="shared" si="446"/>
        <v>0</v>
      </c>
      <c r="N1651" s="22">
        <f t="shared" si="447"/>
        <v>0</v>
      </c>
      <c r="O1651" s="22">
        <f t="shared" si="448"/>
        <v>0</v>
      </c>
      <c r="P1651" s="35">
        <f>'Data Entry'!I1651</f>
        <v>0</v>
      </c>
      <c r="Q1651" s="35">
        <f>'Data Entry'!J1651</f>
        <v>0</v>
      </c>
      <c r="R1651" s="35">
        <f>'Data Entry'!K1651</f>
        <v>0</v>
      </c>
      <c r="S1651" s="35">
        <f>'Data Entry'!L1651</f>
        <v>0</v>
      </c>
      <c r="T1651" s="35">
        <f t="shared" si="449"/>
        <v>0</v>
      </c>
      <c r="U1651" s="35">
        <f t="shared" si="450"/>
        <v>0</v>
      </c>
      <c r="V1651" s="35" t="e">
        <f t="shared" si="451"/>
        <v>#DIV/0!</v>
      </c>
      <c r="W1651" s="35" t="e">
        <f t="shared" si="452"/>
        <v>#DIV/0!</v>
      </c>
      <c r="X1651" s="35">
        <f t="shared" si="453"/>
        <v>0</v>
      </c>
      <c r="Y1651" s="35">
        <f t="shared" si="454"/>
        <v>0</v>
      </c>
      <c r="Z1651" s="35">
        <f t="shared" si="455"/>
        <v>0</v>
      </c>
      <c r="AA1651" s="35">
        <f t="shared" si="456"/>
        <v>0</v>
      </c>
      <c r="AB1651" s="21">
        <f>'Data Entry'!S1651</f>
        <v>0</v>
      </c>
      <c r="AC1651" s="21">
        <f>'Data Entry'!T1651</f>
        <v>0</v>
      </c>
      <c r="AD1651" s="21">
        <f>'Data Entry'!U1651</f>
        <v>0</v>
      </c>
      <c r="AE1651" s="21">
        <f t="shared" si="457"/>
        <v>0</v>
      </c>
      <c r="AF1651" s="13">
        <f>'Data Entry'!V1651</f>
        <v>0</v>
      </c>
      <c r="AG1651" s="13">
        <f t="shared" si="458"/>
        <v>0</v>
      </c>
      <c r="AH1651" s="13">
        <f>'Data Entry'!W1651</f>
        <v>0</v>
      </c>
      <c r="AI1651" s="13">
        <f>'Data Entry'!X1651</f>
        <v>0</v>
      </c>
      <c r="AJ1651" s="13">
        <f>'Data Entry'!Y1651</f>
        <v>0</v>
      </c>
      <c r="AK1651" s="13">
        <f>'Data Entry'!Z1651</f>
        <v>0</v>
      </c>
    </row>
    <row r="1652" spans="1:37">
      <c r="A1652" s="34">
        <f>'Data Entry'!A1652</f>
        <v>0</v>
      </c>
      <c r="B1652" s="34">
        <f>'Data Entry'!B1652</f>
        <v>0</v>
      </c>
      <c r="C1652" s="20">
        <f>IF('Data Entry'!C1652="red",1,IF('Data Entry'!C1652="blue",2,0))</f>
        <v>0</v>
      </c>
      <c r="D1652" s="22">
        <f>'Data Entry'!D1652</f>
        <v>0</v>
      </c>
      <c r="E1652" s="22">
        <f>'Data Entry'!E1652</f>
        <v>0</v>
      </c>
      <c r="F1652" s="22">
        <f>'Data Entry'!F1652</f>
        <v>0</v>
      </c>
      <c r="G1652" s="22">
        <f>'Data Entry'!G1652</f>
        <v>0</v>
      </c>
      <c r="H1652" s="22">
        <f>'Data Entry'!H1652</f>
        <v>0</v>
      </c>
      <c r="I1652" s="22">
        <f t="shared" si="442"/>
        <v>0</v>
      </c>
      <c r="J1652" s="22">
        <f t="shared" si="443"/>
        <v>0</v>
      </c>
      <c r="K1652" s="22">
        <f t="shared" si="444"/>
        <v>0</v>
      </c>
      <c r="L1652" s="22">
        <f t="shared" si="445"/>
        <v>0</v>
      </c>
      <c r="M1652" s="22">
        <f t="shared" si="446"/>
        <v>0</v>
      </c>
      <c r="N1652" s="22">
        <f t="shared" si="447"/>
        <v>0</v>
      </c>
      <c r="O1652" s="22">
        <f t="shared" si="448"/>
        <v>0</v>
      </c>
      <c r="P1652" s="35">
        <f>'Data Entry'!I1652</f>
        <v>0</v>
      </c>
      <c r="Q1652" s="35">
        <f>'Data Entry'!J1652</f>
        <v>0</v>
      </c>
      <c r="R1652" s="35">
        <f>'Data Entry'!K1652</f>
        <v>0</v>
      </c>
      <c r="S1652" s="35">
        <f>'Data Entry'!L1652</f>
        <v>0</v>
      </c>
      <c r="T1652" s="35">
        <f t="shared" si="449"/>
        <v>0</v>
      </c>
      <c r="U1652" s="35">
        <f t="shared" si="450"/>
        <v>0</v>
      </c>
      <c r="V1652" s="35" t="e">
        <f t="shared" si="451"/>
        <v>#DIV/0!</v>
      </c>
      <c r="W1652" s="35" t="e">
        <f t="shared" si="452"/>
        <v>#DIV/0!</v>
      </c>
      <c r="X1652" s="35">
        <f t="shared" si="453"/>
        <v>0</v>
      </c>
      <c r="Y1652" s="35">
        <f t="shared" si="454"/>
        <v>0</v>
      </c>
      <c r="Z1652" s="35">
        <f t="shared" si="455"/>
        <v>0</v>
      </c>
      <c r="AA1652" s="35">
        <f t="shared" si="456"/>
        <v>0</v>
      </c>
      <c r="AB1652" s="21">
        <f>'Data Entry'!S1652</f>
        <v>0</v>
      </c>
      <c r="AC1652" s="21">
        <f>'Data Entry'!T1652</f>
        <v>0</v>
      </c>
      <c r="AD1652" s="21">
        <f>'Data Entry'!U1652</f>
        <v>0</v>
      </c>
      <c r="AE1652" s="21">
        <f t="shared" si="457"/>
        <v>0</v>
      </c>
      <c r="AF1652" s="13">
        <f>'Data Entry'!V1652</f>
        <v>0</v>
      </c>
      <c r="AG1652" s="13">
        <f t="shared" si="458"/>
        <v>0</v>
      </c>
      <c r="AH1652" s="13">
        <f>'Data Entry'!W1652</f>
        <v>0</v>
      </c>
      <c r="AI1652" s="13">
        <f>'Data Entry'!X1652</f>
        <v>0</v>
      </c>
      <c r="AJ1652" s="13">
        <f>'Data Entry'!Y1652</f>
        <v>0</v>
      </c>
      <c r="AK1652" s="13">
        <f>'Data Entry'!Z1652</f>
        <v>0</v>
      </c>
    </row>
    <row r="1653" spans="1:37">
      <c r="A1653" s="34">
        <f>'Data Entry'!A1653</f>
        <v>0</v>
      </c>
      <c r="B1653" s="34">
        <f>'Data Entry'!B1653</f>
        <v>0</v>
      </c>
      <c r="C1653" s="20">
        <f>IF('Data Entry'!C1653="red",1,IF('Data Entry'!C1653="blue",2,0))</f>
        <v>0</v>
      </c>
      <c r="D1653" s="22">
        <f>'Data Entry'!D1653</f>
        <v>0</v>
      </c>
      <c r="E1653" s="22">
        <f>'Data Entry'!E1653</f>
        <v>0</v>
      </c>
      <c r="F1653" s="22">
        <f>'Data Entry'!F1653</f>
        <v>0</v>
      </c>
      <c r="G1653" s="22">
        <f>'Data Entry'!G1653</f>
        <v>0</v>
      </c>
      <c r="H1653" s="22">
        <f>'Data Entry'!H1653</f>
        <v>0</v>
      </c>
      <c r="I1653" s="22">
        <f t="shared" si="442"/>
        <v>0</v>
      </c>
      <c r="J1653" s="22">
        <f t="shared" si="443"/>
        <v>0</v>
      </c>
      <c r="K1653" s="22">
        <f t="shared" si="444"/>
        <v>0</v>
      </c>
      <c r="L1653" s="22">
        <f t="shared" si="445"/>
        <v>0</v>
      </c>
      <c r="M1653" s="22">
        <f t="shared" si="446"/>
        <v>0</v>
      </c>
      <c r="N1653" s="22">
        <f t="shared" si="447"/>
        <v>0</v>
      </c>
      <c r="O1653" s="22">
        <f t="shared" si="448"/>
        <v>0</v>
      </c>
      <c r="P1653" s="35">
        <f>'Data Entry'!I1653</f>
        <v>0</v>
      </c>
      <c r="Q1653" s="35">
        <f>'Data Entry'!J1653</f>
        <v>0</v>
      </c>
      <c r="R1653" s="35">
        <f>'Data Entry'!K1653</f>
        <v>0</v>
      </c>
      <c r="S1653" s="35">
        <f>'Data Entry'!L1653</f>
        <v>0</v>
      </c>
      <c r="T1653" s="35">
        <f t="shared" si="449"/>
        <v>0</v>
      </c>
      <c r="U1653" s="35">
        <f t="shared" si="450"/>
        <v>0</v>
      </c>
      <c r="V1653" s="35" t="e">
        <f t="shared" si="451"/>
        <v>#DIV/0!</v>
      </c>
      <c r="W1653" s="35" t="e">
        <f t="shared" si="452"/>
        <v>#DIV/0!</v>
      </c>
      <c r="X1653" s="35">
        <f t="shared" si="453"/>
        <v>0</v>
      </c>
      <c r="Y1653" s="35">
        <f t="shared" si="454"/>
        <v>0</v>
      </c>
      <c r="Z1653" s="35">
        <f t="shared" si="455"/>
        <v>0</v>
      </c>
      <c r="AA1653" s="35">
        <f t="shared" si="456"/>
        <v>0</v>
      </c>
      <c r="AB1653" s="21">
        <f>'Data Entry'!S1653</f>
        <v>0</v>
      </c>
      <c r="AC1653" s="21">
        <f>'Data Entry'!T1653</f>
        <v>0</v>
      </c>
      <c r="AD1653" s="21">
        <f>'Data Entry'!U1653</f>
        <v>0</v>
      </c>
      <c r="AE1653" s="21">
        <f t="shared" si="457"/>
        <v>0</v>
      </c>
      <c r="AF1653" s="13">
        <f>'Data Entry'!V1653</f>
        <v>0</v>
      </c>
      <c r="AG1653" s="13">
        <f t="shared" si="458"/>
        <v>0</v>
      </c>
      <c r="AH1653" s="13">
        <f>'Data Entry'!W1653</f>
        <v>0</v>
      </c>
      <c r="AI1653" s="13">
        <f>'Data Entry'!X1653</f>
        <v>0</v>
      </c>
      <c r="AJ1653" s="13">
        <f>'Data Entry'!Y1653</f>
        <v>0</v>
      </c>
      <c r="AK1653" s="13">
        <f>'Data Entry'!Z1653</f>
        <v>0</v>
      </c>
    </row>
    <row r="1654" spans="1:37">
      <c r="A1654" s="34">
        <f>'Data Entry'!A1654</f>
        <v>0</v>
      </c>
      <c r="B1654" s="34">
        <f>'Data Entry'!B1654</f>
        <v>0</v>
      </c>
      <c r="C1654" s="20">
        <f>IF('Data Entry'!C1654="red",1,IF('Data Entry'!C1654="blue",2,0))</f>
        <v>0</v>
      </c>
      <c r="D1654" s="22">
        <f>'Data Entry'!D1654</f>
        <v>0</v>
      </c>
      <c r="E1654" s="22">
        <f>'Data Entry'!E1654</f>
        <v>0</v>
      </c>
      <c r="F1654" s="22">
        <f>'Data Entry'!F1654</f>
        <v>0</v>
      </c>
      <c r="G1654" s="22">
        <f>'Data Entry'!G1654</f>
        <v>0</v>
      </c>
      <c r="H1654" s="22">
        <f>'Data Entry'!H1654</f>
        <v>0</v>
      </c>
      <c r="I1654" s="22">
        <f t="shared" si="442"/>
        <v>0</v>
      </c>
      <c r="J1654" s="22">
        <f t="shared" si="443"/>
        <v>0</v>
      </c>
      <c r="K1654" s="22">
        <f t="shared" si="444"/>
        <v>0</v>
      </c>
      <c r="L1654" s="22">
        <f t="shared" si="445"/>
        <v>0</v>
      </c>
      <c r="M1654" s="22">
        <f t="shared" si="446"/>
        <v>0</v>
      </c>
      <c r="N1654" s="22">
        <f t="shared" si="447"/>
        <v>0</v>
      </c>
      <c r="O1654" s="22">
        <f t="shared" si="448"/>
        <v>0</v>
      </c>
      <c r="P1654" s="35">
        <f>'Data Entry'!I1654</f>
        <v>0</v>
      </c>
      <c r="Q1654" s="35">
        <f>'Data Entry'!J1654</f>
        <v>0</v>
      </c>
      <c r="R1654" s="35">
        <f>'Data Entry'!K1654</f>
        <v>0</v>
      </c>
      <c r="S1654" s="35">
        <f>'Data Entry'!L1654</f>
        <v>0</v>
      </c>
      <c r="T1654" s="35">
        <f t="shared" si="449"/>
        <v>0</v>
      </c>
      <c r="U1654" s="35">
        <f t="shared" si="450"/>
        <v>0</v>
      </c>
      <c r="V1654" s="35" t="e">
        <f t="shared" si="451"/>
        <v>#DIV/0!</v>
      </c>
      <c r="W1654" s="35" t="e">
        <f t="shared" si="452"/>
        <v>#DIV/0!</v>
      </c>
      <c r="X1654" s="35">
        <f t="shared" si="453"/>
        <v>0</v>
      </c>
      <c r="Y1654" s="35">
        <f t="shared" si="454"/>
        <v>0</v>
      </c>
      <c r="Z1654" s="35">
        <f t="shared" si="455"/>
        <v>0</v>
      </c>
      <c r="AA1654" s="35">
        <f t="shared" si="456"/>
        <v>0</v>
      </c>
      <c r="AB1654" s="21">
        <f>'Data Entry'!S1654</f>
        <v>0</v>
      </c>
      <c r="AC1654" s="21">
        <f>'Data Entry'!T1654</f>
        <v>0</v>
      </c>
      <c r="AD1654" s="21">
        <f>'Data Entry'!U1654</f>
        <v>0</v>
      </c>
      <c r="AE1654" s="21">
        <f t="shared" si="457"/>
        <v>0</v>
      </c>
      <c r="AF1654" s="13">
        <f>'Data Entry'!V1654</f>
        <v>0</v>
      </c>
      <c r="AG1654" s="13">
        <f t="shared" si="458"/>
        <v>0</v>
      </c>
      <c r="AH1654" s="13">
        <f>'Data Entry'!W1654</f>
        <v>0</v>
      </c>
      <c r="AI1654" s="13">
        <f>'Data Entry'!X1654</f>
        <v>0</v>
      </c>
      <c r="AJ1654" s="13">
        <f>'Data Entry'!Y1654</f>
        <v>0</v>
      </c>
      <c r="AK1654" s="13">
        <f>'Data Entry'!Z1654</f>
        <v>0</v>
      </c>
    </row>
    <row r="1655" spans="1:37">
      <c r="A1655" s="34">
        <f>'Data Entry'!A1655</f>
        <v>0</v>
      </c>
      <c r="B1655" s="34">
        <f>'Data Entry'!B1655</f>
        <v>0</v>
      </c>
      <c r="C1655" s="20">
        <f>IF('Data Entry'!C1655="red",1,IF('Data Entry'!C1655="blue",2,0))</f>
        <v>0</v>
      </c>
      <c r="D1655" s="22">
        <f>'Data Entry'!D1655</f>
        <v>0</v>
      </c>
      <c r="E1655" s="22">
        <f>'Data Entry'!E1655</f>
        <v>0</v>
      </c>
      <c r="F1655" s="22">
        <f>'Data Entry'!F1655</f>
        <v>0</v>
      </c>
      <c r="G1655" s="22">
        <f>'Data Entry'!G1655</f>
        <v>0</v>
      </c>
      <c r="H1655" s="22">
        <f>'Data Entry'!H1655</f>
        <v>0</v>
      </c>
      <c r="I1655" s="22">
        <f t="shared" si="442"/>
        <v>0</v>
      </c>
      <c r="J1655" s="22">
        <f t="shared" si="443"/>
        <v>0</v>
      </c>
      <c r="K1655" s="22">
        <f t="shared" si="444"/>
        <v>0</v>
      </c>
      <c r="L1655" s="22">
        <f t="shared" si="445"/>
        <v>0</v>
      </c>
      <c r="M1655" s="22">
        <f t="shared" si="446"/>
        <v>0</v>
      </c>
      <c r="N1655" s="22">
        <f t="shared" si="447"/>
        <v>0</v>
      </c>
      <c r="O1655" s="22">
        <f t="shared" si="448"/>
        <v>0</v>
      </c>
      <c r="P1655" s="35">
        <f>'Data Entry'!I1655</f>
        <v>0</v>
      </c>
      <c r="Q1655" s="35">
        <f>'Data Entry'!J1655</f>
        <v>0</v>
      </c>
      <c r="R1655" s="35">
        <f>'Data Entry'!K1655</f>
        <v>0</v>
      </c>
      <c r="S1655" s="35">
        <f>'Data Entry'!L1655</f>
        <v>0</v>
      </c>
      <c r="T1655" s="35">
        <f t="shared" si="449"/>
        <v>0</v>
      </c>
      <c r="U1655" s="35">
        <f t="shared" si="450"/>
        <v>0</v>
      </c>
      <c r="V1655" s="35" t="e">
        <f t="shared" si="451"/>
        <v>#DIV/0!</v>
      </c>
      <c r="W1655" s="35" t="e">
        <f t="shared" si="452"/>
        <v>#DIV/0!</v>
      </c>
      <c r="X1655" s="35">
        <f t="shared" si="453"/>
        <v>0</v>
      </c>
      <c r="Y1655" s="35">
        <f t="shared" si="454"/>
        <v>0</v>
      </c>
      <c r="Z1655" s="35">
        <f t="shared" si="455"/>
        <v>0</v>
      </c>
      <c r="AA1655" s="35">
        <f t="shared" si="456"/>
        <v>0</v>
      </c>
      <c r="AB1655" s="21">
        <f>'Data Entry'!S1655</f>
        <v>0</v>
      </c>
      <c r="AC1655" s="21">
        <f>'Data Entry'!T1655</f>
        <v>0</v>
      </c>
      <c r="AD1655" s="21">
        <f>'Data Entry'!U1655</f>
        <v>0</v>
      </c>
      <c r="AE1655" s="21">
        <f t="shared" si="457"/>
        <v>0</v>
      </c>
      <c r="AF1655" s="13">
        <f>'Data Entry'!V1655</f>
        <v>0</v>
      </c>
      <c r="AG1655" s="13">
        <f t="shared" si="458"/>
        <v>0</v>
      </c>
      <c r="AH1655" s="13">
        <f>'Data Entry'!W1655</f>
        <v>0</v>
      </c>
      <c r="AI1655" s="13">
        <f>'Data Entry'!X1655</f>
        <v>0</v>
      </c>
      <c r="AJ1655" s="13">
        <f>'Data Entry'!Y1655</f>
        <v>0</v>
      </c>
      <c r="AK1655" s="13">
        <f>'Data Entry'!Z1655</f>
        <v>0</v>
      </c>
    </row>
    <row r="1656" spans="1:37">
      <c r="A1656" s="34">
        <f>'Data Entry'!A1656</f>
        <v>0</v>
      </c>
      <c r="B1656" s="34">
        <f>'Data Entry'!B1656</f>
        <v>0</v>
      </c>
      <c r="C1656" s="20">
        <f>IF('Data Entry'!C1656="red",1,IF('Data Entry'!C1656="blue",2,0))</f>
        <v>0</v>
      </c>
      <c r="D1656" s="22">
        <f>'Data Entry'!D1656</f>
        <v>0</v>
      </c>
      <c r="E1656" s="22">
        <f>'Data Entry'!E1656</f>
        <v>0</v>
      </c>
      <c r="F1656" s="22">
        <f>'Data Entry'!F1656</f>
        <v>0</v>
      </c>
      <c r="G1656" s="22">
        <f>'Data Entry'!G1656</f>
        <v>0</v>
      </c>
      <c r="H1656" s="22">
        <f>'Data Entry'!H1656</f>
        <v>0</v>
      </c>
      <c r="I1656" s="22">
        <f t="shared" si="442"/>
        <v>0</v>
      </c>
      <c r="J1656" s="22">
        <f t="shared" si="443"/>
        <v>0</v>
      </c>
      <c r="K1656" s="22">
        <f t="shared" si="444"/>
        <v>0</v>
      </c>
      <c r="L1656" s="22">
        <f t="shared" si="445"/>
        <v>0</v>
      </c>
      <c r="M1656" s="22">
        <f t="shared" si="446"/>
        <v>0</v>
      </c>
      <c r="N1656" s="22">
        <f t="shared" si="447"/>
        <v>0</v>
      </c>
      <c r="O1656" s="22">
        <f t="shared" si="448"/>
        <v>0</v>
      </c>
      <c r="P1656" s="35">
        <f>'Data Entry'!I1656</f>
        <v>0</v>
      </c>
      <c r="Q1656" s="35">
        <f>'Data Entry'!J1656</f>
        <v>0</v>
      </c>
      <c r="R1656" s="35">
        <f>'Data Entry'!K1656</f>
        <v>0</v>
      </c>
      <c r="S1656" s="35">
        <f>'Data Entry'!L1656</f>
        <v>0</v>
      </c>
      <c r="T1656" s="35">
        <f t="shared" si="449"/>
        <v>0</v>
      </c>
      <c r="U1656" s="35">
        <f t="shared" si="450"/>
        <v>0</v>
      </c>
      <c r="V1656" s="35" t="e">
        <f t="shared" si="451"/>
        <v>#DIV/0!</v>
      </c>
      <c r="W1656" s="35" t="e">
        <f t="shared" si="452"/>
        <v>#DIV/0!</v>
      </c>
      <c r="X1656" s="35">
        <f t="shared" si="453"/>
        <v>0</v>
      </c>
      <c r="Y1656" s="35">
        <f t="shared" si="454"/>
        <v>0</v>
      </c>
      <c r="Z1656" s="35">
        <f t="shared" si="455"/>
        <v>0</v>
      </c>
      <c r="AA1656" s="35">
        <f t="shared" si="456"/>
        <v>0</v>
      </c>
      <c r="AB1656" s="21">
        <f>'Data Entry'!S1656</f>
        <v>0</v>
      </c>
      <c r="AC1656" s="21">
        <f>'Data Entry'!T1656</f>
        <v>0</v>
      </c>
      <c r="AD1656" s="21">
        <f>'Data Entry'!U1656</f>
        <v>0</v>
      </c>
      <c r="AE1656" s="21">
        <f t="shared" si="457"/>
        <v>0</v>
      </c>
      <c r="AF1656" s="13">
        <f>'Data Entry'!V1656</f>
        <v>0</v>
      </c>
      <c r="AG1656" s="13">
        <f t="shared" si="458"/>
        <v>0</v>
      </c>
      <c r="AH1656" s="13">
        <f>'Data Entry'!W1656</f>
        <v>0</v>
      </c>
      <c r="AI1656" s="13">
        <f>'Data Entry'!X1656</f>
        <v>0</v>
      </c>
      <c r="AJ1656" s="13">
        <f>'Data Entry'!Y1656</f>
        <v>0</v>
      </c>
      <c r="AK1656" s="13">
        <f>'Data Entry'!Z1656</f>
        <v>0</v>
      </c>
    </row>
    <row r="1657" spans="1:37">
      <c r="A1657" s="34">
        <f>'Data Entry'!A1657</f>
        <v>0</v>
      </c>
      <c r="B1657" s="34">
        <f>'Data Entry'!B1657</f>
        <v>0</v>
      </c>
      <c r="C1657" s="20">
        <f>IF('Data Entry'!C1657="red",1,IF('Data Entry'!C1657="blue",2,0))</f>
        <v>0</v>
      </c>
      <c r="D1657" s="22">
        <f>'Data Entry'!D1657</f>
        <v>0</v>
      </c>
      <c r="E1657" s="22">
        <f>'Data Entry'!E1657</f>
        <v>0</v>
      </c>
      <c r="F1657" s="22">
        <f>'Data Entry'!F1657</f>
        <v>0</v>
      </c>
      <c r="G1657" s="22">
        <f>'Data Entry'!G1657</f>
        <v>0</v>
      </c>
      <c r="H1657" s="22">
        <f>'Data Entry'!H1657</f>
        <v>0</v>
      </c>
      <c r="I1657" s="22">
        <f t="shared" si="442"/>
        <v>0</v>
      </c>
      <c r="J1657" s="22">
        <f t="shared" si="443"/>
        <v>0</v>
      </c>
      <c r="K1657" s="22">
        <f t="shared" si="444"/>
        <v>0</v>
      </c>
      <c r="L1657" s="22">
        <f t="shared" si="445"/>
        <v>0</v>
      </c>
      <c r="M1657" s="22">
        <f t="shared" si="446"/>
        <v>0</v>
      </c>
      <c r="N1657" s="22">
        <f t="shared" si="447"/>
        <v>0</v>
      </c>
      <c r="O1657" s="22">
        <f t="shared" si="448"/>
        <v>0</v>
      </c>
      <c r="P1657" s="35">
        <f>'Data Entry'!I1657</f>
        <v>0</v>
      </c>
      <c r="Q1657" s="35">
        <f>'Data Entry'!J1657</f>
        <v>0</v>
      </c>
      <c r="R1657" s="35">
        <f>'Data Entry'!K1657</f>
        <v>0</v>
      </c>
      <c r="S1657" s="35">
        <f>'Data Entry'!L1657</f>
        <v>0</v>
      </c>
      <c r="T1657" s="35">
        <f t="shared" si="449"/>
        <v>0</v>
      </c>
      <c r="U1657" s="35">
        <f t="shared" si="450"/>
        <v>0</v>
      </c>
      <c r="V1657" s="35" t="e">
        <f t="shared" si="451"/>
        <v>#DIV/0!</v>
      </c>
      <c r="W1657" s="35" t="e">
        <f t="shared" si="452"/>
        <v>#DIV/0!</v>
      </c>
      <c r="X1657" s="35">
        <f t="shared" si="453"/>
        <v>0</v>
      </c>
      <c r="Y1657" s="35">
        <f t="shared" si="454"/>
        <v>0</v>
      </c>
      <c r="Z1657" s="35">
        <f t="shared" si="455"/>
        <v>0</v>
      </c>
      <c r="AA1657" s="35">
        <f t="shared" si="456"/>
        <v>0</v>
      </c>
      <c r="AB1657" s="21">
        <f>'Data Entry'!S1657</f>
        <v>0</v>
      </c>
      <c r="AC1657" s="21">
        <f>'Data Entry'!T1657</f>
        <v>0</v>
      </c>
      <c r="AD1657" s="21">
        <f>'Data Entry'!U1657</f>
        <v>0</v>
      </c>
      <c r="AE1657" s="21">
        <f t="shared" si="457"/>
        <v>0</v>
      </c>
      <c r="AF1657" s="13">
        <f>'Data Entry'!V1657</f>
        <v>0</v>
      </c>
      <c r="AG1657" s="13">
        <f t="shared" si="458"/>
        <v>0</v>
      </c>
      <c r="AH1657" s="13">
        <f>'Data Entry'!W1657</f>
        <v>0</v>
      </c>
      <c r="AI1657" s="13">
        <f>'Data Entry'!X1657</f>
        <v>0</v>
      </c>
      <c r="AJ1657" s="13">
        <f>'Data Entry'!Y1657</f>
        <v>0</v>
      </c>
      <c r="AK1657" s="13">
        <f>'Data Entry'!Z1657</f>
        <v>0</v>
      </c>
    </row>
    <row r="1658" spans="1:37">
      <c r="A1658" s="34">
        <f>'Data Entry'!A1658</f>
        <v>0</v>
      </c>
      <c r="B1658" s="34">
        <f>'Data Entry'!B1658</f>
        <v>0</v>
      </c>
      <c r="C1658" s="20">
        <f>IF('Data Entry'!C1658="red",1,IF('Data Entry'!C1658="blue",2,0))</f>
        <v>0</v>
      </c>
      <c r="D1658" s="22">
        <f>'Data Entry'!D1658</f>
        <v>0</v>
      </c>
      <c r="E1658" s="22">
        <f>'Data Entry'!E1658</f>
        <v>0</v>
      </c>
      <c r="F1658" s="22">
        <f>'Data Entry'!F1658</f>
        <v>0</v>
      </c>
      <c r="G1658" s="22">
        <f>'Data Entry'!G1658</f>
        <v>0</v>
      </c>
      <c r="H1658" s="22">
        <f>'Data Entry'!H1658</f>
        <v>0</v>
      </c>
      <c r="I1658" s="22">
        <f t="shared" si="442"/>
        <v>0</v>
      </c>
      <c r="J1658" s="22">
        <f t="shared" si="443"/>
        <v>0</v>
      </c>
      <c r="K1658" s="22">
        <f t="shared" si="444"/>
        <v>0</v>
      </c>
      <c r="L1658" s="22">
        <f t="shared" si="445"/>
        <v>0</v>
      </c>
      <c r="M1658" s="22">
        <f t="shared" si="446"/>
        <v>0</v>
      </c>
      <c r="N1658" s="22">
        <f t="shared" si="447"/>
        <v>0</v>
      </c>
      <c r="O1658" s="22">
        <f t="shared" si="448"/>
        <v>0</v>
      </c>
      <c r="P1658" s="35">
        <f>'Data Entry'!I1658</f>
        <v>0</v>
      </c>
      <c r="Q1658" s="35">
        <f>'Data Entry'!J1658</f>
        <v>0</v>
      </c>
      <c r="R1658" s="35">
        <f>'Data Entry'!K1658</f>
        <v>0</v>
      </c>
      <c r="S1658" s="35">
        <f>'Data Entry'!L1658</f>
        <v>0</v>
      </c>
      <c r="T1658" s="35">
        <f t="shared" si="449"/>
        <v>0</v>
      </c>
      <c r="U1658" s="35">
        <f t="shared" si="450"/>
        <v>0</v>
      </c>
      <c r="V1658" s="35" t="e">
        <f t="shared" si="451"/>
        <v>#DIV/0!</v>
      </c>
      <c r="W1658" s="35" t="e">
        <f t="shared" si="452"/>
        <v>#DIV/0!</v>
      </c>
      <c r="X1658" s="35">
        <f t="shared" si="453"/>
        <v>0</v>
      </c>
      <c r="Y1658" s="35">
        <f t="shared" si="454"/>
        <v>0</v>
      </c>
      <c r="Z1658" s="35">
        <f t="shared" si="455"/>
        <v>0</v>
      </c>
      <c r="AA1658" s="35">
        <f t="shared" si="456"/>
        <v>0</v>
      </c>
      <c r="AB1658" s="21">
        <f>'Data Entry'!S1658</f>
        <v>0</v>
      </c>
      <c r="AC1658" s="21">
        <f>'Data Entry'!T1658</f>
        <v>0</v>
      </c>
      <c r="AD1658" s="21">
        <f>'Data Entry'!U1658</f>
        <v>0</v>
      </c>
      <c r="AE1658" s="21">
        <f t="shared" si="457"/>
        <v>0</v>
      </c>
      <c r="AF1658" s="13">
        <f>'Data Entry'!V1658</f>
        <v>0</v>
      </c>
      <c r="AG1658" s="13">
        <f t="shared" si="458"/>
        <v>0</v>
      </c>
      <c r="AH1658" s="13">
        <f>'Data Entry'!W1658</f>
        <v>0</v>
      </c>
      <c r="AI1658" s="13">
        <f>'Data Entry'!X1658</f>
        <v>0</v>
      </c>
      <c r="AJ1658" s="13">
        <f>'Data Entry'!Y1658</f>
        <v>0</v>
      </c>
      <c r="AK1658" s="13">
        <f>'Data Entry'!Z1658</f>
        <v>0</v>
      </c>
    </row>
    <row r="1659" spans="1:37">
      <c r="A1659" s="34">
        <f>'Data Entry'!A1659</f>
        <v>0</v>
      </c>
      <c r="B1659" s="34">
        <f>'Data Entry'!B1659</f>
        <v>0</v>
      </c>
      <c r="C1659" s="20">
        <f>IF('Data Entry'!C1659="red",1,IF('Data Entry'!C1659="blue",2,0))</f>
        <v>0</v>
      </c>
      <c r="D1659" s="22">
        <f>'Data Entry'!D1659</f>
        <v>0</v>
      </c>
      <c r="E1659" s="22">
        <f>'Data Entry'!E1659</f>
        <v>0</v>
      </c>
      <c r="F1659" s="22">
        <f>'Data Entry'!F1659</f>
        <v>0</v>
      </c>
      <c r="G1659" s="22">
        <f>'Data Entry'!G1659</f>
        <v>0</v>
      </c>
      <c r="H1659" s="22">
        <f>'Data Entry'!H1659</f>
        <v>0</v>
      </c>
      <c r="I1659" s="22">
        <f t="shared" si="442"/>
        <v>0</v>
      </c>
      <c r="J1659" s="22">
        <f t="shared" si="443"/>
        <v>0</v>
      </c>
      <c r="K1659" s="22">
        <f t="shared" si="444"/>
        <v>0</v>
      </c>
      <c r="L1659" s="22">
        <f t="shared" si="445"/>
        <v>0</v>
      </c>
      <c r="M1659" s="22">
        <f t="shared" si="446"/>
        <v>0</v>
      </c>
      <c r="N1659" s="22">
        <f t="shared" si="447"/>
        <v>0</v>
      </c>
      <c r="O1659" s="22">
        <f t="shared" si="448"/>
        <v>0</v>
      </c>
      <c r="P1659" s="35">
        <f>'Data Entry'!I1659</f>
        <v>0</v>
      </c>
      <c r="Q1659" s="35">
        <f>'Data Entry'!J1659</f>
        <v>0</v>
      </c>
      <c r="R1659" s="35">
        <f>'Data Entry'!K1659</f>
        <v>0</v>
      </c>
      <c r="S1659" s="35">
        <f>'Data Entry'!L1659</f>
        <v>0</v>
      </c>
      <c r="T1659" s="35">
        <f t="shared" si="449"/>
        <v>0</v>
      </c>
      <c r="U1659" s="35">
        <f t="shared" si="450"/>
        <v>0</v>
      </c>
      <c r="V1659" s="35" t="e">
        <f t="shared" si="451"/>
        <v>#DIV/0!</v>
      </c>
      <c r="W1659" s="35" t="e">
        <f t="shared" si="452"/>
        <v>#DIV/0!</v>
      </c>
      <c r="X1659" s="35">
        <f t="shared" si="453"/>
        <v>0</v>
      </c>
      <c r="Y1659" s="35">
        <f t="shared" si="454"/>
        <v>0</v>
      </c>
      <c r="Z1659" s="35">
        <f t="shared" si="455"/>
        <v>0</v>
      </c>
      <c r="AA1659" s="35">
        <f t="shared" si="456"/>
        <v>0</v>
      </c>
      <c r="AB1659" s="21">
        <f>'Data Entry'!S1659</f>
        <v>0</v>
      </c>
      <c r="AC1659" s="21">
        <f>'Data Entry'!T1659</f>
        <v>0</v>
      </c>
      <c r="AD1659" s="21">
        <f>'Data Entry'!U1659</f>
        <v>0</v>
      </c>
      <c r="AE1659" s="21">
        <f t="shared" si="457"/>
        <v>0</v>
      </c>
      <c r="AF1659" s="13">
        <f>'Data Entry'!V1659</f>
        <v>0</v>
      </c>
      <c r="AG1659" s="13">
        <f t="shared" si="458"/>
        <v>0</v>
      </c>
      <c r="AH1659" s="13">
        <f>'Data Entry'!W1659</f>
        <v>0</v>
      </c>
      <c r="AI1659" s="13">
        <f>'Data Entry'!X1659</f>
        <v>0</v>
      </c>
      <c r="AJ1659" s="13">
        <f>'Data Entry'!Y1659</f>
        <v>0</v>
      </c>
      <c r="AK1659" s="13">
        <f>'Data Entry'!Z1659</f>
        <v>0</v>
      </c>
    </row>
    <row r="1660" spans="1:37">
      <c r="A1660" s="34">
        <f>'Data Entry'!A1660</f>
        <v>0</v>
      </c>
      <c r="B1660" s="34">
        <f>'Data Entry'!B1660</f>
        <v>0</v>
      </c>
      <c r="C1660" s="20">
        <f>IF('Data Entry'!C1660="red",1,IF('Data Entry'!C1660="blue",2,0))</f>
        <v>0</v>
      </c>
      <c r="D1660" s="22">
        <f>'Data Entry'!D1660</f>
        <v>0</v>
      </c>
      <c r="E1660" s="22">
        <f>'Data Entry'!E1660</f>
        <v>0</v>
      </c>
      <c r="F1660" s="22">
        <f>'Data Entry'!F1660</f>
        <v>0</v>
      </c>
      <c r="G1660" s="22">
        <f>'Data Entry'!G1660</f>
        <v>0</v>
      </c>
      <c r="H1660" s="22">
        <f>'Data Entry'!H1660</f>
        <v>0</v>
      </c>
      <c r="I1660" s="22">
        <f t="shared" si="442"/>
        <v>0</v>
      </c>
      <c r="J1660" s="22">
        <f t="shared" si="443"/>
        <v>0</v>
      </c>
      <c r="K1660" s="22">
        <f t="shared" si="444"/>
        <v>0</v>
      </c>
      <c r="L1660" s="22">
        <f t="shared" si="445"/>
        <v>0</v>
      </c>
      <c r="M1660" s="22">
        <f t="shared" si="446"/>
        <v>0</v>
      </c>
      <c r="N1660" s="22">
        <f t="shared" si="447"/>
        <v>0</v>
      </c>
      <c r="O1660" s="22">
        <f t="shared" si="448"/>
        <v>0</v>
      </c>
      <c r="P1660" s="35">
        <f>'Data Entry'!I1660</f>
        <v>0</v>
      </c>
      <c r="Q1660" s="35">
        <f>'Data Entry'!J1660</f>
        <v>0</v>
      </c>
      <c r="R1660" s="35">
        <f>'Data Entry'!K1660</f>
        <v>0</v>
      </c>
      <c r="S1660" s="35">
        <f>'Data Entry'!L1660</f>
        <v>0</v>
      </c>
      <c r="T1660" s="35">
        <f t="shared" si="449"/>
        <v>0</v>
      </c>
      <c r="U1660" s="35">
        <f t="shared" si="450"/>
        <v>0</v>
      </c>
      <c r="V1660" s="35" t="e">
        <f t="shared" si="451"/>
        <v>#DIV/0!</v>
      </c>
      <c r="W1660" s="35" t="e">
        <f t="shared" si="452"/>
        <v>#DIV/0!</v>
      </c>
      <c r="X1660" s="35">
        <f t="shared" si="453"/>
        <v>0</v>
      </c>
      <c r="Y1660" s="35">
        <f t="shared" si="454"/>
        <v>0</v>
      </c>
      <c r="Z1660" s="35">
        <f t="shared" si="455"/>
        <v>0</v>
      </c>
      <c r="AA1660" s="35">
        <f t="shared" si="456"/>
        <v>0</v>
      </c>
      <c r="AB1660" s="21">
        <f>'Data Entry'!S1660</f>
        <v>0</v>
      </c>
      <c r="AC1660" s="21">
        <f>'Data Entry'!T1660</f>
        <v>0</v>
      </c>
      <c r="AD1660" s="21">
        <f>'Data Entry'!U1660</f>
        <v>0</v>
      </c>
      <c r="AE1660" s="21">
        <f t="shared" si="457"/>
        <v>0</v>
      </c>
      <c r="AF1660" s="13">
        <f>'Data Entry'!V1660</f>
        <v>0</v>
      </c>
      <c r="AG1660" s="13">
        <f t="shared" si="458"/>
        <v>0</v>
      </c>
      <c r="AH1660" s="13">
        <f>'Data Entry'!W1660</f>
        <v>0</v>
      </c>
      <c r="AI1660" s="13">
        <f>'Data Entry'!X1660</f>
        <v>0</v>
      </c>
      <c r="AJ1660" s="13">
        <f>'Data Entry'!Y1660</f>
        <v>0</v>
      </c>
      <c r="AK1660" s="13">
        <f>'Data Entry'!Z1660</f>
        <v>0</v>
      </c>
    </row>
    <row r="1661" spans="1:37">
      <c r="A1661" s="34">
        <f>'Data Entry'!A1661</f>
        <v>0</v>
      </c>
      <c r="B1661" s="34">
        <f>'Data Entry'!B1661</f>
        <v>0</v>
      </c>
      <c r="C1661" s="20">
        <f>IF('Data Entry'!C1661="red",1,IF('Data Entry'!C1661="blue",2,0))</f>
        <v>0</v>
      </c>
      <c r="D1661" s="22">
        <f>'Data Entry'!D1661</f>
        <v>0</v>
      </c>
      <c r="E1661" s="22">
        <f>'Data Entry'!E1661</f>
        <v>0</v>
      </c>
      <c r="F1661" s="22">
        <f>'Data Entry'!F1661</f>
        <v>0</v>
      </c>
      <c r="G1661" s="22">
        <f>'Data Entry'!G1661</f>
        <v>0</v>
      </c>
      <c r="H1661" s="22">
        <f>'Data Entry'!H1661</f>
        <v>0</v>
      </c>
      <c r="I1661" s="22">
        <f t="shared" si="442"/>
        <v>0</v>
      </c>
      <c r="J1661" s="22">
        <f t="shared" si="443"/>
        <v>0</v>
      </c>
      <c r="K1661" s="22">
        <f t="shared" si="444"/>
        <v>0</v>
      </c>
      <c r="L1661" s="22">
        <f t="shared" si="445"/>
        <v>0</v>
      </c>
      <c r="M1661" s="22">
        <f t="shared" si="446"/>
        <v>0</v>
      </c>
      <c r="N1661" s="22">
        <f t="shared" si="447"/>
        <v>0</v>
      </c>
      <c r="O1661" s="22">
        <f t="shared" si="448"/>
        <v>0</v>
      </c>
      <c r="P1661" s="35">
        <f>'Data Entry'!I1661</f>
        <v>0</v>
      </c>
      <c r="Q1661" s="35">
        <f>'Data Entry'!J1661</f>
        <v>0</v>
      </c>
      <c r="R1661" s="35">
        <f>'Data Entry'!K1661</f>
        <v>0</v>
      </c>
      <c r="S1661" s="35">
        <f>'Data Entry'!L1661</f>
        <v>0</v>
      </c>
      <c r="T1661" s="35">
        <f t="shared" si="449"/>
        <v>0</v>
      </c>
      <c r="U1661" s="35">
        <f t="shared" si="450"/>
        <v>0</v>
      </c>
      <c r="V1661" s="35" t="e">
        <f t="shared" si="451"/>
        <v>#DIV/0!</v>
      </c>
      <c r="W1661" s="35" t="e">
        <f t="shared" si="452"/>
        <v>#DIV/0!</v>
      </c>
      <c r="X1661" s="35">
        <f t="shared" si="453"/>
        <v>0</v>
      </c>
      <c r="Y1661" s="35">
        <f t="shared" si="454"/>
        <v>0</v>
      </c>
      <c r="Z1661" s="35">
        <f t="shared" si="455"/>
        <v>0</v>
      </c>
      <c r="AA1661" s="35">
        <f t="shared" si="456"/>
        <v>0</v>
      </c>
      <c r="AB1661" s="21">
        <f>'Data Entry'!S1661</f>
        <v>0</v>
      </c>
      <c r="AC1661" s="21">
        <f>'Data Entry'!T1661</f>
        <v>0</v>
      </c>
      <c r="AD1661" s="21">
        <f>'Data Entry'!U1661</f>
        <v>0</v>
      </c>
      <c r="AE1661" s="21">
        <f t="shared" si="457"/>
        <v>0</v>
      </c>
      <c r="AF1661" s="13">
        <f>'Data Entry'!V1661</f>
        <v>0</v>
      </c>
      <c r="AG1661" s="13">
        <f t="shared" si="458"/>
        <v>0</v>
      </c>
      <c r="AH1661" s="13">
        <f>'Data Entry'!W1661</f>
        <v>0</v>
      </c>
      <c r="AI1661" s="13">
        <f>'Data Entry'!X1661</f>
        <v>0</v>
      </c>
      <c r="AJ1661" s="13">
        <f>'Data Entry'!Y1661</f>
        <v>0</v>
      </c>
      <c r="AK1661" s="13">
        <f>'Data Entry'!Z1661</f>
        <v>0</v>
      </c>
    </row>
    <row r="1662" spans="1:37">
      <c r="A1662" s="34">
        <f>'Data Entry'!A1662</f>
        <v>0</v>
      </c>
      <c r="B1662" s="34">
        <f>'Data Entry'!B1662</f>
        <v>0</v>
      </c>
      <c r="C1662" s="20">
        <f>IF('Data Entry'!C1662="red",1,IF('Data Entry'!C1662="blue",2,0))</f>
        <v>0</v>
      </c>
      <c r="D1662" s="22">
        <f>'Data Entry'!D1662</f>
        <v>0</v>
      </c>
      <c r="E1662" s="22">
        <f>'Data Entry'!E1662</f>
        <v>0</v>
      </c>
      <c r="F1662" s="22">
        <f>'Data Entry'!F1662</f>
        <v>0</v>
      </c>
      <c r="G1662" s="22">
        <f>'Data Entry'!G1662</f>
        <v>0</v>
      </c>
      <c r="H1662" s="22">
        <f>'Data Entry'!H1662</f>
        <v>0</v>
      </c>
      <c r="I1662" s="22">
        <f t="shared" si="442"/>
        <v>0</v>
      </c>
      <c r="J1662" s="22">
        <f t="shared" si="443"/>
        <v>0</v>
      </c>
      <c r="K1662" s="22">
        <f t="shared" si="444"/>
        <v>0</v>
      </c>
      <c r="L1662" s="22">
        <f t="shared" si="445"/>
        <v>0</v>
      </c>
      <c r="M1662" s="22">
        <f t="shared" si="446"/>
        <v>0</v>
      </c>
      <c r="N1662" s="22">
        <f t="shared" si="447"/>
        <v>0</v>
      </c>
      <c r="O1662" s="22">
        <f t="shared" si="448"/>
        <v>0</v>
      </c>
      <c r="P1662" s="35">
        <f>'Data Entry'!I1662</f>
        <v>0</v>
      </c>
      <c r="Q1662" s="35">
        <f>'Data Entry'!J1662</f>
        <v>0</v>
      </c>
      <c r="R1662" s="35">
        <f>'Data Entry'!K1662</f>
        <v>0</v>
      </c>
      <c r="S1662" s="35">
        <f>'Data Entry'!L1662</f>
        <v>0</v>
      </c>
      <c r="T1662" s="35">
        <f t="shared" si="449"/>
        <v>0</v>
      </c>
      <c r="U1662" s="35">
        <f t="shared" si="450"/>
        <v>0</v>
      </c>
      <c r="V1662" s="35" t="e">
        <f t="shared" si="451"/>
        <v>#DIV/0!</v>
      </c>
      <c r="W1662" s="35" t="e">
        <f t="shared" si="452"/>
        <v>#DIV/0!</v>
      </c>
      <c r="X1662" s="35">
        <f t="shared" si="453"/>
        <v>0</v>
      </c>
      <c r="Y1662" s="35">
        <f t="shared" si="454"/>
        <v>0</v>
      </c>
      <c r="Z1662" s="35">
        <f t="shared" si="455"/>
        <v>0</v>
      </c>
      <c r="AA1662" s="35">
        <f t="shared" si="456"/>
        <v>0</v>
      </c>
      <c r="AB1662" s="21">
        <f>'Data Entry'!S1662</f>
        <v>0</v>
      </c>
      <c r="AC1662" s="21">
        <f>'Data Entry'!T1662</f>
        <v>0</v>
      </c>
      <c r="AD1662" s="21">
        <f>'Data Entry'!U1662</f>
        <v>0</v>
      </c>
      <c r="AE1662" s="21">
        <f t="shared" si="457"/>
        <v>0</v>
      </c>
      <c r="AF1662" s="13">
        <f>'Data Entry'!V1662</f>
        <v>0</v>
      </c>
      <c r="AG1662" s="13">
        <f t="shared" si="458"/>
        <v>0</v>
      </c>
      <c r="AH1662" s="13">
        <f>'Data Entry'!W1662</f>
        <v>0</v>
      </c>
      <c r="AI1662" s="13">
        <f>'Data Entry'!X1662</f>
        <v>0</v>
      </c>
      <c r="AJ1662" s="13">
        <f>'Data Entry'!Y1662</f>
        <v>0</v>
      </c>
      <c r="AK1662" s="13">
        <f>'Data Entry'!Z1662</f>
        <v>0</v>
      </c>
    </row>
    <row r="1663" spans="1:37">
      <c r="A1663" s="34">
        <f>'Data Entry'!A1663</f>
        <v>0</v>
      </c>
      <c r="B1663" s="34">
        <f>'Data Entry'!B1663</f>
        <v>0</v>
      </c>
      <c r="C1663" s="20">
        <f>IF('Data Entry'!C1663="red",1,IF('Data Entry'!C1663="blue",2,0))</f>
        <v>0</v>
      </c>
      <c r="D1663" s="22">
        <f>'Data Entry'!D1663</f>
        <v>0</v>
      </c>
      <c r="E1663" s="22">
        <f>'Data Entry'!E1663</f>
        <v>0</v>
      </c>
      <c r="F1663" s="22">
        <f>'Data Entry'!F1663</f>
        <v>0</v>
      </c>
      <c r="G1663" s="22">
        <f>'Data Entry'!G1663</f>
        <v>0</v>
      </c>
      <c r="H1663" s="22">
        <f>'Data Entry'!H1663</f>
        <v>0</v>
      </c>
      <c r="I1663" s="22">
        <f t="shared" si="442"/>
        <v>0</v>
      </c>
      <c r="J1663" s="22">
        <f t="shared" si="443"/>
        <v>0</v>
      </c>
      <c r="K1663" s="22">
        <f t="shared" si="444"/>
        <v>0</v>
      </c>
      <c r="L1663" s="22">
        <f t="shared" si="445"/>
        <v>0</v>
      </c>
      <c r="M1663" s="22">
        <f t="shared" si="446"/>
        <v>0</v>
      </c>
      <c r="N1663" s="22">
        <f t="shared" si="447"/>
        <v>0</v>
      </c>
      <c r="O1663" s="22">
        <f t="shared" si="448"/>
        <v>0</v>
      </c>
      <c r="P1663" s="35">
        <f>'Data Entry'!I1663</f>
        <v>0</v>
      </c>
      <c r="Q1663" s="35">
        <f>'Data Entry'!J1663</f>
        <v>0</v>
      </c>
      <c r="R1663" s="35">
        <f>'Data Entry'!K1663</f>
        <v>0</v>
      </c>
      <c r="S1663" s="35">
        <f>'Data Entry'!L1663</f>
        <v>0</v>
      </c>
      <c r="T1663" s="35">
        <f t="shared" si="449"/>
        <v>0</v>
      </c>
      <c r="U1663" s="35">
        <f t="shared" si="450"/>
        <v>0</v>
      </c>
      <c r="V1663" s="35" t="e">
        <f t="shared" si="451"/>
        <v>#DIV/0!</v>
      </c>
      <c r="W1663" s="35" t="e">
        <f t="shared" si="452"/>
        <v>#DIV/0!</v>
      </c>
      <c r="X1663" s="35">
        <f t="shared" si="453"/>
        <v>0</v>
      </c>
      <c r="Y1663" s="35">
        <f t="shared" si="454"/>
        <v>0</v>
      </c>
      <c r="Z1663" s="35">
        <f t="shared" si="455"/>
        <v>0</v>
      </c>
      <c r="AA1663" s="35">
        <f t="shared" si="456"/>
        <v>0</v>
      </c>
      <c r="AB1663" s="21">
        <f>'Data Entry'!S1663</f>
        <v>0</v>
      </c>
      <c r="AC1663" s="21">
        <f>'Data Entry'!T1663</f>
        <v>0</v>
      </c>
      <c r="AD1663" s="21">
        <f>'Data Entry'!U1663</f>
        <v>0</v>
      </c>
      <c r="AE1663" s="21">
        <f t="shared" si="457"/>
        <v>0</v>
      </c>
      <c r="AF1663" s="13">
        <f>'Data Entry'!V1663</f>
        <v>0</v>
      </c>
      <c r="AG1663" s="13">
        <f t="shared" si="458"/>
        <v>0</v>
      </c>
      <c r="AH1663" s="13">
        <f>'Data Entry'!W1663</f>
        <v>0</v>
      </c>
      <c r="AI1663" s="13">
        <f>'Data Entry'!X1663</f>
        <v>0</v>
      </c>
      <c r="AJ1663" s="13">
        <f>'Data Entry'!Y1663</f>
        <v>0</v>
      </c>
      <c r="AK1663" s="13">
        <f>'Data Entry'!Z1663</f>
        <v>0</v>
      </c>
    </row>
    <row r="1664" spans="1:37">
      <c r="A1664" s="34">
        <f>'Data Entry'!A1664</f>
        <v>0</v>
      </c>
      <c r="B1664" s="34">
        <f>'Data Entry'!B1664</f>
        <v>0</v>
      </c>
      <c r="C1664" s="20">
        <f>IF('Data Entry'!C1664="red",1,IF('Data Entry'!C1664="blue",2,0))</f>
        <v>0</v>
      </c>
      <c r="D1664" s="22">
        <f>'Data Entry'!D1664</f>
        <v>0</v>
      </c>
      <c r="E1664" s="22">
        <f>'Data Entry'!E1664</f>
        <v>0</v>
      </c>
      <c r="F1664" s="22">
        <f>'Data Entry'!F1664</f>
        <v>0</v>
      </c>
      <c r="G1664" s="22">
        <f>'Data Entry'!G1664</f>
        <v>0</v>
      </c>
      <c r="H1664" s="22">
        <f>'Data Entry'!H1664</f>
        <v>0</v>
      </c>
      <c r="I1664" s="22">
        <f t="shared" si="442"/>
        <v>0</v>
      </c>
      <c r="J1664" s="22">
        <f t="shared" si="443"/>
        <v>0</v>
      </c>
      <c r="K1664" s="22">
        <f t="shared" si="444"/>
        <v>0</v>
      </c>
      <c r="L1664" s="22">
        <f t="shared" si="445"/>
        <v>0</v>
      </c>
      <c r="M1664" s="22">
        <f t="shared" si="446"/>
        <v>0</v>
      </c>
      <c r="N1664" s="22">
        <f t="shared" si="447"/>
        <v>0</v>
      </c>
      <c r="O1664" s="22">
        <f t="shared" si="448"/>
        <v>0</v>
      </c>
      <c r="P1664" s="35">
        <f>'Data Entry'!I1664</f>
        <v>0</v>
      </c>
      <c r="Q1664" s="35">
        <f>'Data Entry'!J1664</f>
        <v>0</v>
      </c>
      <c r="R1664" s="35">
        <f>'Data Entry'!K1664</f>
        <v>0</v>
      </c>
      <c r="S1664" s="35">
        <f>'Data Entry'!L1664</f>
        <v>0</v>
      </c>
      <c r="T1664" s="35">
        <f t="shared" si="449"/>
        <v>0</v>
      </c>
      <c r="U1664" s="35">
        <f t="shared" si="450"/>
        <v>0</v>
      </c>
      <c r="V1664" s="35" t="e">
        <f t="shared" si="451"/>
        <v>#DIV/0!</v>
      </c>
      <c r="W1664" s="35" t="e">
        <f t="shared" si="452"/>
        <v>#DIV/0!</v>
      </c>
      <c r="X1664" s="35">
        <f t="shared" si="453"/>
        <v>0</v>
      </c>
      <c r="Y1664" s="35">
        <f t="shared" si="454"/>
        <v>0</v>
      </c>
      <c r="Z1664" s="35">
        <f t="shared" si="455"/>
        <v>0</v>
      </c>
      <c r="AA1664" s="35">
        <f t="shared" si="456"/>
        <v>0</v>
      </c>
      <c r="AB1664" s="21">
        <f>'Data Entry'!S1664</f>
        <v>0</v>
      </c>
      <c r="AC1664" s="21">
        <f>'Data Entry'!T1664</f>
        <v>0</v>
      </c>
      <c r="AD1664" s="21">
        <f>'Data Entry'!U1664</f>
        <v>0</v>
      </c>
      <c r="AE1664" s="21">
        <f t="shared" si="457"/>
        <v>0</v>
      </c>
      <c r="AF1664" s="13">
        <f>'Data Entry'!V1664</f>
        <v>0</v>
      </c>
      <c r="AG1664" s="13">
        <f t="shared" si="458"/>
        <v>0</v>
      </c>
      <c r="AH1664" s="13">
        <f>'Data Entry'!W1664</f>
        <v>0</v>
      </c>
      <c r="AI1664" s="13">
        <f>'Data Entry'!X1664</f>
        <v>0</v>
      </c>
      <c r="AJ1664" s="13">
        <f>'Data Entry'!Y1664</f>
        <v>0</v>
      </c>
      <c r="AK1664" s="13">
        <f>'Data Entry'!Z1664</f>
        <v>0</v>
      </c>
    </row>
    <row r="1665" spans="1:37">
      <c r="A1665" s="34">
        <f>'Data Entry'!A1665</f>
        <v>0</v>
      </c>
      <c r="B1665" s="34">
        <f>'Data Entry'!B1665</f>
        <v>0</v>
      </c>
      <c r="C1665" s="20">
        <f>IF('Data Entry'!C1665="red",1,IF('Data Entry'!C1665="blue",2,0))</f>
        <v>0</v>
      </c>
      <c r="D1665" s="22">
        <f>'Data Entry'!D1665</f>
        <v>0</v>
      </c>
      <c r="E1665" s="22">
        <f>'Data Entry'!E1665</f>
        <v>0</v>
      </c>
      <c r="F1665" s="22">
        <f>'Data Entry'!F1665</f>
        <v>0</v>
      </c>
      <c r="G1665" s="22">
        <f>'Data Entry'!G1665</f>
        <v>0</v>
      </c>
      <c r="H1665" s="22">
        <f>'Data Entry'!H1665</f>
        <v>0</v>
      </c>
      <c r="I1665" s="22">
        <f t="shared" si="442"/>
        <v>0</v>
      </c>
      <c r="J1665" s="22">
        <f t="shared" si="443"/>
        <v>0</v>
      </c>
      <c r="K1665" s="22">
        <f t="shared" si="444"/>
        <v>0</v>
      </c>
      <c r="L1665" s="22">
        <f t="shared" si="445"/>
        <v>0</v>
      </c>
      <c r="M1665" s="22">
        <f t="shared" si="446"/>
        <v>0</v>
      </c>
      <c r="N1665" s="22">
        <f t="shared" si="447"/>
        <v>0</v>
      </c>
      <c r="O1665" s="22">
        <f t="shared" si="448"/>
        <v>0</v>
      </c>
      <c r="P1665" s="35">
        <f>'Data Entry'!I1665</f>
        <v>0</v>
      </c>
      <c r="Q1665" s="35">
        <f>'Data Entry'!J1665</f>
        <v>0</v>
      </c>
      <c r="R1665" s="35">
        <f>'Data Entry'!K1665</f>
        <v>0</v>
      </c>
      <c r="S1665" s="35">
        <f>'Data Entry'!L1665</f>
        <v>0</v>
      </c>
      <c r="T1665" s="35">
        <f t="shared" si="449"/>
        <v>0</v>
      </c>
      <c r="U1665" s="35">
        <f t="shared" si="450"/>
        <v>0</v>
      </c>
      <c r="V1665" s="35" t="e">
        <f t="shared" si="451"/>
        <v>#DIV/0!</v>
      </c>
      <c r="W1665" s="35" t="e">
        <f t="shared" si="452"/>
        <v>#DIV/0!</v>
      </c>
      <c r="X1665" s="35">
        <f t="shared" si="453"/>
        <v>0</v>
      </c>
      <c r="Y1665" s="35">
        <f t="shared" si="454"/>
        <v>0</v>
      </c>
      <c r="Z1665" s="35">
        <f t="shared" si="455"/>
        <v>0</v>
      </c>
      <c r="AA1665" s="35">
        <f t="shared" si="456"/>
        <v>0</v>
      </c>
      <c r="AB1665" s="21">
        <f>'Data Entry'!S1665</f>
        <v>0</v>
      </c>
      <c r="AC1665" s="21">
        <f>'Data Entry'!T1665</f>
        <v>0</v>
      </c>
      <c r="AD1665" s="21">
        <f>'Data Entry'!U1665</f>
        <v>0</v>
      </c>
      <c r="AE1665" s="21">
        <f t="shared" si="457"/>
        <v>0</v>
      </c>
      <c r="AF1665" s="13">
        <f>'Data Entry'!V1665</f>
        <v>0</v>
      </c>
      <c r="AG1665" s="13">
        <f t="shared" si="458"/>
        <v>0</v>
      </c>
      <c r="AH1665" s="13">
        <f>'Data Entry'!W1665</f>
        <v>0</v>
      </c>
      <c r="AI1665" s="13">
        <f>'Data Entry'!X1665</f>
        <v>0</v>
      </c>
      <c r="AJ1665" s="13">
        <f>'Data Entry'!Y1665</f>
        <v>0</v>
      </c>
      <c r="AK1665" s="13">
        <f>'Data Entry'!Z1665</f>
        <v>0</v>
      </c>
    </row>
    <row r="1666" spans="1:37">
      <c r="A1666" s="34">
        <f>'Data Entry'!A1666</f>
        <v>0</v>
      </c>
      <c r="B1666" s="34">
        <f>'Data Entry'!B1666</f>
        <v>0</v>
      </c>
      <c r="C1666" s="20">
        <f>IF('Data Entry'!C1666="red",1,IF('Data Entry'!C1666="blue",2,0))</f>
        <v>0</v>
      </c>
      <c r="D1666" s="22">
        <f>'Data Entry'!D1666</f>
        <v>0</v>
      </c>
      <c r="E1666" s="22">
        <f>'Data Entry'!E1666</f>
        <v>0</v>
      </c>
      <c r="F1666" s="22">
        <f>'Data Entry'!F1666</f>
        <v>0</v>
      </c>
      <c r="G1666" s="22">
        <f>'Data Entry'!G1666</f>
        <v>0</v>
      </c>
      <c r="H1666" s="22">
        <f>'Data Entry'!H1666</f>
        <v>0</v>
      </c>
      <c r="I1666" s="22">
        <f t="shared" si="442"/>
        <v>0</v>
      </c>
      <c r="J1666" s="22">
        <f t="shared" si="443"/>
        <v>0</v>
      </c>
      <c r="K1666" s="22">
        <f t="shared" si="444"/>
        <v>0</v>
      </c>
      <c r="L1666" s="22">
        <f t="shared" si="445"/>
        <v>0</v>
      </c>
      <c r="M1666" s="22">
        <f t="shared" si="446"/>
        <v>0</v>
      </c>
      <c r="N1666" s="22">
        <f t="shared" si="447"/>
        <v>0</v>
      </c>
      <c r="O1666" s="22">
        <f t="shared" si="448"/>
        <v>0</v>
      </c>
      <c r="P1666" s="35">
        <f>'Data Entry'!I1666</f>
        <v>0</v>
      </c>
      <c r="Q1666" s="35">
        <f>'Data Entry'!J1666</f>
        <v>0</v>
      </c>
      <c r="R1666" s="35">
        <f>'Data Entry'!K1666</f>
        <v>0</v>
      </c>
      <c r="S1666" s="35">
        <f>'Data Entry'!L1666</f>
        <v>0</v>
      </c>
      <c r="T1666" s="35">
        <f t="shared" si="449"/>
        <v>0</v>
      </c>
      <c r="U1666" s="35">
        <f t="shared" si="450"/>
        <v>0</v>
      </c>
      <c r="V1666" s="35" t="e">
        <f t="shared" si="451"/>
        <v>#DIV/0!</v>
      </c>
      <c r="W1666" s="35" t="e">
        <f t="shared" si="452"/>
        <v>#DIV/0!</v>
      </c>
      <c r="X1666" s="35">
        <f t="shared" si="453"/>
        <v>0</v>
      </c>
      <c r="Y1666" s="35">
        <f t="shared" si="454"/>
        <v>0</v>
      </c>
      <c r="Z1666" s="35">
        <f t="shared" si="455"/>
        <v>0</v>
      </c>
      <c r="AA1666" s="35">
        <f t="shared" si="456"/>
        <v>0</v>
      </c>
      <c r="AB1666" s="21">
        <f>'Data Entry'!S1666</f>
        <v>0</v>
      </c>
      <c r="AC1666" s="21">
        <f>'Data Entry'!T1666</f>
        <v>0</v>
      </c>
      <c r="AD1666" s="21">
        <f>'Data Entry'!U1666</f>
        <v>0</v>
      </c>
      <c r="AE1666" s="21">
        <f t="shared" si="457"/>
        <v>0</v>
      </c>
      <c r="AF1666" s="13">
        <f>'Data Entry'!V1666</f>
        <v>0</v>
      </c>
      <c r="AG1666" s="13">
        <f t="shared" si="458"/>
        <v>0</v>
      </c>
      <c r="AH1666" s="13">
        <f>'Data Entry'!W1666</f>
        <v>0</v>
      </c>
      <c r="AI1666" s="13">
        <f>'Data Entry'!X1666</f>
        <v>0</v>
      </c>
      <c r="AJ1666" s="13">
        <f>'Data Entry'!Y1666</f>
        <v>0</v>
      </c>
      <c r="AK1666" s="13">
        <f>'Data Entry'!Z1666</f>
        <v>0</v>
      </c>
    </row>
    <row r="1667" spans="1:37">
      <c r="A1667" s="34">
        <f>'Data Entry'!A1667</f>
        <v>0</v>
      </c>
      <c r="B1667" s="34">
        <f>'Data Entry'!B1667</f>
        <v>0</v>
      </c>
      <c r="C1667" s="20">
        <f>IF('Data Entry'!C1667="red",1,IF('Data Entry'!C1667="blue",2,0))</f>
        <v>0</v>
      </c>
      <c r="D1667" s="22">
        <f>'Data Entry'!D1667</f>
        <v>0</v>
      </c>
      <c r="E1667" s="22">
        <f>'Data Entry'!E1667</f>
        <v>0</v>
      </c>
      <c r="F1667" s="22">
        <f>'Data Entry'!F1667</f>
        <v>0</v>
      </c>
      <c r="G1667" s="22">
        <f>'Data Entry'!G1667</f>
        <v>0</v>
      </c>
      <c r="H1667" s="22">
        <f>'Data Entry'!H1667</f>
        <v>0</v>
      </c>
      <c r="I1667" s="22">
        <f t="shared" si="442"/>
        <v>0</v>
      </c>
      <c r="J1667" s="22">
        <f t="shared" si="443"/>
        <v>0</v>
      </c>
      <c r="K1667" s="22">
        <f t="shared" si="444"/>
        <v>0</v>
      </c>
      <c r="L1667" s="22">
        <f t="shared" si="445"/>
        <v>0</v>
      </c>
      <c r="M1667" s="22">
        <f t="shared" si="446"/>
        <v>0</v>
      </c>
      <c r="N1667" s="22">
        <f t="shared" si="447"/>
        <v>0</v>
      </c>
      <c r="O1667" s="22">
        <f t="shared" si="448"/>
        <v>0</v>
      </c>
      <c r="P1667" s="35">
        <f>'Data Entry'!I1667</f>
        <v>0</v>
      </c>
      <c r="Q1667" s="35">
        <f>'Data Entry'!J1667</f>
        <v>0</v>
      </c>
      <c r="R1667" s="35">
        <f>'Data Entry'!K1667</f>
        <v>0</v>
      </c>
      <c r="S1667" s="35">
        <f>'Data Entry'!L1667</f>
        <v>0</v>
      </c>
      <c r="T1667" s="35">
        <f t="shared" si="449"/>
        <v>0</v>
      </c>
      <c r="U1667" s="35">
        <f t="shared" si="450"/>
        <v>0</v>
      </c>
      <c r="V1667" s="35" t="e">
        <f t="shared" si="451"/>
        <v>#DIV/0!</v>
      </c>
      <c r="W1667" s="35" t="e">
        <f t="shared" si="452"/>
        <v>#DIV/0!</v>
      </c>
      <c r="X1667" s="35">
        <f t="shared" si="453"/>
        <v>0</v>
      </c>
      <c r="Y1667" s="35">
        <f t="shared" si="454"/>
        <v>0</v>
      </c>
      <c r="Z1667" s="35">
        <f t="shared" si="455"/>
        <v>0</v>
      </c>
      <c r="AA1667" s="35">
        <f t="shared" si="456"/>
        <v>0</v>
      </c>
      <c r="AB1667" s="21">
        <f>'Data Entry'!S1667</f>
        <v>0</v>
      </c>
      <c r="AC1667" s="21">
        <f>'Data Entry'!T1667</f>
        <v>0</v>
      </c>
      <c r="AD1667" s="21">
        <f>'Data Entry'!U1667</f>
        <v>0</v>
      </c>
      <c r="AE1667" s="21">
        <f t="shared" si="457"/>
        <v>0</v>
      </c>
      <c r="AF1667" s="13">
        <f>'Data Entry'!V1667</f>
        <v>0</v>
      </c>
      <c r="AG1667" s="13">
        <f t="shared" si="458"/>
        <v>0</v>
      </c>
      <c r="AH1667" s="13">
        <f>'Data Entry'!W1667</f>
        <v>0</v>
      </c>
      <c r="AI1667" s="13">
        <f>'Data Entry'!X1667</f>
        <v>0</v>
      </c>
      <c r="AJ1667" s="13">
        <f>'Data Entry'!Y1667</f>
        <v>0</v>
      </c>
      <c r="AK1667" s="13">
        <f>'Data Entry'!Z1667</f>
        <v>0</v>
      </c>
    </row>
    <row r="1668" spans="1:37">
      <c r="A1668" s="34">
        <f>'Data Entry'!A1668</f>
        <v>0</v>
      </c>
      <c r="B1668" s="34">
        <f>'Data Entry'!B1668</f>
        <v>0</v>
      </c>
      <c r="C1668" s="20">
        <f>IF('Data Entry'!C1668="red",1,IF('Data Entry'!C1668="blue",2,0))</f>
        <v>0</v>
      </c>
      <c r="D1668" s="22">
        <f>'Data Entry'!D1668</f>
        <v>0</v>
      </c>
      <c r="E1668" s="22">
        <f>'Data Entry'!E1668</f>
        <v>0</v>
      </c>
      <c r="F1668" s="22">
        <f>'Data Entry'!F1668</f>
        <v>0</v>
      </c>
      <c r="G1668" s="22">
        <f>'Data Entry'!G1668</f>
        <v>0</v>
      </c>
      <c r="H1668" s="22">
        <f>'Data Entry'!H1668</f>
        <v>0</v>
      </c>
      <c r="I1668" s="22">
        <f t="shared" si="442"/>
        <v>0</v>
      </c>
      <c r="J1668" s="22">
        <f t="shared" si="443"/>
        <v>0</v>
      </c>
      <c r="K1668" s="22">
        <f t="shared" si="444"/>
        <v>0</v>
      </c>
      <c r="L1668" s="22">
        <f t="shared" si="445"/>
        <v>0</v>
      </c>
      <c r="M1668" s="22">
        <f t="shared" si="446"/>
        <v>0</v>
      </c>
      <c r="N1668" s="22">
        <f t="shared" si="447"/>
        <v>0</v>
      </c>
      <c r="O1668" s="22">
        <f t="shared" si="448"/>
        <v>0</v>
      </c>
      <c r="P1668" s="35">
        <f>'Data Entry'!I1668</f>
        <v>0</v>
      </c>
      <c r="Q1668" s="35">
        <f>'Data Entry'!J1668</f>
        <v>0</v>
      </c>
      <c r="R1668" s="35">
        <f>'Data Entry'!K1668</f>
        <v>0</v>
      </c>
      <c r="S1668" s="35">
        <f>'Data Entry'!L1668</f>
        <v>0</v>
      </c>
      <c r="T1668" s="35">
        <f t="shared" si="449"/>
        <v>0</v>
      </c>
      <c r="U1668" s="35">
        <f t="shared" si="450"/>
        <v>0</v>
      </c>
      <c r="V1668" s="35" t="e">
        <f t="shared" si="451"/>
        <v>#DIV/0!</v>
      </c>
      <c r="W1668" s="35" t="e">
        <f t="shared" si="452"/>
        <v>#DIV/0!</v>
      </c>
      <c r="X1668" s="35">
        <f t="shared" si="453"/>
        <v>0</v>
      </c>
      <c r="Y1668" s="35">
        <f t="shared" si="454"/>
        <v>0</v>
      </c>
      <c r="Z1668" s="35">
        <f t="shared" si="455"/>
        <v>0</v>
      </c>
      <c r="AA1668" s="35">
        <f t="shared" si="456"/>
        <v>0</v>
      </c>
      <c r="AB1668" s="21">
        <f>'Data Entry'!S1668</f>
        <v>0</v>
      </c>
      <c r="AC1668" s="21">
        <f>'Data Entry'!T1668</f>
        <v>0</v>
      </c>
      <c r="AD1668" s="21">
        <f>'Data Entry'!U1668</f>
        <v>0</v>
      </c>
      <c r="AE1668" s="21">
        <f t="shared" si="457"/>
        <v>0</v>
      </c>
      <c r="AF1668" s="13">
        <f>'Data Entry'!V1668</f>
        <v>0</v>
      </c>
      <c r="AG1668" s="13">
        <f t="shared" si="458"/>
        <v>0</v>
      </c>
      <c r="AH1668" s="13">
        <f>'Data Entry'!W1668</f>
        <v>0</v>
      </c>
      <c r="AI1668" s="13">
        <f>'Data Entry'!X1668</f>
        <v>0</v>
      </c>
      <c r="AJ1668" s="13">
        <f>'Data Entry'!Y1668</f>
        <v>0</v>
      </c>
      <c r="AK1668" s="13">
        <f>'Data Entry'!Z1668</f>
        <v>0</v>
      </c>
    </row>
    <row r="1669" spans="1:37">
      <c r="A1669" s="34">
        <f>'Data Entry'!A1669</f>
        <v>0</v>
      </c>
      <c r="B1669" s="34">
        <f>'Data Entry'!B1669</f>
        <v>0</v>
      </c>
      <c r="C1669" s="20">
        <f>IF('Data Entry'!C1669="red",1,IF('Data Entry'!C1669="blue",2,0))</f>
        <v>0</v>
      </c>
      <c r="D1669" s="22">
        <f>'Data Entry'!D1669</f>
        <v>0</v>
      </c>
      <c r="E1669" s="22">
        <f>'Data Entry'!E1669</f>
        <v>0</v>
      </c>
      <c r="F1669" s="22">
        <f>'Data Entry'!F1669</f>
        <v>0</v>
      </c>
      <c r="G1669" s="22">
        <f>'Data Entry'!G1669</f>
        <v>0</v>
      </c>
      <c r="H1669" s="22">
        <f>'Data Entry'!H1669</f>
        <v>0</v>
      </c>
      <c r="I1669" s="22">
        <f t="shared" si="442"/>
        <v>0</v>
      </c>
      <c r="J1669" s="22">
        <f t="shared" si="443"/>
        <v>0</v>
      </c>
      <c r="K1669" s="22">
        <f t="shared" si="444"/>
        <v>0</v>
      </c>
      <c r="L1669" s="22">
        <f t="shared" si="445"/>
        <v>0</v>
      </c>
      <c r="M1669" s="22">
        <f t="shared" si="446"/>
        <v>0</v>
      </c>
      <c r="N1669" s="22">
        <f t="shared" si="447"/>
        <v>0</v>
      </c>
      <c r="O1669" s="22">
        <f t="shared" si="448"/>
        <v>0</v>
      </c>
      <c r="P1669" s="35">
        <f>'Data Entry'!I1669</f>
        <v>0</v>
      </c>
      <c r="Q1669" s="35">
        <f>'Data Entry'!J1669</f>
        <v>0</v>
      </c>
      <c r="R1669" s="35">
        <f>'Data Entry'!K1669</f>
        <v>0</v>
      </c>
      <c r="S1669" s="35">
        <f>'Data Entry'!L1669</f>
        <v>0</v>
      </c>
      <c r="T1669" s="35">
        <f t="shared" si="449"/>
        <v>0</v>
      </c>
      <c r="U1669" s="35">
        <f t="shared" si="450"/>
        <v>0</v>
      </c>
      <c r="V1669" s="35" t="e">
        <f t="shared" si="451"/>
        <v>#DIV/0!</v>
      </c>
      <c r="W1669" s="35" t="e">
        <f t="shared" si="452"/>
        <v>#DIV/0!</v>
      </c>
      <c r="X1669" s="35">
        <f t="shared" si="453"/>
        <v>0</v>
      </c>
      <c r="Y1669" s="35">
        <f t="shared" si="454"/>
        <v>0</v>
      </c>
      <c r="Z1669" s="35">
        <f t="shared" si="455"/>
        <v>0</v>
      </c>
      <c r="AA1669" s="35">
        <f t="shared" si="456"/>
        <v>0</v>
      </c>
      <c r="AB1669" s="21">
        <f>'Data Entry'!S1669</f>
        <v>0</v>
      </c>
      <c r="AC1669" s="21">
        <f>'Data Entry'!T1669</f>
        <v>0</v>
      </c>
      <c r="AD1669" s="21">
        <f>'Data Entry'!U1669</f>
        <v>0</v>
      </c>
      <c r="AE1669" s="21">
        <f t="shared" si="457"/>
        <v>0</v>
      </c>
      <c r="AF1669" s="13">
        <f>'Data Entry'!V1669</f>
        <v>0</v>
      </c>
      <c r="AG1669" s="13">
        <f t="shared" si="458"/>
        <v>0</v>
      </c>
      <c r="AH1669" s="13">
        <f>'Data Entry'!W1669</f>
        <v>0</v>
      </c>
      <c r="AI1669" s="13">
        <f>'Data Entry'!X1669</f>
        <v>0</v>
      </c>
      <c r="AJ1669" s="13">
        <f>'Data Entry'!Y1669</f>
        <v>0</v>
      </c>
      <c r="AK1669" s="13">
        <f>'Data Entry'!Z1669</f>
        <v>0</v>
      </c>
    </row>
    <row r="1670" spans="1:37">
      <c r="A1670" s="34">
        <f>'Data Entry'!A1670</f>
        <v>0</v>
      </c>
      <c r="B1670" s="34">
        <f>'Data Entry'!B1670</f>
        <v>0</v>
      </c>
      <c r="C1670" s="20">
        <f>IF('Data Entry'!C1670="red",1,IF('Data Entry'!C1670="blue",2,0))</f>
        <v>0</v>
      </c>
      <c r="D1670" s="22">
        <f>'Data Entry'!D1670</f>
        <v>0</v>
      </c>
      <c r="E1670" s="22">
        <f>'Data Entry'!E1670</f>
        <v>0</v>
      </c>
      <c r="F1670" s="22">
        <f>'Data Entry'!F1670</f>
        <v>0</v>
      </c>
      <c r="G1670" s="22">
        <f>'Data Entry'!G1670</f>
        <v>0</v>
      </c>
      <c r="H1670" s="22">
        <f>'Data Entry'!H1670</f>
        <v>0</v>
      </c>
      <c r="I1670" s="22">
        <f t="shared" si="442"/>
        <v>0</v>
      </c>
      <c r="J1670" s="22">
        <f t="shared" si="443"/>
        <v>0</v>
      </c>
      <c r="K1670" s="22">
        <f t="shared" si="444"/>
        <v>0</v>
      </c>
      <c r="L1670" s="22">
        <f t="shared" si="445"/>
        <v>0</v>
      </c>
      <c r="M1670" s="22">
        <f t="shared" si="446"/>
        <v>0</v>
      </c>
      <c r="N1670" s="22">
        <f t="shared" si="447"/>
        <v>0</v>
      </c>
      <c r="O1670" s="22">
        <f t="shared" si="448"/>
        <v>0</v>
      </c>
      <c r="P1670" s="35">
        <f>'Data Entry'!I1670</f>
        <v>0</v>
      </c>
      <c r="Q1670" s="35">
        <f>'Data Entry'!J1670</f>
        <v>0</v>
      </c>
      <c r="R1670" s="35">
        <f>'Data Entry'!K1670</f>
        <v>0</v>
      </c>
      <c r="S1670" s="35">
        <f>'Data Entry'!L1670</f>
        <v>0</v>
      </c>
      <c r="T1670" s="35">
        <f t="shared" si="449"/>
        <v>0</v>
      </c>
      <c r="U1670" s="35">
        <f t="shared" si="450"/>
        <v>0</v>
      </c>
      <c r="V1670" s="35" t="e">
        <f t="shared" si="451"/>
        <v>#DIV/0!</v>
      </c>
      <c r="W1670" s="35" t="e">
        <f t="shared" si="452"/>
        <v>#DIV/0!</v>
      </c>
      <c r="X1670" s="35">
        <f t="shared" si="453"/>
        <v>0</v>
      </c>
      <c r="Y1670" s="35">
        <f t="shared" si="454"/>
        <v>0</v>
      </c>
      <c r="Z1670" s="35">
        <f t="shared" si="455"/>
        <v>0</v>
      </c>
      <c r="AA1670" s="35">
        <f t="shared" si="456"/>
        <v>0</v>
      </c>
      <c r="AB1670" s="21">
        <f>'Data Entry'!S1670</f>
        <v>0</v>
      </c>
      <c r="AC1670" s="21">
        <f>'Data Entry'!T1670</f>
        <v>0</v>
      </c>
      <c r="AD1670" s="21">
        <f>'Data Entry'!U1670</f>
        <v>0</v>
      </c>
      <c r="AE1670" s="21">
        <f t="shared" si="457"/>
        <v>0</v>
      </c>
      <c r="AF1670" s="13">
        <f>'Data Entry'!V1670</f>
        <v>0</v>
      </c>
      <c r="AG1670" s="13">
        <f t="shared" si="458"/>
        <v>0</v>
      </c>
      <c r="AH1670" s="13">
        <f>'Data Entry'!W1670</f>
        <v>0</v>
      </c>
      <c r="AI1670" s="13">
        <f>'Data Entry'!X1670</f>
        <v>0</v>
      </c>
      <c r="AJ1670" s="13">
        <f>'Data Entry'!Y1670</f>
        <v>0</v>
      </c>
      <c r="AK1670" s="13">
        <f>'Data Entry'!Z1670</f>
        <v>0</v>
      </c>
    </row>
    <row r="1671" spans="1:37">
      <c r="A1671" s="34">
        <f>'Data Entry'!A1671</f>
        <v>0</v>
      </c>
      <c r="B1671" s="34">
        <f>'Data Entry'!B1671</f>
        <v>0</v>
      </c>
      <c r="C1671" s="20">
        <f>IF('Data Entry'!C1671="red",1,IF('Data Entry'!C1671="blue",2,0))</f>
        <v>0</v>
      </c>
      <c r="D1671" s="22">
        <f>'Data Entry'!D1671</f>
        <v>0</v>
      </c>
      <c r="E1671" s="22">
        <f>'Data Entry'!E1671</f>
        <v>0</v>
      </c>
      <c r="F1671" s="22">
        <f>'Data Entry'!F1671</f>
        <v>0</v>
      </c>
      <c r="G1671" s="22">
        <f>'Data Entry'!G1671</f>
        <v>0</v>
      </c>
      <c r="H1671" s="22">
        <f>'Data Entry'!H1671</f>
        <v>0</v>
      </c>
      <c r="I1671" s="22">
        <f t="shared" si="442"/>
        <v>0</v>
      </c>
      <c r="J1671" s="22">
        <f t="shared" si="443"/>
        <v>0</v>
      </c>
      <c r="K1671" s="22">
        <f t="shared" si="444"/>
        <v>0</v>
      </c>
      <c r="L1671" s="22">
        <f t="shared" si="445"/>
        <v>0</v>
      </c>
      <c r="M1671" s="22">
        <f t="shared" si="446"/>
        <v>0</v>
      </c>
      <c r="N1671" s="22">
        <f t="shared" si="447"/>
        <v>0</v>
      </c>
      <c r="O1671" s="22">
        <f t="shared" si="448"/>
        <v>0</v>
      </c>
      <c r="P1671" s="35">
        <f>'Data Entry'!I1671</f>
        <v>0</v>
      </c>
      <c r="Q1671" s="35">
        <f>'Data Entry'!J1671</f>
        <v>0</v>
      </c>
      <c r="R1671" s="35">
        <f>'Data Entry'!K1671</f>
        <v>0</v>
      </c>
      <c r="S1671" s="35">
        <f>'Data Entry'!L1671</f>
        <v>0</v>
      </c>
      <c r="T1671" s="35">
        <f t="shared" si="449"/>
        <v>0</v>
      </c>
      <c r="U1671" s="35">
        <f t="shared" si="450"/>
        <v>0</v>
      </c>
      <c r="V1671" s="35" t="e">
        <f t="shared" si="451"/>
        <v>#DIV/0!</v>
      </c>
      <c r="W1671" s="35" t="e">
        <f t="shared" si="452"/>
        <v>#DIV/0!</v>
      </c>
      <c r="X1671" s="35">
        <f t="shared" si="453"/>
        <v>0</v>
      </c>
      <c r="Y1671" s="35">
        <f t="shared" si="454"/>
        <v>0</v>
      </c>
      <c r="Z1671" s="35">
        <f t="shared" si="455"/>
        <v>0</v>
      </c>
      <c r="AA1671" s="35">
        <f t="shared" si="456"/>
        <v>0</v>
      </c>
      <c r="AB1671" s="21">
        <f>'Data Entry'!S1671</f>
        <v>0</v>
      </c>
      <c r="AC1671" s="21">
        <f>'Data Entry'!T1671</f>
        <v>0</v>
      </c>
      <c r="AD1671" s="21">
        <f>'Data Entry'!U1671</f>
        <v>0</v>
      </c>
      <c r="AE1671" s="21">
        <f t="shared" si="457"/>
        <v>0</v>
      </c>
      <c r="AF1671" s="13">
        <f>'Data Entry'!V1671</f>
        <v>0</v>
      </c>
      <c r="AG1671" s="13">
        <f t="shared" si="458"/>
        <v>0</v>
      </c>
      <c r="AH1671" s="13">
        <f>'Data Entry'!W1671</f>
        <v>0</v>
      </c>
      <c r="AI1671" s="13">
        <f>'Data Entry'!X1671</f>
        <v>0</v>
      </c>
      <c r="AJ1671" s="13">
        <f>'Data Entry'!Y1671</f>
        <v>0</v>
      </c>
      <c r="AK1671" s="13">
        <f>'Data Entry'!Z1671</f>
        <v>0</v>
      </c>
    </row>
    <row r="1672" spans="1:37">
      <c r="A1672" s="34">
        <f>'Data Entry'!A1672</f>
        <v>0</v>
      </c>
      <c r="B1672" s="34">
        <f>'Data Entry'!B1672</f>
        <v>0</v>
      </c>
      <c r="C1672" s="20">
        <f>IF('Data Entry'!C1672="red",1,IF('Data Entry'!C1672="blue",2,0))</f>
        <v>0</v>
      </c>
      <c r="D1672" s="22">
        <f>'Data Entry'!D1672</f>
        <v>0</v>
      </c>
      <c r="E1672" s="22">
        <f>'Data Entry'!E1672</f>
        <v>0</v>
      </c>
      <c r="F1672" s="22">
        <f>'Data Entry'!F1672</f>
        <v>0</v>
      </c>
      <c r="G1672" s="22">
        <f>'Data Entry'!G1672</f>
        <v>0</v>
      </c>
      <c r="H1672" s="22">
        <f>'Data Entry'!H1672</f>
        <v>0</v>
      </c>
      <c r="I1672" s="22">
        <f t="shared" si="442"/>
        <v>0</v>
      </c>
      <c r="J1672" s="22">
        <f t="shared" si="443"/>
        <v>0</v>
      </c>
      <c r="K1672" s="22">
        <f t="shared" si="444"/>
        <v>0</v>
      </c>
      <c r="L1672" s="22">
        <f t="shared" si="445"/>
        <v>0</v>
      </c>
      <c r="M1672" s="22">
        <f t="shared" si="446"/>
        <v>0</v>
      </c>
      <c r="N1672" s="22">
        <f t="shared" si="447"/>
        <v>0</v>
      </c>
      <c r="O1672" s="22">
        <f t="shared" si="448"/>
        <v>0</v>
      </c>
      <c r="P1672" s="35">
        <f>'Data Entry'!I1672</f>
        <v>0</v>
      </c>
      <c r="Q1672" s="35">
        <f>'Data Entry'!J1672</f>
        <v>0</v>
      </c>
      <c r="R1672" s="35">
        <f>'Data Entry'!K1672</f>
        <v>0</v>
      </c>
      <c r="S1672" s="35">
        <f>'Data Entry'!L1672</f>
        <v>0</v>
      </c>
      <c r="T1672" s="35">
        <f t="shared" si="449"/>
        <v>0</v>
      </c>
      <c r="U1672" s="35">
        <f t="shared" si="450"/>
        <v>0</v>
      </c>
      <c r="V1672" s="35" t="e">
        <f t="shared" si="451"/>
        <v>#DIV/0!</v>
      </c>
      <c r="W1672" s="35" t="e">
        <f t="shared" si="452"/>
        <v>#DIV/0!</v>
      </c>
      <c r="X1672" s="35">
        <f t="shared" si="453"/>
        <v>0</v>
      </c>
      <c r="Y1672" s="35">
        <f t="shared" si="454"/>
        <v>0</v>
      </c>
      <c r="Z1672" s="35">
        <f t="shared" si="455"/>
        <v>0</v>
      </c>
      <c r="AA1672" s="35">
        <f t="shared" si="456"/>
        <v>0</v>
      </c>
      <c r="AB1672" s="21">
        <f>'Data Entry'!S1672</f>
        <v>0</v>
      </c>
      <c r="AC1672" s="21">
        <f>'Data Entry'!T1672</f>
        <v>0</v>
      </c>
      <c r="AD1672" s="21">
        <f>'Data Entry'!U1672</f>
        <v>0</v>
      </c>
      <c r="AE1672" s="21">
        <f t="shared" si="457"/>
        <v>0</v>
      </c>
      <c r="AF1672" s="13">
        <f>'Data Entry'!V1672</f>
        <v>0</v>
      </c>
      <c r="AG1672" s="13">
        <f t="shared" si="458"/>
        <v>0</v>
      </c>
      <c r="AH1672" s="13">
        <f>'Data Entry'!W1672</f>
        <v>0</v>
      </c>
      <c r="AI1672" s="13">
        <f>'Data Entry'!X1672</f>
        <v>0</v>
      </c>
      <c r="AJ1672" s="13">
        <f>'Data Entry'!Y1672</f>
        <v>0</v>
      </c>
      <c r="AK1672" s="13">
        <f>'Data Entry'!Z1672</f>
        <v>0</v>
      </c>
    </row>
    <row r="1673" spans="1:37">
      <c r="A1673" s="34">
        <f>'Data Entry'!A1673</f>
        <v>0</v>
      </c>
      <c r="B1673" s="34">
        <f>'Data Entry'!B1673</f>
        <v>0</v>
      </c>
      <c r="C1673" s="20">
        <f>IF('Data Entry'!C1673="red",1,IF('Data Entry'!C1673="blue",2,0))</f>
        <v>0</v>
      </c>
      <c r="D1673" s="22">
        <f>'Data Entry'!D1673</f>
        <v>0</v>
      </c>
      <c r="E1673" s="22">
        <f>'Data Entry'!E1673</f>
        <v>0</v>
      </c>
      <c r="F1673" s="22">
        <f>'Data Entry'!F1673</f>
        <v>0</v>
      </c>
      <c r="G1673" s="22">
        <f>'Data Entry'!G1673</f>
        <v>0</v>
      </c>
      <c r="H1673" s="22">
        <f>'Data Entry'!H1673</f>
        <v>0</v>
      </c>
      <c r="I1673" s="22">
        <f t="shared" si="442"/>
        <v>0</v>
      </c>
      <c r="J1673" s="22">
        <f t="shared" si="443"/>
        <v>0</v>
      </c>
      <c r="K1673" s="22">
        <f t="shared" si="444"/>
        <v>0</v>
      </c>
      <c r="L1673" s="22">
        <f t="shared" si="445"/>
        <v>0</v>
      </c>
      <c r="M1673" s="22">
        <f t="shared" si="446"/>
        <v>0</v>
      </c>
      <c r="N1673" s="22">
        <f t="shared" si="447"/>
        <v>0</v>
      </c>
      <c r="O1673" s="22">
        <f t="shared" si="448"/>
        <v>0</v>
      </c>
      <c r="P1673" s="35">
        <f>'Data Entry'!I1673</f>
        <v>0</v>
      </c>
      <c r="Q1673" s="35">
        <f>'Data Entry'!J1673</f>
        <v>0</v>
      </c>
      <c r="R1673" s="35">
        <f>'Data Entry'!K1673</f>
        <v>0</v>
      </c>
      <c r="S1673" s="35">
        <f>'Data Entry'!L1673</f>
        <v>0</v>
      </c>
      <c r="T1673" s="35">
        <f t="shared" si="449"/>
        <v>0</v>
      </c>
      <c r="U1673" s="35">
        <f t="shared" si="450"/>
        <v>0</v>
      </c>
      <c r="V1673" s="35" t="e">
        <f t="shared" si="451"/>
        <v>#DIV/0!</v>
      </c>
      <c r="W1673" s="35" t="e">
        <f t="shared" si="452"/>
        <v>#DIV/0!</v>
      </c>
      <c r="X1673" s="35">
        <f t="shared" si="453"/>
        <v>0</v>
      </c>
      <c r="Y1673" s="35">
        <f t="shared" si="454"/>
        <v>0</v>
      </c>
      <c r="Z1673" s="35">
        <f t="shared" si="455"/>
        <v>0</v>
      </c>
      <c r="AA1673" s="35">
        <f t="shared" si="456"/>
        <v>0</v>
      </c>
      <c r="AB1673" s="21">
        <f>'Data Entry'!S1673</f>
        <v>0</v>
      </c>
      <c r="AC1673" s="21">
        <f>'Data Entry'!T1673</f>
        <v>0</v>
      </c>
      <c r="AD1673" s="21">
        <f>'Data Entry'!U1673</f>
        <v>0</v>
      </c>
      <c r="AE1673" s="21">
        <f t="shared" si="457"/>
        <v>0</v>
      </c>
      <c r="AF1673" s="13">
        <f>'Data Entry'!V1673</f>
        <v>0</v>
      </c>
      <c r="AG1673" s="13">
        <f t="shared" si="458"/>
        <v>0</v>
      </c>
      <c r="AH1673" s="13">
        <f>'Data Entry'!W1673</f>
        <v>0</v>
      </c>
      <c r="AI1673" s="13">
        <f>'Data Entry'!X1673</f>
        <v>0</v>
      </c>
      <c r="AJ1673" s="13">
        <f>'Data Entry'!Y1673</f>
        <v>0</v>
      </c>
      <c r="AK1673" s="13">
        <f>'Data Entry'!Z1673</f>
        <v>0</v>
      </c>
    </row>
    <row r="1674" spans="1:37">
      <c r="A1674" s="34">
        <f>'Data Entry'!A1674</f>
        <v>0</v>
      </c>
      <c r="B1674" s="34">
        <f>'Data Entry'!B1674</f>
        <v>0</v>
      </c>
      <c r="C1674" s="20">
        <f>IF('Data Entry'!C1674="red",1,IF('Data Entry'!C1674="blue",2,0))</f>
        <v>0</v>
      </c>
      <c r="D1674" s="22">
        <f>'Data Entry'!D1674</f>
        <v>0</v>
      </c>
      <c r="E1674" s="22">
        <f>'Data Entry'!E1674</f>
        <v>0</v>
      </c>
      <c r="F1674" s="22">
        <f>'Data Entry'!F1674</f>
        <v>0</v>
      </c>
      <c r="G1674" s="22">
        <f>'Data Entry'!G1674</f>
        <v>0</v>
      </c>
      <c r="H1674" s="22">
        <f>'Data Entry'!H1674</f>
        <v>0</v>
      </c>
      <c r="I1674" s="22">
        <f t="shared" si="442"/>
        <v>0</v>
      </c>
      <c r="J1674" s="22">
        <f t="shared" si="443"/>
        <v>0</v>
      </c>
      <c r="K1674" s="22">
        <f t="shared" si="444"/>
        <v>0</v>
      </c>
      <c r="L1674" s="22">
        <f t="shared" si="445"/>
        <v>0</v>
      </c>
      <c r="M1674" s="22">
        <f t="shared" si="446"/>
        <v>0</v>
      </c>
      <c r="N1674" s="22">
        <f t="shared" si="447"/>
        <v>0</v>
      </c>
      <c r="O1674" s="22">
        <f t="shared" si="448"/>
        <v>0</v>
      </c>
      <c r="P1674" s="35">
        <f>'Data Entry'!I1674</f>
        <v>0</v>
      </c>
      <c r="Q1674" s="35">
        <f>'Data Entry'!J1674</f>
        <v>0</v>
      </c>
      <c r="R1674" s="35">
        <f>'Data Entry'!K1674</f>
        <v>0</v>
      </c>
      <c r="S1674" s="35">
        <f>'Data Entry'!L1674</f>
        <v>0</v>
      </c>
      <c r="T1674" s="35">
        <f t="shared" si="449"/>
        <v>0</v>
      </c>
      <c r="U1674" s="35">
        <f t="shared" si="450"/>
        <v>0</v>
      </c>
      <c r="V1674" s="35" t="e">
        <f t="shared" si="451"/>
        <v>#DIV/0!</v>
      </c>
      <c r="W1674" s="35" t="e">
        <f t="shared" si="452"/>
        <v>#DIV/0!</v>
      </c>
      <c r="X1674" s="35">
        <f t="shared" si="453"/>
        <v>0</v>
      </c>
      <c r="Y1674" s="35">
        <f t="shared" si="454"/>
        <v>0</v>
      </c>
      <c r="Z1674" s="35">
        <f t="shared" si="455"/>
        <v>0</v>
      </c>
      <c r="AA1674" s="35">
        <f t="shared" si="456"/>
        <v>0</v>
      </c>
      <c r="AB1674" s="21">
        <f>'Data Entry'!S1674</f>
        <v>0</v>
      </c>
      <c r="AC1674" s="21">
        <f>'Data Entry'!T1674</f>
        <v>0</v>
      </c>
      <c r="AD1674" s="21">
        <f>'Data Entry'!U1674</f>
        <v>0</v>
      </c>
      <c r="AE1674" s="21">
        <f t="shared" si="457"/>
        <v>0</v>
      </c>
      <c r="AF1674" s="13">
        <f>'Data Entry'!V1674</f>
        <v>0</v>
      </c>
      <c r="AG1674" s="13">
        <f t="shared" si="458"/>
        <v>0</v>
      </c>
      <c r="AH1674" s="13">
        <f>'Data Entry'!W1674</f>
        <v>0</v>
      </c>
      <c r="AI1674" s="13">
        <f>'Data Entry'!X1674</f>
        <v>0</v>
      </c>
      <c r="AJ1674" s="13">
        <f>'Data Entry'!Y1674</f>
        <v>0</v>
      </c>
      <c r="AK1674" s="13">
        <f>'Data Entry'!Z1674</f>
        <v>0</v>
      </c>
    </row>
    <row r="1675" spans="1:37">
      <c r="A1675" s="34">
        <f>'Data Entry'!A1675</f>
        <v>0</v>
      </c>
      <c r="B1675" s="34">
        <f>'Data Entry'!B1675</f>
        <v>0</v>
      </c>
      <c r="C1675" s="20">
        <f>IF('Data Entry'!C1675="red",1,IF('Data Entry'!C1675="blue",2,0))</f>
        <v>0</v>
      </c>
      <c r="D1675" s="22">
        <f>'Data Entry'!D1675</f>
        <v>0</v>
      </c>
      <c r="E1675" s="22">
        <f>'Data Entry'!E1675</f>
        <v>0</v>
      </c>
      <c r="F1675" s="22">
        <f>'Data Entry'!F1675</f>
        <v>0</v>
      </c>
      <c r="G1675" s="22">
        <f>'Data Entry'!G1675</f>
        <v>0</v>
      </c>
      <c r="H1675" s="22">
        <f>'Data Entry'!H1675</f>
        <v>0</v>
      </c>
      <c r="I1675" s="22">
        <f t="shared" si="442"/>
        <v>0</v>
      </c>
      <c r="J1675" s="22">
        <f t="shared" si="443"/>
        <v>0</v>
      </c>
      <c r="K1675" s="22">
        <f t="shared" si="444"/>
        <v>0</v>
      </c>
      <c r="L1675" s="22">
        <f t="shared" si="445"/>
        <v>0</v>
      </c>
      <c r="M1675" s="22">
        <f t="shared" si="446"/>
        <v>0</v>
      </c>
      <c r="N1675" s="22">
        <f t="shared" si="447"/>
        <v>0</v>
      </c>
      <c r="O1675" s="22">
        <f t="shared" si="448"/>
        <v>0</v>
      </c>
      <c r="P1675" s="35">
        <f>'Data Entry'!I1675</f>
        <v>0</v>
      </c>
      <c r="Q1675" s="35">
        <f>'Data Entry'!J1675</f>
        <v>0</v>
      </c>
      <c r="R1675" s="35">
        <f>'Data Entry'!K1675</f>
        <v>0</v>
      </c>
      <c r="S1675" s="35">
        <f>'Data Entry'!L1675</f>
        <v>0</v>
      </c>
      <c r="T1675" s="35">
        <f t="shared" si="449"/>
        <v>0</v>
      </c>
      <c r="U1675" s="35">
        <f t="shared" si="450"/>
        <v>0</v>
      </c>
      <c r="V1675" s="35" t="e">
        <f t="shared" si="451"/>
        <v>#DIV/0!</v>
      </c>
      <c r="W1675" s="35" t="e">
        <f t="shared" si="452"/>
        <v>#DIV/0!</v>
      </c>
      <c r="X1675" s="35">
        <f t="shared" si="453"/>
        <v>0</v>
      </c>
      <c r="Y1675" s="35">
        <f t="shared" si="454"/>
        <v>0</v>
      </c>
      <c r="Z1675" s="35">
        <f t="shared" si="455"/>
        <v>0</v>
      </c>
      <c r="AA1675" s="35">
        <f t="shared" si="456"/>
        <v>0</v>
      </c>
      <c r="AB1675" s="21">
        <f>'Data Entry'!S1675</f>
        <v>0</v>
      </c>
      <c r="AC1675" s="21">
        <f>'Data Entry'!T1675</f>
        <v>0</v>
      </c>
      <c r="AD1675" s="21">
        <f>'Data Entry'!U1675</f>
        <v>0</v>
      </c>
      <c r="AE1675" s="21">
        <f t="shared" si="457"/>
        <v>0</v>
      </c>
      <c r="AF1675" s="13">
        <f>'Data Entry'!V1675</f>
        <v>0</v>
      </c>
      <c r="AG1675" s="13">
        <f t="shared" si="458"/>
        <v>0</v>
      </c>
      <c r="AH1675" s="13">
        <f>'Data Entry'!W1675</f>
        <v>0</v>
      </c>
      <c r="AI1675" s="13">
        <f>'Data Entry'!X1675</f>
        <v>0</v>
      </c>
      <c r="AJ1675" s="13">
        <f>'Data Entry'!Y1675</f>
        <v>0</v>
      </c>
      <c r="AK1675" s="13">
        <f>'Data Entry'!Z1675</f>
        <v>0</v>
      </c>
    </row>
    <row r="1676" spans="1:37">
      <c r="A1676" s="34">
        <f>'Data Entry'!A1676</f>
        <v>0</v>
      </c>
      <c r="B1676" s="34">
        <f>'Data Entry'!B1676</f>
        <v>0</v>
      </c>
      <c r="C1676" s="20">
        <f>IF('Data Entry'!C1676="red",1,IF('Data Entry'!C1676="blue",2,0))</f>
        <v>0</v>
      </c>
      <c r="D1676" s="22">
        <f>'Data Entry'!D1676</f>
        <v>0</v>
      </c>
      <c r="E1676" s="22">
        <f>'Data Entry'!E1676</f>
        <v>0</v>
      </c>
      <c r="F1676" s="22">
        <f>'Data Entry'!F1676</f>
        <v>0</v>
      </c>
      <c r="G1676" s="22">
        <f>'Data Entry'!G1676</f>
        <v>0</v>
      </c>
      <c r="H1676" s="22">
        <f>'Data Entry'!H1676</f>
        <v>0</v>
      </c>
      <c r="I1676" s="22">
        <f t="shared" si="442"/>
        <v>0</v>
      </c>
      <c r="J1676" s="22">
        <f t="shared" si="443"/>
        <v>0</v>
      </c>
      <c r="K1676" s="22">
        <f t="shared" si="444"/>
        <v>0</v>
      </c>
      <c r="L1676" s="22">
        <f t="shared" si="445"/>
        <v>0</v>
      </c>
      <c r="M1676" s="22">
        <f t="shared" si="446"/>
        <v>0</v>
      </c>
      <c r="N1676" s="22">
        <f t="shared" si="447"/>
        <v>0</v>
      </c>
      <c r="O1676" s="22">
        <f t="shared" si="448"/>
        <v>0</v>
      </c>
      <c r="P1676" s="35">
        <f>'Data Entry'!I1676</f>
        <v>0</v>
      </c>
      <c r="Q1676" s="35">
        <f>'Data Entry'!J1676</f>
        <v>0</v>
      </c>
      <c r="R1676" s="35">
        <f>'Data Entry'!K1676</f>
        <v>0</v>
      </c>
      <c r="S1676" s="35">
        <f>'Data Entry'!L1676</f>
        <v>0</v>
      </c>
      <c r="T1676" s="35">
        <f t="shared" si="449"/>
        <v>0</v>
      </c>
      <c r="U1676" s="35">
        <f t="shared" si="450"/>
        <v>0</v>
      </c>
      <c r="V1676" s="35" t="e">
        <f t="shared" si="451"/>
        <v>#DIV/0!</v>
      </c>
      <c r="W1676" s="35" t="e">
        <f t="shared" si="452"/>
        <v>#DIV/0!</v>
      </c>
      <c r="X1676" s="35">
        <f t="shared" si="453"/>
        <v>0</v>
      </c>
      <c r="Y1676" s="35">
        <f t="shared" si="454"/>
        <v>0</v>
      </c>
      <c r="Z1676" s="35">
        <f t="shared" si="455"/>
        <v>0</v>
      </c>
      <c r="AA1676" s="35">
        <f t="shared" si="456"/>
        <v>0</v>
      </c>
      <c r="AB1676" s="21">
        <f>'Data Entry'!S1676</f>
        <v>0</v>
      </c>
      <c r="AC1676" s="21">
        <f>'Data Entry'!T1676</f>
        <v>0</v>
      </c>
      <c r="AD1676" s="21">
        <f>'Data Entry'!U1676</f>
        <v>0</v>
      </c>
      <c r="AE1676" s="21">
        <f t="shared" si="457"/>
        <v>0</v>
      </c>
      <c r="AF1676" s="13">
        <f>'Data Entry'!V1676</f>
        <v>0</v>
      </c>
      <c r="AG1676" s="13">
        <f t="shared" si="458"/>
        <v>0</v>
      </c>
      <c r="AH1676" s="13">
        <f>'Data Entry'!W1676</f>
        <v>0</v>
      </c>
      <c r="AI1676" s="13">
        <f>'Data Entry'!X1676</f>
        <v>0</v>
      </c>
      <c r="AJ1676" s="13">
        <f>'Data Entry'!Y1676</f>
        <v>0</v>
      </c>
      <c r="AK1676" s="13">
        <f>'Data Entry'!Z1676</f>
        <v>0</v>
      </c>
    </row>
    <row r="1677" spans="1:37">
      <c r="A1677" s="34">
        <f>'Data Entry'!A1677</f>
        <v>0</v>
      </c>
      <c r="B1677" s="34">
        <f>'Data Entry'!B1677</f>
        <v>0</v>
      </c>
      <c r="C1677" s="20">
        <f>IF('Data Entry'!C1677="red",1,IF('Data Entry'!C1677="blue",2,0))</f>
        <v>0</v>
      </c>
      <c r="D1677" s="22">
        <f>'Data Entry'!D1677</f>
        <v>0</v>
      </c>
      <c r="E1677" s="22">
        <f>'Data Entry'!E1677</f>
        <v>0</v>
      </c>
      <c r="F1677" s="22">
        <f>'Data Entry'!F1677</f>
        <v>0</v>
      </c>
      <c r="G1677" s="22">
        <f>'Data Entry'!G1677</f>
        <v>0</v>
      </c>
      <c r="H1677" s="22">
        <f>'Data Entry'!H1677</f>
        <v>0</v>
      </c>
      <c r="I1677" s="22">
        <f t="shared" si="442"/>
        <v>0</v>
      </c>
      <c r="J1677" s="22">
        <f t="shared" si="443"/>
        <v>0</v>
      </c>
      <c r="K1677" s="22">
        <f t="shared" si="444"/>
        <v>0</v>
      </c>
      <c r="L1677" s="22">
        <f t="shared" si="445"/>
        <v>0</v>
      </c>
      <c r="M1677" s="22">
        <f t="shared" si="446"/>
        <v>0</v>
      </c>
      <c r="N1677" s="22">
        <f t="shared" si="447"/>
        <v>0</v>
      </c>
      <c r="O1677" s="22">
        <f t="shared" si="448"/>
        <v>0</v>
      </c>
      <c r="P1677" s="35">
        <f>'Data Entry'!I1677</f>
        <v>0</v>
      </c>
      <c r="Q1677" s="35">
        <f>'Data Entry'!J1677</f>
        <v>0</v>
      </c>
      <c r="R1677" s="35">
        <f>'Data Entry'!K1677</f>
        <v>0</v>
      </c>
      <c r="S1677" s="35">
        <f>'Data Entry'!L1677</f>
        <v>0</v>
      </c>
      <c r="T1677" s="35">
        <f t="shared" si="449"/>
        <v>0</v>
      </c>
      <c r="U1677" s="35">
        <f t="shared" si="450"/>
        <v>0</v>
      </c>
      <c r="V1677" s="35" t="e">
        <f t="shared" si="451"/>
        <v>#DIV/0!</v>
      </c>
      <c r="W1677" s="35" t="e">
        <f t="shared" si="452"/>
        <v>#DIV/0!</v>
      </c>
      <c r="X1677" s="35">
        <f t="shared" si="453"/>
        <v>0</v>
      </c>
      <c r="Y1677" s="35">
        <f t="shared" si="454"/>
        <v>0</v>
      </c>
      <c r="Z1677" s="35">
        <f t="shared" si="455"/>
        <v>0</v>
      </c>
      <c r="AA1677" s="35">
        <f t="shared" si="456"/>
        <v>0</v>
      </c>
      <c r="AB1677" s="21">
        <f>'Data Entry'!S1677</f>
        <v>0</v>
      </c>
      <c r="AC1677" s="21">
        <f>'Data Entry'!T1677</f>
        <v>0</v>
      </c>
      <c r="AD1677" s="21">
        <f>'Data Entry'!U1677</f>
        <v>0</v>
      </c>
      <c r="AE1677" s="21">
        <f t="shared" si="457"/>
        <v>0</v>
      </c>
      <c r="AF1677" s="13">
        <f>'Data Entry'!V1677</f>
        <v>0</v>
      </c>
      <c r="AG1677" s="13">
        <f t="shared" si="458"/>
        <v>0</v>
      </c>
      <c r="AH1677" s="13">
        <f>'Data Entry'!W1677</f>
        <v>0</v>
      </c>
      <c r="AI1677" s="13">
        <f>'Data Entry'!X1677</f>
        <v>0</v>
      </c>
      <c r="AJ1677" s="13">
        <f>'Data Entry'!Y1677</f>
        <v>0</v>
      </c>
      <c r="AK1677" s="13">
        <f>'Data Entry'!Z1677</f>
        <v>0</v>
      </c>
    </row>
    <row r="1678" spans="1:37">
      <c r="A1678" s="34">
        <f>'Data Entry'!A1678</f>
        <v>0</v>
      </c>
      <c r="B1678" s="34">
        <f>'Data Entry'!B1678</f>
        <v>0</v>
      </c>
      <c r="C1678" s="20">
        <f>IF('Data Entry'!C1678="red",1,IF('Data Entry'!C1678="blue",2,0))</f>
        <v>0</v>
      </c>
      <c r="D1678" s="22">
        <f>'Data Entry'!D1678</f>
        <v>0</v>
      </c>
      <c r="E1678" s="22">
        <f>'Data Entry'!E1678</f>
        <v>0</v>
      </c>
      <c r="F1678" s="22">
        <f>'Data Entry'!F1678</f>
        <v>0</v>
      </c>
      <c r="G1678" s="22">
        <f>'Data Entry'!G1678</f>
        <v>0</v>
      </c>
      <c r="H1678" s="22">
        <f>'Data Entry'!H1678</f>
        <v>0</v>
      </c>
      <c r="I1678" s="22">
        <f t="shared" si="442"/>
        <v>0</v>
      </c>
      <c r="J1678" s="22">
        <f t="shared" si="443"/>
        <v>0</v>
      </c>
      <c r="K1678" s="22">
        <f t="shared" si="444"/>
        <v>0</v>
      </c>
      <c r="L1678" s="22">
        <f t="shared" si="445"/>
        <v>0</v>
      </c>
      <c r="M1678" s="22">
        <f t="shared" si="446"/>
        <v>0</v>
      </c>
      <c r="N1678" s="22">
        <f t="shared" si="447"/>
        <v>0</v>
      </c>
      <c r="O1678" s="22">
        <f t="shared" si="448"/>
        <v>0</v>
      </c>
      <c r="P1678" s="35">
        <f>'Data Entry'!I1678</f>
        <v>0</v>
      </c>
      <c r="Q1678" s="35">
        <f>'Data Entry'!J1678</f>
        <v>0</v>
      </c>
      <c r="R1678" s="35">
        <f>'Data Entry'!K1678</f>
        <v>0</v>
      </c>
      <c r="S1678" s="35">
        <f>'Data Entry'!L1678</f>
        <v>0</v>
      </c>
      <c r="T1678" s="35">
        <f t="shared" si="449"/>
        <v>0</v>
      </c>
      <c r="U1678" s="35">
        <f t="shared" si="450"/>
        <v>0</v>
      </c>
      <c r="V1678" s="35" t="e">
        <f t="shared" si="451"/>
        <v>#DIV/0!</v>
      </c>
      <c r="W1678" s="35" t="e">
        <f t="shared" si="452"/>
        <v>#DIV/0!</v>
      </c>
      <c r="X1678" s="35">
        <f t="shared" si="453"/>
        <v>0</v>
      </c>
      <c r="Y1678" s="35">
        <f t="shared" si="454"/>
        <v>0</v>
      </c>
      <c r="Z1678" s="35">
        <f t="shared" si="455"/>
        <v>0</v>
      </c>
      <c r="AA1678" s="35">
        <f t="shared" si="456"/>
        <v>0</v>
      </c>
      <c r="AB1678" s="21">
        <f>'Data Entry'!S1678</f>
        <v>0</v>
      </c>
      <c r="AC1678" s="21">
        <f>'Data Entry'!T1678</f>
        <v>0</v>
      </c>
      <c r="AD1678" s="21">
        <f>'Data Entry'!U1678</f>
        <v>0</v>
      </c>
      <c r="AE1678" s="21">
        <f t="shared" si="457"/>
        <v>0</v>
      </c>
      <c r="AF1678" s="13">
        <f>'Data Entry'!V1678</f>
        <v>0</v>
      </c>
      <c r="AG1678" s="13">
        <f t="shared" si="458"/>
        <v>0</v>
      </c>
      <c r="AH1678" s="13">
        <f>'Data Entry'!W1678</f>
        <v>0</v>
      </c>
      <c r="AI1678" s="13">
        <f>'Data Entry'!X1678</f>
        <v>0</v>
      </c>
      <c r="AJ1678" s="13">
        <f>'Data Entry'!Y1678</f>
        <v>0</v>
      </c>
      <c r="AK1678" s="13">
        <f>'Data Entry'!Z1678</f>
        <v>0</v>
      </c>
    </row>
    <row r="1679" spans="1:37">
      <c r="A1679" s="34">
        <f>'Data Entry'!A1679</f>
        <v>0</v>
      </c>
      <c r="B1679" s="34">
        <f>'Data Entry'!B1679</f>
        <v>0</v>
      </c>
      <c r="C1679" s="20">
        <f>IF('Data Entry'!C1679="red",1,IF('Data Entry'!C1679="blue",2,0))</f>
        <v>0</v>
      </c>
      <c r="D1679" s="22">
        <f>'Data Entry'!D1679</f>
        <v>0</v>
      </c>
      <c r="E1679" s="22">
        <f>'Data Entry'!E1679</f>
        <v>0</v>
      </c>
      <c r="F1679" s="22">
        <f>'Data Entry'!F1679</f>
        <v>0</v>
      </c>
      <c r="G1679" s="22">
        <f>'Data Entry'!G1679</f>
        <v>0</v>
      </c>
      <c r="H1679" s="22">
        <f>'Data Entry'!H1679</f>
        <v>0</v>
      </c>
      <c r="I1679" s="22">
        <f t="shared" si="442"/>
        <v>0</v>
      </c>
      <c r="J1679" s="22">
        <f t="shared" si="443"/>
        <v>0</v>
      </c>
      <c r="K1679" s="22">
        <f t="shared" si="444"/>
        <v>0</v>
      </c>
      <c r="L1679" s="22">
        <f t="shared" si="445"/>
        <v>0</v>
      </c>
      <c r="M1679" s="22">
        <f t="shared" si="446"/>
        <v>0</v>
      </c>
      <c r="N1679" s="22">
        <f t="shared" si="447"/>
        <v>0</v>
      </c>
      <c r="O1679" s="22">
        <f t="shared" si="448"/>
        <v>0</v>
      </c>
      <c r="P1679" s="35">
        <f>'Data Entry'!I1679</f>
        <v>0</v>
      </c>
      <c r="Q1679" s="35">
        <f>'Data Entry'!J1679</f>
        <v>0</v>
      </c>
      <c r="R1679" s="35">
        <f>'Data Entry'!K1679</f>
        <v>0</v>
      </c>
      <c r="S1679" s="35">
        <f>'Data Entry'!L1679</f>
        <v>0</v>
      </c>
      <c r="T1679" s="35">
        <f t="shared" si="449"/>
        <v>0</v>
      </c>
      <c r="U1679" s="35">
        <f t="shared" si="450"/>
        <v>0</v>
      </c>
      <c r="V1679" s="35" t="e">
        <f t="shared" si="451"/>
        <v>#DIV/0!</v>
      </c>
      <c r="W1679" s="35" t="e">
        <f t="shared" si="452"/>
        <v>#DIV/0!</v>
      </c>
      <c r="X1679" s="35">
        <f t="shared" si="453"/>
        <v>0</v>
      </c>
      <c r="Y1679" s="35">
        <f t="shared" si="454"/>
        <v>0</v>
      </c>
      <c r="Z1679" s="35">
        <f t="shared" si="455"/>
        <v>0</v>
      </c>
      <c r="AA1679" s="35">
        <f t="shared" si="456"/>
        <v>0</v>
      </c>
      <c r="AB1679" s="21">
        <f>'Data Entry'!S1679</f>
        <v>0</v>
      </c>
      <c r="AC1679" s="21">
        <f>'Data Entry'!T1679</f>
        <v>0</v>
      </c>
      <c r="AD1679" s="21">
        <f>'Data Entry'!U1679</f>
        <v>0</v>
      </c>
      <c r="AE1679" s="21">
        <f t="shared" si="457"/>
        <v>0</v>
      </c>
      <c r="AF1679" s="13">
        <f>'Data Entry'!V1679</f>
        <v>0</v>
      </c>
      <c r="AG1679" s="13">
        <f t="shared" si="458"/>
        <v>0</v>
      </c>
      <c r="AH1679" s="13">
        <f>'Data Entry'!W1679</f>
        <v>0</v>
      </c>
      <c r="AI1679" s="13">
        <f>'Data Entry'!X1679</f>
        <v>0</v>
      </c>
      <c r="AJ1679" s="13">
        <f>'Data Entry'!Y1679</f>
        <v>0</v>
      </c>
      <c r="AK1679" s="13">
        <f>'Data Entry'!Z1679</f>
        <v>0</v>
      </c>
    </row>
    <row r="1680" spans="1:37">
      <c r="A1680" s="34">
        <f>'Data Entry'!A1680</f>
        <v>0</v>
      </c>
      <c r="B1680" s="34">
        <f>'Data Entry'!B1680</f>
        <v>0</v>
      </c>
      <c r="C1680" s="20">
        <f>IF('Data Entry'!C1680="red",1,IF('Data Entry'!C1680="blue",2,0))</f>
        <v>0</v>
      </c>
      <c r="D1680" s="22">
        <f>'Data Entry'!D1680</f>
        <v>0</v>
      </c>
      <c r="E1680" s="22">
        <f>'Data Entry'!E1680</f>
        <v>0</v>
      </c>
      <c r="F1680" s="22">
        <f>'Data Entry'!F1680</f>
        <v>0</v>
      </c>
      <c r="G1680" s="22">
        <f>'Data Entry'!G1680</f>
        <v>0</v>
      </c>
      <c r="H1680" s="22">
        <f>'Data Entry'!H1680</f>
        <v>0</v>
      </c>
      <c r="I1680" s="22">
        <f t="shared" si="442"/>
        <v>0</v>
      </c>
      <c r="J1680" s="22">
        <f t="shared" si="443"/>
        <v>0</v>
      </c>
      <c r="K1680" s="22">
        <f t="shared" si="444"/>
        <v>0</v>
      </c>
      <c r="L1680" s="22">
        <f t="shared" si="445"/>
        <v>0</v>
      </c>
      <c r="M1680" s="22">
        <f t="shared" si="446"/>
        <v>0</v>
      </c>
      <c r="N1680" s="22">
        <f t="shared" si="447"/>
        <v>0</v>
      </c>
      <c r="O1680" s="22">
        <f t="shared" si="448"/>
        <v>0</v>
      </c>
      <c r="P1680" s="35">
        <f>'Data Entry'!I1680</f>
        <v>0</v>
      </c>
      <c r="Q1680" s="35">
        <f>'Data Entry'!J1680</f>
        <v>0</v>
      </c>
      <c r="R1680" s="35">
        <f>'Data Entry'!K1680</f>
        <v>0</v>
      </c>
      <c r="S1680" s="35">
        <f>'Data Entry'!L1680</f>
        <v>0</v>
      </c>
      <c r="T1680" s="35">
        <f t="shared" si="449"/>
        <v>0</v>
      </c>
      <c r="U1680" s="35">
        <f t="shared" si="450"/>
        <v>0</v>
      </c>
      <c r="V1680" s="35" t="e">
        <f t="shared" si="451"/>
        <v>#DIV/0!</v>
      </c>
      <c r="W1680" s="35" t="e">
        <f t="shared" si="452"/>
        <v>#DIV/0!</v>
      </c>
      <c r="X1680" s="35">
        <f t="shared" si="453"/>
        <v>0</v>
      </c>
      <c r="Y1680" s="35">
        <f t="shared" si="454"/>
        <v>0</v>
      </c>
      <c r="Z1680" s="35">
        <f t="shared" si="455"/>
        <v>0</v>
      </c>
      <c r="AA1680" s="35">
        <f t="shared" si="456"/>
        <v>0</v>
      </c>
      <c r="AB1680" s="21">
        <f>'Data Entry'!S1680</f>
        <v>0</v>
      </c>
      <c r="AC1680" s="21">
        <f>'Data Entry'!T1680</f>
        <v>0</v>
      </c>
      <c r="AD1680" s="21">
        <f>'Data Entry'!U1680</f>
        <v>0</v>
      </c>
      <c r="AE1680" s="21">
        <f t="shared" si="457"/>
        <v>0</v>
      </c>
      <c r="AF1680" s="13">
        <f>'Data Entry'!V1680</f>
        <v>0</v>
      </c>
      <c r="AG1680" s="13">
        <f t="shared" si="458"/>
        <v>0</v>
      </c>
      <c r="AH1680" s="13">
        <f>'Data Entry'!W1680</f>
        <v>0</v>
      </c>
      <c r="AI1680" s="13">
        <f>'Data Entry'!X1680</f>
        <v>0</v>
      </c>
      <c r="AJ1680" s="13">
        <f>'Data Entry'!Y1680</f>
        <v>0</v>
      </c>
      <c r="AK1680" s="13">
        <f>'Data Entry'!Z1680</f>
        <v>0</v>
      </c>
    </row>
    <row r="1681" spans="1:37">
      <c r="A1681" s="34">
        <f>'Data Entry'!A1681</f>
        <v>0</v>
      </c>
      <c r="B1681" s="34">
        <f>'Data Entry'!B1681</f>
        <v>0</v>
      </c>
      <c r="C1681" s="20">
        <f>IF('Data Entry'!C1681="red",1,IF('Data Entry'!C1681="blue",2,0))</f>
        <v>0</v>
      </c>
      <c r="D1681" s="22">
        <f>'Data Entry'!D1681</f>
        <v>0</v>
      </c>
      <c r="E1681" s="22">
        <f>'Data Entry'!E1681</f>
        <v>0</v>
      </c>
      <c r="F1681" s="22">
        <f>'Data Entry'!F1681</f>
        <v>0</v>
      </c>
      <c r="G1681" s="22">
        <f>'Data Entry'!G1681</f>
        <v>0</v>
      </c>
      <c r="H1681" s="22">
        <f>'Data Entry'!H1681</f>
        <v>0</v>
      </c>
      <c r="I1681" s="22">
        <f t="shared" si="442"/>
        <v>0</v>
      </c>
      <c r="J1681" s="22">
        <f t="shared" si="443"/>
        <v>0</v>
      </c>
      <c r="K1681" s="22">
        <f t="shared" si="444"/>
        <v>0</v>
      </c>
      <c r="L1681" s="22">
        <f t="shared" si="445"/>
        <v>0</v>
      </c>
      <c r="M1681" s="22">
        <f t="shared" si="446"/>
        <v>0</v>
      </c>
      <c r="N1681" s="22">
        <f t="shared" si="447"/>
        <v>0</v>
      </c>
      <c r="O1681" s="22">
        <f t="shared" si="448"/>
        <v>0</v>
      </c>
      <c r="P1681" s="35">
        <f>'Data Entry'!I1681</f>
        <v>0</v>
      </c>
      <c r="Q1681" s="35">
        <f>'Data Entry'!J1681</f>
        <v>0</v>
      </c>
      <c r="R1681" s="35">
        <f>'Data Entry'!K1681</f>
        <v>0</v>
      </c>
      <c r="S1681" s="35">
        <f>'Data Entry'!L1681</f>
        <v>0</v>
      </c>
      <c r="T1681" s="35">
        <f t="shared" si="449"/>
        <v>0</v>
      </c>
      <c r="U1681" s="35">
        <f t="shared" si="450"/>
        <v>0</v>
      </c>
      <c r="V1681" s="35" t="e">
        <f t="shared" si="451"/>
        <v>#DIV/0!</v>
      </c>
      <c r="W1681" s="35" t="e">
        <f t="shared" si="452"/>
        <v>#DIV/0!</v>
      </c>
      <c r="X1681" s="35">
        <f t="shared" si="453"/>
        <v>0</v>
      </c>
      <c r="Y1681" s="35">
        <f t="shared" si="454"/>
        <v>0</v>
      </c>
      <c r="Z1681" s="35">
        <f t="shared" si="455"/>
        <v>0</v>
      </c>
      <c r="AA1681" s="35">
        <f t="shared" si="456"/>
        <v>0</v>
      </c>
      <c r="AB1681" s="21">
        <f>'Data Entry'!S1681</f>
        <v>0</v>
      </c>
      <c r="AC1681" s="21">
        <f>'Data Entry'!T1681</f>
        <v>0</v>
      </c>
      <c r="AD1681" s="21">
        <f>'Data Entry'!U1681</f>
        <v>0</v>
      </c>
      <c r="AE1681" s="21">
        <f t="shared" si="457"/>
        <v>0</v>
      </c>
      <c r="AF1681" s="13">
        <f>'Data Entry'!V1681</f>
        <v>0</v>
      </c>
      <c r="AG1681" s="13">
        <f t="shared" si="458"/>
        <v>0</v>
      </c>
      <c r="AH1681" s="13">
        <f>'Data Entry'!W1681</f>
        <v>0</v>
      </c>
      <c r="AI1681" s="13">
        <f>'Data Entry'!X1681</f>
        <v>0</v>
      </c>
      <c r="AJ1681" s="13">
        <f>'Data Entry'!Y1681</f>
        <v>0</v>
      </c>
      <c r="AK1681" s="13">
        <f>'Data Entry'!Z1681</f>
        <v>0</v>
      </c>
    </row>
    <row r="1682" spans="1:37">
      <c r="A1682" s="34">
        <f>'Data Entry'!A1682</f>
        <v>0</v>
      </c>
      <c r="B1682" s="34">
        <f>'Data Entry'!B1682</f>
        <v>0</v>
      </c>
      <c r="C1682" s="20">
        <f>IF('Data Entry'!C1682="red",1,IF('Data Entry'!C1682="blue",2,0))</f>
        <v>0</v>
      </c>
      <c r="D1682" s="22">
        <f>'Data Entry'!D1682</f>
        <v>0</v>
      </c>
      <c r="E1682" s="22">
        <f>'Data Entry'!E1682</f>
        <v>0</v>
      </c>
      <c r="F1682" s="22">
        <f>'Data Entry'!F1682</f>
        <v>0</v>
      </c>
      <c r="G1682" s="22">
        <f>'Data Entry'!G1682</f>
        <v>0</v>
      </c>
      <c r="H1682" s="22">
        <f>'Data Entry'!H1682</f>
        <v>0</v>
      </c>
      <c r="I1682" s="22">
        <f t="shared" si="442"/>
        <v>0</v>
      </c>
      <c r="J1682" s="22">
        <f t="shared" si="443"/>
        <v>0</v>
      </c>
      <c r="K1682" s="22">
        <f t="shared" si="444"/>
        <v>0</v>
      </c>
      <c r="L1682" s="22">
        <f t="shared" si="445"/>
        <v>0</v>
      </c>
      <c r="M1682" s="22">
        <f t="shared" si="446"/>
        <v>0</v>
      </c>
      <c r="N1682" s="22">
        <f t="shared" si="447"/>
        <v>0</v>
      </c>
      <c r="O1682" s="22">
        <f t="shared" si="448"/>
        <v>0</v>
      </c>
      <c r="P1682" s="35">
        <f>'Data Entry'!I1682</f>
        <v>0</v>
      </c>
      <c r="Q1682" s="35">
        <f>'Data Entry'!J1682</f>
        <v>0</v>
      </c>
      <c r="R1682" s="35">
        <f>'Data Entry'!K1682</f>
        <v>0</v>
      </c>
      <c r="S1682" s="35">
        <f>'Data Entry'!L1682</f>
        <v>0</v>
      </c>
      <c r="T1682" s="35">
        <f t="shared" si="449"/>
        <v>0</v>
      </c>
      <c r="U1682" s="35">
        <f t="shared" si="450"/>
        <v>0</v>
      </c>
      <c r="V1682" s="35" t="e">
        <f t="shared" si="451"/>
        <v>#DIV/0!</v>
      </c>
      <c r="W1682" s="35" t="e">
        <f t="shared" si="452"/>
        <v>#DIV/0!</v>
      </c>
      <c r="X1682" s="35">
        <f t="shared" si="453"/>
        <v>0</v>
      </c>
      <c r="Y1682" s="35">
        <f t="shared" si="454"/>
        <v>0</v>
      </c>
      <c r="Z1682" s="35">
        <f t="shared" si="455"/>
        <v>0</v>
      </c>
      <c r="AA1682" s="35">
        <f t="shared" si="456"/>
        <v>0</v>
      </c>
      <c r="AB1682" s="21">
        <f>'Data Entry'!S1682</f>
        <v>0</v>
      </c>
      <c r="AC1682" s="21">
        <f>'Data Entry'!T1682</f>
        <v>0</v>
      </c>
      <c r="AD1682" s="21">
        <f>'Data Entry'!U1682</f>
        <v>0</v>
      </c>
      <c r="AE1682" s="21">
        <f t="shared" si="457"/>
        <v>0</v>
      </c>
      <c r="AF1682" s="13">
        <f>'Data Entry'!V1682</f>
        <v>0</v>
      </c>
      <c r="AG1682" s="13">
        <f t="shared" si="458"/>
        <v>0</v>
      </c>
      <c r="AH1682" s="13">
        <f>'Data Entry'!W1682</f>
        <v>0</v>
      </c>
      <c r="AI1682" s="13">
        <f>'Data Entry'!X1682</f>
        <v>0</v>
      </c>
      <c r="AJ1682" s="13">
        <f>'Data Entry'!Y1682</f>
        <v>0</v>
      </c>
      <c r="AK1682" s="13">
        <f>'Data Entry'!Z1682</f>
        <v>0</v>
      </c>
    </row>
    <row r="1683" spans="1:37">
      <c r="A1683" s="34">
        <f>'Data Entry'!A1683</f>
        <v>0</v>
      </c>
      <c r="B1683" s="34">
        <f>'Data Entry'!B1683</f>
        <v>0</v>
      </c>
      <c r="C1683" s="20">
        <f>IF('Data Entry'!C1683="red",1,IF('Data Entry'!C1683="blue",2,0))</f>
        <v>0</v>
      </c>
      <c r="D1683" s="22">
        <f>'Data Entry'!D1683</f>
        <v>0</v>
      </c>
      <c r="E1683" s="22">
        <f>'Data Entry'!E1683</f>
        <v>0</v>
      </c>
      <c r="F1683" s="22">
        <f>'Data Entry'!F1683</f>
        <v>0</v>
      </c>
      <c r="G1683" s="22">
        <f>'Data Entry'!G1683</f>
        <v>0</v>
      </c>
      <c r="H1683" s="22">
        <f>'Data Entry'!H1683</f>
        <v>0</v>
      </c>
      <c r="I1683" s="22">
        <f t="shared" si="442"/>
        <v>0</v>
      </c>
      <c r="J1683" s="22">
        <f t="shared" si="443"/>
        <v>0</v>
      </c>
      <c r="K1683" s="22">
        <f t="shared" si="444"/>
        <v>0</v>
      </c>
      <c r="L1683" s="22">
        <f t="shared" si="445"/>
        <v>0</v>
      </c>
      <c r="M1683" s="22">
        <f t="shared" si="446"/>
        <v>0</v>
      </c>
      <c r="N1683" s="22">
        <f t="shared" si="447"/>
        <v>0</v>
      </c>
      <c r="O1683" s="22">
        <f t="shared" si="448"/>
        <v>0</v>
      </c>
      <c r="P1683" s="35">
        <f>'Data Entry'!I1683</f>
        <v>0</v>
      </c>
      <c r="Q1683" s="35">
        <f>'Data Entry'!J1683</f>
        <v>0</v>
      </c>
      <c r="R1683" s="35">
        <f>'Data Entry'!K1683</f>
        <v>0</v>
      </c>
      <c r="S1683" s="35">
        <f>'Data Entry'!L1683</f>
        <v>0</v>
      </c>
      <c r="T1683" s="35">
        <f t="shared" si="449"/>
        <v>0</v>
      </c>
      <c r="U1683" s="35">
        <f t="shared" si="450"/>
        <v>0</v>
      </c>
      <c r="V1683" s="35" t="e">
        <f t="shared" si="451"/>
        <v>#DIV/0!</v>
      </c>
      <c r="W1683" s="35" t="e">
        <f t="shared" si="452"/>
        <v>#DIV/0!</v>
      </c>
      <c r="X1683" s="35">
        <f t="shared" si="453"/>
        <v>0</v>
      </c>
      <c r="Y1683" s="35">
        <f t="shared" si="454"/>
        <v>0</v>
      </c>
      <c r="Z1683" s="35">
        <f t="shared" si="455"/>
        <v>0</v>
      </c>
      <c r="AA1683" s="35">
        <f t="shared" si="456"/>
        <v>0</v>
      </c>
      <c r="AB1683" s="21">
        <f>'Data Entry'!S1683</f>
        <v>0</v>
      </c>
      <c r="AC1683" s="21">
        <f>'Data Entry'!T1683</f>
        <v>0</v>
      </c>
      <c r="AD1683" s="21">
        <f>'Data Entry'!U1683</f>
        <v>0</v>
      </c>
      <c r="AE1683" s="21">
        <f t="shared" si="457"/>
        <v>0</v>
      </c>
      <c r="AF1683" s="13">
        <f>'Data Entry'!V1683</f>
        <v>0</v>
      </c>
      <c r="AG1683" s="13">
        <f t="shared" si="458"/>
        <v>0</v>
      </c>
      <c r="AH1683" s="13">
        <f>'Data Entry'!W1683</f>
        <v>0</v>
      </c>
      <c r="AI1683" s="13">
        <f>'Data Entry'!X1683</f>
        <v>0</v>
      </c>
      <c r="AJ1683" s="13">
        <f>'Data Entry'!Y1683</f>
        <v>0</v>
      </c>
      <c r="AK1683" s="13">
        <f>'Data Entry'!Z1683</f>
        <v>0</v>
      </c>
    </row>
    <row r="1684" spans="1:37">
      <c r="A1684" s="34">
        <f>'Data Entry'!A1684</f>
        <v>0</v>
      </c>
      <c r="B1684" s="34">
        <f>'Data Entry'!B1684</f>
        <v>0</v>
      </c>
      <c r="C1684" s="20">
        <f>IF('Data Entry'!C1684="red",1,IF('Data Entry'!C1684="blue",2,0))</f>
        <v>0</v>
      </c>
      <c r="D1684" s="22">
        <f>'Data Entry'!D1684</f>
        <v>0</v>
      </c>
      <c r="E1684" s="22">
        <f>'Data Entry'!E1684</f>
        <v>0</v>
      </c>
      <c r="F1684" s="22">
        <f>'Data Entry'!F1684</f>
        <v>0</v>
      </c>
      <c r="G1684" s="22">
        <f>'Data Entry'!G1684</f>
        <v>0</v>
      </c>
      <c r="H1684" s="22">
        <f>'Data Entry'!H1684</f>
        <v>0</v>
      </c>
      <c r="I1684" s="22">
        <f t="shared" si="442"/>
        <v>0</v>
      </c>
      <c r="J1684" s="22">
        <f t="shared" si="443"/>
        <v>0</v>
      </c>
      <c r="K1684" s="22">
        <f t="shared" si="444"/>
        <v>0</v>
      </c>
      <c r="L1684" s="22">
        <f t="shared" si="445"/>
        <v>0</v>
      </c>
      <c r="M1684" s="22">
        <f t="shared" si="446"/>
        <v>0</v>
      </c>
      <c r="N1684" s="22">
        <f t="shared" si="447"/>
        <v>0</v>
      </c>
      <c r="O1684" s="22">
        <f t="shared" si="448"/>
        <v>0</v>
      </c>
      <c r="P1684" s="35">
        <f>'Data Entry'!I1684</f>
        <v>0</v>
      </c>
      <c r="Q1684" s="35">
        <f>'Data Entry'!J1684</f>
        <v>0</v>
      </c>
      <c r="R1684" s="35">
        <f>'Data Entry'!K1684</f>
        <v>0</v>
      </c>
      <c r="S1684" s="35">
        <f>'Data Entry'!L1684</f>
        <v>0</v>
      </c>
      <c r="T1684" s="35">
        <f t="shared" si="449"/>
        <v>0</v>
      </c>
      <c r="U1684" s="35">
        <f t="shared" si="450"/>
        <v>0</v>
      </c>
      <c r="V1684" s="35" t="e">
        <f t="shared" si="451"/>
        <v>#DIV/0!</v>
      </c>
      <c r="W1684" s="35" t="e">
        <f t="shared" si="452"/>
        <v>#DIV/0!</v>
      </c>
      <c r="X1684" s="35">
        <f t="shared" si="453"/>
        <v>0</v>
      </c>
      <c r="Y1684" s="35">
        <f t="shared" si="454"/>
        <v>0</v>
      </c>
      <c r="Z1684" s="35">
        <f t="shared" si="455"/>
        <v>0</v>
      </c>
      <c r="AA1684" s="35">
        <f t="shared" si="456"/>
        <v>0</v>
      </c>
      <c r="AB1684" s="21">
        <f>'Data Entry'!S1684</f>
        <v>0</v>
      </c>
      <c r="AC1684" s="21">
        <f>'Data Entry'!T1684</f>
        <v>0</v>
      </c>
      <c r="AD1684" s="21">
        <f>'Data Entry'!U1684</f>
        <v>0</v>
      </c>
      <c r="AE1684" s="21">
        <f t="shared" si="457"/>
        <v>0</v>
      </c>
      <c r="AF1684" s="13">
        <f>'Data Entry'!V1684</f>
        <v>0</v>
      </c>
      <c r="AG1684" s="13">
        <f t="shared" si="458"/>
        <v>0</v>
      </c>
      <c r="AH1684" s="13">
        <f>'Data Entry'!W1684</f>
        <v>0</v>
      </c>
      <c r="AI1684" s="13">
        <f>'Data Entry'!X1684</f>
        <v>0</v>
      </c>
      <c r="AJ1684" s="13">
        <f>'Data Entry'!Y1684</f>
        <v>0</v>
      </c>
      <c r="AK1684" s="13">
        <f>'Data Entry'!Z1684</f>
        <v>0</v>
      </c>
    </row>
    <row r="1685" spans="1:37">
      <c r="A1685" s="34">
        <f>'Data Entry'!A1685</f>
        <v>0</v>
      </c>
      <c r="B1685" s="34">
        <f>'Data Entry'!B1685</f>
        <v>0</v>
      </c>
      <c r="C1685" s="20">
        <f>IF('Data Entry'!C1685="red",1,IF('Data Entry'!C1685="blue",2,0))</f>
        <v>0</v>
      </c>
      <c r="D1685" s="22">
        <f>'Data Entry'!D1685</f>
        <v>0</v>
      </c>
      <c r="E1685" s="22">
        <f>'Data Entry'!E1685</f>
        <v>0</v>
      </c>
      <c r="F1685" s="22">
        <f>'Data Entry'!F1685</f>
        <v>0</v>
      </c>
      <c r="G1685" s="22">
        <f>'Data Entry'!G1685</f>
        <v>0</v>
      </c>
      <c r="H1685" s="22">
        <f>'Data Entry'!H1685</f>
        <v>0</v>
      </c>
      <c r="I1685" s="22">
        <f t="shared" si="442"/>
        <v>0</v>
      </c>
      <c r="J1685" s="22">
        <f t="shared" si="443"/>
        <v>0</v>
      </c>
      <c r="K1685" s="22">
        <f t="shared" si="444"/>
        <v>0</v>
      </c>
      <c r="L1685" s="22">
        <f t="shared" si="445"/>
        <v>0</v>
      </c>
      <c r="M1685" s="22">
        <f t="shared" si="446"/>
        <v>0</v>
      </c>
      <c r="N1685" s="22">
        <f t="shared" si="447"/>
        <v>0</v>
      </c>
      <c r="O1685" s="22">
        <f t="shared" si="448"/>
        <v>0</v>
      </c>
      <c r="P1685" s="35">
        <f>'Data Entry'!I1685</f>
        <v>0</v>
      </c>
      <c r="Q1685" s="35">
        <f>'Data Entry'!J1685</f>
        <v>0</v>
      </c>
      <c r="R1685" s="35">
        <f>'Data Entry'!K1685</f>
        <v>0</v>
      </c>
      <c r="S1685" s="35">
        <f>'Data Entry'!L1685</f>
        <v>0</v>
      </c>
      <c r="T1685" s="35">
        <f t="shared" si="449"/>
        <v>0</v>
      </c>
      <c r="U1685" s="35">
        <f t="shared" si="450"/>
        <v>0</v>
      </c>
      <c r="V1685" s="35" t="e">
        <f t="shared" si="451"/>
        <v>#DIV/0!</v>
      </c>
      <c r="W1685" s="35" t="e">
        <f t="shared" si="452"/>
        <v>#DIV/0!</v>
      </c>
      <c r="X1685" s="35">
        <f t="shared" si="453"/>
        <v>0</v>
      </c>
      <c r="Y1685" s="35">
        <f t="shared" si="454"/>
        <v>0</v>
      </c>
      <c r="Z1685" s="35">
        <f t="shared" si="455"/>
        <v>0</v>
      </c>
      <c r="AA1685" s="35">
        <f t="shared" si="456"/>
        <v>0</v>
      </c>
      <c r="AB1685" s="21">
        <f>'Data Entry'!S1685</f>
        <v>0</v>
      </c>
      <c r="AC1685" s="21">
        <f>'Data Entry'!T1685</f>
        <v>0</v>
      </c>
      <c r="AD1685" s="21">
        <f>'Data Entry'!U1685</f>
        <v>0</v>
      </c>
      <c r="AE1685" s="21">
        <f t="shared" si="457"/>
        <v>0</v>
      </c>
      <c r="AF1685" s="13">
        <f>'Data Entry'!V1685</f>
        <v>0</v>
      </c>
      <c r="AG1685" s="13">
        <f t="shared" si="458"/>
        <v>0</v>
      </c>
      <c r="AH1685" s="13">
        <f>'Data Entry'!W1685</f>
        <v>0</v>
      </c>
      <c r="AI1685" s="13">
        <f>'Data Entry'!X1685</f>
        <v>0</v>
      </c>
      <c r="AJ1685" s="13">
        <f>'Data Entry'!Y1685</f>
        <v>0</v>
      </c>
      <c r="AK1685" s="13">
        <f>'Data Entry'!Z1685</f>
        <v>0</v>
      </c>
    </row>
    <row r="1686" spans="1:37">
      <c r="A1686" s="34">
        <f>'Data Entry'!A1686</f>
        <v>0</v>
      </c>
      <c r="B1686" s="34">
        <f>'Data Entry'!B1686</f>
        <v>0</v>
      </c>
      <c r="C1686" s="20">
        <f>IF('Data Entry'!C1686="red",1,IF('Data Entry'!C1686="blue",2,0))</f>
        <v>0</v>
      </c>
      <c r="D1686" s="22">
        <f>'Data Entry'!D1686</f>
        <v>0</v>
      </c>
      <c r="E1686" s="22">
        <f>'Data Entry'!E1686</f>
        <v>0</v>
      </c>
      <c r="F1686" s="22">
        <f>'Data Entry'!F1686</f>
        <v>0</v>
      </c>
      <c r="G1686" s="22">
        <f>'Data Entry'!G1686</f>
        <v>0</v>
      </c>
      <c r="H1686" s="22">
        <f>'Data Entry'!H1686</f>
        <v>0</v>
      </c>
      <c r="I1686" s="22">
        <f t="shared" si="442"/>
        <v>0</v>
      </c>
      <c r="J1686" s="22">
        <f t="shared" si="443"/>
        <v>0</v>
      </c>
      <c r="K1686" s="22">
        <f t="shared" si="444"/>
        <v>0</v>
      </c>
      <c r="L1686" s="22">
        <f t="shared" si="445"/>
        <v>0</v>
      </c>
      <c r="M1686" s="22">
        <f t="shared" si="446"/>
        <v>0</v>
      </c>
      <c r="N1686" s="22">
        <f t="shared" si="447"/>
        <v>0</v>
      </c>
      <c r="O1686" s="22">
        <f t="shared" si="448"/>
        <v>0</v>
      </c>
      <c r="P1686" s="35">
        <f>'Data Entry'!I1686</f>
        <v>0</v>
      </c>
      <c r="Q1686" s="35">
        <f>'Data Entry'!J1686</f>
        <v>0</v>
      </c>
      <c r="R1686" s="35">
        <f>'Data Entry'!K1686</f>
        <v>0</v>
      </c>
      <c r="S1686" s="35">
        <f>'Data Entry'!L1686</f>
        <v>0</v>
      </c>
      <c r="T1686" s="35">
        <f t="shared" si="449"/>
        <v>0</v>
      </c>
      <c r="U1686" s="35">
        <f t="shared" si="450"/>
        <v>0</v>
      </c>
      <c r="V1686" s="35" t="e">
        <f t="shared" si="451"/>
        <v>#DIV/0!</v>
      </c>
      <c r="W1686" s="35" t="e">
        <f t="shared" si="452"/>
        <v>#DIV/0!</v>
      </c>
      <c r="X1686" s="35">
        <f t="shared" si="453"/>
        <v>0</v>
      </c>
      <c r="Y1686" s="35">
        <f t="shared" si="454"/>
        <v>0</v>
      </c>
      <c r="Z1686" s="35">
        <f t="shared" si="455"/>
        <v>0</v>
      </c>
      <c r="AA1686" s="35">
        <f t="shared" si="456"/>
        <v>0</v>
      </c>
      <c r="AB1686" s="21">
        <f>'Data Entry'!S1686</f>
        <v>0</v>
      </c>
      <c r="AC1686" s="21">
        <f>'Data Entry'!T1686</f>
        <v>0</v>
      </c>
      <c r="AD1686" s="21">
        <f>'Data Entry'!U1686</f>
        <v>0</v>
      </c>
      <c r="AE1686" s="21">
        <f t="shared" si="457"/>
        <v>0</v>
      </c>
      <c r="AF1686" s="13">
        <f>'Data Entry'!V1686</f>
        <v>0</v>
      </c>
      <c r="AG1686" s="13">
        <f t="shared" si="458"/>
        <v>0</v>
      </c>
      <c r="AH1686" s="13">
        <f>'Data Entry'!W1686</f>
        <v>0</v>
      </c>
      <c r="AI1686" s="13">
        <f>'Data Entry'!X1686</f>
        <v>0</v>
      </c>
      <c r="AJ1686" s="13">
        <f>'Data Entry'!Y1686</f>
        <v>0</v>
      </c>
      <c r="AK1686" s="13">
        <f>'Data Entry'!Z1686</f>
        <v>0</v>
      </c>
    </row>
    <row r="1687" spans="1:37">
      <c r="A1687" s="34">
        <f>'Data Entry'!A1687</f>
        <v>0</v>
      </c>
      <c r="B1687" s="34">
        <f>'Data Entry'!B1687</f>
        <v>0</v>
      </c>
      <c r="C1687" s="20">
        <f>IF('Data Entry'!C1687="red",1,IF('Data Entry'!C1687="blue",2,0))</f>
        <v>0</v>
      </c>
      <c r="D1687" s="22">
        <f>'Data Entry'!D1687</f>
        <v>0</v>
      </c>
      <c r="E1687" s="22">
        <f>'Data Entry'!E1687</f>
        <v>0</v>
      </c>
      <c r="F1687" s="22">
        <f>'Data Entry'!F1687</f>
        <v>0</v>
      </c>
      <c r="G1687" s="22">
        <f>'Data Entry'!G1687</f>
        <v>0</v>
      </c>
      <c r="H1687" s="22">
        <f>'Data Entry'!H1687</f>
        <v>0</v>
      </c>
      <c r="I1687" s="22">
        <f t="shared" si="442"/>
        <v>0</v>
      </c>
      <c r="J1687" s="22">
        <f t="shared" si="443"/>
        <v>0</v>
      </c>
      <c r="K1687" s="22">
        <f t="shared" si="444"/>
        <v>0</v>
      </c>
      <c r="L1687" s="22">
        <f t="shared" si="445"/>
        <v>0</v>
      </c>
      <c r="M1687" s="22">
        <f t="shared" si="446"/>
        <v>0</v>
      </c>
      <c r="N1687" s="22">
        <f t="shared" si="447"/>
        <v>0</v>
      </c>
      <c r="O1687" s="22">
        <f t="shared" si="448"/>
        <v>0</v>
      </c>
      <c r="P1687" s="35">
        <f>'Data Entry'!I1687</f>
        <v>0</v>
      </c>
      <c r="Q1687" s="35">
        <f>'Data Entry'!J1687</f>
        <v>0</v>
      </c>
      <c r="R1687" s="35">
        <f>'Data Entry'!K1687</f>
        <v>0</v>
      </c>
      <c r="S1687" s="35">
        <f>'Data Entry'!L1687</f>
        <v>0</v>
      </c>
      <c r="T1687" s="35">
        <f t="shared" si="449"/>
        <v>0</v>
      </c>
      <c r="U1687" s="35">
        <f t="shared" si="450"/>
        <v>0</v>
      </c>
      <c r="V1687" s="35" t="e">
        <f t="shared" si="451"/>
        <v>#DIV/0!</v>
      </c>
      <c r="W1687" s="35" t="e">
        <f t="shared" si="452"/>
        <v>#DIV/0!</v>
      </c>
      <c r="X1687" s="35">
        <f t="shared" si="453"/>
        <v>0</v>
      </c>
      <c r="Y1687" s="35">
        <f t="shared" si="454"/>
        <v>0</v>
      </c>
      <c r="Z1687" s="35">
        <f t="shared" si="455"/>
        <v>0</v>
      </c>
      <c r="AA1687" s="35">
        <f t="shared" si="456"/>
        <v>0</v>
      </c>
      <c r="AB1687" s="21">
        <f>'Data Entry'!S1687</f>
        <v>0</v>
      </c>
      <c r="AC1687" s="21">
        <f>'Data Entry'!T1687</f>
        <v>0</v>
      </c>
      <c r="AD1687" s="21">
        <f>'Data Entry'!U1687</f>
        <v>0</v>
      </c>
      <c r="AE1687" s="21">
        <f t="shared" si="457"/>
        <v>0</v>
      </c>
      <c r="AF1687" s="13">
        <f>'Data Entry'!V1687</f>
        <v>0</v>
      </c>
      <c r="AG1687" s="13">
        <f t="shared" si="458"/>
        <v>0</v>
      </c>
      <c r="AH1687" s="13">
        <f>'Data Entry'!W1687</f>
        <v>0</v>
      </c>
      <c r="AI1687" s="13">
        <f>'Data Entry'!X1687</f>
        <v>0</v>
      </c>
      <c r="AJ1687" s="13">
        <f>'Data Entry'!Y1687</f>
        <v>0</v>
      </c>
      <c r="AK1687" s="13">
        <f>'Data Entry'!Z1687</f>
        <v>0</v>
      </c>
    </row>
    <row r="1688" spans="1:37">
      <c r="A1688" s="34">
        <f>'Data Entry'!A1688</f>
        <v>0</v>
      </c>
      <c r="B1688" s="34">
        <f>'Data Entry'!B1688</f>
        <v>0</v>
      </c>
      <c r="C1688" s="20">
        <f>IF('Data Entry'!C1688="red",1,IF('Data Entry'!C1688="blue",2,0))</f>
        <v>0</v>
      </c>
      <c r="D1688" s="22">
        <f>'Data Entry'!D1688</f>
        <v>0</v>
      </c>
      <c r="E1688" s="22">
        <f>'Data Entry'!E1688</f>
        <v>0</v>
      </c>
      <c r="F1688" s="22">
        <f>'Data Entry'!F1688</f>
        <v>0</v>
      </c>
      <c r="G1688" s="22">
        <f>'Data Entry'!G1688</f>
        <v>0</v>
      </c>
      <c r="H1688" s="22">
        <f>'Data Entry'!H1688</f>
        <v>0</v>
      </c>
      <c r="I1688" s="22">
        <f t="shared" si="442"/>
        <v>0</v>
      </c>
      <c r="J1688" s="22">
        <f t="shared" si="443"/>
        <v>0</v>
      </c>
      <c r="K1688" s="22">
        <f t="shared" si="444"/>
        <v>0</v>
      </c>
      <c r="L1688" s="22">
        <f t="shared" si="445"/>
        <v>0</v>
      </c>
      <c r="M1688" s="22">
        <f t="shared" si="446"/>
        <v>0</v>
      </c>
      <c r="N1688" s="22">
        <f t="shared" si="447"/>
        <v>0</v>
      </c>
      <c r="O1688" s="22">
        <f t="shared" si="448"/>
        <v>0</v>
      </c>
      <c r="P1688" s="35">
        <f>'Data Entry'!I1688</f>
        <v>0</v>
      </c>
      <c r="Q1688" s="35">
        <f>'Data Entry'!J1688</f>
        <v>0</v>
      </c>
      <c r="R1688" s="35">
        <f>'Data Entry'!K1688</f>
        <v>0</v>
      </c>
      <c r="S1688" s="35">
        <f>'Data Entry'!L1688</f>
        <v>0</v>
      </c>
      <c r="T1688" s="35">
        <f t="shared" si="449"/>
        <v>0</v>
      </c>
      <c r="U1688" s="35">
        <f t="shared" si="450"/>
        <v>0</v>
      </c>
      <c r="V1688" s="35" t="e">
        <f t="shared" si="451"/>
        <v>#DIV/0!</v>
      </c>
      <c r="W1688" s="35" t="e">
        <f t="shared" si="452"/>
        <v>#DIV/0!</v>
      </c>
      <c r="X1688" s="35">
        <f t="shared" si="453"/>
        <v>0</v>
      </c>
      <c r="Y1688" s="35">
        <f t="shared" si="454"/>
        <v>0</v>
      </c>
      <c r="Z1688" s="35">
        <f t="shared" si="455"/>
        <v>0</v>
      </c>
      <c r="AA1688" s="35">
        <f t="shared" si="456"/>
        <v>0</v>
      </c>
      <c r="AB1688" s="21">
        <f>'Data Entry'!S1688</f>
        <v>0</v>
      </c>
      <c r="AC1688" s="21">
        <f>'Data Entry'!T1688</f>
        <v>0</v>
      </c>
      <c r="AD1688" s="21">
        <f>'Data Entry'!U1688</f>
        <v>0</v>
      </c>
      <c r="AE1688" s="21">
        <f t="shared" si="457"/>
        <v>0</v>
      </c>
      <c r="AF1688" s="13">
        <f>'Data Entry'!V1688</f>
        <v>0</v>
      </c>
      <c r="AG1688" s="13">
        <f t="shared" si="458"/>
        <v>0</v>
      </c>
      <c r="AH1688" s="13">
        <f>'Data Entry'!W1688</f>
        <v>0</v>
      </c>
      <c r="AI1688" s="13">
        <f>'Data Entry'!X1688</f>
        <v>0</v>
      </c>
      <c r="AJ1688" s="13">
        <f>'Data Entry'!Y1688</f>
        <v>0</v>
      </c>
      <c r="AK1688" s="13">
        <f>'Data Entry'!Z1688</f>
        <v>0</v>
      </c>
    </row>
    <row r="1689" spans="1:37">
      <c r="A1689" s="34">
        <f>'Data Entry'!A1689</f>
        <v>0</v>
      </c>
      <c r="B1689" s="34">
        <f>'Data Entry'!B1689</f>
        <v>0</v>
      </c>
      <c r="C1689" s="20">
        <f>IF('Data Entry'!C1689="red",1,IF('Data Entry'!C1689="blue",2,0))</f>
        <v>0</v>
      </c>
      <c r="D1689" s="22">
        <f>'Data Entry'!D1689</f>
        <v>0</v>
      </c>
      <c r="E1689" s="22">
        <f>'Data Entry'!E1689</f>
        <v>0</v>
      </c>
      <c r="F1689" s="22">
        <f>'Data Entry'!F1689</f>
        <v>0</v>
      </c>
      <c r="G1689" s="22">
        <f>'Data Entry'!G1689</f>
        <v>0</v>
      </c>
      <c r="H1689" s="22">
        <f>'Data Entry'!H1689</f>
        <v>0</v>
      </c>
      <c r="I1689" s="22">
        <f t="shared" si="442"/>
        <v>0</v>
      </c>
      <c r="J1689" s="22">
        <f t="shared" si="443"/>
        <v>0</v>
      </c>
      <c r="K1689" s="22">
        <f t="shared" si="444"/>
        <v>0</v>
      </c>
      <c r="L1689" s="22">
        <f t="shared" si="445"/>
        <v>0</v>
      </c>
      <c r="M1689" s="22">
        <f t="shared" si="446"/>
        <v>0</v>
      </c>
      <c r="N1689" s="22">
        <f t="shared" si="447"/>
        <v>0</v>
      </c>
      <c r="O1689" s="22">
        <f t="shared" si="448"/>
        <v>0</v>
      </c>
      <c r="P1689" s="35">
        <f>'Data Entry'!I1689</f>
        <v>0</v>
      </c>
      <c r="Q1689" s="35">
        <f>'Data Entry'!J1689</f>
        <v>0</v>
      </c>
      <c r="R1689" s="35">
        <f>'Data Entry'!K1689</f>
        <v>0</v>
      </c>
      <c r="S1689" s="35">
        <f>'Data Entry'!L1689</f>
        <v>0</v>
      </c>
      <c r="T1689" s="35">
        <f t="shared" si="449"/>
        <v>0</v>
      </c>
      <c r="U1689" s="35">
        <f t="shared" si="450"/>
        <v>0</v>
      </c>
      <c r="V1689" s="35" t="e">
        <f t="shared" si="451"/>
        <v>#DIV/0!</v>
      </c>
      <c r="W1689" s="35" t="e">
        <f t="shared" si="452"/>
        <v>#DIV/0!</v>
      </c>
      <c r="X1689" s="35">
        <f t="shared" si="453"/>
        <v>0</v>
      </c>
      <c r="Y1689" s="35">
        <f t="shared" si="454"/>
        <v>0</v>
      </c>
      <c r="Z1689" s="35">
        <f t="shared" si="455"/>
        <v>0</v>
      </c>
      <c r="AA1689" s="35">
        <f t="shared" si="456"/>
        <v>0</v>
      </c>
      <c r="AB1689" s="21">
        <f>'Data Entry'!S1689</f>
        <v>0</v>
      </c>
      <c r="AC1689" s="21">
        <f>'Data Entry'!T1689</f>
        <v>0</v>
      </c>
      <c r="AD1689" s="21">
        <f>'Data Entry'!U1689</f>
        <v>0</v>
      </c>
      <c r="AE1689" s="21">
        <f t="shared" si="457"/>
        <v>0</v>
      </c>
      <c r="AF1689" s="13">
        <f>'Data Entry'!V1689</f>
        <v>0</v>
      </c>
      <c r="AG1689" s="13">
        <f t="shared" si="458"/>
        <v>0</v>
      </c>
      <c r="AH1689" s="13">
        <f>'Data Entry'!W1689</f>
        <v>0</v>
      </c>
      <c r="AI1689" s="13">
        <f>'Data Entry'!X1689</f>
        <v>0</v>
      </c>
      <c r="AJ1689" s="13">
        <f>'Data Entry'!Y1689</f>
        <v>0</v>
      </c>
      <c r="AK1689" s="13">
        <f>'Data Entry'!Z1689</f>
        <v>0</v>
      </c>
    </row>
    <row r="1690" spans="1:37">
      <c r="A1690" s="34">
        <f>'Data Entry'!A1690</f>
        <v>0</v>
      </c>
      <c r="B1690" s="34">
        <f>'Data Entry'!B1690</f>
        <v>0</v>
      </c>
      <c r="C1690" s="20">
        <f>IF('Data Entry'!C1690="red",1,IF('Data Entry'!C1690="blue",2,0))</f>
        <v>0</v>
      </c>
      <c r="D1690" s="22">
        <f>'Data Entry'!D1690</f>
        <v>0</v>
      </c>
      <c r="E1690" s="22">
        <f>'Data Entry'!E1690</f>
        <v>0</v>
      </c>
      <c r="F1690" s="22">
        <f>'Data Entry'!F1690</f>
        <v>0</v>
      </c>
      <c r="G1690" s="22">
        <f>'Data Entry'!G1690</f>
        <v>0</v>
      </c>
      <c r="H1690" s="22">
        <f>'Data Entry'!H1690</f>
        <v>0</v>
      </c>
      <c r="I1690" s="22">
        <f t="shared" si="442"/>
        <v>0</v>
      </c>
      <c r="J1690" s="22">
        <f t="shared" si="443"/>
        <v>0</v>
      </c>
      <c r="K1690" s="22">
        <f t="shared" si="444"/>
        <v>0</v>
      </c>
      <c r="L1690" s="22">
        <f t="shared" si="445"/>
        <v>0</v>
      </c>
      <c r="M1690" s="22">
        <f t="shared" si="446"/>
        <v>0</v>
      </c>
      <c r="N1690" s="22">
        <f t="shared" si="447"/>
        <v>0</v>
      </c>
      <c r="O1690" s="22">
        <f t="shared" si="448"/>
        <v>0</v>
      </c>
      <c r="P1690" s="35">
        <f>'Data Entry'!I1690</f>
        <v>0</v>
      </c>
      <c r="Q1690" s="35">
        <f>'Data Entry'!J1690</f>
        <v>0</v>
      </c>
      <c r="R1690" s="35">
        <f>'Data Entry'!K1690</f>
        <v>0</v>
      </c>
      <c r="S1690" s="35">
        <f>'Data Entry'!L1690</f>
        <v>0</v>
      </c>
      <c r="T1690" s="35">
        <f t="shared" si="449"/>
        <v>0</v>
      </c>
      <c r="U1690" s="35">
        <f t="shared" si="450"/>
        <v>0</v>
      </c>
      <c r="V1690" s="35" t="e">
        <f t="shared" si="451"/>
        <v>#DIV/0!</v>
      </c>
      <c r="W1690" s="35" t="e">
        <f t="shared" si="452"/>
        <v>#DIV/0!</v>
      </c>
      <c r="X1690" s="35">
        <f t="shared" si="453"/>
        <v>0</v>
      </c>
      <c r="Y1690" s="35">
        <f t="shared" si="454"/>
        <v>0</v>
      </c>
      <c r="Z1690" s="35">
        <f t="shared" si="455"/>
        <v>0</v>
      </c>
      <c r="AA1690" s="35">
        <f t="shared" si="456"/>
        <v>0</v>
      </c>
      <c r="AB1690" s="21">
        <f>'Data Entry'!S1690</f>
        <v>0</v>
      </c>
      <c r="AC1690" s="21">
        <f>'Data Entry'!T1690</f>
        <v>0</v>
      </c>
      <c r="AD1690" s="21">
        <f>'Data Entry'!U1690</f>
        <v>0</v>
      </c>
      <c r="AE1690" s="21">
        <f t="shared" si="457"/>
        <v>0</v>
      </c>
      <c r="AF1690" s="13">
        <f>'Data Entry'!V1690</f>
        <v>0</v>
      </c>
      <c r="AG1690" s="13">
        <f t="shared" si="458"/>
        <v>0</v>
      </c>
      <c r="AH1690" s="13">
        <f>'Data Entry'!W1690</f>
        <v>0</v>
      </c>
      <c r="AI1690" s="13">
        <f>'Data Entry'!X1690</f>
        <v>0</v>
      </c>
      <c r="AJ1690" s="13">
        <f>'Data Entry'!Y1690</f>
        <v>0</v>
      </c>
      <c r="AK1690" s="13">
        <f>'Data Entry'!Z1690</f>
        <v>0</v>
      </c>
    </row>
    <row r="1691" spans="1:37">
      <c r="A1691" s="34">
        <f>'Data Entry'!A1691</f>
        <v>0</v>
      </c>
      <c r="B1691" s="34">
        <f>'Data Entry'!B1691</f>
        <v>0</v>
      </c>
      <c r="C1691" s="20">
        <f>IF('Data Entry'!C1691="red",1,IF('Data Entry'!C1691="blue",2,0))</f>
        <v>0</v>
      </c>
      <c r="D1691" s="22">
        <f>'Data Entry'!D1691</f>
        <v>0</v>
      </c>
      <c r="E1691" s="22">
        <f>'Data Entry'!E1691</f>
        <v>0</v>
      </c>
      <c r="F1691" s="22">
        <f>'Data Entry'!F1691</f>
        <v>0</v>
      </c>
      <c r="G1691" s="22">
        <f>'Data Entry'!G1691</f>
        <v>0</v>
      </c>
      <c r="H1691" s="22">
        <f>'Data Entry'!H1691</f>
        <v>0</v>
      </c>
      <c r="I1691" s="22">
        <f t="shared" si="442"/>
        <v>0</v>
      </c>
      <c r="J1691" s="22">
        <f t="shared" si="443"/>
        <v>0</v>
      </c>
      <c r="K1691" s="22">
        <f t="shared" si="444"/>
        <v>0</v>
      </c>
      <c r="L1691" s="22">
        <f t="shared" si="445"/>
        <v>0</v>
      </c>
      <c r="M1691" s="22">
        <f t="shared" si="446"/>
        <v>0</v>
      </c>
      <c r="N1691" s="22">
        <f t="shared" si="447"/>
        <v>0</v>
      </c>
      <c r="O1691" s="22">
        <f t="shared" si="448"/>
        <v>0</v>
      </c>
      <c r="P1691" s="35">
        <f>'Data Entry'!I1691</f>
        <v>0</v>
      </c>
      <c r="Q1691" s="35">
        <f>'Data Entry'!J1691</f>
        <v>0</v>
      </c>
      <c r="R1691" s="35">
        <f>'Data Entry'!K1691</f>
        <v>0</v>
      </c>
      <c r="S1691" s="35">
        <f>'Data Entry'!L1691</f>
        <v>0</v>
      </c>
      <c r="T1691" s="35">
        <f t="shared" si="449"/>
        <v>0</v>
      </c>
      <c r="U1691" s="35">
        <f t="shared" si="450"/>
        <v>0</v>
      </c>
      <c r="V1691" s="35" t="e">
        <f t="shared" si="451"/>
        <v>#DIV/0!</v>
      </c>
      <c r="W1691" s="35" t="e">
        <f t="shared" si="452"/>
        <v>#DIV/0!</v>
      </c>
      <c r="X1691" s="35">
        <f t="shared" si="453"/>
        <v>0</v>
      </c>
      <c r="Y1691" s="35">
        <f t="shared" si="454"/>
        <v>0</v>
      </c>
      <c r="Z1691" s="35">
        <f t="shared" si="455"/>
        <v>0</v>
      </c>
      <c r="AA1691" s="35">
        <f t="shared" si="456"/>
        <v>0</v>
      </c>
      <c r="AB1691" s="21">
        <f>'Data Entry'!S1691</f>
        <v>0</v>
      </c>
      <c r="AC1691" s="21">
        <f>'Data Entry'!T1691</f>
        <v>0</v>
      </c>
      <c r="AD1691" s="21">
        <f>'Data Entry'!U1691</f>
        <v>0</v>
      </c>
      <c r="AE1691" s="21">
        <f t="shared" si="457"/>
        <v>0</v>
      </c>
      <c r="AF1691" s="13">
        <f>'Data Entry'!V1691</f>
        <v>0</v>
      </c>
      <c r="AG1691" s="13">
        <f t="shared" si="458"/>
        <v>0</v>
      </c>
      <c r="AH1691" s="13">
        <f>'Data Entry'!W1691</f>
        <v>0</v>
      </c>
      <c r="AI1691" s="13">
        <f>'Data Entry'!X1691</f>
        <v>0</v>
      </c>
      <c r="AJ1691" s="13">
        <f>'Data Entry'!Y1691</f>
        <v>0</v>
      </c>
      <c r="AK1691" s="13">
        <f>'Data Entry'!Z1691</f>
        <v>0</v>
      </c>
    </row>
    <row r="1692" spans="1:37">
      <c r="A1692" s="34">
        <f>'Data Entry'!A1692</f>
        <v>0</v>
      </c>
      <c r="B1692" s="34">
        <f>'Data Entry'!B1692</f>
        <v>0</v>
      </c>
      <c r="C1692" s="20">
        <f>IF('Data Entry'!C1692="red",1,IF('Data Entry'!C1692="blue",2,0))</f>
        <v>0</v>
      </c>
      <c r="D1692" s="22">
        <f>'Data Entry'!D1692</f>
        <v>0</v>
      </c>
      <c r="E1692" s="22">
        <f>'Data Entry'!E1692</f>
        <v>0</v>
      </c>
      <c r="F1692" s="22">
        <f>'Data Entry'!F1692</f>
        <v>0</v>
      </c>
      <c r="G1692" s="22">
        <f>'Data Entry'!G1692</f>
        <v>0</v>
      </c>
      <c r="H1692" s="22">
        <f>'Data Entry'!H1692</f>
        <v>0</v>
      </c>
      <c r="I1692" s="22">
        <f t="shared" si="442"/>
        <v>0</v>
      </c>
      <c r="J1692" s="22">
        <f t="shared" si="443"/>
        <v>0</v>
      </c>
      <c r="K1692" s="22">
        <f t="shared" si="444"/>
        <v>0</v>
      </c>
      <c r="L1692" s="22">
        <f t="shared" si="445"/>
        <v>0</v>
      </c>
      <c r="M1692" s="22">
        <f t="shared" si="446"/>
        <v>0</v>
      </c>
      <c r="N1692" s="22">
        <f t="shared" si="447"/>
        <v>0</v>
      </c>
      <c r="O1692" s="22">
        <f t="shared" si="448"/>
        <v>0</v>
      </c>
      <c r="P1692" s="35">
        <f>'Data Entry'!I1692</f>
        <v>0</v>
      </c>
      <c r="Q1692" s="35">
        <f>'Data Entry'!J1692</f>
        <v>0</v>
      </c>
      <c r="R1692" s="35">
        <f>'Data Entry'!K1692</f>
        <v>0</v>
      </c>
      <c r="S1692" s="35">
        <f>'Data Entry'!L1692</f>
        <v>0</v>
      </c>
      <c r="T1692" s="35">
        <f t="shared" si="449"/>
        <v>0</v>
      </c>
      <c r="U1692" s="35">
        <f t="shared" si="450"/>
        <v>0</v>
      </c>
      <c r="V1692" s="35" t="e">
        <f t="shared" si="451"/>
        <v>#DIV/0!</v>
      </c>
      <c r="W1692" s="35" t="e">
        <f t="shared" si="452"/>
        <v>#DIV/0!</v>
      </c>
      <c r="X1692" s="35">
        <f t="shared" si="453"/>
        <v>0</v>
      </c>
      <c r="Y1692" s="35">
        <f t="shared" si="454"/>
        <v>0</v>
      </c>
      <c r="Z1692" s="35">
        <f t="shared" si="455"/>
        <v>0</v>
      </c>
      <c r="AA1692" s="35">
        <f t="shared" si="456"/>
        <v>0</v>
      </c>
      <c r="AB1692" s="21">
        <f>'Data Entry'!S1692</f>
        <v>0</v>
      </c>
      <c r="AC1692" s="21">
        <f>'Data Entry'!T1692</f>
        <v>0</v>
      </c>
      <c r="AD1692" s="21">
        <f>'Data Entry'!U1692</f>
        <v>0</v>
      </c>
      <c r="AE1692" s="21">
        <f t="shared" si="457"/>
        <v>0</v>
      </c>
      <c r="AF1692" s="13">
        <f>'Data Entry'!V1692</f>
        <v>0</v>
      </c>
      <c r="AG1692" s="13">
        <f t="shared" si="458"/>
        <v>0</v>
      </c>
      <c r="AH1692" s="13">
        <f>'Data Entry'!W1692</f>
        <v>0</v>
      </c>
      <c r="AI1692" s="13">
        <f>'Data Entry'!X1692</f>
        <v>0</v>
      </c>
      <c r="AJ1692" s="13">
        <f>'Data Entry'!Y1692</f>
        <v>0</v>
      </c>
      <c r="AK1692" s="13">
        <f>'Data Entry'!Z1692</f>
        <v>0</v>
      </c>
    </row>
    <row r="1693" spans="1:37">
      <c r="A1693" s="34">
        <f>'Data Entry'!A1693</f>
        <v>0</v>
      </c>
      <c r="B1693" s="34">
        <f>'Data Entry'!B1693</f>
        <v>0</v>
      </c>
      <c r="C1693" s="20">
        <f>IF('Data Entry'!C1693="red",1,IF('Data Entry'!C1693="blue",2,0))</f>
        <v>0</v>
      </c>
      <c r="D1693" s="22">
        <f>'Data Entry'!D1693</f>
        <v>0</v>
      </c>
      <c r="E1693" s="22">
        <f>'Data Entry'!E1693</f>
        <v>0</v>
      </c>
      <c r="F1693" s="22">
        <f>'Data Entry'!F1693</f>
        <v>0</v>
      </c>
      <c r="G1693" s="22">
        <f>'Data Entry'!G1693</f>
        <v>0</v>
      </c>
      <c r="H1693" s="22">
        <f>'Data Entry'!H1693</f>
        <v>0</v>
      </c>
      <c r="I1693" s="22">
        <f t="shared" si="442"/>
        <v>0</v>
      </c>
      <c r="J1693" s="22">
        <f t="shared" si="443"/>
        <v>0</v>
      </c>
      <c r="K1693" s="22">
        <f t="shared" si="444"/>
        <v>0</v>
      </c>
      <c r="L1693" s="22">
        <f t="shared" si="445"/>
        <v>0</v>
      </c>
      <c r="M1693" s="22">
        <f t="shared" si="446"/>
        <v>0</v>
      </c>
      <c r="N1693" s="22">
        <f t="shared" si="447"/>
        <v>0</v>
      </c>
      <c r="O1693" s="22">
        <f t="shared" si="448"/>
        <v>0</v>
      </c>
      <c r="P1693" s="35">
        <f>'Data Entry'!I1693</f>
        <v>0</v>
      </c>
      <c r="Q1693" s="35">
        <f>'Data Entry'!J1693</f>
        <v>0</v>
      </c>
      <c r="R1693" s="35">
        <f>'Data Entry'!K1693</f>
        <v>0</v>
      </c>
      <c r="S1693" s="35">
        <f>'Data Entry'!L1693</f>
        <v>0</v>
      </c>
      <c r="T1693" s="35">
        <f t="shared" si="449"/>
        <v>0</v>
      </c>
      <c r="U1693" s="35">
        <f t="shared" si="450"/>
        <v>0</v>
      </c>
      <c r="V1693" s="35" t="e">
        <f t="shared" si="451"/>
        <v>#DIV/0!</v>
      </c>
      <c r="W1693" s="35" t="e">
        <f t="shared" si="452"/>
        <v>#DIV/0!</v>
      </c>
      <c r="X1693" s="35">
        <f t="shared" si="453"/>
        <v>0</v>
      </c>
      <c r="Y1693" s="35">
        <f t="shared" si="454"/>
        <v>0</v>
      </c>
      <c r="Z1693" s="35">
        <f t="shared" si="455"/>
        <v>0</v>
      </c>
      <c r="AA1693" s="35">
        <f t="shared" si="456"/>
        <v>0</v>
      </c>
      <c r="AB1693" s="21">
        <f>'Data Entry'!S1693</f>
        <v>0</v>
      </c>
      <c r="AC1693" s="21">
        <f>'Data Entry'!T1693</f>
        <v>0</v>
      </c>
      <c r="AD1693" s="21">
        <f>'Data Entry'!U1693</f>
        <v>0</v>
      </c>
      <c r="AE1693" s="21">
        <f t="shared" si="457"/>
        <v>0</v>
      </c>
      <c r="AF1693" s="13">
        <f>'Data Entry'!V1693</f>
        <v>0</v>
      </c>
      <c r="AG1693" s="13">
        <f t="shared" si="458"/>
        <v>0</v>
      </c>
      <c r="AH1693" s="13">
        <f>'Data Entry'!W1693</f>
        <v>0</v>
      </c>
      <c r="AI1693" s="13">
        <f>'Data Entry'!X1693</f>
        <v>0</v>
      </c>
      <c r="AJ1693" s="13">
        <f>'Data Entry'!Y1693</f>
        <v>0</v>
      </c>
      <c r="AK1693" s="13">
        <f>'Data Entry'!Z1693</f>
        <v>0</v>
      </c>
    </row>
    <row r="1694" spans="1:37">
      <c r="A1694" s="34">
        <f>'Data Entry'!A1694</f>
        <v>0</v>
      </c>
      <c r="B1694" s="34">
        <f>'Data Entry'!B1694</f>
        <v>0</v>
      </c>
      <c r="C1694" s="20">
        <f>IF('Data Entry'!C1694="red",1,IF('Data Entry'!C1694="blue",2,0))</f>
        <v>0</v>
      </c>
      <c r="D1694" s="22">
        <f>'Data Entry'!D1694</f>
        <v>0</v>
      </c>
      <c r="E1694" s="22">
        <f>'Data Entry'!E1694</f>
        <v>0</v>
      </c>
      <c r="F1694" s="22">
        <f>'Data Entry'!F1694</f>
        <v>0</v>
      </c>
      <c r="G1694" s="22">
        <f>'Data Entry'!G1694</f>
        <v>0</v>
      </c>
      <c r="H1694" s="22">
        <f>'Data Entry'!H1694</f>
        <v>0</v>
      </c>
      <c r="I1694" s="22">
        <f t="shared" si="442"/>
        <v>0</v>
      </c>
      <c r="J1694" s="22">
        <f t="shared" si="443"/>
        <v>0</v>
      </c>
      <c r="K1694" s="22">
        <f t="shared" si="444"/>
        <v>0</v>
      </c>
      <c r="L1694" s="22">
        <f t="shared" si="445"/>
        <v>0</v>
      </c>
      <c r="M1694" s="22">
        <f t="shared" si="446"/>
        <v>0</v>
      </c>
      <c r="N1694" s="22">
        <f t="shared" si="447"/>
        <v>0</v>
      </c>
      <c r="O1694" s="22">
        <f t="shared" si="448"/>
        <v>0</v>
      </c>
      <c r="P1694" s="35">
        <f>'Data Entry'!I1694</f>
        <v>0</v>
      </c>
      <c r="Q1694" s="35">
        <f>'Data Entry'!J1694</f>
        <v>0</v>
      </c>
      <c r="R1694" s="35">
        <f>'Data Entry'!K1694</f>
        <v>0</v>
      </c>
      <c r="S1694" s="35">
        <f>'Data Entry'!L1694</f>
        <v>0</v>
      </c>
      <c r="T1694" s="35">
        <f t="shared" si="449"/>
        <v>0</v>
      </c>
      <c r="U1694" s="35">
        <f t="shared" si="450"/>
        <v>0</v>
      </c>
      <c r="V1694" s="35" t="e">
        <f t="shared" si="451"/>
        <v>#DIV/0!</v>
      </c>
      <c r="W1694" s="35" t="e">
        <f t="shared" si="452"/>
        <v>#DIV/0!</v>
      </c>
      <c r="X1694" s="35">
        <f t="shared" si="453"/>
        <v>0</v>
      </c>
      <c r="Y1694" s="35">
        <f t="shared" si="454"/>
        <v>0</v>
      </c>
      <c r="Z1694" s="35">
        <f t="shared" si="455"/>
        <v>0</v>
      </c>
      <c r="AA1694" s="35">
        <f t="shared" si="456"/>
        <v>0</v>
      </c>
      <c r="AB1694" s="21">
        <f>'Data Entry'!S1694</f>
        <v>0</v>
      </c>
      <c r="AC1694" s="21">
        <f>'Data Entry'!T1694</f>
        <v>0</v>
      </c>
      <c r="AD1694" s="21">
        <f>'Data Entry'!U1694</f>
        <v>0</v>
      </c>
      <c r="AE1694" s="21">
        <f t="shared" si="457"/>
        <v>0</v>
      </c>
      <c r="AF1694" s="13">
        <f>'Data Entry'!V1694</f>
        <v>0</v>
      </c>
      <c r="AG1694" s="13">
        <f t="shared" si="458"/>
        <v>0</v>
      </c>
      <c r="AH1694" s="13">
        <f>'Data Entry'!W1694</f>
        <v>0</v>
      </c>
      <c r="AI1694" s="13">
        <f>'Data Entry'!X1694</f>
        <v>0</v>
      </c>
      <c r="AJ1694" s="13">
        <f>'Data Entry'!Y1694</f>
        <v>0</v>
      </c>
      <c r="AK1694" s="13">
        <f>'Data Entry'!Z1694</f>
        <v>0</v>
      </c>
    </row>
    <row r="1695" spans="1:37">
      <c r="A1695" s="34">
        <f>'Data Entry'!A1695</f>
        <v>0</v>
      </c>
      <c r="B1695" s="34">
        <f>'Data Entry'!B1695</f>
        <v>0</v>
      </c>
      <c r="C1695" s="20">
        <f>IF('Data Entry'!C1695="red",1,IF('Data Entry'!C1695="blue",2,0))</f>
        <v>0</v>
      </c>
      <c r="D1695" s="22">
        <f>'Data Entry'!D1695</f>
        <v>0</v>
      </c>
      <c r="E1695" s="22">
        <f>'Data Entry'!E1695</f>
        <v>0</v>
      </c>
      <c r="F1695" s="22">
        <f>'Data Entry'!F1695</f>
        <v>0</v>
      </c>
      <c r="G1695" s="22">
        <f>'Data Entry'!G1695</f>
        <v>0</v>
      </c>
      <c r="H1695" s="22">
        <f>'Data Entry'!H1695</f>
        <v>0</v>
      </c>
      <c r="I1695" s="22">
        <f t="shared" si="442"/>
        <v>0</v>
      </c>
      <c r="J1695" s="22">
        <f t="shared" si="443"/>
        <v>0</v>
      </c>
      <c r="K1695" s="22">
        <f t="shared" si="444"/>
        <v>0</v>
      </c>
      <c r="L1695" s="22">
        <f t="shared" si="445"/>
        <v>0</v>
      </c>
      <c r="M1695" s="22">
        <f t="shared" si="446"/>
        <v>0</v>
      </c>
      <c r="N1695" s="22">
        <f t="shared" si="447"/>
        <v>0</v>
      </c>
      <c r="O1695" s="22">
        <f t="shared" si="448"/>
        <v>0</v>
      </c>
      <c r="P1695" s="35">
        <f>'Data Entry'!I1695</f>
        <v>0</v>
      </c>
      <c r="Q1695" s="35">
        <f>'Data Entry'!J1695</f>
        <v>0</v>
      </c>
      <c r="R1695" s="35">
        <f>'Data Entry'!K1695</f>
        <v>0</v>
      </c>
      <c r="S1695" s="35">
        <f>'Data Entry'!L1695</f>
        <v>0</v>
      </c>
      <c r="T1695" s="35">
        <f t="shared" si="449"/>
        <v>0</v>
      </c>
      <c r="U1695" s="35">
        <f t="shared" si="450"/>
        <v>0</v>
      </c>
      <c r="V1695" s="35" t="e">
        <f t="shared" si="451"/>
        <v>#DIV/0!</v>
      </c>
      <c r="W1695" s="35" t="e">
        <f t="shared" si="452"/>
        <v>#DIV/0!</v>
      </c>
      <c r="X1695" s="35">
        <f t="shared" si="453"/>
        <v>0</v>
      </c>
      <c r="Y1695" s="35">
        <f t="shared" si="454"/>
        <v>0</v>
      </c>
      <c r="Z1695" s="35">
        <f t="shared" si="455"/>
        <v>0</v>
      </c>
      <c r="AA1695" s="35">
        <f t="shared" si="456"/>
        <v>0</v>
      </c>
      <c r="AB1695" s="21">
        <f>'Data Entry'!S1695</f>
        <v>0</v>
      </c>
      <c r="AC1695" s="21">
        <f>'Data Entry'!T1695</f>
        <v>0</v>
      </c>
      <c r="AD1695" s="21">
        <f>'Data Entry'!U1695</f>
        <v>0</v>
      </c>
      <c r="AE1695" s="21">
        <f t="shared" si="457"/>
        <v>0</v>
      </c>
      <c r="AF1695" s="13">
        <f>'Data Entry'!V1695</f>
        <v>0</v>
      </c>
      <c r="AG1695" s="13">
        <f t="shared" si="458"/>
        <v>0</v>
      </c>
      <c r="AH1695" s="13">
        <f>'Data Entry'!W1695</f>
        <v>0</v>
      </c>
      <c r="AI1695" s="13">
        <f>'Data Entry'!X1695</f>
        <v>0</v>
      </c>
      <c r="AJ1695" s="13">
        <f>'Data Entry'!Y1695</f>
        <v>0</v>
      </c>
      <c r="AK1695" s="13">
        <f>'Data Entry'!Z1695</f>
        <v>0</v>
      </c>
    </row>
    <row r="1696" spans="1:37">
      <c r="A1696" s="34">
        <f>'Data Entry'!A1696</f>
        <v>0</v>
      </c>
      <c r="B1696" s="34">
        <f>'Data Entry'!B1696</f>
        <v>0</v>
      </c>
      <c r="C1696" s="20">
        <f>IF('Data Entry'!C1696="red",1,IF('Data Entry'!C1696="blue",2,0))</f>
        <v>0</v>
      </c>
      <c r="D1696" s="22">
        <f>'Data Entry'!D1696</f>
        <v>0</v>
      </c>
      <c r="E1696" s="22">
        <f>'Data Entry'!E1696</f>
        <v>0</v>
      </c>
      <c r="F1696" s="22">
        <f>'Data Entry'!F1696</f>
        <v>0</v>
      </c>
      <c r="G1696" s="22">
        <f>'Data Entry'!G1696</f>
        <v>0</v>
      </c>
      <c r="H1696" s="22">
        <f>'Data Entry'!H1696</f>
        <v>0</v>
      </c>
      <c r="I1696" s="22">
        <f t="shared" si="442"/>
        <v>0</v>
      </c>
      <c r="J1696" s="22">
        <f t="shared" si="443"/>
        <v>0</v>
      </c>
      <c r="K1696" s="22">
        <f t="shared" si="444"/>
        <v>0</v>
      </c>
      <c r="L1696" s="22">
        <f t="shared" si="445"/>
        <v>0</v>
      </c>
      <c r="M1696" s="22">
        <f t="shared" si="446"/>
        <v>0</v>
      </c>
      <c r="N1696" s="22">
        <f t="shared" si="447"/>
        <v>0</v>
      </c>
      <c r="O1696" s="22">
        <f t="shared" si="448"/>
        <v>0</v>
      </c>
      <c r="P1696" s="35">
        <f>'Data Entry'!I1696</f>
        <v>0</v>
      </c>
      <c r="Q1696" s="35">
        <f>'Data Entry'!J1696</f>
        <v>0</v>
      </c>
      <c r="R1696" s="35">
        <f>'Data Entry'!K1696</f>
        <v>0</v>
      </c>
      <c r="S1696" s="35">
        <f>'Data Entry'!L1696</f>
        <v>0</v>
      </c>
      <c r="T1696" s="35">
        <f t="shared" si="449"/>
        <v>0</v>
      </c>
      <c r="U1696" s="35">
        <f t="shared" si="450"/>
        <v>0</v>
      </c>
      <c r="V1696" s="35" t="e">
        <f t="shared" si="451"/>
        <v>#DIV/0!</v>
      </c>
      <c r="W1696" s="35" t="e">
        <f t="shared" si="452"/>
        <v>#DIV/0!</v>
      </c>
      <c r="X1696" s="35">
        <f t="shared" si="453"/>
        <v>0</v>
      </c>
      <c r="Y1696" s="35">
        <f t="shared" si="454"/>
        <v>0</v>
      </c>
      <c r="Z1696" s="35">
        <f t="shared" si="455"/>
        <v>0</v>
      </c>
      <c r="AA1696" s="35">
        <f t="shared" si="456"/>
        <v>0</v>
      </c>
      <c r="AB1696" s="21">
        <f>'Data Entry'!S1696</f>
        <v>0</v>
      </c>
      <c r="AC1696" s="21">
        <f>'Data Entry'!T1696</f>
        <v>0</v>
      </c>
      <c r="AD1696" s="21">
        <f>'Data Entry'!U1696</f>
        <v>0</v>
      </c>
      <c r="AE1696" s="21">
        <f t="shared" si="457"/>
        <v>0</v>
      </c>
      <c r="AF1696" s="13">
        <f>'Data Entry'!V1696</f>
        <v>0</v>
      </c>
      <c r="AG1696" s="13">
        <f t="shared" si="458"/>
        <v>0</v>
      </c>
      <c r="AH1696" s="13">
        <f>'Data Entry'!W1696</f>
        <v>0</v>
      </c>
      <c r="AI1696" s="13">
        <f>'Data Entry'!X1696</f>
        <v>0</v>
      </c>
      <c r="AJ1696" s="13">
        <f>'Data Entry'!Y1696</f>
        <v>0</v>
      </c>
      <c r="AK1696" s="13">
        <f>'Data Entry'!Z1696</f>
        <v>0</v>
      </c>
    </row>
    <row r="1697" spans="1:37">
      <c r="A1697" s="34">
        <f>'Data Entry'!A1697</f>
        <v>0</v>
      </c>
      <c r="B1697" s="34">
        <f>'Data Entry'!B1697</f>
        <v>0</v>
      </c>
      <c r="C1697" s="20">
        <f>IF('Data Entry'!C1697="red",1,IF('Data Entry'!C1697="blue",2,0))</f>
        <v>0</v>
      </c>
      <c r="D1697" s="22">
        <f>'Data Entry'!D1697</f>
        <v>0</v>
      </c>
      <c r="E1697" s="22">
        <f>'Data Entry'!E1697</f>
        <v>0</v>
      </c>
      <c r="F1697" s="22">
        <f>'Data Entry'!F1697</f>
        <v>0</v>
      </c>
      <c r="G1697" s="22">
        <f>'Data Entry'!G1697</f>
        <v>0</v>
      </c>
      <c r="H1697" s="22">
        <f>'Data Entry'!H1697</f>
        <v>0</v>
      </c>
      <c r="I1697" s="22">
        <f t="shared" si="442"/>
        <v>0</v>
      </c>
      <c r="J1697" s="22">
        <f t="shared" si="443"/>
        <v>0</v>
      </c>
      <c r="K1697" s="22">
        <f t="shared" si="444"/>
        <v>0</v>
      </c>
      <c r="L1697" s="22">
        <f t="shared" si="445"/>
        <v>0</v>
      </c>
      <c r="M1697" s="22">
        <f t="shared" si="446"/>
        <v>0</v>
      </c>
      <c r="N1697" s="22">
        <f t="shared" si="447"/>
        <v>0</v>
      </c>
      <c r="O1697" s="22">
        <f t="shared" si="448"/>
        <v>0</v>
      </c>
      <c r="P1697" s="35">
        <f>'Data Entry'!I1697</f>
        <v>0</v>
      </c>
      <c r="Q1697" s="35">
        <f>'Data Entry'!J1697</f>
        <v>0</v>
      </c>
      <c r="R1697" s="35">
        <f>'Data Entry'!K1697</f>
        <v>0</v>
      </c>
      <c r="S1697" s="35">
        <f>'Data Entry'!L1697</f>
        <v>0</v>
      </c>
      <c r="T1697" s="35">
        <f t="shared" si="449"/>
        <v>0</v>
      </c>
      <c r="U1697" s="35">
        <f t="shared" si="450"/>
        <v>0</v>
      </c>
      <c r="V1697" s="35" t="e">
        <f t="shared" si="451"/>
        <v>#DIV/0!</v>
      </c>
      <c r="W1697" s="35" t="e">
        <f t="shared" si="452"/>
        <v>#DIV/0!</v>
      </c>
      <c r="X1697" s="35">
        <f t="shared" si="453"/>
        <v>0</v>
      </c>
      <c r="Y1697" s="35">
        <f t="shared" si="454"/>
        <v>0</v>
      </c>
      <c r="Z1697" s="35">
        <f t="shared" si="455"/>
        <v>0</v>
      </c>
      <c r="AA1697" s="35">
        <f t="shared" si="456"/>
        <v>0</v>
      </c>
      <c r="AB1697" s="21">
        <f>'Data Entry'!S1697</f>
        <v>0</v>
      </c>
      <c r="AC1697" s="21">
        <f>'Data Entry'!T1697</f>
        <v>0</v>
      </c>
      <c r="AD1697" s="21">
        <f>'Data Entry'!U1697</f>
        <v>0</v>
      </c>
      <c r="AE1697" s="21">
        <f t="shared" si="457"/>
        <v>0</v>
      </c>
      <c r="AF1697" s="13">
        <f>'Data Entry'!V1697</f>
        <v>0</v>
      </c>
      <c r="AG1697" s="13">
        <f t="shared" si="458"/>
        <v>0</v>
      </c>
      <c r="AH1697" s="13">
        <f>'Data Entry'!W1697</f>
        <v>0</v>
      </c>
      <c r="AI1697" s="13">
        <f>'Data Entry'!X1697</f>
        <v>0</v>
      </c>
      <c r="AJ1697" s="13">
        <f>'Data Entry'!Y1697</f>
        <v>0</v>
      </c>
      <c r="AK1697" s="13">
        <f>'Data Entry'!Z1697</f>
        <v>0</v>
      </c>
    </row>
    <row r="1698" spans="1:37">
      <c r="A1698" s="34">
        <f>'Data Entry'!A1698</f>
        <v>0</v>
      </c>
      <c r="B1698" s="34">
        <f>'Data Entry'!B1698</f>
        <v>0</v>
      </c>
      <c r="C1698" s="20">
        <f>IF('Data Entry'!C1698="red",1,IF('Data Entry'!C1698="blue",2,0))</f>
        <v>0</v>
      </c>
      <c r="D1698" s="22">
        <f>'Data Entry'!D1698</f>
        <v>0</v>
      </c>
      <c r="E1698" s="22">
        <f>'Data Entry'!E1698</f>
        <v>0</v>
      </c>
      <c r="F1698" s="22">
        <f>'Data Entry'!F1698</f>
        <v>0</v>
      </c>
      <c r="G1698" s="22">
        <f>'Data Entry'!G1698</f>
        <v>0</v>
      </c>
      <c r="H1698" s="22">
        <f>'Data Entry'!H1698</f>
        <v>0</v>
      </c>
      <c r="I1698" s="22">
        <f t="shared" si="442"/>
        <v>0</v>
      </c>
      <c r="J1698" s="22">
        <f t="shared" si="443"/>
        <v>0</v>
      </c>
      <c r="K1698" s="22">
        <f t="shared" si="444"/>
        <v>0</v>
      </c>
      <c r="L1698" s="22">
        <f t="shared" si="445"/>
        <v>0</v>
      </c>
      <c r="M1698" s="22">
        <f t="shared" si="446"/>
        <v>0</v>
      </c>
      <c r="N1698" s="22">
        <f t="shared" si="447"/>
        <v>0</v>
      </c>
      <c r="O1698" s="22">
        <f t="shared" si="448"/>
        <v>0</v>
      </c>
      <c r="P1698" s="35">
        <f>'Data Entry'!I1698</f>
        <v>0</v>
      </c>
      <c r="Q1698" s="35">
        <f>'Data Entry'!J1698</f>
        <v>0</v>
      </c>
      <c r="R1698" s="35">
        <f>'Data Entry'!K1698</f>
        <v>0</v>
      </c>
      <c r="S1698" s="35">
        <f>'Data Entry'!L1698</f>
        <v>0</v>
      </c>
      <c r="T1698" s="35">
        <f t="shared" si="449"/>
        <v>0</v>
      </c>
      <c r="U1698" s="35">
        <f t="shared" si="450"/>
        <v>0</v>
      </c>
      <c r="V1698" s="35" t="e">
        <f t="shared" si="451"/>
        <v>#DIV/0!</v>
      </c>
      <c r="W1698" s="35" t="e">
        <f t="shared" si="452"/>
        <v>#DIV/0!</v>
      </c>
      <c r="X1698" s="35">
        <f t="shared" si="453"/>
        <v>0</v>
      </c>
      <c r="Y1698" s="35">
        <f t="shared" si="454"/>
        <v>0</v>
      </c>
      <c r="Z1698" s="35">
        <f t="shared" si="455"/>
        <v>0</v>
      </c>
      <c r="AA1698" s="35">
        <f t="shared" si="456"/>
        <v>0</v>
      </c>
      <c r="AB1698" s="21">
        <f>'Data Entry'!S1698</f>
        <v>0</v>
      </c>
      <c r="AC1698" s="21">
        <f>'Data Entry'!T1698</f>
        <v>0</v>
      </c>
      <c r="AD1698" s="21">
        <f>'Data Entry'!U1698</f>
        <v>0</v>
      </c>
      <c r="AE1698" s="21">
        <f t="shared" si="457"/>
        <v>0</v>
      </c>
      <c r="AF1698" s="13">
        <f>'Data Entry'!V1698</f>
        <v>0</v>
      </c>
      <c r="AG1698" s="13">
        <f t="shared" si="458"/>
        <v>0</v>
      </c>
      <c r="AH1698" s="13">
        <f>'Data Entry'!W1698</f>
        <v>0</v>
      </c>
      <c r="AI1698" s="13">
        <f>'Data Entry'!X1698</f>
        <v>0</v>
      </c>
      <c r="AJ1698" s="13">
        <f>'Data Entry'!Y1698</f>
        <v>0</v>
      </c>
      <c r="AK1698" s="13">
        <f>'Data Entry'!Z1698</f>
        <v>0</v>
      </c>
    </row>
    <row r="1699" spans="1:37">
      <c r="A1699" s="34">
        <f>'Data Entry'!A1699</f>
        <v>0</v>
      </c>
      <c r="B1699" s="34">
        <f>'Data Entry'!B1699</f>
        <v>0</v>
      </c>
      <c r="C1699" s="20">
        <f>IF('Data Entry'!C1699="red",1,IF('Data Entry'!C1699="blue",2,0))</f>
        <v>0</v>
      </c>
      <c r="D1699" s="22">
        <f>'Data Entry'!D1699</f>
        <v>0</v>
      </c>
      <c r="E1699" s="22">
        <f>'Data Entry'!E1699</f>
        <v>0</v>
      </c>
      <c r="F1699" s="22">
        <f>'Data Entry'!F1699</f>
        <v>0</v>
      </c>
      <c r="G1699" s="22">
        <f>'Data Entry'!G1699</f>
        <v>0</v>
      </c>
      <c r="H1699" s="22">
        <f>'Data Entry'!H1699</f>
        <v>0</v>
      </c>
      <c r="I1699" s="22">
        <f t="shared" si="442"/>
        <v>0</v>
      </c>
      <c r="J1699" s="22">
        <f t="shared" si="443"/>
        <v>0</v>
      </c>
      <c r="K1699" s="22">
        <f t="shared" si="444"/>
        <v>0</v>
      </c>
      <c r="L1699" s="22">
        <f t="shared" si="445"/>
        <v>0</v>
      </c>
      <c r="M1699" s="22">
        <f t="shared" si="446"/>
        <v>0</v>
      </c>
      <c r="N1699" s="22">
        <f t="shared" si="447"/>
        <v>0</v>
      </c>
      <c r="O1699" s="22">
        <f t="shared" si="448"/>
        <v>0</v>
      </c>
      <c r="P1699" s="35">
        <f>'Data Entry'!I1699</f>
        <v>0</v>
      </c>
      <c r="Q1699" s="35">
        <f>'Data Entry'!J1699</f>
        <v>0</v>
      </c>
      <c r="R1699" s="35">
        <f>'Data Entry'!K1699</f>
        <v>0</v>
      </c>
      <c r="S1699" s="35">
        <f>'Data Entry'!L1699</f>
        <v>0</v>
      </c>
      <c r="T1699" s="35">
        <f t="shared" si="449"/>
        <v>0</v>
      </c>
      <c r="U1699" s="35">
        <f t="shared" si="450"/>
        <v>0</v>
      </c>
      <c r="V1699" s="35" t="e">
        <f t="shared" si="451"/>
        <v>#DIV/0!</v>
      </c>
      <c r="W1699" s="35" t="e">
        <f t="shared" si="452"/>
        <v>#DIV/0!</v>
      </c>
      <c r="X1699" s="35">
        <f t="shared" si="453"/>
        <v>0</v>
      </c>
      <c r="Y1699" s="35">
        <f t="shared" si="454"/>
        <v>0</v>
      </c>
      <c r="Z1699" s="35">
        <f t="shared" si="455"/>
        <v>0</v>
      </c>
      <c r="AA1699" s="35">
        <f t="shared" si="456"/>
        <v>0</v>
      </c>
      <c r="AB1699" s="21">
        <f>'Data Entry'!S1699</f>
        <v>0</v>
      </c>
      <c r="AC1699" s="21">
        <f>'Data Entry'!T1699</f>
        <v>0</v>
      </c>
      <c r="AD1699" s="21">
        <f>'Data Entry'!U1699</f>
        <v>0</v>
      </c>
      <c r="AE1699" s="21">
        <f t="shared" si="457"/>
        <v>0</v>
      </c>
      <c r="AF1699" s="13">
        <f>'Data Entry'!V1699</f>
        <v>0</v>
      </c>
      <c r="AG1699" s="13">
        <f t="shared" si="458"/>
        <v>0</v>
      </c>
      <c r="AH1699" s="13">
        <f>'Data Entry'!W1699</f>
        <v>0</v>
      </c>
      <c r="AI1699" s="13">
        <f>'Data Entry'!X1699</f>
        <v>0</v>
      </c>
      <c r="AJ1699" s="13">
        <f>'Data Entry'!Y1699</f>
        <v>0</v>
      </c>
      <c r="AK1699" s="13">
        <f>'Data Entry'!Z1699</f>
        <v>0</v>
      </c>
    </row>
    <row r="1700" spans="1:37">
      <c r="A1700" s="34">
        <f>'Data Entry'!A1700</f>
        <v>0</v>
      </c>
      <c r="B1700" s="34">
        <f>'Data Entry'!B1700</f>
        <v>0</v>
      </c>
      <c r="C1700" s="20">
        <f>IF('Data Entry'!C1700="red",1,IF('Data Entry'!C1700="blue",2,0))</f>
        <v>0</v>
      </c>
      <c r="D1700" s="22">
        <f>'Data Entry'!D1700</f>
        <v>0</v>
      </c>
      <c r="E1700" s="22">
        <f>'Data Entry'!E1700</f>
        <v>0</v>
      </c>
      <c r="F1700" s="22">
        <f>'Data Entry'!F1700</f>
        <v>0</v>
      </c>
      <c r="G1700" s="22">
        <f>'Data Entry'!G1700</f>
        <v>0</v>
      </c>
      <c r="H1700" s="22">
        <f>'Data Entry'!H1700</f>
        <v>0</v>
      </c>
      <c r="I1700" s="22">
        <f t="shared" si="442"/>
        <v>0</v>
      </c>
      <c r="J1700" s="22">
        <f t="shared" si="443"/>
        <v>0</v>
      </c>
      <c r="K1700" s="22">
        <f t="shared" si="444"/>
        <v>0</v>
      </c>
      <c r="L1700" s="22">
        <f t="shared" si="445"/>
        <v>0</v>
      </c>
      <c r="M1700" s="22">
        <f t="shared" si="446"/>
        <v>0</v>
      </c>
      <c r="N1700" s="22">
        <f t="shared" si="447"/>
        <v>0</v>
      </c>
      <c r="O1700" s="22">
        <f t="shared" si="448"/>
        <v>0</v>
      </c>
      <c r="P1700" s="35">
        <f>'Data Entry'!I1700</f>
        <v>0</v>
      </c>
      <c r="Q1700" s="35">
        <f>'Data Entry'!J1700</f>
        <v>0</v>
      </c>
      <c r="R1700" s="35">
        <f>'Data Entry'!K1700</f>
        <v>0</v>
      </c>
      <c r="S1700" s="35">
        <f>'Data Entry'!L1700</f>
        <v>0</v>
      </c>
      <c r="T1700" s="35">
        <f t="shared" si="449"/>
        <v>0</v>
      </c>
      <c r="U1700" s="35">
        <f t="shared" si="450"/>
        <v>0</v>
      </c>
      <c r="V1700" s="35" t="e">
        <f t="shared" si="451"/>
        <v>#DIV/0!</v>
      </c>
      <c r="W1700" s="35" t="e">
        <f t="shared" si="452"/>
        <v>#DIV/0!</v>
      </c>
      <c r="X1700" s="35">
        <f t="shared" si="453"/>
        <v>0</v>
      </c>
      <c r="Y1700" s="35">
        <f t="shared" si="454"/>
        <v>0</v>
      </c>
      <c r="Z1700" s="35">
        <f t="shared" si="455"/>
        <v>0</v>
      </c>
      <c r="AA1700" s="35">
        <f t="shared" si="456"/>
        <v>0</v>
      </c>
      <c r="AB1700" s="21">
        <f>'Data Entry'!S1700</f>
        <v>0</v>
      </c>
      <c r="AC1700" s="21">
        <f>'Data Entry'!T1700</f>
        <v>0</v>
      </c>
      <c r="AD1700" s="21">
        <f>'Data Entry'!U1700</f>
        <v>0</v>
      </c>
      <c r="AE1700" s="21">
        <f t="shared" si="457"/>
        <v>0</v>
      </c>
      <c r="AF1700" s="13">
        <f>'Data Entry'!V1700</f>
        <v>0</v>
      </c>
      <c r="AG1700" s="13">
        <f t="shared" si="458"/>
        <v>0</v>
      </c>
      <c r="AH1700" s="13">
        <f>'Data Entry'!W1700</f>
        <v>0</v>
      </c>
      <c r="AI1700" s="13">
        <f>'Data Entry'!X1700</f>
        <v>0</v>
      </c>
      <c r="AJ1700" s="13">
        <f>'Data Entry'!Y1700</f>
        <v>0</v>
      </c>
      <c r="AK1700" s="13">
        <f>'Data Entry'!Z1700</f>
        <v>0</v>
      </c>
    </row>
    <row r="1701" spans="1:37">
      <c r="A1701" s="34">
        <f>'Data Entry'!A1701</f>
        <v>0</v>
      </c>
      <c r="B1701" s="34">
        <f>'Data Entry'!B1701</f>
        <v>0</v>
      </c>
      <c r="C1701" s="20">
        <f>IF('Data Entry'!C1701="red",1,IF('Data Entry'!C1701="blue",2,0))</f>
        <v>0</v>
      </c>
      <c r="D1701" s="22">
        <f>'Data Entry'!D1701</f>
        <v>0</v>
      </c>
      <c r="E1701" s="22">
        <f>'Data Entry'!E1701</f>
        <v>0</v>
      </c>
      <c r="F1701" s="22">
        <f>'Data Entry'!F1701</f>
        <v>0</v>
      </c>
      <c r="G1701" s="22">
        <f>'Data Entry'!G1701</f>
        <v>0</v>
      </c>
      <c r="H1701" s="22">
        <f>'Data Entry'!H1701</f>
        <v>0</v>
      </c>
      <c r="I1701" s="22">
        <f t="shared" si="442"/>
        <v>0</v>
      </c>
      <c r="J1701" s="22">
        <f t="shared" si="443"/>
        <v>0</v>
      </c>
      <c r="K1701" s="22">
        <f t="shared" si="444"/>
        <v>0</v>
      </c>
      <c r="L1701" s="22">
        <f t="shared" si="445"/>
        <v>0</v>
      </c>
      <c r="M1701" s="22">
        <f t="shared" si="446"/>
        <v>0</v>
      </c>
      <c r="N1701" s="22">
        <f t="shared" si="447"/>
        <v>0</v>
      </c>
      <c r="O1701" s="22">
        <f t="shared" si="448"/>
        <v>0</v>
      </c>
      <c r="P1701" s="35">
        <f>'Data Entry'!I1701</f>
        <v>0</v>
      </c>
      <c r="Q1701" s="35">
        <f>'Data Entry'!J1701</f>
        <v>0</v>
      </c>
      <c r="R1701" s="35">
        <f>'Data Entry'!K1701</f>
        <v>0</v>
      </c>
      <c r="S1701" s="35">
        <f>'Data Entry'!L1701</f>
        <v>0</v>
      </c>
      <c r="T1701" s="35">
        <f t="shared" si="449"/>
        <v>0</v>
      </c>
      <c r="U1701" s="35">
        <f t="shared" si="450"/>
        <v>0</v>
      </c>
      <c r="V1701" s="35" t="e">
        <f t="shared" si="451"/>
        <v>#DIV/0!</v>
      </c>
      <c r="W1701" s="35" t="e">
        <f t="shared" si="452"/>
        <v>#DIV/0!</v>
      </c>
      <c r="X1701" s="35">
        <f t="shared" si="453"/>
        <v>0</v>
      </c>
      <c r="Y1701" s="35">
        <f t="shared" si="454"/>
        <v>0</v>
      </c>
      <c r="Z1701" s="35">
        <f t="shared" si="455"/>
        <v>0</v>
      </c>
      <c r="AA1701" s="35">
        <f t="shared" si="456"/>
        <v>0</v>
      </c>
      <c r="AB1701" s="21">
        <f>'Data Entry'!S1701</f>
        <v>0</v>
      </c>
      <c r="AC1701" s="21">
        <f>'Data Entry'!T1701</f>
        <v>0</v>
      </c>
      <c r="AD1701" s="21">
        <f>'Data Entry'!U1701</f>
        <v>0</v>
      </c>
      <c r="AE1701" s="21">
        <f t="shared" si="457"/>
        <v>0</v>
      </c>
      <c r="AF1701" s="13">
        <f>'Data Entry'!V1701</f>
        <v>0</v>
      </c>
      <c r="AG1701" s="13">
        <f t="shared" si="458"/>
        <v>0</v>
      </c>
      <c r="AH1701" s="13">
        <f>'Data Entry'!W1701</f>
        <v>0</v>
      </c>
      <c r="AI1701" s="13">
        <f>'Data Entry'!X1701</f>
        <v>0</v>
      </c>
      <c r="AJ1701" s="13">
        <f>'Data Entry'!Y1701</f>
        <v>0</v>
      </c>
      <c r="AK1701" s="13">
        <f>'Data Entry'!Z1701</f>
        <v>0</v>
      </c>
    </row>
    <row r="1702" spans="1:37">
      <c r="A1702" s="34">
        <f>'Data Entry'!A1702</f>
        <v>0</v>
      </c>
      <c r="B1702" s="34">
        <f>'Data Entry'!B1702</f>
        <v>0</v>
      </c>
      <c r="C1702" s="20">
        <f>IF('Data Entry'!C1702="red",1,IF('Data Entry'!C1702="blue",2,0))</f>
        <v>0</v>
      </c>
      <c r="D1702" s="22">
        <f>'Data Entry'!D1702</f>
        <v>0</v>
      </c>
      <c r="E1702" s="22">
        <f>'Data Entry'!E1702</f>
        <v>0</v>
      </c>
      <c r="F1702" s="22">
        <f>'Data Entry'!F1702</f>
        <v>0</v>
      </c>
      <c r="G1702" s="22">
        <f>'Data Entry'!G1702</f>
        <v>0</v>
      </c>
      <c r="H1702" s="22">
        <f>'Data Entry'!H1702</f>
        <v>0</v>
      </c>
      <c r="I1702" s="22">
        <f t="shared" si="442"/>
        <v>0</v>
      </c>
      <c r="J1702" s="22">
        <f t="shared" si="443"/>
        <v>0</v>
      </c>
      <c r="K1702" s="22">
        <f t="shared" si="444"/>
        <v>0</v>
      </c>
      <c r="L1702" s="22">
        <f t="shared" si="445"/>
        <v>0</v>
      </c>
      <c r="M1702" s="22">
        <f t="shared" si="446"/>
        <v>0</v>
      </c>
      <c r="N1702" s="22">
        <f t="shared" si="447"/>
        <v>0</v>
      </c>
      <c r="O1702" s="22">
        <f t="shared" si="448"/>
        <v>0</v>
      </c>
      <c r="P1702" s="35">
        <f>'Data Entry'!I1702</f>
        <v>0</v>
      </c>
      <c r="Q1702" s="35">
        <f>'Data Entry'!J1702</f>
        <v>0</v>
      </c>
      <c r="R1702" s="35">
        <f>'Data Entry'!K1702</f>
        <v>0</v>
      </c>
      <c r="S1702" s="35">
        <f>'Data Entry'!L1702</f>
        <v>0</v>
      </c>
      <c r="T1702" s="35">
        <f t="shared" si="449"/>
        <v>0</v>
      </c>
      <c r="U1702" s="35">
        <f t="shared" si="450"/>
        <v>0</v>
      </c>
      <c r="V1702" s="35" t="e">
        <f t="shared" si="451"/>
        <v>#DIV/0!</v>
      </c>
      <c r="W1702" s="35" t="e">
        <f t="shared" si="452"/>
        <v>#DIV/0!</v>
      </c>
      <c r="X1702" s="35">
        <f t="shared" si="453"/>
        <v>0</v>
      </c>
      <c r="Y1702" s="35">
        <f t="shared" si="454"/>
        <v>0</v>
      </c>
      <c r="Z1702" s="35">
        <f t="shared" si="455"/>
        <v>0</v>
      </c>
      <c r="AA1702" s="35">
        <f t="shared" si="456"/>
        <v>0</v>
      </c>
      <c r="AB1702" s="21">
        <f>'Data Entry'!S1702</f>
        <v>0</v>
      </c>
      <c r="AC1702" s="21">
        <f>'Data Entry'!T1702</f>
        <v>0</v>
      </c>
      <c r="AD1702" s="21">
        <f>'Data Entry'!U1702</f>
        <v>0</v>
      </c>
      <c r="AE1702" s="21">
        <f t="shared" si="457"/>
        <v>0</v>
      </c>
      <c r="AF1702" s="13">
        <f>'Data Entry'!V1702</f>
        <v>0</v>
      </c>
      <c r="AG1702" s="13">
        <f t="shared" si="458"/>
        <v>0</v>
      </c>
      <c r="AH1702" s="13">
        <f>'Data Entry'!W1702</f>
        <v>0</v>
      </c>
      <c r="AI1702" s="13">
        <f>'Data Entry'!X1702</f>
        <v>0</v>
      </c>
      <c r="AJ1702" s="13">
        <f>'Data Entry'!Y1702</f>
        <v>0</v>
      </c>
      <c r="AK1702" s="13">
        <f>'Data Entry'!Z1702</f>
        <v>0</v>
      </c>
    </row>
    <row r="1703" spans="1:37">
      <c r="A1703" s="34">
        <f>'Data Entry'!A1703</f>
        <v>0</v>
      </c>
      <c r="B1703" s="34">
        <f>'Data Entry'!B1703</f>
        <v>0</v>
      </c>
      <c r="C1703" s="20">
        <f>IF('Data Entry'!C1703="red",1,IF('Data Entry'!C1703="blue",2,0))</f>
        <v>0</v>
      </c>
      <c r="D1703" s="22">
        <f>'Data Entry'!D1703</f>
        <v>0</v>
      </c>
      <c r="E1703" s="22">
        <f>'Data Entry'!E1703</f>
        <v>0</v>
      </c>
      <c r="F1703" s="22">
        <f>'Data Entry'!F1703</f>
        <v>0</v>
      </c>
      <c r="G1703" s="22">
        <f>'Data Entry'!G1703</f>
        <v>0</v>
      </c>
      <c r="H1703" s="22">
        <f>'Data Entry'!H1703</f>
        <v>0</v>
      </c>
      <c r="I1703" s="22">
        <f t="shared" si="442"/>
        <v>0</v>
      </c>
      <c r="J1703" s="22">
        <f t="shared" si="443"/>
        <v>0</v>
      </c>
      <c r="K1703" s="22">
        <f t="shared" si="444"/>
        <v>0</v>
      </c>
      <c r="L1703" s="22">
        <f t="shared" si="445"/>
        <v>0</v>
      </c>
      <c r="M1703" s="22">
        <f t="shared" si="446"/>
        <v>0</v>
      </c>
      <c r="N1703" s="22">
        <f t="shared" si="447"/>
        <v>0</v>
      </c>
      <c r="O1703" s="22">
        <f t="shared" si="448"/>
        <v>0</v>
      </c>
      <c r="P1703" s="35">
        <f>'Data Entry'!I1703</f>
        <v>0</v>
      </c>
      <c r="Q1703" s="35">
        <f>'Data Entry'!J1703</f>
        <v>0</v>
      </c>
      <c r="R1703" s="35">
        <f>'Data Entry'!K1703</f>
        <v>0</v>
      </c>
      <c r="S1703" s="35">
        <f>'Data Entry'!L1703</f>
        <v>0</v>
      </c>
      <c r="T1703" s="35">
        <f t="shared" si="449"/>
        <v>0</v>
      </c>
      <c r="U1703" s="35">
        <f t="shared" si="450"/>
        <v>0</v>
      </c>
      <c r="V1703" s="35" t="e">
        <f t="shared" si="451"/>
        <v>#DIV/0!</v>
      </c>
      <c r="W1703" s="35" t="e">
        <f t="shared" si="452"/>
        <v>#DIV/0!</v>
      </c>
      <c r="X1703" s="35">
        <f t="shared" si="453"/>
        <v>0</v>
      </c>
      <c r="Y1703" s="35">
        <f t="shared" si="454"/>
        <v>0</v>
      </c>
      <c r="Z1703" s="35">
        <f t="shared" si="455"/>
        <v>0</v>
      </c>
      <c r="AA1703" s="35">
        <f t="shared" si="456"/>
        <v>0</v>
      </c>
      <c r="AB1703" s="21">
        <f>'Data Entry'!S1703</f>
        <v>0</v>
      </c>
      <c r="AC1703" s="21">
        <f>'Data Entry'!T1703</f>
        <v>0</v>
      </c>
      <c r="AD1703" s="21">
        <f>'Data Entry'!U1703</f>
        <v>0</v>
      </c>
      <c r="AE1703" s="21">
        <f t="shared" si="457"/>
        <v>0</v>
      </c>
      <c r="AF1703" s="13">
        <f>'Data Entry'!V1703</f>
        <v>0</v>
      </c>
      <c r="AG1703" s="13">
        <f t="shared" si="458"/>
        <v>0</v>
      </c>
      <c r="AH1703" s="13">
        <f>'Data Entry'!W1703</f>
        <v>0</v>
      </c>
      <c r="AI1703" s="13">
        <f>'Data Entry'!X1703</f>
        <v>0</v>
      </c>
      <c r="AJ1703" s="13">
        <f>'Data Entry'!Y1703</f>
        <v>0</v>
      </c>
      <c r="AK1703" s="13">
        <f>'Data Entry'!Z1703</f>
        <v>0</v>
      </c>
    </row>
    <row r="1704" spans="1:37">
      <c r="A1704" s="34">
        <f>'Data Entry'!A1704</f>
        <v>0</v>
      </c>
      <c r="B1704" s="34">
        <f>'Data Entry'!B1704</f>
        <v>0</v>
      </c>
      <c r="C1704" s="20">
        <f>IF('Data Entry'!C1704="red",1,IF('Data Entry'!C1704="blue",2,0))</f>
        <v>0</v>
      </c>
      <c r="D1704" s="22">
        <f>'Data Entry'!D1704</f>
        <v>0</v>
      </c>
      <c r="E1704" s="22">
        <f>'Data Entry'!E1704</f>
        <v>0</v>
      </c>
      <c r="F1704" s="22">
        <f>'Data Entry'!F1704</f>
        <v>0</v>
      </c>
      <c r="G1704" s="22">
        <f>'Data Entry'!G1704</f>
        <v>0</v>
      </c>
      <c r="H1704" s="22">
        <f>'Data Entry'!H1704</f>
        <v>0</v>
      </c>
      <c r="I1704" s="22">
        <f t="shared" si="442"/>
        <v>0</v>
      </c>
      <c r="J1704" s="22">
        <f t="shared" si="443"/>
        <v>0</v>
      </c>
      <c r="K1704" s="22">
        <f t="shared" si="444"/>
        <v>0</v>
      </c>
      <c r="L1704" s="22">
        <f t="shared" si="445"/>
        <v>0</v>
      </c>
      <c r="M1704" s="22">
        <f t="shared" si="446"/>
        <v>0</v>
      </c>
      <c r="N1704" s="22">
        <f t="shared" si="447"/>
        <v>0</v>
      </c>
      <c r="O1704" s="22">
        <f t="shared" si="448"/>
        <v>0</v>
      </c>
      <c r="P1704" s="35">
        <f>'Data Entry'!I1704</f>
        <v>0</v>
      </c>
      <c r="Q1704" s="35">
        <f>'Data Entry'!J1704</f>
        <v>0</v>
      </c>
      <c r="R1704" s="35">
        <f>'Data Entry'!K1704</f>
        <v>0</v>
      </c>
      <c r="S1704" s="35">
        <f>'Data Entry'!L1704</f>
        <v>0</v>
      </c>
      <c r="T1704" s="35">
        <f t="shared" si="449"/>
        <v>0</v>
      </c>
      <c r="U1704" s="35">
        <f t="shared" si="450"/>
        <v>0</v>
      </c>
      <c r="V1704" s="35" t="e">
        <f t="shared" si="451"/>
        <v>#DIV/0!</v>
      </c>
      <c r="W1704" s="35" t="e">
        <f t="shared" si="452"/>
        <v>#DIV/0!</v>
      </c>
      <c r="X1704" s="35">
        <f t="shared" si="453"/>
        <v>0</v>
      </c>
      <c r="Y1704" s="35">
        <f t="shared" si="454"/>
        <v>0</v>
      </c>
      <c r="Z1704" s="35">
        <f t="shared" si="455"/>
        <v>0</v>
      </c>
      <c r="AA1704" s="35">
        <f t="shared" si="456"/>
        <v>0</v>
      </c>
      <c r="AB1704" s="21">
        <f>'Data Entry'!S1704</f>
        <v>0</v>
      </c>
      <c r="AC1704" s="21">
        <f>'Data Entry'!T1704</f>
        <v>0</v>
      </c>
      <c r="AD1704" s="21">
        <f>'Data Entry'!U1704</f>
        <v>0</v>
      </c>
      <c r="AE1704" s="21">
        <f t="shared" si="457"/>
        <v>0</v>
      </c>
      <c r="AF1704" s="13">
        <f>'Data Entry'!V1704</f>
        <v>0</v>
      </c>
      <c r="AG1704" s="13">
        <f t="shared" si="458"/>
        <v>0</v>
      </c>
      <c r="AH1704" s="13">
        <f>'Data Entry'!W1704</f>
        <v>0</v>
      </c>
      <c r="AI1704" s="13">
        <f>'Data Entry'!X1704</f>
        <v>0</v>
      </c>
      <c r="AJ1704" s="13">
        <f>'Data Entry'!Y1704</f>
        <v>0</v>
      </c>
      <c r="AK1704" s="13">
        <f>'Data Entry'!Z1704</f>
        <v>0</v>
      </c>
    </row>
    <row r="1705" spans="1:37">
      <c r="A1705" s="34">
        <f>'Data Entry'!A1705</f>
        <v>0</v>
      </c>
      <c r="B1705" s="34">
        <f>'Data Entry'!B1705</f>
        <v>0</v>
      </c>
      <c r="C1705" s="20">
        <f>IF('Data Entry'!C1705="red",1,IF('Data Entry'!C1705="blue",2,0))</f>
        <v>0</v>
      </c>
      <c r="D1705" s="22">
        <f>'Data Entry'!D1705</f>
        <v>0</v>
      </c>
      <c r="E1705" s="22">
        <f>'Data Entry'!E1705</f>
        <v>0</v>
      </c>
      <c r="F1705" s="22">
        <f>'Data Entry'!F1705</f>
        <v>0</v>
      </c>
      <c r="G1705" s="22">
        <f>'Data Entry'!G1705</f>
        <v>0</v>
      </c>
      <c r="H1705" s="22">
        <f>'Data Entry'!H1705</f>
        <v>0</v>
      </c>
      <c r="I1705" s="22">
        <f t="shared" ref="I1705:I1768" si="459">E1705+F1705</f>
        <v>0</v>
      </c>
      <c r="J1705" s="22">
        <f t="shared" ref="J1705:J1768" si="460">G1705+H1705</f>
        <v>0</v>
      </c>
      <c r="K1705" s="22">
        <f t="shared" ref="K1705:K1768" si="461">IF(D1705=1,2,0)</f>
        <v>0</v>
      </c>
      <c r="L1705" s="22">
        <f t="shared" ref="L1705:L1768" si="462">E1705*2</f>
        <v>0</v>
      </c>
      <c r="M1705" s="22">
        <f t="shared" ref="M1705:M1768" si="463">G1705*4</f>
        <v>0</v>
      </c>
      <c r="N1705" s="22">
        <f t="shared" ref="N1705:N1768" si="464">I1705+J1705</f>
        <v>0</v>
      </c>
      <c r="O1705" s="22">
        <f t="shared" ref="O1705:O1768" si="465">SUM(K1705:M1705)</f>
        <v>0</v>
      </c>
      <c r="P1705" s="35">
        <f>'Data Entry'!I1705</f>
        <v>0</v>
      </c>
      <c r="Q1705" s="35">
        <f>'Data Entry'!J1705</f>
        <v>0</v>
      </c>
      <c r="R1705" s="35">
        <f>'Data Entry'!K1705</f>
        <v>0</v>
      </c>
      <c r="S1705" s="35">
        <f>'Data Entry'!L1705</f>
        <v>0</v>
      </c>
      <c r="T1705" s="35">
        <f t="shared" ref="T1705:T1768" si="466">P1705+Q1705</f>
        <v>0</v>
      </c>
      <c r="U1705" s="35">
        <f t="shared" ref="U1705:U1768" si="467">R1705+S1705</f>
        <v>0</v>
      </c>
      <c r="V1705" s="35" t="e">
        <f t="shared" ref="V1705:V1768" si="468">P1705/T1705</f>
        <v>#DIV/0!</v>
      </c>
      <c r="W1705" s="35" t="e">
        <f t="shared" ref="W1705:W1768" si="469">R1705/U1705</f>
        <v>#DIV/0!</v>
      </c>
      <c r="X1705" s="35">
        <f t="shared" ref="X1705:X1768" si="470">(T1705+U1705)/2</f>
        <v>0</v>
      </c>
      <c r="Y1705" s="35">
        <f t="shared" ref="Y1705:Y1768" si="471">P1705</f>
        <v>0</v>
      </c>
      <c r="Z1705" s="35">
        <f t="shared" ref="Z1705:Z1768" si="472">R1705*2</f>
        <v>0</v>
      </c>
      <c r="AA1705" s="35">
        <f t="shared" ref="AA1705:AA1768" si="473">Y1705+Z1705</f>
        <v>0</v>
      </c>
      <c r="AB1705" s="21">
        <f>'Data Entry'!S1705</f>
        <v>0</v>
      </c>
      <c r="AC1705" s="21">
        <f>'Data Entry'!T1705</f>
        <v>0</v>
      </c>
      <c r="AD1705" s="21">
        <f>'Data Entry'!U1705</f>
        <v>0</v>
      </c>
      <c r="AE1705" s="21">
        <f t="shared" ref="AE1705:AE1768" si="474">IF(AC1705=4,15,IF(AC1705=3,10,IF(AC1705=2,6,IF(AC1705=1,4,0))))</f>
        <v>0</v>
      </c>
      <c r="AF1705" s="13">
        <f>'Data Entry'!V1705</f>
        <v>0</v>
      </c>
      <c r="AG1705" s="13">
        <f t="shared" ref="AG1705:AG1768" si="475">AF1705/3</f>
        <v>0</v>
      </c>
      <c r="AH1705" s="13">
        <f>'Data Entry'!W1705</f>
        <v>0</v>
      </c>
      <c r="AI1705" s="13">
        <f>'Data Entry'!X1705</f>
        <v>0</v>
      </c>
      <c r="AJ1705" s="13">
        <f>'Data Entry'!Y1705</f>
        <v>0</v>
      </c>
      <c r="AK1705" s="13">
        <f>'Data Entry'!Z1705</f>
        <v>0</v>
      </c>
    </row>
    <row r="1706" spans="1:37">
      <c r="A1706" s="34">
        <f>'Data Entry'!A1706</f>
        <v>0</v>
      </c>
      <c r="B1706" s="34">
        <f>'Data Entry'!B1706</f>
        <v>0</v>
      </c>
      <c r="C1706" s="20">
        <f>IF('Data Entry'!C1706="red",1,IF('Data Entry'!C1706="blue",2,0))</f>
        <v>0</v>
      </c>
      <c r="D1706" s="22">
        <f>'Data Entry'!D1706</f>
        <v>0</v>
      </c>
      <c r="E1706" s="22">
        <f>'Data Entry'!E1706</f>
        <v>0</v>
      </c>
      <c r="F1706" s="22">
        <f>'Data Entry'!F1706</f>
        <v>0</v>
      </c>
      <c r="G1706" s="22">
        <f>'Data Entry'!G1706</f>
        <v>0</v>
      </c>
      <c r="H1706" s="22">
        <f>'Data Entry'!H1706</f>
        <v>0</v>
      </c>
      <c r="I1706" s="22">
        <f t="shared" si="459"/>
        <v>0</v>
      </c>
      <c r="J1706" s="22">
        <f t="shared" si="460"/>
        <v>0</v>
      </c>
      <c r="K1706" s="22">
        <f t="shared" si="461"/>
        <v>0</v>
      </c>
      <c r="L1706" s="22">
        <f t="shared" si="462"/>
        <v>0</v>
      </c>
      <c r="M1706" s="22">
        <f t="shared" si="463"/>
        <v>0</v>
      </c>
      <c r="N1706" s="22">
        <f t="shared" si="464"/>
        <v>0</v>
      </c>
      <c r="O1706" s="22">
        <f t="shared" si="465"/>
        <v>0</v>
      </c>
      <c r="P1706" s="35">
        <f>'Data Entry'!I1706</f>
        <v>0</v>
      </c>
      <c r="Q1706" s="35">
        <f>'Data Entry'!J1706</f>
        <v>0</v>
      </c>
      <c r="R1706" s="35">
        <f>'Data Entry'!K1706</f>
        <v>0</v>
      </c>
      <c r="S1706" s="35">
        <f>'Data Entry'!L1706</f>
        <v>0</v>
      </c>
      <c r="T1706" s="35">
        <f t="shared" si="466"/>
        <v>0</v>
      </c>
      <c r="U1706" s="35">
        <f t="shared" si="467"/>
        <v>0</v>
      </c>
      <c r="V1706" s="35" t="e">
        <f t="shared" si="468"/>
        <v>#DIV/0!</v>
      </c>
      <c r="W1706" s="35" t="e">
        <f t="shared" si="469"/>
        <v>#DIV/0!</v>
      </c>
      <c r="X1706" s="35">
        <f t="shared" si="470"/>
        <v>0</v>
      </c>
      <c r="Y1706" s="35">
        <f t="shared" si="471"/>
        <v>0</v>
      </c>
      <c r="Z1706" s="35">
        <f t="shared" si="472"/>
        <v>0</v>
      </c>
      <c r="AA1706" s="35">
        <f t="shared" si="473"/>
        <v>0</v>
      </c>
      <c r="AB1706" s="21">
        <f>'Data Entry'!S1706</f>
        <v>0</v>
      </c>
      <c r="AC1706" s="21">
        <f>'Data Entry'!T1706</f>
        <v>0</v>
      </c>
      <c r="AD1706" s="21">
        <f>'Data Entry'!U1706</f>
        <v>0</v>
      </c>
      <c r="AE1706" s="21">
        <f t="shared" si="474"/>
        <v>0</v>
      </c>
      <c r="AF1706" s="13">
        <f>'Data Entry'!V1706</f>
        <v>0</v>
      </c>
      <c r="AG1706" s="13">
        <f t="shared" si="475"/>
        <v>0</v>
      </c>
      <c r="AH1706" s="13">
        <f>'Data Entry'!W1706</f>
        <v>0</v>
      </c>
      <c r="AI1706" s="13">
        <f>'Data Entry'!X1706</f>
        <v>0</v>
      </c>
      <c r="AJ1706" s="13">
        <f>'Data Entry'!Y1706</f>
        <v>0</v>
      </c>
      <c r="AK1706" s="13">
        <f>'Data Entry'!Z1706</f>
        <v>0</v>
      </c>
    </row>
    <row r="1707" spans="1:37">
      <c r="A1707" s="34">
        <f>'Data Entry'!A1707</f>
        <v>0</v>
      </c>
      <c r="B1707" s="34">
        <f>'Data Entry'!B1707</f>
        <v>0</v>
      </c>
      <c r="C1707" s="20">
        <f>IF('Data Entry'!C1707="red",1,IF('Data Entry'!C1707="blue",2,0))</f>
        <v>0</v>
      </c>
      <c r="D1707" s="22">
        <f>'Data Entry'!D1707</f>
        <v>0</v>
      </c>
      <c r="E1707" s="22">
        <f>'Data Entry'!E1707</f>
        <v>0</v>
      </c>
      <c r="F1707" s="22">
        <f>'Data Entry'!F1707</f>
        <v>0</v>
      </c>
      <c r="G1707" s="22">
        <f>'Data Entry'!G1707</f>
        <v>0</v>
      </c>
      <c r="H1707" s="22">
        <f>'Data Entry'!H1707</f>
        <v>0</v>
      </c>
      <c r="I1707" s="22">
        <f t="shared" si="459"/>
        <v>0</v>
      </c>
      <c r="J1707" s="22">
        <f t="shared" si="460"/>
        <v>0</v>
      </c>
      <c r="K1707" s="22">
        <f t="shared" si="461"/>
        <v>0</v>
      </c>
      <c r="L1707" s="22">
        <f t="shared" si="462"/>
        <v>0</v>
      </c>
      <c r="M1707" s="22">
        <f t="shared" si="463"/>
        <v>0</v>
      </c>
      <c r="N1707" s="22">
        <f t="shared" si="464"/>
        <v>0</v>
      </c>
      <c r="O1707" s="22">
        <f t="shared" si="465"/>
        <v>0</v>
      </c>
      <c r="P1707" s="35">
        <f>'Data Entry'!I1707</f>
        <v>0</v>
      </c>
      <c r="Q1707" s="35">
        <f>'Data Entry'!J1707</f>
        <v>0</v>
      </c>
      <c r="R1707" s="35">
        <f>'Data Entry'!K1707</f>
        <v>0</v>
      </c>
      <c r="S1707" s="35">
        <f>'Data Entry'!L1707</f>
        <v>0</v>
      </c>
      <c r="T1707" s="35">
        <f t="shared" si="466"/>
        <v>0</v>
      </c>
      <c r="U1707" s="35">
        <f t="shared" si="467"/>
        <v>0</v>
      </c>
      <c r="V1707" s="35" t="e">
        <f t="shared" si="468"/>
        <v>#DIV/0!</v>
      </c>
      <c r="W1707" s="35" t="e">
        <f t="shared" si="469"/>
        <v>#DIV/0!</v>
      </c>
      <c r="X1707" s="35">
        <f t="shared" si="470"/>
        <v>0</v>
      </c>
      <c r="Y1707" s="35">
        <f t="shared" si="471"/>
        <v>0</v>
      </c>
      <c r="Z1707" s="35">
        <f t="shared" si="472"/>
        <v>0</v>
      </c>
      <c r="AA1707" s="35">
        <f t="shared" si="473"/>
        <v>0</v>
      </c>
      <c r="AB1707" s="21">
        <f>'Data Entry'!S1707</f>
        <v>0</v>
      </c>
      <c r="AC1707" s="21">
        <f>'Data Entry'!T1707</f>
        <v>0</v>
      </c>
      <c r="AD1707" s="21">
        <f>'Data Entry'!U1707</f>
        <v>0</v>
      </c>
      <c r="AE1707" s="21">
        <f t="shared" si="474"/>
        <v>0</v>
      </c>
      <c r="AF1707" s="13">
        <f>'Data Entry'!V1707</f>
        <v>0</v>
      </c>
      <c r="AG1707" s="13">
        <f t="shared" si="475"/>
        <v>0</v>
      </c>
      <c r="AH1707" s="13">
        <f>'Data Entry'!W1707</f>
        <v>0</v>
      </c>
      <c r="AI1707" s="13">
        <f>'Data Entry'!X1707</f>
        <v>0</v>
      </c>
      <c r="AJ1707" s="13">
        <f>'Data Entry'!Y1707</f>
        <v>0</v>
      </c>
      <c r="AK1707" s="13">
        <f>'Data Entry'!Z1707</f>
        <v>0</v>
      </c>
    </row>
    <row r="1708" spans="1:37">
      <c r="A1708" s="34">
        <f>'Data Entry'!A1708</f>
        <v>0</v>
      </c>
      <c r="B1708" s="34">
        <f>'Data Entry'!B1708</f>
        <v>0</v>
      </c>
      <c r="C1708" s="20">
        <f>IF('Data Entry'!C1708="red",1,IF('Data Entry'!C1708="blue",2,0))</f>
        <v>0</v>
      </c>
      <c r="D1708" s="22">
        <f>'Data Entry'!D1708</f>
        <v>0</v>
      </c>
      <c r="E1708" s="22">
        <f>'Data Entry'!E1708</f>
        <v>0</v>
      </c>
      <c r="F1708" s="22">
        <f>'Data Entry'!F1708</f>
        <v>0</v>
      </c>
      <c r="G1708" s="22">
        <f>'Data Entry'!G1708</f>
        <v>0</v>
      </c>
      <c r="H1708" s="22">
        <f>'Data Entry'!H1708</f>
        <v>0</v>
      </c>
      <c r="I1708" s="22">
        <f t="shared" si="459"/>
        <v>0</v>
      </c>
      <c r="J1708" s="22">
        <f t="shared" si="460"/>
        <v>0</v>
      </c>
      <c r="K1708" s="22">
        <f t="shared" si="461"/>
        <v>0</v>
      </c>
      <c r="L1708" s="22">
        <f t="shared" si="462"/>
        <v>0</v>
      </c>
      <c r="M1708" s="22">
        <f t="shared" si="463"/>
        <v>0</v>
      </c>
      <c r="N1708" s="22">
        <f t="shared" si="464"/>
        <v>0</v>
      </c>
      <c r="O1708" s="22">
        <f t="shared" si="465"/>
        <v>0</v>
      </c>
      <c r="P1708" s="35">
        <f>'Data Entry'!I1708</f>
        <v>0</v>
      </c>
      <c r="Q1708" s="35">
        <f>'Data Entry'!J1708</f>
        <v>0</v>
      </c>
      <c r="R1708" s="35">
        <f>'Data Entry'!K1708</f>
        <v>0</v>
      </c>
      <c r="S1708" s="35">
        <f>'Data Entry'!L1708</f>
        <v>0</v>
      </c>
      <c r="T1708" s="35">
        <f t="shared" si="466"/>
        <v>0</v>
      </c>
      <c r="U1708" s="35">
        <f t="shared" si="467"/>
        <v>0</v>
      </c>
      <c r="V1708" s="35" t="e">
        <f t="shared" si="468"/>
        <v>#DIV/0!</v>
      </c>
      <c r="W1708" s="35" t="e">
        <f t="shared" si="469"/>
        <v>#DIV/0!</v>
      </c>
      <c r="X1708" s="35">
        <f t="shared" si="470"/>
        <v>0</v>
      </c>
      <c r="Y1708" s="35">
        <f t="shared" si="471"/>
        <v>0</v>
      </c>
      <c r="Z1708" s="35">
        <f t="shared" si="472"/>
        <v>0</v>
      </c>
      <c r="AA1708" s="35">
        <f t="shared" si="473"/>
        <v>0</v>
      </c>
      <c r="AB1708" s="21">
        <f>'Data Entry'!S1708</f>
        <v>0</v>
      </c>
      <c r="AC1708" s="21">
        <f>'Data Entry'!T1708</f>
        <v>0</v>
      </c>
      <c r="AD1708" s="21">
        <f>'Data Entry'!U1708</f>
        <v>0</v>
      </c>
      <c r="AE1708" s="21">
        <f t="shared" si="474"/>
        <v>0</v>
      </c>
      <c r="AF1708" s="13">
        <f>'Data Entry'!V1708</f>
        <v>0</v>
      </c>
      <c r="AG1708" s="13">
        <f t="shared" si="475"/>
        <v>0</v>
      </c>
      <c r="AH1708" s="13">
        <f>'Data Entry'!W1708</f>
        <v>0</v>
      </c>
      <c r="AI1708" s="13">
        <f>'Data Entry'!X1708</f>
        <v>0</v>
      </c>
      <c r="AJ1708" s="13">
        <f>'Data Entry'!Y1708</f>
        <v>0</v>
      </c>
      <c r="AK1708" s="13">
        <f>'Data Entry'!Z1708</f>
        <v>0</v>
      </c>
    </row>
    <row r="1709" spans="1:37">
      <c r="A1709" s="34">
        <f>'Data Entry'!A1709</f>
        <v>0</v>
      </c>
      <c r="B1709" s="34">
        <f>'Data Entry'!B1709</f>
        <v>0</v>
      </c>
      <c r="C1709" s="20">
        <f>IF('Data Entry'!C1709="red",1,IF('Data Entry'!C1709="blue",2,0))</f>
        <v>0</v>
      </c>
      <c r="D1709" s="22">
        <f>'Data Entry'!D1709</f>
        <v>0</v>
      </c>
      <c r="E1709" s="22">
        <f>'Data Entry'!E1709</f>
        <v>0</v>
      </c>
      <c r="F1709" s="22">
        <f>'Data Entry'!F1709</f>
        <v>0</v>
      </c>
      <c r="G1709" s="22">
        <f>'Data Entry'!G1709</f>
        <v>0</v>
      </c>
      <c r="H1709" s="22">
        <f>'Data Entry'!H1709</f>
        <v>0</v>
      </c>
      <c r="I1709" s="22">
        <f t="shared" si="459"/>
        <v>0</v>
      </c>
      <c r="J1709" s="22">
        <f t="shared" si="460"/>
        <v>0</v>
      </c>
      <c r="K1709" s="22">
        <f t="shared" si="461"/>
        <v>0</v>
      </c>
      <c r="L1709" s="22">
        <f t="shared" si="462"/>
        <v>0</v>
      </c>
      <c r="M1709" s="22">
        <f t="shared" si="463"/>
        <v>0</v>
      </c>
      <c r="N1709" s="22">
        <f t="shared" si="464"/>
        <v>0</v>
      </c>
      <c r="O1709" s="22">
        <f t="shared" si="465"/>
        <v>0</v>
      </c>
      <c r="P1709" s="35">
        <f>'Data Entry'!I1709</f>
        <v>0</v>
      </c>
      <c r="Q1709" s="35">
        <f>'Data Entry'!J1709</f>
        <v>0</v>
      </c>
      <c r="R1709" s="35">
        <f>'Data Entry'!K1709</f>
        <v>0</v>
      </c>
      <c r="S1709" s="35">
        <f>'Data Entry'!L1709</f>
        <v>0</v>
      </c>
      <c r="T1709" s="35">
        <f t="shared" si="466"/>
        <v>0</v>
      </c>
      <c r="U1709" s="35">
        <f t="shared" si="467"/>
        <v>0</v>
      </c>
      <c r="V1709" s="35" t="e">
        <f t="shared" si="468"/>
        <v>#DIV/0!</v>
      </c>
      <c r="W1709" s="35" t="e">
        <f t="shared" si="469"/>
        <v>#DIV/0!</v>
      </c>
      <c r="X1709" s="35">
        <f t="shared" si="470"/>
        <v>0</v>
      </c>
      <c r="Y1709" s="35">
        <f t="shared" si="471"/>
        <v>0</v>
      </c>
      <c r="Z1709" s="35">
        <f t="shared" si="472"/>
        <v>0</v>
      </c>
      <c r="AA1709" s="35">
        <f t="shared" si="473"/>
        <v>0</v>
      </c>
      <c r="AB1709" s="21">
        <f>'Data Entry'!S1709</f>
        <v>0</v>
      </c>
      <c r="AC1709" s="21">
        <f>'Data Entry'!T1709</f>
        <v>0</v>
      </c>
      <c r="AD1709" s="21">
        <f>'Data Entry'!U1709</f>
        <v>0</v>
      </c>
      <c r="AE1709" s="21">
        <f t="shared" si="474"/>
        <v>0</v>
      </c>
      <c r="AF1709" s="13">
        <f>'Data Entry'!V1709</f>
        <v>0</v>
      </c>
      <c r="AG1709" s="13">
        <f t="shared" si="475"/>
        <v>0</v>
      </c>
      <c r="AH1709" s="13">
        <f>'Data Entry'!W1709</f>
        <v>0</v>
      </c>
      <c r="AI1709" s="13">
        <f>'Data Entry'!X1709</f>
        <v>0</v>
      </c>
      <c r="AJ1709" s="13">
        <f>'Data Entry'!Y1709</f>
        <v>0</v>
      </c>
      <c r="AK1709" s="13">
        <f>'Data Entry'!Z1709</f>
        <v>0</v>
      </c>
    </row>
    <row r="1710" spans="1:37">
      <c r="A1710" s="34">
        <f>'Data Entry'!A1710</f>
        <v>0</v>
      </c>
      <c r="B1710" s="34">
        <f>'Data Entry'!B1710</f>
        <v>0</v>
      </c>
      <c r="C1710" s="20">
        <f>IF('Data Entry'!C1710="red",1,IF('Data Entry'!C1710="blue",2,0))</f>
        <v>0</v>
      </c>
      <c r="D1710" s="22">
        <f>'Data Entry'!D1710</f>
        <v>0</v>
      </c>
      <c r="E1710" s="22">
        <f>'Data Entry'!E1710</f>
        <v>0</v>
      </c>
      <c r="F1710" s="22">
        <f>'Data Entry'!F1710</f>
        <v>0</v>
      </c>
      <c r="G1710" s="22">
        <f>'Data Entry'!G1710</f>
        <v>0</v>
      </c>
      <c r="H1710" s="22">
        <f>'Data Entry'!H1710</f>
        <v>0</v>
      </c>
      <c r="I1710" s="22">
        <f t="shared" si="459"/>
        <v>0</v>
      </c>
      <c r="J1710" s="22">
        <f t="shared" si="460"/>
        <v>0</v>
      </c>
      <c r="K1710" s="22">
        <f t="shared" si="461"/>
        <v>0</v>
      </c>
      <c r="L1710" s="22">
        <f t="shared" si="462"/>
        <v>0</v>
      </c>
      <c r="M1710" s="22">
        <f t="shared" si="463"/>
        <v>0</v>
      </c>
      <c r="N1710" s="22">
        <f t="shared" si="464"/>
        <v>0</v>
      </c>
      <c r="O1710" s="22">
        <f t="shared" si="465"/>
        <v>0</v>
      </c>
      <c r="P1710" s="35">
        <f>'Data Entry'!I1710</f>
        <v>0</v>
      </c>
      <c r="Q1710" s="35">
        <f>'Data Entry'!J1710</f>
        <v>0</v>
      </c>
      <c r="R1710" s="35">
        <f>'Data Entry'!K1710</f>
        <v>0</v>
      </c>
      <c r="S1710" s="35">
        <f>'Data Entry'!L1710</f>
        <v>0</v>
      </c>
      <c r="T1710" s="35">
        <f t="shared" si="466"/>
        <v>0</v>
      </c>
      <c r="U1710" s="35">
        <f t="shared" si="467"/>
        <v>0</v>
      </c>
      <c r="V1710" s="35" t="e">
        <f t="shared" si="468"/>
        <v>#DIV/0!</v>
      </c>
      <c r="W1710" s="35" t="e">
        <f t="shared" si="469"/>
        <v>#DIV/0!</v>
      </c>
      <c r="X1710" s="35">
        <f t="shared" si="470"/>
        <v>0</v>
      </c>
      <c r="Y1710" s="35">
        <f t="shared" si="471"/>
        <v>0</v>
      </c>
      <c r="Z1710" s="35">
        <f t="shared" si="472"/>
        <v>0</v>
      </c>
      <c r="AA1710" s="35">
        <f t="shared" si="473"/>
        <v>0</v>
      </c>
      <c r="AB1710" s="21">
        <f>'Data Entry'!S1710</f>
        <v>0</v>
      </c>
      <c r="AC1710" s="21">
        <f>'Data Entry'!T1710</f>
        <v>0</v>
      </c>
      <c r="AD1710" s="21">
        <f>'Data Entry'!U1710</f>
        <v>0</v>
      </c>
      <c r="AE1710" s="21">
        <f t="shared" si="474"/>
        <v>0</v>
      </c>
      <c r="AF1710" s="13">
        <f>'Data Entry'!V1710</f>
        <v>0</v>
      </c>
      <c r="AG1710" s="13">
        <f t="shared" si="475"/>
        <v>0</v>
      </c>
      <c r="AH1710" s="13">
        <f>'Data Entry'!W1710</f>
        <v>0</v>
      </c>
      <c r="AI1710" s="13">
        <f>'Data Entry'!X1710</f>
        <v>0</v>
      </c>
      <c r="AJ1710" s="13">
        <f>'Data Entry'!Y1710</f>
        <v>0</v>
      </c>
      <c r="AK1710" s="13">
        <f>'Data Entry'!Z1710</f>
        <v>0</v>
      </c>
    </row>
    <row r="1711" spans="1:37">
      <c r="A1711" s="34">
        <f>'Data Entry'!A1711</f>
        <v>0</v>
      </c>
      <c r="B1711" s="34">
        <f>'Data Entry'!B1711</f>
        <v>0</v>
      </c>
      <c r="C1711" s="20">
        <f>IF('Data Entry'!C1711="red",1,IF('Data Entry'!C1711="blue",2,0))</f>
        <v>0</v>
      </c>
      <c r="D1711" s="22">
        <f>'Data Entry'!D1711</f>
        <v>0</v>
      </c>
      <c r="E1711" s="22">
        <f>'Data Entry'!E1711</f>
        <v>0</v>
      </c>
      <c r="F1711" s="22">
        <f>'Data Entry'!F1711</f>
        <v>0</v>
      </c>
      <c r="G1711" s="22">
        <f>'Data Entry'!G1711</f>
        <v>0</v>
      </c>
      <c r="H1711" s="22">
        <f>'Data Entry'!H1711</f>
        <v>0</v>
      </c>
      <c r="I1711" s="22">
        <f t="shared" si="459"/>
        <v>0</v>
      </c>
      <c r="J1711" s="22">
        <f t="shared" si="460"/>
        <v>0</v>
      </c>
      <c r="K1711" s="22">
        <f t="shared" si="461"/>
        <v>0</v>
      </c>
      <c r="L1711" s="22">
        <f t="shared" si="462"/>
        <v>0</v>
      </c>
      <c r="M1711" s="22">
        <f t="shared" si="463"/>
        <v>0</v>
      </c>
      <c r="N1711" s="22">
        <f t="shared" si="464"/>
        <v>0</v>
      </c>
      <c r="O1711" s="22">
        <f t="shared" si="465"/>
        <v>0</v>
      </c>
      <c r="P1711" s="35">
        <f>'Data Entry'!I1711</f>
        <v>0</v>
      </c>
      <c r="Q1711" s="35">
        <f>'Data Entry'!J1711</f>
        <v>0</v>
      </c>
      <c r="R1711" s="35">
        <f>'Data Entry'!K1711</f>
        <v>0</v>
      </c>
      <c r="S1711" s="35">
        <f>'Data Entry'!L1711</f>
        <v>0</v>
      </c>
      <c r="T1711" s="35">
        <f t="shared" si="466"/>
        <v>0</v>
      </c>
      <c r="U1711" s="35">
        <f t="shared" si="467"/>
        <v>0</v>
      </c>
      <c r="V1711" s="35" t="e">
        <f t="shared" si="468"/>
        <v>#DIV/0!</v>
      </c>
      <c r="W1711" s="35" t="e">
        <f t="shared" si="469"/>
        <v>#DIV/0!</v>
      </c>
      <c r="X1711" s="35">
        <f t="shared" si="470"/>
        <v>0</v>
      </c>
      <c r="Y1711" s="35">
        <f t="shared" si="471"/>
        <v>0</v>
      </c>
      <c r="Z1711" s="35">
        <f t="shared" si="472"/>
        <v>0</v>
      </c>
      <c r="AA1711" s="35">
        <f t="shared" si="473"/>
        <v>0</v>
      </c>
      <c r="AB1711" s="21">
        <f>'Data Entry'!S1711</f>
        <v>0</v>
      </c>
      <c r="AC1711" s="21">
        <f>'Data Entry'!T1711</f>
        <v>0</v>
      </c>
      <c r="AD1711" s="21">
        <f>'Data Entry'!U1711</f>
        <v>0</v>
      </c>
      <c r="AE1711" s="21">
        <f t="shared" si="474"/>
        <v>0</v>
      </c>
      <c r="AF1711" s="13">
        <f>'Data Entry'!V1711</f>
        <v>0</v>
      </c>
      <c r="AG1711" s="13">
        <f t="shared" si="475"/>
        <v>0</v>
      </c>
      <c r="AH1711" s="13">
        <f>'Data Entry'!W1711</f>
        <v>0</v>
      </c>
      <c r="AI1711" s="13">
        <f>'Data Entry'!X1711</f>
        <v>0</v>
      </c>
      <c r="AJ1711" s="13">
        <f>'Data Entry'!Y1711</f>
        <v>0</v>
      </c>
      <c r="AK1711" s="13">
        <f>'Data Entry'!Z1711</f>
        <v>0</v>
      </c>
    </row>
    <row r="1712" spans="1:37">
      <c r="A1712" s="34">
        <f>'Data Entry'!A1712</f>
        <v>0</v>
      </c>
      <c r="B1712" s="34">
        <f>'Data Entry'!B1712</f>
        <v>0</v>
      </c>
      <c r="C1712" s="20">
        <f>IF('Data Entry'!C1712="red",1,IF('Data Entry'!C1712="blue",2,0))</f>
        <v>0</v>
      </c>
      <c r="D1712" s="22">
        <f>'Data Entry'!D1712</f>
        <v>0</v>
      </c>
      <c r="E1712" s="22">
        <f>'Data Entry'!E1712</f>
        <v>0</v>
      </c>
      <c r="F1712" s="22">
        <f>'Data Entry'!F1712</f>
        <v>0</v>
      </c>
      <c r="G1712" s="22">
        <f>'Data Entry'!G1712</f>
        <v>0</v>
      </c>
      <c r="H1712" s="22">
        <f>'Data Entry'!H1712</f>
        <v>0</v>
      </c>
      <c r="I1712" s="22">
        <f t="shared" si="459"/>
        <v>0</v>
      </c>
      <c r="J1712" s="22">
        <f t="shared" si="460"/>
        <v>0</v>
      </c>
      <c r="K1712" s="22">
        <f t="shared" si="461"/>
        <v>0</v>
      </c>
      <c r="L1712" s="22">
        <f t="shared" si="462"/>
        <v>0</v>
      </c>
      <c r="M1712" s="22">
        <f t="shared" si="463"/>
        <v>0</v>
      </c>
      <c r="N1712" s="22">
        <f t="shared" si="464"/>
        <v>0</v>
      </c>
      <c r="O1712" s="22">
        <f t="shared" si="465"/>
        <v>0</v>
      </c>
      <c r="P1712" s="35">
        <f>'Data Entry'!I1712</f>
        <v>0</v>
      </c>
      <c r="Q1712" s="35">
        <f>'Data Entry'!J1712</f>
        <v>0</v>
      </c>
      <c r="R1712" s="35">
        <f>'Data Entry'!K1712</f>
        <v>0</v>
      </c>
      <c r="S1712" s="35">
        <f>'Data Entry'!L1712</f>
        <v>0</v>
      </c>
      <c r="T1712" s="35">
        <f t="shared" si="466"/>
        <v>0</v>
      </c>
      <c r="U1712" s="35">
        <f t="shared" si="467"/>
        <v>0</v>
      </c>
      <c r="V1712" s="35" t="e">
        <f t="shared" si="468"/>
        <v>#DIV/0!</v>
      </c>
      <c r="W1712" s="35" t="e">
        <f t="shared" si="469"/>
        <v>#DIV/0!</v>
      </c>
      <c r="X1712" s="35">
        <f t="shared" si="470"/>
        <v>0</v>
      </c>
      <c r="Y1712" s="35">
        <f t="shared" si="471"/>
        <v>0</v>
      </c>
      <c r="Z1712" s="35">
        <f t="shared" si="472"/>
        <v>0</v>
      </c>
      <c r="AA1712" s="35">
        <f t="shared" si="473"/>
        <v>0</v>
      </c>
      <c r="AB1712" s="21">
        <f>'Data Entry'!S1712</f>
        <v>0</v>
      </c>
      <c r="AC1712" s="21">
        <f>'Data Entry'!T1712</f>
        <v>0</v>
      </c>
      <c r="AD1712" s="21">
        <f>'Data Entry'!U1712</f>
        <v>0</v>
      </c>
      <c r="AE1712" s="21">
        <f t="shared" si="474"/>
        <v>0</v>
      </c>
      <c r="AF1712" s="13">
        <f>'Data Entry'!V1712</f>
        <v>0</v>
      </c>
      <c r="AG1712" s="13">
        <f t="shared" si="475"/>
        <v>0</v>
      </c>
      <c r="AH1712" s="13">
        <f>'Data Entry'!W1712</f>
        <v>0</v>
      </c>
      <c r="AI1712" s="13">
        <f>'Data Entry'!X1712</f>
        <v>0</v>
      </c>
      <c r="AJ1712" s="13">
        <f>'Data Entry'!Y1712</f>
        <v>0</v>
      </c>
      <c r="AK1712" s="13">
        <f>'Data Entry'!Z1712</f>
        <v>0</v>
      </c>
    </row>
    <row r="1713" spans="1:37">
      <c r="A1713" s="34">
        <f>'Data Entry'!A1713</f>
        <v>0</v>
      </c>
      <c r="B1713" s="34">
        <f>'Data Entry'!B1713</f>
        <v>0</v>
      </c>
      <c r="C1713" s="20">
        <f>IF('Data Entry'!C1713="red",1,IF('Data Entry'!C1713="blue",2,0))</f>
        <v>0</v>
      </c>
      <c r="D1713" s="22">
        <f>'Data Entry'!D1713</f>
        <v>0</v>
      </c>
      <c r="E1713" s="22">
        <f>'Data Entry'!E1713</f>
        <v>0</v>
      </c>
      <c r="F1713" s="22">
        <f>'Data Entry'!F1713</f>
        <v>0</v>
      </c>
      <c r="G1713" s="22">
        <f>'Data Entry'!G1713</f>
        <v>0</v>
      </c>
      <c r="H1713" s="22">
        <f>'Data Entry'!H1713</f>
        <v>0</v>
      </c>
      <c r="I1713" s="22">
        <f t="shared" si="459"/>
        <v>0</v>
      </c>
      <c r="J1713" s="22">
        <f t="shared" si="460"/>
        <v>0</v>
      </c>
      <c r="K1713" s="22">
        <f t="shared" si="461"/>
        <v>0</v>
      </c>
      <c r="L1713" s="22">
        <f t="shared" si="462"/>
        <v>0</v>
      </c>
      <c r="M1713" s="22">
        <f t="shared" si="463"/>
        <v>0</v>
      </c>
      <c r="N1713" s="22">
        <f t="shared" si="464"/>
        <v>0</v>
      </c>
      <c r="O1713" s="22">
        <f t="shared" si="465"/>
        <v>0</v>
      </c>
      <c r="P1713" s="35">
        <f>'Data Entry'!I1713</f>
        <v>0</v>
      </c>
      <c r="Q1713" s="35">
        <f>'Data Entry'!J1713</f>
        <v>0</v>
      </c>
      <c r="R1713" s="35">
        <f>'Data Entry'!K1713</f>
        <v>0</v>
      </c>
      <c r="S1713" s="35">
        <f>'Data Entry'!L1713</f>
        <v>0</v>
      </c>
      <c r="T1713" s="35">
        <f t="shared" si="466"/>
        <v>0</v>
      </c>
      <c r="U1713" s="35">
        <f t="shared" si="467"/>
        <v>0</v>
      </c>
      <c r="V1713" s="35" t="e">
        <f t="shared" si="468"/>
        <v>#DIV/0!</v>
      </c>
      <c r="W1713" s="35" t="e">
        <f t="shared" si="469"/>
        <v>#DIV/0!</v>
      </c>
      <c r="X1713" s="35">
        <f t="shared" si="470"/>
        <v>0</v>
      </c>
      <c r="Y1713" s="35">
        <f t="shared" si="471"/>
        <v>0</v>
      </c>
      <c r="Z1713" s="35">
        <f t="shared" si="472"/>
        <v>0</v>
      </c>
      <c r="AA1713" s="35">
        <f t="shared" si="473"/>
        <v>0</v>
      </c>
      <c r="AB1713" s="21">
        <f>'Data Entry'!S1713</f>
        <v>0</v>
      </c>
      <c r="AC1713" s="21">
        <f>'Data Entry'!T1713</f>
        <v>0</v>
      </c>
      <c r="AD1713" s="21">
        <f>'Data Entry'!U1713</f>
        <v>0</v>
      </c>
      <c r="AE1713" s="21">
        <f t="shared" si="474"/>
        <v>0</v>
      </c>
      <c r="AF1713" s="13">
        <f>'Data Entry'!V1713</f>
        <v>0</v>
      </c>
      <c r="AG1713" s="13">
        <f t="shared" si="475"/>
        <v>0</v>
      </c>
      <c r="AH1713" s="13">
        <f>'Data Entry'!W1713</f>
        <v>0</v>
      </c>
      <c r="AI1713" s="13">
        <f>'Data Entry'!X1713</f>
        <v>0</v>
      </c>
      <c r="AJ1713" s="13">
        <f>'Data Entry'!Y1713</f>
        <v>0</v>
      </c>
      <c r="AK1713" s="13">
        <f>'Data Entry'!Z1713</f>
        <v>0</v>
      </c>
    </row>
    <row r="1714" spans="1:37">
      <c r="A1714" s="34">
        <f>'Data Entry'!A1714</f>
        <v>0</v>
      </c>
      <c r="B1714" s="34">
        <f>'Data Entry'!B1714</f>
        <v>0</v>
      </c>
      <c r="C1714" s="20">
        <f>IF('Data Entry'!C1714="red",1,IF('Data Entry'!C1714="blue",2,0))</f>
        <v>0</v>
      </c>
      <c r="D1714" s="22">
        <f>'Data Entry'!D1714</f>
        <v>0</v>
      </c>
      <c r="E1714" s="22">
        <f>'Data Entry'!E1714</f>
        <v>0</v>
      </c>
      <c r="F1714" s="22">
        <f>'Data Entry'!F1714</f>
        <v>0</v>
      </c>
      <c r="G1714" s="22">
        <f>'Data Entry'!G1714</f>
        <v>0</v>
      </c>
      <c r="H1714" s="22">
        <f>'Data Entry'!H1714</f>
        <v>0</v>
      </c>
      <c r="I1714" s="22">
        <f t="shared" si="459"/>
        <v>0</v>
      </c>
      <c r="J1714" s="22">
        <f t="shared" si="460"/>
        <v>0</v>
      </c>
      <c r="K1714" s="22">
        <f t="shared" si="461"/>
        <v>0</v>
      </c>
      <c r="L1714" s="22">
        <f t="shared" si="462"/>
        <v>0</v>
      </c>
      <c r="M1714" s="22">
        <f t="shared" si="463"/>
        <v>0</v>
      </c>
      <c r="N1714" s="22">
        <f t="shared" si="464"/>
        <v>0</v>
      </c>
      <c r="O1714" s="22">
        <f t="shared" si="465"/>
        <v>0</v>
      </c>
      <c r="P1714" s="35">
        <f>'Data Entry'!I1714</f>
        <v>0</v>
      </c>
      <c r="Q1714" s="35">
        <f>'Data Entry'!J1714</f>
        <v>0</v>
      </c>
      <c r="R1714" s="35">
        <f>'Data Entry'!K1714</f>
        <v>0</v>
      </c>
      <c r="S1714" s="35">
        <f>'Data Entry'!L1714</f>
        <v>0</v>
      </c>
      <c r="T1714" s="35">
        <f t="shared" si="466"/>
        <v>0</v>
      </c>
      <c r="U1714" s="35">
        <f t="shared" si="467"/>
        <v>0</v>
      </c>
      <c r="V1714" s="35" t="e">
        <f t="shared" si="468"/>
        <v>#DIV/0!</v>
      </c>
      <c r="W1714" s="35" t="e">
        <f t="shared" si="469"/>
        <v>#DIV/0!</v>
      </c>
      <c r="X1714" s="35">
        <f t="shared" si="470"/>
        <v>0</v>
      </c>
      <c r="Y1714" s="35">
        <f t="shared" si="471"/>
        <v>0</v>
      </c>
      <c r="Z1714" s="35">
        <f t="shared" si="472"/>
        <v>0</v>
      </c>
      <c r="AA1714" s="35">
        <f t="shared" si="473"/>
        <v>0</v>
      </c>
      <c r="AB1714" s="21">
        <f>'Data Entry'!S1714</f>
        <v>0</v>
      </c>
      <c r="AC1714" s="21">
        <f>'Data Entry'!T1714</f>
        <v>0</v>
      </c>
      <c r="AD1714" s="21">
        <f>'Data Entry'!U1714</f>
        <v>0</v>
      </c>
      <c r="AE1714" s="21">
        <f t="shared" si="474"/>
        <v>0</v>
      </c>
      <c r="AF1714" s="13">
        <f>'Data Entry'!V1714</f>
        <v>0</v>
      </c>
      <c r="AG1714" s="13">
        <f t="shared" si="475"/>
        <v>0</v>
      </c>
      <c r="AH1714" s="13">
        <f>'Data Entry'!W1714</f>
        <v>0</v>
      </c>
      <c r="AI1714" s="13">
        <f>'Data Entry'!X1714</f>
        <v>0</v>
      </c>
      <c r="AJ1714" s="13">
        <f>'Data Entry'!Y1714</f>
        <v>0</v>
      </c>
      <c r="AK1714" s="13">
        <f>'Data Entry'!Z1714</f>
        <v>0</v>
      </c>
    </row>
    <row r="1715" spans="1:37">
      <c r="A1715" s="34">
        <f>'Data Entry'!A1715</f>
        <v>0</v>
      </c>
      <c r="B1715" s="34">
        <f>'Data Entry'!B1715</f>
        <v>0</v>
      </c>
      <c r="C1715" s="20">
        <f>IF('Data Entry'!C1715="red",1,IF('Data Entry'!C1715="blue",2,0))</f>
        <v>0</v>
      </c>
      <c r="D1715" s="22">
        <f>'Data Entry'!D1715</f>
        <v>0</v>
      </c>
      <c r="E1715" s="22">
        <f>'Data Entry'!E1715</f>
        <v>0</v>
      </c>
      <c r="F1715" s="22">
        <f>'Data Entry'!F1715</f>
        <v>0</v>
      </c>
      <c r="G1715" s="22">
        <f>'Data Entry'!G1715</f>
        <v>0</v>
      </c>
      <c r="H1715" s="22">
        <f>'Data Entry'!H1715</f>
        <v>0</v>
      </c>
      <c r="I1715" s="22">
        <f t="shared" si="459"/>
        <v>0</v>
      </c>
      <c r="J1715" s="22">
        <f t="shared" si="460"/>
        <v>0</v>
      </c>
      <c r="K1715" s="22">
        <f t="shared" si="461"/>
        <v>0</v>
      </c>
      <c r="L1715" s="22">
        <f t="shared" si="462"/>
        <v>0</v>
      </c>
      <c r="M1715" s="22">
        <f t="shared" si="463"/>
        <v>0</v>
      </c>
      <c r="N1715" s="22">
        <f t="shared" si="464"/>
        <v>0</v>
      </c>
      <c r="O1715" s="22">
        <f t="shared" si="465"/>
        <v>0</v>
      </c>
      <c r="P1715" s="35">
        <f>'Data Entry'!I1715</f>
        <v>0</v>
      </c>
      <c r="Q1715" s="35">
        <f>'Data Entry'!J1715</f>
        <v>0</v>
      </c>
      <c r="R1715" s="35">
        <f>'Data Entry'!K1715</f>
        <v>0</v>
      </c>
      <c r="S1715" s="35">
        <f>'Data Entry'!L1715</f>
        <v>0</v>
      </c>
      <c r="T1715" s="35">
        <f t="shared" si="466"/>
        <v>0</v>
      </c>
      <c r="U1715" s="35">
        <f t="shared" si="467"/>
        <v>0</v>
      </c>
      <c r="V1715" s="35" t="e">
        <f t="shared" si="468"/>
        <v>#DIV/0!</v>
      </c>
      <c r="W1715" s="35" t="e">
        <f t="shared" si="469"/>
        <v>#DIV/0!</v>
      </c>
      <c r="X1715" s="35">
        <f t="shared" si="470"/>
        <v>0</v>
      </c>
      <c r="Y1715" s="35">
        <f t="shared" si="471"/>
        <v>0</v>
      </c>
      <c r="Z1715" s="35">
        <f t="shared" si="472"/>
        <v>0</v>
      </c>
      <c r="AA1715" s="35">
        <f t="shared" si="473"/>
        <v>0</v>
      </c>
      <c r="AB1715" s="21">
        <f>'Data Entry'!S1715</f>
        <v>0</v>
      </c>
      <c r="AC1715" s="21">
        <f>'Data Entry'!T1715</f>
        <v>0</v>
      </c>
      <c r="AD1715" s="21">
        <f>'Data Entry'!U1715</f>
        <v>0</v>
      </c>
      <c r="AE1715" s="21">
        <f t="shared" si="474"/>
        <v>0</v>
      </c>
      <c r="AF1715" s="13">
        <f>'Data Entry'!V1715</f>
        <v>0</v>
      </c>
      <c r="AG1715" s="13">
        <f t="shared" si="475"/>
        <v>0</v>
      </c>
      <c r="AH1715" s="13">
        <f>'Data Entry'!W1715</f>
        <v>0</v>
      </c>
      <c r="AI1715" s="13">
        <f>'Data Entry'!X1715</f>
        <v>0</v>
      </c>
      <c r="AJ1715" s="13">
        <f>'Data Entry'!Y1715</f>
        <v>0</v>
      </c>
      <c r="AK1715" s="13">
        <f>'Data Entry'!Z1715</f>
        <v>0</v>
      </c>
    </row>
    <row r="1716" spans="1:37">
      <c r="A1716" s="34">
        <f>'Data Entry'!A1716</f>
        <v>0</v>
      </c>
      <c r="B1716" s="34">
        <f>'Data Entry'!B1716</f>
        <v>0</v>
      </c>
      <c r="C1716" s="20">
        <f>IF('Data Entry'!C1716="red",1,IF('Data Entry'!C1716="blue",2,0))</f>
        <v>0</v>
      </c>
      <c r="D1716" s="22">
        <f>'Data Entry'!D1716</f>
        <v>0</v>
      </c>
      <c r="E1716" s="22">
        <f>'Data Entry'!E1716</f>
        <v>0</v>
      </c>
      <c r="F1716" s="22">
        <f>'Data Entry'!F1716</f>
        <v>0</v>
      </c>
      <c r="G1716" s="22">
        <f>'Data Entry'!G1716</f>
        <v>0</v>
      </c>
      <c r="H1716" s="22">
        <f>'Data Entry'!H1716</f>
        <v>0</v>
      </c>
      <c r="I1716" s="22">
        <f t="shared" si="459"/>
        <v>0</v>
      </c>
      <c r="J1716" s="22">
        <f t="shared" si="460"/>
        <v>0</v>
      </c>
      <c r="K1716" s="22">
        <f t="shared" si="461"/>
        <v>0</v>
      </c>
      <c r="L1716" s="22">
        <f t="shared" si="462"/>
        <v>0</v>
      </c>
      <c r="M1716" s="22">
        <f t="shared" si="463"/>
        <v>0</v>
      </c>
      <c r="N1716" s="22">
        <f t="shared" si="464"/>
        <v>0</v>
      </c>
      <c r="O1716" s="22">
        <f t="shared" si="465"/>
        <v>0</v>
      </c>
      <c r="P1716" s="35">
        <f>'Data Entry'!I1716</f>
        <v>0</v>
      </c>
      <c r="Q1716" s="35">
        <f>'Data Entry'!J1716</f>
        <v>0</v>
      </c>
      <c r="R1716" s="35">
        <f>'Data Entry'!K1716</f>
        <v>0</v>
      </c>
      <c r="S1716" s="35">
        <f>'Data Entry'!L1716</f>
        <v>0</v>
      </c>
      <c r="T1716" s="35">
        <f t="shared" si="466"/>
        <v>0</v>
      </c>
      <c r="U1716" s="35">
        <f t="shared" si="467"/>
        <v>0</v>
      </c>
      <c r="V1716" s="35" t="e">
        <f t="shared" si="468"/>
        <v>#DIV/0!</v>
      </c>
      <c r="W1716" s="35" t="e">
        <f t="shared" si="469"/>
        <v>#DIV/0!</v>
      </c>
      <c r="X1716" s="35">
        <f t="shared" si="470"/>
        <v>0</v>
      </c>
      <c r="Y1716" s="35">
        <f t="shared" si="471"/>
        <v>0</v>
      </c>
      <c r="Z1716" s="35">
        <f t="shared" si="472"/>
        <v>0</v>
      </c>
      <c r="AA1716" s="35">
        <f t="shared" si="473"/>
        <v>0</v>
      </c>
      <c r="AB1716" s="21">
        <f>'Data Entry'!S1716</f>
        <v>0</v>
      </c>
      <c r="AC1716" s="21">
        <f>'Data Entry'!T1716</f>
        <v>0</v>
      </c>
      <c r="AD1716" s="21">
        <f>'Data Entry'!U1716</f>
        <v>0</v>
      </c>
      <c r="AE1716" s="21">
        <f t="shared" si="474"/>
        <v>0</v>
      </c>
      <c r="AF1716" s="13">
        <f>'Data Entry'!V1716</f>
        <v>0</v>
      </c>
      <c r="AG1716" s="13">
        <f t="shared" si="475"/>
        <v>0</v>
      </c>
      <c r="AH1716" s="13">
        <f>'Data Entry'!W1716</f>
        <v>0</v>
      </c>
      <c r="AI1716" s="13">
        <f>'Data Entry'!X1716</f>
        <v>0</v>
      </c>
      <c r="AJ1716" s="13">
        <f>'Data Entry'!Y1716</f>
        <v>0</v>
      </c>
      <c r="AK1716" s="13">
        <f>'Data Entry'!Z1716</f>
        <v>0</v>
      </c>
    </row>
    <row r="1717" spans="1:37">
      <c r="A1717" s="34">
        <f>'Data Entry'!A1717</f>
        <v>0</v>
      </c>
      <c r="B1717" s="34">
        <f>'Data Entry'!B1717</f>
        <v>0</v>
      </c>
      <c r="C1717" s="20">
        <f>IF('Data Entry'!C1717="red",1,IF('Data Entry'!C1717="blue",2,0))</f>
        <v>0</v>
      </c>
      <c r="D1717" s="22">
        <f>'Data Entry'!D1717</f>
        <v>0</v>
      </c>
      <c r="E1717" s="22">
        <f>'Data Entry'!E1717</f>
        <v>0</v>
      </c>
      <c r="F1717" s="22">
        <f>'Data Entry'!F1717</f>
        <v>0</v>
      </c>
      <c r="G1717" s="22">
        <f>'Data Entry'!G1717</f>
        <v>0</v>
      </c>
      <c r="H1717" s="22">
        <f>'Data Entry'!H1717</f>
        <v>0</v>
      </c>
      <c r="I1717" s="22">
        <f t="shared" si="459"/>
        <v>0</v>
      </c>
      <c r="J1717" s="22">
        <f t="shared" si="460"/>
        <v>0</v>
      </c>
      <c r="K1717" s="22">
        <f t="shared" si="461"/>
        <v>0</v>
      </c>
      <c r="L1717" s="22">
        <f t="shared" si="462"/>
        <v>0</v>
      </c>
      <c r="M1717" s="22">
        <f t="shared" si="463"/>
        <v>0</v>
      </c>
      <c r="N1717" s="22">
        <f t="shared" si="464"/>
        <v>0</v>
      </c>
      <c r="O1717" s="22">
        <f t="shared" si="465"/>
        <v>0</v>
      </c>
      <c r="P1717" s="35">
        <f>'Data Entry'!I1717</f>
        <v>0</v>
      </c>
      <c r="Q1717" s="35">
        <f>'Data Entry'!J1717</f>
        <v>0</v>
      </c>
      <c r="R1717" s="35">
        <f>'Data Entry'!K1717</f>
        <v>0</v>
      </c>
      <c r="S1717" s="35">
        <f>'Data Entry'!L1717</f>
        <v>0</v>
      </c>
      <c r="T1717" s="35">
        <f t="shared" si="466"/>
        <v>0</v>
      </c>
      <c r="U1717" s="35">
        <f t="shared" si="467"/>
        <v>0</v>
      </c>
      <c r="V1717" s="35" t="e">
        <f t="shared" si="468"/>
        <v>#DIV/0!</v>
      </c>
      <c r="W1717" s="35" t="e">
        <f t="shared" si="469"/>
        <v>#DIV/0!</v>
      </c>
      <c r="X1717" s="35">
        <f t="shared" si="470"/>
        <v>0</v>
      </c>
      <c r="Y1717" s="35">
        <f t="shared" si="471"/>
        <v>0</v>
      </c>
      <c r="Z1717" s="35">
        <f t="shared" si="472"/>
        <v>0</v>
      </c>
      <c r="AA1717" s="35">
        <f t="shared" si="473"/>
        <v>0</v>
      </c>
      <c r="AB1717" s="21">
        <f>'Data Entry'!S1717</f>
        <v>0</v>
      </c>
      <c r="AC1717" s="21">
        <f>'Data Entry'!T1717</f>
        <v>0</v>
      </c>
      <c r="AD1717" s="21">
        <f>'Data Entry'!U1717</f>
        <v>0</v>
      </c>
      <c r="AE1717" s="21">
        <f t="shared" si="474"/>
        <v>0</v>
      </c>
      <c r="AF1717" s="13">
        <f>'Data Entry'!V1717</f>
        <v>0</v>
      </c>
      <c r="AG1717" s="13">
        <f t="shared" si="475"/>
        <v>0</v>
      </c>
      <c r="AH1717" s="13">
        <f>'Data Entry'!W1717</f>
        <v>0</v>
      </c>
      <c r="AI1717" s="13">
        <f>'Data Entry'!X1717</f>
        <v>0</v>
      </c>
      <c r="AJ1717" s="13">
        <f>'Data Entry'!Y1717</f>
        <v>0</v>
      </c>
      <c r="AK1717" s="13">
        <f>'Data Entry'!Z1717</f>
        <v>0</v>
      </c>
    </row>
    <row r="1718" spans="1:37">
      <c r="A1718" s="34">
        <f>'Data Entry'!A1718</f>
        <v>0</v>
      </c>
      <c r="B1718" s="34">
        <f>'Data Entry'!B1718</f>
        <v>0</v>
      </c>
      <c r="C1718" s="20">
        <f>IF('Data Entry'!C1718="red",1,IF('Data Entry'!C1718="blue",2,0))</f>
        <v>0</v>
      </c>
      <c r="D1718" s="22">
        <f>'Data Entry'!D1718</f>
        <v>0</v>
      </c>
      <c r="E1718" s="22">
        <f>'Data Entry'!E1718</f>
        <v>0</v>
      </c>
      <c r="F1718" s="22">
        <f>'Data Entry'!F1718</f>
        <v>0</v>
      </c>
      <c r="G1718" s="22">
        <f>'Data Entry'!G1718</f>
        <v>0</v>
      </c>
      <c r="H1718" s="22">
        <f>'Data Entry'!H1718</f>
        <v>0</v>
      </c>
      <c r="I1718" s="22">
        <f t="shared" si="459"/>
        <v>0</v>
      </c>
      <c r="J1718" s="22">
        <f t="shared" si="460"/>
        <v>0</v>
      </c>
      <c r="K1718" s="22">
        <f t="shared" si="461"/>
        <v>0</v>
      </c>
      <c r="L1718" s="22">
        <f t="shared" si="462"/>
        <v>0</v>
      </c>
      <c r="M1718" s="22">
        <f t="shared" si="463"/>
        <v>0</v>
      </c>
      <c r="N1718" s="22">
        <f t="shared" si="464"/>
        <v>0</v>
      </c>
      <c r="O1718" s="22">
        <f t="shared" si="465"/>
        <v>0</v>
      </c>
      <c r="P1718" s="35">
        <f>'Data Entry'!I1718</f>
        <v>0</v>
      </c>
      <c r="Q1718" s="35">
        <f>'Data Entry'!J1718</f>
        <v>0</v>
      </c>
      <c r="R1718" s="35">
        <f>'Data Entry'!K1718</f>
        <v>0</v>
      </c>
      <c r="S1718" s="35">
        <f>'Data Entry'!L1718</f>
        <v>0</v>
      </c>
      <c r="T1718" s="35">
        <f t="shared" si="466"/>
        <v>0</v>
      </c>
      <c r="U1718" s="35">
        <f t="shared" si="467"/>
        <v>0</v>
      </c>
      <c r="V1718" s="35" t="e">
        <f t="shared" si="468"/>
        <v>#DIV/0!</v>
      </c>
      <c r="W1718" s="35" t="e">
        <f t="shared" si="469"/>
        <v>#DIV/0!</v>
      </c>
      <c r="X1718" s="35">
        <f t="shared" si="470"/>
        <v>0</v>
      </c>
      <c r="Y1718" s="35">
        <f t="shared" si="471"/>
        <v>0</v>
      </c>
      <c r="Z1718" s="35">
        <f t="shared" si="472"/>
        <v>0</v>
      </c>
      <c r="AA1718" s="35">
        <f t="shared" si="473"/>
        <v>0</v>
      </c>
      <c r="AB1718" s="21">
        <f>'Data Entry'!S1718</f>
        <v>0</v>
      </c>
      <c r="AC1718" s="21">
        <f>'Data Entry'!T1718</f>
        <v>0</v>
      </c>
      <c r="AD1718" s="21">
        <f>'Data Entry'!U1718</f>
        <v>0</v>
      </c>
      <c r="AE1718" s="21">
        <f t="shared" si="474"/>
        <v>0</v>
      </c>
      <c r="AF1718" s="13">
        <f>'Data Entry'!V1718</f>
        <v>0</v>
      </c>
      <c r="AG1718" s="13">
        <f t="shared" si="475"/>
        <v>0</v>
      </c>
      <c r="AH1718" s="13">
        <f>'Data Entry'!W1718</f>
        <v>0</v>
      </c>
      <c r="AI1718" s="13">
        <f>'Data Entry'!X1718</f>
        <v>0</v>
      </c>
      <c r="AJ1718" s="13">
        <f>'Data Entry'!Y1718</f>
        <v>0</v>
      </c>
      <c r="AK1718" s="13">
        <f>'Data Entry'!Z1718</f>
        <v>0</v>
      </c>
    </row>
    <row r="1719" spans="1:37">
      <c r="A1719" s="34">
        <f>'Data Entry'!A1719</f>
        <v>0</v>
      </c>
      <c r="B1719" s="34">
        <f>'Data Entry'!B1719</f>
        <v>0</v>
      </c>
      <c r="C1719" s="20">
        <f>IF('Data Entry'!C1719="red",1,IF('Data Entry'!C1719="blue",2,0))</f>
        <v>0</v>
      </c>
      <c r="D1719" s="22">
        <f>'Data Entry'!D1719</f>
        <v>0</v>
      </c>
      <c r="E1719" s="22">
        <f>'Data Entry'!E1719</f>
        <v>0</v>
      </c>
      <c r="F1719" s="22">
        <f>'Data Entry'!F1719</f>
        <v>0</v>
      </c>
      <c r="G1719" s="22">
        <f>'Data Entry'!G1719</f>
        <v>0</v>
      </c>
      <c r="H1719" s="22">
        <f>'Data Entry'!H1719</f>
        <v>0</v>
      </c>
      <c r="I1719" s="22">
        <f t="shared" si="459"/>
        <v>0</v>
      </c>
      <c r="J1719" s="22">
        <f t="shared" si="460"/>
        <v>0</v>
      </c>
      <c r="K1719" s="22">
        <f t="shared" si="461"/>
        <v>0</v>
      </c>
      <c r="L1719" s="22">
        <f t="shared" si="462"/>
        <v>0</v>
      </c>
      <c r="M1719" s="22">
        <f t="shared" si="463"/>
        <v>0</v>
      </c>
      <c r="N1719" s="22">
        <f t="shared" si="464"/>
        <v>0</v>
      </c>
      <c r="O1719" s="22">
        <f t="shared" si="465"/>
        <v>0</v>
      </c>
      <c r="P1719" s="35">
        <f>'Data Entry'!I1719</f>
        <v>0</v>
      </c>
      <c r="Q1719" s="35">
        <f>'Data Entry'!J1719</f>
        <v>0</v>
      </c>
      <c r="R1719" s="35">
        <f>'Data Entry'!K1719</f>
        <v>0</v>
      </c>
      <c r="S1719" s="35">
        <f>'Data Entry'!L1719</f>
        <v>0</v>
      </c>
      <c r="T1719" s="35">
        <f t="shared" si="466"/>
        <v>0</v>
      </c>
      <c r="U1719" s="35">
        <f t="shared" si="467"/>
        <v>0</v>
      </c>
      <c r="V1719" s="35" t="e">
        <f t="shared" si="468"/>
        <v>#DIV/0!</v>
      </c>
      <c r="W1719" s="35" t="e">
        <f t="shared" si="469"/>
        <v>#DIV/0!</v>
      </c>
      <c r="X1719" s="35">
        <f t="shared" si="470"/>
        <v>0</v>
      </c>
      <c r="Y1719" s="35">
        <f t="shared" si="471"/>
        <v>0</v>
      </c>
      <c r="Z1719" s="35">
        <f t="shared" si="472"/>
        <v>0</v>
      </c>
      <c r="AA1719" s="35">
        <f t="shared" si="473"/>
        <v>0</v>
      </c>
      <c r="AB1719" s="21">
        <f>'Data Entry'!S1719</f>
        <v>0</v>
      </c>
      <c r="AC1719" s="21">
        <f>'Data Entry'!T1719</f>
        <v>0</v>
      </c>
      <c r="AD1719" s="21">
        <f>'Data Entry'!U1719</f>
        <v>0</v>
      </c>
      <c r="AE1719" s="21">
        <f t="shared" si="474"/>
        <v>0</v>
      </c>
      <c r="AF1719" s="13">
        <f>'Data Entry'!V1719</f>
        <v>0</v>
      </c>
      <c r="AG1719" s="13">
        <f t="shared" si="475"/>
        <v>0</v>
      </c>
      <c r="AH1719" s="13">
        <f>'Data Entry'!W1719</f>
        <v>0</v>
      </c>
      <c r="AI1719" s="13">
        <f>'Data Entry'!X1719</f>
        <v>0</v>
      </c>
      <c r="AJ1719" s="13">
        <f>'Data Entry'!Y1719</f>
        <v>0</v>
      </c>
      <c r="AK1719" s="13">
        <f>'Data Entry'!Z1719</f>
        <v>0</v>
      </c>
    </row>
    <row r="1720" spans="1:37">
      <c r="A1720" s="34">
        <f>'Data Entry'!A1720</f>
        <v>0</v>
      </c>
      <c r="B1720" s="34">
        <f>'Data Entry'!B1720</f>
        <v>0</v>
      </c>
      <c r="C1720" s="20">
        <f>IF('Data Entry'!C1720="red",1,IF('Data Entry'!C1720="blue",2,0))</f>
        <v>0</v>
      </c>
      <c r="D1720" s="22">
        <f>'Data Entry'!D1720</f>
        <v>0</v>
      </c>
      <c r="E1720" s="22">
        <f>'Data Entry'!E1720</f>
        <v>0</v>
      </c>
      <c r="F1720" s="22">
        <f>'Data Entry'!F1720</f>
        <v>0</v>
      </c>
      <c r="G1720" s="22">
        <f>'Data Entry'!G1720</f>
        <v>0</v>
      </c>
      <c r="H1720" s="22">
        <f>'Data Entry'!H1720</f>
        <v>0</v>
      </c>
      <c r="I1720" s="22">
        <f t="shared" si="459"/>
        <v>0</v>
      </c>
      <c r="J1720" s="22">
        <f t="shared" si="460"/>
        <v>0</v>
      </c>
      <c r="K1720" s="22">
        <f t="shared" si="461"/>
        <v>0</v>
      </c>
      <c r="L1720" s="22">
        <f t="shared" si="462"/>
        <v>0</v>
      </c>
      <c r="M1720" s="22">
        <f t="shared" si="463"/>
        <v>0</v>
      </c>
      <c r="N1720" s="22">
        <f t="shared" si="464"/>
        <v>0</v>
      </c>
      <c r="O1720" s="22">
        <f t="shared" si="465"/>
        <v>0</v>
      </c>
      <c r="P1720" s="35">
        <f>'Data Entry'!I1720</f>
        <v>0</v>
      </c>
      <c r="Q1720" s="35">
        <f>'Data Entry'!J1720</f>
        <v>0</v>
      </c>
      <c r="R1720" s="35">
        <f>'Data Entry'!K1720</f>
        <v>0</v>
      </c>
      <c r="S1720" s="35">
        <f>'Data Entry'!L1720</f>
        <v>0</v>
      </c>
      <c r="T1720" s="35">
        <f t="shared" si="466"/>
        <v>0</v>
      </c>
      <c r="U1720" s="35">
        <f t="shared" si="467"/>
        <v>0</v>
      </c>
      <c r="V1720" s="35" t="e">
        <f t="shared" si="468"/>
        <v>#DIV/0!</v>
      </c>
      <c r="W1720" s="35" t="e">
        <f t="shared" si="469"/>
        <v>#DIV/0!</v>
      </c>
      <c r="X1720" s="35">
        <f t="shared" si="470"/>
        <v>0</v>
      </c>
      <c r="Y1720" s="35">
        <f t="shared" si="471"/>
        <v>0</v>
      </c>
      <c r="Z1720" s="35">
        <f t="shared" si="472"/>
        <v>0</v>
      </c>
      <c r="AA1720" s="35">
        <f t="shared" si="473"/>
        <v>0</v>
      </c>
      <c r="AB1720" s="21">
        <f>'Data Entry'!S1720</f>
        <v>0</v>
      </c>
      <c r="AC1720" s="21">
        <f>'Data Entry'!T1720</f>
        <v>0</v>
      </c>
      <c r="AD1720" s="21">
        <f>'Data Entry'!U1720</f>
        <v>0</v>
      </c>
      <c r="AE1720" s="21">
        <f t="shared" si="474"/>
        <v>0</v>
      </c>
      <c r="AF1720" s="13">
        <f>'Data Entry'!V1720</f>
        <v>0</v>
      </c>
      <c r="AG1720" s="13">
        <f t="shared" si="475"/>
        <v>0</v>
      </c>
      <c r="AH1720" s="13">
        <f>'Data Entry'!W1720</f>
        <v>0</v>
      </c>
      <c r="AI1720" s="13">
        <f>'Data Entry'!X1720</f>
        <v>0</v>
      </c>
      <c r="AJ1720" s="13">
        <f>'Data Entry'!Y1720</f>
        <v>0</v>
      </c>
      <c r="AK1720" s="13">
        <f>'Data Entry'!Z1720</f>
        <v>0</v>
      </c>
    </row>
    <row r="1721" spans="1:37">
      <c r="A1721" s="34">
        <f>'Data Entry'!A1721</f>
        <v>0</v>
      </c>
      <c r="B1721" s="34">
        <f>'Data Entry'!B1721</f>
        <v>0</v>
      </c>
      <c r="C1721" s="20">
        <f>IF('Data Entry'!C1721="red",1,IF('Data Entry'!C1721="blue",2,0))</f>
        <v>0</v>
      </c>
      <c r="D1721" s="22">
        <f>'Data Entry'!D1721</f>
        <v>0</v>
      </c>
      <c r="E1721" s="22">
        <f>'Data Entry'!E1721</f>
        <v>0</v>
      </c>
      <c r="F1721" s="22">
        <f>'Data Entry'!F1721</f>
        <v>0</v>
      </c>
      <c r="G1721" s="22">
        <f>'Data Entry'!G1721</f>
        <v>0</v>
      </c>
      <c r="H1721" s="22">
        <f>'Data Entry'!H1721</f>
        <v>0</v>
      </c>
      <c r="I1721" s="22">
        <f t="shared" si="459"/>
        <v>0</v>
      </c>
      <c r="J1721" s="22">
        <f t="shared" si="460"/>
        <v>0</v>
      </c>
      <c r="K1721" s="22">
        <f t="shared" si="461"/>
        <v>0</v>
      </c>
      <c r="L1721" s="22">
        <f t="shared" si="462"/>
        <v>0</v>
      </c>
      <c r="M1721" s="22">
        <f t="shared" si="463"/>
        <v>0</v>
      </c>
      <c r="N1721" s="22">
        <f t="shared" si="464"/>
        <v>0</v>
      </c>
      <c r="O1721" s="22">
        <f t="shared" si="465"/>
        <v>0</v>
      </c>
      <c r="P1721" s="35">
        <f>'Data Entry'!I1721</f>
        <v>0</v>
      </c>
      <c r="Q1721" s="35">
        <f>'Data Entry'!J1721</f>
        <v>0</v>
      </c>
      <c r="R1721" s="35">
        <f>'Data Entry'!K1721</f>
        <v>0</v>
      </c>
      <c r="S1721" s="35">
        <f>'Data Entry'!L1721</f>
        <v>0</v>
      </c>
      <c r="T1721" s="35">
        <f t="shared" si="466"/>
        <v>0</v>
      </c>
      <c r="U1721" s="35">
        <f t="shared" si="467"/>
        <v>0</v>
      </c>
      <c r="V1721" s="35" t="e">
        <f t="shared" si="468"/>
        <v>#DIV/0!</v>
      </c>
      <c r="W1721" s="35" t="e">
        <f t="shared" si="469"/>
        <v>#DIV/0!</v>
      </c>
      <c r="X1721" s="35">
        <f t="shared" si="470"/>
        <v>0</v>
      </c>
      <c r="Y1721" s="35">
        <f t="shared" si="471"/>
        <v>0</v>
      </c>
      <c r="Z1721" s="35">
        <f t="shared" si="472"/>
        <v>0</v>
      </c>
      <c r="AA1721" s="35">
        <f t="shared" si="473"/>
        <v>0</v>
      </c>
      <c r="AB1721" s="21">
        <f>'Data Entry'!S1721</f>
        <v>0</v>
      </c>
      <c r="AC1721" s="21">
        <f>'Data Entry'!T1721</f>
        <v>0</v>
      </c>
      <c r="AD1721" s="21">
        <f>'Data Entry'!U1721</f>
        <v>0</v>
      </c>
      <c r="AE1721" s="21">
        <f t="shared" si="474"/>
        <v>0</v>
      </c>
      <c r="AF1721" s="13">
        <f>'Data Entry'!V1721</f>
        <v>0</v>
      </c>
      <c r="AG1721" s="13">
        <f t="shared" si="475"/>
        <v>0</v>
      </c>
      <c r="AH1721" s="13">
        <f>'Data Entry'!W1721</f>
        <v>0</v>
      </c>
      <c r="AI1721" s="13">
        <f>'Data Entry'!X1721</f>
        <v>0</v>
      </c>
      <c r="AJ1721" s="13">
        <f>'Data Entry'!Y1721</f>
        <v>0</v>
      </c>
      <c r="AK1721" s="13">
        <f>'Data Entry'!Z1721</f>
        <v>0</v>
      </c>
    </row>
    <row r="1722" spans="1:37">
      <c r="A1722" s="34">
        <f>'Data Entry'!A1722</f>
        <v>0</v>
      </c>
      <c r="B1722" s="34">
        <f>'Data Entry'!B1722</f>
        <v>0</v>
      </c>
      <c r="C1722" s="20">
        <f>IF('Data Entry'!C1722="red",1,IF('Data Entry'!C1722="blue",2,0))</f>
        <v>0</v>
      </c>
      <c r="D1722" s="22">
        <f>'Data Entry'!D1722</f>
        <v>0</v>
      </c>
      <c r="E1722" s="22">
        <f>'Data Entry'!E1722</f>
        <v>0</v>
      </c>
      <c r="F1722" s="22">
        <f>'Data Entry'!F1722</f>
        <v>0</v>
      </c>
      <c r="G1722" s="22">
        <f>'Data Entry'!G1722</f>
        <v>0</v>
      </c>
      <c r="H1722" s="22">
        <f>'Data Entry'!H1722</f>
        <v>0</v>
      </c>
      <c r="I1722" s="22">
        <f t="shared" si="459"/>
        <v>0</v>
      </c>
      <c r="J1722" s="22">
        <f t="shared" si="460"/>
        <v>0</v>
      </c>
      <c r="K1722" s="22">
        <f t="shared" si="461"/>
        <v>0</v>
      </c>
      <c r="L1722" s="22">
        <f t="shared" si="462"/>
        <v>0</v>
      </c>
      <c r="M1722" s="22">
        <f t="shared" si="463"/>
        <v>0</v>
      </c>
      <c r="N1722" s="22">
        <f t="shared" si="464"/>
        <v>0</v>
      </c>
      <c r="O1722" s="22">
        <f t="shared" si="465"/>
        <v>0</v>
      </c>
      <c r="P1722" s="35">
        <f>'Data Entry'!I1722</f>
        <v>0</v>
      </c>
      <c r="Q1722" s="35">
        <f>'Data Entry'!J1722</f>
        <v>0</v>
      </c>
      <c r="R1722" s="35">
        <f>'Data Entry'!K1722</f>
        <v>0</v>
      </c>
      <c r="S1722" s="35">
        <f>'Data Entry'!L1722</f>
        <v>0</v>
      </c>
      <c r="T1722" s="35">
        <f t="shared" si="466"/>
        <v>0</v>
      </c>
      <c r="U1722" s="35">
        <f t="shared" si="467"/>
        <v>0</v>
      </c>
      <c r="V1722" s="35" t="e">
        <f t="shared" si="468"/>
        <v>#DIV/0!</v>
      </c>
      <c r="W1722" s="35" t="e">
        <f t="shared" si="469"/>
        <v>#DIV/0!</v>
      </c>
      <c r="X1722" s="35">
        <f t="shared" si="470"/>
        <v>0</v>
      </c>
      <c r="Y1722" s="35">
        <f t="shared" si="471"/>
        <v>0</v>
      </c>
      <c r="Z1722" s="35">
        <f t="shared" si="472"/>
        <v>0</v>
      </c>
      <c r="AA1722" s="35">
        <f t="shared" si="473"/>
        <v>0</v>
      </c>
      <c r="AB1722" s="21">
        <f>'Data Entry'!S1722</f>
        <v>0</v>
      </c>
      <c r="AC1722" s="21">
        <f>'Data Entry'!T1722</f>
        <v>0</v>
      </c>
      <c r="AD1722" s="21">
        <f>'Data Entry'!U1722</f>
        <v>0</v>
      </c>
      <c r="AE1722" s="21">
        <f t="shared" si="474"/>
        <v>0</v>
      </c>
      <c r="AF1722" s="13">
        <f>'Data Entry'!V1722</f>
        <v>0</v>
      </c>
      <c r="AG1722" s="13">
        <f t="shared" si="475"/>
        <v>0</v>
      </c>
      <c r="AH1722" s="13">
        <f>'Data Entry'!W1722</f>
        <v>0</v>
      </c>
      <c r="AI1722" s="13">
        <f>'Data Entry'!X1722</f>
        <v>0</v>
      </c>
      <c r="AJ1722" s="13">
        <f>'Data Entry'!Y1722</f>
        <v>0</v>
      </c>
      <c r="AK1722" s="13">
        <f>'Data Entry'!Z1722</f>
        <v>0</v>
      </c>
    </row>
    <row r="1723" spans="1:37">
      <c r="A1723" s="34">
        <f>'Data Entry'!A1723</f>
        <v>0</v>
      </c>
      <c r="B1723" s="34">
        <f>'Data Entry'!B1723</f>
        <v>0</v>
      </c>
      <c r="C1723" s="20">
        <f>IF('Data Entry'!C1723="red",1,IF('Data Entry'!C1723="blue",2,0))</f>
        <v>0</v>
      </c>
      <c r="D1723" s="22">
        <f>'Data Entry'!D1723</f>
        <v>0</v>
      </c>
      <c r="E1723" s="22">
        <f>'Data Entry'!E1723</f>
        <v>0</v>
      </c>
      <c r="F1723" s="22">
        <f>'Data Entry'!F1723</f>
        <v>0</v>
      </c>
      <c r="G1723" s="22">
        <f>'Data Entry'!G1723</f>
        <v>0</v>
      </c>
      <c r="H1723" s="22">
        <f>'Data Entry'!H1723</f>
        <v>0</v>
      </c>
      <c r="I1723" s="22">
        <f t="shared" si="459"/>
        <v>0</v>
      </c>
      <c r="J1723" s="22">
        <f t="shared" si="460"/>
        <v>0</v>
      </c>
      <c r="K1723" s="22">
        <f t="shared" si="461"/>
        <v>0</v>
      </c>
      <c r="L1723" s="22">
        <f t="shared" si="462"/>
        <v>0</v>
      </c>
      <c r="M1723" s="22">
        <f t="shared" si="463"/>
        <v>0</v>
      </c>
      <c r="N1723" s="22">
        <f t="shared" si="464"/>
        <v>0</v>
      </c>
      <c r="O1723" s="22">
        <f t="shared" si="465"/>
        <v>0</v>
      </c>
      <c r="P1723" s="35">
        <f>'Data Entry'!I1723</f>
        <v>0</v>
      </c>
      <c r="Q1723" s="35">
        <f>'Data Entry'!J1723</f>
        <v>0</v>
      </c>
      <c r="R1723" s="35">
        <f>'Data Entry'!K1723</f>
        <v>0</v>
      </c>
      <c r="S1723" s="35">
        <f>'Data Entry'!L1723</f>
        <v>0</v>
      </c>
      <c r="T1723" s="35">
        <f t="shared" si="466"/>
        <v>0</v>
      </c>
      <c r="U1723" s="35">
        <f t="shared" si="467"/>
        <v>0</v>
      </c>
      <c r="V1723" s="35" t="e">
        <f t="shared" si="468"/>
        <v>#DIV/0!</v>
      </c>
      <c r="W1723" s="35" t="e">
        <f t="shared" si="469"/>
        <v>#DIV/0!</v>
      </c>
      <c r="X1723" s="35">
        <f t="shared" si="470"/>
        <v>0</v>
      </c>
      <c r="Y1723" s="35">
        <f t="shared" si="471"/>
        <v>0</v>
      </c>
      <c r="Z1723" s="35">
        <f t="shared" si="472"/>
        <v>0</v>
      </c>
      <c r="AA1723" s="35">
        <f t="shared" si="473"/>
        <v>0</v>
      </c>
      <c r="AB1723" s="21">
        <f>'Data Entry'!S1723</f>
        <v>0</v>
      </c>
      <c r="AC1723" s="21">
        <f>'Data Entry'!T1723</f>
        <v>0</v>
      </c>
      <c r="AD1723" s="21">
        <f>'Data Entry'!U1723</f>
        <v>0</v>
      </c>
      <c r="AE1723" s="21">
        <f t="shared" si="474"/>
        <v>0</v>
      </c>
      <c r="AF1723" s="13">
        <f>'Data Entry'!V1723</f>
        <v>0</v>
      </c>
      <c r="AG1723" s="13">
        <f t="shared" si="475"/>
        <v>0</v>
      </c>
      <c r="AH1723" s="13">
        <f>'Data Entry'!W1723</f>
        <v>0</v>
      </c>
      <c r="AI1723" s="13">
        <f>'Data Entry'!X1723</f>
        <v>0</v>
      </c>
      <c r="AJ1723" s="13">
        <f>'Data Entry'!Y1723</f>
        <v>0</v>
      </c>
      <c r="AK1723" s="13">
        <f>'Data Entry'!Z1723</f>
        <v>0</v>
      </c>
    </row>
    <row r="1724" spans="1:37">
      <c r="A1724" s="34">
        <f>'Data Entry'!A1724</f>
        <v>0</v>
      </c>
      <c r="B1724" s="34">
        <f>'Data Entry'!B1724</f>
        <v>0</v>
      </c>
      <c r="C1724" s="20">
        <f>IF('Data Entry'!C1724="red",1,IF('Data Entry'!C1724="blue",2,0))</f>
        <v>0</v>
      </c>
      <c r="D1724" s="22">
        <f>'Data Entry'!D1724</f>
        <v>0</v>
      </c>
      <c r="E1724" s="22">
        <f>'Data Entry'!E1724</f>
        <v>0</v>
      </c>
      <c r="F1724" s="22">
        <f>'Data Entry'!F1724</f>
        <v>0</v>
      </c>
      <c r="G1724" s="22">
        <f>'Data Entry'!G1724</f>
        <v>0</v>
      </c>
      <c r="H1724" s="22">
        <f>'Data Entry'!H1724</f>
        <v>0</v>
      </c>
      <c r="I1724" s="22">
        <f t="shared" si="459"/>
        <v>0</v>
      </c>
      <c r="J1724" s="22">
        <f t="shared" si="460"/>
        <v>0</v>
      </c>
      <c r="K1724" s="22">
        <f t="shared" si="461"/>
        <v>0</v>
      </c>
      <c r="L1724" s="22">
        <f t="shared" si="462"/>
        <v>0</v>
      </c>
      <c r="M1724" s="22">
        <f t="shared" si="463"/>
        <v>0</v>
      </c>
      <c r="N1724" s="22">
        <f t="shared" si="464"/>
        <v>0</v>
      </c>
      <c r="O1724" s="22">
        <f t="shared" si="465"/>
        <v>0</v>
      </c>
      <c r="P1724" s="35">
        <f>'Data Entry'!I1724</f>
        <v>0</v>
      </c>
      <c r="Q1724" s="35">
        <f>'Data Entry'!J1724</f>
        <v>0</v>
      </c>
      <c r="R1724" s="35">
        <f>'Data Entry'!K1724</f>
        <v>0</v>
      </c>
      <c r="S1724" s="35">
        <f>'Data Entry'!L1724</f>
        <v>0</v>
      </c>
      <c r="T1724" s="35">
        <f t="shared" si="466"/>
        <v>0</v>
      </c>
      <c r="U1724" s="35">
        <f t="shared" si="467"/>
        <v>0</v>
      </c>
      <c r="V1724" s="35" t="e">
        <f t="shared" si="468"/>
        <v>#DIV/0!</v>
      </c>
      <c r="W1724" s="35" t="e">
        <f t="shared" si="469"/>
        <v>#DIV/0!</v>
      </c>
      <c r="X1724" s="35">
        <f t="shared" si="470"/>
        <v>0</v>
      </c>
      <c r="Y1724" s="35">
        <f t="shared" si="471"/>
        <v>0</v>
      </c>
      <c r="Z1724" s="35">
        <f t="shared" si="472"/>
        <v>0</v>
      </c>
      <c r="AA1724" s="35">
        <f t="shared" si="473"/>
        <v>0</v>
      </c>
      <c r="AB1724" s="21">
        <f>'Data Entry'!S1724</f>
        <v>0</v>
      </c>
      <c r="AC1724" s="21">
        <f>'Data Entry'!T1724</f>
        <v>0</v>
      </c>
      <c r="AD1724" s="21">
        <f>'Data Entry'!U1724</f>
        <v>0</v>
      </c>
      <c r="AE1724" s="21">
        <f t="shared" si="474"/>
        <v>0</v>
      </c>
      <c r="AF1724" s="13">
        <f>'Data Entry'!V1724</f>
        <v>0</v>
      </c>
      <c r="AG1724" s="13">
        <f t="shared" si="475"/>
        <v>0</v>
      </c>
      <c r="AH1724" s="13">
        <f>'Data Entry'!W1724</f>
        <v>0</v>
      </c>
      <c r="AI1724" s="13">
        <f>'Data Entry'!X1724</f>
        <v>0</v>
      </c>
      <c r="AJ1724" s="13">
        <f>'Data Entry'!Y1724</f>
        <v>0</v>
      </c>
      <c r="AK1724" s="13">
        <f>'Data Entry'!Z1724</f>
        <v>0</v>
      </c>
    </row>
    <row r="1725" spans="1:37">
      <c r="A1725" s="34">
        <f>'Data Entry'!A1725</f>
        <v>0</v>
      </c>
      <c r="B1725" s="34">
        <f>'Data Entry'!B1725</f>
        <v>0</v>
      </c>
      <c r="C1725" s="20">
        <f>IF('Data Entry'!C1725="red",1,IF('Data Entry'!C1725="blue",2,0))</f>
        <v>0</v>
      </c>
      <c r="D1725" s="22">
        <f>'Data Entry'!D1725</f>
        <v>0</v>
      </c>
      <c r="E1725" s="22">
        <f>'Data Entry'!E1725</f>
        <v>0</v>
      </c>
      <c r="F1725" s="22">
        <f>'Data Entry'!F1725</f>
        <v>0</v>
      </c>
      <c r="G1725" s="22">
        <f>'Data Entry'!G1725</f>
        <v>0</v>
      </c>
      <c r="H1725" s="22">
        <f>'Data Entry'!H1725</f>
        <v>0</v>
      </c>
      <c r="I1725" s="22">
        <f t="shared" si="459"/>
        <v>0</v>
      </c>
      <c r="J1725" s="22">
        <f t="shared" si="460"/>
        <v>0</v>
      </c>
      <c r="K1725" s="22">
        <f t="shared" si="461"/>
        <v>0</v>
      </c>
      <c r="L1725" s="22">
        <f t="shared" si="462"/>
        <v>0</v>
      </c>
      <c r="M1725" s="22">
        <f t="shared" si="463"/>
        <v>0</v>
      </c>
      <c r="N1725" s="22">
        <f t="shared" si="464"/>
        <v>0</v>
      </c>
      <c r="O1725" s="22">
        <f t="shared" si="465"/>
        <v>0</v>
      </c>
      <c r="P1725" s="35">
        <f>'Data Entry'!I1725</f>
        <v>0</v>
      </c>
      <c r="Q1725" s="35">
        <f>'Data Entry'!J1725</f>
        <v>0</v>
      </c>
      <c r="R1725" s="35">
        <f>'Data Entry'!K1725</f>
        <v>0</v>
      </c>
      <c r="S1725" s="35">
        <f>'Data Entry'!L1725</f>
        <v>0</v>
      </c>
      <c r="T1725" s="35">
        <f t="shared" si="466"/>
        <v>0</v>
      </c>
      <c r="U1725" s="35">
        <f t="shared" si="467"/>
        <v>0</v>
      </c>
      <c r="V1725" s="35" t="e">
        <f t="shared" si="468"/>
        <v>#DIV/0!</v>
      </c>
      <c r="W1725" s="35" t="e">
        <f t="shared" si="469"/>
        <v>#DIV/0!</v>
      </c>
      <c r="X1725" s="35">
        <f t="shared" si="470"/>
        <v>0</v>
      </c>
      <c r="Y1725" s="35">
        <f t="shared" si="471"/>
        <v>0</v>
      </c>
      <c r="Z1725" s="35">
        <f t="shared" si="472"/>
        <v>0</v>
      </c>
      <c r="AA1725" s="35">
        <f t="shared" si="473"/>
        <v>0</v>
      </c>
      <c r="AB1725" s="21">
        <f>'Data Entry'!S1725</f>
        <v>0</v>
      </c>
      <c r="AC1725" s="21">
        <f>'Data Entry'!T1725</f>
        <v>0</v>
      </c>
      <c r="AD1725" s="21">
        <f>'Data Entry'!U1725</f>
        <v>0</v>
      </c>
      <c r="AE1725" s="21">
        <f t="shared" si="474"/>
        <v>0</v>
      </c>
      <c r="AF1725" s="13">
        <f>'Data Entry'!V1725</f>
        <v>0</v>
      </c>
      <c r="AG1725" s="13">
        <f t="shared" si="475"/>
        <v>0</v>
      </c>
      <c r="AH1725" s="13">
        <f>'Data Entry'!W1725</f>
        <v>0</v>
      </c>
      <c r="AI1725" s="13">
        <f>'Data Entry'!X1725</f>
        <v>0</v>
      </c>
      <c r="AJ1725" s="13">
        <f>'Data Entry'!Y1725</f>
        <v>0</v>
      </c>
      <c r="AK1725" s="13">
        <f>'Data Entry'!Z1725</f>
        <v>0</v>
      </c>
    </row>
    <row r="1726" spans="1:37">
      <c r="A1726" s="34">
        <f>'Data Entry'!A1726</f>
        <v>0</v>
      </c>
      <c r="B1726" s="34">
        <f>'Data Entry'!B1726</f>
        <v>0</v>
      </c>
      <c r="C1726" s="20">
        <f>IF('Data Entry'!C1726="red",1,IF('Data Entry'!C1726="blue",2,0))</f>
        <v>0</v>
      </c>
      <c r="D1726" s="22">
        <f>'Data Entry'!D1726</f>
        <v>0</v>
      </c>
      <c r="E1726" s="22">
        <f>'Data Entry'!E1726</f>
        <v>0</v>
      </c>
      <c r="F1726" s="22">
        <f>'Data Entry'!F1726</f>
        <v>0</v>
      </c>
      <c r="G1726" s="22">
        <f>'Data Entry'!G1726</f>
        <v>0</v>
      </c>
      <c r="H1726" s="22">
        <f>'Data Entry'!H1726</f>
        <v>0</v>
      </c>
      <c r="I1726" s="22">
        <f t="shared" si="459"/>
        <v>0</v>
      </c>
      <c r="J1726" s="22">
        <f t="shared" si="460"/>
        <v>0</v>
      </c>
      <c r="K1726" s="22">
        <f t="shared" si="461"/>
        <v>0</v>
      </c>
      <c r="L1726" s="22">
        <f t="shared" si="462"/>
        <v>0</v>
      </c>
      <c r="M1726" s="22">
        <f t="shared" si="463"/>
        <v>0</v>
      </c>
      <c r="N1726" s="22">
        <f t="shared" si="464"/>
        <v>0</v>
      </c>
      <c r="O1726" s="22">
        <f t="shared" si="465"/>
        <v>0</v>
      </c>
      <c r="P1726" s="35">
        <f>'Data Entry'!I1726</f>
        <v>0</v>
      </c>
      <c r="Q1726" s="35">
        <f>'Data Entry'!J1726</f>
        <v>0</v>
      </c>
      <c r="R1726" s="35">
        <f>'Data Entry'!K1726</f>
        <v>0</v>
      </c>
      <c r="S1726" s="35">
        <f>'Data Entry'!L1726</f>
        <v>0</v>
      </c>
      <c r="T1726" s="35">
        <f t="shared" si="466"/>
        <v>0</v>
      </c>
      <c r="U1726" s="35">
        <f t="shared" si="467"/>
        <v>0</v>
      </c>
      <c r="V1726" s="35" t="e">
        <f t="shared" si="468"/>
        <v>#DIV/0!</v>
      </c>
      <c r="W1726" s="35" t="e">
        <f t="shared" si="469"/>
        <v>#DIV/0!</v>
      </c>
      <c r="X1726" s="35">
        <f t="shared" si="470"/>
        <v>0</v>
      </c>
      <c r="Y1726" s="35">
        <f t="shared" si="471"/>
        <v>0</v>
      </c>
      <c r="Z1726" s="35">
        <f t="shared" si="472"/>
        <v>0</v>
      </c>
      <c r="AA1726" s="35">
        <f t="shared" si="473"/>
        <v>0</v>
      </c>
      <c r="AB1726" s="21">
        <f>'Data Entry'!S1726</f>
        <v>0</v>
      </c>
      <c r="AC1726" s="21">
        <f>'Data Entry'!T1726</f>
        <v>0</v>
      </c>
      <c r="AD1726" s="21">
        <f>'Data Entry'!U1726</f>
        <v>0</v>
      </c>
      <c r="AE1726" s="21">
        <f t="shared" si="474"/>
        <v>0</v>
      </c>
      <c r="AF1726" s="13">
        <f>'Data Entry'!V1726</f>
        <v>0</v>
      </c>
      <c r="AG1726" s="13">
        <f t="shared" si="475"/>
        <v>0</v>
      </c>
      <c r="AH1726" s="13">
        <f>'Data Entry'!W1726</f>
        <v>0</v>
      </c>
      <c r="AI1726" s="13">
        <f>'Data Entry'!X1726</f>
        <v>0</v>
      </c>
      <c r="AJ1726" s="13">
        <f>'Data Entry'!Y1726</f>
        <v>0</v>
      </c>
      <c r="AK1726" s="13">
        <f>'Data Entry'!Z1726</f>
        <v>0</v>
      </c>
    </row>
    <row r="1727" spans="1:37">
      <c r="A1727" s="34">
        <f>'Data Entry'!A1727</f>
        <v>0</v>
      </c>
      <c r="B1727" s="34">
        <f>'Data Entry'!B1727</f>
        <v>0</v>
      </c>
      <c r="C1727" s="20">
        <f>IF('Data Entry'!C1727="red",1,IF('Data Entry'!C1727="blue",2,0))</f>
        <v>0</v>
      </c>
      <c r="D1727" s="22">
        <f>'Data Entry'!D1727</f>
        <v>0</v>
      </c>
      <c r="E1727" s="22">
        <f>'Data Entry'!E1727</f>
        <v>0</v>
      </c>
      <c r="F1727" s="22">
        <f>'Data Entry'!F1727</f>
        <v>0</v>
      </c>
      <c r="G1727" s="22">
        <f>'Data Entry'!G1727</f>
        <v>0</v>
      </c>
      <c r="H1727" s="22">
        <f>'Data Entry'!H1727</f>
        <v>0</v>
      </c>
      <c r="I1727" s="22">
        <f t="shared" si="459"/>
        <v>0</v>
      </c>
      <c r="J1727" s="22">
        <f t="shared" si="460"/>
        <v>0</v>
      </c>
      <c r="K1727" s="22">
        <f t="shared" si="461"/>
        <v>0</v>
      </c>
      <c r="L1727" s="22">
        <f t="shared" si="462"/>
        <v>0</v>
      </c>
      <c r="M1727" s="22">
        <f t="shared" si="463"/>
        <v>0</v>
      </c>
      <c r="N1727" s="22">
        <f t="shared" si="464"/>
        <v>0</v>
      </c>
      <c r="O1727" s="22">
        <f t="shared" si="465"/>
        <v>0</v>
      </c>
      <c r="P1727" s="35">
        <f>'Data Entry'!I1727</f>
        <v>0</v>
      </c>
      <c r="Q1727" s="35">
        <f>'Data Entry'!J1727</f>
        <v>0</v>
      </c>
      <c r="R1727" s="35">
        <f>'Data Entry'!K1727</f>
        <v>0</v>
      </c>
      <c r="S1727" s="35">
        <f>'Data Entry'!L1727</f>
        <v>0</v>
      </c>
      <c r="T1727" s="35">
        <f t="shared" si="466"/>
        <v>0</v>
      </c>
      <c r="U1727" s="35">
        <f t="shared" si="467"/>
        <v>0</v>
      </c>
      <c r="V1727" s="35" t="e">
        <f t="shared" si="468"/>
        <v>#DIV/0!</v>
      </c>
      <c r="W1727" s="35" t="e">
        <f t="shared" si="469"/>
        <v>#DIV/0!</v>
      </c>
      <c r="X1727" s="35">
        <f t="shared" si="470"/>
        <v>0</v>
      </c>
      <c r="Y1727" s="35">
        <f t="shared" si="471"/>
        <v>0</v>
      </c>
      <c r="Z1727" s="35">
        <f t="shared" si="472"/>
        <v>0</v>
      </c>
      <c r="AA1727" s="35">
        <f t="shared" si="473"/>
        <v>0</v>
      </c>
      <c r="AB1727" s="21">
        <f>'Data Entry'!S1727</f>
        <v>0</v>
      </c>
      <c r="AC1727" s="21">
        <f>'Data Entry'!T1727</f>
        <v>0</v>
      </c>
      <c r="AD1727" s="21">
        <f>'Data Entry'!U1727</f>
        <v>0</v>
      </c>
      <c r="AE1727" s="21">
        <f t="shared" si="474"/>
        <v>0</v>
      </c>
      <c r="AF1727" s="13">
        <f>'Data Entry'!V1727</f>
        <v>0</v>
      </c>
      <c r="AG1727" s="13">
        <f t="shared" si="475"/>
        <v>0</v>
      </c>
      <c r="AH1727" s="13">
        <f>'Data Entry'!W1727</f>
        <v>0</v>
      </c>
      <c r="AI1727" s="13">
        <f>'Data Entry'!X1727</f>
        <v>0</v>
      </c>
      <c r="AJ1727" s="13">
        <f>'Data Entry'!Y1727</f>
        <v>0</v>
      </c>
      <c r="AK1727" s="13">
        <f>'Data Entry'!Z1727</f>
        <v>0</v>
      </c>
    </row>
    <row r="1728" spans="1:37">
      <c r="A1728" s="34">
        <f>'Data Entry'!A1728</f>
        <v>0</v>
      </c>
      <c r="B1728" s="34">
        <f>'Data Entry'!B1728</f>
        <v>0</v>
      </c>
      <c r="C1728" s="20">
        <f>IF('Data Entry'!C1728="red",1,IF('Data Entry'!C1728="blue",2,0))</f>
        <v>0</v>
      </c>
      <c r="D1728" s="22">
        <f>'Data Entry'!D1728</f>
        <v>0</v>
      </c>
      <c r="E1728" s="22">
        <f>'Data Entry'!E1728</f>
        <v>0</v>
      </c>
      <c r="F1728" s="22">
        <f>'Data Entry'!F1728</f>
        <v>0</v>
      </c>
      <c r="G1728" s="22">
        <f>'Data Entry'!G1728</f>
        <v>0</v>
      </c>
      <c r="H1728" s="22">
        <f>'Data Entry'!H1728</f>
        <v>0</v>
      </c>
      <c r="I1728" s="22">
        <f t="shared" si="459"/>
        <v>0</v>
      </c>
      <c r="J1728" s="22">
        <f t="shared" si="460"/>
        <v>0</v>
      </c>
      <c r="K1728" s="22">
        <f t="shared" si="461"/>
        <v>0</v>
      </c>
      <c r="L1728" s="22">
        <f t="shared" si="462"/>
        <v>0</v>
      </c>
      <c r="M1728" s="22">
        <f t="shared" si="463"/>
        <v>0</v>
      </c>
      <c r="N1728" s="22">
        <f t="shared" si="464"/>
        <v>0</v>
      </c>
      <c r="O1728" s="22">
        <f t="shared" si="465"/>
        <v>0</v>
      </c>
      <c r="P1728" s="35">
        <f>'Data Entry'!I1728</f>
        <v>0</v>
      </c>
      <c r="Q1728" s="35">
        <f>'Data Entry'!J1728</f>
        <v>0</v>
      </c>
      <c r="R1728" s="35">
        <f>'Data Entry'!K1728</f>
        <v>0</v>
      </c>
      <c r="S1728" s="35">
        <f>'Data Entry'!L1728</f>
        <v>0</v>
      </c>
      <c r="T1728" s="35">
        <f t="shared" si="466"/>
        <v>0</v>
      </c>
      <c r="U1728" s="35">
        <f t="shared" si="467"/>
        <v>0</v>
      </c>
      <c r="V1728" s="35" t="e">
        <f t="shared" si="468"/>
        <v>#DIV/0!</v>
      </c>
      <c r="W1728" s="35" t="e">
        <f t="shared" si="469"/>
        <v>#DIV/0!</v>
      </c>
      <c r="X1728" s="35">
        <f t="shared" si="470"/>
        <v>0</v>
      </c>
      <c r="Y1728" s="35">
        <f t="shared" si="471"/>
        <v>0</v>
      </c>
      <c r="Z1728" s="35">
        <f t="shared" si="472"/>
        <v>0</v>
      </c>
      <c r="AA1728" s="35">
        <f t="shared" si="473"/>
        <v>0</v>
      </c>
      <c r="AB1728" s="21">
        <f>'Data Entry'!S1728</f>
        <v>0</v>
      </c>
      <c r="AC1728" s="21">
        <f>'Data Entry'!T1728</f>
        <v>0</v>
      </c>
      <c r="AD1728" s="21">
        <f>'Data Entry'!U1728</f>
        <v>0</v>
      </c>
      <c r="AE1728" s="21">
        <f t="shared" si="474"/>
        <v>0</v>
      </c>
      <c r="AF1728" s="13">
        <f>'Data Entry'!V1728</f>
        <v>0</v>
      </c>
      <c r="AG1728" s="13">
        <f t="shared" si="475"/>
        <v>0</v>
      </c>
      <c r="AH1728" s="13">
        <f>'Data Entry'!W1728</f>
        <v>0</v>
      </c>
      <c r="AI1728" s="13">
        <f>'Data Entry'!X1728</f>
        <v>0</v>
      </c>
      <c r="AJ1728" s="13">
        <f>'Data Entry'!Y1728</f>
        <v>0</v>
      </c>
      <c r="AK1728" s="13">
        <f>'Data Entry'!Z1728</f>
        <v>0</v>
      </c>
    </row>
    <row r="1729" spans="1:37">
      <c r="A1729" s="34">
        <f>'Data Entry'!A1729</f>
        <v>0</v>
      </c>
      <c r="B1729" s="34">
        <f>'Data Entry'!B1729</f>
        <v>0</v>
      </c>
      <c r="C1729" s="20">
        <f>IF('Data Entry'!C1729="red",1,IF('Data Entry'!C1729="blue",2,0))</f>
        <v>0</v>
      </c>
      <c r="D1729" s="22">
        <f>'Data Entry'!D1729</f>
        <v>0</v>
      </c>
      <c r="E1729" s="22">
        <f>'Data Entry'!E1729</f>
        <v>0</v>
      </c>
      <c r="F1729" s="22">
        <f>'Data Entry'!F1729</f>
        <v>0</v>
      </c>
      <c r="G1729" s="22">
        <f>'Data Entry'!G1729</f>
        <v>0</v>
      </c>
      <c r="H1729" s="22">
        <f>'Data Entry'!H1729</f>
        <v>0</v>
      </c>
      <c r="I1729" s="22">
        <f t="shared" si="459"/>
        <v>0</v>
      </c>
      <c r="J1729" s="22">
        <f t="shared" si="460"/>
        <v>0</v>
      </c>
      <c r="K1729" s="22">
        <f t="shared" si="461"/>
        <v>0</v>
      </c>
      <c r="L1729" s="22">
        <f t="shared" si="462"/>
        <v>0</v>
      </c>
      <c r="M1729" s="22">
        <f t="shared" si="463"/>
        <v>0</v>
      </c>
      <c r="N1729" s="22">
        <f t="shared" si="464"/>
        <v>0</v>
      </c>
      <c r="O1729" s="22">
        <f t="shared" si="465"/>
        <v>0</v>
      </c>
      <c r="P1729" s="35">
        <f>'Data Entry'!I1729</f>
        <v>0</v>
      </c>
      <c r="Q1729" s="35">
        <f>'Data Entry'!J1729</f>
        <v>0</v>
      </c>
      <c r="R1729" s="35">
        <f>'Data Entry'!K1729</f>
        <v>0</v>
      </c>
      <c r="S1729" s="35">
        <f>'Data Entry'!L1729</f>
        <v>0</v>
      </c>
      <c r="T1729" s="35">
        <f t="shared" si="466"/>
        <v>0</v>
      </c>
      <c r="U1729" s="35">
        <f t="shared" si="467"/>
        <v>0</v>
      </c>
      <c r="V1729" s="35" t="e">
        <f t="shared" si="468"/>
        <v>#DIV/0!</v>
      </c>
      <c r="W1729" s="35" t="e">
        <f t="shared" si="469"/>
        <v>#DIV/0!</v>
      </c>
      <c r="X1729" s="35">
        <f t="shared" si="470"/>
        <v>0</v>
      </c>
      <c r="Y1729" s="35">
        <f t="shared" si="471"/>
        <v>0</v>
      </c>
      <c r="Z1729" s="35">
        <f t="shared" si="472"/>
        <v>0</v>
      </c>
      <c r="AA1729" s="35">
        <f t="shared" si="473"/>
        <v>0</v>
      </c>
      <c r="AB1729" s="21">
        <f>'Data Entry'!S1729</f>
        <v>0</v>
      </c>
      <c r="AC1729" s="21">
        <f>'Data Entry'!T1729</f>
        <v>0</v>
      </c>
      <c r="AD1729" s="21">
        <f>'Data Entry'!U1729</f>
        <v>0</v>
      </c>
      <c r="AE1729" s="21">
        <f t="shared" si="474"/>
        <v>0</v>
      </c>
      <c r="AF1729" s="13">
        <f>'Data Entry'!V1729</f>
        <v>0</v>
      </c>
      <c r="AG1729" s="13">
        <f t="shared" si="475"/>
        <v>0</v>
      </c>
      <c r="AH1729" s="13">
        <f>'Data Entry'!W1729</f>
        <v>0</v>
      </c>
      <c r="AI1729" s="13">
        <f>'Data Entry'!X1729</f>
        <v>0</v>
      </c>
      <c r="AJ1729" s="13">
        <f>'Data Entry'!Y1729</f>
        <v>0</v>
      </c>
      <c r="AK1729" s="13">
        <f>'Data Entry'!Z1729</f>
        <v>0</v>
      </c>
    </row>
    <row r="1730" spans="1:37">
      <c r="A1730" s="34">
        <f>'Data Entry'!A1730</f>
        <v>0</v>
      </c>
      <c r="B1730" s="34">
        <f>'Data Entry'!B1730</f>
        <v>0</v>
      </c>
      <c r="C1730" s="20">
        <f>IF('Data Entry'!C1730="red",1,IF('Data Entry'!C1730="blue",2,0))</f>
        <v>0</v>
      </c>
      <c r="D1730" s="22">
        <f>'Data Entry'!D1730</f>
        <v>0</v>
      </c>
      <c r="E1730" s="22">
        <f>'Data Entry'!E1730</f>
        <v>0</v>
      </c>
      <c r="F1730" s="22">
        <f>'Data Entry'!F1730</f>
        <v>0</v>
      </c>
      <c r="G1730" s="22">
        <f>'Data Entry'!G1730</f>
        <v>0</v>
      </c>
      <c r="H1730" s="22">
        <f>'Data Entry'!H1730</f>
        <v>0</v>
      </c>
      <c r="I1730" s="22">
        <f t="shared" si="459"/>
        <v>0</v>
      </c>
      <c r="J1730" s="22">
        <f t="shared" si="460"/>
        <v>0</v>
      </c>
      <c r="K1730" s="22">
        <f t="shared" si="461"/>
        <v>0</v>
      </c>
      <c r="L1730" s="22">
        <f t="shared" si="462"/>
        <v>0</v>
      </c>
      <c r="M1730" s="22">
        <f t="shared" si="463"/>
        <v>0</v>
      </c>
      <c r="N1730" s="22">
        <f t="shared" si="464"/>
        <v>0</v>
      </c>
      <c r="O1730" s="22">
        <f t="shared" si="465"/>
        <v>0</v>
      </c>
      <c r="P1730" s="35">
        <f>'Data Entry'!I1730</f>
        <v>0</v>
      </c>
      <c r="Q1730" s="35">
        <f>'Data Entry'!J1730</f>
        <v>0</v>
      </c>
      <c r="R1730" s="35">
        <f>'Data Entry'!K1730</f>
        <v>0</v>
      </c>
      <c r="S1730" s="35">
        <f>'Data Entry'!L1730</f>
        <v>0</v>
      </c>
      <c r="T1730" s="35">
        <f t="shared" si="466"/>
        <v>0</v>
      </c>
      <c r="U1730" s="35">
        <f t="shared" si="467"/>
        <v>0</v>
      </c>
      <c r="V1730" s="35" t="e">
        <f t="shared" si="468"/>
        <v>#DIV/0!</v>
      </c>
      <c r="W1730" s="35" t="e">
        <f t="shared" si="469"/>
        <v>#DIV/0!</v>
      </c>
      <c r="X1730" s="35">
        <f t="shared" si="470"/>
        <v>0</v>
      </c>
      <c r="Y1730" s="35">
        <f t="shared" si="471"/>
        <v>0</v>
      </c>
      <c r="Z1730" s="35">
        <f t="shared" si="472"/>
        <v>0</v>
      </c>
      <c r="AA1730" s="35">
        <f t="shared" si="473"/>
        <v>0</v>
      </c>
      <c r="AB1730" s="21">
        <f>'Data Entry'!S1730</f>
        <v>0</v>
      </c>
      <c r="AC1730" s="21">
        <f>'Data Entry'!T1730</f>
        <v>0</v>
      </c>
      <c r="AD1730" s="21">
        <f>'Data Entry'!U1730</f>
        <v>0</v>
      </c>
      <c r="AE1730" s="21">
        <f t="shared" si="474"/>
        <v>0</v>
      </c>
      <c r="AF1730" s="13">
        <f>'Data Entry'!V1730</f>
        <v>0</v>
      </c>
      <c r="AG1730" s="13">
        <f t="shared" si="475"/>
        <v>0</v>
      </c>
      <c r="AH1730" s="13">
        <f>'Data Entry'!W1730</f>
        <v>0</v>
      </c>
      <c r="AI1730" s="13">
        <f>'Data Entry'!X1730</f>
        <v>0</v>
      </c>
      <c r="AJ1730" s="13">
        <f>'Data Entry'!Y1730</f>
        <v>0</v>
      </c>
      <c r="AK1730" s="13">
        <f>'Data Entry'!Z1730</f>
        <v>0</v>
      </c>
    </row>
    <row r="1731" spans="1:37">
      <c r="A1731" s="34">
        <f>'Data Entry'!A1731</f>
        <v>0</v>
      </c>
      <c r="B1731" s="34">
        <f>'Data Entry'!B1731</f>
        <v>0</v>
      </c>
      <c r="C1731" s="20">
        <f>IF('Data Entry'!C1731="red",1,IF('Data Entry'!C1731="blue",2,0))</f>
        <v>0</v>
      </c>
      <c r="D1731" s="22">
        <f>'Data Entry'!D1731</f>
        <v>0</v>
      </c>
      <c r="E1731" s="22">
        <f>'Data Entry'!E1731</f>
        <v>0</v>
      </c>
      <c r="F1731" s="22">
        <f>'Data Entry'!F1731</f>
        <v>0</v>
      </c>
      <c r="G1731" s="22">
        <f>'Data Entry'!G1731</f>
        <v>0</v>
      </c>
      <c r="H1731" s="22">
        <f>'Data Entry'!H1731</f>
        <v>0</v>
      </c>
      <c r="I1731" s="22">
        <f t="shared" si="459"/>
        <v>0</v>
      </c>
      <c r="J1731" s="22">
        <f t="shared" si="460"/>
        <v>0</v>
      </c>
      <c r="K1731" s="22">
        <f t="shared" si="461"/>
        <v>0</v>
      </c>
      <c r="L1731" s="22">
        <f t="shared" si="462"/>
        <v>0</v>
      </c>
      <c r="M1731" s="22">
        <f t="shared" si="463"/>
        <v>0</v>
      </c>
      <c r="N1731" s="22">
        <f t="shared" si="464"/>
        <v>0</v>
      </c>
      <c r="O1731" s="22">
        <f t="shared" si="465"/>
        <v>0</v>
      </c>
      <c r="P1731" s="35">
        <f>'Data Entry'!I1731</f>
        <v>0</v>
      </c>
      <c r="Q1731" s="35">
        <f>'Data Entry'!J1731</f>
        <v>0</v>
      </c>
      <c r="R1731" s="35">
        <f>'Data Entry'!K1731</f>
        <v>0</v>
      </c>
      <c r="S1731" s="35">
        <f>'Data Entry'!L1731</f>
        <v>0</v>
      </c>
      <c r="T1731" s="35">
        <f t="shared" si="466"/>
        <v>0</v>
      </c>
      <c r="U1731" s="35">
        <f t="shared" si="467"/>
        <v>0</v>
      </c>
      <c r="V1731" s="35" t="e">
        <f t="shared" si="468"/>
        <v>#DIV/0!</v>
      </c>
      <c r="W1731" s="35" t="e">
        <f t="shared" si="469"/>
        <v>#DIV/0!</v>
      </c>
      <c r="X1731" s="35">
        <f t="shared" si="470"/>
        <v>0</v>
      </c>
      <c r="Y1731" s="35">
        <f t="shared" si="471"/>
        <v>0</v>
      </c>
      <c r="Z1731" s="35">
        <f t="shared" si="472"/>
        <v>0</v>
      </c>
      <c r="AA1731" s="35">
        <f t="shared" si="473"/>
        <v>0</v>
      </c>
      <c r="AB1731" s="21">
        <f>'Data Entry'!S1731</f>
        <v>0</v>
      </c>
      <c r="AC1731" s="21">
        <f>'Data Entry'!T1731</f>
        <v>0</v>
      </c>
      <c r="AD1731" s="21">
        <f>'Data Entry'!U1731</f>
        <v>0</v>
      </c>
      <c r="AE1731" s="21">
        <f t="shared" si="474"/>
        <v>0</v>
      </c>
      <c r="AF1731" s="13">
        <f>'Data Entry'!V1731</f>
        <v>0</v>
      </c>
      <c r="AG1731" s="13">
        <f t="shared" si="475"/>
        <v>0</v>
      </c>
      <c r="AH1731" s="13">
        <f>'Data Entry'!W1731</f>
        <v>0</v>
      </c>
      <c r="AI1731" s="13">
        <f>'Data Entry'!X1731</f>
        <v>0</v>
      </c>
      <c r="AJ1731" s="13">
        <f>'Data Entry'!Y1731</f>
        <v>0</v>
      </c>
      <c r="AK1731" s="13">
        <f>'Data Entry'!Z1731</f>
        <v>0</v>
      </c>
    </row>
    <row r="1732" spans="1:37">
      <c r="A1732" s="34">
        <f>'Data Entry'!A1732</f>
        <v>0</v>
      </c>
      <c r="B1732" s="34">
        <f>'Data Entry'!B1732</f>
        <v>0</v>
      </c>
      <c r="C1732" s="20">
        <f>IF('Data Entry'!C1732="red",1,IF('Data Entry'!C1732="blue",2,0))</f>
        <v>0</v>
      </c>
      <c r="D1732" s="22">
        <f>'Data Entry'!D1732</f>
        <v>0</v>
      </c>
      <c r="E1732" s="22">
        <f>'Data Entry'!E1732</f>
        <v>0</v>
      </c>
      <c r="F1732" s="22">
        <f>'Data Entry'!F1732</f>
        <v>0</v>
      </c>
      <c r="G1732" s="22">
        <f>'Data Entry'!G1732</f>
        <v>0</v>
      </c>
      <c r="H1732" s="22">
        <f>'Data Entry'!H1732</f>
        <v>0</v>
      </c>
      <c r="I1732" s="22">
        <f t="shared" si="459"/>
        <v>0</v>
      </c>
      <c r="J1732" s="22">
        <f t="shared" si="460"/>
        <v>0</v>
      </c>
      <c r="K1732" s="22">
        <f t="shared" si="461"/>
        <v>0</v>
      </c>
      <c r="L1732" s="22">
        <f t="shared" si="462"/>
        <v>0</v>
      </c>
      <c r="M1732" s="22">
        <f t="shared" si="463"/>
        <v>0</v>
      </c>
      <c r="N1732" s="22">
        <f t="shared" si="464"/>
        <v>0</v>
      </c>
      <c r="O1732" s="22">
        <f t="shared" si="465"/>
        <v>0</v>
      </c>
      <c r="P1732" s="35">
        <f>'Data Entry'!I1732</f>
        <v>0</v>
      </c>
      <c r="Q1732" s="35">
        <f>'Data Entry'!J1732</f>
        <v>0</v>
      </c>
      <c r="R1732" s="35">
        <f>'Data Entry'!K1732</f>
        <v>0</v>
      </c>
      <c r="S1732" s="35">
        <f>'Data Entry'!L1732</f>
        <v>0</v>
      </c>
      <c r="T1732" s="35">
        <f t="shared" si="466"/>
        <v>0</v>
      </c>
      <c r="U1732" s="35">
        <f t="shared" si="467"/>
        <v>0</v>
      </c>
      <c r="V1732" s="35" t="e">
        <f t="shared" si="468"/>
        <v>#DIV/0!</v>
      </c>
      <c r="W1732" s="35" t="e">
        <f t="shared" si="469"/>
        <v>#DIV/0!</v>
      </c>
      <c r="X1732" s="35">
        <f t="shared" si="470"/>
        <v>0</v>
      </c>
      <c r="Y1732" s="35">
        <f t="shared" si="471"/>
        <v>0</v>
      </c>
      <c r="Z1732" s="35">
        <f t="shared" si="472"/>
        <v>0</v>
      </c>
      <c r="AA1732" s="35">
        <f t="shared" si="473"/>
        <v>0</v>
      </c>
      <c r="AB1732" s="21">
        <f>'Data Entry'!S1732</f>
        <v>0</v>
      </c>
      <c r="AC1732" s="21">
        <f>'Data Entry'!T1732</f>
        <v>0</v>
      </c>
      <c r="AD1732" s="21">
        <f>'Data Entry'!U1732</f>
        <v>0</v>
      </c>
      <c r="AE1732" s="21">
        <f t="shared" si="474"/>
        <v>0</v>
      </c>
      <c r="AF1732" s="13">
        <f>'Data Entry'!V1732</f>
        <v>0</v>
      </c>
      <c r="AG1732" s="13">
        <f t="shared" si="475"/>
        <v>0</v>
      </c>
      <c r="AH1732" s="13">
        <f>'Data Entry'!W1732</f>
        <v>0</v>
      </c>
      <c r="AI1732" s="13">
        <f>'Data Entry'!X1732</f>
        <v>0</v>
      </c>
      <c r="AJ1732" s="13">
        <f>'Data Entry'!Y1732</f>
        <v>0</v>
      </c>
      <c r="AK1732" s="13">
        <f>'Data Entry'!Z1732</f>
        <v>0</v>
      </c>
    </row>
    <row r="1733" spans="1:37">
      <c r="A1733" s="34">
        <f>'Data Entry'!A1733</f>
        <v>0</v>
      </c>
      <c r="B1733" s="34">
        <f>'Data Entry'!B1733</f>
        <v>0</v>
      </c>
      <c r="C1733" s="20">
        <f>IF('Data Entry'!C1733="red",1,IF('Data Entry'!C1733="blue",2,0))</f>
        <v>0</v>
      </c>
      <c r="D1733" s="22">
        <f>'Data Entry'!D1733</f>
        <v>0</v>
      </c>
      <c r="E1733" s="22">
        <f>'Data Entry'!E1733</f>
        <v>0</v>
      </c>
      <c r="F1733" s="22">
        <f>'Data Entry'!F1733</f>
        <v>0</v>
      </c>
      <c r="G1733" s="22">
        <f>'Data Entry'!G1733</f>
        <v>0</v>
      </c>
      <c r="H1733" s="22">
        <f>'Data Entry'!H1733</f>
        <v>0</v>
      </c>
      <c r="I1733" s="22">
        <f t="shared" si="459"/>
        <v>0</v>
      </c>
      <c r="J1733" s="22">
        <f t="shared" si="460"/>
        <v>0</v>
      </c>
      <c r="K1733" s="22">
        <f t="shared" si="461"/>
        <v>0</v>
      </c>
      <c r="L1733" s="22">
        <f t="shared" si="462"/>
        <v>0</v>
      </c>
      <c r="M1733" s="22">
        <f t="shared" si="463"/>
        <v>0</v>
      </c>
      <c r="N1733" s="22">
        <f t="shared" si="464"/>
        <v>0</v>
      </c>
      <c r="O1733" s="22">
        <f t="shared" si="465"/>
        <v>0</v>
      </c>
      <c r="P1733" s="35">
        <f>'Data Entry'!I1733</f>
        <v>0</v>
      </c>
      <c r="Q1733" s="35">
        <f>'Data Entry'!J1733</f>
        <v>0</v>
      </c>
      <c r="R1733" s="35">
        <f>'Data Entry'!K1733</f>
        <v>0</v>
      </c>
      <c r="S1733" s="35">
        <f>'Data Entry'!L1733</f>
        <v>0</v>
      </c>
      <c r="T1733" s="35">
        <f t="shared" si="466"/>
        <v>0</v>
      </c>
      <c r="U1733" s="35">
        <f t="shared" si="467"/>
        <v>0</v>
      </c>
      <c r="V1733" s="35" t="e">
        <f t="shared" si="468"/>
        <v>#DIV/0!</v>
      </c>
      <c r="W1733" s="35" t="e">
        <f t="shared" si="469"/>
        <v>#DIV/0!</v>
      </c>
      <c r="X1733" s="35">
        <f t="shared" si="470"/>
        <v>0</v>
      </c>
      <c r="Y1733" s="35">
        <f t="shared" si="471"/>
        <v>0</v>
      </c>
      <c r="Z1733" s="35">
        <f t="shared" si="472"/>
        <v>0</v>
      </c>
      <c r="AA1733" s="35">
        <f t="shared" si="473"/>
        <v>0</v>
      </c>
      <c r="AB1733" s="21">
        <f>'Data Entry'!S1733</f>
        <v>0</v>
      </c>
      <c r="AC1733" s="21">
        <f>'Data Entry'!T1733</f>
        <v>0</v>
      </c>
      <c r="AD1733" s="21">
        <f>'Data Entry'!U1733</f>
        <v>0</v>
      </c>
      <c r="AE1733" s="21">
        <f t="shared" si="474"/>
        <v>0</v>
      </c>
      <c r="AF1733" s="13">
        <f>'Data Entry'!V1733</f>
        <v>0</v>
      </c>
      <c r="AG1733" s="13">
        <f t="shared" si="475"/>
        <v>0</v>
      </c>
      <c r="AH1733" s="13">
        <f>'Data Entry'!W1733</f>
        <v>0</v>
      </c>
      <c r="AI1733" s="13">
        <f>'Data Entry'!X1733</f>
        <v>0</v>
      </c>
      <c r="AJ1733" s="13">
        <f>'Data Entry'!Y1733</f>
        <v>0</v>
      </c>
      <c r="AK1733" s="13">
        <f>'Data Entry'!Z1733</f>
        <v>0</v>
      </c>
    </row>
    <row r="1734" spans="1:37">
      <c r="A1734" s="34">
        <f>'Data Entry'!A1734</f>
        <v>0</v>
      </c>
      <c r="B1734" s="34">
        <f>'Data Entry'!B1734</f>
        <v>0</v>
      </c>
      <c r="C1734" s="20">
        <f>IF('Data Entry'!C1734="red",1,IF('Data Entry'!C1734="blue",2,0))</f>
        <v>0</v>
      </c>
      <c r="D1734" s="22">
        <f>'Data Entry'!D1734</f>
        <v>0</v>
      </c>
      <c r="E1734" s="22">
        <f>'Data Entry'!E1734</f>
        <v>0</v>
      </c>
      <c r="F1734" s="22">
        <f>'Data Entry'!F1734</f>
        <v>0</v>
      </c>
      <c r="G1734" s="22">
        <f>'Data Entry'!G1734</f>
        <v>0</v>
      </c>
      <c r="H1734" s="22">
        <f>'Data Entry'!H1734</f>
        <v>0</v>
      </c>
      <c r="I1734" s="22">
        <f t="shared" si="459"/>
        <v>0</v>
      </c>
      <c r="J1734" s="22">
        <f t="shared" si="460"/>
        <v>0</v>
      </c>
      <c r="K1734" s="22">
        <f t="shared" si="461"/>
        <v>0</v>
      </c>
      <c r="L1734" s="22">
        <f t="shared" si="462"/>
        <v>0</v>
      </c>
      <c r="M1734" s="22">
        <f t="shared" si="463"/>
        <v>0</v>
      </c>
      <c r="N1734" s="22">
        <f t="shared" si="464"/>
        <v>0</v>
      </c>
      <c r="O1734" s="22">
        <f t="shared" si="465"/>
        <v>0</v>
      </c>
      <c r="P1734" s="35">
        <f>'Data Entry'!I1734</f>
        <v>0</v>
      </c>
      <c r="Q1734" s="35">
        <f>'Data Entry'!J1734</f>
        <v>0</v>
      </c>
      <c r="R1734" s="35">
        <f>'Data Entry'!K1734</f>
        <v>0</v>
      </c>
      <c r="S1734" s="35">
        <f>'Data Entry'!L1734</f>
        <v>0</v>
      </c>
      <c r="T1734" s="35">
        <f t="shared" si="466"/>
        <v>0</v>
      </c>
      <c r="U1734" s="35">
        <f t="shared" si="467"/>
        <v>0</v>
      </c>
      <c r="V1734" s="35" t="e">
        <f t="shared" si="468"/>
        <v>#DIV/0!</v>
      </c>
      <c r="W1734" s="35" t="e">
        <f t="shared" si="469"/>
        <v>#DIV/0!</v>
      </c>
      <c r="X1734" s="35">
        <f t="shared" si="470"/>
        <v>0</v>
      </c>
      <c r="Y1734" s="35">
        <f t="shared" si="471"/>
        <v>0</v>
      </c>
      <c r="Z1734" s="35">
        <f t="shared" si="472"/>
        <v>0</v>
      </c>
      <c r="AA1734" s="35">
        <f t="shared" si="473"/>
        <v>0</v>
      </c>
      <c r="AB1734" s="21">
        <f>'Data Entry'!S1734</f>
        <v>0</v>
      </c>
      <c r="AC1734" s="21">
        <f>'Data Entry'!T1734</f>
        <v>0</v>
      </c>
      <c r="AD1734" s="21">
        <f>'Data Entry'!U1734</f>
        <v>0</v>
      </c>
      <c r="AE1734" s="21">
        <f t="shared" si="474"/>
        <v>0</v>
      </c>
      <c r="AF1734" s="13">
        <f>'Data Entry'!V1734</f>
        <v>0</v>
      </c>
      <c r="AG1734" s="13">
        <f t="shared" si="475"/>
        <v>0</v>
      </c>
      <c r="AH1734" s="13">
        <f>'Data Entry'!W1734</f>
        <v>0</v>
      </c>
      <c r="AI1734" s="13">
        <f>'Data Entry'!X1734</f>
        <v>0</v>
      </c>
      <c r="AJ1734" s="13">
        <f>'Data Entry'!Y1734</f>
        <v>0</v>
      </c>
      <c r="AK1734" s="13">
        <f>'Data Entry'!Z1734</f>
        <v>0</v>
      </c>
    </row>
    <row r="1735" spans="1:37">
      <c r="A1735" s="34">
        <f>'Data Entry'!A1735</f>
        <v>0</v>
      </c>
      <c r="B1735" s="34">
        <f>'Data Entry'!B1735</f>
        <v>0</v>
      </c>
      <c r="C1735" s="20">
        <f>IF('Data Entry'!C1735="red",1,IF('Data Entry'!C1735="blue",2,0))</f>
        <v>0</v>
      </c>
      <c r="D1735" s="22">
        <f>'Data Entry'!D1735</f>
        <v>0</v>
      </c>
      <c r="E1735" s="22">
        <f>'Data Entry'!E1735</f>
        <v>0</v>
      </c>
      <c r="F1735" s="22">
        <f>'Data Entry'!F1735</f>
        <v>0</v>
      </c>
      <c r="G1735" s="22">
        <f>'Data Entry'!G1735</f>
        <v>0</v>
      </c>
      <c r="H1735" s="22">
        <f>'Data Entry'!H1735</f>
        <v>0</v>
      </c>
      <c r="I1735" s="22">
        <f t="shared" si="459"/>
        <v>0</v>
      </c>
      <c r="J1735" s="22">
        <f t="shared" si="460"/>
        <v>0</v>
      </c>
      <c r="K1735" s="22">
        <f t="shared" si="461"/>
        <v>0</v>
      </c>
      <c r="L1735" s="22">
        <f t="shared" si="462"/>
        <v>0</v>
      </c>
      <c r="M1735" s="22">
        <f t="shared" si="463"/>
        <v>0</v>
      </c>
      <c r="N1735" s="22">
        <f t="shared" si="464"/>
        <v>0</v>
      </c>
      <c r="O1735" s="22">
        <f t="shared" si="465"/>
        <v>0</v>
      </c>
      <c r="P1735" s="35">
        <f>'Data Entry'!I1735</f>
        <v>0</v>
      </c>
      <c r="Q1735" s="35">
        <f>'Data Entry'!J1735</f>
        <v>0</v>
      </c>
      <c r="R1735" s="35">
        <f>'Data Entry'!K1735</f>
        <v>0</v>
      </c>
      <c r="S1735" s="35">
        <f>'Data Entry'!L1735</f>
        <v>0</v>
      </c>
      <c r="T1735" s="35">
        <f t="shared" si="466"/>
        <v>0</v>
      </c>
      <c r="U1735" s="35">
        <f t="shared" si="467"/>
        <v>0</v>
      </c>
      <c r="V1735" s="35" t="e">
        <f t="shared" si="468"/>
        <v>#DIV/0!</v>
      </c>
      <c r="W1735" s="35" t="e">
        <f t="shared" si="469"/>
        <v>#DIV/0!</v>
      </c>
      <c r="X1735" s="35">
        <f t="shared" si="470"/>
        <v>0</v>
      </c>
      <c r="Y1735" s="35">
        <f t="shared" si="471"/>
        <v>0</v>
      </c>
      <c r="Z1735" s="35">
        <f t="shared" si="472"/>
        <v>0</v>
      </c>
      <c r="AA1735" s="35">
        <f t="shared" si="473"/>
        <v>0</v>
      </c>
      <c r="AB1735" s="21">
        <f>'Data Entry'!S1735</f>
        <v>0</v>
      </c>
      <c r="AC1735" s="21">
        <f>'Data Entry'!T1735</f>
        <v>0</v>
      </c>
      <c r="AD1735" s="21">
        <f>'Data Entry'!U1735</f>
        <v>0</v>
      </c>
      <c r="AE1735" s="21">
        <f t="shared" si="474"/>
        <v>0</v>
      </c>
      <c r="AF1735" s="13">
        <f>'Data Entry'!V1735</f>
        <v>0</v>
      </c>
      <c r="AG1735" s="13">
        <f t="shared" si="475"/>
        <v>0</v>
      </c>
      <c r="AH1735" s="13">
        <f>'Data Entry'!W1735</f>
        <v>0</v>
      </c>
      <c r="AI1735" s="13">
        <f>'Data Entry'!X1735</f>
        <v>0</v>
      </c>
      <c r="AJ1735" s="13">
        <f>'Data Entry'!Y1735</f>
        <v>0</v>
      </c>
      <c r="AK1735" s="13">
        <f>'Data Entry'!Z1735</f>
        <v>0</v>
      </c>
    </row>
    <row r="1736" spans="1:37">
      <c r="A1736" s="34">
        <f>'Data Entry'!A1736</f>
        <v>0</v>
      </c>
      <c r="B1736" s="34">
        <f>'Data Entry'!B1736</f>
        <v>0</v>
      </c>
      <c r="C1736" s="20">
        <f>IF('Data Entry'!C1736="red",1,IF('Data Entry'!C1736="blue",2,0))</f>
        <v>0</v>
      </c>
      <c r="D1736" s="22">
        <f>'Data Entry'!D1736</f>
        <v>0</v>
      </c>
      <c r="E1736" s="22">
        <f>'Data Entry'!E1736</f>
        <v>0</v>
      </c>
      <c r="F1736" s="22">
        <f>'Data Entry'!F1736</f>
        <v>0</v>
      </c>
      <c r="G1736" s="22">
        <f>'Data Entry'!G1736</f>
        <v>0</v>
      </c>
      <c r="H1736" s="22">
        <f>'Data Entry'!H1736</f>
        <v>0</v>
      </c>
      <c r="I1736" s="22">
        <f t="shared" si="459"/>
        <v>0</v>
      </c>
      <c r="J1736" s="22">
        <f t="shared" si="460"/>
        <v>0</v>
      </c>
      <c r="K1736" s="22">
        <f t="shared" si="461"/>
        <v>0</v>
      </c>
      <c r="L1736" s="22">
        <f t="shared" si="462"/>
        <v>0</v>
      </c>
      <c r="M1736" s="22">
        <f t="shared" si="463"/>
        <v>0</v>
      </c>
      <c r="N1736" s="22">
        <f t="shared" si="464"/>
        <v>0</v>
      </c>
      <c r="O1736" s="22">
        <f t="shared" si="465"/>
        <v>0</v>
      </c>
      <c r="P1736" s="35">
        <f>'Data Entry'!I1736</f>
        <v>0</v>
      </c>
      <c r="Q1736" s="35">
        <f>'Data Entry'!J1736</f>
        <v>0</v>
      </c>
      <c r="R1736" s="35">
        <f>'Data Entry'!K1736</f>
        <v>0</v>
      </c>
      <c r="S1736" s="35">
        <f>'Data Entry'!L1736</f>
        <v>0</v>
      </c>
      <c r="T1736" s="35">
        <f t="shared" si="466"/>
        <v>0</v>
      </c>
      <c r="U1736" s="35">
        <f t="shared" si="467"/>
        <v>0</v>
      </c>
      <c r="V1736" s="35" t="e">
        <f t="shared" si="468"/>
        <v>#DIV/0!</v>
      </c>
      <c r="W1736" s="35" t="e">
        <f t="shared" si="469"/>
        <v>#DIV/0!</v>
      </c>
      <c r="X1736" s="35">
        <f t="shared" si="470"/>
        <v>0</v>
      </c>
      <c r="Y1736" s="35">
        <f t="shared" si="471"/>
        <v>0</v>
      </c>
      <c r="Z1736" s="35">
        <f t="shared" si="472"/>
        <v>0</v>
      </c>
      <c r="AA1736" s="35">
        <f t="shared" si="473"/>
        <v>0</v>
      </c>
      <c r="AB1736" s="21">
        <f>'Data Entry'!S1736</f>
        <v>0</v>
      </c>
      <c r="AC1736" s="21">
        <f>'Data Entry'!T1736</f>
        <v>0</v>
      </c>
      <c r="AD1736" s="21">
        <f>'Data Entry'!U1736</f>
        <v>0</v>
      </c>
      <c r="AE1736" s="21">
        <f t="shared" si="474"/>
        <v>0</v>
      </c>
      <c r="AF1736" s="13">
        <f>'Data Entry'!V1736</f>
        <v>0</v>
      </c>
      <c r="AG1736" s="13">
        <f t="shared" si="475"/>
        <v>0</v>
      </c>
      <c r="AH1736" s="13">
        <f>'Data Entry'!W1736</f>
        <v>0</v>
      </c>
      <c r="AI1736" s="13">
        <f>'Data Entry'!X1736</f>
        <v>0</v>
      </c>
      <c r="AJ1736" s="13">
        <f>'Data Entry'!Y1736</f>
        <v>0</v>
      </c>
      <c r="AK1736" s="13">
        <f>'Data Entry'!Z1736</f>
        <v>0</v>
      </c>
    </row>
    <row r="1737" spans="1:37">
      <c r="A1737" s="34">
        <f>'Data Entry'!A1737</f>
        <v>0</v>
      </c>
      <c r="B1737" s="34">
        <f>'Data Entry'!B1737</f>
        <v>0</v>
      </c>
      <c r="C1737" s="20">
        <f>IF('Data Entry'!C1737="red",1,IF('Data Entry'!C1737="blue",2,0))</f>
        <v>0</v>
      </c>
      <c r="D1737" s="22">
        <f>'Data Entry'!D1737</f>
        <v>0</v>
      </c>
      <c r="E1737" s="22">
        <f>'Data Entry'!E1737</f>
        <v>0</v>
      </c>
      <c r="F1737" s="22">
        <f>'Data Entry'!F1737</f>
        <v>0</v>
      </c>
      <c r="G1737" s="22">
        <f>'Data Entry'!G1737</f>
        <v>0</v>
      </c>
      <c r="H1737" s="22">
        <f>'Data Entry'!H1737</f>
        <v>0</v>
      </c>
      <c r="I1737" s="22">
        <f t="shared" si="459"/>
        <v>0</v>
      </c>
      <c r="J1737" s="22">
        <f t="shared" si="460"/>
        <v>0</v>
      </c>
      <c r="K1737" s="22">
        <f t="shared" si="461"/>
        <v>0</v>
      </c>
      <c r="L1737" s="22">
        <f t="shared" si="462"/>
        <v>0</v>
      </c>
      <c r="M1737" s="22">
        <f t="shared" si="463"/>
        <v>0</v>
      </c>
      <c r="N1737" s="22">
        <f t="shared" si="464"/>
        <v>0</v>
      </c>
      <c r="O1737" s="22">
        <f t="shared" si="465"/>
        <v>0</v>
      </c>
      <c r="P1737" s="35">
        <f>'Data Entry'!I1737</f>
        <v>0</v>
      </c>
      <c r="Q1737" s="35">
        <f>'Data Entry'!J1737</f>
        <v>0</v>
      </c>
      <c r="R1737" s="35">
        <f>'Data Entry'!K1737</f>
        <v>0</v>
      </c>
      <c r="S1737" s="35">
        <f>'Data Entry'!L1737</f>
        <v>0</v>
      </c>
      <c r="T1737" s="35">
        <f t="shared" si="466"/>
        <v>0</v>
      </c>
      <c r="U1737" s="35">
        <f t="shared" si="467"/>
        <v>0</v>
      </c>
      <c r="V1737" s="35" t="e">
        <f t="shared" si="468"/>
        <v>#DIV/0!</v>
      </c>
      <c r="W1737" s="35" t="e">
        <f t="shared" si="469"/>
        <v>#DIV/0!</v>
      </c>
      <c r="X1737" s="35">
        <f t="shared" si="470"/>
        <v>0</v>
      </c>
      <c r="Y1737" s="35">
        <f t="shared" si="471"/>
        <v>0</v>
      </c>
      <c r="Z1737" s="35">
        <f t="shared" si="472"/>
        <v>0</v>
      </c>
      <c r="AA1737" s="35">
        <f t="shared" si="473"/>
        <v>0</v>
      </c>
      <c r="AB1737" s="21">
        <f>'Data Entry'!S1737</f>
        <v>0</v>
      </c>
      <c r="AC1737" s="21">
        <f>'Data Entry'!T1737</f>
        <v>0</v>
      </c>
      <c r="AD1737" s="21">
        <f>'Data Entry'!U1737</f>
        <v>0</v>
      </c>
      <c r="AE1737" s="21">
        <f t="shared" si="474"/>
        <v>0</v>
      </c>
      <c r="AF1737" s="13">
        <f>'Data Entry'!V1737</f>
        <v>0</v>
      </c>
      <c r="AG1737" s="13">
        <f t="shared" si="475"/>
        <v>0</v>
      </c>
      <c r="AH1737" s="13">
        <f>'Data Entry'!W1737</f>
        <v>0</v>
      </c>
      <c r="AI1737" s="13">
        <f>'Data Entry'!X1737</f>
        <v>0</v>
      </c>
      <c r="AJ1737" s="13">
        <f>'Data Entry'!Y1737</f>
        <v>0</v>
      </c>
      <c r="AK1737" s="13">
        <f>'Data Entry'!Z1737</f>
        <v>0</v>
      </c>
    </row>
    <row r="1738" spans="1:37">
      <c r="A1738" s="34">
        <f>'Data Entry'!A1738</f>
        <v>0</v>
      </c>
      <c r="B1738" s="34">
        <f>'Data Entry'!B1738</f>
        <v>0</v>
      </c>
      <c r="C1738" s="20">
        <f>IF('Data Entry'!C1738="red",1,IF('Data Entry'!C1738="blue",2,0))</f>
        <v>0</v>
      </c>
      <c r="D1738" s="22">
        <f>'Data Entry'!D1738</f>
        <v>0</v>
      </c>
      <c r="E1738" s="22">
        <f>'Data Entry'!E1738</f>
        <v>0</v>
      </c>
      <c r="F1738" s="22">
        <f>'Data Entry'!F1738</f>
        <v>0</v>
      </c>
      <c r="G1738" s="22">
        <f>'Data Entry'!G1738</f>
        <v>0</v>
      </c>
      <c r="H1738" s="22">
        <f>'Data Entry'!H1738</f>
        <v>0</v>
      </c>
      <c r="I1738" s="22">
        <f t="shared" si="459"/>
        <v>0</v>
      </c>
      <c r="J1738" s="22">
        <f t="shared" si="460"/>
        <v>0</v>
      </c>
      <c r="K1738" s="22">
        <f t="shared" si="461"/>
        <v>0</v>
      </c>
      <c r="L1738" s="22">
        <f t="shared" si="462"/>
        <v>0</v>
      </c>
      <c r="M1738" s="22">
        <f t="shared" si="463"/>
        <v>0</v>
      </c>
      <c r="N1738" s="22">
        <f t="shared" si="464"/>
        <v>0</v>
      </c>
      <c r="O1738" s="22">
        <f t="shared" si="465"/>
        <v>0</v>
      </c>
      <c r="P1738" s="35">
        <f>'Data Entry'!I1738</f>
        <v>0</v>
      </c>
      <c r="Q1738" s="35">
        <f>'Data Entry'!J1738</f>
        <v>0</v>
      </c>
      <c r="R1738" s="35">
        <f>'Data Entry'!K1738</f>
        <v>0</v>
      </c>
      <c r="S1738" s="35">
        <f>'Data Entry'!L1738</f>
        <v>0</v>
      </c>
      <c r="T1738" s="35">
        <f t="shared" si="466"/>
        <v>0</v>
      </c>
      <c r="U1738" s="35">
        <f t="shared" si="467"/>
        <v>0</v>
      </c>
      <c r="V1738" s="35" t="e">
        <f t="shared" si="468"/>
        <v>#DIV/0!</v>
      </c>
      <c r="W1738" s="35" t="e">
        <f t="shared" si="469"/>
        <v>#DIV/0!</v>
      </c>
      <c r="X1738" s="35">
        <f t="shared" si="470"/>
        <v>0</v>
      </c>
      <c r="Y1738" s="35">
        <f t="shared" si="471"/>
        <v>0</v>
      </c>
      <c r="Z1738" s="35">
        <f t="shared" si="472"/>
        <v>0</v>
      </c>
      <c r="AA1738" s="35">
        <f t="shared" si="473"/>
        <v>0</v>
      </c>
      <c r="AB1738" s="21">
        <f>'Data Entry'!S1738</f>
        <v>0</v>
      </c>
      <c r="AC1738" s="21">
        <f>'Data Entry'!T1738</f>
        <v>0</v>
      </c>
      <c r="AD1738" s="21">
        <f>'Data Entry'!U1738</f>
        <v>0</v>
      </c>
      <c r="AE1738" s="21">
        <f t="shared" si="474"/>
        <v>0</v>
      </c>
      <c r="AF1738" s="13">
        <f>'Data Entry'!V1738</f>
        <v>0</v>
      </c>
      <c r="AG1738" s="13">
        <f t="shared" si="475"/>
        <v>0</v>
      </c>
      <c r="AH1738" s="13">
        <f>'Data Entry'!W1738</f>
        <v>0</v>
      </c>
      <c r="AI1738" s="13">
        <f>'Data Entry'!X1738</f>
        <v>0</v>
      </c>
      <c r="AJ1738" s="13">
        <f>'Data Entry'!Y1738</f>
        <v>0</v>
      </c>
      <c r="AK1738" s="13">
        <f>'Data Entry'!Z1738</f>
        <v>0</v>
      </c>
    </row>
    <row r="1739" spans="1:37">
      <c r="A1739" s="34">
        <f>'Data Entry'!A1739</f>
        <v>0</v>
      </c>
      <c r="B1739" s="34">
        <f>'Data Entry'!B1739</f>
        <v>0</v>
      </c>
      <c r="C1739" s="20">
        <f>IF('Data Entry'!C1739="red",1,IF('Data Entry'!C1739="blue",2,0))</f>
        <v>0</v>
      </c>
      <c r="D1739" s="22">
        <f>'Data Entry'!D1739</f>
        <v>0</v>
      </c>
      <c r="E1739" s="22">
        <f>'Data Entry'!E1739</f>
        <v>0</v>
      </c>
      <c r="F1739" s="22">
        <f>'Data Entry'!F1739</f>
        <v>0</v>
      </c>
      <c r="G1739" s="22">
        <f>'Data Entry'!G1739</f>
        <v>0</v>
      </c>
      <c r="H1739" s="22">
        <f>'Data Entry'!H1739</f>
        <v>0</v>
      </c>
      <c r="I1739" s="22">
        <f t="shared" si="459"/>
        <v>0</v>
      </c>
      <c r="J1739" s="22">
        <f t="shared" si="460"/>
        <v>0</v>
      </c>
      <c r="K1739" s="22">
        <f t="shared" si="461"/>
        <v>0</v>
      </c>
      <c r="L1739" s="22">
        <f t="shared" si="462"/>
        <v>0</v>
      </c>
      <c r="M1739" s="22">
        <f t="shared" si="463"/>
        <v>0</v>
      </c>
      <c r="N1739" s="22">
        <f t="shared" si="464"/>
        <v>0</v>
      </c>
      <c r="O1739" s="22">
        <f t="shared" si="465"/>
        <v>0</v>
      </c>
      <c r="P1739" s="35">
        <f>'Data Entry'!I1739</f>
        <v>0</v>
      </c>
      <c r="Q1739" s="35">
        <f>'Data Entry'!J1739</f>
        <v>0</v>
      </c>
      <c r="R1739" s="35">
        <f>'Data Entry'!K1739</f>
        <v>0</v>
      </c>
      <c r="S1739" s="35">
        <f>'Data Entry'!L1739</f>
        <v>0</v>
      </c>
      <c r="T1739" s="35">
        <f t="shared" si="466"/>
        <v>0</v>
      </c>
      <c r="U1739" s="35">
        <f t="shared" si="467"/>
        <v>0</v>
      </c>
      <c r="V1739" s="35" t="e">
        <f t="shared" si="468"/>
        <v>#DIV/0!</v>
      </c>
      <c r="W1739" s="35" t="e">
        <f t="shared" si="469"/>
        <v>#DIV/0!</v>
      </c>
      <c r="X1739" s="35">
        <f t="shared" si="470"/>
        <v>0</v>
      </c>
      <c r="Y1739" s="35">
        <f t="shared" si="471"/>
        <v>0</v>
      </c>
      <c r="Z1739" s="35">
        <f t="shared" si="472"/>
        <v>0</v>
      </c>
      <c r="AA1739" s="35">
        <f t="shared" si="473"/>
        <v>0</v>
      </c>
      <c r="AB1739" s="21">
        <f>'Data Entry'!S1739</f>
        <v>0</v>
      </c>
      <c r="AC1739" s="21">
        <f>'Data Entry'!T1739</f>
        <v>0</v>
      </c>
      <c r="AD1739" s="21">
        <f>'Data Entry'!U1739</f>
        <v>0</v>
      </c>
      <c r="AE1739" s="21">
        <f t="shared" si="474"/>
        <v>0</v>
      </c>
      <c r="AF1739" s="13">
        <f>'Data Entry'!V1739</f>
        <v>0</v>
      </c>
      <c r="AG1739" s="13">
        <f t="shared" si="475"/>
        <v>0</v>
      </c>
      <c r="AH1739" s="13">
        <f>'Data Entry'!W1739</f>
        <v>0</v>
      </c>
      <c r="AI1739" s="13">
        <f>'Data Entry'!X1739</f>
        <v>0</v>
      </c>
      <c r="AJ1739" s="13">
        <f>'Data Entry'!Y1739</f>
        <v>0</v>
      </c>
      <c r="AK1739" s="13">
        <f>'Data Entry'!Z1739</f>
        <v>0</v>
      </c>
    </row>
    <row r="1740" spans="1:37">
      <c r="A1740" s="34">
        <f>'Data Entry'!A1740</f>
        <v>0</v>
      </c>
      <c r="B1740" s="34">
        <f>'Data Entry'!B1740</f>
        <v>0</v>
      </c>
      <c r="C1740" s="20">
        <f>IF('Data Entry'!C1740="red",1,IF('Data Entry'!C1740="blue",2,0))</f>
        <v>0</v>
      </c>
      <c r="D1740" s="22">
        <f>'Data Entry'!D1740</f>
        <v>0</v>
      </c>
      <c r="E1740" s="22">
        <f>'Data Entry'!E1740</f>
        <v>0</v>
      </c>
      <c r="F1740" s="22">
        <f>'Data Entry'!F1740</f>
        <v>0</v>
      </c>
      <c r="G1740" s="22">
        <f>'Data Entry'!G1740</f>
        <v>0</v>
      </c>
      <c r="H1740" s="22">
        <f>'Data Entry'!H1740</f>
        <v>0</v>
      </c>
      <c r="I1740" s="22">
        <f t="shared" si="459"/>
        <v>0</v>
      </c>
      <c r="J1740" s="22">
        <f t="shared" si="460"/>
        <v>0</v>
      </c>
      <c r="K1740" s="22">
        <f t="shared" si="461"/>
        <v>0</v>
      </c>
      <c r="L1740" s="22">
        <f t="shared" si="462"/>
        <v>0</v>
      </c>
      <c r="M1740" s="22">
        <f t="shared" si="463"/>
        <v>0</v>
      </c>
      <c r="N1740" s="22">
        <f t="shared" si="464"/>
        <v>0</v>
      </c>
      <c r="O1740" s="22">
        <f t="shared" si="465"/>
        <v>0</v>
      </c>
      <c r="P1740" s="35">
        <f>'Data Entry'!I1740</f>
        <v>0</v>
      </c>
      <c r="Q1740" s="35">
        <f>'Data Entry'!J1740</f>
        <v>0</v>
      </c>
      <c r="R1740" s="35">
        <f>'Data Entry'!K1740</f>
        <v>0</v>
      </c>
      <c r="S1740" s="35">
        <f>'Data Entry'!L1740</f>
        <v>0</v>
      </c>
      <c r="T1740" s="35">
        <f t="shared" si="466"/>
        <v>0</v>
      </c>
      <c r="U1740" s="35">
        <f t="shared" si="467"/>
        <v>0</v>
      </c>
      <c r="V1740" s="35" t="e">
        <f t="shared" si="468"/>
        <v>#DIV/0!</v>
      </c>
      <c r="W1740" s="35" t="e">
        <f t="shared" si="469"/>
        <v>#DIV/0!</v>
      </c>
      <c r="X1740" s="35">
        <f t="shared" si="470"/>
        <v>0</v>
      </c>
      <c r="Y1740" s="35">
        <f t="shared" si="471"/>
        <v>0</v>
      </c>
      <c r="Z1740" s="35">
        <f t="shared" si="472"/>
        <v>0</v>
      </c>
      <c r="AA1740" s="35">
        <f t="shared" si="473"/>
        <v>0</v>
      </c>
      <c r="AB1740" s="21">
        <f>'Data Entry'!S1740</f>
        <v>0</v>
      </c>
      <c r="AC1740" s="21">
        <f>'Data Entry'!T1740</f>
        <v>0</v>
      </c>
      <c r="AD1740" s="21">
        <f>'Data Entry'!U1740</f>
        <v>0</v>
      </c>
      <c r="AE1740" s="21">
        <f t="shared" si="474"/>
        <v>0</v>
      </c>
      <c r="AF1740" s="13">
        <f>'Data Entry'!V1740</f>
        <v>0</v>
      </c>
      <c r="AG1740" s="13">
        <f t="shared" si="475"/>
        <v>0</v>
      </c>
      <c r="AH1740" s="13">
        <f>'Data Entry'!W1740</f>
        <v>0</v>
      </c>
      <c r="AI1740" s="13">
        <f>'Data Entry'!X1740</f>
        <v>0</v>
      </c>
      <c r="AJ1740" s="13">
        <f>'Data Entry'!Y1740</f>
        <v>0</v>
      </c>
      <c r="AK1740" s="13">
        <f>'Data Entry'!Z1740</f>
        <v>0</v>
      </c>
    </row>
    <row r="1741" spans="1:37">
      <c r="A1741" s="34">
        <f>'Data Entry'!A1741</f>
        <v>0</v>
      </c>
      <c r="B1741" s="34">
        <f>'Data Entry'!B1741</f>
        <v>0</v>
      </c>
      <c r="C1741" s="20">
        <f>IF('Data Entry'!C1741="red",1,IF('Data Entry'!C1741="blue",2,0))</f>
        <v>0</v>
      </c>
      <c r="D1741" s="22">
        <f>'Data Entry'!D1741</f>
        <v>0</v>
      </c>
      <c r="E1741" s="22">
        <f>'Data Entry'!E1741</f>
        <v>0</v>
      </c>
      <c r="F1741" s="22">
        <f>'Data Entry'!F1741</f>
        <v>0</v>
      </c>
      <c r="G1741" s="22">
        <f>'Data Entry'!G1741</f>
        <v>0</v>
      </c>
      <c r="H1741" s="22">
        <f>'Data Entry'!H1741</f>
        <v>0</v>
      </c>
      <c r="I1741" s="22">
        <f t="shared" si="459"/>
        <v>0</v>
      </c>
      <c r="J1741" s="22">
        <f t="shared" si="460"/>
        <v>0</v>
      </c>
      <c r="K1741" s="22">
        <f t="shared" si="461"/>
        <v>0</v>
      </c>
      <c r="L1741" s="22">
        <f t="shared" si="462"/>
        <v>0</v>
      </c>
      <c r="M1741" s="22">
        <f t="shared" si="463"/>
        <v>0</v>
      </c>
      <c r="N1741" s="22">
        <f t="shared" si="464"/>
        <v>0</v>
      </c>
      <c r="O1741" s="22">
        <f t="shared" si="465"/>
        <v>0</v>
      </c>
      <c r="P1741" s="35">
        <f>'Data Entry'!I1741</f>
        <v>0</v>
      </c>
      <c r="Q1741" s="35">
        <f>'Data Entry'!J1741</f>
        <v>0</v>
      </c>
      <c r="R1741" s="35">
        <f>'Data Entry'!K1741</f>
        <v>0</v>
      </c>
      <c r="S1741" s="35">
        <f>'Data Entry'!L1741</f>
        <v>0</v>
      </c>
      <c r="T1741" s="35">
        <f t="shared" si="466"/>
        <v>0</v>
      </c>
      <c r="U1741" s="35">
        <f t="shared" si="467"/>
        <v>0</v>
      </c>
      <c r="V1741" s="35" t="e">
        <f t="shared" si="468"/>
        <v>#DIV/0!</v>
      </c>
      <c r="W1741" s="35" t="e">
        <f t="shared" si="469"/>
        <v>#DIV/0!</v>
      </c>
      <c r="X1741" s="35">
        <f t="shared" si="470"/>
        <v>0</v>
      </c>
      <c r="Y1741" s="35">
        <f t="shared" si="471"/>
        <v>0</v>
      </c>
      <c r="Z1741" s="35">
        <f t="shared" si="472"/>
        <v>0</v>
      </c>
      <c r="AA1741" s="35">
        <f t="shared" si="473"/>
        <v>0</v>
      </c>
      <c r="AB1741" s="21">
        <f>'Data Entry'!S1741</f>
        <v>0</v>
      </c>
      <c r="AC1741" s="21">
        <f>'Data Entry'!T1741</f>
        <v>0</v>
      </c>
      <c r="AD1741" s="21">
        <f>'Data Entry'!U1741</f>
        <v>0</v>
      </c>
      <c r="AE1741" s="21">
        <f t="shared" si="474"/>
        <v>0</v>
      </c>
      <c r="AF1741" s="13">
        <f>'Data Entry'!V1741</f>
        <v>0</v>
      </c>
      <c r="AG1741" s="13">
        <f t="shared" si="475"/>
        <v>0</v>
      </c>
      <c r="AH1741" s="13">
        <f>'Data Entry'!W1741</f>
        <v>0</v>
      </c>
      <c r="AI1741" s="13">
        <f>'Data Entry'!X1741</f>
        <v>0</v>
      </c>
      <c r="AJ1741" s="13">
        <f>'Data Entry'!Y1741</f>
        <v>0</v>
      </c>
      <c r="AK1741" s="13">
        <f>'Data Entry'!Z1741</f>
        <v>0</v>
      </c>
    </row>
    <row r="1742" spans="1:37">
      <c r="A1742" s="34">
        <f>'Data Entry'!A1742</f>
        <v>0</v>
      </c>
      <c r="B1742" s="34">
        <f>'Data Entry'!B1742</f>
        <v>0</v>
      </c>
      <c r="C1742" s="20">
        <f>IF('Data Entry'!C1742="red",1,IF('Data Entry'!C1742="blue",2,0))</f>
        <v>0</v>
      </c>
      <c r="D1742" s="22">
        <f>'Data Entry'!D1742</f>
        <v>0</v>
      </c>
      <c r="E1742" s="22">
        <f>'Data Entry'!E1742</f>
        <v>0</v>
      </c>
      <c r="F1742" s="22">
        <f>'Data Entry'!F1742</f>
        <v>0</v>
      </c>
      <c r="G1742" s="22">
        <f>'Data Entry'!G1742</f>
        <v>0</v>
      </c>
      <c r="H1742" s="22">
        <f>'Data Entry'!H1742</f>
        <v>0</v>
      </c>
      <c r="I1742" s="22">
        <f t="shared" si="459"/>
        <v>0</v>
      </c>
      <c r="J1742" s="22">
        <f t="shared" si="460"/>
        <v>0</v>
      </c>
      <c r="K1742" s="22">
        <f t="shared" si="461"/>
        <v>0</v>
      </c>
      <c r="L1742" s="22">
        <f t="shared" si="462"/>
        <v>0</v>
      </c>
      <c r="M1742" s="22">
        <f t="shared" si="463"/>
        <v>0</v>
      </c>
      <c r="N1742" s="22">
        <f t="shared" si="464"/>
        <v>0</v>
      </c>
      <c r="O1742" s="22">
        <f t="shared" si="465"/>
        <v>0</v>
      </c>
      <c r="P1742" s="35">
        <f>'Data Entry'!I1742</f>
        <v>0</v>
      </c>
      <c r="Q1742" s="35">
        <f>'Data Entry'!J1742</f>
        <v>0</v>
      </c>
      <c r="R1742" s="35">
        <f>'Data Entry'!K1742</f>
        <v>0</v>
      </c>
      <c r="S1742" s="35">
        <f>'Data Entry'!L1742</f>
        <v>0</v>
      </c>
      <c r="T1742" s="35">
        <f t="shared" si="466"/>
        <v>0</v>
      </c>
      <c r="U1742" s="35">
        <f t="shared" si="467"/>
        <v>0</v>
      </c>
      <c r="V1742" s="35" t="e">
        <f t="shared" si="468"/>
        <v>#DIV/0!</v>
      </c>
      <c r="W1742" s="35" t="e">
        <f t="shared" si="469"/>
        <v>#DIV/0!</v>
      </c>
      <c r="X1742" s="35">
        <f t="shared" si="470"/>
        <v>0</v>
      </c>
      <c r="Y1742" s="35">
        <f t="shared" si="471"/>
        <v>0</v>
      </c>
      <c r="Z1742" s="35">
        <f t="shared" si="472"/>
        <v>0</v>
      </c>
      <c r="AA1742" s="35">
        <f t="shared" si="473"/>
        <v>0</v>
      </c>
      <c r="AB1742" s="21">
        <f>'Data Entry'!S1742</f>
        <v>0</v>
      </c>
      <c r="AC1742" s="21">
        <f>'Data Entry'!T1742</f>
        <v>0</v>
      </c>
      <c r="AD1742" s="21">
        <f>'Data Entry'!U1742</f>
        <v>0</v>
      </c>
      <c r="AE1742" s="21">
        <f t="shared" si="474"/>
        <v>0</v>
      </c>
      <c r="AF1742" s="13">
        <f>'Data Entry'!V1742</f>
        <v>0</v>
      </c>
      <c r="AG1742" s="13">
        <f t="shared" si="475"/>
        <v>0</v>
      </c>
      <c r="AH1742" s="13">
        <f>'Data Entry'!W1742</f>
        <v>0</v>
      </c>
      <c r="AI1742" s="13">
        <f>'Data Entry'!X1742</f>
        <v>0</v>
      </c>
      <c r="AJ1742" s="13">
        <f>'Data Entry'!Y1742</f>
        <v>0</v>
      </c>
      <c r="AK1742" s="13">
        <f>'Data Entry'!Z1742</f>
        <v>0</v>
      </c>
    </row>
    <row r="1743" spans="1:37">
      <c r="A1743" s="34">
        <f>'Data Entry'!A1743</f>
        <v>0</v>
      </c>
      <c r="B1743" s="34">
        <f>'Data Entry'!B1743</f>
        <v>0</v>
      </c>
      <c r="C1743" s="20">
        <f>IF('Data Entry'!C1743="red",1,IF('Data Entry'!C1743="blue",2,0))</f>
        <v>0</v>
      </c>
      <c r="D1743" s="22">
        <f>'Data Entry'!D1743</f>
        <v>0</v>
      </c>
      <c r="E1743" s="22">
        <f>'Data Entry'!E1743</f>
        <v>0</v>
      </c>
      <c r="F1743" s="22">
        <f>'Data Entry'!F1743</f>
        <v>0</v>
      </c>
      <c r="G1743" s="22">
        <f>'Data Entry'!G1743</f>
        <v>0</v>
      </c>
      <c r="H1743" s="22">
        <f>'Data Entry'!H1743</f>
        <v>0</v>
      </c>
      <c r="I1743" s="22">
        <f t="shared" si="459"/>
        <v>0</v>
      </c>
      <c r="J1743" s="22">
        <f t="shared" si="460"/>
        <v>0</v>
      </c>
      <c r="K1743" s="22">
        <f t="shared" si="461"/>
        <v>0</v>
      </c>
      <c r="L1743" s="22">
        <f t="shared" si="462"/>
        <v>0</v>
      </c>
      <c r="M1743" s="22">
        <f t="shared" si="463"/>
        <v>0</v>
      </c>
      <c r="N1743" s="22">
        <f t="shared" si="464"/>
        <v>0</v>
      </c>
      <c r="O1743" s="22">
        <f t="shared" si="465"/>
        <v>0</v>
      </c>
      <c r="P1743" s="35">
        <f>'Data Entry'!I1743</f>
        <v>0</v>
      </c>
      <c r="Q1743" s="35">
        <f>'Data Entry'!J1743</f>
        <v>0</v>
      </c>
      <c r="R1743" s="35">
        <f>'Data Entry'!K1743</f>
        <v>0</v>
      </c>
      <c r="S1743" s="35">
        <f>'Data Entry'!L1743</f>
        <v>0</v>
      </c>
      <c r="T1743" s="35">
        <f t="shared" si="466"/>
        <v>0</v>
      </c>
      <c r="U1743" s="35">
        <f t="shared" si="467"/>
        <v>0</v>
      </c>
      <c r="V1743" s="35" t="e">
        <f t="shared" si="468"/>
        <v>#DIV/0!</v>
      </c>
      <c r="W1743" s="35" t="e">
        <f t="shared" si="469"/>
        <v>#DIV/0!</v>
      </c>
      <c r="X1743" s="35">
        <f t="shared" si="470"/>
        <v>0</v>
      </c>
      <c r="Y1743" s="35">
        <f t="shared" si="471"/>
        <v>0</v>
      </c>
      <c r="Z1743" s="35">
        <f t="shared" si="472"/>
        <v>0</v>
      </c>
      <c r="AA1743" s="35">
        <f t="shared" si="473"/>
        <v>0</v>
      </c>
      <c r="AB1743" s="21">
        <f>'Data Entry'!S1743</f>
        <v>0</v>
      </c>
      <c r="AC1743" s="21">
        <f>'Data Entry'!T1743</f>
        <v>0</v>
      </c>
      <c r="AD1743" s="21">
        <f>'Data Entry'!U1743</f>
        <v>0</v>
      </c>
      <c r="AE1743" s="21">
        <f t="shared" si="474"/>
        <v>0</v>
      </c>
      <c r="AF1743" s="13">
        <f>'Data Entry'!V1743</f>
        <v>0</v>
      </c>
      <c r="AG1743" s="13">
        <f t="shared" si="475"/>
        <v>0</v>
      </c>
      <c r="AH1743" s="13">
        <f>'Data Entry'!W1743</f>
        <v>0</v>
      </c>
      <c r="AI1743" s="13">
        <f>'Data Entry'!X1743</f>
        <v>0</v>
      </c>
      <c r="AJ1743" s="13">
        <f>'Data Entry'!Y1743</f>
        <v>0</v>
      </c>
      <c r="AK1743" s="13">
        <f>'Data Entry'!Z1743</f>
        <v>0</v>
      </c>
    </row>
    <row r="1744" spans="1:37">
      <c r="A1744" s="34">
        <f>'Data Entry'!A1744</f>
        <v>0</v>
      </c>
      <c r="B1744" s="34">
        <f>'Data Entry'!B1744</f>
        <v>0</v>
      </c>
      <c r="C1744" s="20">
        <f>IF('Data Entry'!C1744="red",1,IF('Data Entry'!C1744="blue",2,0))</f>
        <v>0</v>
      </c>
      <c r="D1744" s="22">
        <f>'Data Entry'!D1744</f>
        <v>0</v>
      </c>
      <c r="E1744" s="22">
        <f>'Data Entry'!E1744</f>
        <v>0</v>
      </c>
      <c r="F1744" s="22">
        <f>'Data Entry'!F1744</f>
        <v>0</v>
      </c>
      <c r="G1744" s="22">
        <f>'Data Entry'!G1744</f>
        <v>0</v>
      </c>
      <c r="H1744" s="22">
        <f>'Data Entry'!H1744</f>
        <v>0</v>
      </c>
      <c r="I1744" s="22">
        <f t="shared" si="459"/>
        <v>0</v>
      </c>
      <c r="J1744" s="22">
        <f t="shared" si="460"/>
        <v>0</v>
      </c>
      <c r="K1744" s="22">
        <f t="shared" si="461"/>
        <v>0</v>
      </c>
      <c r="L1744" s="22">
        <f t="shared" si="462"/>
        <v>0</v>
      </c>
      <c r="M1744" s="22">
        <f t="shared" si="463"/>
        <v>0</v>
      </c>
      <c r="N1744" s="22">
        <f t="shared" si="464"/>
        <v>0</v>
      </c>
      <c r="O1744" s="22">
        <f t="shared" si="465"/>
        <v>0</v>
      </c>
      <c r="P1744" s="35">
        <f>'Data Entry'!I1744</f>
        <v>0</v>
      </c>
      <c r="Q1744" s="35">
        <f>'Data Entry'!J1744</f>
        <v>0</v>
      </c>
      <c r="R1744" s="35">
        <f>'Data Entry'!K1744</f>
        <v>0</v>
      </c>
      <c r="S1744" s="35">
        <f>'Data Entry'!L1744</f>
        <v>0</v>
      </c>
      <c r="T1744" s="35">
        <f t="shared" si="466"/>
        <v>0</v>
      </c>
      <c r="U1744" s="35">
        <f t="shared" si="467"/>
        <v>0</v>
      </c>
      <c r="V1744" s="35" t="e">
        <f t="shared" si="468"/>
        <v>#DIV/0!</v>
      </c>
      <c r="W1744" s="35" t="e">
        <f t="shared" si="469"/>
        <v>#DIV/0!</v>
      </c>
      <c r="X1744" s="35">
        <f t="shared" si="470"/>
        <v>0</v>
      </c>
      <c r="Y1744" s="35">
        <f t="shared" si="471"/>
        <v>0</v>
      </c>
      <c r="Z1744" s="35">
        <f t="shared" si="472"/>
        <v>0</v>
      </c>
      <c r="AA1744" s="35">
        <f t="shared" si="473"/>
        <v>0</v>
      </c>
      <c r="AB1744" s="21">
        <f>'Data Entry'!S1744</f>
        <v>0</v>
      </c>
      <c r="AC1744" s="21">
        <f>'Data Entry'!T1744</f>
        <v>0</v>
      </c>
      <c r="AD1744" s="21">
        <f>'Data Entry'!U1744</f>
        <v>0</v>
      </c>
      <c r="AE1744" s="21">
        <f t="shared" si="474"/>
        <v>0</v>
      </c>
      <c r="AF1744" s="13">
        <f>'Data Entry'!V1744</f>
        <v>0</v>
      </c>
      <c r="AG1744" s="13">
        <f t="shared" si="475"/>
        <v>0</v>
      </c>
      <c r="AH1744" s="13">
        <f>'Data Entry'!W1744</f>
        <v>0</v>
      </c>
      <c r="AI1744" s="13">
        <f>'Data Entry'!X1744</f>
        <v>0</v>
      </c>
      <c r="AJ1744" s="13">
        <f>'Data Entry'!Y1744</f>
        <v>0</v>
      </c>
      <c r="AK1744" s="13">
        <f>'Data Entry'!Z1744</f>
        <v>0</v>
      </c>
    </row>
    <row r="1745" spans="1:37">
      <c r="A1745" s="34">
        <f>'Data Entry'!A1745</f>
        <v>0</v>
      </c>
      <c r="B1745" s="34">
        <f>'Data Entry'!B1745</f>
        <v>0</v>
      </c>
      <c r="C1745" s="20">
        <f>IF('Data Entry'!C1745="red",1,IF('Data Entry'!C1745="blue",2,0))</f>
        <v>0</v>
      </c>
      <c r="D1745" s="22">
        <f>'Data Entry'!D1745</f>
        <v>0</v>
      </c>
      <c r="E1745" s="22">
        <f>'Data Entry'!E1745</f>
        <v>0</v>
      </c>
      <c r="F1745" s="22">
        <f>'Data Entry'!F1745</f>
        <v>0</v>
      </c>
      <c r="G1745" s="22">
        <f>'Data Entry'!G1745</f>
        <v>0</v>
      </c>
      <c r="H1745" s="22">
        <f>'Data Entry'!H1745</f>
        <v>0</v>
      </c>
      <c r="I1745" s="22">
        <f t="shared" si="459"/>
        <v>0</v>
      </c>
      <c r="J1745" s="22">
        <f t="shared" si="460"/>
        <v>0</v>
      </c>
      <c r="K1745" s="22">
        <f t="shared" si="461"/>
        <v>0</v>
      </c>
      <c r="L1745" s="22">
        <f t="shared" si="462"/>
        <v>0</v>
      </c>
      <c r="M1745" s="22">
        <f t="shared" si="463"/>
        <v>0</v>
      </c>
      <c r="N1745" s="22">
        <f t="shared" si="464"/>
        <v>0</v>
      </c>
      <c r="O1745" s="22">
        <f t="shared" si="465"/>
        <v>0</v>
      </c>
      <c r="P1745" s="35">
        <f>'Data Entry'!I1745</f>
        <v>0</v>
      </c>
      <c r="Q1745" s="35">
        <f>'Data Entry'!J1745</f>
        <v>0</v>
      </c>
      <c r="R1745" s="35">
        <f>'Data Entry'!K1745</f>
        <v>0</v>
      </c>
      <c r="S1745" s="35">
        <f>'Data Entry'!L1745</f>
        <v>0</v>
      </c>
      <c r="T1745" s="35">
        <f t="shared" si="466"/>
        <v>0</v>
      </c>
      <c r="U1745" s="35">
        <f t="shared" si="467"/>
        <v>0</v>
      </c>
      <c r="V1745" s="35" t="e">
        <f t="shared" si="468"/>
        <v>#DIV/0!</v>
      </c>
      <c r="W1745" s="35" t="e">
        <f t="shared" si="469"/>
        <v>#DIV/0!</v>
      </c>
      <c r="X1745" s="35">
        <f t="shared" si="470"/>
        <v>0</v>
      </c>
      <c r="Y1745" s="35">
        <f t="shared" si="471"/>
        <v>0</v>
      </c>
      <c r="Z1745" s="35">
        <f t="shared" si="472"/>
        <v>0</v>
      </c>
      <c r="AA1745" s="35">
        <f t="shared" si="473"/>
        <v>0</v>
      </c>
      <c r="AB1745" s="21">
        <f>'Data Entry'!S1745</f>
        <v>0</v>
      </c>
      <c r="AC1745" s="21">
        <f>'Data Entry'!T1745</f>
        <v>0</v>
      </c>
      <c r="AD1745" s="21">
        <f>'Data Entry'!U1745</f>
        <v>0</v>
      </c>
      <c r="AE1745" s="21">
        <f t="shared" si="474"/>
        <v>0</v>
      </c>
      <c r="AF1745" s="13">
        <f>'Data Entry'!V1745</f>
        <v>0</v>
      </c>
      <c r="AG1745" s="13">
        <f t="shared" si="475"/>
        <v>0</v>
      </c>
      <c r="AH1745" s="13">
        <f>'Data Entry'!W1745</f>
        <v>0</v>
      </c>
      <c r="AI1745" s="13">
        <f>'Data Entry'!X1745</f>
        <v>0</v>
      </c>
      <c r="AJ1745" s="13">
        <f>'Data Entry'!Y1745</f>
        <v>0</v>
      </c>
      <c r="AK1745" s="13">
        <f>'Data Entry'!Z1745</f>
        <v>0</v>
      </c>
    </row>
    <row r="1746" spans="1:37">
      <c r="A1746" s="34">
        <f>'Data Entry'!A1746</f>
        <v>0</v>
      </c>
      <c r="B1746" s="34">
        <f>'Data Entry'!B1746</f>
        <v>0</v>
      </c>
      <c r="C1746" s="20">
        <f>IF('Data Entry'!C1746="red",1,IF('Data Entry'!C1746="blue",2,0))</f>
        <v>0</v>
      </c>
      <c r="D1746" s="22">
        <f>'Data Entry'!D1746</f>
        <v>0</v>
      </c>
      <c r="E1746" s="22">
        <f>'Data Entry'!E1746</f>
        <v>0</v>
      </c>
      <c r="F1746" s="22">
        <f>'Data Entry'!F1746</f>
        <v>0</v>
      </c>
      <c r="G1746" s="22">
        <f>'Data Entry'!G1746</f>
        <v>0</v>
      </c>
      <c r="H1746" s="22">
        <f>'Data Entry'!H1746</f>
        <v>0</v>
      </c>
      <c r="I1746" s="22">
        <f t="shared" si="459"/>
        <v>0</v>
      </c>
      <c r="J1746" s="22">
        <f t="shared" si="460"/>
        <v>0</v>
      </c>
      <c r="K1746" s="22">
        <f t="shared" si="461"/>
        <v>0</v>
      </c>
      <c r="L1746" s="22">
        <f t="shared" si="462"/>
        <v>0</v>
      </c>
      <c r="M1746" s="22">
        <f t="shared" si="463"/>
        <v>0</v>
      </c>
      <c r="N1746" s="22">
        <f t="shared" si="464"/>
        <v>0</v>
      </c>
      <c r="O1746" s="22">
        <f t="shared" si="465"/>
        <v>0</v>
      </c>
      <c r="P1746" s="35">
        <f>'Data Entry'!I1746</f>
        <v>0</v>
      </c>
      <c r="Q1746" s="35">
        <f>'Data Entry'!J1746</f>
        <v>0</v>
      </c>
      <c r="R1746" s="35">
        <f>'Data Entry'!K1746</f>
        <v>0</v>
      </c>
      <c r="S1746" s="35">
        <f>'Data Entry'!L1746</f>
        <v>0</v>
      </c>
      <c r="T1746" s="35">
        <f t="shared" si="466"/>
        <v>0</v>
      </c>
      <c r="U1746" s="35">
        <f t="shared" si="467"/>
        <v>0</v>
      </c>
      <c r="V1746" s="35" t="e">
        <f t="shared" si="468"/>
        <v>#DIV/0!</v>
      </c>
      <c r="W1746" s="35" t="e">
        <f t="shared" si="469"/>
        <v>#DIV/0!</v>
      </c>
      <c r="X1746" s="35">
        <f t="shared" si="470"/>
        <v>0</v>
      </c>
      <c r="Y1746" s="35">
        <f t="shared" si="471"/>
        <v>0</v>
      </c>
      <c r="Z1746" s="35">
        <f t="shared" si="472"/>
        <v>0</v>
      </c>
      <c r="AA1746" s="35">
        <f t="shared" si="473"/>
        <v>0</v>
      </c>
      <c r="AB1746" s="21">
        <f>'Data Entry'!S1746</f>
        <v>0</v>
      </c>
      <c r="AC1746" s="21">
        <f>'Data Entry'!T1746</f>
        <v>0</v>
      </c>
      <c r="AD1746" s="21">
        <f>'Data Entry'!U1746</f>
        <v>0</v>
      </c>
      <c r="AE1746" s="21">
        <f t="shared" si="474"/>
        <v>0</v>
      </c>
      <c r="AF1746" s="13">
        <f>'Data Entry'!V1746</f>
        <v>0</v>
      </c>
      <c r="AG1746" s="13">
        <f t="shared" si="475"/>
        <v>0</v>
      </c>
      <c r="AH1746" s="13">
        <f>'Data Entry'!W1746</f>
        <v>0</v>
      </c>
      <c r="AI1746" s="13">
        <f>'Data Entry'!X1746</f>
        <v>0</v>
      </c>
      <c r="AJ1746" s="13">
        <f>'Data Entry'!Y1746</f>
        <v>0</v>
      </c>
      <c r="AK1746" s="13">
        <f>'Data Entry'!Z1746</f>
        <v>0</v>
      </c>
    </row>
    <row r="1747" spans="1:37">
      <c r="A1747" s="34">
        <f>'Data Entry'!A1747</f>
        <v>0</v>
      </c>
      <c r="B1747" s="34">
        <f>'Data Entry'!B1747</f>
        <v>0</v>
      </c>
      <c r="C1747" s="20">
        <f>IF('Data Entry'!C1747="red",1,IF('Data Entry'!C1747="blue",2,0))</f>
        <v>0</v>
      </c>
      <c r="D1747" s="22">
        <f>'Data Entry'!D1747</f>
        <v>0</v>
      </c>
      <c r="E1747" s="22">
        <f>'Data Entry'!E1747</f>
        <v>0</v>
      </c>
      <c r="F1747" s="22">
        <f>'Data Entry'!F1747</f>
        <v>0</v>
      </c>
      <c r="G1747" s="22">
        <f>'Data Entry'!G1747</f>
        <v>0</v>
      </c>
      <c r="H1747" s="22">
        <f>'Data Entry'!H1747</f>
        <v>0</v>
      </c>
      <c r="I1747" s="22">
        <f t="shared" si="459"/>
        <v>0</v>
      </c>
      <c r="J1747" s="22">
        <f t="shared" si="460"/>
        <v>0</v>
      </c>
      <c r="K1747" s="22">
        <f t="shared" si="461"/>
        <v>0</v>
      </c>
      <c r="L1747" s="22">
        <f t="shared" si="462"/>
        <v>0</v>
      </c>
      <c r="M1747" s="22">
        <f t="shared" si="463"/>
        <v>0</v>
      </c>
      <c r="N1747" s="22">
        <f t="shared" si="464"/>
        <v>0</v>
      </c>
      <c r="O1747" s="22">
        <f t="shared" si="465"/>
        <v>0</v>
      </c>
      <c r="P1747" s="35">
        <f>'Data Entry'!I1747</f>
        <v>0</v>
      </c>
      <c r="Q1747" s="35">
        <f>'Data Entry'!J1747</f>
        <v>0</v>
      </c>
      <c r="R1747" s="35">
        <f>'Data Entry'!K1747</f>
        <v>0</v>
      </c>
      <c r="S1747" s="35">
        <f>'Data Entry'!L1747</f>
        <v>0</v>
      </c>
      <c r="T1747" s="35">
        <f t="shared" si="466"/>
        <v>0</v>
      </c>
      <c r="U1747" s="35">
        <f t="shared" si="467"/>
        <v>0</v>
      </c>
      <c r="V1747" s="35" t="e">
        <f t="shared" si="468"/>
        <v>#DIV/0!</v>
      </c>
      <c r="W1747" s="35" t="e">
        <f t="shared" si="469"/>
        <v>#DIV/0!</v>
      </c>
      <c r="X1747" s="35">
        <f t="shared" si="470"/>
        <v>0</v>
      </c>
      <c r="Y1747" s="35">
        <f t="shared" si="471"/>
        <v>0</v>
      </c>
      <c r="Z1747" s="35">
        <f t="shared" si="472"/>
        <v>0</v>
      </c>
      <c r="AA1747" s="35">
        <f t="shared" si="473"/>
        <v>0</v>
      </c>
      <c r="AB1747" s="21">
        <f>'Data Entry'!S1747</f>
        <v>0</v>
      </c>
      <c r="AC1747" s="21">
        <f>'Data Entry'!T1747</f>
        <v>0</v>
      </c>
      <c r="AD1747" s="21">
        <f>'Data Entry'!U1747</f>
        <v>0</v>
      </c>
      <c r="AE1747" s="21">
        <f t="shared" si="474"/>
        <v>0</v>
      </c>
      <c r="AF1747" s="13">
        <f>'Data Entry'!V1747</f>
        <v>0</v>
      </c>
      <c r="AG1747" s="13">
        <f t="shared" si="475"/>
        <v>0</v>
      </c>
      <c r="AH1747" s="13">
        <f>'Data Entry'!W1747</f>
        <v>0</v>
      </c>
      <c r="AI1747" s="13">
        <f>'Data Entry'!X1747</f>
        <v>0</v>
      </c>
      <c r="AJ1747" s="13">
        <f>'Data Entry'!Y1747</f>
        <v>0</v>
      </c>
      <c r="AK1747" s="13">
        <f>'Data Entry'!Z1747</f>
        <v>0</v>
      </c>
    </row>
    <row r="1748" spans="1:37">
      <c r="A1748" s="34">
        <f>'Data Entry'!A1748</f>
        <v>0</v>
      </c>
      <c r="B1748" s="34">
        <f>'Data Entry'!B1748</f>
        <v>0</v>
      </c>
      <c r="C1748" s="20">
        <f>IF('Data Entry'!C1748="red",1,IF('Data Entry'!C1748="blue",2,0))</f>
        <v>0</v>
      </c>
      <c r="D1748" s="22">
        <f>'Data Entry'!D1748</f>
        <v>0</v>
      </c>
      <c r="E1748" s="22">
        <f>'Data Entry'!E1748</f>
        <v>0</v>
      </c>
      <c r="F1748" s="22">
        <f>'Data Entry'!F1748</f>
        <v>0</v>
      </c>
      <c r="G1748" s="22">
        <f>'Data Entry'!G1748</f>
        <v>0</v>
      </c>
      <c r="H1748" s="22">
        <f>'Data Entry'!H1748</f>
        <v>0</v>
      </c>
      <c r="I1748" s="22">
        <f t="shared" si="459"/>
        <v>0</v>
      </c>
      <c r="J1748" s="22">
        <f t="shared" si="460"/>
        <v>0</v>
      </c>
      <c r="K1748" s="22">
        <f t="shared" si="461"/>
        <v>0</v>
      </c>
      <c r="L1748" s="22">
        <f t="shared" si="462"/>
        <v>0</v>
      </c>
      <c r="M1748" s="22">
        <f t="shared" si="463"/>
        <v>0</v>
      </c>
      <c r="N1748" s="22">
        <f t="shared" si="464"/>
        <v>0</v>
      </c>
      <c r="O1748" s="22">
        <f t="shared" si="465"/>
        <v>0</v>
      </c>
      <c r="P1748" s="35">
        <f>'Data Entry'!I1748</f>
        <v>0</v>
      </c>
      <c r="Q1748" s="35">
        <f>'Data Entry'!J1748</f>
        <v>0</v>
      </c>
      <c r="R1748" s="35">
        <f>'Data Entry'!K1748</f>
        <v>0</v>
      </c>
      <c r="S1748" s="35">
        <f>'Data Entry'!L1748</f>
        <v>0</v>
      </c>
      <c r="T1748" s="35">
        <f t="shared" si="466"/>
        <v>0</v>
      </c>
      <c r="U1748" s="35">
        <f t="shared" si="467"/>
        <v>0</v>
      </c>
      <c r="V1748" s="35" t="e">
        <f t="shared" si="468"/>
        <v>#DIV/0!</v>
      </c>
      <c r="W1748" s="35" t="e">
        <f t="shared" si="469"/>
        <v>#DIV/0!</v>
      </c>
      <c r="X1748" s="35">
        <f t="shared" si="470"/>
        <v>0</v>
      </c>
      <c r="Y1748" s="35">
        <f t="shared" si="471"/>
        <v>0</v>
      </c>
      <c r="Z1748" s="35">
        <f t="shared" si="472"/>
        <v>0</v>
      </c>
      <c r="AA1748" s="35">
        <f t="shared" si="473"/>
        <v>0</v>
      </c>
      <c r="AB1748" s="21">
        <f>'Data Entry'!S1748</f>
        <v>0</v>
      </c>
      <c r="AC1748" s="21">
        <f>'Data Entry'!T1748</f>
        <v>0</v>
      </c>
      <c r="AD1748" s="21">
        <f>'Data Entry'!U1748</f>
        <v>0</v>
      </c>
      <c r="AE1748" s="21">
        <f t="shared" si="474"/>
        <v>0</v>
      </c>
      <c r="AF1748" s="13">
        <f>'Data Entry'!V1748</f>
        <v>0</v>
      </c>
      <c r="AG1748" s="13">
        <f t="shared" si="475"/>
        <v>0</v>
      </c>
      <c r="AH1748" s="13">
        <f>'Data Entry'!W1748</f>
        <v>0</v>
      </c>
      <c r="AI1748" s="13">
        <f>'Data Entry'!X1748</f>
        <v>0</v>
      </c>
      <c r="AJ1748" s="13">
        <f>'Data Entry'!Y1748</f>
        <v>0</v>
      </c>
      <c r="AK1748" s="13">
        <f>'Data Entry'!Z1748</f>
        <v>0</v>
      </c>
    </row>
    <row r="1749" spans="1:37">
      <c r="A1749" s="34">
        <f>'Data Entry'!A1749</f>
        <v>0</v>
      </c>
      <c r="B1749" s="34">
        <f>'Data Entry'!B1749</f>
        <v>0</v>
      </c>
      <c r="C1749" s="20">
        <f>IF('Data Entry'!C1749="red",1,IF('Data Entry'!C1749="blue",2,0))</f>
        <v>0</v>
      </c>
      <c r="D1749" s="22">
        <f>'Data Entry'!D1749</f>
        <v>0</v>
      </c>
      <c r="E1749" s="22">
        <f>'Data Entry'!E1749</f>
        <v>0</v>
      </c>
      <c r="F1749" s="22">
        <f>'Data Entry'!F1749</f>
        <v>0</v>
      </c>
      <c r="G1749" s="22">
        <f>'Data Entry'!G1749</f>
        <v>0</v>
      </c>
      <c r="H1749" s="22">
        <f>'Data Entry'!H1749</f>
        <v>0</v>
      </c>
      <c r="I1749" s="22">
        <f t="shared" si="459"/>
        <v>0</v>
      </c>
      <c r="J1749" s="22">
        <f t="shared" si="460"/>
        <v>0</v>
      </c>
      <c r="K1749" s="22">
        <f t="shared" si="461"/>
        <v>0</v>
      </c>
      <c r="L1749" s="22">
        <f t="shared" si="462"/>
        <v>0</v>
      </c>
      <c r="M1749" s="22">
        <f t="shared" si="463"/>
        <v>0</v>
      </c>
      <c r="N1749" s="22">
        <f t="shared" si="464"/>
        <v>0</v>
      </c>
      <c r="O1749" s="22">
        <f t="shared" si="465"/>
        <v>0</v>
      </c>
      <c r="P1749" s="35">
        <f>'Data Entry'!I1749</f>
        <v>0</v>
      </c>
      <c r="Q1749" s="35">
        <f>'Data Entry'!J1749</f>
        <v>0</v>
      </c>
      <c r="R1749" s="35">
        <f>'Data Entry'!K1749</f>
        <v>0</v>
      </c>
      <c r="S1749" s="35">
        <f>'Data Entry'!L1749</f>
        <v>0</v>
      </c>
      <c r="T1749" s="35">
        <f t="shared" si="466"/>
        <v>0</v>
      </c>
      <c r="U1749" s="35">
        <f t="shared" si="467"/>
        <v>0</v>
      </c>
      <c r="V1749" s="35" t="e">
        <f t="shared" si="468"/>
        <v>#DIV/0!</v>
      </c>
      <c r="W1749" s="35" t="e">
        <f t="shared" si="469"/>
        <v>#DIV/0!</v>
      </c>
      <c r="X1749" s="35">
        <f t="shared" si="470"/>
        <v>0</v>
      </c>
      <c r="Y1749" s="35">
        <f t="shared" si="471"/>
        <v>0</v>
      </c>
      <c r="Z1749" s="35">
        <f t="shared" si="472"/>
        <v>0</v>
      </c>
      <c r="AA1749" s="35">
        <f t="shared" si="473"/>
        <v>0</v>
      </c>
      <c r="AB1749" s="21">
        <f>'Data Entry'!S1749</f>
        <v>0</v>
      </c>
      <c r="AC1749" s="21">
        <f>'Data Entry'!T1749</f>
        <v>0</v>
      </c>
      <c r="AD1749" s="21">
        <f>'Data Entry'!U1749</f>
        <v>0</v>
      </c>
      <c r="AE1749" s="21">
        <f t="shared" si="474"/>
        <v>0</v>
      </c>
      <c r="AF1749" s="13">
        <f>'Data Entry'!V1749</f>
        <v>0</v>
      </c>
      <c r="AG1749" s="13">
        <f t="shared" si="475"/>
        <v>0</v>
      </c>
      <c r="AH1749" s="13">
        <f>'Data Entry'!W1749</f>
        <v>0</v>
      </c>
      <c r="AI1749" s="13">
        <f>'Data Entry'!X1749</f>
        <v>0</v>
      </c>
      <c r="AJ1749" s="13">
        <f>'Data Entry'!Y1749</f>
        <v>0</v>
      </c>
      <c r="AK1749" s="13">
        <f>'Data Entry'!Z1749</f>
        <v>0</v>
      </c>
    </row>
    <row r="1750" spans="1:37">
      <c r="A1750" s="34">
        <f>'Data Entry'!A1750</f>
        <v>0</v>
      </c>
      <c r="B1750" s="34">
        <f>'Data Entry'!B1750</f>
        <v>0</v>
      </c>
      <c r="C1750" s="20">
        <f>IF('Data Entry'!C1750="red",1,IF('Data Entry'!C1750="blue",2,0))</f>
        <v>0</v>
      </c>
      <c r="D1750" s="22">
        <f>'Data Entry'!D1750</f>
        <v>0</v>
      </c>
      <c r="E1750" s="22">
        <f>'Data Entry'!E1750</f>
        <v>0</v>
      </c>
      <c r="F1750" s="22">
        <f>'Data Entry'!F1750</f>
        <v>0</v>
      </c>
      <c r="G1750" s="22">
        <f>'Data Entry'!G1750</f>
        <v>0</v>
      </c>
      <c r="H1750" s="22">
        <f>'Data Entry'!H1750</f>
        <v>0</v>
      </c>
      <c r="I1750" s="22">
        <f t="shared" si="459"/>
        <v>0</v>
      </c>
      <c r="J1750" s="22">
        <f t="shared" si="460"/>
        <v>0</v>
      </c>
      <c r="K1750" s="22">
        <f t="shared" si="461"/>
        <v>0</v>
      </c>
      <c r="L1750" s="22">
        <f t="shared" si="462"/>
        <v>0</v>
      </c>
      <c r="M1750" s="22">
        <f t="shared" si="463"/>
        <v>0</v>
      </c>
      <c r="N1750" s="22">
        <f t="shared" si="464"/>
        <v>0</v>
      </c>
      <c r="O1750" s="22">
        <f t="shared" si="465"/>
        <v>0</v>
      </c>
      <c r="P1750" s="35">
        <f>'Data Entry'!I1750</f>
        <v>0</v>
      </c>
      <c r="Q1750" s="35">
        <f>'Data Entry'!J1750</f>
        <v>0</v>
      </c>
      <c r="R1750" s="35">
        <f>'Data Entry'!K1750</f>
        <v>0</v>
      </c>
      <c r="S1750" s="35">
        <f>'Data Entry'!L1750</f>
        <v>0</v>
      </c>
      <c r="T1750" s="35">
        <f t="shared" si="466"/>
        <v>0</v>
      </c>
      <c r="U1750" s="35">
        <f t="shared" si="467"/>
        <v>0</v>
      </c>
      <c r="V1750" s="35" t="e">
        <f t="shared" si="468"/>
        <v>#DIV/0!</v>
      </c>
      <c r="W1750" s="35" t="e">
        <f t="shared" si="469"/>
        <v>#DIV/0!</v>
      </c>
      <c r="X1750" s="35">
        <f t="shared" si="470"/>
        <v>0</v>
      </c>
      <c r="Y1750" s="35">
        <f t="shared" si="471"/>
        <v>0</v>
      </c>
      <c r="Z1750" s="35">
        <f t="shared" si="472"/>
        <v>0</v>
      </c>
      <c r="AA1750" s="35">
        <f t="shared" si="473"/>
        <v>0</v>
      </c>
      <c r="AB1750" s="21">
        <f>'Data Entry'!S1750</f>
        <v>0</v>
      </c>
      <c r="AC1750" s="21">
        <f>'Data Entry'!T1750</f>
        <v>0</v>
      </c>
      <c r="AD1750" s="21">
        <f>'Data Entry'!U1750</f>
        <v>0</v>
      </c>
      <c r="AE1750" s="21">
        <f t="shared" si="474"/>
        <v>0</v>
      </c>
      <c r="AF1750" s="13">
        <f>'Data Entry'!V1750</f>
        <v>0</v>
      </c>
      <c r="AG1750" s="13">
        <f t="shared" si="475"/>
        <v>0</v>
      </c>
      <c r="AH1750" s="13">
        <f>'Data Entry'!W1750</f>
        <v>0</v>
      </c>
      <c r="AI1750" s="13">
        <f>'Data Entry'!X1750</f>
        <v>0</v>
      </c>
      <c r="AJ1750" s="13">
        <f>'Data Entry'!Y1750</f>
        <v>0</v>
      </c>
      <c r="AK1750" s="13">
        <f>'Data Entry'!Z1750</f>
        <v>0</v>
      </c>
    </row>
    <row r="1751" spans="1:37">
      <c r="A1751" s="34">
        <f>'Data Entry'!A1751</f>
        <v>0</v>
      </c>
      <c r="B1751" s="34">
        <f>'Data Entry'!B1751</f>
        <v>0</v>
      </c>
      <c r="C1751" s="20">
        <f>IF('Data Entry'!C1751="red",1,IF('Data Entry'!C1751="blue",2,0))</f>
        <v>0</v>
      </c>
      <c r="D1751" s="22">
        <f>'Data Entry'!D1751</f>
        <v>0</v>
      </c>
      <c r="E1751" s="22">
        <f>'Data Entry'!E1751</f>
        <v>0</v>
      </c>
      <c r="F1751" s="22">
        <f>'Data Entry'!F1751</f>
        <v>0</v>
      </c>
      <c r="G1751" s="22">
        <f>'Data Entry'!G1751</f>
        <v>0</v>
      </c>
      <c r="H1751" s="22">
        <f>'Data Entry'!H1751</f>
        <v>0</v>
      </c>
      <c r="I1751" s="22">
        <f t="shared" si="459"/>
        <v>0</v>
      </c>
      <c r="J1751" s="22">
        <f t="shared" si="460"/>
        <v>0</v>
      </c>
      <c r="K1751" s="22">
        <f t="shared" si="461"/>
        <v>0</v>
      </c>
      <c r="L1751" s="22">
        <f t="shared" si="462"/>
        <v>0</v>
      </c>
      <c r="M1751" s="22">
        <f t="shared" si="463"/>
        <v>0</v>
      </c>
      <c r="N1751" s="22">
        <f t="shared" si="464"/>
        <v>0</v>
      </c>
      <c r="O1751" s="22">
        <f t="shared" si="465"/>
        <v>0</v>
      </c>
      <c r="P1751" s="35">
        <f>'Data Entry'!I1751</f>
        <v>0</v>
      </c>
      <c r="Q1751" s="35">
        <f>'Data Entry'!J1751</f>
        <v>0</v>
      </c>
      <c r="R1751" s="35">
        <f>'Data Entry'!K1751</f>
        <v>0</v>
      </c>
      <c r="S1751" s="35">
        <f>'Data Entry'!L1751</f>
        <v>0</v>
      </c>
      <c r="T1751" s="35">
        <f t="shared" si="466"/>
        <v>0</v>
      </c>
      <c r="U1751" s="35">
        <f t="shared" si="467"/>
        <v>0</v>
      </c>
      <c r="V1751" s="35" t="e">
        <f t="shared" si="468"/>
        <v>#DIV/0!</v>
      </c>
      <c r="W1751" s="35" t="e">
        <f t="shared" si="469"/>
        <v>#DIV/0!</v>
      </c>
      <c r="X1751" s="35">
        <f t="shared" si="470"/>
        <v>0</v>
      </c>
      <c r="Y1751" s="35">
        <f t="shared" si="471"/>
        <v>0</v>
      </c>
      <c r="Z1751" s="35">
        <f t="shared" si="472"/>
        <v>0</v>
      </c>
      <c r="AA1751" s="35">
        <f t="shared" si="473"/>
        <v>0</v>
      </c>
      <c r="AB1751" s="21">
        <f>'Data Entry'!S1751</f>
        <v>0</v>
      </c>
      <c r="AC1751" s="21">
        <f>'Data Entry'!T1751</f>
        <v>0</v>
      </c>
      <c r="AD1751" s="21">
        <f>'Data Entry'!U1751</f>
        <v>0</v>
      </c>
      <c r="AE1751" s="21">
        <f t="shared" si="474"/>
        <v>0</v>
      </c>
      <c r="AF1751" s="13">
        <f>'Data Entry'!V1751</f>
        <v>0</v>
      </c>
      <c r="AG1751" s="13">
        <f t="shared" si="475"/>
        <v>0</v>
      </c>
      <c r="AH1751" s="13">
        <f>'Data Entry'!W1751</f>
        <v>0</v>
      </c>
      <c r="AI1751" s="13">
        <f>'Data Entry'!X1751</f>
        <v>0</v>
      </c>
      <c r="AJ1751" s="13">
        <f>'Data Entry'!Y1751</f>
        <v>0</v>
      </c>
      <c r="AK1751" s="13">
        <f>'Data Entry'!Z1751</f>
        <v>0</v>
      </c>
    </row>
    <row r="1752" spans="1:37">
      <c r="A1752" s="34">
        <f>'Data Entry'!A1752</f>
        <v>0</v>
      </c>
      <c r="B1752" s="34">
        <f>'Data Entry'!B1752</f>
        <v>0</v>
      </c>
      <c r="C1752" s="20">
        <f>IF('Data Entry'!C1752="red",1,IF('Data Entry'!C1752="blue",2,0))</f>
        <v>0</v>
      </c>
      <c r="D1752" s="22">
        <f>'Data Entry'!D1752</f>
        <v>0</v>
      </c>
      <c r="E1752" s="22">
        <f>'Data Entry'!E1752</f>
        <v>0</v>
      </c>
      <c r="F1752" s="22">
        <f>'Data Entry'!F1752</f>
        <v>0</v>
      </c>
      <c r="G1752" s="22">
        <f>'Data Entry'!G1752</f>
        <v>0</v>
      </c>
      <c r="H1752" s="22">
        <f>'Data Entry'!H1752</f>
        <v>0</v>
      </c>
      <c r="I1752" s="22">
        <f t="shared" si="459"/>
        <v>0</v>
      </c>
      <c r="J1752" s="22">
        <f t="shared" si="460"/>
        <v>0</v>
      </c>
      <c r="K1752" s="22">
        <f t="shared" si="461"/>
        <v>0</v>
      </c>
      <c r="L1752" s="22">
        <f t="shared" si="462"/>
        <v>0</v>
      </c>
      <c r="M1752" s="22">
        <f t="shared" si="463"/>
        <v>0</v>
      </c>
      <c r="N1752" s="22">
        <f t="shared" si="464"/>
        <v>0</v>
      </c>
      <c r="O1752" s="22">
        <f t="shared" si="465"/>
        <v>0</v>
      </c>
      <c r="P1752" s="35">
        <f>'Data Entry'!I1752</f>
        <v>0</v>
      </c>
      <c r="Q1752" s="35">
        <f>'Data Entry'!J1752</f>
        <v>0</v>
      </c>
      <c r="R1752" s="35">
        <f>'Data Entry'!K1752</f>
        <v>0</v>
      </c>
      <c r="S1752" s="35">
        <f>'Data Entry'!L1752</f>
        <v>0</v>
      </c>
      <c r="T1752" s="35">
        <f t="shared" si="466"/>
        <v>0</v>
      </c>
      <c r="U1752" s="35">
        <f t="shared" si="467"/>
        <v>0</v>
      </c>
      <c r="V1752" s="35" t="e">
        <f t="shared" si="468"/>
        <v>#DIV/0!</v>
      </c>
      <c r="W1752" s="35" t="e">
        <f t="shared" si="469"/>
        <v>#DIV/0!</v>
      </c>
      <c r="X1752" s="35">
        <f t="shared" si="470"/>
        <v>0</v>
      </c>
      <c r="Y1752" s="35">
        <f t="shared" si="471"/>
        <v>0</v>
      </c>
      <c r="Z1752" s="35">
        <f t="shared" si="472"/>
        <v>0</v>
      </c>
      <c r="AA1752" s="35">
        <f t="shared" si="473"/>
        <v>0</v>
      </c>
      <c r="AB1752" s="21">
        <f>'Data Entry'!S1752</f>
        <v>0</v>
      </c>
      <c r="AC1752" s="21">
        <f>'Data Entry'!T1752</f>
        <v>0</v>
      </c>
      <c r="AD1752" s="21">
        <f>'Data Entry'!U1752</f>
        <v>0</v>
      </c>
      <c r="AE1752" s="21">
        <f t="shared" si="474"/>
        <v>0</v>
      </c>
      <c r="AF1752" s="13">
        <f>'Data Entry'!V1752</f>
        <v>0</v>
      </c>
      <c r="AG1752" s="13">
        <f t="shared" si="475"/>
        <v>0</v>
      </c>
      <c r="AH1752" s="13">
        <f>'Data Entry'!W1752</f>
        <v>0</v>
      </c>
      <c r="AI1752" s="13">
        <f>'Data Entry'!X1752</f>
        <v>0</v>
      </c>
      <c r="AJ1752" s="13">
        <f>'Data Entry'!Y1752</f>
        <v>0</v>
      </c>
      <c r="AK1752" s="13">
        <f>'Data Entry'!Z1752</f>
        <v>0</v>
      </c>
    </row>
    <row r="1753" spans="1:37">
      <c r="A1753" s="34">
        <f>'Data Entry'!A1753</f>
        <v>0</v>
      </c>
      <c r="B1753" s="34">
        <f>'Data Entry'!B1753</f>
        <v>0</v>
      </c>
      <c r="C1753" s="20">
        <f>IF('Data Entry'!C1753="red",1,IF('Data Entry'!C1753="blue",2,0))</f>
        <v>0</v>
      </c>
      <c r="D1753" s="22">
        <f>'Data Entry'!D1753</f>
        <v>0</v>
      </c>
      <c r="E1753" s="22">
        <f>'Data Entry'!E1753</f>
        <v>0</v>
      </c>
      <c r="F1753" s="22">
        <f>'Data Entry'!F1753</f>
        <v>0</v>
      </c>
      <c r="G1753" s="22">
        <f>'Data Entry'!G1753</f>
        <v>0</v>
      </c>
      <c r="H1753" s="22">
        <f>'Data Entry'!H1753</f>
        <v>0</v>
      </c>
      <c r="I1753" s="22">
        <f t="shared" si="459"/>
        <v>0</v>
      </c>
      <c r="J1753" s="22">
        <f t="shared" si="460"/>
        <v>0</v>
      </c>
      <c r="K1753" s="22">
        <f t="shared" si="461"/>
        <v>0</v>
      </c>
      <c r="L1753" s="22">
        <f t="shared" si="462"/>
        <v>0</v>
      </c>
      <c r="M1753" s="22">
        <f t="shared" si="463"/>
        <v>0</v>
      </c>
      <c r="N1753" s="22">
        <f t="shared" si="464"/>
        <v>0</v>
      </c>
      <c r="O1753" s="22">
        <f t="shared" si="465"/>
        <v>0</v>
      </c>
      <c r="P1753" s="35">
        <f>'Data Entry'!I1753</f>
        <v>0</v>
      </c>
      <c r="Q1753" s="35">
        <f>'Data Entry'!J1753</f>
        <v>0</v>
      </c>
      <c r="R1753" s="35">
        <f>'Data Entry'!K1753</f>
        <v>0</v>
      </c>
      <c r="S1753" s="35">
        <f>'Data Entry'!L1753</f>
        <v>0</v>
      </c>
      <c r="T1753" s="35">
        <f t="shared" si="466"/>
        <v>0</v>
      </c>
      <c r="U1753" s="35">
        <f t="shared" si="467"/>
        <v>0</v>
      </c>
      <c r="V1753" s="35" t="e">
        <f t="shared" si="468"/>
        <v>#DIV/0!</v>
      </c>
      <c r="W1753" s="35" t="e">
        <f t="shared" si="469"/>
        <v>#DIV/0!</v>
      </c>
      <c r="X1753" s="35">
        <f t="shared" si="470"/>
        <v>0</v>
      </c>
      <c r="Y1753" s="35">
        <f t="shared" si="471"/>
        <v>0</v>
      </c>
      <c r="Z1753" s="35">
        <f t="shared" si="472"/>
        <v>0</v>
      </c>
      <c r="AA1753" s="35">
        <f t="shared" si="473"/>
        <v>0</v>
      </c>
      <c r="AB1753" s="21">
        <f>'Data Entry'!S1753</f>
        <v>0</v>
      </c>
      <c r="AC1753" s="21">
        <f>'Data Entry'!T1753</f>
        <v>0</v>
      </c>
      <c r="AD1753" s="21">
        <f>'Data Entry'!U1753</f>
        <v>0</v>
      </c>
      <c r="AE1753" s="21">
        <f t="shared" si="474"/>
        <v>0</v>
      </c>
      <c r="AF1753" s="13">
        <f>'Data Entry'!V1753</f>
        <v>0</v>
      </c>
      <c r="AG1753" s="13">
        <f t="shared" si="475"/>
        <v>0</v>
      </c>
      <c r="AH1753" s="13">
        <f>'Data Entry'!W1753</f>
        <v>0</v>
      </c>
      <c r="AI1753" s="13">
        <f>'Data Entry'!X1753</f>
        <v>0</v>
      </c>
      <c r="AJ1753" s="13">
        <f>'Data Entry'!Y1753</f>
        <v>0</v>
      </c>
      <c r="AK1753" s="13">
        <f>'Data Entry'!Z1753</f>
        <v>0</v>
      </c>
    </row>
    <row r="1754" spans="1:37">
      <c r="A1754" s="34">
        <f>'Data Entry'!A1754</f>
        <v>0</v>
      </c>
      <c r="B1754" s="34">
        <f>'Data Entry'!B1754</f>
        <v>0</v>
      </c>
      <c r="C1754" s="20">
        <f>IF('Data Entry'!C1754="red",1,IF('Data Entry'!C1754="blue",2,0))</f>
        <v>0</v>
      </c>
      <c r="D1754" s="22">
        <f>'Data Entry'!D1754</f>
        <v>0</v>
      </c>
      <c r="E1754" s="22">
        <f>'Data Entry'!E1754</f>
        <v>0</v>
      </c>
      <c r="F1754" s="22">
        <f>'Data Entry'!F1754</f>
        <v>0</v>
      </c>
      <c r="G1754" s="22">
        <f>'Data Entry'!G1754</f>
        <v>0</v>
      </c>
      <c r="H1754" s="22">
        <f>'Data Entry'!H1754</f>
        <v>0</v>
      </c>
      <c r="I1754" s="22">
        <f t="shared" si="459"/>
        <v>0</v>
      </c>
      <c r="J1754" s="22">
        <f t="shared" si="460"/>
        <v>0</v>
      </c>
      <c r="K1754" s="22">
        <f t="shared" si="461"/>
        <v>0</v>
      </c>
      <c r="L1754" s="22">
        <f t="shared" si="462"/>
        <v>0</v>
      </c>
      <c r="M1754" s="22">
        <f t="shared" si="463"/>
        <v>0</v>
      </c>
      <c r="N1754" s="22">
        <f t="shared" si="464"/>
        <v>0</v>
      </c>
      <c r="O1754" s="22">
        <f t="shared" si="465"/>
        <v>0</v>
      </c>
      <c r="P1754" s="35">
        <f>'Data Entry'!I1754</f>
        <v>0</v>
      </c>
      <c r="Q1754" s="35">
        <f>'Data Entry'!J1754</f>
        <v>0</v>
      </c>
      <c r="R1754" s="35">
        <f>'Data Entry'!K1754</f>
        <v>0</v>
      </c>
      <c r="S1754" s="35">
        <f>'Data Entry'!L1754</f>
        <v>0</v>
      </c>
      <c r="T1754" s="35">
        <f t="shared" si="466"/>
        <v>0</v>
      </c>
      <c r="U1754" s="35">
        <f t="shared" si="467"/>
        <v>0</v>
      </c>
      <c r="V1754" s="35" t="e">
        <f t="shared" si="468"/>
        <v>#DIV/0!</v>
      </c>
      <c r="W1754" s="35" t="e">
        <f t="shared" si="469"/>
        <v>#DIV/0!</v>
      </c>
      <c r="X1754" s="35">
        <f t="shared" si="470"/>
        <v>0</v>
      </c>
      <c r="Y1754" s="35">
        <f t="shared" si="471"/>
        <v>0</v>
      </c>
      <c r="Z1754" s="35">
        <f t="shared" si="472"/>
        <v>0</v>
      </c>
      <c r="AA1754" s="35">
        <f t="shared" si="473"/>
        <v>0</v>
      </c>
      <c r="AB1754" s="21">
        <f>'Data Entry'!S1754</f>
        <v>0</v>
      </c>
      <c r="AC1754" s="21">
        <f>'Data Entry'!T1754</f>
        <v>0</v>
      </c>
      <c r="AD1754" s="21">
        <f>'Data Entry'!U1754</f>
        <v>0</v>
      </c>
      <c r="AE1754" s="21">
        <f t="shared" si="474"/>
        <v>0</v>
      </c>
      <c r="AF1754" s="13">
        <f>'Data Entry'!V1754</f>
        <v>0</v>
      </c>
      <c r="AG1754" s="13">
        <f t="shared" si="475"/>
        <v>0</v>
      </c>
      <c r="AH1754" s="13">
        <f>'Data Entry'!W1754</f>
        <v>0</v>
      </c>
      <c r="AI1754" s="13">
        <f>'Data Entry'!X1754</f>
        <v>0</v>
      </c>
      <c r="AJ1754" s="13">
        <f>'Data Entry'!Y1754</f>
        <v>0</v>
      </c>
      <c r="AK1754" s="13">
        <f>'Data Entry'!Z1754</f>
        <v>0</v>
      </c>
    </row>
    <row r="1755" spans="1:37">
      <c r="A1755" s="34">
        <f>'Data Entry'!A1755</f>
        <v>0</v>
      </c>
      <c r="B1755" s="34">
        <f>'Data Entry'!B1755</f>
        <v>0</v>
      </c>
      <c r="C1755" s="20">
        <f>IF('Data Entry'!C1755="red",1,IF('Data Entry'!C1755="blue",2,0))</f>
        <v>0</v>
      </c>
      <c r="D1755" s="22">
        <f>'Data Entry'!D1755</f>
        <v>0</v>
      </c>
      <c r="E1755" s="22">
        <f>'Data Entry'!E1755</f>
        <v>0</v>
      </c>
      <c r="F1755" s="22">
        <f>'Data Entry'!F1755</f>
        <v>0</v>
      </c>
      <c r="G1755" s="22">
        <f>'Data Entry'!G1755</f>
        <v>0</v>
      </c>
      <c r="H1755" s="22">
        <f>'Data Entry'!H1755</f>
        <v>0</v>
      </c>
      <c r="I1755" s="22">
        <f t="shared" si="459"/>
        <v>0</v>
      </c>
      <c r="J1755" s="22">
        <f t="shared" si="460"/>
        <v>0</v>
      </c>
      <c r="K1755" s="22">
        <f t="shared" si="461"/>
        <v>0</v>
      </c>
      <c r="L1755" s="22">
        <f t="shared" si="462"/>
        <v>0</v>
      </c>
      <c r="M1755" s="22">
        <f t="shared" si="463"/>
        <v>0</v>
      </c>
      <c r="N1755" s="22">
        <f t="shared" si="464"/>
        <v>0</v>
      </c>
      <c r="O1755" s="22">
        <f t="shared" si="465"/>
        <v>0</v>
      </c>
      <c r="P1755" s="35">
        <f>'Data Entry'!I1755</f>
        <v>0</v>
      </c>
      <c r="Q1755" s="35">
        <f>'Data Entry'!J1755</f>
        <v>0</v>
      </c>
      <c r="R1755" s="35">
        <f>'Data Entry'!K1755</f>
        <v>0</v>
      </c>
      <c r="S1755" s="35">
        <f>'Data Entry'!L1755</f>
        <v>0</v>
      </c>
      <c r="T1755" s="35">
        <f t="shared" si="466"/>
        <v>0</v>
      </c>
      <c r="U1755" s="35">
        <f t="shared" si="467"/>
        <v>0</v>
      </c>
      <c r="V1755" s="35" t="e">
        <f t="shared" si="468"/>
        <v>#DIV/0!</v>
      </c>
      <c r="W1755" s="35" t="e">
        <f t="shared" si="469"/>
        <v>#DIV/0!</v>
      </c>
      <c r="X1755" s="35">
        <f t="shared" si="470"/>
        <v>0</v>
      </c>
      <c r="Y1755" s="35">
        <f t="shared" si="471"/>
        <v>0</v>
      </c>
      <c r="Z1755" s="35">
        <f t="shared" si="472"/>
        <v>0</v>
      </c>
      <c r="AA1755" s="35">
        <f t="shared" si="473"/>
        <v>0</v>
      </c>
      <c r="AB1755" s="21">
        <f>'Data Entry'!S1755</f>
        <v>0</v>
      </c>
      <c r="AC1755" s="21">
        <f>'Data Entry'!T1755</f>
        <v>0</v>
      </c>
      <c r="AD1755" s="21">
        <f>'Data Entry'!U1755</f>
        <v>0</v>
      </c>
      <c r="AE1755" s="21">
        <f t="shared" si="474"/>
        <v>0</v>
      </c>
      <c r="AF1755" s="13">
        <f>'Data Entry'!V1755</f>
        <v>0</v>
      </c>
      <c r="AG1755" s="13">
        <f t="shared" si="475"/>
        <v>0</v>
      </c>
      <c r="AH1755" s="13">
        <f>'Data Entry'!W1755</f>
        <v>0</v>
      </c>
      <c r="AI1755" s="13">
        <f>'Data Entry'!X1755</f>
        <v>0</v>
      </c>
      <c r="AJ1755" s="13">
        <f>'Data Entry'!Y1755</f>
        <v>0</v>
      </c>
      <c r="AK1755" s="13">
        <f>'Data Entry'!Z1755</f>
        <v>0</v>
      </c>
    </row>
    <row r="1756" spans="1:37">
      <c r="A1756" s="34">
        <f>'Data Entry'!A1756</f>
        <v>0</v>
      </c>
      <c r="B1756" s="34">
        <f>'Data Entry'!B1756</f>
        <v>0</v>
      </c>
      <c r="C1756" s="20">
        <f>IF('Data Entry'!C1756="red",1,IF('Data Entry'!C1756="blue",2,0))</f>
        <v>0</v>
      </c>
      <c r="D1756" s="22">
        <f>'Data Entry'!D1756</f>
        <v>0</v>
      </c>
      <c r="E1756" s="22">
        <f>'Data Entry'!E1756</f>
        <v>0</v>
      </c>
      <c r="F1756" s="22">
        <f>'Data Entry'!F1756</f>
        <v>0</v>
      </c>
      <c r="G1756" s="22">
        <f>'Data Entry'!G1756</f>
        <v>0</v>
      </c>
      <c r="H1756" s="22">
        <f>'Data Entry'!H1756</f>
        <v>0</v>
      </c>
      <c r="I1756" s="22">
        <f t="shared" si="459"/>
        <v>0</v>
      </c>
      <c r="J1756" s="22">
        <f t="shared" si="460"/>
        <v>0</v>
      </c>
      <c r="K1756" s="22">
        <f t="shared" si="461"/>
        <v>0</v>
      </c>
      <c r="L1756" s="22">
        <f t="shared" si="462"/>
        <v>0</v>
      </c>
      <c r="M1756" s="22">
        <f t="shared" si="463"/>
        <v>0</v>
      </c>
      <c r="N1756" s="22">
        <f t="shared" si="464"/>
        <v>0</v>
      </c>
      <c r="O1756" s="22">
        <f t="shared" si="465"/>
        <v>0</v>
      </c>
      <c r="P1756" s="35">
        <f>'Data Entry'!I1756</f>
        <v>0</v>
      </c>
      <c r="Q1756" s="35">
        <f>'Data Entry'!J1756</f>
        <v>0</v>
      </c>
      <c r="R1756" s="35">
        <f>'Data Entry'!K1756</f>
        <v>0</v>
      </c>
      <c r="S1756" s="35">
        <f>'Data Entry'!L1756</f>
        <v>0</v>
      </c>
      <c r="T1756" s="35">
        <f t="shared" si="466"/>
        <v>0</v>
      </c>
      <c r="U1756" s="35">
        <f t="shared" si="467"/>
        <v>0</v>
      </c>
      <c r="V1756" s="35" t="e">
        <f t="shared" si="468"/>
        <v>#DIV/0!</v>
      </c>
      <c r="W1756" s="35" t="e">
        <f t="shared" si="469"/>
        <v>#DIV/0!</v>
      </c>
      <c r="X1756" s="35">
        <f t="shared" si="470"/>
        <v>0</v>
      </c>
      <c r="Y1756" s="35">
        <f t="shared" si="471"/>
        <v>0</v>
      </c>
      <c r="Z1756" s="35">
        <f t="shared" si="472"/>
        <v>0</v>
      </c>
      <c r="AA1756" s="35">
        <f t="shared" si="473"/>
        <v>0</v>
      </c>
      <c r="AB1756" s="21">
        <f>'Data Entry'!S1756</f>
        <v>0</v>
      </c>
      <c r="AC1756" s="21">
        <f>'Data Entry'!T1756</f>
        <v>0</v>
      </c>
      <c r="AD1756" s="21">
        <f>'Data Entry'!U1756</f>
        <v>0</v>
      </c>
      <c r="AE1756" s="21">
        <f t="shared" si="474"/>
        <v>0</v>
      </c>
      <c r="AF1756" s="13">
        <f>'Data Entry'!V1756</f>
        <v>0</v>
      </c>
      <c r="AG1756" s="13">
        <f t="shared" si="475"/>
        <v>0</v>
      </c>
      <c r="AH1756" s="13">
        <f>'Data Entry'!W1756</f>
        <v>0</v>
      </c>
      <c r="AI1756" s="13">
        <f>'Data Entry'!X1756</f>
        <v>0</v>
      </c>
      <c r="AJ1756" s="13">
        <f>'Data Entry'!Y1756</f>
        <v>0</v>
      </c>
      <c r="AK1756" s="13">
        <f>'Data Entry'!Z1756</f>
        <v>0</v>
      </c>
    </row>
    <row r="1757" spans="1:37">
      <c r="A1757" s="34">
        <f>'Data Entry'!A1757</f>
        <v>0</v>
      </c>
      <c r="B1757" s="34">
        <f>'Data Entry'!B1757</f>
        <v>0</v>
      </c>
      <c r="C1757" s="20">
        <f>IF('Data Entry'!C1757="red",1,IF('Data Entry'!C1757="blue",2,0))</f>
        <v>0</v>
      </c>
      <c r="D1757" s="22">
        <f>'Data Entry'!D1757</f>
        <v>0</v>
      </c>
      <c r="E1757" s="22">
        <f>'Data Entry'!E1757</f>
        <v>0</v>
      </c>
      <c r="F1757" s="22">
        <f>'Data Entry'!F1757</f>
        <v>0</v>
      </c>
      <c r="G1757" s="22">
        <f>'Data Entry'!G1757</f>
        <v>0</v>
      </c>
      <c r="H1757" s="22">
        <f>'Data Entry'!H1757</f>
        <v>0</v>
      </c>
      <c r="I1757" s="22">
        <f t="shared" si="459"/>
        <v>0</v>
      </c>
      <c r="J1757" s="22">
        <f t="shared" si="460"/>
        <v>0</v>
      </c>
      <c r="K1757" s="22">
        <f t="shared" si="461"/>
        <v>0</v>
      </c>
      <c r="L1757" s="22">
        <f t="shared" si="462"/>
        <v>0</v>
      </c>
      <c r="M1757" s="22">
        <f t="shared" si="463"/>
        <v>0</v>
      </c>
      <c r="N1757" s="22">
        <f t="shared" si="464"/>
        <v>0</v>
      </c>
      <c r="O1757" s="22">
        <f t="shared" si="465"/>
        <v>0</v>
      </c>
      <c r="P1757" s="35">
        <f>'Data Entry'!I1757</f>
        <v>0</v>
      </c>
      <c r="Q1757" s="35">
        <f>'Data Entry'!J1757</f>
        <v>0</v>
      </c>
      <c r="R1757" s="35">
        <f>'Data Entry'!K1757</f>
        <v>0</v>
      </c>
      <c r="S1757" s="35">
        <f>'Data Entry'!L1757</f>
        <v>0</v>
      </c>
      <c r="T1757" s="35">
        <f t="shared" si="466"/>
        <v>0</v>
      </c>
      <c r="U1757" s="35">
        <f t="shared" si="467"/>
        <v>0</v>
      </c>
      <c r="V1757" s="35" t="e">
        <f t="shared" si="468"/>
        <v>#DIV/0!</v>
      </c>
      <c r="W1757" s="35" t="e">
        <f t="shared" si="469"/>
        <v>#DIV/0!</v>
      </c>
      <c r="X1757" s="35">
        <f t="shared" si="470"/>
        <v>0</v>
      </c>
      <c r="Y1757" s="35">
        <f t="shared" si="471"/>
        <v>0</v>
      </c>
      <c r="Z1757" s="35">
        <f t="shared" si="472"/>
        <v>0</v>
      </c>
      <c r="AA1757" s="35">
        <f t="shared" si="473"/>
        <v>0</v>
      </c>
      <c r="AB1757" s="21">
        <f>'Data Entry'!S1757</f>
        <v>0</v>
      </c>
      <c r="AC1757" s="21">
        <f>'Data Entry'!T1757</f>
        <v>0</v>
      </c>
      <c r="AD1757" s="21">
        <f>'Data Entry'!U1757</f>
        <v>0</v>
      </c>
      <c r="AE1757" s="21">
        <f t="shared" si="474"/>
        <v>0</v>
      </c>
      <c r="AF1757" s="13">
        <f>'Data Entry'!V1757</f>
        <v>0</v>
      </c>
      <c r="AG1757" s="13">
        <f t="shared" si="475"/>
        <v>0</v>
      </c>
      <c r="AH1757" s="13">
        <f>'Data Entry'!W1757</f>
        <v>0</v>
      </c>
      <c r="AI1757" s="13">
        <f>'Data Entry'!X1757</f>
        <v>0</v>
      </c>
      <c r="AJ1757" s="13">
        <f>'Data Entry'!Y1757</f>
        <v>0</v>
      </c>
      <c r="AK1757" s="13">
        <f>'Data Entry'!Z1757</f>
        <v>0</v>
      </c>
    </row>
    <row r="1758" spans="1:37">
      <c r="A1758" s="34">
        <f>'Data Entry'!A1758</f>
        <v>0</v>
      </c>
      <c r="B1758" s="34">
        <f>'Data Entry'!B1758</f>
        <v>0</v>
      </c>
      <c r="C1758" s="20">
        <f>IF('Data Entry'!C1758="red",1,IF('Data Entry'!C1758="blue",2,0))</f>
        <v>0</v>
      </c>
      <c r="D1758" s="22">
        <f>'Data Entry'!D1758</f>
        <v>0</v>
      </c>
      <c r="E1758" s="22">
        <f>'Data Entry'!E1758</f>
        <v>0</v>
      </c>
      <c r="F1758" s="22">
        <f>'Data Entry'!F1758</f>
        <v>0</v>
      </c>
      <c r="G1758" s="22">
        <f>'Data Entry'!G1758</f>
        <v>0</v>
      </c>
      <c r="H1758" s="22">
        <f>'Data Entry'!H1758</f>
        <v>0</v>
      </c>
      <c r="I1758" s="22">
        <f t="shared" si="459"/>
        <v>0</v>
      </c>
      <c r="J1758" s="22">
        <f t="shared" si="460"/>
        <v>0</v>
      </c>
      <c r="K1758" s="22">
        <f t="shared" si="461"/>
        <v>0</v>
      </c>
      <c r="L1758" s="22">
        <f t="shared" si="462"/>
        <v>0</v>
      </c>
      <c r="M1758" s="22">
        <f t="shared" si="463"/>
        <v>0</v>
      </c>
      <c r="N1758" s="22">
        <f t="shared" si="464"/>
        <v>0</v>
      </c>
      <c r="O1758" s="22">
        <f t="shared" si="465"/>
        <v>0</v>
      </c>
      <c r="P1758" s="35">
        <f>'Data Entry'!I1758</f>
        <v>0</v>
      </c>
      <c r="Q1758" s="35">
        <f>'Data Entry'!J1758</f>
        <v>0</v>
      </c>
      <c r="R1758" s="35">
        <f>'Data Entry'!K1758</f>
        <v>0</v>
      </c>
      <c r="S1758" s="35">
        <f>'Data Entry'!L1758</f>
        <v>0</v>
      </c>
      <c r="T1758" s="35">
        <f t="shared" si="466"/>
        <v>0</v>
      </c>
      <c r="U1758" s="35">
        <f t="shared" si="467"/>
        <v>0</v>
      </c>
      <c r="V1758" s="35" t="e">
        <f t="shared" si="468"/>
        <v>#DIV/0!</v>
      </c>
      <c r="W1758" s="35" t="e">
        <f t="shared" si="469"/>
        <v>#DIV/0!</v>
      </c>
      <c r="X1758" s="35">
        <f t="shared" si="470"/>
        <v>0</v>
      </c>
      <c r="Y1758" s="35">
        <f t="shared" si="471"/>
        <v>0</v>
      </c>
      <c r="Z1758" s="35">
        <f t="shared" si="472"/>
        <v>0</v>
      </c>
      <c r="AA1758" s="35">
        <f t="shared" si="473"/>
        <v>0</v>
      </c>
      <c r="AB1758" s="21">
        <f>'Data Entry'!S1758</f>
        <v>0</v>
      </c>
      <c r="AC1758" s="21">
        <f>'Data Entry'!T1758</f>
        <v>0</v>
      </c>
      <c r="AD1758" s="21">
        <f>'Data Entry'!U1758</f>
        <v>0</v>
      </c>
      <c r="AE1758" s="21">
        <f t="shared" si="474"/>
        <v>0</v>
      </c>
      <c r="AF1758" s="13">
        <f>'Data Entry'!V1758</f>
        <v>0</v>
      </c>
      <c r="AG1758" s="13">
        <f t="shared" si="475"/>
        <v>0</v>
      </c>
      <c r="AH1758" s="13">
        <f>'Data Entry'!W1758</f>
        <v>0</v>
      </c>
      <c r="AI1758" s="13">
        <f>'Data Entry'!X1758</f>
        <v>0</v>
      </c>
      <c r="AJ1758" s="13">
        <f>'Data Entry'!Y1758</f>
        <v>0</v>
      </c>
      <c r="AK1758" s="13">
        <f>'Data Entry'!Z1758</f>
        <v>0</v>
      </c>
    </row>
    <row r="1759" spans="1:37">
      <c r="A1759" s="34">
        <f>'Data Entry'!A1759</f>
        <v>0</v>
      </c>
      <c r="B1759" s="34">
        <f>'Data Entry'!B1759</f>
        <v>0</v>
      </c>
      <c r="C1759" s="20">
        <f>IF('Data Entry'!C1759="red",1,IF('Data Entry'!C1759="blue",2,0))</f>
        <v>0</v>
      </c>
      <c r="D1759" s="22">
        <f>'Data Entry'!D1759</f>
        <v>0</v>
      </c>
      <c r="E1759" s="22">
        <f>'Data Entry'!E1759</f>
        <v>0</v>
      </c>
      <c r="F1759" s="22">
        <f>'Data Entry'!F1759</f>
        <v>0</v>
      </c>
      <c r="G1759" s="22">
        <f>'Data Entry'!G1759</f>
        <v>0</v>
      </c>
      <c r="H1759" s="22">
        <f>'Data Entry'!H1759</f>
        <v>0</v>
      </c>
      <c r="I1759" s="22">
        <f t="shared" si="459"/>
        <v>0</v>
      </c>
      <c r="J1759" s="22">
        <f t="shared" si="460"/>
        <v>0</v>
      </c>
      <c r="K1759" s="22">
        <f t="shared" si="461"/>
        <v>0</v>
      </c>
      <c r="L1759" s="22">
        <f t="shared" si="462"/>
        <v>0</v>
      </c>
      <c r="M1759" s="22">
        <f t="shared" si="463"/>
        <v>0</v>
      </c>
      <c r="N1759" s="22">
        <f t="shared" si="464"/>
        <v>0</v>
      </c>
      <c r="O1759" s="22">
        <f t="shared" si="465"/>
        <v>0</v>
      </c>
      <c r="P1759" s="35">
        <f>'Data Entry'!I1759</f>
        <v>0</v>
      </c>
      <c r="Q1759" s="35">
        <f>'Data Entry'!J1759</f>
        <v>0</v>
      </c>
      <c r="R1759" s="35">
        <f>'Data Entry'!K1759</f>
        <v>0</v>
      </c>
      <c r="S1759" s="35">
        <f>'Data Entry'!L1759</f>
        <v>0</v>
      </c>
      <c r="T1759" s="35">
        <f t="shared" si="466"/>
        <v>0</v>
      </c>
      <c r="U1759" s="35">
        <f t="shared" si="467"/>
        <v>0</v>
      </c>
      <c r="V1759" s="35" t="e">
        <f t="shared" si="468"/>
        <v>#DIV/0!</v>
      </c>
      <c r="W1759" s="35" t="e">
        <f t="shared" si="469"/>
        <v>#DIV/0!</v>
      </c>
      <c r="X1759" s="35">
        <f t="shared" si="470"/>
        <v>0</v>
      </c>
      <c r="Y1759" s="35">
        <f t="shared" si="471"/>
        <v>0</v>
      </c>
      <c r="Z1759" s="35">
        <f t="shared" si="472"/>
        <v>0</v>
      </c>
      <c r="AA1759" s="35">
        <f t="shared" si="473"/>
        <v>0</v>
      </c>
      <c r="AB1759" s="21">
        <f>'Data Entry'!S1759</f>
        <v>0</v>
      </c>
      <c r="AC1759" s="21">
        <f>'Data Entry'!T1759</f>
        <v>0</v>
      </c>
      <c r="AD1759" s="21">
        <f>'Data Entry'!U1759</f>
        <v>0</v>
      </c>
      <c r="AE1759" s="21">
        <f t="shared" si="474"/>
        <v>0</v>
      </c>
      <c r="AF1759" s="13">
        <f>'Data Entry'!V1759</f>
        <v>0</v>
      </c>
      <c r="AG1759" s="13">
        <f t="shared" si="475"/>
        <v>0</v>
      </c>
      <c r="AH1759" s="13">
        <f>'Data Entry'!W1759</f>
        <v>0</v>
      </c>
      <c r="AI1759" s="13">
        <f>'Data Entry'!X1759</f>
        <v>0</v>
      </c>
      <c r="AJ1759" s="13">
        <f>'Data Entry'!Y1759</f>
        <v>0</v>
      </c>
      <c r="AK1759" s="13">
        <f>'Data Entry'!Z1759</f>
        <v>0</v>
      </c>
    </row>
    <row r="1760" spans="1:37">
      <c r="A1760" s="34">
        <f>'Data Entry'!A1760</f>
        <v>0</v>
      </c>
      <c r="B1760" s="34">
        <f>'Data Entry'!B1760</f>
        <v>0</v>
      </c>
      <c r="C1760" s="20">
        <f>IF('Data Entry'!C1760="red",1,IF('Data Entry'!C1760="blue",2,0))</f>
        <v>0</v>
      </c>
      <c r="D1760" s="22">
        <f>'Data Entry'!D1760</f>
        <v>0</v>
      </c>
      <c r="E1760" s="22">
        <f>'Data Entry'!E1760</f>
        <v>0</v>
      </c>
      <c r="F1760" s="22">
        <f>'Data Entry'!F1760</f>
        <v>0</v>
      </c>
      <c r="G1760" s="22">
        <f>'Data Entry'!G1760</f>
        <v>0</v>
      </c>
      <c r="H1760" s="22">
        <f>'Data Entry'!H1760</f>
        <v>0</v>
      </c>
      <c r="I1760" s="22">
        <f t="shared" si="459"/>
        <v>0</v>
      </c>
      <c r="J1760" s="22">
        <f t="shared" si="460"/>
        <v>0</v>
      </c>
      <c r="K1760" s="22">
        <f t="shared" si="461"/>
        <v>0</v>
      </c>
      <c r="L1760" s="22">
        <f t="shared" si="462"/>
        <v>0</v>
      </c>
      <c r="M1760" s="22">
        <f t="shared" si="463"/>
        <v>0</v>
      </c>
      <c r="N1760" s="22">
        <f t="shared" si="464"/>
        <v>0</v>
      </c>
      <c r="O1760" s="22">
        <f t="shared" si="465"/>
        <v>0</v>
      </c>
      <c r="P1760" s="35">
        <f>'Data Entry'!I1760</f>
        <v>0</v>
      </c>
      <c r="Q1760" s="35">
        <f>'Data Entry'!J1760</f>
        <v>0</v>
      </c>
      <c r="R1760" s="35">
        <f>'Data Entry'!K1760</f>
        <v>0</v>
      </c>
      <c r="S1760" s="35">
        <f>'Data Entry'!L1760</f>
        <v>0</v>
      </c>
      <c r="T1760" s="35">
        <f t="shared" si="466"/>
        <v>0</v>
      </c>
      <c r="U1760" s="35">
        <f t="shared" si="467"/>
        <v>0</v>
      </c>
      <c r="V1760" s="35" t="e">
        <f t="shared" si="468"/>
        <v>#DIV/0!</v>
      </c>
      <c r="W1760" s="35" t="e">
        <f t="shared" si="469"/>
        <v>#DIV/0!</v>
      </c>
      <c r="X1760" s="35">
        <f t="shared" si="470"/>
        <v>0</v>
      </c>
      <c r="Y1760" s="35">
        <f t="shared" si="471"/>
        <v>0</v>
      </c>
      <c r="Z1760" s="35">
        <f t="shared" si="472"/>
        <v>0</v>
      </c>
      <c r="AA1760" s="35">
        <f t="shared" si="473"/>
        <v>0</v>
      </c>
      <c r="AB1760" s="21">
        <f>'Data Entry'!S1760</f>
        <v>0</v>
      </c>
      <c r="AC1760" s="21">
        <f>'Data Entry'!T1760</f>
        <v>0</v>
      </c>
      <c r="AD1760" s="21">
        <f>'Data Entry'!U1760</f>
        <v>0</v>
      </c>
      <c r="AE1760" s="21">
        <f t="shared" si="474"/>
        <v>0</v>
      </c>
      <c r="AF1760" s="13">
        <f>'Data Entry'!V1760</f>
        <v>0</v>
      </c>
      <c r="AG1760" s="13">
        <f t="shared" si="475"/>
        <v>0</v>
      </c>
      <c r="AH1760" s="13">
        <f>'Data Entry'!W1760</f>
        <v>0</v>
      </c>
      <c r="AI1760" s="13">
        <f>'Data Entry'!X1760</f>
        <v>0</v>
      </c>
      <c r="AJ1760" s="13">
        <f>'Data Entry'!Y1760</f>
        <v>0</v>
      </c>
      <c r="AK1760" s="13">
        <f>'Data Entry'!Z1760</f>
        <v>0</v>
      </c>
    </row>
    <row r="1761" spans="1:37">
      <c r="A1761" s="34">
        <f>'Data Entry'!A1761</f>
        <v>0</v>
      </c>
      <c r="B1761" s="34">
        <f>'Data Entry'!B1761</f>
        <v>0</v>
      </c>
      <c r="C1761" s="20">
        <f>IF('Data Entry'!C1761="red",1,IF('Data Entry'!C1761="blue",2,0))</f>
        <v>0</v>
      </c>
      <c r="D1761" s="22">
        <f>'Data Entry'!D1761</f>
        <v>0</v>
      </c>
      <c r="E1761" s="22">
        <f>'Data Entry'!E1761</f>
        <v>0</v>
      </c>
      <c r="F1761" s="22">
        <f>'Data Entry'!F1761</f>
        <v>0</v>
      </c>
      <c r="G1761" s="22">
        <f>'Data Entry'!G1761</f>
        <v>0</v>
      </c>
      <c r="H1761" s="22">
        <f>'Data Entry'!H1761</f>
        <v>0</v>
      </c>
      <c r="I1761" s="22">
        <f t="shared" si="459"/>
        <v>0</v>
      </c>
      <c r="J1761" s="22">
        <f t="shared" si="460"/>
        <v>0</v>
      </c>
      <c r="K1761" s="22">
        <f t="shared" si="461"/>
        <v>0</v>
      </c>
      <c r="L1761" s="22">
        <f t="shared" si="462"/>
        <v>0</v>
      </c>
      <c r="M1761" s="22">
        <f t="shared" si="463"/>
        <v>0</v>
      </c>
      <c r="N1761" s="22">
        <f t="shared" si="464"/>
        <v>0</v>
      </c>
      <c r="O1761" s="22">
        <f t="shared" si="465"/>
        <v>0</v>
      </c>
      <c r="P1761" s="35">
        <f>'Data Entry'!I1761</f>
        <v>0</v>
      </c>
      <c r="Q1761" s="35">
        <f>'Data Entry'!J1761</f>
        <v>0</v>
      </c>
      <c r="R1761" s="35">
        <f>'Data Entry'!K1761</f>
        <v>0</v>
      </c>
      <c r="S1761" s="35">
        <f>'Data Entry'!L1761</f>
        <v>0</v>
      </c>
      <c r="T1761" s="35">
        <f t="shared" si="466"/>
        <v>0</v>
      </c>
      <c r="U1761" s="35">
        <f t="shared" si="467"/>
        <v>0</v>
      </c>
      <c r="V1761" s="35" t="e">
        <f t="shared" si="468"/>
        <v>#DIV/0!</v>
      </c>
      <c r="W1761" s="35" t="e">
        <f t="shared" si="469"/>
        <v>#DIV/0!</v>
      </c>
      <c r="X1761" s="35">
        <f t="shared" si="470"/>
        <v>0</v>
      </c>
      <c r="Y1761" s="35">
        <f t="shared" si="471"/>
        <v>0</v>
      </c>
      <c r="Z1761" s="35">
        <f t="shared" si="472"/>
        <v>0</v>
      </c>
      <c r="AA1761" s="35">
        <f t="shared" si="473"/>
        <v>0</v>
      </c>
      <c r="AB1761" s="21">
        <f>'Data Entry'!S1761</f>
        <v>0</v>
      </c>
      <c r="AC1761" s="21">
        <f>'Data Entry'!T1761</f>
        <v>0</v>
      </c>
      <c r="AD1761" s="21">
        <f>'Data Entry'!U1761</f>
        <v>0</v>
      </c>
      <c r="AE1761" s="21">
        <f t="shared" si="474"/>
        <v>0</v>
      </c>
      <c r="AF1761" s="13">
        <f>'Data Entry'!V1761</f>
        <v>0</v>
      </c>
      <c r="AG1761" s="13">
        <f t="shared" si="475"/>
        <v>0</v>
      </c>
      <c r="AH1761" s="13">
        <f>'Data Entry'!W1761</f>
        <v>0</v>
      </c>
      <c r="AI1761" s="13">
        <f>'Data Entry'!X1761</f>
        <v>0</v>
      </c>
      <c r="AJ1761" s="13">
        <f>'Data Entry'!Y1761</f>
        <v>0</v>
      </c>
      <c r="AK1761" s="13">
        <f>'Data Entry'!Z1761</f>
        <v>0</v>
      </c>
    </row>
    <row r="1762" spans="1:37">
      <c r="A1762" s="34">
        <f>'Data Entry'!A1762</f>
        <v>0</v>
      </c>
      <c r="B1762" s="34">
        <f>'Data Entry'!B1762</f>
        <v>0</v>
      </c>
      <c r="C1762" s="20">
        <f>IF('Data Entry'!C1762="red",1,IF('Data Entry'!C1762="blue",2,0))</f>
        <v>0</v>
      </c>
      <c r="D1762" s="22">
        <f>'Data Entry'!D1762</f>
        <v>0</v>
      </c>
      <c r="E1762" s="22">
        <f>'Data Entry'!E1762</f>
        <v>0</v>
      </c>
      <c r="F1762" s="22">
        <f>'Data Entry'!F1762</f>
        <v>0</v>
      </c>
      <c r="G1762" s="22">
        <f>'Data Entry'!G1762</f>
        <v>0</v>
      </c>
      <c r="H1762" s="22">
        <f>'Data Entry'!H1762</f>
        <v>0</v>
      </c>
      <c r="I1762" s="22">
        <f t="shared" si="459"/>
        <v>0</v>
      </c>
      <c r="J1762" s="22">
        <f t="shared" si="460"/>
        <v>0</v>
      </c>
      <c r="K1762" s="22">
        <f t="shared" si="461"/>
        <v>0</v>
      </c>
      <c r="L1762" s="22">
        <f t="shared" si="462"/>
        <v>0</v>
      </c>
      <c r="M1762" s="22">
        <f t="shared" si="463"/>
        <v>0</v>
      </c>
      <c r="N1762" s="22">
        <f t="shared" si="464"/>
        <v>0</v>
      </c>
      <c r="O1762" s="22">
        <f t="shared" si="465"/>
        <v>0</v>
      </c>
      <c r="P1762" s="35">
        <f>'Data Entry'!I1762</f>
        <v>0</v>
      </c>
      <c r="Q1762" s="35">
        <f>'Data Entry'!J1762</f>
        <v>0</v>
      </c>
      <c r="R1762" s="35">
        <f>'Data Entry'!K1762</f>
        <v>0</v>
      </c>
      <c r="S1762" s="35">
        <f>'Data Entry'!L1762</f>
        <v>0</v>
      </c>
      <c r="T1762" s="35">
        <f t="shared" si="466"/>
        <v>0</v>
      </c>
      <c r="U1762" s="35">
        <f t="shared" si="467"/>
        <v>0</v>
      </c>
      <c r="V1762" s="35" t="e">
        <f t="shared" si="468"/>
        <v>#DIV/0!</v>
      </c>
      <c r="W1762" s="35" t="e">
        <f t="shared" si="469"/>
        <v>#DIV/0!</v>
      </c>
      <c r="X1762" s="35">
        <f t="shared" si="470"/>
        <v>0</v>
      </c>
      <c r="Y1762" s="35">
        <f t="shared" si="471"/>
        <v>0</v>
      </c>
      <c r="Z1762" s="35">
        <f t="shared" si="472"/>
        <v>0</v>
      </c>
      <c r="AA1762" s="35">
        <f t="shared" si="473"/>
        <v>0</v>
      </c>
      <c r="AB1762" s="21">
        <f>'Data Entry'!S1762</f>
        <v>0</v>
      </c>
      <c r="AC1762" s="21">
        <f>'Data Entry'!T1762</f>
        <v>0</v>
      </c>
      <c r="AD1762" s="21">
        <f>'Data Entry'!U1762</f>
        <v>0</v>
      </c>
      <c r="AE1762" s="21">
        <f t="shared" si="474"/>
        <v>0</v>
      </c>
      <c r="AF1762" s="13">
        <f>'Data Entry'!V1762</f>
        <v>0</v>
      </c>
      <c r="AG1762" s="13">
        <f t="shared" si="475"/>
        <v>0</v>
      </c>
      <c r="AH1762" s="13">
        <f>'Data Entry'!W1762</f>
        <v>0</v>
      </c>
      <c r="AI1762" s="13">
        <f>'Data Entry'!X1762</f>
        <v>0</v>
      </c>
      <c r="AJ1762" s="13">
        <f>'Data Entry'!Y1762</f>
        <v>0</v>
      </c>
      <c r="AK1762" s="13">
        <f>'Data Entry'!Z1762</f>
        <v>0</v>
      </c>
    </row>
    <row r="1763" spans="1:37">
      <c r="A1763" s="34">
        <f>'Data Entry'!A1763</f>
        <v>0</v>
      </c>
      <c r="B1763" s="34">
        <f>'Data Entry'!B1763</f>
        <v>0</v>
      </c>
      <c r="C1763" s="20">
        <f>IF('Data Entry'!C1763="red",1,IF('Data Entry'!C1763="blue",2,0))</f>
        <v>0</v>
      </c>
      <c r="D1763" s="22">
        <f>'Data Entry'!D1763</f>
        <v>0</v>
      </c>
      <c r="E1763" s="22">
        <f>'Data Entry'!E1763</f>
        <v>0</v>
      </c>
      <c r="F1763" s="22">
        <f>'Data Entry'!F1763</f>
        <v>0</v>
      </c>
      <c r="G1763" s="22">
        <f>'Data Entry'!G1763</f>
        <v>0</v>
      </c>
      <c r="H1763" s="22">
        <f>'Data Entry'!H1763</f>
        <v>0</v>
      </c>
      <c r="I1763" s="22">
        <f t="shared" si="459"/>
        <v>0</v>
      </c>
      <c r="J1763" s="22">
        <f t="shared" si="460"/>
        <v>0</v>
      </c>
      <c r="K1763" s="22">
        <f t="shared" si="461"/>
        <v>0</v>
      </c>
      <c r="L1763" s="22">
        <f t="shared" si="462"/>
        <v>0</v>
      </c>
      <c r="M1763" s="22">
        <f t="shared" si="463"/>
        <v>0</v>
      </c>
      <c r="N1763" s="22">
        <f t="shared" si="464"/>
        <v>0</v>
      </c>
      <c r="O1763" s="22">
        <f t="shared" si="465"/>
        <v>0</v>
      </c>
      <c r="P1763" s="35">
        <f>'Data Entry'!I1763</f>
        <v>0</v>
      </c>
      <c r="Q1763" s="35">
        <f>'Data Entry'!J1763</f>
        <v>0</v>
      </c>
      <c r="R1763" s="35">
        <f>'Data Entry'!K1763</f>
        <v>0</v>
      </c>
      <c r="S1763" s="35">
        <f>'Data Entry'!L1763</f>
        <v>0</v>
      </c>
      <c r="T1763" s="35">
        <f t="shared" si="466"/>
        <v>0</v>
      </c>
      <c r="U1763" s="35">
        <f t="shared" si="467"/>
        <v>0</v>
      </c>
      <c r="V1763" s="35" t="e">
        <f t="shared" si="468"/>
        <v>#DIV/0!</v>
      </c>
      <c r="W1763" s="35" t="e">
        <f t="shared" si="469"/>
        <v>#DIV/0!</v>
      </c>
      <c r="X1763" s="35">
        <f t="shared" si="470"/>
        <v>0</v>
      </c>
      <c r="Y1763" s="35">
        <f t="shared" si="471"/>
        <v>0</v>
      </c>
      <c r="Z1763" s="35">
        <f t="shared" si="472"/>
        <v>0</v>
      </c>
      <c r="AA1763" s="35">
        <f t="shared" si="473"/>
        <v>0</v>
      </c>
      <c r="AB1763" s="21">
        <f>'Data Entry'!S1763</f>
        <v>0</v>
      </c>
      <c r="AC1763" s="21">
        <f>'Data Entry'!T1763</f>
        <v>0</v>
      </c>
      <c r="AD1763" s="21">
        <f>'Data Entry'!U1763</f>
        <v>0</v>
      </c>
      <c r="AE1763" s="21">
        <f t="shared" si="474"/>
        <v>0</v>
      </c>
      <c r="AF1763" s="13">
        <f>'Data Entry'!V1763</f>
        <v>0</v>
      </c>
      <c r="AG1763" s="13">
        <f t="shared" si="475"/>
        <v>0</v>
      </c>
      <c r="AH1763" s="13">
        <f>'Data Entry'!W1763</f>
        <v>0</v>
      </c>
      <c r="AI1763" s="13">
        <f>'Data Entry'!X1763</f>
        <v>0</v>
      </c>
      <c r="AJ1763" s="13">
        <f>'Data Entry'!Y1763</f>
        <v>0</v>
      </c>
      <c r="AK1763" s="13">
        <f>'Data Entry'!Z1763</f>
        <v>0</v>
      </c>
    </row>
    <row r="1764" spans="1:37">
      <c r="A1764" s="34">
        <f>'Data Entry'!A1764</f>
        <v>0</v>
      </c>
      <c r="B1764" s="34">
        <f>'Data Entry'!B1764</f>
        <v>0</v>
      </c>
      <c r="C1764" s="20">
        <f>IF('Data Entry'!C1764="red",1,IF('Data Entry'!C1764="blue",2,0))</f>
        <v>0</v>
      </c>
      <c r="D1764" s="22">
        <f>'Data Entry'!D1764</f>
        <v>0</v>
      </c>
      <c r="E1764" s="22">
        <f>'Data Entry'!E1764</f>
        <v>0</v>
      </c>
      <c r="F1764" s="22">
        <f>'Data Entry'!F1764</f>
        <v>0</v>
      </c>
      <c r="G1764" s="22">
        <f>'Data Entry'!G1764</f>
        <v>0</v>
      </c>
      <c r="H1764" s="22">
        <f>'Data Entry'!H1764</f>
        <v>0</v>
      </c>
      <c r="I1764" s="22">
        <f t="shared" si="459"/>
        <v>0</v>
      </c>
      <c r="J1764" s="22">
        <f t="shared" si="460"/>
        <v>0</v>
      </c>
      <c r="K1764" s="22">
        <f t="shared" si="461"/>
        <v>0</v>
      </c>
      <c r="L1764" s="22">
        <f t="shared" si="462"/>
        <v>0</v>
      </c>
      <c r="M1764" s="22">
        <f t="shared" si="463"/>
        <v>0</v>
      </c>
      <c r="N1764" s="22">
        <f t="shared" si="464"/>
        <v>0</v>
      </c>
      <c r="O1764" s="22">
        <f t="shared" si="465"/>
        <v>0</v>
      </c>
      <c r="P1764" s="35">
        <f>'Data Entry'!I1764</f>
        <v>0</v>
      </c>
      <c r="Q1764" s="35">
        <f>'Data Entry'!J1764</f>
        <v>0</v>
      </c>
      <c r="R1764" s="35">
        <f>'Data Entry'!K1764</f>
        <v>0</v>
      </c>
      <c r="S1764" s="35">
        <f>'Data Entry'!L1764</f>
        <v>0</v>
      </c>
      <c r="T1764" s="35">
        <f t="shared" si="466"/>
        <v>0</v>
      </c>
      <c r="U1764" s="35">
        <f t="shared" si="467"/>
        <v>0</v>
      </c>
      <c r="V1764" s="35" t="e">
        <f t="shared" si="468"/>
        <v>#DIV/0!</v>
      </c>
      <c r="W1764" s="35" t="e">
        <f t="shared" si="469"/>
        <v>#DIV/0!</v>
      </c>
      <c r="X1764" s="35">
        <f t="shared" si="470"/>
        <v>0</v>
      </c>
      <c r="Y1764" s="35">
        <f t="shared" si="471"/>
        <v>0</v>
      </c>
      <c r="Z1764" s="35">
        <f t="shared" si="472"/>
        <v>0</v>
      </c>
      <c r="AA1764" s="35">
        <f t="shared" si="473"/>
        <v>0</v>
      </c>
      <c r="AB1764" s="21">
        <f>'Data Entry'!S1764</f>
        <v>0</v>
      </c>
      <c r="AC1764" s="21">
        <f>'Data Entry'!T1764</f>
        <v>0</v>
      </c>
      <c r="AD1764" s="21">
        <f>'Data Entry'!U1764</f>
        <v>0</v>
      </c>
      <c r="AE1764" s="21">
        <f t="shared" si="474"/>
        <v>0</v>
      </c>
      <c r="AF1764" s="13">
        <f>'Data Entry'!V1764</f>
        <v>0</v>
      </c>
      <c r="AG1764" s="13">
        <f t="shared" si="475"/>
        <v>0</v>
      </c>
      <c r="AH1764" s="13">
        <f>'Data Entry'!W1764</f>
        <v>0</v>
      </c>
      <c r="AI1764" s="13">
        <f>'Data Entry'!X1764</f>
        <v>0</v>
      </c>
      <c r="AJ1764" s="13">
        <f>'Data Entry'!Y1764</f>
        <v>0</v>
      </c>
      <c r="AK1764" s="13">
        <f>'Data Entry'!Z1764</f>
        <v>0</v>
      </c>
    </row>
    <row r="1765" spans="1:37">
      <c r="A1765" s="34">
        <f>'Data Entry'!A1765</f>
        <v>0</v>
      </c>
      <c r="B1765" s="34">
        <f>'Data Entry'!B1765</f>
        <v>0</v>
      </c>
      <c r="C1765" s="20">
        <f>IF('Data Entry'!C1765="red",1,IF('Data Entry'!C1765="blue",2,0))</f>
        <v>0</v>
      </c>
      <c r="D1765" s="22">
        <f>'Data Entry'!D1765</f>
        <v>0</v>
      </c>
      <c r="E1765" s="22">
        <f>'Data Entry'!E1765</f>
        <v>0</v>
      </c>
      <c r="F1765" s="22">
        <f>'Data Entry'!F1765</f>
        <v>0</v>
      </c>
      <c r="G1765" s="22">
        <f>'Data Entry'!G1765</f>
        <v>0</v>
      </c>
      <c r="H1765" s="22">
        <f>'Data Entry'!H1765</f>
        <v>0</v>
      </c>
      <c r="I1765" s="22">
        <f t="shared" si="459"/>
        <v>0</v>
      </c>
      <c r="J1765" s="22">
        <f t="shared" si="460"/>
        <v>0</v>
      </c>
      <c r="K1765" s="22">
        <f t="shared" si="461"/>
        <v>0</v>
      </c>
      <c r="L1765" s="22">
        <f t="shared" si="462"/>
        <v>0</v>
      </c>
      <c r="M1765" s="22">
        <f t="shared" si="463"/>
        <v>0</v>
      </c>
      <c r="N1765" s="22">
        <f t="shared" si="464"/>
        <v>0</v>
      </c>
      <c r="O1765" s="22">
        <f t="shared" si="465"/>
        <v>0</v>
      </c>
      <c r="P1765" s="35">
        <f>'Data Entry'!I1765</f>
        <v>0</v>
      </c>
      <c r="Q1765" s="35">
        <f>'Data Entry'!J1765</f>
        <v>0</v>
      </c>
      <c r="R1765" s="35">
        <f>'Data Entry'!K1765</f>
        <v>0</v>
      </c>
      <c r="S1765" s="35">
        <f>'Data Entry'!L1765</f>
        <v>0</v>
      </c>
      <c r="T1765" s="35">
        <f t="shared" si="466"/>
        <v>0</v>
      </c>
      <c r="U1765" s="35">
        <f t="shared" si="467"/>
        <v>0</v>
      </c>
      <c r="V1765" s="35" t="e">
        <f t="shared" si="468"/>
        <v>#DIV/0!</v>
      </c>
      <c r="W1765" s="35" t="e">
        <f t="shared" si="469"/>
        <v>#DIV/0!</v>
      </c>
      <c r="X1765" s="35">
        <f t="shared" si="470"/>
        <v>0</v>
      </c>
      <c r="Y1765" s="35">
        <f t="shared" si="471"/>
        <v>0</v>
      </c>
      <c r="Z1765" s="35">
        <f t="shared" si="472"/>
        <v>0</v>
      </c>
      <c r="AA1765" s="35">
        <f t="shared" si="473"/>
        <v>0</v>
      </c>
      <c r="AB1765" s="21">
        <f>'Data Entry'!S1765</f>
        <v>0</v>
      </c>
      <c r="AC1765" s="21">
        <f>'Data Entry'!T1765</f>
        <v>0</v>
      </c>
      <c r="AD1765" s="21">
        <f>'Data Entry'!U1765</f>
        <v>0</v>
      </c>
      <c r="AE1765" s="21">
        <f t="shared" si="474"/>
        <v>0</v>
      </c>
      <c r="AF1765" s="13">
        <f>'Data Entry'!V1765</f>
        <v>0</v>
      </c>
      <c r="AG1765" s="13">
        <f t="shared" si="475"/>
        <v>0</v>
      </c>
      <c r="AH1765" s="13">
        <f>'Data Entry'!W1765</f>
        <v>0</v>
      </c>
      <c r="AI1765" s="13">
        <f>'Data Entry'!X1765</f>
        <v>0</v>
      </c>
      <c r="AJ1765" s="13">
        <f>'Data Entry'!Y1765</f>
        <v>0</v>
      </c>
      <c r="AK1765" s="13">
        <f>'Data Entry'!Z1765</f>
        <v>0</v>
      </c>
    </row>
    <row r="1766" spans="1:37">
      <c r="A1766" s="34">
        <f>'Data Entry'!A1766</f>
        <v>0</v>
      </c>
      <c r="B1766" s="34">
        <f>'Data Entry'!B1766</f>
        <v>0</v>
      </c>
      <c r="C1766" s="20">
        <f>IF('Data Entry'!C1766="red",1,IF('Data Entry'!C1766="blue",2,0))</f>
        <v>0</v>
      </c>
      <c r="D1766" s="22">
        <f>'Data Entry'!D1766</f>
        <v>0</v>
      </c>
      <c r="E1766" s="22">
        <f>'Data Entry'!E1766</f>
        <v>0</v>
      </c>
      <c r="F1766" s="22">
        <f>'Data Entry'!F1766</f>
        <v>0</v>
      </c>
      <c r="G1766" s="22">
        <f>'Data Entry'!G1766</f>
        <v>0</v>
      </c>
      <c r="H1766" s="22">
        <f>'Data Entry'!H1766</f>
        <v>0</v>
      </c>
      <c r="I1766" s="22">
        <f t="shared" si="459"/>
        <v>0</v>
      </c>
      <c r="J1766" s="22">
        <f t="shared" si="460"/>
        <v>0</v>
      </c>
      <c r="K1766" s="22">
        <f t="shared" si="461"/>
        <v>0</v>
      </c>
      <c r="L1766" s="22">
        <f t="shared" si="462"/>
        <v>0</v>
      </c>
      <c r="M1766" s="22">
        <f t="shared" si="463"/>
        <v>0</v>
      </c>
      <c r="N1766" s="22">
        <f t="shared" si="464"/>
        <v>0</v>
      </c>
      <c r="O1766" s="22">
        <f t="shared" si="465"/>
        <v>0</v>
      </c>
      <c r="P1766" s="35">
        <f>'Data Entry'!I1766</f>
        <v>0</v>
      </c>
      <c r="Q1766" s="35">
        <f>'Data Entry'!J1766</f>
        <v>0</v>
      </c>
      <c r="R1766" s="35">
        <f>'Data Entry'!K1766</f>
        <v>0</v>
      </c>
      <c r="S1766" s="35">
        <f>'Data Entry'!L1766</f>
        <v>0</v>
      </c>
      <c r="T1766" s="35">
        <f t="shared" si="466"/>
        <v>0</v>
      </c>
      <c r="U1766" s="35">
        <f t="shared" si="467"/>
        <v>0</v>
      </c>
      <c r="V1766" s="35" t="e">
        <f t="shared" si="468"/>
        <v>#DIV/0!</v>
      </c>
      <c r="W1766" s="35" t="e">
        <f t="shared" si="469"/>
        <v>#DIV/0!</v>
      </c>
      <c r="X1766" s="35">
        <f t="shared" si="470"/>
        <v>0</v>
      </c>
      <c r="Y1766" s="35">
        <f t="shared" si="471"/>
        <v>0</v>
      </c>
      <c r="Z1766" s="35">
        <f t="shared" si="472"/>
        <v>0</v>
      </c>
      <c r="AA1766" s="35">
        <f t="shared" si="473"/>
        <v>0</v>
      </c>
      <c r="AB1766" s="21">
        <f>'Data Entry'!S1766</f>
        <v>0</v>
      </c>
      <c r="AC1766" s="21">
        <f>'Data Entry'!T1766</f>
        <v>0</v>
      </c>
      <c r="AD1766" s="21">
        <f>'Data Entry'!U1766</f>
        <v>0</v>
      </c>
      <c r="AE1766" s="21">
        <f t="shared" si="474"/>
        <v>0</v>
      </c>
      <c r="AF1766" s="13">
        <f>'Data Entry'!V1766</f>
        <v>0</v>
      </c>
      <c r="AG1766" s="13">
        <f t="shared" si="475"/>
        <v>0</v>
      </c>
      <c r="AH1766" s="13">
        <f>'Data Entry'!W1766</f>
        <v>0</v>
      </c>
      <c r="AI1766" s="13">
        <f>'Data Entry'!X1766</f>
        <v>0</v>
      </c>
      <c r="AJ1766" s="13">
        <f>'Data Entry'!Y1766</f>
        <v>0</v>
      </c>
      <c r="AK1766" s="13">
        <f>'Data Entry'!Z1766</f>
        <v>0</v>
      </c>
    </row>
    <row r="1767" spans="1:37">
      <c r="A1767" s="34">
        <f>'Data Entry'!A1767</f>
        <v>0</v>
      </c>
      <c r="B1767" s="34">
        <f>'Data Entry'!B1767</f>
        <v>0</v>
      </c>
      <c r="C1767" s="20">
        <f>IF('Data Entry'!C1767="red",1,IF('Data Entry'!C1767="blue",2,0))</f>
        <v>0</v>
      </c>
      <c r="D1767" s="22">
        <f>'Data Entry'!D1767</f>
        <v>0</v>
      </c>
      <c r="E1767" s="22">
        <f>'Data Entry'!E1767</f>
        <v>0</v>
      </c>
      <c r="F1767" s="22">
        <f>'Data Entry'!F1767</f>
        <v>0</v>
      </c>
      <c r="G1767" s="22">
        <f>'Data Entry'!G1767</f>
        <v>0</v>
      </c>
      <c r="H1767" s="22">
        <f>'Data Entry'!H1767</f>
        <v>0</v>
      </c>
      <c r="I1767" s="22">
        <f t="shared" si="459"/>
        <v>0</v>
      </c>
      <c r="J1767" s="22">
        <f t="shared" si="460"/>
        <v>0</v>
      </c>
      <c r="K1767" s="22">
        <f t="shared" si="461"/>
        <v>0</v>
      </c>
      <c r="L1767" s="22">
        <f t="shared" si="462"/>
        <v>0</v>
      </c>
      <c r="M1767" s="22">
        <f t="shared" si="463"/>
        <v>0</v>
      </c>
      <c r="N1767" s="22">
        <f t="shared" si="464"/>
        <v>0</v>
      </c>
      <c r="O1767" s="22">
        <f t="shared" si="465"/>
        <v>0</v>
      </c>
      <c r="P1767" s="35">
        <f>'Data Entry'!I1767</f>
        <v>0</v>
      </c>
      <c r="Q1767" s="35">
        <f>'Data Entry'!J1767</f>
        <v>0</v>
      </c>
      <c r="R1767" s="35">
        <f>'Data Entry'!K1767</f>
        <v>0</v>
      </c>
      <c r="S1767" s="35">
        <f>'Data Entry'!L1767</f>
        <v>0</v>
      </c>
      <c r="T1767" s="35">
        <f t="shared" si="466"/>
        <v>0</v>
      </c>
      <c r="U1767" s="35">
        <f t="shared" si="467"/>
        <v>0</v>
      </c>
      <c r="V1767" s="35" t="e">
        <f t="shared" si="468"/>
        <v>#DIV/0!</v>
      </c>
      <c r="W1767" s="35" t="e">
        <f t="shared" si="469"/>
        <v>#DIV/0!</v>
      </c>
      <c r="X1767" s="35">
        <f t="shared" si="470"/>
        <v>0</v>
      </c>
      <c r="Y1767" s="35">
        <f t="shared" si="471"/>
        <v>0</v>
      </c>
      <c r="Z1767" s="35">
        <f t="shared" si="472"/>
        <v>0</v>
      </c>
      <c r="AA1767" s="35">
        <f t="shared" si="473"/>
        <v>0</v>
      </c>
      <c r="AB1767" s="21">
        <f>'Data Entry'!S1767</f>
        <v>0</v>
      </c>
      <c r="AC1767" s="21">
        <f>'Data Entry'!T1767</f>
        <v>0</v>
      </c>
      <c r="AD1767" s="21">
        <f>'Data Entry'!U1767</f>
        <v>0</v>
      </c>
      <c r="AE1767" s="21">
        <f t="shared" si="474"/>
        <v>0</v>
      </c>
      <c r="AF1767" s="13">
        <f>'Data Entry'!V1767</f>
        <v>0</v>
      </c>
      <c r="AG1767" s="13">
        <f t="shared" si="475"/>
        <v>0</v>
      </c>
      <c r="AH1767" s="13">
        <f>'Data Entry'!W1767</f>
        <v>0</v>
      </c>
      <c r="AI1767" s="13">
        <f>'Data Entry'!X1767</f>
        <v>0</v>
      </c>
      <c r="AJ1767" s="13">
        <f>'Data Entry'!Y1767</f>
        <v>0</v>
      </c>
      <c r="AK1767" s="13">
        <f>'Data Entry'!Z1767</f>
        <v>0</v>
      </c>
    </row>
    <row r="1768" spans="1:37">
      <c r="A1768" s="34">
        <f>'Data Entry'!A1768</f>
        <v>0</v>
      </c>
      <c r="B1768" s="34">
        <f>'Data Entry'!B1768</f>
        <v>0</v>
      </c>
      <c r="C1768" s="20">
        <f>IF('Data Entry'!C1768="red",1,IF('Data Entry'!C1768="blue",2,0))</f>
        <v>0</v>
      </c>
      <c r="D1768" s="22">
        <f>'Data Entry'!D1768</f>
        <v>0</v>
      </c>
      <c r="E1768" s="22">
        <f>'Data Entry'!E1768</f>
        <v>0</v>
      </c>
      <c r="F1768" s="22">
        <f>'Data Entry'!F1768</f>
        <v>0</v>
      </c>
      <c r="G1768" s="22">
        <f>'Data Entry'!G1768</f>
        <v>0</v>
      </c>
      <c r="H1768" s="22">
        <f>'Data Entry'!H1768</f>
        <v>0</v>
      </c>
      <c r="I1768" s="22">
        <f t="shared" si="459"/>
        <v>0</v>
      </c>
      <c r="J1768" s="22">
        <f t="shared" si="460"/>
        <v>0</v>
      </c>
      <c r="K1768" s="22">
        <f t="shared" si="461"/>
        <v>0</v>
      </c>
      <c r="L1768" s="22">
        <f t="shared" si="462"/>
        <v>0</v>
      </c>
      <c r="M1768" s="22">
        <f t="shared" si="463"/>
        <v>0</v>
      </c>
      <c r="N1768" s="22">
        <f t="shared" si="464"/>
        <v>0</v>
      </c>
      <c r="O1768" s="22">
        <f t="shared" si="465"/>
        <v>0</v>
      </c>
      <c r="P1768" s="35">
        <f>'Data Entry'!I1768</f>
        <v>0</v>
      </c>
      <c r="Q1768" s="35">
        <f>'Data Entry'!J1768</f>
        <v>0</v>
      </c>
      <c r="R1768" s="35">
        <f>'Data Entry'!K1768</f>
        <v>0</v>
      </c>
      <c r="S1768" s="35">
        <f>'Data Entry'!L1768</f>
        <v>0</v>
      </c>
      <c r="T1768" s="35">
        <f t="shared" si="466"/>
        <v>0</v>
      </c>
      <c r="U1768" s="35">
        <f t="shared" si="467"/>
        <v>0</v>
      </c>
      <c r="V1768" s="35" t="e">
        <f t="shared" si="468"/>
        <v>#DIV/0!</v>
      </c>
      <c r="W1768" s="35" t="e">
        <f t="shared" si="469"/>
        <v>#DIV/0!</v>
      </c>
      <c r="X1768" s="35">
        <f t="shared" si="470"/>
        <v>0</v>
      </c>
      <c r="Y1768" s="35">
        <f t="shared" si="471"/>
        <v>0</v>
      </c>
      <c r="Z1768" s="35">
        <f t="shared" si="472"/>
        <v>0</v>
      </c>
      <c r="AA1768" s="35">
        <f t="shared" si="473"/>
        <v>0</v>
      </c>
      <c r="AB1768" s="21">
        <f>'Data Entry'!S1768</f>
        <v>0</v>
      </c>
      <c r="AC1768" s="21">
        <f>'Data Entry'!T1768</f>
        <v>0</v>
      </c>
      <c r="AD1768" s="21">
        <f>'Data Entry'!U1768</f>
        <v>0</v>
      </c>
      <c r="AE1768" s="21">
        <f t="shared" si="474"/>
        <v>0</v>
      </c>
      <c r="AF1768" s="13">
        <f>'Data Entry'!V1768</f>
        <v>0</v>
      </c>
      <c r="AG1768" s="13">
        <f t="shared" si="475"/>
        <v>0</v>
      </c>
      <c r="AH1768" s="13">
        <f>'Data Entry'!W1768</f>
        <v>0</v>
      </c>
      <c r="AI1768" s="13">
        <f>'Data Entry'!X1768</f>
        <v>0</v>
      </c>
      <c r="AJ1768" s="13">
        <f>'Data Entry'!Y1768</f>
        <v>0</v>
      </c>
      <c r="AK1768" s="13">
        <f>'Data Entry'!Z1768</f>
        <v>0</v>
      </c>
    </row>
    <row r="1769" spans="1:37">
      <c r="A1769" s="34">
        <f>'Data Entry'!A1769</f>
        <v>0</v>
      </c>
      <c r="B1769" s="34">
        <f>'Data Entry'!B1769</f>
        <v>0</v>
      </c>
      <c r="C1769" s="20">
        <f>IF('Data Entry'!C1769="red",1,IF('Data Entry'!C1769="blue",2,0))</f>
        <v>0</v>
      </c>
      <c r="D1769" s="22">
        <f>'Data Entry'!D1769</f>
        <v>0</v>
      </c>
      <c r="E1769" s="22">
        <f>'Data Entry'!E1769</f>
        <v>0</v>
      </c>
      <c r="F1769" s="22">
        <f>'Data Entry'!F1769</f>
        <v>0</v>
      </c>
      <c r="G1769" s="22">
        <f>'Data Entry'!G1769</f>
        <v>0</v>
      </c>
      <c r="H1769" s="22">
        <f>'Data Entry'!H1769</f>
        <v>0</v>
      </c>
      <c r="I1769" s="22">
        <f t="shared" ref="I1769:I1832" si="476">E1769+F1769</f>
        <v>0</v>
      </c>
      <c r="J1769" s="22">
        <f t="shared" ref="J1769:J1832" si="477">G1769+H1769</f>
        <v>0</v>
      </c>
      <c r="K1769" s="22">
        <f t="shared" ref="K1769:K1832" si="478">IF(D1769=1,2,0)</f>
        <v>0</v>
      </c>
      <c r="L1769" s="22">
        <f t="shared" ref="L1769:L1832" si="479">E1769*2</f>
        <v>0</v>
      </c>
      <c r="M1769" s="22">
        <f t="shared" ref="M1769:M1832" si="480">G1769*4</f>
        <v>0</v>
      </c>
      <c r="N1769" s="22">
        <f t="shared" ref="N1769:N1832" si="481">I1769+J1769</f>
        <v>0</v>
      </c>
      <c r="O1769" s="22">
        <f t="shared" ref="O1769:O1832" si="482">SUM(K1769:M1769)</f>
        <v>0</v>
      </c>
      <c r="P1769" s="35">
        <f>'Data Entry'!I1769</f>
        <v>0</v>
      </c>
      <c r="Q1769" s="35">
        <f>'Data Entry'!J1769</f>
        <v>0</v>
      </c>
      <c r="R1769" s="35">
        <f>'Data Entry'!K1769</f>
        <v>0</v>
      </c>
      <c r="S1769" s="35">
        <f>'Data Entry'!L1769</f>
        <v>0</v>
      </c>
      <c r="T1769" s="35">
        <f t="shared" ref="T1769:T1832" si="483">P1769+Q1769</f>
        <v>0</v>
      </c>
      <c r="U1769" s="35">
        <f t="shared" ref="U1769:U1832" si="484">R1769+S1769</f>
        <v>0</v>
      </c>
      <c r="V1769" s="35" t="e">
        <f t="shared" ref="V1769:V1832" si="485">P1769/T1769</f>
        <v>#DIV/0!</v>
      </c>
      <c r="W1769" s="35" t="e">
        <f t="shared" ref="W1769:W1832" si="486">R1769/U1769</f>
        <v>#DIV/0!</v>
      </c>
      <c r="X1769" s="35">
        <f t="shared" ref="X1769:X1832" si="487">(T1769+U1769)/2</f>
        <v>0</v>
      </c>
      <c r="Y1769" s="35">
        <f t="shared" ref="Y1769:Y1832" si="488">P1769</f>
        <v>0</v>
      </c>
      <c r="Z1769" s="35">
        <f t="shared" ref="Z1769:Z1832" si="489">R1769*2</f>
        <v>0</v>
      </c>
      <c r="AA1769" s="35">
        <f t="shared" ref="AA1769:AA1832" si="490">Y1769+Z1769</f>
        <v>0</v>
      </c>
      <c r="AB1769" s="21">
        <f>'Data Entry'!S1769</f>
        <v>0</v>
      </c>
      <c r="AC1769" s="21">
        <f>'Data Entry'!T1769</f>
        <v>0</v>
      </c>
      <c r="AD1769" s="21">
        <f>'Data Entry'!U1769</f>
        <v>0</v>
      </c>
      <c r="AE1769" s="21">
        <f t="shared" ref="AE1769:AE1832" si="491">IF(AC1769=4,15,IF(AC1769=3,10,IF(AC1769=2,6,IF(AC1769=1,4,0))))</f>
        <v>0</v>
      </c>
      <c r="AF1769" s="13">
        <f>'Data Entry'!V1769</f>
        <v>0</v>
      </c>
      <c r="AG1769" s="13">
        <f t="shared" ref="AG1769:AG1832" si="492">AF1769/3</f>
        <v>0</v>
      </c>
      <c r="AH1769" s="13">
        <f>'Data Entry'!W1769</f>
        <v>0</v>
      </c>
      <c r="AI1769" s="13">
        <f>'Data Entry'!X1769</f>
        <v>0</v>
      </c>
      <c r="AJ1769" s="13">
        <f>'Data Entry'!Y1769</f>
        <v>0</v>
      </c>
      <c r="AK1769" s="13">
        <f>'Data Entry'!Z1769</f>
        <v>0</v>
      </c>
    </row>
    <row r="1770" spans="1:37">
      <c r="A1770" s="34">
        <f>'Data Entry'!A1770</f>
        <v>0</v>
      </c>
      <c r="B1770" s="34">
        <f>'Data Entry'!B1770</f>
        <v>0</v>
      </c>
      <c r="C1770" s="20">
        <f>IF('Data Entry'!C1770="red",1,IF('Data Entry'!C1770="blue",2,0))</f>
        <v>0</v>
      </c>
      <c r="D1770" s="22">
        <f>'Data Entry'!D1770</f>
        <v>0</v>
      </c>
      <c r="E1770" s="22">
        <f>'Data Entry'!E1770</f>
        <v>0</v>
      </c>
      <c r="F1770" s="22">
        <f>'Data Entry'!F1770</f>
        <v>0</v>
      </c>
      <c r="G1770" s="22">
        <f>'Data Entry'!G1770</f>
        <v>0</v>
      </c>
      <c r="H1770" s="22">
        <f>'Data Entry'!H1770</f>
        <v>0</v>
      </c>
      <c r="I1770" s="22">
        <f t="shared" si="476"/>
        <v>0</v>
      </c>
      <c r="J1770" s="22">
        <f t="shared" si="477"/>
        <v>0</v>
      </c>
      <c r="K1770" s="22">
        <f t="shared" si="478"/>
        <v>0</v>
      </c>
      <c r="L1770" s="22">
        <f t="shared" si="479"/>
        <v>0</v>
      </c>
      <c r="M1770" s="22">
        <f t="shared" si="480"/>
        <v>0</v>
      </c>
      <c r="N1770" s="22">
        <f t="shared" si="481"/>
        <v>0</v>
      </c>
      <c r="O1770" s="22">
        <f t="shared" si="482"/>
        <v>0</v>
      </c>
      <c r="P1770" s="35">
        <f>'Data Entry'!I1770</f>
        <v>0</v>
      </c>
      <c r="Q1770" s="35">
        <f>'Data Entry'!J1770</f>
        <v>0</v>
      </c>
      <c r="R1770" s="35">
        <f>'Data Entry'!K1770</f>
        <v>0</v>
      </c>
      <c r="S1770" s="35">
        <f>'Data Entry'!L1770</f>
        <v>0</v>
      </c>
      <c r="T1770" s="35">
        <f t="shared" si="483"/>
        <v>0</v>
      </c>
      <c r="U1770" s="35">
        <f t="shared" si="484"/>
        <v>0</v>
      </c>
      <c r="V1770" s="35" t="e">
        <f t="shared" si="485"/>
        <v>#DIV/0!</v>
      </c>
      <c r="W1770" s="35" t="e">
        <f t="shared" si="486"/>
        <v>#DIV/0!</v>
      </c>
      <c r="X1770" s="35">
        <f t="shared" si="487"/>
        <v>0</v>
      </c>
      <c r="Y1770" s="35">
        <f t="shared" si="488"/>
        <v>0</v>
      </c>
      <c r="Z1770" s="35">
        <f t="shared" si="489"/>
        <v>0</v>
      </c>
      <c r="AA1770" s="35">
        <f t="shared" si="490"/>
        <v>0</v>
      </c>
      <c r="AB1770" s="21">
        <f>'Data Entry'!S1770</f>
        <v>0</v>
      </c>
      <c r="AC1770" s="21">
        <f>'Data Entry'!T1770</f>
        <v>0</v>
      </c>
      <c r="AD1770" s="21">
        <f>'Data Entry'!U1770</f>
        <v>0</v>
      </c>
      <c r="AE1770" s="21">
        <f t="shared" si="491"/>
        <v>0</v>
      </c>
      <c r="AF1770" s="13">
        <f>'Data Entry'!V1770</f>
        <v>0</v>
      </c>
      <c r="AG1770" s="13">
        <f t="shared" si="492"/>
        <v>0</v>
      </c>
      <c r="AH1770" s="13">
        <f>'Data Entry'!W1770</f>
        <v>0</v>
      </c>
      <c r="AI1770" s="13">
        <f>'Data Entry'!X1770</f>
        <v>0</v>
      </c>
      <c r="AJ1770" s="13">
        <f>'Data Entry'!Y1770</f>
        <v>0</v>
      </c>
      <c r="AK1770" s="13">
        <f>'Data Entry'!Z1770</f>
        <v>0</v>
      </c>
    </row>
    <row r="1771" spans="1:37">
      <c r="A1771" s="34">
        <f>'Data Entry'!A1771</f>
        <v>0</v>
      </c>
      <c r="B1771" s="34">
        <f>'Data Entry'!B1771</f>
        <v>0</v>
      </c>
      <c r="C1771" s="20">
        <f>IF('Data Entry'!C1771="red",1,IF('Data Entry'!C1771="blue",2,0))</f>
        <v>0</v>
      </c>
      <c r="D1771" s="22">
        <f>'Data Entry'!D1771</f>
        <v>0</v>
      </c>
      <c r="E1771" s="22">
        <f>'Data Entry'!E1771</f>
        <v>0</v>
      </c>
      <c r="F1771" s="22">
        <f>'Data Entry'!F1771</f>
        <v>0</v>
      </c>
      <c r="G1771" s="22">
        <f>'Data Entry'!G1771</f>
        <v>0</v>
      </c>
      <c r="H1771" s="22">
        <f>'Data Entry'!H1771</f>
        <v>0</v>
      </c>
      <c r="I1771" s="22">
        <f t="shared" si="476"/>
        <v>0</v>
      </c>
      <c r="J1771" s="22">
        <f t="shared" si="477"/>
        <v>0</v>
      </c>
      <c r="K1771" s="22">
        <f t="shared" si="478"/>
        <v>0</v>
      </c>
      <c r="L1771" s="22">
        <f t="shared" si="479"/>
        <v>0</v>
      </c>
      <c r="M1771" s="22">
        <f t="shared" si="480"/>
        <v>0</v>
      </c>
      <c r="N1771" s="22">
        <f t="shared" si="481"/>
        <v>0</v>
      </c>
      <c r="O1771" s="22">
        <f t="shared" si="482"/>
        <v>0</v>
      </c>
      <c r="P1771" s="35">
        <f>'Data Entry'!I1771</f>
        <v>0</v>
      </c>
      <c r="Q1771" s="35">
        <f>'Data Entry'!J1771</f>
        <v>0</v>
      </c>
      <c r="R1771" s="35">
        <f>'Data Entry'!K1771</f>
        <v>0</v>
      </c>
      <c r="S1771" s="35">
        <f>'Data Entry'!L1771</f>
        <v>0</v>
      </c>
      <c r="T1771" s="35">
        <f t="shared" si="483"/>
        <v>0</v>
      </c>
      <c r="U1771" s="35">
        <f t="shared" si="484"/>
        <v>0</v>
      </c>
      <c r="V1771" s="35" t="e">
        <f t="shared" si="485"/>
        <v>#DIV/0!</v>
      </c>
      <c r="W1771" s="35" t="e">
        <f t="shared" si="486"/>
        <v>#DIV/0!</v>
      </c>
      <c r="X1771" s="35">
        <f t="shared" si="487"/>
        <v>0</v>
      </c>
      <c r="Y1771" s="35">
        <f t="shared" si="488"/>
        <v>0</v>
      </c>
      <c r="Z1771" s="35">
        <f t="shared" si="489"/>
        <v>0</v>
      </c>
      <c r="AA1771" s="35">
        <f t="shared" si="490"/>
        <v>0</v>
      </c>
      <c r="AB1771" s="21">
        <f>'Data Entry'!S1771</f>
        <v>0</v>
      </c>
      <c r="AC1771" s="21">
        <f>'Data Entry'!T1771</f>
        <v>0</v>
      </c>
      <c r="AD1771" s="21">
        <f>'Data Entry'!U1771</f>
        <v>0</v>
      </c>
      <c r="AE1771" s="21">
        <f t="shared" si="491"/>
        <v>0</v>
      </c>
      <c r="AF1771" s="13">
        <f>'Data Entry'!V1771</f>
        <v>0</v>
      </c>
      <c r="AG1771" s="13">
        <f t="shared" si="492"/>
        <v>0</v>
      </c>
      <c r="AH1771" s="13">
        <f>'Data Entry'!W1771</f>
        <v>0</v>
      </c>
      <c r="AI1771" s="13">
        <f>'Data Entry'!X1771</f>
        <v>0</v>
      </c>
      <c r="AJ1771" s="13">
        <f>'Data Entry'!Y1771</f>
        <v>0</v>
      </c>
      <c r="AK1771" s="13">
        <f>'Data Entry'!Z1771</f>
        <v>0</v>
      </c>
    </row>
    <row r="1772" spans="1:37">
      <c r="A1772" s="34">
        <f>'Data Entry'!A1772</f>
        <v>0</v>
      </c>
      <c r="B1772" s="34">
        <f>'Data Entry'!B1772</f>
        <v>0</v>
      </c>
      <c r="C1772" s="20">
        <f>IF('Data Entry'!C1772="red",1,IF('Data Entry'!C1772="blue",2,0))</f>
        <v>0</v>
      </c>
      <c r="D1772" s="22">
        <f>'Data Entry'!D1772</f>
        <v>0</v>
      </c>
      <c r="E1772" s="22">
        <f>'Data Entry'!E1772</f>
        <v>0</v>
      </c>
      <c r="F1772" s="22">
        <f>'Data Entry'!F1772</f>
        <v>0</v>
      </c>
      <c r="G1772" s="22">
        <f>'Data Entry'!G1772</f>
        <v>0</v>
      </c>
      <c r="H1772" s="22">
        <f>'Data Entry'!H1772</f>
        <v>0</v>
      </c>
      <c r="I1772" s="22">
        <f t="shared" si="476"/>
        <v>0</v>
      </c>
      <c r="J1772" s="22">
        <f t="shared" si="477"/>
        <v>0</v>
      </c>
      <c r="K1772" s="22">
        <f t="shared" si="478"/>
        <v>0</v>
      </c>
      <c r="L1772" s="22">
        <f t="shared" si="479"/>
        <v>0</v>
      </c>
      <c r="M1772" s="22">
        <f t="shared" si="480"/>
        <v>0</v>
      </c>
      <c r="N1772" s="22">
        <f t="shared" si="481"/>
        <v>0</v>
      </c>
      <c r="O1772" s="22">
        <f t="shared" si="482"/>
        <v>0</v>
      </c>
      <c r="P1772" s="35">
        <f>'Data Entry'!I1772</f>
        <v>0</v>
      </c>
      <c r="Q1772" s="35">
        <f>'Data Entry'!J1772</f>
        <v>0</v>
      </c>
      <c r="R1772" s="35">
        <f>'Data Entry'!K1772</f>
        <v>0</v>
      </c>
      <c r="S1772" s="35">
        <f>'Data Entry'!L1772</f>
        <v>0</v>
      </c>
      <c r="T1772" s="35">
        <f t="shared" si="483"/>
        <v>0</v>
      </c>
      <c r="U1772" s="35">
        <f t="shared" si="484"/>
        <v>0</v>
      </c>
      <c r="V1772" s="35" t="e">
        <f t="shared" si="485"/>
        <v>#DIV/0!</v>
      </c>
      <c r="W1772" s="35" t="e">
        <f t="shared" si="486"/>
        <v>#DIV/0!</v>
      </c>
      <c r="X1772" s="35">
        <f t="shared" si="487"/>
        <v>0</v>
      </c>
      <c r="Y1772" s="35">
        <f t="shared" si="488"/>
        <v>0</v>
      </c>
      <c r="Z1772" s="35">
        <f t="shared" si="489"/>
        <v>0</v>
      </c>
      <c r="AA1772" s="35">
        <f t="shared" si="490"/>
        <v>0</v>
      </c>
      <c r="AB1772" s="21">
        <f>'Data Entry'!S1772</f>
        <v>0</v>
      </c>
      <c r="AC1772" s="21">
        <f>'Data Entry'!T1772</f>
        <v>0</v>
      </c>
      <c r="AD1772" s="21">
        <f>'Data Entry'!U1772</f>
        <v>0</v>
      </c>
      <c r="AE1772" s="21">
        <f t="shared" si="491"/>
        <v>0</v>
      </c>
      <c r="AF1772" s="13">
        <f>'Data Entry'!V1772</f>
        <v>0</v>
      </c>
      <c r="AG1772" s="13">
        <f t="shared" si="492"/>
        <v>0</v>
      </c>
      <c r="AH1772" s="13">
        <f>'Data Entry'!W1772</f>
        <v>0</v>
      </c>
      <c r="AI1772" s="13">
        <f>'Data Entry'!X1772</f>
        <v>0</v>
      </c>
      <c r="AJ1772" s="13">
        <f>'Data Entry'!Y1772</f>
        <v>0</v>
      </c>
      <c r="AK1772" s="13">
        <f>'Data Entry'!Z1772</f>
        <v>0</v>
      </c>
    </row>
    <row r="1773" spans="1:37">
      <c r="A1773" s="34">
        <f>'Data Entry'!A1773</f>
        <v>0</v>
      </c>
      <c r="B1773" s="34">
        <f>'Data Entry'!B1773</f>
        <v>0</v>
      </c>
      <c r="C1773" s="20">
        <f>IF('Data Entry'!C1773="red",1,IF('Data Entry'!C1773="blue",2,0))</f>
        <v>0</v>
      </c>
      <c r="D1773" s="22">
        <f>'Data Entry'!D1773</f>
        <v>0</v>
      </c>
      <c r="E1773" s="22">
        <f>'Data Entry'!E1773</f>
        <v>0</v>
      </c>
      <c r="F1773" s="22">
        <f>'Data Entry'!F1773</f>
        <v>0</v>
      </c>
      <c r="G1773" s="22">
        <f>'Data Entry'!G1773</f>
        <v>0</v>
      </c>
      <c r="H1773" s="22">
        <f>'Data Entry'!H1773</f>
        <v>0</v>
      </c>
      <c r="I1773" s="22">
        <f t="shared" si="476"/>
        <v>0</v>
      </c>
      <c r="J1773" s="22">
        <f t="shared" si="477"/>
        <v>0</v>
      </c>
      <c r="K1773" s="22">
        <f t="shared" si="478"/>
        <v>0</v>
      </c>
      <c r="L1773" s="22">
        <f t="shared" si="479"/>
        <v>0</v>
      </c>
      <c r="M1773" s="22">
        <f t="shared" si="480"/>
        <v>0</v>
      </c>
      <c r="N1773" s="22">
        <f t="shared" si="481"/>
        <v>0</v>
      </c>
      <c r="O1773" s="22">
        <f t="shared" si="482"/>
        <v>0</v>
      </c>
      <c r="P1773" s="35">
        <f>'Data Entry'!I1773</f>
        <v>0</v>
      </c>
      <c r="Q1773" s="35">
        <f>'Data Entry'!J1773</f>
        <v>0</v>
      </c>
      <c r="R1773" s="35">
        <f>'Data Entry'!K1773</f>
        <v>0</v>
      </c>
      <c r="S1773" s="35">
        <f>'Data Entry'!L1773</f>
        <v>0</v>
      </c>
      <c r="T1773" s="35">
        <f t="shared" si="483"/>
        <v>0</v>
      </c>
      <c r="U1773" s="35">
        <f t="shared" si="484"/>
        <v>0</v>
      </c>
      <c r="V1773" s="35" t="e">
        <f t="shared" si="485"/>
        <v>#DIV/0!</v>
      </c>
      <c r="W1773" s="35" t="e">
        <f t="shared" si="486"/>
        <v>#DIV/0!</v>
      </c>
      <c r="X1773" s="35">
        <f t="shared" si="487"/>
        <v>0</v>
      </c>
      <c r="Y1773" s="35">
        <f t="shared" si="488"/>
        <v>0</v>
      </c>
      <c r="Z1773" s="35">
        <f t="shared" si="489"/>
        <v>0</v>
      </c>
      <c r="AA1773" s="35">
        <f t="shared" si="490"/>
        <v>0</v>
      </c>
      <c r="AB1773" s="21">
        <f>'Data Entry'!S1773</f>
        <v>0</v>
      </c>
      <c r="AC1773" s="21">
        <f>'Data Entry'!T1773</f>
        <v>0</v>
      </c>
      <c r="AD1773" s="21">
        <f>'Data Entry'!U1773</f>
        <v>0</v>
      </c>
      <c r="AE1773" s="21">
        <f t="shared" si="491"/>
        <v>0</v>
      </c>
      <c r="AF1773" s="13">
        <f>'Data Entry'!V1773</f>
        <v>0</v>
      </c>
      <c r="AG1773" s="13">
        <f t="shared" si="492"/>
        <v>0</v>
      </c>
      <c r="AH1773" s="13">
        <f>'Data Entry'!W1773</f>
        <v>0</v>
      </c>
      <c r="AI1773" s="13">
        <f>'Data Entry'!X1773</f>
        <v>0</v>
      </c>
      <c r="AJ1773" s="13">
        <f>'Data Entry'!Y1773</f>
        <v>0</v>
      </c>
      <c r="AK1773" s="13">
        <f>'Data Entry'!Z1773</f>
        <v>0</v>
      </c>
    </row>
    <row r="1774" spans="1:37">
      <c r="A1774" s="34">
        <f>'Data Entry'!A1774</f>
        <v>0</v>
      </c>
      <c r="B1774" s="34">
        <f>'Data Entry'!B1774</f>
        <v>0</v>
      </c>
      <c r="C1774" s="20">
        <f>IF('Data Entry'!C1774="red",1,IF('Data Entry'!C1774="blue",2,0))</f>
        <v>0</v>
      </c>
      <c r="D1774" s="22">
        <f>'Data Entry'!D1774</f>
        <v>0</v>
      </c>
      <c r="E1774" s="22">
        <f>'Data Entry'!E1774</f>
        <v>0</v>
      </c>
      <c r="F1774" s="22">
        <f>'Data Entry'!F1774</f>
        <v>0</v>
      </c>
      <c r="G1774" s="22">
        <f>'Data Entry'!G1774</f>
        <v>0</v>
      </c>
      <c r="H1774" s="22">
        <f>'Data Entry'!H1774</f>
        <v>0</v>
      </c>
      <c r="I1774" s="22">
        <f t="shared" si="476"/>
        <v>0</v>
      </c>
      <c r="J1774" s="22">
        <f t="shared" si="477"/>
        <v>0</v>
      </c>
      <c r="K1774" s="22">
        <f t="shared" si="478"/>
        <v>0</v>
      </c>
      <c r="L1774" s="22">
        <f t="shared" si="479"/>
        <v>0</v>
      </c>
      <c r="M1774" s="22">
        <f t="shared" si="480"/>
        <v>0</v>
      </c>
      <c r="N1774" s="22">
        <f t="shared" si="481"/>
        <v>0</v>
      </c>
      <c r="O1774" s="22">
        <f t="shared" si="482"/>
        <v>0</v>
      </c>
      <c r="P1774" s="35">
        <f>'Data Entry'!I1774</f>
        <v>0</v>
      </c>
      <c r="Q1774" s="35">
        <f>'Data Entry'!J1774</f>
        <v>0</v>
      </c>
      <c r="R1774" s="35">
        <f>'Data Entry'!K1774</f>
        <v>0</v>
      </c>
      <c r="S1774" s="35">
        <f>'Data Entry'!L1774</f>
        <v>0</v>
      </c>
      <c r="T1774" s="35">
        <f t="shared" si="483"/>
        <v>0</v>
      </c>
      <c r="U1774" s="35">
        <f t="shared" si="484"/>
        <v>0</v>
      </c>
      <c r="V1774" s="35" t="e">
        <f t="shared" si="485"/>
        <v>#DIV/0!</v>
      </c>
      <c r="W1774" s="35" t="e">
        <f t="shared" si="486"/>
        <v>#DIV/0!</v>
      </c>
      <c r="X1774" s="35">
        <f t="shared" si="487"/>
        <v>0</v>
      </c>
      <c r="Y1774" s="35">
        <f t="shared" si="488"/>
        <v>0</v>
      </c>
      <c r="Z1774" s="35">
        <f t="shared" si="489"/>
        <v>0</v>
      </c>
      <c r="AA1774" s="35">
        <f t="shared" si="490"/>
        <v>0</v>
      </c>
      <c r="AB1774" s="21">
        <f>'Data Entry'!S1774</f>
        <v>0</v>
      </c>
      <c r="AC1774" s="21">
        <f>'Data Entry'!T1774</f>
        <v>0</v>
      </c>
      <c r="AD1774" s="21">
        <f>'Data Entry'!U1774</f>
        <v>0</v>
      </c>
      <c r="AE1774" s="21">
        <f t="shared" si="491"/>
        <v>0</v>
      </c>
      <c r="AF1774" s="13">
        <f>'Data Entry'!V1774</f>
        <v>0</v>
      </c>
      <c r="AG1774" s="13">
        <f t="shared" si="492"/>
        <v>0</v>
      </c>
      <c r="AH1774" s="13">
        <f>'Data Entry'!W1774</f>
        <v>0</v>
      </c>
      <c r="AI1774" s="13">
        <f>'Data Entry'!X1774</f>
        <v>0</v>
      </c>
      <c r="AJ1774" s="13">
        <f>'Data Entry'!Y1774</f>
        <v>0</v>
      </c>
      <c r="AK1774" s="13">
        <f>'Data Entry'!Z1774</f>
        <v>0</v>
      </c>
    </row>
    <row r="1775" spans="1:37">
      <c r="A1775" s="34">
        <f>'Data Entry'!A1775</f>
        <v>0</v>
      </c>
      <c r="B1775" s="34">
        <f>'Data Entry'!B1775</f>
        <v>0</v>
      </c>
      <c r="C1775" s="20">
        <f>IF('Data Entry'!C1775="red",1,IF('Data Entry'!C1775="blue",2,0))</f>
        <v>0</v>
      </c>
      <c r="D1775" s="22">
        <f>'Data Entry'!D1775</f>
        <v>0</v>
      </c>
      <c r="E1775" s="22">
        <f>'Data Entry'!E1775</f>
        <v>0</v>
      </c>
      <c r="F1775" s="22">
        <f>'Data Entry'!F1775</f>
        <v>0</v>
      </c>
      <c r="G1775" s="22">
        <f>'Data Entry'!G1775</f>
        <v>0</v>
      </c>
      <c r="H1775" s="22">
        <f>'Data Entry'!H1775</f>
        <v>0</v>
      </c>
      <c r="I1775" s="22">
        <f t="shared" si="476"/>
        <v>0</v>
      </c>
      <c r="J1775" s="22">
        <f t="shared" si="477"/>
        <v>0</v>
      </c>
      <c r="K1775" s="22">
        <f t="shared" si="478"/>
        <v>0</v>
      </c>
      <c r="L1775" s="22">
        <f t="shared" si="479"/>
        <v>0</v>
      </c>
      <c r="M1775" s="22">
        <f t="shared" si="480"/>
        <v>0</v>
      </c>
      <c r="N1775" s="22">
        <f t="shared" si="481"/>
        <v>0</v>
      </c>
      <c r="O1775" s="22">
        <f t="shared" si="482"/>
        <v>0</v>
      </c>
      <c r="P1775" s="35">
        <f>'Data Entry'!I1775</f>
        <v>0</v>
      </c>
      <c r="Q1775" s="35">
        <f>'Data Entry'!J1775</f>
        <v>0</v>
      </c>
      <c r="R1775" s="35">
        <f>'Data Entry'!K1775</f>
        <v>0</v>
      </c>
      <c r="S1775" s="35">
        <f>'Data Entry'!L1775</f>
        <v>0</v>
      </c>
      <c r="T1775" s="35">
        <f t="shared" si="483"/>
        <v>0</v>
      </c>
      <c r="U1775" s="35">
        <f t="shared" si="484"/>
        <v>0</v>
      </c>
      <c r="V1775" s="35" t="e">
        <f t="shared" si="485"/>
        <v>#DIV/0!</v>
      </c>
      <c r="W1775" s="35" t="e">
        <f t="shared" si="486"/>
        <v>#DIV/0!</v>
      </c>
      <c r="X1775" s="35">
        <f t="shared" si="487"/>
        <v>0</v>
      </c>
      <c r="Y1775" s="35">
        <f t="shared" si="488"/>
        <v>0</v>
      </c>
      <c r="Z1775" s="35">
        <f t="shared" si="489"/>
        <v>0</v>
      </c>
      <c r="AA1775" s="35">
        <f t="shared" si="490"/>
        <v>0</v>
      </c>
      <c r="AB1775" s="21">
        <f>'Data Entry'!S1775</f>
        <v>0</v>
      </c>
      <c r="AC1775" s="21">
        <f>'Data Entry'!T1775</f>
        <v>0</v>
      </c>
      <c r="AD1775" s="21">
        <f>'Data Entry'!U1775</f>
        <v>0</v>
      </c>
      <c r="AE1775" s="21">
        <f t="shared" si="491"/>
        <v>0</v>
      </c>
      <c r="AF1775" s="13">
        <f>'Data Entry'!V1775</f>
        <v>0</v>
      </c>
      <c r="AG1775" s="13">
        <f t="shared" si="492"/>
        <v>0</v>
      </c>
      <c r="AH1775" s="13">
        <f>'Data Entry'!W1775</f>
        <v>0</v>
      </c>
      <c r="AI1775" s="13">
        <f>'Data Entry'!X1775</f>
        <v>0</v>
      </c>
      <c r="AJ1775" s="13">
        <f>'Data Entry'!Y1775</f>
        <v>0</v>
      </c>
      <c r="AK1775" s="13">
        <f>'Data Entry'!Z1775</f>
        <v>0</v>
      </c>
    </row>
    <row r="1776" spans="1:37">
      <c r="A1776" s="34">
        <f>'Data Entry'!A1776</f>
        <v>0</v>
      </c>
      <c r="B1776" s="34">
        <f>'Data Entry'!B1776</f>
        <v>0</v>
      </c>
      <c r="C1776" s="20">
        <f>IF('Data Entry'!C1776="red",1,IF('Data Entry'!C1776="blue",2,0))</f>
        <v>0</v>
      </c>
      <c r="D1776" s="22">
        <f>'Data Entry'!D1776</f>
        <v>0</v>
      </c>
      <c r="E1776" s="22">
        <f>'Data Entry'!E1776</f>
        <v>0</v>
      </c>
      <c r="F1776" s="22">
        <f>'Data Entry'!F1776</f>
        <v>0</v>
      </c>
      <c r="G1776" s="22">
        <f>'Data Entry'!G1776</f>
        <v>0</v>
      </c>
      <c r="H1776" s="22">
        <f>'Data Entry'!H1776</f>
        <v>0</v>
      </c>
      <c r="I1776" s="22">
        <f t="shared" si="476"/>
        <v>0</v>
      </c>
      <c r="J1776" s="22">
        <f t="shared" si="477"/>
        <v>0</v>
      </c>
      <c r="K1776" s="22">
        <f t="shared" si="478"/>
        <v>0</v>
      </c>
      <c r="L1776" s="22">
        <f t="shared" si="479"/>
        <v>0</v>
      </c>
      <c r="M1776" s="22">
        <f t="shared" si="480"/>
        <v>0</v>
      </c>
      <c r="N1776" s="22">
        <f t="shared" si="481"/>
        <v>0</v>
      </c>
      <c r="O1776" s="22">
        <f t="shared" si="482"/>
        <v>0</v>
      </c>
      <c r="P1776" s="35">
        <f>'Data Entry'!I1776</f>
        <v>0</v>
      </c>
      <c r="Q1776" s="35">
        <f>'Data Entry'!J1776</f>
        <v>0</v>
      </c>
      <c r="R1776" s="35">
        <f>'Data Entry'!K1776</f>
        <v>0</v>
      </c>
      <c r="S1776" s="35">
        <f>'Data Entry'!L1776</f>
        <v>0</v>
      </c>
      <c r="T1776" s="35">
        <f t="shared" si="483"/>
        <v>0</v>
      </c>
      <c r="U1776" s="35">
        <f t="shared" si="484"/>
        <v>0</v>
      </c>
      <c r="V1776" s="35" t="e">
        <f t="shared" si="485"/>
        <v>#DIV/0!</v>
      </c>
      <c r="W1776" s="35" t="e">
        <f t="shared" si="486"/>
        <v>#DIV/0!</v>
      </c>
      <c r="X1776" s="35">
        <f t="shared" si="487"/>
        <v>0</v>
      </c>
      <c r="Y1776" s="35">
        <f t="shared" si="488"/>
        <v>0</v>
      </c>
      <c r="Z1776" s="35">
        <f t="shared" si="489"/>
        <v>0</v>
      </c>
      <c r="AA1776" s="35">
        <f t="shared" si="490"/>
        <v>0</v>
      </c>
      <c r="AB1776" s="21">
        <f>'Data Entry'!S1776</f>
        <v>0</v>
      </c>
      <c r="AC1776" s="21">
        <f>'Data Entry'!T1776</f>
        <v>0</v>
      </c>
      <c r="AD1776" s="21">
        <f>'Data Entry'!U1776</f>
        <v>0</v>
      </c>
      <c r="AE1776" s="21">
        <f t="shared" si="491"/>
        <v>0</v>
      </c>
      <c r="AF1776" s="13">
        <f>'Data Entry'!V1776</f>
        <v>0</v>
      </c>
      <c r="AG1776" s="13">
        <f t="shared" si="492"/>
        <v>0</v>
      </c>
      <c r="AH1776" s="13">
        <f>'Data Entry'!W1776</f>
        <v>0</v>
      </c>
      <c r="AI1776" s="13">
        <f>'Data Entry'!X1776</f>
        <v>0</v>
      </c>
      <c r="AJ1776" s="13">
        <f>'Data Entry'!Y1776</f>
        <v>0</v>
      </c>
      <c r="AK1776" s="13">
        <f>'Data Entry'!Z1776</f>
        <v>0</v>
      </c>
    </row>
    <row r="1777" spans="1:37">
      <c r="A1777" s="34">
        <f>'Data Entry'!A1777</f>
        <v>0</v>
      </c>
      <c r="B1777" s="34">
        <f>'Data Entry'!B1777</f>
        <v>0</v>
      </c>
      <c r="C1777" s="20">
        <f>IF('Data Entry'!C1777="red",1,IF('Data Entry'!C1777="blue",2,0))</f>
        <v>0</v>
      </c>
      <c r="D1777" s="22">
        <f>'Data Entry'!D1777</f>
        <v>0</v>
      </c>
      <c r="E1777" s="22">
        <f>'Data Entry'!E1777</f>
        <v>0</v>
      </c>
      <c r="F1777" s="22">
        <f>'Data Entry'!F1777</f>
        <v>0</v>
      </c>
      <c r="G1777" s="22">
        <f>'Data Entry'!G1777</f>
        <v>0</v>
      </c>
      <c r="H1777" s="22">
        <f>'Data Entry'!H1777</f>
        <v>0</v>
      </c>
      <c r="I1777" s="22">
        <f t="shared" si="476"/>
        <v>0</v>
      </c>
      <c r="J1777" s="22">
        <f t="shared" si="477"/>
        <v>0</v>
      </c>
      <c r="K1777" s="22">
        <f t="shared" si="478"/>
        <v>0</v>
      </c>
      <c r="L1777" s="22">
        <f t="shared" si="479"/>
        <v>0</v>
      </c>
      <c r="M1777" s="22">
        <f t="shared" si="480"/>
        <v>0</v>
      </c>
      <c r="N1777" s="22">
        <f t="shared" si="481"/>
        <v>0</v>
      </c>
      <c r="O1777" s="22">
        <f t="shared" si="482"/>
        <v>0</v>
      </c>
      <c r="P1777" s="35">
        <f>'Data Entry'!I1777</f>
        <v>0</v>
      </c>
      <c r="Q1777" s="35">
        <f>'Data Entry'!J1777</f>
        <v>0</v>
      </c>
      <c r="R1777" s="35">
        <f>'Data Entry'!K1777</f>
        <v>0</v>
      </c>
      <c r="S1777" s="35">
        <f>'Data Entry'!L1777</f>
        <v>0</v>
      </c>
      <c r="T1777" s="35">
        <f t="shared" si="483"/>
        <v>0</v>
      </c>
      <c r="U1777" s="35">
        <f t="shared" si="484"/>
        <v>0</v>
      </c>
      <c r="V1777" s="35" t="e">
        <f t="shared" si="485"/>
        <v>#DIV/0!</v>
      </c>
      <c r="W1777" s="35" t="e">
        <f t="shared" si="486"/>
        <v>#DIV/0!</v>
      </c>
      <c r="X1777" s="35">
        <f t="shared" si="487"/>
        <v>0</v>
      </c>
      <c r="Y1777" s="35">
        <f t="shared" si="488"/>
        <v>0</v>
      </c>
      <c r="Z1777" s="35">
        <f t="shared" si="489"/>
        <v>0</v>
      </c>
      <c r="AA1777" s="35">
        <f t="shared" si="490"/>
        <v>0</v>
      </c>
      <c r="AB1777" s="21">
        <f>'Data Entry'!S1777</f>
        <v>0</v>
      </c>
      <c r="AC1777" s="21">
        <f>'Data Entry'!T1777</f>
        <v>0</v>
      </c>
      <c r="AD1777" s="21">
        <f>'Data Entry'!U1777</f>
        <v>0</v>
      </c>
      <c r="AE1777" s="21">
        <f t="shared" si="491"/>
        <v>0</v>
      </c>
      <c r="AF1777" s="13">
        <f>'Data Entry'!V1777</f>
        <v>0</v>
      </c>
      <c r="AG1777" s="13">
        <f t="shared" si="492"/>
        <v>0</v>
      </c>
      <c r="AH1777" s="13">
        <f>'Data Entry'!W1777</f>
        <v>0</v>
      </c>
      <c r="AI1777" s="13">
        <f>'Data Entry'!X1777</f>
        <v>0</v>
      </c>
      <c r="AJ1777" s="13">
        <f>'Data Entry'!Y1777</f>
        <v>0</v>
      </c>
      <c r="AK1777" s="13">
        <f>'Data Entry'!Z1777</f>
        <v>0</v>
      </c>
    </row>
    <row r="1778" spans="1:37">
      <c r="A1778" s="34">
        <f>'Data Entry'!A1778</f>
        <v>0</v>
      </c>
      <c r="B1778" s="34">
        <f>'Data Entry'!B1778</f>
        <v>0</v>
      </c>
      <c r="C1778" s="20">
        <f>IF('Data Entry'!C1778="red",1,IF('Data Entry'!C1778="blue",2,0))</f>
        <v>0</v>
      </c>
      <c r="D1778" s="22">
        <f>'Data Entry'!D1778</f>
        <v>0</v>
      </c>
      <c r="E1778" s="22">
        <f>'Data Entry'!E1778</f>
        <v>0</v>
      </c>
      <c r="F1778" s="22">
        <f>'Data Entry'!F1778</f>
        <v>0</v>
      </c>
      <c r="G1778" s="22">
        <f>'Data Entry'!G1778</f>
        <v>0</v>
      </c>
      <c r="H1778" s="22">
        <f>'Data Entry'!H1778</f>
        <v>0</v>
      </c>
      <c r="I1778" s="22">
        <f t="shared" si="476"/>
        <v>0</v>
      </c>
      <c r="J1778" s="22">
        <f t="shared" si="477"/>
        <v>0</v>
      </c>
      <c r="K1778" s="22">
        <f t="shared" si="478"/>
        <v>0</v>
      </c>
      <c r="L1778" s="22">
        <f t="shared" si="479"/>
        <v>0</v>
      </c>
      <c r="M1778" s="22">
        <f t="shared" si="480"/>
        <v>0</v>
      </c>
      <c r="N1778" s="22">
        <f t="shared" si="481"/>
        <v>0</v>
      </c>
      <c r="O1778" s="22">
        <f t="shared" si="482"/>
        <v>0</v>
      </c>
      <c r="P1778" s="35">
        <f>'Data Entry'!I1778</f>
        <v>0</v>
      </c>
      <c r="Q1778" s="35">
        <f>'Data Entry'!J1778</f>
        <v>0</v>
      </c>
      <c r="R1778" s="35">
        <f>'Data Entry'!K1778</f>
        <v>0</v>
      </c>
      <c r="S1778" s="35">
        <f>'Data Entry'!L1778</f>
        <v>0</v>
      </c>
      <c r="T1778" s="35">
        <f t="shared" si="483"/>
        <v>0</v>
      </c>
      <c r="U1778" s="35">
        <f t="shared" si="484"/>
        <v>0</v>
      </c>
      <c r="V1778" s="35" t="e">
        <f t="shared" si="485"/>
        <v>#DIV/0!</v>
      </c>
      <c r="W1778" s="35" t="e">
        <f t="shared" si="486"/>
        <v>#DIV/0!</v>
      </c>
      <c r="X1778" s="35">
        <f t="shared" si="487"/>
        <v>0</v>
      </c>
      <c r="Y1778" s="35">
        <f t="shared" si="488"/>
        <v>0</v>
      </c>
      <c r="Z1778" s="35">
        <f t="shared" si="489"/>
        <v>0</v>
      </c>
      <c r="AA1778" s="35">
        <f t="shared" si="490"/>
        <v>0</v>
      </c>
      <c r="AB1778" s="21">
        <f>'Data Entry'!S1778</f>
        <v>0</v>
      </c>
      <c r="AC1778" s="21">
        <f>'Data Entry'!T1778</f>
        <v>0</v>
      </c>
      <c r="AD1778" s="21">
        <f>'Data Entry'!U1778</f>
        <v>0</v>
      </c>
      <c r="AE1778" s="21">
        <f t="shared" si="491"/>
        <v>0</v>
      </c>
      <c r="AF1778" s="13">
        <f>'Data Entry'!V1778</f>
        <v>0</v>
      </c>
      <c r="AG1778" s="13">
        <f t="shared" si="492"/>
        <v>0</v>
      </c>
      <c r="AH1778" s="13">
        <f>'Data Entry'!W1778</f>
        <v>0</v>
      </c>
      <c r="AI1778" s="13">
        <f>'Data Entry'!X1778</f>
        <v>0</v>
      </c>
      <c r="AJ1778" s="13">
        <f>'Data Entry'!Y1778</f>
        <v>0</v>
      </c>
      <c r="AK1778" s="13">
        <f>'Data Entry'!Z1778</f>
        <v>0</v>
      </c>
    </row>
    <row r="1779" spans="1:37">
      <c r="A1779" s="34">
        <f>'Data Entry'!A1779</f>
        <v>0</v>
      </c>
      <c r="B1779" s="34">
        <f>'Data Entry'!B1779</f>
        <v>0</v>
      </c>
      <c r="C1779" s="20">
        <f>IF('Data Entry'!C1779="red",1,IF('Data Entry'!C1779="blue",2,0))</f>
        <v>0</v>
      </c>
      <c r="D1779" s="22">
        <f>'Data Entry'!D1779</f>
        <v>0</v>
      </c>
      <c r="E1779" s="22">
        <f>'Data Entry'!E1779</f>
        <v>0</v>
      </c>
      <c r="F1779" s="22">
        <f>'Data Entry'!F1779</f>
        <v>0</v>
      </c>
      <c r="G1779" s="22">
        <f>'Data Entry'!G1779</f>
        <v>0</v>
      </c>
      <c r="H1779" s="22">
        <f>'Data Entry'!H1779</f>
        <v>0</v>
      </c>
      <c r="I1779" s="22">
        <f t="shared" si="476"/>
        <v>0</v>
      </c>
      <c r="J1779" s="22">
        <f t="shared" si="477"/>
        <v>0</v>
      </c>
      <c r="K1779" s="22">
        <f t="shared" si="478"/>
        <v>0</v>
      </c>
      <c r="L1779" s="22">
        <f t="shared" si="479"/>
        <v>0</v>
      </c>
      <c r="M1779" s="22">
        <f t="shared" si="480"/>
        <v>0</v>
      </c>
      <c r="N1779" s="22">
        <f t="shared" si="481"/>
        <v>0</v>
      </c>
      <c r="O1779" s="22">
        <f t="shared" si="482"/>
        <v>0</v>
      </c>
      <c r="P1779" s="35">
        <f>'Data Entry'!I1779</f>
        <v>0</v>
      </c>
      <c r="Q1779" s="35">
        <f>'Data Entry'!J1779</f>
        <v>0</v>
      </c>
      <c r="R1779" s="35">
        <f>'Data Entry'!K1779</f>
        <v>0</v>
      </c>
      <c r="S1779" s="35">
        <f>'Data Entry'!L1779</f>
        <v>0</v>
      </c>
      <c r="T1779" s="35">
        <f t="shared" si="483"/>
        <v>0</v>
      </c>
      <c r="U1779" s="35">
        <f t="shared" si="484"/>
        <v>0</v>
      </c>
      <c r="V1779" s="35" t="e">
        <f t="shared" si="485"/>
        <v>#DIV/0!</v>
      </c>
      <c r="W1779" s="35" t="e">
        <f t="shared" si="486"/>
        <v>#DIV/0!</v>
      </c>
      <c r="X1779" s="35">
        <f t="shared" si="487"/>
        <v>0</v>
      </c>
      <c r="Y1779" s="35">
        <f t="shared" si="488"/>
        <v>0</v>
      </c>
      <c r="Z1779" s="35">
        <f t="shared" si="489"/>
        <v>0</v>
      </c>
      <c r="AA1779" s="35">
        <f t="shared" si="490"/>
        <v>0</v>
      </c>
      <c r="AB1779" s="21">
        <f>'Data Entry'!S1779</f>
        <v>0</v>
      </c>
      <c r="AC1779" s="21">
        <f>'Data Entry'!T1779</f>
        <v>0</v>
      </c>
      <c r="AD1779" s="21">
        <f>'Data Entry'!U1779</f>
        <v>0</v>
      </c>
      <c r="AE1779" s="21">
        <f t="shared" si="491"/>
        <v>0</v>
      </c>
      <c r="AF1779" s="13">
        <f>'Data Entry'!V1779</f>
        <v>0</v>
      </c>
      <c r="AG1779" s="13">
        <f t="shared" si="492"/>
        <v>0</v>
      </c>
      <c r="AH1779" s="13">
        <f>'Data Entry'!W1779</f>
        <v>0</v>
      </c>
      <c r="AI1779" s="13">
        <f>'Data Entry'!X1779</f>
        <v>0</v>
      </c>
      <c r="AJ1779" s="13">
        <f>'Data Entry'!Y1779</f>
        <v>0</v>
      </c>
      <c r="AK1779" s="13">
        <f>'Data Entry'!Z1779</f>
        <v>0</v>
      </c>
    </row>
    <row r="1780" spans="1:37">
      <c r="A1780" s="34">
        <f>'Data Entry'!A1780</f>
        <v>0</v>
      </c>
      <c r="B1780" s="34">
        <f>'Data Entry'!B1780</f>
        <v>0</v>
      </c>
      <c r="C1780" s="20">
        <f>IF('Data Entry'!C1780="red",1,IF('Data Entry'!C1780="blue",2,0))</f>
        <v>0</v>
      </c>
      <c r="D1780" s="22">
        <f>'Data Entry'!D1780</f>
        <v>0</v>
      </c>
      <c r="E1780" s="22">
        <f>'Data Entry'!E1780</f>
        <v>0</v>
      </c>
      <c r="F1780" s="22">
        <f>'Data Entry'!F1780</f>
        <v>0</v>
      </c>
      <c r="G1780" s="22">
        <f>'Data Entry'!G1780</f>
        <v>0</v>
      </c>
      <c r="H1780" s="22">
        <f>'Data Entry'!H1780</f>
        <v>0</v>
      </c>
      <c r="I1780" s="22">
        <f t="shared" si="476"/>
        <v>0</v>
      </c>
      <c r="J1780" s="22">
        <f t="shared" si="477"/>
        <v>0</v>
      </c>
      <c r="K1780" s="22">
        <f t="shared" si="478"/>
        <v>0</v>
      </c>
      <c r="L1780" s="22">
        <f t="shared" si="479"/>
        <v>0</v>
      </c>
      <c r="M1780" s="22">
        <f t="shared" si="480"/>
        <v>0</v>
      </c>
      <c r="N1780" s="22">
        <f t="shared" si="481"/>
        <v>0</v>
      </c>
      <c r="O1780" s="22">
        <f t="shared" si="482"/>
        <v>0</v>
      </c>
      <c r="P1780" s="35">
        <f>'Data Entry'!I1780</f>
        <v>0</v>
      </c>
      <c r="Q1780" s="35">
        <f>'Data Entry'!J1780</f>
        <v>0</v>
      </c>
      <c r="R1780" s="35">
        <f>'Data Entry'!K1780</f>
        <v>0</v>
      </c>
      <c r="S1780" s="35">
        <f>'Data Entry'!L1780</f>
        <v>0</v>
      </c>
      <c r="T1780" s="35">
        <f t="shared" si="483"/>
        <v>0</v>
      </c>
      <c r="U1780" s="35">
        <f t="shared" si="484"/>
        <v>0</v>
      </c>
      <c r="V1780" s="35" t="e">
        <f t="shared" si="485"/>
        <v>#DIV/0!</v>
      </c>
      <c r="W1780" s="35" t="e">
        <f t="shared" si="486"/>
        <v>#DIV/0!</v>
      </c>
      <c r="X1780" s="35">
        <f t="shared" si="487"/>
        <v>0</v>
      </c>
      <c r="Y1780" s="35">
        <f t="shared" si="488"/>
        <v>0</v>
      </c>
      <c r="Z1780" s="35">
        <f t="shared" si="489"/>
        <v>0</v>
      </c>
      <c r="AA1780" s="35">
        <f t="shared" si="490"/>
        <v>0</v>
      </c>
      <c r="AB1780" s="21">
        <f>'Data Entry'!S1780</f>
        <v>0</v>
      </c>
      <c r="AC1780" s="21">
        <f>'Data Entry'!T1780</f>
        <v>0</v>
      </c>
      <c r="AD1780" s="21">
        <f>'Data Entry'!U1780</f>
        <v>0</v>
      </c>
      <c r="AE1780" s="21">
        <f t="shared" si="491"/>
        <v>0</v>
      </c>
      <c r="AF1780" s="13">
        <f>'Data Entry'!V1780</f>
        <v>0</v>
      </c>
      <c r="AG1780" s="13">
        <f t="shared" si="492"/>
        <v>0</v>
      </c>
      <c r="AH1780" s="13">
        <f>'Data Entry'!W1780</f>
        <v>0</v>
      </c>
      <c r="AI1780" s="13">
        <f>'Data Entry'!X1780</f>
        <v>0</v>
      </c>
      <c r="AJ1780" s="13">
        <f>'Data Entry'!Y1780</f>
        <v>0</v>
      </c>
      <c r="AK1780" s="13">
        <f>'Data Entry'!Z1780</f>
        <v>0</v>
      </c>
    </row>
    <row r="1781" spans="1:37">
      <c r="A1781" s="34">
        <f>'Data Entry'!A1781</f>
        <v>0</v>
      </c>
      <c r="B1781" s="34">
        <f>'Data Entry'!B1781</f>
        <v>0</v>
      </c>
      <c r="C1781" s="20">
        <f>IF('Data Entry'!C1781="red",1,IF('Data Entry'!C1781="blue",2,0))</f>
        <v>0</v>
      </c>
      <c r="D1781" s="22">
        <f>'Data Entry'!D1781</f>
        <v>0</v>
      </c>
      <c r="E1781" s="22">
        <f>'Data Entry'!E1781</f>
        <v>0</v>
      </c>
      <c r="F1781" s="22">
        <f>'Data Entry'!F1781</f>
        <v>0</v>
      </c>
      <c r="G1781" s="22">
        <f>'Data Entry'!G1781</f>
        <v>0</v>
      </c>
      <c r="H1781" s="22">
        <f>'Data Entry'!H1781</f>
        <v>0</v>
      </c>
      <c r="I1781" s="22">
        <f t="shared" si="476"/>
        <v>0</v>
      </c>
      <c r="J1781" s="22">
        <f t="shared" si="477"/>
        <v>0</v>
      </c>
      <c r="K1781" s="22">
        <f t="shared" si="478"/>
        <v>0</v>
      </c>
      <c r="L1781" s="22">
        <f t="shared" si="479"/>
        <v>0</v>
      </c>
      <c r="M1781" s="22">
        <f t="shared" si="480"/>
        <v>0</v>
      </c>
      <c r="N1781" s="22">
        <f t="shared" si="481"/>
        <v>0</v>
      </c>
      <c r="O1781" s="22">
        <f t="shared" si="482"/>
        <v>0</v>
      </c>
      <c r="P1781" s="35">
        <f>'Data Entry'!I1781</f>
        <v>0</v>
      </c>
      <c r="Q1781" s="35">
        <f>'Data Entry'!J1781</f>
        <v>0</v>
      </c>
      <c r="R1781" s="35">
        <f>'Data Entry'!K1781</f>
        <v>0</v>
      </c>
      <c r="S1781" s="35">
        <f>'Data Entry'!L1781</f>
        <v>0</v>
      </c>
      <c r="T1781" s="35">
        <f t="shared" si="483"/>
        <v>0</v>
      </c>
      <c r="U1781" s="35">
        <f t="shared" si="484"/>
        <v>0</v>
      </c>
      <c r="V1781" s="35" t="e">
        <f t="shared" si="485"/>
        <v>#DIV/0!</v>
      </c>
      <c r="W1781" s="35" t="e">
        <f t="shared" si="486"/>
        <v>#DIV/0!</v>
      </c>
      <c r="X1781" s="35">
        <f t="shared" si="487"/>
        <v>0</v>
      </c>
      <c r="Y1781" s="35">
        <f t="shared" si="488"/>
        <v>0</v>
      </c>
      <c r="Z1781" s="35">
        <f t="shared" si="489"/>
        <v>0</v>
      </c>
      <c r="AA1781" s="35">
        <f t="shared" si="490"/>
        <v>0</v>
      </c>
      <c r="AB1781" s="21">
        <f>'Data Entry'!S1781</f>
        <v>0</v>
      </c>
      <c r="AC1781" s="21">
        <f>'Data Entry'!T1781</f>
        <v>0</v>
      </c>
      <c r="AD1781" s="21">
        <f>'Data Entry'!U1781</f>
        <v>0</v>
      </c>
      <c r="AE1781" s="21">
        <f t="shared" si="491"/>
        <v>0</v>
      </c>
      <c r="AF1781" s="13">
        <f>'Data Entry'!V1781</f>
        <v>0</v>
      </c>
      <c r="AG1781" s="13">
        <f t="shared" si="492"/>
        <v>0</v>
      </c>
      <c r="AH1781" s="13">
        <f>'Data Entry'!W1781</f>
        <v>0</v>
      </c>
      <c r="AI1781" s="13">
        <f>'Data Entry'!X1781</f>
        <v>0</v>
      </c>
      <c r="AJ1781" s="13">
        <f>'Data Entry'!Y1781</f>
        <v>0</v>
      </c>
      <c r="AK1781" s="13">
        <f>'Data Entry'!Z1781</f>
        <v>0</v>
      </c>
    </row>
    <row r="1782" spans="1:37">
      <c r="A1782" s="34">
        <f>'Data Entry'!A1782</f>
        <v>0</v>
      </c>
      <c r="B1782" s="34">
        <f>'Data Entry'!B1782</f>
        <v>0</v>
      </c>
      <c r="C1782" s="20">
        <f>IF('Data Entry'!C1782="red",1,IF('Data Entry'!C1782="blue",2,0))</f>
        <v>0</v>
      </c>
      <c r="D1782" s="22">
        <f>'Data Entry'!D1782</f>
        <v>0</v>
      </c>
      <c r="E1782" s="22">
        <f>'Data Entry'!E1782</f>
        <v>0</v>
      </c>
      <c r="F1782" s="22">
        <f>'Data Entry'!F1782</f>
        <v>0</v>
      </c>
      <c r="G1782" s="22">
        <f>'Data Entry'!G1782</f>
        <v>0</v>
      </c>
      <c r="H1782" s="22">
        <f>'Data Entry'!H1782</f>
        <v>0</v>
      </c>
      <c r="I1782" s="22">
        <f t="shared" si="476"/>
        <v>0</v>
      </c>
      <c r="J1782" s="22">
        <f t="shared" si="477"/>
        <v>0</v>
      </c>
      <c r="K1782" s="22">
        <f t="shared" si="478"/>
        <v>0</v>
      </c>
      <c r="L1782" s="22">
        <f t="shared" si="479"/>
        <v>0</v>
      </c>
      <c r="M1782" s="22">
        <f t="shared" si="480"/>
        <v>0</v>
      </c>
      <c r="N1782" s="22">
        <f t="shared" si="481"/>
        <v>0</v>
      </c>
      <c r="O1782" s="22">
        <f t="shared" si="482"/>
        <v>0</v>
      </c>
      <c r="P1782" s="35">
        <f>'Data Entry'!I1782</f>
        <v>0</v>
      </c>
      <c r="Q1782" s="35">
        <f>'Data Entry'!J1782</f>
        <v>0</v>
      </c>
      <c r="R1782" s="35">
        <f>'Data Entry'!K1782</f>
        <v>0</v>
      </c>
      <c r="S1782" s="35">
        <f>'Data Entry'!L1782</f>
        <v>0</v>
      </c>
      <c r="T1782" s="35">
        <f t="shared" si="483"/>
        <v>0</v>
      </c>
      <c r="U1782" s="35">
        <f t="shared" si="484"/>
        <v>0</v>
      </c>
      <c r="V1782" s="35" t="e">
        <f t="shared" si="485"/>
        <v>#DIV/0!</v>
      </c>
      <c r="W1782" s="35" t="e">
        <f t="shared" si="486"/>
        <v>#DIV/0!</v>
      </c>
      <c r="X1782" s="35">
        <f t="shared" si="487"/>
        <v>0</v>
      </c>
      <c r="Y1782" s="35">
        <f t="shared" si="488"/>
        <v>0</v>
      </c>
      <c r="Z1782" s="35">
        <f t="shared" si="489"/>
        <v>0</v>
      </c>
      <c r="AA1782" s="35">
        <f t="shared" si="490"/>
        <v>0</v>
      </c>
      <c r="AB1782" s="21">
        <f>'Data Entry'!S1782</f>
        <v>0</v>
      </c>
      <c r="AC1782" s="21">
        <f>'Data Entry'!T1782</f>
        <v>0</v>
      </c>
      <c r="AD1782" s="21">
        <f>'Data Entry'!U1782</f>
        <v>0</v>
      </c>
      <c r="AE1782" s="21">
        <f t="shared" si="491"/>
        <v>0</v>
      </c>
      <c r="AF1782" s="13">
        <f>'Data Entry'!V1782</f>
        <v>0</v>
      </c>
      <c r="AG1782" s="13">
        <f t="shared" si="492"/>
        <v>0</v>
      </c>
      <c r="AH1782" s="13">
        <f>'Data Entry'!W1782</f>
        <v>0</v>
      </c>
      <c r="AI1782" s="13">
        <f>'Data Entry'!X1782</f>
        <v>0</v>
      </c>
      <c r="AJ1782" s="13">
        <f>'Data Entry'!Y1782</f>
        <v>0</v>
      </c>
      <c r="AK1782" s="13">
        <f>'Data Entry'!Z1782</f>
        <v>0</v>
      </c>
    </row>
    <row r="1783" spans="1:37">
      <c r="A1783" s="34">
        <f>'Data Entry'!A1783</f>
        <v>0</v>
      </c>
      <c r="B1783" s="34">
        <f>'Data Entry'!B1783</f>
        <v>0</v>
      </c>
      <c r="C1783" s="20">
        <f>IF('Data Entry'!C1783="red",1,IF('Data Entry'!C1783="blue",2,0))</f>
        <v>0</v>
      </c>
      <c r="D1783" s="22">
        <f>'Data Entry'!D1783</f>
        <v>0</v>
      </c>
      <c r="E1783" s="22">
        <f>'Data Entry'!E1783</f>
        <v>0</v>
      </c>
      <c r="F1783" s="22">
        <f>'Data Entry'!F1783</f>
        <v>0</v>
      </c>
      <c r="G1783" s="22">
        <f>'Data Entry'!G1783</f>
        <v>0</v>
      </c>
      <c r="H1783" s="22">
        <f>'Data Entry'!H1783</f>
        <v>0</v>
      </c>
      <c r="I1783" s="22">
        <f t="shared" si="476"/>
        <v>0</v>
      </c>
      <c r="J1783" s="22">
        <f t="shared" si="477"/>
        <v>0</v>
      </c>
      <c r="K1783" s="22">
        <f t="shared" si="478"/>
        <v>0</v>
      </c>
      <c r="L1783" s="22">
        <f t="shared" si="479"/>
        <v>0</v>
      </c>
      <c r="M1783" s="22">
        <f t="shared" si="480"/>
        <v>0</v>
      </c>
      <c r="N1783" s="22">
        <f t="shared" si="481"/>
        <v>0</v>
      </c>
      <c r="O1783" s="22">
        <f t="shared" si="482"/>
        <v>0</v>
      </c>
      <c r="P1783" s="35">
        <f>'Data Entry'!I1783</f>
        <v>0</v>
      </c>
      <c r="Q1783" s="35">
        <f>'Data Entry'!J1783</f>
        <v>0</v>
      </c>
      <c r="R1783" s="35">
        <f>'Data Entry'!K1783</f>
        <v>0</v>
      </c>
      <c r="S1783" s="35">
        <f>'Data Entry'!L1783</f>
        <v>0</v>
      </c>
      <c r="T1783" s="35">
        <f t="shared" si="483"/>
        <v>0</v>
      </c>
      <c r="U1783" s="35">
        <f t="shared" si="484"/>
        <v>0</v>
      </c>
      <c r="V1783" s="35" t="e">
        <f t="shared" si="485"/>
        <v>#DIV/0!</v>
      </c>
      <c r="W1783" s="35" t="e">
        <f t="shared" si="486"/>
        <v>#DIV/0!</v>
      </c>
      <c r="X1783" s="35">
        <f t="shared" si="487"/>
        <v>0</v>
      </c>
      <c r="Y1783" s="35">
        <f t="shared" si="488"/>
        <v>0</v>
      </c>
      <c r="Z1783" s="35">
        <f t="shared" si="489"/>
        <v>0</v>
      </c>
      <c r="AA1783" s="35">
        <f t="shared" si="490"/>
        <v>0</v>
      </c>
      <c r="AB1783" s="21">
        <f>'Data Entry'!S1783</f>
        <v>0</v>
      </c>
      <c r="AC1783" s="21">
        <f>'Data Entry'!T1783</f>
        <v>0</v>
      </c>
      <c r="AD1783" s="21">
        <f>'Data Entry'!U1783</f>
        <v>0</v>
      </c>
      <c r="AE1783" s="21">
        <f t="shared" si="491"/>
        <v>0</v>
      </c>
      <c r="AF1783" s="13">
        <f>'Data Entry'!V1783</f>
        <v>0</v>
      </c>
      <c r="AG1783" s="13">
        <f t="shared" si="492"/>
        <v>0</v>
      </c>
      <c r="AH1783" s="13">
        <f>'Data Entry'!W1783</f>
        <v>0</v>
      </c>
      <c r="AI1783" s="13">
        <f>'Data Entry'!X1783</f>
        <v>0</v>
      </c>
      <c r="AJ1783" s="13">
        <f>'Data Entry'!Y1783</f>
        <v>0</v>
      </c>
      <c r="AK1783" s="13">
        <f>'Data Entry'!Z1783</f>
        <v>0</v>
      </c>
    </row>
    <row r="1784" spans="1:37">
      <c r="A1784" s="34">
        <f>'Data Entry'!A1784</f>
        <v>0</v>
      </c>
      <c r="B1784" s="34">
        <f>'Data Entry'!B1784</f>
        <v>0</v>
      </c>
      <c r="C1784" s="20">
        <f>IF('Data Entry'!C1784="red",1,IF('Data Entry'!C1784="blue",2,0))</f>
        <v>0</v>
      </c>
      <c r="D1784" s="22">
        <f>'Data Entry'!D1784</f>
        <v>0</v>
      </c>
      <c r="E1784" s="22">
        <f>'Data Entry'!E1784</f>
        <v>0</v>
      </c>
      <c r="F1784" s="22">
        <f>'Data Entry'!F1784</f>
        <v>0</v>
      </c>
      <c r="G1784" s="22">
        <f>'Data Entry'!G1784</f>
        <v>0</v>
      </c>
      <c r="H1784" s="22">
        <f>'Data Entry'!H1784</f>
        <v>0</v>
      </c>
      <c r="I1784" s="22">
        <f t="shared" si="476"/>
        <v>0</v>
      </c>
      <c r="J1784" s="22">
        <f t="shared" si="477"/>
        <v>0</v>
      </c>
      <c r="K1784" s="22">
        <f t="shared" si="478"/>
        <v>0</v>
      </c>
      <c r="L1784" s="22">
        <f t="shared" si="479"/>
        <v>0</v>
      </c>
      <c r="M1784" s="22">
        <f t="shared" si="480"/>
        <v>0</v>
      </c>
      <c r="N1784" s="22">
        <f t="shared" si="481"/>
        <v>0</v>
      </c>
      <c r="O1784" s="22">
        <f t="shared" si="482"/>
        <v>0</v>
      </c>
      <c r="P1784" s="35">
        <f>'Data Entry'!I1784</f>
        <v>0</v>
      </c>
      <c r="Q1784" s="35">
        <f>'Data Entry'!J1784</f>
        <v>0</v>
      </c>
      <c r="R1784" s="35">
        <f>'Data Entry'!K1784</f>
        <v>0</v>
      </c>
      <c r="S1784" s="35">
        <f>'Data Entry'!L1784</f>
        <v>0</v>
      </c>
      <c r="T1784" s="35">
        <f t="shared" si="483"/>
        <v>0</v>
      </c>
      <c r="U1784" s="35">
        <f t="shared" si="484"/>
        <v>0</v>
      </c>
      <c r="V1784" s="35" t="e">
        <f t="shared" si="485"/>
        <v>#DIV/0!</v>
      </c>
      <c r="W1784" s="35" t="e">
        <f t="shared" si="486"/>
        <v>#DIV/0!</v>
      </c>
      <c r="X1784" s="35">
        <f t="shared" si="487"/>
        <v>0</v>
      </c>
      <c r="Y1784" s="35">
        <f t="shared" si="488"/>
        <v>0</v>
      </c>
      <c r="Z1784" s="35">
        <f t="shared" si="489"/>
        <v>0</v>
      </c>
      <c r="AA1784" s="35">
        <f t="shared" si="490"/>
        <v>0</v>
      </c>
      <c r="AB1784" s="21">
        <f>'Data Entry'!S1784</f>
        <v>0</v>
      </c>
      <c r="AC1784" s="21">
        <f>'Data Entry'!T1784</f>
        <v>0</v>
      </c>
      <c r="AD1784" s="21">
        <f>'Data Entry'!U1784</f>
        <v>0</v>
      </c>
      <c r="AE1784" s="21">
        <f t="shared" si="491"/>
        <v>0</v>
      </c>
      <c r="AF1784" s="13">
        <f>'Data Entry'!V1784</f>
        <v>0</v>
      </c>
      <c r="AG1784" s="13">
        <f t="shared" si="492"/>
        <v>0</v>
      </c>
      <c r="AH1784" s="13">
        <f>'Data Entry'!W1784</f>
        <v>0</v>
      </c>
      <c r="AI1784" s="13">
        <f>'Data Entry'!X1784</f>
        <v>0</v>
      </c>
      <c r="AJ1784" s="13">
        <f>'Data Entry'!Y1784</f>
        <v>0</v>
      </c>
      <c r="AK1784" s="13">
        <f>'Data Entry'!Z1784</f>
        <v>0</v>
      </c>
    </row>
    <row r="1785" spans="1:37">
      <c r="A1785" s="34">
        <f>'Data Entry'!A1785</f>
        <v>0</v>
      </c>
      <c r="B1785" s="34">
        <f>'Data Entry'!B1785</f>
        <v>0</v>
      </c>
      <c r="C1785" s="20">
        <f>IF('Data Entry'!C1785="red",1,IF('Data Entry'!C1785="blue",2,0))</f>
        <v>0</v>
      </c>
      <c r="D1785" s="22">
        <f>'Data Entry'!D1785</f>
        <v>0</v>
      </c>
      <c r="E1785" s="22">
        <f>'Data Entry'!E1785</f>
        <v>0</v>
      </c>
      <c r="F1785" s="22">
        <f>'Data Entry'!F1785</f>
        <v>0</v>
      </c>
      <c r="G1785" s="22">
        <f>'Data Entry'!G1785</f>
        <v>0</v>
      </c>
      <c r="H1785" s="22">
        <f>'Data Entry'!H1785</f>
        <v>0</v>
      </c>
      <c r="I1785" s="22">
        <f t="shared" si="476"/>
        <v>0</v>
      </c>
      <c r="J1785" s="22">
        <f t="shared" si="477"/>
        <v>0</v>
      </c>
      <c r="K1785" s="22">
        <f t="shared" si="478"/>
        <v>0</v>
      </c>
      <c r="L1785" s="22">
        <f t="shared" si="479"/>
        <v>0</v>
      </c>
      <c r="M1785" s="22">
        <f t="shared" si="480"/>
        <v>0</v>
      </c>
      <c r="N1785" s="22">
        <f t="shared" si="481"/>
        <v>0</v>
      </c>
      <c r="O1785" s="22">
        <f t="shared" si="482"/>
        <v>0</v>
      </c>
      <c r="P1785" s="35">
        <f>'Data Entry'!I1785</f>
        <v>0</v>
      </c>
      <c r="Q1785" s="35">
        <f>'Data Entry'!J1785</f>
        <v>0</v>
      </c>
      <c r="R1785" s="35">
        <f>'Data Entry'!K1785</f>
        <v>0</v>
      </c>
      <c r="S1785" s="35">
        <f>'Data Entry'!L1785</f>
        <v>0</v>
      </c>
      <c r="T1785" s="35">
        <f t="shared" si="483"/>
        <v>0</v>
      </c>
      <c r="U1785" s="35">
        <f t="shared" si="484"/>
        <v>0</v>
      </c>
      <c r="V1785" s="35" t="e">
        <f t="shared" si="485"/>
        <v>#DIV/0!</v>
      </c>
      <c r="W1785" s="35" t="e">
        <f t="shared" si="486"/>
        <v>#DIV/0!</v>
      </c>
      <c r="X1785" s="35">
        <f t="shared" si="487"/>
        <v>0</v>
      </c>
      <c r="Y1785" s="35">
        <f t="shared" si="488"/>
        <v>0</v>
      </c>
      <c r="Z1785" s="35">
        <f t="shared" si="489"/>
        <v>0</v>
      </c>
      <c r="AA1785" s="35">
        <f t="shared" si="490"/>
        <v>0</v>
      </c>
      <c r="AB1785" s="21">
        <f>'Data Entry'!S1785</f>
        <v>0</v>
      </c>
      <c r="AC1785" s="21">
        <f>'Data Entry'!T1785</f>
        <v>0</v>
      </c>
      <c r="AD1785" s="21">
        <f>'Data Entry'!U1785</f>
        <v>0</v>
      </c>
      <c r="AE1785" s="21">
        <f t="shared" si="491"/>
        <v>0</v>
      </c>
      <c r="AF1785" s="13">
        <f>'Data Entry'!V1785</f>
        <v>0</v>
      </c>
      <c r="AG1785" s="13">
        <f t="shared" si="492"/>
        <v>0</v>
      </c>
      <c r="AH1785" s="13">
        <f>'Data Entry'!W1785</f>
        <v>0</v>
      </c>
      <c r="AI1785" s="13">
        <f>'Data Entry'!X1785</f>
        <v>0</v>
      </c>
      <c r="AJ1785" s="13">
        <f>'Data Entry'!Y1785</f>
        <v>0</v>
      </c>
      <c r="AK1785" s="13">
        <f>'Data Entry'!Z1785</f>
        <v>0</v>
      </c>
    </row>
    <row r="1786" spans="1:37">
      <c r="A1786" s="34">
        <f>'Data Entry'!A1786</f>
        <v>0</v>
      </c>
      <c r="B1786" s="34">
        <f>'Data Entry'!B1786</f>
        <v>0</v>
      </c>
      <c r="C1786" s="20">
        <f>IF('Data Entry'!C1786="red",1,IF('Data Entry'!C1786="blue",2,0))</f>
        <v>0</v>
      </c>
      <c r="D1786" s="22">
        <f>'Data Entry'!D1786</f>
        <v>0</v>
      </c>
      <c r="E1786" s="22">
        <f>'Data Entry'!E1786</f>
        <v>0</v>
      </c>
      <c r="F1786" s="22">
        <f>'Data Entry'!F1786</f>
        <v>0</v>
      </c>
      <c r="G1786" s="22">
        <f>'Data Entry'!G1786</f>
        <v>0</v>
      </c>
      <c r="H1786" s="22">
        <f>'Data Entry'!H1786</f>
        <v>0</v>
      </c>
      <c r="I1786" s="22">
        <f t="shared" si="476"/>
        <v>0</v>
      </c>
      <c r="J1786" s="22">
        <f t="shared" si="477"/>
        <v>0</v>
      </c>
      <c r="K1786" s="22">
        <f t="shared" si="478"/>
        <v>0</v>
      </c>
      <c r="L1786" s="22">
        <f t="shared" si="479"/>
        <v>0</v>
      </c>
      <c r="M1786" s="22">
        <f t="shared" si="480"/>
        <v>0</v>
      </c>
      <c r="N1786" s="22">
        <f t="shared" si="481"/>
        <v>0</v>
      </c>
      <c r="O1786" s="22">
        <f t="shared" si="482"/>
        <v>0</v>
      </c>
      <c r="P1786" s="35">
        <f>'Data Entry'!I1786</f>
        <v>0</v>
      </c>
      <c r="Q1786" s="35">
        <f>'Data Entry'!J1786</f>
        <v>0</v>
      </c>
      <c r="R1786" s="35">
        <f>'Data Entry'!K1786</f>
        <v>0</v>
      </c>
      <c r="S1786" s="35">
        <f>'Data Entry'!L1786</f>
        <v>0</v>
      </c>
      <c r="T1786" s="35">
        <f t="shared" si="483"/>
        <v>0</v>
      </c>
      <c r="U1786" s="35">
        <f t="shared" si="484"/>
        <v>0</v>
      </c>
      <c r="V1786" s="35" t="e">
        <f t="shared" si="485"/>
        <v>#DIV/0!</v>
      </c>
      <c r="W1786" s="35" t="e">
        <f t="shared" si="486"/>
        <v>#DIV/0!</v>
      </c>
      <c r="X1786" s="35">
        <f t="shared" si="487"/>
        <v>0</v>
      </c>
      <c r="Y1786" s="35">
        <f t="shared" si="488"/>
        <v>0</v>
      </c>
      <c r="Z1786" s="35">
        <f t="shared" si="489"/>
        <v>0</v>
      </c>
      <c r="AA1786" s="35">
        <f t="shared" si="490"/>
        <v>0</v>
      </c>
      <c r="AB1786" s="21">
        <f>'Data Entry'!S1786</f>
        <v>0</v>
      </c>
      <c r="AC1786" s="21">
        <f>'Data Entry'!T1786</f>
        <v>0</v>
      </c>
      <c r="AD1786" s="21">
        <f>'Data Entry'!U1786</f>
        <v>0</v>
      </c>
      <c r="AE1786" s="21">
        <f t="shared" si="491"/>
        <v>0</v>
      </c>
      <c r="AF1786" s="13">
        <f>'Data Entry'!V1786</f>
        <v>0</v>
      </c>
      <c r="AG1786" s="13">
        <f t="shared" si="492"/>
        <v>0</v>
      </c>
      <c r="AH1786" s="13">
        <f>'Data Entry'!W1786</f>
        <v>0</v>
      </c>
      <c r="AI1786" s="13">
        <f>'Data Entry'!X1786</f>
        <v>0</v>
      </c>
      <c r="AJ1786" s="13">
        <f>'Data Entry'!Y1786</f>
        <v>0</v>
      </c>
      <c r="AK1786" s="13">
        <f>'Data Entry'!Z1786</f>
        <v>0</v>
      </c>
    </row>
    <row r="1787" spans="1:37">
      <c r="A1787" s="34">
        <f>'Data Entry'!A1787</f>
        <v>0</v>
      </c>
      <c r="B1787" s="34">
        <f>'Data Entry'!B1787</f>
        <v>0</v>
      </c>
      <c r="C1787" s="20">
        <f>IF('Data Entry'!C1787="red",1,IF('Data Entry'!C1787="blue",2,0))</f>
        <v>0</v>
      </c>
      <c r="D1787" s="22">
        <f>'Data Entry'!D1787</f>
        <v>0</v>
      </c>
      <c r="E1787" s="22">
        <f>'Data Entry'!E1787</f>
        <v>0</v>
      </c>
      <c r="F1787" s="22">
        <f>'Data Entry'!F1787</f>
        <v>0</v>
      </c>
      <c r="G1787" s="22">
        <f>'Data Entry'!G1787</f>
        <v>0</v>
      </c>
      <c r="H1787" s="22">
        <f>'Data Entry'!H1787</f>
        <v>0</v>
      </c>
      <c r="I1787" s="22">
        <f t="shared" si="476"/>
        <v>0</v>
      </c>
      <c r="J1787" s="22">
        <f t="shared" si="477"/>
        <v>0</v>
      </c>
      <c r="K1787" s="22">
        <f t="shared" si="478"/>
        <v>0</v>
      </c>
      <c r="L1787" s="22">
        <f t="shared" si="479"/>
        <v>0</v>
      </c>
      <c r="M1787" s="22">
        <f t="shared" si="480"/>
        <v>0</v>
      </c>
      <c r="N1787" s="22">
        <f t="shared" si="481"/>
        <v>0</v>
      </c>
      <c r="O1787" s="22">
        <f t="shared" si="482"/>
        <v>0</v>
      </c>
      <c r="P1787" s="35">
        <f>'Data Entry'!I1787</f>
        <v>0</v>
      </c>
      <c r="Q1787" s="35">
        <f>'Data Entry'!J1787</f>
        <v>0</v>
      </c>
      <c r="R1787" s="35">
        <f>'Data Entry'!K1787</f>
        <v>0</v>
      </c>
      <c r="S1787" s="35">
        <f>'Data Entry'!L1787</f>
        <v>0</v>
      </c>
      <c r="T1787" s="35">
        <f t="shared" si="483"/>
        <v>0</v>
      </c>
      <c r="U1787" s="35">
        <f t="shared" si="484"/>
        <v>0</v>
      </c>
      <c r="V1787" s="35" t="e">
        <f t="shared" si="485"/>
        <v>#DIV/0!</v>
      </c>
      <c r="W1787" s="35" t="e">
        <f t="shared" si="486"/>
        <v>#DIV/0!</v>
      </c>
      <c r="X1787" s="35">
        <f t="shared" si="487"/>
        <v>0</v>
      </c>
      <c r="Y1787" s="35">
        <f t="shared" si="488"/>
        <v>0</v>
      </c>
      <c r="Z1787" s="35">
        <f t="shared" si="489"/>
        <v>0</v>
      </c>
      <c r="AA1787" s="35">
        <f t="shared" si="490"/>
        <v>0</v>
      </c>
      <c r="AB1787" s="21">
        <f>'Data Entry'!S1787</f>
        <v>0</v>
      </c>
      <c r="AC1787" s="21">
        <f>'Data Entry'!T1787</f>
        <v>0</v>
      </c>
      <c r="AD1787" s="21">
        <f>'Data Entry'!U1787</f>
        <v>0</v>
      </c>
      <c r="AE1787" s="21">
        <f t="shared" si="491"/>
        <v>0</v>
      </c>
      <c r="AF1787" s="13">
        <f>'Data Entry'!V1787</f>
        <v>0</v>
      </c>
      <c r="AG1787" s="13">
        <f t="shared" si="492"/>
        <v>0</v>
      </c>
      <c r="AH1787" s="13">
        <f>'Data Entry'!W1787</f>
        <v>0</v>
      </c>
      <c r="AI1787" s="13">
        <f>'Data Entry'!X1787</f>
        <v>0</v>
      </c>
      <c r="AJ1787" s="13">
        <f>'Data Entry'!Y1787</f>
        <v>0</v>
      </c>
      <c r="AK1787" s="13">
        <f>'Data Entry'!Z1787</f>
        <v>0</v>
      </c>
    </row>
    <row r="1788" spans="1:37">
      <c r="A1788" s="34">
        <f>'Data Entry'!A1788</f>
        <v>0</v>
      </c>
      <c r="B1788" s="34">
        <f>'Data Entry'!B1788</f>
        <v>0</v>
      </c>
      <c r="C1788" s="20">
        <f>IF('Data Entry'!C1788="red",1,IF('Data Entry'!C1788="blue",2,0))</f>
        <v>0</v>
      </c>
      <c r="D1788" s="22">
        <f>'Data Entry'!D1788</f>
        <v>0</v>
      </c>
      <c r="E1788" s="22">
        <f>'Data Entry'!E1788</f>
        <v>0</v>
      </c>
      <c r="F1788" s="22">
        <f>'Data Entry'!F1788</f>
        <v>0</v>
      </c>
      <c r="G1788" s="22">
        <f>'Data Entry'!G1788</f>
        <v>0</v>
      </c>
      <c r="H1788" s="22">
        <f>'Data Entry'!H1788</f>
        <v>0</v>
      </c>
      <c r="I1788" s="22">
        <f t="shared" si="476"/>
        <v>0</v>
      </c>
      <c r="J1788" s="22">
        <f t="shared" si="477"/>
        <v>0</v>
      </c>
      <c r="K1788" s="22">
        <f t="shared" si="478"/>
        <v>0</v>
      </c>
      <c r="L1788" s="22">
        <f t="shared" si="479"/>
        <v>0</v>
      </c>
      <c r="M1788" s="22">
        <f t="shared" si="480"/>
        <v>0</v>
      </c>
      <c r="N1788" s="22">
        <f t="shared" si="481"/>
        <v>0</v>
      </c>
      <c r="O1788" s="22">
        <f t="shared" si="482"/>
        <v>0</v>
      </c>
      <c r="P1788" s="35">
        <f>'Data Entry'!I1788</f>
        <v>0</v>
      </c>
      <c r="Q1788" s="35">
        <f>'Data Entry'!J1788</f>
        <v>0</v>
      </c>
      <c r="R1788" s="35">
        <f>'Data Entry'!K1788</f>
        <v>0</v>
      </c>
      <c r="S1788" s="35">
        <f>'Data Entry'!L1788</f>
        <v>0</v>
      </c>
      <c r="T1788" s="35">
        <f t="shared" si="483"/>
        <v>0</v>
      </c>
      <c r="U1788" s="35">
        <f t="shared" si="484"/>
        <v>0</v>
      </c>
      <c r="V1788" s="35" t="e">
        <f t="shared" si="485"/>
        <v>#DIV/0!</v>
      </c>
      <c r="W1788" s="35" t="e">
        <f t="shared" si="486"/>
        <v>#DIV/0!</v>
      </c>
      <c r="X1788" s="35">
        <f t="shared" si="487"/>
        <v>0</v>
      </c>
      <c r="Y1788" s="35">
        <f t="shared" si="488"/>
        <v>0</v>
      </c>
      <c r="Z1788" s="35">
        <f t="shared" si="489"/>
        <v>0</v>
      </c>
      <c r="AA1788" s="35">
        <f t="shared" si="490"/>
        <v>0</v>
      </c>
      <c r="AB1788" s="21">
        <f>'Data Entry'!S1788</f>
        <v>0</v>
      </c>
      <c r="AC1788" s="21">
        <f>'Data Entry'!T1788</f>
        <v>0</v>
      </c>
      <c r="AD1788" s="21">
        <f>'Data Entry'!U1788</f>
        <v>0</v>
      </c>
      <c r="AE1788" s="21">
        <f t="shared" si="491"/>
        <v>0</v>
      </c>
      <c r="AF1788" s="13">
        <f>'Data Entry'!V1788</f>
        <v>0</v>
      </c>
      <c r="AG1788" s="13">
        <f t="shared" si="492"/>
        <v>0</v>
      </c>
      <c r="AH1788" s="13">
        <f>'Data Entry'!W1788</f>
        <v>0</v>
      </c>
      <c r="AI1788" s="13">
        <f>'Data Entry'!X1788</f>
        <v>0</v>
      </c>
      <c r="AJ1788" s="13">
        <f>'Data Entry'!Y1788</f>
        <v>0</v>
      </c>
      <c r="AK1788" s="13">
        <f>'Data Entry'!Z1788</f>
        <v>0</v>
      </c>
    </row>
    <row r="1789" spans="1:37">
      <c r="A1789" s="34">
        <f>'Data Entry'!A1789</f>
        <v>0</v>
      </c>
      <c r="B1789" s="34">
        <f>'Data Entry'!B1789</f>
        <v>0</v>
      </c>
      <c r="C1789" s="20">
        <f>IF('Data Entry'!C1789="red",1,IF('Data Entry'!C1789="blue",2,0))</f>
        <v>0</v>
      </c>
      <c r="D1789" s="22">
        <f>'Data Entry'!D1789</f>
        <v>0</v>
      </c>
      <c r="E1789" s="22">
        <f>'Data Entry'!E1789</f>
        <v>0</v>
      </c>
      <c r="F1789" s="22">
        <f>'Data Entry'!F1789</f>
        <v>0</v>
      </c>
      <c r="G1789" s="22">
        <f>'Data Entry'!G1789</f>
        <v>0</v>
      </c>
      <c r="H1789" s="22">
        <f>'Data Entry'!H1789</f>
        <v>0</v>
      </c>
      <c r="I1789" s="22">
        <f t="shared" si="476"/>
        <v>0</v>
      </c>
      <c r="J1789" s="22">
        <f t="shared" si="477"/>
        <v>0</v>
      </c>
      <c r="K1789" s="22">
        <f t="shared" si="478"/>
        <v>0</v>
      </c>
      <c r="L1789" s="22">
        <f t="shared" si="479"/>
        <v>0</v>
      </c>
      <c r="M1789" s="22">
        <f t="shared" si="480"/>
        <v>0</v>
      </c>
      <c r="N1789" s="22">
        <f t="shared" si="481"/>
        <v>0</v>
      </c>
      <c r="O1789" s="22">
        <f t="shared" si="482"/>
        <v>0</v>
      </c>
      <c r="P1789" s="35">
        <f>'Data Entry'!I1789</f>
        <v>0</v>
      </c>
      <c r="Q1789" s="35">
        <f>'Data Entry'!J1789</f>
        <v>0</v>
      </c>
      <c r="R1789" s="35">
        <f>'Data Entry'!K1789</f>
        <v>0</v>
      </c>
      <c r="S1789" s="35">
        <f>'Data Entry'!L1789</f>
        <v>0</v>
      </c>
      <c r="T1789" s="35">
        <f t="shared" si="483"/>
        <v>0</v>
      </c>
      <c r="U1789" s="35">
        <f t="shared" si="484"/>
        <v>0</v>
      </c>
      <c r="V1789" s="35" t="e">
        <f t="shared" si="485"/>
        <v>#DIV/0!</v>
      </c>
      <c r="W1789" s="35" t="e">
        <f t="shared" si="486"/>
        <v>#DIV/0!</v>
      </c>
      <c r="X1789" s="35">
        <f t="shared" si="487"/>
        <v>0</v>
      </c>
      <c r="Y1789" s="35">
        <f t="shared" si="488"/>
        <v>0</v>
      </c>
      <c r="Z1789" s="35">
        <f t="shared" si="489"/>
        <v>0</v>
      </c>
      <c r="AA1789" s="35">
        <f t="shared" si="490"/>
        <v>0</v>
      </c>
      <c r="AB1789" s="21">
        <f>'Data Entry'!S1789</f>
        <v>0</v>
      </c>
      <c r="AC1789" s="21">
        <f>'Data Entry'!T1789</f>
        <v>0</v>
      </c>
      <c r="AD1789" s="21">
        <f>'Data Entry'!U1789</f>
        <v>0</v>
      </c>
      <c r="AE1789" s="21">
        <f t="shared" si="491"/>
        <v>0</v>
      </c>
      <c r="AF1789" s="13">
        <f>'Data Entry'!V1789</f>
        <v>0</v>
      </c>
      <c r="AG1789" s="13">
        <f t="shared" si="492"/>
        <v>0</v>
      </c>
      <c r="AH1789" s="13">
        <f>'Data Entry'!W1789</f>
        <v>0</v>
      </c>
      <c r="AI1789" s="13">
        <f>'Data Entry'!X1789</f>
        <v>0</v>
      </c>
      <c r="AJ1789" s="13">
        <f>'Data Entry'!Y1789</f>
        <v>0</v>
      </c>
      <c r="AK1789" s="13">
        <f>'Data Entry'!Z1789</f>
        <v>0</v>
      </c>
    </row>
    <row r="1790" spans="1:37">
      <c r="A1790" s="34">
        <f>'Data Entry'!A1790</f>
        <v>0</v>
      </c>
      <c r="B1790" s="34">
        <f>'Data Entry'!B1790</f>
        <v>0</v>
      </c>
      <c r="C1790" s="20">
        <f>IF('Data Entry'!C1790="red",1,IF('Data Entry'!C1790="blue",2,0))</f>
        <v>0</v>
      </c>
      <c r="D1790" s="22">
        <f>'Data Entry'!D1790</f>
        <v>0</v>
      </c>
      <c r="E1790" s="22">
        <f>'Data Entry'!E1790</f>
        <v>0</v>
      </c>
      <c r="F1790" s="22">
        <f>'Data Entry'!F1790</f>
        <v>0</v>
      </c>
      <c r="G1790" s="22">
        <f>'Data Entry'!G1790</f>
        <v>0</v>
      </c>
      <c r="H1790" s="22">
        <f>'Data Entry'!H1790</f>
        <v>0</v>
      </c>
      <c r="I1790" s="22">
        <f t="shared" si="476"/>
        <v>0</v>
      </c>
      <c r="J1790" s="22">
        <f t="shared" si="477"/>
        <v>0</v>
      </c>
      <c r="K1790" s="22">
        <f t="shared" si="478"/>
        <v>0</v>
      </c>
      <c r="L1790" s="22">
        <f t="shared" si="479"/>
        <v>0</v>
      </c>
      <c r="M1790" s="22">
        <f t="shared" si="480"/>
        <v>0</v>
      </c>
      <c r="N1790" s="22">
        <f t="shared" si="481"/>
        <v>0</v>
      </c>
      <c r="O1790" s="22">
        <f t="shared" si="482"/>
        <v>0</v>
      </c>
      <c r="P1790" s="35">
        <f>'Data Entry'!I1790</f>
        <v>0</v>
      </c>
      <c r="Q1790" s="35">
        <f>'Data Entry'!J1790</f>
        <v>0</v>
      </c>
      <c r="R1790" s="35">
        <f>'Data Entry'!K1790</f>
        <v>0</v>
      </c>
      <c r="S1790" s="35">
        <f>'Data Entry'!L1790</f>
        <v>0</v>
      </c>
      <c r="T1790" s="35">
        <f t="shared" si="483"/>
        <v>0</v>
      </c>
      <c r="U1790" s="35">
        <f t="shared" si="484"/>
        <v>0</v>
      </c>
      <c r="V1790" s="35" t="e">
        <f t="shared" si="485"/>
        <v>#DIV/0!</v>
      </c>
      <c r="W1790" s="35" t="e">
        <f t="shared" si="486"/>
        <v>#DIV/0!</v>
      </c>
      <c r="X1790" s="35">
        <f t="shared" si="487"/>
        <v>0</v>
      </c>
      <c r="Y1790" s="35">
        <f t="shared" si="488"/>
        <v>0</v>
      </c>
      <c r="Z1790" s="35">
        <f t="shared" si="489"/>
        <v>0</v>
      </c>
      <c r="AA1790" s="35">
        <f t="shared" si="490"/>
        <v>0</v>
      </c>
      <c r="AB1790" s="21">
        <f>'Data Entry'!S1790</f>
        <v>0</v>
      </c>
      <c r="AC1790" s="21">
        <f>'Data Entry'!T1790</f>
        <v>0</v>
      </c>
      <c r="AD1790" s="21">
        <f>'Data Entry'!U1790</f>
        <v>0</v>
      </c>
      <c r="AE1790" s="21">
        <f t="shared" si="491"/>
        <v>0</v>
      </c>
      <c r="AF1790" s="13">
        <f>'Data Entry'!V1790</f>
        <v>0</v>
      </c>
      <c r="AG1790" s="13">
        <f t="shared" si="492"/>
        <v>0</v>
      </c>
      <c r="AH1790" s="13">
        <f>'Data Entry'!W1790</f>
        <v>0</v>
      </c>
      <c r="AI1790" s="13">
        <f>'Data Entry'!X1790</f>
        <v>0</v>
      </c>
      <c r="AJ1790" s="13">
        <f>'Data Entry'!Y1790</f>
        <v>0</v>
      </c>
      <c r="AK1790" s="13">
        <f>'Data Entry'!Z1790</f>
        <v>0</v>
      </c>
    </row>
    <row r="1791" spans="1:37">
      <c r="A1791" s="34">
        <f>'Data Entry'!A1791</f>
        <v>0</v>
      </c>
      <c r="B1791" s="34">
        <f>'Data Entry'!B1791</f>
        <v>0</v>
      </c>
      <c r="C1791" s="20">
        <f>IF('Data Entry'!C1791="red",1,IF('Data Entry'!C1791="blue",2,0))</f>
        <v>0</v>
      </c>
      <c r="D1791" s="22">
        <f>'Data Entry'!D1791</f>
        <v>0</v>
      </c>
      <c r="E1791" s="22">
        <f>'Data Entry'!E1791</f>
        <v>0</v>
      </c>
      <c r="F1791" s="22">
        <f>'Data Entry'!F1791</f>
        <v>0</v>
      </c>
      <c r="G1791" s="22">
        <f>'Data Entry'!G1791</f>
        <v>0</v>
      </c>
      <c r="H1791" s="22">
        <f>'Data Entry'!H1791</f>
        <v>0</v>
      </c>
      <c r="I1791" s="22">
        <f t="shared" si="476"/>
        <v>0</v>
      </c>
      <c r="J1791" s="22">
        <f t="shared" si="477"/>
        <v>0</v>
      </c>
      <c r="K1791" s="22">
        <f t="shared" si="478"/>
        <v>0</v>
      </c>
      <c r="L1791" s="22">
        <f t="shared" si="479"/>
        <v>0</v>
      </c>
      <c r="M1791" s="22">
        <f t="shared" si="480"/>
        <v>0</v>
      </c>
      <c r="N1791" s="22">
        <f t="shared" si="481"/>
        <v>0</v>
      </c>
      <c r="O1791" s="22">
        <f t="shared" si="482"/>
        <v>0</v>
      </c>
      <c r="P1791" s="35">
        <f>'Data Entry'!I1791</f>
        <v>0</v>
      </c>
      <c r="Q1791" s="35">
        <f>'Data Entry'!J1791</f>
        <v>0</v>
      </c>
      <c r="R1791" s="35">
        <f>'Data Entry'!K1791</f>
        <v>0</v>
      </c>
      <c r="S1791" s="35">
        <f>'Data Entry'!L1791</f>
        <v>0</v>
      </c>
      <c r="T1791" s="35">
        <f t="shared" si="483"/>
        <v>0</v>
      </c>
      <c r="U1791" s="35">
        <f t="shared" si="484"/>
        <v>0</v>
      </c>
      <c r="V1791" s="35" t="e">
        <f t="shared" si="485"/>
        <v>#DIV/0!</v>
      </c>
      <c r="W1791" s="35" t="e">
        <f t="shared" si="486"/>
        <v>#DIV/0!</v>
      </c>
      <c r="X1791" s="35">
        <f t="shared" si="487"/>
        <v>0</v>
      </c>
      <c r="Y1791" s="35">
        <f t="shared" si="488"/>
        <v>0</v>
      </c>
      <c r="Z1791" s="35">
        <f t="shared" si="489"/>
        <v>0</v>
      </c>
      <c r="AA1791" s="35">
        <f t="shared" si="490"/>
        <v>0</v>
      </c>
      <c r="AB1791" s="21">
        <f>'Data Entry'!S1791</f>
        <v>0</v>
      </c>
      <c r="AC1791" s="21">
        <f>'Data Entry'!T1791</f>
        <v>0</v>
      </c>
      <c r="AD1791" s="21">
        <f>'Data Entry'!U1791</f>
        <v>0</v>
      </c>
      <c r="AE1791" s="21">
        <f t="shared" si="491"/>
        <v>0</v>
      </c>
      <c r="AF1791" s="13">
        <f>'Data Entry'!V1791</f>
        <v>0</v>
      </c>
      <c r="AG1791" s="13">
        <f t="shared" si="492"/>
        <v>0</v>
      </c>
      <c r="AH1791" s="13">
        <f>'Data Entry'!W1791</f>
        <v>0</v>
      </c>
      <c r="AI1791" s="13">
        <f>'Data Entry'!X1791</f>
        <v>0</v>
      </c>
      <c r="AJ1791" s="13">
        <f>'Data Entry'!Y1791</f>
        <v>0</v>
      </c>
      <c r="AK1791" s="13">
        <f>'Data Entry'!Z1791</f>
        <v>0</v>
      </c>
    </row>
    <row r="1792" spans="1:37">
      <c r="A1792" s="34">
        <f>'Data Entry'!A1792</f>
        <v>0</v>
      </c>
      <c r="B1792" s="34">
        <f>'Data Entry'!B1792</f>
        <v>0</v>
      </c>
      <c r="C1792" s="20">
        <f>IF('Data Entry'!C1792="red",1,IF('Data Entry'!C1792="blue",2,0))</f>
        <v>0</v>
      </c>
      <c r="D1792" s="22">
        <f>'Data Entry'!D1792</f>
        <v>0</v>
      </c>
      <c r="E1792" s="22">
        <f>'Data Entry'!E1792</f>
        <v>0</v>
      </c>
      <c r="F1792" s="22">
        <f>'Data Entry'!F1792</f>
        <v>0</v>
      </c>
      <c r="G1792" s="22">
        <f>'Data Entry'!G1792</f>
        <v>0</v>
      </c>
      <c r="H1792" s="22">
        <f>'Data Entry'!H1792</f>
        <v>0</v>
      </c>
      <c r="I1792" s="22">
        <f t="shared" si="476"/>
        <v>0</v>
      </c>
      <c r="J1792" s="22">
        <f t="shared" si="477"/>
        <v>0</v>
      </c>
      <c r="K1792" s="22">
        <f t="shared" si="478"/>
        <v>0</v>
      </c>
      <c r="L1792" s="22">
        <f t="shared" si="479"/>
        <v>0</v>
      </c>
      <c r="M1792" s="22">
        <f t="shared" si="480"/>
        <v>0</v>
      </c>
      <c r="N1792" s="22">
        <f t="shared" si="481"/>
        <v>0</v>
      </c>
      <c r="O1792" s="22">
        <f t="shared" si="482"/>
        <v>0</v>
      </c>
      <c r="P1792" s="35">
        <f>'Data Entry'!I1792</f>
        <v>0</v>
      </c>
      <c r="Q1792" s="35">
        <f>'Data Entry'!J1792</f>
        <v>0</v>
      </c>
      <c r="R1792" s="35">
        <f>'Data Entry'!K1792</f>
        <v>0</v>
      </c>
      <c r="S1792" s="35">
        <f>'Data Entry'!L1792</f>
        <v>0</v>
      </c>
      <c r="T1792" s="35">
        <f t="shared" si="483"/>
        <v>0</v>
      </c>
      <c r="U1792" s="35">
        <f t="shared" si="484"/>
        <v>0</v>
      </c>
      <c r="V1792" s="35" t="e">
        <f t="shared" si="485"/>
        <v>#DIV/0!</v>
      </c>
      <c r="W1792" s="35" t="e">
        <f t="shared" si="486"/>
        <v>#DIV/0!</v>
      </c>
      <c r="X1792" s="35">
        <f t="shared" si="487"/>
        <v>0</v>
      </c>
      <c r="Y1792" s="35">
        <f t="shared" si="488"/>
        <v>0</v>
      </c>
      <c r="Z1792" s="35">
        <f t="shared" si="489"/>
        <v>0</v>
      </c>
      <c r="AA1792" s="35">
        <f t="shared" si="490"/>
        <v>0</v>
      </c>
      <c r="AB1792" s="21">
        <f>'Data Entry'!S1792</f>
        <v>0</v>
      </c>
      <c r="AC1792" s="21">
        <f>'Data Entry'!T1792</f>
        <v>0</v>
      </c>
      <c r="AD1792" s="21">
        <f>'Data Entry'!U1792</f>
        <v>0</v>
      </c>
      <c r="AE1792" s="21">
        <f t="shared" si="491"/>
        <v>0</v>
      </c>
      <c r="AF1792" s="13">
        <f>'Data Entry'!V1792</f>
        <v>0</v>
      </c>
      <c r="AG1792" s="13">
        <f t="shared" si="492"/>
        <v>0</v>
      </c>
      <c r="AH1792" s="13">
        <f>'Data Entry'!W1792</f>
        <v>0</v>
      </c>
      <c r="AI1792" s="13">
        <f>'Data Entry'!X1792</f>
        <v>0</v>
      </c>
      <c r="AJ1792" s="13">
        <f>'Data Entry'!Y1792</f>
        <v>0</v>
      </c>
      <c r="AK1792" s="13">
        <f>'Data Entry'!Z1792</f>
        <v>0</v>
      </c>
    </row>
    <row r="1793" spans="1:37">
      <c r="A1793" s="34">
        <f>'Data Entry'!A1793</f>
        <v>0</v>
      </c>
      <c r="B1793" s="34">
        <f>'Data Entry'!B1793</f>
        <v>0</v>
      </c>
      <c r="C1793" s="20">
        <f>IF('Data Entry'!C1793="red",1,IF('Data Entry'!C1793="blue",2,0))</f>
        <v>0</v>
      </c>
      <c r="D1793" s="22">
        <f>'Data Entry'!D1793</f>
        <v>0</v>
      </c>
      <c r="E1793" s="22">
        <f>'Data Entry'!E1793</f>
        <v>0</v>
      </c>
      <c r="F1793" s="22">
        <f>'Data Entry'!F1793</f>
        <v>0</v>
      </c>
      <c r="G1793" s="22">
        <f>'Data Entry'!G1793</f>
        <v>0</v>
      </c>
      <c r="H1793" s="22">
        <f>'Data Entry'!H1793</f>
        <v>0</v>
      </c>
      <c r="I1793" s="22">
        <f t="shared" si="476"/>
        <v>0</v>
      </c>
      <c r="J1793" s="22">
        <f t="shared" si="477"/>
        <v>0</v>
      </c>
      <c r="K1793" s="22">
        <f t="shared" si="478"/>
        <v>0</v>
      </c>
      <c r="L1793" s="22">
        <f t="shared" si="479"/>
        <v>0</v>
      </c>
      <c r="M1793" s="22">
        <f t="shared" si="480"/>
        <v>0</v>
      </c>
      <c r="N1793" s="22">
        <f t="shared" si="481"/>
        <v>0</v>
      </c>
      <c r="O1793" s="22">
        <f t="shared" si="482"/>
        <v>0</v>
      </c>
      <c r="P1793" s="35">
        <f>'Data Entry'!I1793</f>
        <v>0</v>
      </c>
      <c r="Q1793" s="35">
        <f>'Data Entry'!J1793</f>
        <v>0</v>
      </c>
      <c r="R1793" s="35">
        <f>'Data Entry'!K1793</f>
        <v>0</v>
      </c>
      <c r="S1793" s="35">
        <f>'Data Entry'!L1793</f>
        <v>0</v>
      </c>
      <c r="T1793" s="35">
        <f t="shared" si="483"/>
        <v>0</v>
      </c>
      <c r="U1793" s="35">
        <f t="shared" si="484"/>
        <v>0</v>
      </c>
      <c r="V1793" s="35" t="e">
        <f t="shared" si="485"/>
        <v>#DIV/0!</v>
      </c>
      <c r="W1793" s="35" t="e">
        <f t="shared" si="486"/>
        <v>#DIV/0!</v>
      </c>
      <c r="X1793" s="35">
        <f t="shared" si="487"/>
        <v>0</v>
      </c>
      <c r="Y1793" s="35">
        <f t="shared" si="488"/>
        <v>0</v>
      </c>
      <c r="Z1793" s="35">
        <f t="shared" si="489"/>
        <v>0</v>
      </c>
      <c r="AA1793" s="35">
        <f t="shared" si="490"/>
        <v>0</v>
      </c>
      <c r="AB1793" s="21">
        <f>'Data Entry'!S1793</f>
        <v>0</v>
      </c>
      <c r="AC1793" s="21">
        <f>'Data Entry'!T1793</f>
        <v>0</v>
      </c>
      <c r="AD1793" s="21">
        <f>'Data Entry'!U1793</f>
        <v>0</v>
      </c>
      <c r="AE1793" s="21">
        <f t="shared" si="491"/>
        <v>0</v>
      </c>
      <c r="AF1793" s="13">
        <f>'Data Entry'!V1793</f>
        <v>0</v>
      </c>
      <c r="AG1793" s="13">
        <f t="shared" si="492"/>
        <v>0</v>
      </c>
      <c r="AH1793" s="13">
        <f>'Data Entry'!W1793</f>
        <v>0</v>
      </c>
      <c r="AI1793" s="13">
        <f>'Data Entry'!X1793</f>
        <v>0</v>
      </c>
      <c r="AJ1793" s="13">
        <f>'Data Entry'!Y1793</f>
        <v>0</v>
      </c>
      <c r="AK1793" s="13">
        <f>'Data Entry'!Z1793</f>
        <v>0</v>
      </c>
    </row>
    <row r="1794" spans="1:37">
      <c r="A1794" s="34">
        <f>'Data Entry'!A1794</f>
        <v>0</v>
      </c>
      <c r="B1794" s="34">
        <f>'Data Entry'!B1794</f>
        <v>0</v>
      </c>
      <c r="C1794" s="20">
        <f>IF('Data Entry'!C1794="red",1,IF('Data Entry'!C1794="blue",2,0))</f>
        <v>0</v>
      </c>
      <c r="D1794" s="22">
        <f>'Data Entry'!D1794</f>
        <v>0</v>
      </c>
      <c r="E1794" s="22">
        <f>'Data Entry'!E1794</f>
        <v>0</v>
      </c>
      <c r="F1794" s="22">
        <f>'Data Entry'!F1794</f>
        <v>0</v>
      </c>
      <c r="G1794" s="22">
        <f>'Data Entry'!G1794</f>
        <v>0</v>
      </c>
      <c r="H1794" s="22">
        <f>'Data Entry'!H1794</f>
        <v>0</v>
      </c>
      <c r="I1794" s="22">
        <f t="shared" si="476"/>
        <v>0</v>
      </c>
      <c r="J1794" s="22">
        <f t="shared" si="477"/>
        <v>0</v>
      </c>
      <c r="K1794" s="22">
        <f t="shared" si="478"/>
        <v>0</v>
      </c>
      <c r="L1794" s="22">
        <f t="shared" si="479"/>
        <v>0</v>
      </c>
      <c r="M1794" s="22">
        <f t="shared" si="480"/>
        <v>0</v>
      </c>
      <c r="N1794" s="22">
        <f t="shared" si="481"/>
        <v>0</v>
      </c>
      <c r="O1794" s="22">
        <f t="shared" si="482"/>
        <v>0</v>
      </c>
      <c r="P1794" s="35">
        <f>'Data Entry'!I1794</f>
        <v>0</v>
      </c>
      <c r="Q1794" s="35">
        <f>'Data Entry'!J1794</f>
        <v>0</v>
      </c>
      <c r="R1794" s="35">
        <f>'Data Entry'!K1794</f>
        <v>0</v>
      </c>
      <c r="S1794" s="35">
        <f>'Data Entry'!L1794</f>
        <v>0</v>
      </c>
      <c r="T1794" s="35">
        <f t="shared" si="483"/>
        <v>0</v>
      </c>
      <c r="U1794" s="35">
        <f t="shared" si="484"/>
        <v>0</v>
      </c>
      <c r="V1794" s="35" t="e">
        <f t="shared" si="485"/>
        <v>#DIV/0!</v>
      </c>
      <c r="W1794" s="35" t="e">
        <f t="shared" si="486"/>
        <v>#DIV/0!</v>
      </c>
      <c r="X1794" s="35">
        <f t="shared" si="487"/>
        <v>0</v>
      </c>
      <c r="Y1794" s="35">
        <f t="shared" si="488"/>
        <v>0</v>
      </c>
      <c r="Z1794" s="35">
        <f t="shared" si="489"/>
        <v>0</v>
      </c>
      <c r="AA1794" s="35">
        <f t="shared" si="490"/>
        <v>0</v>
      </c>
      <c r="AB1794" s="21">
        <f>'Data Entry'!S1794</f>
        <v>0</v>
      </c>
      <c r="AC1794" s="21">
        <f>'Data Entry'!T1794</f>
        <v>0</v>
      </c>
      <c r="AD1794" s="21">
        <f>'Data Entry'!U1794</f>
        <v>0</v>
      </c>
      <c r="AE1794" s="21">
        <f t="shared" si="491"/>
        <v>0</v>
      </c>
      <c r="AF1794" s="13">
        <f>'Data Entry'!V1794</f>
        <v>0</v>
      </c>
      <c r="AG1794" s="13">
        <f t="shared" si="492"/>
        <v>0</v>
      </c>
      <c r="AH1794" s="13">
        <f>'Data Entry'!W1794</f>
        <v>0</v>
      </c>
      <c r="AI1794" s="13">
        <f>'Data Entry'!X1794</f>
        <v>0</v>
      </c>
      <c r="AJ1794" s="13">
        <f>'Data Entry'!Y1794</f>
        <v>0</v>
      </c>
      <c r="AK1794" s="13">
        <f>'Data Entry'!Z1794</f>
        <v>0</v>
      </c>
    </row>
    <row r="1795" spans="1:37">
      <c r="A1795" s="34">
        <f>'Data Entry'!A1795</f>
        <v>0</v>
      </c>
      <c r="B1795" s="34">
        <f>'Data Entry'!B1795</f>
        <v>0</v>
      </c>
      <c r="C1795" s="20">
        <f>IF('Data Entry'!C1795="red",1,IF('Data Entry'!C1795="blue",2,0))</f>
        <v>0</v>
      </c>
      <c r="D1795" s="22">
        <f>'Data Entry'!D1795</f>
        <v>0</v>
      </c>
      <c r="E1795" s="22">
        <f>'Data Entry'!E1795</f>
        <v>0</v>
      </c>
      <c r="F1795" s="22">
        <f>'Data Entry'!F1795</f>
        <v>0</v>
      </c>
      <c r="G1795" s="22">
        <f>'Data Entry'!G1795</f>
        <v>0</v>
      </c>
      <c r="H1795" s="22">
        <f>'Data Entry'!H1795</f>
        <v>0</v>
      </c>
      <c r="I1795" s="22">
        <f t="shared" si="476"/>
        <v>0</v>
      </c>
      <c r="J1795" s="22">
        <f t="shared" si="477"/>
        <v>0</v>
      </c>
      <c r="K1795" s="22">
        <f t="shared" si="478"/>
        <v>0</v>
      </c>
      <c r="L1795" s="22">
        <f t="shared" si="479"/>
        <v>0</v>
      </c>
      <c r="M1795" s="22">
        <f t="shared" si="480"/>
        <v>0</v>
      </c>
      <c r="N1795" s="22">
        <f t="shared" si="481"/>
        <v>0</v>
      </c>
      <c r="O1795" s="22">
        <f t="shared" si="482"/>
        <v>0</v>
      </c>
      <c r="P1795" s="35">
        <f>'Data Entry'!I1795</f>
        <v>0</v>
      </c>
      <c r="Q1795" s="35">
        <f>'Data Entry'!J1795</f>
        <v>0</v>
      </c>
      <c r="R1795" s="35">
        <f>'Data Entry'!K1795</f>
        <v>0</v>
      </c>
      <c r="S1795" s="35">
        <f>'Data Entry'!L1795</f>
        <v>0</v>
      </c>
      <c r="T1795" s="35">
        <f t="shared" si="483"/>
        <v>0</v>
      </c>
      <c r="U1795" s="35">
        <f t="shared" si="484"/>
        <v>0</v>
      </c>
      <c r="V1795" s="35" t="e">
        <f t="shared" si="485"/>
        <v>#DIV/0!</v>
      </c>
      <c r="W1795" s="35" t="e">
        <f t="shared" si="486"/>
        <v>#DIV/0!</v>
      </c>
      <c r="X1795" s="35">
        <f t="shared" si="487"/>
        <v>0</v>
      </c>
      <c r="Y1795" s="35">
        <f t="shared" si="488"/>
        <v>0</v>
      </c>
      <c r="Z1795" s="35">
        <f t="shared" si="489"/>
        <v>0</v>
      </c>
      <c r="AA1795" s="35">
        <f t="shared" si="490"/>
        <v>0</v>
      </c>
      <c r="AB1795" s="21">
        <f>'Data Entry'!S1795</f>
        <v>0</v>
      </c>
      <c r="AC1795" s="21">
        <f>'Data Entry'!T1795</f>
        <v>0</v>
      </c>
      <c r="AD1795" s="21">
        <f>'Data Entry'!U1795</f>
        <v>0</v>
      </c>
      <c r="AE1795" s="21">
        <f t="shared" si="491"/>
        <v>0</v>
      </c>
      <c r="AF1795" s="13">
        <f>'Data Entry'!V1795</f>
        <v>0</v>
      </c>
      <c r="AG1795" s="13">
        <f t="shared" si="492"/>
        <v>0</v>
      </c>
      <c r="AH1795" s="13">
        <f>'Data Entry'!W1795</f>
        <v>0</v>
      </c>
      <c r="AI1795" s="13">
        <f>'Data Entry'!X1795</f>
        <v>0</v>
      </c>
      <c r="AJ1795" s="13">
        <f>'Data Entry'!Y1795</f>
        <v>0</v>
      </c>
      <c r="AK1795" s="13">
        <f>'Data Entry'!Z1795</f>
        <v>0</v>
      </c>
    </row>
    <row r="1796" spans="1:37">
      <c r="A1796" s="34">
        <f>'Data Entry'!A1796</f>
        <v>0</v>
      </c>
      <c r="B1796" s="34">
        <f>'Data Entry'!B1796</f>
        <v>0</v>
      </c>
      <c r="C1796" s="20">
        <f>IF('Data Entry'!C1796="red",1,IF('Data Entry'!C1796="blue",2,0))</f>
        <v>0</v>
      </c>
      <c r="D1796" s="22">
        <f>'Data Entry'!D1796</f>
        <v>0</v>
      </c>
      <c r="E1796" s="22">
        <f>'Data Entry'!E1796</f>
        <v>0</v>
      </c>
      <c r="F1796" s="22">
        <f>'Data Entry'!F1796</f>
        <v>0</v>
      </c>
      <c r="G1796" s="22">
        <f>'Data Entry'!G1796</f>
        <v>0</v>
      </c>
      <c r="H1796" s="22">
        <f>'Data Entry'!H1796</f>
        <v>0</v>
      </c>
      <c r="I1796" s="22">
        <f t="shared" si="476"/>
        <v>0</v>
      </c>
      <c r="J1796" s="22">
        <f t="shared" si="477"/>
        <v>0</v>
      </c>
      <c r="K1796" s="22">
        <f t="shared" si="478"/>
        <v>0</v>
      </c>
      <c r="L1796" s="22">
        <f t="shared" si="479"/>
        <v>0</v>
      </c>
      <c r="M1796" s="22">
        <f t="shared" si="480"/>
        <v>0</v>
      </c>
      <c r="N1796" s="22">
        <f t="shared" si="481"/>
        <v>0</v>
      </c>
      <c r="O1796" s="22">
        <f t="shared" si="482"/>
        <v>0</v>
      </c>
      <c r="P1796" s="35">
        <f>'Data Entry'!I1796</f>
        <v>0</v>
      </c>
      <c r="Q1796" s="35">
        <f>'Data Entry'!J1796</f>
        <v>0</v>
      </c>
      <c r="R1796" s="35">
        <f>'Data Entry'!K1796</f>
        <v>0</v>
      </c>
      <c r="S1796" s="35">
        <f>'Data Entry'!L1796</f>
        <v>0</v>
      </c>
      <c r="T1796" s="35">
        <f t="shared" si="483"/>
        <v>0</v>
      </c>
      <c r="U1796" s="35">
        <f t="shared" si="484"/>
        <v>0</v>
      </c>
      <c r="V1796" s="35" t="e">
        <f t="shared" si="485"/>
        <v>#DIV/0!</v>
      </c>
      <c r="W1796" s="35" t="e">
        <f t="shared" si="486"/>
        <v>#DIV/0!</v>
      </c>
      <c r="X1796" s="35">
        <f t="shared" si="487"/>
        <v>0</v>
      </c>
      <c r="Y1796" s="35">
        <f t="shared" si="488"/>
        <v>0</v>
      </c>
      <c r="Z1796" s="35">
        <f t="shared" si="489"/>
        <v>0</v>
      </c>
      <c r="AA1796" s="35">
        <f t="shared" si="490"/>
        <v>0</v>
      </c>
      <c r="AB1796" s="21">
        <f>'Data Entry'!S1796</f>
        <v>0</v>
      </c>
      <c r="AC1796" s="21">
        <f>'Data Entry'!T1796</f>
        <v>0</v>
      </c>
      <c r="AD1796" s="21">
        <f>'Data Entry'!U1796</f>
        <v>0</v>
      </c>
      <c r="AE1796" s="21">
        <f t="shared" si="491"/>
        <v>0</v>
      </c>
      <c r="AF1796" s="13">
        <f>'Data Entry'!V1796</f>
        <v>0</v>
      </c>
      <c r="AG1796" s="13">
        <f t="shared" si="492"/>
        <v>0</v>
      </c>
      <c r="AH1796" s="13">
        <f>'Data Entry'!W1796</f>
        <v>0</v>
      </c>
      <c r="AI1796" s="13">
        <f>'Data Entry'!X1796</f>
        <v>0</v>
      </c>
      <c r="AJ1796" s="13">
        <f>'Data Entry'!Y1796</f>
        <v>0</v>
      </c>
      <c r="AK1796" s="13">
        <f>'Data Entry'!Z1796</f>
        <v>0</v>
      </c>
    </row>
    <row r="1797" spans="1:37">
      <c r="A1797" s="34">
        <f>'Data Entry'!A1797</f>
        <v>0</v>
      </c>
      <c r="B1797" s="34">
        <f>'Data Entry'!B1797</f>
        <v>0</v>
      </c>
      <c r="C1797" s="20">
        <f>IF('Data Entry'!C1797="red",1,IF('Data Entry'!C1797="blue",2,0))</f>
        <v>0</v>
      </c>
      <c r="D1797" s="22">
        <f>'Data Entry'!D1797</f>
        <v>0</v>
      </c>
      <c r="E1797" s="22">
        <f>'Data Entry'!E1797</f>
        <v>0</v>
      </c>
      <c r="F1797" s="22">
        <f>'Data Entry'!F1797</f>
        <v>0</v>
      </c>
      <c r="G1797" s="22">
        <f>'Data Entry'!G1797</f>
        <v>0</v>
      </c>
      <c r="H1797" s="22">
        <f>'Data Entry'!H1797</f>
        <v>0</v>
      </c>
      <c r="I1797" s="22">
        <f t="shared" si="476"/>
        <v>0</v>
      </c>
      <c r="J1797" s="22">
        <f t="shared" si="477"/>
        <v>0</v>
      </c>
      <c r="K1797" s="22">
        <f t="shared" si="478"/>
        <v>0</v>
      </c>
      <c r="L1797" s="22">
        <f t="shared" si="479"/>
        <v>0</v>
      </c>
      <c r="M1797" s="22">
        <f t="shared" si="480"/>
        <v>0</v>
      </c>
      <c r="N1797" s="22">
        <f t="shared" si="481"/>
        <v>0</v>
      </c>
      <c r="O1797" s="22">
        <f t="shared" si="482"/>
        <v>0</v>
      </c>
      <c r="P1797" s="35">
        <f>'Data Entry'!I1797</f>
        <v>0</v>
      </c>
      <c r="Q1797" s="35">
        <f>'Data Entry'!J1797</f>
        <v>0</v>
      </c>
      <c r="R1797" s="35">
        <f>'Data Entry'!K1797</f>
        <v>0</v>
      </c>
      <c r="S1797" s="35">
        <f>'Data Entry'!L1797</f>
        <v>0</v>
      </c>
      <c r="T1797" s="35">
        <f t="shared" si="483"/>
        <v>0</v>
      </c>
      <c r="U1797" s="35">
        <f t="shared" si="484"/>
        <v>0</v>
      </c>
      <c r="V1797" s="35" t="e">
        <f t="shared" si="485"/>
        <v>#DIV/0!</v>
      </c>
      <c r="W1797" s="35" t="e">
        <f t="shared" si="486"/>
        <v>#DIV/0!</v>
      </c>
      <c r="X1797" s="35">
        <f t="shared" si="487"/>
        <v>0</v>
      </c>
      <c r="Y1797" s="35">
        <f t="shared" si="488"/>
        <v>0</v>
      </c>
      <c r="Z1797" s="35">
        <f t="shared" si="489"/>
        <v>0</v>
      </c>
      <c r="AA1797" s="35">
        <f t="shared" si="490"/>
        <v>0</v>
      </c>
      <c r="AB1797" s="21">
        <f>'Data Entry'!S1797</f>
        <v>0</v>
      </c>
      <c r="AC1797" s="21">
        <f>'Data Entry'!T1797</f>
        <v>0</v>
      </c>
      <c r="AD1797" s="21">
        <f>'Data Entry'!U1797</f>
        <v>0</v>
      </c>
      <c r="AE1797" s="21">
        <f t="shared" si="491"/>
        <v>0</v>
      </c>
      <c r="AF1797" s="13">
        <f>'Data Entry'!V1797</f>
        <v>0</v>
      </c>
      <c r="AG1797" s="13">
        <f t="shared" si="492"/>
        <v>0</v>
      </c>
      <c r="AH1797" s="13">
        <f>'Data Entry'!W1797</f>
        <v>0</v>
      </c>
      <c r="AI1797" s="13">
        <f>'Data Entry'!X1797</f>
        <v>0</v>
      </c>
      <c r="AJ1797" s="13">
        <f>'Data Entry'!Y1797</f>
        <v>0</v>
      </c>
      <c r="AK1797" s="13">
        <f>'Data Entry'!Z1797</f>
        <v>0</v>
      </c>
    </row>
    <row r="1798" spans="1:37">
      <c r="A1798" s="34">
        <f>'Data Entry'!A1798</f>
        <v>0</v>
      </c>
      <c r="B1798" s="34">
        <f>'Data Entry'!B1798</f>
        <v>0</v>
      </c>
      <c r="C1798" s="20">
        <f>IF('Data Entry'!C1798="red",1,IF('Data Entry'!C1798="blue",2,0))</f>
        <v>0</v>
      </c>
      <c r="D1798" s="22">
        <f>'Data Entry'!D1798</f>
        <v>0</v>
      </c>
      <c r="E1798" s="22">
        <f>'Data Entry'!E1798</f>
        <v>0</v>
      </c>
      <c r="F1798" s="22">
        <f>'Data Entry'!F1798</f>
        <v>0</v>
      </c>
      <c r="G1798" s="22">
        <f>'Data Entry'!G1798</f>
        <v>0</v>
      </c>
      <c r="H1798" s="22">
        <f>'Data Entry'!H1798</f>
        <v>0</v>
      </c>
      <c r="I1798" s="22">
        <f t="shared" si="476"/>
        <v>0</v>
      </c>
      <c r="J1798" s="22">
        <f t="shared" si="477"/>
        <v>0</v>
      </c>
      <c r="K1798" s="22">
        <f t="shared" si="478"/>
        <v>0</v>
      </c>
      <c r="L1798" s="22">
        <f t="shared" si="479"/>
        <v>0</v>
      </c>
      <c r="M1798" s="22">
        <f t="shared" si="480"/>
        <v>0</v>
      </c>
      <c r="N1798" s="22">
        <f t="shared" si="481"/>
        <v>0</v>
      </c>
      <c r="O1798" s="22">
        <f t="shared" si="482"/>
        <v>0</v>
      </c>
      <c r="P1798" s="35">
        <f>'Data Entry'!I1798</f>
        <v>0</v>
      </c>
      <c r="Q1798" s="35">
        <f>'Data Entry'!J1798</f>
        <v>0</v>
      </c>
      <c r="R1798" s="35">
        <f>'Data Entry'!K1798</f>
        <v>0</v>
      </c>
      <c r="S1798" s="35">
        <f>'Data Entry'!L1798</f>
        <v>0</v>
      </c>
      <c r="T1798" s="35">
        <f t="shared" si="483"/>
        <v>0</v>
      </c>
      <c r="U1798" s="35">
        <f t="shared" si="484"/>
        <v>0</v>
      </c>
      <c r="V1798" s="35" t="e">
        <f t="shared" si="485"/>
        <v>#DIV/0!</v>
      </c>
      <c r="W1798" s="35" t="e">
        <f t="shared" si="486"/>
        <v>#DIV/0!</v>
      </c>
      <c r="X1798" s="35">
        <f t="shared" si="487"/>
        <v>0</v>
      </c>
      <c r="Y1798" s="35">
        <f t="shared" si="488"/>
        <v>0</v>
      </c>
      <c r="Z1798" s="35">
        <f t="shared" si="489"/>
        <v>0</v>
      </c>
      <c r="AA1798" s="35">
        <f t="shared" si="490"/>
        <v>0</v>
      </c>
      <c r="AB1798" s="21">
        <f>'Data Entry'!S1798</f>
        <v>0</v>
      </c>
      <c r="AC1798" s="21">
        <f>'Data Entry'!T1798</f>
        <v>0</v>
      </c>
      <c r="AD1798" s="21">
        <f>'Data Entry'!U1798</f>
        <v>0</v>
      </c>
      <c r="AE1798" s="21">
        <f t="shared" si="491"/>
        <v>0</v>
      </c>
      <c r="AF1798" s="13">
        <f>'Data Entry'!V1798</f>
        <v>0</v>
      </c>
      <c r="AG1798" s="13">
        <f t="shared" si="492"/>
        <v>0</v>
      </c>
      <c r="AH1798" s="13">
        <f>'Data Entry'!W1798</f>
        <v>0</v>
      </c>
      <c r="AI1798" s="13">
        <f>'Data Entry'!X1798</f>
        <v>0</v>
      </c>
      <c r="AJ1798" s="13">
        <f>'Data Entry'!Y1798</f>
        <v>0</v>
      </c>
      <c r="AK1798" s="13">
        <f>'Data Entry'!Z1798</f>
        <v>0</v>
      </c>
    </row>
    <row r="1799" spans="1:37">
      <c r="A1799" s="34">
        <f>'Data Entry'!A1799</f>
        <v>0</v>
      </c>
      <c r="B1799" s="34">
        <f>'Data Entry'!B1799</f>
        <v>0</v>
      </c>
      <c r="C1799" s="20">
        <f>IF('Data Entry'!C1799="red",1,IF('Data Entry'!C1799="blue",2,0))</f>
        <v>0</v>
      </c>
      <c r="D1799" s="22">
        <f>'Data Entry'!D1799</f>
        <v>0</v>
      </c>
      <c r="E1799" s="22">
        <f>'Data Entry'!E1799</f>
        <v>0</v>
      </c>
      <c r="F1799" s="22">
        <f>'Data Entry'!F1799</f>
        <v>0</v>
      </c>
      <c r="G1799" s="22">
        <f>'Data Entry'!G1799</f>
        <v>0</v>
      </c>
      <c r="H1799" s="22">
        <f>'Data Entry'!H1799</f>
        <v>0</v>
      </c>
      <c r="I1799" s="22">
        <f t="shared" si="476"/>
        <v>0</v>
      </c>
      <c r="J1799" s="22">
        <f t="shared" si="477"/>
        <v>0</v>
      </c>
      <c r="K1799" s="22">
        <f t="shared" si="478"/>
        <v>0</v>
      </c>
      <c r="L1799" s="22">
        <f t="shared" si="479"/>
        <v>0</v>
      </c>
      <c r="M1799" s="22">
        <f t="shared" si="480"/>
        <v>0</v>
      </c>
      <c r="N1799" s="22">
        <f t="shared" si="481"/>
        <v>0</v>
      </c>
      <c r="O1799" s="22">
        <f t="shared" si="482"/>
        <v>0</v>
      </c>
      <c r="P1799" s="35">
        <f>'Data Entry'!I1799</f>
        <v>0</v>
      </c>
      <c r="Q1799" s="35">
        <f>'Data Entry'!J1799</f>
        <v>0</v>
      </c>
      <c r="R1799" s="35">
        <f>'Data Entry'!K1799</f>
        <v>0</v>
      </c>
      <c r="S1799" s="35">
        <f>'Data Entry'!L1799</f>
        <v>0</v>
      </c>
      <c r="T1799" s="35">
        <f t="shared" si="483"/>
        <v>0</v>
      </c>
      <c r="U1799" s="35">
        <f t="shared" si="484"/>
        <v>0</v>
      </c>
      <c r="V1799" s="35" t="e">
        <f t="shared" si="485"/>
        <v>#DIV/0!</v>
      </c>
      <c r="W1799" s="35" t="e">
        <f t="shared" si="486"/>
        <v>#DIV/0!</v>
      </c>
      <c r="X1799" s="35">
        <f t="shared" si="487"/>
        <v>0</v>
      </c>
      <c r="Y1799" s="35">
        <f t="shared" si="488"/>
        <v>0</v>
      </c>
      <c r="Z1799" s="35">
        <f t="shared" si="489"/>
        <v>0</v>
      </c>
      <c r="AA1799" s="35">
        <f t="shared" si="490"/>
        <v>0</v>
      </c>
      <c r="AB1799" s="21">
        <f>'Data Entry'!S1799</f>
        <v>0</v>
      </c>
      <c r="AC1799" s="21">
        <f>'Data Entry'!T1799</f>
        <v>0</v>
      </c>
      <c r="AD1799" s="21">
        <f>'Data Entry'!U1799</f>
        <v>0</v>
      </c>
      <c r="AE1799" s="21">
        <f t="shared" si="491"/>
        <v>0</v>
      </c>
      <c r="AF1799" s="13">
        <f>'Data Entry'!V1799</f>
        <v>0</v>
      </c>
      <c r="AG1799" s="13">
        <f t="shared" si="492"/>
        <v>0</v>
      </c>
      <c r="AH1799" s="13">
        <f>'Data Entry'!W1799</f>
        <v>0</v>
      </c>
      <c r="AI1799" s="13">
        <f>'Data Entry'!X1799</f>
        <v>0</v>
      </c>
      <c r="AJ1799" s="13">
        <f>'Data Entry'!Y1799</f>
        <v>0</v>
      </c>
      <c r="AK1799" s="13">
        <f>'Data Entry'!Z1799</f>
        <v>0</v>
      </c>
    </row>
    <row r="1800" spans="1:37">
      <c r="A1800" s="34">
        <f>'Data Entry'!A1800</f>
        <v>0</v>
      </c>
      <c r="B1800" s="34">
        <f>'Data Entry'!B1800</f>
        <v>0</v>
      </c>
      <c r="C1800" s="20">
        <f>IF('Data Entry'!C1800="red",1,IF('Data Entry'!C1800="blue",2,0))</f>
        <v>0</v>
      </c>
      <c r="D1800" s="22">
        <f>'Data Entry'!D1800</f>
        <v>0</v>
      </c>
      <c r="E1800" s="22">
        <f>'Data Entry'!E1800</f>
        <v>0</v>
      </c>
      <c r="F1800" s="22">
        <f>'Data Entry'!F1800</f>
        <v>0</v>
      </c>
      <c r="G1800" s="22">
        <f>'Data Entry'!G1800</f>
        <v>0</v>
      </c>
      <c r="H1800" s="22">
        <f>'Data Entry'!H1800</f>
        <v>0</v>
      </c>
      <c r="I1800" s="22">
        <f t="shared" si="476"/>
        <v>0</v>
      </c>
      <c r="J1800" s="22">
        <f t="shared" si="477"/>
        <v>0</v>
      </c>
      <c r="K1800" s="22">
        <f t="shared" si="478"/>
        <v>0</v>
      </c>
      <c r="L1800" s="22">
        <f t="shared" si="479"/>
        <v>0</v>
      </c>
      <c r="M1800" s="22">
        <f t="shared" si="480"/>
        <v>0</v>
      </c>
      <c r="N1800" s="22">
        <f t="shared" si="481"/>
        <v>0</v>
      </c>
      <c r="O1800" s="22">
        <f t="shared" si="482"/>
        <v>0</v>
      </c>
      <c r="P1800" s="35">
        <f>'Data Entry'!I1800</f>
        <v>0</v>
      </c>
      <c r="Q1800" s="35">
        <f>'Data Entry'!J1800</f>
        <v>0</v>
      </c>
      <c r="R1800" s="35">
        <f>'Data Entry'!K1800</f>
        <v>0</v>
      </c>
      <c r="S1800" s="35">
        <f>'Data Entry'!L1800</f>
        <v>0</v>
      </c>
      <c r="T1800" s="35">
        <f t="shared" si="483"/>
        <v>0</v>
      </c>
      <c r="U1800" s="35">
        <f t="shared" si="484"/>
        <v>0</v>
      </c>
      <c r="V1800" s="35" t="e">
        <f t="shared" si="485"/>
        <v>#DIV/0!</v>
      </c>
      <c r="W1800" s="35" t="e">
        <f t="shared" si="486"/>
        <v>#DIV/0!</v>
      </c>
      <c r="X1800" s="35">
        <f t="shared" si="487"/>
        <v>0</v>
      </c>
      <c r="Y1800" s="35">
        <f t="shared" si="488"/>
        <v>0</v>
      </c>
      <c r="Z1800" s="35">
        <f t="shared" si="489"/>
        <v>0</v>
      </c>
      <c r="AA1800" s="35">
        <f t="shared" si="490"/>
        <v>0</v>
      </c>
      <c r="AB1800" s="21">
        <f>'Data Entry'!S1800</f>
        <v>0</v>
      </c>
      <c r="AC1800" s="21">
        <f>'Data Entry'!T1800</f>
        <v>0</v>
      </c>
      <c r="AD1800" s="21">
        <f>'Data Entry'!U1800</f>
        <v>0</v>
      </c>
      <c r="AE1800" s="21">
        <f t="shared" si="491"/>
        <v>0</v>
      </c>
      <c r="AF1800" s="13">
        <f>'Data Entry'!V1800</f>
        <v>0</v>
      </c>
      <c r="AG1800" s="13">
        <f t="shared" si="492"/>
        <v>0</v>
      </c>
      <c r="AH1800" s="13">
        <f>'Data Entry'!W1800</f>
        <v>0</v>
      </c>
      <c r="AI1800" s="13">
        <f>'Data Entry'!X1800</f>
        <v>0</v>
      </c>
      <c r="AJ1800" s="13">
        <f>'Data Entry'!Y1800</f>
        <v>0</v>
      </c>
      <c r="AK1800" s="13">
        <f>'Data Entry'!Z1800</f>
        <v>0</v>
      </c>
    </row>
    <row r="1801" spans="1:37">
      <c r="A1801" s="34">
        <f>'Data Entry'!A1801</f>
        <v>0</v>
      </c>
      <c r="B1801" s="34">
        <f>'Data Entry'!B1801</f>
        <v>0</v>
      </c>
      <c r="C1801" s="20">
        <f>IF('Data Entry'!C1801="red",1,IF('Data Entry'!C1801="blue",2,0))</f>
        <v>0</v>
      </c>
      <c r="D1801" s="22">
        <f>'Data Entry'!D1801</f>
        <v>0</v>
      </c>
      <c r="E1801" s="22">
        <f>'Data Entry'!E1801</f>
        <v>0</v>
      </c>
      <c r="F1801" s="22">
        <f>'Data Entry'!F1801</f>
        <v>0</v>
      </c>
      <c r="G1801" s="22">
        <f>'Data Entry'!G1801</f>
        <v>0</v>
      </c>
      <c r="H1801" s="22">
        <f>'Data Entry'!H1801</f>
        <v>0</v>
      </c>
      <c r="I1801" s="22">
        <f t="shared" si="476"/>
        <v>0</v>
      </c>
      <c r="J1801" s="22">
        <f t="shared" si="477"/>
        <v>0</v>
      </c>
      <c r="K1801" s="22">
        <f t="shared" si="478"/>
        <v>0</v>
      </c>
      <c r="L1801" s="22">
        <f t="shared" si="479"/>
        <v>0</v>
      </c>
      <c r="M1801" s="22">
        <f t="shared" si="480"/>
        <v>0</v>
      </c>
      <c r="N1801" s="22">
        <f t="shared" si="481"/>
        <v>0</v>
      </c>
      <c r="O1801" s="22">
        <f t="shared" si="482"/>
        <v>0</v>
      </c>
      <c r="P1801" s="35">
        <f>'Data Entry'!I1801</f>
        <v>0</v>
      </c>
      <c r="Q1801" s="35">
        <f>'Data Entry'!J1801</f>
        <v>0</v>
      </c>
      <c r="R1801" s="35">
        <f>'Data Entry'!K1801</f>
        <v>0</v>
      </c>
      <c r="S1801" s="35">
        <f>'Data Entry'!L1801</f>
        <v>0</v>
      </c>
      <c r="T1801" s="35">
        <f t="shared" si="483"/>
        <v>0</v>
      </c>
      <c r="U1801" s="35">
        <f t="shared" si="484"/>
        <v>0</v>
      </c>
      <c r="V1801" s="35" t="e">
        <f t="shared" si="485"/>
        <v>#DIV/0!</v>
      </c>
      <c r="W1801" s="35" t="e">
        <f t="shared" si="486"/>
        <v>#DIV/0!</v>
      </c>
      <c r="X1801" s="35">
        <f t="shared" si="487"/>
        <v>0</v>
      </c>
      <c r="Y1801" s="35">
        <f t="shared" si="488"/>
        <v>0</v>
      </c>
      <c r="Z1801" s="35">
        <f t="shared" si="489"/>
        <v>0</v>
      </c>
      <c r="AA1801" s="35">
        <f t="shared" si="490"/>
        <v>0</v>
      </c>
      <c r="AB1801" s="21">
        <f>'Data Entry'!S1801</f>
        <v>0</v>
      </c>
      <c r="AC1801" s="21">
        <f>'Data Entry'!T1801</f>
        <v>0</v>
      </c>
      <c r="AD1801" s="21">
        <f>'Data Entry'!U1801</f>
        <v>0</v>
      </c>
      <c r="AE1801" s="21">
        <f t="shared" si="491"/>
        <v>0</v>
      </c>
      <c r="AF1801" s="13">
        <f>'Data Entry'!V1801</f>
        <v>0</v>
      </c>
      <c r="AG1801" s="13">
        <f t="shared" si="492"/>
        <v>0</v>
      </c>
      <c r="AH1801" s="13">
        <f>'Data Entry'!W1801</f>
        <v>0</v>
      </c>
      <c r="AI1801" s="13">
        <f>'Data Entry'!X1801</f>
        <v>0</v>
      </c>
      <c r="AJ1801" s="13">
        <f>'Data Entry'!Y1801</f>
        <v>0</v>
      </c>
      <c r="AK1801" s="13">
        <f>'Data Entry'!Z1801</f>
        <v>0</v>
      </c>
    </row>
    <row r="1802" spans="1:37">
      <c r="A1802" s="34">
        <f>'Data Entry'!A1802</f>
        <v>0</v>
      </c>
      <c r="B1802" s="34">
        <f>'Data Entry'!B1802</f>
        <v>0</v>
      </c>
      <c r="C1802" s="20">
        <f>IF('Data Entry'!C1802="red",1,IF('Data Entry'!C1802="blue",2,0))</f>
        <v>0</v>
      </c>
      <c r="D1802" s="22">
        <f>'Data Entry'!D1802</f>
        <v>0</v>
      </c>
      <c r="E1802" s="22">
        <f>'Data Entry'!E1802</f>
        <v>0</v>
      </c>
      <c r="F1802" s="22">
        <f>'Data Entry'!F1802</f>
        <v>0</v>
      </c>
      <c r="G1802" s="22">
        <f>'Data Entry'!G1802</f>
        <v>0</v>
      </c>
      <c r="H1802" s="22">
        <f>'Data Entry'!H1802</f>
        <v>0</v>
      </c>
      <c r="I1802" s="22">
        <f t="shared" si="476"/>
        <v>0</v>
      </c>
      <c r="J1802" s="22">
        <f t="shared" si="477"/>
        <v>0</v>
      </c>
      <c r="K1802" s="22">
        <f t="shared" si="478"/>
        <v>0</v>
      </c>
      <c r="L1802" s="22">
        <f t="shared" si="479"/>
        <v>0</v>
      </c>
      <c r="M1802" s="22">
        <f t="shared" si="480"/>
        <v>0</v>
      </c>
      <c r="N1802" s="22">
        <f t="shared" si="481"/>
        <v>0</v>
      </c>
      <c r="O1802" s="22">
        <f t="shared" si="482"/>
        <v>0</v>
      </c>
      <c r="P1802" s="35">
        <f>'Data Entry'!I1802</f>
        <v>0</v>
      </c>
      <c r="Q1802" s="35">
        <f>'Data Entry'!J1802</f>
        <v>0</v>
      </c>
      <c r="R1802" s="35">
        <f>'Data Entry'!K1802</f>
        <v>0</v>
      </c>
      <c r="S1802" s="35">
        <f>'Data Entry'!L1802</f>
        <v>0</v>
      </c>
      <c r="T1802" s="35">
        <f t="shared" si="483"/>
        <v>0</v>
      </c>
      <c r="U1802" s="35">
        <f t="shared" si="484"/>
        <v>0</v>
      </c>
      <c r="V1802" s="35" t="e">
        <f t="shared" si="485"/>
        <v>#DIV/0!</v>
      </c>
      <c r="W1802" s="35" t="e">
        <f t="shared" si="486"/>
        <v>#DIV/0!</v>
      </c>
      <c r="X1802" s="35">
        <f t="shared" si="487"/>
        <v>0</v>
      </c>
      <c r="Y1802" s="35">
        <f t="shared" si="488"/>
        <v>0</v>
      </c>
      <c r="Z1802" s="35">
        <f t="shared" si="489"/>
        <v>0</v>
      </c>
      <c r="AA1802" s="35">
        <f t="shared" si="490"/>
        <v>0</v>
      </c>
      <c r="AB1802" s="21">
        <f>'Data Entry'!S1802</f>
        <v>0</v>
      </c>
      <c r="AC1802" s="21">
        <f>'Data Entry'!T1802</f>
        <v>0</v>
      </c>
      <c r="AD1802" s="21">
        <f>'Data Entry'!U1802</f>
        <v>0</v>
      </c>
      <c r="AE1802" s="21">
        <f t="shared" si="491"/>
        <v>0</v>
      </c>
      <c r="AF1802" s="13">
        <f>'Data Entry'!V1802</f>
        <v>0</v>
      </c>
      <c r="AG1802" s="13">
        <f t="shared" si="492"/>
        <v>0</v>
      </c>
      <c r="AH1802" s="13">
        <f>'Data Entry'!W1802</f>
        <v>0</v>
      </c>
      <c r="AI1802" s="13">
        <f>'Data Entry'!X1802</f>
        <v>0</v>
      </c>
      <c r="AJ1802" s="13">
        <f>'Data Entry'!Y1802</f>
        <v>0</v>
      </c>
      <c r="AK1802" s="13">
        <f>'Data Entry'!Z1802</f>
        <v>0</v>
      </c>
    </row>
    <row r="1803" spans="1:37">
      <c r="A1803" s="34">
        <f>'Data Entry'!A1803</f>
        <v>0</v>
      </c>
      <c r="B1803" s="34">
        <f>'Data Entry'!B1803</f>
        <v>0</v>
      </c>
      <c r="C1803" s="20">
        <f>IF('Data Entry'!C1803="red",1,IF('Data Entry'!C1803="blue",2,0))</f>
        <v>0</v>
      </c>
      <c r="D1803" s="22">
        <f>'Data Entry'!D1803</f>
        <v>0</v>
      </c>
      <c r="E1803" s="22">
        <f>'Data Entry'!E1803</f>
        <v>0</v>
      </c>
      <c r="F1803" s="22">
        <f>'Data Entry'!F1803</f>
        <v>0</v>
      </c>
      <c r="G1803" s="22">
        <f>'Data Entry'!G1803</f>
        <v>0</v>
      </c>
      <c r="H1803" s="22">
        <f>'Data Entry'!H1803</f>
        <v>0</v>
      </c>
      <c r="I1803" s="22">
        <f t="shared" si="476"/>
        <v>0</v>
      </c>
      <c r="J1803" s="22">
        <f t="shared" si="477"/>
        <v>0</v>
      </c>
      <c r="K1803" s="22">
        <f t="shared" si="478"/>
        <v>0</v>
      </c>
      <c r="L1803" s="22">
        <f t="shared" si="479"/>
        <v>0</v>
      </c>
      <c r="M1803" s="22">
        <f t="shared" si="480"/>
        <v>0</v>
      </c>
      <c r="N1803" s="22">
        <f t="shared" si="481"/>
        <v>0</v>
      </c>
      <c r="O1803" s="22">
        <f t="shared" si="482"/>
        <v>0</v>
      </c>
      <c r="P1803" s="35">
        <f>'Data Entry'!I1803</f>
        <v>0</v>
      </c>
      <c r="Q1803" s="35">
        <f>'Data Entry'!J1803</f>
        <v>0</v>
      </c>
      <c r="R1803" s="35">
        <f>'Data Entry'!K1803</f>
        <v>0</v>
      </c>
      <c r="S1803" s="35">
        <f>'Data Entry'!L1803</f>
        <v>0</v>
      </c>
      <c r="T1803" s="35">
        <f t="shared" si="483"/>
        <v>0</v>
      </c>
      <c r="U1803" s="35">
        <f t="shared" si="484"/>
        <v>0</v>
      </c>
      <c r="V1803" s="35" t="e">
        <f t="shared" si="485"/>
        <v>#DIV/0!</v>
      </c>
      <c r="W1803" s="35" t="e">
        <f t="shared" si="486"/>
        <v>#DIV/0!</v>
      </c>
      <c r="X1803" s="35">
        <f t="shared" si="487"/>
        <v>0</v>
      </c>
      <c r="Y1803" s="35">
        <f t="shared" si="488"/>
        <v>0</v>
      </c>
      <c r="Z1803" s="35">
        <f t="shared" si="489"/>
        <v>0</v>
      </c>
      <c r="AA1803" s="35">
        <f t="shared" si="490"/>
        <v>0</v>
      </c>
      <c r="AB1803" s="21">
        <f>'Data Entry'!S1803</f>
        <v>0</v>
      </c>
      <c r="AC1803" s="21">
        <f>'Data Entry'!T1803</f>
        <v>0</v>
      </c>
      <c r="AD1803" s="21">
        <f>'Data Entry'!U1803</f>
        <v>0</v>
      </c>
      <c r="AE1803" s="21">
        <f t="shared" si="491"/>
        <v>0</v>
      </c>
      <c r="AF1803" s="13">
        <f>'Data Entry'!V1803</f>
        <v>0</v>
      </c>
      <c r="AG1803" s="13">
        <f t="shared" si="492"/>
        <v>0</v>
      </c>
      <c r="AH1803" s="13">
        <f>'Data Entry'!W1803</f>
        <v>0</v>
      </c>
      <c r="AI1803" s="13">
        <f>'Data Entry'!X1803</f>
        <v>0</v>
      </c>
      <c r="AJ1803" s="13">
        <f>'Data Entry'!Y1803</f>
        <v>0</v>
      </c>
      <c r="AK1803" s="13">
        <f>'Data Entry'!Z1803</f>
        <v>0</v>
      </c>
    </row>
    <row r="1804" spans="1:37">
      <c r="A1804" s="34">
        <f>'Data Entry'!A1804</f>
        <v>0</v>
      </c>
      <c r="B1804" s="34">
        <f>'Data Entry'!B1804</f>
        <v>0</v>
      </c>
      <c r="C1804" s="20">
        <f>IF('Data Entry'!C1804="red",1,IF('Data Entry'!C1804="blue",2,0))</f>
        <v>0</v>
      </c>
      <c r="D1804" s="22">
        <f>'Data Entry'!D1804</f>
        <v>0</v>
      </c>
      <c r="E1804" s="22">
        <f>'Data Entry'!E1804</f>
        <v>0</v>
      </c>
      <c r="F1804" s="22">
        <f>'Data Entry'!F1804</f>
        <v>0</v>
      </c>
      <c r="G1804" s="22">
        <f>'Data Entry'!G1804</f>
        <v>0</v>
      </c>
      <c r="H1804" s="22">
        <f>'Data Entry'!H1804</f>
        <v>0</v>
      </c>
      <c r="I1804" s="22">
        <f t="shared" si="476"/>
        <v>0</v>
      </c>
      <c r="J1804" s="22">
        <f t="shared" si="477"/>
        <v>0</v>
      </c>
      <c r="K1804" s="22">
        <f t="shared" si="478"/>
        <v>0</v>
      </c>
      <c r="L1804" s="22">
        <f t="shared" si="479"/>
        <v>0</v>
      </c>
      <c r="M1804" s="22">
        <f t="shared" si="480"/>
        <v>0</v>
      </c>
      <c r="N1804" s="22">
        <f t="shared" si="481"/>
        <v>0</v>
      </c>
      <c r="O1804" s="22">
        <f t="shared" si="482"/>
        <v>0</v>
      </c>
      <c r="P1804" s="35">
        <f>'Data Entry'!I1804</f>
        <v>0</v>
      </c>
      <c r="Q1804" s="35">
        <f>'Data Entry'!J1804</f>
        <v>0</v>
      </c>
      <c r="R1804" s="35">
        <f>'Data Entry'!K1804</f>
        <v>0</v>
      </c>
      <c r="S1804" s="35">
        <f>'Data Entry'!L1804</f>
        <v>0</v>
      </c>
      <c r="T1804" s="35">
        <f t="shared" si="483"/>
        <v>0</v>
      </c>
      <c r="U1804" s="35">
        <f t="shared" si="484"/>
        <v>0</v>
      </c>
      <c r="V1804" s="35" t="e">
        <f t="shared" si="485"/>
        <v>#DIV/0!</v>
      </c>
      <c r="W1804" s="35" t="e">
        <f t="shared" si="486"/>
        <v>#DIV/0!</v>
      </c>
      <c r="X1804" s="35">
        <f t="shared" si="487"/>
        <v>0</v>
      </c>
      <c r="Y1804" s="35">
        <f t="shared" si="488"/>
        <v>0</v>
      </c>
      <c r="Z1804" s="35">
        <f t="shared" si="489"/>
        <v>0</v>
      </c>
      <c r="AA1804" s="35">
        <f t="shared" si="490"/>
        <v>0</v>
      </c>
      <c r="AB1804" s="21">
        <f>'Data Entry'!S1804</f>
        <v>0</v>
      </c>
      <c r="AC1804" s="21">
        <f>'Data Entry'!T1804</f>
        <v>0</v>
      </c>
      <c r="AD1804" s="21">
        <f>'Data Entry'!U1804</f>
        <v>0</v>
      </c>
      <c r="AE1804" s="21">
        <f t="shared" si="491"/>
        <v>0</v>
      </c>
      <c r="AF1804" s="13">
        <f>'Data Entry'!V1804</f>
        <v>0</v>
      </c>
      <c r="AG1804" s="13">
        <f t="shared" si="492"/>
        <v>0</v>
      </c>
      <c r="AH1804" s="13">
        <f>'Data Entry'!W1804</f>
        <v>0</v>
      </c>
      <c r="AI1804" s="13">
        <f>'Data Entry'!X1804</f>
        <v>0</v>
      </c>
      <c r="AJ1804" s="13">
        <f>'Data Entry'!Y1804</f>
        <v>0</v>
      </c>
      <c r="AK1804" s="13">
        <f>'Data Entry'!Z1804</f>
        <v>0</v>
      </c>
    </row>
    <row r="1805" spans="1:37">
      <c r="A1805" s="34">
        <f>'Data Entry'!A1805</f>
        <v>0</v>
      </c>
      <c r="B1805" s="34">
        <f>'Data Entry'!B1805</f>
        <v>0</v>
      </c>
      <c r="C1805" s="20">
        <f>IF('Data Entry'!C1805="red",1,IF('Data Entry'!C1805="blue",2,0))</f>
        <v>0</v>
      </c>
      <c r="D1805" s="22">
        <f>'Data Entry'!D1805</f>
        <v>0</v>
      </c>
      <c r="E1805" s="22">
        <f>'Data Entry'!E1805</f>
        <v>0</v>
      </c>
      <c r="F1805" s="22">
        <f>'Data Entry'!F1805</f>
        <v>0</v>
      </c>
      <c r="G1805" s="22">
        <f>'Data Entry'!G1805</f>
        <v>0</v>
      </c>
      <c r="H1805" s="22">
        <f>'Data Entry'!H1805</f>
        <v>0</v>
      </c>
      <c r="I1805" s="22">
        <f t="shared" si="476"/>
        <v>0</v>
      </c>
      <c r="J1805" s="22">
        <f t="shared" si="477"/>
        <v>0</v>
      </c>
      <c r="K1805" s="22">
        <f t="shared" si="478"/>
        <v>0</v>
      </c>
      <c r="L1805" s="22">
        <f t="shared" si="479"/>
        <v>0</v>
      </c>
      <c r="M1805" s="22">
        <f t="shared" si="480"/>
        <v>0</v>
      </c>
      <c r="N1805" s="22">
        <f t="shared" si="481"/>
        <v>0</v>
      </c>
      <c r="O1805" s="22">
        <f t="shared" si="482"/>
        <v>0</v>
      </c>
      <c r="P1805" s="35">
        <f>'Data Entry'!I1805</f>
        <v>0</v>
      </c>
      <c r="Q1805" s="35">
        <f>'Data Entry'!J1805</f>
        <v>0</v>
      </c>
      <c r="R1805" s="35">
        <f>'Data Entry'!K1805</f>
        <v>0</v>
      </c>
      <c r="S1805" s="35">
        <f>'Data Entry'!L1805</f>
        <v>0</v>
      </c>
      <c r="T1805" s="35">
        <f t="shared" si="483"/>
        <v>0</v>
      </c>
      <c r="U1805" s="35">
        <f t="shared" si="484"/>
        <v>0</v>
      </c>
      <c r="V1805" s="35" t="e">
        <f t="shared" si="485"/>
        <v>#DIV/0!</v>
      </c>
      <c r="W1805" s="35" t="e">
        <f t="shared" si="486"/>
        <v>#DIV/0!</v>
      </c>
      <c r="X1805" s="35">
        <f t="shared" si="487"/>
        <v>0</v>
      </c>
      <c r="Y1805" s="35">
        <f t="shared" si="488"/>
        <v>0</v>
      </c>
      <c r="Z1805" s="35">
        <f t="shared" si="489"/>
        <v>0</v>
      </c>
      <c r="AA1805" s="35">
        <f t="shared" si="490"/>
        <v>0</v>
      </c>
      <c r="AB1805" s="21">
        <f>'Data Entry'!S1805</f>
        <v>0</v>
      </c>
      <c r="AC1805" s="21">
        <f>'Data Entry'!T1805</f>
        <v>0</v>
      </c>
      <c r="AD1805" s="21">
        <f>'Data Entry'!U1805</f>
        <v>0</v>
      </c>
      <c r="AE1805" s="21">
        <f t="shared" si="491"/>
        <v>0</v>
      </c>
      <c r="AF1805" s="13">
        <f>'Data Entry'!V1805</f>
        <v>0</v>
      </c>
      <c r="AG1805" s="13">
        <f t="shared" si="492"/>
        <v>0</v>
      </c>
      <c r="AH1805" s="13">
        <f>'Data Entry'!W1805</f>
        <v>0</v>
      </c>
      <c r="AI1805" s="13">
        <f>'Data Entry'!X1805</f>
        <v>0</v>
      </c>
      <c r="AJ1805" s="13">
        <f>'Data Entry'!Y1805</f>
        <v>0</v>
      </c>
      <c r="AK1805" s="13">
        <f>'Data Entry'!Z1805</f>
        <v>0</v>
      </c>
    </row>
    <row r="1806" spans="1:37">
      <c r="A1806" s="34">
        <f>'Data Entry'!A1806</f>
        <v>0</v>
      </c>
      <c r="B1806" s="34">
        <f>'Data Entry'!B1806</f>
        <v>0</v>
      </c>
      <c r="C1806" s="20">
        <f>IF('Data Entry'!C1806="red",1,IF('Data Entry'!C1806="blue",2,0))</f>
        <v>0</v>
      </c>
      <c r="D1806" s="22">
        <f>'Data Entry'!D1806</f>
        <v>0</v>
      </c>
      <c r="E1806" s="22">
        <f>'Data Entry'!E1806</f>
        <v>0</v>
      </c>
      <c r="F1806" s="22">
        <f>'Data Entry'!F1806</f>
        <v>0</v>
      </c>
      <c r="G1806" s="22">
        <f>'Data Entry'!G1806</f>
        <v>0</v>
      </c>
      <c r="H1806" s="22">
        <f>'Data Entry'!H1806</f>
        <v>0</v>
      </c>
      <c r="I1806" s="22">
        <f t="shared" si="476"/>
        <v>0</v>
      </c>
      <c r="J1806" s="22">
        <f t="shared" si="477"/>
        <v>0</v>
      </c>
      <c r="K1806" s="22">
        <f t="shared" si="478"/>
        <v>0</v>
      </c>
      <c r="L1806" s="22">
        <f t="shared" si="479"/>
        <v>0</v>
      </c>
      <c r="M1806" s="22">
        <f t="shared" si="480"/>
        <v>0</v>
      </c>
      <c r="N1806" s="22">
        <f t="shared" si="481"/>
        <v>0</v>
      </c>
      <c r="O1806" s="22">
        <f t="shared" si="482"/>
        <v>0</v>
      </c>
      <c r="P1806" s="35">
        <f>'Data Entry'!I1806</f>
        <v>0</v>
      </c>
      <c r="Q1806" s="35">
        <f>'Data Entry'!J1806</f>
        <v>0</v>
      </c>
      <c r="R1806" s="35">
        <f>'Data Entry'!K1806</f>
        <v>0</v>
      </c>
      <c r="S1806" s="35">
        <f>'Data Entry'!L1806</f>
        <v>0</v>
      </c>
      <c r="T1806" s="35">
        <f t="shared" si="483"/>
        <v>0</v>
      </c>
      <c r="U1806" s="35">
        <f t="shared" si="484"/>
        <v>0</v>
      </c>
      <c r="V1806" s="35" t="e">
        <f t="shared" si="485"/>
        <v>#DIV/0!</v>
      </c>
      <c r="W1806" s="35" t="e">
        <f t="shared" si="486"/>
        <v>#DIV/0!</v>
      </c>
      <c r="X1806" s="35">
        <f t="shared" si="487"/>
        <v>0</v>
      </c>
      <c r="Y1806" s="35">
        <f t="shared" si="488"/>
        <v>0</v>
      </c>
      <c r="Z1806" s="35">
        <f t="shared" si="489"/>
        <v>0</v>
      </c>
      <c r="AA1806" s="35">
        <f t="shared" si="490"/>
        <v>0</v>
      </c>
      <c r="AB1806" s="21">
        <f>'Data Entry'!S1806</f>
        <v>0</v>
      </c>
      <c r="AC1806" s="21">
        <f>'Data Entry'!T1806</f>
        <v>0</v>
      </c>
      <c r="AD1806" s="21">
        <f>'Data Entry'!U1806</f>
        <v>0</v>
      </c>
      <c r="AE1806" s="21">
        <f t="shared" si="491"/>
        <v>0</v>
      </c>
      <c r="AF1806" s="13">
        <f>'Data Entry'!V1806</f>
        <v>0</v>
      </c>
      <c r="AG1806" s="13">
        <f t="shared" si="492"/>
        <v>0</v>
      </c>
      <c r="AH1806" s="13">
        <f>'Data Entry'!W1806</f>
        <v>0</v>
      </c>
      <c r="AI1806" s="13">
        <f>'Data Entry'!X1806</f>
        <v>0</v>
      </c>
      <c r="AJ1806" s="13">
        <f>'Data Entry'!Y1806</f>
        <v>0</v>
      </c>
      <c r="AK1806" s="13">
        <f>'Data Entry'!Z1806</f>
        <v>0</v>
      </c>
    </row>
    <row r="1807" spans="1:37">
      <c r="A1807" s="34">
        <f>'Data Entry'!A1807</f>
        <v>0</v>
      </c>
      <c r="B1807" s="34">
        <f>'Data Entry'!B1807</f>
        <v>0</v>
      </c>
      <c r="C1807" s="20">
        <f>IF('Data Entry'!C1807="red",1,IF('Data Entry'!C1807="blue",2,0))</f>
        <v>0</v>
      </c>
      <c r="D1807" s="22">
        <f>'Data Entry'!D1807</f>
        <v>0</v>
      </c>
      <c r="E1807" s="22">
        <f>'Data Entry'!E1807</f>
        <v>0</v>
      </c>
      <c r="F1807" s="22">
        <f>'Data Entry'!F1807</f>
        <v>0</v>
      </c>
      <c r="G1807" s="22">
        <f>'Data Entry'!G1807</f>
        <v>0</v>
      </c>
      <c r="H1807" s="22">
        <f>'Data Entry'!H1807</f>
        <v>0</v>
      </c>
      <c r="I1807" s="22">
        <f t="shared" si="476"/>
        <v>0</v>
      </c>
      <c r="J1807" s="22">
        <f t="shared" si="477"/>
        <v>0</v>
      </c>
      <c r="K1807" s="22">
        <f t="shared" si="478"/>
        <v>0</v>
      </c>
      <c r="L1807" s="22">
        <f t="shared" si="479"/>
        <v>0</v>
      </c>
      <c r="M1807" s="22">
        <f t="shared" si="480"/>
        <v>0</v>
      </c>
      <c r="N1807" s="22">
        <f t="shared" si="481"/>
        <v>0</v>
      </c>
      <c r="O1807" s="22">
        <f t="shared" si="482"/>
        <v>0</v>
      </c>
      <c r="P1807" s="35">
        <f>'Data Entry'!I1807</f>
        <v>0</v>
      </c>
      <c r="Q1807" s="35">
        <f>'Data Entry'!J1807</f>
        <v>0</v>
      </c>
      <c r="R1807" s="35">
        <f>'Data Entry'!K1807</f>
        <v>0</v>
      </c>
      <c r="S1807" s="35">
        <f>'Data Entry'!L1807</f>
        <v>0</v>
      </c>
      <c r="T1807" s="35">
        <f t="shared" si="483"/>
        <v>0</v>
      </c>
      <c r="U1807" s="35">
        <f t="shared" si="484"/>
        <v>0</v>
      </c>
      <c r="V1807" s="35" t="e">
        <f t="shared" si="485"/>
        <v>#DIV/0!</v>
      </c>
      <c r="W1807" s="35" t="e">
        <f t="shared" si="486"/>
        <v>#DIV/0!</v>
      </c>
      <c r="X1807" s="35">
        <f t="shared" si="487"/>
        <v>0</v>
      </c>
      <c r="Y1807" s="35">
        <f t="shared" si="488"/>
        <v>0</v>
      </c>
      <c r="Z1807" s="35">
        <f t="shared" si="489"/>
        <v>0</v>
      </c>
      <c r="AA1807" s="35">
        <f t="shared" si="490"/>
        <v>0</v>
      </c>
      <c r="AB1807" s="21">
        <f>'Data Entry'!S1807</f>
        <v>0</v>
      </c>
      <c r="AC1807" s="21">
        <f>'Data Entry'!T1807</f>
        <v>0</v>
      </c>
      <c r="AD1807" s="21">
        <f>'Data Entry'!U1807</f>
        <v>0</v>
      </c>
      <c r="AE1807" s="21">
        <f t="shared" si="491"/>
        <v>0</v>
      </c>
      <c r="AF1807" s="13">
        <f>'Data Entry'!V1807</f>
        <v>0</v>
      </c>
      <c r="AG1807" s="13">
        <f t="shared" si="492"/>
        <v>0</v>
      </c>
      <c r="AH1807" s="13">
        <f>'Data Entry'!W1807</f>
        <v>0</v>
      </c>
      <c r="AI1807" s="13">
        <f>'Data Entry'!X1807</f>
        <v>0</v>
      </c>
      <c r="AJ1807" s="13">
        <f>'Data Entry'!Y1807</f>
        <v>0</v>
      </c>
      <c r="AK1807" s="13">
        <f>'Data Entry'!Z1807</f>
        <v>0</v>
      </c>
    </row>
    <row r="1808" spans="1:37">
      <c r="A1808" s="34">
        <f>'Data Entry'!A1808</f>
        <v>0</v>
      </c>
      <c r="B1808" s="34">
        <f>'Data Entry'!B1808</f>
        <v>0</v>
      </c>
      <c r="C1808" s="20">
        <f>IF('Data Entry'!C1808="red",1,IF('Data Entry'!C1808="blue",2,0))</f>
        <v>0</v>
      </c>
      <c r="D1808" s="22">
        <f>'Data Entry'!D1808</f>
        <v>0</v>
      </c>
      <c r="E1808" s="22">
        <f>'Data Entry'!E1808</f>
        <v>0</v>
      </c>
      <c r="F1808" s="22">
        <f>'Data Entry'!F1808</f>
        <v>0</v>
      </c>
      <c r="G1808" s="22">
        <f>'Data Entry'!G1808</f>
        <v>0</v>
      </c>
      <c r="H1808" s="22">
        <f>'Data Entry'!H1808</f>
        <v>0</v>
      </c>
      <c r="I1808" s="22">
        <f t="shared" si="476"/>
        <v>0</v>
      </c>
      <c r="J1808" s="22">
        <f t="shared" si="477"/>
        <v>0</v>
      </c>
      <c r="K1808" s="22">
        <f t="shared" si="478"/>
        <v>0</v>
      </c>
      <c r="L1808" s="22">
        <f t="shared" si="479"/>
        <v>0</v>
      </c>
      <c r="M1808" s="22">
        <f t="shared" si="480"/>
        <v>0</v>
      </c>
      <c r="N1808" s="22">
        <f t="shared" si="481"/>
        <v>0</v>
      </c>
      <c r="O1808" s="22">
        <f t="shared" si="482"/>
        <v>0</v>
      </c>
      <c r="P1808" s="35">
        <f>'Data Entry'!I1808</f>
        <v>0</v>
      </c>
      <c r="Q1808" s="35">
        <f>'Data Entry'!J1808</f>
        <v>0</v>
      </c>
      <c r="R1808" s="35">
        <f>'Data Entry'!K1808</f>
        <v>0</v>
      </c>
      <c r="S1808" s="35">
        <f>'Data Entry'!L1808</f>
        <v>0</v>
      </c>
      <c r="T1808" s="35">
        <f t="shared" si="483"/>
        <v>0</v>
      </c>
      <c r="U1808" s="35">
        <f t="shared" si="484"/>
        <v>0</v>
      </c>
      <c r="V1808" s="35" t="e">
        <f t="shared" si="485"/>
        <v>#DIV/0!</v>
      </c>
      <c r="W1808" s="35" t="e">
        <f t="shared" si="486"/>
        <v>#DIV/0!</v>
      </c>
      <c r="X1808" s="35">
        <f t="shared" si="487"/>
        <v>0</v>
      </c>
      <c r="Y1808" s="35">
        <f t="shared" si="488"/>
        <v>0</v>
      </c>
      <c r="Z1808" s="35">
        <f t="shared" si="489"/>
        <v>0</v>
      </c>
      <c r="AA1808" s="35">
        <f t="shared" si="490"/>
        <v>0</v>
      </c>
      <c r="AB1808" s="21">
        <f>'Data Entry'!S1808</f>
        <v>0</v>
      </c>
      <c r="AC1808" s="21">
        <f>'Data Entry'!T1808</f>
        <v>0</v>
      </c>
      <c r="AD1808" s="21">
        <f>'Data Entry'!U1808</f>
        <v>0</v>
      </c>
      <c r="AE1808" s="21">
        <f t="shared" si="491"/>
        <v>0</v>
      </c>
      <c r="AF1808" s="13">
        <f>'Data Entry'!V1808</f>
        <v>0</v>
      </c>
      <c r="AG1808" s="13">
        <f t="shared" si="492"/>
        <v>0</v>
      </c>
      <c r="AH1808" s="13">
        <f>'Data Entry'!W1808</f>
        <v>0</v>
      </c>
      <c r="AI1808" s="13">
        <f>'Data Entry'!X1808</f>
        <v>0</v>
      </c>
      <c r="AJ1808" s="13">
        <f>'Data Entry'!Y1808</f>
        <v>0</v>
      </c>
      <c r="AK1808" s="13">
        <f>'Data Entry'!Z1808</f>
        <v>0</v>
      </c>
    </row>
    <row r="1809" spans="1:37">
      <c r="A1809" s="34">
        <f>'Data Entry'!A1809</f>
        <v>0</v>
      </c>
      <c r="B1809" s="34">
        <f>'Data Entry'!B1809</f>
        <v>0</v>
      </c>
      <c r="C1809" s="20">
        <f>IF('Data Entry'!C1809="red",1,IF('Data Entry'!C1809="blue",2,0))</f>
        <v>0</v>
      </c>
      <c r="D1809" s="22">
        <f>'Data Entry'!D1809</f>
        <v>0</v>
      </c>
      <c r="E1809" s="22">
        <f>'Data Entry'!E1809</f>
        <v>0</v>
      </c>
      <c r="F1809" s="22">
        <f>'Data Entry'!F1809</f>
        <v>0</v>
      </c>
      <c r="G1809" s="22">
        <f>'Data Entry'!G1809</f>
        <v>0</v>
      </c>
      <c r="H1809" s="22">
        <f>'Data Entry'!H1809</f>
        <v>0</v>
      </c>
      <c r="I1809" s="22">
        <f t="shared" si="476"/>
        <v>0</v>
      </c>
      <c r="J1809" s="22">
        <f t="shared" si="477"/>
        <v>0</v>
      </c>
      <c r="K1809" s="22">
        <f t="shared" si="478"/>
        <v>0</v>
      </c>
      <c r="L1809" s="22">
        <f t="shared" si="479"/>
        <v>0</v>
      </c>
      <c r="M1809" s="22">
        <f t="shared" si="480"/>
        <v>0</v>
      </c>
      <c r="N1809" s="22">
        <f t="shared" si="481"/>
        <v>0</v>
      </c>
      <c r="O1809" s="22">
        <f t="shared" si="482"/>
        <v>0</v>
      </c>
      <c r="P1809" s="35">
        <f>'Data Entry'!I1809</f>
        <v>0</v>
      </c>
      <c r="Q1809" s="35">
        <f>'Data Entry'!J1809</f>
        <v>0</v>
      </c>
      <c r="R1809" s="35">
        <f>'Data Entry'!K1809</f>
        <v>0</v>
      </c>
      <c r="S1809" s="35">
        <f>'Data Entry'!L1809</f>
        <v>0</v>
      </c>
      <c r="T1809" s="35">
        <f t="shared" si="483"/>
        <v>0</v>
      </c>
      <c r="U1809" s="35">
        <f t="shared" si="484"/>
        <v>0</v>
      </c>
      <c r="V1809" s="35" t="e">
        <f t="shared" si="485"/>
        <v>#DIV/0!</v>
      </c>
      <c r="W1809" s="35" t="e">
        <f t="shared" si="486"/>
        <v>#DIV/0!</v>
      </c>
      <c r="X1809" s="35">
        <f t="shared" si="487"/>
        <v>0</v>
      </c>
      <c r="Y1809" s="35">
        <f t="shared" si="488"/>
        <v>0</v>
      </c>
      <c r="Z1809" s="35">
        <f t="shared" si="489"/>
        <v>0</v>
      </c>
      <c r="AA1809" s="35">
        <f t="shared" si="490"/>
        <v>0</v>
      </c>
      <c r="AB1809" s="21">
        <f>'Data Entry'!S1809</f>
        <v>0</v>
      </c>
      <c r="AC1809" s="21">
        <f>'Data Entry'!T1809</f>
        <v>0</v>
      </c>
      <c r="AD1809" s="21">
        <f>'Data Entry'!U1809</f>
        <v>0</v>
      </c>
      <c r="AE1809" s="21">
        <f t="shared" si="491"/>
        <v>0</v>
      </c>
      <c r="AF1809" s="13">
        <f>'Data Entry'!V1809</f>
        <v>0</v>
      </c>
      <c r="AG1809" s="13">
        <f t="shared" si="492"/>
        <v>0</v>
      </c>
      <c r="AH1809" s="13">
        <f>'Data Entry'!W1809</f>
        <v>0</v>
      </c>
      <c r="AI1809" s="13">
        <f>'Data Entry'!X1809</f>
        <v>0</v>
      </c>
      <c r="AJ1809" s="13">
        <f>'Data Entry'!Y1809</f>
        <v>0</v>
      </c>
      <c r="AK1809" s="13">
        <f>'Data Entry'!Z1809</f>
        <v>0</v>
      </c>
    </row>
    <row r="1810" spans="1:37">
      <c r="A1810" s="34">
        <f>'Data Entry'!A1810</f>
        <v>0</v>
      </c>
      <c r="B1810" s="34">
        <f>'Data Entry'!B1810</f>
        <v>0</v>
      </c>
      <c r="C1810" s="20">
        <f>IF('Data Entry'!C1810="red",1,IF('Data Entry'!C1810="blue",2,0))</f>
        <v>0</v>
      </c>
      <c r="D1810" s="22">
        <f>'Data Entry'!D1810</f>
        <v>0</v>
      </c>
      <c r="E1810" s="22">
        <f>'Data Entry'!E1810</f>
        <v>0</v>
      </c>
      <c r="F1810" s="22">
        <f>'Data Entry'!F1810</f>
        <v>0</v>
      </c>
      <c r="G1810" s="22">
        <f>'Data Entry'!G1810</f>
        <v>0</v>
      </c>
      <c r="H1810" s="22">
        <f>'Data Entry'!H1810</f>
        <v>0</v>
      </c>
      <c r="I1810" s="22">
        <f t="shared" si="476"/>
        <v>0</v>
      </c>
      <c r="J1810" s="22">
        <f t="shared" si="477"/>
        <v>0</v>
      </c>
      <c r="K1810" s="22">
        <f t="shared" si="478"/>
        <v>0</v>
      </c>
      <c r="L1810" s="22">
        <f t="shared" si="479"/>
        <v>0</v>
      </c>
      <c r="M1810" s="22">
        <f t="shared" si="480"/>
        <v>0</v>
      </c>
      <c r="N1810" s="22">
        <f t="shared" si="481"/>
        <v>0</v>
      </c>
      <c r="O1810" s="22">
        <f t="shared" si="482"/>
        <v>0</v>
      </c>
      <c r="P1810" s="35">
        <f>'Data Entry'!I1810</f>
        <v>0</v>
      </c>
      <c r="Q1810" s="35">
        <f>'Data Entry'!J1810</f>
        <v>0</v>
      </c>
      <c r="R1810" s="35">
        <f>'Data Entry'!K1810</f>
        <v>0</v>
      </c>
      <c r="S1810" s="35">
        <f>'Data Entry'!L1810</f>
        <v>0</v>
      </c>
      <c r="T1810" s="35">
        <f t="shared" si="483"/>
        <v>0</v>
      </c>
      <c r="U1810" s="35">
        <f t="shared" si="484"/>
        <v>0</v>
      </c>
      <c r="V1810" s="35" t="e">
        <f t="shared" si="485"/>
        <v>#DIV/0!</v>
      </c>
      <c r="W1810" s="35" t="e">
        <f t="shared" si="486"/>
        <v>#DIV/0!</v>
      </c>
      <c r="X1810" s="35">
        <f t="shared" si="487"/>
        <v>0</v>
      </c>
      <c r="Y1810" s="35">
        <f t="shared" si="488"/>
        <v>0</v>
      </c>
      <c r="Z1810" s="35">
        <f t="shared" si="489"/>
        <v>0</v>
      </c>
      <c r="AA1810" s="35">
        <f t="shared" si="490"/>
        <v>0</v>
      </c>
      <c r="AB1810" s="21">
        <f>'Data Entry'!S1810</f>
        <v>0</v>
      </c>
      <c r="AC1810" s="21">
        <f>'Data Entry'!T1810</f>
        <v>0</v>
      </c>
      <c r="AD1810" s="21">
        <f>'Data Entry'!U1810</f>
        <v>0</v>
      </c>
      <c r="AE1810" s="21">
        <f t="shared" si="491"/>
        <v>0</v>
      </c>
      <c r="AF1810" s="13">
        <f>'Data Entry'!V1810</f>
        <v>0</v>
      </c>
      <c r="AG1810" s="13">
        <f t="shared" si="492"/>
        <v>0</v>
      </c>
      <c r="AH1810" s="13">
        <f>'Data Entry'!W1810</f>
        <v>0</v>
      </c>
      <c r="AI1810" s="13">
        <f>'Data Entry'!X1810</f>
        <v>0</v>
      </c>
      <c r="AJ1810" s="13">
        <f>'Data Entry'!Y1810</f>
        <v>0</v>
      </c>
      <c r="AK1810" s="13">
        <f>'Data Entry'!Z1810</f>
        <v>0</v>
      </c>
    </row>
    <row r="1811" spans="1:37">
      <c r="A1811" s="34">
        <f>'Data Entry'!A1811</f>
        <v>0</v>
      </c>
      <c r="B1811" s="34">
        <f>'Data Entry'!B1811</f>
        <v>0</v>
      </c>
      <c r="C1811" s="20">
        <f>IF('Data Entry'!C1811="red",1,IF('Data Entry'!C1811="blue",2,0))</f>
        <v>0</v>
      </c>
      <c r="D1811" s="22">
        <f>'Data Entry'!D1811</f>
        <v>0</v>
      </c>
      <c r="E1811" s="22">
        <f>'Data Entry'!E1811</f>
        <v>0</v>
      </c>
      <c r="F1811" s="22">
        <f>'Data Entry'!F1811</f>
        <v>0</v>
      </c>
      <c r="G1811" s="22">
        <f>'Data Entry'!G1811</f>
        <v>0</v>
      </c>
      <c r="H1811" s="22">
        <f>'Data Entry'!H1811</f>
        <v>0</v>
      </c>
      <c r="I1811" s="22">
        <f t="shared" si="476"/>
        <v>0</v>
      </c>
      <c r="J1811" s="22">
        <f t="shared" si="477"/>
        <v>0</v>
      </c>
      <c r="K1811" s="22">
        <f t="shared" si="478"/>
        <v>0</v>
      </c>
      <c r="L1811" s="22">
        <f t="shared" si="479"/>
        <v>0</v>
      </c>
      <c r="M1811" s="22">
        <f t="shared" si="480"/>
        <v>0</v>
      </c>
      <c r="N1811" s="22">
        <f t="shared" si="481"/>
        <v>0</v>
      </c>
      <c r="O1811" s="22">
        <f t="shared" si="482"/>
        <v>0</v>
      </c>
      <c r="P1811" s="35">
        <f>'Data Entry'!I1811</f>
        <v>0</v>
      </c>
      <c r="Q1811" s="35">
        <f>'Data Entry'!J1811</f>
        <v>0</v>
      </c>
      <c r="R1811" s="35">
        <f>'Data Entry'!K1811</f>
        <v>0</v>
      </c>
      <c r="S1811" s="35">
        <f>'Data Entry'!L1811</f>
        <v>0</v>
      </c>
      <c r="T1811" s="35">
        <f t="shared" si="483"/>
        <v>0</v>
      </c>
      <c r="U1811" s="35">
        <f t="shared" si="484"/>
        <v>0</v>
      </c>
      <c r="V1811" s="35" t="e">
        <f t="shared" si="485"/>
        <v>#DIV/0!</v>
      </c>
      <c r="W1811" s="35" t="e">
        <f t="shared" si="486"/>
        <v>#DIV/0!</v>
      </c>
      <c r="X1811" s="35">
        <f t="shared" si="487"/>
        <v>0</v>
      </c>
      <c r="Y1811" s="35">
        <f t="shared" si="488"/>
        <v>0</v>
      </c>
      <c r="Z1811" s="35">
        <f t="shared" si="489"/>
        <v>0</v>
      </c>
      <c r="AA1811" s="35">
        <f t="shared" si="490"/>
        <v>0</v>
      </c>
      <c r="AB1811" s="21">
        <f>'Data Entry'!S1811</f>
        <v>0</v>
      </c>
      <c r="AC1811" s="21">
        <f>'Data Entry'!T1811</f>
        <v>0</v>
      </c>
      <c r="AD1811" s="21">
        <f>'Data Entry'!U1811</f>
        <v>0</v>
      </c>
      <c r="AE1811" s="21">
        <f t="shared" si="491"/>
        <v>0</v>
      </c>
      <c r="AF1811" s="13">
        <f>'Data Entry'!V1811</f>
        <v>0</v>
      </c>
      <c r="AG1811" s="13">
        <f t="shared" si="492"/>
        <v>0</v>
      </c>
      <c r="AH1811" s="13">
        <f>'Data Entry'!W1811</f>
        <v>0</v>
      </c>
      <c r="AI1811" s="13">
        <f>'Data Entry'!X1811</f>
        <v>0</v>
      </c>
      <c r="AJ1811" s="13">
        <f>'Data Entry'!Y1811</f>
        <v>0</v>
      </c>
      <c r="AK1811" s="13">
        <f>'Data Entry'!Z1811</f>
        <v>0</v>
      </c>
    </row>
    <row r="1812" spans="1:37">
      <c r="A1812" s="34">
        <f>'Data Entry'!A1812</f>
        <v>0</v>
      </c>
      <c r="B1812" s="34">
        <f>'Data Entry'!B1812</f>
        <v>0</v>
      </c>
      <c r="C1812" s="20">
        <f>IF('Data Entry'!C1812="red",1,IF('Data Entry'!C1812="blue",2,0))</f>
        <v>0</v>
      </c>
      <c r="D1812" s="22">
        <f>'Data Entry'!D1812</f>
        <v>0</v>
      </c>
      <c r="E1812" s="22">
        <f>'Data Entry'!E1812</f>
        <v>0</v>
      </c>
      <c r="F1812" s="22">
        <f>'Data Entry'!F1812</f>
        <v>0</v>
      </c>
      <c r="G1812" s="22">
        <f>'Data Entry'!G1812</f>
        <v>0</v>
      </c>
      <c r="H1812" s="22">
        <f>'Data Entry'!H1812</f>
        <v>0</v>
      </c>
      <c r="I1812" s="22">
        <f t="shared" si="476"/>
        <v>0</v>
      </c>
      <c r="J1812" s="22">
        <f t="shared" si="477"/>
        <v>0</v>
      </c>
      <c r="K1812" s="22">
        <f t="shared" si="478"/>
        <v>0</v>
      </c>
      <c r="L1812" s="22">
        <f t="shared" si="479"/>
        <v>0</v>
      </c>
      <c r="M1812" s="22">
        <f t="shared" si="480"/>
        <v>0</v>
      </c>
      <c r="N1812" s="22">
        <f t="shared" si="481"/>
        <v>0</v>
      </c>
      <c r="O1812" s="22">
        <f t="shared" si="482"/>
        <v>0</v>
      </c>
      <c r="P1812" s="35">
        <f>'Data Entry'!I1812</f>
        <v>0</v>
      </c>
      <c r="Q1812" s="35">
        <f>'Data Entry'!J1812</f>
        <v>0</v>
      </c>
      <c r="R1812" s="35">
        <f>'Data Entry'!K1812</f>
        <v>0</v>
      </c>
      <c r="S1812" s="35">
        <f>'Data Entry'!L1812</f>
        <v>0</v>
      </c>
      <c r="T1812" s="35">
        <f t="shared" si="483"/>
        <v>0</v>
      </c>
      <c r="U1812" s="35">
        <f t="shared" si="484"/>
        <v>0</v>
      </c>
      <c r="V1812" s="35" t="e">
        <f t="shared" si="485"/>
        <v>#DIV/0!</v>
      </c>
      <c r="W1812" s="35" t="e">
        <f t="shared" si="486"/>
        <v>#DIV/0!</v>
      </c>
      <c r="X1812" s="35">
        <f t="shared" si="487"/>
        <v>0</v>
      </c>
      <c r="Y1812" s="35">
        <f t="shared" si="488"/>
        <v>0</v>
      </c>
      <c r="Z1812" s="35">
        <f t="shared" si="489"/>
        <v>0</v>
      </c>
      <c r="AA1812" s="35">
        <f t="shared" si="490"/>
        <v>0</v>
      </c>
      <c r="AB1812" s="21">
        <f>'Data Entry'!S1812</f>
        <v>0</v>
      </c>
      <c r="AC1812" s="21">
        <f>'Data Entry'!T1812</f>
        <v>0</v>
      </c>
      <c r="AD1812" s="21">
        <f>'Data Entry'!U1812</f>
        <v>0</v>
      </c>
      <c r="AE1812" s="21">
        <f t="shared" si="491"/>
        <v>0</v>
      </c>
      <c r="AF1812" s="13">
        <f>'Data Entry'!V1812</f>
        <v>0</v>
      </c>
      <c r="AG1812" s="13">
        <f t="shared" si="492"/>
        <v>0</v>
      </c>
      <c r="AH1812" s="13">
        <f>'Data Entry'!W1812</f>
        <v>0</v>
      </c>
      <c r="AI1812" s="13">
        <f>'Data Entry'!X1812</f>
        <v>0</v>
      </c>
      <c r="AJ1812" s="13">
        <f>'Data Entry'!Y1812</f>
        <v>0</v>
      </c>
      <c r="AK1812" s="13">
        <f>'Data Entry'!Z1812</f>
        <v>0</v>
      </c>
    </row>
    <row r="1813" spans="1:37">
      <c r="A1813" s="34">
        <f>'Data Entry'!A1813</f>
        <v>0</v>
      </c>
      <c r="B1813" s="34">
        <f>'Data Entry'!B1813</f>
        <v>0</v>
      </c>
      <c r="C1813" s="20">
        <f>IF('Data Entry'!C1813="red",1,IF('Data Entry'!C1813="blue",2,0))</f>
        <v>0</v>
      </c>
      <c r="D1813" s="22">
        <f>'Data Entry'!D1813</f>
        <v>0</v>
      </c>
      <c r="E1813" s="22">
        <f>'Data Entry'!E1813</f>
        <v>0</v>
      </c>
      <c r="F1813" s="22">
        <f>'Data Entry'!F1813</f>
        <v>0</v>
      </c>
      <c r="G1813" s="22">
        <f>'Data Entry'!G1813</f>
        <v>0</v>
      </c>
      <c r="H1813" s="22">
        <f>'Data Entry'!H1813</f>
        <v>0</v>
      </c>
      <c r="I1813" s="22">
        <f t="shared" si="476"/>
        <v>0</v>
      </c>
      <c r="J1813" s="22">
        <f t="shared" si="477"/>
        <v>0</v>
      </c>
      <c r="K1813" s="22">
        <f t="shared" si="478"/>
        <v>0</v>
      </c>
      <c r="L1813" s="22">
        <f t="shared" si="479"/>
        <v>0</v>
      </c>
      <c r="M1813" s="22">
        <f t="shared" si="480"/>
        <v>0</v>
      </c>
      <c r="N1813" s="22">
        <f t="shared" si="481"/>
        <v>0</v>
      </c>
      <c r="O1813" s="22">
        <f t="shared" si="482"/>
        <v>0</v>
      </c>
      <c r="P1813" s="35">
        <f>'Data Entry'!I1813</f>
        <v>0</v>
      </c>
      <c r="Q1813" s="35">
        <f>'Data Entry'!J1813</f>
        <v>0</v>
      </c>
      <c r="R1813" s="35">
        <f>'Data Entry'!K1813</f>
        <v>0</v>
      </c>
      <c r="S1813" s="35">
        <f>'Data Entry'!L1813</f>
        <v>0</v>
      </c>
      <c r="T1813" s="35">
        <f t="shared" si="483"/>
        <v>0</v>
      </c>
      <c r="U1813" s="35">
        <f t="shared" si="484"/>
        <v>0</v>
      </c>
      <c r="V1813" s="35" t="e">
        <f t="shared" si="485"/>
        <v>#DIV/0!</v>
      </c>
      <c r="W1813" s="35" t="e">
        <f t="shared" si="486"/>
        <v>#DIV/0!</v>
      </c>
      <c r="X1813" s="35">
        <f t="shared" si="487"/>
        <v>0</v>
      </c>
      <c r="Y1813" s="35">
        <f t="shared" si="488"/>
        <v>0</v>
      </c>
      <c r="Z1813" s="35">
        <f t="shared" si="489"/>
        <v>0</v>
      </c>
      <c r="AA1813" s="35">
        <f t="shared" si="490"/>
        <v>0</v>
      </c>
      <c r="AB1813" s="21">
        <f>'Data Entry'!S1813</f>
        <v>0</v>
      </c>
      <c r="AC1813" s="21">
        <f>'Data Entry'!T1813</f>
        <v>0</v>
      </c>
      <c r="AD1813" s="21">
        <f>'Data Entry'!U1813</f>
        <v>0</v>
      </c>
      <c r="AE1813" s="21">
        <f t="shared" si="491"/>
        <v>0</v>
      </c>
      <c r="AF1813" s="13">
        <f>'Data Entry'!V1813</f>
        <v>0</v>
      </c>
      <c r="AG1813" s="13">
        <f t="shared" si="492"/>
        <v>0</v>
      </c>
      <c r="AH1813" s="13">
        <f>'Data Entry'!W1813</f>
        <v>0</v>
      </c>
      <c r="AI1813" s="13">
        <f>'Data Entry'!X1813</f>
        <v>0</v>
      </c>
      <c r="AJ1813" s="13">
        <f>'Data Entry'!Y1813</f>
        <v>0</v>
      </c>
      <c r="AK1813" s="13">
        <f>'Data Entry'!Z1813</f>
        <v>0</v>
      </c>
    </row>
    <row r="1814" spans="1:37">
      <c r="A1814" s="34">
        <f>'Data Entry'!A1814</f>
        <v>0</v>
      </c>
      <c r="B1814" s="34">
        <f>'Data Entry'!B1814</f>
        <v>0</v>
      </c>
      <c r="C1814" s="20">
        <f>IF('Data Entry'!C1814="red",1,IF('Data Entry'!C1814="blue",2,0))</f>
        <v>0</v>
      </c>
      <c r="D1814" s="22">
        <f>'Data Entry'!D1814</f>
        <v>0</v>
      </c>
      <c r="E1814" s="22">
        <f>'Data Entry'!E1814</f>
        <v>0</v>
      </c>
      <c r="F1814" s="22">
        <f>'Data Entry'!F1814</f>
        <v>0</v>
      </c>
      <c r="G1814" s="22">
        <f>'Data Entry'!G1814</f>
        <v>0</v>
      </c>
      <c r="H1814" s="22">
        <f>'Data Entry'!H1814</f>
        <v>0</v>
      </c>
      <c r="I1814" s="22">
        <f t="shared" si="476"/>
        <v>0</v>
      </c>
      <c r="J1814" s="22">
        <f t="shared" si="477"/>
        <v>0</v>
      </c>
      <c r="K1814" s="22">
        <f t="shared" si="478"/>
        <v>0</v>
      </c>
      <c r="L1814" s="22">
        <f t="shared" si="479"/>
        <v>0</v>
      </c>
      <c r="M1814" s="22">
        <f t="shared" si="480"/>
        <v>0</v>
      </c>
      <c r="N1814" s="22">
        <f t="shared" si="481"/>
        <v>0</v>
      </c>
      <c r="O1814" s="22">
        <f t="shared" si="482"/>
        <v>0</v>
      </c>
      <c r="P1814" s="35">
        <f>'Data Entry'!I1814</f>
        <v>0</v>
      </c>
      <c r="Q1814" s="35">
        <f>'Data Entry'!J1814</f>
        <v>0</v>
      </c>
      <c r="R1814" s="35">
        <f>'Data Entry'!K1814</f>
        <v>0</v>
      </c>
      <c r="S1814" s="35">
        <f>'Data Entry'!L1814</f>
        <v>0</v>
      </c>
      <c r="T1814" s="35">
        <f t="shared" si="483"/>
        <v>0</v>
      </c>
      <c r="U1814" s="35">
        <f t="shared" si="484"/>
        <v>0</v>
      </c>
      <c r="V1814" s="35" t="e">
        <f t="shared" si="485"/>
        <v>#DIV/0!</v>
      </c>
      <c r="W1814" s="35" t="e">
        <f t="shared" si="486"/>
        <v>#DIV/0!</v>
      </c>
      <c r="X1814" s="35">
        <f t="shared" si="487"/>
        <v>0</v>
      </c>
      <c r="Y1814" s="35">
        <f t="shared" si="488"/>
        <v>0</v>
      </c>
      <c r="Z1814" s="35">
        <f t="shared" si="489"/>
        <v>0</v>
      </c>
      <c r="AA1814" s="35">
        <f t="shared" si="490"/>
        <v>0</v>
      </c>
      <c r="AB1814" s="21">
        <f>'Data Entry'!S1814</f>
        <v>0</v>
      </c>
      <c r="AC1814" s="21">
        <f>'Data Entry'!T1814</f>
        <v>0</v>
      </c>
      <c r="AD1814" s="21">
        <f>'Data Entry'!U1814</f>
        <v>0</v>
      </c>
      <c r="AE1814" s="21">
        <f t="shared" si="491"/>
        <v>0</v>
      </c>
      <c r="AF1814" s="13">
        <f>'Data Entry'!V1814</f>
        <v>0</v>
      </c>
      <c r="AG1814" s="13">
        <f t="shared" si="492"/>
        <v>0</v>
      </c>
      <c r="AH1814" s="13">
        <f>'Data Entry'!W1814</f>
        <v>0</v>
      </c>
      <c r="AI1814" s="13">
        <f>'Data Entry'!X1814</f>
        <v>0</v>
      </c>
      <c r="AJ1814" s="13">
        <f>'Data Entry'!Y1814</f>
        <v>0</v>
      </c>
      <c r="AK1814" s="13">
        <f>'Data Entry'!Z1814</f>
        <v>0</v>
      </c>
    </row>
    <row r="1815" spans="1:37">
      <c r="A1815" s="34">
        <f>'Data Entry'!A1815</f>
        <v>0</v>
      </c>
      <c r="B1815" s="34">
        <f>'Data Entry'!B1815</f>
        <v>0</v>
      </c>
      <c r="C1815" s="20">
        <f>IF('Data Entry'!C1815="red",1,IF('Data Entry'!C1815="blue",2,0))</f>
        <v>0</v>
      </c>
      <c r="D1815" s="22">
        <f>'Data Entry'!D1815</f>
        <v>0</v>
      </c>
      <c r="E1815" s="22">
        <f>'Data Entry'!E1815</f>
        <v>0</v>
      </c>
      <c r="F1815" s="22">
        <f>'Data Entry'!F1815</f>
        <v>0</v>
      </c>
      <c r="G1815" s="22">
        <f>'Data Entry'!G1815</f>
        <v>0</v>
      </c>
      <c r="H1815" s="22">
        <f>'Data Entry'!H1815</f>
        <v>0</v>
      </c>
      <c r="I1815" s="22">
        <f t="shared" si="476"/>
        <v>0</v>
      </c>
      <c r="J1815" s="22">
        <f t="shared" si="477"/>
        <v>0</v>
      </c>
      <c r="K1815" s="22">
        <f t="shared" si="478"/>
        <v>0</v>
      </c>
      <c r="L1815" s="22">
        <f t="shared" si="479"/>
        <v>0</v>
      </c>
      <c r="M1815" s="22">
        <f t="shared" si="480"/>
        <v>0</v>
      </c>
      <c r="N1815" s="22">
        <f t="shared" si="481"/>
        <v>0</v>
      </c>
      <c r="O1815" s="22">
        <f t="shared" si="482"/>
        <v>0</v>
      </c>
      <c r="P1815" s="35">
        <f>'Data Entry'!I1815</f>
        <v>0</v>
      </c>
      <c r="Q1815" s="35">
        <f>'Data Entry'!J1815</f>
        <v>0</v>
      </c>
      <c r="R1815" s="35">
        <f>'Data Entry'!K1815</f>
        <v>0</v>
      </c>
      <c r="S1815" s="35">
        <f>'Data Entry'!L1815</f>
        <v>0</v>
      </c>
      <c r="T1815" s="35">
        <f t="shared" si="483"/>
        <v>0</v>
      </c>
      <c r="U1815" s="35">
        <f t="shared" si="484"/>
        <v>0</v>
      </c>
      <c r="V1815" s="35" t="e">
        <f t="shared" si="485"/>
        <v>#DIV/0!</v>
      </c>
      <c r="W1815" s="35" t="e">
        <f t="shared" si="486"/>
        <v>#DIV/0!</v>
      </c>
      <c r="X1815" s="35">
        <f t="shared" si="487"/>
        <v>0</v>
      </c>
      <c r="Y1815" s="35">
        <f t="shared" si="488"/>
        <v>0</v>
      </c>
      <c r="Z1815" s="35">
        <f t="shared" si="489"/>
        <v>0</v>
      </c>
      <c r="AA1815" s="35">
        <f t="shared" si="490"/>
        <v>0</v>
      </c>
      <c r="AB1815" s="21">
        <f>'Data Entry'!S1815</f>
        <v>0</v>
      </c>
      <c r="AC1815" s="21">
        <f>'Data Entry'!T1815</f>
        <v>0</v>
      </c>
      <c r="AD1815" s="21">
        <f>'Data Entry'!U1815</f>
        <v>0</v>
      </c>
      <c r="AE1815" s="21">
        <f t="shared" si="491"/>
        <v>0</v>
      </c>
      <c r="AF1815" s="13">
        <f>'Data Entry'!V1815</f>
        <v>0</v>
      </c>
      <c r="AG1815" s="13">
        <f t="shared" si="492"/>
        <v>0</v>
      </c>
      <c r="AH1815" s="13">
        <f>'Data Entry'!W1815</f>
        <v>0</v>
      </c>
      <c r="AI1815" s="13">
        <f>'Data Entry'!X1815</f>
        <v>0</v>
      </c>
      <c r="AJ1815" s="13">
        <f>'Data Entry'!Y1815</f>
        <v>0</v>
      </c>
      <c r="AK1815" s="13">
        <f>'Data Entry'!Z1815</f>
        <v>0</v>
      </c>
    </row>
    <row r="1816" spans="1:37">
      <c r="A1816" s="34">
        <f>'Data Entry'!A1816</f>
        <v>0</v>
      </c>
      <c r="B1816" s="34">
        <f>'Data Entry'!B1816</f>
        <v>0</v>
      </c>
      <c r="C1816" s="20">
        <f>IF('Data Entry'!C1816="red",1,IF('Data Entry'!C1816="blue",2,0))</f>
        <v>0</v>
      </c>
      <c r="D1816" s="22">
        <f>'Data Entry'!D1816</f>
        <v>0</v>
      </c>
      <c r="E1816" s="22">
        <f>'Data Entry'!E1816</f>
        <v>0</v>
      </c>
      <c r="F1816" s="22">
        <f>'Data Entry'!F1816</f>
        <v>0</v>
      </c>
      <c r="G1816" s="22">
        <f>'Data Entry'!G1816</f>
        <v>0</v>
      </c>
      <c r="H1816" s="22">
        <f>'Data Entry'!H1816</f>
        <v>0</v>
      </c>
      <c r="I1816" s="22">
        <f t="shared" si="476"/>
        <v>0</v>
      </c>
      <c r="J1816" s="22">
        <f t="shared" si="477"/>
        <v>0</v>
      </c>
      <c r="K1816" s="22">
        <f t="shared" si="478"/>
        <v>0</v>
      </c>
      <c r="L1816" s="22">
        <f t="shared" si="479"/>
        <v>0</v>
      </c>
      <c r="M1816" s="22">
        <f t="shared" si="480"/>
        <v>0</v>
      </c>
      <c r="N1816" s="22">
        <f t="shared" si="481"/>
        <v>0</v>
      </c>
      <c r="O1816" s="22">
        <f t="shared" si="482"/>
        <v>0</v>
      </c>
      <c r="P1816" s="35">
        <f>'Data Entry'!I1816</f>
        <v>0</v>
      </c>
      <c r="Q1816" s="35">
        <f>'Data Entry'!J1816</f>
        <v>0</v>
      </c>
      <c r="R1816" s="35">
        <f>'Data Entry'!K1816</f>
        <v>0</v>
      </c>
      <c r="S1816" s="35">
        <f>'Data Entry'!L1816</f>
        <v>0</v>
      </c>
      <c r="T1816" s="35">
        <f t="shared" si="483"/>
        <v>0</v>
      </c>
      <c r="U1816" s="35">
        <f t="shared" si="484"/>
        <v>0</v>
      </c>
      <c r="V1816" s="35" t="e">
        <f t="shared" si="485"/>
        <v>#DIV/0!</v>
      </c>
      <c r="W1816" s="35" t="e">
        <f t="shared" si="486"/>
        <v>#DIV/0!</v>
      </c>
      <c r="X1816" s="35">
        <f t="shared" si="487"/>
        <v>0</v>
      </c>
      <c r="Y1816" s="35">
        <f t="shared" si="488"/>
        <v>0</v>
      </c>
      <c r="Z1816" s="35">
        <f t="shared" si="489"/>
        <v>0</v>
      </c>
      <c r="AA1816" s="35">
        <f t="shared" si="490"/>
        <v>0</v>
      </c>
      <c r="AB1816" s="21">
        <f>'Data Entry'!S1816</f>
        <v>0</v>
      </c>
      <c r="AC1816" s="21">
        <f>'Data Entry'!T1816</f>
        <v>0</v>
      </c>
      <c r="AD1816" s="21">
        <f>'Data Entry'!U1816</f>
        <v>0</v>
      </c>
      <c r="AE1816" s="21">
        <f t="shared" si="491"/>
        <v>0</v>
      </c>
      <c r="AF1816" s="13">
        <f>'Data Entry'!V1816</f>
        <v>0</v>
      </c>
      <c r="AG1816" s="13">
        <f t="shared" si="492"/>
        <v>0</v>
      </c>
      <c r="AH1816" s="13">
        <f>'Data Entry'!W1816</f>
        <v>0</v>
      </c>
      <c r="AI1816" s="13">
        <f>'Data Entry'!X1816</f>
        <v>0</v>
      </c>
      <c r="AJ1816" s="13">
        <f>'Data Entry'!Y1816</f>
        <v>0</v>
      </c>
      <c r="AK1816" s="13">
        <f>'Data Entry'!Z1816</f>
        <v>0</v>
      </c>
    </row>
    <row r="1817" spans="1:37">
      <c r="A1817" s="34">
        <f>'Data Entry'!A1817</f>
        <v>0</v>
      </c>
      <c r="B1817" s="34">
        <f>'Data Entry'!B1817</f>
        <v>0</v>
      </c>
      <c r="C1817" s="20">
        <f>IF('Data Entry'!C1817="red",1,IF('Data Entry'!C1817="blue",2,0))</f>
        <v>0</v>
      </c>
      <c r="D1817" s="22">
        <f>'Data Entry'!D1817</f>
        <v>0</v>
      </c>
      <c r="E1817" s="22">
        <f>'Data Entry'!E1817</f>
        <v>0</v>
      </c>
      <c r="F1817" s="22">
        <f>'Data Entry'!F1817</f>
        <v>0</v>
      </c>
      <c r="G1817" s="22">
        <f>'Data Entry'!G1817</f>
        <v>0</v>
      </c>
      <c r="H1817" s="22">
        <f>'Data Entry'!H1817</f>
        <v>0</v>
      </c>
      <c r="I1817" s="22">
        <f t="shared" si="476"/>
        <v>0</v>
      </c>
      <c r="J1817" s="22">
        <f t="shared" si="477"/>
        <v>0</v>
      </c>
      <c r="K1817" s="22">
        <f t="shared" si="478"/>
        <v>0</v>
      </c>
      <c r="L1817" s="22">
        <f t="shared" si="479"/>
        <v>0</v>
      </c>
      <c r="M1817" s="22">
        <f t="shared" si="480"/>
        <v>0</v>
      </c>
      <c r="N1817" s="22">
        <f t="shared" si="481"/>
        <v>0</v>
      </c>
      <c r="O1817" s="22">
        <f t="shared" si="482"/>
        <v>0</v>
      </c>
      <c r="P1817" s="35">
        <f>'Data Entry'!I1817</f>
        <v>0</v>
      </c>
      <c r="Q1817" s="35">
        <f>'Data Entry'!J1817</f>
        <v>0</v>
      </c>
      <c r="R1817" s="35">
        <f>'Data Entry'!K1817</f>
        <v>0</v>
      </c>
      <c r="S1817" s="35">
        <f>'Data Entry'!L1817</f>
        <v>0</v>
      </c>
      <c r="T1817" s="35">
        <f t="shared" si="483"/>
        <v>0</v>
      </c>
      <c r="U1817" s="35">
        <f t="shared" si="484"/>
        <v>0</v>
      </c>
      <c r="V1817" s="35" t="e">
        <f t="shared" si="485"/>
        <v>#DIV/0!</v>
      </c>
      <c r="W1817" s="35" t="e">
        <f t="shared" si="486"/>
        <v>#DIV/0!</v>
      </c>
      <c r="X1817" s="35">
        <f t="shared" si="487"/>
        <v>0</v>
      </c>
      <c r="Y1817" s="35">
        <f t="shared" si="488"/>
        <v>0</v>
      </c>
      <c r="Z1817" s="35">
        <f t="shared" si="489"/>
        <v>0</v>
      </c>
      <c r="AA1817" s="35">
        <f t="shared" si="490"/>
        <v>0</v>
      </c>
      <c r="AB1817" s="21">
        <f>'Data Entry'!S1817</f>
        <v>0</v>
      </c>
      <c r="AC1817" s="21">
        <f>'Data Entry'!T1817</f>
        <v>0</v>
      </c>
      <c r="AD1817" s="21">
        <f>'Data Entry'!U1817</f>
        <v>0</v>
      </c>
      <c r="AE1817" s="21">
        <f t="shared" si="491"/>
        <v>0</v>
      </c>
      <c r="AF1817" s="13">
        <f>'Data Entry'!V1817</f>
        <v>0</v>
      </c>
      <c r="AG1817" s="13">
        <f t="shared" si="492"/>
        <v>0</v>
      </c>
      <c r="AH1817" s="13">
        <f>'Data Entry'!W1817</f>
        <v>0</v>
      </c>
      <c r="AI1817" s="13">
        <f>'Data Entry'!X1817</f>
        <v>0</v>
      </c>
      <c r="AJ1817" s="13">
        <f>'Data Entry'!Y1817</f>
        <v>0</v>
      </c>
      <c r="AK1817" s="13">
        <f>'Data Entry'!Z1817</f>
        <v>0</v>
      </c>
    </row>
    <row r="1818" spans="1:37">
      <c r="A1818" s="34">
        <f>'Data Entry'!A1818</f>
        <v>0</v>
      </c>
      <c r="B1818" s="34">
        <f>'Data Entry'!B1818</f>
        <v>0</v>
      </c>
      <c r="C1818" s="20">
        <f>IF('Data Entry'!C1818="red",1,IF('Data Entry'!C1818="blue",2,0))</f>
        <v>0</v>
      </c>
      <c r="D1818" s="22">
        <f>'Data Entry'!D1818</f>
        <v>0</v>
      </c>
      <c r="E1818" s="22">
        <f>'Data Entry'!E1818</f>
        <v>0</v>
      </c>
      <c r="F1818" s="22">
        <f>'Data Entry'!F1818</f>
        <v>0</v>
      </c>
      <c r="G1818" s="22">
        <f>'Data Entry'!G1818</f>
        <v>0</v>
      </c>
      <c r="H1818" s="22">
        <f>'Data Entry'!H1818</f>
        <v>0</v>
      </c>
      <c r="I1818" s="22">
        <f t="shared" si="476"/>
        <v>0</v>
      </c>
      <c r="J1818" s="22">
        <f t="shared" si="477"/>
        <v>0</v>
      </c>
      <c r="K1818" s="22">
        <f t="shared" si="478"/>
        <v>0</v>
      </c>
      <c r="L1818" s="22">
        <f t="shared" si="479"/>
        <v>0</v>
      </c>
      <c r="M1818" s="22">
        <f t="shared" si="480"/>
        <v>0</v>
      </c>
      <c r="N1818" s="22">
        <f t="shared" si="481"/>
        <v>0</v>
      </c>
      <c r="O1818" s="22">
        <f t="shared" si="482"/>
        <v>0</v>
      </c>
      <c r="P1818" s="35">
        <f>'Data Entry'!I1818</f>
        <v>0</v>
      </c>
      <c r="Q1818" s="35">
        <f>'Data Entry'!J1818</f>
        <v>0</v>
      </c>
      <c r="R1818" s="35">
        <f>'Data Entry'!K1818</f>
        <v>0</v>
      </c>
      <c r="S1818" s="35">
        <f>'Data Entry'!L1818</f>
        <v>0</v>
      </c>
      <c r="T1818" s="35">
        <f t="shared" si="483"/>
        <v>0</v>
      </c>
      <c r="U1818" s="35">
        <f t="shared" si="484"/>
        <v>0</v>
      </c>
      <c r="V1818" s="35" t="e">
        <f t="shared" si="485"/>
        <v>#DIV/0!</v>
      </c>
      <c r="W1818" s="35" t="e">
        <f t="shared" si="486"/>
        <v>#DIV/0!</v>
      </c>
      <c r="X1818" s="35">
        <f t="shared" si="487"/>
        <v>0</v>
      </c>
      <c r="Y1818" s="35">
        <f t="shared" si="488"/>
        <v>0</v>
      </c>
      <c r="Z1818" s="35">
        <f t="shared" si="489"/>
        <v>0</v>
      </c>
      <c r="AA1818" s="35">
        <f t="shared" si="490"/>
        <v>0</v>
      </c>
      <c r="AB1818" s="21">
        <f>'Data Entry'!S1818</f>
        <v>0</v>
      </c>
      <c r="AC1818" s="21">
        <f>'Data Entry'!T1818</f>
        <v>0</v>
      </c>
      <c r="AD1818" s="21">
        <f>'Data Entry'!U1818</f>
        <v>0</v>
      </c>
      <c r="AE1818" s="21">
        <f t="shared" si="491"/>
        <v>0</v>
      </c>
      <c r="AF1818" s="13">
        <f>'Data Entry'!V1818</f>
        <v>0</v>
      </c>
      <c r="AG1818" s="13">
        <f t="shared" si="492"/>
        <v>0</v>
      </c>
      <c r="AH1818" s="13">
        <f>'Data Entry'!W1818</f>
        <v>0</v>
      </c>
      <c r="AI1818" s="13">
        <f>'Data Entry'!X1818</f>
        <v>0</v>
      </c>
      <c r="AJ1818" s="13">
        <f>'Data Entry'!Y1818</f>
        <v>0</v>
      </c>
      <c r="AK1818" s="13">
        <f>'Data Entry'!Z1818</f>
        <v>0</v>
      </c>
    </row>
    <row r="1819" spans="1:37">
      <c r="A1819" s="34">
        <f>'Data Entry'!A1819</f>
        <v>0</v>
      </c>
      <c r="B1819" s="34">
        <f>'Data Entry'!B1819</f>
        <v>0</v>
      </c>
      <c r="C1819" s="20">
        <f>IF('Data Entry'!C1819="red",1,IF('Data Entry'!C1819="blue",2,0))</f>
        <v>0</v>
      </c>
      <c r="D1819" s="22">
        <f>'Data Entry'!D1819</f>
        <v>0</v>
      </c>
      <c r="E1819" s="22">
        <f>'Data Entry'!E1819</f>
        <v>0</v>
      </c>
      <c r="F1819" s="22">
        <f>'Data Entry'!F1819</f>
        <v>0</v>
      </c>
      <c r="G1819" s="22">
        <f>'Data Entry'!G1819</f>
        <v>0</v>
      </c>
      <c r="H1819" s="22">
        <f>'Data Entry'!H1819</f>
        <v>0</v>
      </c>
      <c r="I1819" s="22">
        <f t="shared" si="476"/>
        <v>0</v>
      </c>
      <c r="J1819" s="22">
        <f t="shared" si="477"/>
        <v>0</v>
      </c>
      <c r="K1819" s="22">
        <f t="shared" si="478"/>
        <v>0</v>
      </c>
      <c r="L1819" s="22">
        <f t="shared" si="479"/>
        <v>0</v>
      </c>
      <c r="M1819" s="22">
        <f t="shared" si="480"/>
        <v>0</v>
      </c>
      <c r="N1819" s="22">
        <f t="shared" si="481"/>
        <v>0</v>
      </c>
      <c r="O1819" s="22">
        <f t="shared" si="482"/>
        <v>0</v>
      </c>
      <c r="P1819" s="35">
        <f>'Data Entry'!I1819</f>
        <v>0</v>
      </c>
      <c r="Q1819" s="35">
        <f>'Data Entry'!J1819</f>
        <v>0</v>
      </c>
      <c r="R1819" s="35">
        <f>'Data Entry'!K1819</f>
        <v>0</v>
      </c>
      <c r="S1819" s="35">
        <f>'Data Entry'!L1819</f>
        <v>0</v>
      </c>
      <c r="T1819" s="35">
        <f t="shared" si="483"/>
        <v>0</v>
      </c>
      <c r="U1819" s="35">
        <f t="shared" si="484"/>
        <v>0</v>
      </c>
      <c r="V1819" s="35" t="e">
        <f t="shared" si="485"/>
        <v>#DIV/0!</v>
      </c>
      <c r="W1819" s="35" t="e">
        <f t="shared" si="486"/>
        <v>#DIV/0!</v>
      </c>
      <c r="X1819" s="35">
        <f t="shared" si="487"/>
        <v>0</v>
      </c>
      <c r="Y1819" s="35">
        <f t="shared" si="488"/>
        <v>0</v>
      </c>
      <c r="Z1819" s="35">
        <f t="shared" si="489"/>
        <v>0</v>
      </c>
      <c r="AA1819" s="35">
        <f t="shared" si="490"/>
        <v>0</v>
      </c>
      <c r="AB1819" s="21">
        <f>'Data Entry'!S1819</f>
        <v>0</v>
      </c>
      <c r="AC1819" s="21">
        <f>'Data Entry'!T1819</f>
        <v>0</v>
      </c>
      <c r="AD1819" s="21">
        <f>'Data Entry'!U1819</f>
        <v>0</v>
      </c>
      <c r="AE1819" s="21">
        <f t="shared" si="491"/>
        <v>0</v>
      </c>
      <c r="AF1819" s="13">
        <f>'Data Entry'!V1819</f>
        <v>0</v>
      </c>
      <c r="AG1819" s="13">
        <f t="shared" si="492"/>
        <v>0</v>
      </c>
      <c r="AH1819" s="13">
        <f>'Data Entry'!W1819</f>
        <v>0</v>
      </c>
      <c r="AI1819" s="13">
        <f>'Data Entry'!X1819</f>
        <v>0</v>
      </c>
      <c r="AJ1819" s="13">
        <f>'Data Entry'!Y1819</f>
        <v>0</v>
      </c>
      <c r="AK1819" s="13">
        <f>'Data Entry'!Z1819</f>
        <v>0</v>
      </c>
    </row>
    <row r="1820" spans="1:37">
      <c r="A1820" s="34">
        <f>'Data Entry'!A1820</f>
        <v>0</v>
      </c>
      <c r="B1820" s="34">
        <f>'Data Entry'!B1820</f>
        <v>0</v>
      </c>
      <c r="C1820" s="20">
        <f>IF('Data Entry'!C1820="red",1,IF('Data Entry'!C1820="blue",2,0))</f>
        <v>0</v>
      </c>
      <c r="D1820" s="22">
        <f>'Data Entry'!D1820</f>
        <v>0</v>
      </c>
      <c r="E1820" s="22">
        <f>'Data Entry'!E1820</f>
        <v>0</v>
      </c>
      <c r="F1820" s="22">
        <f>'Data Entry'!F1820</f>
        <v>0</v>
      </c>
      <c r="G1820" s="22">
        <f>'Data Entry'!G1820</f>
        <v>0</v>
      </c>
      <c r="H1820" s="22">
        <f>'Data Entry'!H1820</f>
        <v>0</v>
      </c>
      <c r="I1820" s="22">
        <f t="shared" si="476"/>
        <v>0</v>
      </c>
      <c r="J1820" s="22">
        <f t="shared" si="477"/>
        <v>0</v>
      </c>
      <c r="K1820" s="22">
        <f t="shared" si="478"/>
        <v>0</v>
      </c>
      <c r="L1820" s="22">
        <f t="shared" si="479"/>
        <v>0</v>
      </c>
      <c r="M1820" s="22">
        <f t="shared" si="480"/>
        <v>0</v>
      </c>
      <c r="N1820" s="22">
        <f t="shared" si="481"/>
        <v>0</v>
      </c>
      <c r="O1820" s="22">
        <f t="shared" si="482"/>
        <v>0</v>
      </c>
      <c r="P1820" s="35">
        <f>'Data Entry'!I1820</f>
        <v>0</v>
      </c>
      <c r="Q1820" s="35">
        <f>'Data Entry'!J1820</f>
        <v>0</v>
      </c>
      <c r="R1820" s="35">
        <f>'Data Entry'!K1820</f>
        <v>0</v>
      </c>
      <c r="S1820" s="35">
        <f>'Data Entry'!L1820</f>
        <v>0</v>
      </c>
      <c r="T1820" s="35">
        <f t="shared" si="483"/>
        <v>0</v>
      </c>
      <c r="U1820" s="35">
        <f t="shared" si="484"/>
        <v>0</v>
      </c>
      <c r="V1820" s="35" t="e">
        <f t="shared" si="485"/>
        <v>#DIV/0!</v>
      </c>
      <c r="W1820" s="35" t="e">
        <f t="shared" si="486"/>
        <v>#DIV/0!</v>
      </c>
      <c r="X1820" s="35">
        <f t="shared" si="487"/>
        <v>0</v>
      </c>
      <c r="Y1820" s="35">
        <f t="shared" si="488"/>
        <v>0</v>
      </c>
      <c r="Z1820" s="35">
        <f t="shared" si="489"/>
        <v>0</v>
      </c>
      <c r="AA1820" s="35">
        <f t="shared" si="490"/>
        <v>0</v>
      </c>
      <c r="AB1820" s="21">
        <f>'Data Entry'!S1820</f>
        <v>0</v>
      </c>
      <c r="AC1820" s="21">
        <f>'Data Entry'!T1820</f>
        <v>0</v>
      </c>
      <c r="AD1820" s="21">
        <f>'Data Entry'!U1820</f>
        <v>0</v>
      </c>
      <c r="AE1820" s="21">
        <f t="shared" si="491"/>
        <v>0</v>
      </c>
      <c r="AF1820" s="13">
        <f>'Data Entry'!V1820</f>
        <v>0</v>
      </c>
      <c r="AG1820" s="13">
        <f t="shared" si="492"/>
        <v>0</v>
      </c>
      <c r="AH1820" s="13">
        <f>'Data Entry'!W1820</f>
        <v>0</v>
      </c>
      <c r="AI1820" s="13">
        <f>'Data Entry'!X1820</f>
        <v>0</v>
      </c>
      <c r="AJ1820" s="13">
        <f>'Data Entry'!Y1820</f>
        <v>0</v>
      </c>
      <c r="AK1820" s="13">
        <f>'Data Entry'!Z1820</f>
        <v>0</v>
      </c>
    </row>
    <row r="1821" spans="1:37">
      <c r="A1821" s="34">
        <f>'Data Entry'!A1821</f>
        <v>0</v>
      </c>
      <c r="B1821" s="34">
        <f>'Data Entry'!B1821</f>
        <v>0</v>
      </c>
      <c r="C1821" s="20">
        <f>IF('Data Entry'!C1821="red",1,IF('Data Entry'!C1821="blue",2,0))</f>
        <v>0</v>
      </c>
      <c r="D1821" s="22">
        <f>'Data Entry'!D1821</f>
        <v>0</v>
      </c>
      <c r="E1821" s="22">
        <f>'Data Entry'!E1821</f>
        <v>0</v>
      </c>
      <c r="F1821" s="22">
        <f>'Data Entry'!F1821</f>
        <v>0</v>
      </c>
      <c r="G1821" s="22">
        <f>'Data Entry'!G1821</f>
        <v>0</v>
      </c>
      <c r="H1821" s="22">
        <f>'Data Entry'!H1821</f>
        <v>0</v>
      </c>
      <c r="I1821" s="22">
        <f t="shared" si="476"/>
        <v>0</v>
      </c>
      <c r="J1821" s="22">
        <f t="shared" si="477"/>
        <v>0</v>
      </c>
      <c r="K1821" s="22">
        <f t="shared" si="478"/>
        <v>0</v>
      </c>
      <c r="L1821" s="22">
        <f t="shared" si="479"/>
        <v>0</v>
      </c>
      <c r="M1821" s="22">
        <f t="shared" si="480"/>
        <v>0</v>
      </c>
      <c r="N1821" s="22">
        <f t="shared" si="481"/>
        <v>0</v>
      </c>
      <c r="O1821" s="22">
        <f t="shared" si="482"/>
        <v>0</v>
      </c>
      <c r="P1821" s="35">
        <f>'Data Entry'!I1821</f>
        <v>0</v>
      </c>
      <c r="Q1821" s="35">
        <f>'Data Entry'!J1821</f>
        <v>0</v>
      </c>
      <c r="R1821" s="35">
        <f>'Data Entry'!K1821</f>
        <v>0</v>
      </c>
      <c r="S1821" s="35">
        <f>'Data Entry'!L1821</f>
        <v>0</v>
      </c>
      <c r="T1821" s="35">
        <f t="shared" si="483"/>
        <v>0</v>
      </c>
      <c r="U1821" s="35">
        <f t="shared" si="484"/>
        <v>0</v>
      </c>
      <c r="V1821" s="35" t="e">
        <f t="shared" si="485"/>
        <v>#DIV/0!</v>
      </c>
      <c r="W1821" s="35" t="e">
        <f t="shared" si="486"/>
        <v>#DIV/0!</v>
      </c>
      <c r="X1821" s="35">
        <f t="shared" si="487"/>
        <v>0</v>
      </c>
      <c r="Y1821" s="35">
        <f t="shared" si="488"/>
        <v>0</v>
      </c>
      <c r="Z1821" s="35">
        <f t="shared" si="489"/>
        <v>0</v>
      </c>
      <c r="AA1821" s="35">
        <f t="shared" si="490"/>
        <v>0</v>
      </c>
      <c r="AB1821" s="21">
        <f>'Data Entry'!S1821</f>
        <v>0</v>
      </c>
      <c r="AC1821" s="21">
        <f>'Data Entry'!T1821</f>
        <v>0</v>
      </c>
      <c r="AD1821" s="21">
        <f>'Data Entry'!U1821</f>
        <v>0</v>
      </c>
      <c r="AE1821" s="21">
        <f t="shared" si="491"/>
        <v>0</v>
      </c>
      <c r="AF1821" s="13">
        <f>'Data Entry'!V1821</f>
        <v>0</v>
      </c>
      <c r="AG1821" s="13">
        <f t="shared" si="492"/>
        <v>0</v>
      </c>
      <c r="AH1821" s="13">
        <f>'Data Entry'!W1821</f>
        <v>0</v>
      </c>
      <c r="AI1821" s="13">
        <f>'Data Entry'!X1821</f>
        <v>0</v>
      </c>
      <c r="AJ1821" s="13">
        <f>'Data Entry'!Y1821</f>
        <v>0</v>
      </c>
      <c r="AK1821" s="13">
        <f>'Data Entry'!Z1821</f>
        <v>0</v>
      </c>
    </row>
    <row r="1822" spans="1:37">
      <c r="A1822" s="34">
        <f>'Data Entry'!A1822</f>
        <v>0</v>
      </c>
      <c r="B1822" s="34">
        <f>'Data Entry'!B1822</f>
        <v>0</v>
      </c>
      <c r="C1822" s="20">
        <f>IF('Data Entry'!C1822="red",1,IF('Data Entry'!C1822="blue",2,0))</f>
        <v>0</v>
      </c>
      <c r="D1822" s="22">
        <f>'Data Entry'!D1822</f>
        <v>0</v>
      </c>
      <c r="E1822" s="22">
        <f>'Data Entry'!E1822</f>
        <v>0</v>
      </c>
      <c r="F1822" s="22">
        <f>'Data Entry'!F1822</f>
        <v>0</v>
      </c>
      <c r="G1822" s="22">
        <f>'Data Entry'!G1822</f>
        <v>0</v>
      </c>
      <c r="H1822" s="22">
        <f>'Data Entry'!H1822</f>
        <v>0</v>
      </c>
      <c r="I1822" s="22">
        <f t="shared" si="476"/>
        <v>0</v>
      </c>
      <c r="J1822" s="22">
        <f t="shared" si="477"/>
        <v>0</v>
      </c>
      <c r="K1822" s="22">
        <f t="shared" si="478"/>
        <v>0</v>
      </c>
      <c r="L1822" s="22">
        <f t="shared" si="479"/>
        <v>0</v>
      </c>
      <c r="M1822" s="22">
        <f t="shared" si="480"/>
        <v>0</v>
      </c>
      <c r="N1822" s="22">
        <f t="shared" si="481"/>
        <v>0</v>
      </c>
      <c r="O1822" s="22">
        <f t="shared" si="482"/>
        <v>0</v>
      </c>
      <c r="P1822" s="35">
        <f>'Data Entry'!I1822</f>
        <v>0</v>
      </c>
      <c r="Q1822" s="35">
        <f>'Data Entry'!J1822</f>
        <v>0</v>
      </c>
      <c r="R1822" s="35">
        <f>'Data Entry'!K1822</f>
        <v>0</v>
      </c>
      <c r="S1822" s="35">
        <f>'Data Entry'!L1822</f>
        <v>0</v>
      </c>
      <c r="T1822" s="35">
        <f t="shared" si="483"/>
        <v>0</v>
      </c>
      <c r="U1822" s="35">
        <f t="shared" si="484"/>
        <v>0</v>
      </c>
      <c r="V1822" s="35" t="e">
        <f t="shared" si="485"/>
        <v>#DIV/0!</v>
      </c>
      <c r="W1822" s="35" t="e">
        <f t="shared" si="486"/>
        <v>#DIV/0!</v>
      </c>
      <c r="X1822" s="35">
        <f t="shared" si="487"/>
        <v>0</v>
      </c>
      <c r="Y1822" s="35">
        <f t="shared" si="488"/>
        <v>0</v>
      </c>
      <c r="Z1822" s="35">
        <f t="shared" si="489"/>
        <v>0</v>
      </c>
      <c r="AA1822" s="35">
        <f t="shared" si="490"/>
        <v>0</v>
      </c>
      <c r="AB1822" s="21">
        <f>'Data Entry'!S1822</f>
        <v>0</v>
      </c>
      <c r="AC1822" s="21">
        <f>'Data Entry'!T1822</f>
        <v>0</v>
      </c>
      <c r="AD1822" s="21">
        <f>'Data Entry'!U1822</f>
        <v>0</v>
      </c>
      <c r="AE1822" s="21">
        <f t="shared" si="491"/>
        <v>0</v>
      </c>
      <c r="AF1822" s="13">
        <f>'Data Entry'!V1822</f>
        <v>0</v>
      </c>
      <c r="AG1822" s="13">
        <f t="shared" si="492"/>
        <v>0</v>
      </c>
      <c r="AH1822" s="13">
        <f>'Data Entry'!W1822</f>
        <v>0</v>
      </c>
      <c r="AI1822" s="13">
        <f>'Data Entry'!X1822</f>
        <v>0</v>
      </c>
      <c r="AJ1822" s="13">
        <f>'Data Entry'!Y1822</f>
        <v>0</v>
      </c>
      <c r="AK1822" s="13">
        <f>'Data Entry'!Z1822</f>
        <v>0</v>
      </c>
    </row>
    <row r="1823" spans="1:37">
      <c r="A1823" s="34">
        <f>'Data Entry'!A1823</f>
        <v>0</v>
      </c>
      <c r="B1823" s="34">
        <f>'Data Entry'!B1823</f>
        <v>0</v>
      </c>
      <c r="C1823" s="20">
        <f>IF('Data Entry'!C1823="red",1,IF('Data Entry'!C1823="blue",2,0))</f>
        <v>0</v>
      </c>
      <c r="D1823" s="22">
        <f>'Data Entry'!D1823</f>
        <v>0</v>
      </c>
      <c r="E1823" s="22">
        <f>'Data Entry'!E1823</f>
        <v>0</v>
      </c>
      <c r="F1823" s="22">
        <f>'Data Entry'!F1823</f>
        <v>0</v>
      </c>
      <c r="G1823" s="22">
        <f>'Data Entry'!G1823</f>
        <v>0</v>
      </c>
      <c r="H1823" s="22">
        <f>'Data Entry'!H1823</f>
        <v>0</v>
      </c>
      <c r="I1823" s="22">
        <f t="shared" si="476"/>
        <v>0</v>
      </c>
      <c r="J1823" s="22">
        <f t="shared" si="477"/>
        <v>0</v>
      </c>
      <c r="K1823" s="22">
        <f t="shared" si="478"/>
        <v>0</v>
      </c>
      <c r="L1823" s="22">
        <f t="shared" si="479"/>
        <v>0</v>
      </c>
      <c r="M1823" s="22">
        <f t="shared" si="480"/>
        <v>0</v>
      </c>
      <c r="N1823" s="22">
        <f t="shared" si="481"/>
        <v>0</v>
      </c>
      <c r="O1823" s="22">
        <f t="shared" si="482"/>
        <v>0</v>
      </c>
      <c r="P1823" s="35">
        <f>'Data Entry'!I1823</f>
        <v>0</v>
      </c>
      <c r="Q1823" s="35">
        <f>'Data Entry'!J1823</f>
        <v>0</v>
      </c>
      <c r="R1823" s="35">
        <f>'Data Entry'!K1823</f>
        <v>0</v>
      </c>
      <c r="S1823" s="35">
        <f>'Data Entry'!L1823</f>
        <v>0</v>
      </c>
      <c r="T1823" s="35">
        <f t="shared" si="483"/>
        <v>0</v>
      </c>
      <c r="U1823" s="35">
        <f t="shared" si="484"/>
        <v>0</v>
      </c>
      <c r="V1823" s="35" t="e">
        <f t="shared" si="485"/>
        <v>#DIV/0!</v>
      </c>
      <c r="W1823" s="35" t="e">
        <f t="shared" si="486"/>
        <v>#DIV/0!</v>
      </c>
      <c r="X1823" s="35">
        <f t="shared" si="487"/>
        <v>0</v>
      </c>
      <c r="Y1823" s="35">
        <f t="shared" si="488"/>
        <v>0</v>
      </c>
      <c r="Z1823" s="35">
        <f t="shared" si="489"/>
        <v>0</v>
      </c>
      <c r="AA1823" s="35">
        <f t="shared" si="490"/>
        <v>0</v>
      </c>
      <c r="AB1823" s="21">
        <f>'Data Entry'!S1823</f>
        <v>0</v>
      </c>
      <c r="AC1823" s="21">
        <f>'Data Entry'!T1823</f>
        <v>0</v>
      </c>
      <c r="AD1823" s="21">
        <f>'Data Entry'!U1823</f>
        <v>0</v>
      </c>
      <c r="AE1823" s="21">
        <f t="shared" si="491"/>
        <v>0</v>
      </c>
      <c r="AF1823" s="13">
        <f>'Data Entry'!V1823</f>
        <v>0</v>
      </c>
      <c r="AG1823" s="13">
        <f t="shared" si="492"/>
        <v>0</v>
      </c>
      <c r="AH1823" s="13">
        <f>'Data Entry'!W1823</f>
        <v>0</v>
      </c>
      <c r="AI1823" s="13">
        <f>'Data Entry'!X1823</f>
        <v>0</v>
      </c>
      <c r="AJ1823" s="13">
        <f>'Data Entry'!Y1823</f>
        <v>0</v>
      </c>
      <c r="AK1823" s="13">
        <f>'Data Entry'!Z1823</f>
        <v>0</v>
      </c>
    </row>
    <row r="1824" spans="1:37">
      <c r="A1824" s="34">
        <f>'Data Entry'!A1824</f>
        <v>0</v>
      </c>
      <c r="B1824" s="34">
        <f>'Data Entry'!B1824</f>
        <v>0</v>
      </c>
      <c r="C1824" s="20">
        <f>IF('Data Entry'!C1824="red",1,IF('Data Entry'!C1824="blue",2,0))</f>
        <v>0</v>
      </c>
      <c r="D1824" s="22">
        <f>'Data Entry'!D1824</f>
        <v>0</v>
      </c>
      <c r="E1824" s="22">
        <f>'Data Entry'!E1824</f>
        <v>0</v>
      </c>
      <c r="F1824" s="22">
        <f>'Data Entry'!F1824</f>
        <v>0</v>
      </c>
      <c r="G1824" s="22">
        <f>'Data Entry'!G1824</f>
        <v>0</v>
      </c>
      <c r="H1824" s="22">
        <f>'Data Entry'!H1824</f>
        <v>0</v>
      </c>
      <c r="I1824" s="22">
        <f t="shared" si="476"/>
        <v>0</v>
      </c>
      <c r="J1824" s="22">
        <f t="shared" si="477"/>
        <v>0</v>
      </c>
      <c r="K1824" s="22">
        <f t="shared" si="478"/>
        <v>0</v>
      </c>
      <c r="L1824" s="22">
        <f t="shared" si="479"/>
        <v>0</v>
      </c>
      <c r="M1824" s="22">
        <f t="shared" si="480"/>
        <v>0</v>
      </c>
      <c r="N1824" s="22">
        <f t="shared" si="481"/>
        <v>0</v>
      </c>
      <c r="O1824" s="22">
        <f t="shared" si="482"/>
        <v>0</v>
      </c>
      <c r="P1824" s="35">
        <f>'Data Entry'!I1824</f>
        <v>0</v>
      </c>
      <c r="Q1824" s="35">
        <f>'Data Entry'!J1824</f>
        <v>0</v>
      </c>
      <c r="R1824" s="35">
        <f>'Data Entry'!K1824</f>
        <v>0</v>
      </c>
      <c r="S1824" s="35">
        <f>'Data Entry'!L1824</f>
        <v>0</v>
      </c>
      <c r="T1824" s="35">
        <f t="shared" si="483"/>
        <v>0</v>
      </c>
      <c r="U1824" s="35">
        <f t="shared" si="484"/>
        <v>0</v>
      </c>
      <c r="V1824" s="35" t="e">
        <f t="shared" si="485"/>
        <v>#DIV/0!</v>
      </c>
      <c r="W1824" s="35" t="e">
        <f t="shared" si="486"/>
        <v>#DIV/0!</v>
      </c>
      <c r="X1824" s="35">
        <f t="shared" si="487"/>
        <v>0</v>
      </c>
      <c r="Y1824" s="35">
        <f t="shared" si="488"/>
        <v>0</v>
      </c>
      <c r="Z1824" s="35">
        <f t="shared" si="489"/>
        <v>0</v>
      </c>
      <c r="AA1824" s="35">
        <f t="shared" si="490"/>
        <v>0</v>
      </c>
      <c r="AB1824" s="21">
        <f>'Data Entry'!S1824</f>
        <v>0</v>
      </c>
      <c r="AC1824" s="21">
        <f>'Data Entry'!T1824</f>
        <v>0</v>
      </c>
      <c r="AD1824" s="21">
        <f>'Data Entry'!U1824</f>
        <v>0</v>
      </c>
      <c r="AE1824" s="21">
        <f t="shared" si="491"/>
        <v>0</v>
      </c>
      <c r="AF1824" s="13">
        <f>'Data Entry'!V1824</f>
        <v>0</v>
      </c>
      <c r="AG1824" s="13">
        <f t="shared" si="492"/>
        <v>0</v>
      </c>
      <c r="AH1824" s="13">
        <f>'Data Entry'!W1824</f>
        <v>0</v>
      </c>
      <c r="AI1824" s="13">
        <f>'Data Entry'!X1824</f>
        <v>0</v>
      </c>
      <c r="AJ1824" s="13">
        <f>'Data Entry'!Y1824</f>
        <v>0</v>
      </c>
      <c r="AK1824" s="13">
        <f>'Data Entry'!Z1824</f>
        <v>0</v>
      </c>
    </row>
    <row r="1825" spans="1:37">
      <c r="A1825" s="34">
        <f>'Data Entry'!A1825</f>
        <v>0</v>
      </c>
      <c r="B1825" s="34">
        <f>'Data Entry'!B1825</f>
        <v>0</v>
      </c>
      <c r="C1825" s="20">
        <f>IF('Data Entry'!C1825="red",1,IF('Data Entry'!C1825="blue",2,0))</f>
        <v>0</v>
      </c>
      <c r="D1825" s="22">
        <f>'Data Entry'!D1825</f>
        <v>0</v>
      </c>
      <c r="E1825" s="22">
        <f>'Data Entry'!E1825</f>
        <v>0</v>
      </c>
      <c r="F1825" s="22">
        <f>'Data Entry'!F1825</f>
        <v>0</v>
      </c>
      <c r="G1825" s="22">
        <f>'Data Entry'!G1825</f>
        <v>0</v>
      </c>
      <c r="H1825" s="22">
        <f>'Data Entry'!H1825</f>
        <v>0</v>
      </c>
      <c r="I1825" s="22">
        <f t="shared" si="476"/>
        <v>0</v>
      </c>
      <c r="J1825" s="22">
        <f t="shared" si="477"/>
        <v>0</v>
      </c>
      <c r="K1825" s="22">
        <f t="shared" si="478"/>
        <v>0</v>
      </c>
      <c r="L1825" s="22">
        <f t="shared" si="479"/>
        <v>0</v>
      </c>
      <c r="M1825" s="22">
        <f t="shared" si="480"/>
        <v>0</v>
      </c>
      <c r="N1825" s="22">
        <f t="shared" si="481"/>
        <v>0</v>
      </c>
      <c r="O1825" s="22">
        <f t="shared" si="482"/>
        <v>0</v>
      </c>
      <c r="P1825" s="35">
        <f>'Data Entry'!I1825</f>
        <v>0</v>
      </c>
      <c r="Q1825" s="35">
        <f>'Data Entry'!J1825</f>
        <v>0</v>
      </c>
      <c r="R1825" s="35">
        <f>'Data Entry'!K1825</f>
        <v>0</v>
      </c>
      <c r="S1825" s="35">
        <f>'Data Entry'!L1825</f>
        <v>0</v>
      </c>
      <c r="T1825" s="35">
        <f t="shared" si="483"/>
        <v>0</v>
      </c>
      <c r="U1825" s="35">
        <f t="shared" si="484"/>
        <v>0</v>
      </c>
      <c r="V1825" s="35" t="e">
        <f t="shared" si="485"/>
        <v>#DIV/0!</v>
      </c>
      <c r="W1825" s="35" t="e">
        <f t="shared" si="486"/>
        <v>#DIV/0!</v>
      </c>
      <c r="X1825" s="35">
        <f t="shared" si="487"/>
        <v>0</v>
      </c>
      <c r="Y1825" s="35">
        <f t="shared" si="488"/>
        <v>0</v>
      </c>
      <c r="Z1825" s="35">
        <f t="shared" si="489"/>
        <v>0</v>
      </c>
      <c r="AA1825" s="35">
        <f t="shared" si="490"/>
        <v>0</v>
      </c>
      <c r="AB1825" s="21">
        <f>'Data Entry'!S1825</f>
        <v>0</v>
      </c>
      <c r="AC1825" s="21">
        <f>'Data Entry'!T1825</f>
        <v>0</v>
      </c>
      <c r="AD1825" s="21">
        <f>'Data Entry'!U1825</f>
        <v>0</v>
      </c>
      <c r="AE1825" s="21">
        <f t="shared" si="491"/>
        <v>0</v>
      </c>
      <c r="AF1825" s="13">
        <f>'Data Entry'!V1825</f>
        <v>0</v>
      </c>
      <c r="AG1825" s="13">
        <f t="shared" si="492"/>
        <v>0</v>
      </c>
      <c r="AH1825" s="13">
        <f>'Data Entry'!W1825</f>
        <v>0</v>
      </c>
      <c r="AI1825" s="13">
        <f>'Data Entry'!X1825</f>
        <v>0</v>
      </c>
      <c r="AJ1825" s="13">
        <f>'Data Entry'!Y1825</f>
        <v>0</v>
      </c>
      <c r="AK1825" s="13">
        <f>'Data Entry'!Z1825</f>
        <v>0</v>
      </c>
    </row>
    <row r="1826" spans="1:37">
      <c r="A1826" s="34">
        <f>'Data Entry'!A1826</f>
        <v>0</v>
      </c>
      <c r="B1826" s="34">
        <f>'Data Entry'!B1826</f>
        <v>0</v>
      </c>
      <c r="C1826" s="20">
        <f>IF('Data Entry'!C1826="red",1,IF('Data Entry'!C1826="blue",2,0))</f>
        <v>0</v>
      </c>
      <c r="D1826" s="22">
        <f>'Data Entry'!D1826</f>
        <v>0</v>
      </c>
      <c r="E1826" s="22">
        <f>'Data Entry'!E1826</f>
        <v>0</v>
      </c>
      <c r="F1826" s="22">
        <f>'Data Entry'!F1826</f>
        <v>0</v>
      </c>
      <c r="G1826" s="22">
        <f>'Data Entry'!G1826</f>
        <v>0</v>
      </c>
      <c r="H1826" s="22">
        <f>'Data Entry'!H1826</f>
        <v>0</v>
      </c>
      <c r="I1826" s="22">
        <f t="shared" si="476"/>
        <v>0</v>
      </c>
      <c r="J1826" s="22">
        <f t="shared" si="477"/>
        <v>0</v>
      </c>
      <c r="K1826" s="22">
        <f t="shared" si="478"/>
        <v>0</v>
      </c>
      <c r="L1826" s="22">
        <f t="shared" si="479"/>
        <v>0</v>
      </c>
      <c r="M1826" s="22">
        <f t="shared" si="480"/>
        <v>0</v>
      </c>
      <c r="N1826" s="22">
        <f t="shared" si="481"/>
        <v>0</v>
      </c>
      <c r="O1826" s="22">
        <f t="shared" si="482"/>
        <v>0</v>
      </c>
      <c r="P1826" s="35">
        <f>'Data Entry'!I1826</f>
        <v>0</v>
      </c>
      <c r="Q1826" s="35">
        <f>'Data Entry'!J1826</f>
        <v>0</v>
      </c>
      <c r="R1826" s="35">
        <f>'Data Entry'!K1826</f>
        <v>0</v>
      </c>
      <c r="S1826" s="35">
        <f>'Data Entry'!L1826</f>
        <v>0</v>
      </c>
      <c r="T1826" s="35">
        <f t="shared" si="483"/>
        <v>0</v>
      </c>
      <c r="U1826" s="35">
        <f t="shared" si="484"/>
        <v>0</v>
      </c>
      <c r="V1826" s="35" t="e">
        <f t="shared" si="485"/>
        <v>#DIV/0!</v>
      </c>
      <c r="W1826" s="35" t="e">
        <f t="shared" si="486"/>
        <v>#DIV/0!</v>
      </c>
      <c r="X1826" s="35">
        <f t="shared" si="487"/>
        <v>0</v>
      </c>
      <c r="Y1826" s="35">
        <f t="shared" si="488"/>
        <v>0</v>
      </c>
      <c r="Z1826" s="35">
        <f t="shared" si="489"/>
        <v>0</v>
      </c>
      <c r="AA1826" s="35">
        <f t="shared" si="490"/>
        <v>0</v>
      </c>
      <c r="AB1826" s="21">
        <f>'Data Entry'!S1826</f>
        <v>0</v>
      </c>
      <c r="AC1826" s="21">
        <f>'Data Entry'!T1826</f>
        <v>0</v>
      </c>
      <c r="AD1826" s="21">
        <f>'Data Entry'!U1826</f>
        <v>0</v>
      </c>
      <c r="AE1826" s="21">
        <f t="shared" si="491"/>
        <v>0</v>
      </c>
      <c r="AF1826" s="13">
        <f>'Data Entry'!V1826</f>
        <v>0</v>
      </c>
      <c r="AG1826" s="13">
        <f t="shared" si="492"/>
        <v>0</v>
      </c>
      <c r="AH1826" s="13">
        <f>'Data Entry'!W1826</f>
        <v>0</v>
      </c>
      <c r="AI1826" s="13">
        <f>'Data Entry'!X1826</f>
        <v>0</v>
      </c>
      <c r="AJ1826" s="13">
        <f>'Data Entry'!Y1826</f>
        <v>0</v>
      </c>
      <c r="AK1826" s="13">
        <f>'Data Entry'!Z1826</f>
        <v>0</v>
      </c>
    </row>
    <row r="1827" spans="1:37">
      <c r="A1827" s="34">
        <f>'Data Entry'!A1827</f>
        <v>0</v>
      </c>
      <c r="B1827" s="34">
        <f>'Data Entry'!B1827</f>
        <v>0</v>
      </c>
      <c r="C1827" s="20">
        <f>IF('Data Entry'!C1827="red",1,IF('Data Entry'!C1827="blue",2,0))</f>
        <v>0</v>
      </c>
      <c r="D1827" s="22">
        <f>'Data Entry'!D1827</f>
        <v>0</v>
      </c>
      <c r="E1827" s="22">
        <f>'Data Entry'!E1827</f>
        <v>0</v>
      </c>
      <c r="F1827" s="22">
        <f>'Data Entry'!F1827</f>
        <v>0</v>
      </c>
      <c r="G1827" s="22">
        <f>'Data Entry'!G1827</f>
        <v>0</v>
      </c>
      <c r="H1827" s="22">
        <f>'Data Entry'!H1827</f>
        <v>0</v>
      </c>
      <c r="I1827" s="22">
        <f t="shared" si="476"/>
        <v>0</v>
      </c>
      <c r="J1827" s="22">
        <f t="shared" si="477"/>
        <v>0</v>
      </c>
      <c r="K1827" s="22">
        <f t="shared" si="478"/>
        <v>0</v>
      </c>
      <c r="L1827" s="22">
        <f t="shared" si="479"/>
        <v>0</v>
      </c>
      <c r="M1827" s="22">
        <f t="shared" si="480"/>
        <v>0</v>
      </c>
      <c r="N1827" s="22">
        <f t="shared" si="481"/>
        <v>0</v>
      </c>
      <c r="O1827" s="22">
        <f t="shared" si="482"/>
        <v>0</v>
      </c>
      <c r="P1827" s="35">
        <f>'Data Entry'!I1827</f>
        <v>0</v>
      </c>
      <c r="Q1827" s="35">
        <f>'Data Entry'!J1827</f>
        <v>0</v>
      </c>
      <c r="R1827" s="35">
        <f>'Data Entry'!K1827</f>
        <v>0</v>
      </c>
      <c r="S1827" s="35">
        <f>'Data Entry'!L1827</f>
        <v>0</v>
      </c>
      <c r="T1827" s="35">
        <f t="shared" si="483"/>
        <v>0</v>
      </c>
      <c r="U1827" s="35">
        <f t="shared" si="484"/>
        <v>0</v>
      </c>
      <c r="V1827" s="35" t="e">
        <f t="shared" si="485"/>
        <v>#DIV/0!</v>
      </c>
      <c r="W1827" s="35" t="e">
        <f t="shared" si="486"/>
        <v>#DIV/0!</v>
      </c>
      <c r="X1827" s="35">
        <f t="shared" si="487"/>
        <v>0</v>
      </c>
      <c r="Y1827" s="35">
        <f t="shared" si="488"/>
        <v>0</v>
      </c>
      <c r="Z1827" s="35">
        <f t="shared" si="489"/>
        <v>0</v>
      </c>
      <c r="AA1827" s="35">
        <f t="shared" si="490"/>
        <v>0</v>
      </c>
      <c r="AB1827" s="21">
        <f>'Data Entry'!S1827</f>
        <v>0</v>
      </c>
      <c r="AC1827" s="21">
        <f>'Data Entry'!T1827</f>
        <v>0</v>
      </c>
      <c r="AD1827" s="21">
        <f>'Data Entry'!U1827</f>
        <v>0</v>
      </c>
      <c r="AE1827" s="21">
        <f t="shared" si="491"/>
        <v>0</v>
      </c>
      <c r="AF1827" s="13">
        <f>'Data Entry'!V1827</f>
        <v>0</v>
      </c>
      <c r="AG1827" s="13">
        <f t="shared" si="492"/>
        <v>0</v>
      </c>
      <c r="AH1827" s="13">
        <f>'Data Entry'!W1827</f>
        <v>0</v>
      </c>
      <c r="AI1827" s="13">
        <f>'Data Entry'!X1827</f>
        <v>0</v>
      </c>
      <c r="AJ1827" s="13">
        <f>'Data Entry'!Y1827</f>
        <v>0</v>
      </c>
      <c r="AK1827" s="13">
        <f>'Data Entry'!Z1827</f>
        <v>0</v>
      </c>
    </row>
    <row r="1828" spans="1:37">
      <c r="A1828" s="34">
        <f>'Data Entry'!A1828</f>
        <v>0</v>
      </c>
      <c r="B1828" s="34">
        <f>'Data Entry'!B1828</f>
        <v>0</v>
      </c>
      <c r="C1828" s="20">
        <f>IF('Data Entry'!C1828="red",1,IF('Data Entry'!C1828="blue",2,0))</f>
        <v>0</v>
      </c>
      <c r="D1828" s="22">
        <f>'Data Entry'!D1828</f>
        <v>0</v>
      </c>
      <c r="E1828" s="22">
        <f>'Data Entry'!E1828</f>
        <v>0</v>
      </c>
      <c r="F1828" s="22">
        <f>'Data Entry'!F1828</f>
        <v>0</v>
      </c>
      <c r="G1828" s="22">
        <f>'Data Entry'!G1828</f>
        <v>0</v>
      </c>
      <c r="H1828" s="22">
        <f>'Data Entry'!H1828</f>
        <v>0</v>
      </c>
      <c r="I1828" s="22">
        <f t="shared" si="476"/>
        <v>0</v>
      </c>
      <c r="J1828" s="22">
        <f t="shared" si="477"/>
        <v>0</v>
      </c>
      <c r="K1828" s="22">
        <f t="shared" si="478"/>
        <v>0</v>
      </c>
      <c r="L1828" s="22">
        <f t="shared" si="479"/>
        <v>0</v>
      </c>
      <c r="M1828" s="22">
        <f t="shared" si="480"/>
        <v>0</v>
      </c>
      <c r="N1828" s="22">
        <f t="shared" si="481"/>
        <v>0</v>
      </c>
      <c r="O1828" s="22">
        <f t="shared" si="482"/>
        <v>0</v>
      </c>
      <c r="P1828" s="35">
        <f>'Data Entry'!I1828</f>
        <v>0</v>
      </c>
      <c r="Q1828" s="35">
        <f>'Data Entry'!J1828</f>
        <v>0</v>
      </c>
      <c r="R1828" s="35">
        <f>'Data Entry'!K1828</f>
        <v>0</v>
      </c>
      <c r="S1828" s="35">
        <f>'Data Entry'!L1828</f>
        <v>0</v>
      </c>
      <c r="T1828" s="35">
        <f t="shared" si="483"/>
        <v>0</v>
      </c>
      <c r="U1828" s="35">
        <f t="shared" si="484"/>
        <v>0</v>
      </c>
      <c r="V1828" s="35" t="e">
        <f t="shared" si="485"/>
        <v>#DIV/0!</v>
      </c>
      <c r="W1828" s="35" t="e">
        <f t="shared" si="486"/>
        <v>#DIV/0!</v>
      </c>
      <c r="X1828" s="35">
        <f t="shared" si="487"/>
        <v>0</v>
      </c>
      <c r="Y1828" s="35">
        <f t="shared" si="488"/>
        <v>0</v>
      </c>
      <c r="Z1828" s="35">
        <f t="shared" si="489"/>
        <v>0</v>
      </c>
      <c r="AA1828" s="35">
        <f t="shared" si="490"/>
        <v>0</v>
      </c>
      <c r="AB1828" s="21">
        <f>'Data Entry'!S1828</f>
        <v>0</v>
      </c>
      <c r="AC1828" s="21">
        <f>'Data Entry'!T1828</f>
        <v>0</v>
      </c>
      <c r="AD1828" s="21">
        <f>'Data Entry'!U1828</f>
        <v>0</v>
      </c>
      <c r="AE1828" s="21">
        <f t="shared" si="491"/>
        <v>0</v>
      </c>
      <c r="AF1828" s="13">
        <f>'Data Entry'!V1828</f>
        <v>0</v>
      </c>
      <c r="AG1828" s="13">
        <f t="shared" si="492"/>
        <v>0</v>
      </c>
      <c r="AH1828" s="13">
        <f>'Data Entry'!W1828</f>
        <v>0</v>
      </c>
      <c r="AI1828" s="13">
        <f>'Data Entry'!X1828</f>
        <v>0</v>
      </c>
      <c r="AJ1828" s="13">
        <f>'Data Entry'!Y1828</f>
        <v>0</v>
      </c>
      <c r="AK1828" s="13">
        <f>'Data Entry'!Z1828</f>
        <v>0</v>
      </c>
    </row>
    <row r="1829" spans="1:37">
      <c r="A1829" s="34">
        <f>'Data Entry'!A1829</f>
        <v>0</v>
      </c>
      <c r="B1829" s="34">
        <f>'Data Entry'!B1829</f>
        <v>0</v>
      </c>
      <c r="C1829" s="20">
        <f>IF('Data Entry'!C1829="red",1,IF('Data Entry'!C1829="blue",2,0))</f>
        <v>0</v>
      </c>
      <c r="D1829" s="22">
        <f>'Data Entry'!D1829</f>
        <v>0</v>
      </c>
      <c r="E1829" s="22">
        <f>'Data Entry'!E1829</f>
        <v>0</v>
      </c>
      <c r="F1829" s="22">
        <f>'Data Entry'!F1829</f>
        <v>0</v>
      </c>
      <c r="G1829" s="22">
        <f>'Data Entry'!G1829</f>
        <v>0</v>
      </c>
      <c r="H1829" s="22">
        <f>'Data Entry'!H1829</f>
        <v>0</v>
      </c>
      <c r="I1829" s="22">
        <f t="shared" si="476"/>
        <v>0</v>
      </c>
      <c r="J1829" s="22">
        <f t="shared" si="477"/>
        <v>0</v>
      </c>
      <c r="K1829" s="22">
        <f t="shared" si="478"/>
        <v>0</v>
      </c>
      <c r="L1829" s="22">
        <f t="shared" si="479"/>
        <v>0</v>
      </c>
      <c r="M1829" s="22">
        <f t="shared" si="480"/>
        <v>0</v>
      </c>
      <c r="N1829" s="22">
        <f t="shared" si="481"/>
        <v>0</v>
      </c>
      <c r="O1829" s="22">
        <f t="shared" si="482"/>
        <v>0</v>
      </c>
      <c r="P1829" s="35">
        <f>'Data Entry'!I1829</f>
        <v>0</v>
      </c>
      <c r="Q1829" s="35">
        <f>'Data Entry'!J1829</f>
        <v>0</v>
      </c>
      <c r="R1829" s="35">
        <f>'Data Entry'!K1829</f>
        <v>0</v>
      </c>
      <c r="S1829" s="35">
        <f>'Data Entry'!L1829</f>
        <v>0</v>
      </c>
      <c r="T1829" s="35">
        <f t="shared" si="483"/>
        <v>0</v>
      </c>
      <c r="U1829" s="35">
        <f t="shared" si="484"/>
        <v>0</v>
      </c>
      <c r="V1829" s="35" t="e">
        <f t="shared" si="485"/>
        <v>#DIV/0!</v>
      </c>
      <c r="W1829" s="35" t="e">
        <f t="shared" si="486"/>
        <v>#DIV/0!</v>
      </c>
      <c r="X1829" s="35">
        <f t="shared" si="487"/>
        <v>0</v>
      </c>
      <c r="Y1829" s="35">
        <f t="shared" si="488"/>
        <v>0</v>
      </c>
      <c r="Z1829" s="35">
        <f t="shared" si="489"/>
        <v>0</v>
      </c>
      <c r="AA1829" s="35">
        <f t="shared" si="490"/>
        <v>0</v>
      </c>
      <c r="AB1829" s="21">
        <f>'Data Entry'!S1829</f>
        <v>0</v>
      </c>
      <c r="AC1829" s="21">
        <f>'Data Entry'!T1829</f>
        <v>0</v>
      </c>
      <c r="AD1829" s="21">
        <f>'Data Entry'!U1829</f>
        <v>0</v>
      </c>
      <c r="AE1829" s="21">
        <f t="shared" si="491"/>
        <v>0</v>
      </c>
      <c r="AF1829" s="13">
        <f>'Data Entry'!V1829</f>
        <v>0</v>
      </c>
      <c r="AG1829" s="13">
        <f t="shared" si="492"/>
        <v>0</v>
      </c>
      <c r="AH1829" s="13">
        <f>'Data Entry'!W1829</f>
        <v>0</v>
      </c>
      <c r="AI1829" s="13">
        <f>'Data Entry'!X1829</f>
        <v>0</v>
      </c>
      <c r="AJ1829" s="13">
        <f>'Data Entry'!Y1829</f>
        <v>0</v>
      </c>
      <c r="AK1829" s="13">
        <f>'Data Entry'!Z1829</f>
        <v>0</v>
      </c>
    </row>
    <row r="1830" spans="1:37">
      <c r="A1830" s="34">
        <f>'Data Entry'!A1830</f>
        <v>0</v>
      </c>
      <c r="B1830" s="34">
        <f>'Data Entry'!B1830</f>
        <v>0</v>
      </c>
      <c r="C1830" s="20">
        <f>IF('Data Entry'!C1830="red",1,IF('Data Entry'!C1830="blue",2,0))</f>
        <v>0</v>
      </c>
      <c r="D1830" s="22">
        <f>'Data Entry'!D1830</f>
        <v>0</v>
      </c>
      <c r="E1830" s="22">
        <f>'Data Entry'!E1830</f>
        <v>0</v>
      </c>
      <c r="F1830" s="22">
        <f>'Data Entry'!F1830</f>
        <v>0</v>
      </c>
      <c r="G1830" s="22">
        <f>'Data Entry'!G1830</f>
        <v>0</v>
      </c>
      <c r="H1830" s="22">
        <f>'Data Entry'!H1830</f>
        <v>0</v>
      </c>
      <c r="I1830" s="22">
        <f t="shared" si="476"/>
        <v>0</v>
      </c>
      <c r="J1830" s="22">
        <f t="shared" si="477"/>
        <v>0</v>
      </c>
      <c r="K1830" s="22">
        <f t="shared" si="478"/>
        <v>0</v>
      </c>
      <c r="L1830" s="22">
        <f t="shared" si="479"/>
        <v>0</v>
      </c>
      <c r="M1830" s="22">
        <f t="shared" si="480"/>
        <v>0</v>
      </c>
      <c r="N1830" s="22">
        <f t="shared" si="481"/>
        <v>0</v>
      </c>
      <c r="O1830" s="22">
        <f t="shared" si="482"/>
        <v>0</v>
      </c>
      <c r="P1830" s="35">
        <f>'Data Entry'!I1830</f>
        <v>0</v>
      </c>
      <c r="Q1830" s="35">
        <f>'Data Entry'!J1830</f>
        <v>0</v>
      </c>
      <c r="R1830" s="35">
        <f>'Data Entry'!K1830</f>
        <v>0</v>
      </c>
      <c r="S1830" s="35">
        <f>'Data Entry'!L1830</f>
        <v>0</v>
      </c>
      <c r="T1830" s="35">
        <f t="shared" si="483"/>
        <v>0</v>
      </c>
      <c r="U1830" s="35">
        <f t="shared" si="484"/>
        <v>0</v>
      </c>
      <c r="V1830" s="35" t="e">
        <f t="shared" si="485"/>
        <v>#DIV/0!</v>
      </c>
      <c r="W1830" s="35" t="e">
        <f t="shared" si="486"/>
        <v>#DIV/0!</v>
      </c>
      <c r="X1830" s="35">
        <f t="shared" si="487"/>
        <v>0</v>
      </c>
      <c r="Y1830" s="35">
        <f t="shared" si="488"/>
        <v>0</v>
      </c>
      <c r="Z1830" s="35">
        <f t="shared" si="489"/>
        <v>0</v>
      </c>
      <c r="AA1830" s="35">
        <f t="shared" si="490"/>
        <v>0</v>
      </c>
      <c r="AB1830" s="21">
        <f>'Data Entry'!S1830</f>
        <v>0</v>
      </c>
      <c r="AC1830" s="21">
        <f>'Data Entry'!T1830</f>
        <v>0</v>
      </c>
      <c r="AD1830" s="21">
        <f>'Data Entry'!U1830</f>
        <v>0</v>
      </c>
      <c r="AE1830" s="21">
        <f t="shared" si="491"/>
        <v>0</v>
      </c>
      <c r="AF1830" s="13">
        <f>'Data Entry'!V1830</f>
        <v>0</v>
      </c>
      <c r="AG1830" s="13">
        <f t="shared" si="492"/>
        <v>0</v>
      </c>
      <c r="AH1830" s="13">
        <f>'Data Entry'!W1830</f>
        <v>0</v>
      </c>
      <c r="AI1830" s="13">
        <f>'Data Entry'!X1830</f>
        <v>0</v>
      </c>
      <c r="AJ1830" s="13">
        <f>'Data Entry'!Y1830</f>
        <v>0</v>
      </c>
      <c r="AK1830" s="13">
        <f>'Data Entry'!Z1830</f>
        <v>0</v>
      </c>
    </row>
    <row r="1831" spans="1:37">
      <c r="A1831" s="34">
        <f>'Data Entry'!A1831</f>
        <v>0</v>
      </c>
      <c r="B1831" s="34">
        <f>'Data Entry'!B1831</f>
        <v>0</v>
      </c>
      <c r="C1831" s="20">
        <f>IF('Data Entry'!C1831="red",1,IF('Data Entry'!C1831="blue",2,0))</f>
        <v>0</v>
      </c>
      <c r="D1831" s="22">
        <f>'Data Entry'!D1831</f>
        <v>0</v>
      </c>
      <c r="E1831" s="22">
        <f>'Data Entry'!E1831</f>
        <v>0</v>
      </c>
      <c r="F1831" s="22">
        <f>'Data Entry'!F1831</f>
        <v>0</v>
      </c>
      <c r="G1831" s="22">
        <f>'Data Entry'!G1831</f>
        <v>0</v>
      </c>
      <c r="H1831" s="22">
        <f>'Data Entry'!H1831</f>
        <v>0</v>
      </c>
      <c r="I1831" s="22">
        <f t="shared" si="476"/>
        <v>0</v>
      </c>
      <c r="J1831" s="22">
        <f t="shared" si="477"/>
        <v>0</v>
      </c>
      <c r="K1831" s="22">
        <f t="shared" si="478"/>
        <v>0</v>
      </c>
      <c r="L1831" s="22">
        <f t="shared" si="479"/>
        <v>0</v>
      </c>
      <c r="M1831" s="22">
        <f t="shared" si="480"/>
        <v>0</v>
      </c>
      <c r="N1831" s="22">
        <f t="shared" si="481"/>
        <v>0</v>
      </c>
      <c r="O1831" s="22">
        <f t="shared" si="482"/>
        <v>0</v>
      </c>
      <c r="P1831" s="35">
        <f>'Data Entry'!I1831</f>
        <v>0</v>
      </c>
      <c r="Q1831" s="35">
        <f>'Data Entry'!J1831</f>
        <v>0</v>
      </c>
      <c r="R1831" s="35">
        <f>'Data Entry'!K1831</f>
        <v>0</v>
      </c>
      <c r="S1831" s="35">
        <f>'Data Entry'!L1831</f>
        <v>0</v>
      </c>
      <c r="T1831" s="35">
        <f t="shared" si="483"/>
        <v>0</v>
      </c>
      <c r="U1831" s="35">
        <f t="shared" si="484"/>
        <v>0</v>
      </c>
      <c r="V1831" s="35" t="e">
        <f t="shared" si="485"/>
        <v>#DIV/0!</v>
      </c>
      <c r="W1831" s="35" t="e">
        <f t="shared" si="486"/>
        <v>#DIV/0!</v>
      </c>
      <c r="X1831" s="35">
        <f t="shared" si="487"/>
        <v>0</v>
      </c>
      <c r="Y1831" s="35">
        <f t="shared" si="488"/>
        <v>0</v>
      </c>
      <c r="Z1831" s="35">
        <f t="shared" si="489"/>
        <v>0</v>
      </c>
      <c r="AA1831" s="35">
        <f t="shared" si="490"/>
        <v>0</v>
      </c>
      <c r="AB1831" s="21">
        <f>'Data Entry'!S1831</f>
        <v>0</v>
      </c>
      <c r="AC1831" s="21">
        <f>'Data Entry'!T1831</f>
        <v>0</v>
      </c>
      <c r="AD1831" s="21">
        <f>'Data Entry'!U1831</f>
        <v>0</v>
      </c>
      <c r="AE1831" s="21">
        <f t="shared" si="491"/>
        <v>0</v>
      </c>
      <c r="AF1831" s="13">
        <f>'Data Entry'!V1831</f>
        <v>0</v>
      </c>
      <c r="AG1831" s="13">
        <f t="shared" si="492"/>
        <v>0</v>
      </c>
      <c r="AH1831" s="13">
        <f>'Data Entry'!W1831</f>
        <v>0</v>
      </c>
      <c r="AI1831" s="13">
        <f>'Data Entry'!X1831</f>
        <v>0</v>
      </c>
      <c r="AJ1831" s="13">
        <f>'Data Entry'!Y1831</f>
        <v>0</v>
      </c>
      <c r="AK1831" s="13">
        <f>'Data Entry'!Z1831</f>
        <v>0</v>
      </c>
    </row>
    <row r="1832" spans="1:37">
      <c r="A1832" s="34">
        <f>'Data Entry'!A1832</f>
        <v>0</v>
      </c>
      <c r="B1832" s="34">
        <f>'Data Entry'!B1832</f>
        <v>0</v>
      </c>
      <c r="C1832" s="20">
        <f>IF('Data Entry'!C1832="red",1,IF('Data Entry'!C1832="blue",2,0))</f>
        <v>0</v>
      </c>
      <c r="D1832" s="22">
        <f>'Data Entry'!D1832</f>
        <v>0</v>
      </c>
      <c r="E1832" s="22">
        <f>'Data Entry'!E1832</f>
        <v>0</v>
      </c>
      <c r="F1832" s="22">
        <f>'Data Entry'!F1832</f>
        <v>0</v>
      </c>
      <c r="G1832" s="22">
        <f>'Data Entry'!G1832</f>
        <v>0</v>
      </c>
      <c r="H1832" s="22">
        <f>'Data Entry'!H1832</f>
        <v>0</v>
      </c>
      <c r="I1832" s="22">
        <f t="shared" si="476"/>
        <v>0</v>
      </c>
      <c r="J1832" s="22">
        <f t="shared" si="477"/>
        <v>0</v>
      </c>
      <c r="K1832" s="22">
        <f t="shared" si="478"/>
        <v>0</v>
      </c>
      <c r="L1832" s="22">
        <f t="shared" si="479"/>
        <v>0</v>
      </c>
      <c r="M1832" s="22">
        <f t="shared" si="480"/>
        <v>0</v>
      </c>
      <c r="N1832" s="22">
        <f t="shared" si="481"/>
        <v>0</v>
      </c>
      <c r="O1832" s="22">
        <f t="shared" si="482"/>
        <v>0</v>
      </c>
      <c r="P1832" s="35">
        <f>'Data Entry'!I1832</f>
        <v>0</v>
      </c>
      <c r="Q1832" s="35">
        <f>'Data Entry'!J1832</f>
        <v>0</v>
      </c>
      <c r="R1832" s="35">
        <f>'Data Entry'!K1832</f>
        <v>0</v>
      </c>
      <c r="S1832" s="35">
        <f>'Data Entry'!L1832</f>
        <v>0</v>
      </c>
      <c r="T1832" s="35">
        <f t="shared" si="483"/>
        <v>0</v>
      </c>
      <c r="U1832" s="35">
        <f t="shared" si="484"/>
        <v>0</v>
      </c>
      <c r="V1832" s="35" t="e">
        <f t="shared" si="485"/>
        <v>#DIV/0!</v>
      </c>
      <c r="W1832" s="35" t="e">
        <f t="shared" si="486"/>
        <v>#DIV/0!</v>
      </c>
      <c r="X1832" s="35">
        <f t="shared" si="487"/>
        <v>0</v>
      </c>
      <c r="Y1832" s="35">
        <f t="shared" si="488"/>
        <v>0</v>
      </c>
      <c r="Z1832" s="35">
        <f t="shared" si="489"/>
        <v>0</v>
      </c>
      <c r="AA1832" s="35">
        <f t="shared" si="490"/>
        <v>0</v>
      </c>
      <c r="AB1832" s="21">
        <f>'Data Entry'!S1832</f>
        <v>0</v>
      </c>
      <c r="AC1832" s="21">
        <f>'Data Entry'!T1832</f>
        <v>0</v>
      </c>
      <c r="AD1832" s="21">
        <f>'Data Entry'!U1832</f>
        <v>0</v>
      </c>
      <c r="AE1832" s="21">
        <f t="shared" si="491"/>
        <v>0</v>
      </c>
      <c r="AF1832" s="13">
        <f>'Data Entry'!V1832</f>
        <v>0</v>
      </c>
      <c r="AG1832" s="13">
        <f t="shared" si="492"/>
        <v>0</v>
      </c>
      <c r="AH1832" s="13">
        <f>'Data Entry'!W1832</f>
        <v>0</v>
      </c>
      <c r="AI1832" s="13">
        <f>'Data Entry'!X1832</f>
        <v>0</v>
      </c>
      <c r="AJ1832" s="13">
        <f>'Data Entry'!Y1832</f>
        <v>0</v>
      </c>
      <c r="AK1832" s="13">
        <f>'Data Entry'!Z1832</f>
        <v>0</v>
      </c>
    </row>
    <row r="1833" spans="1:37">
      <c r="A1833" s="34">
        <f>'Data Entry'!A1833</f>
        <v>0</v>
      </c>
      <c r="B1833" s="34">
        <f>'Data Entry'!B1833</f>
        <v>0</v>
      </c>
      <c r="C1833" s="20">
        <f>IF('Data Entry'!C1833="red",1,IF('Data Entry'!C1833="blue",2,0))</f>
        <v>0</v>
      </c>
      <c r="D1833" s="22">
        <f>'Data Entry'!D1833</f>
        <v>0</v>
      </c>
      <c r="E1833" s="22">
        <f>'Data Entry'!E1833</f>
        <v>0</v>
      </c>
      <c r="F1833" s="22">
        <f>'Data Entry'!F1833</f>
        <v>0</v>
      </c>
      <c r="G1833" s="22">
        <f>'Data Entry'!G1833</f>
        <v>0</v>
      </c>
      <c r="H1833" s="22">
        <f>'Data Entry'!H1833</f>
        <v>0</v>
      </c>
      <c r="I1833" s="22">
        <f t="shared" ref="I1833:I1896" si="493">E1833+F1833</f>
        <v>0</v>
      </c>
      <c r="J1833" s="22">
        <f t="shared" ref="J1833:J1896" si="494">G1833+H1833</f>
        <v>0</v>
      </c>
      <c r="K1833" s="22">
        <f t="shared" ref="K1833:K1896" si="495">IF(D1833=1,2,0)</f>
        <v>0</v>
      </c>
      <c r="L1833" s="22">
        <f t="shared" ref="L1833:L1896" si="496">E1833*2</f>
        <v>0</v>
      </c>
      <c r="M1833" s="22">
        <f t="shared" ref="M1833:M1896" si="497">G1833*4</f>
        <v>0</v>
      </c>
      <c r="N1833" s="22">
        <f t="shared" ref="N1833:N1896" si="498">I1833+J1833</f>
        <v>0</v>
      </c>
      <c r="O1833" s="22">
        <f t="shared" ref="O1833:O1896" si="499">SUM(K1833:M1833)</f>
        <v>0</v>
      </c>
      <c r="P1833" s="35">
        <f>'Data Entry'!I1833</f>
        <v>0</v>
      </c>
      <c r="Q1833" s="35">
        <f>'Data Entry'!J1833</f>
        <v>0</v>
      </c>
      <c r="R1833" s="35">
        <f>'Data Entry'!K1833</f>
        <v>0</v>
      </c>
      <c r="S1833" s="35">
        <f>'Data Entry'!L1833</f>
        <v>0</v>
      </c>
      <c r="T1833" s="35">
        <f t="shared" ref="T1833:T1896" si="500">P1833+Q1833</f>
        <v>0</v>
      </c>
      <c r="U1833" s="35">
        <f t="shared" ref="U1833:U1896" si="501">R1833+S1833</f>
        <v>0</v>
      </c>
      <c r="V1833" s="35" t="e">
        <f t="shared" ref="V1833:V1896" si="502">P1833/T1833</f>
        <v>#DIV/0!</v>
      </c>
      <c r="W1833" s="35" t="e">
        <f t="shared" ref="W1833:W1896" si="503">R1833/U1833</f>
        <v>#DIV/0!</v>
      </c>
      <c r="X1833" s="35">
        <f t="shared" ref="X1833:X1896" si="504">(T1833+U1833)/2</f>
        <v>0</v>
      </c>
      <c r="Y1833" s="35">
        <f t="shared" ref="Y1833:Y1896" si="505">P1833</f>
        <v>0</v>
      </c>
      <c r="Z1833" s="35">
        <f t="shared" ref="Z1833:Z1896" si="506">R1833*2</f>
        <v>0</v>
      </c>
      <c r="AA1833" s="35">
        <f t="shared" ref="AA1833:AA1896" si="507">Y1833+Z1833</f>
        <v>0</v>
      </c>
      <c r="AB1833" s="21">
        <f>'Data Entry'!S1833</f>
        <v>0</v>
      </c>
      <c r="AC1833" s="21">
        <f>'Data Entry'!T1833</f>
        <v>0</v>
      </c>
      <c r="AD1833" s="21">
        <f>'Data Entry'!U1833</f>
        <v>0</v>
      </c>
      <c r="AE1833" s="21">
        <f t="shared" ref="AE1833:AE1896" si="508">IF(AC1833=4,15,IF(AC1833=3,10,IF(AC1833=2,6,IF(AC1833=1,4,0))))</f>
        <v>0</v>
      </c>
      <c r="AF1833" s="13">
        <f>'Data Entry'!V1833</f>
        <v>0</v>
      </c>
      <c r="AG1833" s="13">
        <f t="shared" ref="AG1833:AG1896" si="509">AF1833/3</f>
        <v>0</v>
      </c>
      <c r="AH1833" s="13">
        <f>'Data Entry'!W1833</f>
        <v>0</v>
      </c>
      <c r="AI1833" s="13">
        <f>'Data Entry'!X1833</f>
        <v>0</v>
      </c>
      <c r="AJ1833" s="13">
        <f>'Data Entry'!Y1833</f>
        <v>0</v>
      </c>
      <c r="AK1833" s="13">
        <f>'Data Entry'!Z1833</f>
        <v>0</v>
      </c>
    </row>
    <row r="1834" spans="1:37">
      <c r="A1834" s="34">
        <f>'Data Entry'!A1834</f>
        <v>0</v>
      </c>
      <c r="B1834" s="34">
        <f>'Data Entry'!B1834</f>
        <v>0</v>
      </c>
      <c r="C1834" s="20">
        <f>IF('Data Entry'!C1834="red",1,IF('Data Entry'!C1834="blue",2,0))</f>
        <v>0</v>
      </c>
      <c r="D1834" s="22">
        <f>'Data Entry'!D1834</f>
        <v>0</v>
      </c>
      <c r="E1834" s="22">
        <f>'Data Entry'!E1834</f>
        <v>0</v>
      </c>
      <c r="F1834" s="22">
        <f>'Data Entry'!F1834</f>
        <v>0</v>
      </c>
      <c r="G1834" s="22">
        <f>'Data Entry'!G1834</f>
        <v>0</v>
      </c>
      <c r="H1834" s="22">
        <f>'Data Entry'!H1834</f>
        <v>0</v>
      </c>
      <c r="I1834" s="22">
        <f t="shared" si="493"/>
        <v>0</v>
      </c>
      <c r="J1834" s="22">
        <f t="shared" si="494"/>
        <v>0</v>
      </c>
      <c r="K1834" s="22">
        <f t="shared" si="495"/>
        <v>0</v>
      </c>
      <c r="L1834" s="22">
        <f t="shared" si="496"/>
        <v>0</v>
      </c>
      <c r="M1834" s="22">
        <f t="shared" si="497"/>
        <v>0</v>
      </c>
      <c r="N1834" s="22">
        <f t="shared" si="498"/>
        <v>0</v>
      </c>
      <c r="O1834" s="22">
        <f t="shared" si="499"/>
        <v>0</v>
      </c>
      <c r="P1834" s="35">
        <f>'Data Entry'!I1834</f>
        <v>0</v>
      </c>
      <c r="Q1834" s="35">
        <f>'Data Entry'!J1834</f>
        <v>0</v>
      </c>
      <c r="R1834" s="35">
        <f>'Data Entry'!K1834</f>
        <v>0</v>
      </c>
      <c r="S1834" s="35">
        <f>'Data Entry'!L1834</f>
        <v>0</v>
      </c>
      <c r="T1834" s="35">
        <f t="shared" si="500"/>
        <v>0</v>
      </c>
      <c r="U1834" s="35">
        <f t="shared" si="501"/>
        <v>0</v>
      </c>
      <c r="V1834" s="35" t="e">
        <f t="shared" si="502"/>
        <v>#DIV/0!</v>
      </c>
      <c r="W1834" s="35" t="e">
        <f t="shared" si="503"/>
        <v>#DIV/0!</v>
      </c>
      <c r="X1834" s="35">
        <f t="shared" si="504"/>
        <v>0</v>
      </c>
      <c r="Y1834" s="35">
        <f t="shared" si="505"/>
        <v>0</v>
      </c>
      <c r="Z1834" s="35">
        <f t="shared" si="506"/>
        <v>0</v>
      </c>
      <c r="AA1834" s="35">
        <f t="shared" si="507"/>
        <v>0</v>
      </c>
      <c r="AB1834" s="21">
        <f>'Data Entry'!S1834</f>
        <v>0</v>
      </c>
      <c r="AC1834" s="21">
        <f>'Data Entry'!T1834</f>
        <v>0</v>
      </c>
      <c r="AD1834" s="21">
        <f>'Data Entry'!U1834</f>
        <v>0</v>
      </c>
      <c r="AE1834" s="21">
        <f t="shared" si="508"/>
        <v>0</v>
      </c>
      <c r="AF1834" s="13">
        <f>'Data Entry'!V1834</f>
        <v>0</v>
      </c>
      <c r="AG1834" s="13">
        <f t="shared" si="509"/>
        <v>0</v>
      </c>
      <c r="AH1834" s="13">
        <f>'Data Entry'!W1834</f>
        <v>0</v>
      </c>
      <c r="AI1834" s="13">
        <f>'Data Entry'!X1834</f>
        <v>0</v>
      </c>
      <c r="AJ1834" s="13">
        <f>'Data Entry'!Y1834</f>
        <v>0</v>
      </c>
      <c r="AK1834" s="13">
        <f>'Data Entry'!Z1834</f>
        <v>0</v>
      </c>
    </row>
    <row r="1835" spans="1:37">
      <c r="A1835" s="34">
        <f>'Data Entry'!A1835</f>
        <v>0</v>
      </c>
      <c r="B1835" s="34">
        <f>'Data Entry'!B1835</f>
        <v>0</v>
      </c>
      <c r="C1835" s="20">
        <f>IF('Data Entry'!C1835="red",1,IF('Data Entry'!C1835="blue",2,0))</f>
        <v>0</v>
      </c>
      <c r="D1835" s="22">
        <f>'Data Entry'!D1835</f>
        <v>0</v>
      </c>
      <c r="E1835" s="22">
        <f>'Data Entry'!E1835</f>
        <v>0</v>
      </c>
      <c r="F1835" s="22">
        <f>'Data Entry'!F1835</f>
        <v>0</v>
      </c>
      <c r="G1835" s="22">
        <f>'Data Entry'!G1835</f>
        <v>0</v>
      </c>
      <c r="H1835" s="22">
        <f>'Data Entry'!H1835</f>
        <v>0</v>
      </c>
      <c r="I1835" s="22">
        <f t="shared" si="493"/>
        <v>0</v>
      </c>
      <c r="J1835" s="22">
        <f t="shared" si="494"/>
        <v>0</v>
      </c>
      <c r="K1835" s="22">
        <f t="shared" si="495"/>
        <v>0</v>
      </c>
      <c r="L1835" s="22">
        <f t="shared" si="496"/>
        <v>0</v>
      </c>
      <c r="M1835" s="22">
        <f t="shared" si="497"/>
        <v>0</v>
      </c>
      <c r="N1835" s="22">
        <f t="shared" si="498"/>
        <v>0</v>
      </c>
      <c r="O1835" s="22">
        <f t="shared" si="499"/>
        <v>0</v>
      </c>
      <c r="P1835" s="35">
        <f>'Data Entry'!I1835</f>
        <v>0</v>
      </c>
      <c r="Q1835" s="35">
        <f>'Data Entry'!J1835</f>
        <v>0</v>
      </c>
      <c r="R1835" s="35">
        <f>'Data Entry'!K1835</f>
        <v>0</v>
      </c>
      <c r="S1835" s="35">
        <f>'Data Entry'!L1835</f>
        <v>0</v>
      </c>
      <c r="T1835" s="35">
        <f t="shared" si="500"/>
        <v>0</v>
      </c>
      <c r="U1835" s="35">
        <f t="shared" si="501"/>
        <v>0</v>
      </c>
      <c r="V1835" s="35" t="e">
        <f t="shared" si="502"/>
        <v>#DIV/0!</v>
      </c>
      <c r="W1835" s="35" t="e">
        <f t="shared" si="503"/>
        <v>#DIV/0!</v>
      </c>
      <c r="X1835" s="35">
        <f t="shared" si="504"/>
        <v>0</v>
      </c>
      <c r="Y1835" s="35">
        <f t="shared" si="505"/>
        <v>0</v>
      </c>
      <c r="Z1835" s="35">
        <f t="shared" si="506"/>
        <v>0</v>
      </c>
      <c r="AA1835" s="35">
        <f t="shared" si="507"/>
        <v>0</v>
      </c>
      <c r="AB1835" s="21">
        <f>'Data Entry'!S1835</f>
        <v>0</v>
      </c>
      <c r="AC1835" s="21">
        <f>'Data Entry'!T1835</f>
        <v>0</v>
      </c>
      <c r="AD1835" s="21">
        <f>'Data Entry'!U1835</f>
        <v>0</v>
      </c>
      <c r="AE1835" s="21">
        <f t="shared" si="508"/>
        <v>0</v>
      </c>
      <c r="AF1835" s="13">
        <f>'Data Entry'!V1835</f>
        <v>0</v>
      </c>
      <c r="AG1835" s="13">
        <f t="shared" si="509"/>
        <v>0</v>
      </c>
      <c r="AH1835" s="13">
        <f>'Data Entry'!W1835</f>
        <v>0</v>
      </c>
      <c r="AI1835" s="13">
        <f>'Data Entry'!X1835</f>
        <v>0</v>
      </c>
      <c r="AJ1835" s="13">
        <f>'Data Entry'!Y1835</f>
        <v>0</v>
      </c>
      <c r="AK1835" s="13">
        <f>'Data Entry'!Z1835</f>
        <v>0</v>
      </c>
    </row>
    <row r="1836" spans="1:37">
      <c r="A1836" s="34">
        <f>'Data Entry'!A1836</f>
        <v>0</v>
      </c>
      <c r="B1836" s="34">
        <f>'Data Entry'!B1836</f>
        <v>0</v>
      </c>
      <c r="C1836" s="20">
        <f>IF('Data Entry'!C1836="red",1,IF('Data Entry'!C1836="blue",2,0))</f>
        <v>0</v>
      </c>
      <c r="D1836" s="22">
        <f>'Data Entry'!D1836</f>
        <v>0</v>
      </c>
      <c r="E1836" s="22">
        <f>'Data Entry'!E1836</f>
        <v>0</v>
      </c>
      <c r="F1836" s="22">
        <f>'Data Entry'!F1836</f>
        <v>0</v>
      </c>
      <c r="G1836" s="22">
        <f>'Data Entry'!G1836</f>
        <v>0</v>
      </c>
      <c r="H1836" s="22">
        <f>'Data Entry'!H1836</f>
        <v>0</v>
      </c>
      <c r="I1836" s="22">
        <f t="shared" si="493"/>
        <v>0</v>
      </c>
      <c r="J1836" s="22">
        <f t="shared" si="494"/>
        <v>0</v>
      </c>
      <c r="K1836" s="22">
        <f t="shared" si="495"/>
        <v>0</v>
      </c>
      <c r="L1836" s="22">
        <f t="shared" si="496"/>
        <v>0</v>
      </c>
      <c r="M1836" s="22">
        <f t="shared" si="497"/>
        <v>0</v>
      </c>
      <c r="N1836" s="22">
        <f t="shared" si="498"/>
        <v>0</v>
      </c>
      <c r="O1836" s="22">
        <f t="shared" si="499"/>
        <v>0</v>
      </c>
      <c r="P1836" s="35">
        <f>'Data Entry'!I1836</f>
        <v>0</v>
      </c>
      <c r="Q1836" s="35">
        <f>'Data Entry'!J1836</f>
        <v>0</v>
      </c>
      <c r="R1836" s="35">
        <f>'Data Entry'!K1836</f>
        <v>0</v>
      </c>
      <c r="S1836" s="35">
        <f>'Data Entry'!L1836</f>
        <v>0</v>
      </c>
      <c r="T1836" s="35">
        <f t="shared" si="500"/>
        <v>0</v>
      </c>
      <c r="U1836" s="35">
        <f t="shared" si="501"/>
        <v>0</v>
      </c>
      <c r="V1836" s="35" t="e">
        <f t="shared" si="502"/>
        <v>#DIV/0!</v>
      </c>
      <c r="W1836" s="35" t="e">
        <f t="shared" si="503"/>
        <v>#DIV/0!</v>
      </c>
      <c r="X1836" s="35">
        <f t="shared" si="504"/>
        <v>0</v>
      </c>
      <c r="Y1836" s="35">
        <f t="shared" si="505"/>
        <v>0</v>
      </c>
      <c r="Z1836" s="35">
        <f t="shared" si="506"/>
        <v>0</v>
      </c>
      <c r="AA1836" s="35">
        <f t="shared" si="507"/>
        <v>0</v>
      </c>
      <c r="AB1836" s="21">
        <f>'Data Entry'!S1836</f>
        <v>0</v>
      </c>
      <c r="AC1836" s="21">
        <f>'Data Entry'!T1836</f>
        <v>0</v>
      </c>
      <c r="AD1836" s="21">
        <f>'Data Entry'!U1836</f>
        <v>0</v>
      </c>
      <c r="AE1836" s="21">
        <f t="shared" si="508"/>
        <v>0</v>
      </c>
      <c r="AF1836" s="13">
        <f>'Data Entry'!V1836</f>
        <v>0</v>
      </c>
      <c r="AG1836" s="13">
        <f t="shared" si="509"/>
        <v>0</v>
      </c>
      <c r="AH1836" s="13">
        <f>'Data Entry'!W1836</f>
        <v>0</v>
      </c>
      <c r="AI1836" s="13">
        <f>'Data Entry'!X1836</f>
        <v>0</v>
      </c>
      <c r="AJ1836" s="13">
        <f>'Data Entry'!Y1836</f>
        <v>0</v>
      </c>
      <c r="AK1836" s="13">
        <f>'Data Entry'!Z1836</f>
        <v>0</v>
      </c>
    </row>
    <row r="1837" spans="1:37">
      <c r="A1837" s="34">
        <f>'Data Entry'!A1837</f>
        <v>0</v>
      </c>
      <c r="B1837" s="34">
        <f>'Data Entry'!B1837</f>
        <v>0</v>
      </c>
      <c r="C1837" s="20">
        <f>IF('Data Entry'!C1837="red",1,IF('Data Entry'!C1837="blue",2,0))</f>
        <v>0</v>
      </c>
      <c r="D1837" s="22">
        <f>'Data Entry'!D1837</f>
        <v>0</v>
      </c>
      <c r="E1837" s="22">
        <f>'Data Entry'!E1837</f>
        <v>0</v>
      </c>
      <c r="F1837" s="22">
        <f>'Data Entry'!F1837</f>
        <v>0</v>
      </c>
      <c r="G1837" s="22">
        <f>'Data Entry'!G1837</f>
        <v>0</v>
      </c>
      <c r="H1837" s="22">
        <f>'Data Entry'!H1837</f>
        <v>0</v>
      </c>
      <c r="I1837" s="22">
        <f t="shared" si="493"/>
        <v>0</v>
      </c>
      <c r="J1837" s="22">
        <f t="shared" si="494"/>
        <v>0</v>
      </c>
      <c r="K1837" s="22">
        <f t="shared" si="495"/>
        <v>0</v>
      </c>
      <c r="L1837" s="22">
        <f t="shared" si="496"/>
        <v>0</v>
      </c>
      <c r="M1837" s="22">
        <f t="shared" si="497"/>
        <v>0</v>
      </c>
      <c r="N1837" s="22">
        <f t="shared" si="498"/>
        <v>0</v>
      </c>
      <c r="O1837" s="22">
        <f t="shared" si="499"/>
        <v>0</v>
      </c>
      <c r="P1837" s="35">
        <f>'Data Entry'!I1837</f>
        <v>0</v>
      </c>
      <c r="Q1837" s="35">
        <f>'Data Entry'!J1837</f>
        <v>0</v>
      </c>
      <c r="R1837" s="35">
        <f>'Data Entry'!K1837</f>
        <v>0</v>
      </c>
      <c r="S1837" s="35">
        <f>'Data Entry'!L1837</f>
        <v>0</v>
      </c>
      <c r="T1837" s="35">
        <f t="shared" si="500"/>
        <v>0</v>
      </c>
      <c r="U1837" s="35">
        <f t="shared" si="501"/>
        <v>0</v>
      </c>
      <c r="V1837" s="35" t="e">
        <f t="shared" si="502"/>
        <v>#DIV/0!</v>
      </c>
      <c r="W1837" s="35" t="e">
        <f t="shared" si="503"/>
        <v>#DIV/0!</v>
      </c>
      <c r="X1837" s="35">
        <f t="shared" si="504"/>
        <v>0</v>
      </c>
      <c r="Y1837" s="35">
        <f t="shared" si="505"/>
        <v>0</v>
      </c>
      <c r="Z1837" s="35">
        <f t="shared" si="506"/>
        <v>0</v>
      </c>
      <c r="AA1837" s="35">
        <f t="shared" si="507"/>
        <v>0</v>
      </c>
      <c r="AB1837" s="21">
        <f>'Data Entry'!S1837</f>
        <v>0</v>
      </c>
      <c r="AC1837" s="21">
        <f>'Data Entry'!T1837</f>
        <v>0</v>
      </c>
      <c r="AD1837" s="21">
        <f>'Data Entry'!U1837</f>
        <v>0</v>
      </c>
      <c r="AE1837" s="21">
        <f t="shared" si="508"/>
        <v>0</v>
      </c>
      <c r="AF1837" s="13">
        <f>'Data Entry'!V1837</f>
        <v>0</v>
      </c>
      <c r="AG1837" s="13">
        <f t="shared" si="509"/>
        <v>0</v>
      </c>
      <c r="AH1837" s="13">
        <f>'Data Entry'!W1837</f>
        <v>0</v>
      </c>
      <c r="AI1837" s="13">
        <f>'Data Entry'!X1837</f>
        <v>0</v>
      </c>
      <c r="AJ1837" s="13">
        <f>'Data Entry'!Y1837</f>
        <v>0</v>
      </c>
      <c r="AK1837" s="13">
        <f>'Data Entry'!Z1837</f>
        <v>0</v>
      </c>
    </row>
    <row r="1838" spans="1:37">
      <c r="A1838" s="34">
        <f>'Data Entry'!A1838</f>
        <v>0</v>
      </c>
      <c r="B1838" s="34">
        <f>'Data Entry'!B1838</f>
        <v>0</v>
      </c>
      <c r="C1838" s="20">
        <f>IF('Data Entry'!C1838="red",1,IF('Data Entry'!C1838="blue",2,0))</f>
        <v>0</v>
      </c>
      <c r="D1838" s="22">
        <f>'Data Entry'!D1838</f>
        <v>0</v>
      </c>
      <c r="E1838" s="22">
        <f>'Data Entry'!E1838</f>
        <v>0</v>
      </c>
      <c r="F1838" s="22">
        <f>'Data Entry'!F1838</f>
        <v>0</v>
      </c>
      <c r="G1838" s="22">
        <f>'Data Entry'!G1838</f>
        <v>0</v>
      </c>
      <c r="H1838" s="22">
        <f>'Data Entry'!H1838</f>
        <v>0</v>
      </c>
      <c r="I1838" s="22">
        <f t="shared" si="493"/>
        <v>0</v>
      </c>
      <c r="J1838" s="22">
        <f t="shared" si="494"/>
        <v>0</v>
      </c>
      <c r="K1838" s="22">
        <f t="shared" si="495"/>
        <v>0</v>
      </c>
      <c r="L1838" s="22">
        <f t="shared" si="496"/>
        <v>0</v>
      </c>
      <c r="M1838" s="22">
        <f t="shared" si="497"/>
        <v>0</v>
      </c>
      <c r="N1838" s="22">
        <f t="shared" si="498"/>
        <v>0</v>
      </c>
      <c r="O1838" s="22">
        <f t="shared" si="499"/>
        <v>0</v>
      </c>
      <c r="P1838" s="35">
        <f>'Data Entry'!I1838</f>
        <v>0</v>
      </c>
      <c r="Q1838" s="35">
        <f>'Data Entry'!J1838</f>
        <v>0</v>
      </c>
      <c r="R1838" s="35">
        <f>'Data Entry'!K1838</f>
        <v>0</v>
      </c>
      <c r="S1838" s="35">
        <f>'Data Entry'!L1838</f>
        <v>0</v>
      </c>
      <c r="T1838" s="35">
        <f t="shared" si="500"/>
        <v>0</v>
      </c>
      <c r="U1838" s="35">
        <f t="shared" si="501"/>
        <v>0</v>
      </c>
      <c r="V1838" s="35" t="e">
        <f t="shared" si="502"/>
        <v>#DIV/0!</v>
      </c>
      <c r="W1838" s="35" t="e">
        <f t="shared" si="503"/>
        <v>#DIV/0!</v>
      </c>
      <c r="X1838" s="35">
        <f t="shared" si="504"/>
        <v>0</v>
      </c>
      <c r="Y1838" s="35">
        <f t="shared" si="505"/>
        <v>0</v>
      </c>
      <c r="Z1838" s="35">
        <f t="shared" si="506"/>
        <v>0</v>
      </c>
      <c r="AA1838" s="35">
        <f t="shared" si="507"/>
        <v>0</v>
      </c>
      <c r="AB1838" s="21">
        <f>'Data Entry'!S1838</f>
        <v>0</v>
      </c>
      <c r="AC1838" s="21">
        <f>'Data Entry'!T1838</f>
        <v>0</v>
      </c>
      <c r="AD1838" s="21">
        <f>'Data Entry'!U1838</f>
        <v>0</v>
      </c>
      <c r="AE1838" s="21">
        <f t="shared" si="508"/>
        <v>0</v>
      </c>
      <c r="AF1838" s="13">
        <f>'Data Entry'!V1838</f>
        <v>0</v>
      </c>
      <c r="AG1838" s="13">
        <f t="shared" si="509"/>
        <v>0</v>
      </c>
      <c r="AH1838" s="13">
        <f>'Data Entry'!W1838</f>
        <v>0</v>
      </c>
      <c r="AI1838" s="13">
        <f>'Data Entry'!X1838</f>
        <v>0</v>
      </c>
      <c r="AJ1838" s="13">
        <f>'Data Entry'!Y1838</f>
        <v>0</v>
      </c>
      <c r="AK1838" s="13">
        <f>'Data Entry'!Z1838</f>
        <v>0</v>
      </c>
    </row>
    <row r="1839" spans="1:37">
      <c r="A1839" s="34">
        <f>'Data Entry'!A1839</f>
        <v>0</v>
      </c>
      <c r="B1839" s="34">
        <f>'Data Entry'!B1839</f>
        <v>0</v>
      </c>
      <c r="C1839" s="20">
        <f>IF('Data Entry'!C1839="red",1,IF('Data Entry'!C1839="blue",2,0))</f>
        <v>0</v>
      </c>
      <c r="D1839" s="22">
        <f>'Data Entry'!D1839</f>
        <v>0</v>
      </c>
      <c r="E1839" s="22">
        <f>'Data Entry'!E1839</f>
        <v>0</v>
      </c>
      <c r="F1839" s="22">
        <f>'Data Entry'!F1839</f>
        <v>0</v>
      </c>
      <c r="G1839" s="22">
        <f>'Data Entry'!G1839</f>
        <v>0</v>
      </c>
      <c r="H1839" s="22">
        <f>'Data Entry'!H1839</f>
        <v>0</v>
      </c>
      <c r="I1839" s="22">
        <f t="shared" si="493"/>
        <v>0</v>
      </c>
      <c r="J1839" s="22">
        <f t="shared" si="494"/>
        <v>0</v>
      </c>
      <c r="K1839" s="22">
        <f t="shared" si="495"/>
        <v>0</v>
      </c>
      <c r="L1839" s="22">
        <f t="shared" si="496"/>
        <v>0</v>
      </c>
      <c r="M1839" s="22">
        <f t="shared" si="497"/>
        <v>0</v>
      </c>
      <c r="N1839" s="22">
        <f t="shared" si="498"/>
        <v>0</v>
      </c>
      <c r="O1839" s="22">
        <f t="shared" si="499"/>
        <v>0</v>
      </c>
      <c r="P1839" s="35">
        <f>'Data Entry'!I1839</f>
        <v>0</v>
      </c>
      <c r="Q1839" s="35">
        <f>'Data Entry'!J1839</f>
        <v>0</v>
      </c>
      <c r="R1839" s="35">
        <f>'Data Entry'!K1839</f>
        <v>0</v>
      </c>
      <c r="S1839" s="35">
        <f>'Data Entry'!L1839</f>
        <v>0</v>
      </c>
      <c r="T1839" s="35">
        <f t="shared" si="500"/>
        <v>0</v>
      </c>
      <c r="U1839" s="35">
        <f t="shared" si="501"/>
        <v>0</v>
      </c>
      <c r="V1839" s="35" t="e">
        <f t="shared" si="502"/>
        <v>#DIV/0!</v>
      </c>
      <c r="W1839" s="35" t="e">
        <f t="shared" si="503"/>
        <v>#DIV/0!</v>
      </c>
      <c r="X1839" s="35">
        <f t="shared" si="504"/>
        <v>0</v>
      </c>
      <c r="Y1839" s="35">
        <f t="shared" si="505"/>
        <v>0</v>
      </c>
      <c r="Z1839" s="35">
        <f t="shared" si="506"/>
        <v>0</v>
      </c>
      <c r="AA1839" s="35">
        <f t="shared" si="507"/>
        <v>0</v>
      </c>
      <c r="AB1839" s="21">
        <f>'Data Entry'!S1839</f>
        <v>0</v>
      </c>
      <c r="AC1839" s="21">
        <f>'Data Entry'!T1839</f>
        <v>0</v>
      </c>
      <c r="AD1839" s="21">
        <f>'Data Entry'!U1839</f>
        <v>0</v>
      </c>
      <c r="AE1839" s="21">
        <f t="shared" si="508"/>
        <v>0</v>
      </c>
      <c r="AF1839" s="13">
        <f>'Data Entry'!V1839</f>
        <v>0</v>
      </c>
      <c r="AG1839" s="13">
        <f t="shared" si="509"/>
        <v>0</v>
      </c>
      <c r="AH1839" s="13">
        <f>'Data Entry'!W1839</f>
        <v>0</v>
      </c>
      <c r="AI1839" s="13">
        <f>'Data Entry'!X1839</f>
        <v>0</v>
      </c>
      <c r="AJ1839" s="13">
        <f>'Data Entry'!Y1839</f>
        <v>0</v>
      </c>
      <c r="AK1839" s="13">
        <f>'Data Entry'!Z1839</f>
        <v>0</v>
      </c>
    </row>
    <row r="1840" spans="1:37">
      <c r="A1840" s="34">
        <f>'Data Entry'!A1840</f>
        <v>0</v>
      </c>
      <c r="B1840" s="34">
        <f>'Data Entry'!B1840</f>
        <v>0</v>
      </c>
      <c r="C1840" s="20">
        <f>IF('Data Entry'!C1840="red",1,IF('Data Entry'!C1840="blue",2,0))</f>
        <v>0</v>
      </c>
      <c r="D1840" s="22">
        <f>'Data Entry'!D1840</f>
        <v>0</v>
      </c>
      <c r="E1840" s="22">
        <f>'Data Entry'!E1840</f>
        <v>0</v>
      </c>
      <c r="F1840" s="22">
        <f>'Data Entry'!F1840</f>
        <v>0</v>
      </c>
      <c r="G1840" s="22">
        <f>'Data Entry'!G1840</f>
        <v>0</v>
      </c>
      <c r="H1840" s="22">
        <f>'Data Entry'!H1840</f>
        <v>0</v>
      </c>
      <c r="I1840" s="22">
        <f t="shared" si="493"/>
        <v>0</v>
      </c>
      <c r="J1840" s="22">
        <f t="shared" si="494"/>
        <v>0</v>
      </c>
      <c r="K1840" s="22">
        <f t="shared" si="495"/>
        <v>0</v>
      </c>
      <c r="L1840" s="22">
        <f t="shared" si="496"/>
        <v>0</v>
      </c>
      <c r="M1840" s="22">
        <f t="shared" si="497"/>
        <v>0</v>
      </c>
      <c r="N1840" s="22">
        <f t="shared" si="498"/>
        <v>0</v>
      </c>
      <c r="O1840" s="22">
        <f t="shared" si="499"/>
        <v>0</v>
      </c>
      <c r="P1840" s="35">
        <f>'Data Entry'!I1840</f>
        <v>0</v>
      </c>
      <c r="Q1840" s="35">
        <f>'Data Entry'!J1840</f>
        <v>0</v>
      </c>
      <c r="R1840" s="35">
        <f>'Data Entry'!K1840</f>
        <v>0</v>
      </c>
      <c r="S1840" s="35">
        <f>'Data Entry'!L1840</f>
        <v>0</v>
      </c>
      <c r="T1840" s="35">
        <f t="shared" si="500"/>
        <v>0</v>
      </c>
      <c r="U1840" s="35">
        <f t="shared" si="501"/>
        <v>0</v>
      </c>
      <c r="V1840" s="35" t="e">
        <f t="shared" si="502"/>
        <v>#DIV/0!</v>
      </c>
      <c r="W1840" s="35" t="e">
        <f t="shared" si="503"/>
        <v>#DIV/0!</v>
      </c>
      <c r="X1840" s="35">
        <f t="shared" si="504"/>
        <v>0</v>
      </c>
      <c r="Y1840" s="35">
        <f t="shared" si="505"/>
        <v>0</v>
      </c>
      <c r="Z1840" s="35">
        <f t="shared" si="506"/>
        <v>0</v>
      </c>
      <c r="AA1840" s="35">
        <f t="shared" si="507"/>
        <v>0</v>
      </c>
      <c r="AB1840" s="21">
        <f>'Data Entry'!S1840</f>
        <v>0</v>
      </c>
      <c r="AC1840" s="21">
        <f>'Data Entry'!T1840</f>
        <v>0</v>
      </c>
      <c r="AD1840" s="21">
        <f>'Data Entry'!U1840</f>
        <v>0</v>
      </c>
      <c r="AE1840" s="21">
        <f t="shared" si="508"/>
        <v>0</v>
      </c>
      <c r="AF1840" s="13">
        <f>'Data Entry'!V1840</f>
        <v>0</v>
      </c>
      <c r="AG1840" s="13">
        <f t="shared" si="509"/>
        <v>0</v>
      </c>
      <c r="AH1840" s="13">
        <f>'Data Entry'!W1840</f>
        <v>0</v>
      </c>
      <c r="AI1840" s="13">
        <f>'Data Entry'!X1840</f>
        <v>0</v>
      </c>
      <c r="AJ1840" s="13">
        <f>'Data Entry'!Y1840</f>
        <v>0</v>
      </c>
      <c r="AK1840" s="13">
        <f>'Data Entry'!Z1840</f>
        <v>0</v>
      </c>
    </row>
    <row r="1841" spans="1:37">
      <c r="A1841" s="34">
        <f>'Data Entry'!A1841</f>
        <v>0</v>
      </c>
      <c r="B1841" s="34">
        <f>'Data Entry'!B1841</f>
        <v>0</v>
      </c>
      <c r="C1841" s="20">
        <f>IF('Data Entry'!C1841="red",1,IF('Data Entry'!C1841="blue",2,0))</f>
        <v>0</v>
      </c>
      <c r="D1841" s="22">
        <f>'Data Entry'!D1841</f>
        <v>0</v>
      </c>
      <c r="E1841" s="22">
        <f>'Data Entry'!E1841</f>
        <v>0</v>
      </c>
      <c r="F1841" s="22">
        <f>'Data Entry'!F1841</f>
        <v>0</v>
      </c>
      <c r="G1841" s="22">
        <f>'Data Entry'!G1841</f>
        <v>0</v>
      </c>
      <c r="H1841" s="22">
        <f>'Data Entry'!H1841</f>
        <v>0</v>
      </c>
      <c r="I1841" s="22">
        <f t="shared" si="493"/>
        <v>0</v>
      </c>
      <c r="J1841" s="22">
        <f t="shared" si="494"/>
        <v>0</v>
      </c>
      <c r="K1841" s="22">
        <f t="shared" si="495"/>
        <v>0</v>
      </c>
      <c r="L1841" s="22">
        <f t="shared" si="496"/>
        <v>0</v>
      </c>
      <c r="M1841" s="22">
        <f t="shared" si="497"/>
        <v>0</v>
      </c>
      <c r="N1841" s="22">
        <f t="shared" si="498"/>
        <v>0</v>
      </c>
      <c r="O1841" s="22">
        <f t="shared" si="499"/>
        <v>0</v>
      </c>
      <c r="P1841" s="35">
        <f>'Data Entry'!I1841</f>
        <v>0</v>
      </c>
      <c r="Q1841" s="35">
        <f>'Data Entry'!J1841</f>
        <v>0</v>
      </c>
      <c r="R1841" s="35">
        <f>'Data Entry'!K1841</f>
        <v>0</v>
      </c>
      <c r="S1841" s="35">
        <f>'Data Entry'!L1841</f>
        <v>0</v>
      </c>
      <c r="T1841" s="35">
        <f t="shared" si="500"/>
        <v>0</v>
      </c>
      <c r="U1841" s="35">
        <f t="shared" si="501"/>
        <v>0</v>
      </c>
      <c r="V1841" s="35" t="e">
        <f t="shared" si="502"/>
        <v>#DIV/0!</v>
      </c>
      <c r="W1841" s="35" t="e">
        <f t="shared" si="503"/>
        <v>#DIV/0!</v>
      </c>
      <c r="X1841" s="35">
        <f t="shared" si="504"/>
        <v>0</v>
      </c>
      <c r="Y1841" s="35">
        <f t="shared" si="505"/>
        <v>0</v>
      </c>
      <c r="Z1841" s="35">
        <f t="shared" si="506"/>
        <v>0</v>
      </c>
      <c r="AA1841" s="35">
        <f t="shared" si="507"/>
        <v>0</v>
      </c>
      <c r="AB1841" s="21">
        <f>'Data Entry'!S1841</f>
        <v>0</v>
      </c>
      <c r="AC1841" s="21">
        <f>'Data Entry'!T1841</f>
        <v>0</v>
      </c>
      <c r="AD1841" s="21">
        <f>'Data Entry'!U1841</f>
        <v>0</v>
      </c>
      <c r="AE1841" s="21">
        <f t="shared" si="508"/>
        <v>0</v>
      </c>
      <c r="AF1841" s="13">
        <f>'Data Entry'!V1841</f>
        <v>0</v>
      </c>
      <c r="AG1841" s="13">
        <f t="shared" si="509"/>
        <v>0</v>
      </c>
      <c r="AH1841" s="13">
        <f>'Data Entry'!W1841</f>
        <v>0</v>
      </c>
      <c r="AI1841" s="13">
        <f>'Data Entry'!X1841</f>
        <v>0</v>
      </c>
      <c r="AJ1841" s="13">
        <f>'Data Entry'!Y1841</f>
        <v>0</v>
      </c>
      <c r="AK1841" s="13">
        <f>'Data Entry'!Z1841</f>
        <v>0</v>
      </c>
    </row>
    <row r="1842" spans="1:37">
      <c r="A1842" s="34">
        <f>'Data Entry'!A1842</f>
        <v>0</v>
      </c>
      <c r="B1842" s="34">
        <f>'Data Entry'!B1842</f>
        <v>0</v>
      </c>
      <c r="C1842" s="20">
        <f>IF('Data Entry'!C1842="red",1,IF('Data Entry'!C1842="blue",2,0))</f>
        <v>0</v>
      </c>
      <c r="D1842" s="22">
        <f>'Data Entry'!D1842</f>
        <v>0</v>
      </c>
      <c r="E1842" s="22">
        <f>'Data Entry'!E1842</f>
        <v>0</v>
      </c>
      <c r="F1842" s="22">
        <f>'Data Entry'!F1842</f>
        <v>0</v>
      </c>
      <c r="G1842" s="22">
        <f>'Data Entry'!G1842</f>
        <v>0</v>
      </c>
      <c r="H1842" s="22">
        <f>'Data Entry'!H1842</f>
        <v>0</v>
      </c>
      <c r="I1842" s="22">
        <f t="shared" si="493"/>
        <v>0</v>
      </c>
      <c r="J1842" s="22">
        <f t="shared" si="494"/>
        <v>0</v>
      </c>
      <c r="K1842" s="22">
        <f t="shared" si="495"/>
        <v>0</v>
      </c>
      <c r="L1842" s="22">
        <f t="shared" si="496"/>
        <v>0</v>
      </c>
      <c r="M1842" s="22">
        <f t="shared" si="497"/>
        <v>0</v>
      </c>
      <c r="N1842" s="22">
        <f t="shared" si="498"/>
        <v>0</v>
      </c>
      <c r="O1842" s="22">
        <f t="shared" si="499"/>
        <v>0</v>
      </c>
      <c r="P1842" s="35">
        <f>'Data Entry'!I1842</f>
        <v>0</v>
      </c>
      <c r="Q1842" s="35">
        <f>'Data Entry'!J1842</f>
        <v>0</v>
      </c>
      <c r="R1842" s="35">
        <f>'Data Entry'!K1842</f>
        <v>0</v>
      </c>
      <c r="S1842" s="35">
        <f>'Data Entry'!L1842</f>
        <v>0</v>
      </c>
      <c r="T1842" s="35">
        <f t="shared" si="500"/>
        <v>0</v>
      </c>
      <c r="U1842" s="35">
        <f t="shared" si="501"/>
        <v>0</v>
      </c>
      <c r="V1842" s="35" t="e">
        <f t="shared" si="502"/>
        <v>#DIV/0!</v>
      </c>
      <c r="W1842" s="35" t="e">
        <f t="shared" si="503"/>
        <v>#DIV/0!</v>
      </c>
      <c r="X1842" s="35">
        <f t="shared" si="504"/>
        <v>0</v>
      </c>
      <c r="Y1842" s="35">
        <f t="shared" si="505"/>
        <v>0</v>
      </c>
      <c r="Z1842" s="35">
        <f t="shared" si="506"/>
        <v>0</v>
      </c>
      <c r="AA1842" s="35">
        <f t="shared" si="507"/>
        <v>0</v>
      </c>
      <c r="AB1842" s="21">
        <f>'Data Entry'!S1842</f>
        <v>0</v>
      </c>
      <c r="AC1842" s="21">
        <f>'Data Entry'!T1842</f>
        <v>0</v>
      </c>
      <c r="AD1842" s="21">
        <f>'Data Entry'!U1842</f>
        <v>0</v>
      </c>
      <c r="AE1842" s="21">
        <f t="shared" si="508"/>
        <v>0</v>
      </c>
      <c r="AF1842" s="13">
        <f>'Data Entry'!V1842</f>
        <v>0</v>
      </c>
      <c r="AG1842" s="13">
        <f t="shared" si="509"/>
        <v>0</v>
      </c>
      <c r="AH1842" s="13">
        <f>'Data Entry'!W1842</f>
        <v>0</v>
      </c>
      <c r="AI1842" s="13">
        <f>'Data Entry'!X1842</f>
        <v>0</v>
      </c>
      <c r="AJ1842" s="13">
        <f>'Data Entry'!Y1842</f>
        <v>0</v>
      </c>
      <c r="AK1842" s="13">
        <f>'Data Entry'!Z1842</f>
        <v>0</v>
      </c>
    </row>
    <row r="1843" spans="1:37">
      <c r="A1843" s="34">
        <f>'Data Entry'!A1843</f>
        <v>0</v>
      </c>
      <c r="B1843" s="34">
        <f>'Data Entry'!B1843</f>
        <v>0</v>
      </c>
      <c r="C1843" s="20">
        <f>IF('Data Entry'!C1843="red",1,IF('Data Entry'!C1843="blue",2,0))</f>
        <v>0</v>
      </c>
      <c r="D1843" s="22">
        <f>'Data Entry'!D1843</f>
        <v>0</v>
      </c>
      <c r="E1843" s="22">
        <f>'Data Entry'!E1843</f>
        <v>0</v>
      </c>
      <c r="F1843" s="22">
        <f>'Data Entry'!F1843</f>
        <v>0</v>
      </c>
      <c r="G1843" s="22">
        <f>'Data Entry'!G1843</f>
        <v>0</v>
      </c>
      <c r="H1843" s="22">
        <f>'Data Entry'!H1843</f>
        <v>0</v>
      </c>
      <c r="I1843" s="22">
        <f t="shared" si="493"/>
        <v>0</v>
      </c>
      <c r="J1843" s="22">
        <f t="shared" si="494"/>
        <v>0</v>
      </c>
      <c r="K1843" s="22">
        <f t="shared" si="495"/>
        <v>0</v>
      </c>
      <c r="L1843" s="22">
        <f t="shared" si="496"/>
        <v>0</v>
      </c>
      <c r="M1843" s="22">
        <f t="shared" si="497"/>
        <v>0</v>
      </c>
      <c r="N1843" s="22">
        <f t="shared" si="498"/>
        <v>0</v>
      </c>
      <c r="O1843" s="22">
        <f t="shared" si="499"/>
        <v>0</v>
      </c>
      <c r="P1843" s="35">
        <f>'Data Entry'!I1843</f>
        <v>0</v>
      </c>
      <c r="Q1843" s="35">
        <f>'Data Entry'!J1843</f>
        <v>0</v>
      </c>
      <c r="R1843" s="35">
        <f>'Data Entry'!K1843</f>
        <v>0</v>
      </c>
      <c r="S1843" s="35">
        <f>'Data Entry'!L1843</f>
        <v>0</v>
      </c>
      <c r="T1843" s="35">
        <f t="shared" si="500"/>
        <v>0</v>
      </c>
      <c r="U1843" s="35">
        <f t="shared" si="501"/>
        <v>0</v>
      </c>
      <c r="V1843" s="35" t="e">
        <f t="shared" si="502"/>
        <v>#DIV/0!</v>
      </c>
      <c r="W1843" s="35" t="e">
        <f t="shared" si="503"/>
        <v>#DIV/0!</v>
      </c>
      <c r="X1843" s="35">
        <f t="shared" si="504"/>
        <v>0</v>
      </c>
      <c r="Y1843" s="35">
        <f t="shared" si="505"/>
        <v>0</v>
      </c>
      <c r="Z1843" s="35">
        <f t="shared" si="506"/>
        <v>0</v>
      </c>
      <c r="AA1843" s="35">
        <f t="shared" si="507"/>
        <v>0</v>
      </c>
      <c r="AB1843" s="21">
        <f>'Data Entry'!S1843</f>
        <v>0</v>
      </c>
      <c r="AC1843" s="21">
        <f>'Data Entry'!T1843</f>
        <v>0</v>
      </c>
      <c r="AD1843" s="21">
        <f>'Data Entry'!U1843</f>
        <v>0</v>
      </c>
      <c r="AE1843" s="21">
        <f t="shared" si="508"/>
        <v>0</v>
      </c>
      <c r="AF1843" s="13">
        <f>'Data Entry'!V1843</f>
        <v>0</v>
      </c>
      <c r="AG1843" s="13">
        <f t="shared" si="509"/>
        <v>0</v>
      </c>
      <c r="AH1843" s="13">
        <f>'Data Entry'!W1843</f>
        <v>0</v>
      </c>
      <c r="AI1843" s="13">
        <f>'Data Entry'!X1843</f>
        <v>0</v>
      </c>
      <c r="AJ1843" s="13">
        <f>'Data Entry'!Y1843</f>
        <v>0</v>
      </c>
      <c r="AK1843" s="13">
        <f>'Data Entry'!Z1843</f>
        <v>0</v>
      </c>
    </row>
    <row r="1844" spans="1:37">
      <c r="A1844" s="34">
        <f>'Data Entry'!A1844</f>
        <v>0</v>
      </c>
      <c r="B1844" s="34">
        <f>'Data Entry'!B1844</f>
        <v>0</v>
      </c>
      <c r="C1844" s="20">
        <f>IF('Data Entry'!C1844="red",1,IF('Data Entry'!C1844="blue",2,0))</f>
        <v>0</v>
      </c>
      <c r="D1844" s="22">
        <f>'Data Entry'!D1844</f>
        <v>0</v>
      </c>
      <c r="E1844" s="22">
        <f>'Data Entry'!E1844</f>
        <v>0</v>
      </c>
      <c r="F1844" s="22">
        <f>'Data Entry'!F1844</f>
        <v>0</v>
      </c>
      <c r="G1844" s="22">
        <f>'Data Entry'!G1844</f>
        <v>0</v>
      </c>
      <c r="H1844" s="22">
        <f>'Data Entry'!H1844</f>
        <v>0</v>
      </c>
      <c r="I1844" s="22">
        <f t="shared" si="493"/>
        <v>0</v>
      </c>
      <c r="J1844" s="22">
        <f t="shared" si="494"/>
        <v>0</v>
      </c>
      <c r="K1844" s="22">
        <f t="shared" si="495"/>
        <v>0</v>
      </c>
      <c r="L1844" s="22">
        <f t="shared" si="496"/>
        <v>0</v>
      </c>
      <c r="M1844" s="22">
        <f t="shared" si="497"/>
        <v>0</v>
      </c>
      <c r="N1844" s="22">
        <f t="shared" si="498"/>
        <v>0</v>
      </c>
      <c r="O1844" s="22">
        <f t="shared" si="499"/>
        <v>0</v>
      </c>
      <c r="P1844" s="35">
        <f>'Data Entry'!I1844</f>
        <v>0</v>
      </c>
      <c r="Q1844" s="35">
        <f>'Data Entry'!J1844</f>
        <v>0</v>
      </c>
      <c r="R1844" s="35">
        <f>'Data Entry'!K1844</f>
        <v>0</v>
      </c>
      <c r="S1844" s="35">
        <f>'Data Entry'!L1844</f>
        <v>0</v>
      </c>
      <c r="T1844" s="35">
        <f t="shared" si="500"/>
        <v>0</v>
      </c>
      <c r="U1844" s="35">
        <f t="shared" si="501"/>
        <v>0</v>
      </c>
      <c r="V1844" s="35" t="e">
        <f t="shared" si="502"/>
        <v>#DIV/0!</v>
      </c>
      <c r="W1844" s="35" t="e">
        <f t="shared" si="503"/>
        <v>#DIV/0!</v>
      </c>
      <c r="X1844" s="35">
        <f t="shared" si="504"/>
        <v>0</v>
      </c>
      <c r="Y1844" s="35">
        <f t="shared" si="505"/>
        <v>0</v>
      </c>
      <c r="Z1844" s="35">
        <f t="shared" si="506"/>
        <v>0</v>
      </c>
      <c r="AA1844" s="35">
        <f t="shared" si="507"/>
        <v>0</v>
      </c>
      <c r="AB1844" s="21">
        <f>'Data Entry'!S1844</f>
        <v>0</v>
      </c>
      <c r="AC1844" s="21">
        <f>'Data Entry'!T1844</f>
        <v>0</v>
      </c>
      <c r="AD1844" s="21">
        <f>'Data Entry'!U1844</f>
        <v>0</v>
      </c>
      <c r="AE1844" s="21">
        <f t="shared" si="508"/>
        <v>0</v>
      </c>
      <c r="AF1844" s="13">
        <f>'Data Entry'!V1844</f>
        <v>0</v>
      </c>
      <c r="AG1844" s="13">
        <f t="shared" si="509"/>
        <v>0</v>
      </c>
      <c r="AH1844" s="13">
        <f>'Data Entry'!W1844</f>
        <v>0</v>
      </c>
      <c r="AI1844" s="13">
        <f>'Data Entry'!X1844</f>
        <v>0</v>
      </c>
      <c r="AJ1844" s="13">
        <f>'Data Entry'!Y1844</f>
        <v>0</v>
      </c>
      <c r="AK1844" s="13">
        <f>'Data Entry'!Z1844</f>
        <v>0</v>
      </c>
    </row>
    <row r="1845" spans="1:37">
      <c r="A1845" s="34">
        <f>'Data Entry'!A1845</f>
        <v>0</v>
      </c>
      <c r="B1845" s="34">
        <f>'Data Entry'!B1845</f>
        <v>0</v>
      </c>
      <c r="C1845" s="20">
        <f>IF('Data Entry'!C1845="red",1,IF('Data Entry'!C1845="blue",2,0))</f>
        <v>0</v>
      </c>
      <c r="D1845" s="22">
        <f>'Data Entry'!D1845</f>
        <v>0</v>
      </c>
      <c r="E1845" s="22">
        <f>'Data Entry'!E1845</f>
        <v>0</v>
      </c>
      <c r="F1845" s="22">
        <f>'Data Entry'!F1845</f>
        <v>0</v>
      </c>
      <c r="G1845" s="22">
        <f>'Data Entry'!G1845</f>
        <v>0</v>
      </c>
      <c r="H1845" s="22">
        <f>'Data Entry'!H1845</f>
        <v>0</v>
      </c>
      <c r="I1845" s="22">
        <f t="shared" si="493"/>
        <v>0</v>
      </c>
      <c r="J1845" s="22">
        <f t="shared" si="494"/>
        <v>0</v>
      </c>
      <c r="K1845" s="22">
        <f t="shared" si="495"/>
        <v>0</v>
      </c>
      <c r="L1845" s="22">
        <f t="shared" si="496"/>
        <v>0</v>
      </c>
      <c r="M1845" s="22">
        <f t="shared" si="497"/>
        <v>0</v>
      </c>
      <c r="N1845" s="22">
        <f t="shared" si="498"/>
        <v>0</v>
      </c>
      <c r="O1845" s="22">
        <f t="shared" si="499"/>
        <v>0</v>
      </c>
      <c r="P1845" s="35">
        <f>'Data Entry'!I1845</f>
        <v>0</v>
      </c>
      <c r="Q1845" s="35">
        <f>'Data Entry'!J1845</f>
        <v>0</v>
      </c>
      <c r="R1845" s="35">
        <f>'Data Entry'!K1845</f>
        <v>0</v>
      </c>
      <c r="S1845" s="35">
        <f>'Data Entry'!L1845</f>
        <v>0</v>
      </c>
      <c r="T1845" s="35">
        <f t="shared" si="500"/>
        <v>0</v>
      </c>
      <c r="U1845" s="35">
        <f t="shared" si="501"/>
        <v>0</v>
      </c>
      <c r="V1845" s="35" t="e">
        <f t="shared" si="502"/>
        <v>#DIV/0!</v>
      </c>
      <c r="W1845" s="35" t="e">
        <f t="shared" si="503"/>
        <v>#DIV/0!</v>
      </c>
      <c r="X1845" s="35">
        <f t="shared" si="504"/>
        <v>0</v>
      </c>
      <c r="Y1845" s="35">
        <f t="shared" si="505"/>
        <v>0</v>
      </c>
      <c r="Z1845" s="35">
        <f t="shared" si="506"/>
        <v>0</v>
      </c>
      <c r="AA1845" s="35">
        <f t="shared" si="507"/>
        <v>0</v>
      </c>
      <c r="AB1845" s="21">
        <f>'Data Entry'!S1845</f>
        <v>0</v>
      </c>
      <c r="AC1845" s="21">
        <f>'Data Entry'!T1845</f>
        <v>0</v>
      </c>
      <c r="AD1845" s="21">
        <f>'Data Entry'!U1845</f>
        <v>0</v>
      </c>
      <c r="AE1845" s="21">
        <f t="shared" si="508"/>
        <v>0</v>
      </c>
      <c r="AF1845" s="13">
        <f>'Data Entry'!V1845</f>
        <v>0</v>
      </c>
      <c r="AG1845" s="13">
        <f t="shared" si="509"/>
        <v>0</v>
      </c>
      <c r="AH1845" s="13">
        <f>'Data Entry'!W1845</f>
        <v>0</v>
      </c>
      <c r="AI1845" s="13">
        <f>'Data Entry'!X1845</f>
        <v>0</v>
      </c>
      <c r="AJ1845" s="13">
        <f>'Data Entry'!Y1845</f>
        <v>0</v>
      </c>
      <c r="AK1845" s="13">
        <f>'Data Entry'!Z1845</f>
        <v>0</v>
      </c>
    </row>
    <row r="1846" spans="1:37">
      <c r="A1846" s="34">
        <f>'Data Entry'!A1846</f>
        <v>0</v>
      </c>
      <c r="B1846" s="34">
        <f>'Data Entry'!B1846</f>
        <v>0</v>
      </c>
      <c r="C1846" s="20">
        <f>IF('Data Entry'!C1846="red",1,IF('Data Entry'!C1846="blue",2,0))</f>
        <v>0</v>
      </c>
      <c r="D1846" s="22">
        <f>'Data Entry'!D1846</f>
        <v>0</v>
      </c>
      <c r="E1846" s="22">
        <f>'Data Entry'!E1846</f>
        <v>0</v>
      </c>
      <c r="F1846" s="22">
        <f>'Data Entry'!F1846</f>
        <v>0</v>
      </c>
      <c r="G1846" s="22">
        <f>'Data Entry'!G1846</f>
        <v>0</v>
      </c>
      <c r="H1846" s="22">
        <f>'Data Entry'!H1846</f>
        <v>0</v>
      </c>
      <c r="I1846" s="22">
        <f t="shared" si="493"/>
        <v>0</v>
      </c>
      <c r="J1846" s="22">
        <f t="shared" si="494"/>
        <v>0</v>
      </c>
      <c r="K1846" s="22">
        <f t="shared" si="495"/>
        <v>0</v>
      </c>
      <c r="L1846" s="22">
        <f t="shared" si="496"/>
        <v>0</v>
      </c>
      <c r="M1846" s="22">
        <f t="shared" si="497"/>
        <v>0</v>
      </c>
      <c r="N1846" s="22">
        <f t="shared" si="498"/>
        <v>0</v>
      </c>
      <c r="O1846" s="22">
        <f t="shared" si="499"/>
        <v>0</v>
      </c>
      <c r="P1846" s="35">
        <f>'Data Entry'!I1846</f>
        <v>0</v>
      </c>
      <c r="Q1846" s="35">
        <f>'Data Entry'!J1846</f>
        <v>0</v>
      </c>
      <c r="R1846" s="35">
        <f>'Data Entry'!K1846</f>
        <v>0</v>
      </c>
      <c r="S1846" s="35">
        <f>'Data Entry'!L1846</f>
        <v>0</v>
      </c>
      <c r="T1846" s="35">
        <f t="shared" si="500"/>
        <v>0</v>
      </c>
      <c r="U1846" s="35">
        <f t="shared" si="501"/>
        <v>0</v>
      </c>
      <c r="V1846" s="35" t="e">
        <f t="shared" si="502"/>
        <v>#DIV/0!</v>
      </c>
      <c r="W1846" s="35" t="e">
        <f t="shared" si="503"/>
        <v>#DIV/0!</v>
      </c>
      <c r="X1846" s="35">
        <f t="shared" si="504"/>
        <v>0</v>
      </c>
      <c r="Y1846" s="35">
        <f t="shared" si="505"/>
        <v>0</v>
      </c>
      <c r="Z1846" s="35">
        <f t="shared" si="506"/>
        <v>0</v>
      </c>
      <c r="AA1846" s="35">
        <f t="shared" si="507"/>
        <v>0</v>
      </c>
      <c r="AB1846" s="21">
        <f>'Data Entry'!S1846</f>
        <v>0</v>
      </c>
      <c r="AC1846" s="21">
        <f>'Data Entry'!T1846</f>
        <v>0</v>
      </c>
      <c r="AD1846" s="21">
        <f>'Data Entry'!U1846</f>
        <v>0</v>
      </c>
      <c r="AE1846" s="21">
        <f t="shared" si="508"/>
        <v>0</v>
      </c>
      <c r="AF1846" s="13">
        <f>'Data Entry'!V1846</f>
        <v>0</v>
      </c>
      <c r="AG1846" s="13">
        <f t="shared" si="509"/>
        <v>0</v>
      </c>
      <c r="AH1846" s="13">
        <f>'Data Entry'!W1846</f>
        <v>0</v>
      </c>
      <c r="AI1846" s="13">
        <f>'Data Entry'!X1846</f>
        <v>0</v>
      </c>
      <c r="AJ1846" s="13">
        <f>'Data Entry'!Y1846</f>
        <v>0</v>
      </c>
      <c r="AK1846" s="13">
        <f>'Data Entry'!Z1846</f>
        <v>0</v>
      </c>
    </row>
    <row r="1847" spans="1:37">
      <c r="A1847" s="34">
        <f>'Data Entry'!A1847</f>
        <v>0</v>
      </c>
      <c r="B1847" s="34">
        <f>'Data Entry'!B1847</f>
        <v>0</v>
      </c>
      <c r="C1847" s="20">
        <f>IF('Data Entry'!C1847="red",1,IF('Data Entry'!C1847="blue",2,0))</f>
        <v>0</v>
      </c>
      <c r="D1847" s="22">
        <f>'Data Entry'!D1847</f>
        <v>0</v>
      </c>
      <c r="E1847" s="22">
        <f>'Data Entry'!E1847</f>
        <v>0</v>
      </c>
      <c r="F1847" s="22">
        <f>'Data Entry'!F1847</f>
        <v>0</v>
      </c>
      <c r="G1847" s="22">
        <f>'Data Entry'!G1847</f>
        <v>0</v>
      </c>
      <c r="H1847" s="22">
        <f>'Data Entry'!H1847</f>
        <v>0</v>
      </c>
      <c r="I1847" s="22">
        <f t="shared" si="493"/>
        <v>0</v>
      </c>
      <c r="J1847" s="22">
        <f t="shared" si="494"/>
        <v>0</v>
      </c>
      <c r="K1847" s="22">
        <f t="shared" si="495"/>
        <v>0</v>
      </c>
      <c r="L1847" s="22">
        <f t="shared" si="496"/>
        <v>0</v>
      </c>
      <c r="M1847" s="22">
        <f t="shared" si="497"/>
        <v>0</v>
      </c>
      <c r="N1847" s="22">
        <f t="shared" si="498"/>
        <v>0</v>
      </c>
      <c r="O1847" s="22">
        <f t="shared" si="499"/>
        <v>0</v>
      </c>
      <c r="P1847" s="35">
        <f>'Data Entry'!I1847</f>
        <v>0</v>
      </c>
      <c r="Q1847" s="35">
        <f>'Data Entry'!J1847</f>
        <v>0</v>
      </c>
      <c r="R1847" s="35">
        <f>'Data Entry'!K1847</f>
        <v>0</v>
      </c>
      <c r="S1847" s="35">
        <f>'Data Entry'!L1847</f>
        <v>0</v>
      </c>
      <c r="T1847" s="35">
        <f t="shared" si="500"/>
        <v>0</v>
      </c>
      <c r="U1847" s="35">
        <f t="shared" si="501"/>
        <v>0</v>
      </c>
      <c r="V1847" s="35" t="e">
        <f t="shared" si="502"/>
        <v>#DIV/0!</v>
      </c>
      <c r="W1847" s="35" t="e">
        <f t="shared" si="503"/>
        <v>#DIV/0!</v>
      </c>
      <c r="X1847" s="35">
        <f t="shared" si="504"/>
        <v>0</v>
      </c>
      <c r="Y1847" s="35">
        <f t="shared" si="505"/>
        <v>0</v>
      </c>
      <c r="Z1847" s="35">
        <f t="shared" si="506"/>
        <v>0</v>
      </c>
      <c r="AA1847" s="35">
        <f t="shared" si="507"/>
        <v>0</v>
      </c>
      <c r="AB1847" s="21">
        <f>'Data Entry'!S1847</f>
        <v>0</v>
      </c>
      <c r="AC1847" s="21">
        <f>'Data Entry'!T1847</f>
        <v>0</v>
      </c>
      <c r="AD1847" s="21">
        <f>'Data Entry'!U1847</f>
        <v>0</v>
      </c>
      <c r="AE1847" s="21">
        <f t="shared" si="508"/>
        <v>0</v>
      </c>
      <c r="AF1847" s="13">
        <f>'Data Entry'!V1847</f>
        <v>0</v>
      </c>
      <c r="AG1847" s="13">
        <f t="shared" si="509"/>
        <v>0</v>
      </c>
      <c r="AH1847" s="13">
        <f>'Data Entry'!W1847</f>
        <v>0</v>
      </c>
      <c r="AI1847" s="13">
        <f>'Data Entry'!X1847</f>
        <v>0</v>
      </c>
      <c r="AJ1847" s="13">
        <f>'Data Entry'!Y1847</f>
        <v>0</v>
      </c>
      <c r="AK1847" s="13">
        <f>'Data Entry'!Z1847</f>
        <v>0</v>
      </c>
    </row>
    <row r="1848" spans="1:37">
      <c r="A1848" s="34">
        <f>'Data Entry'!A1848</f>
        <v>0</v>
      </c>
      <c r="B1848" s="34">
        <f>'Data Entry'!B1848</f>
        <v>0</v>
      </c>
      <c r="C1848" s="20">
        <f>IF('Data Entry'!C1848="red",1,IF('Data Entry'!C1848="blue",2,0))</f>
        <v>0</v>
      </c>
      <c r="D1848" s="22">
        <f>'Data Entry'!D1848</f>
        <v>0</v>
      </c>
      <c r="E1848" s="22">
        <f>'Data Entry'!E1848</f>
        <v>0</v>
      </c>
      <c r="F1848" s="22">
        <f>'Data Entry'!F1848</f>
        <v>0</v>
      </c>
      <c r="G1848" s="22">
        <f>'Data Entry'!G1848</f>
        <v>0</v>
      </c>
      <c r="H1848" s="22">
        <f>'Data Entry'!H1848</f>
        <v>0</v>
      </c>
      <c r="I1848" s="22">
        <f t="shared" si="493"/>
        <v>0</v>
      </c>
      <c r="J1848" s="22">
        <f t="shared" si="494"/>
        <v>0</v>
      </c>
      <c r="K1848" s="22">
        <f t="shared" si="495"/>
        <v>0</v>
      </c>
      <c r="L1848" s="22">
        <f t="shared" si="496"/>
        <v>0</v>
      </c>
      <c r="M1848" s="22">
        <f t="shared" si="497"/>
        <v>0</v>
      </c>
      <c r="N1848" s="22">
        <f t="shared" si="498"/>
        <v>0</v>
      </c>
      <c r="O1848" s="22">
        <f t="shared" si="499"/>
        <v>0</v>
      </c>
      <c r="P1848" s="35">
        <f>'Data Entry'!I1848</f>
        <v>0</v>
      </c>
      <c r="Q1848" s="35">
        <f>'Data Entry'!J1848</f>
        <v>0</v>
      </c>
      <c r="R1848" s="35">
        <f>'Data Entry'!K1848</f>
        <v>0</v>
      </c>
      <c r="S1848" s="35">
        <f>'Data Entry'!L1848</f>
        <v>0</v>
      </c>
      <c r="T1848" s="35">
        <f t="shared" si="500"/>
        <v>0</v>
      </c>
      <c r="U1848" s="35">
        <f t="shared" si="501"/>
        <v>0</v>
      </c>
      <c r="V1848" s="35" t="e">
        <f t="shared" si="502"/>
        <v>#DIV/0!</v>
      </c>
      <c r="W1848" s="35" t="e">
        <f t="shared" si="503"/>
        <v>#DIV/0!</v>
      </c>
      <c r="X1848" s="35">
        <f t="shared" si="504"/>
        <v>0</v>
      </c>
      <c r="Y1848" s="35">
        <f t="shared" si="505"/>
        <v>0</v>
      </c>
      <c r="Z1848" s="35">
        <f t="shared" si="506"/>
        <v>0</v>
      </c>
      <c r="AA1848" s="35">
        <f t="shared" si="507"/>
        <v>0</v>
      </c>
      <c r="AB1848" s="21">
        <f>'Data Entry'!S1848</f>
        <v>0</v>
      </c>
      <c r="AC1848" s="21">
        <f>'Data Entry'!T1848</f>
        <v>0</v>
      </c>
      <c r="AD1848" s="21">
        <f>'Data Entry'!U1848</f>
        <v>0</v>
      </c>
      <c r="AE1848" s="21">
        <f t="shared" si="508"/>
        <v>0</v>
      </c>
      <c r="AF1848" s="13">
        <f>'Data Entry'!V1848</f>
        <v>0</v>
      </c>
      <c r="AG1848" s="13">
        <f t="shared" si="509"/>
        <v>0</v>
      </c>
      <c r="AH1848" s="13">
        <f>'Data Entry'!W1848</f>
        <v>0</v>
      </c>
      <c r="AI1848" s="13">
        <f>'Data Entry'!X1848</f>
        <v>0</v>
      </c>
      <c r="AJ1848" s="13">
        <f>'Data Entry'!Y1848</f>
        <v>0</v>
      </c>
      <c r="AK1848" s="13">
        <f>'Data Entry'!Z1848</f>
        <v>0</v>
      </c>
    </row>
    <row r="1849" spans="1:37">
      <c r="A1849" s="34">
        <f>'Data Entry'!A1849</f>
        <v>0</v>
      </c>
      <c r="B1849" s="34">
        <f>'Data Entry'!B1849</f>
        <v>0</v>
      </c>
      <c r="C1849" s="20">
        <f>IF('Data Entry'!C1849="red",1,IF('Data Entry'!C1849="blue",2,0))</f>
        <v>0</v>
      </c>
      <c r="D1849" s="22">
        <f>'Data Entry'!D1849</f>
        <v>0</v>
      </c>
      <c r="E1849" s="22">
        <f>'Data Entry'!E1849</f>
        <v>0</v>
      </c>
      <c r="F1849" s="22">
        <f>'Data Entry'!F1849</f>
        <v>0</v>
      </c>
      <c r="G1849" s="22">
        <f>'Data Entry'!G1849</f>
        <v>0</v>
      </c>
      <c r="H1849" s="22">
        <f>'Data Entry'!H1849</f>
        <v>0</v>
      </c>
      <c r="I1849" s="22">
        <f t="shared" si="493"/>
        <v>0</v>
      </c>
      <c r="J1849" s="22">
        <f t="shared" si="494"/>
        <v>0</v>
      </c>
      <c r="K1849" s="22">
        <f t="shared" si="495"/>
        <v>0</v>
      </c>
      <c r="L1849" s="22">
        <f t="shared" si="496"/>
        <v>0</v>
      </c>
      <c r="M1849" s="22">
        <f t="shared" si="497"/>
        <v>0</v>
      </c>
      <c r="N1849" s="22">
        <f t="shared" si="498"/>
        <v>0</v>
      </c>
      <c r="O1849" s="22">
        <f t="shared" si="499"/>
        <v>0</v>
      </c>
      <c r="P1849" s="35">
        <f>'Data Entry'!I1849</f>
        <v>0</v>
      </c>
      <c r="Q1849" s="35">
        <f>'Data Entry'!J1849</f>
        <v>0</v>
      </c>
      <c r="R1849" s="35">
        <f>'Data Entry'!K1849</f>
        <v>0</v>
      </c>
      <c r="S1849" s="35">
        <f>'Data Entry'!L1849</f>
        <v>0</v>
      </c>
      <c r="T1849" s="35">
        <f t="shared" si="500"/>
        <v>0</v>
      </c>
      <c r="U1849" s="35">
        <f t="shared" si="501"/>
        <v>0</v>
      </c>
      <c r="V1849" s="35" t="e">
        <f t="shared" si="502"/>
        <v>#DIV/0!</v>
      </c>
      <c r="W1849" s="35" t="e">
        <f t="shared" si="503"/>
        <v>#DIV/0!</v>
      </c>
      <c r="X1849" s="35">
        <f t="shared" si="504"/>
        <v>0</v>
      </c>
      <c r="Y1849" s="35">
        <f t="shared" si="505"/>
        <v>0</v>
      </c>
      <c r="Z1849" s="35">
        <f t="shared" si="506"/>
        <v>0</v>
      </c>
      <c r="AA1849" s="35">
        <f t="shared" si="507"/>
        <v>0</v>
      </c>
      <c r="AB1849" s="21">
        <f>'Data Entry'!S1849</f>
        <v>0</v>
      </c>
      <c r="AC1849" s="21">
        <f>'Data Entry'!T1849</f>
        <v>0</v>
      </c>
      <c r="AD1849" s="21">
        <f>'Data Entry'!U1849</f>
        <v>0</v>
      </c>
      <c r="AE1849" s="21">
        <f t="shared" si="508"/>
        <v>0</v>
      </c>
      <c r="AF1849" s="13">
        <f>'Data Entry'!V1849</f>
        <v>0</v>
      </c>
      <c r="AG1849" s="13">
        <f t="shared" si="509"/>
        <v>0</v>
      </c>
      <c r="AH1849" s="13">
        <f>'Data Entry'!W1849</f>
        <v>0</v>
      </c>
      <c r="AI1849" s="13">
        <f>'Data Entry'!X1849</f>
        <v>0</v>
      </c>
      <c r="AJ1849" s="13">
        <f>'Data Entry'!Y1849</f>
        <v>0</v>
      </c>
      <c r="AK1849" s="13">
        <f>'Data Entry'!Z1849</f>
        <v>0</v>
      </c>
    </row>
    <row r="1850" spans="1:37">
      <c r="A1850" s="34">
        <f>'Data Entry'!A1850</f>
        <v>0</v>
      </c>
      <c r="B1850" s="34">
        <f>'Data Entry'!B1850</f>
        <v>0</v>
      </c>
      <c r="C1850" s="20">
        <f>IF('Data Entry'!C1850="red",1,IF('Data Entry'!C1850="blue",2,0))</f>
        <v>0</v>
      </c>
      <c r="D1850" s="22">
        <f>'Data Entry'!D1850</f>
        <v>0</v>
      </c>
      <c r="E1850" s="22">
        <f>'Data Entry'!E1850</f>
        <v>0</v>
      </c>
      <c r="F1850" s="22">
        <f>'Data Entry'!F1850</f>
        <v>0</v>
      </c>
      <c r="G1850" s="22">
        <f>'Data Entry'!G1850</f>
        <v>0</v>
      </c>
      <c r="H1850" s="22">
        <f>'Data Entry'!H1850</f>
        <v>0</v>
      </c>
      <c r="I1850" s="22">
        <f t="shared" si="493"/>
        <v>0</v>
      </c>
      <c r="J1850" s="22">
        <f t="shared" si="494"/>
        <v>0</v>
      </c>
      <c r="K1850" s="22">
        <f t="shared" si="495"/>
        <v>0</v>
      </c>
      <c r="L1850" s="22">
        <f t="shared" si="496"/>
        <v>0</v>
      </c>
      <c r="M1850" s="22">
        <f t="shared" si="497"/>
        <v>0</v>
      </c>
      <c r="N1850" s="22">
        <f t="shared" si="498"/>
        <v>0</v>
      </c>
      <c r="O1850" s="22">
        <f t="shared" si="499"/>
        <v>0</v>
      </c>
      <c r="P1850" s="35">
        <f>'Data Entry'!I1850</f>
        <v>0</v>
      </c>
      <c r="Q1850" s="35">
        <f>'Data Entry'!J1850</f>
        <v>0</v>
      </c>
      <c r="R1850" s="35">
        <f>'Data Entry'!K1850</f>
        <v>0</v>
      </c>
      <c r="S1850" s="35">
        <f>'Data Entry'!L1850</f>
        <v>0</v>
      </c>
      <c r="T1850" s="35">
        <f t="shared" si="500"/>
        <v>0</v>
      </c>
      <c r="U1850" s="35">
        <f t="shared" si="501"/>
        <v>0</v>
      </c>
      <c r="V1850" s="35" t="e">
        <f t="shared" si="502"/>
        <v>#DIV/0!</v>
      </c>
      <c r="W1850" s="35" t="e">
        <f t="shared" si="503"/>
        <v>#DIV/0!</v>
      </c>
      <c r="X1850" s="35">
        <f t="shared" si="504"/>
        <v>0</v>
      </c>
      <c r="Y1850" s="35">
        <f t="shared" si="505"/>
        <v>0</v>
      </c>
      <c r="Z1850" s="35">
        <f t="shared" si="506"/>
        <v>0</v>
      </c>
      <c r="AA1850" s="35">
        <f t="shared" si="507"/>
        <v>0</v>
      </c>
      <c r="AB1850" s="21">
        <f>'Data Entry'!S1850</f>
        <v>0</v>
      </c>
      <c r="AC1850" s="21">
        <f>'Data Entry'!T1850</f>
        <v>0</v>
      </c>
      <c r="AD1850" s="21">
        <f>'Data Entry'!U1850</f>
        <v>0</v>
      </c>
      <c r="AE1850" s="21">
        <f t="shared" si="508"/>
        <v>0</v>
      </c>
      <c r="AF1850" s="13">
        <f>'Data Entry'!V1850</f>
        <v>0</v>
      </c>
      <c r="AG1850" s="13">
        <f t="shared" si="509"/>
        <v>0</v>
      </c>
      <c r="AH1850" s="13">
        <f>'Data Entry'!W1850</f>
        <v>0</v>
      </c>
      <c r="AI1850" s="13">
        <f>'Data Entry'!X1850</f>
        <v>0</v>
      </c>
      <c r="AJ1850" s="13">
        <f>'Data Entry'!Y1850</f>
        <v>0</v>
      </c>
      <c r="AK1850" s="13">
        <f>'Data Entry'!Z1850</f>
        <v>0</v>
      </c>
    </row>
    <row r="1851" spans="1:37">
      <c r="A1851" s="34">
        <f>'Data Entry'!A1851</f>
        <v>0</v>
      </c>
      <c r="B1851" s="34">
        <f>'Data Entry'!B1851</f>
        <v>0</v>
      </c>
      <c r="C1851" s="20">
        <f>IF('Data Entry'!C1851="red",1,IF('Data Entry'!C1851="blue",2,0))</f>
        <v>0</v>
      </c>
      <c r="D1851" s="22">
        <f>'Data Entry'!D1851</f>
        <v>0</v>
      </c>
      <c r="E1851" s="22">
        <f>'Data Entry'!E1851</f>
        <v>0</v>
      </c>
      <c r="F1851" s="22">
        <f>'Data Entry'!F1851</f>
        <v>0</v>
      </c>
      <c r="G1851" s="22">
        <f>'Data Entry'!G1851</f>
        <v>0</v>
      </c>
      <c r="H1851" s="22">
        <f>'Data Entry'!H1851</f>
        <v>0</v>
      </c>
      <c r="I1851" s="22">
        <f t="shared" si="493"/>
        <v>0</v>
      </c>
      <c r="J1851" s="22">
        <f t="shared" si="494"/>
        <v>0</v>
      </c>
      <c r="K1851" s="22">
        <f t="shared" si="495"/>
        <v>0</v>
      </c>
      <c r="L1851" s="22">
        <f t="shared" si="496"/>
        <v>0</v>
      </c>
      <c r="M1851" s="22">
        <f t="shared" si="497"/>
        <v>0</v>
      </c>
      <c r="N1851" s="22">
        <f t="shared" si="498"/>
        <v>0</v>
      </c>
      <c r="O1851" s="22">
        <f t="shared" si="499"/>
        <v>0</v>
      </c>
      <c r="P1851" s="35">
        <f>'Data Entry'!I1851</f>
        <v>0</v>
      </c>
      <c r="Q1851" s="35">
        <f>'Data Entry'!J1851</f>
        <v>0</v>
      </c>
      <c r="R1851" s="35">
        <f>'Data Entry'!K1851</f>
        <v>0</v>
      </c>
      <c r="S1851" s="35">
        <f>'Data Entry'!L1851</f>
        <v>0</v>
      </c>
      <c r="T1851" s="35">
        <f t="shared" si="500"/>
        <v>0</v>
      </c>
      <c r="U1851" s="35">
        <f t="shared" si="501"/>
        <v>0</v>
      </c>
      <c r="V1851" s="35" t="e">
        <f t="shared" si="502"/>
        <v>#DIV/0!</v>
      </c>
      <c r="W1851" s="35" t="e">
        <f t="shared" si="503"/>
        <v>#DIV/0!</v>
      </c>
      <c r="X1851" s="35">
        <f t="shared" si="504"/>
        <v>0</v>
      </c>
      <c r="Y1851" s="35">
        <f t="shared" si="505"/>
        <v>0</v>
      </c>
      <c r="Z1851" s="35">
        <f t="shared" si="506"/>
        <v>0</v>
      </c>
      <c r="AA1851" s="35">
        <f t="shared" si="507"/>
        <v>0</v>
      </c>
      <c r="AB1851" s="21">
        <f>'Data Entry'!S1851</f>
        <v>0</v>
      </c>
      <c r="AC1851" s="21">
        <f>'Data Entry'!T1851</f>
        <v>0</v>
      </c>
      <c r="AD1851" s="21">
        <f>'Data Entry'!U1851</f>
        <v>0</v>
      </c>
      <c r="AE1851" s="21">
        <f t="shared" si="508"/>
        <v>0</v>
      </c>
      <c r="AF1851" s="13">
        <f>'Data Entry'!V1851</f>
        <v>0</v>
      </c>
      <c r="AG1851" s="13">
        <f t="shared" si="509"/>
        <v>0</v>
      </c>
      <c r="AH1851" s="13">
        <f>'Data Entry'!W1851</f>
        <v>0</v>
      </c>
      <c r="AI1851" s="13">
        <f>'Data Entry'!X1851</f>
        <v>0</v>
      </c>
      <c r="AJ1851" s="13">
        <f>'Data Entry'!Y1851</f>
        <v>0</v>
      </c>
      <c r="AK1851" s="13">
        <f>'Data Entry'!Z1851</f>
        <v>0</v>
      </c>
    </row>
    <row r="1852" spans="1:37">
      <c r="A1852" s="34">
        <f>'Data Entry'!A1852</f>
        <v>0</v>
      </c>
      <c r="B1852" s="34">
        <f>'Data Entry'!B1852</f>
        <v>0</v>
      </c>
      <c r="C1852" s="20">
        <f>IF('Data Entry'!C1852="red",1,IF('Data Entry'!C1852="blue",2,0))</f>
        <v>0</v>
      </c>
      <c r="D1852" s="22">
        <f>'Data Entry'!D1852</f>
        <v>0</v>
      </c>
      <c r="E1852" s="22">
        <f>'Data Entry'!E1852</f>
        <v>0</v>
      </c>
      <c r="F1852" s="22">
        <f>'Data Entry'!F1852</f>
        <v>0</v>
      </c>
      <c r="G1852" s="22">
        <f>'Data Entry'!G1852</f>
        <v>0</v>
      </c>
      <c r="H1852" s="22">
        <f>'Data Entry'!H1852</f>
        <v>0</v>
      </c>
      <c r="I1852" s="22">
        <f t="shared" si="493"/>
        <v>0</v>
      </c>
      <c r="J1852" s="22">
        <f t="shared" si="494"/>
        <v>0</v>
      </c>
      <c r="K1852" s="22">
        <f t="shared" si="495"/>
        <v>0</v>
      </c>
      <c r="L1852" s="22">
        <f t="shared" si="496"/>
        <v>0</v>
      </c>
      <c r="M1852" s="22">
        <f t="shared" si="497"/>
        <v>0</v>
      </c>
      <c r="N1852" s="22">
        <f t="shared" si="498"/>
        <v>0</v>
      </c>
      <c r="O1852" s="22">
        <f t="shared" si="499"/>
        <v>0</v>
      </c>
      <c r="P1852" s="35">
        <f>'Data Entry'!I1852</f>
        <v>0</v>
      </c>
      <c r="Q1852" s="35">
        <f>'Data Entry'!J1852</f>
        <v>0</v>
      </c>
      <c r="R1852" s="35">
        <f>'Data Entry'!K1852</f>
        <v>0</v>
      </c>
      <c r="S1852" s="35">
        <f>'Data Entry'!L1852</f>
        <v>0</v>
      </c>
      <c r="T1852" s="35">
        <f t="shared" si="500"/>
        <v>0</v>
      </c>
      <c r="U1852" s="35">
        <f t="shared" si="501"/>
        <v>0</v>
      </c>
      <c r="V1852" s="35" t="e">
        <f t="shared" si="502"/>
        <v>#DIV/0!</v>
      </c>
      <c r="W1852" s="35" t="e">
        <f t="shared" si="503"/>
        <v>#DIV/0!</v>
      </c>
      <c r="X1852" s="35">
        <f t="shared" si="504"/>
        <v>0</v>
      </c>
      <c r="Y1852" s="35">
        <f t="shared" si="505"/>
        <v>0</v>
      </c>
      <c r="Z1852" s="35">
        <f t="shared" si="506"/>
        <v>0</v>
      </c>
      <c r="AA1852" s="35">
        <f t="shared" si="507"/>
        <v>0</v>
      </c>
      <c r="AB1852" s="21">
        <f>'Data Entry'!S1852</f>
        <v>0</v>
      </c>
      <c r="AC1852" s="21">
        <f>'Data Entry'!T1852</f>
        <v>0</v>
      </c>
      <c r="AD1852" s="21">
        <f>'Data Entry'!U1852</f>
        <v>0</v>
      </c>
      <c r="AE1852" s="21">
        <f t="shared" si="508"/>
        <v>0</v>
      </c>
      <c r="AF1852" s="13">
        <f>'Data Entry'!V1852</f>
        <v>0</v>
      </c>
      <c r="AG1852" s="13">
        <f t="shared" si="509"/>
        <v>0</v>
      </c>
      <c r="AH1852" s="13">
        <f>'Data Entry'!W1852</f>
        <v>0</v>
      </c>
      <c r="AI1852" s="13">
        <f>'Data Entry'!X1852</f>
        <v>0</v>
      </c>
      <c r="AJ1852" s="13">
        <f>'Data Entry'!Y1852</f>
        <v>0</v>
      </c>
      <c r="AK1852" s="13">
        <f>'Data Entry'!Z1852</f>
        <v>0</v>
      </c>
    </row>
    <row r="1853" spans="1:37">
      <c r="A1853" s="34">
        <f>'Data Entry'!A1853</f>
        <v>0</v>
      </c>
      <c r="B1853" s="34">
        <f>'Data Entry'!B1853</f>
        <v>0</v>
      </c>
      <c r="C1853" s="20">
        <f>IF('Data Entry'!C1853="red",1,IF('Data Entry'!C1853="blue",2,0))</f>
        <v>0</v>
      </c>
      <c r="D1853" s="22">
        <f>'Data Entry'!D1853</f>
        <v>0</v>
      </c>
      <c r="E1853" s="22">
        <f>'Data Entry'!E1853</f>
        <v>0</v>
      </c>
      <c r="F1853" s="22">
        <f>'Data Entry'!F1853</f>
        <v>0</v>
      </c>
      <c r="G1853" s="22">
        <f>'Data Entry'!G1853</f>
        <v>0</v>
      </c>
      <c r="H1853" s="22">
        <f>'Data Entry'!H1853</f>
        <v>0</v>
      </c>
      <c r="I1853" s="22">
        <f t="shared" si="493"/>
        <v>0</v>
      </c>
      <c r="J1853" s="22">
        <f t="shared" si="494"/>
        <v>0</v>
      </c>
      <c r="K1853" s="22">
        <f t="shared" si="495"/>
        <v>0</v>
      </c>
      <c r="L1853" s="22">
        <f t="shared" si="496"/>
        <v>0</v>
      </c>
      <c r="M1853" s="22">
        <f t="shared" si="497"/>
        <v>0</v>
      </c>
      <c r="N1853" s="22">
        <f t="shared" si="498"/>
        <v>0</v>
      </c>
      <c r="O1853" s="22">
        <f t="shared" si="499"/>
        <v>0</v>
      </c>
      <c r="P1853" s="35">
        <f>'Data Entry'!I1853</f>
        <v>0</v>
      </c>
      <c r="Q1853" s="35">
        <f>'Data Entry'!J1853</f>
        <v>0</v>
      </c>
      <c r="R1853" s="35">
        <f>'Data Entry'!K1853</f>
        <v>0</v>
      </c>
      <c r="S1853" s="35">
        <f>'Data Entry'!L1853</f>
        <v>0</v>
      </c>
      <c r="T1853" s="35">
        <f t="shared" si="500"/>
        <v>0</v>
      </c>
      <c r="U1853" s="35">
        <f t="shared" si="501"/>
        <v>0</v>
      </c>
      <c r="V1853" s="35" t="e">
        <f t="shared" si="502"/>
        <v>#DIV/0!</v>
      </c>
      <c r="W1853" s="35" t="e">
        <f t="shared" si="503"/>
        <v>#DIV/0!</v>
      </c>
      <c r="X1853" s="35">
        <f t="shared" si="504"/>
        <v>0</v>
      </c>
      <c r="Y1853" s="35">
        <f t="shared" si="505"/>
        <v>0</v>
      </c>
      <c r="Z1853" s="35">
        <f t="shared" si="506"/>
        <v>0</v>
      </c>
      <c r="AA1853" s="35">
        <f t="shared" si="507"/>
        <v>0</v>
      </c>
      <c r="AB1853" s="21">
        <f>'Data Entry'!S1853</f>
        <v>0</v>
      </c>
      <c r="AC1853" s="21">
        <f>'Data Entry'!T1853</f>
        <v>0</v>
      </c>
      <c r="AD1853" s="21">
        <f>'Data Entry'!U1853</f>
        <v>0</v>
      </c>
      <c r="AE1853" s="21">
        <f t="shared" si="508"/>
        <v>0</v>
      </c>
      <c r="AF1853" s="13">
        <f>'Data Entry'!V1853</f>
        <v>0</v>
      </c>
      <c r="AG1853" s="13">
        <f t="shared" si="509"/>
        <v>0</v>
      </c>
      <c r="AH1853" s="13">
        <f>'Data Entry'!W1853</f>
        <v>0</v>
      </c>
      <c r="AI1853" s="13">
        <f>'Data Entry'!X1853</f>
        <v>0</v>
      </c>
      <c r="AJ1853" s="13">
        <f>'Data Entry'!Y1853</f>
        <v>0</v>
      </c>
      <c r="AK1853" s="13">
        <f>'Data Entry'!Z1853</f>
        <v>0</v>
      </c>
    </row>
    <row r="1854" spans="1:37">
      <c r="A1854" s="34">
        <f>'Data Entry'!A1854</f>
        <v>0</v>
      </c>
      <c r="B1854" s="34">
        <f>'Data Entry'!B1854</f>
        <v>0</v>
      </c>
      <c r="C1854" s="20">
        <f>IF('Data Entry'!C1854="red",1,IF('Data Entry'!C1854="blue",2,0))</f>
        <v>0</v>
      </c>
      <c r="D1854" s="22">
        <f>'Data Entry'!D1854</f>
        <v>0</v>
      </c>
      <c r="E1854" s="22">
        <f>'Data Entry'!E1854</f>
        <v>0</v>
      </c>
      <c r="F1854" s="22">
        <f>'Data Entry'!F1854</f>
        <v>0</v>
      </c>
      <c r="G1854" s="22">
        <f>'Data Entry'!G1854</f>
        <v>0</v>
      </c>
      <c r="H1854" s="22">
        <f>'Data Entry'!H1854</f>
        <v>0</v>
      </c>
      <c r="I1854" s="22">
        <f t="shared" si="493"/>
        <v>0</v>
      </c>
      <c r="J1854" s="22">
        <f t="shared" si="494"/>
        <v>0</v>
      </c>
      <c r="K1854" s="22">
        <f t="shared" si="495"/>
        <v>0</v>
      </c>
      <c r="L1854" s="22">
        <f t="shared" si="496"/>
        <v>0</v>
      </c>
      <c r="M1854" s="22">
        <f t="shared" si="497"/>
        <v>0</v>
      </c>
      <c r="N1854" s="22">
        <f t="shared" si="498"/>
        <v>0</v>
      </c>
      <c r="O1854" s="22">
        <f t="shared" si="499"/>
        <v>0</v>
      </c>
      <c r="P1854" s="35">
        <f>'Data Entry'!I1854</f>
        <v>0</v>
      </c>
      <c r="Q1854" s="35">
        <f>'Data Entry'!J1854</f>
        <v>0</v>
      </c>
      <c r="R1854" s="35">
        <f>'Data Entry'!K1854</f>
        <v>0</v>
      </c>
      <c r="S1854" s="35">
        <f>'Data Entry'!L1854</f>
        <v>0</v>
      </c>
      <c r="T1854" s="35">
        <f t="shared" si="500"/>
        <v>0</v>
      </c>
      <c r="U1854" s="35">
        <f t="shared" si="501"/>
        <v>0</v>
      </c>
      <c r="V1854" s="35" t="e">
        <f t="shared" si="502"/>
        <v>#DIV/0!</v>
      </c>
      <c r="W1854" s="35" t="e">
        <f t="shared" si="503"/>
        <v>#DIV/0!</v>
      </c>
      <c r="X1854" s="35">
        <f t="shared" si="504"/>
        <v>0</v>
      </c>
      <c r="Y1854" s="35">
        <f t="shared" si="505"/>
        <v>0</v>
      </c>
      <c r="Z1854" s="35">
        <f t="shared" si="506"/>
        <v>0</v>
      </c>
      <c r="AA1854" s="35">
        <f t="shared" si="507"/>
        <v>0</v>
      </c>
      <c r="AB1854" s="21">
        <f>'Data Entry'!S1854</f>
        <v>0</v>
      </c>
      <c r="AC1854" s="21">
        <f>'Data Entry'!T1854</f>
        <v>0</v>
      </c>
      <c r="AD1854" s="21">
        <f>'Data Entry'!U1854</f>
        <v>0</v>
      </c>
      <c r="AE1854" s="21">
        <f t="shared" si="508"/>
        <v>0</v>
      </c>
      <c r="AF1854" s="13">
        <f>'Data Entry'!V1854</f>
        <v>0</v>
      </c>
      <c r="AG1854" s="13">
        <f t="shared" si="509"/>
        <v>0</v>
      </c>
      <c r="AH1854" s="13">
        <f>'Data Entry'!W1854</f>
        <v>0</v>
      </c>
      <c r="AI1854" s="13">
        <f>'Data Entry'!X1854</f>
        <v>0</v>
      </c>
      <c r="AJ1854" s="13">
        <f>'Data Entry'!Y1854</f>
        <v>0</v>
      </c>
      <c r="AK1854" s="13">
        <f>'Data Entry'!Z1854</f>
        <v>0</v>
      </c>
    </row>
    <row r="1855" spans="1:37">
      <c r="A1855" s="34">
        <f>'Data Entry'!A1855</f>
        <v>0</v>
      </c>
      <c r="B1855" s="34">
        <f>'Data Entry'!B1855</f>
        <v>0</v>
      </c>
      <c r="C1855" s="20">
        <f>IF('Data Entry'!C1855="red",1,IF('Data Entry'!C1855="blue",2,0))</f>
        <v>0</v>
      </c>
      <c r="D1855" s="22">
        <f>'Data Entry'!D1855</f>
        <v>0</v>
      </c>
      <c r="E1855" s="22">
        <f>'Data Entry'!E1855</f>
        <v>0</v>
      </c>
      <c r="F1855" s="22">
        <f>'Data Entry'!F1855</f>
        <v>0</v>
      </c>
      <c r="G1855" s="22">
        <f>'Data Entry'!G1855</f>
        <v>0</v>
      </c>
      <c r="H1855" s="22">
        <f>'Data Entry'!H1855</f>
        <v>0</v>
      </c>
      <c r="I1855" s="22">
        <f t="shared" si="493"/>
        <v>0</v>
      </c>
      <c r="J1855" s="22">
        <f t="shared" si="494"/>
        <v>0</v>
      </c>
      <c r="K1855" s="22">
        <f t="shared" si="495"/>
        <v>0</v>
      </c>
      <c r="L1855" s="22">
        <f t="shared" si="496"/>
        <v>0</v>
      </c>
      <c r="M1855" s="22">
        <f t="shared" si="497"/>
        <v>0</v>
      </c>
      <c r="N1855" s="22">
        <f t="shared" si="498"/>
        <v>0</v>
      </c>
      <c r="O1855" s="22">
        <f t="shared" si="499"/>
        <v>0</v>
      </c>
      <c r="P1855" s="35">
        <f>'Data Entry'!I1855</f>
        <v>0</v>
      </c>
      <c r="Q1855" s="35">
        <f>'Data Entry'!J1855</f>
        <v>0</v>
      </c>
      <c r="R1855" s="35">
        <f>'Data Entry'!K1855</f>
        <v>0</v>
      </c>
      <c r="S1855" s="35">
        <f>'Data Entry'!L1855</f>
        <v>0</v>
      </c>
      <c r="T1855" s="35">
        <f t="shared" si="500"/>
        <v>0</v>
      </c>
      <c r="U1855" s="35">
        <f t="shared" si="501"/>
        <v>0</v>
      </c>
      <c r="V1855" s="35" t="e">
        <f t="shared" si="502"/>
        <v>#DIV/0!</v>
      </c>
      <c r="W1855" s="35" t="e">
        <f t="shared" si="503"/>
        <v>#DIV/0!</v>
      </c>
      <c r="X1855" s="35">
        <f t="shared" si="504"/>
        <v>0</v>
      </c>
      <c r="Y1855" s="35">
        <f t="shared" si="505"/>
        <v>0</v>
      </c>
      <c r="Z1855" s="35">
        <f t="shared" si="506"/>
        <v>0</v>
      </c>
      <c r="AA1855" s="35">
        <f t="shared" si="507"/>
        <v>0</v>
      </c>
      <c r="AB1855" s="21">
        <f>'Data Entry'!S1855</f>
        <v>0</v>
      </c>
      <c r="AC1855" s="21">
        <f>'Data Entry'!T1855</f>
        <v>0</v>
      </c>
      <c r="AD1855" s="21">
        <f>'Data Entry'!U1855</f>
        <v>0</v>
      </c>
      <c r="AE1855" s="21">
        <f t="shared" si="508"/>
        <v>0</v>
      </c>
      <c r="AF1855" s="13">
        <f>'Data Entry'!V1855</f>
        <v>0</v>
      </c>
      <c r="AG1855" s="13">
        <f t="shared" si="509"/>
        <v>0</v>
      </c>
      <c r="AH1855" s="13">
        <f>'Data Entry'!W1855</f>
        <v>0</v>
      </c>
      <c r="AI1855" s="13">
        <f>'Data Entry'!X1855</f>
        <v>0</v>
      </c>
      <c r="AJ1855" s="13">
        <f>'Data Entry'!Y1855</f>
        <v>0</v>
      </c>
      <c r="AK1855" s="13">
        <f>'Data Entry'!Z1855</f>
        <v>0</v>
      </c>
    </row>
    <row r="1856" spans="1:37">
      <c r="A1856" s="34">
        <f>'Data Entry'!A1856</f>
        <v>0</v>
      </c>
      <c r="B1856" s="34">
        <f>'Data Entry'!B1856</f>
        <v>0</v>
      </c>
      <c r="C1856" s="20">
        <f>IF('Data Entry'!C1856="red",1,IF('Data Entry'!C1856="blue",2,0))</f>
        <v>0</v>
      </c>
      <c r="D1856" s="22">
        <f>'Data Entry'!D1856</f>
        <v>0</v>
      </c>
      <c r="E1856" s="22">
        <f>'Data Entry'!E1856</f>
        <v>0</v>
      </c>
      <c r="F1856" s="22">
        <f>'Data Entry'!F1856</f>
        <v>0</v>
      </c>
      <c r="G1856" s="22">
        <f>'Data Entry'!G1856</f>
        <v>0</v>
      </c>
      <c r="H1856" s="22">
        <f>'Data Entry'!H1856</f>
        <v>0</v>
      </c>
      <c r="I1856" s="22">
        <f t="shared" si="493"/>
        <v>0</v>
      </c>
      <c r="J1856" s="22">
        <f t="shared" si="494"/>
        <v>0</v>
      </c>
      <c r="K1856" s="22">
        <f t="shared" si="495"/>
        <v>0</v>
      </c>
      <c r="L1856" s="22">
        <f t="shared" si="496"/>
        <v>0</v>
      </c>
      <c r="M1856" s="22">
        <f t="shared" si="497"/>
        <v>0</v>
      </c>
      <c r="N1856" s="22">
        <f t="shared" si="498"/>
        <v>0</v>
      </c>
      <c r="O1856" s="22">
        <f t="shared" si="499"/>
        <v>0</v>
      </c>
      <c r="P1856" s="35">
        <f>'Data Entry'!I1856</f>
        <v>0</v>
      </c>
      <c r="Q1856" s="35">
        <f>'Data Entry'!J1856</f>
        <v>0</v>
      </c>
      <c r="R1856" s="35">
        <f>'Data Entry'!K1856</f>
        <v>0</v>
      </c>
      <c r="S1856" s="35">
        <f>'Data Entry'!L1856</f>
        <v>0</v>
      </c>
      <c r="T1856" s="35">
        <f t="shared" si="500"/>
        <v>0</v>
      </c>
      <c r="U1856" s="35">
        <f t="shared" si="501"/>
        <v>0</v>
      </c>
      <c r="V1856" s="35" t="e">
        <f t="shared" si="502"/>
        <v>#DIV/0!</v>
      </c>
      <c r="W1856" s="35" t="e">
        <f t="shared" si="503"/>
        <v>#DIV/0!</v>
      </c>
      <c r="X1856" s="35">
        <f t="shared" si="504"/>
        <v>0</v>
      </c>
      <c r="Y1856" s="35">
        <f t="shared" si="505"/>
        <v>0</v>
      </c>
      <c r="Z1856" s="35">
        <f t="shared" si="506"/>
        <v>0</v>
      </c>
      <c r="AA1856" s="35">
        <f t="shared" si="507"/>
        <v>0</v>
      </c>
      <c r="AB1856" s="21">
        <f>'Data Entry'!S1856</f>
        <v>0</v>
      </c>
      <c r="AC1856" s="21">
        <f>'Data Entry'!T1856</f>
        <v>0</v>
      </c>
      <c r="AD1856" s="21">
        <f>'Data Entry'!U1856</f>
        <v>0</v>
      </c>
      <c r="AE1856" s="21">
        <f t="shared" si="508"/>
        <v>0</v>
      </c>
      <c r="AF1856" s="13">
        <f>'Data Entry'!V1856</f>
        <v>0</v>
      </c>
      <c r="AG1856" s="13">
        <f t="shared" si="509"/>
        <v>0</v>
      </c>
      <c r="AH1856" s="13">
        <f>'Data Entry'!W1856</f>
        <v>0</v>
      </c>
      <c r="AI1856" s="13">
        <f>'Data Entry'!X1856</f>
        <v>0</v>
      </c>
      <c r="AJ1856" s="13">
        <f>'Data Entry'!Y1856</f>
        <v>0</v>
      </c>
      <c r="AK1856" s="13">
        <f>'Data Entry'!Z1856</f>
        <v>0</v>
      </c>
    </row>
    <row r="1857" spans="1:37">
      <c r="A1857" s="34">
        <f>'Data Entry'!A1857</f>
        <v>0</v>
      </c>
      <c r="B1857" s="34">
        <f>'Data Entry'!B1857</f>
        <v>0</v>
      </c>
      <c r="C1857" s="20">
        <f>IF('Data Entry'!C1857="red",1,IF('Data Entry'!C1857="blue",2,0))</f>
        <v>0</v>
      </c>
      <c r="D1857" s="22">
        <f>'Data Entry'!D1857</f>
        <v>0</v>
      </c>
      <c r="E1857" s="22">
        <f>'Data Entry'!E1857</f>
        <v>0</v>
      </c>
      <c r="F1857" s="22">
        <f>'Data Entry'!F1857</f>
        <v>0</v>
      </c>
      <c r="G1857" s="22">
        <f>'Data Entry'!G1857</f>
        <v>0</v>
      </c>
      <c r="H1857" s="22">
        <f>'Data Entry'!H1857</f>
        <v>0</v>
      </c>
      <c r="I1857" s="22">
        <f t="shared" si="493"/>
        <v>0</v>
      </c>
      <c r="J1857" s="22">
        <f t="shared" si="494"/>
        <v>0</v>
      </c>
      <c r="K1857" s="22">
        <f t="shared" si="495"/>
        <v>0</v>
      </c>
      <c r="L1857" s="22">
        <f t="shared" si="496"/>
        <v>0</v>
      </c>
      <c r="M1857" s="22">
        <f t="shared" si="497"/>
        <v>0</v>
      </c>
      <c r="N1857" s="22">
        <f t="shared" si="498"/>
        <v>0</v>
      </c>
      <c r="O1857" s="22">
        <f t="shared" si="499"/>
        <v>0</v>
      </c>
      <c r="P1857" s="35">
        <f>'Data Entry'!I1857</f>
        <v>0</v>
      </c>
      <c r="Q1857" s="35">
        <f>'Data Entry'!J1857</f>
        <v>0</v>
      </c>
      <c r="R1857" s="35">
        <f>'Data Entry'!K1857</f>
        <v>0</v>
      </c>
      <c r="S1857" s="35">
        <f>'Data Entry'!L1857</f>
        <v>0</v>
      </c>
      <c r="T1857" s="35">
        <f t="shared" si="500"/>
        <v>0</v>
      </c>
      <c r="U1857" s="35">
        <f t="shared" si="501"/>
        <v>0</v>
      </c>
      <c r="V1857" s="35" t="e">
        <f t="shared" si="502"/>
        <v>#DIV/0!</v>
      </c>
      <c r="W1857" s="35" t="e">
        <f t="shared" si="503"/>
        <v>#DIV/0!</v>
      </c>
      <c r="X1857" s="35">
        <f t="shared" si="504"/>
        <v>0</v>
      </c>
      <c r="Y1857" s="35">
        <f t="shared" si="505"/>
        <v>0</v>
      </c>
      <c r="Z1857" s="35">
        <f t="shared" si="506"/>
        <v>0</v>
      </c>
      <c r="AA1857" s="35">
        <f t="shared" si="507"/>
        <v>0</v>
      </c>
      <c r="AB1857" s="21">
        <f>'Data Entry'!S1857</f>
        <v>0</v>
      </c>
      <c r="AC1857" s="21">
        <f>'Data Entry'!T1857</f>
        <v>0</v>
      </c>
      <c r="AD1857" s="21">
        <f>'Data Entry'!U1857</f>
        <v>0</v>
      </c>
      <c r="AE1857" s="21">
        <f t="shared" si="508"/>
        <v>0</v>
      </c>
      <c r="AF1857" s="13">
        <f>'Data Entry'!V1857</f>
        <v>0</v>
      </c>
      <c r="AG1857" s="13">
        <f t="shared" si="509"/>
        <v>0</v>
      </c>
      <c r="AH1857" s="13">
        <f>'Data Entry'!W1857</f>
        <v>0</v>
      </c>
      <c r="AI1857" s="13">
        <f>'Data Entry'!X1857</f>
        <v>0</v>
      </c>
      <c r="AJ1857" s="13">
        <f>'Data Entry'!Y1857</f>
        <v>0</v>
      </c>
      <c r="AK1857" s="13">
        <f>'Data Entry'!Z1857</f>
        <v>0</v>
      </c>
    </row>
    <row r="1858" spans="1:37">
      <c r="A1858" s="34">
        <f>'Data Entry'!A1858</f>
        <v>0</v>
      </c>
      <c r="B1858" s="34">
        <f>'Data Entry'!B1858</f>
        <v>0</v>
      </c>
      <c r="C1858" s="20">
        <f>IF('Data Entry'!C1858="red",1,IF('Data Entry'!C1858="blue",2,0))</f>
        <v>0</v>
      </c>
      <c r="D1858" s="22">
        <f>'Data Entry'!D1858</f>
        <v>0</v>
      </c>
      <c r="E1858" s="22">
        <f>'Data Entry'!E1858</f>
        <v>0</v>
      </c>
      <c r="F1858" s="22">
        <f>'Data Entry'!F1858</f>
        <v>0</v>
      </c>
      <c r="G1858" s="22">
        <f>'Data Entry'!G1858</f>
        <v>0</v>
      </c>
      <c r="H1858" s="22">
        <f>'Data Entry'!H1858</f>
        <v>0</v>
      </c>
      <c r="I1858" s="22">
        <f t="shared" si="493"/>
        <v>0</v>
      </c>
      <c r="J1858" s="22">
        <f t="shared" si="494"/>
        <v>0</v>
      </c>
      <c r="K1858" s="22">
        <f t="shared" si="495"/>
        <v>0</v>
      </c>
      <c r="L1858" s="22">
        <f t="shared" si="496"/>
        <v>0</v>
      </c>
      <c r="M1858" s="22">
        <f t="shared" si="497"/>
        <v>0</v>
      </c>
      <c r="N1858" s="22">
        <f t="shared" si="498"/>
        <v>0</v>
      </c>
      <c r="O1858" s="22">
        <f t="shared" si="499"/>
        <v>0</v>
      </c>
      <c r="P1858" s="35">
        <f>'Data Entry'!I1858</f>
        <v>0</v>
      </c>
      <c r="Q1858" s="35">
        <f>'Data Entry'!J1858</f>
        <v>0</v>
      </c>
      <c r="R1858" s="35">
        <f>'Data Entry'!K1858</f>
        <v>0</v>
      </c>
      <c r="S1858" s="35">
        <f>'Data Entry'!L1858</f>
        <v>0</v>
      </c>
      <c r="T1858" s="35">
        <f t="shared" si="500"/>
        <v>0</v>
      </c>
      <c r="U1858" s="35">
        <f t="shared" si="501"/>
        <v>0</v>
      </c>
      <c r="V1858" s="35" t="e">
        <f t="shared" si="502"/>
        <v>#DIV/0!</v>
      </c>
      <c r="W1858" s="35" t="e">
        <f t="shared" si="503"/>
        <v>#DIV/0!</v>
      </c>
      <c r="X1858" s="35">
        <f t="shared" si="504"/>
        <v>0</v>
      </c>
      <c r="Y1858" s="35">
        <f t="shared" si="505"/>
        <v>0</v>
      </c>
      <c r="Z1858" s="35">
        <f t="shared" si="506"/>
        <v>0</v>
      </c>
      <c r="AA1858" s="35">
        <f t="shared" si="507"/>
        <v>0</v>
      </c>
      <c r="AB1858" s="21">
        <f>'Data Entry'!S1858</f>
        <v>0</v>
      </c>
      <c r="AC1858" s="21">
        <f>'Data Entry'!T1858</f>
        <v>0</v>
      </c>
      <c r="AD1858" s="21">
        <f>'Data Entry'!U1858</f>
        <v>0</v>
      </c>
      <c r="AE1858" s="21">
        <f t="shared" si="508"/>
        <v>0</v>
      </c>
      <c r="AF1858" s="13">
        <f>'Data Entry'!V1858</f>
        <v>0</v>
      </c>
      <c r="AG1858" s="13">
        <f t="shared" si="509"/>
        <v>0</v>
      </c>
      <c r="AH1858" s="13">
        <f>'Data Entry'!W1858</f>
        <v>0</v>
      </c>
      <c r="AI1858" s="13">
        <f>'Data Entry'!X1858</f>
        <v>0</v>
      </c>
      <c r="AJ1858" s="13">
        <f>'Data Entry'!Y1858</f>
        <v>0</v>
      </c>
      <c r="AK1858" s="13">
        <f>'Data Entry'!Z1858</f>
        <v>0</v>
      </c>
    </row>
    <row r="1859" spans="1:37">
      <c r="A1859" s="34">
        <f>'Data Entry'!A1859</f>
        <v>0</v>
      </c>
      <c r="B1859" s="34">
        <f>'Data Entry'!B1859</f>
        <v>0</v>
      </c>
      <c r="C1859" s="20">
        <f>IF('Data Entry'!C1859="red",1,IF('Data Entry'!C1859="blue",2,0))</f>
        <v>0</v>
      </c>
      <c r="D1859" s="22">
        <f>'Data Entry'!D1859</f>
        <v>0</v>
      </c>
      <c r="E1859" s="22">
        <f>'Data Entry'!E1859</f>
        <v>0</v>
      </c>
      <c r="F1859" s="22">
        <f>'Data Entry'!F1859</f>
        <v>0</v>
      </c>
      <c r="G1859" s="22">
        <f>'Data Entry'!G1859</f>
        <v>0</v>
      </c>
      <c r="H1859" s="22">
        <f>'Data Entry'!H1859</f>
        <v>0</v>
      </c>
      <c r="I1859" s="22">
        <f t="shared" si="493"/>
        <v>0</v>
      </c>
      <c r="J1859" s="22">
        <f t="shared" si="494"/>
        <v>0</v>
      </c>
      <c r="K1859" s="22">
        <f t="shared" si="495"/>
        <v>0</v>
      </c>
      <c r="L1859" s="22">
        <f t="shared" si="496"/>
        <v>0</v>
      </c>
      <c r="M1859" s="22">
        <f t="shared" si="497"/>
        <v>0</v>
      </c>
      <c r="N1859" s="22">
        <f t="shared" si="498"/>
        <v>0</v>
      </c>
      <c r="O1859" s="22">
        <f t="shared" si="499"/>
        <v>0</v>
      </c>
      <c r="P1859" s="35">
        <f>'Data Entry'!I1859</f>
        <v>0</v>
      </c>
      <c r="Q1859" s="35">
        <f>'Data Entry'!J1859</f>
        <v>0</v>
      </c>
      <c r="R1859" s="35">
        <f>'Data Entry'!K1859</f>
        <v>0</v>
      </c>
      <c r="S1859" s="35">
        <f>'Data Entry'!L1859</f>
        <v>0</v>
      </c>
      <c r="T1859" s="35">
        <f t="shared" si="500"/>
        <v>0</v>
      </c>
      <c r="U1859" s="35">
        <f t="shared" si="501"/>
        <v>0</v>
      </c>
      <c r="V1859" s="35" t="e">
        <f t="shared" si="502"/>
        <v>#DIV/0!</v>
      </c>
      <c r="W1859" s="35" t="e">
        <f t="shared" si="503"/>
        <v>#DIV/0!</v>
      </c>
      <c r="X1859" s="35">
        <f t="shared" si="504"/>
        <v>0</v>
      </c>
      <c r="Y1859" s="35">
        <f t="shared" si="505"/>
        <v>0</v>
      </c>
      <c r="Z1859" s="35">
        <f t="shared" si="506"/>
        <v>0</v>
      </c>
      <c r="AA1859" s="35">
        <f t="shared" si="507"/>
        <v>0</v>
      </c>
      <c r="AB1859" s="21">
        <f>'Data Entry'!S1859</f>
        <v>0</v>
      </c>
      <c r="AC1859" s="21">
        <f>'Data Entry'!T1859</f>
        <v>0</v>
      </c>
      <c r="AD1859" s="21">
        <f>'Data Entry'!U1859</f>
        <v>0</v>
      </c>
      <c r="AE1859" s="21">
        <f t="shared" si="508"/>
        <v>0</v>
      </c>
      <c r="AF1859" s="13">
        <f>'Data Entry'!V1859</f>
        <v>0</v>
      </c>
      <c r="AG1859" s="13">
        <f t="shared" si="509"/>
        <v>0</v>
      </c>
      <c r="AH1859" s="13">
        <f>'Data Entry'!W1859</f>
        <v>0</v>
      </c>
      <c r="AI1859" s="13">
        <f>'Data Entry'!X1859</f>
        <v>0</v>
      </c>
      <c r="AJ1859" s="13">
        <f>'Data Entry'!Y1859</f>
        <v>0</v>
      </c>
      <c r="AK1859" s="13">
        <f>'Data Entry'!Z1859</f>
        <v>0</v>
      </c>
    </row>
    <row r="1860" spans="1:37">
      <c r="A1860" s="34">
        <f>'Data Entry'!A1860</f>
        <v>0</v>
      </c>
      <c r="B1860" s="34">
        <f>'Data Entry'!B1860</f>
        <v>0</v>
      </c>
      <c r="C1860" s="20">
        <f>IF('Data Entry'!C1860="red",1,IF('Data Entry'!C1860="blue",2,0))</f>
        <v>0</v>
      </c>
      <c r="D1860" s="22">
        <f>'Data Entry'!D1860</f>
        <v>0</v>
      </c>
      <c r="E1860" s="22">
        <f>'Data Entry'!E1860</f>
        <v>0</v>
      </c>
      <c r="F1860" s="22">
        <f>'Data Entry'!F1860</f>
        <v>0</v>
      </c>
      <c r="G1860" s="22">
        <f>'Data Entry'!G1860</f>
        <v>0</v>
      </c>
      <c r="H1860" s="22">
        <f>'Data Entry'!H1860</f>
        <v>0</v>
      </c>
      <c r="I1860" s="22">
        <f t="shared" si="493"/>
        <v>0</v>
      </c>
      <c r="J1860" s="22">
        <f t="shared" si="494"/>
        <v>0</v>
      </c>
      <c r="K1860" s="22">
        <f t="shared" si="495"/>
        <v>0</v>
      </c>
      <c r="L1860" s="22">
        <f t="shared" si="496"/>
        <v>0</v>
      </c>
      <c r="M1860" s="22">
        <f t="shared" si="497"/>
        <v>0</v>
      </c>
      <c r="N1860" s="22">
        <f t="shared" si="498"/>
        <v>0</v>
      </c>
      <c r="O1860" s="22">
        <f t="shared" si="499"/>
        <v>0</v>
      </c>
      <c r="P1860" s="35">
        <f>'Data Entry'!I1860</f>
        <v>0</v>
      </c>
      <c r="Q1860" s="35">
        <f>'Data Entry'!J1860</f>
        <v>0</v>
      </c>
      <c r="R1860" s="35">
        <f>'Data Entry'!K1860</f>
        <v>0</v>
      </c>
      <c r="S1860" s="35">
        <f>'Data Entry'!L1860</f>
        <v>0</v>
      </c>
      <c r="T1860" s="35">
        <f t="shared" si="500"/>
        <v>0</v>
      </c>
      <c r="U1860" s="35">
        <f t="shared" si="501"/>
        <v>0</v>
      </c>
      <c r="V1860" s="35" t="e">
        <f t="shared" si="502"/>
        <v>#DIV/0!</v>
      </c>
      <c r="W1860" s="35" t="e">
        <f t="shared" si="503"/>
        <v>#DIV/0!</v>
      </c>
      <c r="X1860" s="35">
        <f t="shared" si="504"/>
        <v>0</v>
      </c>
      <c r="Y1860" s="35">
        <f t="shared" si="505"/>
        <v>0</v>
      </c>
      <c r="Z1860" s="35">
        <f t="shared" si="506"/>
        <v>0</v>
      </c>
      <c r="AA1860" s="35">
        <f t="shared" si="507"/>
        <v>0</v>
      </c>
      <c r="AB1860" s="21">
        <f>'Data Entry'!S1860</f>
        <v>0</v>
      </c>
      <c r="AC1860" s="21">
        <f>'Data Entry'!T1860</f>
        <v>0</v>
      </c>
      <c r="AD1860" s="21">
        <f>'Data Entry'!U1860</f>
        <v>0</v>
      </c>
      <c r="AE1860" s="21">
        <f t="shared" si="508"/>
        <v>0</v>
      </c>
      <c r="AF1860" s="13">
        <f>'Data Entry'!V1860</f>
        <v>0</v>
      </c>
      <c r="AG1860" s="13">
        <f t="shared" si="509"/>
        <v>0</v>
      </c>
      <c r="AH1860" s="13">
        <f>'Data Entry'!W1860</f>
        <v>0</v>
      </c>
      <c r="AI1860" s="13">
        <f>'Data Entry'!X1860</f>
        <v>0</v>
      </c>
      <c r="AJ1860" s="13">
        <f>'Data Entry'!Y1860</f>
        <v>0</v>
      </c>
      <c r="AK1860" s="13">
        <f>'Data Entry'!Z1860</f>
        <v>0</v>
      </c>
    </row>
    <row r="1861" spans="1:37">
      <c r="A1861" s="34">
        <f>'Data Entry'!A1861</f>
        <v>0</v>
      </c>
      <c r="B1861" s="34">
        <f>'Data Entry'!B1861</f>
        <v>0</v>
      </c>
      <c r="C1861" s="20">
        <f>IF('Data Entry'!C1861="red",1,IF('Data Entry'!C1861="blue",2,0))</f>
        <v>0</v>
      </c>
      <c r="D1861" s="22">
        <f>'Data Entry'!D1861</f>
        <v>0</v>
      </c>
      <c r="E1861" s="22">
        <f>'Data Entry'!E1861</f>
        <v>0</v>
      </c>
      <c r="F1861" s="22">
        <f>'Data Entry'!F1861</f>
        <v>0</v>
      </c>
      <c r="G1861" s="22">
        <f>'Data Entry'!G1861</f>
        <v>0</v>
      </c>
      <c r="H1861" s="22">
        <f>'Data Entry'!H1861</f>
        <v>0</v>
      </c>
      <c r="I1861" s="22">
        <f t="shared" si="493"/>
        <v>0</v>
      </c>
      <c r="J1861" s="22">
        <f t="shared" si="494"/>
        <v>0</v>
      </c>
      <c r="K1861" s="22">
        <f t="shared" si="495"/>
        <v>0</v>
      </c>
      <c r="L1861" s="22">
        <f t="shared" si="496"/>
        <v>0</v>
      </c>
      <c r="M1861" s="22">
        <f t="shared" si="497"/>
        <v>0</v>
      </c>
      <c r="N1861" s="22">
        <f t="shared" si="498"/>
        <v>0</v>
      </c>
      <c r="O1861" s="22">
        <f t="shared" si="499"/>
        <v>0</v>
      </c>
      <c r="P1861" s="35">
        <f>'Data Entry'!I1861</f>
        <v>0</v>
      </c>
      <c r="Q1861" s="35">
        <f>'Data Entry'!J1861</f>
        <v>0</v>
      </c>
      <c r="R1861" s="35">
        <f>'Data Entry'!K1861</f>
        <v>0</v>
      </c>
      <c r="S1861" s="35">
        <f>'Data Entry'!L1861</f>
        <v>0</v>
      </c>
      <c r="T1861" s="35">
        <f t="shared" si="500"/>
        <v>0</v>
      </c>
      <c r="U1861" s="35">
        <f t="shared" si="501"/>
        <v>0</v>
      </c>
      <c r="V1861" s="35" t="e">
        <f t="shared" si="502"/>
        <v>#DIV/0!</v>
      </c>
      <c r="W1861" s="35" t="e">
        <f t="shared" si="503"/>
        <v>#DIV/0!</v>
      </c>
      <c r="X1861" s="35">
        <f t="shared" si="504"/>
        <v>0</v>
      </c>
      <c r="Y1861" s="35">
        <f t="shared" si="505"/>
        <v>0</v>
      </c>
      <c r="Z1861" s="35">
        <f t="shared" si="506"/>
        <v>0</v>
      </c>
      <c r="AA1861" s="35">
        <f t="shared" si="507"/>
        <v>0</v>
      </c>
      <c r="AB1861" s="21">
        <f>'Data Entry'!S1861</f>
        <v>0</v>
      </c>
      <c r="AC1861" s="21">
        <f>'Data Entry'!T1861</f>
        <v>0</v>
      </c>
      <c r="AD1861" s="21">
        <f>'Data Entry'!U1861</f>
        <v>0</v>
      </c>
      <c r="AE1861" s="21">
        <f t="shared" si="508"/>
        <v>0</v>
      </c>
      <c r="AF1861" s="13">
        <f>'Data Entry'!V1861</f>
        <v>0</v>
      </c>
      <c r="AG1861" s="13">
        <f t="shared" si="509"/>
        <v>0</v>
      </c>
      <c r="AH1861" s="13">
        <f>'Data Entry'!W1861</f>
        <v>0</v>
      </c>
      <c r="AI1861" s="13">
        <f>'Data Entry'!X1861</f>
        <v>0</v>
      </c>
      <c r="AJ1861" s="13">
        <f>'Data Entry'!Y1861</f>
        <v>0</v>
      </c>
      <c r="AK1861" s="13">
        <f>'Data Entry'!Z1861</f>
        <v>0</v>
      </c>
    </row>
    <row r="1862" spans="1:37">
      <c r="A1862" s="34">
        <f>'Data Entry'!A1862</f>
        <v>0</v>
      </c>
      <c r="B1862" s="34">
        <f>'Data Entry'!B1862</f>
        <v>0</v>
      </c>
      <c r="C1862" s="20">
        <f>IF('Data Entry'!C1862="red",1,IF('Data Entry'!C1862="blue",2,0))</f>
        <v>0</v>
      </c>
      <c r="D1862" s="22">
        <f>'Data Entry'!D1862</f>
        <v>0</v>
      </c>
      <c r="E1862" s="22">
        <f>'Data Entry'!E1862</f>
        <v>0</v>
      </c>
      <c r="F1862" s="22">
        <f>'Data Entry'!F1862</f>
        <v>0</v>
      </c>
      <c r="G1862" s="22">
        <f>'Data Entry'!G1862</f>
        <v>0</v>
      </c>
      <c r="H1862" s="22">
        <f>'Data Entry'!H1862</f>
        <v>0</v>
      </c>
      <c r="I1862" s="22">
        <f t="shared" si="493"/>
        <v>0</v>
      </c>
      <c r="J1862" s="22">
        <f t="shared" si="494"/>
        <v>0</v>
      </c>
      <c r="K1862" s="22">
        <f t="shared" si="495"/>
        <v>0</v>
      </c>
      <c r="L1862" s="22">
        <f t="shared" si="496"/>
        <v>0</v>
      </c>
      <c r="M1862" s="22">
        <f t="shared" si="497"/>
        <v>0</v>
      </c>
      <c r="N1862" s="22">
        <f t="shared" si="498"/>
        <v>0</v>
      </c>
      <c r="O1862" s="22">
        <f t="shared" si="499"/>
        <v>0</v>
      </c>
      <c r="P1862" s="35">
        <f>'Data Entry'!I1862</f>
        <v>0</v>
      </c>
      <c r="Q1862" s="35">
        <f>'Data Entry'!J1862</f>
        <v>0</v>
      </c>
      <c r="R1862" s="35">
        <f>'Data Entry'!K1862</f>
        <v>0</v>
      </c>
      <c r="S1862" s="35">
        <f>'Data Entry'!L1862</f>
        <v>0</v>
      </c>
      <c r="T1862" s="35">
        <f t="shared" si="500"/>
        <v>0</v>
      </c>
      <c r="U1862" s="35">
        <f t="shared" si="501"/>
        <v>0</v>
      </c>
      <c r="V1862" s="35" t="e">
        <f t="shared" si="502"/>
        <v>#DIV/0!</v>
      </c>
      <c r="W1862" s="35" t="e">
        <f t="shared" si="503"/>
        <v>#DIV/0!</v>
      </c>
      <c r="X1862" s="35">
        <f t="shared" si="504"/>
        <v>0</v>
      </c>
      <c r="Y1862" s="35">
        <f t="shared" si="505"/>
        <v>0</v>
      </c>
      <c r="Z1862" s="35">
        <f t="shared" si="506"/>
        <v>0</v>
      </c>
      <c r="AA1862" s="35">
        <f t="shared" si="507"/>
        <v>0</v>
      </c>
      <c r="AB1862" s="21">
        <f>'Data Entry'!S1862</f>
        <v>0</v>
      </c>
      <c r="AC1862" s="21">
        <f>'Data Entry'!T1862</f>
        <v>0</v>
      </c>
      <c r="AD1862" s="21">
        <f>'Data Entry'!U1862</f>
        <v>0</v>
      </c>
      <c r="AE1862" s="21">
        <f t="shared" si="508"/>
        <v>0</v>
      </c>
      <c r="AF1862" s="13">
        <f>'Data Entry'!V1862</f>
        <v>0</v>
      </c>
      <c r="AG1862" s="13">
        <f t="shared" si="509"/>
        <v>0</v>
      </c>
      <c r="AH1862" s="13">
        <f>'Data Entry'!W1862</f>
        <v>0</v>
      </c>
      <c r="AI1862" s="13">
        <f>'Data Entry'!X1862</f>
        <v>0</v>
      </c>
      <c r="AJ1862" s="13">
        <f>'Data Entry'!Y1862</f>
        <v>0</v>
      </c>
      <c r="AK1862" s="13">
        <f>'Data Entry'!Z1862</f>
        <v>0</v>
      </c>
    </row>
    <row r="1863" spans="1:37">
      <c r="A1863" s="34">
        <f>'Data Entry'!A1863</f>
        <v>0</v>
      </c>
      <c r="B1863" s="34">
        <f>'Data Entry'!B1863</f>
        <v>0</v>
      </c>
      <c r="C1863" s="20">
        <f>IF('Data Entry'!C1863="red",1,IF('Data Entry'!C1863="blue",2,0))</f>
        <v>0</v>
      </c>
      <c r="D1863" s="22">
        <f>'Data Entry'!D1863</f>
        <v>0</v>
      </c>
      <c r="E1863" s="22">
        <f>'Data Entry'!E1863</f>
        <v>0</v>
      </c>
      <c r="F1863" s="22">
        <f>'Data Entry'!F1863</f>
        <v>0</v>
      </c>
      <c r="G1863" s="22">
        <f>'Data Entry'!G1863</f>
        <v>0</v>
      </c>
      <c r="H1863" s="22">
        <f>'Data Entry'!H1863</f>
        <v>0</v>
      </c>
      <c r="I1863" s="22">
        <f t="shared" si="493"/>
        <v>0</v>
      </c>
      <c r="J1863" s="22">
        <f t="shared" si="494"/>
        <v>0</v>
      </c>
      <c r="K1863" s="22">
        <f t="shared" si="495"/>
        <v>0</v>
      </c>
      <c r="L1863" s="22">
        <f t="shared" si="496"/>
        <v>0</v>
      </c>
      <c r="M1863" s="22">
        <f t="shared" si="497"/>
        <v>0</v>
      </c>
      <c r="N1863" s="22">
        <f t="shared" si="498"/>
        <v>0</v>
      </c>
      <c r="O1863" s="22">
        <f t="shared" si="499"/>
        <v>0</v>
      </c>
      <c r="P1863" s="35">
        <f>'Data Entry'!I1863</f>
        <v>0</v>
      </c>
      <c r="Q1863" s="35">
        <f>'Data Entry'!J1863</f>
        <v>0</v>
      </c>
      <c r="R1863" s="35">
        <f>'Data Entry'!K1863</f>
        <v>0</v>
      </c>
      <c r="S1863" s="35">
        <f>'Data Entry'!L1863</f>
        <v>0</v>
      </c>
      <c r="T1863" s="35">
        <f t="shared" si="500"/>
        <v>0</v>
      </c>
      <c r="U1863" s="35">
        <f t="shared" si="501"/>
        <v>0</v>
      </c>
      <c r="V1863" s="35" t="e">
        <f t="shared" si="502"/>
        <v>#DIV/0!</v>
      </c>
      <c r="W1863" s="35" t="e">
        <f t="shared" si="503"/>
        <v>#DIV/0!</v>
      </c>
      <c r="X1863" s="35">
        <f t="shared" si="504"/>
        <v>0</v>
      </c>
      <c r="Y1863" s="35">
        <f t="shared" si="505"/>
        <v>0</v>
      </c>
      <c r="Z1863" s="35">
        <f t="shared" si="506"/>
        <v>0</v>
      </c>
      <c r="AA1863" s="35">
        <f t="shared" si="507"/>
        <v>0</v>
      </c>
      <c r="AB1863" s="21">
        <f>'Data Entry'!S1863</f>
        <v>0</v>
      </c>
      <c r="AC1863" s="21">
        <f>'Data Entry'!T1863</f>
        <v>0</v>
      </c>
      <c r="AD1863" s="21">
        <f>'Data Entry'!U1863</f>
        <v>0</v>
      </c>
      <c r="AE1863" s="21">
        <f t="shared" si="508"/>
        <v>0</v>
      </c>
      <c r="AF1863" s="13">
        <f>'Data Entry'!V1863</f>
        <v>0</v>
      </c>
      <c r="AG1863" s="13">
        <f t="shared" si="509"/>
        <v>0</v>
      </c>
      <c r="AH1863" s="13">
        <f>'Data Entry'!W1863</f>
        <v>0</v>
      </c>
      <c r="AI1863" s="13">
        <f>'Data Entry'!X1863</f>
        <v>0</v>
      </c>
      <c r="AJ1863" s="13">
        <f>'Data Entry'!Y1863</f>
        <v>0</v>
      </c>
      <c r="AK1863" s="13">
        <f>'Data Entry'!Z1863</f>
        <v>0</v>
      </c>
    </row>
    <row r="1864" spans="1:37">
      <c r="A1864" s="34">
        <f>'Data Entry'!A1864</f>
        <v>0</v>
      </c>
      <c r="B1864" s="34">
        <f>'Data Entry'!B1864</f>
        <v>0</v>
      </c>
      <c r="C1864" s="20">
        <f>IF('Data Entry'!C1864="red",1,IF('Data Entry'!C1864="blue",2,0))</f>
        <v>0</v>
      </c>
      <c r="D1864" s="22">
        <f>'Data Entry'!D1864</f>
        <v>0</v>
      </c>
      <c r="E1864" s="22">
        <f>'Data Entry'!E1864</f>
        <v>0</v>
      </c>
      <c r="F1864" s="22">
        <f>'Data Entry'!F1864</f>
        <v>0</v>
      </c>
      <c r="G1864" s="22">
        <f>'Data Entry'!G1864</f>
        <v>0</v>
      </c>
      <c r="H1864" s="22">
        <f>'Data Entry'!H1864</f>
        <v>0</v>
      </c>
      <c r="I1864" s="22">
        <f t="shared" si="493"/>
        <v>0</v>
      </c>
      <c r="J1864" s="22">
        <f t="shared" si="494"/>
        <v>0</v>
      </c>
      <c r="K1864" s="22">
        <f t="shared" si="495"/>
        <v>0</v>
      </c>
      <c r="L1864" s="22">
        <f t="shared" si="496"/>
        <v>0</v>
      </c>
      <c r="M1864" s="22">
        <f t="shared" si="497"/>
        <v>0</v>
      </c>
      <c r="N1864" s="22">
        <f t="shared" si="498"/>
        <v>0</v>
      </c>
      <c r="O1864" s="22">
        <f t="shared" si="499"/>
        <v>0</v>
      </c>
      <c r="P1864" s="35">
        <f>'Data Entry'!I1864</f>
        <v>0</v>
      </c>
      <c r="Q1864" s="35">
        <f>'Data Entry'!J1864</f>
        <v>0</v>
      </c>
      <c r="R1864" s="35">
        <f>'Data Entry'!K1864</f>
        <v>0</v>
      </c>
      <c r="S1864" s="35">
        <f>'Data Entry'!L1864</f>
        <v>0</v>
      </c>
      <c r="T1864" s="35">
        <f t="shared" si="500"/>
        <v>0</v>
      </c>
      <c r="U1864" s="35">
        <f t="shared" si="501"/>
        <v>0</v>
      </c>
      <c r="V1864" s="35" t="e">
        <f t="shared" si="502"/>
        <v>#DIV/0!</v>
      </c>
      <c r="W1864" s="35" t="e">
        <f t="shared" si="503"/>
        <v>#DIV/0!</v>
      </c>
      <c r="X1864" s="35">
        <f t="shared" si="504"/>
        <v>0</v>
      </c>
      <c r="Y1864" s="35">
        <f t="shared" si="505"/>
        <v>0</v>
      </c>
      <c r="Z1864" s="35">
        <f t="shared" si="506"/>
        <v>0</v>
      </c>
      <c r="AA1864" s="35">
        <f t="shared" si="507"/>
        <v>0</v>
      </c>
      <c r="AB1864" s="21">
        <f>'Data Entry'!S1864</f>
        <v>0</v>
      </c>
      <c r="AC1864" s="21">
        <f>'Data Entry'!T1864</f>
        <v>0</v>
      </c>
      <c r="AD1864" s="21">
        <f>'Data Entry'!U1864</f>
        <v>0</v>
      </c>
      <c r="AE1864" s="21">
        <f t="shared" si="508"/>
        <v>0</v>
      </c>
      <c r="AF1864" s="13">
        <f>'Data Entry'!V1864</f>
        <v>0</v>
      </c>
      <c r="AG1864" s="13">
        <f t="shared" si="509"/>
        <v>0</v>
      </c>
      <c r="AH1864" s="13">
        <f>'Data Entry'!W1864</f>
        <v>0</v>
      </c>
      <c r="AI1864" s="13">
        <f>'Data Entry'!X1864</f>
        <v>0</v>
      </c>
      <c r="AJ1864" s="13">
        <f>'Data Entry'!Y1864</f>
        <v>0</v>
      </c>
      <c r="AK1864" s="13">
        <f>'Data Entry'!Z1864</f>
        <v>0</v>
      </c>
    </row>
    <row r="1865" spans="1:37">
      <c r="A1865" s="34">
        <f>'Data Entry'!A1865</f>
        <v>0</v>
      </c>
      <c r="B1865" s="34">
        <f>'Data Entry'!B1865</f>
        <v>0</v>
      </c>
      <c r="C1865" s="20">
        <f>IF('Data Entry'!C1865="red",1,IF('Data Entry'!C1865="blue",2,0))</f>
        <v>0</v>
      </c>
      <c r="D1865" s="22">
        <f>'Data Entry'!D1865</f>
        <v>0</v>
      </c>
      <c r="E1865" s="22">
        <f>'Data Entry'!E1865</f>
        <v>0</v>
      </c>
      <c r="F1865" s="22">
        <f>'Data Entry'!F1865</f>
        <v>0</v>
      </c>
      <c r="G1865" s="22">
        <f>'Data Entry'!G1865</f>
        <v>0</v>
      </c>
      <c r="H1865" s="22">
        <f>'Data Entry'!H1865</f>
        <v>0</v>
      </c>
      <c r="I1865" s="22">
        <f t="shared" si="493"/>
        <v>0</v>
      </c>
      <c r="J1865" s="22">
        <f t="shared" si="494"/>
        <v>0</v>
      </c>
      <c r="K1865" s="22">
        <f t="shared" si="495"/>
        <v>0</v>
      </c>
      <c r="L1865" s="22">
        <f t="shared" si="496"/>
        <v>0</v>
      </c>
      <c r="M1865" s="22">
        <f t="shared" si="497"/>
        <v>0</v>
      </c>
      <c r="N1865" s="22">
        <f t="shared" si="498"/>
        <v>0</v>
      </c>
      <c r="O1865" s="22">
        <f t="shared" si="499"/>
        <v>0</v>
      </c>
      <c r="P1865" s="35">
        <f>'Data Entry'!I1865</f>
        <v>0</v>
      </c>
      <c r="Q1865" s="35">
        <f>'Data Entry'!J1865</f>
        <v>0</v>
      </c>
      <c r="R1865" s="35">
        <f>'Data Entry'!K1865</f>
        <v>0</v>
      </c>
      <c r="S1865" s="35">
        <f>'Data Entry'!L1865</f>
        <v>0</v>
      </c>
      <c r="T1865" s="35">
        <f t="shared" si="500"/>
        <v>0</v>
      </c>
      <c r="U1865" s="35">
        <f t="shared" si="501"/>
        <v>0</v>
      </c>
      <c r="V1865" s="35" t="e">
        <f t="shared" si="502"/>
        <v>#DIV/0!</v>
      </c>
      <c r="W1865" s="35" t="e">
        <f t="shared" si="503"/>
        <v>#DIV/0!</v>
      </c>
      <c r="X1865" s="35">
        <f t="shared" si="504"/>
        <v>0</v>
      </c>
      <c r="Y1865" s="35">
        <f t="shared" si="505"/>
        <v>0</v>
      </c>
      <c r="Z1865" s="35">
        <f t="shared" si="506"/>
        <v>0</v>
      </c>
      <c r="AA1865" s="35">
        <f t="shared" si="507"/>
        <v>0</v>
      </c>
      <c r="AB1865" s="21">
        <f>'Data Entry'!S1865</f>
        <v>0</v>
      </c>
      <c r="AC1865" s="21">
        <f>'Data Entry'!T1865</f>
        <v>0</v>
      </c>
      <c r="AD1865" s="21">
        <f>'Data Entry'!U1865</f>
        <v>0</v>
      </c>
      <c r="AE1865" s="21">
        <f t="shared" si="508"/>
        <v>0</v>
      </c>
      <c r="AF1865" s="13">
        <f>'Data Entry'!V1865</f>
        <v>0</v>
      </c>
      <c r="AG1865" s="13">
        <f t="shared" si="509"/>
        <v>0</v>
      </c>
      <c r="AH1865" s="13">
        <f>'Data Entry'!W1865</f>
        <v>0</v>
      </c>
      <c r="AI1865" s="13">
        <f>'Data Entry'!X1865</f>
        <v>0</v>
      </c>
      <c r="AJ1865" s="13">
        <f>'Data Entry'!Y1865</f>
        <v>0</v>
      </c>
      <c r="AK1865" s="13">
        <f>'Data Entry'!Z1865</f>
        <v>0</v>
      </c>
    </row>
    <row r="1866" spans="1:37">
      <c r="A1866" s="34">
        <f>'Data Entry'!A1866</f>
        <v>0</v>
      </c>
      <c r="B1866" s="34">
        <f>'Data Entry'!B1866</f>
        <v>0</v>
      </c>
      <c r="C1866" s="20">
        <f>IF('Data Entry'!C1866="red",1,IF('Data Entry'!C1866="blue",2,0))</f>
        <v>0</v>
      </c>
      <c r="D1866" s="22">
        <f>'Data Entry'!D1866</f>
        <v>0</v>
      </c>
      <c r="E1866" s="22">
        <f>'Data Entry'!E1866</f>
        <v>0</v>
      </c>
      <c r="F1866" s="22">
        <f>'Data Entry'!F1866</f>
        <v>0</v>
      </c>
      <c r="G1866" s="22">
        <f>'Data Entry'!G1866</f>
        <v>0</v>
      </c>
      <c r="H1866" s="22">
        <f>'Data Entry'!H1866</f>
        <v>0</v>
      </c>
      <c r="I1866" s="22">
        <f t="shared" si="493"/>
        <v>0</v>
      </c>
      <c r="J1866" s="22">
        <f t="shared" si="494"/>
        <v>0</v>
      </c>
      <c r="K1866" s="22">
        <f t="shared" si="495"/>
        <v>0</v>
      </c>
      <c r="L1866" s="22">
        <f t="shared" si="496"/>
        <v>0</v>
      </c>
      <c r="M1866" s="22">
        <f t="shared" si="497"/>
        <v>0</v>
      </c>
      <c r="N1866" s="22">
        <f t="shared" si="498"/>
        <v>0</v>
      </c>
      <c r="O1866" s="22">
        <f t="shared" si="499"/>
        <v>0</v>
      </c>
      <c r="P1866" s="35">
        <f>'Data Entry'!I1866</f>
        <v>0</v>
      </c>
      <c r="Q1866" s="35">
        <f>'Data Entry'!J1866</f>
        <v>0</v>
      </c>
      <c r="R1866" s="35">
        <f>'Data Entry'!K1866</f>
        <v>0</v>
      </c>
      <c r="S1866" s="35">
        <f>'Data Entry'!L1866</f>
        <v>0</v>
      </c>
      <c r="T1866" s="35">
        <f t="shared" si="500"/>
        <v>0</v>
      </c>
      <c r="U1866" s="35">
        <f t="shared" si="501"/>
        <v>0</v>
      </c>
      <c r="V1866" s="35" t="e">
        <f t="shared" si="502"/>
        <v>#DIV/0!</v>
      </c>
      <c r="W1866" s="35" t="e">
        <f t="shared" si="503"/>
        <v>#DIV/0!</v>
      </c>
      <c r="X1866" s="35">
        <f t="shared" si="504"/>
        <v>0</v>
      </c>
      <c r="Y1866" s="35">
        <f t="shared" si="505"/>
        <v>0</v>
      </c>
      <c r="Z1866" s="35">
        <f t="shared" si="506"/>
        <v>0</v>
      </c>
      <c r="AA1866" s="35">
        <f t="shared" si="507"/>
        <v>0</v>
      </c>
      <c r="AB1866" s="21">
        <f>'Data Entry'!S1866</f>
        <v>0</v>
      </c>
      <c r="AC1866" s="21">
        <f>'Data Entry'!T1866</f>
        <v>0</v>
      </c>
      <c r="AD1866" s="21">
        <f>'Data Entry'!U1866</f>
        <v>0</v>
      </c>
      <c r="AE1866" s="21">
        <f t="shared" si="508"/>
        <v>0</v>
      </c>
      <c r="AF1866" s="13">
        <f>'Data Entry'!V1866</f>
        <v>0</v>
      </c>
      <c r="AG1866" s="13">
        <f t="shared" si="509"/>
        <v>0</v>
      </c>
      <c r="AH1866" s="13">
        <f>'Data Entry'!W1866</f>
        <v>0</v>
      </c>
      <c r="AI1866" s="13">
        <f>'Data Entry'!X1866</f>
        <v>0</v>
      </c>
      <c r="AJ1866" s="13">
        <f>'Data Entry'!Y1866</f>
        <v>0</v>
      </c>
      <c r="AK1866" s="13">
        <f>'Data Entry'!Z1866</f>
        <v>0</v>
      </c>
    </row>
    <row r="1867" spans="1:37">
      <c r="A1867" s="34">
        <f>'Data Entry'!A1867</f>
        <v>0</v>
      </c>
      <c r="B1867" s="34">
        <f>'Data Entry'!B1867</f>
        <v>0</v>
      </c>
      <c r="C1867" s="20">
        <f>IF('Data Entry'!C1867="red",1,IF('Data Entry'!C1867="blue",2,0))</f>
        <v>0</v>
      </c>
      <c r="D1867" s="22">
        <f>'Data Entry'!D1867</f>
        <v>0</v>
      </c>
      <c r="E1867" s="22">
        <f>'Data Entry'!E1867</f>
        <v>0</v>
      </c>
      <c r="F1867" s="22">
        <f>'Data Entry'!F1867</f>
        <v>0</v>
      </c>
      <c r="G1867" s="22">
        <f>'Data Entry'!G1867</f>
        <v>0</v>
      </c>
      <c r="H1867" s="22">
        <f>'Data Entry'!H1867</f>
        <v>0</v>
      </c>
      <c r="I1867" s="22">
        <f t="shared" si="493"/>
        <v>0</v>
      </c>
      <c r="J1867" s="22">
        <f t="shared" si="494"/>
        <v>0</v>
      </c>
      <c r="K1867" s="22">
        <f t="shared" si="495"/>
        <v>0</v>
      </c>
      <c r="L1867" s="22">
        <f t="shared" si="496"/>
        <v>0</v>
      </c>
      <c r="M1867" s="22">
        <f t="shared" si="497"/>
        <v>0</v>
      </c>
      <c r="N1867" s="22">
        <f t="shared" si="498"/>
        <v>0</v>
      </c>
      <c r="O1867" s="22">
        <f t="shared" si="499"/>
        <v>0</v>
      </c>
      <c r="P1867" s="35">
        <f>'Data Entry'!I1867</f>
        <v>0</v>
      </c>
      <c r="Q1867" s="35">
        <f>'Data Entry'!J1867</f>
        <v>0</v>
      </c>
      <c r="R1867" s="35">
        <f>'Data Entry'!K1867</f>
        <v>0</v>
      </c>
      <c r="S1867" s="35">
        <f>'Data Entry'!L1867</f>
        <v>0</v>
      </c>
      <c r="T1867" s="35">
        <f t="shared" si="500"/>
        <v>0</v>
      </c>
      <c r="U1867" s="35">
        <f t="shared" si="501"/>
        <v>0</v>
      </c>
      <c r="V1867" s="35" t="e">
        <f t="shared" si="502"/>
        <v>#DIV/0!</v>
      </c>
      <c r="W1867" s="35" t="e">
        <f t="shared" si="503"/>
        <v>#DIV/0!</v>
      </c>
      <c r="X1867" s="35">
        <f t="shared" si="504"/>
        <v>0</v>
      </c>
      <c r="Y1867" s="35">
        <f t="shared" si="505"/>
        <v>0</v>
      </c>
      <c r="Z1867" s="35">
        <f t="shared" si="506"/>
        <v>0</v>
      </c>
      <c r="AA1867" s="35">
        <f t="shared" si="507"/>
        <v>0</v>
      </c>
      <c r="AB1867" s="21">
        <f>'Data Entry'!S1867</f>
        <v>0</v>
      </c>
      <c r="AC1867" s="21">
        <f>'Data Entry'!T1867</f>
        <v>0</v>
      </c>
      <c r="AD1867" s="21">
        <f>'Data Entry'!U1867</f>
        <v>0</v>
      </c>
      <c r="AE1867" s="21">
        <f t="shared" si="508"/>
        <v>0</v>
      </c>
      <c r="AF1867" s="13">
        <f>'Data Entry'!V1867</f>
        <v>0</v>
      </c>
      <c r="AG1867" s="13">
        <f t="shared" si="509"/>
        <v>0</v>
      </c>
      <c r="AH1867" s="13">
        <f>'Data Entry'!W1867</f>
        <v>0</v>
      </c>
      <c r="AI1867" s="13">
        <f>'Data Entry'!X1867</f>
        <v>0</v>
      </c>
      <c r="AJ1867" s="13">
        <f>'Data Entry'!Y1867</f>
        <v>0</v>
      </c>
      <c r="AK1867" s="13">
        <f>'Data Entry'!Z1867</f>
        <v>0</v>
      </c>
    </row>
    <row r="1868" spans="1:37">
      <c r="A1868" s="34">
        <f>'Data Entry'!A1868</f>
        <v>0</v>
      </c>
      <c r="B1868" s="34">
        <f>'Data Entry'!B1868</f>
        <v>0</v>
      </c>
      <c r="C1868" s="20">
        <f>IF('Data Entry'!C1868="red",1,IF('Data Entry'!C1868="blue",2,0))</f>
        <v>0</v>
      </c>
      <c r="D1868" s="22">
        <f>'Data Entry'!D1868</f>
        <v>0</v>
      </c>
      <c r="E1868" s="22">
        <f>'Data Entry'!E1868</f>
        <v>0</v>
      </c>
      <c r="F1868" s="22">
        <f>'Data Entry'!F1868</f>
        <v>0</v>
      </c>
      <c r="G1868" s="22">
        <f>'Data Entry'!G1868</f>
        <v>0</v>
      </c>
      <c r="H1868" s="22">
        <f>'Data Entry'!H1868</f>
        <v>0</v>
      </c>
      <c r="I1868" s="22">
        <f t="shared" si="493"/>
        <v>0</v>
      </c>
      <c r="J1868" s="22">
        <f t="shared" si="494"/>
        <v>0</v>
      </c>
      <c r="K1868" s="22">
        <f t="shared" si="495"/>
        <v>0</v>
      </c>
      <c r="L1868" s="22">
        <f t="shared" si="496"/>
        <v>0</v>
      </c>
      <c r="M1868" s="22">
        <f t="shared" si="497"/>
        <v>0</v>
      </c>
      <c r="N1868" s="22">
        <f t="shared" si="498"/>
        <v>0</v>
      </c>
      <c r="O1868" s="22">
        <f t="shared" si="499"/>
        <v>0</v>
      </c>
      <c r="P1868" s="35">
        <f>'Data Entry'!I1868</f>
        <v>0</v>
      </c>
      <c r="Q1868" s="35">
        <f>'Data Entry'!J1868</f>
        <v>0</v>
      </c>
      <c r="R1868" s="35">
        <f>'Data Entry'!K1868</f>
        <v>0</v>
      </c>
      <c r="S1868" s="35">
        <f>'Data Entry'!L1868</f>
        <v>0</v>
      </c>
      <c r="T1868" s="35">
        <f t="shared" si="500"/>
        <v>0</v>
      </c>
      <c r="U1868" s="35">
        <f t="shared" si="501"/>
        <v>0</v>
      </c>
      <c r="V1868" s="35" t="e">
        <f t="shared" si="502"/>
        <v>#DIV/0!</v>
      </c>
      <c r="W1868" s="35" t="e">
        <f t="shared" si="503"/>
        <v>#DIV/0!</v>
      </c>
      <c r="X1868" s="35">
        <f t="shared" si="504"/>
        <v>0</v>
      </c>
      <c r="Y1868" s="35">
        <f t="shared" si="505"/>
        <v>0</v>
      </c>
      <c r="Z1868" s="35">
        <f t="shared" si="506"/>
        <v>0</v>
      </c>
      <c r="AA1868" s="35">
        <f t="shared" si="507"/>
        <v>0</v>
      </c>
      <c r="AB1868" s="21">
        <f>'Data Entry'!S1868</f>
        <v>0</v>
      </c>
      <c r="AC1868" s="21">
        <f>'Data Entry'!T1868</f>
        <v>0</v>
      </c>
      <c r="AD1868" s="21">
        <f>'Data Entry'!U1868</f>
        <v>0</v>
      </c>
      <c r="AE1868" s="21">
        <f t="shared" si="508"/>
        <v>0</v>
      </c>
      <c r="AF1868" s="13">
        <f>'Data Entry'!V1868</f>
        <v>0</v>
      </c>
      <c r="AG1868" s="13">
        <f t="shared" si="509"/>
        <v>0</v>
      </c>
      <c r="AH1868" s="13">
        <f>'Data Entry'!W1868</f>
        <v>0</v>
      </c>
      <c r="AI1868" s="13">
        <f>'Data Entry'!X1868</f>
        <v>0</v>
      </c>
      <c r="AJ1868" s="13">
        <f>'Data Entry'!Y1868</f>
        <v>0</v>
      </c>
      <c r="AK1868" s="13">
        <f>'Data Entry'!Z1868</f>
        <v>0</v>
      </c>
    </row>
    <row r="1869" spans="1:37">
      <c r="A1869" s="34">
        <f>'Data Entry'!A1869</f>
        <v>0</v>
      </c>
      <c r="B1869" s="34">
        <f>'Data Entry'!B1869</f>
        <v>0</v>
      </c>
      <c r="C1869" s="20">
        <f>IF('Data Entry'!C1869="red",1,IF('Data Entry'!C1869="blue",2,0))</f>
        <v>0</v>
      </c>
      <c r="D1869" s="22">
        <f>'Data Entry'!D1869</f>
        <v>0</v>
      </c>
      <c r="E1869" s="22">
        <f>'Data Entry'!E1869</f>
        <v>0</v>
      </c>
      <c r="F1869" s="22">
        <f>'Data Entry'!F1869</f>
        <v>0</v>
      </c>
      <c r="G1869" s="22">
        <f>'Data Entry'!G1869</f>
        <v>0</v>
      </c>
      <c r="H1869" s="22">
        <f>'Data Entry'!H1869</f>
        <v>0</v>
      </c>
      <c r="I1869" s="22">
        <f t="shared" si="493"/>
        <v>0</v>
      </c>
      <c r="J1869" s="22">
        <f t="shared" si="494"/>
        <v>0</v>
      </c>
      <c r="K1869" s="22">
        <f t="shared" si="495"/>
        <v>0</v>
      </c>
      <c r="L1869" s="22">
        <f t="shared" si="496"/>
        <v>0</v>
      </c>
      <c r="M1869" s="22">
        <f t="shared" si="497"/>
        <v>0</v>
      </c>
      <c r="N1869" s="22">
        <f t="shared" si="498"/>
        <v>0</v>
      </c>
      <c r="O1869" s="22">
        <f t="shared" si="499"/>
        <v>0</v>
      </c>
      <c r="P1869" s="35">
        <f>'Data Entry'!I1869</f>
        <v>0</v>
      </c>
      <c r="Q1869" s="35">
        <f>'Data Entry'!J1869</f>
        <v>0</v>
      </c>
      <c r="R1869" s="35">
        <f>'Data Entry'!K1869</f>
        <v>0</v>
      </c>
      <c r="S1869" s="35">
        <f>'Data Entry'!L1869</f>
        <v>0</v>
      </c>
      <c r="T1869" s="35">
        <f t="shared" si="500"/>
        <v>0</v>
      </c>
      <c r="U1869" s="35">
        <f t="shared" si="501"/>
        <v>0</v>
      </c>
      <c r="V1869" s="35" t="e">
        <f t="shared" si="502"/>
        <v>#DIV/0!</v>
      </c>
      <c r="W1869" s="35" t="e">
        <f t="shared" si="503"/>
        <v>#DIV/0!</v>
      </c>
      <c r="X1869" s="35">
        <f t="shared" si="504"/>
        <v>0</v>
      </c>
      <c r="Y1869" s="35">
        <f t="shared" si="505"/>
        <v>0</v>
      </c>
      <c r="Z1869" s="35">
        <f t="shared" si="506"/>
        <v>0</v>
      </c>
      <c r="AA1869" s="35">
        <f t="shared" si="507"/>
        <v>0</v>
      </c>
      <c r="AB1869" s="21">
        <f>'Data Entry'!S1869</f>
        <v>0</v>
      </c>
      <c r="AC1869" s="21">
        <f>'Data Entry'!T1869</f>
        <v>0</v>
      </c>
      <c r="AD1869" s="21">
        <f>'Data Entry'!U1869</f>
        <v>0</v>
      </c>
      <c r="AE1869" s="21">
        <f t="shared" si="508"/>
        <v>0</v>
      </c>
      <c r="AF1869" s="13">
        <f>'Data Entry'!V1869</f>
        <v>0</v>
      </c>
      <c r="AG1869" s="13">
        <f t="shared" si="509"/>
        <v>0</v>
      </c>
      <c r="AH1869" s="13">
        <f>'Data Entry'!W1869</f>
        <v>0</v>
      </c>
      <c r="AI1869" s="13">
        <f>'Data Entry'!X1869</f>
        <v>0</v>
      </c>
      <c r="AJ1869" s="13">
        <f>'Data Entry'!Y1869</f>
        <v>0</v>
      </c>
      <c r="AK1869" s="13">
        <f>'Data Entry'!Z1869</f>
        <v>0</v>
      </c>
    </row>
    <row r="1870" spans="1:37">
      <c r="A1870" s="34">
        <f>'Data Entry'!A1870</f>
        <v>0</v>
      </c>
      <c r="B1870" s="34">
        <f>'Data Entry'!B1870</f>
        <v>0</v>
      </c>
      <c r="C1870" s="20">
        <f>IF('Data Entry'!C1870="red",1,IF('Data Entry'!C1870="blue",2,0))</f>
        <v>0</v>
      </c>
      <c r="D1870" s="22">
        <f>'Data Entry'!D1870</f>
        <v>0</v>
      </c>
      <c r="E1870" s="22">
        <f>'Data Entry'!E1870</f>
        <v>0</v>
      </c>
      <c r="F1870" s="22">
        <f>'Data Entry'!F1870</f>
        <v>0</v>
      </c>
      <c r="G1870" s="22">
        <f>'Data Entry'!G1870</f>
        <v>0</v>
      </c>
      <c r="H1870" s="22">
        <f>'Data Entry'!H1870</f>
        <v>0</v>
      </c>
      <c r="I1870" s="22">
        <f t="shared" si="493"/>
        <v>0</v>
      </c>
      <c r="J1870" s="22">
        <f t="shared" si="494"/>
        <v>0</v>
      </c>
      <c r="K1870" s="22">
        <f t="shared" si="495"/>
        <v>0</v>
      </c>
      <c r="L1870" s="22">
        <f t="shared" si="496"/>
        <v>0</v>
      </c>
      <c r="M1870" s="22">
        <f t="shared" si="497"/>
        <v>0</v>
      </c>
      <c r="N1870" s="22">
        <f t="shared" si="498"/>
        <v>0</v>
      </c>
      <c r="O1870" s="22">
        <f t="shared" si="499"/>
        <v>0</v>
      </c>
      <c r="P1870" s="35">
        <f>'Data Entry'!I1870</f>
        <v>0</v>
      </c>
      <c r="Q1870" s="35">
        <f>'Data Entry'!J1870</f>
        <v>0</v>
      </c>
      <c r="R1870" s="35">
        <f>'Data Entry'!K1870</f>
        <v>0</v>
      </c>
      <c r="S1870" s="35">
        <f>'Data Entry'!L1870</f>
        <v>0</v>
      </c>
      <c r="T1870" s="35">
        <f t="shared" si="500"/>
        <v>0</v>
      </c>
      <c r="U1870" s="35">
        <f t="shared" si="501"/>
        <v>0</v>
      </c>
      <c r="V1870" s="35" t="e">
        <f t="shared" si="502"/>
        <v>#DIV/0!</v>
      </c>
      <c r="W1870" s="35" t="e">
        <f t="shared" si="503"/>
        <v>#DIV/0!</v>
      </c>
      <c r="X1870" s="35">
        <f t="shared" si="504"/>
        <v>0</v>
      </c>
      <c r="Y1870" s="35">
        <f t="shared" si="505"/>
        <v>0</v>
      </c>
      <c r="Z1870" s="35">
        <f t="shared" si="506"/>
        <v>0</v>
      </c>
      <c r="AA1870" s="35">
        <f t="shared" si="507"/>
        <v>0</v>
      </c>
      <c r="AB1870" s="21">
        <f>'Data Entry'!S1870</f>
        <v>0</v>
      </c>
      <c r="AC1870" s="21">
        <f>'Data Entry'!T1870</f>
        <v>0</v>
      </c>
      <c r="AD1870" s="21">
        <f>'Data Entry'!U1870</f>
        <v>0</v>
      </c>
      <c r="AE1870" s="21">
        <f t="shared" si="508"/>
        <v>0</v>
      </c>
      <c r="AF1870" s="13">
        <f>'Data Entry'!V1870</f>
        <v>0</v>
      </c>
      <c r="AG1870" s="13">
        <f t="shared" si="509"/>
        <v>0</v>
      </c>
      <c r="AH1870" s="13">
        <f>'Data Entry'!W1870</f>
        <v>0</v>
      </c>
      <c r="AI1870" s="13">
        <f>'Data Entry'!X1870</f>
        <v>0</v>
      </c>
      <c r="AJ1870" s="13">
        <f>'Data Entry'!Y1870</f>
        <v>0</v>
      </c>
      <c r="AK1870" s="13">
        <f>'Data Entry'!Z1870</f>
        <v>0</v>
      </c>
    </row>
    <row r="1871" spans="1:37">
      <c r="A1871" s="34">
        <f>'Data Entry'!A1871</f>
        <v>0</v>
      </c>
      <c r="B1871" s="34">
        <f>'Data Entry'!B1871</f>
        <v>0</v>
      </c>
      <c r="C1871" s="20">
        <f>IF('Data Entry'!C1871="red",1,IF('Data Entry'!C1871="blue",2,0))</f>
        <v>0</v>
      </c>
      <c r="D1871" s="22">
        <f>'Data Entry'!D1871</f>
        <v>0</v>
      </c>
      <c r="E1871" s="22">
        <f>'Data Entry'!E1871</f>
        <v>0</v>
      </c>
      <c r="F1871" s="22">
        <f>'Data Entry'!F1871</f>
        <v>0</v>
      </c>
      <c r="G1871" s="22">
        <f>'Data Entry'!G1871</f>
        <v>0</v>
      </c>
      <c r="H1871" s="22">
        <f>'Data Entry'!H1871</f>
        <v>0</v>
      </c>
      <c r="I1871" s="22">
        <f t="shared" si="493"/>
        <v>0</v>
      </c>
      <c r="J1871" s="22">
        <f t="shared" si="494"/>
        <v>0</v>
      </c>
      <c r="K1871" s="22">
        <f t="shared" si="495"/>
        <v>0</v>
      </c>
      <c r="L1871" s="22">
        <f t="shared" si="496"/>
        <v>0</v>
      </c>
      <c r="M1871" s="22">
        <f t="shared" si="497"/>
        <v>0</v>
      </c>
      <c r="N1871" s="22">
        <f t="shared" si="498"/>
        <v>0</v>
      </c>
      <c r="O1871" s="22">
        <f t="shared" si="499"/>
        <v>0</v>
      </c>
      <c r="P1871" s="35">
        <f>'Data Entry'!I1871</f>
        <v>0</v>
      </c>
      <c r="Q1871" s="35">
        <f>'Data Entry'!J1871</f>
        <v>0</v>
      </c>
      <c r="R1871" s="35">
        <f>'Data Entry'!K1871</f>
        <v>0</v>
      </c>
      <c r="S1871" s="35">
        <f>'Data Entry'!L1871</f>
        <v>0</v>
      </c>
      <c r="T1871" s="35">
        <f t="shared" si="500"/>
        <v>0</v>
      </c>
      <c r="U1871" s="35">
        <f t="shared" si="501"/>
        <v>0</v>
      </c>
      <c r="V1871" s="35" t="e">
        <f t="shared" si="502"/>
        <v>#DIV/0!</v>
      </c>
      <c r="W1871" s="35" t="e">
        <f t="shared" si="503"/>
        <v>#DIV/0!</v>
      </c>
      <c r="X1871" s="35">
        <f t="shared" si="504"/>
        <v>0</v>
      </c>
      <c r="Y1871" s="35">
        <f t="shared" si="505"/>
        <v>0</v>
      </c>
      <c r="Z1871" s="35">
        <f t="shared" si="506"/>
        <v>0</v>
      </c>
      <c r="AA1871" s="35">
        <f t="shared" si="507"/>
        <v>0</v>
      </c>
      <c r="AB1871" s="21">
        <f>'Data Entry'!S1871</f>
        <v>0</v>
      </c>
      <c r="AC1871" s="21">
        <f>'Data Entry'!T1871</f>
        <v>0</v>
      </c>
      <c r="AD1871" s="21">
        <f>'Data Entry'!U1871</f>
        <v>0</v>
      </c>
      <c r="AE1871" s="21">
        <f t="shared" si="508"/>
        <v>0</v>
      </c>
      <c r="AF1871" s="13">
        <f>'Data Entry'!V1871</f>
        <v>0</v>
      </c>
      <c r="AG1871" s="13">
        <f t="shared" si="509"/>
        <v>0</v>
      </c>
      <c r="AH1871" s="13">
        <f>'Data Entry'!W1871</f>
        <v>0</v>
      </c>
      <c r="AI1871" s="13">
        <f>'Data Entry'!X1871</f>
        <v>0</v>
      </c>
      <c r="AJ1871" s="13">
        <f>'Data Entry'!Y1871</f>
        <v>0</v>
      </c>
      <c r="AK1871" s="13">
        <f>'Data Entry'!Z1871</f>
        <v>0</v>
      </c>
    </row>
    <row r="1872" spans="1:37">
      <c r="A1872" s="34">
        <f>'Data Entry'!A1872</f>
        <v>0</v>
      </c>
      <c r="B1872" s="34">
        <f>'Data Entry'!B1872</f>
        <v>0</v>
      </c>
      <c r="C1872" s="20">
        <f>IF('Data Entry'!C1872="red",1,IF('Data Entry'!C1872="blue",2,0))</f>
        <v>0</v>
      </c>
      <c r="D1872" s="22">
        <f>'Data Entry'!D1872</f>
        <v>0</v>
      </c>
      <c r="E1872" s="22">
        <f>'Data Entry'!E1872</f>
        <v>0</v>
      </c>
      <c r="F1872" s="22">
        <f>'Data Entry'!F1872</f>
        <v>0</v>
      </c>
      <c r="G1872" s="22">
        <f>'Data Entry'!G1872</f>
        <v>0</v>
      </c>
      <c r="H1872" s="22">
        <f>'Data Entry'!H1872</f>
        <v>0</v>
      </c>
      <c r="I1872" s="22">
        <f t="shared" si="493"/>
        <v>0</v>
      </c>
      <c r="J1872" s="22">
        <f t="shared" si="494"/>
        <v>0</v>
      </c>
      <c r="K1872" s="22">
        <f t="shared" si="495"/>
        <v>0</v>
      </c>
      <c r="L1872" s="22">
        <f t="shared" si="496"/>
        <v>0</v>
      </c>
      <c r="M1872" s="22">
        <f t="shared" si="497"/>
        <v>0</v>
      </c>
      <c r="N1872" s="22">
        <f t="shared" si="498"/>
        <v>0</v>
      </c>
      <c r="O1872" s="22">
        <f t="shared" si="499"/>
        <v>0</v>
      </c>
      <c r="P1872" s="35">
        <f>'Data Entry'!I1872</f>
        <v>0</v>
      </c>
      <c r="Q1872" s="35">
        <f>'Data Entry'!J1872</f>
        <v>0</v>
      </c>
      <c r="R1872" s="35">
        <f>'Data Entry'!K1872</f>
        <v>0</v>
      </c>
      <c r="S1872" s="35">
        <f>'Data Entry'!L1872</f>
        <v>0</v>
      </c>
      <c r="T1872" s="35">
        <f t="shared" si="500"/>
        <v>0</v>
      </c>
      <c r="U1872" s="35">
        <f t="shared" si="501"/>
        <v>0</v>
      </c>
      <c r="V1872" s="35" t="e">
        <f t="shared" si="502"/>
        <v>#DIV/0!</v>
      </c>
      <c r="W1872" s="35" t="e">
        <f t="shared" si="503"/>
        <v>#DIV/0!</v>
      </c>
      <c r="X1872" s="35">
        <f t="shared" si="504"/>
        <v>0</v>
      </c>
      <c r="Y1872" s="35">
        <f t="shared" si="505"/>
        <v>0</v>
      </c>
      <c r="Z1872" s="35">
        <f t="shared" si="506"/>
        <v>0</v>
      </c>
      <c r="AA1872" s="35">
        <f t="shared" si="507"/>
        <v>0</v>
      </c>
      <c r="AB1872" s="21">
        <f>'Data Entry'!S1872</f>
        <v>0</v>
      </c>
      <c r="AC1872" s="21">
        <f>'Data Entry'!T1872</f>
        <v>0</v>
      </c>
      <c r="AD1872" s="21">
        <f>'Data Entry'!U1872</f>
        <v>0</v>
      </c>
      <c r="AE1872" s="21">
        <f t="shared" si="508"/>
        <v>0</v>
      </c>
      <c r="AF1872" s="13">
        <f>'Data Entry'!V1872</f>
        <v>0</v>
      </c>
      <c r="AG1872" s="13">
        <f t="shared" si="509"/>
        <v>0</v>
      </c>
      <c r="AH1872" s="13">
        <f>'Data Entry'!W1872</f>
        <v>0</v>
      </c>
      <c r="AI1872" s="13">
        <f>'Data Entry'!X1872</f>
        <v>0</v>
      </c>
      <c r="AJ1872" s="13">
        <f>'Data Entry'!Y1872</f>
        <v>0</v>
      </c>
      <c r="AK1872" s="13">
        <f>'Data Entry'!Z1872</f>
        <v>0</v>
      </c>
    </row>
    <row r="1873" spans="1:37">
      <c r="A1873" s="34">
        <f>'Data Entry'!A1873</f>
        <v>0</v>
      </c>
      <c r="B1873" s="34">
        <f>'Data Entry'!B1873</f>
        <v>0</v>
      </c>
      <c r="C1873" s="20">
        <f>IF('Data Entry'!C1873="red",1,IF('Data Entry'!C1873="blue",2,0))</f>
        <v>0</v>
      </c>
      <c r="D1873" s="22">
        <f>'Data Entry'!D1873</f>
        <v>0</v>
      </c>
      <c r="E1873" s="22">
        <f>'Data Entry'!E1873</f>
        <v>0</v>
      </c>
      <c r="F1873" s="22">
        <f>'Data Entry'!F1873</f>
        <v>0</v>
      </c>
      <c r="G1873" s="22">
        <f>'Data Entry'!G1873</f>
        <v>0</v>
      </c>
      <c r="H1873" s="22">
        <f>'Data Entry'!H1873</f>
        <v>0</v>
      </c>
      <c r="I1873" s="22">
        <f t="shared" si="493"/>
        <v>0</v>
      </c>
      <c r="J1873" s="22">
        <f t="shared" si="494"/>
        <v>0</v>
      </c>
      <c r="K1873" s="22">
        <f t="shared" si="495"/>
        <v>0</v>
      </c>
      <c r="L1873" s="22">
        <f t="shared" si="496"/>
        <v>0</v>
      </c>
      <c r="M1873" s="22">
        <f t="shared" si="497"/>
        <v>0</v>
      </c>
      <c r="N1873" s="22">
        <f t="shared" si="498"/>
        <v>0</v>
      </c>
      <c r="O1873" s="22">
        <f t="shared" si="499"/>
        <v>0</v>
      </c>
      <c r="P1873" s="35">
        <f>'Data Entry'!I1873</f>
        <v>0</v>
      </c>
      <c r="Q1873" s="35">
        <f>'Data Entry'!J1873</f>
        <v>0</v>
      </c>
      <c r="R1873" s="35">
        <f>'Data Entry'!K1873</f>
        <v>0</v>
      </c>
      <c r="S1873" s="35">
        <f>'Data Entry'!L1873</f>
        <v>0</v>
      </c>
      <c r="T1873" s="35">
        <f t="shared" si="500"/>
        <v>0</v>
      </c>
      <c r="U1873" s="35">
        <f t="shared" si="501"/>
        <v>0</v>
      </c>
      <c r="V1873" s="35" t="e">
        <f t="shared" si="502"/>
        <v>#DIV/0!</v>
      </c>
      <c r="W1873" s="35" t="e">
        <f t="shared" si="503"/>
        <v>#DIV/0!</v>
      </c>
      <c r="X1873" s="35">
        <f t="shared" si="504"/>
        <v>0</v>
      </c>
      <c r="Y1873" s="35">
        <f t="shared" si="505"/>
        <v>0</v>
      </c>
      <c r="Z1873" s="35">
        <f t="shared" si="506"/>
        <v>0</v>
      </c>
      <c r="AA1873" s="35">
        <f t="shared" si="507"/>
        <v>0</v>
      </c>
      <c r="AB1873" s="21">
        <f>'Data Entry'!S1873</f>
        <v>0</v>
      </c>
      <c r="AC1873" s="21">
        <f>'Data Entry'!T1873</f>
        <v>0</v>
      </c>
      <c r="AD1873" s="21">
        <f>'Data Entry'!U1873</f>
        <v>0</v>
      </c>
      <c r="AE1873" s="21">
        <f t="shared" si="508"/>
        <v>0</v>
      </c>
      <c r="AF1873" s="13">
        <f>'Data Entry'!V1873</f>
        <v>0</v>
      </c>
      <c r="AG1873" s="13">
        <f t="shared" si="509"/>
        <v>0</v>
      </c>
      <c r="AH1873" s="13">
        <f>'Data Entry'!W1873</f>
        <v>0</v>
      </c>
      <c r="AI1873" s="13">
        <f>'Data Entry'!X1873</f>
        <v>0</v>
      </c>
      <c r="AJ1873" s="13">
        <f>'Data Entry'!Y1873</f>
        <v>0</v>
      </c>
      <c r="AK1873" s="13">
        <f>'Data Entry'!Z1873</f>
        <v>0</v>
      </c>
    </row>
    <row r="1874" spans="1:37">
      <c r="A1874" s="34">
        <f>'Data Entry'!A1874</f>
        <v>0</v>
      </c>
      <c r="B1874" s="34">
        <f>'Data Entry'!B1874</f>
        <v>0</v>
      </c>
      <c r="C1874" s="20">
        <f>IF('Data Entry'!C1874="red",1,IF('Data Entry'!C1874="blue",2,0))</f>
        <v>0</v>
      </c>
      <c r="D1874" s="22">
        <f>'Data Entry'!D1874</f>
        <v>0</v>
      </c>
      <c r="E1874" s="22">
        <f>'Data Entry'!E1874</f>
        <v>0</v>
      </c>
      <c r="F1874" s="22">
        <f>'Data Entry'!F1874</f>
        <v>0</v>
      </c>
      <c r="G1874" s="22">
        <f>'Data Entry'!G1874</f>
        <v>0</v>
      </c>
      <c r="H1874" s="22">
        <f>'Data Entry'!H1874</f>
        <v>0</v>
      </c>
      <c r="I1874" s="22">
        <f t="shared" si="493"/>
        <v>0</v>
      </c>
      <c r="J1874" s="22">
        <f t="shared" si="494"/>
        <v>0</v>
      </c>
      <c r="K1874" s="22">
        <f t="shared" si="495"/>
        <v>0</v>
      </c>
      <c r="L1874" s="22">
        <f t="shared" si="496"/>
        <v>0</v>
      </c>
      <c r="M1874" s="22">
        <f t="shared" si="497"/>
        <v>0</v>
      </c>
      <c r="N1874" s="22">
        <f t="shared" si="498"/>
        <v>0</v>
      </c>
      <c r="O1874" s="22">
        <f t="shared" si="499"/>
        <v>0</v>
      </c>
      <c r="P1874" s="35">
        <f>'Data Entry'!I1874</f>
        <v>0</v>
      </c>
      <c r="Q1874" s="35">
        <f>'Data Entry'!J1874</f>
        <v>0</v>
      </c>
      <c r="R1874" s="35">
        <f>'Data Entry'!K1874</f>
        <v>0</v>
      </c>
      <c r="S1874" s="35">
        <f>'Data Entry'!L1874</f>
        <v>0</v>
      </c>
      <c r="T1874" s="35">
        <f t="shared" si="500"/>
        <v>0</v>
      </c>
      <c r="U1874" s="35">
        <f t="shared" si="501"/>
        <v>0</v>
      </c>
      <c r="V1874" s="35" t="e">
        <f t="shared" si="502"/>
        <v>#DIV/0!</v>
      </c>
      <c r="W1874" s="35" t="e">
        <f t="shared" si="503"/>
        <v>#DIV/0!</v>
      </c>
      <c r="X1874" s="35">
        <f t="shared" si="504"/>
        <v>0</v>
      </c>
      <c r="Y1874" s="35">
        <f t="shared" si="505"/>
        <v>0</v>
      </c>
      <c r="Z1874" s="35">
        <f t="shared" si="506"/>
        <v>0</v>
      </c>
      <c r="AA1874" s="35">
        <f t="shared" si="507"/>
        <v>0</v>
      </c>
      <c r="AB1874" s="21">
        <f>'Data Entry'!S1874</f>
        <v>0</v>
      </c>
      <c r="AC1874" s="21">
        <f>'Data Entry'!T1874</f>
        <v>0</v>
      </c>
      <c r="AD1874" s="21">
        <f>'Data Entry'!U1874</f>
        <v>0</v>
      </c>
      <c r="AE1874" s="21">
        <f t="shared" si="508"/>
        <v>0</v>
      </c>
      <c r="AF1874" s="13">
        <f>'Data Entry'!V1874</f>
        <v>0</v>
      </c>
      <c r="AG1874" s="13">
        <f t="shared" si="509"/>
        <v>0</v>
      </c>
      <c r="AH1874" s="13">
        <f>'Data Entry'!W1874</f>
        <v>0</v>
      </c>
      <c r="AI1874" s="13">
        <f>'Data Entry'!X1874</f>
        <v>0</v>
      </c>
      <c r="AJ1874" s="13">
        <f>'Data Entry'!Y1874</f>
        <v>0</v>
      </c>
      <c r="AK1874" s="13">
        <f>'Data Entry'!Z1874</f>
        <v>0</v>
      </c>
    </row>
    <row r="1875" spans="1:37">
      <c r="A1875" s="34">
        <f>'Data Entry'!A1875</f>
        <v>0</v>
      </c>
      <c r="B1875" s="34">
        <f>'Data Entry'!B1875</f>
        <v>0</v>
      </c>
      <c r="C1875" s="20">
        <f>IF('Data Entry'!C1875="red",1,IF('Data Entry'!C1875="blue",2,0))</f>
        <v>0</v>
      </c>
      <c r="D1875" s="22">
        <f>'Data Entry'!D1875</f>
        <v>0</v>
      </c>
      <c r="E1875" s="22">
        <f>'Data Entry'!E1875</f>
        <v>0</v>
      </c>
      <c r="F1875" s="22">
        <f>'Data Entry'!F1875</f>
        <v>0</v>
      </c>
      <c r="G1875" s="22">
        <f>'Data Entry'!G1875</f>
        <v>0</v>
      </c>
      <c r="H1875" s="22">
        <f>'Data Entry'!H1875</f>
        <v>0</v>
      </c>
      <c r="I1875" s="22">
        <f t="shared" si="493"/>
        <v>0</v>
      </c>
      <c r="J1875" s="22">
        <f t="shared" si="494"/>
        <v>0</v>
      </c>
      <c r="K1875" s="22">
        <f t="shared" si="495"/>
        <v>0</v>
      </c>
      <c r="L1875" s="22">
        <f t="shared" si="496"/>
        <v>0</v>
      </c>
      <c r="M1875" s="22">
        <f t="shared" si="497"/>
        <v>0</v>
      </c>
      <c r="N1875" s="22">
        <f t="shared" si="498"/>
        <v>0</v>
      </c>
      <c r="O1875" s="22">
        <f t="shared" si="499"/>
        <v>0</v>
      </c>
      <c r="P1875" s="35">
        <f>'Data Entry'!I1875</f>
        <v>0</v>
      </c>
      <c r="Q1875" s="35">
        <f>'Data Entry'!J1875</f>
        <v>0</v>
      </c>
      <c r="R1875" s="35">
        <f>'Data Entry'!K1875</f>
        <v>0</v>
      </c>
      <c r="S1875" s="35">
        <f>'Data Entry'!L1875</f>
        <v>0</v>
      </c>
      <c r="T1875" s="35">
        <f t="shared" si="500"/>
        <v>0</v>
      </c>
      <c r="U1875" s="35">
        <f t="shared" si="501"/>
        <v>0</v>
      </c>
      <c r="V1875" s="35" t="e">
        <f t="shared" si="502"/>
        <v>#DIV/0!</v>
      </c>
      <c r="W1875" s="35" t="e">
        <f t="shared" si="503"/>
        <v>#DIV/0!</v>
      </c>
      <c r="X1875" s="35">
        <f t="shared" si="504"/>
        <v>0</v>
      </c>
      <c r="Y1875" s="35">
        <f t="shared" si="505"/>
        <v>0</v>
      </c>
      <c r="Z1875" s="35">
        <f t="shared" si="506"/>
        <v>0</v>
      </c>
      <c r="AA1875" s="35">
        <f t="shared" si="507"/>
        <v>0</v>
      </c>
      <c r="AB1875" s="21">
        <f>'Data Entry'!S1875</f>
        <v>0</v>
      </c>
      <c r="AC1875" s="21">
        <f>'Data Entry'!T1875</f>
        <v>0</v>
      </c>
      <c r="AD1875" s="21">
        <f>'Data Entry'!U1875</f>
        <v>0</v>
      </c>
      <c r="AE1875" s="21">
        <f t="shared" si="508"/>
        <v>0</v>
      </c>
      <c r="AF1875" s="13">
        <f>'Data Entry'!V1875</f>
        <v>0</v>
      </c>
      <c r="AG1875" s="13">
        <f t="shared" si="509"/>
        <v>0</v>
      </c>
      <c r="AH1875" s="13">
        <f>'Data Entry'!W1875</f>
        <v>0</v>
      </c>
      <c r="AI1875" s="13">
        <f>'Data Entry'!X1875</f>
        <v>0</v>
      </c>
      <c r="AJ1875" s="13">
        <f>'Data Entry'!Y1875</f>
        <v>0</v>
      </c>
      <c r="AK1875" s="13">
        <f>'Data Entry'!Z1875</f>
        <v>0</v>
      </c>
    </row>
    <row r="1876" spans="1:37">
      <c r="A1876" s="34">
        <f>'Data Entry'!A1876</f>
        <v>0</v>
      </c>
      <c r="B1876" s="34">
        <f>'Data Entry'!B1876</f>
        <v>0</v>
      </c>
      <c r="C1876" s="20">
        <f>IF('Data Entry'!C1876="red",1,IF('Data Entry'!C1876="blue",2,0))</f>
        <v>0</v>
      </c>
      <c r="D1876" s="22">
        <f>'Data Entry'!D1876</f>
        <v>0</v>
      </c>
      <c r="E1876" s="22">
        <f>'Data Entry'!E1876</f>
        <v>0</v>
      </c>
      <c r="F1876" s="22">
        <f>'Data Entry'!F1876</f>
        <v>0</v>
      </c>
      <c r="G1876" s="22">
        <f>'Data Entry'!G1876</f>
        <v>0</v>
      </c>
      <c r="H1876" s="22">
        <f>'Data Entry'!H1876</f>
        <v>0</v>
      </c>
      <c r="I1876" s="22">
        <f t="shared" si="493"/>
        <v>0</v>
      </c>
      <c r="J1876" s="22">
        <f t="shared" si="494"/>
        <v>0</v>
      </c>
      <c r="K1876" s="22">
        <f t="shared" si="495"/>
        <v>0</v>
      </c>
      <c r="L1876" s="22">
        <f t="shared" si="496"/>
        <v>0</v>
      </c>
      <c r="M1876" s="22">
        <f t="shared" si="497"/>
        <v>0</v>
      </c>
      <c r="N1876" s="22">
        <f t="shared" si="498"/>
        <v>0</v>
      </c>
      <c r="O1876" s="22">
        <f t="shared" si="499"/>
        <v>0</v>
      </c>
      <c r="P1876" s="35">
        <f>'Data Entry'!I1876</f>
        <v>0</v>
      </c>
      <c r="Q1876" s="35">
        <f>'Data Entry'!J1876</f>
        <v>0</v>
      </c>
      <c r="R1876" s="35">
        <f>'Data Entry'!K1876</f>
        <v>0</v>
      </c>
      <c r="S1876" s="35">
        <f>'Data Entry'!L1876</f>
        <v>0</v>
      </c>
      <c r="T1876" s="35">
        <f t="shared" si="500"/>
        <v>0</v>
      </c>
      <c r="U1876" s="35">
        <f t="shared" si="501"/>
        <v>0</v>
      </c>
      <c r="V1876" s="35" t="e">
        <f t="shared" si="502"/>
        <v>#DIV/0!</v>
      </c>
      <c r="W1876" s="35" t="e">
        <f t="shared" si="503"/>
        <v>#DIV/0!</v>
      </c>
      <c r="X1876" s="35">
        <f t="shared" si="504"/>
        <v>0</v>
      </c>
      <c r="Y1876" s="35">
        <f t="shared" si="505"/>
        <v>0</v>
      </c>
      <c r="Z1876" s="35">
        <f t="shared" si="506"/>
        <v>0</v>
      </c>
      <c r="AA1876" s="35">
        <f t="shared" si="507"/>
        <v>0</v>
      </c>
      <c r="AB1876" s="21">
        <f>'Data Entry'!S1876</f>
        <v>0</v>
      </c>
      <c r="AC1876" s="21">
        <f>'Data Entry'!T1876</f>
        <v>0</v>
      </c>
      <c r="AD1876" s="21">
        <f>'Data Entry'!U1876</f>
        <v>0</v>
      </c>
      <c r="AE1876" s="21">
        <f t="shared" si="508"/>
        <v>0</v>
      </c>
      <c r="AF1876" s="13">
        <f>'Data Entry'!V1876</f>
        <v>0</v>
      </c>
      <c r="AG1876" s="13">
        <f t="shared" si="509"/>
        <v>0</v>
      </c>
      <c r="AH1876" s="13">
        <f>'Data Entry'!W1876</f>
        <v>0</v>
      </c>
      <c r="AI1876" s="13">
        <f>'Data Entry'!X1876</f>
        <v>0</v>
      </c>
      <c r="AJ1876" s="13">
        <f>'Data Entry'!Y1876</f>
        <v>0</v>
      </c>
      <c r="AK1876" s="13">
        <f>'Data Entry'!Z1876</f>
        <v>0</v>
      </c>
    </row>
    <row r="1877" spans="1:37">
      <c r="A1877" s="34">
        <f>'Data Entry'!A1877</f>
        <v>0</v>
      </c>
      <c r="B1877" s="34">
        <f>'Data Entry'!B1877</f>
        <v>0</v>
      </c>
      <c r="C1877" s="20">
        <f>IF('Data Entry'!C1877="red",1,IF('Data Entry'!C1877="blue",2,0))</f>
        <v>0</v>
      </c>
      <c r="D1877" s="22">
        <f>'Data Entry'!D1877</f>
        <v>0</v>
      </c>
      <c r="E1877" s="22">
        <f>'Data Entry'!E1877</f>
        <v>0</v>
      </c>
      <c r="F1877" s="22">
        <f>'Data Entry'!F1877</f>
        <v>0</v>
      </c>
      <c r="G1877" s="22">
        <f>'Data Entry'!G1877</f>
        <v>0</v>
      </c>
      <c r="H1877" s="22">
        <f>'Data Entry'!H1877</f>
        <v>0</v>
      </c>
      <c r="I1877" s="22">
        <f t="shared" si="493"/>
        <v>0</v>
      </c>
      <c r="J1877" s="22">
        <f t="shared" si="494"/>
        <v>0</v>
      </c>
      <c r="K1877" s="22">
        <f t="shared" si="495"/>
        <v>0</v>
      </c>
      <c r="L1877" s="22">
        <f t="shared" si="496"/>
        <v>0</v>
      </c>
      <c r="M1877" s="22">
        <f t="shared" si="497"/>
        <v>0</v>
      </c>
      <c r="N1877" s="22">
        <f t="shared" si="498"/>
        <v>0</v>
      </c>
      <c r="O1877" s="22">
        <f t="shared" si="499"/>
        <v>0</v>
      </c>
      <c r="P1877" s="35">
        <f>'Data Entry'!I1877</f>
        <v>0</v>
      </c>
      <c r="Q1877" s="35">
        <f>'Data Entry'!J1877</f>
        <v>0</v>
      </c>
      <c r="R1877" s="35">
        <f>'Data Entry'!K1877</f>
        <v>0</v>
      </c>
      <c r="S1877" s="35">
        <f>'Data Entry'!L1877</f>
        <v>0</v>
      </c>
      <c r="T1877" s="35">
        <f t="shared" si="500"/>
        <v>0</v>
      </c>
      <c r="U1877" s="35">
        <f t="shared" si="501"/>
        <v>0</v>
      </c>
      <c r="V1877" s="35" t="e">
        <f t="shared" si="502"/>
        <v>#DIV/0!</v>
      </c>
      <c r="W1877" s="35" t="e">
        <f t="shared" si="503"/>
        <v>#DIV/0!</v>
      </c>
      <c r="X1877" s="35">
        <f t="shared" si="504"/>
        <v>0</v>
      </c>
      <c r="Y1877" s="35">
        <f t="shared" si="505"/>
        <v>0</v>
      </c>
      <c r="Z1877" s="35">
        <f t="shared" si="506"/>
        <v>0</v>
      </c>
      <c r="AA1877" s="35">
        <f t="shared" si="507"/>
        <v>0</v>
      </c>
      <c r="AB1877" s="21">
        <f>'Data Entry'!S1877</f>
        <v>0</v>
      </c>
      <c r="AC1877" s="21">
        <f>'Data Entry'!T1877</f>
        <v>0</v>
      </c>
      <c r="AD1877" s="21">
        <f>'Data Entry'!U1877</f>
        <v>0</v>
      </c>
      <c r="AE1877" s="21">
        <f t="shared" si="508"/>
        <v>0</v>
      </c>
      <c r="AF1877" s="13">
        <f>'Data Entry'!V1877</f>
        <v>0</v>
      </c>
      <c r="AG1877" s="13">
        <f t="shared" si="509"/>
        <v>0</v>
      </c>
      <c r="AH1877" s="13">
        <f>'Data Entry'!W1877</f>
        <v>0</v>
      </c>
      <c r="AI1877" s="13">
        <f>'Data Entry'!X1877</f>
        <v>0</v>
      </c>
      <c r="AJ1877" s="13">
        <f>'Data Entry'!Y1877</f>
        <v>0</v>
      </c>
      <c r="AK1877" s="13">
        <f>'Data Entry'!Z1877</f>
        <v>0</v>
      </c>
    </row>
    <row r="1878" spans="1:37">
      <c r="A1878" s="34">
        <f>'Data Entry'!A1878</f>
        <v>0</v>
      </c>
      <c r="B1878" s="34">
        <f>'Data Entry'!B1878</f>
        <v>0</v>
      </c>
      <c r="C1878" s="20">
        <f>IF('Data Entry'!C1878="red",1,IF('Data Entry'!C1878="blue",2,0))</f>
        <v>0</v>
      </c>
      <c r="D1878" s="22">
        <f>'Data Entry'!D1878</f>
        <v>0</v>
      </c>
      <c r="E1878" s="22">
        <f>'Data Entry'!E1878</f>
        <v>0</v>
      </c>
      <c r="F1878" s="22">
        <f>'Data Entry'!F1878</f>
        <v>0</v>
      </c>
      <c r="G1878" s="22">
        <f>'Data Entry'!G1878</f>
        <v>0</v>
      </c>
      <c r="H1878" s="22">
        <f>'Data Entry'!H1878</f>
        <v>0</v>
      </c>
      <c r="I1878" s="22">
        <f t="shared" si="493"/>
        <v>0</v>
      </c>
      <c r="J1878" s="22">
        <f t="shared" si="494"/>
        <v>0</v>
      </c>
      <c r="K1878" s="22">
        <f t="shared" si="495"/>
        <v>0</v>
      </c>
      <c r="L1878" s="22">
        <f t="shared" si="496"/>
        <v>0</v>
      </c>
      <c r="M1878" s="22">
        <f t="shared" si="497"/>
        <v>0</v>
      </c>
      <c r="N1878" s="22">
        <f t="shared" si="498"/>
        <v>0</v>
      </c>
      <c r="O1878" s="22">
        <f t="shared" si="499"/>
        <v>0</v>
      </c>
      <c r="P1878" s="35">
        <f>'Data Entry'!I1878</f>
        <v>0</v>
      </c>
      <c r="Q1878" s="35">
        <f>'Data Entry'!J1878</f>
        <v>0</v>
      </c>
      <c r="R1878" s="35">
        <f>'Data Entry'!K1878</f>
        <v>0</v>
      </c>
      <c r="S1878" s="35">
        <f>'Data Entry'!L1878</f>
        <v>0</v>
      </c>
      <c r="T1878" s="35">
        <f t="shared" si="500"/>
        <v>0</v>
      </c>
      <c r="U1878" s="35">
        <f t="shared" si="501"/>
        <v>0</v>
      </c>
      <c r="V1878" s="35" t="e">
        <f t="shared" si="502"/>
        <v>#DIV/0!</v>
      </c>
      <c r="W1878" s="35" t="e">
        <f t="shared" si="503"/>
        <v>#DIV/0!</v>
      </c>
      <c r="X1878" s="35">
        <f t="shared" si="504"/>
        <v>0</v>
      </c>
      <c r="Y1878" s="35">
        <f t="shared" si="505"/>
        <v>0</v>
      </c>
      <c r="Z1878" s="35">
        <f t="shared" si="506"/>
        <v>0</v>
      </c>
      <c r="AA1878" s="35">
        <f t="shared" si="507"/>
        <v>0</v>
      </c>
      <c r="AB1878" s="21">
        <f>'Data Entry'!S1878</f>
        <v>0</v>
      </c>
      <c r="AC1878" s="21">
        <f>'Data Entry'!T1878</f>
        <v>0</v>
      </c>
      <c r="AD1878" s="21">
        <f>'Data Entry'!U1878</f>
        <v>0</v>
      </c>
      <c r="AE1878" s="21">
        <f t="shared" si="508"/>
        <v>0</v>
      </c>
      <c r="AF1878" s="13">
        <f>'Data Entry'!V1878</f>
        <v>0</v>
      </c>
      <c r="AG1878" s="13">
        <f t="shared" si="509"/>
        <v>0</v>
      </c>
      <c r="AH1878" s="13">
        <f>'Data Entry'!W1878</f>
        <v>0</v>
      </c>
      <c r="AI1878" s="13">
        <f>'Data Entry'!X1878</f>
        <v>0</v>
      </c>
      <c r="AJ1878" s="13">
        <f>'Data Entry'!Y1878</f>
        <v>0</v>
      </c>
      <c r="AK1878" s="13">
        <f>'Data Entry'!Z1878</f>
        <v>0</v>
      </c>
    </row>
    <row r="1879" spans="1:37">
      <c r="A1879" s="34">
        <f>'Data Entry'!A1879</f>
        <v>0</v>
      </c>
      <c r="B1879" s="34">
        <f>'Data Entry'!B1879</f>
        <v>0</v>
      </c>
      <c r="C1879" s="20">
        <f>IF('Data Entry'!C1879="red",1,IF('Data Entry'!C1879="blue",2,0))</f>
        <v>0</v>
      </c>
      <c r="D1879" s="22">
        <f>'Data Entry'!D1879</f>
        <v>0</v>
      </c>
      <c r="E1879" s="22">
        <f>'Data Entry'!E1879</f>
        <v>0</v>
      </c>
      <c r="F1879" s="22">
        <f>'Data Entry'!F1879</f>
        <v>0</v>
      </c>
      <c r="G1879" s="22">
        <f>'Data Entry'!G1879</f>
        <v>0</v>
      </c>
      <c r="H1879" s="22">
        <f>'Data Entry'!H1879</f>
        <v>0</v>
      </c>
      <c r="I1879" s="22">
        <f t="shared" si="493"/>
        <v>0</v>
      </c>
      <c r="J1879" s="22">
        <f t="shared" si="494"/>
        <v>0</v>
      </c>
      <c r="K1879" s="22">
        <f t="shared" si="495"/>
        <v>0</v>
      </c>
      <c r="L1879" s="22">
        <f t="shared" si="496"/>
        <v>0</v>
      </c>
      <c r="M1879" s="22">
        <f t="shared" si="497"/>
        <v>0</v>
      </c>
      <c r="N1879" s="22">
        <f t="shared" si="498"/>
        <v>0</v>
      </c>
      <c r="O1879" s="22">
        <f t="shared" si="499"/>
        <v>0</v>
      </c>
      <c r="P1879" s="35">
        <f>'Data Entry'!I1879</f>
        <v>0</v>
      </c>
      <c r="Q1879" s="35">
        <f>'Data Entry'!J1879</f>
        <v>0</v>
      </c>
      <c r="R1879" s="35">
        <f>'Data Entry'!K1879</f>
        <v>0</v>
      </c>
      <c r="S1879" s="35">
        <f>'Data Entry'!L1879</f>
        <v>0</v>
      </c>
      <c r="T1879" s="35">
        <f t="shared" si="500"/>
        <v>0</v>
      </c>
      <c r="U1879" s="35">
        <f t="shared" si="501"/>
        <v>0</v>
      </c>
      <c r="V1879" s="35" t="e">
        <f t="shared" si="502"/>
        <v>#DIV/0!</v>
      </c>
      <c r="W1879" s="35" t="e">
        <f t="shared" si="503"/>
        <v>#DIV/0!</v>
      </c>
      <c r="X1879" s="35">
        <f t="shared" si="504"/>
        <v>0</v>
      </c>
      <c r="Y1879" s="35">
        <f t="shared" si="505"/>
        <v>0</v>
      </c>
      <c r="Z1879" s="35">
        <f t="shared" si="506"/>
        <v>0</v>
      </c>
      <c r="AA1879" s="35">
        <f t="shared" si="507"/>
        <v>0</v>
      </c>
      <c r="AB1879" s="21">
        <f>'Data Entry'!S1879</f>
        <v>0</v>
      </c>
      <c r="AC1879" s="21">
        <f>'Data Entry'!T1879</f>
        <v>0</v>
      </c>
      <c r="AD1879" s="21">
        <f>'Data Entry'!U1879</f>
        <v>0</v>
      </c>
      <c r="AE1879" s="21">
        <f t="shared" si="508"/>
        <v>0</v>
      </c>
      <c r="AF1879" s="13">
        <f>'Data Entry'!V1879</f>
        <v>0</v>
      </c>
      <c r="AG1879" s="13">
        <f t="shared" si="509"/>
        <v>0</v>
      </c>
      <c r="AH1879" s="13">
        <f>'Data Entry'!W1879</f>
        <v>0</v>
      </c>
      <c r="AI1879" s="13">
        <f>'Data Entry'!X1879</f>
        <v>0</v>
      </c>
      <c r="AJ1879" s="13">
        <f>'Data Entry'!Y1879</f>
        <v>0</v>
      </c>
      <c r="AK1879" s="13">
        <f>'Data Entry'!Z1879</f>
        <v>0</v>
      </c>
    </row>
    <row r="1880" spans="1:37">
      <c r="A1880" s="34">
        <f>'Data Entry'!A1880</f>
        <v>0</v>
      </c>
      <c r="B1880" s="34">
        <f>'Data Entry'!B1880</f>
        <v>0</v>
      </c>
      <c r="C1880" s="20">
        <f>IF('Data Entry'!C1880="red",1,IF('Data Entry'!C1880="blue",2,0))</f>
        <v>0</v>
      </c>
      <c r="D1880" s="22">
        <f>'Data Entry'!D1880</f>
        <v>0</v>
      </c>
      <c r="E1880" s="22">
        <f>'Data Entry'!E1880</f>
        <v>0</v>
      </c>
      <c r="F1880" s="22">
        <f>'Data Entry'!F1880</f>
        <v>0</v>
      </c>
      <c r="G1880" s="22">
        <f>'Data Entry'!G1880</f>
        <v>0</v>
      </c>
      <c r="H1880" s="22">
        <f>'Data Entry'!H1880</f>
        <v>0</v>
      </c>
      <c r="I1880" s="22">
        <f t="shared" si="493"/>
        <v>0</v>
      </c>
      <c r="J1880" s="22">
        <f t="shared" si="494"/>
        <v>0</v>
      </c>
      <c r="K1880" s="22">
        <f t="shared" si="495"/>
        <v>0</v>
      </c>
      <c r="L1880" s="22">
        <f t="shared" si="496"/>
        <v>0</v>
      </c>
      <c r="M1880" s="22">
        <f t="shared" si="497"/>
        <v>0</v>
      </c>
      <c r="N1880" s="22">
        <f t="shared" si="498"/>
        <v>0</v>
      </c>
      <c r="O1880" s="22">
        <f t="shared" si="499"/>
        <v>0</v>
      </c>
      <c r="P1880" s="35">
        <f>'Data Entry'!I1880</f>
        <v>0</v>
      </c>
      <c r="Q1880" s="35">
        <f>'Data Entry'!J1880</f>
        <v>0</v>
      </c>
      <c r="R1880" s="35">
        <f>'Data Entry'!K1880</f>
        <v>0</v>
      </c>
      <c r="S1880" s="35">
        <f>'Data Entry'!L1880</f>
        <v>0</v>
      </c>
      <c r="T1880" s="35">
        <f t="shared" si="500"/>
        <v>0</v>
      </c>
      <c r="U1880" s="35">
        <f t="shared" si="501"/>
        <v>0</v>
      </c>
      <c r="V1880" s="35" t="e">
        <f t="shared" si="502"/>
        <v>#DIV/0!</v>
      </c>
      <c r="W1880" s="35" t="e">
        <f t="shared" si="503"/>
        <v>#DIV/0!</v>
      </c>
      <c r="X1880" s="35">
        <f t="shared" si="504"/>
        <v>0</v>
      </c>
      <c r="Y1880" s="35">
        <f t="shared" si="505"/>
        <v>0</v>
      </c>
      <c r="Z1880" s="35">
        <f t="shared" si="506"/>
        <v>0</v>
      </c>
      <c r="AA1880" s="35">
        <f t="shared" si="507"/>
        <v>0</v>
      </c>
      <c r="AB1880" s="21">
        <f>'Data Entry'!S1880</f>
        <v>0</v>
      </c>
      <c r="AC1880" s="21">
        <f>'Data Entry'!T1880</f>
        <v>0</v>
      </c>
      <c r="AD1880" s="21">
        <f>'Data Entry'!U1880</f>
        <v>0</v>
      </c>
      <c r="AE1880" s="21">
        <f t="shared" si="508"/>
        <v>0</v>
      </c>
      <c r="AF1880" s="13">
        <f>'Data Entry'!V1880</f>
        <v>0</v>
      </c>
      <c r="AG1880" s="13">
        <f t="shared" si="509"/>
        <v>0</v>
      </c>
      <c r="AH1880" s="13">
        <f>'Data Entry'!W1880</f>
        <v>0</v>
      </c>
      <c r="AI1880" s="13">
        <f>'Data Entry'!X1880</f>
        <v>0</v>
      </c>
      <c r="AJ1880" s="13">
        <f>'Data Entry'!Y1880</f>
        <v>0</v>
      </c>
      <c r="AK1880" s="13">
        <f>'Data Entry'!Z1880</f>
        <v>0</v>
      </c>
    </row>
    <row r="1881" spans="1:37">
      <c r="A1881" s="34">
        <f>'Data Entry'!A1881</f>
        <v>0</v>
      </c>
      <c r="B1881" s="34">
        <f>'Data Entry'!B1881</f>
        <v>0</v>
      </c>
      <c r="C1881" s="20">
        <f>IF('Data Entry'!C1881="red",1,IF('Data Entry'!C1881="blue",2,0))</f>
        <v>0</v>
      </c>
      <c r="D1881" s="22">
        <f>'Data Entry'!D1881</f>
        <v>0</v>
      </c>
      <c r="E1881" s="22">
        <f>'Data Entry'!E1881</f>
        <v>0</v>
      </c>
      <c r="F1881" s="22">
        <f>'Data Entry'!F1881</f>
        <v>0</v>
      </c>
      <c r="G1881" s="22">
        <f>'Data Entry'!G1881</f>
        <v>0</v>
      </c>
      <c r="H1881" s="22">
        <f>'Data Entry'!H1881</f>
        <v>0</v>
      </c>
      <c r="I1881" s="22">
        <f t="shared" si="493"/>
        <v>0</v>
      </c>
      <c r="J1881" s="22">
        <f t="shared" si="494"/>
        <v>0</v>
      </c>
      <c r="K1881" s="22">
        <f t="shared" si="495"/>
        <v>0</v>
      </c>
      <c r="L1881" s="22">
        <f t="shared" si="496"/>
        <v>0</v>
      </c>
      <c r="M1881" s="22">
        <f t="shared" si="497"/>
        <v>0</v>
      </c>
      <c r="N1881" s="22">
        <f t="shared" si="498"/>
        <v>0</v>
      </c>
      <c r="O1881" s="22">
        <f t="shared" si="499"/>
        <v>0</v>
      </c>
      <c r="P1881" s="35">
        <f>'Data Entry'!I1881</f>
        <v>0</v>
      </c>
      <c r="Q1881" s="35">
        <f>'Data Entry'!J1881</f>
        <v>0</v>
      </c>
      <c r="R1881" s="35">
        <f>'Data Entry'!K1881</f>
        <v>0</v>
      </c>
      <c r="S1881" s="35">
        <f>'Data Entry'!L1881</f>
        <v>0</v>
      </c>
      <c r="T1881" s="35">
        <f t="shared" si="500"/>
        <v>0</v>
      </c>
      <c r="U1881" s="35">
        <f t="shared" si="501"/>
        <v>0</v>
      </c>
      <c r="V1881" s="35" t="e">
        <f t="shared" si="502"/>
        <v>#DIV/0!</v>
      </c>
      <c r="W1881" s="35" t="e">
        <f t="shared" si="503"/>
        <v>#DIV/0!</v>
      </c>
      <c r="X1881" s="35">
        <f t="shared" si="504"/>
        <v>0</v>
      </c>
      <c r="Y1881" s="35">
        <f t="shared" si="505"/>
        <v>0</v>
      </c>
      <c r="Z1881" s="35">
        <f t="shared" si="506"/>
        <v>0</v>
      </c>
      <c r="AA1881" s="35">
        <f t="shared" si="507"/>
        <v>0</v>
      </c>
      <c r="AB1881" s="21">
        <f>'Data Entry'!S1881</f>
        <v>0</v>
      </c>
      <c r="AC1881" s="21">
        <f>'Data Entry'!T1881</f>
        <v>0</v>
      </c>
      <c r="AD1881" s="21">
        <f>'Data Entry'!U1881</f>
        <v>0</v>
      </c>
      <c r="AE1881" s="21">
        <f t="shared" si="508"/>
        <v>0</v>
      </c>
      <c r="AF1881" s="13">
        <f>'Data Entry'!V1881</f>
        <v>0</v>
      </c>
      <c r="AG1881" s="13">
        <f t="shared" si="509"/>
        <v>0</v>
      </c>
      <c r="AH1881" s="13">
        <f>'Data Entry'!W1881</f>
        <v>0</v>
      </c>
      <c r="AI1881" s="13">
        <f>'Data Entry'!X1881</f>
        <v>0</v>
      </c>
      <c r="AJ1881" s="13">
        <f>'Data Entry'!Y1881</f>
        <v>0</v>
      </c>
      <c r="AK1881" s="13">
        <f>'Data Entry'!Z1881</f>
        <v>0</v>
      </c>
    </row>
    <row r="1882" spans="1:37">
      <c r="A1882" s="34">
        <f>'Data Entry'!A1882</f>
        <v>0</v>
      </c>
      <c r="B1882" s="34">
        <f>'Data Entry'!B1882</f>
        <v>0</v>
      </c>
      <c r="C1882" s="20">
        <f>IF('Data Entry'!C1882="red",1,IF('Data Entry'!C1882="blue",2,0))</f>
        <v>0</v>
      </c>
      <c r="D1882" s="22">
        <f>'Data Entry'!D1882</f>
        <v>0</v>
      </c>
      <c r="E1882" s="22">
        <f>'Data Entry'!E1882</f>
        <v>0</v>
      </c>
      <c r="F1882" s="22">
        <f>'Data Entry'!F1882</f>
        <v>0</v>
      </c>
      <c r="G1882" s="22">
        <f>'Data Entry'!G1882</f>
        <v>0</v>
      </c>
      <c r="H1882" s="22">
        <f>'Data Entry'!H1882</f>
        <v>0</v>
      </c>
      <c r="I1882" s="22">
        <f t="shared" si="493"/>
        <v>0</v>
      </c>
      <c r="J1882" s="22">
        <f t="shared" si="494"/>
        <v>0</v>
      </c>
      <c r="K1882" s="22">
        <f t="shared" si="495"/>
        <v>0</v>
      </c>
      <c r="L1882" s="22">
        <f t="shared" si="496"/>
        <v>0</v>
      </c>
      <c r="M1882" s="22">
        <f t="shared" si="497"/>
        <v>0</v>
      </c>
      <c r="N1882" s="22">
        <f t="shared" si="498"/>
        <v>0</v>
      </c>
      <c r="O1882" s="22">
        <f t="shared" si="499"/>
        <v>0</v>
      </c>
      <c r="P1882" s="35">
        <f>'Data Entry'!I1882</f>
        <v>0</v>
      </c>
      <c r="Q1882" s="35">
        <f>'Data Entry'!J1882</f>
        <v>0</v>
      </c>
      <c r="R1882" s="35">
        <f>'Data Entry'!K1882</f>
        <v>0</v>
      </c>
      <c r="S1882" s="35">
        <f>'Data Entry'!L1882</f>
        <v>0</v>
      </c>
      <c r="T1882" s="35">
        <f t="shared" si="500"/>
        <v>0</v>
      </c>
      <c r="U1882" s="35">
        <f t="shared" si="501"/>
        <v>0</v>
      </c>
      <c r="V1882" s="35" t="e">
        <f t="shared" si="502"/>
        <v>#DIV/0!</v>
      </c>
      <c r="W1882" s="35" t="e">
        <f t="shared" si="503"/>
        <v>#DIV/0!</v>
      </c>
      <c r="X1882" s="35">
        <f t="shared" si="504"/>
        <v>0</v>
      </c>
      <c r="Y1882" s="35">
        <f t="shared" si="505"/>
        <v>0</v>
      </c>
      <c r="Z1882" s="35">
        <f t="shared" si="506"/>
        <v>0</v>
      </c>
      <c r="AA1882" s="35">
        <f t="shared" si="507"/>
        <v>0</v>
      </c>
      <c r="AB1882" s="21">
        <f>'Data Entry'!S1882</f>
        <v>0</v>
      </c>
      <c r="AC1882" s="21">
        <f>'Data Entry'!T1882</f>
        <v>0</v>
      </c>
      <c r="AD1882" s="21">
        <f>'Data Entry'!U1882</f>
        <v>0</v>
      </c>
      <c r="AE1882" s="21">
        <f t="shared" si="508"/>
        <v>0</v>
      </c>
      <c r="AF1882" s="13">
        <f>'Data Entry'!V1882</f>
        <v>0</v>
      </c>
      <c r="AG1882" s="13">
        <f t="shared" si="509"/>
        <v>0</v>
      </c>
      <c r="AH1882" s="13">
        <f>'Data Entry'!W1882</f>
        <v>0</v>
      </c>
      <c r="AI1882" s="13">
        <f>'Data Entry'!X1882</f>
        <v>0</v>
      </c>
      <c r="AJ1882" s="13">
        <f>'Data Entry'!Y1882</f>
        <v>0</v>
      </c>
      <c r="AK1882" s="13">
        <f>'Data Entry'!Z1882</f>
        <v>0</v>
      </c>
    </row>
    <row r="1883" spans="1:37">
      <c r="A1883" s="34">
        <f>'Data Entry'!A1883</f>
        <v>0</v>
      </c>
      <c r="B1883" s="34">
        <f>'Data Entry'!B1883</f>
        <v>0</v>
      </c>
      <c r="C1883" s="20">
        <f>IF('Data Entry'!C1883="red",1,IF('Data Entry'!C1883="blue",2,0))</f>
        <v>0</v>
      </c>
      <c r="D1883" s="22">
        <f>'Data Entry'!D1883</f>
        <v>0</v>
      </c>
      <c r="E1883" s="22">
        <f>'Data Entry'!E1883</f>
        <v>0</v>
      </c>
      <c r="F1883" s="22">
        <f>'Data Entry'!F1883</f>
        <v>0</v>
      </c>
      <c r="G1883" s="22">
        <f>'Data Entry'!G1883</f>
        <v>0</v>
      </c>
      <c r="H1883" s="22">
        <f>'Data Entry'!H1883</f>
        <v>0</v>
      </c>
      <c r="I1883" s="22">
        <f t="shared" si="493"/>
        <v>0</v>
      </c>
      <c r="J1883" s="22">
        <f t="shared" si="494"/>
        <v>0</v>
      </c>
      <c r="K1883" s="22">
        <f t="shared" si="495"/>
        <v>0</v>
      </c>
      <c r="L1883" s="22">
        <f t="shared" si="496"/>
        <v>0</v>
      </c>
      <c r="M1883" s="22">
        <f t="shared" si="497"/>
        <v>0</v>
      </c>
      <c r="N1883" s="22">
        <f t="shared" si="498"/>
        <v>0</v>
      </c>
      <c r="O1883" s="22">
        <f t="shared" si="499"/>
        <v>0</v>
      </c>
      <c r="P1883" s="35">
        <f>'Data Entry'!I1883</f>
        <v>0</v>
      </c>
      <c r="Q1883" s="35">
        <f>'Data Entry'!J1883</f>
        <v>0</v>
      </c>
      <c r="R1883" s="35">
        <f>'Data Entry'!K1883</f>
        <v>0</v>
      </c>
      <c r="S1883" s="35">
        <f>'Data Entry'!L1883</f>
        <v>0</v>
      </c>
      <c r="T1883" s="35">
        <f t="shared" si="500"/>
        <v>0</v>
      </c>
      <c r="U1883" s="35">
        <f t="shared" si="501"/>
        <v>0</v>
      </c>
      <c r="V1883" s="35" t="e">
        <f t="shared" si="502"/>
        <v>#DIV/0!</v>
      </c>
      <c r="W1883" s="35" t="e">
        <f t="shared" si="503"/>
        <v>#DIV/0!</v>
      </c>
      <c r="X1883" s="35">
        <f t="shared" si="504"/>
        <v>0</v>
      </c>
      <c r="Y1883" s="35">
        <f t="shared" si="505"/>
        <v>0</v>
      </c>
      <c r="Z1883" s="35">
        <f t="shared" si="506"/>
        <v>0</v>
      </c>
      <c r="AA1883" s="35">
        <f t="shared" si="507"/>
        <v>0</v>
      </c>
      <c r="AB1883" s="21">
        <f>'Data Entry'!S1883</f>
        <v>0</v>
      </c>
      <c r="AC1883" s="21">
        <f>'Data Entry'!T1883</f>
        <v>0</v>
      </c>
      <c r="AD1883" s="21">
        <f>'Data Entry'!U1883</f>
        <v>0</v>
      </c>
      <c r="AE1883" s="21">
        <f t="shared" si="508"/>
        <v>0</v>
      </c>
      <c r="AF1883" s="13">
        <f>'Data Entry'!V1883</f>
        <v>0</v>
      </c>
      <c r="AG1883" s="13">
        <f t="shared" si="509"/>
        <v>0</v>
      </c>
      <c r="AH1883" s="13">
        <f>'Data Entry'!W1883</f>
        <v>0</v>
      </c>
      <c r="AI1883" s="13">
        <f>'Data Entry'!X1883</f>
        <v>0</v>
      </c>
      <c r="AJ1883" s="13">
        <f>'Data Entry'!Y1883</f>
        <v>0</v>
      </c>
      <c r="AK1883" s="13">
        <f>'Data Entry'!Z1883</f>
        <v>0</v>
      </c>
    </row>
    <row r="1884" spans="1:37">
      <c r="A1884" s="34">
        <f>'Data Entry'!A1884</f>
        <v>0</v>
      </c>
      <c r="B1884" s="34">
        <f>'Data Entry'!B1884</f>
        <v>0</v>
      </c>
      <c r="C1884" s="20">
        <f>IF('Data Entry'!C1884="red",1,IF('Data Entry'!C1884="blue",2,0))</f>
        <v>0</v>
      </c>
      <c r="D1884" s="22">
        <f>'Data Entry'!D1884</f>
        <v>0</v>
      </c>
      <c r="E1884" s="22">
        <f>'Data Entry'!E1884</f>
        <v>0</v>
      </c>
      <c r="F1884" s="22">
        <f>'Data Entry'!F1884</f>
        <v>0</v>
      </c>
      <c r="G1884" s="22">
        <f>'Data Entry'!G1884</f>
        <v>0</v>
      </c>
      <c r="H1884" s="22">
        <f>'Data Entry'!H1884</f>
        <v>0</v>
      </c>
      <c r="I1884" s="22">
        <f t="shared" si="493"/>
        <v>0</v>
      </c>
      <c r="J1884" s="22">
        <f t="shared" si="494"/>
        <v>0</v>
      </c>
      <c r="K1884" s="22">
        <f t="shared" si="495"/>
        <v>0</v>
      </c>
      <c r="L1884" s="22">
        <f t="shared" si="496"/>
        <v>0</v>
      </c>
      <c r="M1884" s="22">
        <f t="shared" si="497"/>
        <v>0</v>
      </c>
      <c r="N1884" s="22">
        <f t="shared" si="498"/>
        <v>0</v>
      </c>
      <c r="O1884" s="22">
        <f t="shared" si="499"/>
        <v>0</v>
      </c>
      <c r="P1884" s="35">
        <f>'Data Entry'!I1884</f>
        <v>0</v>
      </c>
      <c r="Q1884" s="35">
        <f>'Data Entry'!J1884</f>
        <v>0</v>
      </c>
      <c r="R1884" s="35">
        <f>'Data Entry'!K1884</f>
        <v>0</v>
      </c>
      <c r="S1884" s="35">
        <f>'Data Entry'!L1884</f>
        <v>0</v>
      </c>
      <c r="T1884" s="35">
        <f t="shared" si="500"/>
        <v>0</v>
      </c>
      <c r="U1884" s="35">
        <f t="shared" si="501"/>
        <v>0</v>
      </c>
      <c r="V1884" s="35" t="e">
        <f t="shared" si="502"/>
        <v>#DIV/0!</v>
      </c>
      <c r="W1884" s="35" t="e">
        <f t="shared" si="503"/>
        <v>#DIV/0!</v>
      </c>
      <c r="X1884" s="35">
        <f t="shared" si="504"/>
        <v>0</v>
      </c>
      <c r="Y1884" s="35">
        <f t="shared" si="505"/>
        <v>0</v>
      </c>
      <c r="Z1884" s="35">
        <f t="shared" si="506"/>
        <v>0</v>
      </c>
      <c r="AA1884" s="35">
        <f t="shared" si="507"/>
        <v>0</v>
      </c>
      <c r="AB1884" s="21">
        <f>'Data Entry'!S1884</f>
        <v>0</v>
      </c>
      <c r="AC1884" s="21">
        <f>'Data Entry'!T1884</f>
        <v>0</v>
      </c>
      <c r="AD1884" s="21">
        <f>'Data Entry'!U1884</f>
        <v>0</v>
      </c>
      <c r="AE1884" s="21">
        <f t="shared" si="508"/>
        <v>0</v>
      </c>
      <c r="AF1884" s="13">
        <f>'Data Entry'!V1884</f>
        <v>0</v>
      </c>
      <c r="AG1884" s="13">
        <f t="shared" si="509"/>
        <v>0</v>
      </c>
      <c r="AH1884" s="13">
        <f>'Data Entry'!W1884</f>
        <v>0</v>
      </c>
      <c r="AI1884" s="13">
        <f>'Data Entry'!X1884</f>
        <v>0</v>
      </c>
      <c r="AJ1884" s="13">
        <f>'Data Entry'!Y1884</f>
        <v>0</v>
      </c>
      <c r="AK1884" s="13">
        <f>'Data Entry'!Z1884</f>
        <v>0</v>
      </c>
    </row>
    <row r="1885" spans="1:37">
      <c r="A1885" s="34">
        <f>'Data Entry'!A1885</f>
        <v>0</v>
      </c>
      <c r="B1885" s="34">
        <f>'Data Entry'!B1885</f>
        <v>0</v>
      </c>
      <c r="C1885" s="20">
        <f>IF('Data Entry'!C1885="red",1,IF('Data Entry'!C1885="blue",2,0))</f>
        <v>0</v>
      </c>
      <c r="D1885" s="22">
        <f>'Data Entry'!D1885</f>
        <v>0</v>
      </c>
      <c r="E1885" s="22">
        <f>'Data Entry'!E1885</f>
        <v>0</v>
      </c>
      <c r="F1885" s="22">
        <f>'Data Entry'!F1885</f>
        <v>0</v>
      </c>
      <c r="G1885" s="22">
        <f>'Data Entry'!G1885</f>
        <v>0</v>
      </c>
      <c r="H1885" s="22">
        <f>'Data Entry'!H1885</f>
        <v>0</v>
      </c>
      <c r="I1885" s="22">
        <f t="shared" si="493"/>
        <v>0</v>
      </c>
      <c r="J1885" s="22">
        <f t="shared" si="494"/>
        <v>0</v>
      </c>
      <c r="K1885" s="22">
        <f t="shared" si="495"/>
        <v>0</v>
      </c>
      <c r="L1885" s="22">
        <f t="shared" si="496"/>
        <v>0</v>
      </c>
      <c r="M1885" s="22">
        <f t="shared" si="497"/>
        <v>0</v>
      </c>
      <c r="N1885" s="22">
        <f t="shared" si="498"/>
        <v>0</v>
      </c>
      <c r="O1885" s="22">
        <f t="shared" si="499"/>
        <v>0</v>
      </c>
      <c r="P1885" s="35">
        <f>'Data Entry'!I1885</f>
        <v>0</v>
      </c>
      <c r="Q1885" s="35">
        <f>'Data Entry'!J1885</f>
        <v>0</v>
      </c>
      <c r="R1885" s="35">
        <f>'Data Entry'!K1885</f>
        <v>0</v>
      </c>
      <c r="S1885" s="35">
        <f>'Data Entry'!L1885</f>
        <v>0</v>
      </c>
      <c r="T1885" s="35">
        <f t="shared" si="500"/>
        <v>0</v>
      </c>
      <c r="U1885" s="35">
        <f t="shared" si="501"/>
        <v>0</v>
      </c>
      <c r="V1885" s="35" t="e">
        <f t="shared" si="502"/>
        <v>#DIV/0!</v>
      </c>
      <c r="W1885" s="35" t="e">
        <f t="shared" si="503"/>
        <v>#DIV/0!</v>
      </c>
      <c r="X1885" s="35">
        <f t="shared" si="504"/>
        <v>0</v>
      </c>
      <c r="Y1885" s="35">
        <f t="shared" si="505"/>
        <v>0</v>
      </c>
      <c r="Z1885" s="35">
        <f t="shared" si="506"/>
        <v>0</v>
      </c>
      <c r="AA1885" s="35">
        <f t="shared" si="507"/>
        <v>0</v>
      </c>
      <c r="AB1885" s="21">
        <f>'Data Entry'!S1885</f>
        <v>0</v>
      </c>
      <c r="AC1885" s="21">
        <f>'Data Entry'!T1885</f>
        <v>0</v>
      </c>
      <c r="AD1885" s="21">
        <f>'Data Entry'!U1885</f>
        <v>0</v>
      </c>
      <c r="AE1885" s="21">
        <f t="shared" si="508"/>
        <v>0</v>
      </c>
      <c r="AF1885" s="13">
        <f>'Data Entry'!V1885</f>
        <v>0</v>
      </c>
      <c r="AG1885" s="13">
        <f t="shared" si="509"/>
        <v>0</v>
      </c>
      <c r="AH1885" s="13">
        <f>'Data Entry'!W1885</f>
        <v>0</v>
      </c>
      <c r="AI1885" s="13">
        <f>'Data Entry'!X1885</f>
        <v>0</v>
      </c>
      <c r="AJ1885" s="13">
        <f>'Data Entry'!Y1885</f>
        <v>0</v>
      </c>
      <c r="AK1885" s="13">
        <f>'Data Entry'!Z1885</f>
        <v>0</v>
      </c>
    </row>
    <row r="1886" spans="1:37">
      <c r="A1886" s="34">
        <f>'Data Entry'!A1886</f>
        <v>0</v>
      </c>
      <c r="B1886" s="34">
        <f>'Data Entry'!B1886</f>
        <v>0</v>
      </c>
      <c r="C1886" s="20">
        <f>IF('Data Entry'!C1886="red",1,IF('Data Entry'!C1886="blue",2,0))</f>
        <v>0</v>
      </c>
      <c r="D1886" s="22">
        <f>'Data Entry'!D1886</f>
        <v>0</v>
      </c>
      <c r="E1886" s="22">
        <f>'Data Entry'!E1886</f>
        <v>0</v>
      </c>
      <c r="F1886" s="22">
        <f>'Data Entry'!F1886</f>
        <v>0</v>
      </c>
      <c r="G1886" s="22">
        <f>'Data Entry'!G1886</f>
        <v>0</v>
      </c>
      <c r="H1886" s="22">
        <f>'Data Entry'!H1886</f>
        <v>0</v>
      </c>
      <c r="I1886" s="22">
        <f t="shared" si="493"/>
        <v>0</v>
      </c>
      <c r="J1886" s="22">
        <f t="shared" si="494"/>
        <v>0</v>
      </c>
      <c r="K1886" s="22">
        <f t="shared" si="495"/>
        <v>0</v>
      </c>
      <c r="L1886" s="22">
        <f t="shared" si="496"/>
        <v>0</v>
      </c>
      <c r="M1886" s="22">
        <f t="shared" si="497"/>
        <v>0</v>
      </c>
      <c r="N1886" s="22">
        <f t="shared" si="498"/>
        <v>0</v>
      </c>
      <c r="O1886" s="22">
        <f t="shared" si="499"/>
        <v>0</v>
      </c>
      <c r="P1886" s="35">
        <f>'Data Entry'!I1886</f>
        <v>0</v>
      </c>
      <c r="Q1886" s="35">
        <f>'Data Entry'!J1886</f>
        <v>0</v>
      </c>
      <c r="R1886" s="35">
        <f>'Data Entry'!K1886</f>
        <v>0</v>
      </c>
      <c r="S1886" s="35">
        <f>'Data Entry'!L1886</f>
        <v>0</v>
      </c>
      <c r="T1886" s="35">
        <f t="shared" si="500"/>
        <v>0</v>
      </c>
      <c r="U1886" s="35">
        <f t="shared" si="501"/>
        <v>0</v>
      </c>
      <c r="V1886" s="35" t="e">
        <f t="shared" si="502"/>
        <v>#DIV/0!</v>
      </c>
      <c r="W1886" s="35" t="e">
        <f t="shared" si="503"/>
        <v>#DIV/0!</v>
      </c>
      <c r="X1886" s="35">
        <f t="shared" si="504"/>
        <v>0</v>
      </c>
      <c r="Y1886" s="35">
        <f t="shared" si="505"/>
        <v>0</v>
      </c>
      <c r="Z1886" s="35">
        <f t="shared" si="506"/>
        <v>0</v>
      </c>
      <c r="AA1886" s="35">
        <f t="shared" si="507"/>
        <v>0</v>
      </c>
      <c r="AB1886" s="21">
        <f>'Data Entry'!S1886</f>
        <v>0</v>
      </c>
      <c r="AC1886" s="21">
        <f>'Data Entry'!T1886</f>
        <v>0</v>
      </c>
      <c r="AD1886" s="21">
        <f>'Data Entry'!U1886</f>
        <v>0</v>
      </c>
      <c r="AE1886" s="21">
        <f t="shared" si="508"/>
        <v>0</v>
      </c>
      <c r="AF1886" s="13">
        <f>'Data Entry'!V1886</f>
        <v>0</v>
      </c>
      <c r="AG1886" s="13">
        <f t="shared" si="509"/>
        <v>0</v>
      </c>
      <c r="AH1886" s="13">
        <f>'Data Entry'!W1886</f>
        <v>0</v>
      </c>
      <c r="AI1886" s="13">
        <f>'Data Entry'!X1886</f>
        <v>0</v>
      </c>
      <c r="AJ1886" s="13">
        <f>'Data Entry'!Y1886</f>
        <v>0</v>
      </c>
      <c r="AK1886" s="13">
        <f>'Data Entry'!Z1886</f>
        <v>0</v>
      </c>
    </row>
    <row r="1887" spans="1:37">
      <c r="A1887" s="34">
        <f>'Data Entry'!A1887</f>
        <v>0</v>
      </c>
      <c r="B1887" s="34">
        <f>'Data Entry'!B1887</f>
        <v>0</v>
      </c>
      <c r="C1887" s="20">
        <f>IF('Data Entry'!C1887="red",1,IF('Data Entry'!C1887="blue",2,0))</f>
        <v>0</v>
      </c>
      <c r="D1887" s="22">
        <f>'Data Entry'!D1887</f>
        <v>0</v>
      </c>
      <c r="E1887" s="22">
        <f>'Data Entry'!E1887</f>
        <v>0</v>
      </c>
      <c r="F1887" s="22">
        <f>'Data Entry'!F1887</f>
        <v>0</v>
      </c>
      <c r="G1887" s="22">
        <f>'Data Entry'!G1887</f>
        <v>0</v>
      </c>
      <c r="H1887" s="22">
        <f>'Data Entry'!H1887</f>
        <v>0</v>
      </c>
      <c r="I1887" s="22">
        <f t="shared" si="493"/>
        <v>0</v>
      </c>
      <c r="J1887" s="22">
        <f t="shared" si="494"/>
        <v>0</v>
      </c>
      <c r="K1887" s="22">
        <f t="shared" si="495"/>
        <v>0</v>
      </c>
      <c r="L1887" s="22">
        <f t="shared" si="496"/>
        <v>0</v>
      </c>
      <c r="M1887" s="22">
        <f t="shared" si="497"/>
        <v>0</v>
      </c>
      <c r="N1887" s="22">
        <f t="shared" si="498"/>
        <v>0</v>
      </c>
      <c r="O1887" s="22">
        <f t="shared" si="499"/>
        <v>0</v>
      </c>
      <c r="P1887" s="35">
        <f>'Data Entry'!I1887</f>
        <v>0</v>
      </c>
      <c r="Q1887" s="35">
        <f>'Data Entry'!J1887</f>
        <v>0</v>
      </c>
      <c r="R1887" s="35">
        <f>'Data Entry'!K1887</f>
        <v>0</v>
      </c>
      <c r="S1887" s="35">
        <f>'Data Entry'!L1887</f>
        <v>0</v>
      </c>
      <c r="T1887" s="35">
        <f t="shared" si="500"/>
        <v>0</v>
      </c>
      <c r="U1887" s="35">
        <f t="shared" si="501"/>
        <v>0</v>
      </c>
      <c r="V1887" s="35" t="e">
        <f t="shared" si="502"/>
        <v>#DIV/0!</v>
      </c>
      <c r="W1887" s="35" t="e">
        <f t="shared" si="503"/>
        <v>#DIV/0!</v>
      </c>
      <c r="X1887" s="35">
        <f t="shared" si="504"/>
        <v>0</v>
      </c>
      <c r="Y1887" s="35">
        <f t="shared" si="505"/>
        <v>0</v>
      </c>
      <c r="Z1887" s="35">
        <f t="shared" si="506"/>
        <v>0</v>
      </c>
      <c r="AA1887" s="35">
        <f t="shared" si="507"/>
        <v>0</v>
      </c>
      <c r="AB1887" s="21">
        <f>'Data Entry'!S1887</f>
        <v>0</v>
      </c>
      <c r="AC1887" s="21">
        <f>'Data Entry'!T1887</f>
        <v>0</v>
      </c>
      <c r="AD1887" s="21">
        <f>'Data Entry'!U1887</f>
        <v>0</v>
      </c>
      <c r="AE1887" s="21">
        <f t="shared" si="508"/>
        <v>0</v>
      </c>
      <c r="AF1887" s="13">
        <f>'Data Entry'!V1887</f>
        <v>0</v>
      </c>
      <c r="AG1887" s="13">
        <f t="shared" si="509"/>
        <v>0</v>
      </c>
      <c r="AH1887" s="13">
        <f>'Data Entry'!W1887</f>
        <v>0</v>
      </c>
      <c r="AI1887" s="13">
        <f>'Data Entry'!X1887</f>
        <v>0</v>
      </c>
      <c r="AJ1887" s="13">
        <f>'Data Entry'!Y1887</f>
        <v>0</v>
      </c>
      <c r="AK1887" s="13">
        <f>'Data Entry'!Z1887</f>
        <v>0</v>
      </c>
    </row>
    <row r="1888" spans="1:37">
      <c r="A1888" s="34">
        <f>'Data Entry'!A1888</f>
        <v>0</v>
      </c>
      <c r="B1888" s="34">
        <f>'Data Entry'!B1888</f>
        <v>0</v>
      </c>
      <c r="C1888" s="20">
        <f>IF('Data Entry'!C1888="red",1,IF('Data Entry'!C1888="blue",2,0))</f>
        <v>0</v>
      </c>
      <c r="D1888" s="22">
        <f>'Data Entry'!D1888</f>
        <v>0</v>
      </c>
      <c r="E1888" s="22">
        <f>'Data Entry'!E1888</f>
        <v>0</v>
      </c>
      <c r="F1888" s="22">
        <f>'Data Entry'!F1888</f>
        <v>0</v>
      </c>
      <c r="G1888" s="22">
        <f>'Data Entry'!G1888</f>
        <v>0</v>
      </c>
      <c r="H1888" s="22">
        <f>'Data Entry'!H1888</f>
        <v>0</v>
      </c>
      <c r="I1888" s="22">
        <f t="shared" si="493"/>
        <v>0</v>
      </c>
      <c r="J1888" s="22">
        <f t="shared" si="494"/>
        <v>0</v>
      </c>
      <c r="K1888" s="22">
        <f t="shared" si="495"/>
        <v>0</v>
      </c>
      <c r="L1888" s="22">
        <f t="shared" si="496"/>
        <v>0</v>
      </c>
      <c r="M1888" s="22">
        <f t="shared" si="497"/>
        <v>0</v>
      </c>
      <c r="N1888" s="22">
        <f t="shared" si="498"/>
        <v>0</v>
      </c>
      <c r="O1888" s="22">
        <f t="shared" si="499"/>
        <v>0</v>
      </c>
      <c r="P1888" s="35">
        <f>'Data Entry'!I1888</f>
        <v>0</v>
      </c>
      <c r="Q1888" s="35">
        <f>'Data Entry'!J1888</f>
        <v>0</v>
      </c>
      <c r="R1888" s="35">
        <f>'Data Entry'!K1888</f>
        <v>0</v>
      </c>
      <c r="S1888" s="35">
        <f>'Data Entry'!L1888</f>
        <v>0</v>
      </c>
      <c r="T1888" s="35">
        <f t="shared" si="500"/>
        <v>0</v>
      </c>
      <c r="U1888" s="35">
        <f t="shared" si="501"/>
        <v>0</v>
      </c>
      <c r="V1888" s="35" t="e">
        <f t="shared" si="502"/>
        <v>#DIV/0!</v>
      </c>
      <c r="W1888" s="35" t="e">
        <f t="shared" si="503"/>
        <v>#DIV/0!</v>
      </c>
      <c r="X1888" s="35">
        <f t="shared" si="504"/>
        <v>0</v>
      </c>
      <c r="Y1888" s="35">
        <f t="shared" si="505"/>
        <v>0</v>
      </c>
      <c r="Z1888" s="35">
        <f t="shared" si="506"/>
        <v>0</v>
      </c>
      <c r="AA1888" s="35">
        <f t="shared" si="507"/>
        <v>0</v>
      </c>
      <c r="AB1888" s="21">
        <f>'Data Entry'!S1888</f>
        <v>0</v>
      </c>
      <c r="AC1888" s="21">
        <f>'Data Entry'!T1888</f>
        <v>0</v>
      </c>
      <c r="AD1888" s="21">
        <f>'Data Entry'!U1888</f>
        <v>0</v>
      </c>
      <c r="AE1888" s="21">
        <f t="shared" si="508"/>
        <v>0</v>
      </c>
      <c r="AF1888" s="13">
        <f>'Data Entry'!V1888</f>
        <v>0</v>
      </c>
      <c r="AG1888" s="13">
        <f t="shared" si="509"/>
        <v>0</v>
      </c>
      <c r="AH1888" s="13">
        <f>'Data Entry'!W1888</f>
        <v>0</v>
      </c>
      <c r="AI1888" s="13">
        <f>'Data Entry'!X1888</f>
        <v>0</v>
      </c>
      <c r="AJ1888" s="13">
        <f>'Data Entry'!Y1888</f>
        <v>0</v>
      </c>
      <c r="AK1888" s="13">
        <f>'Data Entry'!Z1888</f>
        <v>0</v>
      </c>
    </row>
    <row r="1889" spans="1:37">
      <c r="A1889" s="34">
        <f>'Data Entry'!A1889</f>
        <v>0</v>
      </c>
      <c r="B1889" s="34">
        <f>'Data Entry'!B1889</f>
        <v>0</v>
      </c>
      <c r="C1889" s="20">
        <f>IF('Data Entry'!C1889="red",1,IF('Data Entry'!C1889="blue",2,0))</f>
        <v>0</v>
      </c>
      <c r="D1889" s="22">
        <f>'Data Entry'!D1889</f>
        <v>0</v>
      </c>
      <c r="E1889" s="22">
        <f>'Data Entry'!E1889</f>
        <v>0</v>
      </c>
      <c r="F1889" s="22">
        <f>'Data Entry'!F1889</f>
        <v>0</v>
      </c>
      <c r="G1889" s="22">
        <f>'Data Entry'!G1889</f>
        <v>0</v>
      </c>
      <c r="H1889" s="22">
        <f>'Data Entry'!H1889</f>
        <v>0</v>
      </c>
      <c r="I1889" s="22">
        <f t="shared" si="493"/>
        <v>0</v>
      </c>
      <c r="J1889" s="22">
        <f t="shared" si="494"/>
        <v>0</v>
      </c>
      <c r="K1889" s="22">
        <f t="shared" si="495"/>
        <v>0</v>
      </c>
      <c r="L1889" s="22">
        <f t="shared" si="496"/>
        <v>0</v>
      </c>
      <c r="M1889" s="22">
        <f t="shared" si="497"/>
        <v>0</v>
      </c>
      <c r="N1889" s="22">
        <f t="shared" si="498"/>
        <v>0</v>
      </c>
      <c r="O1889" s="22">
        <f t="shared" si="499"/>
        <v>0</v>
      </c>
      <c r="P1889" s="35">
        <f>'Data Entry'!I1889</f>
        <v>0</v>
      </c>
      <c r="Q1889" s="35">
        <f>'Data Entry'!J1889</f>
        <v>0</v>
      </c>
      <c r="R1889" s="35">
        <f>'Data Entry'!K1889</f>
        <v>0</v>
      </c>
      <c r="S1889" s="35">
        <f>'Data Entry'!L1889</f>
        <v>0</v>
      </c>
      <c r="T1889" s="35">
        <f t="shared" si="500"/>
        <v>0</v>
      </c>
      <c r="U1889" s="35">
        <f t="shared" si="501"/>
        <v>0</v>
      </c>
      <c r="V1889" s="35" t="e">
        <f t="shared" si="502"/>
        <v>#DIV/0!</v>
      </c>
      <c r="W1889" s="35" t="e">
        <f t="shared" si="503"/>
        <v>#DIV/0!</v>
      </c>
      <c r="X1889" s="35">
        <f t="shared" si="504"/>
        <v>0</v>
      </c>
      <c r="Y1889" s="35">
        <f t="shared" si="505"/>
        <v>0</v>
      </c>
      <c r="Z1889" s="35">
        <f t="shared" si="506"/>
        <v>0</v>
      </c>
      <c r="AA1889" s="35">
        <f t="shared" si="507"/>
        <v>0</v>
      </c>
      <c r="AB1889" s="21">
        <f>'Data Entry'!S1889</f>
        <v>0</v>
      </c>
      <c r="AC1889" s="21">
        <f>'Data Entry'!T1889</f>
        <v>0</v>
      </c>
      <c r="AD1889" s="21">
        <f>'Data Entry'!U1889</f>
        <v>0</v>
      </c>
      <c r="AE1889" s="21">
        <f t="shared" si="508"/>
        <v>0</v>
      </c>
      <c r="AF1889" s="13">
        <f>'Data Entry'!V1889</f>
        <v>0</v>
      </c>
      <c r="AG1889" s="13">
        <f t="shared" si="509"/>
        <v>0</v>
      </c>
      <c r="AH1889" s="13">
        <f>'Data Entry'!W1889</f>
        <v>0</v>
      </c>
      <c r="AI1889" s="13">
        <f>'Data Entry'!X1889</f>
        <v>0</v>
      </c>
      <c r="AJ1889" s="13">
        <f>'Data Entry'!Y1889</f>
        <v>0</v>
      </c>
      <c r="AK1889" s="13">
        <f>'Data Entry'!Z1889</f>
        <v>0</v>
      </c>
    </row>
    <row r="1890" spans="1:37">
      <c r="A1890" s="34">
        <f>'Data Entry'!A1890</f>
        <v>0</v>
      </c>
      <c r="B1890" s="34">
        <f>'Data Entry'!B1890</f>
        <v>0</v>
      </c>
      <c r="C1890" s="20">
        <f>IF('Data Entry'!C1890="red",1,IF('Data Entry'!C1890="blue",2,0))</f>
        <v>0</v>
      </c>
      <c r="D1890" s="22">
        <f>'Data Entry'!D1890</f>
        <v>0</v>
      </c>
      <c r="E1890" s="22">
        <f>'Data Entry'!E1890</f>
        <v>0</v>
      </c>
      <c r="F1890" s="22">
        <f>'Data Entry'!F1890</f>
        <v>0</v>
      </c>
      <c r="G1890" s="22">
        <f>'Data Entry'!G1890</f>
        <v>0</v>
      </c>
      <c r="H1890" s="22">
        <f>'Data Entry'!H1890</f>
        <v>0</v>
      </c>
      <c r="I1890" s="22">
        <f t="shared" si="493"/>
        <v>0</v>
      </c>
      <c r="J1890" s="22">
        <f t="shared" si="494"/>
        <v>0</v>
      </c>
      <c r="K1890" s="22">
        <f t="shared" si="495"/>
        <v>0</v>
      </c>
      <c r="L1890" s="22">
        <f t="shared" si="496"/>
        <v>0</v>
      </c>
      <c r="M1890" s="22">
        <f t="shared" si="497"/>
        <v>0</v>
      </c>
      <c r="N1890" s="22">
        <f t="shared" si="498"/>
        <v>0</v>
      </c>
      <c r="O1890" s="22">
        <f t="shared" si="499"/>
        <v>0</v>
      </c>
      <c r="P1890" s="35">
        <f>'Data Entry'!I1890</f>
        <v>0</v>
      </c>
      <c r="Q1890" s="35">
        <f>'Data Entry'!J1890</f>
        <v>0</v>
      </c>
      <c r="R1890" s="35">
        <f>'Data Entry'!K1890</f>
        <v>0</v>
      </c>
      <c r="S1890" s="35">
        <f>'Data Entry'!L1890</f>
        <v>0</v>
      </c>
      <c r="T1890" s="35">
        <f t="shared" si="500"/>
        <v>0</v>
      </c>
      <c r="U1890" s="35">
        <f t="shared" si="501"/>
        <v>0</v>
      </c>
      <c r="V1890" s="35" t="e">
        <f t="shared" si="502"/>
        <v>#DIV/0!</v>
      </c>
      <c r="W1890" s="35" t="e">
        <f t="shared" si="503"/>
        <v>#DIV/0!</v>
      </c>
      <c r="X1890" s="35">
        <f t="shared" si="504"/>
        <v>0</v>
      </c>
      <c r="Y1890" s="35">
        <f t="shared" si="505"/>
        <v>0</v>
      </c>
      <c r="Z1890" s="35">
        <f t="shared" si="506"/>
        <v>0</v>
      </c>
      <c r="AA1890" s="35">
        <f t="shared" si="507"/>
        <v>0</v>
      </c>
      <c r="AB1890" s="21">
        <f>'Data Entry'!S1890</f>
        <v>0</v>
      </c>
      <c r="AC1890" s="21">
        <f>'Data Entry'!T1890</f>
        <v>0</v>
      </c>
      <c r="AD1890" s="21">
        <f>'Data Entry'!U1890</f>
        <v>0</v>
      </c>
      <c r="AE1890" s="21">
        <f t="shared" si="508"/>
        <v>0</v>
      </c>
      <c r="AF1890" s="13">
        <f>'Data Entry'!V1890</f>
        <v>0</v>
      </c>
      <c r="AG1890" s="13">
        <f t="shared" si="509"/>
        <v>0</v>
      </c>
      <c r="AH1890" s="13">
        <f>'Data Entry'!W1890</f>
        <v>0</v>
      </c>
      <c r="AI1890" s="13">
        <f>'Data Entry'!X1890</f>
        <v>0</v>
      </c>
      <c r="AJ1890" s="13">
        <f>'Data Entry'!Y1890</f>
        <v>0</v>
      </c>
      <c r="AK1890" s="13">
        <f>'Data Entry'!Z1890</f>
        <v>0</v>
      </c>
    </row>
    <row r="1891" spans="1:37">
      <c r="A1891" s="34">
        <f>'Data Entry'!A1891</f>
        <v>0</v>
      </c>
      <c r="B1891" s="34">
        <f>'Data Entry'!B1891</f>
        <v>0</v>
      </c>
      <c r="C1891" s="20">
        <f>IF('Data Entry'!C1891="red",1,IF('Data Entry'!C1891="blue",2,0))</f>
        <v>0</v>
      </c>
      <c r="D1891" s="22">
        <f>'Data Entry'!D1891</f>
        <v>0</v>
      </c>
      <c r="E1891" s="22">
        <f>'Data Entry'!E1891</f>
        <v>0</v>
      </c>
      <c r="F1891" s="22">
        <f>'Data Entry'!F1891</f>
        <v>0</v>
      </c>
      <c r="G1891" s="22">
        <f>'Data Entry'!G1891</f>
        <v>0</v>
      </c>
      <c r="H1891" s="22">
        <f>'Data Entry'!H1891</f>
        <v>0</v>
      </c>
      <c r="I1891" s="22">
        <f t="shared" si="493"/>
        <v>0</v>
      </c>
      <c r="J1891" s="22">
        <f t="shared" si="494"/>
        <v>0</v>
      </c>
      <c r="K1891" s="22">
        <f t="shared" si="495"/>
        <v>0</v>
      </c>
      <c r="L1891" s="22">
        <f t="shared" si="496"/>
        <v>0</v>
      </c>
      <c r="M1891" s="22">
        <f t="shared" si="497"/>
        <v>0</v>
      </c>
      <c r="N1891" s="22">
        <f t="shared" si="498"/>
        <v>0</v>
      </c>
      <c r="O1891" s="22">
        <f t="shared" si="499"/>
        <v>0</v>
      </c>
      <c r="P1891" s="35">
        <f>'Data Entry'!I1891</f>
        <v>0</v>
      </c>
      <c r="Q1891" s="35">
        <f>'Data Entry'!J1891</f>
        <v>0</v>
      </c>
      <c r="R1891" s="35">
        <f>'Data Entry'!K1891</f>
        <v>0</v>
      </c>
      <c r="S1891" s="35">
        <f>'Data Entry'!L1891</f>
        <v>0</v>
      </c>
      <c r="T1891" s="35">
        <f t="shared" si="500"/>
        <v>0</v>
      </c>
      <c r="U1891" s="35">
        <f t="shared" si="501"/>
        <v>0</v>
      </c>
      <c r="V1891" s="35" t="e">
        <f t="shared" si="502"/>
        <v>#DIV/0!</v>
      </c>
      <c r="W1891" s="35" t="e">
        <f t="shared" si="503"/>
        <v>#DIV/0!</v>
      </c>
      <c r="X1891" s="35">
        <f t="shared" si="504"/>
        <v>0</v>
      </c>
      <c r="Y1891" s="35">
        <f t="shared" si="505"/>
        <v>0</v>
      </c>
      <c r="Z1891" s="35">
        <f t="shared" si="506"/>
        <v>0</v>
      </c>
      <c r="AA1891" s="35">
        <f t="shared" si="507"/>
        <v>0</v>
      </c>
      <c r="AB1891" s="21">
        <f>'Data Entry'!S1891</f>
        <v>0</v>
      </c>
      <c r="AC1891" s="21">
        <f>'Data Entry'!T1891</f>
        <v>0</v>
      </c>
      <c r="AD1891" s="21">
        <f>'Data Entry'!U1891</f>
        <v>0</v>
      </c>
      <c r="AE1891" s="21">
        <f t="shared" si="508"/>
        <v>0</v>
      </c>
      <c r="AF1891" s="13">
        <f>'Data Entry'!V1891</f>
        <v>0</v>
      </c>
      <c r="AG1891" s="13">
        <f t="shared" si="509"/>
        <v>0</v>
      </c>
      <c r="AH1891" s="13">
        <f>'Data Entry'!W1891</f>
        <v>0</v>
      </c>
      <c r="AI1891" s="13">
        <f>'Data Entry'!X1891</f>
        <v>0</v>
      </c>
      <c r="AJ1891" s="13">
        <f>'Data Entry'!Y1891</f>
        <v>0</v>
      </c>
      <c r="AK1891" s="13">
        <f>'Data Entry'!Z1891</f>
        <v>0</v>
      </c>
    </row>
    <row r="1892" spans="1:37">
      <c r="A1892" s="34">
        <f>'Data Entry'!A1892</f>
        <v>0</v>
      </c>
      <c r="B1892" s="34">
        <f>'Data Entry'!B1892</f>
        <v>0</v>
      </c>
      <c r="C1892" s="20">
        <f>IF('Data Entry'!C1892="red",1,IF('Data Entry'!C1892="blue",2,0))</f>
        <v>0</v>
      </c>
      <c r="D1892" s="22">
        <f>'Data Entry'!D1892</f>
        <v>0</v>
      </c>
      <c r="E1892" s="22">
        <f>'Data Entry'!E1892</f>
        <v>0</v>
      </c>
      <c r="F1892" s="22">
        <f>'Data Entry'!F1892</f>
        <v>0</v>
      </c>
      <c r="G1892" s="22">
        <f>'Data Entry'!G1892</f>
        <v>0</v>
      </c>
      <c r="H1892" s="22">
        <f>'Data Entry'!H1892</f>
        <v>0</v>
      </c>
      <c r="I1892" s="22">
        <f t="shared" si="493"/>
        <v>0</v>
      </c>
      <c r="J1892" s="22">
        <f t="shared" si="494"/>
        <v>0</v>
      </c>
      <c r="K1892" s="22">
        <f t="shared" si="495"/>
        <v>0</v>
      </c>
      <c r="L1892" s="22">
        <f t="shared" si="496"/>
        <v>0</v>
      </c>
      <c r="M1892" s="22">
        <f t="shared" si="497"/>
        <v>0</v>
      </c>
      <c r="N1892" s="22">
        <f t="shared" si="498"/>
        <v>0</v>
      </c>
      <c r="O1892" s="22">
        <f t="shared" si="499"/>
        <v>0</v>
      </c>
      <c r="P1892" s="35">
        <f>'Data Entry'!I1892</f>
        <v>0</v>
      </c>
      <c r="Q1892" s="35">
        <f>'Data Entry'!J1892</f>
        <v>0</v>
      </c>
      <c r="R1892" s="35">
        <f>'Data Entry'!K1892</f>
        <v>0</v>
      </c>
      <c r="S1892" s="35">
        <f>'Data Entry'!L1892</f>
        <v>0</v>
      </c>
      <c r="T1892" s="35">
        <f t="shared" si="500"/>
        <v>0</v>
      </c>
      <c r="U1892" s="35">
        <f t="shared" si="501"/>
        <v>0</v>
      </c>
      <c r="V1892" s="35" t="e">
        <f t="shared" si="502"/>
        <v>#DIV/0!</v>
      </c>
      <c r="W1892" s="35" t="e">
        <f t="shared" si="503"/>
        <v>#DIV/0!</v>
      </c>
      <c r="X1892" s="35">
        <f t="shared" si="504"/>
        <v>0</v>
      </c>
      <c r="Y1892" s="35">
        <f t="shared" si="505"/>
        <v>0</v>
      </c>
      <c r="Z1892" s="35">
        <f t="shared" si="506"/>
        <v>0</v>
      </c>
      <c r="AA1892" s="35">
        <f t="shared" si="507"/>
        <v>0</v>
      </c>
      <c r="AB1892" s="21">
        <f>'Data Entry'!S1892</f>
        <v>0</v>
      </c>
      <c r="AC1892" s="21">
        <f>'Data Entry'!T1892</f>
        <v>0</v>
      </c>
      <c r="AD1892" s="21">
        <f>'Data Entry'!U1892</f>
        <v>0</v>
      </c>
      <c r="AE1892" s="21">
        <f t="shared" si="508"/>
        <v>0</v>
      </c>
      <c r="AF1892" s="13">
        <f>'Data Entry'!V1892</f>
        <v>0</v>
      </c>
      <c r="AG1892" s="13">
        <f t="shared" si="509"/>
        <v>0</v>
      </c>
      <c r="AH1892" s="13">
        <f>'Data Entry'!W1892</f>
        <v>0</v>
      </c>
      <c r="AI1892" s="13">
        <f>'Data Entry'!X1892</f>
        <v>0</v>
      </c>
      <c r="AJ1892" s="13">
        <f>'Data Entry'!Y1892</f>
        <v>0</v>
      </c>
      <c r="AK1892" s="13">
        <f>'Data Entry'!Z1892</f>
        <v>0</v>
      </c>
    </row>
    <row r="1893" spans="1:37">
      <c r="A1893" s="34">
        <f>'Data Entry'!A1893</f>
        <v>0</v>
      </c>
      <c r="B1893" s="34">
        <f>'Data Entry'!B1893</f>
        <v>0</v>
      </c>
      <c r="C1893" s="20">
        <f>IF('Data Entry'!C1893="red",1,IF('Data Entry'!C1893="blue",2,0))</f>
        <v>0</v>
      </c>
      <c r="D1893" s="22">
        <f>'Data Entry'!D1893</f>
        <v>0</v>
      </c>
      <c r="E1893" s="22">
        <f>'Data Entry'!E1893</f>
        <v>0</v>
      </c>
      <c r="F1893" s="22">
        <f>'Data Entry'!F1893</f>
        <v>0</v>
      </c>
      <c r="G1893" s="22">
        <f>'Data Entry'!G1893</f>
        <v>0</v>
      </c>
      <c r="H1893" s="22">
        <f>'Data Entry'!H1893</f>
        <v>0</v>
      </c>
      <c r="I1893" s="22">
        <f t="shared" si="493"/>
        <v>0</v>
      </c>
      <c r="J1893" s="22">
        <f t="shared" si="494"/>
        <v>0</v>
      </c>
      <c r="K1893" s="22">
        <f t="shared" si="495"/>
        <v>0</v>
      </c>
      <c r="L1893" s="22">
        <f t="shared" si="496"/>
        <v>0</v>
      </c>
      <c r="M1893" s="22">
        <f t="shared" si="497"/>
        <v>0</v>
      </c>
      <c r="N1893" s="22">
        <f t="shared" si="498"/>
        <v>0</v>
      </c>
      <c r="O1893" s="22">
        <f t="shared" si="499"/>
        <v>0</v>
      </c>
      <c r="P1893" s="35">
        <f>'Data Entry'!I1893</f>
        <v>0</v>
      </c>
      <c r="Q1893" s="35">
        <f>'Data Entry'!J1893</f>
        <v>0</v>
      </c>
      <c r="R1893" s="35">
        <f>'Data Entry'!K1893</f>
        <v>0</v>
      </c>
      <c r="S1893" s="35">
        <f>'Data Entry'!L1893</f>
        <v>0</v>
      </c>
      <c r="T1893" s="35">
        <f t="shared" si="500"/>
        <v>0</v>
      </c>
      <c r="U1893" s="35">
        <f t="shared" si="501"/>
        <v>0</v>
      </c>
      <c r="V1893" s="35" t="e">
        <f t="shared" si="502"/>
        <v>#DIV/0!</v>
      </c>
      <c r="W1893" s="35" t="e">
        <f t="shared" si="503"/>
        <v>#DIV/0!</v>
      </c>
      <c r="X1893" s="35">
        <f t="shared" si="504"/>
        <v>0</v>
      </c>
      <c r="Y1893" s="35">
        <f t="shared" si="505"/>
        <v>0</v>
      </c>
      <c r="Z1893" s="35">
        <f t="shared" si="506"/>
        <v>0</v>
      </c>
      <c r="AA1893" s="35">
        <f t="shared" si="507"/>
        <v>0</v>
      </c>
      <c r="AB1893" s="21">
        <f>'Data Entry'!S1893</f>
        <v>0</v>
      </c>
      <c r="AC1893" s="21">
        <f>'Data Entry'!T1893</f>
        <v>0</v>
      </c>
      <c r="AD1893" s="21">
        <f>'Data Entry'!U1893</f>
        <v>0</v>
      </c>
      <c r="AE1893" s="21">
        <f t="shared" si="508"/>
        <v>0</v>
      </c>
      <c r="AF1893" s="13">
        <f>'Data Entry'!V1893</f>
        <v>0</v>
      </c>
      <c r="AG1893" s="13">
        <f t="shared" si="509"/>
        <v>0</v>
      </c>
      <c r="AH1893" s="13">
        <f>'Data Entry'!W1893</f>
        <v>0</v>
      </c>
      <c r="AI1893" s="13">
        <f>'Data Entry'!X1893</f>
        <v>0</v>
      </c>
      <c r="AJ1893" s="13">
        <f>'Data Entry'!Y1893</f>
        <v>0</v>
      </c>
      <c r="AK1893" s="13">
        <f>'Data Entry'!Z1893</f>
        <v>0</v>
      </c>
    </row>
    <row r="1894" spans="1:37">
      <c r="A1894" s="34">
        <f>'Data Entry'!A1894</f>
        <v>0</v>
      </c>
      <c r="B1894" s="34">
        <f>'Data Entry'!B1894</f>
        <v>0</v>
      </c>
      <c r="C1894" s="20">
        <f>IF('Data Entry'!C1894="red",1,IF('Data Entry'!C1894="blue",2,0))</f>
        <v>0</v>
      </c>
      <c r="D1894" s="22">
        <f>'Data Entry'!D1894</f>
        <v>0</v>
      </c>
      <c r="E1894" s="22">
        <f>'Data Entry'!E1894</f>
        <v>0</v>
      </c>
      <c r="F1894" s="22">
        <f>'Data Entry'!F1894</f>
        <v>0</v>
      </c>
      <c r="G1894" s="22">
        <f>'Data Entry'!G1894</f>
        <v>0</v>
      </c>
      <c r="H1894" s="22">
        <f>'Data Entry'!H1894</f>
        <v>0</v>
      </c>
      <c r="I1894" s="22">
        <f t="shared" si="493"/>
        <v>0</v>
      </c>
      <c r="J1894" s="22">
        <f t="shared" si="494"/>
        <v>0</v>
      </c>
      <c r="K1894" s="22">
        <f t="shared" si="495"/>
        <v>0</v>
      </c>
      <c r="L1894" s="22">
        <f t="shared" si="496"/>
        <v>0</v>
      </c>
      <c r="M1894" s="22">
        <f t="shared" si="497"/>
        <v>0</v>
      </c>
      <c r="N1894" s="22">
        <f t="shared" si="498"/>
        <v>0</v>
      </c>
      <c r="O1894" s="22">
        <f t="shared" si="499"/>
        <v>0</v>
      </c>
      <c r="P1894" s="35">
        <f>'Data Entry'!I1894</f>
        <v>0</v>
      </c>
      <c r="Q1894" s="35">
        <f>'Data Entry'!J1894</f>
        <v>0</v>
      </c>
      <c r="R1894" s="35">
        <f>'Data Entry'!K1894</f>
        <v>0</v>
      </c>
      <c r="S1894" s="35">
        <f>'Data Entry'!L1894</f>
        <v>0</v>
      </c>
      <c r="T1894" s="35">
        <f t="shared" si="500"/>
        <v>0</v>
      </c>
      <c r="U1894" s="35">
        <f t="shared" si="501"/>
        <v>0</v>
      </c>
      <c r="V1894" s="35" t="e">
        <f t="shared" si="502"/>
        <v>#DIV/0!</v>
      </c>
      <c r="W1894" s="35" t="e">
        <f t="shared" si="503"/>
        <v>#DIV/0!</v>
      </c>
      <c r="X1894" s="35">
        <f t="shared" si="504"/>
        <v>0</v>
      </c>
      <c r="Y1894" s="35">
        <f t="shared" si="505"/>
        <v>0</v>
      </c>
      <c r="Z1894" s="35">
        <f t="shared" si="506"/>
        <v>0</v>
      </c>
      <c r="AA1894" s="35">
        <f t="shared" si="507"/>
        <v>0</v>
      </c>
      <c r="AB1894" s="21">
        <f>'Data Entry'!S1894</f>
        <v>0</v>
      </c>
      <c r="AC1894" s="21">
        <f>'Data Entry'!T1894</f>
        <v>0</v>
      </c>
      <c r="AD1894" s="21">
        <f>'Data Entry'!U1894</f>
        <v>0</v>
      </c>
      <c r="AE1894" s="21">
        <f t="shared" si="508"/>
        <v>0</v>
      </c>
      <c r="AF1894" s="13">
        <f>'Data Entry'!V1894</f>
        <v>0</v>
      </c>
      <c r="AG1894" s="13">
        <f t="shared" si="509"/>
        <v>0</v>
      </c>
      <c r="AH1894" s="13">
        <f>'Data Entry'!W1894</f>
        <v>0</v>
      </c>
      <c r="AI1894" s="13">
        <f>'Data Entry'!X1894</f>
        <v>0</v>
      </c>
      <c r="AJ1894" s="13">
        <f>'Data Entry'!Y1894</f>
        <v>0</v>
      </c>
      <c r="AK1894" s="13">
        <f>'Data Entry'!Z1894</f>
        <v>0</v>
      </c>
    </row>
    <row r="1895" spans="1:37">
      <c r="A1895" s="34">
        <f>'Data Entry'!A1895</f>
        <v>0</v>
      </c>
      <c r="B1895" s="34">
        <f>'Data Entry'!B1895</f>
        <v>0</v>
      </c>
      <c r="C1895" s="20">
        <f>IF('Data Entry'!C1895="red",1,IF('Data Entry'!C1895="blue",2,0))</f>
        <v>0</v>
      </c>
      <c r="D1895" s="22">
        <f>'Data Entry'!D1895</f>
        <v>0</v>
      </c>
      <c r="E1895" s="22">
        <f>'Data Entry'!E1895</f>
        <v>0</v>
      </c>
      <c r="F1895" s="22">
        <f>'Data Entry'!F1895</f>
        <v>0</v>
      </c>
      <c r="G1895" s="22">
        <f>'Data Entry'!G1895</f>
        <v>0</v>
      </c>
      <c r="H1895" s="22">
        <f>'Data Entry'!H1895</f>
        <v>0</v>
      </c>
      <c r="I1895" s="22">
        <f t="shared" si="493"/>
        <v>0</v>
      </c>
      <c r="J1895" s="22">
        <f t="shared" si="494"/>
        <v>0</v>
      </c>
      <c r="K1895" s="22">
        <f t="shared" si="495"/>
        <v>0</v>
      </c>
      <c r="L1895" s="22">
        <f t="shared" si="496"/>
        <v>0</v>
      </c>
      <c r="M1895" s="22">
        <f t="shared" si="497"/>
        <v>0</v>
      </c>
      <c r="N1895" s="22">
        <f t="shared" si="498"/>
        <v>0</v>
      </c>
      <c r="O1895" s="22">
        <f t="shared" si="499"/>
        <v>0</v>
      </c>
      <c r="P1895" s="35">
        <f>'Data Entry'!I1895</f>
        <v>0</v>
      </c>
      <c r="Q1895" s="35">
        <f>'Data Entry'!J1895</f>
        <v>0</v>
      </c>
      <c r="R1895" s="35">
        <f>'Data Entry'!K1895</f>
        <v>0</v>
      </c>
      <c r="S1895" s="35">
        <f>'Data Entry'!L1895</f>
        <v>0</v>
      </c>
      <c r="T1895" s="35">
        <f t="shared" si="500"/>
        <v>0</v>
      </c>
      <c r="U1895" s="35">
        <f t="shared" si="501"/>
        <v>0</v>
      </c>
      <c r="V1895" s="35" t="e">
        <f t="shared" si="502"/>
        <v>#DIV/0!</v>
      </c>
      <c r="W1895" s="35" t="e">
        <f t="shared" si="503"/>
        <v>#DIV/0!</v>
      </c>
      <c r="X1895" s="35">
        <f t="shared" si="504"/>
        <v>0</v>
      </c>
      <c r="Y1895" s="35">
        <f t="shared" si="505"/>
        <v>0</v>
      </c>
      <c r="Z1895" s="35">
        <f t="shared" si="506"/>
        <v>0</v>
      </c>
      <c r="AA1895" s="35">
        <f t="shared" si="507"/>
        <v>0</v>
      </c>
      <c r="AB1895" s="21">
        <f>'Data Entry'!S1895</f>
        <v>0</v>
      </c>
      <c r="AC1895" s="21">
        <f>'Data Entry'!T1895</f>
        <v>0</v>
      </c>
      <c r="AD1895" s="21">
        <f>'Data Entry'!U1895</f>
        <v>0</v>
      </c>
      <c r="AE1895" s="21">
        <f t="shared" si="508"/>
        <v>0</v>
      </c>
      <c r="AF1895" s="13">
        <f>'Data Entry'!V1895</f>
        <v>0</v>
      </c>
      <c r="AG1895" s="13">
        <f t="shared" si="509"/>
        <v>0</v>
      </c>
      <c r="AH1895" s="13">
        <f>'Data Entry'!W1895</f>
        <v>0</v>
      </c>
      <c r="AI1895" s="13">
        <f>'Data Entry'!X1895</f>
        <v>0</v>
      </c>
      <c r="AJ1895" s="13">
        <f>'Data Entry'!Y1895</f>
        <v>0</v>
      </c>
      <c r="AK1895" s="13">
        <f>'Data Entry'!Z1895</f>
        <v>0</v>
      </c>
    </row>
    <row r="1896" spans="1:37">
      <c r="A1896" s="34">
        <f>'Data Entry'!A1896</f>
        <v>0</v>
      </c>
      <c r="B1896" s="34">
        <f>'Data Entry'!B1896</f>
        <v>0</v>
      </c>
      <c r="C1896" s="20">
        <f>IF('Data Entry'!C1896="red",1,IF('Data Entry'!C1896="blue",2,0))</f>
        <v>0</v>
      </c>
      <c r="D1896" s="22">
        <f>'Data Entry'!D1896</f>
        <v>0</v>
      </c>
      <c r="E1896" s="22">
        <f>'Data Entry'!E1896</f>
        <v>0</v>
      </c>
      <c r="F1896" s="22">
        <f>'Data Entry'!F1896</f>
        <v>0</v>
      </c>
      <c r="G1896" s="22">
        <f>'Data Entry'!G1896</f>
        <v>0</v>
      </c>
      <c r="H1896" s="22">
        <f>'Data Entry'!H1896</f>
        <v>0</v>
      </c>
      <c r="I1896" s="22">
        <f t="shared" si="493"/>
        <v>0</v>
      </c>
      <c r="J1896" s="22">
        <f t="shared" si="494"/>
        <v>0</v>
      </c>
      <c r="K1896" s="22">
        <f t="shared" si="495"/>
        <v>0</v>
      </c>
      <c r="L1896" s="22">
        <f t="shared" si="496"/>
        <v>0</v>
      </c>
      <c r="M1896" s="22">
        <f t="shared" si="497"/>
        <v>0</v>
      </c>
      <c r="N1896" s="22">
        <f t="shared" si="498"/>
        <v>0</v>
      </c>
      <c r="O1896" s="22">
        <f t="shared" si="499"/>
        <v>0</v>
      </c>
      <c r="P1896" s="35">
        <f>'Data Entry'!I1896</f>
        <v>0</v>
      </c>
      <c r="Q1896" s="35">
        <f>'Data Entry'!J1896</f>
        <v>0</v>
      </c>
      <c r="R1896" s="35">
        <f>'Data Entry'!K1896</f>
        <v>0</v>
      </c>
      <c r="S1896" s="35">
        <f>'Data Entry'!L1896</f>
        <v>0</v>
      </c>
      <c r="T1896" s="35">
        <f t="shared" si="500"/>
        <v>0</v>
      </c>
      <c r="U1896" s="35">
        <f t="shared" si="501"/>
        <v>0</v>
      </c>
      <c r="V1896" s="35" t="e">
        <f t="shared" si="502"/>
        <v>#DIV/0!</v>
      </c>
      <c r="W1896" s="35" t="e">
        <f t="shared" si="503"/>
        <v>#DIV/0!</v>
      </c>
      <c r="X1896" s="35">
        <f t="shared" si="504"/>
        <v>0</v>
      </c>
      <c r="Y1896" s="35">
        <f t="shared" si="505"/>
        <v>0</v>
      </c>
      <c r="Z1896" s="35">
        <f t="shared" si="506"/>
        <v>0</v>
      </c>
      <c r="AA1896" s="35">
        <f t="shared" si="507"/>
        <v>0</v>
      </c>
      <c r="AB1896" s="21">
        <f>'Data Entry'!S1896</f>
        <v>0</v>
      </c>
      <c r="AC1896" s="21">
        <f>'Data Entry'!T1896</f>
        <v>0</v>
      </c>
      <c r="AD1896" s="21">
        <f>'Data Entry'!U1896</f>
        <v>0</v>
      </c>
      <c r="AE1896" s="21">
        <f t="shared" si="508"/>
        <v>0</v>
      </c>
      <c r="AF1896" s="13">
        <f>'Data Entry'!V1896</f>
        <v>0</v>
      </c>
      <c r="AG1896" s="13">
        <f t="shared" si="509"/>
        <v>0</v>
      </c>
      <c r="AH1896" s="13">
        <f>'Data Entry'!W1896</f>
        <v>0</v>
      </c>
      <c r="AI1896" s="13">
        <f>'Data Entry'!X1896</f>
        <v>0</v>
      </c>
      <c r="AJ1896" s="13">
        <f>'Data Entry'!Y1896</f>
        <v>0</v>
      </c>
      <c r="AK1896" s="13">
        <f>'Data Entry'!Z1896</f>
        <v>0</v>
      </c>
    </row>
    <row r="1897" spans="1:37">
      <c r="A1897" s="34">
        <f>'Data Entry'!A1897</f>
        <v>0</v>
      </c>
      <c r="B1897" s="34">
        <f>'Data Entry'!B1897</f>
        <v>0</v>
      </c>
      <c r="C1897" s="20">
        <f>IF('Data Entry'!C1897="red",1,IF('Data Entry'!C1897="blue",2,0))</f>
        <v>0</v>
      </c>
      <c r="D1897" s="22">
        <f>'Data Entry'!D1897</f>
        <v>0</v>
      </c>
      <c r="E1897" s="22">
        <f>'Data Entry'!E1897</f>
        <v>0</v>
      </c>
      <c r="F1897" s="22">
        <f>'Data Entry'!F1897</f>
        <v>0</v>
      </c>
      <c r="G1897" s="22">
        <f>'Data Entry'!G1897</f>
        <v>0</v>
      </c>
      <c r="H1897" s="22">
        <f>'Data Entry'!H1897</f>
        <v>0</v>
      </c>
      <c r="I1897" s="22">
        <f t="shared" ref="I1897:I1960" si="510">E1897+F1897</f>
        <v>0</v>
      </c>
      <c r="J1897" s="22">
        <f t="shared" ref="J1897:J1960" si="511">G1897+H1897</f>
        <v>0</v>
      </c>
      <c r="K1897" s="22">
        <f t="shared" ref="K1897:K1960" si="512">IF(D1897=1,2,0)</f>
        <v>0</v>
      </c>
      <c r="L1897" s="22">
        <f t="shared" ref="L1897:L1960" si="513">E1897*2</f>
        <v>0</v>
      </c>
      <c r="M1897" s="22">
        <f t="shared" ref="M1897:M1960" si="514">G1897*4</f>
        <v>0</v>
      </c>
      <c r="N1897" s="22">
        <f t="shared" ref="N1897:N1960" si="515">I1897+J1897</f>
        <v>0</v>
      </c>
      <c r="O1897" s="22">
        <f t="shared" ref="O1897:O1960" si="516">SUM(K1897:M1897)</f>
        <v>0</v>
      </c>
      <c r="P1897" s="35">
        <f>'Data Entry'!I1897</f>
        <v>0</v>
      </c>
      <c r="Q1897" s="35">
        <f>'Data Entry'!J1897</f>
        <v>0</v>
      </c>
      <c r="R1897" s="35">
        <f>'Data Entry'!K1897</f>
        <v>0</v>
      </c>
      <c r="S1897" s="35">
        <f>'Data Entry'!L1897</f>
        <v>0</v>
      </c>
      <c r="T1897" s="35">
        <f t="shared" ref="T1897:T1960" si="517">P1897+Q1897</f>
        <v>0</v>
      </c>
      <c r="U1897" s="35">
        <f t="shared" ref="U1897:U1960" si="518">R1897+S1897</f>
        <v>0</v>
      </c>
      <c r="V1897" s="35" t="e">
        <f t="shared" ref="V1897:V1960" si="519">P1897/T1897</f>
        <v>#DIV/0!</v>
      </c>
      <c r="W1897" s="35" t="e">
        <f t="shared" ref="W1897:W1960" si="520">R1897/U1897</f>
        <v>#DIV/0!</v>
      </c>
      <c r="X1897" s="35">
        <f t="shared" ref="X1897:X1960" si="521">(T1897+U1897)/2</f>
        <v>0</v>
      </c>
      <c r="Y1897" s="35">
        <f t="shared" ref="Y1897:Y1960" si="522">P1897</f>
        <v>0</v>
      </c>
      <c r="Z1897" s="35">
        <f t="shared" ref="Z1897:Z1960" si="523">R1897*2</f>
        <v>0</v>
      </c>
      <c r="AA1897" s="35">
        <f t="shared" ref="AA1897:AA1960" si="524">Y1897+Z1897</f>
        <v>0</v>
      </c>
      <c r="AB1897" s="21">
        <f>'Data Entry'!S1897</f>
        <v>0</v>
      </c>
      <c r="AC1897" s="21">
        <f>'Data Entry'!T1897</f>
        <v>0</v>
      </c>
      <c r="AD1897" s="21">
        <f>'Data Entry'!U1897</f>
        <v>0</v>
      </c>
      <c r="AE1897" s="21">
        <f t="shared" ref="AE1897:AE1960" si="525">IF(AC1897=4,15,IF(AC1897=3,10,IF(AC1897=2,6,IF(AC1897=1,4,0))))</f>
        <v>0</v>
      </c>
      <c r="AF1897" s="13">
        <f>'Data Entry'!V1897</f>
        <v>0</v>
      </c>
      <c r="AG1897" s="13">
        <f t="shared" ref="AG1897:AG1960" si="526">AF1897/3</f>
        <v>0</v>
      </c>
      <c r="AH1897" s="13">
        <f>'Data Entry'!W1897</f>
        <v>0</v>
      </c>
      <c r="AI1897" s="13">
        <f>'Data Entry'!X1897</f>
        <v>0</v>
      </c>
      <c r="AJ1897" s="13">
        <f>'Data Entry'!Y1897</f>
        <v>0</v>
      </c>
      <c r="AK1897" s="13">
        <f>'Data Entry'!Z1897</f>
        <v>0</v>
      </c>
    </row>
    <row r="1898" spans="1:37">
      <c r="A1898" s="34">
        <f>'Data Entry'!A1898</f>
        <v>0</v>
      </c>
      <c r="B1898" s="34">
        <f>'Data Entry'!B1898</f>
        <v>0</v>
      </c>
      <c r="C1898" s="20">
        <f>IF('Data Entry'!C1898="red",1,IF('Data Entry'!C1898="blue",2,0))</f>
        <v>0</v>
      </c>
      <c r="D1898" s="22">
        <f>'Data Entry'!D1898</f>
        <v>0</v>
      </c>
      <c r="E1898" s="22">
        <f>'Data Entry'!E1898</f>
        <v>0</v>
      </c>
      <c r="F1898" s="22">
        <f>'Data Entry'!F1898</f>
        <v>0</v>
      </c>
      <c r="G1898" s="22">
        <f>'Data Entry'!G1898</f>
        <v>0</v>
      </c>
      <c r="H1898" s="22">
        <f>'Data Entry'!H1898</f>
        <v>0</v>
      </c>
      <c r="I1898" s="22">
        <f t="shared" si="510"/>
        <v>0</v>
      </c>
      <c r="J1898" s="22">
        <f t="shared" si="511"/>
        <v>0</v>
      </c>
      <c r="K1898" s="22">
        <f t="shared" si="512"/>
        <v>0</v>
      </c>
      <c r="L1898" s="22">
        <f t="shared" si="513"/>
        <v>0</v>
      </c>
      <c r="M1898" s="22">
        <f t="shared" si="514"/>
        <v>0</v>
      </c>
      <c r="N1898" s="22">
        <f t="shared" si="515"/>
        <v>0</v>
      </c>
      <c r="O1898" s="22">
        <f t="shared" si="516"/>
        <v>0</v>
      </c>
      <c r="P1898" s="35">
        <f>'Data Entry'!I1898</f>
        <v>0</v>
      </c>
      <c r="Q1898" s="35">
        <f>'Data Entry'!J1898</f>
        <v>0</v>
      </c>
      <c r="R1898" s="35">
        <f>'Data Entry'!K1898</f>
        <v>0</v>
      </c>
      <c r="S1898" s="35">
        <f>'Data Entry'!L1898</f>
        <v>0</v>
      </c>
      <c r="T1898" s="35">
        <f t="shared" si="517"/>
        <v>0</v>
      </c>
      <c r="U1898" s="35">
        <f t="shared" si="518"/>
        <v>0</v>
      </c>
      <c r="V1898" s="35" t="e">
        <f t="shared" si="519"/>
        <v>#DIV/0!</v>
      </c>
      <c r="W1898" s="35" t="e">
        <f t="shared" si="520"/>
        <v>#DIV/0!</v>
      </c>
      <c r="X1898" s="35">
        <f t="shared" si="521"/>
        <v>0</v>
      </c>
      <c r="Y1898" s="35">
        <f t="shared" si="522"/>
        <v>0</v>
      </c>
      <c r="Z1898" s="35">
        <f t="shared" si="523"/>
        <v>0</v>
      </c>
      <c r="AA1898" s="35">
        <f t="shared" si="524"/>
        <v>0</v>
      </c>
      <c r="AB1898" s="21">
        <f>'Data Entry'!S1898</f>
        <v>0</v>
      </c>
      <c r="AC1898" s="21">
        <f>'Data Entry'!T1898</f>
        <v>0</v>
      </c>
      <c r="AD1898" s="21">
        <f>'Data Entry'!U1898</f>
        <v>0</v>
      </c>
      <c r="AE1898" s="21">
        <f t="shared" si="525"/>
        <v>0</v>
      </c>
      <c r="AF1898" s="13">
        <f>'Data Entry'!V1898</f>
        <v>0</v>
      </c>
      <c r="AG1898" s="13">
        <f t="shared" si="526"/>
        <v>0</v>
      </c>
      <c r="AH1898" s="13">
        <f>'Data Entry'!W1898</f>
        <v>0</v>
      </c>
      <c r="AI1898" s="13">
        <f>'Data Entry'!X1898</f>
        <v>0</v>
      </c>
      <c r="AJ1898" s="13">
        <f>'Data Entry'!Y1898</f>
        <v>0</v>
      </c>
      <c r="AK1898" s="13">
        <f>'Data Entry'!Z1898</f>
        <v>0</v>
      </c>
    </row>
    <row r="1899" spans="1:37">
      <c r="A1899" s="34">
        <f>'Data Entry'!A1899</f>
        <v>0</v>
      </c>
      <c r="B1899" s="34">
        <f>'Data Entry'!B1899</f>
        <v>0</v>
      </c>
      <c r="C1899" s="20">
        <f>IF('Data Entry'!C1899="red",1,IF('Data Entry'!C1899="blue",2,0))</f>
        <v>0</v>
      </c>
      <c r="D1899" s="22">
        <f>'Data Entry'!D1899</f>
        <v>0</v>
      </c>
      <c r="E1899" s="22">
        <f>'Data Entry'!E1899</f>
        <v>0</v>
      </c>
      <c r="F1899" s="22">
        <f>'Data Entry'!F1899</f>
        <v>0</v>
      </c>
      <c r="G1899" s="22">
        <f>'Data Entry'!G1899</f>
        <v>0</v>
      </c>
      <c r="H1899" s="22">
        <f>'Data Entry'!H1899</f>
        <v>0</v>
      </c>
      <c r="I1899" s="22">
        <f t="shared" si="510"/>
        <v>0</v>
      </c>
      <c r="J1899" s="22">
        <f t="shared" si="511"/>
        <v>0</v>
      </c>
      <c r="K1899" s="22">
        <f t="shared" si="512"/>
        <v>0</v>
      </c>
      <c r="L1899" s="22">
        <f t="shared" si="513"/>
        <v>0</v>
      </c>
      <c r="M1899" s="22">
        <f t="shared" si="514"/>
        <v>0</v>
      </c>
      <c r="N1899" s="22">
        <f t="shared" si="515"/>
        <v>0</v>
      </c>
      <c r="O1899" s="22">
        <f t="shared" si="516"/>
        <v>0</v>
      </c>
      <c r="P1899" s="35">
        <f>'Data Entry'!I1899</f>
        <v>0</v>
      </c>
      <c r="Q1899" s="35">
        <f>'Data Entry'!J1899</f>
        <v>0</v>
      </c>
      <c r="R1899" s="35">
        <f>'Data Entry'!K1899</f>
        <v>0</v>
      </c>
      <c r="S1899" s="35">
        <f>'Data Entry'!L1899</f>
        <v>0</v>
      </c>
      <c r="T1899" s="35">
        <f t="shared" si="517"/>
        <v>0</v>
      </c>
      <c r="U1899" s="35">
        <f t="shared" si="518"/>
        <v>0</v>
      </c>
      <c r="V1899" s="35" t="e">
        <f t="shared" si="519"/>
        <v>#DIV/0!</v>
      </c>
      <c r="W1899" s="35" t="e">
        <f t="shared" si="520"/>
        <v>#DIV/0!</v>
      </c>
      <c r="X1899" s="35">
        <f t="shared" si="521"/>
        <v>0</v>
      </c>
      <c r="Y1899" s="35">
        <f t="shared" si="522"/>
        <v>0</v>
      </c>
      <c r="Z1899" s="35">
        <f t="shared" si="523"/>
        <v>0</v>
      </c>
      <c r="AA1899" s="35">
        <f t="shared" si="524"/>
        <v>0</v>
      </c>
      <c r="AB1899" s="21">
        <f>'Data Entry'!S1899</f>
        <v>0</v>
      </c>
      <c r="AC1899" s="21">
        <f>'Data Entry'!T1899</f>
        <v>0</v>
      </c>
      <c r="AD1899" s="21">
        <f>'Data Entry'!U1899</f>
        <v>0</v>
      </c>
      <c r="AE1899" s="21">
        <f t="shared" si="525"/>
        <v>0</v>
      </c>
      <c r="AF1899" s="13">
        <f>'Data Entry'!V1899</f>
        <v>0</v>
      </c>
      <c r="AG1899" s="13">
        <f t="shared" si="526"/>
        <v>0</v>
      </c>
      <c r="AH1899" s="13">
        <f>'Data Entry'!W1899</f>
        <v>0</v>
      </c>
      <c r="AI1899" s="13">
        <f>'Data Entry'!X1899</f>
        <v>0</v>
      </c>
      <c r="AJ1899" s="13">
        <f>'Data Entry'!Y1899</f>
        <v>0</v>
      </c>
      <c r="AK1899" s="13">
        <f>'Data Entry'!Z1899</f>
        <v>0</v>
      </c>
    </row>
    <row r="1900" spans="1:37">
      <c r="A1900" s="34">
        <f>'Data Entry'!A1900</f>
        <v>0</v>
      </c>
      <c r="B1900" s="34">
        <f>'Data Entry'!B1900</f>
        <v>0</v>
      </c>
      <c r="C1900" s="20">
        <f>IF('Data Entry'!C1900="red",1,IF('Data Entry'!C1900="blue",2,0))</f>
        <v>0</v>
      </c>
      <c r="D1900" s="22">
        <f>'Data Entry'!D1900</f>
        <v>0</v>
      </c>
      <c r="E1900" s="22">
        <f>'Data Entry'!E1900</f>
        <v>0</v>
      </c>
      <c r="F1900" s="22">
        <f>'Data Entry'!F1900</f>
        <v>0</v>
      </c>
      <c r="G1900" s="22">
        <f>'Data Entry'!G1900</f>
        <v>0</v>
      </c>
      <c r="H1900" s="22">
        <f>'Data Entry'!H1900</f>
        <v>0</v>
      </c>
      <c r="I1900" s="22">
        <f t="shared" si="510"/>
        <v>0</v>
      </c>
      <c r="J1900" s="22">
        <f t="shared" si="511"/>
        <v>0</v>
      </c>
      <c r="K1900" s="22">
        <f t="shared" si="512"/>
        <v>0</v>
      </c>
      <c r="L1900" s="22">
        <f t="shared" si="513"/>
        <v>0</v>
      </c>
      <c r="M1900" s="22">
        <f t="shared" si="514"/>
        <v>0</v>
      </c>
      <c r="N1900" s="22">
        <f t="shared" si="515"/>
        <v>0</v>
      </c>
      <c r="O1900" s="22">
        <f t="shared" si="516"/>
        <v>0</v>
      </c>
      <c r="P1900" s="35">
        <f>'Data Entry'!I1900</f>
        <v>0</v>
      </c>
      <c r="Q1900" s="35">
        <f>'Data Entry'!J1900</f>
        <v>0</v>
      </c>
      <c r="R1900" s="35">
        <f>'Data Entry'!K1900</f>
        <v>0</v>
      </c>
      <c r="S1900" s="35">
        <f>'Data Entry'!L1900</f>
        <v>0</v>
      </c>
      <c r="T1900" s="35">
        <f t="shared" si="517"/>
        <v>0</v>
      </c>
      <c r="U1900" s="35">
        <f t="shared" si="518"/>
        <v>0</v>
      </c>
      <c r="V1900" s="35" t="e">
        <f t="shared" si="519"/>
        <v>#DIV/0!</v>
      </c>
      <c r="W1900" s="35" t="e">
        <f t="shared" si="520"/>
        <v>#DIV/0!</v>
      </c>
      <c r="X1900" s="35">
        <f t="shared" si="521"/>
        <v>0</v>
      </c>
      <c r="Y1900" s="35">
        <f t="shared" si="522"/>
        <v>0</v>
      </c>
      <c r="Z1900" s="35">
        <f t="shared" si="523"/>
        <v>0</v>
      </c>
      <c r="AA1900" s="35">
        <f t="shared" si="524"/>
        <v>0</v>
      </c>
      <c r="AB1900" s="21">
        <f>'Data Entry'!S1900</f>
        <v>0</v>
      </c>
      <c r="AC1900" s="21">
        <f>'Data Entry'!T1900</f>
        <v>0</v>
      </c>
      <c r="AD1900" s="21">
        <f>'Data Entry'!U1900</f>
        <v>0</v>
      </c>
      <c r="AE1900" s="21">
        <f t="shared" si="525"/>
        <v>0</v>
      </c>
      <c r="AF1900" s="13">
        <f>'Data Entry'!V1900</f>
        <v>0</v>
      </c>
      <c r="AG1900" s="13">
        <f t="shared" si="526"/>
        <v>0</v>
      </c>
      <c r="AH1900" s="13">
        <f>'Data Entry'!W1900</f>
        <v>0</v>
      </c>
      <c r="AI1900" s="13">
        <f>'Data Entry'!X1900</f>
        <v>0</v>
      </c>
      <c r="AJ1900" s="13">
        <f>'Data Entry'!Y1900</f>
        <v>0</v>
      </c>
      <c r="AK1900" s="13">
        <f>'Data Entry'!Z1900</f>
        <v>0</v>
      </c>
    </row>
    <row r="1901" spans="1:37">
      <c r="A1901" s="34">
        <f>'Data Entry'!A1901</f>
        <v>0</v>
      </c>
      <c r="B1901" s="34">
        <f>'Data Entry'!B1901</f>
        <v>0</v>
      </c>
      <c r="C1901" s="20">
        <f>IF('Data Entry'!C1901="red",1,IF('Data Entry'!C1901="blue",2,0))</f>
        <v>0</v>
      </c>
      <c r="D1901" s="22">
        <f>'Data Entry'!D1901</f>
        <v>0</v>
      </c>
      <c r="E1901" s="22">
        <f>'Data Entry'!E1901</f>
        <v>0</v>
      </c>
      <c r="F1901" s="22">
        <f>'Data Entry'!F1901</f>
        <v>0</v>
      </c>
      <c r="G1901" s="22">
        <f>'Data Entry'!G1901</f>
        <v>0</v>
      </c>
      <c r="H1901" s="22">
        <f>'Data Entry'!H1901</f>
        <v>0</v>
      </c>
      <c r="I1901" s="22">
        <f t="shared" si="510"/>
        <v>0</v>
      </c>
      <c r="J1901" s="22">
        <f t="shared" si="511"/>
        <v>0</v>
      </c>
      <c r="K1901" s="22">
        <f t="shared" si="512"/>
        <v>0</v>
      </c>
      <c r="L1901" s="22">
        <f t="shared" si="513"/>
        <v>0</v>
      </c>
      <c r="M1901" s="22">
        <f t="shared" si="514"/>
        <v>0</v>
      </c>
      <c r="N1901" s="22">
        <f t="shared" si="515"/>
        <v>0</v>
      </c>
      <c r="O1901" s="22">
        <f t="shared" si="516"/>
        <v>0</v>
      </c>
      <c r="P1901" s="35">
        <f>'Data Entry'!I1901</f>
        <v>0</v>
      </c>
      <c r="Q1901" s="35">
        <f>'Data Entry'!J1901</f>
        <v>0</v>
      </c>
      <c r="R1901" s="35">
        <f>'Data Entry'!K1901</f>
        <v>0</v>
      </c>
      <c r="S1901" s="35">
        <f>'Data Entry'!L1901</f>
        <v>0</v>
      </c>
      <c r="T1901" s="35">
        <f t="shared" si="517"/>
        <v>0</v>
      </c>
      <c r="U1901" s="35">
        <f t="shared" si="518"/>
        <v>0</v>
      </c>
      <c r="V1901" s="35" t="e">
        <f t="shared" si="519"/>
        <v>#DIV/0!</v>
      </c>
      <c r="W1901" s="35" t="e">
        <f t="shared" si="520"/>
        <v>#DIV/0!</v>
      </c>
      <c r="X1901" s="35">
        <f t="shared" si="521"/>
        <v>0</v>
      </c>
      <c r="Y1901" s="35">
        <f t="shared" si="522"/>
        <v>0</v>
      </c>
      <c r="Z1901" s="35">
        <f t="shared" si="523"/>
        <v>0</v>
      </c>
      <c r="AA1901" s="35">
        <f t="shared" si="524"/>
        <v>0</v>
      </c>
      <c r="AB1901" s="21">
        <f>'Data Entry'!S1901</f>
        <v>0</v>
      </c>
      <c r="AC1901" s="21">
        <f>'Data Entry'!T1901</f>
        <v>0</v>
      </c>
      <c r="AD1901" s="21">
        <f>'Data Entry'!U1901</f>
        <v>0</v>
      </c>
      <c r="AE1901" s="21">
        <f t="shared" si="525"/>
        <v>0</v>
      </c>
      <c r="AF1901" s="13">
        <f>'Data Entry'!V1901</f>
        <v>0</v>
      </c>
      <c r="AG1901" s="13">
        <f t="shared" si="526"/>
        <v>0</v>
      </c>
      <c r="AH1901" s="13">
        <f>'Data Entry'!W1901</f>
        <v>0</v>
      </c>
      <c r="AI1901" s="13">
        <f>'Data Entry'!X1901</f>
        <v>0</v>
      </c>
      <c r="AJ1901" s="13">
        <f>'Data Entry'!Y1901</f>
        <v>0</v>
      </c>
      <c r="AK1901" s="13">
        <f>'Data Entry'!Z1901</f>
        <v>0</v>
      </c>
    </row>
    <row r="1902" spans="1:37">
      <c r="A1902" s="34">
        <f>'Data Entry'!A1902</f>
        <v>0</v>
      </c>
      <c r="B1902" s="34">
        <f>'Data Entry'!B1902</f>
        <v>0</v>
      </c>
      <c r="C1902" s="20">
        <f>IF('Data Entry'!C1902="red",1,IF('Data Entry'!C1902="blue",2,0))</f>
        <v>0</v>
      </c>
      <c r="D1902" s="22">
        <f>'Data Entry'!D1902</f>
        <v>0</v>
      </c>
      <c r="E1902" s="22">
        <f>'Data Entry'!E1902</f>
        <v>0</v>
      </c>
      <c r="F1902" s="22">
        <f>'Data Entry'!F1902</f>
        <v>0</v>
      </c>
      <c r="G1902" s="22">
        <f>'Data Entry'!G1902</f>
        <v>0</v>
      </c>
      <c r="H1902" s="22">
        <f>'Data Entry'!H1902</f>
        <v>0</v>
      </c>
      <c r="I1902" s="22">
        <f t="shared" si="510"/>
        <v>0</v>
      </c>
      <c r="J1902" s="22">
        <f t="shared" si="511"/>
        <v>0</v>
      </c>
      <c r="K1902" s="22">
        <f t="shared" si="512"/>
        <v>0</v>
      </c>
      <c r="L1902" s="22">
        <f t="shared" si="513"/>
        <v>0</v>
      </c>
      <c r="M1902" s="22">
        <f t="shared" si="514"/>
        <v>0</v>
      </c>
      <c r="N1902" s="22">
        <f t="shared" si="515"/>
        <v>0</v>
      </c>
      <c r="O1902" s="22">
        <f t="shared" si="516"/>
        <v>0</v>
      </c>
      <c r="P1902" s="35">
        <f>'Data Entry'!I1902</f>
        <v>0</v>
      </c>
      <c r="Q1902" s="35">
        <f>'Data Entry'!J1902</f>
        <v>0</v>
      </c>
      <c r="R1902" s="35">
        <f>'Data Entry'!K1902</f>
        <v>0</v>
      </c>
      <c r="S1902" s="35">
        <f>'Data Entry'!L1902</f>
        <v>0</v>
      </c>
      <c r="T1902" s="35">
        <f t="shared" si="517"/>
        <v>0</v>
      </c>
      <c r="U1902" s="35">
        <f t="shared" si="518"/>
        <v>0</v>
      </c>
      <c r="V1902" s="35" t="e">
        <f t="shared" si="519"/>
        <v>#DIV/0!</v>
      </c>
      <c r="W1902" s="35" t="e">
        <f t="shared" si="520"/>
        <v>#DIV/0!</v>
      </c>
      <c r="X1902" s="35">
        <f t="shared" si="521"/>
        <v>0</v>
      </c>
      <c r="Y1902" s="35">
        <f t="shared" si="522"/>
        <v>0</v>
      </c>
      <c r="Z1902" s="35">
        <f t="shared" si="523"/>
        <v>0</v>
      </c>
      <c r="AA1902" s="35">
        <f t="shared" si="524"/>
        <v>0</v>
      </c>
      <c r="AB1902" s="21">
        <f>'Data Entry'!S1902</f>
        <v>0</v>
      </c>
      <c r="AC1902" s="21">
        <f>'Data Entry'!T1902</f>
        <v>0</v>
      </c>
      <c r="AD1902" s="21">
        <f>'Data Entry'!U1902</f>
        <v>0</v>
      </c>
      <c r="AE1902" s="21">
        <f t="shared" si="525"/>
        <v>0</v>
      </c>
      <c r="AF1902" s="13">
        <f>'Data Entry'!V1902</f>
        <v>0</v>
      </c>
      <c r="AG1902" s="13">
        <f t="shared" si="526"/>
        <v>0</v>
      </c>
      <c r="AH1902" s="13">
        <f>'Data Entry'!W1902</f>
        <v>0</v>
      </c>
      <c r="AI1902" s="13">
        <f>'Data Entry'!X1902</f>
        <v>0</v>
      </c>
      <c r="AJ1902" s="13">
        <f>'Data Entry'!Y1902</f>
        <v>0</v>
      </c>
      <c r="AK1902" s="13">
        <f>'Data Entry'!Z1902</f>
        <v>0</v>
      </c>
    </row>
    <row r="1903" spans="1:37">
      <c r="A1903" s="34">
        <f>'Data Entry'!A1903</f>
        <v>0</v>
      </c>
      <c r="B1903" s="34">
        <f>'Data Entry'!B1903</f>
        <v>0</v>
      </c>
      <c r="C1903" s="20">
        <f>IF('Data Entry'!C1903="red",1,IF('Data Entry'!C1903="blue",2,0))</f>
        <v>0</v>
      </c>
      <c r="D1903" s="22">
        <f>'Data Entry'!D1903</f>
        <v>0</v>
      </c>
      <c r="E1903" s="22">
        <f>'Data Entry'!E1903</f>
        <v>0</v>
      </c>
      <c r="F1903" s="22">
        <f>'Data Entry'!F1903</f>
        <v>0</v>
      </c>
      <c r="G1903" s="22">
        <f>'Data Entry'!G1903</f>
        <v>0</v>
      </c>
      <c r="H1903" s="22">
        <f>'Data Entry'!H1903</f>
        <v>0</v>
      </c>
      <c r="I1903" s="22">
        <f t="shared" si="510"/>
        <v>0</v>
      </c>
      <c r="J1903" s="22">
        <f t="shared" si="511"/>
        <v>0</v>
      </c>
      <c r="K1903" s="22">
        <f t="shared" si="512"/>
        <v>0</v>
      </c>
      <c r="L1903" s="22">
        <f t="shared" si="513"/>
        <v>0</v>
      </c>
      <c r="M1903" s="22">
        <f t="shared" si="514"/>
        <v>0</v>
      </c>
      <c r="N1903" s="22">
        <f t="shared" si="515"/>
        <v>0</v>
      </c>
      <c r="O1903" s="22">
        <f t="shared" si="516"/>
        <v>0</v>
      </c>
      <c r="P1903" s="35">
        <f>'Data Entry'!I1903</f>
        <v>0</v>
      </c>
      <c r="Q1903" s="35">
        <f>'Data Entry'!J1903</f>
        <v>0</v>
      </c>
      <c r="R1903" s="35">
        <f>'Data Entry'!K1903</f>
        <v>0</v>
      </c>
      <c r="S1903" s="35">
        <f>'Data Entry'!L1903</f>
        <v>0</v>
      </c>
      <c r="T1903" s="35">
        <f t="shared" si="517"/>
        <v>0</v>
      </c>
      <c r="U1903" s="35">
        <f t="shared" si="518"/>
        <v>0</v>
      </c>
      <c r="V1903" s="35" t="e">
        <f t="shared" si="519"/>
        <v>#DIV/0!</v>
      </c>
      <c r="W1903" s="35" t="e">
        <f t="shared" si="520"/>
        <v>#DIV/0!</v>
      </c>
      <c r="X1903" s="35">
        <f t="shared" si="521"/>
        <v>0</v>
      </c>
      <c r="Y1903" s="35">
        <f t="shared" si="522"/>
        <v>0</v>
      </c>
      <c r="Z1903" s="35">
        <f t="shared" si="523"/>
        <v>0</v>
      </c>
      <c r="AA1903" s="35">
        <f t="shared" si="524"/>
        <v>0</v>
      </c>
      <c r="AB1903" s="21">
        <f>'Data Entry'!S1903</f>
        <v>0</v>
      </c>
      <c r="AC1903" s="21">
        <f>'Data Entry'!T1903</f>
        <v>0</v>
      </c>
      <c r="AD1903" s="21">
        <f>'Data Entry'!U1903</f>
        <v>0</v>
      </c>
      <c r="AE1903" s="21">
        <f t="shared" si="525"/>
        <v>0</v>
      </c>
      <c r="AF1903" s="13">
        <f>'Data Entry'!V1903</f>
        <v>0</v>
      </c>
      <c r="AG1903" s="13">
        <f t="shared" si="526"/>
        <v>0</v>
      </c>
      <c r="AH1903" s="13">
        <f>'Data Entry'!W1903</f>
        <v>0</v>
      </c>
      <c r="AI1903" s="13">
        <f>'Data Entry'!X1903</f>
        <v>0</v>
      </c>
      <c r="AJ1903" s="13">
        <f>'Data Entry'!Y1903</f>
        <v>0</v>
      </c>
      <c r="AK1903" s="13">
        <f>'Data Entry'!Z1903</f>
        <v>0</v>
      </c>
    </row>
    <row r="1904" spans="1:37">
      <c r="A1904" s="34">
        <f>'Data Entry'!A1904</f>
        <v>0</v>
      </c>
      <c r="B1904" s="34">
        <f>'Data Entry'!B1904</f>
        <v>0</v>
      </c>
      <c r="C1904" s="20">
        <f>IF('Data Entry'!C1904="red",1,IF('Data Entry'!C1904="blue",2,0))</f>
        <v>0</v>
      </c>
      <c r="D1904" s="22">
        <f>'Data Entry'!D1904</f>
        <v>0</v>
      </c>
      <c r="E1904" s="22">
        <f>'Data Entry'!E1904</f>
        <v>0</v>
      </c>
      <c r="F1904" s="22">
        <f>'Data Entry'!F1904</f>
        <v>0</v>
      </c>
      <c r="G1904" s="22">
        <f>'Data Entry'!G1904</f>
        <v>0</v>
      </c>
      <c r="H1904" s="22">
        <f>'Data Entry'!H1904</f>
        <v>0</v>
      </c>
      <c r="I1904" s="22">
        <f t="shared" si="510"/>
        <v>0</v>
      </c>
      <c r="J1904" s="22">
        <f t="shared" si="511"/>
        <v>0</v>
      </c>
      <c r="K1904" s="22">
        <f t="shared" si="512"/>
        <v>0</v>
      </c>
      <c r="L1904" s="22">
        <f t="shared" si="513"/>
        <v>0</v>
      </c>
      <c r="M1904" s="22">
        <f t="shared" si="514"/>
        <v>0</v>
      </c>
      <c r="N1904" s="22">
        <f t="shared" si="515"/>
        <v>0</v>
      </c>
      <c r="O1904" s="22">
        <f t="shared" si="516"/>
        <v>0</v>
      </c>
      <c r="P1904" s="35">
        <f>'Data Entry'!I1904</f>
        <v>0</v>
      </c>
      <c r="Q1904" s="35">
        <f>'Data Entry'!J1904</f>
        <v>0</v>
      </c>
      <c r="R1904" s="35">
        <f>'Data Entry'!K1904</f>
        <v>0</v>
      </c>
      <c r="S1904" s="35">
        <f>'Data Entry'!L1904</f>
        <v>0</v>
      </c>
      <c r="T1904" s="35">
        <f t="shared" si="517"/>
        <v>0</v>
      </c>
      <c r="U1904" s="35">
        <f t="shared" si="518"/>
        <v>0</v>
      </c>
      <c r="V1904" s="35" t="e">
        <f t="shared" si="519"/>
        <v>#DIV/0!</v>
      </c>
      <c r="W1904" s="35" t="e">
        <f t="shared" si="520"/>
        <v>#DIV/0!</v>
      </c>
      <c r="X1904" s="35">
        <f t="shared" si="521"/>
        <v>0</v>
      </c>
      <c r="Y1904" s="35">
        <f t="shared" si="522"/>
        <v>0</v>
      </c>
      <c r="Z1904" s="35">
        <f t="shared" si="523"/>
        <v>0</v>
      </c>
      <c r="AA1904" s="35">
        <f t="shared" si="524"/>
        <v>0</v>
      </c>
      <c r="AB1904" s="21">
        <f>'Data Entry'!S1904</f>
        <v>0</v>
      </c>
      <c r="AC1904" s="21">
        <f>'Data Entry'!T1904</f>
        <v>0</v>
      </c>
      <c r="AD1904" s="21">
        <f>'Data Entry'!U1904</f>
        <v>0</v>
      </c>
      <c r="AE1904" s="21">
        <f t="shared" si="525"/>
        <v>0</v>
      </c>
      <c r="AF1904" s="13">
        <f>'Data Entry'!V1904</f>
        <v>0</v>
      </c>
      <c r="AG1904" s="13">
        <f t="shared" si="526"/>
        <v>0</v>
      </c>
      <c r="AH1904" s="13">
        <f>'Data Entry'!W1904</f>
        <v>0</v>
      </c>
      <c r="AI1904" s="13">
        <f>'Data Entry'!X1904</f>
        <v>0</v>
      </c>
      <c r="AJ1904" s="13">
        <f>'Data Entry'!Y1904</f>
        <v>0</v>
      </c>
      <c r="AK1904" s="13">
        <f>'Data Entry'!Z1904</f>
        <v>0</v>
      </c>
    </row>
    <row r="1905" spans="1:37">
      <c r="A1905" s="34">
        <f>'Data Entry'!A1905</f>
        <v>0</v>
      </c>
      <c r="B1905" s="34">
        <f>'Data Entry'!B1905</f>
        <v>0</v>
      </c>
      <c r="C1905" s="20">
        <f>IF('Data Entry'!C1905="red",1,IF('Data Entry'!C1905="blue",2,0))</f>
        <v>0</v>
      </c>
      <c r="D1905" s="22">
        <f>'Data Entry'!D1905</f>
        <v>0</v>
      </c>
      <c r="E1905" s="22">
        <f>'Data Entry'!E1905</f>
        <v>0</v>
      </c>
      <c r="F1905" s="22">
        <f>'Data Entry'!F1905</f>
        <v>0</v>
      </c>
      <c r="G1905" s="22">
        <f>'Data Entry'!G1905</f>
        <v>0</v>
      </c>
      <c r="H1905" s="22">
        <f>'Data Entry'!H1905</f>
        <v>0</v>
      </c>
      <c r="I1905" s="22">
        <f t="shared" si="510"/>
        <v>0</v>
      </c>
      <c r="J1905" s="22">
        <f t="shared" si="511"/>
        <v>0</v>
      </c>
      <c r="K1905" s="22">
        <f t="shared" si="512"/>
        <v>0</v>
      </c>
      <c r="L1905" s="22">
        <f t="shared" si="513"/>
        <v>0</v>
      </c>
      <c r="M1905" s="22">
        <f t="shared" si="514"/>
        <v>0</v>
      </c>
      <c r="N1905" s="22">
        <f t="shared" si="515"/>
        <v>0</v>
      </c>
      <c r="O1905" s="22">
        <f t="shared" si="516"/>
        <v>0</v>
      </c>
      <c r="P1905" s="35">
        <f>'Data Entry'!I1905</f>
        <v>0</v>
      </c>
      <c r="Q1905" s="35">
        <f>'Data Entry'!J1905</f>
        <v>0</v>
      </c>
      <c r="R1905" s="35">
        <f>'Data Entry'!K1905</f>
        <v>0</v>
      </c>
      <c r="S1905" s="35">
        <f>'Data Entry'!L1905</f>
        <v>0</v>
      </c>
      <c r="T1905" s="35">
        <f t="shared" si="517"/>
        <v>0</v>
      </c>
      <c r="U1905" s="35">
        <f t="shared" si="518"/>
        <v>0</v>
      </c>
      <c r="V1905" s="35" t="e">
        <f t="shared" si="519"/>
        <v>#DIV/0!</v>
      </c>
      <c r="W1905" s="35" t="e">
        <f t="shared" si="520"/>
        <v>#DIV/0!</v>
      </c>
      <c r="X1905" s="35">
        <f t="shared" si="521"/>
        <v>0</v>
      </c>
      <c r="Y1905" s="35">
        <f t="shared" si="522"/>
        <v>0</v>
      </c>
      <c r="Z1905" s="35">
        <f t="shared" si="523"/>
        <v>0</v>
      </c>
      <c r="AA1905" s="35">
        <f t="shared" si="524"/>
        <v>0</v>
      </c>
      <c r="AB1905" s="21">
        <f>'Data Entry'!S1905</f>
        <v>0</v>
      </c>
      <c r="AC1905" s="21">
        <f>'Data Entry'!T1905</f>
        <v>0</v>
      </c>
      <c r="AD1905" s="21">
        <f>'Data Entry'!U1905</f>
        <v>0</v>
      </c>
      <c r="AE1905" s="21">
        <f t="shared" si="525"/>
        <v>0</v>
      </c>
      <c r="AF1905" s="13">
        <f>'Data Entry'!V1905</f>
        <v>0</v>
      </c>
      <c r="AG1905" s="13">
        <f t="shared" si="526"/>
        <v>0</v>
      </c>
      <c r="AH1905" s="13">
        <f>'Data Entry'!W1905</f>
        <v>0</v>
      </c>
      <c r="AI1905" s="13">
        <f>'Data Entry'!X1905</f>
        <v>0</v>
      </c>
      <c r="AJ1905" s="13">
        <f>'Data Entry'!Y1905</f>
        <v>0</v>
      </c>
      <c r="AK1905" s="13">
        <f>'Data Entry'!Z1905</f>
        <v>0</v>
      </c>
    </row>
    <row r="1906" spans="1:37">
      <c r="A1906" s="34">
        <f>'Data Entry'!A1906</f>
        <v>0</v>
      </c>
      <c r="B1906" s="34">
        <f>'Data Entry'!B1906</f>
        <v>0</v>
      </c>
      <c r="C1906" s="20">
        <f>IF('Data Entry'!C1906="red",1,IF('Data Entry'!C1906="blue",2,0))</f>
        <v>0</v>
      </c>
      <c r="D1906" s="22">
        <f>'Data Entry'!D1906</f>
        <v>0</v>
      </c>
      <c r="E1906" s="22">
        <f>'Data Entry'!E1906</f>
        <v>0</v>
      </c>
      <c r="F1906" s="22">
        <f>'Data Entry'!F1906</f>
        <v>0</v>
      </c>
      <c r="G1906" s="22">
        <f>'Data Entry'!G1906</f>
        <v>0</v>
      </c>
      <c r="H1906" s="22">
        <f>'Data Entry'!H1906</f>
        <v>0</v>
      </c>
      <c r="I1906" s="22">
        <f t="shared" si="510"/>
        <v>0</v>
      </c>
      <c r="J1906" s="22">
        <f t="shared" si="511"/>
        <v>0</v>
      </c>
      <c r="K1906" s="22">
        <f t="shared" si="512"/>
        <v>0</v>
      </c>
      <c r="L1906" s="22">
        <f t="shared" si="513"/>
        <v>0</v>
      </c>
      <c r="M1906" s="22">
        <f t="shared" si="514"/>
        <v>0</v>
      </c>
      <c r="N1906" s="22">
        <f t="shared" si="515"/>
        <v>0</v>
      </c>
      <c r="O1906" s="22">
        <f t="shared" si="516"/>
        <v>0</v>
      </c>
      <c r="P1906" s="35">
        <f>'Data Entry'!I1906</f>
        <v>0</v>
      </c>
      <c r="Q1906" s="35">
        <f>'Data Entry'!J1906</f>
        <v>0</v>
      </c>
      <c r="R1906" s="35">
        <f>'Data Entry'!K1906</f>
        <v>0</v>
      </c>
      <c r="S1906" s="35">
        <f>'Data Entry'!L1906</f>
        <v>0</v>
      </c>
      <c r="T1906" s="35">
        <f t="shared" si="517"/>
        <v>0</v>
      </c>
      <c r="U1906" s="35">
        <f t="shared" si="518"/>
        <v>0</v>
      </c>
      <c r="V1906" s="35" t="e">
        <f t="shared" si="519"/>
        <v>#DIV/0!</v>
      </c>
      <c r="W1906" s="35" t="e">
        <f t="shared" si="520"/>
        <v>#DIV/0!</v>
      </c>
      <c r="X1906" s="35">
        <f t="shared" si="521"/>
        <v>0</v>
      </c>
      <c r="Y1906" s="35">
        <f t="shared" si="522"/>
        <v>0</v>
      </c>
      <c r="Z1906" s="35">
        <f t="shared" si="523"/>
        <v>0</v>
      </c>
      <c r="AA1906" s="35">
        <f t="shared" si="524"/>
        <v>0</v>
      </c>
      <c r="AB1906" s="21">
        <f>'Data Entry'!S1906</f>
        <v>0</v>
      </c>
      <c r="AC1906" s="21">
        <f>'Data Entry'!T1906</f>
        <v>0</v>
      </c>
      <c r="AD1906" s="21">
        <f>'Data Entry'!U1906</f>
        <v>0</v>
      </c>
      <c r="AE1906" s="21">
        <f t="shared" si="525"/>
        <v>0</v>
      </c>
      <c r="AF1906" s="13">
        <f>'Data Entry'!V1906</f>
        <v>0</v>
      </c>
      <c r="AG1906" s="13">
        <f t="shared" si="526"/>
        <v>0</v>
      </c>
      <c r="AH1906" s="13">
        <f>'Data Entry'!W1906</f>
        <v>0</v>
      </c>
      <c r="AI1906" s="13">
        <f>'Data Entry'!X1906</f>
        <v>0</v>
      </c>
      <c r="AJ1906" s="13">
        <f>'Data Entry'!Y1906</f>
        <v>0</v>
      </c>
      <c r="AK1906" s="13">
        <f>'Data Entry'!Z1906</f>
        <v>0</v>
      </c>
    </row>
    <row r="1907" spans="1:37">
      <c r="A1907" s="34">
        <f>'Data Entry'!A1907</f>
        <v>0</v>
      </c>
      <c r="B1907" s="34">
        <f>'Data Entry'!B1907</f>
        <v>0</v>
      </c>
      <c r="C1907" s="20">
        <f>IF('Data Entry'!C1907="red",1,IF('Data Entry'!C1907="blue",2,0))</f>
        <v>0</v>
      </c>
      <c r="D1907" s="22">
        <f>'Data Entry'!D1907</f>
        <v>0</v>
      </c>
      <c r="E1907" s="22">
        <f>'Data Entry'!E1907</f>
        <v>0</v>
      </c>
      <c r="F1907" s="22">
        <f>'Data Entry'!F1907</f>
        <v>0</v>
      </c>
      <c r="G1907" s="22">
        <f>'Data Entry'!G1907</f>
        <v>0</v>
      </c>
      <c r="H1907" s="22">
        <f>'Data Entry'!H1907</f>
        <v>0</v>
      </c>
      <c r="I1907" s="22">
        <f t="shared" si="510"/>
        <v>0</v>
      </c>
      <c r="J1907" s="22">
        <f t="shared" si="511"/>
        <v>0</v>
      </c>
      <c r="K1907" s="22">
        <f t="shared" si="512"/>
        <v>0</v>
      </c>
      <c r="L1907" s="22">
        <f t="shared" si="513"/>
        <v>0</v>
      </c>
      <c r="M1907" s="22">
        <f t="shared" si="514"/>
        <v>0</v>
      </c>
      <c r="N1907" s="22">
        <f t="shared" si="515"/>
        <v>0</v>
      </c>
      <c r="O1907" s="22">
        <f t="shared" si="516"/>
        <v>0</v>
      </c>
      <c r="P1907" s="35">
        <f>'Data Entry'!I1907</f>
        <v>0</v>
      </c>
      <c r="Q1907" s="35">
        <f>'Data Entry'!J1907</f>
        <v>0</v>
      </c>
      <c r="R1907" s="35">
        <f>'Data Entry'!K1907</f>
        <v>0</v>
      </c>
      <c r="S1907" s="35">
        <f>'Data Entry'!L1907</f>
        <v>0</v>
      </c>
      <c r="T1907" s="35">
        <f t="shared" si="517"/>
        <v>0</v>
      </c>
      <c r="U1907" s="35">
        <f t="shared" si="518"/>
        <v>0</v>
      </c>
      <c r="V1907" s="35" t="e">
        <f t="shared" si="519"/>
        <v>#DIV/0!</v>
      </c>
      <c r="W1907" s="35" t="e">
        <f t="shared" si="520"/>
        <v>#DIV/0!</v>
      </c>
      <c r="X1907" s="35">
        <f t="shared" si="521"/>
        <v>0</v>
      </c>
      <c r="Y1907" s="35">
        <f t="shared" si="522"/>
        <v>0</v>
      </c>
      <c r="Z1907" s="35">
        <f t="shared" si="523"/>
        <v>0</v>
      </c>
      <c r="AA1907" s="35">
        <f t="shared" si="524"/>
        <v>0</v>
      </c>
      <c r="AB1907" s="21">
        <f>'Data Entry'!S1907</f>
        <v>0</v>
      </c>
      <c r="AC1907" s="21">
        <f>'Data Entry'!T1907</f>
        <v>0</v>
      </c>
      <c r="AD1907" s="21">
        <f>'Data Entry'!U1907</f>
        <v>0</v>
      </c>
      <c r="AE1907" s="21">
        <f t="shared" si="525"/>
        <v>0</v>
      </c>
      <c r="AF1907" s="13">
        <f>'Data Entry'!V1907</f>
        <v>0</v>
      </c>
      <c r="AG1907" s="13">
        <f t="shared" si="526"/>
        <v>0</v>
      </c>
      <c r="AH1907" s="13">
        <f>'Data Entry'!W1907</f>
        <v>0</v>
      </c>
      <c r="AI1907" s="13">
        <f>'Data Entry'!X1907</f>
        <v>0</v>
      </c>
      <c r="AJ1907" s="13">
        <f>'Data Entry'!Y1907</f>
        <v>0</v>
      </c>
      <c r="AK1907" s="13">
        <f>'Data Entry'!Z1907</f>
        <v>0</v>
      </c>
    </row>
    <row r="1908" spans="1:37">
      <c r="A1908" s="34">
        <f>'Data Entry'!A1908</f>
        <v>0</v>
      </c>
      <c r="B1908" s="34">
        <f>'Data Entry'!B1908</f>
        <v>0</v>
      </c>
      <c r="C1908" s="20">
        <f>IF('Data Entry'!C1908="red",1,IF('Data Entry'!C1908="blue",2,0))</f>
        <v>0</v>
      </c>
      <c r="D1908" s="22">
        <f>'Data Entry'!D1908</f>
        <v>0</v>
      </c>
      <c r="E1908" s="22">
        <f>'Data Entry'!E1908</f>
        <v>0</v>
      </c>
      <c r="F1908" s="22">
        <f>'Data Entry'!F1908</f>
        <v>0</v>
      </c>
      <c r="G1908" s="22">
        <f>'Data Entry'!G1908</f>
        <v>0</v>
      </c>
      <c r="H1908" s="22">
        <f>'Data Entry'!H1908</f>
        <v>0</v>
      </c>
      <c r="I1908" s="22">
        <f t="shared" si="510"/>
        <v>0</v>
      </c>
      <c r="J1908" s="22">
        <f t="shared" si="511"/>
        <v>0</v>
      </c>
      <c r="K1908" s="22">
        <f t="shared" si="512"/>
        <v>0</v>
      </c>
      <c r="L1908" s="22">
        <f t="shared" si="513"/>
        <v>0</v>
      </c>
      <c r="M1908" s="22">
        <f t="shared" si="514"/>
        <v>0</v>
      </c>
      <c r="N1908" s="22">
        <f t="shared" si="515"/>
        <v>0</v>
      </c>
      <c r="O1908" s="22">
        <f t="shared" si="516"/>
        <v>0</v>
      </c>
      <c r="P1908" s="35">
        <f>'Data Entry'!I1908</f>
        <v>0</v>
      </c>
      <c r="Q1908" s="35">
        <f>'Data Entry'!J1908</f>
        <v>0</v>
      </c>
      <c r="R1908" s="35">
        <f>'Data Entry'!K1908</f>
        <v>0</v>
      </c>
      <c r="S1908" s="35">
        <f>'Data Entry'!L1908</f>
        <v>0</v>
      </c>
      <c r="T1908" s="35">
        <f t="shared" si="517"/>
        <v>0</v>
      </c>
      <c r="U1908" s="35">
        <f t="shared" si="518"/>
        <v>0</v>
      </c>
      <c r="V1908" s="35" t="e">
        <f t="shared" si="519"/>
        <v>#DIV/0!</v>
      </c>
      <c r="W1908" s="35" t="e">
        <f t="shared" si="520"/>
        <v>#DIV/0!</v>
      </c>
      <c r="X1908" s="35">
        <f t="shared" si="521"/>
        <v>0</v>
      </c>
      <c r="Y1908" s="35">
        <f t="shared" si="522"/>
        <v>0</v>
      </c>
      <c r="Z1908" s="35">
        <f t="shared" si="523"/>
        <v>0</v>
      </c>
      <c r="AA1908" s="35">
        <f t="shared" si="524"/>
        <v>0</v>
      </c>
      <c r="AB1908" s="21">
        <f>'Data Entry'!S1908</f>
        <v>0</v>
      </c>
      <c r="AC1908" s="21">
        <f>'Data Entry'!T1908</f>
        <v>0</v>
      </c>
      <c r="AD1908" s="21">
        <f>'Data Entry'!U1908</f>
        <v>0</v>
      </c>
      <c r="AE1908" s="21">
        <f t="shared" si="525"/>
        <v>0</v>
      </c>
      <c r="AF1908" s="13">
        <f>'Data Entry'!V1908</f>
        <v>0</v>
      </c>
      <c r="AG1908" s="13">
        <f t="shared" si="526"/>
        <v>0</v>
      </c>
      <c r="AH1908" s="13">
        <f>'Data Entry'!W1908</f>
        <v>0</v>
      </c>
      <c r="AI1908" s="13">
        <f>'Data Entry'!X1908</f>
        <v>0</v>
      </c>
      <c r="AJ1908" s="13">
        <f>'Data Entry'!Y1908</f>
        <v>0</v>
      </c>
      <c r="AK1908" s="13">
        <f>'Data Entry'!Z1908</f>
        <v>0</v>
      </c>
    </row>
    <row r="1909" spans="1:37">
      <c r="A1909" s="34">
        <f>'Data Entry'!A1909</f>
        <v>0</v>
      </c>
      <c r="B1909" s="34">
        <f>'Data Entry'!B1909</f>
        <v>0</v>
      </c>
      <c r="C1909" s="20">
        <f>IF('Data Entry'!C1909="red",1,IF('Data Entry'!C1909="blue",2,0))</f>
        <v>0</v>
      </c>
      <c r="D1909" s="22">
        <f>'Data Entry'!D1909</f>
        <v>0</v>
      </c>
      <c r="E1909" s="22">
        <f>'Data Entry'!E1909</f>
        <v>0</v>
      </c>
      <c r="F1909" s="22">
        <f>'Data Entry'!F1909</f>
        <v>0</v>
      </c>
      <c r="G1909" s="22">
        <f>'Data Entry'!G1909</f>
        <v>0</v>
      </c>
      <c r="H1909" s="22">
        <f>'Data Entry'!H1909</f>
        <v>0</v>
      </c>
      <c r="I1909" s="22">
        <f t="shared" si="510"/>
        <v>0</v>
      </c>
      <c r="J1909" s="22">
        <f t="shared" si="511"/>
        <v>0</v>
      </c>
      <c r="K1909" s="22">
        <f t="shared" si="512"/>
        <v>0</v>
      </c>
      <c r="L1909" s="22">
        <f t="shared" si="513"/>
        <v>0</v>
      </c>
      <c r="M1909" s="22">
        <f t="shared" si="514"/>
        <v>0</v>
      </c>
      <c r="N1909" s="22">
        <f t="shared" si="515"/>
        <v>0</v>
      </c>
      <c r="O1909" s="22">
        <f t="shared" si="516"/>
        <v>0</v>
      </c>
      <c r="P1909" s="35">
        <f>'Data Entry'!I1909</f>
        <v>0</v>
      </c>
      <c r="Q1909" s="35">
        <f>'Data Entry'!J1909</f>
        <v>0</v>
      </c>
      <c r="R1909" s="35">
        <f>'Data Entry'!K1909</f>
        <v>0</v>
      </c>
      <c r="S1909" s="35">
        <f>'Data Entry'!L1909</f>
        <v>0</v>
      </c>
      <c r="T1909" s="35">
        <f t="shared" si="517"/>
        <v>0</v>
      </c>
      <c r="U1909" s="35">
        <f t="shared" si="518"/>
        <v>0</v>
      </c>
      <c r="V1909" s="35" t="e">
        <f t="shared" si="519"/>
        <v>#DIV/0!</v>
      </c>
      <c r="W1909" s="35" t="e">
        <f t="shared" si="520"/>
        <v>#DIV/0!</v>
      </c>
      <c r="X1909" s="35">
        <f t="shared" si="521"/>
        <v>0</v>
      </c>
      <c r="Y1909" s="35">
        <f t="shared" si="522"/>
        <v>0</v>
      </c>
      <c r="Z1909" s="35">
        <f t="shared" si="523"/>
        <v>0</v>
      </c>
      <c r="AA1909" s="35">
        <f t="shared" si="524"/>
        <v>0</v>
      </c>
      <c r="AB1909" s="21">
        <f>'Data Entry'!S1909</f>
        <v>0</v>
      </c>
      <c r="AC1909" s="21">
        <f>'Data Entry'!T1909</f>
        <v>0</v>
      </c>
      <c r="AD1909" s="21">
        <f>'Data Entry'!U1909</f>
        <v>0</v>
      </c>
      <c r="AE1909" s="21">
        <f t="shared" si="525"/>
        <v>0</v>
      </c>
      <c r="AF1909" s="13">
        <f>'Data Entry'!V1909</f>
        <v>0</v>
      </c>
      <c r="AG1909" s="13">
        <f t="shared" si="526"/>
        <v>0</v>
      </c>
      <c r="AH1909" s="13">
        <f>'Data Entry'!W1909</f>
        <v>0</v>
      </c>
      <c r="AI1909" s="13">
        <f>'Data Entry'!X1909</f>
        <v>0</v>
      </c>
      <c r="AJ1909" s="13">
        <f>'Data Entry'!Y1909</f>
        <v>0</v>
      </c>
      <c r="AK1909" s="13">
        <f>'Data Entry'!Z1909</f>
        <v>0</v>
      </c>
    </row>
    <row r="1910" spans="1:37">
      <c r="A1910" s="34">
        <f>'Data Entry'!A1910</f>
        <v>0</v>
      </c>
      <c r="B1910" s="34">
        <f>'Data Entry'!B1910</f>
        <v>0</v>
      </c>
      <c r="C1910" s="20">
        <f>IF('Data Entry'!C1910="red",1,IF('Data Entry'!C1910="blue",2,0))</f>
        <v>0</v>
      </c>
      <c r="D1910" s="22">
        <f>'Data Entry'!D1910</f>
        <v>0</v>
      </c>
      <c r="E1910" s="22">
        <f>'Data Entry'!E1910</f>
        <v>0</v>
      </c>
      <c r="F1910" s="22">
        <f>'Data Entry'!F1910</f>
        <v>0</v>
      </c>
      <c r="G1910" s="22">
        <f>'Data Entry'!G1910</f>
        <v>0</v>
      </c>
      <c r="H1910" s="22">
        <f>'Data Entry'!H1910</f>
        <v>0</v>
      </c>
      <c r="I1910" s="22">
        <f t="shared" si="510"/>
        <v>0</v>
      </c>
      <c r="J1910" s="22">
        <f t="shared" si="511"/>
        <v>0</v>
      </c>
      <c r="K1910" s="22">
        <f t="shared" si="512"/>
        <v>0</v>
      </c>
      <c r="L1910" s="22">
        <f t="shared" si="513"/>
        <v>0</v>
      </c>
      <c r="M1910" s="22">
        <f t="shared" si="514"/>
        <v>0</v>
      </c>
      <c r="N1910" s="22">
        <f t="shared" si="515"/>
        <v>0</v>
      </c>
      <c r="O1910" s="22">
        <f t="shared" si="516"/>
        <v>0</v>
      </c>
      <c r="P1910" s="35">
        <f>'Data Entry'!I1910</f>
        <v>0</v>
      </c>
      <c r="Q1910" s="35">
        <f>'Data Entry'!J1910</f>
        <v>0</v>
      </c>
      <c r="R1910" s="35">
        <f>'Data Entry'!K1910</f>
        <v>0</v>
      </c>
      <c r="S1910" s="35">
        <f>'Data Entry'!L1910</f>
        <v>0</v>
      </c>
      <c r="T1910" s="35">
        <f t="shared" si="517"/>
        <v>0</v>
      </c>
      <c r="U1910" s="35">
        <f t="shared" si="518"/>
        <v>0</v>
      </c>
      <c r="V1910" s="35" t="e">
        <f t="shared" si="519"/>
        <v>#DIV/0!</v>
      </c>
      <c r="W1910" s="35" t="e">
        <f t="shared" si="520"/>
        <v>#DIV/0!</v>
      </c>
      <c r="X1910" s="35">
        <f t="shared" si="521"/>
        <v>0</v>
      </c>
      <c r="Y1910" s="35">
        <f t="shared" si="522"/>
        <v>0</v>
      </c>
      <c r="Z1910" s="35">
        <f t="shared" si="523"/>
        <v>0</v>
      </c>
      <c r="AA1910" s="35">
        <f t="shared" si="524"/>
        <v>0</v>
      </c>
      <c r="AB1910" s="21">
        <f>'Data Entry'!S1910</f>
        <v>0</v>
      </c>
      <c r="AC1910" s="21">
        <f>'Data Entry'!T1910</f>
        <v>0</v>
      </c>
      <c r="AD1910" s="21">
        <f>'Data Entry'!U1910</f>
        <v>0</v>
      </c>
      <c r="AE1910" s="21">
        <f t="shared" si="525"/>
        <v>0</v>
      </c>
      <c r="AF1910" s="13">
        <f>'Data Entry'!V1910</f>
        <v>0</v>
      </c>
      <c r="AG1910" s="13">
        <f t="shared" si="526"/>
        <v>0</v>
      </c>
      <c r="AH1910" s="13">
        <f>'Data Entry'!W1910</f>
        <v>0</v>
      </c>
      <c r="AI1910" s="13">
        <f>'Data Entry'!X1910</f>
        <v>0</v>
      </c>
      <c r="AJ1910" s="13">
        <f>'Data Entry'!Y1910</f>
        <v>0</v>
      </c>
      <c r="AK1910" s="13">
        <f>'Data Entry'!Z1910</f>
        <v>0</v>
      </c>
    </row>
    <row r="1911" spans="1:37">
      <c r="A1911" s="34">
        <f>'Data Entry'!A1911</f>
        <v>0</v>
      </c>
      <c r="B1911" s="34">
        <f>'Data Entry'!B1911</f>
        <v>0</v>
      </c>
      <c r="C1911" s="20">
        <f>IF('Data Entry'!C1911="red",1,IF('Data Entry'!C1911="blue",2,0))</f>
        <v>0</v>
      </c>
      <c r="D1911" s="22">
        <f>'Data Entry'!D1911</f>
        <v>0</v>
      </c>
      <c r="E1911" s="22">
        <f>'Data Entry'!E1911</f>
        <v>0</v>
      </c>
      <c r="F1911" s="22">
        <f>'Data Entry'!F1911</f>
        <v>0</v>
      </c>
      <c r="G1911" s="22">
        <f>'Data Entry'!G1911</f>
        <v>0</v>
      </c>
      <c r="H1911" s="22">
        <f>'Data Entry'!H1911</f>
        <v>0</v>
      </c>
      <c r="I1911" s="22">
        <f t="shared" si="510"/>
        <v>0</v>
      </c>
      <c r="J1911" s="22">
        <f t="shared" si="511"/>
        <v>0</v>
      </c>
      <c r="K1911" s="22">
        <f t="shared" si="512"/>
        <v>0</v>
      </c>
      <c r="L1911" s="22">
        <f t="shared" si="513"/>
        <v>0</v>
      </c>
      <c r="M1911" s="22">
        <f t="shared" si="514"/>
        <v>0</v>
      </c>
      <c r="N1911" s="22">
        <f t="shared" si="515"/>
        <v>0</v>
      </c>
      <c r="O1911" s="22">
        <f t="shared" si="516"/>
        <v>0</v>
      </c>
      <c r="P1911" s="35">
        <f>'Data Entry'!I1911</f>
        <v>0</v>
      </c>
      <c r="Q1911" s="35">
        <f>'Data Entry'!J1911</f>
        <v>0</v>
      </c>
      <c r="R1911" s="35">
        <f>'Data Entry'!K1911</f>
        <v>0</v>
      </c>
      <c r="S1911" s="35">
        <f>'Data Entry'!L1911</f>
        <v>0</v>
      </c>
      <c r="T1911" s="35">
        <f t="shared" si="517"/>
        <v>0</v>
      </c>
      <c r="U1911" s="35">
        <f t="shared" si="518"/>
        <v>0</v>
      </c>
      <c r="V1911" s="35" t="e">
        <f t="shared" si="519"/>
        <v>#DIV/0!</v>
      </c>
      <c r="W1911" s="35" t="e">
        <f t="shared" si="520"/>
        <v>#DIV/0!</v>
      </c>
      <c r="X1911" s="35">
        <f t="shared" si="521"/>
        <v>0</v>
      </c>
      <c r="Y1911" s="35">
        <f t="shared" si="522"/>
        <v>0</v>
      </c>
      <c r="Z1911" s="35">
        <f t="shared" si="523"/>
        <v>0</v>
      </c>
      <c r="AA1911" s="35">
        <f t="shared" si="524"/>
        <v>0</v>
      </c>
      <c r="AB1911" s="21">
        <f>'Data Entry'!S1911</f>
        <v>0</v>
      </c>
      <c r="AC1911" s="21">
        <f>'Data Entry'!T1911</f>
        <v>0</v>
      </c>
      <c r="AD1911" s="21">
        <f>'Data Entry'!U1911</f>
        <v>0</v>
      </c>
      <c r="AE1911" s="21">
        <f t="shared" si="525"/>
        <v>0</v>
      </c>
      <c r="AF1911" s="13">
        <f>'Data Entry'!V1911</f>
        <v>0</v>
      </c>
      <c r="AG1911" s="13">
        <f t="shared" si="526"/>
        <v>0</v>
      </c>
      <c r="AH1911" s="13">
        <f>'Data Entry'!W1911</f>
        <v>0</v>
      </c>
      <c r="AI1911" s="13">
        <f>'Data Entry'!X1911</f>
        <v>0</v>
      </c>
      <c r="AJ1911" s="13">
        <f>'Data Entry'!Y1911</f>
        <v>0</v>
      </c>
      <c r="AK1911" s="13">
        <f>'Data Entry'!Z1911</f>
        <v>0</v>
      </c>
    </row>
    <row r="1912" spans="1:37">
      <c r="A1912" s="34">
        <f>'Data Entry'!A1912</f>
        <v>0</v>
      </c>
      <c r="B1912" s="34">
        <f>'Data Entry'!B1912</f>
        <v>0</v>
      </c>
      <c r="C1912" s="20">
        <f>IF('Data Entry'!C1912="red",1,IF('Data Entry'!C1912="blue",2,0))</f>
        <v>0</v>
      </c>
      <c r="D1912" s="22">
        <f>'Data Entry'!D1912</f>
        <v>0</v>
      </c>
      <c r="E1912" s="22">
        <f>'Data Entry'!E1912</f>
        <v>0</v>
      </c>
      <c r="F1912" s="22">
        <f>'Data Entry'!F1912</f>
        <v>0</v>
      </c>
      <c r="G1912" s="22">
        <f>'Data Entry'!G1912</f>
        <v>0</v>
      </c>
      <c r="H1912" s="22">
        <f>'Data Entry'!H1912</f>
        <v>0</v>
      </c>
      <c r="I1912" s="22">
        <f t="shared" si="510"/>
        <v>0</v>
      </c>
      <c r="J1912" s="22">
        <f t="shared" si="511"/>
        <v>0</v>
      </c>
      <c r="K1912" s="22">
        <f t="shared" si="512"/>
        <v>0</v>
      </c>
      <c r="L1912" s="22">
        <f t="shared" si="513"/>
        <v>0</v>
      </c>
      <c r="M1912" s="22">
        <f t="shared" si="514"/>
        <v>0</v>
      </c>
      <c r="N1912" s="22">
        <f t="shared" si="515"/>
        <v>0</v>
      </c>
      <c r="O1912" s="22">
        <f t="shared" si="516"/>
        <v>0</v>
      </c>
      <c r="P1912" s="35">
        <f>'Data Entry'!I1912</f>
        <v>0</v>
      </c>
      <c r="Q1912" s="35">
        <f>'Data Entry'!J1912</f>
        <v>0</v>
      </c>
      <c r="R1912" s="35">
        <f>'Data Entry'!K1912</f>
        <v>0</v>
      </c>
      <c r="S1912" s="35">
        <f>'Data Entry'!L1912</f>
        <v>0</v>
      </c>
      <c r="T1912" s="35">
        <f t="shared" si="517"/>
        <v>0</v>
      </c>
      <c r="U1912" s="35">
        <f t="shared" si="518"/>
        <v>0</v>
      </c>
      <c r="V1912" s="35" t="e">
        <f t="shared" si="519"/>
        <v>#DIV/0!</v>
      </c>
      <c r="W1912" s="35" t="e">
        <f t="shared" si="520"/>
        <v>#DIV/0!</v>
      </c>
      <c r="X1912" s="35">
        <f t="shared" si="521"/>
        <v>0</v>
      </c>
      <c r="Y1912" s="35">
        <f t="shared" si="522"/>
        <v>0</v>
      </c>
      <c r="Z1912" s="35">
        <f t="shared" si="523"/>
        <v>0</v>
      </c>
      <c r="AA1912" s="35">
        <f t="shared" si="524"/>
        <v>0</v>
      </c>
      <c r="AB1912" s="21">
        <f>'Data Entry'!S1912</f>
        <v>0</v>
      </c>
      <c r="AC1912" s="21">
        <f>'Data Entry'!T1912</f>
        <v>0</v>
      </c>
      <c r="AD1912" s="21">
        <f>'Data Entry'!U1912</f>
        <v>0</v>
      </c>
      <c r="AE1912" s="21">
        <f t="shared" si="525"/>
        <v>0</v>
      </c>
      <c r="AF1912" s="13">
        <f>'Data Entry'!V1912</f>
        <v>0</v>
      </c>
      <c r="AG1912" s="13">
        <f t="shared" si="526"/>
        <v>0</v>
      </c>
      <c r="AH1912" s="13">
        <f>'Data Entry'!W1912</f>
        <v>0</v>
      </c>
      <c r="AI1912" s="13">
        <f>'Data Entry'!X1912</f>
        <v>0</v>
      </c>
      <c r="AJ1912" s="13">
        <f>'Data Entry'!Y1912</f>
        <v>0</v>
      </c>
      <c r="AK1912" s="13">
        <f>'Data Entry'!Z1912</f>
        <v>0</v>
      </c>
    </row>
    <row r="1913" spans="1:37">
      <c r="A1913" s="34">
        <f>'Data Entry'!A1913</f>
        <v>0</v>
      </c>
      <c r="B1913" s="34">
        <f>'Data Entry'!B1913</f>
        <v>0</v>
      </c>
      <c r="C1913" s="20">
        <f>IF('Data Entry'!C1913="red",1,IF('Data Entry'!C1913="blue",2,0))</f>
        <v>0</v>
      </c>
      <c r="D1913" s="22">
        <f>'Data Entry'!D1913</f>
        <v>0</v>
      </c>
      <c r="E1913" s="22">
        <f>'Data Entry'!E1913</f>
        <v>0</v>
      </c>
      <c r="F1913" s="22">
        <f>'Data Entry'!F1913</f>
        <v>0</v>
      </c>
      <c r="G1913" s="22">
        <f>'Data Entry'!G1913</f>
        <v>0</v>
      </c>
      <c r="H1913" s="22">
        <f>'Data Entry'!H1913</f>
        <v>0</v>
      </c>
      <c r="I1913" s="22">
        <f t="shared" si="510"/>
        <v>0</v>
      </c>
      <c r="J1913" s="22">
        <f t="shared" si="511"/>
        <v>0</v>
      </c>
      <c r="K1913" s="22">
        <f t="shared" si="512"/>
        <v>0</v>
      </c>
      <c r="L1913" s="22">
        <f t="shared" si="513"/>
        <v>0</v>
      </c>
      <c r="M1913" s="22">
        <f t="shared" si="514"/>
        <v>0</v>
      </c>
      <c r="N1913" s="22">
        <f t="shared" si="515"/>
        <v>0</v>
      </c>
      <c r="O1913" s="22">
        <f t="shared" si="516"/>
        <v>0</v>
      </c>
      <c r="P1913" s="35">
        <f>'Data Entry'!I1913</f>
        <v>0</v>
      </c>
      <c r="Q1913" s="35">
        <f>'Data Entry'!J1913</f>
        <v>0</v>
      </c>
      <c r="R1913" s="35">
        <f>'Data Entry'!K1913</f>
        <v>0</v>
      </c>
      <c r="S1913" s="35">
        <f>'Data Entry'!L1913</f>
        <v>0</v>
      </c>
      <c r="T1913" s="35">
        <f t="shared" si="517"/>
        <v>0</v>
      </c>
      <c r="U1913" s="35">
        <f t="shared" si="518"/>
        <v>0</v>
      </c>
      <c r="V1913" s="35" t="e">
        <f t="shared" si="519"/>
        <v>#DIV/0!</v>
      </c>
      <c r="W1913" s="35" t="e">
        <f t="shared" si="520"/>
        <v>#DIV/0!</v>
      </c>
      <c r="X1913" s="35">
        <f t="shared" si="521"/>
        <v>0</v>
      </c>
      <c r="Y1913" s="35">
        <f t="shared" si="522"/>
        <v>0</v>
      </c>
      <c r="Z1913" s="35">
        <f t="shared" si="523"/>
        <v>0</v>
      </c>
      <c r="AA1913" s="35">
        <f t="shared" si="524"/>
        <v>0</v>
      </c>
      <c r="AB1913" s="21">
        <f>'Data Entry'!S1913</f>
        <v>0</v>
      </c>
      <c r="AC1913" s="21">
        <f>'Data Entry'!T1913</f>
        <v>0</v>
      </c>
      <c r="AD1913" s="21">
        <f>'Data Entry'!U1913</f>
        <v>0</v>
      </c>
      <c r="AE1913" s="21">
        <f t="shared" si="525"/>
        <v>0</v>
      </c>
      <c r="AF1913" s="13">
        <f>'Data Entry'!V1913</f>
        <v>0</v>
      </c>
      <c r="AG1913" s="13">
        <f t="shared" si="526"/>
        <v>0</v>
      </c>
      <c r="AH1913" s="13">
        <f>'Data Entry'!W1913</f>
        <v>0</v>
      </c>
      <c r="AI1913" s="13">
        <f>'Data Entry'!X1913</f>
        <v>0</v>
      </c>
      <c r="AJ1913" s="13">
        <f>'Data Entry'!Y1913</f>
        <v>0</v>
      </c>
      <c r="AK1913" s="13">
        <f>'Data Entry'!Z1913</f>
        <v>0</v>
      </c>
    </row>
    <row r="1914" spans="1:37">
      <c r="A1914" s="34">
        <f>'Data Entry'!A1914</f>
        <v>0</v>
      </c>
      <c r="B1914" s="34">
        <f>'Data Entry'!B1914</f>
        <v>0</v>
      </c>
      <c r="C1914" s="20">
        <f>IF('Data Entry'!C1914="red",1,IF('Data Entry'!C1914="blue",2,0))</f>
        <v>0</v>
      </c>
      <c r="D1914" s="22">
        <f>'Data Entry'!D1914</f>
        <v>0</v>
      </c>
      <c r="E1914" s="22">
        <f>'Data Entry'!E1914</f>
        <v>0</v>
      </c>
      <c r="F1914" s="22">
        <f>'Data Entry'!F1914</f>
        <v>0</v>
      </c>
      <c r="G1914" s="22">
        <f>'Data Entry'!G1914</f>
        <v>0</v>
      </c>
      <c r="H1914" s="22">
        <f>'Data Entry'!H1914</f>
        <v>0</v>
      </c>
      <c r="I1914" s="22">
        <f t="shared" si="510"/>
        <v>0</v>
      </c>
      <c r="J1914" s="22">
        <f t="shared" si="511"/>
        <v>0</v>
      </c>
      <c r="K1914" s="22">
        <f t="shared" si="512"/>
        <v>0</v>
      </c>
      <c r="L1914" s="22">
        <f t="shared" si="513"/>
        <v>0</v>
      </c>
      <c r="M1914" s="22">
        <f t="shared" si="514"/>
        <v>0</v>
      </c>
      <c r="N1914" s="22">
        <f t="shared" si="515"/>
        <v>0</v>
      </c>
      <c r="O1914" s="22">
        <f t="shared" si="516"/>
        <v>0</v>
      </c>
      <c r="P1914" s="35">
        <f>'Data Entry'!I1914</f>
        <v>0</v>
      </c>
      <c r="Q1914" s="35">
        <f>'Data Entry'!J1914</f>
        <v>0</v>
      </c>
      <c r="R1914" s="35">
        <f>'Data Entry'!K1914</f>
        <v>0</v>
      </c>
      <c r="S1914" s="35">
        <f>'Data Entry'!L1914</f>
        <v>0</v>
      </c>
      <c r="T1914" s="35">
        <f t="shared" si="517"/>
        <v>0</v>
      </c>
      <c r="U1914" s="35">
        <f t="shared" si="518"/>
        <v>0</v>
      </c>
      <c r="V1914" s="35" t="e">
        <f t="shared" si="519"/>
        <v>#DIV/0!</v>
      </c>
      <c r="W1914" s="35" t="e">
        <f t="shared" si="520"/>
        <v>#DIV/0!</v>
      </c>
      <c r="X1914" s="35">
        <f t="shared" si="521"/>
        <v>0</v>
      </c>
      <c r="Y1914" s="35">
        <f t="shared" si="522"/>
        <v>0</v>
      </c>
      <c r="Z1914" s="35">
        <f t="shared" si="523"/>
        <v>0</v>
      </c>
      <c r="AA1914" s="35">
        <f t="shared" si="524"/>
        <v>0</v>
      </c>
      <c r="AB1914" s="21">
        <f>'Data Entry'!S1914</f>
        <v>0</v>
      </c>
      <c r="AC1914" s="21">
        <f>'Data Entry'!T1914</f>
        <v>0</v>
      </c>
      <c r="AD1914" s="21">
        <f>'Data Entry'!U1914</f>
        <v>0</v>
      </c>
      <c r="AE1914" s="21">
        <f t="shared" si="525"/>
        <v>0</v>
      </c>
      <c r="AF1914" s="13">
        <f>'Data Entry'!V1914</f>
        <v>0</v>
      </c>
      <c r="AG1914" s="13">
        <f t="shared" si="526"/>
        <v>0</v>
      </c>
      <c r="AH1914" s="13">
        <f>'Data Entry'!W1914</f>
        <v>0</v>
      </c>
      <c r="AI1914" s="13">
        <f>'Data Entry'!X1914</f>
        <v>0</v>
      </c>
      <c r="AJ1914" s="13">
        <f>'Data Entry'!Y1914</f>
        <v>0</v>
      </c>
      <c r="AK1914" s="13">
        <f>'Data Entry'!Z1914</f>
        <v>0</v>
      </c>
    </row>
    <row r="1915" spans="1:37">
      <c r="A1915" s="34">
        <f>'Data Entry'!A1915</f>
        <v>0</v>
      </c>
      <c r="B1915" s="34">
        <f>'Data Entry'!B1915</f>
        <v>0</v>
      </c>
      <c r="C1915" s="20">
        <f>IF('Data Entry'!C1915="red",1,IF('Data Entry'!C1915="blue",2,0))</f>
        <v>0</v>
      </c>
      <c r="D1915" s="22">
        <f>'Data Entry'!D1915</f>
        <v>0</v>
      </c>
      <c r="E1915" s="22">
        <f>'Data Entry'!E1915</f>
        <v>0</v>
      </c>
      <c r="F1915" s="22">
        <f>'Data Entry'!F1915</f>
        <v>0</v>
      </c>
      <c r="G1915" s="22">
        <f>'Data Entry'!G1915</f>
        <v>0</v>
      </c>
      <c r="H1915" s="22">
        <f>'Data Entry'!H1915</f>
        <v>0</v>
      </c>
      <c r="I1915" s="22">
        <f t="shared" si="510"/>
        <v>0</v>
      </c>
      <c r="J1915" s="22">
        <f t="shared" si="511"/>
        <v>0</v>
      </c>
      <c r="K1915" s="22">
        <f t="shared" si="512"/>
        <v>0</v>
      </c>
      <c r="L1915" s="22">
        <f t="shared" si="513"/>
        <v>0</v>
      </c>
      <c r="M1915" s="22">
        <f t="shared" si="514"/>
        <v>0</v>
      </c>
      <c r="N1915" s="22">
        <f t="shared" si="515"/>
        <v>0</v>
      </c>
      <c r="O1915" s="22">
        <f t="shared" si="516"/>
        <v>0</v>
      </c>
      <c r="P1915" s="35">
        <f>'Data Entry'!I1915</f>
        <v>0</v>
      </c>
      <c r="Q1915" s="35">
        <f>'Data Entry'!J1915</f>
        <v>0</v>
      </c>
      <c r="R1915" s="35">
        <f>'Data Entry'!K1915</f>
        <v>0</v>
      </c>
      <c r="S1915" s="35">
        <f>'Data Entry'!L1915</f>
        <v>0</v>
      </c>
      <c r="T1915" s="35">
        <f t="shared" si="517"/>
        <v>0</v>
      </c>
      <c r="U1915" s="35">
        <f t="shared" si="518"/>
        <v>0</v>
      </c>
      <c r="V1915" s="35" t="e">
        <f t="shared" si="519"/>
        <v>#DIV/0!</v>
      </c>
      <c r="W1915" s="35" t="e">
        <f t="shared" si="520"/>
        <v>#DIV/0!</v>
      </c>
      <c r="X1915" s="35">
        <f t="shared" si="521"/>
        <v>0</v>
      </c>
      <c r="Y1915" s="35">
        <f t="shared" si="522"/>
        <v>0</v>
      </c>
      <c r="Z1915" s="35">
        <f t="shared" si="523"/>
        <v>0</v>
      </c>
      <c r="AA1915" s="35">
        <f t="shared" si="524"/>
        <v>0</v>
      </c>
      <c r="AB1915" s="21">
        <f>'Data Entry'!S1915</f>
        <v>0</v>
      </c>
      <c r="AC1915" s="21">
        <f>'Data Entry'!T1915</f>
        <v>0</v>
      </c>
      <c r="AD1915" s="21">
        <f>'Data Entry'!U1915</f>
        <v>0</v>
      </c>
      <c r="AE1915" s="21">
        <f t="shared" si="525"/>
        <v>0</v>
      </c>
      <c r="AF1915" s="13">
        <f>'Data Entry'!V1915</f>
        <v>0</v>
      </c>
      <c r="AG1915" s="13">
        <f t="shared" si="526"/>
        <v>0</v>
      </c>
      <c r="AH1915" s="13">
        <f>'Data Entry'!W1915</f>
        <v>0</v>
      </c>
      <c r="AI1915" s="13">
        <f>'Data Entry'!X1915</f>
        <v>0</v>
      </c>
      <c r="AJ1915" s="13">
        <f>'Data Entry'!Y1915</f>
        <v>0</v>
      </c>
      <c r="AK1915" s="13">
        <f>'Data Entry'!Z1915</f>
        <v>0</v>
      </c>
    </row>
    <row r="1916" spans="1:37">
      <c r="A1916" s="34">
        <f>'Data Entry'!A1916</f>
        <v>0</v>
      </c>
      <c r="B1916" s="34">
        <f>'Data Entry'!B1916</f>
        <v>0</v>
      </c>
      <c r="C1916" s="20">
        <f>IF('Data Entry'!C1916="red",1,IF('Data Entry'!C1916="blue",2,0))</f>
        <v>0</v>
      </c>
      <c r="D1916" s="22">
        <f>'Data Entry'!D1916</f>
        <v>0</v>
      </c>
      <c r="E1916" s="22">
        <f>'Data Entry'!E1916</f>
        <v>0</v>
      </c>
      <c r="F1916" s="22">
        <f>'Data Entry'!F1916</f>
        <v>0</v>
      </c>
      <c r="G1916" s="22">
        <f>'Data Entry'!G1916</f>
        <v>0</v>
      </c>
      <c r="H1916" s="22">
        <f>'Data Entry'!H1916</f>
        <v>0</v>
      </c>
      <c r="I1916" s="22">
        <f t="shared" si="510"/>
        <v>0</v>
      </c>
      <c r="J1916" s="22">
        <f t="shared" si="511"/>
        <v>0</v>
      </c>
      <c r="K1916" s="22">
        <f t="shared" si="512"/>
        <v>0</v>
      </c>
      <c r="L1916" s="22">
        <f t="shared" si="513"/>
        <v>0</v>
      </c>
      <c r="M1916" s="22">
        <f t="shared" si="514"/>
        <v>0</v>
      </c>
      <c r="N1916" s="22">
        <f t="shared" si="515"/>
        <v>0</v>
      </c>
      <c r="O1916" s="22">
        <f t="shared" si="516"/>
        <v>0</v>
      </c>
      <c r="P1916" s="35">
        <f>'Data Entry'!I1916</f>
        <v>0</v>
      </c>
      <c r="Q1916" s="35">
        <f>'Data Entry'!J1916</f>
        <v>0</v>
      </c>
      <c r="R1916" s="35">
        <f>'Data Entry'!K1916</f>
        <v>0</v>
      </c>
      <c r="S1916" s="35">
        <f>'Data Entry'!L1916</f>
        <v>0</v>
      </c>
      <c r="T1916" s="35">
        <f t="shared" si="517"/>
        <v>0</v>
      </c>
      <c r="U1916" s="35">
        <f t="shared" si="518"/>
        <v>0</v>
      </c>
      <c r="V1916" s="35" t="e">
        <f t="shared" si="519"/>
        <v>#DIV/0!</v>
      </c>
      <c r="W1916" s="35" t="e">
        <f t="shared" si="520"/>
        <v>#DIV/0!</v>
      </c>
      <c r="X1916" s="35">
        <f t="shared" si="521"/>
        <v>0</v>
      </c>
      <c r="Y1916" s="35">
        <f t="shared" si="522"/>
        <v>0</v>
      </c>
      <c r="Z1916" s="35">
        <f t="shared" si="523"/>
        <v>0</v>
      </c>
      <c r="AA1916" s="35">
        <f t="shared" si="524"/>
        <v>0</v>
      </c>
      <c r="AB1916" s="21">
        <f>'Data Entry'!S1916</f>
        <v>0</v>
      </c>
      <c r="AC1916" s="21">
        <f>'Data Entry'!T1916</f>
        <v>0</v>
      </c>
      <c r="AD1916" s="21">
        <f>'Data Entry'!U1916</f>
        <v>0</v>
      </c>
      <c r="AE1916" s="21">
        <f t="shared" si="525"/>
        <v>0</v>
      </c>
      <c r="AF1916" s="13">
        <f>'Data Entry'!V1916</f>
        <v>0</v>
      </c>
      <c r="AG1916" s="13">
        <f t="shared" si="526"/>
        <v>0</v>
      </c>
      <c r="AH1916" s="13">
        <f>'Data Entry'!W1916</f>
        <v>0</v>
      </c>
      <c r="AI1916" s="13">
        <f>'Data Entry'!X1916</f>
        <v>0</v>
      </c>
      <c r="AJ1916" s="13">
        <f>'Data Entry'!Y1916</f>
        <v>0</v>
      </c>
      <c r="AK1916" s="13">
        <f>'Data Entry'!Z1916</f>
        <v>0</v>
      </c>
    </row>
    <row r="1917" spans="1:37">
      <c r="A1917" s="34">
        <f>'Data Entry'!A1917</f>
        <v>0</v>
      </c>
      <c r="B1917" s="34">
        <f>'Data Entry'!B1917</f>
        <v>0</v>
      </c>
      <c r="C1917" s="20">
        <f>IF('Data Entry'!C1917="red",1,IF('Data Entry'!C1917="blue",2,0))</f>
        <v>0</v>
      </c>
      <c r="D1917" s="22">
        <f>'Data Entry'!D1917</f>
        <v>0</v>
      </c>
      <c r="E1917" s="22">
        <f>'Data Entry'!E1917</f>
        <v>0</v>
      </c>
      <c r="F1917" s="22">
        <f>'Data Entry'!F1917</f>
        <v>0</v>
      </c>
      <c r="G1917" s="22">
        <f>'Data Entry'!G1917</f>
        <v>0</v>
      </c>
      <c r="H1917" s="22">
        <f>'Data Entry'!H1917</f>
        <v>0</v>
      </c>
      <c r="I1917" s="22">
        <f t="shared" si="510"/>
        <v>0</v>
      </c>
      <c r="J1917" s="22">
        <f t="shared" si="511"/>
        <v>0</v>
      </c>
      <c r="K1917" s="22">
        <f t="shared" si="512"/>
        <v>0</v>
      </c>
      <c r="L1917" s="22">
        <f t="shared" si="513"/>
        <v>0</v>
      </c>
      <c r="M1917" s="22">
        <f t="shared" si="514"/>
        <v>0</v>
      </c>
      <c r="N1917" s="22">
        <f t="shared" si="515"/>
        <v>0</v>
      </c>
      <c r="O1917" s="22">
        <f t="shared" si="516"/>
        <v>0</v>
      </c>
      <c r="P1917" s="35">
        <f>'Data Entry'!I1917</f>
        <v>0</v>
      </c>
      <c r="Q1917" s="35">
        <f>'Data Entry'!J1917</f>
        <v>0</v>
      </c>
      <c r="R1917" s="35">
        <f>'Data Entry'!K1917</f>
        <v>0</v>
      </c>
      <c r="S1917" s="35">
        <f>'Data Entry'!L1917</f>
        <v>0</v>
      </c>
      <c r="T1917" s="35">
        <f t="shared" si="517"/>
        <v>0</v>
      </c>
      <c r="U1917" s="35">
        <f t="shared" si="518"/>
        <v>0</v>
      </c>
      <c r="V1917" s="35" t="e">
        <f t="shared" si="519"/>
        <v>#DIV/0!</v>
      </c>
      <c r="W1917" s="35" t="e">
        <f t="shared" si="520"/>
        <v>#DIV/0!</v>
      </c>
      <c r="X1917" s="35">
        <f t="shared" si="521"/>
        <v>0</v>
      </c>
      <c r="Y1917" s="35">
        <f t="shared" si="522"/>
        <v>0</v>
      </c>
      <c r="Z1917" s="35">
        <f t="shared" si="523"/>
        <v>0</v>
      </c>
      <c r="AA1917" s="35">
        <f t="shared" si="524"/>
        <v>0</v>
      </c>
      <c r="AB1917" s="21">
        <f>'Data Entry'!S1917</f>
        <v>0</v>
      </c>
      <c r="AC1917" s="21">
        <f>'Data Entry'!T1917</f>
        <v>0</v>
      </c>
      <c r="AD1917" s="21">
        <f>'Data Entry'!U1917</f>
        <v>0</v>
      </c>
      <c r="AE1917" s="21">
        <f t="shared" si="525"/>
        <v>0</v>
      </c>
      <c r="AF1917" s="13">
        <f>'Data Entry'!V1917</f>
        <v>0</v>
      </c>
      <c r="AG1917" s="13">
        <f t="shared" si="526"/>
        <v>0</v>
      </c>
      <c r="AH1917" s="13">
        <f>'Data Entry'!W1917</f>
        <v>0</v>
      </c>
      <c r="AI1917" s="13">
        <f>'Data Entry'!X1917</f>
        <v>0</v>
      </c>
      <c r="AJ1917" s="13">
        <f>'Data Entry'!Y1917</f>
        <v>0</v>
      </c>
      <c r="AK1917" s="13">
        <f>'Data Entry'!Z1917</f>
        <v>0</v>
      </c>
    </row>
    <row r="1918" spans="1:37">
      <c r="A1918" s="34">
        <f>'Data Entry'!A1918</f>
        <v>0</v>
      </c>
      <c r="B1918" s="34">
        <f>'Data Entry'!B1918</f>
        <v>0</v>
      </c>
      <c r="C1918" s="20">
        <f>IF('Data Entry'!C1918="red",1,IF('Data Entry'!C1918="blue",2,0))</f>
        <v>0</v>
      </c>
      <c r="D1918" s="22">
        <f>'Data Entry'!D1918</f>
        <v>0</v>
      </c>
      <c r="E1918" s="22">
        <f>'Data Entry'!E1918</f>
        <v>0</v>
      </c>
      <c r="F1918" s="22">
        <f>'Data Entry'!F1918</f>
        <v>0</v>
      </c>
      <c r="G1918" s="22">
        <f>'Data Entry'!G1918</f>
        <v>0</v>
      </c>
      <c r="H1918" s="22">
        <f>'Data Entry'!H1918</f>
        <v>0</v>
      </c>
      <c r="I1918" s="22">
        <f t="shared" si="510"/>
        <v>0</v>
      </c>
      <c r="J1918" s="22">
        <f t="shared" si="511"/>
        <v>0</v>
      </c>
      <c r="K1918" s="22">
        <f t="shared" si="512"/>
        <v>0</v>
      </c>
      <c r="L1918" s="22">
        <f t="shared" si="513"/>
        <v>0</v>
      </c>
      <c r="M1918" s="22">
        <f t="shared" si="514"/>
        <v>0</v>
      </c>
      <c r="N1918" s="22">
        <f t="shared" si="515"/>
        <v>0</v>
      </c>
      <c r="O1918" s="22">
        <f t="shared" si="516"/>
        <v>0</v>
      </c>
      <c r="P1918" s="35">
        <f>'Data Entry'!I1918</f>
        <v>0</v>
      </c>
      <c r="Q1918" s="35">
        <f>'Data Entry'!J1918</f>
        <v>0</v>
      </c>
      <c r="R1918" s="35">
        <f>'Data Entry'!K1918</f>
        <v>0</v>
      </c>
      <c r="S1918" s="35">
        <f>'Data Entry'!L1918</f>
        <v>0</v>
      </c>
      <c r="T1918" s="35">
        <f t="shared" si="517"/>
        <v>0</v>
      </c>
      <c r="U1918" s="35">
        <f t="shared" si="518"/>
        <v>0</v>
      </c>
      <c r="V1918" s="35" t="e">
        <f t="shared" si="519"/>
        <v>#DIV/0!</v>
      </c>
      <c r="W1918" s="35" t="e">
        <f t="shared" si="520"/>
        <v>#DIV/0!</v>
      </c>
      <c r="X1918" s="35">
        <f t="shared" si="521"/>
        <v>0</v>
      </c>
      <c r="Y1918" s="35">
        <f t="shared" si="522"/>
        <v>0</v>
      </c>
      <c r="Z1918" s="35">
        <f t="shared" si="523"/>
        <v>0</v>
      </c>
      <c r="AA1918" s="35">
        <f t="shared" si="524"/>
        <v>0</v>
      </c>
      <c r="AB1918" s="21">
        <f>'Data Entry'!S1918</f>
        <v>0</v>
      </c>
      <c r="AC1918" s="21">
        <f>'Data Entry'!T1918</f>
        <v>0</v>
      </c>
      <c r="AD1918" s="21">
        <f>'Data Entry'!U1918</f>
        <v>0</v>
      </c>
      <c r="AE1918" s="21">
        <f t="shared" si="525"/>
        <v>0</v>
      </c>
      <c r="AF1918" s="13">
        <f>'Data Entry'!V1918</f>
        <v>0</v>
      </c>
      <c r="AG1918" s="13">
        <f t="shared" si="526"/>
        <v>0</v>
      </c>
      <c r="AH1918" s="13">
        <f>'Data Entry'!W1918</f>
        <v>0</v>
      </c>
      <c r="AI1918" s="13">
        <f>'Data Entry'!X1918</f>
        <v>0</v>
      </c>
      <c r="AJ1918" s="13">
        <f>'Data Entry'!Y1918</f>
        <v>0</v>
      </c>
      <c r="AK1918" s="13">
        <f>'Data Entry'!Z1918</f>
        <v>0</v>
      </c>
    </row>
    <row r="1919" spans="1:37">
      <c r="A1919" s="34">
        <f>'Data Entry'!A1919</f>
        <v>0</v>
      </c>
      <c r="B1919" s="34">
        <f>'Data Entry'!B1919</f>
        <v>0</v>
      </c>
      <c r="C1919" s="20">
        <f>IF('Data Entry'!C1919="red",1,IF('Data Entry'!C1919="blue",2,0))</f>
        <v>0</v>
      </c>
      <c r="D1919" s="22">
        <f>'Data Entry'!D1919</f>
        <v>0</v>
      </c>
      <c r="E1919" s="22">
        <f>'Data Entry'!E1919</f>
        <v>0</v>
      </c>
      <c r="F1919" s="22">
        <f>'Data Entry'!F1919</f>
        <v>0</v>
      </c>
      <c r="G1919" s="22">
        <f>'Data Entry'!G1919</f>
        <v>0</v>
      </c>
      <c r="H1919" s="22">
        <f>'Data Entry'!H1919</f>
        <v>0</v>
      </c>
      <c r="I1919" s="22">
        <f t="shared" si="510"/>
        <v>0</v>
      </c>
      <c r="J1919" s="22">
        <f t="shared" si="511"/>
        <v>0</v>
      </c>
      <c r="K1919" s="22">
        <f t="shared" si="512"/>
        <v>0</v>
      </c>
      <c r="L1919" s="22">
        <f t="shared" si="513"/>
        <v>0</v>
      </c>
      <c r="M1919" s="22">
        <f t="shared" si="514"/>
        <v>0</v>
      </c>
      <c r="N1919" s="22">
        <f t="shared" si="515"/>
        <v>0</v>
      </c>
      <c r="O1919" s="22">
        <f t="shared" si="516"/>
        <v>0</v>
      </c>
      <c r="P1919" s="35">
        <f>'Data Entry'!I1919</f>
        <v>0</v>
      </c>
      <c r="Q1919" s="35">
        <f>'Data Entry'!J1919</f>
        <v>0</v>
      </c>
      <c r="R1919" s="35">
        <f>'Data Entry'!K1919</f>
        <v>0</v>
      </c>
      <c r="S1919" s="35">
        <f>'Data Entry'!L1919</f>
        <v>0</v>
      </c>
      <c r="T1919" s="35">
        <f t="shared" si="517"/>
        <v>0</v>
      </c>
      <c r="U1919" s="35">
        <f t="shared" si="518"/>
        <v>0</v>
      </c>
      <c r="V1919" s="35" t="e">
        <f t="shared" si="519"/>
        <v>#DIV/0!</v>
      </c>
      <c r="W1919" s="35" t="e">
        <f t="shared" si="520"/>
        <v>#DIV/0!</v>
      </c>
      <c r="X1919" s="35">
        <f t="shared" si="521"/>
        <v>0</v>
      </c>
      <c r="Y1919" s="35">
        <f t="shared" si="522"/>
        <v>0</v>
      </c>
      <c r="Z1919" s="35">
        <f t="shared" si="523"/>
        <v>0</v>
      </c>
      <c r="AA1919" s="35">
        <f t="shared" si="524"/>
        <v>0</v>
      </c>
      <c r="AB1919" s="21">
        <f>'Data Entry'!S1919</f>
        <v>0</v>
      </c>
      <c r="AC1919" s="21">
        <f>'Data Entry'!T1919</f>
        <v>0</v>
      </c>
      <c r="AD1919" s="21">
        <f>'Data Entry'!U1919</f>
        <v>0</v>
      </c>
      <c r="AE1919" s="21">
        <f t="shared" si="525"/>
        <v>0</v>
      </c>
      <c r="AF1919" s="13">
        <f>'Data Entry'!V1919</f>
        <v>0</v>
      </c>
      <c r="AG1919" s="13">
        <f t="shared" si="526"/>
        <v>0</v>
      </c>
      <c r="AH1919" s="13">
        <f>'Data Entry'!W1919</f>
        <v>0</v>
      </c>
      <c r="AI1919" s="13">
        <f>'Data Entry'!X1919</f>
        <v>0</v>
      </c>
      <c r="AJ1919" s="13">
        <f>'Data Entry'!Y1919</f>
        <v>0</v>
      </c>
      <c r="AK1919" s="13">
        <f>'Data Entry'!Z1919</f>
        <v>0</v>
      </c>
    </row>
    <row r="1920" spans="1:37">
      <c r="A1920" s="34">
        <f>'Data Entry'!A1920</f>
        <v>0</v>
      </c>
      <c r="B1920" s="34">
        <f>'Data Entry'!B1920</f>
        <v>0</v>
      </c>
      <c r="C1920" s="20">
        <f>IF('Data Entry'!C1920="red",1,IF('Data Entry'!C1920="blue",2,0))</f>
        <v>0</v>
      </c>
      <c r="D1920" s="22">
        <f>'Data Entry'!D1920</f>
        <v>0</v>
      </c>
      <c r="E1920" s="22">
        <f>'Data Entry'!E1920</f>
        <v>0</v>
      </c>
      <c r="F1920" s="22">
        <f>'Data Entry'!F1920</f>
        <v>0</v>
      </c>
      <c r="G1920" s="22">
        <f>'Data Entry'!G1920</f>
        <v>0</v>
      </c>
      <c r="H1920" s="22">
        <f>'Data Entry'!H1920</f>
        <v>0</v>
      </c>
      <c r="I1920" s="22">
        <f t="shared" si="510"/>
        <v>0</v>
      </c>
      <c r="J1920" s="22">
        <f t="shared" si="511"/>
        <v>0</v>
      </c>
      <c r="K1920" s="22">
        <f t="shared" si="512"/>
        <v>0</v>
      </c>
      <c r="L1920" s="22">
        <f t="shared" si="513"/>
        <v>0</v>
      </c>
      <c r="M1920" s="22">
        <f t="shared" si="514"/>
        <v>0</v>
      </c>
      <c r="N1920" s="22">
        <f t="shared" si="515"/>
        <v>0</v>
      </c>
      <c r="O1920" s="22">
        <f t="shared" si="516"/>
        <v>0</v>
      </c>
      <c r="P1920" s="35">
        <f>'Data Entry'!I1920</f>
        <v>0</v>
      </c>
      <c r="Q1920" s="35">
        <f>'Data Entry'!J1920</f>
        <v>0</v>
      </c>
      <c r="R1920" s="35">
        <f>'Data Entry'!K1920</f>
        <v>0</v>
      </c>
      <c r="S1920" s="35">
        <f>'Data Entry'!L1920</f>
        <v>0</v>
      </c>
      <c r="T1920" s="35">
        <f t="shared" si="517"/>
        <v>0</v>
      </c>
      <c r="U1920" s="35">
        <f t="shared" si="518"/>
        <v>0</v>
      </c>
      <c r="V1920" s="35" t="e">
        <f t="shared" si="519"/>
        <v>#DIV/0!</v>
      </c>
      <c r="W1920" s="35" t="e">
        <f t="shared" si="520"/>
        <v>#DIV/0!</v>
      </c>
      <c r="X1920" s="35">
        <f t="shared" si="521"/>
        <v>0</v>
      </c>
      <c r="Y1920" s="35">
        <f t="shared" si="522"/>
        <v>0</v>
      </c>
      <c r="Z1920" s="35">
        <f t="shared" si="523"/>
        <v>0</v>
      </c>
      <c r="AA1920" s="35">
        <f t="shared" si="524"/>
        <v>0</v>
      </c>
      <c r="AB1920" s="21">
        <f>'Data Entry'!S1920</f>
        <v>0</v>
      </c>
      <c r="AC1920" s="21">
        <f>'Data Entry'!T1920</f>
        <v>0</v>
      </c>
      <c r="AD1920" s="21">
        <f>'Data Entry'!U1920</f>
        <v>0</v>
      </c>
      <c r="AE1920" s="21">
        <f t="shared" si="525"/>
        <v>0</v>
      </c>
      <c r="AF1920" s="13">
        <f>'Data Entry'!V1920</f>
        <v>0</v>
      </c>
      <c r="AG1920" s="13">
        <f t="shared" si="526"/>
        <v>0</v>
      </c>
      <c r="AH1920" s="13">
        <f>'Data Entry'!W1920</f>
        <v>0</v>
      </c>
      <c r="AI1920" s="13">
        <f>'Data Entry'!X1920</f>
        <v>0</v>
      </c>
      <c r="AJ1920" s="13">
        <f>'Data Entry'!Y1920</f>
        <v>0</v>
      </c>
      <c r="AK1920" s="13">
        <f>'Data Entry'!Z1920</f>
        <v>0</v>
      </c>
    </row>
    <row r="1921" spans="1:37">
      <c r="A1921" s="34">
        <f>'Data Entry'!A1921</f>
        <v>0</v>
      </c>
      <c r="B1921" s="34">
        <f>'Data Entry'!B1921</f>
        <v>0</v>
      </c>
      <c r="C1921" s="20">
        <f>IF('Data Entry'!C1921="red",1,IF('Data Entry'!C1921="blue",2,0))</f>
        <v>0</v>
      </c>
      <c r="D1921" s="22">
        <f>'Data Entry'!D1921</f>
        <v>0</v>
      </c>
      <c r="E1921" s="22">
        <f>'Data Entry'!E1921</f>
        <v>0</v>
      </c>
      <c r="F1921" s="22">
        <f>'Data Entry'!F1921</f>
        <v>0</v>
      </c>
      <c r="G1921" s="22">
        <f>'Data Entry'!G1921</f>
        <v>0</v>
      </c>
      <c r="H1921" s="22">
        <f>'Data Entry'!H1921</f>
        <v>0</v>
      </c>
      <c r="I1921" s="22">
        <f t="shared" si="510"/>
        <v>0</v>
      </c>
      <c r="J1921" s="22">
        <f t="shared" si="511"/>
        <v>0</v>
      </c>
      <c r="K1921" s="22">
        <f t="shared" si="512"/>
        <v>0</v>
      </c>
      <c r="L1921" s="22">
        <f t="shared" si="513"/>
        <v>0</v>
      </c>
      <c r="M1921" s="22">
        <f t="shared" si="514"/>
        <v>0</v>
      </c>
      <c r="N1921" s="22">
        <f t="shared" si="515"/>
        <v>0</v>
      </c>
      <c r="O1921" s="22">
        <f t="shared" si="516"/>
        <v>0</v>
      </c>
      <c r="P1921" s="35">
        <f>'Data Entry'!I1921</f>
        <v>0</v>
      </c>
      <c r="Q1921" s="35">
        <f>'Data Entry'!J1921</f>
        <v>0</v>
      </c>
      <c r="R1921" s="35">
        <f>'Data Entry'!K1921</f>
        <v>0</v>
      </c>
      <c r="S1921" s="35">
        <f>'Data Entry'!L1921</f>
        <v>0</v>
      </c>
      <c r="T1921" s="35">
        <f t="shared" si="517"/>
        <v>0</v>
      </c>
      <c r="U1921" s="35">
        <f t="shared" si="518"/>
        <v>0</v>
      </c>
      <c r="V1921" s="35" t="e">
        <f t="shared" si="519"/>
        <v>#DIV/0!</v>
      </c>
      <c r="W1921" s="35" t="e">
        <f t="shared" si="520"/>
        <v>#DIV/0!</v>
      </c>
      <c r="X1921" s="35">
        <f t="shared" si="521"/>
        <v>0</v>
      </c>
      <c r="Y1921" s="35">
        <f t="shared" si="522"/>
        <v>0</v>
      </c>
      <c r="Z1921" s="35">
        <f t="shared" si="523"/>
        <v>0</v>
      </c>
      <c r="AA1921" s="35">
        <f t="shared" si="524"/>
        <v>0</v>
      </c>
      <c r="AB1921" s="21">
        <f>'Data Entry'!S1921</f>
        <v>0</v>
      </c>
      <c r="AC1921" s="21">
        <f>'Data Entry'!T1921</f>
        <v>0</v>
      </c>
      <c r="AD1921" s="21">
        <f>'Data Entry'!U1921</f>
        <v>0</v>
      </c>
      <c r="AE1921" s="21">
        <f t="shared" si="525"/>
        <v>0</v>
      </c>
      <c r="AF1921" s="13">
        <f>'Data Entry'!V1921</f>
        <v>0</v>
      </c>
      <c r="AG1921" s="13">
        <f t="shared" si="526"/>
        <v>0</v>
      </c>
      <c r="AH1921" s="13">
        <f>'Data Entry'!W1921</f>
        <v>0</v>
      </c>
      <c r="AI1921" s="13">
        <f>'Data Entry'!X1921</f>
        <v>0</v>
      </c>
      <c r="AJ1921" s="13">
        <f>'Data Entry'!Y1921</f>
        <v>0</v>
      </c>
      <c r="AK1921" s="13">
        <f>'Data Entry'!Z1921</f>
        <v>0</v>
      </c>
    </row>
    <row r="1922" spans="1:37">
      <c r="A1922" s="34">
        <f>'Data Entry'!A1922</f>
        <v>0</v>
      </c>
      <c r="B1922" s="34">
        <f>'Data Entry'!B1922</f>
        <v>0</v>
      </c>
      <c r="C1922" s="20">
        <f>IF('Data Entry'!C1922="red",1,IF('Data Entry'!C1922="blue",2,0))</f>
        <v>0</v>
      </c>
      <c r="D1922" s="22">
        <f>'Data Entry'!D1922</f>
        <v>0</v>
      </c>
      <c r="E1922" s="22">
        <f>'Data Entry'!E1922</f>
        <v>0</v>
      </c>
      <c r="F1922" s="22">
        <f>'Data Entry'!F1922</f>
        <v>0</v>
      </c>
      <c r="G1922" s="22">
        <f>'Data Entry'!G1922</f>
        <v>0</v>
      </c>
      <c r="H1922" s="22">
        <f>'Data Entry'!H1922</f>
        <v>0</v>
      </c>
      <c r="I1922" s="22">
        <f t="shared" si="510"/>
        <v>0</v>
      </c>
      <c r="J1922" s="22">
        <f t="shared" si="511"/>
        <v>0</v>
      </c>
      <c r="K1922" s="22">
        <f t="shared" si="512"/>
        <v>0</v>
      </c>
      <c r="L1922" s="22">
        <f t="shared" si="513"/>
        <v>0</v>
      </c>
      <c r="M1922" s="22">
        <f t="shared" si="514"/>
        <v>0</v>
      </c>
      <c r="N1922" s="22">
        <f t="shared" si="515"/>
        <v>0</v>
      </c>
      <c r="O1922" s="22">
        <f t="shared" si="516"/>
        <v>0</v>
      </c>
      <c r="P1922" s="35">
        <f>'Data Entry'!I1922</f>
        <v>0</v>
      </c>
      <c r="Q1922" s="35">
        <f>'Data Entry'!J1922</f>
        <v>0</v>
      </c>
      <c r="R1922" s="35">
        <f>'Data Entry'!K1922</f>
        <v>0</v>
      </c>
      <c r="S1922" s="35">
        <f>'Data Entry'!L1922</f>
        <v>0</v>
      </c>
      <c r="T1922" s="35">
        <f t="shared" si="517"/>
        <v>0</v>
      </c>
      <c r="U1922" s="35">
        <f t="shared" si="518"/>
        <v>0</v>
      </c>
      <c r="V1922" s="35" t="e">
        <f t="shared" si="519"/>
        <v>#DIV/0!</v>
      </c>
      <c r="W1922" s="35" t="e">
        <f t="shared" si="520"/>
        <v>#DIV/0!</v>
      </c>
      <c r="X1922" s="35">
        <f t="shared" si="521"/>
        <v>0</v>
      </c>
      <c r="Y1922" s="35">
        <f t="shared" si="522"/>
        <v>0</v>
      </c>
      <c r="Z1922" s="35">
        <f t="shared" si="523"/>
        <v>0</v>
      </c>
      <c r="AA1922" s="35">
        <f t="shared" si="524"/>
        <v>0</v>
      </c>
      <c r="AB1922" s="21">
        <f>'Data Entry'!S1922</f>
        <v>0</v>
      </c>
      <c r="AC1922" s="21">
        <f>'Data Entry'!T1922</f>
        <v>0</v>
      </c>
      <c r="AD1922" s="21">
        <f>'Data Entry'!U1922</f>
        <v>0</v>
      </c>
      <c r="AE1922" s="21">
        <f t="shared" si="525"/>
        <v>0</v>
      </c>
      <c r="AF1922" s="13">
        <f>'Data Entry'!V1922</f>
        <v>0</v>
      </c>
      <c r="AG1922" s="13">
        <f t="shared" si="526"/>
        <v>0</v>
      </c>
      <c r="AH1922" s="13">
        <f>'Data Entry'!W1922</f>
        <v>0</v>
      </c>
      <c r="AI1922" s="13">
        <f>'Data Entry'!X1922</f>
        <v>0</v>
      </c>
      <c r="AJ1922" s="13">
        <f>'Data Entry'!Y1922</f>
        <v>0</v>
      </c>
      <c r="AK1922" s="13">
        <f>'Data Entry'!Z1922</f>
        <v>0</v>
      </c>
    </row>
    <row r="1923" spans="1:37">
      <c r="A1923" s="34">
        <f>'Data Entry'!A1923</f>
        <v>0</v>
      </c>
      <c r="B1923" s="34">
        <f>'Data Entry'!B1923</f>
        <v>0</v>
      </c>
      <c r="C1923" s="20">
        <f>IF('Data Entry'!C1923="red",1,IF('Data Entry'!C1923="blue",2,0))</f>
        <v>0</v>
      </c>
      <c r="D1923" s="22">
        <f>'Data Entry'!D1923</f>
        <v>0</v>
      </c>
      <c r="E1923" s="22">
        <f>'Data Entry'!E1923</f>
        <v>0</v>
      </c>
      <c r="F1923" s="22">
        <f>'Data Entry'!F1923</f>
        <v>0</v>
      </c>
      <c r="G1923" s="22">
        <f>'Data Entry'!G1923</f>
        <v>0</v>
      </c>
      <c r="H1923" s="22">
        <f>'Data Entry'!H1923</f>
        <v>0</v>
      </c>
      <c r="I1923" s="22">
        <f t="shared" si="510"/>
        <v>0</v>
      </c>
      <c r="J1923" s="22">
        <f t="shared" si="511"/>
        <v>0</v>
      </c>
      <c r="K1923" s="22">
        <f t="shared" si="512"/>
        <v>0</v>
      </c>
      <c r="L1923" s="22">
        <f t="shared" si="513"/>
        <v>0</v>
      </c>
      <c r="M1923" s="22">
        <f t="shared" si="514"/>
        <v>0</v>
      </c>
      <c r="N1923" s="22">
        <f t="shared" si="515"/>
        <v>0</v>
      </c>
      <c r="O1923" s="22">
        <f t="shared" si="516"/>
        <v>0</v>
      </c>
      <c r="P1923" s="35">
        <f>'Data Entry'!I1923</f>
        <v>0</v>
      </c>
      <c r="Q1923" s="35">
        <f>'Data Entry'!J1923</f>
        <v>0</v>
      </c>
      <c r="R1923" s="35">
        <f>'Data Entry'!K1923</f>
        <v>0</v>
      </c>
      <c r="S1923" s="35">
        <f>'Data Entry'!L1923</f>
        <v>0</v>
      </c>
      <c r="T1923" s="35">
        <f t="shared" si="517"/>
        <v>0</v>
      </c>
      <c r="U1923" s="35">
        <f t="shared" si="518"/>
        <v>0</v>
      </c>
      <c r="V1923" s="35" t="e">
        <f t="shared" si="519"/>
        <v>#DIV/0!</v>
      </c>
      <c r="W1923" s="35" t="e">
        <f t="shared" si="520"/>
        <v>#DIV/0!</v>
      </c>
      <c r="X1923" s="35">
        <f t="shared" si="521"/>
        <v>0</v>
      </c>
      <c r="Y1923" s="35">
        <f t="shared" si="522"/>
        <v>0</v>
      </c>
      <c r="Z1923" s="35">
        <f t="shared" si="523"/>
        <v>0</v>
      </c>
      <c r="AA1923" s="35">
        <f t="shared" si="524"/>
        <v>0</v>
      </c>
      <c r="AB1923" s="21">
        <f>'Data Entry'!S1923</f>
        <v>0</v>
      </c>
      <c r="AC1923" s="21">
        <f>'Data Entry'!T1923</f>
        <v>0</v>
      </c>
      <c r="AD1923" s="21">
        <f>'Data Entry'!U1923</f>
        <v>0</v>
      </c>
      <c r="AE1923" s="21">
        <f t="shared" si="525"/>
        <v>0</v>
      </c>
      <c r="AF1923" s="13">
        <f>'Data Entry'!V1923</f>
        <v>0</v>
      </c>
      <c r="AG1923" s="13">
        <f t="shared" si="526"/>
        <v>0</v>
      </c>
      <c r="AH1923" s="13">
        <f>'Data Entry'!W1923</f>
        <v>0</v>
      </c>
      <c r="AI1923" s="13">
        <f>'Data Entry'!X1923</f>
        <v>0</v>
      </c>
      <c r="AJ1923" s="13">
        <f>'Data Entry'!Y1923</f>
        <v>0</v>
      </c>
      <c r="AK1923" s="13">
        <f>'Data Entry'!Z1923</f>
        <v>0</v>
      </c>
    </row>
    <row r="1924" spans="1:37">
      <c r="A1924" s="34">
        <f>'Data Entry'!A1924</f>
        <v>0</v>
      </c>
      <c r="B1924" s="34">
        <f>'Data Entry'!B1924</f>
        <v>0</v>
      </c>
      <c r="C1924" s="20">
        <f>IF('Data Entry'!C1924="red",1,IF('Data Entry'!C1924="blue",2,0))</f>
        <v>0</v>
      </c>
      <c r="D1924" s="22">
        <f>'Data Entry'!D1924</f>
        <v>0</v>
      </c>
      <c r="E1924" s="22">
        <f>'Data Entry'!E1924</f>
        <v>0</v>
      </c>
      <c r="F1924" s="22">
        <f>'Data Entry'!F1924</f>
        <v>0</v>
      </c>
      <c r="G1924" s="22">
        <f>'Data Entry'!G1924</f>
        <v>0</v>
      </c>
      <c r="H1924" s="22">
        <f>'Data Entry'!H1924</f>
        <v>0</v>
      </c>
      <c r="I1924" s="22">
        <f t="shared" si="510"/>
        <v>0</v>
      </c>
      <c r="J1924" s="22">
        <f t="shared" si="511"/>
        <v>0</v>
      </c>
      <c r="K1924" s="22">
        <f t="shared" si="512"/>
        <v>0</v>
      </c>
      <c r="L1924" s="22">
        <f t="shared" si="513"/>
        <v>0</v>
      </c>
      <c r="M1924" s="22">
        <f t="shared" si="514"/>
        <v>0</v>
      </c>
      <c r="N1924" s="22">
        <f t="shared" si="515"/>
        <v>0</v>
      </c>
      <c r="O1924" s="22">
        <f t="shared" si="516"/>
        <v>0</v>
      </c>
      <c r="P1924" s="35">
        <f>'Data Entry'!I1924</f>
        <v>0</v>
      </c>
      <c r="Q1924" s="35">
        <f>'Data Entry'!J1924</f>
        <v>0</v>
      </c>
      <c r="R1924" s="35">
        <f>'Data Entry'!K1924</f>
        <v>0</v>
      </c>
      <c r="S1924" s="35">
        <f>'Data Entry'!L1924</f>
        <v>0</v>
      </c>
      <c r="T1924" s="35">
        <f t="shared" si="517"/>
        <v>0</v>
      </c>
      <c r="U1924" s="35">
        <f t="shared" si="518"/>
        <v>0</v>
      </c>
      <c r="V1924" s="35" t="e">
        <f t="shared" si="519"/>
        <v>#DIV/0!</v>
      </c>
      <c r="W1924" s="35" t="e">
        <f t="shared" si="520"/>
        <v>#DIV/0!</v>
      </c>
      <c r="X1924" s="35">
        <f t="shared" si="521"/>
        <v>0</v>
      </c>
      <c r="Y1924" s="35">
        <f t="shared" si="522"/>
        <v>0</v>
      </c>
      <c r="Z1924" s="35">
        <f t="shared" si="523"/>
        <v>0</v>
      </c>
      <c r="AA1924" s="35">
        <f t="shared" si="524"/>
        <v>0</v>
      </c>
      <c r="AB1924" s="21">
        <f>'Data Entry'!S1924</f>
        <v>0</v>
      </c>
      <c r="AC1924" s="21">
        <f>'Data Entry'!T1924</f>
        <v>0</v>
      </c>
      <c r="AD1924" s="21">
        <f>'Data Entry'!U1924</f>
        <v>0</v>
      </c>
      <c r="AE1924" s="21">
        <f t="shared" si="525"/>
        <v>0</v>
      </c>
      <c r="AF1924" s="13">
        <f>'Data Entry'!V1924</f>
        <v>0</v>
      </c>
      <c r="AG1924" s="13">
        <f t="shared" si="526"/>
        <v>0</v>
      </c>
      <c r="AH1924" s="13">
        <f>'Data Entry'!W1924</f>
        <v>0</v>
      </c>
      <c r="AI1924" s="13">
        <f>'Data Entry'!X1924</f>
        <v>0</v>
      </c>
      <c r="AJ1924" s="13">
        <f>'Data Entry'!Y1924</f>
        <v>0</v>
      </c>
      <c r="AK1924" s="13">
        <f>'Data Entry'!Z1924</f>
        <v>0</v>
      </c>
    </row>
    <row r="1925" spans="1:37">
      <c r="A1925" s="34">
        <f>'Data Entry'!A1925</f>
        <v>0</v>
      </c>
      <c r="B1925" s="34">
        <f>'Data Entry'!B1925</f>
        <v>0</v>
      </c>
      <c r="C1925" s="20">
        <f>IF('Data Entry'!C1925="red",1,IF('Data Entry'!C1925="blue",2,0))</f>
        <v>0</v>
      </c>
      <c r="D1925" s="22">
        <f>'Data Entry'!D1925</f>
        <v>0</v>
      </c>
      <c r="E1925" s="22">
        <f>'Data Entry'!E1925</f>
        <v>0</v>
      </c>
      <c r="F1925" s="22">
        <f>'Data Entry'!F1925</f>
        <v>0</v>
      </c>
      <c r="G1925" s="22">
        <f>'Data Entry'!G1925</f>
        <v>0</v>
      </c>
      <c r="H1925" s="22">
        <f>'Data Entry'!H1925</f>
        <v>0</v>
      </c>
      <c r="I1925" s="22">
        <f t="shared" si="510"/>
        <v>0</v>
      </c>
      <c r="J1925" s="22">
        <f t="shared" si="511"/>
        <v>0</v>
      </c>
      <c r="K1925" s="22">
        <f t="shared" si="512"/>
        <v>0</v>
      </c>
      <c r="L1925" s="22">
        <f t="shared" si="513"/>
        <v>0</v>
      </c>
      <c r="M1925" s="22">
        <f t="shared" si="514"/>
        <v>0</v>
      </c>
      <c r="N1925" s="22">
        <f t="shared" si="515"/>
        <v>0</v>
      </c>
      <c r="O1925" s="22">
        <f t="shared" si="516"/>
        <v>0</v>
      </c>
      <c r="P1925" s="35">
        <f>'Data Entry'!I1925</f>
        <v>0</v>
      </c>
      <c r="Q1925" s="35">
        <f>'Data Entry'!J1925</f>
        <v>0</v>
      </c>
      <c r="R1925" s="35">
        <f>'Data Entry'!K1925</f>
        <v>0</v>
      </c>
      <c r="S1925" s="35">
        <f>'Data Entry'!L1925</f>
        <v>0</v>
      </c>
      <c r="T1925" s="35">
        <f t="shared" si="517"/>
        <v>0</v>
      </c>
      <c r="U1925" s="35">
        <f t="shared" si="518"/>
        <v>0</v>
      </c>
      <c r="V1925" s="35" t="e">
        <f t="shared" si="519"/>
        <v>#DIV/0!</v>
      </c>
      <c r="W1925" s="35" t="e">
        <f t="shared" si="520"/>
        <v>#DIV/0!</v>
      </c>
      <c r="X1925" s="35">
        <f t="shared" si="521"/>
        <v>0</v>
      </c>
      <c r="Y1925" s="35">
        <f t="shared" si="522"/>
        <v>0</v>
      </c>
      <c r="Z1925" s="35">
        <f t="shared" si="523"/>
        <v>0</v>
      </c>
      <c r="AA1925" s="35">
        <f t="shared" si="524"/>
        <v>0</v>
      </c>
      <c r="AB1925" s="21">
        <f>'Data Entry'!S1925</f>
        <v>0</v>
      </c>
      <c r="AC1925" s="21">
        <f>'Data Entry'!T1925</f>
        <v>0</v>
      </c>
      <c r="AD1925" s="21">
        <f>'Data Entry'!U1925</f>
        <v>0</v>
      </c>
      <c r="AE1925" s="21">
        <f t="shared" si="525"/>
        <v>0</v>
      </c>
      <c r="AF1925" s="13">
        <f>'Data Entry'!V1925</f>
        <v>0</v>
      </c>
      <c r="AG1925" s="13">
        <f t="shared" si="526"/>
        <v>0</v>
      </c>
      <c r="AH1925" s="13">
        <f>'Data Entry'!W1925</f>
        <v>0</v>
      </c>
      <c r="AI1925" s="13">
        <f>'Data Entry'!X1925</f>
        <v>0</v>
      </c>
      <c r="AJ1925" s="13">
        <f>'Data Entry'!Y1925</f>
        <v>0</v>
      </c>
      <c r="AK1925" s="13">
        <f>'Data Entry'!Z1925</f>
        <v>0</v>
      </c>
    </row>
    <row r="1926" spans="1:37">
      <c r="A1926" s="34">
        <f>'Data Entry'!A1926</f>
        <v>0</v>
      </c>
      <c r="B1926" s="34">
        <f>'Data Entry'!B1926</f>
        <v>0</v>
      </c>
      <c r="C1926" s="20">
        <f>IF('Data Entry'!C1926="red",1,IF('Data Entry'!C1926="blue",2,0))</f>
        <v>0</v>
      </c>
      <c r="D1926" s="22">
        <f>'Data Entry'!D1926</f>
        <v>0</v>
      </c>
      <c r="E1926" s="22">
        <f>'Data Entry'!E1926</f>
        <v>0</v>
      </c>
      <c r="F1926" s="22">
        <f>'Data Entry'!F1926</f>
        <v>0</v>
      </c>
      <c r="G1926" s="22">
        <f>'Data Entry'!G1926</f>
        <v>0</v>
      </c>
      <c r="H1926" s="22">
        <f>'Data Entry'!H1926</f>
        <v>0</v>
      </c>
      <c r="I1926" s="22">
        <f t="shared" si="510"/>
        <v>0</v>
      </c>
      <c r="J1926" s="22">
        <f t="shared" si="511"/>
        <v>0</v>
      </c>
      <c r="K1926" s="22">
        <f t="shared" si="512"/>
        <v>0</v>
      </c>
      <c r="L1926" s="22">
        <f t="shared" si="513"/>
        <v>0</v>
      </c>
      <c r="M1926" s="22">
        <f t="shared" si="514"/>
        <v>0</v>
      </c>
      <c r="N1926" s="22">
        <f t="shared" si="515"/>
        <v>0</v>
      </c>
      <c r="O1926" s="22">
        <f t="shared" si="516"/>
        <v>0</v>
      </c>
      <c r="P1926" s="35">
        <f>'Data Entry'!I1926</f>
        <v>0</v>
      </c>
      <c r="Q1926" s="35">
        <f>'Data Entry'!J1926</f>
        <v>0</v>
      </c>
      <c r="R1926" s="35">
        <f>'Data Entry'!K1926</f>
        <v>0</v>
      </c>
      <c r="S1926" s="35">
        <f>'Data Entry'!L1926</f>
        <v>0</v>
      </c>
      <c r="T1926" s="35">
        <f t="shared" si="517"/>
        <v>0</v>
      </c>
      <c r="U1926" s="35">
        <f t="shared" si="518"/>
        <v>0</v>
      </c>
      <c r="V1926" s="35" t="e">
        <f t="shared" si="519"/>
        <v>#DIV/0!</v>
      </c>
      <c r="W1926" s="35" t="e">
        <f t="shared" si="520"/>
        <v>#DIV/0!</v>
      </c>
      <c r="X1926" s="35">
        <f t="shared" si="521"/>
        <v>0</v>
      </c>
      <c r="Y1926" s="35">
        <f t="shared" si="522"/>
        <v>0</v>
      </c>
      <c r="Z1926" s="35">
        <f t="shared" si="523"/>
        <v>0</v>
      </c>
      <c r="AA1926" s="35">
        <f t="shared" si="524"/>
        <v>0</v>
      </c>
      <c r="AB1926" s="21">
        <f>'Data Entry'!S1926</f>
        <v>0</v>
      </c>
      <c r="AC1926" s="21">
        <f>'Data Entry'!T1926</f>
        <v>0</v>
      </c>
      <c r="AD1926" s="21">
        <f>'Data Entry'!U1926</f>
        <v>0</v>
      </c>
      <c r="AE1926" s="21">
        <f t="shared" si="525"/>
        <v>0</v>
      </c>
      <c r="AF1926" s="13">
        <f>'Data Entry'!V1926</f>
        <v>0</v>
      </c>
      <c r="AG1926" s="13">
        <f t="shared" si="526"/>
        <v>0</v>
      </c>
      <c r="AH1926" s="13">
        <f>'Data Entry'!W1926</f>
        <v>0</v>
      </c>
      <c r="AI1926" s="13">
        <f>'Data Entry'!X1926</f>
        <v>0</v>
      </c>
      <c r="AJ1926" s="13">
        <f>'Data Entry'!Y1926</f>
        <v>0</v>
      </c>
      <c r="AK1926" s="13">
        <f>'Data Entry'!Z1926</f>
        <v>0</v>
      </c>
    </row>
    <row r="1927" spans="1:37">
      <c r="A1927" s="34">
        <f>'Data Entry'!A1927</f>
        <v>0</v>
      </c>
      <c r="B1927" s="34">
        <f>'Data Entry'!B1927</f>
        <v>0</v>
      </c>
      <c r="C1927" s="20">
        <f>IF('Data Entry'!C1927="red",1,IF('Data Entry'!C1927="blue",2,0))</f>
        <v>0</v>
      </c>
      <c r="D1927" s="22">
        <f>'Data Entry'!D1927</f>
        <v>0</v>
      </c>
      <c r="E1927" s="22">
        <f>'Data Entry'!E1927</f>
        <v>0</v>
      </c>
      <c r="F1927" s="22">
        <f>'Data Entry'!F1927</f>
        <v>0</v>
      </c>
      <c r="G1927" s="22">
        <f>'Data Entry'!G1927</f>
        <v>0</v>
      </c>
      <c r="H1927" s="22">
        <f>'Data Entry'!H1927</f>
        <v>0</v>
      </c>
      <c r="I1927" s="22">
        <f t="shared" si="510"/>
        <v>0</v>
      </c>
      <c r="J1927" s="22">
        <f t="shared" si="511"/>
        <v>0</v>
      </c>
      <c r="K1927" s="22">
        <f t="shared" si="512"/>
        <v>0</v>
      </c>
      <c r="L1927" s="22">
        <f t="shared" si="513"/>
        <v>0</v>
      </c>
      <c r="M1927" s="22">
        <f t="shared" si="514"/>
        <v>0</v>
      </c>
      <c r="N1927" s="22">
        <f t="shared" si="515"/>
        <v>0</v>
      </c>
      <c r="O1927" s="22">
        <f t="shared" si="516"/>
        <v>0</v>
      </c>
      <c r="P1927" s="35">
        <f>'Data Entry'!I1927</f>
        <v>0</v>
      </c>
      <c r="Q1927" s="35">
        <f>'Data Entry'!J1927</f>
        <v>0</v>
      </c>
      <c r="R1927" s="35">
        <f>'Data Entry'!K1927</f>
        <v>0</v>
      </c>
      <c r="S1927" s="35">
        <f>'Data Entry'!L1927</f>
        <v>0</v>
      </c>
      <c r="T1927" s="35">
        <f t="shared" si="517"/>
        <v>0</v>
      </c>
      <c r="U1927" s="35">
        <f t="shared" si="518"/>
        <v>0</v>
      </c>
      <c r="V1927" s="35" t="e">
        <f t="shared" si="519"/>
        <v>#DIV/0!</v>
      </c>
      <c r="W1927" s="35" t="e">
        <f t="shared" si="520"/>
        <v>#DIV/0!</v>
      </c>
      <c r="X1927" s="35">
        <f t="shared" si="521"/>
        <v>0</v>
      </c>
      <c r="Y1927" s="35">
        <f t="shared" si="522"/>
        <v>0</v>
      </c>
      <c r="Z1927" s="35">
        <f t="shared" si="523"/>
        <v>0</v>
      </c>
      <c r="AA1927" s="35">
        <f t="shared" si="524"/>
        <v>0</v>
      </c>
      <c r="AB1927" s="21">
        <f>'Data Entry'!S1927</f>
        <v>0</v>
      </c>
      <c r="AC1927" s="21">
        <f>'Data Entry'!T1927</f>
        <v>0</v>
      </c>
      <c r="AD1927" s="21">
        <f>'Data Entry'!U1927</f>
        <v>0</v>
      </c>
      <c r="AE1927" s="21">
        <f t="shared" si="525"/>
        <v>0</v>
      </c>
      <c r="AF1927" s="13">
        <f>'Data Entry'!V1927</f>
        <v>0</v>
      </c>
      <c r="AG1927" s="13">
        <f t="shared" si="526"/>
        <v>0</v>
      </c>
      <c r="AH1927" s="13">
        <f>'Data Entry'!W1927</f>
        <v>0</v>
      </c>
      <c r="AI1927" s="13">
        <f>'Data Entry'!X1927</f>
        <v>0</v>
      </c>
      <c r="AJ1927" s="13">
        <f>'Data Entry'!Y1927</f>
        <v>0</v>
      </c>
      <c r="AK1927" s="13">
        <f>'Data Entry'!Z1927</f>
        <v>0</v>
      </c>
    </row>
    <row r="1928" spans="1:37">
      <c r="A1928" s="34">
        <f>'Data Entry'!A1928</f>
        <v>0</v>
      </c>
      <c r="B1928" s="34">
        <f>'Data Entry'!B1928</f>
        <v>0</v>
      </c>
      <c r="C1928" s="20">
        <f>IF('Data Entry'!C1928="red",1,IF('Data Entry'!C1928="blue",2,0))</f>
        <v>0</v>
      </c>
      <c r="D1928" s="22">
        <f>'Data Entry'!D1928</f>
        <v>0</v>
      </c>
      <c r="E1928" s="22">
        <f>'Data Entry'!E1928</f>
        <v>0</v>
      </c>
      <c r="F1928" s="22">
        <f>'Data Entry'!F1928</f>
        <v>0</v>
      </c>
      <c r="G1928" s="22">
        <f>'Data Entry'!G1928</f>
        <v>0</v>
      </c>
      <c r="H1928" s="22">
        <f>'Data Entry'!H1928</f>
        <v>0</v>
      </c>
      <c r="I1928" s="22">
        <f t="shared" si="510"/>
        <v>0</v>
      </c>
      <c r="J1928" s="22">
        <f t="shared" si="511"/>
        <v>0</v>
      </c>
      <c r="K1928" s="22">
        <f t="shared" si="512"/>
        <v>0</v>
      </c>
      <c r="L1928" s="22">
        <f t="shared" si="513"/>
        <v>0</v>
      </c>
      <c r="M1928" s="22">
        <f t="shared" si="514"/>
        <v>0</v>
      </c>
      <c r="N1928" s="22">
        <f t="shared" si="515"/>
        <v>0</v>
      </c>
      <c r="O1928" s="22">
        <f t="shared" si="516"/>
        <v>0</v>
      </c>
      <c r="P1928" s="35">
        <f>'Data Entry'!I1928</f>
        <v>0</v>
      </c>
      <c r="Q1928" s="35">
        <f>'Data Entry'!J1928</f>
        <v>0</v>
      </c>
      <c r="R1928" s="35">
        <f>'Data Entry'!K1928</f>
        <v>0</v>
      </c>
      <c r="S1928" s="35">
        <f>'Data Entry'!L1928</f>
        <v>0</v>
      </c>
      <c r="T1928" s="35">
        <f t="shared" si="517"/>
        <v>0</v>
      </c>
      <c r="U1928" s="35">
        <f t="shared" si="518"/>
        <v>0</v>
      </c>
      <c r="V1928" s="35" t="e">
        <f t="shared" si="519"/>
        <v>#DIV/0!</v>
      </c>
      <c r="W1928" s="35" t="e">
        <f t="shared" si="520"/>
        <v>#DIV/0!</v>
      </c>
      <c r="X1928" s="35">
        <f t="shared" si="521"/>
        <v>0</v>
      </c>
      <c r="Y1928" s="35">
        <f t="shared" si="522"/>
        <v>0</v>
      </c>
      <c r="Z1928" s="35">
        <f t="shared" si="523"/>
        <v>0</v>
      </c>
      <c r="AA1928" s="35">
        <f t="shared" si="524"/>
        <v>0</v>
      </c>
      <c r="AB1928" s="21">
        <f>'Data Entry'!S1928</f>
        <v>0</v>
      </c>
      <c r="AC1928" s="21">
        <f>'Data Entry'!T1928</f>
        <v>0</v>
      </c>
      <c r="AD1928" s="21">
        <f>'Data Entry'!U1928</f>
        <v>0</v>
      </c>
      <c r="AE1928" s="21">
        <f t="shared" si="525"/>
        <v>0</v>
      </c>
      <c r="AF1928" s="13">
        <f>'Data Entry'!V1928</f>
        <v>0</v>
      </c>
      <c r="AG1928" s="13">
        <f t="shared" si="526"/>
        <v>0</v>
      </c>
      <c r="AH1928" s="13">
        <f>'Data Entry'!W1928</f>
        <v>0</v>
      </c>
      <c r="AI1928" s="13">
        <f>'Data Entry'!X1928</f>
        <v>0</v>
      </c>
      <c r="AJ1928" s="13">
        <f>'Data Entry'!Y1928</f>
        <v>0</v>
      </c>
      <c r="AK1928" s="13">
        <f>'Data Entry'!Z1928</f>
        <v>0</v>
      </c>
    </row>
    <row r="1929" spans="1:37">
      <c r="A1929" s="34">
        <f>'Data Entry'!A1929</f>
        <v>0</v>
      </c>
      <c r="B1929" s="34">
        <f>'Data Entry'!B1929</f>
        <v>0</v>
      </c>
      <c r="C1929" s="20">
        <f>IF('Data Entry'!C1929="red",1,IF('Data Entry'!C1929="blue",2,0))</f>
        <v>0</v>
      </c>
      <c r="D1929" s="22">
        <f>'Data Entry'!D1929</f>
        <v>0</v>
      </c>
      <c r="E1929" s="22">
        <f>'Data Entry'!E1929</f>
        <v>0</v>
      </c>
      <c r="F1929" s="22">
        <f>'Data Entry'!F1929</f>
        <v>0</v>
      </c>
      <c r="G1929" s="22">
        <f>'Data Entry'!G1929</f>
        <v>0</v>
      </c>
      <c r="H1929" s="22">
        <f>'Data Entry'!H1929</f>
        <v>0</v>
      </c>
      <c r="I1929" s="22">
        <f t="shared" si="510"/>
        <v>0</v>
      </c>
      <c r="J1929" s="22">
        <f t="shared" si="511"/>
        <v>0</v>
      </c>
      <c r="K1929" s="22">
        <f t="shared" si="512"/>
        <v>0</v>
      </c>
      <c r="L1929" s="22">
        <f t="shared" si="513"/>
        <v>0</v>
      </c>
      <c r="M1929" s="22">
        <f t="shared" si="514"/>
        <v>0</v>
      </c>
      <c r="N1929" s="22">
        <f t="shared" si="515"/>
        <v>0</v>
      </c>
      <c r="O1929" s="22">
        <f t="shared" si="516"/>
        <v>0</v>
      </c>
      <c r="P1929" s="35">
        <f>'Data Entry'!I1929</f>
        <v>0</v>
      </c>
      <c r="Q1929" s="35">
        <f>'Data Entry'!J1929</f>
        <v>0</v>
      </c>
      <c r="R1929" s="35">
        <f>'Data Entry'!K1929</f>
        <v>0</v>
      </c>
      <c r="S1929" s="35">
        <f>'Data Entry'!L1929</f>
        <v>0</v>
      </c>
      <c r="T1929" s="35">
        <f t="shared" si="517"/>
        <v>0</v>
      </c>
      <c r="U1929" s="35">
        <f t="shared" si="518"/>
        <v>0</v>
      </c>
      <c r="V1929" s="35" t="e">
        <f t="shared" si="519"/>
        <v>#DIV/0!</v>
      </c>
      <c r="W1929" s="35" t="e">
        <f t="shared" si="520"/>
        <v>#DIV/0!</v>
      </c>
      <c r="X1929" s="35">
        <f t="shared" si="521"/>
        <v>0</v>
      </c>
      <c r="Y1929" s="35">
        <f t="shared" si="522"/>
        <v>0</v>
      </c>
      <c r="Z1929" s="35">
        <f t="shared" si="523"/>
        <v>0</v>
      </c>
      <c r="AA1929" s="35">
        <f t="shared" si="524"/>
        <v>0</v>
      </c>
      <c r="AB1929" s="21">
        <f>'Data Entry'!S1929</f>
        <v>0</v>
      </c>
      <c r="AC1929" s="21">
        <f>'Data Entry'!T1929</f>
        <v>0</v>
      </c>
      <c r="AD1929" s="21">
        <f>'Data Entry'!U1929</f>
        <v>0</v>
      </c>
      <c r="AE1929" s="21">
        <f t="shared" si="525"/>
        <v>0</v>
      </c>
      <c r="AF1929" s="13">
        <f>'Data Entry'!V1929</f>
        <v>0</v>
      </c>
      <c r="AG1929" s="13">
        <f t="shared" si="526"/>
        <v>0</v>
      </c>
      <c r="AH1929" s="13">
        <f>'Data Entry'!W1929</f>
        <v>0</v>
      </c>
      <c r="AI1929" s="13">
        <f>'Data Entry'!X1929</f>
        <v>0</v>
      </c>
      <c r="AJ1929" s="13">
        <f>'Data Entry'!Y1929</f>
        <v>0</v>
      </c>
      <c r="AK1929" s="13">
        <f>'Data Entry'!Z1929</f>
        <v>0</v>
      </c>
    </row>
    <row r="1930" spans="1:37">
      <c r="A1930" s="34">
        <f>'Data Entry'!A1930</f>
        <v>0</v>
      </c>
      <c r="B1930" s="34">
        <f>'Data Entry'!B1930</f>
        <v>0</v>
      </c>
      <c r="C1930" s="20">
        <f>IF('Data Entry'!C1930="red",1,IF('Data Entry'!C1930="blue",2,0))</f>
        <v>0</v>
      </c>
      <c r="D1930" s="22">
        <f>'Data Entry'!D1930</f>
        <v>0</v>
      </c>
      <c r="E1930" s="22">
        <f>'Data Entry'!E1930</f>
        <v>0</v>
      </c>
      <c r="F1930" s="22">
        <f>'Data Entry'!F1930</f>
        <v>0</v>
      </c>
      <c r="G1930" s="22">
        <f>'Data Entry'!G1930</f>
        <v>0</v>
      </c>
      <c r="H1930" s="22">
        <f>'Data Entry'!H1930</f>
        <v>0</v>
      </c>
      <c r="I1930" s="22">
        <f t="shared" si="510"/>
        <v>0</v>
      </c>
      <c r="J1930" s="22">
        <f t="shared" si="511"/>
        <v>0</v>
      </c>
      <c r="K1930" s="22">
        <f t="shared" si="512"/>
        <v>0</v>
      </c>
      <c r="L1930" s="22">
        <f t="shared" si="513"/>
        <v>0</v>
      </c>
      <c r="M1930" s="22">
        <f t="shared" si="514"/>
        <v>0</v>
      </c>
      <c r="N1930" s="22">
        <f t="shared" si="515"/>
        <v>0</v>
      </c>
      <c r="O1930" s="22">
        <f t="shared" si="516"/>
        <v>0</v>
      </c>
      <c r="P1930" s="35">
        <f>'Data Entry'!I1930</f>
        <v>0</v>
      </c>
      <c r="Q1930" s="35">
        <f>'Data Entry'!J1930</f>
        <v>0</v>
      </c>
      <c r="R1930" s="35">
        <f>'Data Entry'!K1930</f>
        <v>0</v>
      </c>
      <c r="S1930" s="35">
        <f>'Data Entry'!L1930</f>
        <v>0</v>
      </c>
      <c r="T1930" s="35">
        <f t="shared" si="517"/>
        <v>0</v>
      </c>
      <c r="U1930" s="35">
        <f t="shared" si="518"/>
        <v>0</v>
      </c>
      <c r="V1930" s="35" t="e">
        <f t="shared" si="519"/>
        <v>#DIV/0!</v>
      </c>
      <c r="W1930" s="35" t="e">
        <f t="shared" si="520"/>
        <v>#DIV/0!</v>
      </c>
      <c r="X1930" s="35">
        <f t="shared" si="521"/>
        <v>0</v>
      </c>
      <c r="Y1930" s="35">
        <f t="shared" si="522"/>
        <v>0</v>
      </c>
      <c r="Z1930" s="35">
        <f t="shared" si="523"/>
        <v>0</v>
      </c>
      <c r="AA1930" s="35">
        <f t="shared" si="524"/>
        <v>0</v>
      </c>
      <c r="AB1930" s="21">
        <f>'Data Entry'!S1930</f>
        <v>0</v>
      </c>
      <c r="AC1930" s="21">
        <f>'Data Entry'!T1930</f>
        <v>0</v>
      </c>
      <c r="AD1930" s="21">
        <f>'Data Entry'!U1930</f>
        <v>0</v>
      </c>
      <c r="AE1930" s="21">
        <f t="shared" si="525"/>
        <v>0</v>
      </c>
      <c r="AF1930" s="13">
        <f>'Data Entry'!V1930</f>
        <v>0</v>
      </c>
      <c r="AG1930" s="13">
        <f t="shared" si="526"/>
        <v>0</v>
      </c>
      <c r="AH1930" s="13">
        <f>'Data Entry'!W1930</f>
        <v>0</v>
      </c>
      <c r="AI1930" s="13">
        <f>'Data Entry'!X1930</f>
        <v>0</v>
      </c>
      <c r="AJ1930" s="13">
        <f>'Data Entry'!Y1930</f>
        <v>0</v>
      </c>
      <c r="AK1930" s="13">
        <f>'Data Entry'!Z1930</f>
        <v>0</v>
      </c>
    </row>
    <row r="1931" spans="1:37">
      <c r="A1931" s="34">
        <f>'Data Entry'!A1931</f>
        <v>0</v>
      </c>
      <c r="B1931" s="34">
        <f>'Data Entry'!B1931</f>
        <v>0</v>
      </c>
      <c r="C1931" s="20">
        <f>IF('Data Entry'!C1931="red",1,IF('Data Entry'!C1931="blue",2,0))</f>
        <v>0</v>
      </c>
      <c r="D1931" s="22">
        <f>'Data Entry'!D1931</f>
        <v>0</v>
      </c>
      <c r="E1931" s="22">
        <f>'Data Entry'!E1931</f>
        <v>0</v>
      </c>
      <c r="F1931" s="22">
        <f>'Data Entry'!F1931</f>
        <v>0</v>
      </c>
      <c r="G1931" s="22">
        <f>'Data Entry'!G1931</f>
        <v>0</v>
      </c>
      <c r="H1931" s="22">
        <f>'Data Entry'!H1931</f>
        <v>0</v>
      </c>
      <c r="I1931" s="22">
        <f t="shared" si="510"/>
        <v>0</v>
      </c>
      <c r="J1931" s="22">
        <f t="shared" si="511"/>
        <v>0</v>
      </c>
      <c r="K1931" s="22">
        <f t="shared" si="512"/>
        <v>0</v>
      </c>
      <c r="L1931" s="22">
        <f t="shared" si="513"/>
        <v>0</v>
      </c>
      <c r="M1931" s="22">
        <f t="shared" si="514"/>
        <v>0</v>
      </c>
      <c r="N1931" s="22">
        <f t="shared" si="515"/>
        <v>0</v>
      </c>
      <c r="O1931" s="22">
        <f t="shared" si="516"/>
        <v>0</v>
      </c>
      <c r="P1931" s="35">
        <f>'Data Entry'!I1931</f>
        <v>0</v>
      </c>
      <c r="Q1931" s="35">
        <f>'Data Entry'!J1931</f>
        <v>0</v>
      </c>
      <c r="R1931" s="35">
        <f>'Data Entry'!K1931</f>
        <v>0</v>
      </c>
      <c r="S1931" s="35">
        <f>'Data Entry'!L1931</f>
        <v>0</v>
      </c>
      <c r="T1931" s="35">
        <f t="shared" si="517"/>
        <v>0</v>
      </c>
      <c r="U1931" s="35">
        <f t="shared" si="518"/>
        <v>0</v>
      </c>
      <c r="V1931" s="35" t="e">
        <f t="shared" si="519"/>
        <v>#DIV/0!</v>
      </c>
      <c r="W1931" s="35" t="e">
        <f t="shared" si="520"/>
        <v>#DIV/0!</v>
      </c>
      <c r="X1931" s="35">
        <f t="shared" si="521"/>
        <v>0</v>
      </c>
      <c r="Y1931" s="35">
        <f t="shared" si="522"/>
        <v>0</v>
      </c>
      <c r="Z1931" s="35">
        <f t="shared" si="523"/>
        <v>0</v>
      </c>
      <c r="AA1931" s="35">
        <f t="shared" si="524"/>
        <v>0</v>
      </c>
      <c r="AB1931" s="21">
        <f>'Data Entry'!S1931</f>
        <v>0</v>
      </c>
      <c r="AC1931" s="21">
        <f>'Data Entry'!T1931</f>
        <v>0</v>
      </c>
      <c r="AD1931" s="21">
        <f>'Data Entry'!U1931</f>
        <v>0</v>
      </c>
      <c r="AE1931" s="21">
        <f t="shared" si="525"/>
        <v>0</v>
      </c>
      <c r="AF1931" s="13">
        <f>'Data Entry'!V1931</f>
        <v>0</v>
      </c>
      <c r="AG1931" s="13">
        <f t="shared" si="526"/>
        <v>0</v>
      </c>
      <c r="AH1931" s="13">
        <f>'Data Entry'!W1931</f>
        <v>0</v>
      </c>
      <c r="AI1931" s="13">
        <f>'Data Entry'!X1931</f>
        <v>0</v>
      </c>
      <c r="AJ1931" s="13">
        <f>'Data Entry'!Y1931</f>
        <v>0</v>
      </c>
      <c r="AK1931" s="13">
        <f>'Data Entry'!Z1931</f>
        <v>0</v>
      </c>
    </row>
    <row r="1932" spans="1:37">
      <c r="A1932" s="34">
        <f>'Data Entry'!A1932</f>
        <v>0</v>
      </c>
      <c r="B1932" s="34">
        <f>'Data Entry'!B1932</f>
        <v>0</v>
      </c>
      <c r="C1932" s="20">
        <f>IF('Data Entry'!C1932="red",1,IF('Data Entry'!C1932="blue",2,0))</f>
        <v>0</v>
      </c>
      <c r="D1932" s="22">
        <f>'Data Entry'!D1932</f>
        <v>0</v>
      </c>
      <c r="E1932" s="22">
        <f>'Data Entry'!E1932</f>
        <v>0</v>
      </c>
      <c r="F1932" s="22">
        <f>'Data Entry'!F1932</f>
        <v>0</v>
      </c>
      <c r="G1932" s="22">
        <f>'Data Entry'!G1932</f>
        <v>0</v>
      </c>
      <c r="H1932" s="22">
        <f>'Data Entry'!H1932</f>
        <v>0</v>
      </c>
      <c r="I1932" s="22">
        <f t="shared" si="510"/>
        <v>0</v>
      </c>
      <c r="J1932" s="22">
        <f t="shared" si="511"/>
        <v>0</v>
      </c>
      <c r="K1932" s="22">
        <f t="shared" si="512"/>
        <v>0</v>
      </c>
      <c r="L1932" s="22">
        <f t="shared" si="513"/>
        <v>0</v>
      </c>
      <c r="M1932" s="22">
        <f t="shared" si="514"/>
        <v>0</v>
      </c>
      <c r="N1932" s="22">
        <f t="shared" si="515"/>
        <v>0</v>
      </c>
      <c r="O1932" s="22">
        <f t="shared" si="516"/>
        <v>0</v>
      </c>
      <c r="P1932" s="35">
        <f>'Data Entry'!I1932</f>
        <v>0</v>
      </c>
      <c r="Q1932" s="35">
        <f>'Data Entry'!J1932</f>
        <v>0</v>
      </c>
      <c r="R1932" s="35">
        <f>'Data Entry'!K1932</f>
        <v>0</v>
      </c>
      <c r="S1932" s="35">
        <f>'Data Entry'!L1932</f>
        <v>0</v>
      </c>
      <c r="T1932" s="35">
        <f t="shared" si="517"/>
        <v>0</v>
      </c>
      <c r="U1932" s="35">
        <f t="shared" si="518"/>
        <v>0</v>
      </c>
      <c r="V1932" s="35" t="e">
        <f t="shared" si="519"/>
        <v>#DIV/0!</v>
      </c>
      <c r="W1932" s="35" t="e">
        <f t="shared" si="520"/>
        <v>#DIV/0!</v>
      </c>
      <c r="X1932" s="35">
        <f t="shared" si="521"/>
        <v>0</v>
      </c>
      <c r="Y1932" s="35">
        <f t="shared" si="522"/>
        <v>0</v>
      </c>
      <c r="Z1932" s="35">
        <f t="shared" si="523"/>
        <v>0</v>
      </c>
      <c r="AA1932" s="35">
        <f t="shared" si="524"/>
        <v>0</v>
      </c>
      <c r="AB1932" s="21">
        <f>'Data Entry'!S1932</f>
        <v>0</v>
      </c>
      <c r="AC1932" s="21">
        <f>'Data Entry'!T1932</f>
        <v>0</v>
      </c>
      <c r="AD1932" s="21">
        <f>'Data Entry'!U1932</f>
        <v>0</v>
      </c>
      <c r="AE1932" s="21">
        <f t="shared" si="525"/>
        <v>0</v>
      </c>
      <c r="AF1932" s="13">
        <f>'Data Entry'!V1932</f>
        <v>0</v>
      </c>
      <c r="AG1932" s="13">
        <f t="shared" si="526"/>
        <v>0</v>
      </c>
      <c r="AH1932" s="13">
        <f>'Data Entry'!W1932</f>
        <v>0</v>
      </c>
      <c r="AI1932" s="13">
        <f>'Data Entry'!X1932</f>
        <v>0</v>
      </c>
      <c r="AJ1932" s="13">
        <f>'Data Entry'!Y1932</f>
        <v>0</v>
      </c>
      <c r="AK1932" s="13">
        <f>'Data Entry'!Z1932</f>
        <v>0</v>
      </c>
    </row>
    <row r="1933" spans="1:37">
      <c r="A1933" s="34">
        <f>'Data Entry'!A1933</f>
        <v>0</v>
      </c>
      <c r="B1933" s="34">
        <f>'Data Entry'!B1933</f>
        <v>0</v>
      </c>
      <c r="C1933" s="20">
        <f>IF('Data Entry'!C1933="red",1,IF('Data Entry'!C1933="blue",2,0))</f>
        <v>0</v>
      </c>
      <c r="D1933" s="22">
        <f>'Data Entry'!D1933</f>
        <v>0</v>
      </c>
      <c r="E1933" s="22">
        <f>'Data Entry'!E1933</f>
        <v>0</v>
      </c>
      <c r="F1933" s="22">
        <f>'Data Entry'!F1933</f>
        <v>0</v>
      </c>
      <c r="G1933" s="22">
        <f>'Data Entry'!G1933</f>
        <v>0</v>
      </c>
      <c r="H1933" s="22">
        <f>'Data Entry'!H1933</f>
        <v>0</v>
      </c>
      <c r="I1933" s="22">
        <f t="shared" si="510"/>
        <v>0</v>
      </c>
      <c r="J1933" s="22">
        <f t="shared" si="511"/>
        <v>0</v>
      </c>
      <c r="K1933" s="22">
        <f t="shared" si="512"/>
        <v>0</v>
      </c>
      <c r="L1933" s="22">
        <f t="shared" si="513"/>
        <v>0</v>
      </c>
      <c r="M1933" s="22">
        <f t="shared" si="514"/>
        <v>0</v>
      </c>
      <c r="N1933" s="22">
        <f t="shared" si="515"/>
        <v>0</v>
      </c>
      <c r="O1933" s="22">
        <f t="shared" si="516"/>
        <v>0</v>
      </c>
      <c r="P1933" s="35">
        <f>'Data Entry'!I1933</f>
        <v>0</v>
      </c>
      <c r="Q1933" s="35">
        <f>'Data Entry'!J1933</f>
        <v>0</v>
      </c>
      <c r="R1933" s="35">
        <f>'Data Entry'!K1933</f>
        <v>0</v>
      </c>
      <c r="S1933" s="35">
        <f>'Data Entry'!L1933</f>
        <v>0</v>
      </c>
      <c r="T1933" s="35">
        <f t="shared" si="517"/>
        <v>0</v>
      </c>
      <c r="U1933" s="35">
        <f t="shared" si="518"/>
        <v>0</v>
      </c>
      <c r="V1933" s="35" t="e">
        <f t="shared" si="519"/>
        <v>#DIV/0!</v>
      </c>
      <c r="W1933" s="35" t="e">
        <f t="shared" si="520"/>
        <v>#DIV/0!</v>
      </c>
      <c r="X1933" s="35">
        <f t="shared" si="521"/>
        <v>0</v>
      </c>
      <c r="Y1933" s="35">
        <f t="shared" si="522"/>
        <v>0</v>
      </c>
      <c r="Z1933" s="35">
        <f t="shared" si="523"/>
        <v>0</v>
      </c>
      <c r="AA1933" s="35">
        <f t="shared" si="524"/>
        <v>0</v>
      </c>
      <c r="AB1933" s="21">
        <f>'Data Entry'!S1933</f>
        <v>0</v>
      </c>
      <c r="AC1933" s="21">
        <f>'Data Entry'!T1933</f>
        <v>0</v>
      </c>
      <c r="AD1933" s="21">
        <f>'Data Entry'!U1933</f>
        <v>0</v>
      </c>
      <c r="AE1933" s="21">
        <f t="shared" si="525"/>
        <v>0</v>
      </c>
      <c r="AF1933" s="13">
        <f>'Data Entry'!V1933</f>
        <v>0</v>
      </c>
      <c r="AG1933" s="13">
        <f t="shared" si="526"/>
        <v>0</v>
      </c>
      <c r="AH1933" s="13">
        <f>'Data Entry'!W1933</f>
        <v>0</v>
      </c>
      <c r="AI1933" s="13">
        <f>'Data Entry'!X1933</f>
        <v>0</v>
      </c>
      <c r="AJ1933" s="13">
        <f>'Data Entry'!Y1933</f>
        <v>0</v>
      </c>
      <c r="AK1933" s="13">
        <f>'Data Entry'!Z1933</f>
        <v>0</v>
      </c>
    </row>
    <row r="1934" spans="1:37">
      <c r="A1934" s="34">
        <f>'Data Entry'!A1934</f>
        <v>0</v>
      </c>
      <c r="B1934" s="34">
        <f>'Data Entry'!B1934</f>
        <v>0</v>
      </c>
      <c r="C1934" s="20">
        <f>IF('Data Entry'!C1934="red",1,IF('Data Entry'!C1934="blue",2,0))</f>
        <v>0</v>
      </c>
      <c r="D1934" s="22">
        <f>'Data Entry'!D1934</f>
        <v>0</v>
      </c>
      <c r="E1934" s="22">
        <f>'Data Entry'!E1934</f>
        <v>0</v>
      </c>
      <c r="F1934" s="22">
        <f>'Data Entry'!F1934</f>
        <v>0</v>
      </c>
      <c r="G1934" s="22">
        <f>'Data Entry'!G1934</f>
        <v>0</v>
      </c>
      <c r="H1934" s="22">
        <f>'Data Entry'!H1934</f>
        <v>0</v>
      </c>
      <c r="I1934" s="22">
        <f t="shared" si="510"/>
        <v>0</v>
      </c>
      <c r="J1934" s="22">
        <f t="shared" si="511"/>
        <v>0</v>
      </c>
      <c r="K1934" s="22">
        <f t="shared" si="512"/>
        <v>0</v>
      </c>
      <c r="L1934" s="22">
        <f t="shared" si="513"/>
        <v>0</v>
      </c>
      <c r="M1934" s="22">
        <f t="shared" si="514"/>
        <v>0</v>
      </c>
      <c r="N1934" s="22">
        <f t="shared" si="515"/>
        <v>0</v>
      </c>
      <c r="O1934" s="22">
        <f t="shared" si="516"/>
        <v>0</v>
      </c>
      <c r="P1934" s="35">
        <f>'Data Entry'!I1934</f>
        <v>0</v>
      </c>
      <c r="Q1934" s="35">
        <f>'Data Entry'!J1934</f>
        <v>0</v>
      </c>
      <c r="R1934" s="35">
        <f>'Data Entry'!K1934</f>
        <v>0</v>
      </c>
      <c r="S1934" s="35">
        <f>'Data Entry'!L1934</f>
        <v>0</v>
      </c>
      <c r="T1934" s="35">
        <f t="shared" si="517"/>
        <v>0</v>
      </c>
      <c r="U1934" s="35">
        <f t="shared" si="518"/>
        <v>0</v>
      </c>
      <c r="V1934" s="35" t="e">
        <f t="shared" si="519"/>
        <v>#DIV/0!</v>
      </c>
      <c r="W1934" s="35" t="e">
        <f t="shared" si="520"/>
        <v>#DIV/0!</v>
      </c>
      <c r="X1934" s="35">
        <f t="shared" si="521"/>
        <v>0</v>
      </c>
      <c r="Y1934" s="35">
        <f t="shared" si="522"/>
        <v>0</v>
      </c>
      <c r="Z1934" s="35">
        <f t="shared" si="523"/>
        <v>0</v>
      </c>
      <c r="AA1934" s="35">
        <f t="shared" si="524"/>
        <v>0</v>
      </c>
      <c r="AB1934" s="21">
        <f>'Data Entry'!S1934</f>
        <v>0</v>
      </c>
      <c r="AC1934" s="21">
        <f>'Data Entry'!T1934</f>
        <v>0</v>
      </c>
      <c r="AD1934" s="21">
        <f>'Data Entry'!U1934</f>
        <v>0</v>
      </c>
      <c r="AE1934" s="21">
        <f t="shared" si="525"/>
        <v>0</v>
      </c>
      <c r="AF1934" s="13">
        <f>'Data Entry'!V1934</f>
        <v>0</v>
      </c>
      <c r="AG1934" s="13">
        <f t="shared" si="526"/>
        <v>0</v>
      </c>
      <c r="AH1934" s="13">
        <f>'Data Entry'!W1934</f>
        <v>0</v>
      </c>
      <c r="AI1934" s="13">
        <f>'Data Entry'!X1934</f>
        <v>0</v>
      </c>
      <c r="AJ1934" s="13">
        <f>'Data Entry'!Y1934</f>
        <v>0</v>
      </c>
      <c r="AK1934" s="13">
        <f>'Data Entry'!Z1934</f>
        <v>0</v>
      </c>
    </row>
    <row r="1935" spans="1:37">
      <c r="A1935" s="34">
        <f>'Data Entry'!A1935</f>
        <v>0</v>
      </c>
      <c r="B1935" s="34">
        <f>'Data Entry'!B1935</f>
        <v>0</v>
      </c>
      <c r="C1935" s="20">
        <f>IF('Data Entry'!C1935="red",1,IF('Data Entry'!C1935="blue",2,0))</f>
        <v>0</v>
      </c>
      <c r="D1935" s="22">
        <f>'Data Entry'!D1935</f>
        <v>0</v>
      </c>
      <c r="E1935" s="22">
        <f>'Data Entry'!E1935</f>
        <v>0</v>
      </c>
      <c r="F1935" s="22">
        <f>'Data Entry'!F1935</f>
        <v>0</v>
      </c>
      <c r="G1935" s="22">
        <f>'Data Entry'!G1935</f>
        <v>0</v>
      </c>
      <c r="H1935" s="22">
        <f>'Data Entry'!H1935</f>
        <v>0</v>
      </c>
      <c r="I1935" s="22">
        <f t="shared" si="510"/>
        <v>0</v>
      </c>
      <c r="J1935" s="22">
        <f t="shared" si="511"/>
        <v>0</v>
      </c>
      <c r="K1935" s="22">
        <f t="shared" si="512"/>
        <v>0</v>
      </c>
      <c r="L1935" s="22">
        <f t="shared" si="513"/>
        <v>0</v>
      </c>
      <c r="M1935" s="22">
        <f t="shared" si="514"/>
        <v>0</v>
      </c>
      <c r="N1935" s="22">
        <f t="shared" si="515"/>
        <v>0</v>
      </c>
      <c r="O1935" s="22">
        <f t="shared" si="516"/>
        <v>0</v>
      </c>
      <c r="P1935" s="35">
        <f>'Data Entry'!I1935</f>
        <v>0</v>
      </c>
      <c r="Q1935" s="35">
        <f>'Data Entry'!J1935</f>
        <v>0</v>
      </c>
      <c r="R1935" s="35">
        <f>'Data Entry'!K1935</f>
        <v>0</v>
      </c>
      <c r="S1935" s="35">
        <f>'Data Entry'!L1935</f>
        <v>0</v>
      </c>
      <c r="T1935" s="35">
        <f t="shared" si="517"/>
        <v>0</v>
      </c>
      <c r="U1935" s="35">
        <f t="shared" si="518"/>
        <v>0</v>
      </c>
      <c r="V1935" s="35" t="e">
        <f t="shared" si="519"/>
        <v>#DIV/0!</v>
      </c>
      <c r="W1935" s="35" t="e">
        <f t="shared" si="520"/>
        <v>#DIV/0!</v>
      </c>
      <c r="X1935" s="35">
        <f t="shared" si="521"/>
        <v>0</v>
      </c>
      <c r="Y1935" s="35">
        <f t="shared" si="522"/>
        <v>0</v>
      </c>
      <c r="Z1935" s="35">
        <f t="shared" si="523"/>
        <v>0</v>
      </c>
      <c r="AA1935" s="35">
        <f t="shared" si="524"/>
        <v>0</v>
      </c>
      <c r="AB1935" s="21">
        <f>'Data Entry'!S1935</f>
        <v>0</v>
      </c>
      <c r="AC1935" s="21">
        <f>'Data Entry'!T1935</f>
        <v>0</v>
      </c>
      <c r="AD1935" s="21">
        <f>'Data Entry'!U1935</f>
        <v>0</v>
      </c>
      <c r="AE1935" s="21">
        <f t="shared" si="525"/>
        <v>0</v>
      </c>
      <c r="AF1935" s="13">
        <f>'Data Entry'!V1935</f>
        <v>0</v>
      </c>
      <c r="AG1935" s="13">
        <f t="shared" si="526"/>
        <v>0</v>
      </c>
      <c r="AH1935" s="13">
        <f>'Data Entry'!W1935</f>
        <v>0</v>
      </c>
      <c r="AI1935" s="13">
        <f>'Data Entry'!X1935</f>
        <v>0</v>
      </c>
      <c r="AJ1935" s="13">
        <f>'Data Entry'!Y1935</f>
        <v>0</v>
      </c>
      <c r="AK1935" s="13">
        <f>'Data Entry'!Z1935</f>
        <v>0</v>
      </c>
    </row>
    <row r="1936" spans="1:37">
      <c r="A1936" s="34">
        <f>'Data Entry'!A1936</f>
        <v>0</v>
      </c>
      <c r="B1936" s="34">
        <f>'Data Entry'!B1936</f>
        <v>0</v>
      </c>
      <c r="C1936" s="20">
        <f>IF('Data Entry'!C1936="red",1,IF('Data Entry'!C1936="blue",2,0))</f>
        <v>0</v>
      </c>
      <c r="D1936" s="22">
        <f>'Data Entry'!D1936</f>
        <v>0</v>
      </c>
      <c r="E1936" s="22">
        <f>'Data Entry'!E1936</f>
        <v>0</v>
      </c>
      <c r="F1936" s="22">
        <f>'Data Entry'!F1936</f>
        <v>0</v>
      </c>
      <c r="G1936" s="22">
        <f>'Data Entry'!G1936</f>
        <v>0</v>
      </c>
      <c r="H1936" s="22">
        <f>'Data Entry'!H1936</f>
        <v>0</v>
      </c>
      <c r="I1936" s="22">
        <f t="shared" si="510"/>
        <v>0</v>
      </c>
      <c r="J1936" s="22">
        <f t="shared" si="511"/>
        <v>0</v>
      </c>
      <c r="K1936" s="22">
        <f t="shared" si="512"/>
        <v>0</v>
      </c>
      <c r="L1936" s="22">
        <f t="shared" si="513"/>
        <v>0</v>
      </c>
      <c r="M1936" s="22">
        <f t="shared" si="514"/>
        <v>0</v>
      </c>
      <c r="N1936" s="22">
        <f t="shared" si="515"/>
        <v>0</v>
      </c>
      <c r="O1936" s="22">
        <f t="shared" si="516"/>
        <v>0</v>
      </c>
      <c r="P1936" s="35">
        <f>'Data Entry'!I1936</f>
        <v>0</v>
      </c>
      <c r="Q1936" s="35">
        <f>'Data Entry'!J1936</f>
        <v>0</v>
      </c>
      <c r="R1936" s="35">
        <f>'Data Entry'!K1936</f>
        <v>0</v>
      </c>
      <c r="S1936" s="35">
        <f>'Data Entry'!L1936</f>
        <v>0</v>
      </c>
      <c r="T1936" s="35">
        <f t="shared" si="517"/>
        <v>0</v>
      </c>
      <c r="U1936" s="35">
        <f t="shared" si="518"/>
        <v>0</v>
      </c>
      <c r="V1936" s="35" t="e">
        <f t="shared" si="519"/>
        <v>#DIV/0!</v>
      </c>
      <c r="W1936" s="35" t="e">
        <f t="shared" si="520"/>
        <v>#DIV/0!</v>
      </c>
      <c r="X1936" s="35">
        <f t="shared" si="521"/>
        <v>0</v>
      </c>
      <c r="Y1936" s="35">
        <f t="shared" si="522"/>
        <v>0</v>
      </c>
      <c r="Z1936" s="35">
        <f t="shared" si="523"/>
        <v>0</v>
      </c>
      <c r="AA1936" s="35">
        <f t="shared" si="524"/>
        <v>0</v>
      </c>
      <c r="AB1936" s="21">
        <f>'Data Entry'!S1936</f>
        <v>0</v>
      </c>
      <c r="AC1936" s="21">
        <f>'Data Entry'!T1936</f>
        <v>0</v>
      </c>
      <c r="AD1936" s="21">
        <f>'Data Entry'!U1936</f>
        <v>0</v>
      </c>
      <c r="AE1936" s="21">
        <f t="shared" si="525"/>
        <v>0</v>
      </c>
      <c r="AF1936" s="13">
        <f>'Data Entry'!V1936</f>
        <v>0</v>
      </c>
      <c r="AG1936" s="13">
        <f t="shared" si="526"/>
        <v>0</v>
      </c>
      <c r="AH1936" s="13">
        <f>'Data Entry'!W1936</f>
        <v>0</v>
      </c>
      <c r="AI1936" s="13">
        <f>'Data Entry'!X1936</f>
        <v>0</v>
      </c>
      <c r="AJ1936" s="13">
        <f>'Data Entry'!Y1936</f>
        <v>0</v>
      </c>
      <c r="AK1936" s="13">
        <f>'Data Entry'!Z1936</f>
        <v>0</v>
      </c>
    </row>
    <row r="1937" spans="1:37">
      <c r="A1937" s="34">
        <f>'Data Entry'!A1937</f>
        <v>0</v>
      </c>
      <c r="B1937" s="34">
        <f>'Data Entry'!B1937</f>
        <v>0</v>
      </c>
      <c r="C1937" s="20">
        <f>IF('Data Entry'!C1937="red",1,IF('Data Entry'!C1937="blue",2,0))</f>
        <v>0</v>
      </c>
      <c r="D1937" s="22">
        <f>'Data Entry'!D1937</f>
        <v>0</v>
      </c>
      <c r="E1937" s="22">
        <f>'Data Entry'!E1937</f>
        <v>0</v>
      </c>
      <c r="F1937" s="22">
        <f>'Data Entry'!F1937</f>
        <v>0</v>
      </c>
      <c r="G1937" s="22">
        <f>'Data Entry'!G1937</f>
        <v>0</v>
      </c>
      <c r="H1937" s="22">
        <f>'Data Entry'!H1937</f>
        <v>0</v>
      </c>
      <c r="I1937" s="22">
        <f t="shared" si="510"/>
        <v>0</v>
      </c>
      <c r="J1937" s="22">
        <f t="shared" si="511"/>
        <v>0</v>
      </c>
      <c r="K1937" s="22">
        <f t="shared" si="512"/>
        <v>0</v>
      </c>
      <c r="L1937" s="22">
        <f t="shared" si="513"/>
        <v>0</v>
      </c>
      <c r="M1937" s="22">
        <f t="shared" si="514"/>
        <v>0</v>
      </c>
      <c r="N1937" s="22">
        <f t="shared" si="515"/>
        <v>0</v>
      </c>
      <c r="O1937" s="22">
        <f t="shared" si="516"/>
        <v>0</v>
      </c>
      <c r="P1937" s="35">
        <f>'Data Entry'!I1937</f>
        <v>0</v>
      </c>
      <c r="Q1937" s="35">
        <f>'Data Entry'!J1937</f>
        <v>0</v>
      </c>
      <c r="R1937" s="35">
        <f>'Data Entry'!K1937</f>
        <v>0</v>
      </c>
      <c r="S1937" s="35">
        <f>'Data Entry'!L1937</f>
        <v>0</v>
      </c>
      <c r="T1937" s="35">
        <f t="shared" si="517"/>
        <v>0</v>
      </c>
      <c r="U1937" s="35">
        <f t="shared" si="518"/>
        <v>0</v>
      </c>
      <c r="V1937" s="35" t="e">
        <f t="shared" si="519"/>
        <v>#DIV/0!</v>
      </c>
      <c r="W1937" s="35" t="e">
        <f t="shared" si="520"/>
        <v>#DIV/0!</v>
      </c>
      <c r="X1937" s="35">
        <f t="shared" si="521"/>
        <v>0</v>
      </c>
      <c r="Y1937" s="35">
        <f t="shared" si="522"/>
        <v>0</v>
      </c>
      <c r="Z1937" s="35">
        <f t="shared" si="523"/>
        <v>0</v>
      </c>
      <c r="AA1937" s="35">
        <f t="shared" si="524"/>
        <v>0</v>
      </c>
      <c r="AB1937" s="21">
        <f>'Data Entry'!S1937</f>
        <v>0</v>
      </c>
      <c r="AC1937" s="21">
        <f>'Data Entry'!T1937</f>
        <v>0</v>
      </c>
      <c r="AD1937" s="21">
        <f>'Data Entry'!U1937</f>
        <v>0</v>
      </c>
      <c r="AE1937" s="21">
        <f t="shared" si="525"/>
        <v>0</v>
      </c>
      <c r="AF1937" s="13">
        <f>'Data Entry'!V1937</f>
        <v>0</v>
      </c>
      <c r="AG1937" s="13">
        <f t="shared" si="526"/>
        <v>0</v>
      </c>
      <c r="AH1937" s="13">
        <f>'Data Entry'!W1937</f>
        <v>0</v>
      </c>
      <c r="AI1937" s="13">
        <f>'Data Entry'!X1937</f>
        <v>0</v>
      </c>
      <c r="AJ1937" s="13">
        <f>'Data Entry'!Y1937</f>
        <v>0</v>
      </c>
      <c r="AK1937" s="13">
        <f>'Data Entry'!Z1937</f>
        <v>0</v>
      </c>
    </row>
    <row r="1938" spans="1:37">
      <c r="A1938" s="34">
        <f>'Data Entry'!A1938</f>
        <v>0</v>
      </c>
      <c r="B1938" s="34">
        <f>'Data Entry'!B1938</f>
        <v>0</v>
      </c>
      <c r="C1938" s="20">
        <f>IF('Data Entry'!C1938="red",1,IF('Data Entry'!C1938="blue",2,0))</f>
        <v>0</v>
      </c>
      <c r="D1938" s="22">
        <f>'Data Entry'!D1938</f>
        <v>0</v>
      </c>
      <c r="E1938" s="22">
        <f>'Data Entry'!E1938</f>
        <v>0</v>
      </c>
      <c r="F1938" s="22">
        <f>'Data Entry'!F1938</f>
        <v>0</v>
      </c>
      <c r="G1938" s="22">
        <f>'Data Entry'!G1938</f>
        <v>0</v>
      </c>
      <c r="H1938" s="22">
        <f>'Data Entry'!H1938</f>
        <v>0</v>
      </c>
      <c r="I1938" s="22">
        <f t="shared" si="510"/>
        <v>0</v>
      </c>
      <c r="J1938" s="22">
        <f t="shared" si="511"/>
        <v>0</v>
      </c>
      <c r="K1938" s="22">
        <f t="shared" si="512"/>
        <v>0</v>
      </c>
      <c r="L1938" s="22">
        <f t="shared" si="513"/>
        <v>0</v>
      </c>
      <c r="M1938" s="22">
        <f t="shared" si="514"/>
        <v>0</v>
      </c>
      <c r="N1938" s="22">
        <f t="shared" si="515"/>
        <v>0</v>
      </c>
      <c r="O1938" s="22">
        <f t="shared" si="516"/>
        <v>0</v>
      </c>
      <c r="P1938" s="35">
        <f>'Data Entry'!I1938</f>
        <v>0</v>
      </c>
      <c r="Q1938" s="35">
        <f>'Data Entry'!J1938</f>
        <v>0</v>
      </c>
      <c r="R1938" s="35">
        <f>'Data Entry'!K1938</f>
        <v>0</v>
      </c>
      <c r="S1938" s="35">
        <f>'Data Entry'!L1938</f>
        <v>0</v>
      </c>
      <c r="T1938" s="35">
        <f t="shared" si="517"/>
        <v>0</v>
      </c>
      <c r="U1938" s="35">
        <f t="shared" si="518"/>
        <v>0</v>
      </c>
      <c r="V1938" s="35" t="e">
        <f t="shared" si="519"/>
        <v>#DIV/0!</v>
      </c>
      <c r="W1938" s="35" t="e">
        <f t="shared" si="520"/>
        <v>#DIV/0!</v>
      </c>
      <c r="X1938" s="35">
        <f t="shared" si="521"/>
        <v>0</v>
      </c>
      <c r="Y1938" s="35">
        <f t="shared" si="522"/>
        <v>0</v>
      </c>
      <c r="Z1938" s="35">
        <f t="shared" si="523"/>
        <v>0</v>
      </c>
      <c r="AA1938" s="35">
        <f t="shared" si="524"/>
        <v>0</v>
      </c>
      <c r="AB1938" s="21">
        <f>'Data Entry'!S1938</f>
        <v>0</v>
      </c>
      <c r="AC1938" s="21">
        <f>'Data Entry'!T1938</f>
        <v>0</v>
      </c>
      <c r="AD1938" s="21">
        <f>'Data Entry'!U1938</f>
        <v>0</v>
      </c>
      <c r="AE1938" s="21">
        <f t="shared" si="525"/>
        <v>0</v>
      </c>
      <c r="AF1938" s="13">
        <f>'Data Entry'!V1938</f>
        <v>0</v>
      </c>
      <c r="AG1938" s="13">
        <f t="shared" si="526"/>
        <v>0</v>
      </c>
      <c r="AH1938" s="13">
        <f>'Data Entry'!W1938</f>
        <v>0</v>
      </c>
      <c r="AI1938" s="13">
        <f>'Data Entry'!X1938</f>
        <v>0</v>
      </c>
      <c r="AJ1938" s="13">
        <f>'Data Entry'!Y1938</f>
        <v>0</v>
      </c>
      <c r="AK1938" s="13">
        <f>'Data Entry'!Z1938</f>
        <v>0</v>
      </c>
    </row>
    <row r="1939" spans="1:37">
      <c r="A1939" s="34">
        <f>'Data Entry'!A1939</f>
        <v>0</v>
      </c>
      <c r="B1939" s="34">
        <f>'Data Entry'!B1939</f>
        <v>0</v>
      </c>
      <c r="C1939" s="20">
        <f>IF('Data Entry'!C1939="red",1,IF('Data Entry'!C1939="blue",2,0))</f>
        <v>0</v>
      </c>
      <c r="D1939" s="22">
        <f>'Data Entry'!D1939</f>
        <v>0</v>
      </c>
      <c r="E1939" s="22">
        <f>'Data Entry'!E1939</f>
        <v>0</v>
      </c>
      <c r="F1939" s="22">
        <f>'Data Entry'!F1939</f>
        <v>0</v>
      </c>
      <c r="G1939" s="22">
        <f>'Data Entry'!G1939</f>
        <v>0</v>
      </c>
      <c r="H1939" s="22">
        <f>'Data Entry'!H1939</f>
        <v>0</v>
      </c>
      <c r="I1939" s="22">
        <f t="shared" si="510"/>
        <v>0</v>
      </c>
      <c r="J1939" s="22">
        <f t="shared" si="511"/>
        <v>0</v>
      </c>
      <c r="K1939" s="22">
        <f t="shared" si="512"/>
        <v>0</v>
      </c>
      <c r="L1939" s="22">
        <f t="shared" si="513"/>
        <v>0</v>
      </c>
      <c r="M1939" s="22">
        <f t="shared" si="514"/>
        <v>0</v>
      </c>
      <c r="N1939" s="22">
        <f t="shared" si="515"/>
        <v>0</v>
      </c>
      <c r="O1939" s="22">
        <f t="shared" si="516"/>
        <v>0</v>
      </c>
      <c r="P1939" s="35">
        <f>'Data Entry'!I1939</f>
        <v>0</v>
      </c>
      <c r="Q1939" s="35">
        <f>'Data Entry'!J1939</f>
        <v>0</v>
      </c>
      <c r="R1939" s="35">
        <f>'Data Entry'!K1939</f>
        <v>0</v>
      </c>
      <c r="S1939" s="35">
        <f>'Data Entry'!L1939</f>
        <v>0</v>
      </c>
      <c r="T1939" s="35">
        <f t="shared" si="517"/>
        <v>0</v>
      </c>
      <c r="U1939" s="35">
        <f t="shared" si="518"/>
        <v>0</v>
      </c>
      <c r="V1939" s="35" t="e">
        <f t="shared" si="519"/>
        <v>#DIV/0!</v>
      </c>
      <c r="W1939" s="35" t="e">
        <f t="shared" si="520"/>
        <v>#DIV/0!</v>
      </c>
      <c r="X1939" s="35">
        <f t="shared" si="521"/>
        <v>0</v>
      </c>
      <c r="Y1939" s="35">
        <f t="shared" si="522"/>
        <v>0</v>
      </c>
      <c r="Z1939" s="35">
        <f t="shared" si="523"/>
        <v>0</v>
      </c>
      <c r="AA1939" s="35">
        <f t="shared" si="524"/>
        <v>0</v>
      </c>
      <c r="AB1939" s="21">
        <f>'Data Entry'!S1939</f>
        <v>0</v>
      </c>
      <c r="AC1939" s="21">
        <f>'Data Entry'!T1939</f>
        <v>0</v>
      </c>
      <c r="AD1939" s="21">
        <f>'Data Entry'!U1939</f>
        <v>0</v>
      </c>
      <c r="AE1939" s="21">
        <f t="shared" si="525"/>
        <v>0</v>
      </c>
      <c r="AF1939" s="13">
        <f>'Data Entry'!V1939</f>
        <v>0</v>
      </c>
      <c r="AG1939" s="13">
        <f t="shared" si="526"/>
        <v>0</v>
      </c>
      <c r="AH1939" s="13">
        <f>'Data Entry'!W1939</f>
        <v>0</v>
      </c>
      <c r="AI1939" s="13">
        <f>'Data Entry'!X1939</f>
        <v>0</v>
      </c>
      <c r="AJ1939" s="13">
        <f>'Data Entry'!Y1939</f>
        <v>0</v>
      </c>
      <c r="AK1939" s="13">
        <f>'Data Entry'!Z1939</f>
        <v>0</v>
      </c>
    </row>
    <row r="1940" spans="1:37">
      <c r="A1940" s="34">
        <f>'Data Entry'!A1940</f>
        <v>0</v>
      </c>
      <c r="B1940" s="34">
        <f>'Data Entry'!B1940</f>
        <v>0</v>
      </c>
      <c r="C1940" s="20">
        <f>IF('Data Entry'!C1940="red",1,IF('Data Entry'!C1940="blue",2,0))</f>
        <v>0</v>
      </c>
      <c r="D1940" s="22">
        <f>'Data Entry'!D1940</f>
        <v>0</v>
      </c>
      <c r="E1940" s="22">
        <f>'Data Entry'!E1940</f>
        <v>0</v>
      </c>
      <c r="F1940" s="22">
        <f>'Data Entry'!F1940</f>
        <v>0</v>
      </c>
      <c r="G1940" s="22">
        <f>'Data Entry'!G1940</f>
        <v>0</v>
      </c>
      <c r="H1940" s="22">
        <f>'Data Entry'!H1940</f>
        <v>0</v>
      </c>
      <c r="I1940" s="22">
        <f t="shared" si="510"/>
        <v>0</v>
      </c>
      <c r="J1940" s="22">
        <f t="shared" si="511"/>
        <v>0</v>
      </c>
      <c r="K1940" s="22">
        <f t="shared" si="512"/>
        <v>0</v>
      </c>
      <c r="L1940" s="22">
        <f t="shared" si="513"/>
        <v>0</v>
      </c>
      <c r="M1940" s="22">
        <f t="shared" si="514"/>
        <v>0</v>
      </c>
      <c r="N1940" s="22">
        <f t="shared" si="515"/>
        <v>0</v>
      </c>
      <c r="O1940" s="22">
        <f t="shared" si="516"/>
        <v>0</v>
      </c>
      <c r="P1940" s="35">
        <f>'Data Entry'!I1940</f>
        <v>0</v>
      </c>
      <c r="Q1940" s="35">
        <f>'Data Entry'!J1940</f>
        <v>0</v>
      </c>
      <c r="R1940" s="35">
        <f>'Data Entry'!K1940</f>
        <v>0</v>
      </c>
      <c r="S1940" s="35">
        <f>'Data Entry'!L1940</f>
        <v>0</v>
      </c>
      <c r="T1940" s="35">
        <f t="shared" si="517"/>
        <v>0</v>
      </c>
      <c r="U1940" s="35">
        <f t="shared" si="518"/>
        <v>0</v>
      </c>
      <c r="V1940" s="35" t="e">
        <f t="shared" si="519"/>
        <v>#DIV/0!</v>
      </c>
      <c r="W1940" s="35" t="e">
        <f t="shared" si="520"/>
        <v>#DIV/0!</v>
      </c>
      <c r="X1940" s="35">
        <f t="shared" si="521"/>
        <v>0</v>
      </c>
      <c r="Y1940" s="35">
        <f t="shared" si="522"/>
        <v>0</v>
      </c>
      <c r="Z1940" s="35">
        <f t="shared" si="523"/>
        <v>0</v>
      </c>
      <c r="AA1940" s="35">
        <f t="shared" si="524"/>
        <v>0</v>
      </c>
      <c r="AB1940" s="21">
        <f>'Data Entry'!S1940</f>
        <v>0</v>
      </c>
      <c r="AC1940" s="21">
        <f>'Data Entry'!T1940</f>
        <v>0</v>
      </c>
      <c r="AD1940" s="21">
        <f>'Data Entry'!U1940</f>
        <v>0</v>
      </c>
      <c r="AE1940" s="21">
        <f t="shared" si="525"/>
        <v>0</v>
      </c>
      <c r="AF1940" s="13">
        <f>'Data Entry'!V1940</f>
        <v>0</v>
      </c>
      <c r="AG1940" s="13">
        <f t="shared" si="526"/>
        <v>0</v>
      </c>
      <c r="AH1940" s="13">
        <f>'Data Entry'!W1940</f>
        <v>0</v>
      </c>
      <c r="AI1940" s="13">
        <f>'Data Entry'!X1940</f>
        <v>0</v>
      </c>
      <c r="AJ1940" s="13">
        <f>'Data Entry'!Y1940</f>
        <v>0</v>
      </c>
      <c r="AK1940" s="13">
        <f>'Data Entry'!Z1940</f>
        <v>0</v>
      </c>
    </row>
    <row r="1941" spans="1:37">
      <c r="A1941" s="34">
        <f>'Data Entry'!A1941</f>
        <v>0</v>
      </c>
      <c r="B1941" s="34">
        <f>'Data Entry'!B1941</f>
        <v>0</v>
      </c>
      <c r="C1941" s="20">
        <f>IF('Data Entry'!C1941="red",1,IF('Data Entry'!C1941="blue",2,0))</f>
        <v>0</v>
      </c>
      <c r="D1941" s="22">
        <f>'Data Entry'!D1941</f>
        <v>0</v>
      </c>
      <c r="E1941" s="22">
        <f>'Data Entry'!E1941</f>
        <v>0</v>
      </c>
      <c r="F1941" s="22">
        <f>'Data Entry'!F1941</f>
        <v>0</v>
      </c>
      <c r="G1941" s="22">
        <f>'Data Entry'!G1941</f>
        <v>0</v>
      </c>
      <c r="H1941" s="22">
        <f>'Data Entry'!H1941</f>
        <v>0</v>
      </c>
      <c r="I1941" s="22">
        <f t="shared" si="510"/>
        <v>0</v>
      </c>
      <c r="J1941" s="22">
        <f t="shared" si="511"/>
        <v>0</v>
      </c>
      <c r="K1941" s="22">
        <f t="shared" si="512"/>
        <v>0</v>
      </c>
      <c r="L1941" s="22">
        <f t="shared" si="513"/>
        <v>0</v>
      </c>
      <c r="M1941" s="22">
        <f t="shared" si="514"/>
        <v>0</v>
      </c>
      <c r="N1941" s="22">
        <f t="shared" si="515"/>
        <v>0</v>
      </c>
      <c r="O1941" s="22">
        <f t="shared" si="516"/>
        <v>0</v>
      </c>
      <c r="P1941" s="35">
        <f>'Data Entry'!I1941</f>
        <v>0</v>
      </c>
      <c r="Q1941" s="35">
        <f>'Data Entry'!J1941</f>
        <v>0</v>
      </c>
      <c r="R1941" s="35">
        <f>'Data Entry'!K1941</f>
        <v>0</v>
      </c>
      <c r="S1941" s="35">
        <f>'Data Entry'!L1941</f>
        <v>0</v>
      </c>
      <c r="T1941" s="35">
        <f t="shared" si="517"/>
        <v>0</v>
      </c>
      <c r="U1941" s="35">
        <f t="shared" si="518"/>
        <v>0</v>
      </c>
      <c r="V1941" s="35" t="e">
        <f t="shared" si="519"/>
        <v>#DIV/0!</v>
      </c>
      <c r="W1941" s="35" t="e">
        <f t="shared" si="520"/>
        <v>#DIV/0!</v>
      </c>
      <c r="X1941" s="35">
        <f t="shared" si="521"/>
        <v>0</v>
      </c>
      <c r="Y1941" s="35">
        <f t="shared" si="522"/>
        <v>0</v>
      </c>
      <c r="Z1941" s="35">
        <f t="shared" si="523"/>
        <v>0</v>
      </c>
      <c r="AA1941" s="35">
        <f t="shared" si="524"/>
        <v>0</v>
      </c>
      <c r="AB1941" s="21">
        <f>'Data Entry'!S1941</f>
        <v>0</v>
      </c>
      <c r="AC1941" s="21">
        <f>'Data Entry'!T1941</f>
        <v>0</v>
      </c>
      <c r="AD1941" s="21">
        <f>'Data Entry'!U1941</f>
        <v>0</v>
      </c>
      <c r="AE1941" s="21">
        <f t="shared" si="525"/>
        <v>0</v>
      </c>
      <c r="AF1941" s="13">
        <f>'Data Entry'!V1941</f>
        <v>0</v>
      </c>
      <c r="AG1941" s="13">
        <f t="shared" si="526"/>
        <v>0</v>
      </c>
      <c r="AH1941" s="13">
        <f>'Data Entry'!W1941</f>
        <v>0</v>
      </c>
      <c r="AI1941" s="13">
        <f>'Data Entry'!X1941</f>
        <v>0</v>
      </c>
      <c r="AJ1941" s="13">
        <f>'Data Entry'!Y1941</f>
        <v>0</v>
      </c>
      <c r="AK1941" s="13">
        <f>'Data Entry'!Z1941</f>
        <v>0</v>
      </c>
    </row>
    <row r="1942" spans="1:37">
      <c r="A1942" s="34">
        <f>'Data Entry'!A1942</f>
        <v>0</v>
      </c>
      <c r="B1942" s="34">
        <f>'Data Entry'!B1942</f>
        <v>0</v>
      </c>
      <c r="C1942" s="20">
        <f>IF('Data Entry'!C1942="red",1,IF('Data Entry'!C1942="blue",2,0))</f>
        <v>0</v>
      </c>
      <c r="D1942" s="22">
        <f>'Data Entry'!D1942</f>
        <v>0</v>
      </c>
      <c r="E1942" s="22">
        <f>'Data Entry'!E1942</f>
        <v>0</v>
      </c>
      <c r="F1942" s="22">
        <f>'Data Entry'!F1942</f>
        <v>0</v>
      </c>
      <c r="G1942" s="22">
        <f>'Data Entry'!G1942</f>
        <v>0</v>
      </c>
      <c r="H1942" s="22">
        <f>'Data Entry'!H1942</f>
        <v>0</v>
      </c>
      <c r="I1942" s="22">
        <f t="shared" si="510"/>
        <v>0</v>
      </c>
      <c r="J1942" s="22">
        <f t="shared" si="511"/>
        <v>0</v>
      </c>
      <c r="K1942" s="22">
        <f t="shared" si="512"/>
        <v>0</v>
      </c>
      <c r="L1942" s="22">
        <f t="shared" si="513"/>
        <v>0</v>
      </c>
      <c r="M1942" s="22">
        <f t="shared" si="514"/>
        <v>0</v>
      </c>
      <c r="N1942" s="22">
        <f t="shared" si="515"/>
        <v>0</v>
      </c>
      <c r="O1942" s="22">
        <f t="shared" si="516"/>
        <v>0</v>
      </c>
      <c r="P1942" s="35">
        <f>'Data Entry'!I1942</f>
        <v>0</v>
      </c>
      <c r="Q1942" s="35">
        <f>'Data Entry'!J1942</f>
        <v>0</v>
      </c>
      <c r="R1942" s="35">
        <f>'Data Entry'!K1942</f>
        <v>0</v>
      </c>
      <c r="S1942" s="35">
        <f>'Data Entry'!L1942</f>
        <v>0</v>
      </c>
      <c r="T1942" s="35">
        <f t="shared" si="517"/>
        <v>0</v>
      </c>
      <c r="U1942" s="35">
        <f t="shared" si="518"/>
        <v>0</v>
      </c>
      <c r="V1942" s="35" t="e">
        <f t="shared" si="519"/>
        <v>#DIV/0!</v>
      </c>
      <c r="W1942" s="35" t="e">
        <f t="shared" si="520"/>
        <v>#DIV/0!</v>
      </c>
      <c r="X1942" s="35">
        <f t="shared" si="521"/>
        <v>0</v>
      </c>
      <c r="Y1942" s="35">
        <f t="shared" si="522"/>
        <v>0</v>
      </c>
      <c r="Z1942" s="35">
        <f t="shared" si="523"/>
        <v>0</v>
      </c>
      <c r="AA1942" s="35">
        <f t="shared" si="524"/>
        <v>0</v>
      </c>
      <c r="AB1942" s="21">
        <f>'Data Entry'!S1942</f>
        <v>0</v>
      </c>
      <c r="AC1942" s="21">
        <f>'Data Entry'!T1942</f>
        <v>0</v>
      </c>
      <c r="AD1942" s="21">
        <f>'Data Entry'!U1942</f>
        <v>0</v>
      </c>
      <c r="AE1942" s="21">
        <f t="shared" si="525"/>
        <v>0</v>
      </c>
      <c r="AF1942" s="13">
        <f>'Data Entry'!V1942</f>
        <v>0</v>
      </c>
      <c r="AG1942" s="13">
        <f t="shared" si="526"/>
        <v>0</v>
      </c>
      <c r="AH1942" s="13">
        <f>'Data Entry'!W1942</f>
        <v>0</v>
      </c>
      <c r="AI1942" s="13">
        <f>'Data Entry'!X1942</f>
        <v>0</v>
      </c>
      <c r="AJ1942" s="13">
        <f>'Data Entry'!Y1942</f>
        <v>0</v>
      </c>
      <c r="AK1942" s="13">
        <f>'Data Entry'!Z1942</f>
        <v>0</v>
      </c>
    </row>
    <row r="1943" spans="1:37">
      <c r="A1943" s="34">
        <f>'Data Entry'!A1943</f>
        <v>0</v>
      </c>
      <c r="B1943" s="34">
        <f>'Data Entry'!B1943</f>
        <v>0</v>
      </c>
      <c r="C1943" s="20">
        <f>IF('Data Entry'!C1943="red",1,IF('Data Entry'!C1943="blue",2,0))</f>
        <v>0</v>
      </c>
      <c r="D1943" s="22">
        <f>'Data Entry'!D1943</f>
        <v>0</v>
      </c>
      <c r="E1943" s="22">
        <f>'Data Entry'!E1943</f>
        <v>0</v>
      </c>
      <c r="F1943" s="22">
        <f>'Data Entry'!F1943</f>
        <v>0</v>
      </c>
      <c r="G1943" s="22">
        <f>'Data Entry'!G1943</f>
        <v>0</v>
      </c>
      <c r="H1943" s="22">
        <f>'Data Entry'!H1943</f>
        <v>0</v>
      </c>
      <c r="I1943" s="22">
        <f t="shared" si="510"/>
        <v>0</v>
      </c>
      <c r="J1943" s="22">
        <f t="shared" si="511"/>
        <v>0</v>
      </c>
      <c r="K1943" s="22">
        <f t="shared" si="512"/>
        <v>0</v>
      </c>
      <c r="L1943" s="22">
        <f t="shared" si="513"/>
        <v>0</v>
      </c>
      <c r="M1943" s="22">
        <f t="shared" si="514"/>
        <v>0</v>
      </c>
      <c r="N1943" s="22">
        <f t="shared" si="515"/>
        <v>0</v>
      </c>
      <c r="O1943" s="22">
        <f t="shared" si="516"/>
        <v>0</v>
      </c>
      <c r="P1943" s="35">
        <f>'Data Entry'!I1943</f>
        <v>0</v>
      </c>
      <c r="Q1943" s="35">
        <f>'Data Entry'!J1943</f>
        <v>0</v>
      </c>
      <c r="R1943" s="35">
        <f>'Data Entry'!K1943</f>
        <v>0</v>
      </c>
      <c r="S1943" s="35">
        <f>'Data Entry'!L1943</f>
        <v>0</v>
      </c>
      <c r="T1943" s="35">
        <f t="shared" si="517"/>
        <v>0</v>
      </c>
      <c r="U1943" s="35">
        <f t="shared" si="518"/>
        <v>0</v>
      </c>
      <c r="V1943" s="35" t="e">
        <f t="shared" si="519"/>
        <v>#DIV/0!</v>
      </c>
      <c r="W1943" s="35" t="e">
        <f t="shared" si="520"/>
        <v>#DIV/0!</v>
      </c>
      <c r="X1943" s="35">
        <f t="shared" si="521"/>
        <v>0</v>
      </c>
      <c r="Y1943" s="35">
        <f t="shared" si="522"/>
        <v>0</v>
      </c>
      <c r="Z1943" s="35">
        <f t="shared" si="523"/>
        <v>0</v>
      </c>
      <c r="AA1943" s="35">
        <f t="shared" si="524"/>
        <v>0</v>
      </c>
      <c r="AB1943" s="21">
        <f>'Data Entry'!S1943</f>
        <v>0</v>
      </c>
      <c r="AC1943" s="21">
        <f>'Data Entry'!T1943</f>
        <v>0</v>
      </c>
      <c r="AD1943" s="21">
        <f>'Data Entry'!U1943</f>
        <v>0</v>
      </c>
      <c r="AE1943" s="21">
        <f t="shared" si="525"/>
        <v>0</v>
      </c>
      <c r="AF1943" s="13">
        <f>'Data Entry'!V1943</f>
        <v>0</v>
      </c>
      <c r="AG1943" s="13">
        <f t="shared" si="526"/>
        <v>0</v>
      </c>
      <c r="AH1943" s="13">
        <f>'Data Entry'!W1943</f>
        <v>0</v>
      </c>
      <c r="AI1943" s="13">
        <f>'Data Entry'!X1943</f>
        <v>0</v>
      </c>
      <c r="AJ1943" s="13">
        <f>'Data Entry'!Y1943</f>
        <v>0</v>
      </c>
      <c r="AK1943" s="13">
        <f>'Data Entry'!Z1943</f>
        <v>0</v>
      </c>
    </row>
    <row r="1944" spans="1:37">
      <c r="A1944" s="34">
        <f>'Data Entry'!A1944</f>
        <v>0</v>
      </c>
      <c r="B1944" s="34">
        <f>'Data Entry'!B1944</f>
        <v>0</v>
      </c>
      <c r="C1944" s="20">
        <f>IF('Data Entry'!C1944="red",1,IF('Data Entry'!C1944="blue",2,0))</f>
        <v>0</v>
      </c>
      <c r="D1944" s="22">
        <f>'Data Entry'!D1944</f>
        <v>0</v>
      </c>
      <c r="E1944" s="22">
        <f>'Data Entry'!E1944</f>
        <v>0</v>
      </c>
      <c r="F1944" s="22">
        <f>'Data Entry'!F1944</f>
        <v>0</v>
      </c>
      <c r="G1944" s="22">
        <f>'Data Entry'!G1944</f>
        <v>0</v>
      </c>
      <c r="H1944" s="22">
        <f>'Data Entry'!H1944</f>
        <v>0</v>
      </c>
      <c r="I1944" s="22">
        <f t="shared" si="510"/>
        <v>0</v>
      </c>
      <c r="J1944" s="22">
        <f t="shared" si="511"/>
        <v>0</v>
      </c>
      <c r="K1944" s="22">
        <f t="shared" si="512"/>
        <v>0</v>
      </c>
      <c r="L1944" s="22">
        <f t="shared" si="513"/>
        <v>0</v>
      </c>
      <c r="M1944" s="22">
        <f t="shared" si="514"/>
        <v>0</v>
      </c>
      <c r="N1944" s="22">
        <f t="shared" si="515"/>
        <v>0</v>
      </c>
      <c r="O1944" s="22">
        <f t="shared" si="516"/>
        <v>0</v>
      </c>
      <c r="P1944" s="35">
        <f>'Data Entry'!I1944</f>
        <v>0</v>
      </c>
      <c r="Q1944" s="35">
        <f>'Data Entry'!J1944</f>
        <v>0</v>
      </c>
      <c r="R1944" s="35">
        <f>'Data Entry'!K1944</f>
        <v>0</v>
      </c>
      <c r="S1944" s="35">
        <f>'Data Entry'!L1944</f>
        <v>0</v>
      </c>
      <c r="T1944" s="35">
        <f t="shared" si="517"/>
        <v>0</v>
      </c>
      <c r="U1944" s="35">
        <f t="shared" si="518"/>
        <v>0</v>
      </c>
      <c r="V1944" s="35" t="e">
        <f t="shared" si="519"/>
        <v>#DIV/0!</v>
      </c>
      <c r="W1944" s="35" t="e">
        <f t="shared" si="520"/>
        <v>#DIV/0!</v>
      </c>
      <c r="X1944" s="35">
        <f t="shared" si="521"/>
        <v>0</v>
      </c>
      <c r="Y1944" s="35">
        <f t="shared" si="522"/>
        <v>0</v>
      </c>
      <c r="Z1944" s="35">
        <f t="shared" si="523"/>
        <v>0</v>
      </c>
      <c r="AA1944" s="35">
        <f t="shared" si="524"/>
        <v>0</v>
      </c>
      <c r="AB1944" s="21">
        <f>'Data Entry'!S1944</f>
        <v>0</v>
      </c>
      <c r="AC1944" s="21">
        <f>'Data Entry'!T1944</f>
        <v>0</v>
      </c>
      <c r="AD1944" s="21">
        <f>'Data Entry'!U1944</f>
        <v>0</v>
      </c>
      <c r="AE1944" s="21">
        <f t="shared" si="525"/>
        <v>0</v>
      </c>
      <c r="AF1944" s="13">
        <f>'Data Entry'!V1944</f>
        <v>0</v>
      </c>
      <c r="AG1944" s="13">
        <f t="shared" si="526"/>
        <v>0</v>
      </c>
      <c r="AH1944" s="13">
        <f>'Data Entry'!W1944</f>
        <v>0</v>
      </c>
      <c r="AI1944" s="13">
        <f>'Data Entry'!X1944</f>
        <v>0</v>
      </c>
      <c r="AJ1944" s="13">
        <f>'Data Entry'!Y1944</f>
        <v>0</v>
      </c>
      <c r="AK1944" s="13">
        <f>'Data Entry'!Z1944</f>
        <v>0</v>
      </c>
    </row>
    <row r="1945" spans="1:37">
      <c r="A1945" s="34">
        <f>'Data Entry'!A1945</f>
        <v>0</v>
      </c>
      <c r="B1945" s="34">
        <f>'Data Entry'!B1945</f>
        <v>0</v>
      </c>
      <c r="C1945" s="20">
        <f>IF('Data Entry'!C1945="red",1,IF('Data Entry'!C1945="blue",2,0))</f>
        <v>0</v>
      </c>
      <c r="D1945" s="22">
        <f>'Data Entry'!D1945</f>
        <v>0</v>
      </c>
      <c r="E1945" s="22">
        <f>'Data Entry'!E1945</f>
        <v>0</v>
      </c>
      <c r="F1945" s="22">
        <f>'Data Entry'!F1945</f>
        <v>0</v>
      </c>
      <c r="G1945" s="22">
        <f>'Data Entry'!G1945</f>
        <v>0</v>
      </c>
      <c r="H1945" s="22">
        <f>'Data Entry'!H1945</f>
        <v>0</v>
      </c>
      <c r="I1945" s="22">
        <f t="shared" si="510"/>
        <v>0</v>
      </c>
      <c r="J1945" s="22">
        <f t="shared" si="511"/>
        <v>0</v>
      </c>
      <c r="K1945" s="22">
        <f t="shared" si="512"/>
        <v>0</v>
      </c>
      <c r="L1945" s="22">
        <f t="shared" si="513"/>
        <v>0</v>
      </c>
      <c r="M1945" s="22">
        <f t="shared" si="514"/>
        <v>0</v>
      </c>
      <c r="N1945" s="22">
        <f t="shared" si="515"/>
        <v>0</v>
      </c>
      <c r="O1945" s="22">
        <f t="shared" si="516"/>
        <v>0</v>
      </c>
      <c r="P1945" s="35">
        <f>'Data Entry'!I1945</f>
        <v>0</v>
      </c>
      <c r="Q1945" s="35">
        <f>'Data Entry'!J1945</f>
        <v>0</v>
      </c>
      <c r="R1945" s="35">
        <f>'Data Entry'!K1945</f>
        <v>0</v>
      </c>
      <c r="S1945" s="35">
        <f>'Data Entry'!L1945</f>
        <v>0</v>
      </c>
      <c r="T1945" s="35">
        <f t="shared" si="517"/>
        <v>0</v>
      </c>
      <c r="U1945" s="35">
        <f t="shared" si="518"/>
        <v>0</v>
      </c>
      <c r="V1945" s="35" t="e">
        <f t="shared" si="519"/>
        <v>#DIV/0!</v>
      </c>
      <c r="W1945" s="35" t="e">
        <f t="shared" si="520"/>
        <v>#DIV/0!</v>
      </c>
      <c r="X1945" s="35">
        <f t="shared" si="521"/>
        <v>0</v>
      </c>
      <c r="Y1945" s="35">
        <f t="shared" si="522"/>
        <v>0</v>
      </c>
      <c r="Z1945" s="35">
        <f t="shared" si="523"/>
        <v>0</v>
      </c>
      <c r="AA1945" s="35">
        <f t="shared" si="524"/>
        <v>0</v>
      </c>
      <c r="AB1945" s="21">
        <f>'Data Entry'!S1945</f>
        <v>0</v>
      </c>
      <c r="AC1945" s="21">
        <f>'Data Entry'!T1945</f>
        <v>0</v>
      </c>
      <c r="AD1945" s="21">
        <f>'Data Entry'!U1945</f>
        <v>0</v>
      </c>
      <c r="AE1945" s="21">
        <f t="shared" si="525"/>
        <v>0</v>
      </c>
      <c r="AF1945" s="13">
        <f>'Data Entry'!V1945</f>
        <v>0</v>
      </c>
      <c r="AG1945" s="13">
        <f t="shared" si="526"/>
        <v>0</v>
      </c>
      <c r="AH1945" s="13">
        <f>'Data Entry'!W1945</f>
        <v>0</v>
      </c>
      <c r="AI1945" s="13">
        <f>'Data Entry'!X1945</f>
        <v>0</v>
      </c>
      <c r="AJ1945" s="13">
        <f>'Data Entry'!Y1945</f>
        <v>0</v>
      </c>
      <c r="AK1945" s="13">
        <f>'Data Entry'!Z1945</f>
        <v>0</v>
      </c>
    </row>
    <row r="1946" spans="1:37">
      <c r="A1946" s="34">
        <f>'Data Entry'!A1946</f>
        <v>0</v>
      </c>
      <c r="B1946" s="34">
        <f>'Data Entry'!B1946</f>
        <v>0</v>
      </c>
      <c r="C1946" s="20">
        <f>IF('Data Entry'!C1946="red",1,IF('Data Entry'!C1946="blue",2,0))</f>
        <v>0</v>
      </c>
      <c r="D1946" s="22">
        <f>'Data Entry'!D1946</f>
        <v>0</v>
      </c>
      <c r="E1946" s="22">
        <f>'Data Entry'!E1946</f>
        <v>0</v>
      </c>
      <c r="F1946" s="22">
        <f>'Data Entry'!F1946</f>
        <v>0</v>
      </c>
      <c r="G1946" s="22">
        <f>'Data Entry'!G1946</f>
        <v>0</v>
      </c>
      <c r="H1946" s="22">
        <f>'Data Entry'!H1946</f>
        <v>0</v>
      </c>
      <c r="I1946" s="22">
        <f t="shared" si="510"/>
        <v>0</v>
      </c>
      <c r="J1946" s="22">
        <f t="shared" si="511"/>
        <v>0</v>
      </c>
      <c r="K1946" s="22">
        <f t="shared" si="512"/>
        <v>0</v>
      </c>
      <c r="L1946" s="22">
        <f t="shared" si="513"/>
        <v>0</v>
      </c>
      <c r="M1946" s="22">
        <f t="shared" si="514"/>
        <v>0</v>
      </c>
      <c r="N1946" s="22">
        <f t="shared" si="515"/>
        <v>0</v>
      </c>
      <c r="O1946" s="22">
        <f t="shared" si="516"/>
        <v>0</v>
      </c>
      <c r="P1946" s="35">
        <f>'Data Entry'!I1946</f>
        <v>0</v>
      </c>
      <c r="Q1946" s="35">
        <f>'Data Entry'!J1946</f>
        <v>0</v>
      </c>
      <c r="R1946" s="35">
        <f>'Data Entry'!K1946</f>
        <v>0</v>
      </c>
      <c r="S1946" s="35">
        <f>'Data Entry'!L1946</f>
        <v>0</v>
      </c>
      <c r="T1946" s="35">
        <f t="shared" si="517"/>
        <v>0</v>
      </c>
      <c r="U1946" s="35">
        <f t="shared" si="518"/>
        <v>0</v>
      </c>
      <c r="V1946" s="35" t="e">
        <f t="shared" si="519"/>
        <v>#DIV/0!</v>
      </c>
      <c r="W1946" s="35" t="e">
        <f t="shared" si="520"/>
        <v>#DIV/0!</v>
      </c>
      <c r="X1946" s="35">
        <f t="shared" si="521"/>
        <v>0</v>
      </c>
      <c r="Y1946" s="35">
        <f t="shared" si="522"/>
        <v>0</v>
      </c>
      <c r="Z1946" s="35">
        <f t="shared" si="523"/>
        <v>0</v>
      </c>
      <c r="AA1946" s="35">
        <f t="shared" si="524"/>
        <v>0</v>
      </c>
      <c r="AB1946" s="21">
        <f>'Data Entry'!S1946</f>
        <v>0</v>
      </c>
      <c r="AC1946" s="21">
        <f>'Data Entry'!T1946</f>
        <v>0</v>
      </c>
      <c r="AD1946" s="21">
        <f>'Data Entry'!U1946</f>
        <v>0</v>
      </c>
      <c r="AE1946" s="21">
        <f t="shared" si="525"/>
        <v>0</v>
      </c>
      <c r="AF1946" s="13">
        <f>'Data Entry'!V1946</f>
        <v>0</v>
      </c>
      <c r="AG1946" s="13">
        <f t="shared" si="526"/>
        <v>0</v>
      </c>
      <c r="AH1946" s="13">
        <f>'Data Entry'!W1946</f>
        <v>0</v>
      </c>
      <c r="AI1946" s="13">
        <f>'Data Entry'!X1946</f>
        <v>0</v>
      </c>
      <c r="AJ1946" s="13">
        <f>'Data Entry'!Y1946</f>
        <v>0</v>
      </c>
      <c r="AK1946" s="13">
        <f>'Data Entry'!Z1946</f>
        <v>0</v>
      </c>
    </row>
    <row r="1947" spans="1:37">
      <c r="A1947" s="34">
        <f>'Data Entry'!A1947</f>
        <v>0</v>
      </c>
      <c r="B1947" s="34">
        <f>'Data Entry'!B1947</f>
        <v>0</v>
      </c>
      <c r="C1947" s="20">
        <f>IF('Data Entry'!C1947="red",1,IF('Data Entry'!C1947="blue",2,0))</f>
        <v>0</v>
      </c>
      <c r="D1947" s="22">
        <f>'Data Entry'!D1947</f>
        <v>0</v>
      </c>
      <c r="E1947" s="22">
        <f>'Data Entry'!E1947</f>
        <v>0</v>
      </c>
      <c r="F1947" s="22">
        <f>'Data Entry'!F1947</f>
        <v>0</v>
      </c>
      <c r="G1947" s="22">
        <f>'Data Entry'!G1947</f>
        <v>0</v>
      </c>
      <c r="H1947" s="22">
        <f>'Data Entry'!H1947</f>
        <v>0</v>
      </c>
      <c r="I1947" s="22">
        <f t="shared" si="510"/>
        <v>0</v>
      </c>
      <c r="J1947" s="22">
        <f t="shared" si="511"/>
        <v>0</v>
      </c>
      <c r="K1947" s="22">
        <f t="shared" si="512"/>
        <v>0</v>
      </c>
      <c r="L1947" s="22">
        <f t="shared" si="513"/>
        <v>0</v>
      </c>
      <c r="M1947" s="22">
        <f t="shared" si="514"/>
        <v>0</v>
      </c>
      <c r="N1947" s="22">
        <f t="shared" si="515"/>
        <v>0</v>
      </c>
      <c r="O1947" s="22">
        <f t="shared" si="516"/>
        <v>0</v>
      </c>
      <c r="P1947" s="35">
        <f>'Data Entry'!I1947</f>
        <v>0</v>
      </c>
      <c r="Q1947" s="35">
        <f>'Data Entry'!J1947</f>
        <v>0</v>
      </c>
      <c r="R1947" s="35">
        <f>'Data Entry'!K1947</f>
        <v>0</v>
      </c>
      <c r="S1947" s="35">
        <f>'Data Entry'!L1947</f>
        <v>0</v>
      </c>
      <c r="T1947" s="35">
        <f t="shared" si="517"/>
        <v>0</v>
      </c>
      <c r="U1947" s="35">
        <f t="shared" si="518"/>
        <v>0</v>
      </c>
      <c r="V1947" s="35" t="e">
        <f t="shared" si="519"/>
        <v>#DIV/0!</v>
      </c>
      <c r="W1947" s="35" t="e">
        <f t="shared" si="520"/>
        <v>#DIV/0!</v>
      </c>
      <c r="X1947" s="35">
        <f t="shared" si="521"/>
        <v>0</v>
      </c>
      <c r="Y1947" s="35">
        <f t="shared" si="522"/>
        <v>0</v>
      </c>
      <c r="Z1947" s="35">
        <f t="shared" si="523"/>
        <v>0</v>
      </c>
      <c r="AA1947" s="35">
        <f t="shared" si="524"/>
        <v>0</v>
      </c>
      <c r="AB1947" s="21">
        <f>'Data Entry'!S1947</f>
        <v>0</v>
      </c>
      <c r="AC1947" s="21">
        <f>'Data Entry'!T1947</f>
        <v>0</v>
      </c>
      <c r="AD1947" s="21">
        <f>'Data Entry'!U1947</f>
        <v>0</v>
      </c>
      <c r="AE1947" s="21">
        <f t="shared" si="525"/>
        <v>0</v>
      </c>
      <c r="AF1947" s="13">
        <f>'Data Entry'!V1947</f>
        <v>0</v>
      </c>
      <c r="AG1947" s="13">
        <f t="shared" si="526"/>
        <v>0</v>
      </c>
      <c r="AH1947" s="13">
        <f>'Data Entry'!W1947</f>
        <v>0</v>
      </c>
      <c r="AI1947" s="13">
        <f>'Data Entry'!X1947</f>
        <v>0</v>
      </c>
      <c r="AJ1947" s="13">
        <f>'Data Entry'!Y1947</f>
        <v>0</v>
      </c>
      <c r="AK1947" s="13">
        <f>'Data Entry'!Z1947</f>
        <v>0</v>
      </c>
    </row>
    <row r="1948" spans="1:37">
      <c r="A1948" s="34">
        <f>'Data Entry'!A1948</f>
        <v>0</v>
      </c>
      <c r="B1948" s="34">
        <f>'Data Entry'!B1948</f>
        <v>0</v>
      </c>
      <c r="C1948" s="20">
        <f>IF('Data Entry'!C1948="red",1,IF('Data Entry'!C1948="blue",2,0))</f>
        <v>0</v>
      </c>
      <c r="D1948" s="22">
        <f>'Data Entry'!D1948</f>
        <v>0</v>
      </c>
      <c r="E1948" s="22">
        <f>'Data Entry'!E1948</f>
        <v>0</v>
      </c>
      <c r="F1948" s="22">
        <f>'Data Entry'!F1948</f>
        <v>0</v>
      </c>
      <c r="G1948" s="22">
        <f>'Data Entry'!G1948</f>
        <v>0</v>
      </c>
      <c r="H1948" s="22">
        <f>'Data Entry'!H1948</f>
        <v>0</v>
      </c>
      <c r="I1948" s="22">
        <f t="shared" si="510"/>
        <v>0</v>
      </c>
      <c r="J1948" s="22">
        <f t="shared" si="511"/>
        <v>0</v>
      </c>
      <c r="K1948" s="22">
        <f t="shared" si="512"/>
        <v>0</v>
      </c>
      <c r="L1948" s="22">
        <f t="shared" si="513"/>
        <v>0</v>
      </c>
      <c r="M1948" s="22">
        <f t="shared" si="514"/>
        <v>0</v>
      </c>
      <c r="N1948" s="22">
        <f t="shared" si="515"/>
        <v>0</v>
      </c>
      <c r="O1948" s="22">
        <f t="shared" si="516"/>
        <v>0</v>
      </c>
      <c r="P1948" s="35">
        <f>'Data Entry'!I1948</f>
        <v>0</v>
      </c>
      <c r="Q1948" s="35">
        <f>'Data Entry'!J1948</f>
        <v>0</v>
      </c>
      <c r="R1948" s="35">
        <f>'Data Entry'!K1948</f>
        <v>0</v>
      </c>
      <c r="S1948" s="35">
        <f>'Data Entry'!L1948</f>
        <v>0</v>
      </c>
      <c r="T1948" s="35">
        <f t="shared" si="517"/>
        <v>0</v>
      </c>
      <c r="U1948" s="35">
        <f t="shared" si="518"/>
        <v>0</v>
      </c>
      <c r="V1948" s="35" t="e">
        <f t="shared" si="519"/>
        <v>#DIV/0!</v>
      </c>
      <c r="W1948" s="35" t="e">
        <f t="shared" si="520"/>
        <v>#DIV/0!</v>
      </c>
      <c r="X1948" s="35">
        <f t="shared" si="521"/>
        <v>0</v>
      </c>
      <c r="Y1948" s="35">
        <f t="shared" si="522"/>
        <v>0</v>
      </c>
      <c r="Z1948" s="35">
        <f t="shared" si="523"/>
        <v>0</v>
      </c>
      <c r="AA1948" s="35">
        <f t="shared" si="524"/>
        <v>0</v>
      </c>
      <c r="AB1948" s="21">
        <f>'Data Entry'!S1948</f>
        <v>0</v>
      </c>
      <c r="AC1948" s="21">
        <f>'Data Entry'!T1948</f>
        <v>0</v>
      </c>
      <c r="AD1948" s="21">
        <f>'Data Entry'!U1948</f>
        <v>0</v>
      </c>
      <c r="AE1948" s="21">
        <f t="shared" si="525"/>
        <v>0</v>
      </c>
      <c r="AF1948" s="13">
        <f>'Data Entry'!V1948</f>
        <v>0</v>
      </c>
      <c r="AG1948" s="13">
        <f t="shared" si="526"/>
        <v>0</v>
      </c>
      <c r="AH1948" s="13">
        <f>'Data Entry'!W1948</f>
        <v>0</v>
      </c>
      <c r="AI1948" s="13">
        <f>'Data Entry'!X1948</f>
        <v>0</v>
      </c>
      <c r="AJ1948" s="13">
        <f>'Data Entry'!Y1948</f>
        <v>0</v>
      </c>
      <c r="AK1948" s="13">
        <f>'Data Entry'!Z1948</f>
        <v>0</v>
      </c>
    </row>
    <row r="1949" spans="1:37">
      <c r="A1949" s="34">
        <f>'Data Entry'!A1949</f>
        <v>0</v>
      </c>
      <c r="B1949" s="34">
        <f>'Data Entry'!B1949</f>
        <v>0</v>
      </c>
      <c r="C1949" s="20">
        <f>IF('Data Entry'!C1949="red",1,IF('Data Entry'!C1949="blue",2,0))</f>
        <v>0</v>
      </c>
      <c r="D1949" s="22">
        <f>'Data Entry'!D1949</f>
        <v>0</v>
      </c>
      <c r="E1949" s="22">
        <f>'Data Entry'!E1949</f>
        <v>0</v>
      </c>
      <c r="F1949" s="22">
        <f>'Data Entry'!F1949</f>
        <v>0</v>
      </c>
      <c r="G1949" s="22">
        <f>'Data Entry'!G1949</f>
        <v>0</v>
      </c>
      <c r="H1949" s="22">
        <f>'Data Entry'!H1949</f>
        <v>0</v>
      </c>
      <c r="I1949" s="22">
        <f t="shared" si="510"/>
        <v>0</v>
      </c>
      <c r="J1949" s="22">
        <f t="shared" si="511"/>
        <v>0</v>
      </c>
      <c r="K1949" s="22">
        <f t="shared" si="512"/>
        <v>0</v>
      </c>
      <c r="L1949" s="22">
        <f t="shared" si="513"/>
        <v>0</v>
      </c>
      <c r="M1949" s="22">
        <f t="shared" si="514"/>
        <v>0</v>
      </c>
      <c r="N1949" s="22">
        <f t="shared" si="515"/>
        <v>0</v>
      </c>
      <c r="O1949" s="22">
        <f t="shared" si="516"/>
        <v>0</v>
      </c>
      <c r="P1949" s="35">
        <f>'Data Entry'!I1949</f>
        <v>0</v>
      </c>
      <c r="Q1949" s="35">
        <f>'Data Entry'!J1949</f>
        <v>0</v>
      </c>
      <c r="R1949" s="35">
        <f>'Data Entry'!K1949</f>
        <v>0</v>
      </c>
      <c r="S1949" s="35">
        <f>'Data Entry'!L1949</f>
        <v>0</v>
      </c>
      <c r="T1949" s="35">
        <f t="shared" si="517"/>
        <v>0</v>
      </c>
      <c r="U1949" s="35">
        <f t="shared" si="518"/>
        <v>0</v>
      </c>
      <c r="V1949" s="35" t="e">
        <f t="shared" si="519"/>
        <v>#DIV/0!</v>
      </c>
      <c r="W1949" s="35" t="e">
        <f t="shared" si="520"/>
        <v>#DIV/0!</v>
      </c>
      <c r="X1949" s="35">
        <f t="shared" si="521"/>
        <v>0</v>
      </c>
      <c r="Y1949" s="35">
        <f t="shared" si="522"/>
        <v>0</v>
      </c>
      <c r="Z1949" s="35">
        <f t="shared" si="523"/>
        <v>0</v>
      </c>
      <c r="AA1949" s="35">
        <f t="shared" si="524"/>
        <v>0</v>
      </c>
      <c r="AB1949" s="21">
        <f>'Data Entry'!S1949</f>
        <v>0</v>
      </c>
      <c r="AC1949" s="21">
        <f>'Data Entry'!T1949</f>
        <v>0</v>
      </c>
      <c r="AD1949" s="21">
        <f>'Data Entry'!U1949</f>
        <v>0</v>
      </c>
      <c r="AE1949" s="21">
        <f t="shared" si="525"/>
        <v>0</v>
      </c>
      <c r="AF1949" s="13">
        <f>'Data Entry'!V1949</f>
        <v>0</v>
      </c>
      <c r="AG1949" s="13">
        <f t="shared" si="526"/>
        <v>0</v>
      </c>
      <c r="AH1949" s="13">
        <f>'Data Entry'!W1949</f>
        <v>0</v>
      </c>
      <c r="AI1949" s="13">
        <f>'Data Entry'!X1949</f>
        <v>0</v>
      </c>
      <c r="AJ1949" s="13">
        <f>'Data Entry'!Y1949</f>
        <v>0</v>
      </c>
      <c r="AK1949" s="13">
        <f>'Data Entry'!Z1949</f>
        <v>0</v>
      </c>
    </row>
    <row r="1950" spans="1:37">
      <c r="A1950" s="34">
        <f>'Data Entry'!A1950</f>
        <v>0</v>
      </c>
      <c r="B1950" s="34">
        <f>'Data Entry'!B1950</f>
        <v>0</v>
      </c>
      <c r="C1950" s="20">
        <f>IF('Data Entry'!C1950="red",1,IF('Data Entry'!C1950="blue",2,0))</f>
        <v>0</v>
      </c>
      <c r="D1950" s="22">
        <f>'Data Entry'!D1950</f>
        <v>0</v>
      </c>
      <c r="E1950" s="22">
        <f>'Data Entry'!E1950</f>
        <v>0</v>
      </c>
      <c r="F1950" s="22">
        <f>'Data Entry'!F1950</f>
        <v>0</v>
      </c>
      <c r="G1950" s="22">
        <f>'Data Entry'!G1950</f>
        <v>0</v>
      </c>
      <c r="H1950" s="22">
        <f>'Data Entry'!H1950</f>
        <v>0</v>
      </c>
      <c r="I1950" s="22">
        <f t="shared" si="510"/>
        <v>0</v>
      </c>
      <c r="J1950" s="22">
        <f t="shared" si="511"/>
        <v>0</v>
      </c>
      <c r="K1950" s="22">
        <f t="shared" si="512"/>
        <v>0</v>
      </c>
      <c r="L1950" s="22">
        <f t="shared" si="513"/>
        <v>0</v>
      </c>
      <c r="M1950" s="22">
        <f t="shared" si="514"/>
        <v>0</v>
      </c>
      <c r="N1950" s="22">
        <f t="shared" si="515"/>
        <v>0</v>
      </c>
      <c r="O1950" s="22">
        <f t="shared" si="516"/>
        <v>0</v>
      </c>
      <c r="P1950" s="35">
        <f>'Data Entry'!I1950</f>
        <v>0</v>
      </c>
      <c r="Q1950" s="35">
        <f>'Data Entry'!J1950</f>
        <v>0</v>
      </c>
      <c r="R1950" s="35">
        <f>'Data Entry'!K1950</f>
        <v>0</v>
      </c>
      <c r="S1950" s="35">
        <f>'Data Entry'!L1950</f>
        <v>0</v>
      </c>
      <c r="T1950" s="35">
        <f t="shared" si="517"/>
        <v>0</v>
      </c>
      <c r="U1950" s="35">
        <f t="shared" si="518"/>
        <v>0</v>
      </c>
      <c r="V1950" s="35" t="e">
        <f t="shared" si="519"/>
        <v>#DIV/0!</v>
      </c>
      <c r="W1950" s="35" t="e">
        <f t="shared" si="520"/>
        <v>#DIV/0!</v>
      </c>
      <c r="X1950" s="35">
        <f t="shared" si="521"/>
        <v>0</v>
      </c>
      <c r="Y1950" s="35">
        <f t="shared" si="522"/>
        <v>0</v>
      </c>
      <c r="Z1950" s="35">
        <f t="shared" si="523"/>
        <v>0</v>
      </c>
      <c r="AA1950" s="35">
        <f t="shared" si="524"/>
        <v>0</v>
      </c>
      <c r="AB1950" s="21">
        <f>'Data Entry'!S1950</f>
        <v>0</v>
      </c>
      <c r="AC1950" s="21">
        <f>'Data Entry'!T1950</f>
        <v>0</v>
      </c>
      <c r="AD1950" s="21">
        <f>'Data Entry'!U1950</f>
        <v>0</v>
      </c>
      <c r="AE1950" s="21">
        <f t="shared" si="525"/>
        <v>0</v>
      </c>
      <c r="AF1950" s="13">
        <f>'Data Entry'!V1950</f>
        <v>0</v>
      </c>
      <c r="AG1950" s="13">
        <f t="shared" si="526"/>
        <v>0</v>
      </c>
      <c r="AH1950" s="13">
        <f>'Data Entry'!W1950</f>
        <v>0</v>
      </c>
      <c r="AI1950" s="13">
        <f>'Data Entry'!X1950</f>
        <v>0</v>
      </c>
      <c r="AJ1950" s="13">
        <f>'Data Entry'!Y1950</f>
        <v>0</v>
      </c>
      <c r="AK1950" s="13">
        <f>'Data Entry'!Z1950</f>
        <v>0</v>
      </c>
    </row>
    <row r="1951" spans="1:37">
      <c r="A1951" s="34">
        <f>'Data Entry'!A1951</f>
        <v>0</v>
      </c>
      <c r="B1951" s="34">
        <f>'Data Entry'!B1951</f>
        <v>0</v>
      </c>
      <c r="C1951" s="20">
        <f>IF('Data Entry'!C1951="red",1,IF('Data Entry'!C1951="blue",2,0))</f>
        <v>0</v>
      </c>
      <c r="D1951" s="22">
        <f>'Data Entry'!D1951</f>
        <v>0</v>
      </c>
      <c r="E1951" s="22">
        <f>'Data Entry'!E1951</f>
        <v>0</v>
      </c>
      <c r="F1951" s="22">
        <f>'Data Entry'!F1951</f>
        <v>0</v>
      </c>
      <c r="G1951" s="22">
        <f>'Data Entry'!G1951</f>
        <v>0</v>
      </c>
      <c r="H1951" s="22">
        <f>'Data Entry'!H1951</f>
        <v>0</v>
      </c>
      <c r="I1951" s="22">
        <f t="shared" si="510"/>
        <v>0</v>
      </c>
      <c r="J1951" s="22">
        <f t="shared" si="511"/>
        <v>0</v>
      </c>
      <c r="K1951" s="22">
        <f t="shared" si="512"/>
        <v>0</v>
      </c>
      <c r="L1951" s="22">
        <f t="shared" si="513"/>
        <v>0</v>
      </c>
      <c r="M1951" s="22">
        <f t="shared" si="514"/>
        <v>0</v>
      </c>
      <c r="N1951" s="22">
        <f t="shared" si="515"/>
        <v>0</v>
      </c>
      <c r="O1951" s="22">
        <f t="shared" si="516"/>
        <v>0</v>
      </c>
      <c r="P1951" s="35">
        <f>'Data Entry'!I1951</f>
        <v>0</v>
      </c>
      <c r="Q1951" s="35">
        <f>'Data Entry'!J1951</f>
        <v>0</v>
      </c>
      <c r="R1951" s="35">
        <f>'Data Entry'!K1951</f>
        <v>0</v>
      </c>
      <c r="S1951" s="35">
        <f>'Data Entry'!L1951</f>
        <v>0</v>
      </c>
      <c r="T1951" s="35">
        <f t="shared" si="517"/>
        <v>0</v>
      </c>
      <c r="U1951" s="35">
        <f t="shared" si="518"/>
        <v>0</v>
      </c>
      <c r="V1951" s="35" t="e">
        <f t="shared" si="519"/>
        <v>#DIV/0!</v>
      </c>
      <c r="W1951" s="35" t="e">
        <f t="shared" si="520"/>
        <v>#DIV/0!</v>
      </c>
      <c r="X1951" s="35">
        <f t="shared" si="521"/>
        <v>0</v>
      </c>
      <c r="Y1951" s="35">
        <f t="shared" si="522"/>
        <v>0</v>
      </c>
      <c r="Z1951" s="35">
        <f t="shared" si="523"/>
        <v>0</v>
      </c>
      <c r="AA1951" s="35">
        <f t="shared" si="524"/>
        <v>0</v>
      </c>
      <c r="AB1951" s="21">
        <f>'Data Entry'!S1951</f>
        <v>0</v>
      </c>
      <c r="AC1951" s="21">
        <f>'Data Entry'!T1951</f>
        <v>0</v>
      </c>
      <c r="AD1951" s="21">
        <f>'Data Entry'!U1951</f>
        <v>0</v>
      </c>
      <c r="AE1951" s="21">
        <f t="shared" si="525"/>
        <v>0</v>
      </c>
      <c r="AF1951" s="13">
        <f>'Data Entry'!V1951</f>
        <v>0</v>
      </c>
      <c r="AG1951" s="13">
        <f t="shared" si="526"/>
        <v>0</v>
      </c>
      <c r="AH1951" s="13">
        <f>'Data Entry'!W1951</f>
        <v>0</v>
      </c>
      <c r="AI1951" s="13">
        <f>'Data Entry'!X1951</f>
        <v>0</v>
      </c>
      <c r="AJ1951" s="13">
        <f>'Data Entry'!Y1951</f>
        <v>0</v>
      </c>
      <c r="AK1951" s="13">
        <f>'Data Entry'!Z1951</f>
        <v>0</v>
      </c>
    </row>
    <row r="1952" spans="1:37">
      <c r="A1952" s="34">
        <f>'Data Entry'!A1952</f>
        <v>0</v>
      </c>
      <c r="B1952" s="34">
        <f>'Data Entry'!B1952</f>
        <v>0</v>
      </c>
      <c r="C1952" s="20">
        <f>IF('Data Entry'!C1952="red",1,IF('Data Entry'!C1952="blue",2,0))</f>
        <v>0</v>
      </c>
      <c r="D1952" s="22">
        <f>'Data Entry'!D1952</f>
        <v>0</v>
      </c>
      <c r="E1952" s="22">
        <f>'Data Entry'!E1952</f>
        <v>0</v>
      </c>
      <c r="F1952" s="22">
        <f>'Data Entry'!F1952</f>
        <v>0</v>
      </c>
      <c r="G1952" s="22">
        <f>'Data Entry'!G1952</f>
        <v>0</v>
      </c>
      <c r="H1952" s="22">
        <f>'Data Entry'!H1952</f>
        <v>0</v>
      </c>
      <c r="I1952" s="22">
        <f t="shared" si="510"/>
        <v>0</v>
      </c>
      <c r="J1952" s="22">
        <f t="shared" si="511"/>
        <v>0</v>
      </c>
      <c r="K1952" s="22">
        <f t="shared" si="512"/>
        <v>0</v>
      </c>
      <c r="L1952" s="22">
        <f t="shared" si="513"/>
        <v>0</v>
      </c>
      <c r="M1952" s="22">
        <f t="shared" si="514"/>
        <v>0</v>
      </c>
      <c r="N1952" s="22">
        <f t="shared" si="515"/>
        <v>0</v>
      </c>
      <c r="O1952" s="22">
        <f t="shared" si="516"/>
        <v>0</v>
      </c>
      <c r="P1952" s="35">
        <f>'Data Entry'!I1952</f>
        <v>0</v>
      </c>
      <c r="Q1952" s="35">
        <f>'Data Entry'!J1952</f>
        <v>0</v>
      </c>
      <c r="R1952" s="35">
        <f>'Data Entry'!K1952</f>
        <v>0</v>
      </c>
      <c r="S1952" s="35">
        <f>'Data Entry'!L1952</f>
        <v>0</v>
      </c>
      <c r="T1952" s="35">
        <f t="shared" si="517"/>
        <v>0</v>
      </c>
      <c r="U1952" s="35">
        <f t="shared" si="518"/>
        <v>0</v>
      </c>
      <c r="V1952" s="35" t="e">
        <f t="shared" si="519"/>
        <v>#DIV/0!</v>
      </c>
      <c r="W1952" s="35" t="e">
        <f t="shared" si="520"/>
        <v>#DIV/0!</v>
      </c>
      <c r="X1952" s="35">
        <f t="shared" si="521"/>
        <v>0</v>
      </c>
      <c r="Y1952" s="35">
        <f t="shared" si="522"/>
        <v>0</v>
      </c>
      <c r="Z1952" s="35">
        <f t="shared" si="523"/>
        <v>0</v>
      </c>
      <c r="AA1952" s="35">
        <f t="shared" si="524"/>
        <v>0</v>
      </c>
      <c r="AB1952" s="21">
        <f>'Data Entry'!S1952</f>
        <v>0</v>
      </c>
      <c r="AC1952" s="21">
        <f>'Data Entry'!T1952</f>
        <v>0</v>
      </c>
      <c r="AD1952" s="21">
        <f>'Data Entry'!U1952</f>
        <v>0</v>
      </c>
      <c r="AE1952" s="21">
        <f t="shared" si="525"/>
        <v>0</v>
      </c>
      <c r="AF1952" s="13">
        <f>'Data Entry'!V1952</f>
        <v>0</v>
      </c>
      <c r="AG1952" s="13">
        <f t="shared" si="526"/>
        <v>0</v>
      </c>
      <c r="AH1952" s="13">
        <f>'Data Entry'!W1952</f>
        <v>0</v>
      </c>
      <c r="AI1952" s="13">
        <f>'Data Entry'!X1952</f>
        <v>0</v>
      </c>
      <c r="AJ1952" s="13">
        <f>'Data Entry'!Y1952</f>
        <v>0</v>
      </c>
      <c r="AK1952" s="13">
        <f>'Data Entry'!Z1952</f>
        <v>0</v>
      </c>
    </row>
    <row r="1953" spans="1:37">
      <c r="A1953" s="34">
        <f>'Data Entry'!A1953</f>
        <v>0</v>
      </c>
      <c r="B1953" s="34">
        <f>'Data Entry'!B1953</f>
        <v>0</v>
      </c>
      <c r="C1953" s="20">
        <f>IF('Data Entry'!C1953="red",1,IF('Data Entry'!C1953="blue",2,0))</f>
        <v>0</v>
      </c>
      <c r="D1953" s="22">
        <f>'Data Entry'!D1953</f>
        <v>0</v>
      </c>
      <c r="E1953" s="22">
        <f>'Data Entry'!E1953</f>
        <v>0</v>
      </c>
      <c r="F1953" s="22">
        <f>'Data Entry'!F1953</f>
        <v>0</v>
      </c>
      <c r="G1953" s="22">
        <f>'Data Entry'!G1953</f>
        <v>0</v>
      </c>
      <c r="H1953" s="22">
        <f>'Data Entry'!H1953</f>
        <v>0</v>
      </c>
      <c r="I1953" s="22">
        <f t="shared" si="510"/>
        <v>0</v>
      </c>
      <c r="J1953" s="22">
        <f t="shared" si="511"/>
        <v>0</v>
      </c>
      <c r="K1953" s="22">
        <f t="shared" si="512"/>
        <v>0</v>
      </c>
      <c r="L1953" s="22">
        <f t="shared" si="513"/>
        <v>0</v>
      </c>
      <c r="M1953" s="22">
        <f t="shared" si="514"/>
        <v>0</v>
      </c>
      <c r="N1953" s="22">
        <f t="shared" si="515"/>
        <v>0</v>
      </c>
      <c r="O1953" s="22">
        <f t="shared" si="516"/>
        <v>0</v>
      </c>
      <c r="P1953" s="35">
        <f>'Data Entry'!I1953</f>
        <v>0</v>
      </c>
      <c r="Q1953" s="35">
        <f>'Data Entry'!J1953</f>
        <v>0</v>
      </c>
      <c r="R1953" s="35">
        <f>'Data Entry'!K1953</f>
        <v>0</v>
      </c>
      <c r="S1953" s="35">
        <f>'Data Entry'!L1953</f>
        <v>0</v>
      </c>
      <c r="T1953" s="35">
        <f t="shared" si="517"/>
        <v>0</v>
      </c>
      <c r="U1953" s="35">
        <f t="shared" si="518"/>
        <v>0</v>
      </c>
      <c r="V1953" s="35" t="e">
        <f t="shared" si="519"/>
        <v>#DIV/0!</v>
      </c>
      <c r="W1953" s="35" t="e">
        <f t="shared" si="520"/>
        <v>#DIV/0!</v>
      </c>
      <c r="X1953" s="35">
        <f t="shared" si="521"/>
        <v>0</v>
      </c>
      <c r="Y1953" s="35">
        <f t="shared" si="522"/>
        <v>0</v>
      </c>
      <c r="Z1953" s="35">
        <f t="shared" si="523"/>
        <v>0</v>
      </c>
      <c r="AA1953" s="35">
        <f t="shared" si="524"/>
        <v>0</v>
      </c>
      <c r="AB1953" s="21">
        <f>'Data Entry'!S1953</f>
        <v>0</v>
      </c>
      <c r="AC1953" s="21">
        <f>'Data Entry'!T1953</f>
        <v>0</v>
      </c>
      <c r="AD1953" s="21">
        <f>'Data Entry'!U1953</f>
        <v>0</v>
      </c>
      <c r="AE1953" s="21">
        <f t="shared" si="525"/>
        <v>0</v>
      </c>
      <c r="AF1953" s="13">
        <f>'Data Entry'!V1953</f>
        <v>0</v>
      </c>
      <c r="AG1953" s="13">
        <f t="shared" si="526"/>
        <v>0</v>
      </c>
      <c r="AH1953" s="13">
        <f>'Data Entry'!W1953</f>
        <v>0</v>
      </c>
      <c r="AI1953" s="13">
        <f>'Data Entry'!X1953</f>
        <v>0</v>
      </c>
      <c r="AJ1953" s="13">
        <f>'Data Entry'!Y1953</f>
        <v>0</v>
      </c>
      <c r="AK1953" s="13">
        <f>'Data Entry'!Z1953</f>
        <v>0</v>
      </c>
    </row>
    <row r="1954" spans="1:37">
      <c r="A1954" s="34">
        <f>'Data Entry'!A1954</f>
        <v>0</v>
      </c>
      <c r="B1954" s="34">
        <f>'Data Entry'!B1954</f>
        <v>0</v>
      </c>
      <c r="C1954" s="20">
        <f>IF('Data Entry'!C1954="red",1,IF('Data Entry'!C1954="blue",2,0))</f>
        <v>0</v>
      </c>
      <c r="D1954" s="22">
        <f>'Data Entry'!D1954</f>
        <v>0</v>
      </c>
      <c r="E1954" s="22">
        <f>'Data Entry'!E1954</f>
        <v>0</v>
      </c>
      <c r="F1954" s="22">
        <f>'Data Entry'!F1954</f>
        <v>0</v>
      </c>
      <c r="G1954" s="22">
        <f>'Data Entry'!G1954</f>
        <v>0</v>
      </c>
      <c r="H1954" s="22">
        <f>'Data Entry'!H1954</f>
        <v>0</v>
      </c>
      <c r="I1954" s="22">
        <f t="shared" si="510"/>
        <v>0</v>
      </c>
      <c r="J1954" s="22">
        <f t="shared" si="511"/>
        <v>0</v>
      </c>
      <c r="K1954" s="22">
        <f t="shared" si="512"/>
        <v>0</v>
      </c>
      <c r="L1954" s="22">
        <f t="shared" si="513"/>
        <v>0</v>
      </c>
      <c r="M1954" s="22">
        <f t="shared" si="514"/>
        <v>0</v>
      </c>
      <c r="N1954" s="22">
        <f t="shared" si="515"/>
        <v>0</v>
      </c>
      <c r="O1954" s="22">
        <f t="shared" si="516"/>
        <v>0</v>
      </c>
      <c r="P1954" s="35">
        <f>'Data Entry'!I1954</f>
        <v>0</v>
      </c>
      <c r="Q1954" s="35">
        <f>'Data Entry'!J1954</f>
        <v>0</v>
      </c>
      <c r="R1954" s="35">
        <f>'Data Entry'!K1954</f>
        <v>0</v>
      </c>
      <c r="S1954" s="35">
        <f>'Data Entry'!L1954</f>
        <v>0</v>
      </c>
      <c r="T1954" s="35">
        <f t="shared" si="517"/>
        <v>0</v>
      </c>
      <c r="U1954" s="35">
        <f t="shared" si="518"/>
        <v>0</v>
      </c>
      <c r="V1954" s="35" t="e">
        <f t="shared" si="519"/>
        <v>#DIV/0!</v>
      </c>
      <c r="W1954" s="35" t="e">
        <f t="shared" si="520"/>
        <v>#DIV/0!</v>
      </c>
      <c r="X1954" s="35">
        <f t="shared" si="521"/>
        <v>0</v>
      </c>
      <c r="Y1954" s="35">
        <f t="shared" si="522"/>
        <v>0</v>
      </c>
      <c r="Z1954" s="35">
        <f t="shared" si="523"/>
        <v>0</v>
      </c>
      <c r="AA1954" s="35">
        <f t="shared" si="524"/>
        <v>0</v>
      </c>
      <c r="AB1954" s="21">
        <f>'Data Entry'!S1954</f>
        <v>0</v>
      </c>
      <c r="AC1954" s="21">
        <f>'Data Entry'!T1954</f>
        <v>0</v>
      </c>
      <c r="AD1954" s="21">
        <f>'Data Entry'!U1954</f>
        <v>0</v>
      </c>
      <c r="AE1954" s="21">
        <f t="shared" si="525"/>
        <v>0</v>
      </c>
      <c r="AF1954" s="13">
        <f>'Data Entry'!V1954</f>
        <v>0</v>
      </c>
      <c r="AG1954" s="13">
        <f t="shared" si="526"/>
        <v>0</v>
      </c>
      <c r="AH1954" s="13">
        <f>'Data Entry'!W1954</f>
        <v>0</v>
      </c>
      <c r="AI1954" s="13">
        <f>'Data Entry'!X1954</f>
        <v>0</v>
      </c>
      <c r="AJ1954" s="13">
        <f>'Data Entry'!Y1954</f>
        <v>0</v>
      </c>
      <c r="AK1954" s="13">
        <f>'Data Entry'!Z1954</f>
        <v>0</v>
      </c>
    </row>
    <row r="1955" spans="1:37">
      <c r="A1955" s="34">
        <f>'Data Entry'!A1955</f>
        <v>0</v>
      </c>
      <c r="B1955" s="34">
        <f>'Data Entry'!B1955</f>
        <v>0</v>
      </c>
      <c r="C1955" s="20">
        <f>IF('Data Entry'!C1955="red",1,IF('Data Entry'!C1955="blue",2,0))</f>
        <v>0</v>
      </c>
      <c r="D1955" s="22">
        <f>'Data Entry'!D1955</f>
        <v>0</v>
      </c>
      <c r="E1955" s="22">
        <f>'Data Entry'!E1955</f>
        <v>0</v>
      </c>
      <c r="F1955" s="22">
        <f>'Data Entry'!F1955</f>
        <v>0</v>
      </c>
      <c r="G1955" s="22">
        <f>'Data Entry'!G1955</f>
        <v>0</v>
      </c>
      <c r="H1955" s="22">
        <f>'Data Entry'!H1955</f>
        <v>0</v>
      </c>
      <c r="I1955" s="22">
        <f t="shared" si="510"/>
        <v>0</v>
      </c>
      <c r="J1955" s="22">
        <f t="shared" si="511"/>
        <v>0</v>
      </c>
      <c r="K1955" s="22">
        <f t="shared" si="512"/>
        <v>0</v>
      </c>
      <c r="L1955" s="22">
        <f t="shared" si="513"/>
        <v>0</v>
      </c>
      <c r="M1955" s="22">
        <f t="shared" si="514"/>
        <v>0</v>
      </c>
      <c r="N1955" s="22">
        <f t="shared" si="515"/>
        <v>0</v>
      </c>
      <c r="O1955" s="22">
        <f t="shared" si="516"/>
        <v>0</v>
      </c>
      <c r="P1955" s="35">
        <f>'Data Entry'!I1955</f>
        <v>0</v>
      </c>
      <c r="Q1955" s="35">
        <f>'Data Entry'!J1955</f>
        <v>0</v>
      </c>
      <c r="R1955" s="35">
        <f>'Data Entry'!K1955</f>
        <v>0</v>
      </c>
      <c r="S1955" s="35">
        <f>'Data Entry'!L1955</f>
        <v>0</v>
      </c>
      <c r="T1955" s="35">
        <f t="shared" si="517"/>
        <v>0</v>
      </c>
      <c r="U1955" s="35">
        <f t="shared" si="518"/>
        <v>0</v>
      </c>
      <c r="V1955" s="35" t="e">
        <f t="shared" si="519"/>
        <v>#DIV/0!</v>
      </c>
      <c r="W1955" s="35" t="e">
        <f t="shared" si="520"/>
        <v>#DIV/0!</v>
      </c>
      <c r="X1955" s="35">
        <f t="shared" si="521"/>
        <v>0</v>
      </c>
      <c r="Y1955" s="35">
        <f t="shared" si="522"/>
        <v>0</v>
      </c>
      <c r="Z1955" s="35">
        <f t="shared" si="523"/>
        <v>0</v>
      </c>
      <c r="AA1955" s="35">
        <f t="shared" si="524"/>
        <v>0</v>
      </c>
      <c r="AB1955" s="21">
        <f>'Data Entry'!S1955</f>
        <v>0</v>
      </c>
      <c r="AC1955" s="21">
        <f>'Data Entry'!T1955</f>
        <v>0</v>
      </c>
      <c r="AD1955" s="21">
        <f>'Data Entry'!U1955</f>
        <v>0</v>
      </c>
      <c r="AE1955" s="21">
        <f t="shared" si="525"/>
        <v>0</v>
      </c>
      <c r="AF1955" s="13">
        <f>'Data Entry'!V1955</f>
        <v>0</v>
      </c>
      <c r="AG1955" s="13">
        <f t="shared" si="526"/>
        <v>0</v>
      </c>
      <c r="AH1955" s="13">
        <f>'Data Entry'!W1955</f>
        <v>0</v>
      </c>
      <c r="AI1955" s="13">
        <f>'Data Entry'!X1955</f>
        <v>0</v>
      </c>
      <c r="AJ1955" s="13">
        <f>'Data Entry'!Y1955</f>
        <v>0</v>
      </c>
      <c r="AK1955" s="13">
        <f>'Data Entry'!Z1955</f>
        <v>0</v>
      </c>
    </row>
    <row r="1956" spans="1:37">
      <c r="A1956" s="34">
        <f>'Data Entry'!A1956</f>
        <v>0</v>
      </c>
      <c r="B1956" s="34">
        <f>'Data Entry'!B1956</f>
        <v>0</v>
      </c>
      <c r="C1956" s="20">
        <f>IF('Data Entry'!C1956="red",1,IF('Data Entry'!C1956="blue",2,0))</f>
        <v>0</v>
      </c>
      <c r="D1956" s="22">
        <f>'Data Entry'!D1956</f>
        <v>0</v>
      </c>
      <c r="E1956" s="22">
        <f>'Data Entry'!E1956</f>
        <v>0</v>
      </c>
      <c r="F1956" s="22">
        <f>'Data Entry'!F1956</f>
        <v>0</v>
      </c>
      <c r="G1956" s="22">
        <f>'Data Entry'!G1956</f>
        <v>0</v>
      </c>
      <c r="H1956" s="22">
        <f>'Data Entry'!H1956</f>
        <v>0</v>
      </c>
      <c r="I1956" s="22">
        <f t="shared" si="510"/>
        <v>0</v>
      </c>
      <c r="J1956" s="22">
        <f t="shared" si="511"/>
        <v>0</v>
      </c>
      <c r="K1956" s="22">
        <f t="shared" si="512"/>
        <v>0</v>
      </c>
      <c r="L1956" s="22">
        <f t="shared" si="513"/>
        <v>0</v>
      </c>
      <c r="M1956" s="22">
        <f t="shared" si="514"/>
        <v>0</v>
      </c>
      <c r="N1956" s="22">
        <f t="shared" si="515"/>
        <v>0</v>
      </c>
      <c r="O1956" s="22">
        <f t="shared" si="516"/>
        <v>0</v>
      </c>
      <c r="P1956" s="35">
        <f>'Data Entry'!I1956</f>
        <v>0</v>
      </c>
      <c r="Q1956" s="35">
        <f>'Data Entry'!J1956</f>
        <v>0</v>
      </c>
      <c r="R1956" s="35">
        <f>'Data Entry'!K1956</f>
        <v>0</v>
      </c>
      <c r="S1956" s="35">
        <f>'Data Entry'!L1956</f>
        <v>0</v>
      </c>
      <c r="T1956" s="35">
        <f t="shared" si="517"/>
        <v>0</v>
      </c>
      <c r="U1956" s="35">
        <f t="shared" si="518"/>
        <v>0</v>
      </c>
      <c r="V1956" s="35" t="e">
        <f t="shared" si="519"/>
        <v>#DIV/0!</v>
      </c>
      <c r="W1956" s="35" t="e">
        <f t="shared" si="520"/>
        <v>#DIV/0!</v>
      </c>
      <c r="X1956" s="35">
        <f t="shared" si="521"/>
        <v>0</v>
      </c>
      <c r="Y1956" s="35">
        <f t="shared" si="522"/>
        <v>0</v>
      </c>
      <c r="Z1956" s="35">
        <f t="shared" si="523"/>
        <v>0</v>
      </c>
      <c r="AA1956" s="35">
        <f t="shared" si="524"/>
        <v>0</v>
      </c>
      <c r="AB1956" s="21">
        <f>'Data Entry'!S1956</f>
        <v>0</v>
      </c>
      <c r="AC1956" s="21">
        <f>'Data Entry'!T1956</f>
        <v>0</v>
      </c>
      <c r="AD1956" s="21">
        <f>'Data Entry'!U1956</f>
        <v>0</v>
      </c>
      <c r="AE1956" s="21">
        <f t="shared" si="525"/>
        <v>0</v>
      </c>
      <c r="AF1956" s="13">
        <f>'Data Entry'!V1956</f>
        <v>0</v>
      </c>
      <c r="AG1956" s="13">
        <f t="shared" si="526"/>
        <v>0</v>
      </c>
      <c r="AH1956" s="13">
        <f>'Data Entry'!W1956</f>
        <v>0</v>
      </c>
      <c r="AI1956" s="13">
        <f>'Data Entry'!X1956</f>
        <v>0</v>
      </c>
      <c r="AJ1956" s="13">
        <f>'Data Entry'!Y1956</f>
        <v>0</v>
      </c>
      <c r="AK1956" s="13">
        <f>'Data Entry'!Z1956</f>
        <v>0</v>
      </c>
    </row>
    <row r="1957" spans="1:37">
      <c r="A1957" s="34">
        <f>'Data Entry'!A1957</f>
        <v>0</v>
      </c>
      <c r="B1957" s="34">
        <f>'Data Entry'!B1957</f>
        <v>0</v>
      </c>
      <c r="C1957" s="20">
        <f>IF('Data Entry'!C1957="red",1,IF('Data Entry'!C1957="blue",2,0))</f>
        <v>0</v>
      </c>
      <c r="D1957" s="22">
        <f>'Data Entry'!D1957</f>
        <v>0</v>
      </c>
      <c r="E1957" s="22">
        <f>'Data Entry'!E1957</f>
        <v>0</v>
      </c>
      <c r="F1957" s="22">
        <f>'Data Entry'!F1957</f>
        <v>0</v>
      </c>
      <c r="G1957" s="22">
        <f>'Data Entry'!G1957</f>
        <v>0</v>
      </c>
      <c r="H1957" s="22">
        <f>'Data Entry'!H1957</f>
        <v>0</v>
      </c>
      <c r="I1957" s="22">
        <f t="shared" si="510"/>
        <v>0</v>
      </c>
      <c r="J1957" s="22">
        <f t="shared" si="511"/>
        <v>0</v>
      </c>
      <c r="K1957" s="22">
        <f t="shared" si="512"/>
        <v>0</v>
      </c>
      <c r="L1957" s="22">
        <f t="shared" si="513"/>
        <v>0</v>
      </c>
      <c r="M1957" s="22">
        <f t="shared" si="514"/>
        <v>0</v>
      </c>
      <c r="N1957" s="22">
        <f t="shared" si="515"/>
        <v>0</v>
      </c>
      <c r="O1957" s="22">
        <f t="shared" si="516"/>
        <v>0</v>
      </c>
      <c r="P1957" s="35">
        <f>'Data Entry'!I1957</f>
        <v>0</v>
      </c>
      <c r="Q1957" s="35">
        <f>'Data Entry'!J1957</f>
        <v>0</v>
      </c>
      <c r="R1957" s="35">
        <f>'Data Entry'!K1957</f>
        <v>0</v>
      </c>
      <c r="S1957" s="35">
        <f>'Data Entry'!L1957</f>
        <v>0</v>
      </c>
      <c r="T1957" s="35">
        <f t="shared" si="517"/>
        <v>0</v>
      </c>
      <c r="U1957" s="35">
        <f t="shared" si="518"/>
        <v>0</v>
      </c>
      <c r="V1957" s="35" t="e">
        <f t="shared" si="519"/>
        <v>#DIV/0!</v>
      </c>
      <c r="W1957" s="35" t="e">
        <f t="shared" si="520"/>
        <v>#DIV/0!</v>
      </c>
      <c r="X1957" s="35">
        <f t="shared" si="521"/>
        <v>0</v>
      </c>
      <c r="Y1957" s="35">
        <f t="shared" si="522"/>
        <v>0</v>
      </c>
      <c r="Z1957" s="35">
        <f t="shared" si="523"/>
        <v>0</v>
      </c>
      <c r="AA1957" s="35">
        <f t="shared" si="524"/>
        <v>0</v>
      </c>
      <c r="AB1957" s="21">
        <f>'Data Entry'!S1957</f>
        <v>0</v>
      </c>
      <c r="AC1957" s="21">
        <f>'Data Entry'!T1957</f>
        <v>0</v>
      </c>
      <c r="AD1957" s="21">
        <f>'Data Entry'!U1957</f>
        <v>0</v>
      </c>
      <c r="AE1957" s="21">
        <f t="shared" si="525"/>
        <v>0</v>
      </c>
      <c r="AF1957" s="13">
        <f>'Data Entry'!V1957</f>
        <v>0</v>
      </c>
      <c r="AG1957" s="13">
        <f t="shared" si="526"/>
        <v>0</v>
      </c>
      <c r="AH1957" s="13">
        <f>'Data Entry'!W1957</f>
        <v>0</v>
      </c>
      <c r="AI1957" s="13">
        <f>'Data Entry'!X1957</f>
        <v>0</v>
      </c>
      <c r="AJ1957" s="13">
        <f>'Data Entry'!Y1957</f>
        <v>0</v>
      </c>
      <c r="AK1957" s="13">
        <f>'Data Entry'!Z1957</f>
        <v>0</v>
      </c>
    </row>
    <row r="1958" spans="1:37">
      <c r="A1958" s="34">
        <f>'Data Entry'!A1958</f>
        <v>0</v>
      </c>
      <c r="B1958" s="34">
        <f>'Data Entry'!B1958</f>
        <v>0</v>
      </c>
      <c r="C1958" s="20">
        <f>IF('Data Entry'!C1958="red",1,IF('Data Entry'!C1958="blue",2,0))</f>
        <v>0</v>
      </c>
      <c r="D1958" s="22">
        <f>'Data Entry'!D1958</f>
        <v>0</v>
      </c>
      <c r="E1958" s="22">
        <f>'Data Entry'!E1958</f>
        <v>0</v>
      </c>
      <c r="F1958" s="22">
        <f>'Data Entry'!F1958</f>
        <v>0</v>
      </c>
      <c r="G1958" s="22">
        <f>'Data Entry'!G1958</f>
        <v>0</v>
      </c>
      <c r="H1958" s="22">
        <f>'Data Entry'!H1958</f>
        <v>0</v>
      </c>
      <c r="I1958" s="22">
        <f t="shared" si="510"/>
        <v>0</v>
      </c>
      <c r="J1958" s="22">
        <f t="shared" si="511"/>
        <v>0</v>
      </c>
      <c r="K1958" s="22">
        <f t="shared" si="512"/>
        <v>0</v>
      </c>
      <c r="L1958" s="22">
        <f t="shared" si="513"/>
        <v>0</v>
      </c>
      <c r="M1958" s="22">
        <f t="shared" si="514"/>
        <v>0</v>
      </c>
      <c r="N1958" s="22">
        <f t="shared" si="515"/>
        <v>0</v>
      </c>
      <c r="O1958" s="22">
        <f t="shared" si="516"/>
        <v>0</v>
      </c>
      <c r="P1958" s="35">
        <f>'Data Entry'!I1958</f>
        <v>0</v>
      </c>
      <c r="Q1958" s="35">
        <f>'Data Entry'!J1958</f>
        <v>0</v>
      </c>
      <c r="R1958" s="35">
        <f>'Data Entry'!K1958</f>
        <v>0</v>
      </c>
      <c r="S1958" s="35">
        <f>'Data Entry'!L1958</f>
        <v>0</v>
      </c>
      <c r="T1958" s="35">
        <f t="shared" si="517"/>
        <v>0</v>
      </c>
      <c r="U1958" s="35">
        <f t="shared" si="518"/>
        <v>0</v>
      </c>
      <c r="V1958" s="35" t="e">
        <f t="shared" si="519"/>
        <v>#DIV/0!</v>
      </c>
      <c r="W1958" s="35" t="e">
        <f t="shared" si="520"/>
        <v>#DIV/0!</v>
      </c>
      <c r="X1958" s="35">
        <f t="shared" si="521"/>
        <v>0</v>
      </c>
      <c r="Y1958" s="35">
        <f t="shared" si="522"/>
        <v>0</v>
      </c>
      <c r="Z1958" s="35">
        <f t="shared" si="523"/>
        <v>0</v>
      </c>
      <c r="AA1958" s="35">
        <f t="shared" si="524"/>
        <v>0</v>
      </c>
      <c r="AB1958" s="21">
        <f>'Data Entry'!S1958</f>
        <v>0</v>
      </c>
      <c r="AC1958" s="21">
        <f>'Data Entry'!T1958</f>
        <v>0</v>
      </c>
      <c r="AD1958" s="21">
        <f>'Data Entry'!U1958</f>
        <v>0</v>
      </c>
      <c r="AE1958" s="21">
        <f t="shared" si="525"/>
        <v>0</v>
      </c>
      <c r="AF1958" s="13">
        <f>'Data Entry'!V1958</f>
        <v>0</v>
      </c>
      <c r="AG1958" s="13">
        <f t="shared" si="526"/>
        <v>0</v>
      </c>
      <c r="AH1958" s="13">
        <f>'Data Entry'!W1958</f>
        <v>0</v>
      </c>
      <c r="AI1958" s="13">
        <f>'Data Entry'!X1958</f>
        <v>0</v>
      </c>
      <c r="AJ1958" s="13">
        <f>'Data Entry'!Y1958</f>
        <v>0</v>
      </c>
      <c r="AK1958" s="13">
        <f>'Data Entry'!Z1958</f>
        <v>0</v>
      </c>
    </row>
    <row r="1959" spans="1:37">
      <c r="A1959" s="34">
        <f>'Data Entry'!A1959</f>
        <v>0</v>
      </c>
      <c r="B1959" s="34">
        <f>'Data Entry'!B1959</f>
        <v>0</v>
      </c>
      <c r="C1959" s="20">
        <f>IF('Data Entry'!C1959="red",1,IF('Data Entry'!C1959="blue",2,0))</f>
        <v>0</v>
      </c>
      <c r="D1959" s="22">
        <f>'Data Entry'!D1959</f>
        <v>0</v>
      </c>
      <c r="E1959" s="22">
        <f>'Data Entry'!E1959</f>
        <v>0</v>
      </c>
      <c r="F1959" s="22">
        <f>'Data Entry'!F1959</f>
        <v>0</v>
      </c>
      <c r="G1959" s="22">
        <f>'Data Entry'!G1959</f>
        <v>0</v>
      </c>
      <c r="H1959" s="22">
        <f>'Data Entry'!H1959</f>
        <v>0</v>
      </c>
      <c r="I1959" s="22">
        <f t="shared" si="510"/>
        <v>0</v>
      </c>
      <c r="J1959" s="22">
        <f t="shared" si="511"/>
        <v>0</v>
      </c>
      <c r="K1959" s="22">
        <f t="shared" si="512"/>
        <v>0</v>
      </c>
      <c r="L1959" s="22">
        <f t="shared" si="513"/>
        <v>0</v>
      </c>
      <c r="M1959" s="22">
        <f t="shared" si="514"/>
        <v>0</v>
      </c>
      <c r="N1959" s="22">
        <f t="shared" si="515"/>
        <v>0</v>
      </c>
      <c r="O1959" s="22">
        <f t="shared" si="516"/>
        <v>0</v>
      </c>
      <c r="P1959" s="35">
        <f>'Data Entry'!I1959</f>
        <v>0</v>
      </c>
      <c r="Q1959" s="35">
        <f>'Data Entry'!J1959</f>
        <v>0</v>
      </c>
      <c r="R1959" s="35">
        <f>'Data Entry'!K1959</f>
        <v>0</v>
      </c>
      <c r="S1959" s="35">
        <f>'Data Entry'!L1959</f>
        <v>0</v>
      </c>
      <c r="T1959" s="35">
        <f t="shared" si="517"/>
        <v>0</v>
      </c>
      <c r="U1959" s="35">
        <f t="shared" si="518"/>
        <v>0</v>
      </c>
      <c r="V1959" s="35" t="e">
        <f t="shared" si="519"/>
        <v>#DIV/0!</v>
      </c>
      <c r="W1959" s="35" t="e">
        <f t="shared" si="520"/>
        <v>#DIV/0!</v>
      </c>
      <c r="X1959" s="35">
        <f t="shared" si="521"/>
        <v>0</v>
      </c>
      <c r="Y1959" s="35">
        <f t="shared" si="522"/>
        <v>0</v>
      </c>
      <c r="Z1959" s="35">
        <f t="shared" si="523"/>
        <v>0</v>
      </c>
      <c r="AA1959" s="35">
        <f t="shared" si="524"/>
        <v>0</v>
      </c>
      <c r="AB1959" s="21">
        <f>'Data Entry'!S1959</f>
        <v>0</v>
      </c>
      <c r="AC1959" s="21">
        <f>'Data Entry'!T1959</f>
        <v>0</v>
      </c>
      <c r="AD1959" s="21">
        <f>'Data Entry'!U1959</f>
        <v>0</v>
      </c>
      <c r="AE1959" s="21">
        <f t="shared" si="525"/>
        <v>0</v>
      </c>
      <c r="AF1959" s="13">
        <f>'Data Entry'!V1959</f>
        <v>0</v>
      </c>
      <c r="AG1959" s="13">
        <f t="shared" si="526"/>
        <v>0</v>
      </c>
      <c r="AH1959" s="13">
        <f>'Data Entry'!W1959</f>
        <v>0</v>
      </c>
      <c r="AI1959" s="13">
        <f>'Data Entry'!X1959</f>
        <v>0</v>
      </c>
      <c r="AJ1959" s="13">
        <f>'Data Entry'!Y1959</f>
        <v>0</v>
      </c>
      <c r="AK1959" s="13">
        <f>'Data Entry'!Z1959</f>
        <v>0</v>
      </c>
    </row>
    <row r="1960" spans="1:37">
      <c r="A1960" s="34">
        <f>'Data Entry'!A1960</f>
        <v>0</v>
      </c>
      <c r="B1960" s="34">
        <f>'Data Entry'!B1960</f>
        <v>0</v>
      </c>
      <c r="C1960" s="20">
        <f>IF('Data Entry'!C1960="red",1,IF('Data Entry'!C1960="blue",2,0))</f>
        <v>0</v>
      </c>
      <c r="D1960" s="22">
        <f>'Data Entry'!D1960</f>
        <v>0</v>
      </c>
      <c r="E1960" s="22">
        <f>'Data Entry'!E1960</f>
        <v>0</v>
      </c>
      <c r="F1960" s="22">
        <f>'Data Entry'!F1960</f>
        <v>0</v>
      </c>
      <c r="G1960" s="22">
        <f>'Data Entry'!G1960</f>
        <v>0</v>
      </c>
      <c r="H1960" s="22">
        <f>'Data Entry'!H1960</f>
        <v>0</v>
      </c>
      <c r="I1960" s="22">
        <f t="shared" si="510"/>
        <v>0</v>
      </c>
      <c r="J1960" s="22">
        <f t="shared" si="511"/>
        <v>0</v>
      </c>
      <c r="K1960" s="22">
        <f t="shared" si="512"/>
        <v>0</v>
      </c>
      <c r="L1960" s="22">
        <f t="shared" si="513"/>
        <v>0</v>
      </c>
      <c r="M1960" s="22">
        <f t="shared" si="514"/>
        <v>0</v>
      </c>
      <c r="N1960" s="22">
        <f t="shared" si="515"/>
        <v>0</v>
      </c>
      <c r="O1960" s="22">
        <f t="shared" si="516"/>
        <v>0</v>
      </c>
      <c r="P1960" s="35">
        <f>'Data Entry'!I1960</f>
        <v>0</v>
      </c>
      <c r="Q1960" s="35">
        <f>'Data Entry'!J1960</f>
        <v>0</v>
      </c>
      <c r="R1960" s="35">
        <f>'Data Entry'!K1960</f>
        <v>0</v>
      </c>
      <c r="S1960" s="35">
        <f>'Data Entry'!L1960</f>
        <v>0</v>
      </c>
      <c r="T1960" s="35">
        <f t="shared" si="517"/>
        <v>0</v>
      </c>
      <c r="U1960" s="35">
        <f t="shared" si="518"/>
        <v>0</v>
      </c>
      <c r="V1960" s="35" t="e">
        <f t="shared" si="519"/>
        <v>#DIV/0!</v>
      </c>
      <c r="W1960" s="35" t="e">
        <f t="shared" si="520"/>
        <v>#DIV/0!</v>
      </c>
      <c r="X1960" s="35">
        <f t="shared" si="521"/>
        <v>0</v>
      </c>
      <c r="Y1960" s="35">
        <f t="shared" si="522"/>
        <v>0</v>
      </c>
      <c r="Z1960" s="35">
        <f t="shared" si="523"/>
        <v>0</v>
      </c>
      <c r="AA1960" s="35">
        <f t="shared" si="524"/>
        <v>0</v>
      </c>
      <c r="AB1960" s="21">
        <f>'Data Entry'!S1960</f>
        <v>0</v>
      </c>
      <c r="AC1960" s="21">
        <f>'Data Entry'!T1960</f>
        <v>0</v>
      </c>
      <c r="AD1960" s="21">
        <f>'Data Entry'!U1960</f>
        <v>0</v>
      </c>
      <c r="AE1960" s="21">
        <f t="shared" si="525"/>
        <v>0</v>
      </c>
      <c r="AF1960" s="13">
        <f>'Data Entry'!V1960</f>
        <v>0</v>
      </c>
      <c r="AG1960" s="13">
        <f t="shared" si="526"/>
        <v>0</v>
      </c>
      <c r="AH1960" s="13">
        <f>'Data Entry'!W1960</f>
        <v>0</v>
      </c>
      <c r="AI1960" s="13">
        <f>'Data Entry'!X1960</f>
        <v>0</v>
      </c>
      <c r="AJ1960" s="13">
        <f>'Data Entry'!Y1960</f>
        <v>0</v>
      </c>
      <c r="AK1960" s="13">
        <f>'Data Entry'!Z1960</f>
        <v>0</v>
      </c>
    </row>
    <row r="1961" spans="1:37">
      <c r="A1961" s="34">
        <f>'Data Entry'!A1961</f>
        <v>0</v>
      </c>
      <c r="B1961" s="34">
        <f>'Data Entry'!B1961</f>
        <v>0</v>
      </c>
      <c r="C1961" s="20">
        <f>IF('Data Entry'!C1961="red",1,IF('Data Entry'!C1961="blue",2,0))</f>
        <v>0</v>
      </c>
      <c r="D1961" s="22">
        <f>'Data Entry'!D1961</f>
        <v>0</v>
      </c>
      <c r="E1961" s="22">
        <f>'Data Entry'!E1961</f>
        <v>0</v>
      </c>
      <c r="F1961" s="22">
        <f>'Data Entry'!F1961</f>
        <v>0</v>
      </c>
      <c r="G1961" s="22">
        <f>'Data Entry'!G1961</f>
        <v>0</v>
      </c>
      <c r="H1961" s="22">
        <f>'Data Entry'!H1961</f>
        <v>0</v>
      </c>
      <c r="I1961" s="22">
        <f t="shared" ref="I1961:I2000" si="527">E1961+F1961</f>
        <v>0</v>
      </c>
      <c r="J1961" s="22">
        <f t="shared" ref="J1961:J2000" si="528">G1961+H1961</f>
        <v>0</v>
      </c>
      <c r="K1961" s="22">
        <f t="shared" ref="K1961:K2000" si="529">IF(D1961=1,2,0)</f>
        <v>0</v>
      </c>
      <c r="L1961" s="22">
        <f t="shared" ref="L1961:L2000" si="530">E1961*2</f>
        <v>0</v>
      </c>
      <c r="M1961" s="22">
        <f t="shared" ref="M1961:M2000" si="531">G1961*4</f>
        <v>0</v>
      </c>
      <c r="N1961" s="22">
        <f t="shared" ref="N1961:N2000" si="532">I1961+J1961</f>
        <v>0</v>
      </c>
      <c r="O1961" s="22">
        <f t="shared" ref="O1961:O2000" si="533">SUM(K1961:M1961)</f>
        <v>0</v>
      </c>
      <c r="P1961" s="35">
        <f>'Data Entry'!I1961</f>
        <v>0</v>
      </c>
      <c r="Q1961" s="35">
        <f>'Data Entry'!J1961</f>
        <v>0</v>
      </c>
      <c r="R1961" s="35">
        <f>'Data Entry'!K1961</f>
        <v>0</v>
      </c>
      <c r="S1961" s="35">
        <f>'Data Entry'!L1961</f>
        <v>0</v>
      </c>
      <c r="T1961" s="35">
        <f t="shared" ref="T1961:T2000" si="534">P1961+Q1961</f>
        <v>0</v>
      </c>
      <c r="U1961" s="35">
        <f t="shared" ref="U1961:U2000" si="535">R1961+S1961</f>
        <v>0</v>
      </c>
      <c r="V1961" s="35" t="e">
        <f t="shared" ref="V1961:V2000" si="536">P1961/T1961</f>
        <v>#DIV/0!</v>
      </c>
      <c r="W1961" s="35" t="e">
        <f t="shared" ref="W1961:W2000" si="537">R1961/U1961</f>
        <v>#DIV/0!</v>
      </c>
      <c r="X1961" s="35">
        <f t="shared" ref="X1961:X2000" si="538">(T1961+U1961)/2</f>
        <v>0</v>
      </c>
      <c r="Y1961" s="35">
        <f t="shared" ref="Y1961:Y2000" si="539">P1961</f>
        <v>0</v>
      </c>
      <c r="Z1961" s="35">
        <f t="shared" ref="Z1961:Z2000" si="540">R1961*2</f>
        <v>0</v>
      </c>
      <c r="AA1961" s="35">
        <f t="shared" ref="AA1961:AA2000" si="541">Y1961+Z1961</f>
        <v>0</v>
      </c>
      <c r="AB1961" s="21">
        <f>'Data Entry'!S1961</f>
        <v>0</v>
      </c>
      <c r="AC1961" s="21">
        <f>'Data Entry'!T1961</f>
        <v>0</v>
      </c>
      <c r="AD1961" s="21">
        <f>'Data Entry'!U1961</f>
        <v>0</v>
      </c>
      <c r="AE1961" s="21">
        <f t="shared" ref="AE1961:AE2000" si="542">IF(AC1961=4,15,IF(AC1961=3,10,IF(AC1961=2,6,IF(AC1961=1,4,0))))</f>
        <v>0</v>
      </c>
      <c r="AF1961" s="13">
        <f>'Data Entry'!V1961</f>
        <v>0</v>
      </c>
      <c r="AG1961" s="13">
        <f t="shared" ref="AG1961:AG2000" si="543">AF1961/3</f>
        <v>0</v>
      </c>
      <c r="AH1961" s="13">
        <f>'Data Entry'!W1961</f>
        <v>0</v>
      </c>
      <c r="AI1961" s="13">
        <f>'Data Entry'!X1961</f>
        <v>0</v>
      </c>
      <c r="AJ1961" s="13">
        <f>'Data Entry'!Y1961</f>
        <v>0</v>
      </c>
      <c r="AK1961" s="13">
        <f>'Data Entry'!Z1961</f>
        <v>0</v>
      </c>
    </row>
    <row r="1962" spans="1:37">
      <c r="A1962" s="34">
        <f>'Data Entry'!A1962</f>
        <v>0</v>
      </c>
      <c r="B1962" s="34">
        <f>'Data Entry'!B1962</f>
        <v>0</v>
      </c>
      <c r="C1962" s="20">
        <f>IF('Data Entry'!C1962="red",1,IF('Data Entry'!C1962="blue",2,0))</f>
        <v>0</v>
      </c>
      <c r="D1962" s="22">
        <f>'Data Entry'!D1962</f>
        <v>0</v>
      </c>
      <c r="E1962" s="22">
        <f>'Data Entry'!E1962</f>
        <v>0</v>
      </c>
      <c r="F1962" s="22">
        <f>'Data Entry'!F1962</f>
        <v>0</v>
      </c>
      <c r="G1962" s="22">
        <f>'Data Entry'!G1962</f>
        <v>0</v>
      </c>
      <c r="H1962" s="22">
        <f>'Data Entry'!H1962</f>
        <v>0</v>
      </c>
      <c r="I1962" s="22">
        <f t="shared" si="527"/>
        <v>0</v>
      </c>
      <c r="J1962" s="22">
        <f t="shared" si="528"/>
        <v>0</v>
      </c>
      <c r="K1962" s="22">
        <f t="shared" si="529"/>
        <v>0</v>
      </c>
      <c r="L1962" s="22">
        <f t="shared" si="530"/>
        <v>0</v>
      </c>
      <c r="M1962" s="22">
        <f t="shared" si="531"/>
        <v>0</v>
      </c>
      <c r="N1962" s="22">
        <f t="shared" si="532"/>
        <v>0</v>
      </c>
      <c r="O1962" s="22">
        <f t="shared" si="533"/>
        <v>0</v>
      </c>
      <c r="P1962" s="35">
        <f>'Data Entry'!I1962</f>
        <v>0</v>
      </c>
      <c r="Q1962" s="35">
        <f>'Data Entry'!J1962</f>
        <v>0</v>
      </c>
      <c r="R1962" s="35">
        <f>'Data Entry'!K1962</f>
        <v>0</v>
      </c>
      <c r="S1962" s="35">
        <f>'Data Entry'!L1962</f>
        <v>0</v>
      </c>
      <c r="T1962" s="35">
        <f t="shared" si="534"/>
        <v>0</v>
      </c>
      <c r="U1962" s="35">
        <f t="shared" si="535"/>
        <v>0</v>
      </c>
      <c r="V1962" s="35" t="e">
        <f t="shared" si="536"/>
        <v>#DIV/0!</v>
      </c>
      <c r="W1962" s="35" t="e">
        <f t="shared" si="537"/>
        <v>#DIV/0!</v>
      </c>
      <c r="X1962" s="35">
        <f t="shared" si="538"/>
        <v>0</v>
      </c>
      <c r="Y1962" s="35">
        <f t="shared" si="539"/>
        <v>0</v>
      </c>
      <c r="Z1962" s="35">
        <f t="shared" si="540"/>
        <v>0</v>
      </c>
      <c r="AA1962" s="35">
        <f t="shared" si="541"/>
        <v>0</v>
      </c>
      <c r="AB1962" s="21">
        <f>'Data Entry'!S1962</f>
        <v>0</v>
      </c>
      <c r="AC1962" s="21">
        <f>'Data Entry'!T1962</f>
        <v>0</v>
      </c>
      <c r="AD1962" s="21">
        <f>'Data Entry'!U1962</f>
        <v>0</v>
      </c>
      <c r="AE1962" s="21">
        <f t="shared" si="542"/>
        <v>0</v>
      </c>
      <c r="AF1962" s="13">
        <f>'Data Entry'!V1962</f>
        <v>0</v>
      </c>
      <c r="AG1962" s="13">
        <f t="shared" si="543"/>
        <v>0</v>
      </c>
      <c r="AH1962" s="13">
        <f>'Data Entry'!W1962</f>
        <v>0</v>
      </c>
      <c r="AI1962" s="13">
        <f>'Data Entry'!X1962</f>
        <v>0</v>
      </c>
      <c r="AJ1962" s="13">
        <f>'Data Entry'!Y1962</f>
        <v>0</v>
      </c>
      <c r="AK1962" s="13">
        <f>'Data Entry'!Z1962</f>
        <v>0</v>
      </c>
    </row>
    <row r="1963" spans="1:37">
      <c r="A1963" s="34">
        <f>'Data Entry'!A1963</f>
        <v>0</v>
      </c>
      <c r="B1963" s="34">
        <f>'Data Entry'!B1963</f>
        <v>0</v>
      </c>
      <c r="C1963" s="20">
        <f>IF('Data Entry'!C1963="red",1,IF('Data Entry'!C1963="blue",2,0))</f>
        <v>0</v>
      </c>
      <c r="D1963" s="22">
        <f>'Data Entry'!D1963</f>
        <v>0</v>
      </c>
      <c r="E1963" s="22">
        <f>'Data Entry'!E1963</f>
        <v>0</v>
      </c>
      <c r="F1963" s="22">
        <f>'Data Entry'!F1963</f>
        <v>0</v>
      </c>
      <c r="G1963" s="22">
        <f>'Data Entry'!G1963</f>
        <v>0</v>
      </c>
      <c r="H1963" s="22">
        <f>'Data Entry'!H1963</f>
        <v>0</v>
      </c>
      <c r="I1963" s="22">
        <f t="shared" si="527"/>
        <v>0</v>
      </c>
      <c r="J1963" s="22">
        <f t="shared" si="528"/>
        <v>0</v>
      </c>
      <c r="K1963" s="22">
        <f t="shared" si="529"/>
        <v>0</v>
      </c>
      <c r="L1963" s="22">
        <f t="shared" si="530"/>
        <v>0</v>
      </c>
      <c r="M1963" s="22">
        <f t="shared" si="531"/>
        <v>0</v>
      </c>
      <c r="N1963" s="22">
        <f t="shared" si="532"/>
        <v>0</v>
      </c>
      <c r="O1963" s="22">
        <f t="shared" si="533"/>
        <v>0</v>
      </c>
      <c r="P1963" s="35">
        <f>'Data Entry'!I1963</f>
        <v>0</v>
      </c>
      <c r="Q1963" s="35">
        <f>'Data Entry'!J1963</f>
        <v>0</v>
      </c>
      <c r="R1963" s="35">
        <f>'Data Entry'!K1963</f>
        <v>0</v>
      </c>
      <c r="S1963" s="35">
        <f>'Data Entry'!L1963</f>
        <v>0</v>
      </c>
      <c r="T1963" s="35">
        <f t="shared" si="534"/>
        <v>0</v>
      </c>
      <c r="U1963" s="35">
        <f t="shared" si="535"/>
        <v>0</v>
      </c>
      <c r="V1963" s="35" t="e">
        <f t="shared" si="536"/>
        <v>#DIV/0!</v>
      </c>
      <c r="W1963" s="35" t="e">
        <f t="shared" si="537"/>
        <v>#DIV/0!</v>
      </c>
      <c r="X1963" s="35">
        <f t="shared" si="538"/>
        <v>0</v>
      </c>
      <c r="Y1963" s="35">
        <f t="shared" si="539"/>
        <v>0</v>
      </c>
      <c r="Z1963" s="35">
        <f t="shared" si="540"/>
        <v>0</v>
      </c>
      <c r="AA1963" s="35">
        <f t="shared" si="541"/>
        <v>0</v>
      </c>
      <c r="AB1963" s="21">
        <f>'Data Entry'!S1963</f>
        <v>0</v>
      </c>
      <c r="AC1963" s="21">
        <f>'Data Entry'!T1963</f>
        <v>0</v>
      </c>
      <c r="AD1963" s="21">
        <f>'Data Entry'!U1963</f>
        <v>0</v>
      </c>
      <c r="AE1963" s="21">
        <f t="shared" si="542"/>
        <v>0</v>
      </c>
      <c r="AF1963" s="13">
        <f>'Data Entry'!V1963</f>
        <v>0</v>
      </c>
      <c r="AG1963" s="13">
        <f t="shared" si="543"/>
        <v>0</v>
      </c>
      <c r="AH1963" s="13">
        <f>'Data Entry'!W1963</f>
        <v>0</v>
      </c>
      <c r="AI1963" s="13">
        <f>'Data Entry'!X1963</f>
        <v>0</v>
      </c>
      <c r="AJ1963" s="13">
        <f>'Data Entry'!Y1963</f>
        <v>0</v>
      </c>
      <c r="AK1963" s="13">
        <f>'Data Entry'!Z1963</f>
        <v>0</v>
      </c>
    </row>
    <row r="1964" spans="1:37">
      <c r="A1964" s="34">
        <f>'Data Entry'!A1964</f>
        <v>0</v>
      </c>
      <c r="B1964" s="34">
        <f>'Data Entry'!B1964</f>
        <v>0</v>
      </c>
      <c r="C1964" s="20">
        <f>IF('Data Entry'!C1964="red",1,IF('Data Entry'!C1964="blue",2,0))</f>
        <v>0</v>
      </c>
      <c r="D1964" s="22">
        <f>'Data Entry'!D1964</f>
        <v>0</v>
      </c>
      <c r="E1964" s="22">
        <f>'Data Entry'!E1964</f>
        <v>0</v>
      </c>
      <c r="F1964" s="22">
        <f>'Data Entry'!F1964</f>
        <v>0</v>
      </c>
      <c r="G1964" s="22">
        <f>'Data Entry'!G1964</f>
        <v>0</v>
      </c>
      <c r="H1964" s="22">
        <f>'Data Entry'!H1964</f>
        <v>0</v>
      </c>
      <c r="I1964" s="22">
        <f t="shared" si="527"/>
        <v>0</v>
      </c>
      <c r="J1964" s="22">
        <f t="shared" si="528"/>
        <v>0</v>
      </c>
      <c r="K1964" s="22">
        <f t="shared" si="529"/>
        <v>0</v>
      </c>
      <c r="L1964" s="22">
        <f t="shared" si="530"/>
        <v>0</v>
      </c>
      <c r="M1964" s="22">
        <f t="shared" si="531"/>
        <v>0</v>
      </c>
      <c r="N1964" s="22">
        <f t="shared" si="532"/>
        <v>0</v>
      </c>
      <c r="O1964" s="22">
        <f t="shared" si="533"/>
        <v>0</v>
      </c>
      <c r="P1964" s="35">
        <f>'Data Entry'!I1964</f>
        <v>0</v>
      </c>
      <c r="Q1964" s="35">
        <f>'Data Entry'!J1964</f>
        <v>0</v>
      </c>
      <c r="R1964" s="35">
        <f>'Data Entry'!K1964</f>
        <v>0</v>
      </c>
      <c r="S1964" s="35">
        <f>'Data Entry'!L1964</f>
        <v>0</v>
      </c>
      <c r="T1964" s="35">
        <f t="shared" si="534"/>
        <v>0</v>
      </c>
      <c r="U1964" s="35">
        <f t="shared" si="535"/>
        <v>0</v>
      </c>
      <c r="V1964" s="35" t="e">
        <f t="shared" si="536"/>
        <v>#DIV/0!</v>
      </c>
      <c r="W1964" s="35" t="e">
        <f t="shared" si="537"/>
        <v>#DIV/0!</v>
      </c>
      <c r="X1964" s="35">
        <f t="shared" si="538"/>
        <v>0</v>
      </c>
      <c r="Y1964" s="35">
        <f t="shared" si="539"/>
        <v>0</v>
      </c>
      <c r="Z1964" s="35">
        <f t="shared" si="540"/>
        <v>0</v>
      </c>
      <c r="AA1964" s="35">
        <f t="shared" si="541"/>
        <v>0</v>
      </c>
      <c r="AB1964" s="21">
        <f>'Data Entry'!S1964</f>
        <v>0</v>
      </c>
      <c r="AC1964" s="21">
        <f>'Data Entry'!T1964</f>
        <v>0</v>
      </c>
      <c r="AD1964" s="21">
        <f>'Data Entry'!U1964</f>
        <v>0</v>
      </c>
      <c r="AE1964" s="21">
        <f t="shared" si="542"/>
        <v>0</v>
      </c>
      <c r="AF1964" s="13">
        <f>'Data Entry'!V1964</f>
        <v>0</v>
      </c>
      <c r="AG1964" s="13">
        <f t="shared" si="543"/>
        <v>0</v>
      </c>
      <c r="AH1964" s="13">
        <f>'Data Entry'!W1964</f>
        <v>0</v>
      </c>
      <c r="AI1964" s="13">
        <f>'Data Entry'!X1964</f>
        <v>0</v>
      </c>
      <c r="AJ1964" s="13">
        <f>'Data Entry'!Y1964</f>
        <v>0</v>
      </c>
      <c r="AK1964" s="13">
        <f>'Data Entry'!Z1964</f>
        <v>0</v>
      </c>
    </row>
    <row r="1965" spans="1:37">
      <c r="A1965" s="34">
        <f>'Data Entry'!A1965</f>
        <v>0</v>
      </c>
      <c r="B1965" s="34">
        <f>'Data Entry'!B1965</f>
        <v>0</v>
      </c>
      <c r="C1965" s="20">
        <f>IF('Data Entry'!C1965="red",1,IF('Data Entry'!C1965="blue",2,0))</f>
        <v>0</v>
      </c>
      <c r="D1965" s="22">
        <f>'Data Entry'!D1965</f>
        <v>0</v>
      </c>
      <c r="E1965" s="22">
        <f>'Data Entry'!E1965</f>
        <v>0</v>
      </c>
      <c r="F1965" s="22">
        <f>'Data Entry'!F1965</f>
        <v>0</v>
      </c>
      <c r="G1965" s="22">
        <f>'Data Entry'!G1965</f>
        <v>0</v>
      </c>
      <c r="H1965" s="22">
        <f>'Data Entry'!H1965</f>
        <v>0</v>
      </c>
      <c r="I1965" s="22">
        <f t="shared" si="527"/>
        <v>0</v>
      </c>
      <c r="J1965" s="22">
        <f t="shared" si="528"/>
        <v>0</v>
      </c>
      <c r="K1965" s="22">
        <f t="shared" si="529"/>
        <v>0</v>
      </c>
      <c r="L1965" s="22">
        <f t="shared" si="530"/>
        <v>0</v>
      </c>
      <c r="M1965" s="22">
        <f t="shared" si="531"/>
        <v>0</v>
      </c>
      <c r="N1965" s="22">
        <f t="shared" si="532"/>
        <v>0</v>
      </c>
      <c r="O1965" s="22">
        <f t="shared" si="533"/>
        <v>0</v>
      </c>
      <c r="P1965" s="35">
        <f>'Data Entry'!I1965</f>
        <v>0</v>
      </c>
      <c r="Q1965" s="35">
        <f>'Data Entry'!J1965</f>
        <v>0</v>
      </c>
      <c r="R1965" s="35">
        <f>'Data Entry'!K1965</f>
        <v>0</v>
      </c>
      <c r="S1965" s="35">
        <f>'Data Entry'!L1965</f>
        <v>0</v>
      </c>
      <c r="T1965" s="35">
        <f t="shared" si="534"/>
        <v>0</v>
      </c>
      <c r="U1965" s="35">
        <f t="shared" si="535"/>
        <v>0</v>
      </c>
      <c r="V1965" s="35" t="e">
        <f t="shared" si="536"/>
        <v>#DIV/0!</v>
      </c>
      <c r="W1965" s="35" t="e">
        <f t="shared" si="537"/>
        <v>#DIV/0!</v>
      </c>
      <c r="X1965" s="35">
        <f t="shared" si="538"/>
        <v>0</v>
      </c>
      <c r="Y1965" s="35">
        <f t="shared" si="539"/>
        <v>0</v>
      </c>
      <c r="Z1965" s="35">
        <f t="shared" si="540"/>
        <v>0</v>
      </c>
      <c r="AA1965" s="35">
        <f t="shared" si="541"/>
        <v>0</v>
      </c>
      <c r="AB1965" s="21">
        <f>'Data Entry'!S1965</f>
        <v>0</v>
      </c>
      <c r="AC1965" s="21">
        <f>'Data Entry'!T1965</f>
        <v>0</v>
      </c>
      <c r="AD1965" s="21">
        <f>'Data Entry'!U1965</f>
        <v>0</v>
      </c>
      <c r="AE1965" s="21">
        <f t="shared" si="542"/>
        <v>0</v>
      </c>
      <c r="AF1965" s="13">
        <f>'Data Entry'!V1965</f>
        <v>0</v>
      </c>
      <c r="AG1965" s="13">
        <f t="shared" si="543"/>
        <v>0</v>
      </c>
      <c r="AH1965" s="13">
        <f>'Data Entry'!W1965</f>
        <v>0</v>
      </c>
      <c r="AI1965" s="13">
        <f>'Data Entry'!X1965</f>
        <v>0</v>
      </c>
      <c r="AJ1965" s="13">
        <f>'Data Entry'!Y1965</f>
        <v>0</v>
      </c>
      <c r="AK1965" s="13">
        <f>'Data Entry'!Z1965</f>
        <v>0</v>
      </c>
    </row>
    <row r="1966" spans="1:37">
      <c r="A1966" s="34">
        <f>'Data Entry'!A1966</f>
        <v>0</v>
      </c>
      <c r="B1966" s="34">
        <f>'Data Entry'!B1966</f>
        <v>0</v>
      </c>
      <c r="C1966" s="20">
        <f>IF('Data Entry'!C1966="red",1,IF('Data Entry'!C1966="blue",2,0))</f>
        <v>0</v>
      </c>
      <c r="D1966" s="22">
        <f>'Data Entry'!D1966</f>
        <v>0</v>
      </c>
      <c r="E1966" s="22">
        <f>'Data Entry'!E1966</f>
        <v>0</v>
      </c>
      <c r="F1966" s="22">
        <f>'Data Entry'!F1966</f>
        <v>0</v>
      </c>
      <c r="G1966" s="22">
        <f>'Data Entry'!G1966</f>
        <v>0</v>
      </c>
      <c r="H1966" s="22">
        <f>'Data Entry'!H1966</f>
        <v>0</v>
      </c>
      <c r="I1966" s="22">
        <f t="shared" si="527"/>
        <v>0</v>
      </c>
      <c r="J1966" s="22">
        <f t="shared" si="528"/>
        <v>0</v>
      </c>
      <c r="K1966" s="22">
        <f t="shared" si="529"/>
        <v>0</v>
      </c>
      <c r="L1966" s="22">
        <f t="shared" si="530"/>
        <v>0</v>
      </c>
      <c r="M1966" s="22">
        <f t="shared" si="531"/>
        <v>0</v>
      </c>
      <c r="N1966" s="22">
        <f t="shared" si="532"/>
        <v>0</v>
      </c>
      <c r="O1966" s="22">
        <f t="shared" si="533"/>
        <v>0</v>
      </c>
      <c r="P1966" s="35">
        <f>'Data Entry'!I1966</f>
        <v>0</v>
      </c>
      <c r="Q1966" s="35">
        <f>'Data Entry'!J1966</f>
        <v>0</v>
      </c>
      <c r="R1966" s="35">
        <f>'Data Entry'!K1966</f>
        <v>0</v>
      </c>
      <c r="S1966" s="35">
        <f>'Data Entry'!L1966</f>
        <v>0</v>
      </c>
      <c r="T1966" s="35">
        <f t="shared" si="534"/>
        <v>0</v>
      </c>
      <c r="U1966" s="35">
        <f t="shared" si="535"/>
        <v>0</v>
      </c>
      <c r="V1966" s="35" t="e">
        <f t="shared" si="536"/>
        <v>#DIV/0!</v>
      </c>
      <c r="W1966" s="35" t="e">
        <f t="shared" si="537"/>
        <v>#DIV/0!</v>
      </c>
      <c r="X1966" s="35">
        <f t="shared" si="538"/>
        <v>0</v>
      </c>
      <c r="Y1966" s="35">
        <f t="shared" si="539"/>
        <v>0</v>
      </c>
      <c r="Z1966" s="35">
        <f t="shared" si="540"/>
        <v>0</v>
      </c>
      <c r="AA1966" s="35">
        <f t="shared" si="541"/>
        <v>0</v>
      </c>
      <c r="AB1966" s="21">
        <f>'Data Entry'!S1966</f>
        <v>0</v>
      </c>
      <c r="AC1966" s="21">
        <f>'Data Entry'!T1966</f>
        <v>0</v>
      </c>
      <c r="AD1966" s="21">
        <f>'Data Entry'!U1966</f>
        <v>0</v>
      </c>
      <c r="AE1966" s="21">
        <f t="shared" si="542"/>
        <v>0</v>
      </c>
      <c r="AF1966" s="13">
        <f>'Data Entry'!V1966</f>
        <v>0</v>
      </c>
      <c r="AG1966" s="13">
        <f t="shared" si="543"/>
        <v>0</v>
      </c>
      <c r="AH1966" s="13">
        <f>'Data Entry'!W1966</f>
        <v>0</v>
      </c>
      <c r="AI1966" s="13">
        <f>'Data Entry'!X1966</f>
        <v>0</v>
      </c>
      <c r="AJ1966" s="13">
        <f>'Data Entry'!Y1966</f>
        <v>0</v>
      </c>
      <c r="AK1966" s="13">
        <f>'Data Entry'!Z1966</f>
        <v>0</v>
      </c>
    </row>
    <row r="1967" spans="1:37">
      <c r="A1967" s="34">
        <f>'Data Entry'!A1967</f>
        <v>0</v>
      </c>
      <c r="B1967" s="34">
        <f>'Data Entry'!B1967</f>
        <v>0</v>
      </c>
      <c r="C1967" s="20">
        <f>IF('Data Entry'!C1967="red",1,IF('Data Entry'!C1967="blue",2,0))</f>
        <v>0</v>
      </c>
      <c r="D1967" s="22">
        <f>'Data Entry'!D1967</f>
        <v>0</v>
      </c>
      <c r="E1967" s="22">
        <f>'Data Entry'!E1967</f>
        <v>0</v>
      </c>
      <c r="F1967" s="22">
        <f>'Data Entry'!F1967</f>
        <v>0</v>
      </c>
      <c r="G1967" s="22">
        <f>'Data Entry'!G1967</f>
        <v>0</v>
      </c>
      <c r="H1967" s="22">
        <f>'Data Entry'!H1967</f>
        <v>0</v>
      </c>
      <c r="I1967" s="22">
        <f t="shared" si="527"/>
        <v>0</v>
      </c>
      <c r="J1967" s="22">
        <f t="shared" si="528"/>
        <v>0</v>
      </c>
      <c r="K1967" s="22">
        <f t="shared" si="529"/>
        <v>0</v>
      </c>
      <c r="L1967" s="22">
        <f t="shared" si="530"/>
        <v>0</v>
      </c>
      <c r="M1967" s="22">
        <f t="shared" si="531"/>
        <v>0</v>
      </c>
      <c r="N1967" s="22">
        <f t="shared" si="532"/>
        <v>0</v>
      </c>
      <c r="O1967" s="22">
        <f t="shared" si="533"/>
        <v>0</v>
      </c>
      <c r="P1967" s="35">
        <f>'Data Entry'!I1967</f>
        <v>0</v>
      </c>
      <c r="Q1967" s="35">
        <f>'Data Entry'!J1967</f>
        <v>0</v>
      </c>
      <c r="R1967" s="35">
        <f>'Data Entry'!K1967</f>
        <v>0</v>
      </c>
      <c r="S1967" s="35">
        <f>'Data Entry'!L1967</f>
        <v>0</v>
      </c>
      <c r="T1967" s="35">
        <f t="shared" si="534"/>
        <v>0</v>
      </c>
      <c r="U1967" s="35">
        <f t="shared" si="535"/>
        <v>0</v>
      </c>
      <c r="V1967" s="35" t="e">
        <f t="shared" si="536"/>
        <v>#DIV/0!</v>
      </c>
      <c r="W1967" s="35" t="e">
        <f t="shared" si="537"/>
        <v>#DIV/0!</v>
      </c>
      <c r="X1967" s="35">
        <f t="shared" si="538"/>
        <v>0</v>
      </c>
      <c r="Y1967" s="35">
        <f t="shared" si="539"/>
        <v>0</v>
      </c>
      <c r="Z1967" s="35">
        <f t="shared" si="540"/>
        <v>0</v>
      </c>
      <c r="AA1967" s="35">
        <f t="shared" si="541"/>
        <v>0</v>
      </c>
      <c r="AB1967" s="21">
        <f>'Data Entry'!S1967</f>
        <v>0</v>
      </c>
      <c r="AC1967" s="21">
        <f>'Data Entry'!T1967</f>
        <v>0</v>
      </c>
      <c r="AD1967" s="21">
        <f>'Data Entry'!U1967</f>
        <v>0</v>
      </c>
      <c r="AE1967" s="21">
        <f t="shared" si="542"/>
        <v>0</v>
      </c>
      <c r="AF1967" s="13">
        <f>'Data Entry'!V1967</f>
        <v>0</v>
      </c>
      <c r="AG1967" s="13">
        <f t="shared" si="543"/>
        <v>0</v>
      </c>
      <c r="AH1967" s="13">
        <f>'Data Entry'!W1967</f>
        <v>0</v>
      </c>
      <c r="AI1967" s="13">
        <f>'Data Entry'!X1967</f>
        <v>0</v>
      </c>
      <c r="AJ1967" s="13">
        <f>'Data Entry'!Y1967</f>
        <v>0</v>
      </c>
      <c r="AK1967" s="13">
        <f>'Data Entry'!Z1967</f>
        <v>0</v>
      </c>
    </row>
    <row r="1968" spans="1:37">
      <c r="A1968" s="34">
        <f>'Data Entry'!A1968</f>
        <v>0</v>
      </c>
      <c r="B1968" s="34">
        <f>'Data Entry'!B1968</f>
        <v>0</v>
      </c>
      <c r="C1968" s="20">
        <f>IF('Data Entry'!C1968="red",1,IF('Data Entry'!C1968="blue",2,0))</f>
        <v>0</v>
      </c>
      <c r="D1968" s="22">
        <f>'Data Entry'!D1968</f>
        <v>0</v>
      </c>
      <c r="E1968" s="22">
        <f>'Data Entry'!E1968</f>
        <v>0</v>
      </c>
      <c r="F1968" s="22">
        <f>'Data Entry'!F1968</f>
        <v>0</v>
      </c>
      <c r="G1968" s="22">
        <f>'Data Entry'!G1968</f>
        <v>0</v>
      </c>
      <c r="H1968" s="22">
        <f>'Data Entry'!H1968</f>
        <v>0</v>
      </c>
      <c r="I1968" s="22">
        <f t="shared" si="527"/>
        <v>0</v>
      </c>
      <c r="J1968" s="22">
        <f t="shared" si="528"/>
        <v>0</v>
      </c>
      <c r="K1968" s="22">
        <f t="shared" si="529"/>
        <v>0</v>
      </c>
      <c r="L1968" s="22">
        <f t="shared" si="530"/>
        <v>0</v>
      </c>
      <c r="M1968" s="22">
        <f t="shared" si="531"/>
        <v>0</v>
      </c>
      <c r="N1968" s="22">
        <f t="shared" si="532"/>
        <v>0</v>
      </c>
      <c r="O1968" s="22">
        <f t="shared" si="533"/>
        <v>0</v>
      </c>
      <c r="P1968" s="35">
        <f>'Data Entry'!I1968</f>
        <v>0</v>
      </c>
      <c r="Q1968" s="35">
        <f>'Data Entry'!J1968</f>
        <v>0</v>
      </c>
      <c r="R1968" s="35">
        <f>'Data Entry'!K1968</f>
        <v>0</v>
      </c>
      <c r="S1968" s="35">
        <f>'Data Entry'!L1968</f>
        <v>0</v>
      </c>
      <c r="T1968" s="35">
        <f t="shared" si="534"/>
        <v>0</v>
      </c>
      <c r="U1968" s="35">
        <f t="shared" si="535"/>
        <v>0</v>
      </c>
      <c r="V1968" s="35" t="e">
        <f t="shared" si="536"/>
        <v>#DIV/0!</v>
      </c>
      <c r="W1968" s="35" t="e">
        <f t="shared" si="537"/>
        <v>#DIV/0!</v>
      </c>
      <c r="X1968" s="35">
        <f t="shared" si="538"/>
        <v>0</v>
      </c>
      <c r="Y1968" s="35">
        <f t="shared" si="539"/>
        <v>0</v>
      </c>
      <c r="Z1968" s="35">
        <f t="shared" si="540"/>
        <v>0</v>
      </c>
      <c r="AA1968" s="35">
        <f t="shared" si="541"/>
        <v>0</v>
      </c>
      <c r="AB1968" s="21">
        <f>'Data Entry'!S1968</f>
        <v>0</v>
      </c>
      <c r="AC1968" s="21">
        <f>'Data Entry'!T1968</f>
        <v>0</v>
      </c>
      <c r="AD1968" s="21">
        <f>'Data Entry'!U1968</f>
        <v>0</v>
      </c>
      <c r="AE1968" s="21">
        <f t="shared" si="542"/>
        <v>0</v>
      </c>
      <c r="AF1968" s="13">
        <f>'Data Entry'!V1968</f>
        <v>0</v>
      </c>
      <c r="AG1968" s="13">
        <f t="shared" si="543"/>
        <v>0</v>
      </c>
      <c r="AH1968" s="13">
        <f>'Data Entry'!W1968</f>
        <v>0</v>
      </c>
      <c r="AI1968" s="13">
        <f>'Data Entry'!X1968</f>
        <v>0</v>
      </c>
      <c r="AJ1968" s="13">
        <f>'Data Entry'!Y1968</f>
        <v>0</v>
      </c>
      <c r="AK1968" s="13">
        <f>'Data Entry'!Z1968</f>
        <v>0</v>
      </c>
    </row>
    <row r="1969" spans="1:37">
      <c r="A1969" s="34">
        <f>'Data Entry'!A1969</f>
        <v>0</v>
      </c>
      <c r="B1969" s="34">
        <f>'Data Entry'!B1969</f>
        <v>0</v>
      </c>
      <c r="C1969" s="20">
        <f>IF('Data Entry'!C1969="red",1,IF('Data Entry'!C1969="blue",2,0))</f>
        <v>0</v>
      </c>
      <c r="D1969" s="22">
        <f>'Data Entry'!D1969</f>
        <v>0</v>
      </c>
      <c r="E1969" s="22">
        <f>'Data Entry'!E1969</f>
        <v>0</v>
      </c>
      <c r="F1969" s="22">
        <f>'Data Entry'!F1969</f>
        <v>0</v>
      </c>
      <c r="G1969" s="22">
        <f>'Data Entry'!G1969</f>
        <v>0</v>
      </c>
      <c r="H1969" s="22">
        <f>'Data Entry'!H1969</f>
        <v>0</v>
      </c>
      <c r="I1969" s="22">
        <f t="shared" si="527"/>
        <v>0</v>
      </c>
      <c r="J1969" s="22">
        <f t="shared" si="528"/>
        <v>0</v>
      </c>
      <c r="K1969" s="22">
        <f t="shared" si="529"/>
        <v>0</v>
      </c>
      <c r="L1969" s="22">
        <f t="shared" si="530"/>
        <v>0</v>
      </c>
      <c r="M1969" s="22">
        <f t="shared" si="531"/>
        <v>0</v>
      </c>
      <c r="N1969" s="22">
        <f t="shared" si="532"/>
        <v>0</v>
      </c>
      <c r="O1969" s="22">
        <f t="shared" si="533"/>
        <v>0</v>
      </c>
      <c r="P1969" s="35">
        <f>'Data Entry'!I1969</f>
        <v>0</v>
      </c>
      <c r="Q1969" s="35">
        <f>'Data Entry'!J1969</f>
        <v>0</v>
      </c>
      <c r="R1969" s="35">
        <f>'Data Entry'!K1969</f>
        <v>0</v>
      </c>
      <c r="S1969" s="35">
        <f>'Data Entry'!L1969</f>
        <v>0</v>
      </c>
      <c r="T1969" s="35">
        <f t="shared" si="534"/>
        <v>0</v>
      </c>
      <c r="U1969" s="35">
        <f t="shared" si="535"/>
        <v>0</v>
      </c>
      <c r="V1969" s="35" t="e">
        <f t="shared" si="536"/>
        <v>#DIV/0!</v>
      </c>
      <c r="W1969" s="35" t="e">
        <f t="shared" si="537"/>
        <v>#DIV/0!</v>
      </c>
      <c r="X1969" s="35">
        <f t="shared" si="538"/>
        <v>0</v>
      </c>
      <c r="Y1969" s="35">
        <f t="shared" si="539"/>
        <v>0</v>
      </c>
      <c r="Z1969" s="35">
        <f t="shared" si="540"/>
        <v>0</v>
      </c>
      <c r="AA1969" s="35">
        <f t="shared" si="541"/>
        <v>0</v>
      </c>
      <c r="AB1969" s="21">
        <f>'Data Entry'!S1969</f>
        <v>0</v>
      </c>
      <c r="AC1969" s="21">
        <f>'Data Entry'!T1969</f>
        <v>0</v>
      </c>
      <c r="AD1969" s="21">
        <f>'Data Entry'!U1969</f>
        <v>0</v>
      </c>
      <c r="AE1969" s="21">
        <f t="shared" si="542"/>
        <v>0</v>
      </c>
      <c r="AF1969" s="13">
        <f>'Data Entry'!V1969</f>
        <v>0</v>
      </c>
      <c r="AG1969" s="13">
        <f t="shared" si="543"/>
        <v>0</v>
      </c>
      <c r="AH1969" s="13">
        <f>'Data Entry'!W1969</f>
        <v>0</v>
      </c>
      <c r="AI1969" s="13">
        <f>'Data Entry'!X1969</f>
        <v>0</v>
      </c>
      <c r="AJ1969" s="13">
        <f>'Data Entry'!Y1969</f>
        <v>0</v>
      </c>
      <c r="AK1969" s="13">
        <f>'Data Entry'!Z1969</f>
        <v>0</v>
      </c>
    </row>
    <row r="1970" spans="1:37">
      <c r="A1970" s="34">
        <f>'Data Entry'!A1970</f>
        <v>0</v>
      </c>
      <c r="B1970" s="34">
        <f>'Data Entry'!B1970</f>
        <v>0</v>
      </c>
      <c r="C1970" s="20">
        <f>IF('Data Entry'!C1970="red",1,IF('Data Entry'!C1970="blue",2,0))</f>
        <v>0</v>
      </c>
      <c r="D1970" s="22">
        <f>'Data Entry'!D1970</f>
        <v>0</v>
      </c>
      <c r="E1970" s="22">
        <f>'Data Entry'!E1970</f>
        <v>0</v>
      </c>
      <c r="F1970" s="22">
        <f>'Data Entry'!F1970</f>
        <v>0</v>
      </c>
      <c r="G1970" s="22">
        <f>'Data Entry'!G1970</f>
        <v>0</v>
      </c>
      <c r="H1970" s="22">
        <f>'Data Entry'!H1970</f>
        <v>0</v>
      </c>
      <c r="I1970" s="22">
        <f t="shared" si="527"/>
        <v>0</v>
      </c>
      <c r="J1970" s="22">
        <f t="shared" si="528"/>
        <v>0</v>
      </c>
      <c r="K1970" s="22">
        <f t="shared" si="529"/>
        <v>0</v>
      </c>
      <c r="L1970" s="22">
        <f t="shared" si="530"/>
        <v>0</v>
      </c>
      <c r="M1970" s="22">
        <f t="shared" si="531"/>
        <v>0</v>
      </c>
      <c r="N1970" s="22">
        <f t="shared" si="532"/>
        <v>0</v>
      </c>
      <c r="O1970" s="22">
        <f t="shared" si="533"/>
        <v>0</v>
      </c>
      <c r="P1970" s="35">
        <f>'Data Entry'!I1970</f>
        <v>0</v>
      </c>
      <c r="Q1970" s="35">
        <f>'Data Entry'!J1970</f>
        <v>0</v>
      </c>
      <c r="R1970" s="35">
        <f>'Data Entry'!K1970</f>
        <v>0</v>
      </c>
      <c r="S1970" s="35">
        <f>'Data Entry'!L1970</f>
        <v>0</v>
      </c>
      <c r="T1970" s="35">
        <f t="shared" si="534"/>
        <v>0</v>
      </c>
      <c r="U1970" s="35">
        <f t="shared" si="535"/>
        <v>0</v>
      </c>
      <c r="V1970" s="35" t="e">
        <f t="shared" si="536"/>
        <v>#DIV/0!</v>
      </c>
      <c r="W1970" s="35" t="e">
        <f t="shared" si="537"/>
        <v>#DIV/0!</v>
      </c>
      <c r="X1970" s="35">
        <f t="shared" si="538"/>
        <v>0</v>
      </c>
      <c r="Y1970" s="35">
        <f t="shared" si="539"/>
        <v>0</v>
      </c>
      <c r="Z1970" s="35">
        <f t="shared" si="540"/>
        <v>0</v>
      </c>
      <c r="AA1970" s="35">
        <f t="shared" si="541"/>
        <v>0</v>
      </c>
      <c r="AB1970" s="21">
        <f>'Data Entry'!S1970</f>
        <v>0</v>
      </c>
      <c r="AC1970" s="21">
        <f>'Data Entry'!T1970</f>
        <v>0</v>
      </c>
      <c r="AD1970" s="21">
        <f>'Data Entry'!U1970</f>
        <v>0</v>
      </c>
      <c r="AE1970" s="21">
        <f t="shared" si="542"/>
        <v>0</v>
      </c>
      <c r="AF1970" s="13">
        <f>'Data Entry'!V1970</f>
        <v>0</v>
      </c>
      <c r="AG1970" s="13">
        <f t="shared" si="543"/>
        <v>0</v>
      </c>
      <c r="AH1970" s="13">
        <f>'Data Entry'!W1970</f>
        <v>0</v>
      </c>
      <c r="AI1970" s="13">
        <f>'Data Entry'!X1970</f>
        <v>0</v>
      </c>
      <c r="AJ1970" s="13">
        <f>'Data Entry'!Y1970</f>
        <v>0</v>
      </c>
      <c r="AK1970" s="13">
        <f>'Data Entry'!Z1970</f>
        <v>0</v>
      </c>
    </row>
    <row r="1971" spans="1:37">
      <c r="A1971" s="34">
        <f>'Data Entry'!A1971</f>
        <v>0</v>
      </c>
      <c r="B1971" s="34">
        <f>'Data Entry'!B1971</f>
        <v>0</v>
      </c>
      <c r="C1971" s="20">
        <f>IF('Data Entry'!C1971="red",1,IF('Data Entry'!C1971="blue",2,0))</f>
        <v>0</v>
      </c>
      <c r="D1971" s="22">
        <f>'Data Entry'!D1971</f>
        <v>0</v>
      </c>
      <c r="E1971" s="22">
        <f>'Data Entry'!E1971</f>
        <v>0</v>
      </c>
      <c r="F1971" s="22">
        <f>'Data Entry'!F1971</f>
        <v>0</v>
      </c>
      <c r="G1971" s="22">
        <f>'Data Entry'!G1971</f>
        <v>0</v>
      </c>
      <c r="H1971" s="22">
        <f>'Data Entry'!H1971</f>
        <v>0</v>
      </c>
      <c r="I1971" s="22">
        <f t="shared" si="527"/>
        <v>0</v>
      </c>
      <c r="J1971" s="22">
        <f t="shared" si="528"/>
        <v>0</v>
      </c>
      <c r="K1971" s="22">
        <f t="shared" si="529"/>
        <v>0</v>
      </c>
      <c r="L1971" s="22">
        <f t="shared" si="530"/>
        <v>0</v>
      </c>
      <c r="M1971" s="22">
        <f t="shared" si="531"/>
        <v>0</v>
      </c>
      <c r="N1971" s="22">
        <f t="shared" si="532"/>
        <v>0</v>
      </c>
      <c r="O1971" s="22">
        <f t="shared" si="533"/>
        <v>0</v>
      </c>
      <c r="P1971" s="35">
        <f>'Data Entry'!I1971</f>
        <v>0</v>
      </c>
      <c r="Q1971" s="35">
        <f>'Data Entry'!J1971</f>
        <v>0</v>
      </c>
      <c r="R1971" s="35">
        <f>'Data Entry'!K1971</f>
        <v>0</v>
      </c>
      <c r="S1971" s="35">
        <f>'Data Entry'!L1971</f>
        <v>0</v>
      </c>
      <c r="T1971" s="35">
        <f t="shared" si="534"/>
        <v>0</v>
      </c>
      <c r="U1971" s="35">
        <f t="shared" si="535"/>
        <v>0</v>
      </c>
      <c r="V1971" s="35" t="e">
        <f t="shared" si="536"/>
        <v>#DIV/0!</v>
      </c>
      <c r="W1971" s="35" t="e">
        <f t="shared" si="537"/>
        <v>#DIV/0!</v>
      </c>
      <c r="X1971" s="35">
        <f t="shared" si="538"/>
        <v>0</v>
      </c>
      <c r="Y1971" s="35">
        <f t="shared" si="539"/>
        <v>0</v>
      </c>
      <c r="Z1971" s="35">
        <f t="shared" si="540"/>
        <v>0</v>
      </c>
      <c r="AA1971" s="35">
        <f t="shared" si="541"/>
        <v>0</v>
      </c>
      <c r="AB1971" s="21">
        <f>'Data Entry'!S1971</f>
        <v>0</v>
      </c>
      <c r="AC1971" s="21">
        <f>'Data Entry'!T1971</f>
        <v>0</v>
      </c>
      <c r="AD1971" s="21">
        <f>'Data Entry'!U1971</f>
        <v>0</v>
      </c>
      <c r="AE1971" s="21">
        <f t="shared" si="542"/>
        <v>0</v>
      </c>
      <c r="AF1971" s="13">
        <f>'Data Entry'!V1971</f>
        <v>0</v>
      </c>
      <c r="AG1971" s="13">
        <f t="shared" si="543"/>
        <v>0</v>
      </c>
      <c r="AH1971" s="13">
        <f>'Data Entry'!W1971</f>
        <v>0</v>
      </c>
      <c r="AI1971" s="13">
        <f>'Data Entry'!X1971</f>
        <v>0</v>
      </c>
      <c r="AJ1971" s="13">
        <f>'Data Entry'!Y1971</f>
        <v>0</v>
      </c>
      <c r="AK1971" s="13">
        <f>'Data Entry'!Z1971</f>
        <v>0</v>
      </c>
    </row>
    <row r="1972" spans="1:37">
      <c r="A1972" s="34">
        <f>'Data Entry'!A1972</f>
        <v>0</v>
      </c>
      <c r="B1972" s="34">
        <f>'Data Entry'!B1972</f>
        <v>0</v>
      </c>
      <c r="C1972" s="20">
        <f>IF('Data Entry'!C1972="red",1,IF('Data Entry'!C1972="blue",2,0))</f>
        <v>0</v>
      </c>
      <c r="D1972" s="22">
        <f>'Data Entry'!D1972</f>
        <v>0</v>
      </c>
      <c r="E1972" s="22">
        <f>'Data Entry'!E1972</f>
        <v>0</v>
      </c>
      <c r="F1972" s="22">
        <f>'Data Entry'!F1972</f>
        <v>0</v>
      </c>
      <c r="G1972" s="22">
        <f>'Data Entry'!G1972</f>
        <v>0</v>
      </c>
      <c r="H1972" s="22">
        <f>'Data Entry'!H1972</f>
        <v>0</v>
      </c>
      <c r="I1972" s="22">
        <f t="shared" si="527"/>
        <v>0</v>
      </c>
      <c r="J1972" s="22">
        <f t="shared" si="528"/>
        <v>0</v>
      </c>
      <c r="K1972" s="22">
        <f t="shared" si="529"/>
        <v>0</v>
      </c>
      <c r="L1972" s="22">
        <f t="shared" si="530"/>
        <v>0</v>
      </c>
      <c r="M1972" s="22">
        <f t="shared" si="531"/>
        <v>0</v>
      </c>
      <c r="N1972" s="22">
        <f t="shared" si="532"/>
        <v>0</v>
      </c>
      <c r="O1972" s="22">
        <f t="shared" si="533"/>
        <v>0</v>
      </c>
      <c r="P1972" s="35">
        <f>'Data Entry'!I1972</f>
        <v>0</v>
      </c>
      <c r="Q1972" s="35">
        <f>'Data Entry'!J1972</f>
        <v>0</v>
      </c>
      <c r="R1972" s="35">
        <f>'Data Entry'!K1972</f>
        <v>0</v>
      </c>
      <c r="S1972" s="35">
        <f>'Data Entry'!L1972</f>
        <v>0</v>
      </c>
      <c r="T1972" s="35">
        <f t="shared" si="534"/>
        <v>0</v>
      </c>
      <c r="U1972" s="35">
        <f t="shared" si="535"/>
        <v>0</v>
      </c>
      <c r="V1972" s="35" t="e">
        <f t="shared" si="536"/>
        <v>#DIV/0!</v>
      </c>
      <c r="W1972" s="35" t="e">
        <f t="shared" si="537"/>
        <v>#DIV/0!</v>
      </c>
      <c r="X1972" s="35">
        <f t="shared" si="538"/>
        <v>0</v>
      </c>
      <c r="Y1972" s="35">
        <f t="shared" si="539"/>
        <v>0</v>
      </c>
      <c r="Z1972" s="35">
        <f t="shared" si="540"/>
        <v>0</v>
      </c>
      <c r="AA1972" s="35">
        <f t="shared" si="541"/>
        <v>0</v>
      </c>
      <c r="AB1972" s="21">
        <f>'Data Entry'!S1972</f>
        <v>0</v>
      </c>
      <c r="AC1972" s="21">
        <f>'Data Entry'!T1972</f>
        <v>0</v>
      </c>
      <c r="AD1972" s="21">
        <f>'Data Entry'!U1972</f>
        <v>0</v>
      </c>
      <c r="AE1972" s="21">
        <f t="shared" si="542"/>
        <v>0</v>
      </c>
      <c r="AF1972" s="13">
        <f>'Data Entry'!V1972</f>
        <v>0</v>
      </c>
      <c r="AG1972" s="13">
        <f t="shared" si="543"/>
        <v>0</v>
      </c>
      <c r="AH1972" s="13">
        <f>'Data Entry'!W1972</f>
        <v>0</v>
      </c>
      <c r="AI1972" s="13">
        <f>'Data Entry'!X1972</f>
        <v>0</v>
      </c>
      <c r="AJ1972" s="13">
        <f>'Data Entry'!Y1972</f>
        <v>0</v>
      </c>
      <c r="AK1972" s="13">
        <f>'Data Entry'!Z1972</f>
        <v>0</v>
      </c>
    </row>
    <row r="1973" spans="1:37">
      <c r="A1973" s="34">
        <f>'Data Entry'!A1973</f>
        <v>0</v>
      </c>
      <c r="B1973" s="34">
        <f>'Data Entry'!B1973</f>
        <v>0</v>
      </c>
      <c r="C1973" s="20">
        <f>IF('Data Entry'!C1973="red",1,IF('Data Entry'!C1973="blue",2,0))</f>
        <v>0</v>
      </c>
      <c r="D1973" s="22">
        <f>'Data Entry'!D1973</f>
        <v>0</v>
      </c>
      <c r="E1973" s="22">
        <f>'Data Entry'!E1973</f>
        <v>0</v>
      </c>
      <c r="F1973" s="22">
        <f>'Data Entry'!F1973</f>
        <v>0</v>
      </c>
      <c r="G1973" s="22">
        <f>'Data Entry'!G1973</f>
        <v>0</v>
      </c>
      <c r="H1973" s="22">
        <f>'Data Entry'!H1973</f>
        <v>0</v>
      </c>
      <c r="I1973" s="22">
        <f t="shared" si="527"/>
        <v>0</v>
      </c>
      <c r="J1973" s="22">
        <f t="shared" si="528"/>
        <v>0</v>
      </c>
      <c r="K1973" s="22">
        <f t="shared" si="529"/>
        <v>0</v>
      </c>
      <c r="L1973" s="22">
        <f t="shared" si="530"/>
        <v>0</v>
      </c>
      <c r="M1973" s="22">
        <f t="shared" si="531"/>
        <v>0</v>
      </c>
      <c r="N1973" s="22">
        <f t="shared" si="532"/>
        <v>0</v>
      </c>
      <c r="O1973" s="22">
        <f t="shared" si="533"/>
        <v>0</v>
      </c>
      <c r="P1973" s="35">
        <f>'Data Entry'!I1973</f>
        <v>0</v>
      </c>
      <c r="Q1973" s="35">
        <f>'Data Entry'!J1973</f>
        <v>0</v>
      </c>
      <c r="R1973" s="35">
        <f>'Data Entry'!K1973</f>
        <v>0</v>
      </c>
      <c r="S1973" s="35">
        <f>'Data Entry'!L1973</f>
        <v>0</v>
      </c>
      <c r="T1973" s="35">
        <f t="shared" si="534"/>
        <v>0</v>
      </c>
      <c r="U1973" s="35">
        <f t="shared" si="535"/>
        <v>0</v>
      </c>
      <c r="V1973" s="35" t="e">
        <f t="shared" si="536"/>
        <v>#DIV/0!</v>
      </c>
      <c r="W1973" s="35" t="e">
        <f t="shared" si="537"/>
        <v>#DIV/0!</v>
      </c>
      <c r="X1973" s="35">
        <f t="shared" si="538"/>
        <v>0</v>
      </c>
      <c r="Y1973" s="35">
        <f t="shared" si="539"/>
        <v>0</v>
      </c>
      <c r="Z1973" s="35">
        <f t="shared" si="540"/>
        <v>0</v>
      </c>
      <c r="AA1973" s="35">
        <f t="shared" si="541"/>
        <v>0</v>
      </c>
      <c r="AB1973" s="21">
        <f>'Data Entry'!S1973</f>
        <v>0</v>
      </c>
      <c r="AC1973" s="21">
        <f>'Data Entry'!T1973</f>
        <v>0</v>
      </c>
      <c r="AD1973" s="21">
        <f>'Data Entry'!U1973</f>
        <v>0</v>
      </c>
      <c r="AE1973" s="21">
        <f t="shared" si="542"/>
        <v>0</v>
      </c>
      <c r="AF1973" s="13">
        <f>'Data Entry'!V1973</f>
        <v>0</v>
      </c>
      <c r="AG1973" s="13">
        <f t="shared" si="543"/>
        <v>0</v>
      </c>
      <c r="AH1973" s="13">
        <f>'Data Entry'!W1973</f>
        <v>0</v>
      </c>
      <c r="AI1973" s="13">
        <f>'Data Entry'!X1973</f>
        <v>0</v>
      </c>
      <c r="AJ1973" s="13">
        <f>'Data Entry'!Y1973</f>
        <v>0</v>
      </c>
      <c r="AK1973" s="13">
        <f>'Data Entry'!Z1973</f>
        <v>0</v>
      </c>
    </row>
    <row r="1974" spans="1:37">
      <c r="A1974" s="34">
        <f>'Data Entry'!A1974</f>
        <v>0</v>
      </c>
      <c r="B1974" s="34">
        <f>'Data Entry'!B1974</f>
        <v>0</v>
      </c>
      <c r="C1974" s="20">
        <f>IF('Data Entry'!C1974="red",1,IF('Data Entry'!C1974="blue",2,0))</f>
        <v>0</v>
      </c>
      <c r="D1974" s="22">
        <f>'Data Entry'!D1974</f>
        <v>0</v>
      </c>
      <c r="E1974" s="22">
        <f>'Data Entry'!E1974</f>
        <v>0</v>
      </c>
      <c r="F1974" s="22">
        <f>'Data Entry'!F1974</f>
        <v>0</v>
      </c>
      <c r="G1974" s="22">
        <f>'Data Entry'!G1974</f>
        <v>0</v>
      </c>
      <c r="H1974" s="22">
        <f>'Data Entry'!H1974</f>
        <v>0</v>
      </c>
      <c r="I1974" s="22">
        <f t="shared" si="527"/>
        <v>0</v>
      </c>
      <c r="J1974" s="22">
        <f t="shared" si="528"/>
        <v>0</v>
      </c>
      <c r="K1974" s="22">
        <f t="shared" si="529"/>
        <v>0</v>
      </c>
      <c r="L1974" s="22">
        <f t="shared" si="530"/>
        <v>0</v>
      </c>
      <c r="M1974" s="22">
        <f t="shared" si="531"/>
        <v>0</v>
      </c>
      <c r="N1974" s="22">
        <f t="shared" si="532"/>
        <v>0</v>
      </c>
      <c r="O1974" s="22">
        <f t="shared" si="533"/>
        <v>0</v>
      </c>
      <c r="P1974" s="35">
        <f>'Data Entry'!I1974</f>
        <v>0</v>
      </c>
      <c r="Q1974" s="35">
        <f>'Data Entry'!J1974</f>
        <v>0</v>
      </c>
      <c r="R1974" s="35">
        <f>'Data Entry'!K1974</f>
        <v>0</v>
      </c>
      <c r="S1974" s="35">
        <f>'Data Entry'!L1974</f>
        <v>0</v>
      </c>
      <c r="T1974" s="35">
        <f t="shared" si="534"/>
        <v>0</v>
      </c>
      <c r="U1974" s="35">
        <f t="shared" si="535"/>
        <v>0</v>
      </c>
      <c r="V1974" s="35" t="e">
        <f t="shared" si="536"/>
        <v>#DIV/0!</v>
      </c>
      <c r="W1974" s="35" t="e">
        <f t="shared" si="537"/>
        <v>#DIV/0!</v>
      </c>
      <c r="X1974" s="35">
        <f t="shared" si="538"/>
        <v>0</v>
      </c>
      <c r="Y1974" s="35">
        <f t="shared" si="539"/>
        <v>0</v>
      </c>
      <c r="Z1974" s="35">
        <f t="shared" si="540"/>
        <v>0</v>
      </c>
      <c r="AA1974" s="35">
        <f t="shared" si="541"/>
        <v>0</v>
      </c>
      <c r="AB1974" s="21">
        <f>'Data Entry'!S1974</f>
        <v>0</v>
      </c>
      <c r="AC1974" s="21">
        <f>'Data Entry'!T1974</f>
        <v>0</v>
      </c>
      <c r="AD1974" s="21">
        <f>'Data Entry'!U1974</f>
        <v>0</v>
      </c>
      <c r="AE1974" s="21">
        <f t="shared" si="542"/>
        <v>0</v>
      </c>
      <c r="AF1974" s="13">
        <f>'Data Entry'!V1974</f>
        <v>0</v>
      </c>
      <c r="AG1974" s="13">
        <f t="shared" si="543"/>
        <v>0</v>
      </c>
      <c r="AH1974" s="13">
        <f>'Data Entry'!W1974</f>
        <v>0</v>
      </c>
      <c r="AI1974" s="13">
        <f>'Data Entry'!X1974</f>
        <v>0</v>
      </c>
      <c r="AJ1974" s="13">
        <f>'Data Entry'!Y1974</f>
        <v>0</v>
      </c>
      <c r="AK1974" s="13">
        <f>'Data Entry'!Z1974</f>
        <v>0</v>
      </c>
    </row>
    <row r="1975" spans="1:37">
      <c r="A1975" s="34">
        <f>'Data Entry'!A1975</f>
        <v>0</v>
      </c>
      <c r="B1975" s="34">
        <f>'Data Entry'!B1975</f>
        <v>0</v>
      </c>
      <c r="C1975" s="20">
        <f>IF('Data Entry'!C1975="red",1,IF('Data Entry'!C1975="blue",2,0))</f>
        <v>0</v>
      </c>
      <c r="D1975" s="22">
        <f>'Data Entry'!D1975</f>
        <v>0</v>
      </c>
      <c r="E1975" s="22">
        <f>'Data Entry'!E1975</f>
        <v>0</v>
      </c>
      <c r="F1975" s="22">
        <f>'Data Entry'!F1975</f>
        <v>0</v>
      </c>
      <c r="G1975" s="22">
        <f>'Data Entry'!G1975</f>
        <v>0</v>
      </c>
      <c r="H1975" s="22">
        <f>'Data Entry'!H1975</f>
        <v>0</v>
      </c>
      <c r="I1975" s="22">
        <f t="shared" si="527"/>
        <v>0</v>
      </c>
      <c r="J1975" s="22">
        <f t="shared" si="528"/>
        <v>0</v>
      </c>
      <c r="K1975" s="22">
        <f t="shared" si="529"/>
        <v>0</v>
      </c>
      <c r="L1975" s="22">
        <f t="shared" si="530"/>
        <v>0</v>
      </c>
      <c r="M1975" s="22">
        <f t="shared" si="531"/>
        <v>0</v>
      </c>
      <c r="N1975" s="22">
        <f t="shared" si="532"/>
        <v>0</v>
      </c>
      <c r="O1975" s="22">
        <f t="shared" si="533"/>
        <v>0</v>
      </c>
      <c r="P1975" s="35">
        <f>'Data Entry'!I1975</f>
        <v>0</v>
      </c>
      <c r="Q1975" s="35">
        <f>'Data Entry'!J1975</f>
        <v>0</v>
      </c>
      <c r="R1975" s="35">
        <f>'Data Entry'!K1975</f>
        <v>0</v>
      </c>
      <c r="S1975" s="35">
        <f>'Data Entry'!L1975</f>
        <v>0</v>
      </c>
      <c r="T1975" s="35">
        <f t="shared" si="534"/>
        <v>0</v>
      </c>
      <c r="U1975" s="35">
        <f t="shared" si="535"/>
        <v>0</v>
      </c>
      <c r="V1975" s="35" t="e">
        <f t="shared" si="536"/>
        <v>#DIV/0!</v>
      </c>
      <c r="W1975" s="35" t="e">
        <f t="shared" si="537"/>
        <v>#DIV/0!</v>
      </c>
      <c r="X1975" s="35">
        <f t="shared" si="538"/>
        <v>0</v>
      </c>
      <c r="Y1975" s="35">
        <f t="shared" si="539"/>
        <v>0</v>
      </c>
      <c r="Z1975" s="35">
        <f t="shared" si="540"/>
        <v>0</v>
      </c>
      <c r="AA1975" s="35">
        <f t="shared" si="541"/>
        <v>0</v>
      </c>
      <c r="AB1975" s="21">
        <f>'Data Entry'!S1975</f>
        <v>0</v>
      </c>
      <c r="AC1975" s="21">
        <f>'Data Entry'!T1975</f>
        <v>0</v>
      </c>
      <c r="AD1975" s="21">
        <f>'Data Entry'!U1975</f>
        <v>0</v>
      </c>
      <c r="AE1975" s="21">
        <f t="shared" si="542"/>
        <v>0</v>
      </c>
      <c r="AF1975" s="13">
        <f>'Data Entry'!V1975</f>
        <v>0</v>
      </c>
      <c r="AG1975" s="13">
        <f t="shared" si="543"/>
        <v>0</v>
      </c>
      <c r="AH1975" s="13">
        <f>'Data Entry'!W1975</f>
        <v>0</v>
      </c>
      <c r="AI1975" s="13">
        <f>'Data Entry'!X1975</f>
        <v>0</v>
      </c>
      <c r="AJ1975" s="13">
        <f>'Data Entry'!Y1975</f>
        <v>0</v>
      </c>
      <c r="AK1975" s="13">
        <f>'Data Entry'!Z1975</f>
        <v>0</v>
      </c>
    </row>
    <row r="1976" spans="1:37">
      <c r="A1976" s="34">
        <f>'Data Entry'!A1976</f>
        <v>0</v>
      </c>
      <c r="B1976" s="34">
        <f>'Data Entry'!B1976</f>
        <v>0</v>
      </c>
      <c r="C1976" s="20">
        <f>IF('Data Entry'!C1976="red",1,IF('Data Entry'!C1976="blue",2,0))</f>
        <v>0</v>
      </c>
      <c r="D1976" s="22">
        <f>'Data Entry'!D1976</f>
        <v>0</v>
      </c>
      <c r="E1976" s="22">
        <f>'Data Entry'!E1976</f>
        <v>0</v>
      </c>
      <c r="F1976" s="22">
        <f>'Data Entry'!F1976</f>
        <v>0</v>
      </c>
      <c r="G1976" s="22">
        <f>'Data Entry'!G1976</f>
        <v>0</v>
      </c>
      <c r="H1976" s="22">
        <f>'Data Entry'!H1976</f>
        <v>0</v>
      </c>
      <c r="I1976" s="22">
        <f t="shared" si="527"/>
        <v>0</v>
      </c>
      <c r="J1976" s="22">
        <f t="shared" si="528"/>
        <v>0</v>
      </c>
      <c r="K1976" s="22">
        <f t="shared" si="529"/>
        <v>0</v>
      </c>
      <c r="L1976" s="22">
        <f t="shared" si="530"/>
        <v>0</v>
      </c>
      <c r="M1976" s="22">
        <f t="shared" si="531"/>
        <v>0</v>
      </c>
      <c r="N1976" s="22">
        <f t="shared" si="532"/>
        <v>0</v>
      </c>
      <c r="O1976" s="22">
        <f t="shared" si="533"/>
        <v>0</v>
      </c>
      <c r="P1976" s="35">
        <f>'Data Entry'!I1976</f>
        <v>0</v>
      </c>
      <c r="Q1976" s="35">
        <f>'Data Entry'!J1976</f>
        <v>0</v>
      </c>
      <c r="R1976" s="35">
        <f>'Data Entry'!K1976</f>
        <v>0</v>
      </c>
      <c r="S1976" s="35">
        <f>'Data Entry'!L1976</f>
        <v>0</v>
      </c>
      <c r="T1976" s="35">
        <f t="shared" si="534"/>
        <v>0</v>
      </c>
      <c r="U1976" s="35">
        <f t="shared" si="535"/>
        <v>0</v>
      </c>
      <c r="V1976" s="35" t="e">
        <f t="shared" si="536"/>
        <v>#DIV/0!</v>
      </c>
      <c r="W1976" s="35" t="e">
        <f t="shared" si="537"/>
        <v>#DIV/0!</v>
      </c>
      <c r="X1976" s="35">
        <f t="shared" si="538"/>
        <v>0</v>
      </c>
      <c r="Y1976" s="35">
        <f t="shared" si="539"/>
        <v>0</v>
      </c>
      <c r="Z1976" s="35">
        <f t="shared" si="540"/>
        <v>0</v>
      </c>
      <c r="AA1976" s="35">
        <f t="shared" si="541"/>
        <v>0</v>
      </c>
      <c r="AB1976" s="21">
        <f>'Data Entry'!S1976</f>
        <v>0</v>
      </c>
      <c r="AC1976" s="21">
        <f>'Data Entry'!T1976</f>
        <v>0</v>
      </c>
      <c r="AD1976" s="21">
        <f>'Data Entry'!U1976</f>
        <v>0</v>
      </c>
      <c r="AE1976" s="21">
        <f t="shared" si="542"/>
        <v>0</v>
      </c>
      <c r="AF1976" s="13">
        <f>'Data Entry'!V1976</f>
        <v>0</v>
      </c>
      <c r="AG1976" s="13">
        <f t="shared" si="543"/>
        <v>0</v>
      </c>
      <c r="AH1976" s="13">
        <f>'Data Entry'!W1976</f>
        <v>0</v>
      </c>
      <c r="AI1976" s="13">
        <f>'Data Entry'!X1976</f>
        <v>0</v>
      </c>
      <c r="AJ1976" s="13">
        <f>'Data Entry'!Y1976</f>
        <v>0</v>
      </c>
      <c r="AK1976" s="13">
        <f>'Data Entry'!Z1976</f>
        <v>0</v>
      </c>
    </row>
    <row r="1977" spans="1:37">
      <c r="A1977" s="34">
        <f>'Data Entry'!A1977</f>
        <v>0</v>
      </c>
      <c r="B1977" s="34">
        <f>'Data Entry'!B1977</f>
        <v>0</v>
      </c>
      <c r="C1977" s="20">
        <f>IF('Data Entry'!C1977="red",1,IF('Data Entry'!C1977="blue",2,0))</f>
        <v>0</v>
      </c>
      <c r="D1977" s="22">
        <f>'Data Entry'!D1977</f>
        <v>0</v>
      </c>
      <c r="E1977" s="22">
        <f>'Data Entry'!E1977</f>
        <v>0</v>
      </c>
      <c r="F1977" s="22">
        <f>'Data Entry'!F1977</f>
        <v>0</v>
      </c>
      <c r="G1977" s="22">
        <f>'Data Entry'!G1977</f>
        <v>0</v>
      </c>
      <c r="H1977" s="22">
        <f>'Data Entry'!H1977</f>
        <v>0</v>
      </c>
      <c r="I1977" s="22">
        <f t="shared" si="527"/>
        <v>0</v>
      </c>
      <c r="J1977" s="22">
        <f t="shared" si="528"/>
        <v>0</v>
      </c>
      <c r="K1977" s="22">
        <f t="shared" si="529"/>
        <v>0</v>
      </c>
      <c r="L1977" s="22">
        <f t="shared" si="530"/>
        <v>0</v>
      </c>
      <c r="M1977" s="22">
        <f t="shared" si="531"/>
        <v>0</v>
      </c>
      <c r="N1977" s="22">
        <f t="shared" si="532"/>
        <v>0</v>
      </c>
      <c r="O1977" s="22">
        <f t="shared" si="533"/>
        <v>0</v>
      </c>
      <c r="P1977" s="35">
        <f>'Data Entry'!I1977</f>
        <v>0</v>
      </c>
      <c r="Q1977" s="35">
        <f>'Data Entry'!J1977</f>
        <v>0</v>
      </c>
      <c r="R1977" s="35">
        <f>'Data Entry'!K1977</f>
        <v>0</v>
      </c>
      <c r="S1977" s="35">
        <f>'Data Entry'!L1977</f>
        <v>0</v>
      </c>
      <c r="T1977" s="35">
        <f t="shared" si="534"/>
        <v>0</v>
      </c>
      <c r="U1977" s="35">
        <f t="shared" si="535"/>
        <v>0</v>
      </c>
      <c r="V1977" s="35" t="e">
        <f t="shared" si="536"/>
        <v>#DIV/0!</v>
      </c>
      <c r="W1977" s="35" t="e">
        <f t="shared" si="537"/>
        <v>#DIV/0!</v>
      </c>
      <c r="X1977" s="35">
        <f t="shared" si="538"/>
        <v>0</v>
      </c>
      <c r="Y1977" s="35">
        <f t="shared" si="539"/>
        <v>0</v>
      </c>
      <c r="Z1977" s="35">
        <f t="shared" si="540"/>
        <v>0</v>
      </c>
      <c r="AA1977" s="35">
        <f t="shared" si="541"/>
        <v>0</v>
      </c>
      <c r="AB1977" s="21">
        <f>'Data Entry'!S1977</f>
        <v>0</v>
      </c>
      <c r="AC1977" s="21">
        <f>'Data Entry'!T1977</f>
        <v>0</v>
      </c>
      <c r="AD1977" s="21">
        <f>'Data Entry'!U1977</f>
        <v>0</v>
      </c>
      <c r="AE1977" s="21">
        <f t="shared" si="542"/>
        <v>0</v>
      </c>
      <c r="AF1977" s="13">
        <f>'Data Entry'!V1977</f>
        <v>0</v>
      </c>
      <c r="AG1977" s="13">
        <f t="shared" si="543"/>
        <v>0</v>
      </c>
      <c r="AH1977" s="13">
        <f>'Data Entry'!W1977</f>
        <v>0</v>
      </c>
      <c r="AI1977" s="13">
        <f>'Data Entry'!X1977</f>
        <v>0</v>
      </c>
      <c r="AJ1977" s="13">
        <f>'Data Entry'!Y1977</f>
        <v>0</v>
      </c>
      <c r="AK1977" s="13">
        <f>'Data Entry'!Z1977</f>
        <v>0</v>
      </c>
    </row>
    <row r="1978" spans="1:37">
      <c r="A1978" s="34">
        <f>'Data Entry'!A1978</f>
        <v>0</v>
      </c>
      <c r="B1978" s="34">
        <f>'Data Entry'!B1978</f>
        <v>0</v>
      </c>
      <c r="C1978" s="20">
        <f>IF('Data Entry'!C1978="red",1,IF('Data Entry'!C1978="blue",2,0))</f>
        <v>0</v>
      </c>
      <c r="D1978" s="22">
        <f>'Data Entry'!D1978</f>
        <v>0</v>
      </c>
      <c r="E1978" s="22">
        <f>'Data Entry'!E1978</f>
        <v>0</v>
      </c>
      <c r="F1978" s="22">
        <f>'Data Entry'!F1978</f>
        <v>0</v>
      </c>
      <c r="G1978" s="22">
        <f>'Data Entry'!G1978</f>
        <v>0</v>
      </c>
      <c r="H1978" s="22">
        <f>'Data Entry'!H1978</f>
        <v>0</v>
      </c>
      <c r="I1978" s="22">
        <f t="shared" si="527"/>
        <v>0</v>
      </c>
      <c r="J1978" s="22">
        <f t="shared" si="528"/>
        <v>0</v>
      </c>
      <c r="K1978" s="22">
        <f t="shared" si="529"/>
        <v>0</v>
      </c>
      <c r="L1978" s="22">
        <f t="shared" si="530"/>
        <v>0</v>
      </c>
      <c r="M1978" s="22">
        <f t="shared" si="531"/>
        <v>0</v>
      </c>
      <c r="N1978" s="22">
        <f t="shared" si="532"/>
        <v>0</v>
      </c>
      <c r="O1978" s="22">
        <f t="shared" si="533"/>
        <v>0</v>
      </c>
      <c r="P1978" s="35">
        <f>'Data Entry'!I1978</f>
        <v>0</v>
      </c>
      <c r="Q1978" s="35">
        <f>'Data Entry'!J1978</f>
        <v>0</v>
      </c>
      <c r="R1978" s="35">
        <f>'Data Entry'!K1978</f>
        <v>0</v>
      </c>
      <c r="S1978" s="35">
        <f>'Data Entry'!L1978</f>
        <v>0</v>
      </c>
      <c r="T1978" s="35">
        <f t="shared" si="534"/>
        <v>0</v>
      </c>
      <c r="U1978" s="35">
        <f t="shared" si="535"/>
        <v>0</v>
      </c>
      <c r="V1978" s="35" t="e">
        <f t="shared" si="536"/>
        <v>#DIV/0!</v>
      </c>
      <c r="W1978" s="35" t="e">
        <f t="shared" si="537"/>
        <v>#DIV/0!</v>
      </c>
      <c r="X1978" s="35">
        <f t="shared" si="538"/>
        <v>0</v>
      </c>
      <c r="Y1978" s="35">
        <f t="shared" si="539"/>
        <v>0</v>
      </c>
      <c r="Z1978" s="35">
        <f t="shared" si="540"/>
        <v>0</v>
      </c>
      <c r="AA1978" s="35">
        <f t="shared" si="541"/>
        <v>0</v>
      </c>
      <c r="AB1978" s="21">
        <f>'Data Entry'!S1978</f>
        <v>0</v>
      </c>
      <c r="AC1978" s="21">
        <f>'Data Entry'!T1978</f>
        <v>0</v>
      </c>
      <c r="AD1978" s="21">
        <f>'Data Entry'!U1978</f>
        <v>0</v>
      </c>
      <c r="AE1978" s="21">
        <f t="shared" si="542"/>
        <v>0</v>
      </c>
      <c r="AF1978" s="13">
        <f>'Data Entry'!V1978</f>
        <v>0</v>
      </c>
      <c r="AG1978" s="13">
        <f t="shared" si="543"/>
        <v>0</v>
      </c>
      <c r="AH1978" s="13">
        <f>'Data Entry'!W1978</f>
        <v>0</v>
      </c>
      <c r="AI1978" s="13">
        <f>'Data Entry'!X1978</f>
        <v>0</v>
      </c>
      <c r="AJ1978" s="13">
        <f>'Data Entry'!Y1978</f>
        <v>0</v>
      </c>
      <c r="AK1978" s="13">
        <f>'Data Entry'!Z1978</f>
        <v>0</v>
      </c>
    </row>
    <row r="1979" spans="1:37">
      <c r="A1979" s="34">
        <f>'Data Entry'!A1979</f>
        <v>0</v>
      </c>
      <c r="B1979" s="34">
        <f>'Data Entry'!B1979</f>
        <v>0</v>
      </c>
      <c r="C1979" s="20">
        <f>IF('Data Entry'!C1979="red",1,IF('Data Entry'!C1979="blue",2,0))</f>
        <v>0</v>
      </c>
      <c r="D1979" s="22">
        <f>'Data Entry'!D1979</f>
        <v>0</v>
      </c>
      <c r="E1979" s="22">
        <f>'Data Entry'!E1979</f>
        <v>0</v>
      </c>
      <c r="F1979" s="22">
        <f>'Data Entry'!F1979</f>
        <v>0</v>
      </c>
      <c r="G1979" s="22">
        <f>'Data Entry'!G1979</f>
        <v>0</v>
      </c>
      <c r="H1979" s="22">
        <f>'Data Entry'!H1979</f>
        <v>0</v>
      </c>
      <c r="I1979" s="22">
        <f t="shared" si="527"/>
        <v>0</v>
      </c>
      <c r="J1979" s="22">
        <f t="shared" si="528"/>
        <v>0</v>
      </c>
      <c r="K1979" s="22">
        <f t="shared" si="529"/>
        <v>0</v>
      </c>
      <c r="L1979" s="22">
        <f t="shared" si="530"/>
        <v>0</v>
      </c>
      <c r="M1979" s="22">
        <f t="shared" si="531"/>
        <v>0</v>
      </c>
      <c r="N1979" s="22">
        <f t="shared" si="532"/>
        <v>0</v>
      </c>
      <c r="O1979" s="22">
        <f t="shared" si="533"/>
        <v>0</v>
      </c>
      <c r="P1979" s="35">
        <f>'Data Entry'!I1979</f>
        <v>0</v>
      </c>
      <c r="Q1979" s="35">
        <f>'Data Entry'!J1979</f>
        <v>0</v>
      </c>
      <c r="R1979" s="35">
        <f>'Data Entry'!K1979</f>
        <v>0</v>
      </c>
      <c r="S1979" s="35">
        <f>'Data Entry'!L1979</f>
        <v>0</v>
      </c>
      <c r="T1979" s="35">
        <f t="shared" si="534"/>
        <v>0</v>
      </c>
      <c r="U1979" s="35">
        <f t="shared" si="535"/>
        <v>0</v>
      </c>
      <c r="V1979" s="35" t="e">
        <f t="shared" si="536"/>
        <v>#DIV/0!</v>
      </c>
      <c r="W1979" s="35" t="e">
        <f t="shared" si="537"/>
        <v>#DIV/0!</v>
      </c>
      <c r="X1979" s="35">
        <f t="shared" si="538"/>
        <v>0</v>
      </c>
      <c r="Y1979" s="35">
        <f t="shared" si="539"/>
        <v>0</v>
      </c>
      <c r="Z1979" s="35">
        <f t="shared" si="540"/>
        <v>0</v>
      </c>
      <c r="AA1979" s="35">
        <f t="shared" si="541"/>
        <v>0</v>
      </c>
      <c r="AB1979" s="21">
        <f>'Data Entry'!S1979</f>
        <v>0</v>
      </c>
      <c r="AC1979" s="21">
        <f>'Data Entry'!T1979</f>
        <v>0</v>
      </c>
      <c r="AD1979" s="21">
        <f>'Data Entry'!U1979</f>
        <v>0</v>
      </c>
      <c r="AE1979" s="21">
        <f t="shared" si="542"/>
        <v>0</v>
      </c>
      <c r="AF1979" s="13">
        <f>'Data Entry'!V1979</f>
        <v>0</v>
      </c>
      <c r="AG1979" s="13">
        <f t="shared" si="543"/>
        <v>0</v>
      </c>
      <c r="AH1979" s="13">
        <f>'Data Entry'!W1979</f>
        <v>0</v>
      </c>
      <c r="AI1979" s="13">
        <f>'Data Entry'!X1979</f>
        <v>0</v>
      </c>
      <c r="AJ1979" s="13">
        <f>'Data Entry'!Y1979</f>
        <v>0</v>
      </c>
      <c r="AK1979" s="13">
        <f>'Data Entry'!Z1979</f>
        <v>0</v>
      </c>
    </row>
    <row r="1980" spans="1:37">
      <c r="A1980" s="34">
        <f>'Data Entry'!A1980</f>
        <v>0</v>
      </c>
      <c r="B1980" s="34">
        <f>'Data Entry'!B1980</f>
        <v>0</v>
      </c>
      <c r="C1980" s="20">
        <f>IF('Data Entry'!C1980="red",1,IF('Data Entry'!C1980="blue",2,0))</f>
        <v>0</v>
      </c>
      <c r="D1980" s="22">
        <f>'Data Entry'!D1980</f>
        <v>0</v>
      </c>
      <c r="E1980" s="22">
        <f>'Data Entry'!E1980</f>
        <v>0</v>
      </c>
      <c r="F1980" s="22">
        <f>'Data Entry'!F1980</f>
        <v>0</v>
      </c>
      <c r="G1980" s="22">
        <f>'Data Entry'!G1980</f>
        <v>0</v>
      </c>
      <c r="H1980" s="22">
        <f>'Data Entry'!H1980</f>
        <v>0</v>
      </c>
      <c r="I1980" s="22">
        <f t="shared" si="527"/>
        <v>0</v>
      </c>
      <c r="J1980" s="22">
        <f t="shared" si="528"/>
        <v>0</v>
      </c>
      <c r="K1980" s="22">
        <f t="shared" si="529"/>
        <v>0</v>
      </c>
      <c r="L1980" s="22">
        <f t="shared" si="530"/>
        <v>0</v>
      </c>
      <c r="M1980" s="22">
        <f t="shared" si="531"/>
        <v>0</v>
      </c>
      <c r="N1980" s="22">
        <f t="shared" si="532"/>
        <v>0</v>
      </c>
      <c r="O1980" s="22">
        <f t="shared" si="533"/>
        <v>0</v>
      </c>
      <c r="P1980" s="35">
        <f>'Data Entry'!I1980</f>
        <v>0</v>
      </c>
      <c r="Q1980" s="35">
        <f>'Data Entry'!J1980</f>
        <v>0</v>
      </c>
      <c r="R1980" s="35">
        <f>'Data Entry'!K1980</f>
        <v>0</v>
      </c>
      <c r="S1980" s="35">
        <f>'Data Entry'!L1980</f>
        <v>0</v>
      </c>
      <c r="T1980" s="35">
        <f t="shared" si="534"/>
        <v>0</v>
      </c>
      <c r="U1980" s="35">
        <f t="shared" si="535"/>
        <v>0</v>
      </c>
      <c r="V1980" s="35" t="e">
        <f t="shared" si="536"/>
        <v>#DIV/0!</v>
      </c>
      <c r="W1980" s="35" t="e">
        <f t="shared" si="537"/>
        <v>#DIV/0!</v>
      </c>
      <c r="X1980" s="35">
        <f t="shared" si="538"/>
        <v>0</v>
      </c>
      <c r="Y1980" s="35">
        <f t="shared" si="539"/>
        <v>0</v>
      </c>
      <c r="Z1980" s="35">
        <f t="shared" si="540"/>
        <v>0</v>
      </c>
      <c r="AA1980" s="35">
        <f t="shared" si="541"/>
        <v>0</v>
      </c>
      <c r="AB1980" s="21">
        <f>'Data Entry'!S1980</f>
        <v>0</v>
      </c>
      <c r="AC1980" s="21">
        <f>'Data Entry'!T1980</f>
        <v>0</v>
      </c>
      <c r="AD1980" s="21">
        <f>'Data Entry'!U1980</f>
        <v>0</v>
      </c>
      <c r="AE1980" s="21">
        <f t="shared" si="542"/>
        <v>0</v>
      </c>
      <c r="AF1980" s="13">
        <f>'Data Entry'!V1980</f>
        <v>0</v>
      </c>
      <c r="AG1980" s="13">
        <f t="shared" si="543"/>
        <v>0</v>
      </c>
      <c r="AH1980" s="13">
        <f>'Data Entry'!W1980</f>
        <v>0</v>
      </c>
      <c r="AI1980" s="13">
        <f>'Data Entry'!X1980</f>
        <v>0</v>
      </c>
      <c r="AJ1980" s="13">
        <f>'Data Entry'!Y1980</f>
        <v>0</v>
      </c>
      <c r="AK1980" s="13">
        <f>'Data Entry'!Z1980</f>
        <v>0</v>
      </c>
    </row>
    <row r="1981" spans="1:37">
      <c r="A1981" s="34">
        <f>'Data Entry'!A1981</f>
        <v>0</v>
      </c>
      <c r="B1981" s="34">
        <f>'Data Entry'!B1981</f>
        <v>0</v>
      </c>
      <c r="C1981" s="20">
        <f>IF('Data Entry'!C1981="red",1,IF('Data Entry'!C1981="blue",2,0))</f>
        <v>0</v>
      </c>
      <c r="D1981" s="22">
        <f>'Data Entry'!D1981</f>
        <v>0</v>
      </c>
      <c r="E1981" s="22">
        <f>'Data Entry'!E1981</f>
        <v>0</v>
      </c>
      <c r="F1981" s="22">
        <f>'Data Entry'!F1981</f>
        <v>0</v>
      </c>
      <c r="G1981" s="22">
        <f>'Data Entry'!G1981</f>
        <v>0</v>
      </c>
      <c r="H1981" s="22">
        <f>'Data Entry'!H1981</f>
        <v>0</v>
      </c>
      <c r="I1981" s="22">
        <f t="shared" si="527"/>
        <v>0</v>
      </c>
      <c r="J1981" s="22">
        <f t="shared" si="528"/>
        <v>0</v>
      </c>
      <c r="K1981" s="22">
        <f t="shared" si="529"/>
        <v>0</v>
      </c>
      <c r="L1981" s="22">
        <f t="shared" si="530"/>
        <v>0</v>
      </c>
      <c r="M1981" s="22">
        <f t="shared" si="531"/>
        <v>0</v>
      </c>
      <c r="N1981" s="22">
        <f t="shared" si="532"/>
        <v>0</v>
      </c>
      <c r="O1981" s="22">
        <f t="shared" si="533"/>
        <v>0</v>
      </c>
      <c r="P1981" s="35">
        <f>'Data Entry'!I1981</f>
        <v>0</v>
      </c>
      <c r="Q1981" s="35">
        <f>'Data Entry'!J1981</f>
        <v>0</v>
      </c>
      <c r="R1981" s="35">
        <f>'Data Entry'!K1981</f>
        <v>0</v>
      </c>
      <c r="S1981" s="35">
        <f>'Data Entry'!L1981</f>
        <v>0</v>
      </c>
      <c r="T1981" s="35">
        <f t="shared" si="534"/>
        <v>0</v>
      </c>
      <c r="U1981" s="35">
        <f t="shared" si="535"/>
        <v>0</v>
      </c>
      <c r="V1981" s="35" t="e">
        <f t="shared" si="536"/>
        <v>#DIV/0!</v>
      </c>
      <c r="W1981" s="35" t="e">
        <f t="shared" si="537"/>
        <v>#DIV/0!</v>
      </c>
      <c r="X1981" s="35">
        <f t="shared" si="538"/>
        <v>0</v>
      </c>
      <c r="Y1981" s="35">
        <f t="shared" si="539"/>
        <v>0</v>
      </c>
      <c r="Z1981" s="35">
        <f t="shared" si="540"/>
        <v>0</v>
      </c>
      <c r="AA1981" s="35">
        <f t="shared" si="541"/>
        <v>0</v>
      </c>
      <c r="AB1981" s="21">
        <f>'Data Entry'!S1981</f>
        <v>0</v>
      </c>
      <c r="AC1981" s="21">
        <f>'Data Entry'!T1981</f>
        <v>0</v>
      </c>
      <c r="AD1981" s="21">
        <f>'Data Entry'!U1981</f>
        <v>0</v>
      </c>
      <c r="AE1981" s="21">
        <f t="shared" si="542"/>
        <v>0</v>
      </c>
      <c r="AF1981" s="13">
        <f>'Data Entry'!V1981</f>
        <v>0</v>
      </c>
      <c r="AG1981" s="13">
        <f t="shared" si="543"/>
        <v>0</v>
      </c>
      <c r="AH1981" s="13">
        <f>'Data Entry'!W1981</f>
        <v>0</v>
      </c>
      <c r="AI1981" s="13">
        <f>'Data Entry'!X1981</f>
        <v>0</v>
      </c>
      <c r="AJ1981" s="13">
        <f>'Data Entry'!Y1981</f>
        <v>0</v>
      </c>
      <c r="AK1981" s="13">
        <f>'Data Entry'!Z1981</f>
        <v>0</v>
      </c>
    </row>
    <row r="1982" spans="1:37">
      <c r="A1982" s="34">
        <f>'Data Entry'!A1982</f>
        <v>0</v>
      </c>
      <c r="B1982" s="34">
        <f>'Data Entry'!B1982</f>
        <v>0</v>
      </c>
      <c r="C1982" s="20">
        <f>IF('Data Entry'!C1982="red",1,IF('Data Entry'!C1982="blue",2,0))</f>
        <v>0</v>
      </c>
      <c r="D1982" s="22">
        <f>'Data Entry'!D1982</f>
        <v>0</v>
      </c>
      <c r="E1982" s="22">
        <f>'Data Entry'!E1982</f>
        <v>0</v>
      </c>
      <c r="F1982" s="22">
        <f>'Data Entry'!F1982</f>
        <v>0</v>
      </c>
      <c r="G1982" s="22">
        <f>'Data Entry'!G1982</f>
        <v>0</v>
      </c>
      <c r="H1982" s="22">
        <f>'Data Entry'!H1982</f>
        <v>0</v>
      </c>
      <c r="I1982" s="22">
        <f t="shared" si="527"/>
        <v>0</v>
      </c>
      <c r="J1982" s="22">
        <f t="shared" si="528"/>
        <v>0</v>
      </c>
      <c r="K1982" s="22">
        <f t="shared" si="529"/>
        <v>0</v>
      </c>
      <c r="L1982" s="22">
        <f t="shared" si="530"/>
        <v>0</v>
      </c>
      <c r="M1982" s="22">
        <f t="shared" si="531"/>
        <v>0</v>
      </c>
      <c r="N1982" s="22">
        <f t="shared" si="532"/>
        <v>0</v>
      </c>
      <c r="O1982" s="22">
        <f t="shared" si="533"/>
        <v>0</v>
      </c>
      <c r="P1982" s="35">
        <f>'Data Entry'!I1982</f>
        <v>0</v>
      </c>
      <c r="Q1982" s="35">
        <f>'Data Entry'!J1982</f>
        <v>0</v>
      </c>
      <c r="R1982" s="35">
        <f>'Data Entry'!K1982</f>
        <v>0</v>
      </c>
      <c r="S1982" s="35">
        <f>'Data Entry'!L1982</f>
        <v>0</v>
      </c>
      <c r="T1982" s="35">
        <f t="shared" si="534"/>
        <v>0</v>
      </c>
      <c r="U1982" s="35">
        <f t="shared" si="535"/>
        <v>0</v>
      </c>
      <c r="V1982" s="35" t="e">
        <f t="shared" si="536"/>
        <v>#DIV/0!</v>
      </c>
      <c r="W1982" s="35" t="e">
        <f t="shared" si="537"/>
        <v>#DIV/0!</v>
      </c>
      <c r="X1982" s="35">
        <f t="shared" si="538"/>
        <v>0</v>
      </c>
      <c r="Y1982" s="35">
        <f t="shared" si="539"/>
        <v>0</v>
      </c>
      <c r="Z1982" s="35">
        <f t="shared" si="540"/>
        <v>0</v>
      </c>
      <c r="AA1982" s="35">
        <f t="shared" si="541"/>
        <v>0</v>
      </c>
      <c r="AB1982" s="21">
        <f>'Data Entry'!S1982</f>
        <v>0</v>
      </c>
      <c r="AC1982" s="21">
        <f>'Data Entry'!T1982</f>
        <v>0</v>
      </c>
      <c r="AD1982" s="21">
        <f>'Data Entry'!U1982</f>
        <v>0</v>
      </c>
      <c r="AE1982" s="21">
        <f t="shared" si="542"/>
        <v>0</v>
      </c>
      <c r="AF1982" s="13">
        <f>'Data Entry'!V1982</f>
        <v>0</v>
      </c>
      <c r="AG1982" s="13">
        <f t="shared" si="543"/>
        <v>0</v>
      </c>
      <c r="AH1982" s="13">
        <f>'Data Entry'!W1982</f>
        <v>0</v>
      </c>
      <c r="AI1982" s="13">
        <f>'Data Entry'!X1982</f>
        <v>0</v>
      </c>
      <c r="AJ1982" s="13">
        <f>'Data Entry'!Y1982</f>
        <v>0</v>
      </c>
      <c r="AK1982" s="13">
        <f>'Data Entry'!Z1982</f>
        <v>0</v>
      </c>
    </row>
    <row r="1983" spans="1:37">
      <c r="A1983" s="34">
        <f>'Data Entry'!A1983</f>
        <v>0</v>
      </c>
      <c r="B1983" s="34">
        <f>'Data Entry'!B1983</f>
        <v>0</v>
      </c>
      <c r="C1983" s="20">
        <f>IF('Data Entry'!C1983="red",1,IF('Data Entry'!C1983="blue",2,0))</f>
        <v>0</v>
      </c>
      <c r="D1983" s="22">
        <f>'Data Entry'!D1983</f>
        <v>0</v>
      </c>
      <c r="E1983" s="22">
        <f>'Data Entry'!E1983</f>
        <v>0</v>
      </c>
      <c r="F1983" s="22">
        <f>'Data Entry'!F1983</f>
        <v>0</v>
      </c>
      <c r="G1983" s="22">
        <f>'Data Entry'!G1983</f>
        <v>0</v>
      </c>
      <c r="H1983" s="22">
        <f>'Data Entry'!H1983</f>
        <v>0</v>
      </c>
      <c r="I1983" s="22">
        <f t="shared" si="527"/>
        <v>0</v>
      </c>
      <c r="J1983" s="22">
        <f t="shared" si="528"/>
        <v>0</v>
      </c>
      <c r="K1983" s="22">
        <f t="shared" si="529"/>
        <v>0</v>
      </c>
      <c r="L1983" s="22">
        <f t="shared" si="530"/>
        <v>0</v>
      </c>
      <c r="M1983" s="22">
        <f t="shared" si="531"/>
        <v>0</v>
      </c>
      <c r="N1983" s="22">
        <f t="shared" si="532"/>
        <v>0</v>
      </c>
      <c r="O1983" s="22">
        <f t="shared" si="533"/>
        <v>0</v>
      </c>
      <c r="P1983" s="35">
        <f>'Data Entry'!I1983</f>
        <v>0</v>
      </c>
      <c r="Q1983" s="35">
        <f>'Data Entry'!J1983</f>
        <v>0</v>
      </c>
      <c r="R1983" s="35">
        <f>'Data Entry'!K1983</f>
        <v>0</v>
      </c>
      <c r="S1983" s="35">
        <f>'Data Entry'!L1983</f>
        <v>0</v>
      </c>
      <c r="T1983" s="35">
        <f t="shared" si="534"/>
        <v>0</v>
      </c>
      <c r="U1983" s="35">
        <f t="shared" si="535"/>
        <v>0</v>
      </c>
      <c r="V1983" s="35" t="e">
        <f t="shared" si="536"/>
        <v>#DIV/0!</v>
      </c>
      <c r="W1983" s="35" t="e">
        <f t="shared" si="537"/>
        <v>#DIV/0!</v>
      </c>
      <c r="X1983" s="35">
        <f t="shared" si="538"/>
        <v>0</v>
      </c>
      <c r="Y1983" s="35">
        <f t="shared" si="539"/>
        <v>0</v>
      </c>
      <c r="Z1983" s="35">
        <f t="shared" si="540"/>
        <v>0</v>
      </c>
      <c r="AA1983" s="35">
        <f t="shared" si="541"/>
        <v>0</v>
      </c>
      <c r="AB1983" s="21">
        <f>'Data Entry'!S1983</f>
        <v>0</v>
      </c>
      <c r="AC1983" s="21">
        <f>'Data Entry'!T1983</f>
        <v>0</v>
      </c>
      <c r="AD1983" s="21">
        <f>'Data Entry'!U1983</f>
        <v>0</v>
      </c>
      <c r="AE1983" s="21">
        <f t="shared" si="542"/>
        <v>0</v>
      </c>
      <c r="AF1983" s="13">
        <f>'Data Entry'!V1983</f>
        <v>0</v>
      </c>
      <c r="AG1983" s="13">
        <f t="shared" si="543"/>
        <v>0</v>
      </c>
      <c r="AH1983" s="13">
        <f>'Data Entry'!W1983</f>
        <v>0</v>
      </c>
      <c r="AI1983" s="13">
        <f>'Data Entry'!X1983</f>
        <v>0</v>
      </c>
      <c r="AJ1983" s="13">
        <f>'Data Entry'!Y1983</f>
        <v>0</v>
      </c>
      <c r="AK1983" s="13">
        <f>'Data Entry'!Z1983</f>
        <v>0</v>
      </c>
    </row>
    <row r="1984" spans="1:37">
      <c r="A1984" s="34">
        <f>'Data Entry'!A1984</f>
        <v>0</v>
      </c>
      <c r="B1984" s="34">
        <f>'Data Entry'!B1984</f>
        <v>0</v>
      </c>
      <c r="C1984" s="20">
        <f>IF('Data Entry'!C1984="red",1,IF('Data Entry'!C1984="blue",2,0))</f>
        <v>0</v>
      </c>
      <c r="D1984" s="22">
        <f>'Data Entry'!D1984</f>
        <v>0</v>
      </c>
      <c r="E1984" s="22">
        <f>'Data Entry'!E1984</f>
        <v>0</v>
      </c>
      <c r="F1984" s="22">
        <f>'Data Entry'!F1984</f>
        <v>0</v>
      </c>
      <c r="G1984" s="22">
        <f>'Data Entry'!G1984</f>
        <v>0</v>
      </c>
      <c r="H1984" s="22">
        <f>'Data Entry'!H1984</f>
        <v>0</v>
      </c>
      <c r="I1984" s="22">
        <f t="shared" si="527"/>
        <v>0</v>
      </c>
      <c r="J1984" s="22">
        <f t="shared" si="528"/>
        <v>0</v>
      </c>
      <c r="K1984" s="22">
        <f t="shared" si="529"/>
        <v>0</v>
      </c>
      <c r="L1984" s="22">
        <f t="shared" si="530"/>
        <v>0</v>
      </c>
      <c r="M1984" s="22">
        <f t="shared" si="531"/>
        <v>0</v>
      </c>
      <c r="N1984" s="22">
        <f t="shared" si="532"/>
        <v>0</v>
      </c>
      <c r="O1984" s="22">
        <f t="shared" si="533"/>
        <v>0</v>
      </c>
      <c r="P1984" s="35">
        <f>'Data Entry'!I1984</f>
        <v>0</v>
      </c>
      <c r="Q1984" s="35">
        <f>'Data Entry'!J1984</f>
        <v>0</v>
      </c>
      <c r="R1984" s="35">
        <f>'Data Entry'!K1984</f>
        <v>0</v>
      </c>
      <c r="S1984" s="35">
        <f>'Data Entry'!L1984</f>
        <v>0</v>
      </c>
      <c r="T1984" s="35">
        <f t="shared" si="534"/>
        <v>0</v>
      </c>
      <c r="U1984" s="35">
        <f t="shared" si="535"/>
        <v>0</v>
      </c>
      <c r="V1984" s="35" t="e">
        <f t="shared" si="536"/>
        <v>#DIV/0!</v>
      </c>
      <c r="W1984" s="35" t="e">
        <f t="shared" si="537"/>
        <v>#DIV/0!</v>
      </c>
      <c r="X1984" s="35">
        <f t="shared" si="538"/>
        <v>0</v>
      </c>
      <c r="Y1984" s="35">
        <f t="shared" si="539"/>
        <v>0</v>
      </c>
      <c r="Z1984" s="35">
        <f t="shared" si="540"/>
        <v>0</v>
      </c>
      <c r="AA1984" s="35">
        <f t="shared" si="541"/>
        <v>0</v>
      </c>
      <c r="AB1984" s="21">
        <f>'Data Entry'!S1984</f>
        <v>0</v>
      </c>
      <c r="AC1984" s="21">
        <f>'Data Entry'!T1984</f>
        <v>0</v>
      </c>
      <c r="AD1984" s="21">
        <f>'Data Entry'!U1984</f>
        <v>0</v>
      </c>
      <c r="AE1984" s="21">
        <f t="shared" si="542"/>
        <v>0</v>
      </c>
      <c r="AF1984" s="13">
        <f>'Data Entry'!V1984</f>
        <v>0</v>
      </c>
      <c r="AG1984" s="13">
        <f t="shared" si="543"/>
        <v>0</v>
      </c>
      <c r="AH1984" s="13">
        <f>'Data Entry'!W1984</f>
        <v>0</v>
      </c>
      <c r="AI1984" s="13">
        <f>'Data Entry'!X1984</f>
        <v>0</v>
      </c>
      <c r="AJ1984" s="13">
        <f>'Data Entry'!Y1984</f>
        <v>0</v>
      </c>
      <c r="AK1984" s="13">
        <f>'Data Entry'!Z1984</f>
        <v>0</v>
      </c>
    </row>
    <row r="1985" spans="1:37">
      <c r="A1985" s="34">
        <f>'Data Entry'!A1985</f>
        <v>0</v>
      </c>
      <c r="B1985" s="34">
        <f>'Data Entry'!B1985</f>
        <v>0</v>
      </c>
      <c r="C1985" s="20">
        <f>IF('Data Entry'!C1985="red",1,IF('Data Entry'!C1985="blue",2,0))</f>
        <v>0</v>
      </c>
      <c r="D1985" s="22">
        <f>'Data Entry'!D1985</f>
        <v>0</v>
      </c>
      <c r="E1985" s="22">
        <f>'Data Entry'!E1985</f>
        <v>0</v>
      </c>
      <c r="F1985" s="22">
        <f>'Data Entry'!F1985</f>
        <v>0</v>
      </c>
      <c r="G1985" s="22">
        <f>'Data Entry'!G1985</f>
        <v>0</v>
      </c>
      <c r="H1985" s="22">
        <f>'Data Entry'!H1985</f>
        <v>0</v>
      </c>
      <c r="I1985" s="22">
        <f t="shared" si="527"/>
        <v>0</v>
      </c>
      <c r="J1985" s="22">
        <f t="shared" si="528"/>
        <v>0</v>
      </c>
      <c r="K1985" s="22">
        <f t="shared" si="529"/>
        <v>0</v>
      </c>
      <c r="L1985" s="22">
        <f t="shared" si="530"/>
        <v>0</v>
      </c>
      <c r="M1985" s="22">
        <f t="shared" si="531"/>
        <v>0</v>
      </c>
      <c r="N1985" s="22">
        <f t="shared" si="532"/>
        <v>0</v>
      </c>
      <c r="O1985" s="22">
        <f t="shared" si="533"/>
        <v>0</v>
      </c>
      <c r="P1985" s="35">
        <f>'Data Entry'!I1985</f>
        <v>0</v>
      </c>
      <c r="Q1985" s="35">
        <f>'Data Entry'!J1985</f>
        <v>0</v>
      </c>
      <c r="R1985" s="35">
        <f>'Data Entry'!K1985</f>
        <v>0</v>
      </c>
      <c r="S1985" s="35">
        <f>'Data Entry'!L1985</f>
        <v>0</v>
      </c>
      <c r="T1985" s="35">
        <f t="shared" si="534"/>
        <v>0</v>
      </c>
      <c r="U1985" s="35">
        <f t="shared" si="535"/>
        <v>0</v>
      </c>
      <c r="V1985" s="35" t="e">
        <f t="shared" si="536"/>
        <v>#DIV/0!</v>
      </c>
      <c r="W1985" s="35" t="e">
        <f t="shared" si="537"/>
        <v>#DIV/0!</v>
      </c>
      <c r="X1985" s="35">
        <f t="shared" si="538"/>
        <v>0</v>
      </c>
      <c r="Y1985" s="35">
        <f t="shared" si="539"/>
        <v>0</v>
      </c>
      <c r="Z1985" s="35">
        <f t="shared" si="540"/>
        <v>0</v>
      </c>
      <c r="AA1985" s="35">
        <f t="shared" si="541"/>
        <v>0</v>
      </c>
      <c r="AB1985" s="21">
        <f>'Data Entry'!S1985</f>
        <v>0</v>
      </c>
      <c r="AC1985" s="21">
        <f>'Data Entry'!T1985</f>
        <v>0</v>
      </c>
      <c r="AD1985" s="21">
        <f>'Data Entry'!U1985</f>
        <v>0</v>
      </c>
      <c r="AE1985" s="21">
        <f t="shared" si="542"/>
        <v>0</v>
      </c>
      <c r="AF1985" s="13">
        <f>'Data Entry'!V1985</f>
        <v>0</v>
      </c>
      <c r="AG1985" s="13">
        <f t="shared" si="543"/>
        <v>0</v>
      </c>
      <c r="AH1985" s="13">
        <f>'Data Entry'!W1985</f>
        <v>0</v>
      </c>
      <c r="AI1985" s="13">
        <f>'Data Entry'!X1985</f>
        <v>0</v>
      </c>
      <c r="AJ1985" s="13">
        <f>'Data Entry'!Y1985</f>
        <v>0</v>
      </c>
      <c r="AK1985" s="13">
        <f>'Data Entry'!Z1985</f>
        <v>0</v>
      </c>
    </row>
    <row r="1986" spans="1:37">
      <c r="A1986" s="34">
        <f>'Data Entry'!A1986</f>
        <v>0</v>
      </c>
      <c r="B1986" s="34">
        <f>'Data Entry'!B1986</f>
        <v>0</v>
      </c>
      <c r="C1986" s="20">
        <f>IF('Data Entry'!C1986="red",1,IF('Data Entry'!C1986="blue",2,0))</f>
        <v>0</v>
      </c>
      <c r="D1986" s="22">
        <f>'Data Entry'!D1986</f>
        <v>0</v>
      </c>
      <c r="E1986" s="22">
        <f>'Data Entry'!E1986</f>
        <v>0</v>
      </c>
      <c r="F1986" s="22">
        <f>'Data Entry'!F1986</f>
        <v>0</v>
      </c>
      <c r="G1986" s="22">
        <f>'Data Entry'!G1986</f>
        <v>0</v>
      </c>
      <c r="H1986" s="22">
        <f>'Data Entry'!H1986</f>
        <v>0</v>
      </c>
      <c r="I1986" s="22">
        <f t="shared" si="527"/>
        <v>0</v>
      </c>
      <c r="J1986" s="22">
        <f t="shared" si="528"/>
        <v>0</v>
      </c>
      <c r="K1986" s="22">
        <f t="shared" si="529"/>
        <v>0</v>
      </c>
      <c r="L1986" s="22">
        <f t="shared" si="530"/>
        <v>0</v>
      </c>
      <c r="M1986" s="22">
        <f t="shared" si="531"/>
        <v>0</v>
      </c>
      <c r="N1986" s="22">
        <f t="shared" si="532"/>
        <v>0</v>
      </c>
      <c r="O1986" s="22">
        <f t="shared" si="533"/>
        <v>0</v>
      </c>
      <c r="P1986" s="35">
        <f>'Data Entry'!I1986</f>
        <v>0</v>
      </c>
      <c r="Q1986" s="35">
        <f>'Data Entry'!J1986</f>
        <v>0</v>
      </c>
      <c r="R1986" s="35">
        <f>'Data Entry'!K1986</f>
        <v>0</v>
      </c>
      <c r="S1986" s="35">
        <f>'Data Entry'!L1986</f>
        <v>0</v>
      </c>
      <c r="T1986" s="35">
        <f t="shared" si="534"/>
        <v>0</v>
      </c>
      <c r="U1986" s="35">
        <f t="shared" si="535"/>
        <v>0</v>
      </c>
      <c r="V1986" s="35" t="e">
        <f t="shared" si="536"/>
        <v>#DIV/0!</v>
      </c>
      <c r="W1986" s="35" t="e">
        <f t="shared" si="537"/>
        <v>#DIV/0!</v>
      </c>
      <c r="X1986" s="35">
        <f t="shared" si="538"/>
        <v>0</v>
      </c>
      <c r="Y1986" s="35">
        <f t="shared" si="539"/>
        <v>0</v>
      </c>
      <c r="Z1986" s="35">
        <f t="shared" si="540"/>
        <v>0</v>
      </c>
      <c r="AA1986" s="35">
        <f t="shared" si="541"/>
        <v>0</v>
      </c>
      <c r="AB1986" s="21">
        <f>'Data Entry'!S1986</f>
        <v>0</v>
      </c>
      <c r="AC1986" s="21">
        <f>'Data Entry'!T1986</f>
        <v>0</v>
      </c>
      <c r="AD1986" s="21">
        <f>'Data Entry'!U1986</f>
        <v>0</v>
      </c>
      <c r="AE1986" s="21">
        <f t="shared" si="542"/>
        <v>0</v>
      </c>
      <c r="AF1986" s="13">
        <f>'Data Entry'!V1986</f>
        <v>0</v>
      </c>
      <c r="AG1986" s="13">
        <f t="shared" si="543"/>
        <v>0</v>
      </c>
      <c r="AH1986" s="13">
        <f>'Data Entry'!W1986</f>
        <v>0</v>
      </c>
      <c r="AI1986" s="13">
        <f>'Data Entry'!X1986</f>
        <v>0</v>
      </c>
      <c r="AJ1986" s="13">
        <f>'Data Entry'!Y1986</f>
        <v>0</v>
      </c>
      <c r="AK1986" s="13">
        <f>'Data Entry'!Z1986</f>
        <v>0</v>
      </c>
    </row>
    <row r="1987" spans="1:37">
      <c r="A1987" s="34">
        <f>'Data Entry'!A1987</f>
        <v>0</v>
      </c>
      <c r="B1987" s="34">
        <f>'Data Entry'!B1987</f>
        <v>0</v>
      </c>
      <c r="C1987" s="20">
        <f>IF('Data Entry'!C1987="red",1,IF('Data Entry'!C1987="blue",2,0))</f>
        <v>0</v>
      </c>
      <c r="D1987" s="22">
        <f>'Data Entry'!D1987</f>
        <v>0</v>
      </c>
      <c r="E1987" s="22">
        <f>'Data Entry'!E1987</f>
        <v>0</v>
      </c>
      <c r="F1987" s="22">
        <f>'Data Entry'!F1987</f>
        <v>0</v>
      </c>
      <c r="G1987" s="22">
        <f>'Data Entry'!G1987</f>
        <v>0</v>
      </c>
      <c r="H1987" s="22">
        <f>'Data Entry'!H1987</f>
        <v>0</v>
      </c>
      <c r="I1987" s="22">
        <f t="shared" si="527"/>
        <v>0</v>
      </c>
      <c r="J1987" s="22">
        <f t="shared" si="528"/>
        <v>0</v>
      </c>
      <c r="K1987" s="22">
        <f t="shared" si="529"/>
        <v>0</v>
      </c>
      <c r="L1987" s="22">
        <f t="shared" si="530"/>
        <v>0</v>
      </c>
      <c r="M1987" s="22">
        <f t="shared" si="531"/>
        <v>0</v>
      </c>
      <c r="N1987" s="22">
        <f t="shared" si="532"/>
        <v>0</v>
      </c>
      <c r="O1987" s="22">
        <f t="shared" si="533"/>
        <v>0</v>
      </c>
      <c r="P1987" s="35">
        <f>'Data Entry'!I1987</f>
        <v>0</v>
      </c>
      <c r="Q1987" s="35">
        <f>'Data Entry'!J1987</f>
        <v>0</v>
      </c>
      <c r="R1987" s="35">
        <f>'Data Entry'!K1987</f>
        <v>0</v>
      </c>
      <c r="S1987" s="35">
        <f>'Data Entry'!L1987</f>
        <v>0</v>
      </c>
      <c r="T1987" s="35">
        <f t="shared" si="534"/>
        <v>0</v>
      </c>
      <c r="U1987" s="35">
        <f t="shared" si="535"/>
        <v>0</v>
      </c>
      <c r="V1987" s="35" t="e">
        <f t="shared" si="536"/>
        <v>#DIV/0!</v>
      </c>
      <c r="W1987" s="35" t="e">
        <f t="shared" si="537"/>
        <v>#DIV/0!</v>
      </c>
      <c r="X1987" s="35">
        <f t="shared" si="538"/>
        <v>0</v>
      </c>
      <c r="Y1987" s="35">
        <f t="shared" si="539"/>
        <v>0</v>
      </c>
      <c r="Z1987" s="35">
        <f t="shared" si="540"/>
        <v>0</v>
      </c>
      <c r="AA1987" s="35">
        <f t="shared" si="541"/>
        <v>0</v>
      </c>
      <c r="AB1987" s="21">
        <f>'Data Entry'!S1987</f>
        <v>0</v>
      </c>
      <c r="AC1987" s="21">
        <f>'Data Entry'!T1987</f>
        <v>0</v>
      </c>
      <c r="AD1987" s="21">
        <f>'Data Entry'!U1987</f>
        <v>0</v>
      </c>
      <c r="AE1987" s="21">
        <f t="shared" si="542"/>
        <v>0</v>
      </c>
      <c r="AF1987" s="13">
        <f>'Data Entry'!V1987</f>
        <v>0</v>
      </c>
      <c r="AG1987" s="13">
        <f t="shared" si="543"/>
        <v>0</v>
      </c>
      <c r="AH1987" s="13">
        <f>'Data Entry'!W1987</f>
        <v>0</v>
      </c>
      <c r="AI1987" s="13">
        <f>'Data Entry'!X1987</f>
        <v>0</v>
      </c>
      <c r="AJ1987" s="13">
        <f>'Data Entry'!Y1987</f>
        <v>0</v>
      </c>
      <c r="AK1987" s="13">
        <f>'Data Entry'!Z1987</f>
        <v>0</v>
      </c>
    </row>
    <row r="1988" spans="1:37">
      <c r="A1988" s="34">
        <f>'Data Entry'!A1988</f>
        <v>0</v>
      </c>
      <c r="B1988" s="34">
        <f>'Data Entry'!B1988</f>
        <v>0</v>
      </c>
      <c r="C1988" s="20">
        <f>IF('Data Entry'!C1988="red",1,IF('Data Entry'!C1988="blue",2,0))</f>
        <v>0</v>
      </c>
      <c r="D1988" s="22">
        <f>'Data Entry'!D1988</f>
        <v>0</v>
      </c>
      <c r="E1988" s="22">
        <f>'Data Entry'!E1988</f>
        <v>0</v>
      </c>
      <c r="F1988" s="22">
        <f>'Data Entry'!F1988</f>
        <v>0</v>
      </c>
      <c r="G1988" s="22">
        <f>'Data Entry'!G1988</f>
        <v>0</v>
      </c>
      <c r="H1988" s="22">
        <f>'Data Entry'!H1988</f>
        <v>0</v>
      </c>
      <c r="I1988" s="22">
        <f t="shared" si="527"/>
        <v>0</v>
      </c>
      <c r="J1988" s="22">
        <f t="shared" si="528"/>
        <v>0</v>
      </c>
      <c r="K1988" s="22">
        <f t="shared" si="529"/>
        <v>0</v>
      </c>
      <c r="L1988" s="22">
        <f t="shared" si="530"/>
        <v>0</v>
      </c>
      <c r="M1988" s="22">
        <f t="shared" si="531"/>
        <v>0</v>
      </c>
      <c r="N1988" s="22">
        <f t="shared" si="532"/>
        <v>0</v>
      </c>
      <c r="O1988" s="22">
        <f t="shared" si="533"/>
        <v>0</v>
      </c>
      <c r="P1988" s="35">
        <f>'Data Entry'!I1988</f>
        <v>0</v>
      </c>
      <c r="Q1988" s="35">
        <f>'Data Entry'!J1988</f>
        <v>0</v>
      </c>
      <c r="R1988" s="35">
        <f>'Data Entry'!K1988</f>
        <v>0</v>
      </c>
      <c r="S1988" s="35">
        <f>'Data Entry'!L1988</f>
        <v>0</v>
      </c>
      <c r="T1988" s="35">
        <f t="shared" si="534"/>
        <v>0</v>
      </c>
      <c r="U1988" s="35">
        <f t="shared" si="535"/>
        <v>0</v>
      </c>
      <c r="V1988" s="35" t="e">
        <f t="shared" si="536"/>
        <v>#DIV/0!</v>
      </c>
      <c r="W1988" s="35" t="e">
        <f t="shared" si="537"/>
        <v>#DIV/0!</v>
      </c>
      <c r="X1988" s="35">
        <f t="shared" si="538"/>
        <v>0</v>
      </c>
      <c r="Y1988" s="35">
        <f t="shared" si="539"/>
        <v>0</v>
      </c>
      <c r="Z1988" s="35">
        <f t="shared" si="540"/>
        <v>0</v>
      </c>
      <c r="AA1988" s="35">
        <f t="shared" si="541"/>
        <v>0</v>
      </c>
      <c r="AB1988" s="21">
        <f>'Data Entry'!S1988</f>
        <v>0</v>
      </c>
      <c r="AC1988" s="21">
        <f>'Data Entry'!T1988</f>
        <v>0</v>
      </c>
      <c r="AD1988" s="21">
        <f>'Data Entry'!U1988</f>
        <v>0</v>
      </c>
      <c r="AE1988" s="21">
        <f t="shared" si="542"/>
        <v>0</v>
      </c>
      <c r="AF1988" s="13">
        <f>'Data Entry'!V1988</f>
        <v>0</v>
      </c>
      <c r="AG1988" s="13">
        <f t="shared" si="543"/>
        <v>0</v>
      </c>
      <c r="AH1988" s="13">
        <f>'Data Entry'!W1988</f>
        <v>0</v>
      </c>
      <c r="AI1988" s="13">
        <f>'Data Entry'!X1988</f>
        <v>0</v>
      </c>
      <c r="AJ1988" s="13">
        <f>'Data Entry'!Y1988</f>
        <v>0</v>
      </c>
      <c r="AK1988" s="13">
        <f>'Data Entry'!Z1988</f>
        <v>0</v>
      </c>
    </row>
    <row r="1989" spans="1:37">
      <c r="A1989" s="34">
        <f>'Data Entry'!A1989</f>
        <v>0</v>
      </c>
      <c r="B1989" s="34">
        <f>'Data Entry'!B1989</f>
        <v>0</v>
      </c>
      <c r="C1989" s="20">
        <f>IF('Data Entry'!C1989="red",1,IF('Data Entry'!C1989="blue",2,0))</f>
        <v>0</v>
      </c>
      <c r="D1989" s="22">
        <f>'Data Entry'!D1989</f>
        <v>0</v>
      </c>
      <c r="E1989" s="22">
        <f>'Data Entry'!E1989</f>
        <v>0</v>
      </c>
      <c r="F1989" s="22">
        <f>'Data Entry'!F1989</f>
        <v>0</v>
      </c>
      <c r="G1989" s="22">
        <f>'Data Entry'!G1989</f>
        <v>0</v>
      </c>
      <c r="H1989" s="22">
        <f>'Data Entry'!H1989</f>
        <v>0</v>
      </c>
      <c r="I1989" s="22">
        <f t="shared" si="527"/>
        <v>0</v>
      </c>
      <c r="J1989" s="22">
        <f t="shared" si="528"/>
        <v>0</v>
      </c>
      <c r="K1989" s="22">
        <f t="shared" si="529"/>
        <v>0</v>
      </c>
      <c r="L1989" s="22">
        <f t="shared" si="530"/>
        <v>0</v>
      </c>
      <c r="M1989" s="22">
        <f t="shared" si="531"/>
        <v>0</v>
      </c>
      <c r="N1989" s="22">
        <f t="shared" si="532"/>
        <v>0</v>
      </c>
      <c r="O1989" s="22">
        <f t="shared" si="533"/>
        <v>0</v>
      </c>
      <c r="P1989" s="35">
        <f>'Data Entry'!I1989</f>
        <v>0</v>
      </c>
      <c r="Q1989" s="35">
        <f>'Data Entry'!J1989</f>
        <v>0</v>
      </c>
      <c r="R1989" s="35">
        <f>'Data Entry'!K1989</f>
        <v>0</v>
      </c>
      <c r="S1989" s="35">
        <f>'Data Entry'!L1989</f>
        <v>0</v>
      </c>
      <c r="T1989" s="35">
        <f t="shared" si="534"/>
        <v>0</v>
      </c>
      <c r="U1989" s="35">
        <f t="shared" si="535"/>
        <v>0</v>
      </c>
      <c r="V1989" s="35" t="e">
        <f t="shared" si="536"/>
        <v>#DIV/0!</v>
      </c>
      <c r="W1989" s="35" t="e">
        <f t="shared" si="537"/>
        <v>#DIV/0!</v>
      </c>
      <c r="X1989" s="35">
        <f t="shared" si="538"/>
        <v>0</v>
      </c>
      <c r="Y1989" s="35">
        <f t="shared" si="539"/>
        <v>0</v>
      </c>
      <c r="Z1989" s="35">
        <f t="shared" si="540"/>
        <v>0</v>
      </c>
      <c r="AA1989" s="35">
        <f t="shared" si="541"/>
        <v>0</v>
      </c>
      <c r="AB1989" s="21">
        <f>'Data Entry'!S1989</f>
        <v>0</v>
      </c>
      <c r="AC1989" s="21">
        <f>'Data Entry'!T1989</f>
        <v>0</v>
      </c>
      <c r="AD1989" s="21">
        <f>'Data Entry'!U1989</f>
        <v>0</v>
      </c>
      <c r="AE1989" s="21">
        <f t="shared" si="542"/>
        <v>0</v>
      </c>
      <c r="AF1989" s="13">
        <f>'Data Entry'!V1989</f>
        <v>0</v>
      </c>
      <c r="AG1989" s="13">
        <f t="shared" si="543"/>
        <v>0</v>
      </c>
      <c r="AH1989" s="13">
        <f>'Data Entry'!W1989</f>
        <v>0</v>
      </c>
      <c r="AI1989" s="13">
        <f>'Data Entry'!X1989</f>
        <v>0</v>
      </c>
      <c r="AJ1989" s="13">
        <f>'Data Entry'!Y1989</f>
        <v>0</v>
      </c>
      <c r="AK1989" s="13">
        <f>'Data Entry'!Z1989</f>
        <v>0</v>
      </c>
    </row>
    <row r="1990" spans="1:37">
      <c r="A1990" s="34">
        <f>'Data Entry'!A1990</f>
        <v>0</v>
      </c>
      <c r="B1990" s="34">
        <f>'Data Entry'!B1990</f>
        <v>0</v>
      </c>
      <c r="C1990" s="20">
        <f>IF('Data Entry'!C1990="red",1,IF('Data Entry'!C1990="blue",2,0))</f>
        <v>0</v>
      </c>
      <c r="D1990" s="22">
        <f>'Data Entry'!D1990</f>
        <v>0</v>
      </c>
      <c r="E1990" s="22">
        <f>'Data Entry'!E1990</f>
        <v>0</v>
      </c>
      <c r="F1990" s="22">
        <f>'Data Entry'!F1990</f>
        <v>0</v>
      </c>
      <c r="G1990" s="22">
        <f>'Data Entry'!G1990</f>
        <v>0</v>
      </c>
      <c r="H1990" s="22">
        <f>'Data Entry'!H1990</f>
        <v>0</v>
      </c>
      <c r="I1990" s="22">
        <f t="shared" si="527"/>
        <v>0</v>
      </c>
      <c r="J1990" s="22">
        <f t="shared" si="528"/>
        <v>0</v>
      </c>
      <c r="K1990" s="22">
        <f t="shared" si="529"/>
        <v>0</v>
      </c>
      <c r="L1990" s="22">
        <f t="shared" si="530"/>
        <v>0</v>
      </c>
      <c r="M1990" s="22">
        <f t="shared" si="531"/>
        <v>0</v>
      </c>
      <c r="N1990" s="22">
        <f t="shared" si="532"/>
        <v>0</v>
      </c>
      <c r="O1990" s="22">
        <f t="shared" si="533"/>
        <v>0</v>
      </c>
      <c r="P1990" s="35">
        <f>'Data Entry'!I1990</f>
        <v>0</v>
      </c>
      <c r="Q1990" s="35">
        <f>'Data Entry'!J1990</f>
        <v>0</v>
      </c>
      <c r="R1990" s="35">
        <f>'Data Entry'!K1990</f>
        <v>0</v>
      </c>
      <c r="S1990" s="35">
        <f>'Data Entry'!L1990</f>
        <v>0</v>
      </c>
      <c r="T1990" s="35">
        <f t="shared" si="534"/>
        <v>0</v>
      </c>
      <c r="U1990" s="35">
        <f t="shared" si="535"/>
        <v>0</v>
      </c>
      <c r="V1990" s="35" t="e">
        <f t="shared" si="536"/>
        <v>#DIV/0!</v>
      </c>
      <c r="W1990" s="35" t="e">
        <f t="shared" si="537"/>
        <v>#DIV/0!</v>
      </c>
      <c r="X1990" s="35">
        <f t="shared" si="538"/>
        <v>0</v>
      </c>
      <c r="Y1990" s="35">
        <f t="shared" si="539"/>
        <v>0</v>
      </c>
      <c r="Z1990" s="35">
        <f t="shared" si="540"/>
        <v>0</v>
      </c>
      <c r="AA1990" s="35">
        <f t="shared" si="541"/>
        <v>0</v>
      </c>
      <c r="AB1990" s="21">
        <f>'Data Entry'!S1990</f>
        <v>0</v>
      </c>
      <c r="AC1990" s="21">
        <f>'Data Entry'!T1990</f>
        <v>0</v>
      </c>
      <c r="AD1990" s="21">
        <f>'Data Entry'!U1990</f>
        <v>0</v>
      </c>
      <c r="AE1990" s="21">
        <f t="shared" si="542"/>
        <v>0</v>
      </c>
      <c r="AF1990" s="13">
        <f>'Data Entry'!V1990</f>
        <v>0</v>
      </c>
      <c r="AG1990" s="13">
        <f t="shared" si="543"/>
        <v>0</v>
      </c>
      <c r="AH1990" s="13">
        <f>'Data Entry'!W1990</f>
        <v>0</v>
      </c>
      <c r="AI1990" s="13">
        <f>'Data Entry'!X1990</f>
        <v>0</v>
      </c>
      <c r="AJ1990" s="13">
        <f>'Data Entry'!Y1990</f>
        <v>0</v>
      </c>
      <c r="AK1990" s="13">
        <f>'Data Entry'!Z1990</f>
        <v>0</v>
      </c>
    </row>
    <row r="1991" spans="1:37">
      <c r="A1991" s="34">
        <f>'Data Entry'!A1991</f>
        <v>0</v>
      </c>
      <c r="B1991" s="34">
        <f>'Data Entry'!B1991</f>
        <v>0</v>
      </c>
      <c r="C1991" s="20">
        <f>IF('Data Entry'!C1991="red",1,IF('Data Entry'!C1991="blue",2,0))</f>
        <v>0</v>
      </c>
      <c r="D1991" s="22">
        <f>'Data Entry'!D1991</f>
        <v>0</v>
      </c>
      <c r="E1991" s="22">
        <f>'Data Entry'!E1991</f>
        <v>0</v>
      </c>
      <c r="F1991" s="22">
        <f>'Data Entry'!F1991</f>
        <v>0</v>
      </c>
      <c r="G1991" s="22">
        <f>'Data Entry'!G1991</f>
        <v>0</v>
      </c>
      <c r="H1991" s="22">
        <f>'Data Entry'!H1991</f>
        <v>0</v>
      </c>
      <c r="I1991" s="22">
        <f t="shared" si="527"/>
        <v>0</v>
      </c>
      <c r="J1991" s="22">
        <f t="shared" si="528"/>
        <v>0</v>
      </c>
      <c r="K1991" s="22">
        <f t="shared" si="529"/>
        <v>0</v>
      </c>
      <c r="L1991" s="22">
        <f t="shared" si="530"/>
        <v>0</v>
      </c>
      <c r="M1991" s="22">
        <f t="shared" si="531"/>
        <v>0</v>
      </c>
      <c r="N1991" s="22">
        <f t="shared" si="532"/>
        <v>0</v>
      </c>
      <c r="O1991" s="22">
        <f t="shared" si="533"/>
        <v>0</v>
      </c>
      <c r="P1991" s="35">
        <f>'Data Entry'!I1991</f>
        <v>0</v>
      </c>
      <c r="Q1991" s="35">
        <f>'Data Entry'!J1991</f>
        <v>0</v>
      </c>
      <c r="R1991" s="35">
        <f>'Data Entry'!K1991</f>
        <v>0</v>
      </c>
      <c r="S1991" s="35">
        <f>'Data Entry'!L1991</f>
        <v>0</v>
      </c>
      <c r="T1991" s="35">
        <f t="shared" si="534"/>
        <v>0</v>
      </c>
      <c r="U1991" s="35">
        <f t="shared" si="535"/>
        <v>0</v>
      </c>
      <c r="V1991" s="35" t="e">
        <f t="shared" si="536"/>
        <v>#DIV/0!</v>
      </c>
      <c r="W1991" s="35" t="e">
        <f t="shared" si="537"/>
        <v>#DIV/0!</v>
      </c>
      <c r="X1991" s="35">
        <f t="shared" si="538"/>
        <v>0</v>
      </c>
      <c r="Y1991" s="35">
        <f t="shared" si="539"/>
        <v>0</v>
      </c>
      <c r="Z1991" s="35">
        <f t="shared" si="540"/>
        <v>0</v>
      </c>
      <c r="AA1991" s="35">
        <f t="shared" si="541"/>
        <v>0</v>
      </c>
      <c r="AB1991" s="21">
        <f>'Data Entry'!S1991</f>
        <v>0</v>
      </c>
      <c r="AC1991" s="21">
        <f>'Data Entry'!T1991</f>
        <v>0</v>
      </c>
      <c r="AD1991" s="21">
        <f>'Data Entry'!U1991</f>
        <v>0</v>
      </c>
      <c r="AE1991" s="21">
        <f t="shared" si="542"/>
        <v>0</v>
      </c>
      <c r="AF1991" s="13">
        <f>'Data Entry'!V1991</f>
        <v>0</v>
      </c>
      <c r="AG1991" s="13">
        <f t="shared" si="543"/>
        <v>0</v>
      </c>
      <c r="AH1991" s="13">
        <f>'Data Entry'!W1991</f>
        <v>0</v>
      </c>
      <c r="AI1991" s="13">
        <f>'Data Entry'!X1991</f>
        <v>0</v>
      </c>
      <c r="AJ1991" s="13">
        <f>'Data Entry'!Y1991</f>
        <v>0</v>
      </c>
      <c r="AK1991" s="13">
        <f>'Data Entry'!Z1991</f>
        <v>0</v>
      </c>
    </row>
    <row r="1992" spans="1:37">
      <c r="A1992" s="34">
        <f>'Data Entry'!A1992</f>
        <v>0</v>
      </c>
      <c r="B1992" s="34">
        <f>'Data Entry'!B1992</f>
        <v>0</v>
      </c>
      <c r="C1992" s="20">
        <f>IF('Data Entry'!C1992="red",1,IF('Data Entry'!C1992="blue",2,0))</f>
        <v>0</v>
      </c>
      <c r="D1992" s="22">
        <f>'Data Entry'!D1992</f>
        <v>0</v>
      </c>
      <c r="E1992" s="22">
        <f>'Data Entry'!E1992</f>
        <v>0</v>
      </c>
      <c r="F1992" s="22">
        <f>'Data Entry'!F1992</f>
        <v>0</v>
      </c>
      <c r="G1992" s="22">
        <f>'Data Entry'!G1992</f>
        <v>0</v>
      </c>
      <c r="H1992" s="22">
        <f>'Data Entry'!H1992</f>
        <v>0</v>
      </c>
      <c r="I1992" s="22">
        <f t="shared" si="527"/>
        <v>0</v>
      </c>
      <c r="J1992" s="22">
        <f t="shared" si="528"/>
        <v>0</v>
      </c>
      <c r="K1992" s="22">
        <f t="shared" si="529"/>
        <v>0</v>
      </c>
      <c r="L1992" s="22">
        <f t="shared" si="530"/>
        <v>0</v>
      </c>
      <c r="M1992" s="22">
        <f t="shared" si="531"/>
        <v>0</v>
      </c>
      <c r="N1992" s="22">
        <f t="shared" si="532"/>
        <v>0</v>
      </c>
      <c r="O1992" s="22">
        <f t="shared" si="533"/>
        <v>0</v>
      </c>
      <c r="P1992" s="35">
        <f>'Data Entry'!I1992</f>
        <v>0</v>
      </c>
      <c r="Q1992" s="35">
        <f>'Data Entry'!J1992</f>
        <v>0</v>
      </c>
      <c r="R1992" s="35">
        <f>'Data Entry'!K1992</f>
        <v>0</v>
      </c>
      <c r="S1992" s="35">
        <f>'Data Entry'!L1992</f>
        <v>0</v>
      </c>
      <c r="T1992" s="35">
        <f t="shared" si="534"/>
        <v>0</v>
      </c>
      <c r="U1992" s="35">
        <f t="shared" si="535"/>
        <v>0</v>
      </c>
      <c r="V1992" s="35" t="e">
        <f t="shared" si="536"/>
        <v>#DIV/0!</v>
      </c>
      <c r="W1992" s="35" t="e">
        <f t="shared" si="537"/>
        <v>#DIV/0!</v>
      </c>
      <c r="X1992" s="35">
        <f t="shared" si="538"/>
        <v>0</v>
      </c>
      <c r="Y1992" s="35">
        <f t="shared" si="539"/>
        <v>0</v>
      </c>
      <c r="Z1992" s="35">
        <f t="shared" si="540"/>
        <v>0</v>
      </c>
      <c r="AA1992" s="35">
        <f t="shared" si="541"/>
        <v>0</v>
      </c>
      <c r="AB1992" s="21">
        <f>'Data Entry'!S1992</f>
        <v>0</v>
      </c>
      <c r="AC1992" s="21">
        <f>'Data Entry'!T1992</f>
        <v>0</v>
      </c>
      <c r="AD1992" s="21">
        <f>'Data Entry'!U1992</f>
        <v>0</v>
      </c>
      <c r="AE1992" s="21">
        <f t="shared" si="542"/>
        <v>0</v>
      </c>
      <c r="AF1992" s="13">
        <f>'Data Entry'!V1992</f>
        <v>0</v>
      </c>
      <c r="AG1992" s="13">
        <f t="shared" si="543"/>
        <v>0</v>
      </c>
      <c r="AH1992" s="13">
        <f>'Data Entry'!W1992</f>
        <v>0</v>
      </c>
      <c r="AI1992" s="13">
        <f>'Data Entry'!X1992</f>
        <v>0</v>
      </c>
      <c r="AJ1992" s="13">
        <f>'Data Entry'!Y1992</f>
        <v>0</v>
      </c>
      <c r="AK1992" s="13">
        <f>'Data Entry'!Z1992</f>
        <v>0</v>
      </c>
    </row>
    <row r="1993" spans="1:37">
      <c r="A1993" s="34">
        <f>'Data Entry'!A1993</f>
        <v>0</v>
      </c>
      <c r="B1993" s="34">
        <f>'Data Entry'!B1993</f>
        <v>0</v>
      </c>
      <c r="C1993" s="20">
        <f>IF('Data Entry'!C1993="red",1,IF('Data Entry'!C1993="blue",2,0))</f>
        <v>0</v>
      </c>
      <c r="D1993" s="22">
        <f>'Data Entry'!D1993</f>
        <v>0</v>
      </c>
      <c r="E1993" s="22">
        <f>'Data Entry'!E1993</f>
        <v>0</v>
      </c>
      <c r="F1993" s="22">
        <f>'Data Entry'!F1993</f>
        <v>0</v>
      </c>
      <c r="G1993" s="22">
        <f>'Data Entry'!G1993</f>
        <v>0</v>
      </c>
      <c r="H1993" s="22">
        <f>'Data Entry'!H1993</f>
        <v>0</v>
      </c>
      <c r="I1993" s="22">
        <f t="shared" si="527"/>
        <v>0</v>
      </c>
      <c r="J1993" s="22">
        <f t="shared" si="528"/>
        <v>0</v>
      </c>
      <c r="K1993" s="22">
        <f t="shared" si="529"/>
        <v>0</v>
      </c>
      <c r="L1993" s="22">
        <f t="shared" si="530"/>
        <v>0</v>
      </c>
      <c r="M1993" s="22">
        <f t="shared" si="531"/>
        <v>0</v>
      </c>
      <c r="N1993" s="22">
        <f t="shared" si="532"/>
        <v>0</v>
      </c>
      <c r="O1993" s="22">
        <f t="shared" si="533"/>
        <v>0</v>
      </c>
      <c r="P1993" s="35">
        <f>'Data Entry'!I1993</f>
        <v>0</v>
      </c>
      <c r="Q1993" s="35">
        <f>'Data Entry'!J1993</f>
        <v>0</v>
      </c>
      <c r="R1993" s="35">
        <f>'Data Entry'!K1993</f>
        <v>0</v>
      </c>
      <c r="S1993" s="35">
        <f>'Data Entry'!L1993</f>
        <v>0</v>
      </c>
      <c r="T1993" s="35">
        <f t="shared" si="534"/>
        <v>0</v>
      </c>
      <c r="U1993" s="35">
        <f t="shared" si="535"/>
        <v>0</v>
      </c>
      <c r="V1993" s="35" t="e">
        <f t="shared" si="536"/>
        <v>#DIV/0!</v>
      </c>
      <c r="W1993" s="35" t="e">
        <f t="shared" si="537"/>
        <v>#DIV/0!</v>
      </c>
      <c r="X1993" s="35">
        <f t="shared" si="538"/>
        <v>0</v>
      </c>
      <c r="Y1993" s="35">
        <f t="shared" si="539"/>
        <v>0</v>
      </c>
      <c r="Z1993" s="35">
        <f t="shared" si="540"/>
        <v>0</v>
      </c>
      <c r="AA1993" s="35">
        <f t="shared" si="541"/>
        <v>0</v>
      </c>
      <c r="AB1993" s="21">
        <f>'Data Entry'!S1993</f>
        <v>0</v>
      </c>
      <c r="AC1993" s="21">
        <f>'Data Entry'!T1993</f>
        <v>0</v>
      </c>
      <c r="AD1993" s="21">
        <f>'Data Entry'!U1993</f>
        <v>0</v>
      </c>
      <c r="AE1993" s="21">
        <f t="shared" si="542"/>
        <v>0</v>
      </c>
      <c r="AF1993" s="13">
        <f>'Data Entry'!V1993</f>
        <v>0</v>
      </c>
      <c r="AG1993" s="13">
        <f t="shared" si="543"/>
        <v>0</v>
      </c>
      <c r="AH1993" s="13">
        <f>'Data Entry'!W1993</f>
        <v>0</v>
      </c>
      <c r="AI1993" s="13">
        <f>'Data Entry'!X1993</f>
        <v>0</v>
      </c>
      <c r="AJ1993" s="13">
        <f>'Data Entry'!Y1993</f>
        <v>0</v>
      </c>
      <c r="AK1993" s="13">
        <f>'Data Entry'!Z1993</f>
        <v>0</v>
      </c>
    </row>
    <row r="1994" spans="1:37">
      <c r="A1994" s="34">
        <f>'Data Entry'!A1994</f>
        <v>0</v>
      </c>
      <c r="B1994" s="34">
        <f>'Data Entry'!B1994</f>
        <v>0</v>
      </c>
      <c r="C1994" s="20">
        <f>IF('Data Entry'!C1994="red",1,IF('Data Entry'!C1994="blue",2,0))</f>
        <v>0</v>
      </c>
      <c r="D1994" s="22">
        <f>'Data Entry'!D1994</f>
        <v>0</v>
      </c>
      <c r="E1994" s="22">
        <f>'Data Entry'!E1994</f>
        <v>0</v>
      </c>
      <c r="F1994" s="22">
        <f>'Data Entry'!F1994</f>
        <v>0</v>
      </c>
      <c r="G1994" s="22">
        <f>'Data Entry'!G1994</f>
        <v>0</v>
      </c>
      <c r="H1994" s="22">
        <f>'Data Entry'!H1994</f>
        <v>0</v>
      </c>
      <c r="I1994" s="22">
        <f t="shared" si="527"/>
        <v>0</v>
      </c>
      <c r="J1994" s="22">
        <f t="shared" si="528"/>
        <v>0</v>
      </c>
      <c r="K1994" s="22">
        <f t="shared" si="529"/>
        <v>0</v>
      </c>
      <c r="L1994" s="22">
        <f t="shared" si="530"/>
        <v>0</v>
      </c>
      <c r="M1994" s="22">
        <f t="shared" si="531"/>
        <v>0</v>
      </c>
      <c r="N1994" s="22">
        <f t="shared" si="532"/>
        <v>0</v>
      </c>
      <c r="O1994" s="22">
        <f t="shared" si="533"/>
        <v>0</v>
      </c>
      <c r="P1994" s="35">
        <f>'Data Entry'!I1994</f>
        <v>0</v>
      </c>
      <c r="Q1994" s="35">
        <f>'Data Entry'!J1994</f>
        <v>0</v>
      </c>
      <c r="R1994" s="35">
        <f>'Data Entry'!K1994</f>
        <v>0</v>
      </c>
      <c r="S1994" s="35">
        <f>'Data Entry'!L1994</f>
        <v>0</v>
      </c>
      <c r="T1994" s="35">
        <f t="shared" si="534"/>
        <v>0</v>
      </c>
      <c r="U1994" s="35">
        <f t="shared" si="535"/>
        <v>0</v>
      </c>
      <c r="V1994" s="35" t="e">
        <f t="shared" si="536"/>
        <v>#DIV/0!</v>
      </c>
      <c r="W1994" s="35" t="e">
        <f t="shared" si="537"/>
        <v>#DIV/0!</v>
      </c>
      <c r="X1994" s="35">
        <f t="shared" si="538"/>
        <v>0</v>
      </c>
      <c r="Y1994" s="35">
        <f t="shared" si="539"/>
        <v>0</v>
      </c>
      <c r="Z1994" s="35">
        <f t="shared" si="540"/>
        <v>0</v>
      </c>
      <c r="AA1994" s="35">
        <f t="shared" si="541"/>
        <v>0</v>
      </c>
      <c r="AB1994" s="21">
        <f>'Data Entry'!S1994</f>
        <v>0</v>
      </c>
      <c r="AC1994" s="21">
        <f>'Data Entry'!T1994</f>
        <v>0</v>
      </c>
      <c r="AD1994" s="21">
        <f>'Data Entry'!U1994</f>
        <v>0</v>
      </c>
      <c r="AE1994" s="21">
        <f t="shared" si="542"/>
        <v>0</v>
      </c>
      <c r="AF1994" s="13">
        <f>'Data Entry'!V1994</f>
        <v>0</v>
      </c>
      <c r="AG1994" s="13">
        <f t="shared" si="543"/>
        <v>0</v>
      </c>
      <c r="AH1994" s="13">
        <f>'Data Entry'!W1994</f>
        <v>0</v>
      </c>
      <c r="AI1994" s="13">
        <f>'Data Entry'!X1994</f>
        <v>0</v>
      </c>
      <c r="AJ1994" s="13">
        <f>'Data Entry'!Y1994</f>
        <v>0</v>
      </c>
      <c r="AK1994" s="13">
        <f>'Data Entry'!Z1994</f>
        <v>0</v>
      </c>
    </row>
    <row r="1995" spans="1:37">
      <c r="A1995" s="34">
        <f>'Data Entry'!A1995</f>
        <v>0</v>
      </c>
      <c r="B1995" s="34">
        <f>'Data Entry'!B1995</f>
        <v>0</v>
      </c>
      <c r="C1995" s="20">
        <f>IF('Data Entry'!C1995="red",1,IF('Data Entry'!C1995="blue",2,0))</f>
        <v>0</v>
      </c>
      <c r="D1995" s="22">
        <f>'Data Entry'!D1995</f>
        <v>0</v>
      </c>
      <c r="E1995" s="22">
        <f>'Data Entry'!E1995</f>
        <v>0</v>
      </c>
      <c r="F1995" s="22">
        <f>'Data Entry'!F1995</f>
        <v>0</v>
      </c>
      <c r="G1995" s="22">
        <f>'Data Entry'!G1995</f>
        <v>0</v>
      </c>
      <c r="H1995" s="22">
        <f>'Data Entry'!H1995</f>
        <v>0</v>
      </c>
      <c r="I1995" s="22">
        <f t="shared" si="527"/>
        <v>0</v>
      </c>
      <c r="J1995" s="22">
        <f t="shared" si="528"/>
        <v>0</v>
      </c>
      <c r="K1995" s="22">
        <f t="shared" si="529"/>
        <v>0</v>
      </c>
      <c r="L1995" s="22">
        <f t="shared" si="530"/>
        <v>0</v>
      </c>
      <c r="M1995" s="22">
        <f t="shared" si="531"/>
        <v>0</v>
      </c>
      <c r="N1995" s="22">
        <f t="shared" si="532"/>
        <v>0</v>
      </c>
      <c r="O1995" s="22">
        <f t="shared" si="533"/>
        <v>0</v>
      </c>
      <c r="P1995" s="35">
        <f>'Data Entry'!I1995</f>
        <v>0</v>
      </c>
      <c r="Q1995" s="35">
        <f>'Data Entry'!J1995</f>
        <v>0</v>
      </c>
      <c r="R1995" s="35">
        <f>'Data Entry'!K1995</f>
        <v>0</v>
      </c>
      <c r="S1995" s="35">
        <f>'Data Entry'!L1995</f>
        <v>0</v>
      </c>
      <c r="T1995" s="35">
        <f t="shared" si="534"/>
        <v>0</v>
      </c>
      <c r="U1995" s="35">
        <f t="shared" si="535"/>
        <v>0</v>
      </c>
      <c r="V1995" s="35" t="e">
        <f t="shared" si="536"/>
        <v>#DIV/0!</v>
      </c>
      <c r="W1995" s="35" t="e">
        <f t="shared" si="537"/>
        <v>#DIV/0!</v>
      </c>
      <c r="X1995" s="35">
        <f t="shared" si="538"/>
        <v>0</v>
      </c>
      <c r="Y1995" s="35">
        <f t="shared" si="539"/>
        <v>0</v>
      </c>
      <c r="Z1995" s="35">
        <f t="shared" si="540"/>
        <v>0</v>
      </c>
      <c r="AA1995" s="35">
        <f t="shared" si="541"/>
        <v>0</v>
      </c>
      <c r="AB1995" s="21">
        <f>'Data Entry'!S1995</f>
        <v>0</v>
      </c>
      <c r="AC1995" s="21">
        <f>'Data Entry'!T1995</f>
        <v>0</v>
      </c>
      <c r="AD1995" s="21">
        <f>'Data Entry'!U1995</f>
        <v>0</v>
      </c>
      <c r="AE1995" s="21">
        <f t="shared" si="542"/>
        <v>0</v>
      </c>
      <c r="AF1995" s="13">
        <f>'Data Entry'!V1995</f>
        <v>0</v>
      </c>
      <c r="AG1995" s="13">
        <f t="shared" si="543"/>
        <v>0</v>
      </c>
      <c r="AH1995" s="13">
        <f>'Data Entry'!W1995</f>
        <v>0</v>
      </c>
      <c r="AI1995" s="13">
        <f>'Data Entry'!X1995</f>
        <v>0</v>
      </c>
      <c r="AJ1995" s="13">
        <f>'Data Entry'!Y1995</f>
        <v>0</v>
      </c>
      <c r="AK1995" s="13">
        <f>'Data Entry'!Z1995</f>
        <v>0</v>
      </c>
    </row>
    <row r="1996" spans="1:37">
      <c r="A1996" s="34">
        <f>'Data Entry'!A1996</f>
        <v>0</v>
      </c>
      <c r="B1996" s="34">
        <f>'Data Entry'!B1996</f>
        <v>0</v>
      </c>
      <c r="C1996" s="20">
        <f>IF('Data Entry'!C1996="red",1,IF('Data Entry'!C1996="blue",2,0))</f>
        <v>0</v>
      </c>
      <c r="D1996" s="22">
        <f>'Data Entry'!D1996</f>
        <v>0</v>
      </c>
      <c r="E1996" s="22">
        <f>'Data Entry'!E1996</f>
        <v>0</v>
      </c>
      <c r="F1996" s="22">
        <f>'Data Entry'!F1996</f>
        <v>0</v>
      </c>
      <c r="G1996" s="22">
        <f>'Data Entry'!G1996</f>
        <v>0</v>
      </c>
      <c r="H1996" s="22">
        <f>'Data Entry'!H1996</f>
        <v>0</v>
      </c>
      <c r="I1996" s="22">
        <f t="shared" si="527"/>
        <v>0</v>
      </c>
      <c r="J1996" s="22">
        <f t="shared" si="528"/>
        <v>0</v>
      </c>
      <c r="K1996" s="22">
        <f t="shared" si="529"/>
        <v>0</v>
      </c>
      <c r="L1996" s="22">
        <f t="shared" si="530"/>
        <v>0</v>
      </c>
      <c r="M1996" s="22">
        <f t="shared" si="531"/>
        <v>0</v>
      </c>
      <c r="N1996" s="22">
        <f t="shared" si="532"/>
        <v>0</v>
      </c>
      <c r="O1996" s="22">
        <f t="shared" si="533"/>
        <v>0</v>
      </c>
      <c r="P1996" s="35">
        <f>'Data Entry'!I1996</f>
        <v>0</v>
      </c>
      <c r="Q1996" s="35">
        <f>'Data Entry'!J1996</f>
        <v>0</v>
      </c>
      <c r="R1996" s="35">
        <f>'Data Entry'!K1996</f>
        <v>0</v>
      </c>
      <c r="S1996" s="35">
        <f>'Data Entry'!L1996</f>
        <v>0</v>
      </c>
      <c r="T1996" s="35">
        <f t="shared" si="534"/>
        <v>0</v>
      </c>
      <c r="U1996" s="35">
        <f t="shared" si="535"/>
        <v>0</v>
      </c>
      <c r="V1996" s="35" t="e">
        <f t="shared" si="536"/>
        <v>#DIV/0!</v>
      </c>
      <c r="W1996" s="35" t="e">
        <f t="shared" si="537"/>
        <v>#DIV/0!</v>
      </c>
      <c r="X1996" s="35">
        <f t="shared" si="538"/>
        <v>0</v>
      </c>
      <c r="Y1996" s="35">
        <f t="shared" si="539"/>
        <v>0</v>
      </c>
      <c r="Z1996" s="35">
        <f t="shared" si="540"/>
        <v>0</v>
      </c>
      <c r="AA1996" s="35">
        <f t="shared" si="541"/>
        <v>0</v>
      </c>
      <c r="AB1996" s="21">
        <f>'Data Entry'!S1996</f>
        <v>0</v>
      </c>
      <c r="AC1996" s="21">
        <f>'Data Entry'!T1996</f>
        <v>0</v>
      </c>
      <c r="AD1996" s="21">
        <f>'Data Entry'!U1996</f>
        <v>0</v>
      </c>
      <c r="AE1996" s="21">
        <f t="shared" si="542"/>
        <v>0</v>
      </c>
      <c r="AF1996" s="13">
        <f>'Data Entry'!V1996</f>
        <v>0</v>
      </c>
      <c r="AG1996" s="13">
        <f t="shared" si="543"/>
        <v>0</v>
      </c>
      <c r="AH1996" s="13">
        <f>'Data Entry'!W1996</f>
        <v>0</v>
      </c>
      <c r="AI1996" s="13">
        <f>'Data Entry'!X1996</f>
        <v>0</v>
      </c>
      <c r="AJ1996" s="13">
        <f>'Data Entry'!Y1996</f>
        <v>0</v>
      </c>
      <c r="AK1996" s="13">
        <f>'Data Entry'!Z1996</f>
        <v>0</v>
      </c>
    </row>
    <row r="1997" spans="1:37">
      <c r="A1997" s="34">
        <f>'Data Entry'!A1997</f>
        <v>0</v>
      </c>
      <c r="B1997" s="34">
        <f>'Data Entry'!B1997</f>
        <v>0</v>
      </c>
      <c r="C1997" s="20">
        <f>IF('Data Entry'!C1997="red",1,IF('Data Entry'!C1997="blue",2,0))</f>
        <v>0</v>
      </c>
      <c r="D1997" s="22">
        <f>'Data Entry'!D1997</f>
        <v>0</v>
      </c>
      <c r="E1997" s="22">
        <f>'Data Entry'!E1997</f>
        <v>0</v>
      </c>
      <c r="F1997" s="22">
        <f>'Data Entry'!F1997</f>
        <v>0</v>
      </c>
      <c r="G1997" s="22">
        <f>'Data Entry'!G1997</f>
        <v>0</v>
      </c>
      <c r="H1997" s="22">
        <f>'Data Entry'!H1997</f>
        <v>0</v>
      </c>
      <c r="I1997" s="22">
        <f t="shared" si="527"/>
        <v>0</v>
      </c>
      <c r="J1997" s="22">
        <f t="shared" si="528"/>
        <v>0</v>
      </c>
      <c r="K1997" s="22">
        <f t="shared" si="529"/>
        <v>0</v>
      </c>
      <c r="L1997" s="22">
        <f t="shared" si="530"/>
        <v>0</v>
      </c>
      <c r="M1997" s="22">
        <f t="shared" si="531"/>
        <v>0</v>
      </c>
      <c r="N1997" s="22">
        <f t="shared" si="532"/>
        <v>0</v>
      </c>
      <c r="O1997" s="22">
        <f t="shared" si="533"/>
        <v>0</v>
      </c>
      <c r="P1997" s="35">
        <f>'Data Entry'!I1997</f>
        <v>0</v>
      </c>
      <c r="Q1997" s="35">
        <f>'Data Entry'!J1997</f>
        <v>0</v>
      </c>
      <c r="R1997" s="35">
        <f>'Data Entry'!K1997</f>
        <v>0</v>
      </c>
      <c r="S1997" s="35">
        <f>'Data Entry'!L1997</f>
        <v>0</v>
      </c>
      <c r="T1997" s="35">
        <f t="shared" si="534"/>
        <v>0</v>
      </c>
      <c r="U1997" s="35">
        <f t="shared" si="535"/>
        <v>0</v>
      </c>
      <c r="V1997" s="35" t="e">
        <f t="shared" si="536"/>
        <v>#DIV/0!</v>
      </c>
      <c r="W1997" s="35" t="e">
        <f t="shared" si="537"/>
        <v>#DIV/0!</v>
      </c>
      <c r="X1997" s="35">
        <f t="shared" si="538"/>
        <v>0</v>
      </c>
      <c r="Y1997" s="35">
        <f t="shared" si="539"/>
        <v>0</v>
      </c>
      <c r="Z1997" s="35">
        <f t="shared" si="540"/>
        <v>0</v>
      </c>
      <c r="AA1997" s="35">
        <f t="shared" si="541"/>
        <v>0</v>
      </c>
      <c r="AB1997" s="21">
        <f>'Data Entry'!S1997</f>
        <v>0</v>
      </c>
      <c r="AC1997" s="21">
        <f>'Data Entry'!T1997</f>
        <v>0</v>
      </c>
      <c r="AD1997" s="21">
        <f>'Data Entry'!U1997</f>
        <v>0</v>
      </c>
      <c r="AE1997" s="21">
        <f t="shared" si="542"/>
        <v>0</v>
      </c>
      <c r="AF1997" s="13">
        <f>'Data Entry'!V1997</f>
        <v>0</v>
      </c>
      <c r="AG1997" s="13">
        <f t="shared" si="543"/>
        <v>0</v>
      </c>
      <c r="AH1997" s="13">
        <f>'Data Entry'!W1997</f>
        <v>0</v>
      </c>
      <c r="AI1997" s="13">
        <f>'Data Entry'!X1997</f>
        <v>0</v>
      </c>
      <c r="AJ1997" s="13">
        <f>'Data Entry'!Y1997</f>
        <v>0</v>
      </c>
      <c r="AK1997" s="13">
        <f>'Data Entry'!Z1997</f>
        <v>0</v>
      </c>
    </row>
    <row r="1998" spans="1:37">
      <c r="A1998" s="34">
        <f>'Data Entry'!A1998</f>
        <v>0</v>
      </c>
      <c r="B1998" s="34">
        <f>'Data Entry'!B1998</f>
        <v>0</v>
      </c>
      <c r="C1998" s="20">
        <f>IF('Data Entry'!C1998="red",1,IF('Data Entry'!C1998="blue",2,0))</f>
        <v>0</v>
      </c>
      <c r="D1998" s="22">
        <f>'Data Entry'!D1998</f>
        <v>0</v>
      </c>
      <c r="E1998" s="22">
        <f>'Data Entry'!E1998</f>
        <v>0</v>
      </c>
      <c r="F1998" s="22">
        <f>'Data Entry'!F1998</f>
        <v>0</v>
      </c>
      <c r="G1998" s="22">
        <f>'Data Entry'!G1998</f>
        <v>0</v>
      </c>
      <c r="H1998" s="22">
        <f>'Data Entry'!H1998</f>
        <v>0</v>
      </c>
      <c r="I1998" s="22">
        <f t="shared" si="527"/>
        <v>0</v>
      </c>
      <c r="J1998" s="22">
        <f t="shared" si="528"/>
        <v>0</v>
      </c>
      <c r="K1998" s="22">
        <f t="shared" si="529"/>
        <v>0</v>
      </c>
      <c r="L1998" s="22">
        <f t="shared" si="530"/>
        <v>0</v>
      </c>
      <c r="M1998" s="22">
        <f t="shared" si="531"/>
        <v>0</v>
      </c>
      <c r="N1998" s="22">
        <f t="shared" si="532"/>
        <v>0</v>
      </c>
      <c r="O1998" s="22">
        <f t="shared" si="533"/>
        <v>0</v>
      </c>
      <c r="P1998" s="35">
        <f>'Data Entry'!I1998</f>
        <v>0</v>
      </c>
      <c r="Q1998" s="35">
        <f>'Data Entry'!J1998</f>
        <v>0</v>
      </c>
      <c r="R1998" s="35">
        <f>'Data Entry'!K1998</f>
        <v>0</v>
      </c>
      <c r="S1998" s="35">
        <f>'Data Entry'!L1998</f>
        <v>0</v>
      </c>
      <c r="T1998" s="35">
        <f t="shared" si="534"/>
        <v>0</v>
      </c>
      <c r="U1998" s="35">
        <f t="shared" si="535"/>
        <v>0</v>
      </c>
      <c r="V1998" s="35" t="e">
        <f t="shared" si="536"/>
        <v>#DIV/0!</v>
      </c>
      <c r="W1998" s="35" t="e">
        <f t="shared" si="537"/>
        <v>#DIV/0!</v>
      </c>
      <c r="X1998" s="35">
        <f t="shared" si="538"/>
        <v>0</v>
      </c>
      <c r="Y1998" s="35">
        <f t="shared" si="539"/>
        <v>0</v>
      </c>
      <c r="Z1998" s="35">
        <f t="shared" si="540"/>
        <v>0</v>
      </c>
      <c r="AA1998" s="35">
        <f t="shared" si="541"/>
        <v>0</v>
      </c>
      <c r="AB1998" s="21">
        <f>'Data Entry'!S1998</f>
        <v>0</v>
      </c>
      <c r="AC1998" s="21">
        <f>'Data Entry'!T1998</f>
        <v>0</v>
      </c>
      <c r="AD1998" s="21">
        <f>'Data Entry'!U1998</f>
        <v>0</v>
      </c>
      <c r="AE1998" s="21">
        <f t="shared" si="542"/>
        <v>0</v>
      </c>
      <c r="AF1998" s="13">
        <f>'Data Entry'!V1998</f>
        <v>0</v>
      </c>
      <c r="AG1998" s="13">
        <f t="shared" si="543"/>
        <v>0</v>
      </c>
      <c r="AH1998" s="13">
        <f>'Data Entry'!W1998</f>
        <v>0</v>
      </c>
      <c r="AI1998" s="13">
        <f>'Data Entry'!X1998</f>
        <v>0</v>
      </c>
      <c r="AJ1998" s="13">
        <f>'Data Entry'!Y1998</f>
        <v>0</v>
      </c>
      <c r="AK1998" s="13">
        <f>'Data Entry'!Z1998</f>
        <v>0</v>
      </c>
    </row>
    <row r="1999" spans="1:37">
      <c r="A1999" s="34">
        <f>'Data Entry'!A1999</f>
        <v>0</v>
      </c>
      <c r="B1999" s="34">
        <f>'Data Entry'!B1999</f>
        <v>0</v>
      </c>
      <c r="C1999" s="20">
        <f>IF('Data Entry'!C1999="red",1,IF('Data Entry'!C1999="blue",2,0))</f>
        <v>0</v>
      </c>
      <c r="D1999" s="22">
        <f>'Data Entry'!D1999</f>
        <v>0</v>
      </c>
      <c r="E1999" s="22">
        <f>'Data Entry'!E1999</f>
        <v>0</v>
      </c>
      <c r="F1999" s="22">
        <f>'Data Entry'!F1999</f>
        <v>0</v>
      </c>
      <c r="G1999" s="22">
        <f>'Data Entry'!G1999</f>
        <v>0</v>
      </c>
      <c r="H1999" s="22">
        <f>'Data Entry'!H1999</f>
        <v>0</v>
      </c>
      <c r="I1999" s="22">
        <f t="shared" si="527"/>
        <v>0</v>
      </c>
      <c r="J1999" s="22">
        <f t="shared" si="528"/>
        <v>0</v>
      </c>
      <c r="K1999" s="22">
        <f t="shared" si="529"/>
        <v>0</v>
      </c>
      <c r="L1999" s="22">
        <f t="shared" si="530"/>
        <v>0</v>
      </c>
      <c r="M1999" s="22">
        <f t="shared" si="531"/>
        <v>0</v>
      </c>
      <c r="N1999" s="22">
        <f t="shared" si="532"/>
        <v>0</v>
      </c>
      <c r="O1999" s="22">
        <f t="shared" si="533"/>
        <v>0</v>
      </c>
      <c r="P1999" s="35">
        <f>'Data Entry'!I1999</f>
        <v>0</v>
      </c>
      <c r="Q1999" s="35">
        <f>'Data Entry'!J1999</f>
        <v>0</v>
      </c>
      <c r="R1999" s="35">
        <f>'Data Entry'!K1999</f>
        <v>0</v>
      </c>
      <c r="S1999" s="35">
        <f>'Data Entry'!L1999</f>
        <v>0</v>
      </c>
      <c r="T1999" s="35">
        <f t="shared" si="534"/>
        <v>0</v>
      </c>
      <c r="U1999" s="35">
        <f t="shared" si="535"/>
        <v>0</v>
      </c>
      <c r="V1999" s="35" t="e">
        <f t="shared" si="536"/>
        <v>#DIV/0!</v>
      </c>
      <c r="W1999" s="35" t="e">
        <f t="shared" si="537"/>
        <v>#DIV/0!</v>
      </c>
      <c r="X1999" s="35">
        <f t="shared" si="538"/>
        <v>0</v>
      </c>
      <c r="Y1999" s="35">
        <f t="shared" si="539"/>
        <v>0</v>
      </c>
      <c r="Z1999" s="35">
        <f t="shared" si="540"/>
        <v>0</v>
      </c>
      <c r="AA1999" s="35">
        <f t="shared" si="541"/>
        <v>0</v>
      </c>
      <c r="AB1999" s="21">
        <f>'Data Entry'!S1999</f>
        <v>0</v>
      </c>
      <c r="AC1999" s="21">
        <f>'Data Entry'!T1999</f>
        <v>0</v>
      </c>
      <c r="AD1999" s="21">
        <f>'Data Entry'!U1999</f>
        <v>0</v>
      </c>
      <c r="AE1999" s="21">
        <f t="shared" si="542"/>
        <v>0</v>
      </c>
      <c r="AF1999" s="13">
        <f>'Data Entry'!V1999</f>
        <v>0</v>
      </c>
      <c r="AG1999" s="13">
        <f t="shared" si="543"/>
        <v>0</v>
      </c>
      <c r="AH1999" s="13">
        <f>'Data Entry'!W1999</f>
        <v>0</v>
      </c>
      <c r="AI1999" s="13">
        <f>'Data Entry'!X1999</f>
        <v>0</v>
      </c>
      <c r="AJ1999" s="13">
        <f>'Data Entry'!Y1999</f>
        <v>0</v>
      </c>
      <c r="AK1999" s="13">
        <f>'Data Entry'!Z1999</f>
        <v>0</v>
      </c>
    </row>
    <row r="2000" spans="1:37">
      <c r="A2000" s="34">
        <f>'Data Entry'!A2000</f>
        <v>0</v>
      </c>
      <c r="B2000" s="34">
        <f>'Data Entry'!B2000</f>
        <v>0</v>
      </c>
      <c r="C2000" s="20">
        <f>IF('Data Entry'!C2000="red",1,IF('Data Entry'!C2000="blue",2,0))</f>
        <v>0</v>
      </c>
      <c r="D2000" s="22">
        <f>'Data Entry'!D2000</f>
        <v>0</v>
      </c>
      <c r="E2000" s="22">
        <f>'Data Entry'!E2000</f>
        <v>0</v>
      </c>
      <c r="F2000" s="22">
        <f>'Data Entry'!F2000</f>
        <v>0</v>
      </c>
      <c r="G2000" s="22">
        <f>'Data Entry'!G2000</f>
        <v>0</v>
      </c>
      <c r="H2000" s="22">
        <f>'Data Entry'!H2000</f>
        <v>0</v>
      </c>
      <c r="I2000" s="22">
        <f t="shared" si="527"/>
        <v>0</v>
      </c>
      <c r="J2000" s="22">
        <f t="shared" si="528"/>
        <v>0</v>
      </c>
      <c r="K2000" s="22">
        <f t="shared" si="529"/>
        <v>0</v>
      </c>
      <c r="L2000" s="22">
        <f t="shared" si="530"/>
        <v>0</v>
      </c>
      <c r="M2000" s="22">
        <f t="shared" si="531"/>
        <v>0</v>
      </c>
      <c r="N2000" s="22">
        <f t="shared" si="532"/>
        <v>0</v>
      </c>
      <c r="O2000" s="22">
        <f t="shared" si="533"/>
        <v>0</v>
      </c>
      <c r="P2000" s="35">
        <f>'Data Entry'!I2000</f>
        <v>0</v>
      </c>
      <c r="Q2000" s="35">
        <f>'Data Entry'!J2000</f>
        <v>0</v>
      </c>
      <c r="R2000" s="35">
        <f>'Data Entry'!K2000</f>
        <v>0</v>
      </c>
      <c r="S2000" s="35">
        <f>'Data Entry'!L2000</f>
        <v>0</v>
      </c>
      <c r="T2000" s="35">
        <f t="shared" si="534"/>
        <v>0</v>
      </c>
      <c r="U2000" s="35">
        <f t="shared" si="535"/>
        <v>0</v>
      </c>
      <c r="V2000" s="35" t="e">
        <f t="shared" si="536"/>
        <v>#DIV/0!</v>
      </c>
      <c r="W2000" s="35" t="e">
        <f t="shared" si="537"/>
        <v>#DIV/0!</v>
      </c>
      <c r="X2000" s="35">
        <f t="shared" si="538"/>
        <v>0</v>
      </c>
      <c r="Y2000" s="35">
        <f t="shared" si="539"/>
        <v>0</v>
      </c>
      <c r="Z2000" s="35">
        <f t="shared" si="540"/>
        <v>0</v>
      </c>
      <c r="AA2000" s="35">
        <f t="shared" si="541"/>
        <v>0</v>
      </c>
      <c r="AB2000" s="21">
        <f>'Data Entry'!S2000</f>
        <v>0</v>
      </c>
      <c r="AC2000" s="21">
        <f>'Data Entry'!T2000</f>
        <v>0</v>
      </c>
      <c r="AD2000" s="21">
        <f>'Data Entry'!U2000</f>
        <v>0</v>
      </c>
      <c r="AE2000" s="21">
        <f t="shared" si="542"/>
        <v>0</v>
      </c>
      <c r="AF2000" s="13">
        <f>'Data Entry'!V2000</f>
        <v>0</v>
      </c>
      <c r="AG2000" s="13">
        <f t="shared" si="543"/>
        <v>0</v>
      </c>
      <c r="AH2000" s="13">
        <f>'Data Entry'!W2000</f>
        <v>0</v>
      </c>
      <c r="AI2000" s="13">
        <f>'Data Entry'!X2000</f>
        <v>0</v>
      </c>
      <c r="AJ2000" s="13">
        <f>'Data Entry'!Y2000</f>
        <v>0</v>
      </c>
      <c r="AK2000" s="13">
        <f>'Data Entry'!Z2000</f>
        <v>0</v>
      </c>
    </row>
    <row r="2001" spans="26:32">
      <c r="Z2001" s="21"/>
      <c r="AC2001" s="35"/>
      <c r="AE2001" s="13"/>
      <c r="AF2001" s="21"/>
    </row>
    <row r="2002" spans="27:33">
      <c r="AA2002" s="21"/>
      <c r="AB2002" s="35"/>
      <c r="AD2002" s="13"/>
      <c r="AG2002" s="21"/>
    </row>
    <row r="2003" spans="26:32">
      <c r="Z2003" s="21"/>
      <c r="AC2003" s="35"/>
      <c r="AE2003" s="13"/>
      <c r="AF2003" s="21"/>
    </row>
    <row r="2004" spans="27:33">
      <c r="AA2004" s="21"/>
      <c r="AB2004" s="35"/>
      <c r="AD2004" s="13"/>
      <c r="AG2004" s="21"/>
    </row>
  </sheetData>
  <mergeCells count="4">
    <mergeCell ref="A1:C1"/>
    <mergeCell ref="D1:O1"/>
    <mergeCell ref="P1:AA1"/>
    <mergeCell ref="AF1:AK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0"/>
  <sheetViews>
    <sheetView workbookViewId="0">
      <pane ySplit="2" topLeftCell="A77" activePane="bottomLeft" state="frozen"/>
      <selection/>
      <selection pane="bottomLeft" activeCell="F69" sqref="F69"/>
    </sheetView>
  </sheetViews>
  <sheetFormatPr defaultColWidth="8.72727272727273" defaultRowHeight="14.5" outlineLevelCol="4"/>
  <cols>
    <col min="2" max="2" width="14.8181818181818" customWidth="1"/>
    <col min="5" max="5" width="16.8181818181818" customWidth="1"/>
  </cols>
  <sheetData>
    <row r="1" spans="1:5">
      <c r="A1" s="18" t="s">
        <v>159</v>
      </c>
      <c r="B1" s="18"/>
      <c r="D1" s="18" t="s">
        <v>160</v>
      </c>
      <c r="E1" s="18"/>
    </row>
    <row r="2" spans="1:5">
      <c r="A2" t="s">
        <v>6</v>
      </c>
      <c r="B2" t="s">
        <v>161</v>
      </c>
      <c r="D2" t="s">
        <v>6</v>
      </c>
      <c r="E2" t="s">
        <v>162</v>
      </c>
    </row>
    <row r="3" spans="1:5">
      <c r="A3">
        <f>Statistics!A4</f>
        <v>610</v>
      </c>
      <c r="B3">
        <f>Statistics!D4+Statistics!U4+Statistics!BJ4-Statistics!BK4</f>
        <v>19.5757575757576</v>
      </c>
      <c r="D3">
        <f>Statistics!A4</f>
        <v>610</v>
      </c>
      <c r="E3">
        <f>Statistics!D4+Statistics!AL4+Statistics!BJ4-Statistics!BK4</f>
        <v>8.12121212121212</v>
      </c>
    </row>
    <row r="4" spans="1:5">
      <c r="A4">
        <f>Statistics!A5</f>
        <v>771</v>
      </c>
      <c r="B4">
        <f>Statistics!D5+Statistics!U5+Statistics!BJ5-Statistics!BK5</f>
        <v>1.16666666666667</v>
      </c>
      <c r="D4">
        <f>Statistics!A5</f>
        <v>771</v>
      </c>
      <c r="E4">
        <f>Statistics!D5+Statistics!AL5+Statistics!BJ5-Statistics!BK5</f>
        <v>1.16666666666667</v>
      </c>
    </row>
    <row r="5" spans="1:5">
      <c r="A5">
        <f>Statistics!A6</f>
        <v>772</v>
      </c>
      <c r="B5">
        <f>Statistics!D6+Statistics!U6+Statistics!BJ6-Statistics!BK6</f>
        <v>11.4666666666667</v>
      </c>
      <c r="D5">
        <f>Statistics!A6</f>
        <v>772</v>
      </c>
      <c r="E5">
        <f>Statistics!D6+Statistics!AL6+Statistics!BJ6-Statistics!BK6</f>
        <v>3.46666666666667</v>
      </c>
    </row>
    <row r="6" spans="1:5">
      <c r="A6">
        <f>Statistics!A7</f>
        <v>781</v>
      </c>
      <c r="B6">
        <f>Statistics!D7+Statistics!U7+Statistics!BJ7-Statistics!BK7</f>
        <v>12.75</v>
      </c>
      <c r="D6">
        <f>Statistics!A7</f>
        <v>781</v>
      </c>
      <c r="E6">
        <f>Statistics!D7+Statistics!AL7+Statistics!BJ7-Statistics!BK7</f>
        <v>9.5</v>
      </c>
    </row>
    <row r="7" spans="1:5">
      <c r="A7">
        <f>Statistics!A8</f>
        <v>865</v>
      </c>
      <c r="B7">
        <f>Statistics!D8+Statistics!U8+Statistics!BJ8-Statistics!BK8</f>
        <v>25.9666666666667</v>
      </c>
      <c r="D7">
        <f>Statistics!A8</f>
        <v>865</v>
      </c>
      <c r="E7">
        <f>Statistics!D8+Statistics!AL8+Statistics!BJ8-Statistics!BK8</f>
        <v>19.7666666666667</v>
      </c>
    </row>
    <row r="8" spans="1:5">
      <c r="A8">
        <f>Statistics!A9</f>
        <v>914</v>
      </c>
      <c r="B8">
        <f>Statistics!D9+Statistics!U9+Statistics!BJ9-Statistics!BK9</f>
        <v>13.2121212121212</v>
      </c>
      <c r="D8">
        <f>Statistics!A9</f>
        <v>914</v>
      </c>
      <c r="E8">
        <f>Statistics!D9+Statistics!AL9+Statistics!BJ9-Statistics!BK9</f>
        <v>6.48484848484848</v>
      </c>
    </row>
    <row r="9" spans="1:5">
      <c r="A9">
        <f>Statistics!A10</f>
        <v>1114</v>
      </c>
      <c r="B9">
        <f>Statistics!D10+Statistics!U10+Statistics!BJ10-Statistics!BK10</f>
        <v>45.25</v>
      </c>
      <c r="D9">
        <f>Statistics!A10</f>
        <v>1114</v>
      </c>
      <c r="E9">
        <f>Statistics!D10+Statistics!AL10+Statistics!BJ10-Statistics!BK10</f>
        <v>23.875</v>
      </c>
    </row>
    <row r="10" spans="1:5">
      <c r="A10">
        <f>Statistics!A11</f>
        <v>1241</v>
      </c>
      <c r="B10">
        <f>Statistics!D11+Statistics!U11+Statistics!BJ11-Statistics!BK11</f>
        <v>38.2083333333333</v>
      </c>
      <c r="D10">
        <f>Statistics!A11</f>
        <v>1241</v>
      </c>
      <c r="E10">
        <f>Statistics!D11+Statistics!AL11+Statistics!BJ11-Statistics!BK11</f>
        <v>10.5833333333333</v>
      </c>
    </row>
    <row r="11" spans="1:5">
      <c r="A11">
        <f>Statistics!A12</f>
        <v>1305</v>
      </c>
      <c r="B11">
        <f>Statistics!D12+Statistics!U12+Statistics!BJ12-Statistics!BK12</f>
        <v>20.1666666666667</v>
      </c>
      <c r="D11">
        <f>Statistics!A12</f>
        <v>1305</v>
      </c>
      <c r="E11">
        <f>Statistics!D12+Statistics!AL12+Statistics!BJ12-Statistics!BK12</f>
        <v>10.4666666666667</v>
      </c>
    </row>
    <row r="12" spans="1:5">
      <c r="A12">
        <f>Statistics!A13</f>
        <v>1325</v>
      </c>
      <c r="B12">
        <f>Statistics!D13+Statistics!U13+Statistics!BJ13-Statistics!BK13</f>
        <v>45.0555555555556</v>
      </c>
      <c r="D12">
        <f>Statistics!A13</f>
        <v>1325</v>
      </c>
      <c r="E12">
        <f>Statistics!D13+Statistics!AL13+Statistics!BJ13-Statistics!BK13</f>
        <v>24.3888888888889</v>
      </c>
    </row>
    <row r="13" spans="1:5">
      <c r="A13">
        <f>Statistics!A14</f>
        <v>1334</v>
      </c>
      <c r="B13">
        <f>Statistics!D14+Statistics!U14+Statistics!BJ14-Statistics!BK14</f>
        <v>5.03703703703704</v>
      </c>
      <c r="D13">
        <f>Statistics!A14</f>
        <v>1334</v>
      </c>
      <c r="E13">
        <f>Statistics!D14+Statistics!AL14+Statistics!BJ14-Statistics!BK14</f>
        <v>4.37037037037037</v>
      </c>
    </row>
    <row r="14" spans="1:5">
      <c r="A14">
        <f>Statistics!A15</f>
        <v>1374</v>
      </c>
      <c r="B14">
        <f>Statistics!D15+Statistics!U15+Statistics!BJ15-Statistics!BK15</f>
        <v>2</v>
      </c>
      <c r="D14">
        <f>Statistics!A15</f>
        <v>1374</v>
      </c>
      <c r="E14">
        <f>Statistics!D15+Statistics!AL15+Statistics!BJ15-Statistics!BK15</f>
        <v>1.75</v>
      </c>
    </row>
    <row r="15" spans="1:5">
      <c r="A15">
        <f>Statistics!A16</f>
        <v>2013</v>
      </c>
      <c r="B15">
        <f>Statistics!D16+Statistics!U16+Statistics!BJ16-Statistics!BK16</f>
        <v>16.5333333333333</v>
      </c>
      <c r="D15">
        <f>Statistics!A16</f>
        <v>2013</v>
      </c>
      <c r="E15">
        <f>Statistics!D16+Statistics!AL16+Statistics!BJ16-Statistics!BK16</f>
        <v>13.3333333333333</v>
      </c>
    </row>
    <row r="16" spans="1:5">
      <c r="A16">
        <f>Statistics!A17</f>
        <v>2056</v>
      </c>
      <c r="B16">
        <f>Statistics!D17+Statistics!U17+Statistics!BJ17-Statistics!BK17</f>
        <v>52.5714285714286</v>
      </c>
      <c r="D16">
        <f>Statistics!A17</f>
        <v>2056</v>
      </c>
      <c r="E16">
        <f>Statistics!D17+Statistics!AL17+Statistics!BJ17-Statistics!BK17</f>
        <v>24.8571428571429</v>
      </c>
    </row>
    <row r="17" spans="1:5">
      <c r="A17">
        <f>Statistics!A18</f>
        <v>2198</v>
      </c>
      <c r="B17">
        <f>Statistics!D18+Statistics!U18+Statistics!BJ18-Statistics!BK18</f>
        <v>12.0740740740741</v>
      </c>
      <c r="D17">
        <f>Statistics!A18</f>
        <v>2198</v>
      </c>
      <c r="E17">
        <f>Statistics!D18+Statistics!AL18+Statistics!BJ18-Statistics!BK18</f>
        <v>5.62962962962963</v>
      </c>
    </row>
    <row r="18" spans="1:5">
      <c r="A18">
        <f>Statistics!A19</f>
        <v>2200</v>
      </c>
      <c r="B18">
        <f>Statistics!D19+Statistics!U19+Statistics!BJ19-Statistics!BK19</f>
        <v>39.4444444444444</v>
      </c>
      <c r="D18">
        <f>Statistics!A19</f>
        <v>2200</v>
      </c>
      <c r="E18">
        <f>Statistics!D19+Statistics!AL19+Statistics!BJ19-Statistics!BK19</f>
        <v>21.8888888888889</v>
      </c>
    </row>
    <row r="19" spans="1:5">
      <c r="A19">
        <f>Statistics!A20</f>
        <v>2386</v>
      </c>
      <c r="B19">
        <f>Statistics!D20+Statistics!U20+Statistics!BJ20-Statistics!BK20</f>
        <v>14.1333333333333</v>
      </c>
      <c r="D19">
        <f>Statistics!A20</f>
        <v>2386</v>
      </c>
      <c r="E19">
        <f>Statistics!D20+Statistics!AL20+Statistics!BJ20-Statistics!BK20</f>
        <v>11.1333333333333</v>
      </c>
    </row>
    <row r="20" spans="1:5">
      <c r="A20">
        <f>Statistics!A21</f>
        <v>2609</v>
      </c>
      <c r="B20">
        <f>Statistics!D21+Statistics!U21+Statistics!BJ21-Statistics!BK21</f>
        <v>32.1428571428571</v>
      </c>
      <c r="D20">
        <f>Statistics!A21</f>
        <v>2609</v>
      </c>
      <c r="E20">
        <f>Statistics!D21+Statistics!AL21+Statistics!BJ21-Statistics!BK21</f>
        <v>19.8571428571429</v>
      </c>
    </row>
    <row r="21" spans="1:5">
      <c r="A21">
        <f>Statistics!A22</f>
        <v>2706</v>
      </c>
      <c r="B21">
        <f>Statistics!D22+Statistics!U22+Statistics!BJ22-Statistics!BK22</f>
        <v>15.3333333333333</v>
      </c>
      <c r="D21">
        <f>Statistics!A22</f>
        <v>2706</v>
      </c>
      <c r="E21">
        <f>Statistics!D22+Statistics!AL22+Statistics!BJ22-Statistics!BK22</f>
        <v>6.83333333333333</v>
      </c>
    </row>
    <row r="22" spans="1:5">
      <c r="A22">
        <f>Statistics!A23</f>
        <v>3161</v>
      </c>
      <c r="B22">
        <f>Statistics!D23+Statistics!U23+Statistics!BJ23-Statistics!BK23</f>
        <v>12.7083333333333</v>
      </c>
      <c r="D22">
        <f>Statistics!A23</f>
        <v>3161</v>
      </c>
      <c r="E22">
        <f>Statistics!D23+Statistics!AL23+Statistics!BJ23-Statistics!BK23</f>
        <v>11.0833333333333</v>
      </c>
    </row>
    <row r="23" spans="1:5">
      <c r="A23">
        <f>Statistics!A24</f>
        <v>3543</v>
      </c>
      <c r="B23">
        <f>Statistics!D24+Statistics!U24+Statistics!BJ24-Statistics!BK24</f>
        <v>4.29166666666667</v>
      </c>
      <c r="D23">
        <f>Statistics!A24</f>
        <v>3543</v>
      </c>
      <c r="E23">
        <f>Statistics!D24+Statistics!AL24+Statistics!BJ24-Statistics!BK24</f>
        <v>0.666666666666667</v>
      </c>
    </row>
    <row r="24" spans="1:5">
      <c r="A24">
        <f>Statistics!A25</f>
        <v>3560</v>
      </c>
      <c r="B24">
        <f>Statistics!D25+Statistics!U25+Statistics!BJ25-Statistics!BK25</f>
        <v>20.4545454545455</v>
      </c>
      <c r="D24">
        <f>Statistics!A25</f>
        <v>3560</v>
      </c>
      <c r="E24">
        <f>Statistics!D25+Statistics!AL25+Statistics!BJ25-Statistics!BK25</f>
        <v>7.81818181818182</v>
      </c>
    </row>
    <row r="25" spans="1:5">
      <c r="A25">
        <f>Statistics!A26</f>
        <v>3683</v>
      </c>
      <c r="B25">
        <f>Statistics!D26+Statistics!U26+Statistics!BJ26-Statistics!BK26</f>
        <v>23</v>
      </c>
      <c r="D25">
        <f>Statistics!A26</f>
        <v>3683</v>
      </c>
      <c r="E25">
        <f>Statistics!D26+Statistics!AL26+Statistics!BJ26-Statistics!BK26</f>
        <v>6.5</v>
      </c>
    </row>
    <row r="26" spans="1:5">
      <c r="A26">
        <f>Statistics!A27</f>
        <v>3739</v>
      </c>
      <c r="B26">
        <f>Statistics!D27+Statistics!U27+Statistics!BJ27-Statistics!BK27</f>
        <v>8.75757575757576</v>
      </c>
      <c r="D26">
        <f>Statistics!A27</f>
        <v>3739</v>
      </c>
      <c r="E26">
        <f>Statistics!D27+Statistics!AL27+Statistics!BJ27-Statistics!BK27</f>
        <v>6.03030303030303</v>
      </c>
    </row>
    <row r="27" spans="1:5">
      <c r="A27">
        <f>Statistics!A28</f>
        <v>4015</v>
      </c>
      <c r="B27">
        <f>Statistics!D28+Statistics!U28+Statistics!BJ28-Statistics!BK28</f>
        <v>13.6333333333333</v>
      </c>
      <c r="D27">
        <f>Statistics!A28</f>
        <v>4015</v>
      </c>
      <c r="E27">
        <f>Statistics!D28+Statistics!AL28+Statistics!BJ28-Statistics!BK28</f>
        <v>6.53333333333333</v>
      </c>
    </row>
    <row r="28" spans="1:5">
      <c r="A28">
        <f>Statistics!A29</f>
        <v>4039</v>
      </c>
      <c r="B28">
        <f>Statistics!D29+Statistics!U29+Statistics!BJ29-Statistics!BK29</f>
        <v>40.6666666666667</v>
      </c>
      <c r="D28">
        <f>Statistics!A29</f>
        <v>4039</v>
      </c>
      <c r="E28">
        <f>Statistics!D29+Statistics!AL29+Statistics!BJ29-Statistics!BK29</f>
        <v>18.4166666666667</v>
      </c>
    </row>
    <row r="29" spans="1:5">
      <c r="A29">
        <f>Statistics!A30</f>
        <v>4069</v>
      </c>
      <c r="B29">
        <f>Statistics!D30+Statistics!U30+Statistics!BJ30-Statistics!BK30</f>
        <v>28.2916666666667</v>
      </c>
      <c r="D29">
        <f>Statistics!A30</f>
        <v>4069</v>
      </c>
      <c r="E29">
        <f>Statistics!D30+Statistics!AL30+Statistics!BJ30-Statistics!BK30</f>
        <v>17.6666666666667</v>
      </c>
    </row>
    <row r="30" spans="1:5">
      <c r="A30">
        <f>Statistics!A31</f>
        <v>4152</v>
      </c>
      <c r="B30">
        <f>Statistics!D31+Statistics!U31+Statistics!BJ31-Statistics!BK31</f>
        <v>26.7777777777778</v>
      </c>
      <c r="D30">
        <f>Statistics!A31</f>
        <v>4152</v>
      </c>
      <c r="E30">
        <f>Statistics!D31+Statistics!AL31+Statistics!BJ31-Statistics!BK31</f>
        <v>17.3333333333333</v>
      </c>
    </row>
    <row r="31" spans="1:5">
      <c r="A31">
        <f>Statistics!A32</f>
        <v>4343</v>
      </c>
      <c r="B31">
        <f>Statistics!D32+Statistics!U32+Statistics!BJ32-Statistics!BK32</f>
        <v>25.4</v>
      </c>
      <c r="D31">
        <f>Statistics!A32</f>
        <v>4343</v>
      </c>
      <c r="E31">
        <f>Statistics!D32+Statistics!AL32+Statistics!BJ32-Statistics!BK32</f>
        <v>9.2</v>
      </c>
    </row>
    <row r="32" spans="1:5">
      <c r="A32">
        <f>Statistics!A33</f>
        <v>4476</v>
      </c>
      <c r="B32">
        <f>Statistics!D33+Statistics!U33+Statistics!BJ33-Statistics!BK33</f>
        <v>36.7916666666667</v>
      </c>
      <c r="D32">
        <f>Statistics!A33</f>
        <v>4476</v>
      </c>
      <c r="E32">
        <f>Statistics!D33+Statistics!AL33+Statistics!BJ33-Statistics!BK33</f>
        <v>8.54166666666667</v>
      </c>
    </row>
    <row r="33" spans="1:5">
      <c r="A33">
        <f>Statistics!A34</f>
        <v>4617</v>
      </c>
      <c r="B33">
        <f>Statistics!D34+Statistics!U34+Statistics!BJ34-Statistics!BK34</f>
        <v>2</v>
      </c>
      <c r="D33">
        <f>Statistics!A34</f>
        <v>4617</v>
      </c>
      <c r="E33">
        <f>Statistics!D34+Statistics!AL34+Statistics!BJ34-Statistics!BK34</f>
        <v>2</v>
      </c>
    </row>
    <row r="34" spans="1:5">
      <c r="A34">
        <f>Statistics!A35</f>
        <v>4678</v>
      </c>
      <c r="B34">
        <f>Statistics!D35+Statistics!U35+Statistics!BJ35-Statistics!BK35</f>
        <v>36.7575757575758</v>
      </c>
      <c r="D34">
        <f>Statistics!A35</f>
        <v>4678</v>
      </c>
      <c r="E34">
        <f>Statistics!D35+Statistics!AL35+Statistics!BJ35-Statistics!BK35</f>
        <v>20.2121212121212</v>
      </c>
    </row>
    <row r="35" spans="1:5">
      <c r="A35">
        <f>Statistics!A36</f>
        <v>4903</v>
      </c>
      <c r="B35">
        <f>Statistics!D36+Statistics!U36+Statistics!BJ36-Statistics!BK36</f>
        <v>22.8333333333333</v>
      </c>
      <c r="D35">
        <f>Statistics!A36</f>
        <v>4903</v>
      </c>
      <c r="E35">
        <f>Statistics!D36+Statistics!AL36+Statistics!BJ36-Statistics!BK36</f>
        <v>18.8333333333333</v>
      </c>
    </row>
    <row r="36" spans="1:5">
      <c r="A36">
        <f>Statistics!A37</f>
        <v>4907</v>
      </c>
      <c r="B36">
        <f>Statistics!D37+Statistics!U37+Statistics!BJ37-Statistics!BK37</f>
        <v>33.2380952380952</v>
      </c>
      <c r="D36">
        <f>Statistics!A37</f>
        <v>4907</v>
      </c>
      <c r="E36">
        <f>Statistics!D37+Statistics!AL37+Statistics!BJ37-Statistics!BK37</f>
        <v>14.952380952381</v>
      </c>
    </row>
    <row r="37" spans="1:5">
      <c r="A37">
        <f>Statistics!A38</f>
        <v>4917</v>
      </c>
      <c r="B37">
        <f>Statistics!D38+Statistics!U38+Statistics!BJ38-Statistics!BK38</f>
        <v>38</v>
      </c>
      <c r="D37">
        <f>Statistics!A38</f>
        <v>4917</v>
      </c>
      <c r="E37">
        <f>Statistics!D38+Statistics!AL38+Statistics!BJ38-Statistics!BK38</f>
        <v>24</v>
      </c>
    </row>
    <row r="38" spans="1:5">
      <c r="A38">
        <f>Statistics!A39</f>
        <v>4946</v>
      </c>
      <c r="B38">
        <f>Statistics!D39+Statistics!U39+Statistics!BJ39-Statistics!BK39</f>
        <v>30.5</v>
      </c>
      <c r="D38">
        <f>Statistics!A39</f>
        <v>4946</v>
      </c>
      <c r="E38">
        <f>Statistics!D39+Statistics!AL39+Statistics!BJ39-Statistics!BK39</f>
        <v>18.5</v>
      </c>
    </row>
    <row r="39" spans="1:5">
      <c r="A39">
        <f>Statistics!A40</f>
        <v>4951</v>
      </c>
      <c r="B39">
        <f>Statistics!D40+Statistics!U40+Statistics!BJ40-Statistics!BK40</f>
        <v>11.8148148148148</v>
      </c>
      <c r="D39">
        <f>Statistics!A40</f>
        <v>4951</v>
      </c>
      <c r="E39">
        <f>Statistics!D40+Statistics!AL40+Statistics!BJ40-Statistics!BK40</f>
        <v>8.14814814814815</v>
      </c>
    </row>
    <row r="40" spans="1:5">
      <c r="A40">
        <f>Statistics!A41</f>
        <v>4976</v>
      </c>
      <c r="B40">
        <f>Statistics!D41+Statistics!U41+Statistics!BJ41-Statistics!BK41</f>
        <v>28.6060606060606</v>
      </c>
      <c r="D40">
        <f>Statistics!A41</f>
        <v>4976</v>
      </c>
      <c r="E40">
        <f>Statistics!D41+Statistics!AL41+Statistics!BJ41-Statistics!BK41</f>
        <v>15.7878787878788</v>
      </c>
    </row>
    <row r="41" spans="1:5">
      <c r="A41">
        <f>Statistics!A42</f>
        <v>5024</v>
      </c>
      <c r="B41">
        <f>Statistics!D42+Statistics!U42+Statistics!BJ42-Statistics!BK42</f>
        <v>14.6666666666667</v>
      </c>
      <c r="D41">
        <f>Statistics!A42</f>
        <v>5024</v>
      </c>
      <c r="E41">
        <f>Statistics!D42+Statistics!AL42+Statistics!BJ42-Statistics!BK42</f>
        <v>6.66666666666667</v>
      </c>
    </row>
    <row r="42" spans="1:5">
      <c r="A42">
        <f>Statistics!A43</f>
        <v>5031</v>
      </c>
      <c r="B42">
        <f>Statistics!D43+Statistics!U43+Statistics!BJ43-Statistics!BK43</f>
        <v>3.66666666666667</v>
      </c>
      <c r="D42">
        <f>Statistics!A43</f>
        <v>5031</v>
      </c>
      <c r="E42">
        <f>Statistics!D43+Statistics!AL43+Statistics!BJ43-Statistics!BK43</f>
        <v>2.41666666666667</v>
      </c>
    </row>
    <row r="43" spans="1:5">
      <c r="A43">
        <f>Statistics!A44</f>
        <v>5032</v>
      </c>
      <c r="B43">
        <f>Statistics!D44+Statistics!U44+Statistics!BJ44-Statistics!BK44</f>
        <v>19.3809523809524</v>
      </c>
      <c r="D43">
        <f>Statistics!A44</f>
        <v>5032</v>
      </c>
      <c r="E43">
        <f>Statistics!D44+Statistics!AL44+Statistics!BJ44-Statistics!BK44</f>
        <v>3.52380952380952</v>
      </c>
    </row>
    <row r="44" spans="1:5">
      <c r="A44">
        <f>Statistics!A45</f>
        <v>5036</v>
      </c>
      <c r="B44">
        <f>Statistics!D45+Statistics!U45+Statistics!BJ45-Statistics!BK45</f>
        <v>15.2916666666667</v>
      </c>
      <c r="D44">
        <f>Statistics!A45</f>
        <v>5036</v>
      </c>
      <c r="E44">
        <f>Statistics!D45+Statistics!AL45+Statistics!BJ45-Statistics!BK45</f>
        <v>7.91666666666667</v>
      </c>
    </row>
    <row r="45" spans="1:5">
      <c r="A45">
        <f>Statistics!A46</f>
        <v>5406</v>
      </c>
      <c r="B45">
        <f>Statistics!D46+Statistics!U46+Statistics!BJ46-Statistics!BK46</f>
        <v>35.2592592592593</v>
      </c>
      <c r="D45">
        <f>Statistics!A46</f>
        <v>5406</v>
      </c>
      <c r="E45">
        <f>Statistics!D46+Statistics!AL46+Statistics!BJ46-Statistics!BK46</f>
        <v>18.8148148148148</v>
      </c>
    </row>
    <row r="46" spans="1:5">
      <c r="A46">
        <f>Statistics!A47</f>
        <v>5409</v>
      </c>
      <c r="B46">
        <f>Statistics!D47+Statistics!U47+Statistics!BJ47-Statistics!BK47</f>
        <v>33.3939393939394</v>
      </c>
      <c r="D46">
        <f>Statistics!A47</f>
        <v>5409</v>
      </c>
      <c r="E46">
        <f>Statistics!D47+Statistics!AL47+Statistics!BJ47-Statistics!BK47</f>
        <v>13.3030303030303</v>
      </c>
    </row>
    <row r="47" spans="1:5">
      <c r="A47">
        <f>Statistics!A48</f>
        <v>5672</v>
      </c>
      <c r="B47">
        <f>Statistics!D48+Statistics!U48+Statistics!BJ48-Statistics!BK48</f>
        <v>3.77777777777778</v>
      </c>
      <c r="D47">
        <f>Statistics!A48</f>
        <v>5672</v>
      </c>
      <c r="E47">
        <f>Statistics!D48+Statistics!AL48+Statistics!BJ48-Statistics!BK48</f>
        <v>2.77777777777778</v>
      </c>
    </row>
    <row r="48" spans="1:5">
      <c r="A48">
        <f>Statistics!A49</f>
        <v>6135</v>
      </c>
      <c r="B48">
        <f>Statistics!D49+Statistics!U49+Statistics!BJ49-Statistics!BK49</f>
        <v>13.8</v>
      </c>
      <c r="D48">
        <f>Statistics!A49</f>
        <v>6135</v>
      </c>
      <c r="E48">
        <f>Statistics!D49+Statistics!AL49+Statistics!BJ49-Statistics!BK49</f>
        <v>2.6</v>
      </c>
    </row>
    <row r="49" spans="1:5">
      <c r="A49">
        <f>Statistics!A50</f>
        <v>6397</v>
      </c>
      <c r="B49">
        <f>Statistics!D50+Statistics!U50+Statistics!BJ50-Statistics!BK50</f>
        <v>6.59259259259259</v>
      </c>
      <c r="D49">
        <f>Statistics!A50</f>
        <v>6397</v>
      </c>
      <c r="E49">
        <f>Statistics!D50+Statistics!AL50+Statistics!BJ50-Statistics!BK50</f>
        <v>4.81481481481481</v>
      </c>
    </row>
    <row r="50" spans="1:5">
      <c r="A50">
        <f>Statistics!A51</f>
        <v>6864</v>
      </c>
      <c r="B50">
        <f>Statistics!D51+Statistics!U51+Statistics!BJ51-Statistics!BK51</f>
        <v>9.22222222222222</v>
      </c>
      <c r="D50">
        <f>Statistics!A51</f>
        <v>6864</v>
      </c>
      <c r="E50">
        <f>Statistics!D51+Statistics!AL51+Statistics!BJ51-Statistics!BK51</f>
        <v>6</v>
      </c>
    </row>
    <row r="51" spans="1:5">
      <c r="A51">
        <f>Statistics!A52</f>
        <v>6865</v>
      </c>
      <c r="B51">
        <f>Statistics!D52+Statistics!U52+Statistics!BJ52-Statistics!BK52</f>
        <v>6.75</v>
      </c>
      <c r="D51">
        <f>Statistics!A52</f>
        <v>6865</v>
      </c>
      <c r="E51">
        <f>Statistics!D52+Statistics!AL52+Statistics!BJ52-Statistics!BK52</f>
        <v>3.83333333333333</v>
      </c>
    </row>
    <row r="52" spans="1:5">
      <c r="A52">
        <f>Statistics!A53</f>
        <v>6875</v>
      </c>
      <c r="B52">
        <f>Statistics!D53+Statistics!U53+Statistics!BJ53-Statistics!BK53</f>
        <v>13.8</v>
      </c>
      <c r="D52">
        <f>Statistics!A53</f>
        <v>6875</v>
      </c>
      <c r="E52">
        <f>Statistics!D53+Statistics!AL53+Statistics!BJ53-Statistics!BK53</f>
        <v>7.6</v>
      </c>
    </row>
    <row r="53" spans="1:5">
      <c r="A53">
        <f>Statistics!A54</f>
        <v>6978</v>
      </c>
      <c r="B53">
        <f>Statistics!D54+Statistics!U54+Statistics!BJ54-Statistics!BK54</f>
        <v>12.8666666666667</v>
      </c>
      <c r="D53">
        <f>Statistics!A54</f>
        <v>6978</v>
      </c>
      <c r="E53">
        <f>Statistics!D54+Statistics!AL54+Statistics!BJ54-Statistics!BK54</f>
        <v>8.46666666666667</v>
      </c>
    </row>
    <row r="54" spans="1:5">
      <c r="A54">
        <f>Statistics!A55</f>
        <v>7480</v>
      </c>
      <c r="B54">
        <f>Statistics!D55+Statistics!U55+Statistics!BJ55-Statistics!BK55</f>
        <v>28.5</v>
      </c>
      <c r="D54">
        <f>Statistics!A55</f>
        <v>7480</v>
      </c>
      <c r="E54">
        <f>Statistics!D55+Statistics!AL55+Statistics!BJ55-Statistics!BK55</f>
        <v>12.1666666666667</v>
      </c>
    </row>
    <row r="55" spans="1:5">
      <c r="A55">
        <f>Statistics!A56</f>
        <v>7520</v>
      </c>
      <c r="B55">
        <f>Statistics!D56+Statistics!U56+Statistics!BJ56-Statistics!BK56</f>
        <v>7.6969696969697</v>
      </c>
      <c r="D55">
        <f>Statistics!A56</f>
        <v>7520</v>
      </c>
      <c r="E55">
        <f>Statistics!D56+Statistics!AL56+Statistics!BJ56-Statistics!BK56</f>
        <v>5.87878787878788</v>
      </c>
    </row>
    <row r="56" spans="1:5">
      <c r="A56">
        <f>Statistics!A57</f>
        <v>7659</v>
      </c>
      <c r="B56">
        <f>Statistics!D57+Statistics!U57+Statistics!BJ57-Statistics!BK57</f>
        <v>7.44444444444444</v>
      </c>
      <c r="D56">
        <f>Statistics!A57</f>
        <v>7659</v>
      </c>
      <c r="E56">
        <f>Statistics!D57+Statistics!AL57+Statistics!BJ57-Statistics!BK57</f>
        <v>5.11111111111111</v>
      </c>
    </row>
    <row r="57" spans="1:5">
      <c r="A57">
        <f>Statistics!A58</f>
        <v>7757</v>
      </c>
      <c r="B57">
        <f>Statistics!D58+Statistics!U58+Statistics!BJ58-Statistics!BK58</f>
        <v>6.51851851851852</v>
      </c>
      <c r="D57">
        <f>Statistics!A58</f>
        <v>7757</v>
      </c>
      <c r="E57">
        <f>Statistics!D58+Statistics!AL58+Statistics!BJ58-Statistics!BK58</f>
        <v>6.2962962962963</v>
      </c>
    </row>
    <row r="58" spans="1:5">
      <c r="A58">
        <f>Statistics!A59</f>
        <v>7902</v>
      </c>
      <c r="B58">
        <f>Statistics!D59+Statistics!U59+Statistics!BJ59-Statistics!BK59</f>
        <v>21.7083333333333</v>
      </c>
      <c r="D58">
        <f>Statistics!A59</f>
        <v>7902</v>
      </c>
      <c r="E58">
        <f>Statistics!D59+Statistics!AL59+Statistics!BJ59-Statistics!BK59</f>
        <v>8.58333333333333</v>
      </c>
    </row>
    <row r="59" spans="1:5">
      <c r="A59">
        <f>Statistics!A60</f>
        <v>8089</v>
      </c>
      <c r="B59">
        <f>Statistics!D60+Statistics!U60+Statistics!BJ60-Statistics!BK60</f>
        <v>14.875</v>
      </c>
      <c r="D59">
        <f>Statistics!A60</f>
        <v>8089</v>
      </c>
      <c r="E59">
        <f>Statistics!D60+Statistics!AL60+Statistics!BJ60-Statistics!BK60</f>
        <v>8</v>
      </c>
    </row>
    <row r="60" spans="1:5">
      <c r="A60">
        <f>Statistics!A61</f>
        <v>8574</v>
      </c>
      <c r="B60">
        <f>Statistics!D61+Statistics!U61+Statistics!BJ61-Statistics!BK61</f>
        <v>3.43333333333333</v>
      </c>
      <c r="D60">
        <f>Statistics!A61</f>
        <v>8574</v>
      </c>
      <c r="E60">
        <f>Statistics!D61+Statistics!AL61+Statistics!BJ61-Statistics!BK61</f>
        <v>2.93333333333333</v>
      </c>
    </row>
    <row r="61" spans="1:5">
      <c r="A61">
        <f>Statistics!A62</f>
        <v>8729</v>
      </c>
      <c r="B61">
        <f>Statistics!D62+Statistics!U62+Statistics!BJ62-Statistics!BK62</f>
        <v>12.1666666666667</v>
      </c>
      <c r="D61">
        <f>Statistics!A62</f>
        <v>8729</v>
      </c>
      <c r="E61">
        <f>Statistics!D62+Statistics!AL62+Statistics!BJ62-Statistics!BK62</f>
        <v>7.16666666666667</v>
      </c>
    </row>
    <row r="62" spans="1:5">
      <c r="A62">
        <f>Statistics!A63</f>
        <v>8731</v>
      </c>
      <c r="B62">
        <f>Statistics!D63+Statistics!U63+Statistics!BJ63-Statistics!BK63</f>
        <v>6.16666666666667</v>
      </c>
      <c r="D62">
        <f>Statistics!A63</f>
        <v>8731</v>
      </c>
      <c r="E62">
        <f>Statistics!D63+Statistics!AL63+Statistics!BJ63-Statistics!BK63</f>
        <v>0.380952380952381</v>
      </c>
    </row>
    <row r="63" spans="1:5">
      <c r="A63">
        <f>Statistics!A64</f>
        <v>8735</v>
      </c>
      <c r="B63">
        <f>Statistics!D64+Statistics!U64+Statistics!BJ64-Statistics!BK64</f>
        <v>1.41666666666667</v>
      </c>
      <c r="D63">
        <f>Statistics!A64</f>
        <v>8735</v>
      </c>
      <c r="E63">
        <f>Statistics!D64+Statistics!AL64+Statistics!BJ64-Statistics!BK64</f>
        <v>1.41666666666667</v>
      </c>
    </row>
    <row r="64" spans="1:5">
      <c r="A64">
        <f>Statistics!A65</f>
        <v>8764</v>
      </c>
      <c r="B64">
        <f>Statistics!D65+Statistics!U65+Statistics!BJ65-Statistics!BK65</f>
        <v>14.5185185185185</v>
      </c>
      <c r="D64">
        <f>Statistics!A65</f>
        <v>8764</v>
      </c>
      <c r="E64">
        <f>Statistics!D65+Statistics!AL65+Statistics!BJ65-Statistics!BK65</f>
        <v>7.40740740740741</v>
      </c>
    </row>
    <row r="65" spans="1:5">
      <c r="A65">
        <f>Statistics!A66</f>
        <v>8765</v>
      </c>
      <c r="B65">
        <f>Statistics!D66+Statistics!U66+Statistics!BJ66-Statistics!BK66</f>
        <v>1.5</v>
      </c>
      <c r="D65">
        <f>Statistics!A66</f>
        <v>8765</v>
      </c>
      <c r="E65">
        <f>Statistics!D66+Statistics!AL66+Statistics!BJ66-Statistics!BK66</f>
        <v>1.5</v>
      </c>
    </row>
    <row r="66" spans="1:5">
      <c r="A66">
        <f>Statistics!A67</f>
        <v>8789</v>
      </c>
      <c r="B66">
        <f>Statistics!D67+Statistics!U67+Statistics!BJ67-Statistics!BK67</f>
        <v>9.7037037037037</v>
      </c>
      <c r="D66">
        <f>Statistics!A67</f>
        <v>8789</v>
      </c>
      <c r="E66">
        <f>Statistics!D67+Statistics!AL67+Statistics!BJ67-Statistics!BK67</f>
        <v>7.48148148148148</v>
      </c>
    </row>
    <row r="67" spans="1:5">
      <c r="A67">
        <f>Statistics!A68</f>
        <v>8850</v>
      </c>
      <c r="B67">
        <f>Statistics!D68+Statistics!U68+Statistics!BJ68-Statistics!BK68</f>
        <v>2.88888888888889</v>
      </c>
      <c r="D67">
        <f>Statistics!A68</f>
        <v>8850</v>
      </c>
      <c r="E67">
        <f>Statistics!D68+Statistics!AL68+Statistics!BJ68-Statistics!BK68</f>
        <v>0.888888888888889</v>
      </c>
    </row>
    <row r="68" spans="1:5">
      <c r="A68">
        <f>Statistics!A69</f>
        <v>8884</v>
      </c>
      <c r="B68">
        <f>Statistics!D69+Statistics!U69+Statistics!BJ69-Statistics!BK69</f>
        <v>7.7037037037037</v>
      </c>
      <c r="D68">
        <f>Statistics!A69</f>
        <v>8884</v>
      </c>
      <c r="E68">
        <f>Statistics!D69+Statistics!AL69+Statistics!BJ69-Statistics!BK69</f>
        <v>4.59259259259259</v>
      </c>
    </row>
    <row r="69" spans="1:5">
      <c r="A69">
        <f>Statistics!A70</f>
        <v>1360</v>
      </c>
      <c r="B69">
        <f>Statistics!D70+Statistics!U70+Statistics!BJ70-Statistics!BK70</f>
        <v>16.8333333333333</v>
      </c>
      <c r="D69">
        <f>Statistics!A70</f>
        <v>1360</v>
      </c>
      <c r="E69">
        <f>Statistics!D70+Statistics!AL70+Statistics!BJ70-Statistics!BK70</f>
        <v>7.33333333333333</v>
      </c>
    </row>
    <row r="70" spans="1:5">
      <c r="A70">
        <f>Statistics!A71</f>
        <v>0</v>
      </c>
      <c r="B70">
        <f>Statistics!D71+Statistics!U71+Statistics!BJ71-Statistics!BK71</f>
        <v>0</v>
      </c>
      <c r="D70">
        <f>Statistics!A71</f>
        <v>0</v>
      </c>
      <c r="E70">
        <f>Statistics!D71+Statistics!AL71+Statistics!BJ71-Statistics!BK71</f>
        <v>0</v>
      </c>
    </row>
    <row r="71" spans="1:5">
      <c r="A71">
        <f>Statistics!A72</f>
        <v>0</v>
      </c>
      <c r="B71">
        <f>Statistics!D72+Statistics!U72+Statistics!BJ72-Statistics!BK72</f>
        <v>0</v>
      </c>
      <c r="D71">
        <f>Statistics!A72</f>
        <v>0</v>
      </c>
      <c r="E71">
        <f>Statistics!D72+Statistics!AL72+Statistics!BJ72-Statistics!BK72</f>
        <v>0</v>
      </c>
    </row>
    <row r="72" spans="1:5">
      <c r="A72">
        <f>Statistics!A73</f>
        <v>0</v>
      </c>
      <c r="B72">
        <f>Statistics!D73+Statistics!U73+Statistics!BJ73-Statistics!BK73</f>
        <v>0</v>
      </c>
      <c r="D72">
        <f>Statistics!A73</f>
        <v>0</v>
      </c>
      <c r="E72">
        <f>Statistics!D73+Statistics!AL73+Statistics!BJ73-Statistics!BK73</f>
        <v>0</v>
      </c>
    </row>
    <row r="73" spans="1:5">
      <c r="A73">
        <f>Statistics!A74</f>
        <v>0</v>
      </c>
      <c r="B73">
        <f>Statistics!D74+Statistics!U74+Statistics!BJ74-Statistics!BK74</f>
        <v>0</v>
      </c>
      <c r="D73">
        <f>Statistics!A74</f>
        <v>0</v>
      </c>
      <c r="E73">
        <f>Statistics!D74+Statistics!AL74+Statistics!BJ74-Statistics!BK74</f>
        <v>0</v>
      </c>
    </row>
    <row r="74" spans="1:5">
      <c r="A74">
        <f>Statistics!A75</f>
        <v>0</v>
      </c>
      <c r="B74">
        <f>Statistics!D75+Statistics!U75+Statistics!BJ75-Statistics!BK75</f>
        <v>0</v>
      </c>
      <c r="D74">
        <f>Statistics!A75</f>
        <v>0</v>
      </c>
      <c r="E74">
        <f>Statistics!D75+Statistics!AL75+Statistics!BJ75-Statistics!BK75</f>
        <v>0</v>
      </c>
    </row>
    <row r="75" spans="1:5">
      <c r="A75">
        <f>Statistics!A76</f>
        <v>0</v>
      </c>
      <c r="B75">
        <f>Statistics!D76+Statistics!U76+Statistics!BJ76-Statistics!BK76</f>
        <v>0</v>
      </c>
      <c r="D75">
        <f>Statistics!A76</f>
        <v>0</v>
      </c>
      <c r="E75">
        <f>Statistics!D76+Statistics!AL76+Statistics!BJ76-Statistics!BK76</f>
        <v>0</v>
      </c>
    </row>
    <row r="76" spans="1:5">
      <c r="A76">
        <f>Statistics!A77</f>
        <v>0</v>
      </c>
      <c r="B76">
        <f>Statistics!D77+Statistics!U77+Statistics!BJ77-Statistics!BK77</f>
        <v>0</v>
      </c>
      <c r="D76">
        <f>Statistics!A77</f>
        <v>0</v>
      </c>
      <c r="E76">
        <f>Statistics!D77+Statistics!AL77+Statistics!BJ77-Statistics!BK77</f>
        <v>0</v>
      </c>
    </row>
    <row r="77" spans="1:5">
      <c r="A77">
        <f>Statistics!A78</f>
        <v>0</v>
      </c>
      <c r="B77">
        <f>Statistics!D78+Statistics!U78+Statistics!BJ78-Statistics!BK78</f>
        <v>0</v>
      </c>
      <c r="D77">
        <f>Statistics!A78</f>
        <v>0</v>
      </c>
      <c r="E77">
        <f>Statistics!D78+Statistics!AL78+Statistics!BJ78-Statistics!BK78</f>
        <v>0</v>
      </c>
    </row>
    <row r="78" spans="1:5">
      <c r="A78">
        <f>Statistics!A79</f>
        <v>0</v>
      </c>
      <c r="B78">
        <f>Statistics!D79+Statistics!U79+Statistics!BJ79-Statistics!BK79</f>
        <v>0</v>
      </c>
      <c r="D78">
        <f>Statistics!A79</f>
        <v>0</v>
      </c>
      <c r="E78">
        <f>Statistics!D79+Statistics!AL79+Statistics!BJ79-Statistics!BK79</f>
        <v>0</v>
      </c>
    </row>
    <row r="79" spans="1:5">
      <c r="A79">
        <f>Statistics!A80</f>
        <v>0</v>
      </c>
      <c r="B79">
        <f>Statistics!D80+Statistics!U80+Statistics!BJ80-Statistics!BK80</f>
        <v>0</v>
      </c>
      <c r="D79">
        <f>Statistics!A80</f>
        <v>0</v>
      </c>
      <c r="E79">
        <f>Statistics!D80+Statistics!AL80+Statistics!BJ80-Statistics!BK80</f>
        <v>0</v>
      </c>
    </row>
    <row r="80" spans="1:5">
      <c r="A80">
        <f>Statistics!A81</f>
        <v>0</v>
      </c>
      <c r="B80">
        <f>Statistics!D81+Statistics!U81+Statistics!BJ81-Statistics!BK81</f>
        <v>0</v>
      </c>
      <c r="D80">
        <f>Statistics!A81</f>
        <v>0</v>
      </c>
      <c r="E80">
        <f>Statistics!D81+Statistics!AL81+Statistics!BJ81-Statistics!BK81</f>
        <v>0</v>
      </c>
    </row>
  </sheetData>
  <mergeCells count="2">
    <mergeCell ref="A1:B1"/>
    <mergeCell ref="D1:E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8"/>
  <sheetViews>
    <sheetView workbookViewId="0">
      <pane ySplit="2" topLeftCell="A3" activePane="bottomLeft" state="frozen"/>
      <selection/>
      <selection pane="bottomLeft" activeCell="L5" sqref="L5"/>
    </sheetView>
  </sheetViews>
  <sheetFormatPr defaultColWidth="9" defaultRowHeight="14.5" outlineLevelRow="7"/>
  <cols>
    <col min="4" max="4" width="10.2727272727273" customWidth="1"/>
    <col min="5" max="8" width="12.8181818181818"/>
    <col min="10" max="10" width="12.8181818181818"/>
    <col min="12" max="13" width="16.6363636363636" customWidth="1"/>
    <col min="14" max="14" width="13.4545454545455" customWidth="1"/>
    <col min="15" max="16" width="13.1818181818182" customWidth="1"/>
    <col min="21" max="23" width="14.4545454545455" customWidth="1"/>
    <col min="24" max="24" width="10.3636363636364" customWidth="1"/>
    <col min="25" max="27" width="10.8181818181818" customWidth="1"/>
    <col min="28" max="28" width="16.3636363636364" customWidth="1"/>
  </cols>
  <sheetData>
    <row r="1" spans="5:28">
      <c r="E1" s="28" t="s">
        <v>1</v>
      </c>
      <c r="F1" s="28"/>
      <c r="G1" s="28"/>
      <c r="H1" s="28"/>
      <c r="I1" s="29" t="s">
        <v>163</v>
      </c>
      <c r="J1" s="29"/>
      <c r="K1" s="29"/>
      <c r="L1" s="11"/>
      <c r="M1" s="30" t="s">
        <v>4</v>
      </c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3"/>
    </row>
    <row r="2" spans="1:28">
      <c r="A2" t="s">
        <v>164</v>
      </c>
      <c r="B2" t="s">
        <v>165</v>
      </c>
      <c r="C2" t="s">
        <v>166</v>
      </c>
      <c r="D2" t="s">
        <v>167</v>
      </c>
      <c r="E2" s="15" t="s">
        <v>62</v>
      </c>
      <c r="F2" s="15" t="s">
        <v>168</v>
      </c>
      <c r="G2" s="15" t="s">
        <v>169</v>
      </c>
      <c r="H2" s="15" t="s">
        <v>170</v>
      </c>
      <c r="I2" s="31" t="s">
        <v>171</v>
      </c>
      <c r="J2" s="31" t="s">
        <v>144</v>
      </c>
      <c r="K2" s="31" t="s">
        <v>172</v>
      </c>
      <c r="L2" s="11" t="s">
        <v>173</v>
      </c>
      <c r="M2" s="32" t="s">
        <v>156</v>
      </c>
      <c r="N2" s="32" t="s">
        <v>174</v>
      </c>
      <c r="O2" s="32" t="s">
        <v>175</v>
      </c>
      <c r="P2" s="32" t="s">
        <v>176</v>
      </c>
      <c r="Q2" s="32" t="s">
        <v>177</v>
      </c>
      <c r="R2" s="32" t="s">
        <v>178</v>
      </c>
      <c r="S2" s="32" t="s">
        <v>179</v>
      </c>
      <c r="T2" s="32" t="s">
        <v>180</v>
      </c>
      <c r="U2" s="32" t="s">
        <v>181</v>
      </c>
      <c r="V2" s="32" t="s">
        <v>182</v>
      </c>
      <c r="W2" s="32" t="s">
        <v>183</v>
      </c>
      <c r="X2" s="32" t="s">
        <v>184</v>
      </c>
      <c r="Y2" s="32" t="s">
        <v>185</v>
      </c>
      <c r="Z2" s="32" t="s">
        <v>186</v>
      </c>
      <c r="AA2" s="32" t="s">
        <v>187</v>
      </c>
      <c r="AB2" s="33" t="s">
        <v>188</v>
      </c>
    </row>
    <row r="3" spans="1:28">
      <c r="A3">
        <f>'The OG predictor'!B3</f>
        <v>5409</v>
      </c>
      <c r="B3">
        <f>'The OG predictor'!C3</f>
        <v>4976</v>
      </c>
      <c r="C3">
        <f>'The OG predictor'!D3</f>
        <v>5031</v>
      </c>
      <c r="D3" s="25">
        <f>E3+K3-L3+M3+AG3</f>
        <v>65.3409090909091</v>
      </c>
      <c r="E3">
        <f>SUM(F3:H3)</f>
        <v>24.7954545454545</v>
      </c>
      <c r="F3">
        <f>SUMIF(Statistics!A$4:A$83,'2020 style predictor'!A3,Statistics!F$4:F$83)+SUMIF(Statistics!A$4:A$83,'2020 style predictor'!B3,Statistics!F$4:F$83)+SUMIF(Statistics!A$4:A$83,'2020 style predictor'!C3,Statistics!F$4:F$83)</f>
        <v>4.84090909090909</v>
      </c>
      <c r="G3">
        <f>SUMIF(Statistics!A$4:A$83,'2020 style predictor'!A3,Statistics!J$4:J$83)+SUMIF(Statistics!A$4:A$83,'2020 style predictor'!B3,Statistics!J$4:J$83)+SUMIF(Statistics!A$4:A$83,'2020 style predictor'!C3,Statistics!J$4:J$83)</f>
        <v>0</v>
      </c>
      <c r="H3">
        <f>SUMIF(Statistics!A$4:A$83,'2020 style predictor'!A3,Statistics!O$4:O$83)+SUMIF(Statistics!A$4:A$83,'2020 style predictor'!B3,Statistics!O$4:O$83)+SUMIF(Statistics!A$4:A$83,'2020 style predictor'!C3,Statistics!O$4:O$83)</f>
        <v>19.9545454545455</v>
      </c>
      <c r="I3">
        <f>SUMIF(Statistics!A$4:A$83,'2020 style predictor'!A3,Statistics!X$4:X$83)+SUMIF(Statistics!A$4:A$83,'2020 style predictor'!B3,Statistics!X$4:X$83)</f>
        <v>4</v>
      </c>
      <c r="J3">
        <f>SUMIF(Statistics!A$4:A$83,'2020 style predictor'!A3,Statistics!AG$4:AG$83)+SUMIF(Statistics!A$4:A$83,'2020 style predictor'!B3,Statistics!AG$4:AG$83)</f>
        <v>32.5454545454545</v>
      </c>
      <c r="K3">
        <f>I3+J3</f>
        <v>36.5454545454545</v>
      </c>
      <c r="L3">
        <f>SUMIF(Statistics!A$4:A$83,C4,Statistics!AJ$4:AJ$83)</f>
        <v>0</v>
      </c>
      <c r="M3">
        <f>Y3+Z3+AA3</f>
        <v>4</v>
      </c>
      <c r="N3">
        <f>SUMIF(Statistics!$A$4:$A$83,A3,Statistics!$AU$4:$AU$83)</f>
        <v>1</v>
      </c>
      <c r="O3">
        <f>SUMIF(Statistics!$A$4:$A$83,B3,Statistics!$AU$4:$AU$83)</f>
        <v>0</v>
      </c>
      <c r="P3">
        <f>SUMIF(Statistics!$A$4:$A$83,C3,Statistics!$AU$4:$AU$83)</f>
        <v>0</v>
      </c>
      <c r="Q3">
        <f>COUNTIF(N3:P3,4)</f>
        <v>0</v>
      </c>
      <c r="R3">
        <f>COUNTIF(N3:P3,3)</f>
        <v>0</v>
      </c>
      <c r="S3">
        <f>COUNTIF(N3:P3,2)</f>
        <v>0</v>
      </c>
      <c r="T3">
        <f>COUNTIF(N3:P3,1)</f>
        <v>1</v>
      </c>
      <c r="U3">
        <f>IF(N3=4,$Q3,IF(N3=3,$R3,IF(N3=2,$S3,IF(N3=T3,1,0))))</f>
        <v>1</v>
      </c>
      <c r="V3">
        <f t="shared" ref="V3:W3" si="0">IF(O3=4,$Q3,IF(O3=3,$R3,IF(O3=2,$S3,IF(O3=U3,1,0))))</f>
        <v>0</v>
      </c>
      <c r="W3">
        <f t="shared" si="0"/>
        <v>1</v>
      </c>
      <c r="X3">
        <f>IF(W3&gt;2,P3-1,P3)</f>
        <v>0</v>
      </c>
      <c r="Y3">
        <f>IF(N3=4,15,IF(N3=3,10,IF(N3=2,6,IF(N3=1,4,0))))</f>
        <v>4</v>
      </c>
      <c r="Z3">
        <f t="shared" ref="Z3:AA4" si="1">IF(O3=4,15,IF(O3=3,10,IF(O3=2,6,IF(O3=1,4,0))))</f>
        <v>0</v>
      </c>
      <c r="AA3">
        <f t="shared" si="1"/>
        <v>0</v>
      </c>
      <c r="AB3">
        <f>SUMIF(Statistics!A$4:A$83,'2020 style predictor'!A4,Statistics!BK$4:BK$83)+SUMIF(Statistics!A$4:A$83,'2020 style predictor'!B4,Statistics!BK$4:BK$83)+SUMIF(Statistics!A$4:A$83,'2020 style predictor'!C4,Statistics!BK$4:BK$83)</f>
        <v>5.55238095238095</v>
      </c>
    </row>
    <row r="4" spans="1:28">
      <c r="A4">
        <f>'The OG predictor'!B4</f>
        <v>5032</v>
      </c>
      <c r="B4">
        <f>'The OG predictor'!C4</f>
        <v>1305</v>
      </c>
      <c r="C4">
        <f>'The OG predictor'!D4</f>
        <v>1374</v>
      </c>
      <c r="D4" s="25">
        <f>E4+K4-L4+M4+AG4</f>
        <v>43.5357142857143</v>
      </c>
      <c r="E4">
        <f>SUM(F4:H4)</f>
        <v>14.4214285714286</v>
      </c>
      <c r="F4">
        <f>SUMIF(Statistics!A$4:A$83,'2020 style predictor'!A4,Statistics!F$4:F$83)+SUMIF(Statistics!A$4:A$83,'2020 style predictor'!B4,Statistics!F$4:F$83)+SUMIF(Statistics!A$4:A$83,'2020 style predictor'!C4,Statistics!F$4:F$83)</f>
        <v>4.14285714285714</v>
      </c>
      <c r="G4">
        <f>SUMIF(Statistics!A$4:A$83,'2020 style predictor'!A4,Statistics!J$4:J$83)+SUMIF(Statistics!A$4:A$83,'2020 style predictor'!B4,Statistics!J$4:J$83)+SUMIF(Statistics!A$4:A$83,'2020 style predictor'!C4,Statistics!J$4:J$83)</f>
        <v>0.75</v>
      </c>
      <c r="H4">
        <f>SUMIF(Statistics!A$4:A$83,'2020 style predictor'!A4,Statistics!O$4:O$83)+SUMIF(Statistics!A$4:A$83,'2020 style predictor'!B4,Statistics!O$4:O$83)+SUMIF(Statistics!A$4:A$83,'2020 style predictor'!C4,Statistics!O$4:O$83)</f>
        <v>9.52857142857143</v>
      </c>
      <c r="I4">
        <f>SUMIF(Statistics!A$4:A$83,'2020 style predictor'!A4,Statistics!X$4:X$83)+SUMIF(Statistics!A$4:A$83,'2020 style predictor'!B4,Statistics!X$4:X$83)</f>
        <v>4</v>
      </c>
      <c r="J4">
        <f>SUMIF(Statistics!A$4:A$83,'2020 style predictor'!A4,Statistics!AG$4:AG$83)+SUMIF(Statistics!A$4:A$83,'2020 style predictor'!B4,Statistics!AG$4:AG$83)</f>
        <v>25.1142857142857</v>
      </c>
      <c r="K4">
        <f>I4+J4</f>
        <v>29.1142857142857</v>
      </c>
      <c r="L4">
        <f>SUMIF(Statistics!A$4:A$83,C3,Statistics!AJ$4:AJ$83)</f>
        <v>0</v>
      </c>
      <c r="M4">
        <f>Y4+Z4+AA4</f>
        <v>0</v>
      </c>
      <c r="N4">
        <f>SUMIF(Statistics!$A$4:$A$83,A4,Statistics!$AU$4:$AU$83)</f>
        <v>0</v>
      </c>
      <c r="O4">
        <f>SUMIF(Statistics!$A$4:$A$83,B4,Statistics!$AU$4:$AU$83)</f>
        <v>0</v>
      </c>
      <c r="P4">
        <f>SUMIF(Statistics!$A$4:$A$83,C4,Statistics!$AU$4:$AU$83)</f>
        <v>0</v>
      </c>
      <c r="Q4">
        <f>COUNTIF(N4:P4,4)</f>
        <v>0</v>
      </c>
      <c r="R4">
        <f>COUNTIF(N4:P4,3)</f>
        <v>0</v>
      </c>
      <c r="S4">
        <f>COUNTIF(N4:P4,2)</f>
        <v>0</v>
      </c>
      <c r="T4">
        <f>COUNTIF(N4:P4,1)</f>
        <v>0</v>
      </c>
      <c r="U4">
        <f>IF(N4=4,$Q4,IF(N4=3,$R4,IF(N4=2,$S4,IF(N4=T4,1,0))))</f>
        <v>1</v>
      </c>
      <c r="V4">
        <f t="shared" ref="V4:W4" si="2">IF(O4=4,$Q4,IF(O4=3,$R4,IF(O4=2,$S4,IF(O4=U4,1,0))))</f>
        <v>0</v>
      </c>
      <c r="W4">
        <f t="shared" si="2"/>
        <v>1</v>
      </c>
      <c r="X4">
        <f>IF(W4&gt;2,P4-1,P4)</f>
        <v>0</v>
      </c>
      <c r="Y4">
        <f>IF(N4=4,15,IF(N4=3,10,IF(N4=2,6,IF(N4=1,4,0))))</f>
        <v>0</v>
      </c>
      <c r="Z4">
        <f t="shared" si="1"/>
        <v>0</v>
      </c>
      <c r="AA4">
        <f t="shared" si="1"/>
        <v>0</v>
      </c>
      <c r="AB4">
        <f>SUMIF(Statistics!A$4:A$83,'2020 style predictor'!A3,Statistics!BK$4:BK$83)+SUMIF(Statistics!A$4:A$43,'2020 style predictor'!B3,Statistics!BK$4:BK$83)+SUMIF(Statistics!A$4:A$83,'2020 style predictor'!C3,Statistics!BK$4:BK$83)</f>
        <v>5.06060606060606</v>
      </c>
    </row>
    <row r="7" spans="1:1">
      <c r="A7" t="s">
        <v>189</v>
      </c>
    </row>
    <row r="8" spans="1:1">
      <c r="A8" t="s">
        <v>190</v>
      </c>
    </row>
  </sheetData>
  <mergeCells count="3">
    <mergeCell ref="E1:H1"/>
    <mergeCell ref="I1:J1"/>
    <mergeCell ref="M1:AA1"/>
  </mergeCells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M85"/>
  <sheetViews>
    <sheetView workbookViewId="0">
      <pane ySplit="1" topLeftCell="A2" activePane="bottomLeft" state="frozen"/>
      <selection/>
      <selection pane="bottomLeft" activeCell="C39" sqref="C39"/>
    </sheetView>
  </sheetViews>
  <sheetFormatPr defaultColWidth="9" defaultRowHeight="14.5"/>
  <cols>
    <col min="2" max="2" width="17.1818181818182" customWidth="1"/>
    <col min="3" max="3" width="12.5454545454545" customWidth="1"/>
    <col min="4" max="4" width="10.5454545454545" customWidth="1"/>
    <col min="5" max="5" width="11" customWidth="1"/>
    <col min="6" max="6" width="10.8181818181818" customWidth="1"/>
    <col min="8" max="8" width="19.2727272727273" customWidth="1"/>
    <col min="10" max="10" width="12.8181818181818"/>
  </cols>
  <sheetData>
    <row r="1" spans="1:13">
      <c r="A1" t="s">
        <v>6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105</v>
      </c>
      <c r="I1" t="s">
        <v>197</v>
      </c>
      <c r="J1" t="s">
        <v>198</v>
      </c>
      <c r="K1" t="s">
        <v>199</v>
      </c>
      <c r="L1" t="s">
        <v>70</v>
      </c>
      <c r="M1" t="s">
        <v>71</v>
      </c>
    </row>
    <row r="2" spans="1:13">
      <c r="A2">
        <f>Statistics!A4</f>
        <v>610</v>
      </c>
      <c r="B2">
        <f>Statistics!C4</f>
        <v>19.5757575757576</v>
      </c>
      <c r="C2">
        <f>Statistics!T4</f>
        <v>1</v>
      </c>
      <c r="D2">
        <f>Statistics!G4</f>
        <v>0</v>
      </c>
      <c r="E2">
        <f>Statistics!M4</f>
        <v>1</v>
      </c>
      <c r="F2">
        <f>Statistics!W4</f>
        <v>0.363636363636364</v>
      </c>
      <c r="G2">
        <f>Statistics!AB4</f>
        <v>5.54545454545455</v>
      </c>
      <c r="H2">
        <f>Statistics!AI4</f>
        <v>5.47681818181818</v>
      </c>
      <c r="I2">
        <f>Statistics!AU4</f>
        <v>1</v>
      </c>
      <c r="J2">
        <f>Statistics!BK4</f>
        <v>0.787878787878788</v>
      </c>
      <c r="K2" s="27">
        <f>Statistics!BQ4</f>
        <v>0.0909090909090909</v>
      </c>
      <c r="L2">
        <f>Statistics!BL4</f>
        <v>0</v>
      </c>
      <c r="M2">
        <f>Statistics!BN4</f>
        <v>0</v>
      </c>
    </row>
    <row r="3" spans="1:13">
      <c r="A3">
        <f>Statistics!A5</f>
        <v>771</v>
      </c>
      <c r="B3">
        <f>Statistics!C5</f>
        <v>1.16666666666667</v>
      </c>
      <c r="C3">
        <f>Statistics!T5</f>
        <v>0</v>
      </c>
      <c r="D3">
        <f>Statistics!G5</f>
        <v>0</v>
      </c>
      <c r="E3">
        <f>Statistics!M5</f>
        <v>0</v>
      </c>
      <c r="F3">
        <f>Statistics!W5</f>
        <v>0</v>
      </c>
      <c r="G3">
        <f>Statistics!AB5</f>
        <v>0</v>
      </c>
      <c r="H3">
        <f>Statistics!AI5</f>
        <v>28.634125</v>
      </c>
      <c r="I3">
        <f>Statistics!AU5</f>
        <v>0</v>
      </c>
      <c r="J3">
        <f>Statistics!BK5</f>
        <v>0.833333333333333</v>
      </c>
      <c r="K3" s="27">
        <f>Statistics!BQ5</f>
        <v>0.5</v>
      </c>
      <c r="L3">
        <f>Statistics!BL5</f>
        <v>0</v>
      </c>
      <c r="M3">
        <f>Statistics!BN5</f>
        <v>0</v>
      </c>
    </row>
    <row r="4" spans="1:13">
      <c r="A4">
        <f>Statistics!A6</f>
        <v>772</v>
      </c>
      <c r="B4">
        <f>Statistics!C6</f>
        <v>11.4666666666667</v>
      </c>
      <c r="C4">
        <f>Statistics!T6</f>
        <v>1</v>
      </c>
      <c r="D4">
        <f>Statistics!G6</f>
        <v>0.2</v>
      </c>
      <c r="E4">
        <f>Statistics!M6</f>
        <v>0.8</v>
      </c>
      <c r="F4">
        <f>Statistics!W6</f>
        <v>0.4</v>
      </c>
      <c r="G4">
        <f>Statistics!AB6</f>
        <v>3.8</v>
      </c>
      <c r="H4">
        <f>Statistics!AI6</f>
        <v>3.5091</v>
      </c>
      <c r="I4">
        <f>Statistics!AU6</f>
        <v>0</v>
      </c>
      <c r="J4">
        <f>Statistics!BK6</f>
        <v>1.73333333333333</v>
      </c>
      <c r="K4" s="27">
        <f>Statistics!BQ6</f>
        <v>0</v>
      </c>
      <c r="L4">
        <f>Statistics!BL6</f>
        <v>0</v>
      </c>
      <c r="M4">
        <f>Statistics!BN6</f>
        <v>0</v>
      </c>
    </row>
    <row r="5" spans="1:13">
      <c r="A5">
        <f>Statistics!A7</f>
        <v>781</v>
      </c>
      <c r="B5">
        <f>Statistics!C7</f>
        <v>12.75</v>
      </c>
      <c r="C5">
        <f>Statistics!T7</f>
        <v>0.75</v>
      </c>
      <c r="D5">
        <f>Statistics!G7</f>
        <v>0.125</v>
      </c>
      <c r="E5">
        <f>Statistics!M7</f>
        <v>0.625</v>
      </c>
      <c r="F5">
        <f>Statistics!W7</f>
        <v>2</v>
      </c>
      <c r="G5">
        <f>Statistics!AB7</f>
        <v>0.625</v>
      </c>
      <c r="H5">
        <f>Statistics!AI7</f>
        <v>15.356</v>
      </c>
      <c r="I5">
        <f>Statistics!AU7</f>
        <v>2</v>
      </c>
      <c r="J5">
        <f>Statistics!BK7</f>
        <v>0.5</v>
      </c>
      <c r="K5" s="27">
        <f>Statistics!BQ7</f>
        <v>0</v>
      </c>
      <c r="L5">
        <f>Statistics!BL7</f>
        <v>0</v>
      </c>
      <c r="M5">
        <f>Statistics!BN7</f>
        <v>0</v>
      </c>
    </row>
    <row r="6" spans="1:13">
      <c r="A6">
        <f>Statistics!A8</f>
        <v>865</v>
      </c>
      <c r="B6">
        <f>Statistics!C8</f>
        <v>25.9666666666667</v>
      </c>
      <c r="C6">
        <f>Statistics!T8</f>
        <v>1.4</v>
      </c>
      <c r="D6">
        <f>Statistics!G8</f>
        <v>0</v>
      </c>
      <c r="E6">
        <f>Statistics!M8</f>
        <v>1.4</v>
      </c>
      <c r="F6">
        <f>Statistics!W8</f>
        <v>0</v>
      </c>
      <c r="G6">
        <f>Statistics!AB8</f>
        <v>3.1</v>
      </c>
      <c r="H6">
        <f>Statistics!AI8</f>
        <v>9.6082</v>
      </c>
      <c r="I6">
        <f>Statistics!AU8</f>
        <v>4</v>
      </c>
      <c r="J6">
        <f>Statistics!BK8</f>
        <v>1.33333333333333</v>
      </c>
      <c r="K6" s="27">
        <f>Statistics!BQ8</f>
        <v>0.1</v>
      </c>
      <c r="L6">
        <f>Statistics!BL8</f>
        <v>0</v>
      </c>
      <c r="M6">
        <f>Statistics!BN8</f>
        <v>0</v>
      </c>
    </row>
    <row r="7" spans="1:13">
      <c r="A7">
        <f>Statistics!A9</f>
        <v>914</v>
      </c>
      <c r="B7">
        <f>Statistics!C9</f>
        <v>13.2121212121212</v>
      </c>
      <c r="C7">
        <f>Statistics!T9</f>
        <v>0.363636363636364</v>
      </c>
      <c r="D7">
        <f>Statistics!G9</f>
        <v>0.0909090909090909</v>
      </c>
      <c r="E7">
        <f>Statistics!M9</f>
        <v>0.272727272727273</v>
      </c>
      <c r="F7">
        <f>Statistics!W9</f>
        <v>0.181818181818182</v>
      </c>
      <c r="G7">
        <f>Statistics!AB9</f>
        <v>3.27272727272727</v>
      </c>
      <c r="H7">
        <f>Statistics!AI9</f>
        <v>4.71236363636364</v>
      </c>
      <c r="I7">
        <f>Statistics!AU9</f>
        <v>2</v>
      </c>
      <c r="J7">
        <f>Statistics!BK9</f>
        <v>0.606060606060606</v>
      </c>
      <c r="K7" s="27">
        <f>Statistics!BQ9</f>
        <v>0</v>
      </c>
      <c r="L7">
        <f>Statistics!BL9</f>
        <v>0</v>
      </c>
      <c r="M7">
        <f>Statistics!BN9</f>
        <v>0</v>
      </c>
    </row>
    <row r="8" spans="1:13">
      <c r="A8">
        <f>Statistics!A10</f>
        <v>1114</v>
      </c>
      <c r="B8">
        <f>Statistics!C10</f>
        <v>45.25</v>
      </c>
      <c r="C8">
        <f>Statistics!T10</f>
        <v>3</v>
      </c>
      <c r="D8">
        <f>Statistics!G10</f>
        <v>0</v>
      </c>
      <c r="E8">
        <f>Statistics!M10</f>
        <v>3</v>
      </c>
      <c r="F8">
        <f>Statistics!W10</f>
        <v>0.125</v>
      </c>
      <c r="G8">
        <f>Statistics!AB10</f>
        <v>10.625</v>
      </c>
      <c r="H8">
        <f>Statistics!AI10</f>
        <v>12.615</v>
      </c>
      <c r="I8">
        <f>Statistics!AU10</f>
        <v>3</v>
      </c>
      <c r="J8">
        <f>Statistics!BK10</f>
        <v>0.5</v>
      </c>
      <c r="K8" s="27">
        <f>Statistics!BQ10</f>
        <v>0.125</v>
      </c>
      <c r="L8">
        <f>Statistics!BL10</f>
        <v>0</v>
      </c>
      <c r="M8">
        <f>Statistics!BN10</f>
        <v>0</v>
      </c>
    </row>
    <row r="9" spans="1:13">
      <c r="A9">
        <f>Statistics!A11</f>
        <v>1241</v>
      </c>
      <c r="B9">
        <f>Statistics!C11</f>
        <v>38.2083333333333</v>
      </c>
      <c r="C9">
        <f>Statistics!T11</f>
        <v>1.875</v>
      </c>
      <c r="D9">
        <f>Statistics!G11</f>
        <v>0</v>
      </c>
      <c r="E9">
        <f>Statistics!M11</f>
        <v>1.875</v>
      </c>
      <c r="F9">
        <f>Statistics!W11</f>
        <v>0.125</v>
      </c>
      <c r="G9">
        <f>Statistics!AB11</f>
        <v>13.75</v>
      </c>
      <c r="H9">
        <f>Statistics!AI11</f>
        <v>2.020875</v>
      </c>
      <c r="I9">
        <f>Statistics!AU11</f>
        <v>0</v>
      </c>
      <c r="J9">
        <f>Statistics!BK11</f>
        <v>1.66666666666667</v>
      </c>
      <c r="K9" s="27">
        <f>Statistics!BQ11</f>
        <v>0.125</v>
      </c>
      <c r="L9">
        <f>Statistics!BL11</f>
        <v>0</v>
      </c>
      <c r="M9">
        <f>Statistics!BN11</f>
        <v>0</v>
      </c>
    </row>
    <row r="10" spans="1:13">
      <c r="A10">
        <f>Statistics!A12</f>
        <v>1305</v>
      </c>
      <c r="B10">
        <f>Statistics!C12</f>
        <v>20.1666666666667</v>
      </c>
      <c r="C10">
        <f>Statistics!T12</f>
        <v>1.4</v>
      </c>
      <c r="D10">
        <f>Statistics!G12</f>
        <v>0</v>
      </c>
      <c r="E10">
        <f>Statistics!M12</f>
        <v>1.4</v>
      </c>
      <c r="F10">
        <f>Statistics!W12</f>
        <v>0.3</v>
      </c>
      <c r="G10">
        <f>Statistics!AB12</f>
        <v>4.7</v>
      </c>
      <c r="H10">
        <f>Statistics!AI12</f>
        <v>14.2287</v>
      </c>
      <c r="I10">
        <f>Statistics!AU12</f>
        <v>0</v>
      </c>
      <c r="J10">
        <f>Statistics!BK12</f>
        <v>0.933333333333333</v>
      </c>
      <c r="K10" s="27">
        <f>Statistics!BQ12</f>
        <v>0.1</v>
      </c>
      <c r="L10">
        <f>Statistics!BL12</f>
        <v>0</v>
      </c>
      <c r="M10">
        <f>Statistics!BN12</f>
        <v>0</v>
      </c>
    </row>
    <row r="11" spans="1:13">
      <c r="A11">
        <f>Statistics!A13</f>
        <v>1325</v>
      </c>
      <c r="B11">
        <f>Statistics!C13</f>
        <v>45.0555555555556</v>
      </c>
      <c r="C11">
        <f>Statistics!T13</f>
        <v>2.16666666666667</v>
      </c>
      <c r="D11">
        <f>Statistics!G13</f>
        <v>0</v>
      </c>
      <c r="E11">
        <f>Statistics!M13</f>
        <v>2.16666666666667</v>
      </c>
      <c r="F11">
        <f>Statistics!W13</f>
        <v>0</v>
      </c>
      <c r="G11">
        <f>Statistics!AB13</f>
        <v>10.3333333333333</v>
      </c>
      <c r="H11">
        <f>Statistics!AI13</f>
        <v>12.5758333333333</v>
      </c>
      <c r="I11">
        <f>Statistics!AU13</f>
        <v>4</v>
      </c>
      <c r="J11">
        <f>Statistics!BK13</f>
        <v>0.444444444444444</v>
      </c>
      <c r="K11" s="27">
        <f>Statistics!BQ13</f>
        <v>0</v>
      </c>
      <c r="L11">
        <f>Statistics!BL13</f>
        <v>0</v>
      </c>
      <c r="M11">
        <f>Statistics!BN13</f>
        <v>0</v>
      </c>
    </row>
    <row r="12" spans="1:13">
      <c r="A12">
        <f>Statistics!A14</f>
        <v>1334</v>
      </c>
      <c r="B12">
        <f>Statistics!C14</f>
        <v>5.03703703703704</v>
      </c>
      <c r="C12">
        <f>Statistics!T14</f>
        <v>0.666666666666667</v>
      </c>
      <c r="D12">
        <f>Statistics!G14</f>
        <v>0.222222222222222</v>
      </c>
      <c r="E12">
        <f>Statistics!M14</f>
        <v>0.444444444444444</v>
      </c>
      <c r="F12">
        <f>Statistics!W14</f>
        <v>0</v>
      </c>
      <c r="G12">
        <f>Statistics!AB14</f>
        <v>0.333333333333333</v>
      </c>
      <c r="H12">
        <f>Statistics!AI14</f>
        <v>16.5514444444444</v>
      </c>
      <c r="I12">
        <f>Statistics!AU14</f>
        <v>0</v>
      </c>
      <c r="J12">
        <f>Statistics!BK14</f>
        <v>0.740740740740741</v>
      </c>
      <c r="K12" s="27">
        <f>Statistics!BQ14</f>
        <v>0.333333333333333</v>
      </c>
      <c r="L12">
        <f>Statistics!BL14</f>
        <v>0</v>
      </c>
      <c r="M12">
        <f>Statistics!BN14</f>
        <v>0</v>
      </c>
    </row>
    <row r="13" spans="1:13">
      <c r="A13">
        <f>Statistics!A15</f>
        <v>1374</v>
      </c>
      <c r="B13">
        <f>Statistics!C15</f>
        <v>2</v>
      </c>
      <c r="C13">
        <f>Statistics!T15</f>
        <v>0.5</v>
      </c>
      <c r="D13">
        <f>Statistics!G15</f>
        <v>0.375</v>
      </c>
      <c r="E13">
        <f>Statistics!M15</f>
        <v>0.125</v>
      </c>
      <c r="F13">
        <f>Statistics!W15</f>
        <v>0</v>
      </c>
      <c r="G13">
        <f>Statistics!AB15</f>
        <v>0.125</v>
      </c>
      <c r="H13">
        <f>Statistics!AI15</f>
        <v>8.9985</v>
      </c>
      <c r="I13">
        <f>Statistics!AU15</f>
        <v>0</v>
      </c>
      <c r="J13">
        <f>Statistics!BK15</f>
        <v>1</v>
      </c>
      <c r="K13" s="27">
        <f>Statistics!BQ15</f>
        <v>0.625</v>
      </c>
      <c r="L13">
        <f>Statistics!BL15</f>
        <v>0</v>
      </c>
      <c r="M13">
        <f>Statistics!BN15</f>
        <v>0</v>
      </c>
    </row>
    <row r="14" spans="1:13">
      <c r="A14">
        <f>Statistics!A16</f>
        <v>2013</v>
      </c>
      <c r="B14">
        <f>Statistics!C16</f>
        <v>16.5333333333333</v>
      </c>
      <c r="C14">
        <f>Statistics!T16</f>
        <v>0.5</v>
      </c>
      <c r="D14">
        <f>Statistics!G16</f>
        <v>0.3</v>
      </c>
      <c r="E14">
        <f>Statistics!M16</f>
        <v>0.2</v>
      </c>
      <c r="F14">
        <f>Statistics!W16</f>
        <v>3.2</v>
      </c>
      <c r="G14">
        <f>Statistics!AB16</f>
        <v>0</v>
      </c>
      <c r="H14">
        <f>Statistics!AI16</f>
        <v>10.9664</v>
      </c>
      <c r="I14">
        <f>Statistics!AU16</f>
        <v>4</v>
      </c>
      <c r="J14">
        <f>Statistics!BK16</f>
        <v>0.666666666666667</v>
      </c>
      <c r="K14" s="27">
        <f>Statistics!BQ16</f>
        <v>0.1</v>
      </c>
      <c r="L14">
        <f>Statistics!BL16</f>
        <v>0</v>
      </c>
      <c r="M14">
        <f>Statistics!BN16</f>
        <v>0</v>
      </c>
    </row>
    <row r="15" spans="1:13">
      <c r="A15">
        <f>Statistics!A17</f>
        <v>2056</v>
      </c>
      <c r="B15">
        <f>Statistics!C17</f>
        <v>52.5714285714286</v>
      </c>
      <c r="C15">
        <f>Statistics!T17</f>
        <v>3.71428571428571</v>
      </c>
      <c r="D15">
        <f>Statistics!G17</f>
        <v>0</v>
      </c>
      <c r="E15">
        <f>Statistics!M17</f>
        <v>3.71428571428571</v>
      </c>
      <c r="F15">
        <f>Statistics!W17</f>
        <v>0</v>
      </c>
      <c r="G15">
        <f>Statistics!AB17</f>
        <v>13.8571428571429</v>
      </c>
      <c r="H15">
        <f>Statistics!AI17</f>
        <v>5.639</v>
      </c>
      <c r="I15">
        <f>Statistics!AU17</f>
        <v>4</v>
      </c>
      <c r="J15">
        <f>Statistics!BK17</f>
        <v>2.85714285714286</v>
      </c>
      <c r="K15" s="27">
        <f>Statistics!BQ17</f>
        <v>0</v>
      </c>
      <c r="L15">
        <f>Statistics!BL17</f>
        <v>0</v>
      </c>
      <c r="M15">
        <f>Statistics!BN17</f>
        <v>0</v>
      </c>
    </row>
    <row r="16" spans="1:13">
      <c r="A16">
        <f>Statistics!A18</f>
        <v>2198</v>
      </c>
      <c r="B16">
        <f>Statistics!C18</f>
        <v>12.0740740740741</v>
      </c>
      <c r="C16">
        <f>Statistics!T18</f>
        <v>0.333333333333333</v>
      </c>
      <c r="D16">
        <f>Statistics!G18</f>
        <v>0</v>
      </c>
      <c r="E16">
        <f>Statistics!M18</f>
        <v>0.333333333333333</v>
      </c>
      <c r="F16">
        <f>Statistics!W18</f>
        <v>0.444444444444444</v>
      </c>
      <c r="G16">
        <f>Statistics!AB18</f>
        <v>3</v>
      </c>
      <c r="H16">
        <f>Statistics!AI18</f>
        <v>14.5775555555556</v>
      </c>
      <c r="I16">
        <f>Statistics!AU18</f>
        <v>2</v>
      </c>
      <c r="J16">
        <f>Statistics!BK18</f>
        <v>0.592592592592593</v>
      </c>
      <c r="K16" s="27">
        <f>Statistics!BQ18</f>
        <v>0</v>
      </c>
      <c r="L16">
        <f>Statistics!BL18</f>
        <v>0</v>
      </c>
      <c r="M16">
        <f>Statistics!BN18</f>
        <v>0</v>
      </c>
    </row>
    <row r="17" spans="1:13">
      <c r="A17">
        <f>Statistics!A19</f>
        <v>2200</v>
      </c>
      <c r="B17">
        <f>Statistics!C19</f>
        <v>39.4444444444444</v>
      </c>
      <c r="C17">
        <f>Statistics!T19</f>
        <v>2.33333333333333</v>
      </c>
      <c r="D17">
        <f>Statistics!G19</f>
        <v>0.111111111111111</v>
      </c>
      <c r="E17">
        <f>Statistics!M19</f>
        <v>2.22222222222222</v>
      </c>
      <c r="F17">
        <f>Statistics!W19</f>
        <v>0.222222222222222</v>
      </c>
      <c r="G17">
        <f>Statistics!AB19</f>
        <v>8.66666666666667</v>
      </c>
      <c r="H17">
        <f>Statistics!AI19</f>
        <v>10.128</v>
      </c>
      <c r="I17">
        <f>Statistics!AU19</f>
        <v>4</v>
      </c>
      <c r="J17">
        <f>Statistics!BK19</f>
        <v>0.888888888888889</v>
      </c>
      <c r="K17" s="27">
        <f>Statistics!BQ19</f>
        <v>0</v>
      </c>
      <c r="L17">
        <f>Statistics!BL19</f>
        <v>0</v>
      </c>
      <c r="M17">
        <f>Statistics!BN19</f>
        <v>0</v>
      </c>
    </row>
    <row r="18" spans="1:13">
      <c r="A18">
        <f>Statistics!A20</f>
        <v>2386</v>
      </c>
      <c r="B18">
        <f>Statistics!C20</f>
        <v>14.1333333333333</v>
      </c>
      <c r="C18">
        <f>Statistics!T20</f>
        <v>0.7</v>
      </c>
      <c r="D18">
        <f>Statistics!G20</f>
        <v>0</v>
      </c>
      <c r="E18">
        <f>Statistics!M20</f>
        <v>0.7</v>
      </c>
      <c r="F18">
        <f>Statistics!W20</f>
        <v>0</v>
      </c>
      <c r="G18">
        <f>Statistics!AB20</f>
        <v>1.5</v>
      </c>
      <c r="H18">
        <f>Statistics!AI20</f>
        <v>18.2624</v>
      </c>
      <c r="I18">
        <f>Statistics!AU20</f>
        <v>4</v>
      </c>
      <c r="J18">
        <f>Statistics!BK20</f>
        <v>1.46666666666667</v>
      </c>
      <c r="K18" s="27">
        <f>Statistics!BQ20</f>
        <v>0.2</v>
      </c>
      <c r="L18">
        <f>Statistics!BL20</f>
        <v>0</v>
      </c>
      <c r="M18">
        <f>Statistics!BN20</f>
        <v>0</v>
      </c>
    </row>
    <row r="19" spans="1:13">
      <c r="A19">
        <f>Statistics!A21</f>
        <v>2609</v>
      </c>
      <c r="B19">
        <f>Statistics!C21</f>
        <v>32.1428571428571</v>
      </c>
      <c r="C19">
        <f>Statistics!T21</f>
        <v>1.85714285714286</v>
      </c>
      <c r="D19">
        <f>Statistics!G21</f>
        <v>0</v>
      </c>
      <c r="E19">
        <f>Statistics!M21</f>
        <v>1.85714285714286</v>
      </c>
      <c r="F19">
        <f>Statistics!W21</f>
        <v>0</v>
      </c>
      <c r="G19">
        <f>Statistics!AB21</f>
        <v>6.14285714285714</v>
      </c>
      <c r="H19">
        <f>Statistics!AI21</f>
        <v>11.8501428571429</v>
      </c>
      <c r="I19">
        <f>Statistics!AU21</f>
        <v>4</v>
      </c>
      <c r="J19">
        <f>Statistics!BK21</f>
        <v>1.14285714285714</v>
      </c>
      <c r="K19" s="27">
        <f>Statistics!BQ21</f>
        <v>0.142857142857143</v>
      </c>
      <c r="L19">
        <f>Statistics!BL21</f>
        <v>0</v>
      </c>
      <c r="M19">
        <f>Statistics!BN21</f>
        <v>0</v>
      </c>
    </row>
    <row r="20" spans="1:13">
      <c r="A20">
        <f>Statistics!A22</f>
        <v>2706</v>
      </c>
      <c r="B20">
        <f>Statistics!C22</f>
        <v>15.3333333333333</v>
      </c>
      <c r="C20">
        <f>Statistics!T22</f>
        <v>0.75</v>
      </c>
      <c r="D20">
        <f>Statistics!G22</f>
        <v>0</v>
      </c>
      <c r="E20">
        <f>Statistics!M22</f>
        <v>0.75</v>
      </c>
      <c r="F20">
        <f>Statistics!W22</f>
        <v>0.25</v>
      </c>
      <c r="G20">
        <f>Statistics!AB22</f>
        <v>4.125</v>
      </c>
      <c r="H20">
        <f>Statistics!AI22</f>
        <v>4.93625</v>
      </c>
      <c r="I20">
        <f>Statistics!AU22</f>
        <v>2</v>
      </c>
      <c r="J20">
        <f>Statistics!BK22</f>
        <v>1.41666666666667</v>
      </c>
      <c r="K20" s="27">
        <f>Statistics!BQ22</f>
        <v>0</v>
      </c>
      <c r="L20">
        <f>Statistics!BL22</f>
        <v>0</v>
      </c>
      <c r="M20">
        <f>Statistics!BN22</f>
        <v>0</v>
      </c>
    </row>
    <row r="21" spans="1:13">
      <c r="A21">
        <f>Statistics!A23</f>
        <v>3161</v>
      </c>
      <c r="B21">
        <f>Statistics!C23</f>
        <v>12.7083333333333</v>
      </c>
      <c r="C21">
        <f>Statistics!T23</f>
        <v>0.375</v>
      </c>
      <c r="D21">
        <f>Statistics!G23</f>
        <v>0</v>
      </c>
      <c r="E21">
        <f>Statistics!M23</f>
        <v>0.375</v>
      </c>
      <c r="F21">
        <f>Statistics!W23</f>
        <v>0.375</v>
      </c>
      <c r="G21">
        <f>Statistics!AB23</f>
        <v>0.625</v>
      </c>
      <c r="H21">
        <f>Statistics!AI23</f>
        <v>25.67775</v>
      </c>
      <c r="I21">
        <f>Statistics!AU23</f>
        <v>4</v>
      </c>
      <c r="J21">
        <f>Statistics!BK23</f>
        <v>1.16666666666667</v>
      </c>
      <c r="K21" s="27">
        <f>Statistics!BQ23</f>
        <v>0.375</v>
      </c>
      <c r="L21">
        <f>Statistics!BL23</f>
        <v>0</v>
      </c>
      <c r="M21">
        <f>Statistics!BN23</f>
        <v>0</v>
      </c>
    </row>
    <row r="22" spans="1:13">
      <c r="A22">
        <f>Statistics!A24</f>
        <v>3543</v>
      </c>
      <c r="B22">
        <f>Statistics!C24</f>
        <v>4.29166666666667</v>
      </c>
      <c r="C22">
        <f>Statistics!T24</f>
        <v>0.125</v>
      </c>
      <c r="D22">
        <f>Statistics!G24</f>
        <v>0.125</v>
      </c>
      <c r="E22">
        <f>Statistics!M24</f>
        <v>0</v>
      </c>
      <c r="F22">
        <f>Statistics!W24</f>
        <v>3.625</v>
      </c>
      <c r="G22">
        <f>Statistics!AB24</f>
        <v>0</v>
      </c>
      <c r="H22">
        <f>Statistics!AI24</f>
        <v>6.787</v>
      </c>
      <c r="I22">
        <f>Statistics!AU24</f>
        <v>0</v>
      </c>
      <c r="J22">
        <f>Statistics!BK24</f>
        <v>1.83333333333333</v>
      </c>
      <c r="K22" s="27">
        <f>Statistics!BQ24</f>
        <v>0.125</v>
      </c>
      <c r="L22">
        <f>Statistics!BL24</f>
        <v>0</v>
      </c>
      <c r="M22">
        <f>Statistics!BN24</f>
        <v>0</v>
      </c>
    </row>
    <row r="23" spans="1:13">
      <c r="A23">
        <f>Statistics!A25</f>
        <v>3560</v>
      </c>
      <c r="B23">
        <f>Statistics!C25</f>
        <v>20.4545454545455</v>
      </c>
      <c r="C23">
        <f>Statistics!T25</f>
        <v>0.727272727272727</v>
      </c>
      <c r="D23">
        <f>Statistics!G25</f>
        <v>0</v>
      </c>
      <c r="E23">
        <f>Statistics!M25</f>
        <v>0.727272727272727</v>
      </c>
      <c r="F23">
        <f>Statistics!W25</f>
        <v>0.0909090909090909</v>
      </c>
      <c r="G23">
        <f>Statistics!AB25</f>
        <v>6.27272727272727</v>
      </c>
      <c r="H23">
        <f>Statistics!AI25</f>
        <v>2.635</v>
      </c>
      <c r="I23">
        <f>Statistics!AU25</f>
        <v>2</v>
      </c>
      <c r="J23">
        <f>Statistics!BK25</f>
        <v>1.45454545454545</v>
      </c>
      <c r="K23" s="27">
        <f>Statistics!BQ25</f>
        <v>0.0909090909090909</v>
      </c>
      <c r="L23">
        <f>Statistics!BL25</f>
        <v>0</v>
      </c>
      <c r="M23">
        <f>Statistics!BN25</f>
        <v>1</v>
      </c>
    </row>
    <row r="24" spans="1:13">
      <c r="A24">
        <f>Statistics!A26</f>
        <v>3683</v>
      </c>
      <c r="B24">
        <f>Statistics!C26</f>
        <v>23</v>
      </c>
      <c r="C24">
        <f>Statistics!T26</f>
        <v>0.25</v>
      </c>
      <c r="D24">
        <f>Statistics!G26</f>
        <v>0</v>
      </c>
      <c r="E24">
        <f>Statistics!M26</f>
        <v>0.25</v>
      </c>
      <c r="F24">
        <f>Statistics!W26</f>
        <v>0</v>
      </c>
      <c r="G24">
        <f>Statistics!AB26</f>
        <v>8.25</v>
      </c>
      <c r="H24">
        <f>Statistics!AI26</f>
        <v>6.069</v>
      </c>
      <c r="I24">
        <f>Statistics!AU26</f>
        <v>0</v>
      </c>
      <c r="J24">
        <f>Statistics!BK26</f>
        <v>1</v>
      </c>
      <c r="K24" s="27">
        <f>Statistics!BQ26</f>
        <v>0.25</v>
      </c>
      <c r="L24">
        <f>Statistics!BL26</f>
        <v>0</v>
      </c>
      <c r="M24">
        <f>Statistics!BN26</f>
        <v>0</v>
      </c>
    </row>
    <row r="25" spans="1:13">
      <c r="A25">
        <f>Statistics!A27</f>
        <v>3739</v>
      </c>
      <c r="B25">
        <f>Statistics!C27</f>
        <v>8.75757575757576</v>
      </c>
      <c r="C25">
        <f>Statistics!T27</f>
        <v>0.818181818181818</v>
      </c>
      <c r="D25">
        <f>Statistics!G27</f>
        <v>0.727272727272727</v>
      </c>
      <c r="E25">
        <f>Statistics!M27</f>
        <v>0.0909090909090909</v>
      </c>
      <c r="F25">
        <f>Statistics!W27</f>
        <v>2.54545454545455</v>
      </c>
      <c r="G25">
        <f>Statistics!AB27</f>
        <v>0.0909090909090909</v>
      </c>
      <c r="H25">
        <f>Statistics!AI27</f>
        <v>7.15163636363636</v>
      </c>
      <c r="I25">
        <f>Statistics!AU27</f>
        <v>0</v>
      </c>
      <c r="J25">
        <f>Statistics!BK27</f>
        <v>0.96969696969697</v>
      </c>
      <c r="K25" s="27">
        <f>Statistics!BQ27</f>
        <v>0.272727272727273</v>
      </c>
      <c r="L25">
        <f>Statistics!BL27</f>
        <v>0</v>
      </c>
      <c r="M25">
        <f>Statistics!BN27</f>
        <v>0</v>
      </c>
    </row>
    <row r="26" spans="1:13">
      <c r="A26">
        <f>Statistics!A28</f>
        <v>4015</v>
      </c>
      <c r="B26">
        <f>Statistics!C28</f>
        <v>13.6333333333333</v>
      </c>
      <c r="C26">
        <f>Statistics!T28</f>
        <v>1</v>
      </c>
      <c r="D26">
        <f>Statistics!G28</f>
        <v>0</v>
      </c>
      <c r="E26">
        <f>Statistics!M28</f>
        <v>1</v>
      </c>
      <c r="F26">
        <f>Statistics!W28</f>
        <v>0.1</v>
      </c>
      <c r="G26">
        <f>Statistics!AB28</f>
        <v>3.5</v>
      </c>
      <c r="H26">
        <f>Statistics!AI28</f>
        <v>18.9137</v>
      </c>
      <c r="I26">
        <f>Statistics!AU28</f>
        <v>2</v>
      </c>
      <c r="J26">
        <f>Statistics!BK28</f>
        <v>3.06666666666667</v>
      </c>
      <c r="K26" s="27">
        <f>Statistics!BQ28</f>
        <v>0</v>
      </c>
      <c r="L26">
        <f>Statistics!BL28</f>
        <v>0</v>
      </c>
      <c r="M26">
        <f>Statistics!BN28</f>
        <v>0</v>
      </c>
    </row>
    <row r="27" spans="1:13">
      <c r="A27">
        <f>Statistics!A29</f>
        <v>4039</v>
      </c>
      <c r="B27">
        <f>Statistics!C29</f>
        <v>40.6666666666667</v>
      </c>
      <c r="C27">
        <f>Statistics!T29</f>
        <v>2.375</v>
      </c>
      <c r="D27">
        <f>Statistics!G29</f>
        <v>0.125</v>
      </c>
      <c r="E27">
        <f>Statistics!M29</f>
        <v>2.25</v>
      </c>
      <c r="F27">
        <f>Statistics!W29</f>
        <v>0</v>
      </c>
      <c r="G27">
        <f>Statistics!AB29</f>
        <v>11.125</v>
      </c>
      <c r="H27">
        <f>Statistics!AI29</f>
        <v>7.123</v>
      </c>
      <c r="I27">
        <f>Statistics!AU29</f>
        <v>3</v>
      </c>
      <c r="J27">
        <f>Statistics!BK29</f>
        <v>0.833333333333333</v>
      </c>
      <c r="K27" s="27">
        <f>Statistics!BQ29</f>
        <v>0</v>
      </c>
      <c r="L27">
        <f>Statistics!BL29</f>
        <v>0</v>
      </c>
      <c r="M27">
        <f>Statistics!BN29</f>
        <v>0</v>
      </c>
    </row>
    <row r="28" spans="1:13">
      <c r="A28">
        <f>Statistics!A30</f>
        <v>4069</v>
      </c>
      <c r="B28">
        <f>Statistics!C30</f>
        <v>28.2916666666667</v>
      </c>
      <c r="C28">
        <f>Statistics!T30</f>
        <v>1</v>
      </c>
      <c r="D28">
        <f>Statistics!G30</f>
        <v>0.25</v>
      </c>
      <c r="E28">
        <f>Statistics!M30</f>
        <v>0.75</v>
      </c>
      <c r="F28">
        <f>Statistics!W30</f>
        <v>0.125</v>
      </c>
      <c r="G28">
        <f>Statistics!AB30</f>
        <v>5.25</v>
      </c>
      <c r="H28">
        <f>Statistics!AI30</f>
        <v>5.000125</v>
      </c>
      <c r="I28">
        <f>Statistics!AU30</f>
        <v>4</v>
      </c>
      <c r="J28">
        <f>Statistics!BK30</f>
        <v>1.58333333333333</v>
      </c>
      <c r="K28" s="27">
        <f>Statistics!BQ30</f>
        <v>0</v>
      </c>
      <c r="L28">
        <f>Statistics!BL30</f>
        <v>0</v>
      </c>
      <c r="M28">
        <f>Statistics!BN30</f>
        <v>0</v>
      </c>
    </row>
    <row r="29" spans="1:13">
      <c r="A29">
        <f>Statistics!A31</f>
        <v>4152</v>
      </c>
      <c r="B29">
        <f>Statistics!C31</f>
        <v>26.7777777777778</v>
      </c>
      <c r="C29">
        <f>Statistics!T31</f>
        <v>1.33333333333333</v>
      </c>
      <c r="D29">
        <f>Statistics!G31</f>
        <v>0.222222222222222</v>
      </c>
      <c r="E29">
        <f>Statistics!M31</f>
        <v>1.11111111111111</v>
      </c>
      <c r="F29">
        <f>Statistics!W31</f>
        <v>0.333333333333333</v>
      </c>
      <c r="G29">
        <f>Statistics!AB31</f>
        <v>4.55555555555556</v>
      </c>
      <c r="H29">
        <f>Statistics!AI31</f>
        <v>11.5543333333333</v>
      </c>
      <c r="I29">
        <f>Statistics!AU31</f>
        <v>4</v>
      </c>
      <c r="J29">
        <f>Statistics!BK31</f>
        <v>0.888888888888889</v>
      </c>
      <c r="K29" s="27">
        <f>Statistics!BQ31</f>
        <v>0</v>
      </c>
      <c r="L29">
        <f>Statistics!BL31</f>
        <v>0</v>
      </c>
      <c r="M29">
        <f>Statistics!BN31</f>
        <v>1</v>
      </c>
    </row>
    <row r="30" spans="1:13">
      <c r="A30">
        <f>Statistics!A32</f>
        <v>4343</v>
      </c>
      <c r="B30">
        <f>Statistics!C32</f>
        <v>25.4</v>
      </c>
      <c r="C30">
        <f>Statistics!T32</f>
        <v>1.1</v>
      </c>
      <c r="D30">
        <f>Statistics!G32</f>
        <v>0</v>
      </c>
      <c r="E30">
        <f>Statistics!M32</f>
        <v>1.1</v>
      </c>
      <c r="F30">
        <f>Statistics!W32</f>
        <v>0.2</v>
      </c>
      <c r="G30">
        <f>Statistics!AB32</f>
        <v>8</v>
      </c>
      <c r="H30">
        <f>Statistics!AI32</f>
        <v>1.6771</v>
      </c>
      <c r="I30">
        <f>Statistics!AU32</f>
        <v>2</v>
      </c>
      <c r="J30">
        <f>Statistics!BK32</f>
        <v>0.8</v>
      </c>
      <c r="K30" s="27">
        <f>Statistics!BQ32</f>
        <v>0</v>
      </c>
      <c r="L30">
        <f>Statistics!BL32</f>
        <v>0</v>
      </c>
      <c r="M30">
        <f>Statistics!BN32</f>
        <v>0</v>
      </c>
    </row>
    <row r="31" spans="1:13">
      <c r="A31">
        <f>Statistics!A33</f>
        <v>4476</v>
      </c>
      <c r="B31">
        <f>Statistics!C33</f>
        <v>36.7916666666667</v>
      </c>
      <c r="C31">
        <f>Statistics!T33</f>
        <v>2.125</v>
      </c>
      <c r="D31">
        <f>Statistics!G33</f>
        <v>0</v>
      </c>
      <c r="E31">
        <f>Statistics!M33</f>
        <v>2.125</v>
      </c>
      <c r="F31">
        <f>Statistics!W33</f>
        <v>0</v>
      </c>
      <c r="G31">
        <f>Statistics!AB33</f>
        <v>14.125</v>
      </c>
      <c r="H31">
        <f>Statistics!AI33</f>
        <v>11.581375</v>
      </c>
      <c r="I31">
        <f>Statistics!AU33</f>
        <v>0</v>
      </c>
      <c r="J31">
        <f>Statistics!BK33</f>
        <v>3.33333333333333</v>
      </c>
      <c r="K31" s="27">
        <f>Statistics!BQ33</f>
        <v>0</v>
      </c>
      <c r="L31">
        <f>Statistics!BL33</f>
        <v>0</v>
      </c>
      <c r="M31">
        <f>Statistics!BN33</f>
        <v>0</v>
      </c>
    </row>
    <row r="32" spans="1:13">
      <c r="A32">
        <f>Statistics!A34</f>
        <v>4617</v>
      </c>
      <c r="B32">
        <f>Statistics!C34</f>
        <v>2</v>
      </c>
      <c r="C32">
        <f>Statistics!T34</f>
        <v>0.125</v>
      </c>
      <c r="D32">
        <f>Statistics!G34</f>
        <v>0</v>
      </c>
      <c r="E32">
        <f>Statistics!M34</f>
        <v>0.125</v>
      </c>
      <c r="F32">
        <f>Statistics!W34</f>
        <v>0</v>
      </c>
      <c r="G32">
        <f>Statistics!AB34</f>
        <v>0</v>
      </c>
      <c r="H32">
        <f>Statistics!AI34</f>
        <v>39.0805</v>
      </c>
      <c r="I32">
        <f>Statistics!AU34</f>
        <v>0</v>
      </c>
      <c r="J32">
        <f>Statistics!BK34</f>
        <v>0.5</v>
      </c>
      <c r="K32" s="27">
        <f>Statistics!BQ34</f>
        <v>0.25</v>
      </c>
      <c r="L32">
        <f>Statistics!BL34</f>
        <v>0</v>
      </c>
      <c r="M32">
        <f>Statistics!BN34</f>
        <v>0</v>
      </c>
    </row>
    <row r="33" spans="1:13">
      <c r="A33">
        <f>Statistics!A35</f>
        <v>4678</v>
      </c>
      <c r="B33">
        <f>Statistics!C35</f>
        <v>36.7575757575758</v>
      </c>
      <c r="C33">
        <f>Statistics!T35</f>
        <v>2.18181818181818</v>
      </c>
      <c r="D33">
        <f>Statistics!G35</f>
        <v>0</v>
      </c>
      <c r="E33">
        <f>Statistics!M35</f>
        <v>2.18181818181818</v>
      </c>
      <c r="F33">
        <f>Statistics!W35</f>
        <v>0.181818181818182</v>
      </c>
      <c r="G33">
        <f>Statistics!AB35</f>
        <v>8.18181818181818</v>
      </c>
      <c r="H33">
        <f>Statistics!AI35</f>
        <v>10.0400909090909</v>
      </c>
      <c r="I33">
        <f>Statistics!AU35</f>
        <v>4</v>
      </c>
      <c r="J33">
        <f>Statistics!BK35</f>
        <v>0.96969696969697</v>
      </c>
      <c r="K33" s="27">
        <f>Statistics!BQ35</f>
        <v>0.0909090909090909</v>
      </c>
      <c r="L33">
        <f>Statistics!BL35</f>
        <v>0</v>
      </c>
      <c r="M33">
        <f>Statistics!BN35</f>
        <v>0</v>
      </c>
    </row>
    <row r="34" spans="1:13">
      <c r="A34">
        <f>Statistics!A36</f>
        <v>4903</v>
      </c>
      <c r="B34">
        <f>Statistics!C36</f>
        <v>22.8333333333333</v>
      </c>
      <c r="C34">
        <f>Statistics!T36</f>
        <v>1.875</v>
      </c>
      <c r="D34">
        <f>Statistics!G36</f>
        <v>1.875</v>
      </c>
      <c r="E34">
        <f>Statistics!M36</f>
        <v>0</v>
      </c>
      <c r="F34">
        <f>Statistics!W36</f>
        <v>4</v>
      </c>
      <c r="G34">
        <f>Statistics!AB36</f>
        <v>0</v>
      </c>
      <c r="H34">
        <f>Statistics!AI36</f>
        <v>14.860875</v>
      </c>
      <c r="I34">
        <f>Statistics!AU36</f>
        <v>4</v>
      </c>
      <c r="J34">
        <f>Statistics!BK36</f>
        <v>0.666666666666667</v>
      </c>
      <c r="K34" s="27">
        <f>Statistics!BQ36</f>
        <v>0</v>
      </c>
      <c r="L34">
        <f>Statistics!BL36</f>
        <v>0</v>
      </c>
      <c r="M34">
        <f>Statistics!BN36</f>
        <v>0</v>
      </c>
    </row>
    <row r="35" spans="1:13">
      <c r="A35">
        <f>Statistics!A37</f>
        <v>4907</v>
      </c>
      <c r="B35">
        <f>Statistics!C37</f>
        <v>33.2380952380952</v>
      </c>
      <c r="C35">
        <f>Statistics!T37</f>
        <v>1.71428571428571</v>
      </c>
      <c r="D35">
        <f>Statistics!G37</f>
        <v>0</v>
      </c>
      <c r="E35">
        <f>Statistics!M37</f>
        <v>1.71428571428571</v>
      </c>
      <c r="F35">
        <f>Statistics!W37</f>
        <v>0</v>
      </c>
      <c r="G35">
        <f>Statistics!AB37</f>
        <v>9.14285714285714</v>
      </c>
      <c r="H35">
        <f>Statistics!AI37</f>
        <v>4.91628571428571</v>
      </c>
      <c r="I35">
        <f>Statistics!AU37</f>
        <v>4</v>
      </c>
      <c r="J35">
        <f>Statistics!BK37</f>
        <v>1.33333333333333</v>
      </c>
      <c r="K35" s="27">
        <f>Statistics!BQ37</f>
        <v>0</v>
      </c>
      <c r="L35">
        <f>Statistics!BL37</f>
        <v>0</v>
      </c>
      <c r="M35">
        <f>Statistics!BN37</f>
        <v>0</v>
      </c>
    </row>
    <row r="36" spans="1:13">
      <c r="A36">
        <f>Statistics!A38</f>
        <v>4917</v>
      </c>
      <c r="B36">
        <f>Statistics!C38</f>
        <v>38</v>
      </c>
      <c r="C36">
        <f>Statistics!T38</f>
        <v>2</v>
      </c>
      <c r="D36">
        <f>Statistics!G38</f>
        <v>0</v>
      </c>
      <c r="E36">
        <f>Statistics!M38</f>
        <v>2</v>
      </c>
      <c r="F36">
        <f>Statistics!W38</f>
        <v>0</v>
      </c>
      <c r="G36">
        <f>Statistics!AB38</f>
        <v>7</v>
      </c>
      <c r="H36">
        <f>Statistics!AI38</f>
        <v>6.47755555555556</v>
      </c>
      <c r="I36">
        <f>Statistics!AU38</f>
        <v>4</v>
      </c>
      <c r="J36">
        <f>Statistics!BK38</f>
        <v>0.444444444444444</v>
      </c>
      <c r="K36" s="27">
        <f>Statistics!BQ38</f>
        <v>0</v>
      </c>
      <c r="L36">
        <f>Statistics!BL38</f>
        <v>0</v>
      </c>
      <c r="M36">
        <f>Statistics!BN38</f>
        <v>0</v>
      </c>
    </row>
    <row r="37" spans="1:13">
      <c r="A37">
        <f>Statistics!A39</f>
        <v>4946</v>
      </c>
      <c r="B37">
        <f>Statistics!C39</f>
        <v>30.5</v>
      </c>
      <c r="C37">
        <f>Statistics!T39</f>
        <v>1</v>
      </c>
      <c r="D37">
        <f>Statistics!G39</f>
        <v>0</v>
      </c>
      <c r="E37">
        <f>Statistics!M39</f>
        <v>1</v>
      </c>
      <c r="F37">
        <f>Statistics!W39</f>
        <v>0</v>
      </c>
      <c r="G37">
        <f>Statistics!AB39</f>
        <v>6</v>
      </c>
      <c r="H37">
        <f>Statistics!AI39</f>
        <v>6.5645</v>
      </c>
      <c r="I37">
        <f>Statistics!AU39</f>
        <v>4</v>
      </c>
      <c r="J37">
        <f>Statistics!BK39</f>
        <v>0.666666666666667</v>
      </c>
      <c r="K37" s="27">
        <f>Statistics!BQ39</f>
        <v>0.0833333333333333</v>
      </c>
      <c r="L37">
        <f>Statistics!BL39</f>
        <v>0</v>
      </c>
      <c r="M37">
        <f>Statistics!BN39</f>
        <v>0</v>
      </c>
    </row>
    <row r="38" spans="1:13">
      <c r="A38">
        <f>Statistics!A40</f>
        <v>4951</v>
      </c>
      <c r="B38">
        <f>Statistics!C40</f>
        <v>11.8148148148148</v>
      </c>
      <c r="C38">
        <f>Statistics!T40</f>
        <v>0.666666666666667</v>
      </c>
      <c r="D38">
        <f>Statistics!G40</f>
        <v>0.111111111111111</v>
      </c>
      <c r="E38">
        <f>Statistics!M40</f>
        <v>0.555555555555556</v>
      </c>
      <c r="F38">
        <f>Statistics!W40</f>
        <v>0.333333333333333</v>
      </c>
      <c r="G38">
        <f>Statistics!AB40</f>
        <v>1.66666666666667</v>
      </c>
      <c r="H38">
        <f>Statistics!AI40</f>
        <v>7.19566666666667</v>
      </c>
      <c r="I38">
        <f>Statistics!AU40</f>
        <v>2</v>
      </c>
      <c r="J38">
        <f>Statistics!BK40</f>
        <v>0.740740740740741</v>
      </c>
      <c r="K38" s="27">
        <f>Statistics!BQ40</f>
        <v>0</v>
      </c>
      <c r="L38">
        <f>Statistics!BL40</f>
        <v>0</v>
      </c>
      <c r="M38">
        <f>Statistics!BN40</f>
        <v>0</v>
      </c>
    </row>
    <row r="39" spans="1:13">
      <c r="A39">
        <f>Statistics!A41</f>
        <v>4976</v>
      </c>
      <c r="B39">
        <f>Statistics!C41</f>
        <v>28.6060606060606</v>
      </c>
      <c r="C39">
        <f>Statistics!T41</f>
        <v>2.09090909090909</v>
      </c>
      <c r="D39">
        <f>Statistics!G41</f>
        <v>0</v>
      </c>
      <c r="E39">
        <f>Statistics!M41</f>
        <v>2.09090909090909</v>
      </c>
      <c r="F39">
        <f>Statistics!W41</f>
        <v>0.272727272727273</v>
      </c>
      <c r="G39">
        <f>Statistics!AB41</f>
        <v>6.27272727272727</v>
      </c>
      <c r="H39">
        <f>Statistics!AI41</f>
        <v>13.0087272727273</v>
      </c>
      <c r="I39">
        <f>Statistics!AU41</f>
        <v>0</v>
      </c>
      <c r="J39">
        <f>Statistics!BK41</f>
        <v>0.848484848484848</v>
      </c>
      <c r="K39" s="27">
        <f>Statistics!BQ41</f>
        <v>0.181818181818182</v>
      </c>
      <c r="L39">
        <f>Statistics!BL41</f>
        <v>0</v>
      </c>
      <c r="M39">
        <f>Statistics!BN41</f>
        <v>0</v>
      </c>
    </row>
    <row r="40" spans="1:13">
      <c r="A40">
        <f>Statistics!A42</f>
        <v>5024</v>
      </c>
      <c r="B40">
        <f>Statistics!C42</f>
        <v>14.6666666666667</v>
      </c>
      <c r="C40">
        <f>Statistics!T42</f>
        <v>0.5</v>
      </c>
      <c r="D40">
        <f>Statistics!G42</f>
        <v>0.25</v>
      </c>
      <c r="E40">
        <f>Statistics!M42</f>
        <v>0.25</v>
      </c>
      <c r="F40">
        <f>Statistics!W42</f>
        <v>1.75</v>
      </c>
      <c r="G40">
        <f>Statistics!AB42</f>
        <v>3.125</v>
      </c>
      <c r="H40">
        <f>Statistics!AI42</f>
        <v>10.924375</v>
      </c>
      <c r="I40">
        <f>Statistics!AU42</f>
        <v>1</v>
      </c>
      <c r="J40">
        <f>Statistics!BK42</f>
        <v>0.333333333333333</v>
      </c>
      <c r="K40" s="27">
        <f>Statistics!BQ42</f>
        <v>0.125</v>
      </c>
      <c r="L40">
        <f>Statistics!BL42</f>
        <v>0</v>
      </c>
      <c r="M40">
        <f>Statistics!BN42</f>
        <v>0</v>
      </c>
    </row>
    <row r="41" spans="1:13">
      <c r="A41">
        <f>Statistics!A43</f>
        <v>5031</v>
      </c>
      <c r="B41">
        <f>Statistics!C43</f>
        <v>3.66666666666667</v>
      </c>
      <c r="C41">
        <f>Statistics!T43</f>
        <v>0.625</v>
      </c>
      <c r="D41">
        <f>Statistics!G43</f>
        <v>0</v>
      </c>
      <c r="E41">
        <f>Statistics!M43</f>
        <v>0.625</v>
      </c>
      <c r="F41">
        <f>Statistics!W43</f>
        <v>0.5</v>
      </c>
      <c r="G41">
        <f>Statistics!AB43</f>
        <v>0.375</v>
      </c>
      <c r="H41">
        <f>Statistics!AI43</f>
        <v>11.19025</v>
      </c>
      <c r="I41">
        <f>Statistics!AU43</f>
        <v>0</v>
      </c>
      <c r="J41">
        <f>Statistics!BK43</f>
        <v>3.33333333333333</v>
      </c>
      <c r="K41" s="27">
        <f>Statistics!BQ43</f>
        <v>0.25</v>
      </c>
      <c r="L41">
        <f>Statistics!BL43</f>
        <v>0</v>
      </c>
      <c r="M41">
        <f>Statistics!BN43</f>
        <v>0</v>
      </c>
    </row>
    <row r="42" spans="1:13">
      <c r="A42">
        <f>Statistics!A44</f>
        <v>5032</v>
      </c>
      <c r="B42">
        <f>Statistics!C44</f>
        <v>19.3809523809524</v>
      </c>
      <c r="C42">
        <f>Statistics!T44</f>
        <v>0.857142857142857</v>
      </c>
      <c r="D42">
        <f>Statistics!G44</f>
        <v>0</v>
      </c>
      <c r="E42">
        <f>Statistics!M44</f>
        <v>0.857142857142857</v>
      </c>
      <c r="F42">
        <f>Statistics!W44</f>
        <v>0.142857142857143</v>
      </c>
      <c r="G42">
        <f>Statistics!AB44</f>
        <v>7.85714285714286</v>
      </c>
      <c r="H42">
        <f>Statistics!AI44</f>
        <v>3.779</v>
      </c>
      <c r="I42">
        <f>Statistics!AU44</f>
        <v>0</v>
      </c>
      <c r="J42">
        <f>Statistics!BK44</f>
        <v>3.61904761904762</v>
      </c>
      <c r="K42" s="27">
        <f>Statistics!BQ44</f>
        <v>0</v>
      </c>
      <c r="L42">
        <f>Statistics!BL44</f>
        <v>0</v>
      </c>
      <c r="M42">
        <f>Statistics!BN44</f>
        <v>0</v>
      </c>
    </row>
    <row r="43" spans="1:13">
      <c r="A43">
        <f>Statistics!A45</f>
        <v>5036</v>
      </c>
      <c r="B43">
        <f>Statistics!C45</f>
        <v>15.2916666666667</v>
      </c>
      <c r="C43">
        <f>Statistics!T45</f>
        <v>1.25</v>
      </c>
      <c r="D43">
        <f>Statistics!G45</f>
        <v>0.875</v>
      </c>
      <c r="E43">
        <f>Statistics!M45</f>
        <v>0.375</v>
      </c>
      <c r="F43">
        <f>Statistics!W45</f>
        <v>7.375</v>
      </c>
      <c r="G43">
        <f>Statistics!AB45</f>
        <v>0</v>
      </c>
      <c r="H43">
        <f>Statistics!AI45</f>
        <v>10.338125</v>
      </c>
      <c r="I43">
        <f>Statistics!AU45</f>
        <v>2</v>
      </c>
      <c r="J43">
        <f>Statistics!BK45</f>
        <v>0.333333333333333</v>
      </c>
      <c r="K43" s="27">
        <f>Statistics!BQ45</f>
        <v>0</v>
      </c>
      <c r="L43">
        <f>Statistics!BL45</f>
        <v>0</v>
      </c>
      <c r="M43">
        <f>Statistics!BN45</f>
        <v>0</v>
      </c>
    </row>
    <row r="44" spans="1:13">
      <c r="A44">
        <f>Statistics!A46</f>
        <v>5406</v>
      </c>
      <c r="B44">
        <f>Statistics!C46</f>
        <v>35.2592592592593</v>
      </c>
      <c r="C44">
        <f>Statistics!T46</f>
        <v>2.33333333333333</v>
      </c>
      <c r="D44">
        <f>Statistics!G46</f>
        <v>0</v>
      </c>
      <c r="E44">
        <f>Statistics!M46</f>
        <v>2.33333333333333</v>
      </c>
      <c r="F44">
        <f>Statistics!W46</f>
        <v>0.444444444444444</v>
      </c>
      <c r="G44">
        <f>Statistics!AB46</f>
        <v>8</v>
      </c>
      <c r="H44">
        <f>Statistics!AI46</f>
        <v>9.92844444444444</v>
      </c>
      <c r="I44">
        <f>Statistics!AU46</f>
        <v>4</v>
      </c>
      <c r="J44">
        <f>Statistics!BK46</f>
        <v>1.62962962962963</v>
      </c>
      <c r="K44" s="27">
        <f>Statistics!BQ46</f>
        <v>0.111111111111111</v>
      </c>
      <c r="L44">
        <f>Statistics!BL46</f>
        <v>0</v>
      </c>
      <c r="M44">
        <f>Statistics!BN46</f>
        <v>0</v>
      </c>
    </row>
    <row r="45" spans="1:13">
      <c r="A45">
        <f>Statistics!A47</f>
        <v>5409</v>
      </c>
      <c r="B45">
        <f>Statistics!C47</f>
        <v>33.3939393939394</v>
      </c>
      <c r="C45">
        <f>Statistics!T47</f>
        <v>2.27272727272727</v>
      </c>
      <c r="D45">
        <f>Statistics!G47</f>
        <v>0</v>
      </c>
      <c r="E45">
        <f>Statistics!M47</f>
        <v>2.27272727272727</v>
      </c>
      <c r="F45">
        <f>Statistics!W47</f>
        <v>0.0909090909090909</v>
      </c>
      <c r="G45">
        <f>Statistics!AB47</f>
        <v>10</v>
      </c>
      <c r="H45">
        <f>Statistics!AI47</f>
        <v>4.29490909090909</v>
      </c>
      <c r="I45">
        <f>Statistics!AU47</f>
        <v>1</v>
      </c>
      <c r="J45">
        <f>Statistics!BK47</f>
        <v>0.878787878787879</v>
      </c>
      <c r="K45" s="27">
        <f>Statistics!BQ47</f>
        <v>0</v>
      </c>
      <c r="L45">
        <f>Statistics!BL47</f>
        <v>0</v>
      </c>
      <c r="M45">
        <f>Statistics!BN47</f>
        <v>0</v>
      </c>
    </row>
    <row r="46" spans="1:13">
      <c r="A46">
        <f>Statistics!A48</f>
        <v>5672</v>
      </c>
      <c r="B46">
        <f>Statistics!C48</f>
        <v>3.77777777777778</v>
      </c>
      <c r="C46">
        <f>Statistics!T48</f>
        <v>0.666666666666667</v>
      </c>
      <c r="D46">
        <f>Statistics!G48</f>
        <v>0.666666666666667</v>
      </c>
      <c r="E46">
        <f>Statistics!M48</f>
        <v>0</v>
      </c>
      <c r="F46">
        <f>Statistics!W48</f>
        <v>0.555555555555556</v>
      </c>
      <c r="G46">
        <f>Statistics!AB48</f>
        <v>0.222222222222222</v>
      </c>
      <c r="H46">
        <f>Statistics!AI48</f>
        <v>13.8373333333333</v>
      </c>
      <c r="I46">
        <f>Statistics!AU48</f>
        <v>0</v>
      </c>
      <c r="J46">
        <f>Statistics!BK48</f>
        <v>3.11111111111111</v>
      </c>
      <c r="K46" s="27">
        <f>Statistics!BQ48</f>
        <v>0</v>
      </c>
      <c r="L46">
        <f>Statistics!BL48</f>
        <v>0</v>
      </c>
      <c r="M46">
        <f>Statistics!BN48</f>
        <v>0</v>
      </c>
    </row>
    <row r="47" spans="1:13">
      <c r="A47">
        <f>Statistics!A49</f>
        <v>6135</v>
      </c>
      <c r="B47">
        <f>Statistics!C49</f>
        <v>13.8</v>
      </c>
      <c r="C47">
        <f>Statistics!T49</f>
        <v>0.5</v>
      </c>
      <c r="D47">
        <f>Statistics!G49</f>
        <v>0</v>
      </c>
      <c r="E47">
        <f>Statistics!M49</f>
        <v>0.5</v>
      </c>
      <c r="F47">
        <f>Statistics!W49</f>
        <v>0</v>
      </c>
      <c r="G47">
        <f>Statistics!AB49</f>
        <v>5.6</v>
      </c>
      <c r="H47">
        <f>Statistics!AI49</f>
        <v>0.3583</v>
      </c>
      <c r="I47">
        <f>Statistics!AU49</f>
        <v>0</v>
      </c>
      <c r="J47">
        <f>Statistics!BK49</f>
        <v>0.8</v>
      </c>
      <c r="K47" s="27">
        <f>Statistics!BQ49</f>
        <v>0.3</v>
      </c>
      <c r="L47">
        <f>Statistics!BL49</f>
        <v>0</v>
      </c>
      <c r="M47">
        <f>Statistics!BN49</f>
        <v>0</v>
      </c>
    </row>
    <row r="48" spans="1:13">
      <c r="A48">
        <f>Statistics!A50</f>
        <v>6397</v>
      </c>
      <c r="B48">
        <f>Statistics!C50</f>
        <v>6.59259259259259</v>
      </c>
      <c r="C48">
        <f>Statistics!T50</f>
        <v>0.555555555555556</v>
      </c>
      <c r="D48">
        <f>Statistics!G50</f>
        <v>0.555555555555556</v>
      </c>
      <c r="E48">
        <f>Statistics!M50</f>
        <v>0</v>
      </c>
      <c r="F48">
        <f>Statistics!W50</f>
        <v>1.77777777777778</v>
      </c>
      <c r="G48">
        <f>Statistics!AB50</f>
        <v>0</v>
      </c>
      <c r="H48">
        <f>Statistics!AI50</f>
        <v>10.8422222222222</v>
      </c>
      <c r="I48">
        <f>Statistics!AU50</f>
        <v>2</v>
      </c>
      <c r="J48">
        <f>Statistics!BK50</f>
        <v>0.740740740740741</v>
      </c>
      <c r="K48" s="27">
        <f>Statistics!BQ50</f>
        <v>0.222222222222222</v>
      </c>
      <c r="L48">
        <f>Statistics!BL50</f>
        <v>0</v>
      </c>
      <c r="M48">
        <f>Statistics!BN50</f>
        <v>0</v>
      </c>
    </row>
    <row r="49" spans="1:13">
      <c r="A49">
        <f>Statistics!A51</f>
        <v>6864</v>
      </c>
      <c r="B49">
        <f>Statistics!C51</f>
        <v>9.22222222222222</v>
      </c>
      <c r="C49">
        <f>Statistics!T51</f>
        <v>0.555555555555556</v>
      </c>
      <c r="D49">
        <f>Statistics!G51</f>
        <v>0.333333333333333</v>
      </c>
      <c r="E49">
        <f>Statistics!M51</f>
        <v>0.222222222222222</v>
      </c>
      <c r="F49">
        <f>Statistics!W51</f>
        <v>0.555555555555556</v>
      </c>
      <c r="G49">
        <f>Statistics!AB51</f>
        <v>1.33333333333333</v>
      </c>
      <c r="H49">
        <f>Statistics!AI51</f>
        <v>5.63644444444444</v>
      </c>
      <c r="I49">
        <f>Statistics!AU51</f>
        <v>0</v>
      </c>
      <c r="J49">
        <f>Statistics!BK51</f>
        <v>0.888888888888889</v>
      </c>
      <c r="K49" s="27">
        <f>Statistics!BQ51</f>
        <v>0</v>
      </c>
      <c r="L49">
        <f>Statistics!BL51</f>
        <v>0</v>
      </c>
      <c r="M49">
        <f>Statistics!BN51</f>
        <v>0</v>
      </c>
    </row>
    <row r="50" spans="1:13">
      <c r="A50">
        <f>Statistics!A52</f>
        <v>6865</v>
      </c>
      <c r="B50">
        <f>Statistics!C52</f>
        <v>6.75</v>
      </c>
      <c r="C50">
        <f>Statistics!T52</f>
        <v>0.75</v>
      </c>
      <c r="D50">
        <f>Statistics!G52</f>
        <v>0.75</v>
      </c>
      <c r="E50">
        <f>Statistics!M52</f>
        <v>0</v>
      </c>
      <c r="F50">
        <f>Statistics!W52</f>
        <v>2.58333333333333</v>
      </c>
      <c r="G50">
        <f>Statistics!AB52</f>
        <v>0.166666666666667</v>
      </c>
      <c r="H50">
        <f>Statistics!AI52</f>
        <v>4.31508333333333</v>
      </c>
      <c r="I50">
        <f>Statistics!AU52</f>
        <v>0</v>
      </c>
      <c r="J50">
        <f>Statistics!BK52</f>
        <v>1.33333333333333</v>
      </c>
      <c r="K50" s="27">
        <f>Statistics!BQ52</f>
        <v>0.25</v>
      </c>
      <c r="L50">
        <f>Statistics!BL52</f>
        <v>0</v>
      </c>
      <c r="M50">
        <f>Statistics!BN52</f>
        <v>0</v>
      </c>
    </row>
    <row r="51" spans="1:13">
      <c r="A51">
        <f>Statistics!A53</f>
        <v>6875</v>
      </c>
      <c r="B51">
        <f>Statistics!C53</f>
        <v>13.8</v>
      </c>
      <c r="C51">
        <f>Statistics!T53</f>
        <v>0.6</v>
      </c>
      <c r="D51">
        <f>Statistics!G53</f>
        <v>0.6</v>
      </c>
      <c r="E51">
        <f>Statistics!M53</f>
        <v>0</v>
      </c>
      <c r="F51">
        <f>Statistics!W53</f>
        <v>6.2</v>
      </c>
      <c r="G51">
        <f>Statistics!AB53</f>
        <v>0</v>
      </c>
      <c r="H51">
        <f>Statistics!AI53</f>
        <v>3.0772</v>
      </c>
      <c r="I51">
        <f>Statistics!AU53</f>
        <v>2</v>
      </c>
      <c r="J51">
        <f>Statistics!BK53</f>
        <v>1.6</v>
      </c>
      <c r="K51" s="27">
        <f>Statistics!BQ53</f>
        <v>0</v>
      </c>
      <c r="L51">
        <f>Statistics!BL53</f>
        <v>0</v>
      </c>
      <c r="M51">
        <f>Statistics!BN53</f>
        <v>0</v>
      </c>
    </row>
    <row r="52" spans="1:13">
      <c r="A52">
        <f>Statistics!A54</f>
        <v>6978</v>
      </c>
      <c r="B52">
        <f>Statistics!C54</f>
        <v>12.8666666666667</v>
      </c>
      <c r="C52">
        <f>Statistics!T54</f>
        <v>0.9</v>
      </c>
      <c r="D52">
        <f>Statistics!G54</f>
        <v>0</v>
      </c>
      <c r="E52">
        <f>Statistics!M54</f>
        <v>0.9</v>
      </c>
      <c r="F52">
        <f>Statistics!W54</f>
        <v>0.6</v>
      </c>
      <c r="G52">
        <f>Statistics!AB54</f>
        <v>1.9</v>
      </c>
      <c r="H52">
        <f>Statistics!AI54</f>
        <v>9.7098</v>
      </c>
      <c r="I52">
        <f>Statistics!AU54</f>
        <v>2</v>
      </c>
      <c r="J52">
        <f>Statistics!BK54</f>
        <v>1.73333333333333</v>
      </c>
      <c r="K52" s="27">
        <f>Statistics!BQ54</f>
        <v>0.2</v>
      </c>
      <c r="L52">
        <f>Statistics!BL54</f>
        <v>0</v>
      </c>
      <c r="M52">
        <f>Statistics!BN54</f>
        <v>0</v>
      </c>
    </row>
    <row r="53" spans="1:13">
      <c r="A53">
        <f>Statistics!A55</f>
        <v>7480</v>
      </c>
      <c r="B53">
        <f>Statistics!C55</f>
        <v>28.5</v>
      </c>
      <c r="C53">
        <f>Statistics!T55</f>
        <v>2</v>
      </c>
      <c r="D53">
        <f>Statistics!G55</f>
        <v>0</v>
      </c>
      <c r="E53">
        <f>Statistics!M55</f>
        <v>2</v>
      </c>
      <c r="F53">
        <f>Statistics!W55</f>
        <v>0.333333333333333</v>
      </c>
      <c r="G53">
        <f>Statistics!AB55</f>
        <v>8</v>
      </c>
      <c r="H53">
        <f>Statistics!AI55</f>
        <v>9.05325</v>
      </c>
      <c r="I53">
        <f>Statistics!AU55</f>
        <v>2</v>
      </c>
      <c r="J53">
        <f>Statistics!BK55</f>
        <v>1.33333333333333</v>
      </c>
      <c r="K53" s="27">
        <f>Statistics!BQ55</f>
        <v>0</v>
      </c>
      <c r="L53">
        <f>Statistics!BL55</f>
        <v>0</v>
      </c>
      <c r="M53">
        <f>Statistics!BN55</f>
        <v>0</v>
      </c>
    </row>
    <row r="54" spans="1:13">
      <c r="A54">
        <f>Statistics!A56</f>
        <v>7520</v>
      </c>
      <c r="B54">
        <f>Statistics!C56</f>
        <v>7.6969696969697</v>
      </c>
      <c r="C54">
        <f>Statistics!T56</f>
        <v>0.818181818181818</v>
      </c>
      <c r="D54">
        <f>Statistics!G56</f>
        <v>0</v>
      </c>
      <c r="E54">
        <f>Statistics!M56</f>
        <v>0.818181818181818</v>
      </c>
      <c r="F54">
        <f>Statistics!W56</f>
        <v>0.181818181818182</v>
      </c>
      <c r="G54">
        <f>Statistics!AB56</f>
        <v>0.818181818181818</v>
      </c>
      <c r="H54">
        <f>Statistics!AI56</f>
        <v>13.6574545454545</v>
      </c>
      <c r="I54">
        <f>Statistics!AU56</f>
        <v>0</v>
      </c>
      <c r="J54">
        <f>Statistics!BK56</f>
        <v>0.484848484848485</v>
      </c>
      <c r="K54" s="27">
        <f>Statistics!BQ56</f>
        <v>0.363636363636364</v>
      </c>
      <c r="L54">
        <f>Statistics!BL56</f>
        <v>0</v>
      </c>
      <c r="M54">
        <f>Statistics!BN56</f>
        <v>0</v>
      </c>
    </row>
    <row r="55" spans="1:13">
      <c r="A55">
        <f>Statistics!A57</f>
        <v>7659</v>
      </c>
      <c r="B55">
        <f>Statistics!C57</f>
        <v>7.44444444444444</v>
      </c>
      <c r="C55">
        <f>Statistics!T57</f>
        <v>0.777777777777778</v>
      </c>
      <c r="D55">
        <f>Statistics!G57</f>
        <v>0.666666666666667</v>
      </c>
      <c r="E55">
        <f>Statistics!M57</f>
        <v>0.111111111111111</v>
      </c>
      <c r="F55">
        <f>Statistics!W57</f>
        <v>2.33333333333333</v>
      </c>
      <c r="G55">
        <f>Statistics!AB57</f>
        <v>0</v>
      </c>
      <c r="H55">
        <f>Statistics!AI57</f>
        <v>6.14455555555556</v>
      </c>
      <c r="I55">
        <f>Statistics!AU57</f>
        <v>0</v>
      </c>
      <c r="J55">
        <f>Statistics!BK57</f>
        <v>0.888888888888889</v>
      </c>
      <c r="K55" s="27">
        <f>Statistics!BQ57</f>
        <v>0</v>
      </c>
      <c r="L55">
        <f>Statistics!BL57</f>
        <v>0</v>
      </c>
      <c r="M55">
        <f>Statistics!BN57</f>
        <v>0</v>
      </c>
    </row>
    <row r="56" spans="1:13">
      <c r="A56">
        <f>Statistics!A58</f>
        <v>7757</v>
      </c>
      <c r="B56">
        <f>Statistics!C58</f>
        <v>6.51851851851852</v>
      </c>
      <c r="C56">
        <f>Statistics!T58</f>
        <v>0.555555555555556</v>
      </c>
      <c r="D56">
        <f>Statistics!G58</f>
        <v>0</v>
      </c>
      <c r="E56">
        <f>Statistics!M58</f>
        <v>0.555555555555556</v>
      </c>
      <c r="F56">
        <f>Statistics!W58</f>
        <v>0</v>
      </c>
      <c r="G56">
        <f>Statistics!AB58</f>
        <v>0.111111111111111</v>
      </c>
      <c r="H56">
        <f>Statistics!AI58</f>
        <v>16.026</v>
      </c>
      <c r="I56">
        <f>Statistics!AU58</f>
        <v>2</v>
      </c>
      <c r="J56">
        <f>Statistics!BK58</f>
        <v>1.03703703703704</v>
      </c>
      <c r="K56" s="27">
        <f>Statistics!BQ58</f>
        <v>0.111111111111111</v>
      </c>
      <c r="L56">
        <f>Statistics!BL58</f>
        <v>0</v>
      </c>
      <c r="M56">
        <f>Statistics!BN58</f>
        <v>1</v>
      </c>
    </row>
    <row r="57" spans="1:13">
      <c r="A57">
        <f>Statistics!A59</f>
        <v>7902</v>
      </c>
      <c r="B57">
        <f>Statistics!C59</f>
        <v>21.7083333333333</v>
      </c>
      <c r="C57">
        <f>Statistics!T59</f>
        <v>0.75</v>
      </c>
      <c r="D57">
        <f>Statistics!G59</f>
        <v>0</v>
      </c>
      <c r="E57">
        <f>Statistics!M59</f>
        <v>0.75</v>
      </c>
      <c r="F57">
        <f>Statistics!W59</f>
        <v>0.125</v>
      </c>
      <c r="G57">
        <f>Statistics!AB59</f>
        <v>6.5</v>
      </c>
      <c r="H57">
        <f>Statistics!AI59</f>
        <v>10.36825</v>
      </c>
      <c r="I57">
        <f>Statistics!AU59</f>
        <v>0</v>
      </c>
      <c r="J57">
        <f>Statistics!BK59</f>
        <v>0.666666666666667</v>
      </c>
      <c r="K57" s="27">
        <f>Statistics!BQ59</f>
        <v>0</v>
      </c>
      <c r="L57">
        <f>Statistics!BL59</f>
        <v>0</v>
      </c>
      <c r="M57">
        <f>Statistics!BN59</f>
        <v>0</v>
      </c>
    </row>
    <row r="58" spans="1:13">
      <c r="A58">
        <f>Statistics!A60</f>
        <v>8089</v>
      </c>
      <c r="B58">
        <f>Statistics!C60</f>
        <v>14.875</v>
      </c>
      <c r="C58">
        <f>Statistics!T60</f>
        <v>0.625</v>
      </c>
      <c r="D58">
        <f>Statistics!G60</f>
        <v>0</v>
      </c>
      <c r="E58">
        <f>Statistics!M60</f>
        <v>0.625</v>
      </c>
      <c r="F58">
        <f>Statistics!W60</f>
        <v>0.125</v>
      </c>
      <c r="G58">
        <f>Statistics!AB60</f>
        <v>3.375</v>
      </c>
      <c r="H58">
        <f>Statistics!AI60</f>
        <v>6.973375</v>
      </c>
      <c r="I58">
        <f>Statistics!AU60</f>
        <v>2</v>
      </c>
      <c r="J58">
        <f>Statistics!BK60</f>
        <v>1.5</v>
      </c>
      <c r="K58" s="27">
        <f>Statistics!BQ60</f>
        <v>0.125</v>
      </c>
      <c r="L58">
        <f>Statistics!BL60</f>
        <v>0</v>
      </c>
      <c r="M58">
        <f>Statistics!BN60</f>
        <v>0</v>
      </c>
    </row>
    <row r="59" spans="1:13">
      <c r="A59">
        <f>Statistics!A61</f>
        <v>8574</v>
      </c>
      <c r="B59">
        <f>Statistics!C61</f>
        <v>3.43333333333333</v>
      </c>
      <c r="C59">
        <f>Statistics!T61</f>
        <v>0.7</v>
      </c>
      <c r="D59">
        <f>Statistics!G61</f>
        <v>0.6</v>
      </c>
      <c r="E59">
        <f>Statistics!M61</f>
        <v>0.1</v>
      </c>
      <c r="F59">
        <f>Statistics!W61</f>
        <v>0.5</v>
      </c>
      <c r="G59">
        <f>Statistics!AB61</f>
        <v>0</v>
      </c>
      <c r="H59">
        <f>Statistics!AI61</f>
        <v>15.2486</v>
      </c>
      <c r="I59">
        <f>Statistics!AU61</f>
        <v>0</v>
      </c>
      <c r="J59">
        <f>Statistics!BK61</f>
        <v>1.06666666666667</v>
      </c>
      <c r="K59" s="27">
        <f>Statistics!BQ61</f>
        <v>0.2</v>
      </c>
      <c r="L59">
        <f>Statistics!BL61</f>
        <v>0</v>
      </c>
      <c r="M59">
        <f>Statistics!BN61</f>
        <v>0</v>
      </c>
    </row>
    <row r="60" spans="1:13">
      <c r="A60">
        <f>Statistics!A62</f>
        <v>8729</v>
      </c>
      <c r="B60">
        <f>Statistics!C62</f>
        <v>12.1666666666667</v>
      </c>
      <c r="C60">
        <f>Statistics!T62</f>
        <v>1.125</v>
      </c>
      <c r="D60">
        <f>Statistics!G62</f>
        <v>0</v>
      </c>
      <c r="E60">
        <f>Statistics!M62</f>
        <v>1.125</v>
      </c>
      <c r="F60">
        <f>Statistics!W62</f>
        <v>0</v>
      </c>
      <c r="G60">
        <f>Statistics!AB62</f>
        <v>2.5</v>
      </c>
      <c r="H60">
        <f>Statistics!AI62</f>
        <v>13.724875</v>
      </c>
      <c r="I60">
        <f>Statistics!AU62</f>
        <v>0</v>
      </c>
      <c r="J60">
        <f>Statistics!BK62</f>
        <v>0.833333333333333</v>
      </c>
      <c r="K60" s="27">
        <f>Statistics!BQ62</f>
        <v>0.125</v>
      </c>
      <c r="L60">
        <f>Statistics!BL62</f>
        <v>0</v>
      </c>
      <c r="M60">
        <f>Statistics!BN62</f>
        <v>0</v>
      </c>
    </row>
    <row r="61" spans="1:13">
      <c r="A61">
        <f>Statistics!A63</f>
        <v>8731</v>
      </c>
      <c r="B61">
        <f>Statistics!C63</f>
        <v>6.16666666666667</v>
      </c>
      <c r="C61">
        <f>Statistics!T63</f>
        <v>0.785714285714286</v>
      </c>
      <c r="D61">
        <f>Statistics!G63</f>
        <v>0.785714285714286</v>
      </c>
      <c r="E61">
        <f>Statistics!M63</f>
        <v>0</v>
      </c>
      <c r="F61">
        <f>Statistics!W63</f>
        <v>5.78571428571429</v>
      </c>
      <c r="G61">
        <f>Statistics!AB63</f>
        <v>0</v>
      </c>
      <c r="H61">
        <f>Statistics!AI63</f>
        <v>2.93985714285714</v>
      </c>
      <c r="I61">
        <f>Statistics!AU63</f>
        <v>0</v>
      </c>
      <c r="J61">
        <f>Statistics!BK63</f>
        <v>1.9047619047619</v>
      </c>
      <c r="K61" s="27">
        <f>Statistics!BQ63</f>
        <v>0</v>
      </c>
      <c r="L61">
        <f>Statistics!BL63</f>
        <v>0</v>
      </c>
      <c r="M61">
        <f>Statistics!BN63</f>
        <v>0</v>
      </c>
    </row>
    <row r="62" spans="1:13">
      <c r="A62">
        <f>Statistics!A64</f>
        <v>8735</v>
      </c>
      <c r="B62">
        <f>Statistics!C64</f>
        <v>1.41666666666667</v>
      </c>
      <c r="C62">
        <f>Statistics!T64</f>
        <v>0</v>
      </c>
      <c r="D62">
        <f>Statistics!G64</f>
        <v>0</v>
      </c>
      <c r="E62">
        <f>Statistics!M64</f>
        <v>0</v>
      </c>
      <c r="F62">
        <f>Statistics!W64</f>
        <v>0</v>
      </c>
      <c r="G62">
        <f>Statistics!AB64</f>
        <v>0</v>
      </c>
      <c r="H62">
        <f>Statistics!AI64</f>
        <v>34.898</v>
      </c>
      <c r="I62">
        <f>Statistics!AU64</f>
        <v>0</v>
      </c>
      <c r="J62">
        <f>Statistics!BK64</f>
        <v>0.333333333333333</v>
      </c>
      <c r="K62" s="27">
        <f>Statistics!BQ64</f>
        <v>0.125</v>
      </c>
      <c r="L62">
        <f>Statistics!BL64</f>
        <v>0</v>
      </c>
      <c r="M62">
        <f>Statistics!BN64</f>
        <v>0</v>
      </c>
    </row>
    <row r="63" spans="1:13">
      <c r="A63">
        <f>Statistics!A65</f>
        <v>8764</v>
      </c>
      <c r="B63">
        <f>Statistics!C65</f>
        <v>14.5185185185185</v>
      </c>
      <c r="C63">
        <f>Statistics!T65</f>
        <v>1.11111111111111</v>
      </c>
      <c r="D63">
        <f>Statistics!G65</f>
        <v>1.11111111111111</v>
      </c>
      <c r="E63">
        <f>Statistics!M65</f>
        <v>0</v>
      </c>
      <c r="F63">
        <f>Statistics!W65</f>
        <v>7.11111111111111</v>
      </c>
      <c r="G63">
        <f>Statistics!AB65</f>
        <v>0</v>
      </c>
      <c r="H63">
        <f>Statistics!AI65</f>
        <v>8.95355555555556</v>
      </c>
      <c r="I63">
        <f>Statistics!AU65</f>
        <v>2</v>
      </c>
      <c r="J63">
        <f>Statistics!BK65</f>
        <v>0.592592592592593</v>
      </c>
      <c r="K63" s="27">
        <f>Statistics!BQ65</f>
        <v>0</v>
      </c>
      <c r="L63">
        <f>Statistics!BL65</f>
        <v>0</v>
      </c>
      <c r="M63">
        <f>Statistics!BN65</f>
        <v>0</v>
      </c>
    </row>
    <row r="64" spans="1:13">
      <c r="A64">
        <f>Statistics!A66</f>
        <v>8765</v>
      </c>
      <c r="B64">
        <f>Statistics!C66</f>
        <v>1.5</v>
      </c>
      <c r="C64">
        <f>Statistics!T66</f>
        <v>0</v>
      </c>
      <c r="D64">
        <f>Statistics!G66</f>
        <v>0</v>
      </c>
      <c r="E64">
        <f>Statistics!M66</f>
        <v>0</v>
      </c>
      <c r="F64">
        <f>Statistics!W66</f>
        <v>0</v>
      </c>
      <c r="G64">
        <f>Statistics!AB66</f>
        <v>0</v>
      </c>
      <c r="H64">
        <f>Statistics!AI66</f>
        <v>59.2815</v>
      </c>
      <c r="I64">
        <f>Statistics!AU66</f>
        <v>0</v>
      </c>
      <c r="J64">
        <f>Statistics!BK66</f>
        <v>0.5</v>
      </c>
      <c r="K64" s="27">
        <f>Statistics!BQ66</f>
        <v>0</v>
      </c>
      <c r="L64">
        <f>Statistics!BL66</f>
        <v>0</v>
      </c>
      <c r="M64">
        <f>Statistics!BN66</f>
        <v>0</v>
      </c>
    </row>
    <row r="65" spans="1:13">
      <c r="A65">
        <f>Statistics!A67</f>
        <v>8789</v>
      </c>
      <c r="B65">
        <f>Statistics!C67</f>
        <v>9.7037037037037</v>
      </c>
      <c r="C65">
        <f>Statistics!T67</f>
        <v>0.666666666666667</v>
      </c>
      <c r="D65">
        <f>Statistics!G67</f>
        <v>0</v>
      </c>
      <c r="E65">
        <f>Statistics!M67</f>
        <v>0.666666666666667</v>
      </c>
      <c r="F65">
        <f>Statistics!W67</f>
        <v>0.222222222222222</v>
      </c>
      <c r="G65">
        <f>Statistics!AB67</f>
        <v>1</v>
      </c>
      <c r="H65">
        <f>Statistics!AI67</f>
        <v>19.8011111111111</v>
      </c>
      <c r="I65">
        <f>Statistics!AU67</f>
        <v>2</v>
      </c>
      <c r="J65">
        <f>Statistics!BK67</f>
        <v>1.18518518518519</v>
      </c>
      <c r="K65" s="27">
        <f>Statistics!BQ67</f>
        <v>0.222222222222222</v>
      </c>
      <c r="L65">
        <f>Statistics!BL67</f>
        <v>0</v>
      </c>
      <c r="M65">
        <f>Statistics!BN67</f>
        <v>0</v>
      </c>
    </row>
    <row r="66" spans="1:13">
      <c r="A66">
        <f>Statistics!A68</f>
        <v>8850</v>
      </c>
      <c r="B66">
        <f>Statistics!C68</f>
        <v>2.88888888888889</v>
      </c>
      <c r="C66">
        <f>Statistics!T68</f>
        <v>0.333333333333333</v>
      </c>
      <c r="D66">
        <f>Statistics!G68</f>
        <v>0.333333333333333</v>
      </c>
      <c r="E66">
        <f>Statistics!M68</f>
        <v>0</v>
      </c>
      <c r="F66">
        <f>Statistics!W68</f>
        <v>2</v>
      </c>
      <c r="G66">
        <f>Statistics!AB68</f>
        <v>0</v>
      </c>
      <c r="H66">
        <f>Statistics!AI68</f>
        <v>3.20511111111111</v>
      </c>
      <c r="I66">
        <f>Statistics!AU68</f>
        <v>0</v>
      </c>
      <c r="J66">
        <f>Statistics!BK68</f>
        <v>1.77777777777778</v>
      </c>
      <c r="K66" s="27">
        <f>Statistics!BQ68</f>
        <v>0</v>
      </c>
      <c r="L66">
        <f>Statistics!BL68</f>
        <v>1</v>
      </c>
      <c r="M66">
        <f>Statistics!BN68</f>
        <v>1</v>
      </c>
    </row>
    <row r="67" spans="1:13">
      <c r="A67">
        <f>Statistics!A69</f>
        <v>8884</v>
      </c>
      <c r="B67">
        <f>Statistics!C69</f>
        <v>7.7037037037037</v>
      </c>
      <c r="C67">
        <f>Statistics!T69</f>
        <v>0.444444444444444</v>
      </c>
      <c r="D67">
        <f>Statistics!G69</f>
        <v>0.444444444444444</v>
      </c>
      <c r="E67">
        <f>Statistics!M69</f>
        <v>0</v>
      </c>
      <c r="F67">
        <f>Statistics!W69</f>
        <v>3.11111111111111</v>
      </c>
      <c r="G67">
        <f>Statistics!AB69</f>
        <v>0</v>
      </c>
      <c r="H67">
        <f>Statistics!AI69</f>
        <v>11.5506666666667</v>
      </c>
      <c r="I67">
        <f>Statistics!AU69</f>
        <v>2</v>
      </c>
      <c r="J67">
        <f>Statistics!BK69</f>
        <v>1.62962962962963</v>
      </c>
      <c r="K67" s="27">
        <f>Statistics!BQ69</f>
        <v>0.222222222222222</v>
      </c>
      <c r="L67">
        <f>Statistics!BL69</f>
        <v>0</v>
      </c>
      <c r="M67">
        <f>Statistics!BN69</f>
        <v>0</v>
      </c>
    </row>
    <row r="68" spans="1:13">
      <c r="A68">
        <f>Statistics!A70</f>
        <v>1360</v>
      </c>
      <c r="B68">
        <f>Statistics!C70</f>
        <v>16.8333333333333</v>
      </c>
      <c r="C68">
        <f>Statistics!T70</f>
        <v>0.875</v>
      </c>
      <c r="D68">
        <f>Statistics!G70</f>
        <v>0</v>
      </c>
      <c r="E68">
        <f>Statistics!M70</f>
        <v>0.875</v>
      </c>
      <c r="F68">
        <f>Statistics!W70</f>
        <v>0</v>
      </c>
      <c r="G68">
        <f>Statistics!AB70</f>
        <v>4.75</v>
      </c>
      <c r="H68">
        <f>Statistics!AI70</f>
        <v>5.41375</v>
      </c>
      <c r="I68">
        <f>Statistics!AU70</f>
        <v>0</v>
      </c>
      <c r="J68">
        <f>Statistics!BK70</f>
        <v>1.16666666666667</v>
      </c>
      <c r="K68" s="27">
        <f>Statistics!BQ70</f>
        <v>0</v>
      </c>
      <c r="L68">
        <f>Statistics!BL70</f>
        <v>0</v>
      </c>
      <c r="M68">
        <f>Statistics!BN70</f>
        <v>0</v>
      </c>
    </row>
    <row r="69" spans="1:13">
      <c r="A69">
        <f>Statistics!A71</f>
        <v>0</v>
      </c>
      <c r="B69">
        <f>Statistics!C71</f>
        <v>0</v>
      </c>
      <c r="C69">
        <f>Statistics!T71</f>
        <v>0</v>
      </c>
      <c r="D69">
        <f>Statistics!G71</f>
        <v>0</v>
      </c>
      <c r="E69">
        <f>Statistics!M71</f>
        <v>0</v>
      </c>
      <c r="F69">
        <f>Statistics!W71</f>
        <v>0</v>
      </c>
      <c r="G69">
        <f>Statistics!AB71</f>
        <v>0</v>
      </c>
      <c r="H69">
        <f>Statistics!AI71</f>
        <v>0</v>
      </c>
      <c r="I69">
        <f>Statistics!AU71</f>
        <v>0</v>
      </c>
      <c r="J69">
        <f>Statistics!BK71</f>
        <v>0</v>
      </c>
      <c r="K69" s="27">
        <f>Statistics!BQ71</f>
        <v>0</v>
      </c>
      <c r="L69">
        <f>Statistics!BL71</f>
        <v>0</v>
      </c>
      <c r="M69">
        <f>Statistics!BN71</f>
        <v>0</v>
      </c>
    </row>
    <row r="70" spans="1:13">
      <c r="A70">
        <f>Statistics!A72</f>
        <v>0</v>
      </c>
      <c r="B70">
        <f>Statistics!C72</f>
        <v>0</v>
      </c>
      <c r="C70">
        <f>Statistics!T72</f>
        <v>0</v>
      </c>
      <c r="D70">
        <f>Statistics!G72</f>
        <v>0</v>
      </c>
      <c r="E70">
        <f>Statistics!M72</f>
        <v>0</v>
      </c>
      <c r="F70">
        <f>Statistics!W72</f>
        <v>0</v>
      </c>
      <c r="G70">
        <f>Statistics!AB72</f>
        <v>0</v>
      </c>
      <c r="H70">
        <f>Statistics!AI72</f>
        <v>0</v>
      </c>
      <c r="I70">
        <f>Statistics!AU72</f>
        <v>0</v>
      </c>
      <c r="J70">
        <f>Statistics!BK72</f>
        <v>0</v>
      </c>
      <c r="K70" s="27">
        <f>Statistics!BQ72</f>
        <v>0</v>
      </c>
      <c r="L70">
        <f>Statistics!BL72</f>
        <v>0</v>
      </c>
      <c r="M70">
        <f>Statistics!BN72</f>
        <v>0</v>
      </c>
    </row>
    <row r="71" spans="1:13">
      <c r="A71">
        <f>Statistics!A73</f>
        <v>0</v>
      </c>
      <c r="B71">
        <f>Statistics!C73</f>
        <v>0</v>
      </c>
      <c r="C71">
        <f>Statistics!T73</f>
        <v>0</v>
      </c>
      <c r="D71">
        <f>Statistics!G73</f>
        <v>0</v>
      </c>
      <c r="E71">
        <f>Statistics!M73</f>
        <v>0</v>
      </c>
      <c r="F71">
        <f>Statistics!W73</f>
        <v>0</v>
      </c>
      <c r="G71">
        <f>Statistics!AB73</f>
        <v>0</v>
      </c>
      <c r="H71">
        <f>Statistics!AI73</f>
        <v>0</v>
      </c>
      <c r="I71">
        <f>Statistics!AU73</f>
        <v>0</v>
      </c>
      <c r="J71">
        <f>Statistics!BK73</f>
        <v>0</v>
      </c>
      <c r="K71" s="27">
        <f>Statistics!BQ73</f>
        <v>0</v>
      </c>
      <c r="L71">
        <f>Statistics!BL73</f>
        <v>0</v>
      </c>
      <c r="M71">
        <f>Statistics!BN73</f>
        <v>0</v>
      </c>
    </row>
    <row r="72" spans="1:13">
      <c r="A72">
        <f>Statistics!A74</f>
        <v>0</v>
      </c>
      <c r="B72">
        <f>Statistics!C74</f>
        <v>0</v>
      </c>
      <c r="C72">
        <f>Statistics!T74</f>
        <v>0</v>
      </c>
      <c r="D72">
        <f>Statistics!G74</f>
        <v>0</v>
      </c>
      <c r="E72">
        <f>Statistics!M74</f>
        <v>0</v>
      </c>
      <c r="F72">
        <f>Statistics!W74</f>
        <v>0</v>
      </c>
      <c r="G72">
        <f>Statistics!AB74</f>
        <v>0</v>
      </c>
      <c r="H72">
        <f>Statistics!AI74</f>
        <v>0</v>
      </c>
      <c r="I72">
        <f>Statistics!AU74</f>
        <v>0</v>
      </c>
      <c r="J72">
        <f>Statistics!BK74</f>
        <v>0</v>
      </c>
      <c r="K72" s="27">
        <f>Statistics!BQ74</f>
        <v>0</v>
      </c>
      <c r="L72">
        <f>Statistics!BL74</f>
        <v>0</v>
      </c>
      <c r="M72">
        <f>Statistics!BN74</f>
        <v>0</v>
      </c>
    </row>
    <row r="73" spans="1:13">
      <c r="A73">
        <f>Statistics!A75</f>
        <v>0</v>
      </c>
      <c r="B73">
        <f>Statistics!C75</f>
        <v>0</v>
      </c>
      <c r="C73">
        <f>Statistics!T75</f>
        <v>0</v>
      </c>
      <c r="D73">
        <f>Statistics!G75</f>
        <v>0</v>
      </c>
      <c r="E73">
        <f>Statistics!M75</f>
        <v>0</v>
      </c>
      <c r="F73">
        <f>Statistics!W75</f>
        <v>0</v>
      </c>
      <c r="G73">
        <f>Statistics!AB75</f>
        <v>0</v>
      </c>
      <c r="H73">
        <f>Statistics!AI75</f>
        <v>0</v>
      </c>
      <c r="I73">
        <f>Statistics!AU75</f>
        <v>0</v>
      </c>
      <c r="J73">
        <f>Statistics!BK75</f>
        <v>0</v>
      </c>
      <c r="K73" s="27">
        <f>Statistics!BQ75</f>
        <v>0</v>
      </c>
      <c r="L73">
        <f>Statistics!BL75</f>
        <v>0</v>
      </c>
      <c r="M73">
        <f>Statistics!BN75</f>
        <v>0</v>
      </c>
    </row>
    <row r="74" spans="1:13">
      <c r="A74">
        <f>Statistics!A76</f>
        <v>0</v>
      </c>
      <c r="B74">
        <f>Statistics!C76</f>
        <v>0</v>
      </c>
      <c r="C74">
        <f>Statistics!T76</f>
        <v>0</v>
      </c>
      <c r="D74">
        <f>Statistics!G76</f>
        <v>0</v>
      </c>
      <c r="E74">
        <f>Statistics!M76</f>
        <v>0</v>
      </c>
      <c r="F74">
        <f>Statistics!W76</f>
        <v>0</v>
      </c>
      <c r="G74">
        <f>Statistics!AB76</f>
        <v>0</v>
      </c>
      <c r="H74">
        <f>Statistics!AI76</f>
        <v>0</v>
      </c>
      <c r="I74">
        <f>Statistics!AU76</f>
        <v>0</v>
      </c>
      <c r="J74">
        <f>Statistics!BK76</f>
        <v>0</v>
      </c>
      <c r="K74" s="27">
        <f>Statistics!BQ76</f>
        <v>0</v>
      </c>
      <c r="L74">
        <f>Statistics!BL76</f>
        <v>0</v>
      </c>
      <c r="M74">
        <f>Statistics!BN76</f>
        <v>0</v>
      </c>
    </row>
    <row r="75" spans="1:13">
      <c r="A75">
        <f>Statistics!A77</f>
        <v>0</v>
      </c>
      <c r="B75">
        <f>Statistics!C77</f>
        <v>0</v>
      </c>
      <c r="C75">
        <f>Statistics!T77</f>
        <v>0</v>
      </c>
      <c r="D75">
        <f>Statistics!G77</f>
        <v>0</v>
      </c>
      <c r="E75">
        <f>Statistics!M77</f>
        <v>0</v>
      </c>
      <c r="F75">
        <f>Statistics!W77</f>
        <v>0</v>
      </c>
      <c r="G75">
        <f>Statistics!AB77</f>
        <v>0</v>
      </c>
      <c r="H75">
        <f>Statistics!AI77</f>
        <v>0</v>
      </c>
      <c r="I75">
        <f>Statistics!AU77</f>
        <v>0</v>
      </c>
      <c r="J75">
        <f>Statistics!BK77</f>
        <v>0</v>
      </c>
      <c r="K75" s="27">
        <f>Statistics!BQ77</f>
        <v>0</v>
      </c>
      <c r="L75">
        <f>Statistics!BL77</f>
        <v>0</v>
      </c>
      <c r="M75">
        <f>Statistics!BN77</f>
        <v>0</v>
      </c>
    </row>
    <row r="76" spans="1:13">
      <c r="A76">
        <f>Statistics!A78</f>
        <v>0</v>
      </c>
      <c r="B76">
        <f>Statistics!C78</f>
        <v>0</v>
      </c>
      <c r="C76">
        <f>Statistics!T78</f>
        <v>0</v>
      </c>
      <c r="D76">
        <f>Statistics!G78</f>
        <v>0</v>
      </c>
      <c r="E76">
        <f>Statistics!M78</f>
        <v>0</v>
      </c>
      <c r="F76">
        <f>Statistics!W78</f>
        <v>0</v>
      </c>
      <c r="G76">
        <f>Statistics!AB78</f>
        <v>0</v>
      </c>
      <c r="H76">
        <f>Statistics!AI78</f>
        <v>0</v>
      </c>
      <c r="I76">
        <f>Statistics!AU78</f>
        <v>0</v>
      </c>
      <c r="J76">
        <f>Statistics!BK78</f>
        <v>0</v>
      </c>
      <c r="K76" s="27">
        <f>Statistics!BQ78</f>
        <v>0</v>
      </c>
      <c r="L76">
        <f>Statistics!BL78</f>
        <v>0</v>
      </c>
      <c r="M76">
        <f>Statistics!BN78</f>
        <v>0</v>
      </c>
    </row>
    <row r="77" spans="1:13">
      <c r="A77">
        <f>Statistics!A79</f>
        <v>0</v>
      </c>
      <c r="B77">
        <f>Statistics!C79</f>
        <v>0</v>
      </c>
      <c r="C77">
        <f>Statistics!T79</f>
        <v>0</v>
      </c>
      <c r="D77">
        <f>Statistics!G79</f>
        <v>0</v>
      </c>
      <c r="E77">
        <f>Statistics!M79</f>
        <v>0</v>
      </c>
      <c r="F77">
        <f>Statistics!W79</f>
        <v>0</v>
      </c>
      <c r="G77">
        <f>Statistics!AB79</f>
        <v>0</v>
      </c>
      <c r="H77">
        <f>Statistics!AI79</f>
        <v>0</v>
      </c>
      <c r="I77">
        <f>Statistics!AU79</f>
        <v>0</v>
      </c>
      <c r="J77">
        <f>Statistics!BK79</f>
        <v>0</v>
      </c>
      <c r="K77" s="27">
        <f>Statistics!BQ79</f>
        <v>0</v>
      </c>
      <c r="L77">
        <f>Statistics!BL79</f>
        <v>0</v>
      </c>
      <c r="M77">
        <f>Statistics!BN79</f>
        <v>0</v>
      </c>
    </row>
    <row r="78" spans="1:13">
      <c r="A78">
        <f>Statistics!A80</f>
        <v>0</v>
      </c>
      <c r="B78">
        <f>Statistics!C80</f>
        <v>0</v>
      </c>
      <c r="C78">
        <f>Statistics!T80</f>
        <v>0</v>
      </c>
      <c r="D78">
        <f>Statistics!G80</f>
        <v>0</v>
      </c>
      <c r="E78">
        <f>Statistics!M80</f>
        <v>0</v>
      </c>
      <c r="F78">
        <f>Statistics!W80</f>
        <v>0</v>
      </c>
      <c r="G78">
        <f>Statistics!AB80</f>
        <v>0</v>
      </c>
      <c r="H78">
        <f>Statistics!AI80</f>
        <v>0</v>
      </c>
      <c r="I78">
        <f>Statistics!AU80</f>
        <v>0</v>
      </c>
      <c r="J78">
        <f>Statistics!BK80</f>
        <v>0</v>
      </c>
      <c r="K78" s="27">
        <f>Statistics!BQ80</f>
        <v>0</v>
      </c>
      <c r="L78">
        <f>Statistics!BL80</f>
        <v>0</v>
      </c>
      <c r="M78">
        <f>Statistics!BN80</f>
        <v>0</v>
      </c>
    </row>
    <row r="79" spans="1:13">
      <c r="A79">
        <f>Statistics!A81</f>
        <v>0</v>
      </c>
      <c r="B79">
        <f>Statistics!C81</f>
        <v>0</v>
      </c>
      <c r="C79">
        <f>Statistics!T81</f>
        <v>0</v>
      </c>
      <c r="D79">
        <f>Statistics!G81</f>
        <v>0</v>
      </c>
      <c r="E79">
        <f>Statistics!M81</f>
        <v>0</v>
      </c>
      <c r="F79">
        <f>Statistics!W81</f>
        <v>0</v>
      </c>
      <c r="G79">
        <f>Statistics!AB81</f>
        <v>0</v>
      </c>
      <c r="H79">
        <f>Statistics!AI81</f>
        <v>0</v>
      </c>
      <c r="I79">
        <f>Statistics!AU81</f>
        <v>0</v>
      </c>
      <c r="J79">
        <f>Statistics!BK81</f>
        <v>0</v>
      </c>
      <c r="K79" s="27">
        <f>Statistics!BQ81</f>
        <v>0</v>
      </c>
      <c r="L79">
        <f>Statistics!BL81</f>
        <v>0</v>
      </c>
      <c r="M79">
        <f>Statistics!BN81</f>
        <v>0</v>
      </c>
    </row>
    <row r="80" spans="1:13">
      <c r="A80">
        <f>Statistics!A82</f>
        <v>0</v>
      </c>
      <c r="B80">
        <f>Statistics!C82</f>
        <v>0</v>
      </c>
      <c r="C80">
        <f>Statistics!T82</f>
        <v>0</v>
      </c>
      <c r="D80">
        <f>Statistics!G82</f>
        <v>0</v>
      </c>
      <c r="E80">
        <f>Statistics!M82</f>
        <v>0</v>
      </c>
      <c r="F80">
        <f>Statistics!W82</f>
        <v>0</v>
      </c>
      <c r="G80">
        <f>Statistics!AB82</f>
        <v>0</v>
      </c>
      <c r="H80">
        <f>Statistics!AI82</f>
        <v>0</v>
      </c>
      <c r="I80">
        <f>Statistics!AU82</f>
        <v>0</v>
      </c>
      <c r="J80">
        <f>Statistics!BK82</f>
        <v>0</v>
      </c>
      <c r="K80" s="27">
        <f>Statistics!BQ82</f>
        <v>0</v>
      </c>
      <c r="L80">
        <f>Statistics!BL82</f>
        <v>0</v>
      </c>
      <c r="M80">
        <f>Statistics!BN82</f>
        <v>0</v>
      </c>
    </row>
    <row r="81" spans="1:13">
      <c r="A81">
        <f>Statistics!A83</f>
        <v>0</v>
      </c>
      <c r="B81">
        <f>Statistics!C83</f>
        <v>0</v>
      </c>
      <c r="C81">
        <f>Statistics!T83</f>
        <v>0</v>
      </c>
      <c r="D81">
        <f>Statistics!G83</f>
        <v>0</v>
      </c>
      <c r="E81">
        <f>Statistics!M83</f>
        <v>0</v>
      </c>
      <c r="F81">
        <f>Statistics!W83</f>
        <v>0</v>
      </c>
      <c r="G81">
        <f>Statistics!AB83</f>
        <v>0</v>
      </c>
      <c r="H81">
        <f>Statistics!AI83</f>
        <v>0</v>
      </c>
      <c r="I81">
        <f>Statistics!AU83</f>
        <v>0</v>
      </c>
      <c r="J81">
        <f>Statistics!BK83</f>
        <v>0</v>
      </c>
      <c r="K81" s="27">
        <f>Statistics!BQ83</f>
        <v>0</v>
      </c>
      <c r="L81">
        <f>Statistics!BL83</f>
        <v>0</v>
      </c>
      <c r="M81">
        <f>Statistics!BN83</f>
        <v>0</v>
      </c>
    </row>
    <row r="82" spans="1:13">
      <c r="A82">
        <f>Statistics!A84</f>
        <v>0</v>
      </c>
      <c r="B82">
        <f>Statistics!C84</f>
        <v>0</v>
      </c>
      <c r="C82">
        <f>Statistics!T84</f>
        <v>0</v>
      </c>
      <c r="D82">
        <f>Statistics!G84</f>
        <v>0</v>
      </c>
      <c r="E82">
        <f>Statistics!M84</f>
        <v>0</v>
      </c>
      <c r="F82">
        <f>Statistics!W84</f>
        <v>0</v>
      </c>
      <c r="G82">
        <f>Statistics!AB84</f>
        <v>0</v>
      </c>
      <c r="H82">
        <f>Statistics!AI84</f>
        <v>0</v>
      </c>
      <c r="I82">
        <f>Statistics!AU84</f>
        <v>0</v>
      </c>
      <c r="J82">
        <f>Statistics!BK84</f>
        <v>0</v>
      </c>
      <c r="K82" s="27">
        <f>Statistics!BQ84</f>
        <v>0</v>
      </c>
      <c r="L82">
        <f>Statistics!BL84</f>
        <v>0</v>
      </c>
      <c r="M82">
        <f>Statistics!BN84</f>
        <v>0</v>
      </c>
    </row>
    <row r="83" spans="1:13">
      <c r="A83">
        <f>Statistics!A85</f>
        <v>0</v>
      </c>
      <c r="B83">
        <f>Statistics!C85</f>
        <v>0</v>
      </c>
      <c r="C83">
        <f>Statistics!T85</f>
        <v>0</v>
      </c>
      <c r="D83">
        <f>Statistics!G85</f>
        <v>0</v>
      </c>
      <c r="E83">
        <f>Statistics!M85</f>
        <v>0</v>
      </c>
      <c r="F83">
        <f>Statistics!W85</f>
        <v>0</v>
      </c>
      <c r="G83">
        <f>Statistics!AB85</f>
        <v>0</v>
      </c>
      <c r="H83">
        <f>Statistics!AI85</f>
        <v>0</v>
      </c>
      <c r="I83">
        <f>Statistics!AU85</f>
        <v>0</v>
      </c>
      <c r="J83">
        <f>Statistics!BK85</f>
        <v>0</v>
      </c>
      <c r="K83" s="27">
        <f>Statistics!BQ85</f>
        <v>0</v>
      </c>
      <c r="L83">
        <f>Statistics!BL85</f>
        <v>0</v>
      </c>
      <c r="M83">
        <f>Statistics!BN85</f>
        <v>0</v>
      </c>
    </row>
    <row r="84" spans="1:13">
      <c r="A84">
        <f>Statistics!A86</f>
        <v>0</v>
      </c>
      <c r="B84">
        <f>Statistics!C86</f>
        <v>0</v>
      </c>
      <c r="C84">
        <f>Statistics!T86</f>
        <v>0</v>
      </c>
      <c r="D84">
        <f>Statistics!G86</f>
        <v>0</v>
      </c>
      <c r="E84">
        <f>Statistics!M86</f>
        <v>0</v>
      </c>
      <c r="F84">
        <f>Statistics!W86</f>
        <v>0</v>
      </c>
      <c r="G84">
        <f>Statistics!AB86</f>
        <v>0</v>
      </c>
      <c r="H84">
        <f>Statistics!AI86</f>
        <v>0</v>
      </c>
      <c r="I84">
        <f>Statistics!AU86</f>
        <v>0</v>
      </c>
      <c r="J84">
        <f>Statistics!BK86</f>
        <v>0</v>
      </c>
      <c r="K84" s="27">
        <f>Statistics!BQ86</f>
        <v>0</v>
      </c>
      <c r="L84">
        <f>Statistics!BL86</f>
        <v>0</v>
      </c>
      <c r="M84">
        <f>Statistics!BN86</f>
        <v>0</v>
      </c>
    </row>
    <row r="85" spans="1:13">
      <c r="A85">
        <f>Statistics!A87</f>
        <v>0</v>
      </c>
      <c r="B85">
        <f>Statistics!C87</f>
        <v>0</v>
      </c>
      <c r="C85">
        <f>Statistics!T87</f>
        <v>0</v>
      </c>
      <c r="D85">
        <f>Statistics!G87</f>
        <v>0</v>
      </c>
      <c r="E85">
        <f>Statistics!M87</f>
        <v>0</v>
      </c>
      <c r="F85">
        <f>Statistics!W87</f>
        <v>0</v>
      </c>
      <c r="G85">
        <f>Statistics!AB87</f>
        <v>0</v>
      </c>
      <c r="H85">
        <f>Statistics!AI87</f>
        <v>0</v>
      </c>
      <c r="I85">
        <f>Statistics!AU87</f>
        <v>0</v>
      </c>
      <c r="J85">
        <f>Statistics!BK87</f>
        <v>0</v>
      </c>
      <c r="K85" s="27">
        <f>Statistics!BQ87</f>
        <v>0</v>
      </c>
      <c r="L85">
        <f>Statistics!BL87</f>
        <v>0</v>
      </c>
      <c r="M85">
        <f>Statistics!BN87</f>
        <v>0</v>
      </c>
    </row>
  </sheetData>
  <conditionalFormatting sqref="B$1:B$1048576">
    <cfRule type="colorScale" priority="13">
      <colorScale>
        <cfvo type="min"/>
        <cfvo type="max"/>
        <color rgb="FFFF7128"/>
        <color rgb="FFFFEF9C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$1:C$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$1:D$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$1:E$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$1:F$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$1:G$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$1:H$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$1:I$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$1:J$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$1:K$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$1:L$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$1:M$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03"/>
  <sheetViews>
    <sheetView topLeftCell="A91" workbookViewId="0">
      <selection activeCell="A2" sqref="A2"/>
    </sheetView>
  </sheetViews>
  <sheetFormatPr defaultColWidth="8.72727272727273" defaultRowHeight="14.5" outlineLevelCol="7"/>
  <cols>
    <col min="2" max="2" width="23.6363636363636" customWidth="1"/>
    <col min="3" max="3" width="23.4545454545455" customWidth="1"/>
    <col min="4" max="4" width="34.9090909090909" style="5" customWidth="1"/>
    <col min="5" max="5" width="28.7272727272727" customWidth="1"/>
    <col min="6" max="6" width="26.2727272727273" customWidth="1"/>
    <col min="7" max="7" width="35.9090909090909" customWidth="1"/>
    <col min="8" max="8" width="29" customWidth="1"/>
  </cols>
  <sheetData>
    <row r="1" spans="1:8">
      <c r="A1" t="s">
        <v>6</v>
      </c>
      <c r="B1" t="s">
        <v>200</v>
      </c>
      <c r="C1" t="s">
        <v>201</v>
      </c>
      <c r="D1" s="5" t="s">
        <v>202</v>
      </c>
      <c r="E1" t="s">
        <v>203</v>
      </c>
      <c r="F1" t="s">
        <v>204</v>
      </c>
      <c r="G1" t="s">
        <v>205</v>
      </c>
      <c r="H1" t="s">
        <v>206</v>
      </c>
    </row>
    <row r="2" spans="1:8">
      <c r="A2">
        <f>Statistics!A4</f>
        <v>610</v>
      </c>
      <c r="B2">
        <f>COUNTIFS('I have a blue banner'!A$2:A$2000,A2,'I have a blue banner'!K$2:K$2000,"&lt;2.5")</f>
        <v>5</v>
      </c>
      <c r="C2">
        <f>COUNTIFS('I have a blue banner'!A$2:A$2000,A2,'I have a blue banner'!K$2:K$2000,"&gt;2.5")</f>
        <v>6</v>
      </c>
      <c r="D2" s="5">
        <f>IF(B2=0,F2,E2)</f>
        <v>14.4</v>
      </c>
      <c r="E2">
        <f>SUMIFS('I have a blue banner'!L$2:L$2000,'I have a blue banner'!A$2:A$2000,A2,'I have a blue banner'!K$2:K$2000,"&lt;2.5")/B2</f>
        <v>14.4</v>
      </c>
      <c r="F2">
        <f>SUMIFS('I have a blue banner'!L$2:L$2000,'I have a blue banner'!A$2:A$2000,A3,'I have a blue banner'!K$2:K$2000,"&gt;2.5")/C3</f>
        <v>0</v>
      </c>
      <c r="G2" s="26" t="e">
        <f>SUMIFS('I have a blue banner'!J$2:J$2000,'I have a blue banner'!A$2:A$2000,A3,'I have a blue banner'!K$2:K$2000,"&gt;2.5")/C3</f>
        <v>#DIV/0!</v>
      </c>
      <c r="H2" s="26">
        <f>SUMIFS('I have a blue banner'!J$2:J$2000,'I have a blue banner'!A$2:A$2000,A2,'I have a blue banner'!K$2:K$2000,"2.5")/B2</f>
        <v>0</v>
      </c>
    </row>
    <row r="3" spans="1:8">
      <c r="A3">
        <f>Statistics!A5</f>
        <v>771</v>
      </c>
      <c r="B3">
        <f>COUNTIFS('I have a blue banner'!A$2:A$2000,A3,'I have a blue banner'!K$2:K$2000,"&lt;2.5")</f>
        <v>5</v>
      </c>
      <c r="C3">
        <f>COUNTIFS('I have a blue banner'!A$2:A$2000,A3,'I have a blue banner'!K$2:K$2000,"&gt;2.5")</f>
        <v>3</v>
      </c>
      <c r="D3" s="5">
        <f t="shared" ref="D3:D44" si="0">IF(B3=0,F3,E3)</f>
        <v>0</v>
      </c>
      <c r="E3">
        <f>SUMIFS('I have a blue banner'!L$2:L$2000,'I have a blue banner'!A$2:A$2000,A3,'I have a blue banner'!K$2:K$2000,"&lt;2.5")/B3</f>
        <v>0</v>
      </c>
      <c r="F3">
        <f>SUMIFS('I have a blue banner'!L$2:L$2000,'I have a blue banner'!A$2:A$2000,A4,'I have a blue banner'!K$2:K$2000,"&gt;2.5")/C4</f>
        <v>8</v>
      </c>
      <c r="G3" s="26">
        <f>SUMIFS('I have a blue banner'!J$2:J$2000,'I have a blue banner'!A$2:A$2000,A4,'I have a blue banner'!K$2:K$2000,"&gt;2.5")/C4</f>
        <v>0.531383547008547</v>
      </c>
      <c r="H3" s="26">
        <f>SUMIFS('I have a blue banner'!J$2:J$2000,'I have a blue banner'!A$2:A$2000,A3,'I have a blue banner'!K$2:K$2000,"2.5")/B3</f>
        <v>0</v>
      </c>
    </row>
    <row r="4" spans="1:8">
      <c r="A4">
        <f>Statistics!A6</f>
        <v>772</v>
      </c>
      <c r="B4">
        <f>COUNTIFS('I have a blue banner'!A$2:A$2000,A4,'I have a blue banner'!K$2:K$2000,"&lt;2.5")</f>
        <v>2</v>
      </c>
      <c r="C4">
        <f>COUNTIFS('I have a blue banner'!A$2:A$2000,A4,'I have a blue banner'!K$2:K$2000,"&gt;2.5")</f>
        <v>8</v>
      </c>
      <c r="D4" s="5">
        <f t="shared" si="0"/>
        <v>8</v>
      </c>
      <c r="E4">
        <f>SUMIFS('I have a blue banner'!L$2:L$2000,'I have a blue banner'!A$2:A$2000,A4,'I have a blue banner'!K$2:K$2000,"&lt;2.5")/B4</f>
        <v>8</v>
      </c>
      <c r="F4">
        <f>SUMIFS('I have a blue banner'!L$2:L$2000,'I have a blue banner'!A$2:A$2000,A5,'I have a blue banner'!K$2:K$2000,"&gt;2.5")/C5</f>
        <v>2</v>
      </c>
      <c r="G4" s="26">
        <f>SUMIFS('I have a blue banner'!J$2:J$2000,'I have a blue banner'!A$2:A$2000,A5,'I have a blue banner'!K$2:K$2000,"&gt;2.5")/C5</f>
        <v>0.2</v>
      </c>
      <c r="H4" s="26">
        <f>SUMIFS('I have a blue banner'!J$2:J$2000,'I have a blue banner'!A$2:A$2000,A4,'I have a blue banner'!K$2:K$2000,"2.5")/B4</f>
        <v>0</v>
      </c>
    </row>
    <row r="5" spans="1:8">
      <c r="A5">
        <f>Statistics!A7</f>
        <v>781</v>
      </c>
      <c r="B5">
        <f>COUNTIFS('I have a blue banner'!A$2:A$2000,A5,'I have a blue banner'!K$2:K$2000,"&lt;2.5")</f>
        <v>6</v>
      </c>
      <c r="C5">
        <f>COUNTIFS('I have a blue banner'!A$2:A$2000,A5,'I have a blue banner'!K$2:K$2000,"&gt;2.5")</f>
        <v>2</v>
      </c>
      <c r="D5" s="5">
        <f t="shared" si="0"/>
        <v>3.66666666666667</v>
      </c>
      <c r="E5">
        <f>SUMIFS('I have a blue banner'!L$2:L$2000,'I have a blue banner'!A$2:A$2000,A5,'I have a blue banner'!K$2:K$2000,"&lt;2.5")/B5</f>
        <v>3.66666666666667</v>
      </c>
      <c r="F5">
        <f>SUMIFS('I have a blue banner'!L$2:L$2000,'I have a blue banner'!A$2:A$2000,A6,'I have a blue banner'!K$2:K$2000,"&gt;2.5")/C6</f>
        <v>5.33333333333333</v>
      </c>
      <c r="G5" s="26">
        <f>SUMIFS('I have a blue banner'!J$2:J$2000,'I have a blue banner'!A$2:A$2000,A6,'I have a blue banner'!K$2:K$2000,"&gt;2.5")/C6</f>
        <v>0.626190476190476</v>
      </c>
      <c r="H5" s="26">
        <f>SUMIFS('I have a blue banner'!J$2:J$2000,'I have a blue banner'!A$2:A$2000,A5,'I have a blue banner'!K$2:K$2000,"2.5")/B5</f>
        <v>0</v>
      </c>
    </row>
    <row r="6" spans="1:8">
      <c r="A6">
        <f>Statistics!A8</f>
        <v>865</v>
      </c>
      <c r="B6">
        <f>COUNTIFS('I have a blue banner'!A$2:A$2000,A6,'I have a blue banner'!K$2:K$2000,"&lt;2.5")</f>
        <v>4</v>
      </c>
      <c r="C6">
        <f>COUNTIFS('I have a blue banner'!A$2:A$2000,A6,'I have a blue banner'!K$2:K$2000,"&gt;2.5")</f>
        <v>6</v>
      </c>
      <c r="D6" s="5">
        <f t="shared" si="0"/>
        <v>7.5</v>
      </c>
      <c r="E6">
        <f>SUMIFS('I have a blue banner'!L$2:L$2000,'I have a blue banner'!A$2:A$2000,A6,'I have a blue banner'!K$2:K$2000,"&lt;2.5")/B6</f>
        <v>7.5</v>
      </c>
      <c r="F6">
        <f>SUMIFS('I have a blue banner'!L$2:L$2000,'I have a blue banner'!A$2:A$2000,A7,'I have a blue banner'!K$2:K$2000,"&gt;2.5")/C7</f>
        <v>6</v>
      </c>
      <c r="G6" s="26">
        <f>SUMIFS('I have a blue banner'!J$2:J$2000,'I have a blue banner'!A$2:A$2000,A7,'I have a blue banner'!K$2:K$2000,"&gt;2.5")/C7</f>
        <v>0.740548340548341</v>
      </c>
      <c r="H6" s="26">
        <f>SUMIFS('I have a blue banner'!J$2:J$2000,'I have a blue banner'!A$2:A$2000,A6,'I have a blue banner'!K$2:K$2000,"2.5")/B6</f>
        <v>0</v>
      </c>
    </row>
    <row r="7" spans="1:8">
      <c r="A7">
        <f>Statistics!A9</f>
        <v>914</v>
      </c>
      <c r="B7">
        <f>COUNTIFS('I have a blue banner'!A$2:A$2000,A7,'I have a blue banner'!K$2:K$2000,"&lt;2.5")</f>
        <v>2</v>
      </c>
      <c r="C7">
        <f>COUNTIFS('I have a blue banner'!A$2:A$2000,A7,'I have a blue banner'!K$2:K$2000,"&gt;2.5")</f>
        <v>9</v>
      </c>
      <c r="D7" s="5">
        <f t="shared" si="0"/>
        <v>10</v>
      </c>
      <c r="E7">
        <f>SUMIFS('I have a blue banner'!L$2:L$2000,'I have a blue banner'!A$2:A$2000,A7,'I have a blue banner'!K$2:K$2000,"&lt;2.5")/B7</f>
        <v>10</v>
      </c>
      <c r="F7">
        <f>SUMIFS('I have a blue banner'!L$2:L$2000,'I have a blue banner'!A$2:A$2000,A8,'I have a blue banner'!K$2:K$2000,"&gt;2.5")/C8</f>
        <v>18.8</v>
      </c>
      <c r="G7" s="26" t="e">
        <f>SUMIFS('I have a blue banner'!J$2:J$2000,'I have a blue banner'!A$2:A$2000,A8,'I have a blue banner'!K$2:K$2000,"&gt;2.5")/C8</f>
        <v>#DIV/0!</v>
      </c>
      <c r="H7" s="26">
        <f>SUMIFS('I have a blue banner'!J$2:J$2000,'I have a blue banner'!A$2:A$2000,A7,'I have a blue banner'!K$2:K$2000,"2.5")/B7</f>
        <v>0</v>
      </c>
    </row>
    <row r="8" spans="1:8">
      <c r="A8">
        <f>Statistics!A10</f>
        <v>1114</v>
      </c>
      <c r="B8">
        <f>COUNTIFS('I have a blue banner'!A$2:A$2000,A8,'I have a blue banner'!K$2:K$2000,"&lt;2.5")</f>
        <v>3</v>
      </c>
      <c r="C8">
        <f>COUNTIFS('I have a blue banner'!A$2:A$2000,A8,'I have a blue banner'!K$2:K$2000,"&gt;2.5")</f>
        <v>5</v>
      </c>
      <c r="D8" s="5">
        <f t="shared" si="0"/>
        <v>25.6666666666667</v>
      </c>
      <c r="E8">
        <f>SUMIFS('I have a blue banner'!L$2:L$2000,'I have a blue banner'!A$2:A$2000,A8,'I have a blue banner'!K$2:K$2000,"&lt;2.5")/B8</f>
        <v>25.6666666666667</v>
      </c>
      <c r="F8">
        <f>SUMIFS('I have a blue banner'!L$2:L$2000,'I have a blue banner'!A$2:A$2000,A9,'I have a blue banner'!K$2:K$2000,"&gt;2.5")/C9</f>
        <v>27.6666666666667</v>
      </c>
      <c r="G8" s="26">
        <f>SUMIFS('I have a blue banner'!J$2:J$2000,'I have a blue banner'!A$2:A$2000,A9,'I have a blue banner'!K$2:K$2000,"&gt;2.5")/C9</f>
        <v>0.775689223057644</v>
      </c>
      <c r="H8" s="26">
        <f>SUMIFS('I have a blue banner'!J$2:J$2000,'I have a blue banner'!A$2:A$2000,A8,'I have a blue banner'!K$2:K$2000,"2.5")/B8</f>
        <v>0</v>
      </c>
    </row>
    <row r="9" spans="1:8">
      <c r="A9">
        <f>Statistics!A11</f>
        <v>1241</v>
      </c>
      <c r="B9">
        <f>COUNTIFS('I have a blue banner'!A$2:A$2000,A9,'I have a blue banner'!K$2:K$2000,"&lt;2.5")</f>
        <v>5</v>
      </c>
      <c r="C9">
        <f>COUNTIFS('I have a blue banner'!A$2:A$2000,A9,'I have a blue banner'!K$2:K$2000,"&gt;2.5")</f>
        <v>3</v>
      </c>
      <c r="D9" s="5">
        <f t="shared" si="0"/>
        <v>27.6</v>
      </c>
      <c r="E9">
        <f>SUMIFS('I have a blue banner'!L$2:L$2000,'I have a blue banner'!A$2:A$2000,A9,'I have a blue banner'!K$2:K$2000,"&lt;2.5")/B9</f>
        <v>27.6</v>
      </c>
      <c r="F9">
        <f>SUMIFS('I have a blue banner'!L$2:L$2000,'I have a blue banner'!A$2:A$2000,A10,'I have a blue banner'!K$2:K$2000,"&gt;2.5")/C10</f>
        <v>9.125</v>
      </c>
      <c r="G9" s="26" t="e">
        <f>SUMIFS('I have a blue banner'!J$2:J$2000,'I have a blue banner'!A$2:A$2000,A10,'I have a blue banner'!K$2:K$2000,"&gt;2.5")/C10</f>
        <v>#DIV/0!</v>
      </c>
      <c r="H9" s="26">
        <f>SUMIFS('I have a blue banner'!J$2:J$2000,'I have a blue banner'!A$2:A$2000,A9,'I have a blue banner'!K$2:K$2000,"2.5")/B9</f>
        <v>0</v>
      </c>
    </row>
    <row r="10" spans="1:8">
      <c r="A10">
        <f>Statistics!A12</f>
        <v>1305</v>
      </c>
      <c r="B10">
        <f>COUNTIFS('I have a blue banner'!A$2:A$2000,A10,'I have a blue banner'!K$2:K$2000,"&lt;2.5")</f>
        <v>2</v>
      </c>
      <c r="C10">
        <f>COUNTIFS('I have a blue banner'!A$2:A$2000,A10,'I have a blue banner'!K$2:K$2000,"&gt;2.5")</f>
        <v>8</v>
      </c>
      <c r="D10" s="5">
        <f t="shared" si="0"/>
        <v>12</v>
      </c>
      <c r="E10">
        <f>SUMIFS('I have a blue banner'!L$2:L$2000,'I have a blue banner'!A$2:A$2000,A10,'I have a blue banner'!K$2:K$2000,"&lt;2.5")/B10</f>
        <v>12</v>
      </c>
      <c r="F10">
        <f>SUMIFS('I have a blue banner'!L$2:L$2000,'I have a blue banner'!A$2:A$2000,A11,'I have a blue banner'!K$2:K$2000,"&gt;2.5")/C11</f>
        <v>20.6666666666667</v>
      </c>
      <c r="G10" s="26">
        <f>SUMIFS('I have a blue banner'!J$2:J$2000,'I have a blue banner'!A$2:A$2000,A11,'I have a blue banner'!K$2:K$2000,"&gt;2.5")/C11</f>
        <v>0.874509803921569</v>
      </c>
      <c r="H10" s="26">
        <f>SUMIFS('I have a blue banner'!J$2:J$2000,'I have a blue banner'!A$2:A$2000,A10,'I have a blue banner'!K$2:K$2000,"2.5")/B10</f>
        <v>0</v>
      </c>
    </row>
    <row r="11" spans="1:8">
      <c r="A11">
        <f>Statistics!A13</f>
        <v>1325</v>
      </c>
      <c r="B11">
        <f>COUNTIFS('I have a blue banner'!A$2:A$2000,A11,'I have a blue banner'!K$2:K$2000,"&lt;2.5")</f>
        <v>3</v>
      </c>
      <c r="C11">
        <f>COUNTIFS('I have a blue banner'!A$2:A$2000,A11,'I have a blue banner'!K$2:K$2000,"&gt;2.5")</f>
        <v>3</v>
      </c>
      <c r="D11" s="5">
        <f t="shared" si="0"/>
        <v>20.6666666666667</v>
      </c>
      <c r="E11">
        <f>SUMIFS('I have a blue banner'!L$2:L$2000,'I have a blue banner'!A$2:A$2000,A11,'I have a blue banner'!K$2:K$2000,"&lt;2.5")/B11</f>
        <v>20.6666666666667</v>
      </c>
      <c r="F11">
        <f>SUMIFS('I have a blue banner'!L$2:L$2000,'I have a blue banner'!A$2:A$2000,A12,'I have a blue banner'!K$2:K$2000,"&gt;2.5")/C12</f>
        <v>2</v>
      </c>
      <c r="G11" s="26" t="e">
        <f>SUMIFS('I have a blue banner'!J$2:J$2000,'I have a blue banner'!A$2:A$2000,A12,'I have a blue banner'!K$2:K$2000,"&gt;2.5")/C12</f>
        <v>#DIV/0!</v>
      </c>
      <c r="H11" s="26">
        <f>SUMIFS('I have a blue banner'!J$2:J$2000,'I have a blue banner'!A$2:A$2000,A11,'I have a blue banner'!K$2:K$2000,"2.5")/B11</f>
        <v>0</v>
      </c>
    </row>
    <row r="12" spans="1:8">
      <c r="A12">
        <f>Statistics!A14</f>
        <v>1334</v>
      </c>
      <c r="B12">
        <f>COUNTIFS('I have a blue banner'!A$2:A$2000,A12,'I have a blue banner'!K$2:K$2000,"&lt;2.5")</f>
        <v>7</v>
      </c>
      <c r="C12">
        <f>COUNTIFS('I have a blue banner'!A$2:A$2000,A12,'I have a blue banner'!K$2:K$2000,"&gt;2.5")</f>
        <v>2</v>
      </c>
      <c r="D12" s="5">
        <f t="shared" si="0"/>
        <v>0.285714285714286</v>
      </c>
      <c r="E12">
        <f>SUMIFS('I have a blue banner'!L$2:L$2000,'I have a blue banner'!A$2:A$2000,A12,'I have a blue banner'!K$2:K$2000,"&lt;2.5")/B12</f>
        <v>0.285714285714286</v>
      </c>
      <c r="F12">
        <f>SUMIFS('I have a blue banner'!L$2:L$2000,'I have a blue banner'!A$2:A$2000,A13,'I have a blue banner'!K$2:K$2000,"&gt;2.5")/C13</f>
        <v>0.4</v>
      </c>
      <c r="G12" s="26" t="e">
        <f>SUMIFS('I have a blue banner'!J$2:J$2000,'I have a blue banner'!A$2:A$2000,A13,'I have a blue banner'!K$2:K$2000,"&gt;2.5")/C13</f>
        <v>#DIV/0!</v>
      </c>
      <c r="H12" s="26">
        <f>SUMIFS('I have a blue banner'!J$2:J$2000,'I have a blue banner'!A$2:A$2000,A12,'I have a blue banner'!K$2:K$2000,"2.5")/B12</f>
        <v>0</v>
      </c>
    </row>
    <row r="13" spans="1:8">
      <c r="A13">
        <f>Statistics!A15</f>
        <v>1374</v>
      </c>
      <c r="B13">
        <f>COUNTIFS('I have a blue banner'!A$2:A$2000,A13,'I have a blue banner'!K$2:K$2000,"&lt;2.5")</f>
        <v>3</v>
      </c>
      <c r="C13">
        <f>COUNTIFS('I have a blue banner'!A$2:A$2000,A13,'I have a blue banner'!K$2:K$2000,"&gt;2.5")</f>
        <v>5</v>
      </c>
      <c r="D13" s="5">
        <f t="shared" si="0"/>
        <v>0</v>
      </c>
      <c r="E13">
        <f>SUMIFS('I have a blue banner'!L$2:L$2000,'I have a blue banner'!A$2:A$2000,A13,'I have a blue banner'!K$2:K$2000,"&lt;2.5")/B13</f>
        <v>0</v>
      </c>
      <c r="F13">
        <f>SUMIFS('I have a blue banner'!L$2:L$2000,'I have a blue banner'!A$2:A$2000,A14,'I have a blue banner'!K$2:K$2000,"&gt;2.5")/C14</f>
        <v>2.5</v>
      </c>
      <c r="G13" s="26" t="e">
        <f>SUMIFS('I have a blue banner'!J$2:J$2000,'I have a blue banner'!A$2:A$2000,A14,'I have a blue banner'!K$2:K$2000,"&gt;2.5")/C14</f>
        <v>#DIV/0!</v>
      </c>
      <c r="H13" s="26">
        <f>SUMIFS('I have a blue banner'!J$2:J$2000,'I have a blue banner'!A$2:A$2000,A13,'I have a blue banner'!K$2:K$2000,"2.5")/B13</f>
        <v>0</v>
      </c>
    </row>
    <row r="14" spans="1:8">
      <c r="A14">
        <f>Statistics!A16</f>
        <v>2013</v>
      </c>
      <c r="B14">
        <f>COUNTIFS('I have a blue banner'!A$2:A$2000,A14,'I have a blue banner'!K$2:K$2000,"&lt;2.5")</f>
        <v>6</v>
      </c>
      <c r="C14">
        <f>COUNTIFS('I have a blue banner'!A$2:A$2000,A14,'I have a blue banner'!K$2:K$2000,"&gt;2.5")</f>
        <v>4</v>
      </c>
      <c r="D14" s="5">
        <f t="shared" si="0"/>
        <v>3.66666666666667</v>
      </c>
      <c r="E14">
        <f>SUMIFS('I have a blue banner'!L$2:L$2000,'I have a blue banner'!A$2:A$2000,A14,'I have a blue banner'!K$2:K$2000,"&lt;2.5")/B14</f>
        <v>3.66666666666667</v>
      </c>
      <c r="F14">
        <f>SUMIFS('I have a blue banner'!L$2:L$2000,'I have a blue banner'!A$2:A$2000,A15,'I have a blue banner'!K$2:K$2000,"&gt;2.5")/C15</f>
        <v>28</v>
      </c>
      <c r="G14" s="26">
        <f>SUMIFS('I have a blue banner'!J$2:J$2000,'I have a blue banner'!A$2:A$2000,A15,'I have a blue banner'!K$2:K$2000,"&gt;2.5")/C15</f>
        <v>0.932017543859649</v>
      </c>
      <c r="H14" s="26">
        <f>SUMIFS('I have a blue banner'!J$2:J$2000,'I have a blue banner'!A$2:A$2000,A14,'I have a blue banner'!K$2:K$2000,"2.5")/B14</f>
        <v>0</v>
      </c>
    </row>
    <row r="15" spans="1:8">
      <c r="A15">
        <f>Statistics!A17</f>
        <v>2056</v>
      </c>
      <c r="B15">
        <f>COUNTIFS('I have a blue banner'!A$2:A$2000,A15,'I have a blue banner'!K$2:K$2000,"&lt;2.5")</f>
        <v>3</v>
      </c>
      <c r="C15">
        <f>COUNTIFS('I have a blue banner'!A$2:A$2000,A15,'I have a blue banner'!K$2:K$2000,"&gt;2.5")</f>
        <v>4</v>
      </c>
      <c r="D15" s="5">
        <f t="shared" si="0"/>
        <v>27.3333333333333</v>
      </c>
      <c r="E15">
        <f>SUMIFS('I have a blue banner'!L$2:L$2000,'I have a blue banner'!A$2:A$2000,A15,'I have a blue banner'!K$2:K$2000,"&lt;2.5")/B15</f>
        <v>27.3333333333333</v>
      </c>
      <c r="F15">
        <f>SUMIFS('I have a blue banner'!L$2:L$2000,'I have a blue banner'!A$2:A$2000,A16,'I have a blue banner'!K$2:K$2000,"&gt;2.5")/C16</f>
        <v>6.16666666666667</v>
      </c>
      <c r="G15" s="26">
        <f>SUMIFS('I have a blue banner'!J$2:J$2000,'I have a blue banner'!A$2:A$2000,A16,'I have a blue banner'!K$2:K$2000,"&gt;2.5")/C16</f>
        <v>0.56031746031746</v>
      </c>
      <c r="H15" s="26">
        <f>SUMIFS('I have a blue banner'!J$2:J$2000,'I have a blue banner'!A$2:A$2000,A15,'I have a blue banner'!K$2:K$2000,"2.5")/B15</f>
        <v>0</v>
      </c>
    </row>
    <row r="16" spans="1:8">
      <c r="A16">
        <f>Statistics!A18</f>
        <v>2198</v>
      </c>
      <c r="B16">
        <f>COUNTIFS('I have a blue banner'!A$2:A$2000,A16,'I have a blue banner'!K$2:K$2000,"&lt;2.5")</f>
        <v>3</v>
      </c>
      <c r="C16">
        <f>COUNTIFS('I have a blue banner'!A$2:A$2000,A16,'I have a blue banner'!K$2:K$2000,"&gt;2.5")</f>
        <v>6</v>
      </c>
      <c r="D16" s="5">
        <f t="shared" si="0"/>
        <v>7</v>
      </c>
      <c r="E16">
        <f>SUMIFS('I have a blue banner'!L$2:L$2000,'I have a blue banner'!A$2:A$2000,A16,'I have a blue banner'!K$2:K$2000,"&lt;2.5")/B16</f>
        <v>7</v>
      </c>
      <c r="F16">
        <f>SUMIFS('I have a blue banner'!L$2:L$2000,'I have a blue banner'!A$2:A$2000,A17,'I have a blue banner'!K$2:K$2000,"&gt;2.5")/C17</f>
        <v>18.25</v>
      </c>
      <c r="G16" s="26">
        <f>SUMIFS('I have a blue banner'!J$2:J$2000,'I have a blue banner'!A$2:A$2000,A17,'I have a blue banner'!K$2:K$2000,"&gt;2.5")/C17</f>
        <v>0.805422647527911</v>
      </c>
      <c r="H16" s="26">
        <f>SUMIFS('I have a blue banner'!J$2:J$2000,'I have a blue banner'!A$2:A$2000,A16,'I have a blue banner'!K$2:K$2000,"2.5")/B16</f>
        <v>0</v>
      </c>
    </row>
    <row r="17" spans="1:8">
      <c r="A17">
        <f>Statistics!A19</f>
        <v>2200</v>
      </c>
      <c r="B17">
        <f>COUNTIFS('I have a blue banner'!A$2:A$2000,A17,'I have a blue banner'!K$2:K$2000,"&lt;2.5")</f>
        <v>5</v>
      </c>
      <c r="C17">
        <f>COUNTIFS('I have a blue banner'!A$2:A$2000,A17,'I have a blue banner'!K$2:K$2000,"&gt;2.5")</f>
        <v>4</v>
      </c>
      <c r="D17" s="5">
        <f t="shared" si="0"/>
        <v>17</v>
      </c>
      <c r="E17">
        <f>SUMIFS('I have a blue banner'!L$2:L$2000,'I have a blue banner'!A$2:A$2000,A17,'I have a blue banner'!K$2:K$2000,"&lt;2.5")/B17</f>
        <v>17</v>
      </c>
      <c r="F17">
        <f>SUMIFS('I have a blue banner'!L$2:L$2000,'I have a blue banner'!A$2:A$2000,A18,'I have a blue banner'!K$2:K$2000,"&gt;2.5")/C18</f>
        <v>0.5</v>
      </c>
      <c r="G17" s="26" t="e">
        <f>SUMIFS('I have a blue banner'!J$2:J$2000,'I have a blue banner'!A$2:A$2000,A18,'I have a blue banner'!K$2:K$2000,"&gt;2.5")/C18</f>
        <v>#DIV/0!</v>
      </c>
      <c r="H17" s="26">
        <f>SUMIFS('I have a blue banner'!J$2:J$2000,'I have a blue banner'!A$2:A$2000,A17,'I have a blue banner'!K$2:K$2000,"2.5")/B17</f>
        <v>0</v>
      </c>
    </row>
    <row r="18" spans="1:8">
      <c r="A18">
        <f>Statistics!A20</f>
        <v>2386</v>
      </c>
      <c r="B18">
        <f>COUNTIFS('I have a blue banner'!A$2:A$2000,A18,'I have a blue banner'!K$2:K$2000,"&lt;2.5")</f>
        <v>6</v>
      </c>
      <c r="C18">
        <f>COUNTIFS('I have a blue banner'!A$2:A$2000,A18,'I have a blue banner'!K$2:K$2000,"&gt;2.5")</f>
        <v>4</v>
      </c>
      <c r="D18" s="5">
        <f t="shared" si="0"/>
        <v>4.66666666666667</v>
      </c>
      <c r="E18">
        <f>SUMIFS('I have a blue banner'!L$2:L$2000,'I have a blue banner'!A$2:A$2000,A18,'I have a blue banner'!K$2:K$2000,"&lt;2.5")/B18</f>
        <v>4.66666666666667</v>
      </c>
      <c r="F18">
        <f>SUMIFS('I have a blue banner'!L$2:L$2000,'I have a blue banner'!A$2:A$2000,A19,'I have a blue banner'!K$2:K$2000,"&gt;2.5")/C19</f>
        <v>7</v>
      </c>
      <c r="G18" s="26">
        <f>SUMIFS('I have a blue banner'!J$2:J$2000,'I have a blue banner'!A$2:A$2000,A19,'I have a blue banner'!K$2:K$2000,"&gt;2.5")/C19</f>
        <v>0.35</v>
      </c>
      <c r="H18" s="26">
        <f>SUMIFS('I have a blue banner'!J$2:J$2000,'I have a blue banner'!A$2:A$2000,A18,'I have a blue banner'!K$2:K$2000,"2.5")/B18</f>
        <v>0</v>
      </c>
    </row>
    <row r="19" spans="1:8">
      <c r="A19">
        <f>Statistics!A21</f>
        <v>2609</v>
      </c>
      <c r="B19">
        <f>COUNTIFS('I have a blue banner'!A$2:A$2000,A19,'I have a blue banner'!K$2:K$2000,"&lt;2.5")</f>
        <v>5</v>
      </c>
      <c r="C19">
        <f>COUNTIFS('I have a blue banner'!A$2:A$2000,A19,'I have a blue banner'!K$2:K$2000,"&gt;2.5")</f>
        <v>2</v>
      </c>
      <c r="D19" s="5">
        <f t="shared" si="0"/>
        <v>14.4</v>
      </c>
      <c r="E19">
        <f>SUMIFS('I have a blue banner'!L$2:L$2000,'I have a blue banner'!A$2:A$2000,A19,'I have a blue banner'!K$2:K$2000,"&lt;2.5")/B19</f>
        <v>14.4</v>
      </c>
      <c r="F19">
        <f>SUMIFS('I have a blue banner'!L$2:L$2000,'I have a blue banner'!A$2:A$2000,A20,'I have a blue banner'!K$2:K$2000,"&gt;2.5")/C20</f>
        <v>7</v>
      </c>
      <c r="G19" s="26">
        <f>SUMIFS('I have a blue banner'!J$2:J$2000,'I have a blue banner'!A$2:A$2000,A20,'I have a blue banner'!K$2:K$2000,"&gt;2.5")/C20</f>
        <v>0.639285714285714</v>
      </c>
      <c r="H19" s="26">
        <f>SUMIFS('I have a blue banner'!J$2:J$2000,'I have a blue banner'!A$2:A$2000,A19,'I have a blue banner'!K$2:K$2000,"2.5")/B19</f>
        <v>0</v>
      </c>
    </row>
    <row r="20" spans="1:8">
      <c r="A20">
        <f>Statistics!A22</f>
        <v>2706</v>
      </c>
      <c r="B20">
        <f>COUNTIFS('I have a blue banner'!A$2:A$2000,A20,'I have a blue banner'!K$2:K$2000,"&lt;2.5")</f>
        <v>4</v>
      </c>
      <c r="C20">
        <f>COUNTIFS('I have a blue banner'!A$2:A$2000,A20,'I have a blue banner'!K$2:K$2000,"&gt;2.5")</f>
        <v>4</v>
      </c>
      <c r="D20" s="5">
        <f t="shared" si="0"/>
        <v>10</v>
      </c>
      <c r="E20">
        <f>SUMIFS('I have a blue banner'!L$2:L$2000,'I have a blue banner'!A$2:A$2000,A20,'I have a blue banner'!K$2:K$2000,"&lt;2.5")/B20</f>
        <v>10</v>
      </c>
      <c r="F20">
        <f>SUMIFS('I have a blue banner'!L$2:L$2000,'I have a blue banner'!A$2:A$2000,A21,'I have a blue banner'!K$2:K$2000,"&gt;2.5")/C21</f>
        <v>2</v>
      </c>
      <c r="G20" s="26" t="e">
        <f>SUMIFS('I have a blue banner'!J$2:J$2000,'I have a blue banner'!A$2:A$2000,A21,'I have a blue banner'!K$2:K$2000,"&gt;2.5")/C21</f>
        <v>#DIV/0!</v>
      </c>
      <c r="H20" s="26">
        <f>SUMIFS('I have a blue banner'!J$2:J$2000,'I have a blue banner'!A$2:A$2000,A20,'I have a blue banner'!K$2:K$2000,"2.5")/B20</f>
        <v>0</v>
      </c>
    </row>
    <row r="21" spans="1:8">
      <c r="A21">
        <f>Statistics!A23</f>
        <v>3161</v>
      </c>
      <c r="B21">
        <f>COUNTIFS('I have a blue banner'!A$2:A$2000,A21,'I have a blue banner'!K$2:K$2000,"&lt;2.5")</f>
        <v>4</v>
      </c>
      <c r="C21">
        <f>COUNTIFS('I have a blue banner'!A$2:A$2000,A21,'I have a blue banner'!K$2:K$2000,"&gt;2.5")</f>
        <v>4</v>
      </c>
      <c r="D21" s="5">
        <f t="shared" si="0"/>
        <v>1.25</v>
      </c>
      <c r="E21">
        <f>SUMIFS('I have a blue banner'!L$2:L$2000,'I have a blue banner'!A$2:A$2000,A21,'I have a blue banner'!K$2:K$2000,"&lt;2.5")/B21</f>
        <v>1.25</v>
      </c>
      <c r="F21">
        <f>SUMIFS('I have a blue banner'!L$2:L$2000,'I have a blue banner'!A$2:A$2000,A22,'I have a blue banner'!K$2:K$2000,"&gt;2.5")/C22</f>
        <v>2.66666666666667</v>
      </c>
      <c r="G21" s="26" t="e">
        <f>SUMIFS('I have a blue banner'!J$2:J$2000,'I have a blue banner'!A$2:A$2000,A22,'I have a blue banner'!K$2:K$2000,"&gt;2.5")/C22</f>
        <v>#DIV/0!</v>
      </c>
      <c r="H21" s="26">
        <f>SUMIFS('I have a blue banner'!J$2:J$2000,'I have a blue banner'!A$2:A$2000,A21,'I have a blue banner'!K$2:K$2000,"2.5")/B21</f>
        <v>0</v>
      </c>
    </row>
    <row r="22" spans="1:8">
      <c r="A22">
        <f>Statistics!A24</f>
        <v>3543</v>
      </c>
      <c r="B22">
        <f>COUNTIFS('I have a blue banner'!A$2:A$2000,A22,'I have a blue banner'!K$2:K$2000,"&lt;2.5")</f>
        <v>5</v>
      </c>
      <c r="C22">
        <f>COUNTIFS('I have a blue banner'!A$2:A$2000,A22,'I have a blue banner'!K$2:K$2000,"&gt;2.5")</f>
        <v>3</v>
      </c>
      <c r="D22" s="5">
        <f t="shared" si="0"/>
        <v>4.2</v>
      </c>
      <c r="E22">
        <f>SUMIFS('I have a blue banner'!L$2:L$2000,'I have a blue banner'!A$2:A$2000,A22,'I have a blue banner'!K$2:K$2000,"&lt;2.5")/B22</f>
        <v>4.2</v>
      </c>
      <c r="F22">
        <f>SUMIFS('I have a blue banner'!L$2:L$2000,'I have a blue banner'!A$2:A$2000,A23,'I have a blue banner'!K$2:K$2000,"&gt;2.5")/C23</f>
        <v>14</v>
      </c>
      <c r="G22" s="26">
        <f>SUMIFS('I have a blue banner'!J$2:J$2000,'I have a blue banner'!A$2:A$2000,A23,'I have a blue banner'!K$2:K$2000,"&gt;2.5")/C23</f>
        <v>0.755555555555556</v>
      </c>
      <c r="H22" s="26">
        <f>SUMIFS('I have a blue banner'!J$2:J$2000,'I have a blue banner'!A$2:A$2000,A22,'I have a blue banner'!K$2:K$2000,"2.5")/B22</f>
        <v>0</v>
      </c>
    </row>
    <row r="23" spans="1:8">
      <c r="A23">
        <f>Statistics!A25</f>
        <v>3560</v>
      </c>
      <c r="B23">
        <f>COUNTIFS('I have a blue banner'!A$2:A$2000,A23,'I have a blue banner'!K$2:K$2000,"&lt;2.5")</f>
        <v>5</v>
      </c>
      <c r="C23">
        <f>COUNTIFS('I have a blue banner'!A$2:A$2000,A23,'I have a blue banner'!K$2:K$2000,"&gt;2.5")</f>
        <v>6</v>
      </c>
      <c r="D23" s="5">
        <f t="shared" si="0"/>
        <v>11</v>
      </c>
      <c r="E23">
        <f>SUMIFS('I have a blue banner'!L$2:L$2000,'I have a blue banner'!A$2:A$2000,A23,'I have a blue banner'!K$2:K$2000,"&lt;2.5")/B23</f>
        <v>11</v>
      </c>
      <c r="F23">
        <f>SUMIFS('I have a blue banner'!L$2:L$2000,'I have a blue banner'!A$2:A$2000,A24,'I have a blue banner'!K$2:K$2000,"&gt;2.5")/C24</f>
        <v>18</v>
      </c>
      <c r="G23" s="26">
        <f>SUMIFS('I have a blue banner'!J$2:J$2000,'I have a blue banner'!A$2:A$2000,A24,'I have a blue banner'!K$2:K$2000,"&gt;2.5")/C24</f>
        <v>0.795238095238095</v>
      </c>
      <c r="H23" s="26">
        <f>SUMIFS('I have a blue banner'!J$2:J$2000,'I have a blue banner'!A$2:A$2000,A23,'I have a blue banner'!K$2:K$2000,"2.5")/B23</f>
        <v>0</v>
      </c>
    </row>
    <row r="24" spans="1:8">
      <c r="A24">
        <f>Statistics!A26</f>
        <v>3683</v>
      </c>
      <c r="B24">
        <f>COUNTIFS('I have a blue banner'!A$2:A$2000,A24,'I have a blue banner'!K$2:K$2000,"&lt;2.5")</f>
        <v>1</v>
      </c>
      <c r="C24">
        <f>COUNTIFS('I have a blue banner'!A$2:A$2000,A24,'I have a blue banner'!K$2:K$2000,"&gt;2.5")</f>
        <v>3</v>
      </c>
      <c r="D24" s="5">
        <f t="shared" si="0"/>
        <v>12</v>
      </c>
      <c r="E24">
        <f>SUMIFS('I have a blue banner'!L$2:L$2000,'I have a blue banner'!A$2:A$2000,A24,'I have a blue banner'!K$2:K$2000,"&lt;2.5")/B24</f>
        <v>12</v>
      </c>
      <c r="F24">
        <f>SUMIFS('I have a blue banner'!L$2:L$2000,'I have a blue banner'!A$2:A$2000,A25,'I have a blue banner'!K$2:K$2000,"&gt;2.5")/C25</f>
        <v>3.33333333333333</v>
      </c>
      <c r="G24" s="26" t="e">
        <f>SUMIFS('I have a blue banner'!J$2:J$2000,'I have a blue banner'!A$2:A$2000,A25,'I have a blue banner'!K$2:K$2000,"&gt;2.5")/C25</f>
        <v>#DIV/0!</v>
      </c>
      <c r="H24" s="26">
        <f>SUMIFS('I have a blue banner'!J$2:J$2000,'I have a blue banner'!A$2:A$2000,A24,'I have a blue banner'!K$2:K$2000,"2.5")/B24</f>
        <v>0</v>
      </c>
    </row>
    <row r="25" spans="1:8">
      <c r="A25">
        <f>Statistics!A27</f>
        <v>3739</v>
      </c>
      <c r="B25">
        <f>COUNTIFS('I have a blue banner'!A$2:A$2000,A25,'I have a blue banner'!K$2:K$2000,"&lt;2.5")</f>
        <v>5</v>
      </c>
      <c r="C25">
        <f>COUNTIFS('I have a blue banner'!A$2:A$2000,A25,'I have a blue banner'!K$2:K$2000,"&gt;2.5")</f>
        <v>6</v>
      </c>
      <c r="D25" s="5">
        <f t="shared" si="0"/>
        <v>2</v>
      </c>
      <c r="E25">
        <f>SUMIFS('I have a blue banner'!L$2:L$2000,'I have a blue banner'!A$2:A$2000,A25,'I have a blue banner'!K$2:K$2000,"&lt;2.5")/B25</f>
        <v>2</v>
      </c>
      <c r="F25">
        <f>SUMIFS('I have a blue banner'!L$2:L$2000,'I have a blue banner'!A$2:A$2000,A26,'I have a blue banner'!K$2:K$2000,"&gt;2.5")/C26</f>
        <v>4.8</v>
      </c>
      <c r="G25" s="26">
        <f>SUMIFS('I have a blue banner'!J$2:J$2000,'I have a blue banner'!A$2:A$2000,A26,'I have a blue banner'!K$2:K$2000,"&gt;2.5")/C26</f>
        <v>0.442424242424242</v>
      </c>
      <c r="H25" s="26">
        <f>SUMIFS('I have a blue banner'!J$2:J$2000,'I have a blue banner'!A$2:A$2000,A25,'I have a blue banner'!K$2:K$2000,"2.5")/B25</f>
        <v>0</v>
      </c>
    </row>
    <row r="26" spans="1:8">
      <c r="A26">
        <f>Statistics!A28</f>
        <v>4015</v>
      </c>
      <c r="B26">
        <f>COUNTIFS('I have a blue banner'!A$2:A$2000,A26,'I have a blue banner'!K$2:K$2000,"&lt;2.5")</f>
        <v>5</v>
      </c>
      <c r="C26">
        <f>COUNTIFS('I have a blue banner'!A$2:A$2000,A26,'I have a blue banner'!K$2:K$2000,"&gt;2.5")</f>
        <v>5</v>
      </c>
      <c r="D26" s="5">
        <f t="shared" si="0"/>
        <v>9.4</v>
      </c>
      <c r="E26">
        <f>SUMIFS('I have a blue banner'!L$2:L$2000,'I have a blue banner'!A$2:A$2000,A26,'I have a blue banner'!K$2:K$2000,"&lt;2.5")/B26</f>
        <v>9.4</v>
      </c>
      <c r="F26">
        <f>SUMIFS('I have a blue banner'!L$2:L$2000,'I have a blue banner'!A$2:A$2000,A27,'I have a blue banner'!K$2:K$2000,"&gt;2.5")/C27</f>
        <v>22.4</v>
      </c>
      <c r="G26" s="26">
        <f>SUMIFS('I have a blue banner'!J$2:J$2000,'I have a blue banner'!A$2:A$2000,A27,'I have a blue banner'!K$2:K$2000,"&gt;2.5")/C27</f>
        <v>0.762606516290727</v>
      </c>
      <c r="H26" s="26">
        <f>SUMIFS('I have a blue banner'!J$2:J$2000,'I have a blue banner'!A$2:A$2000,A26,'I have a blue banner'!K$2:K$2000,"2.5")/B26</f>
        <v>0</v>
      </c>
    </row>
    <row r="27" spans="1:8">
      <c r="A27">
        <f>Statistics!A29</f>
        <v>4039</v>
      </c>
      <c r="B27">
        <f>COUNTIFS('I have a blue banner'!A$2:A$2000,A27,'I have a blue banner'!K$2:K$2000,"&lt;2.5")</f>
        <v>3</v>
      </c>
      <c r="C27">
        <f>COUNTIFS('I have a blue banner'!A$2:A$2000,A27,'I have a blue banner'!K$2:K$2000,"&gt;2.5")</f>
        <v>5</v>
      </c>
      <c r="D27" s="5">
        <f t="shared" si="0"/>
        <v>22</v>
      </c>
      <c r="E27">
        <f>SUMIFS('I have a blue banner'!L$2:L$2000,'I have a blue banner'!A$2:A$2000,A27,'I have a blue banner'!K$2:K$2000,"&lt;2.5")/B27</f>
        <v>22</v>
      </c>
      <c r="F27">
        <f>SUMIFS('I have a blue banner'!L$2:L$2000,'I have a blue banner'!A$2:A$2000,A28,'I have a blue banner'!K$2:K$2000,"&gt;2.5")/C28</f>
        <v>10.3333333333333</v>
      </c>
      <c r="G27" s="26">
        <f>SUMIFS('I have a blue banner'!J$2:J$2000,'I have a blue banner'!A$2:A$2000,A28,'I have a blue banner'!K$2:K$2000,"&gt;2.5")/C28</f>
        <v>0.754761904761905</v>
      </c>
      <c r="H27" s="26">
        <f>SUMIFS('I have a blue banner'!J$2:J$2000,'I have a blue banner'!A$2:A$2000,A27,'I have a blue banner'!K$2:K$2000,"2.5")/B27</f>
        <v>0</v>
      </c>
    </row>
    <row r="28" spans="1:8">
      <c r="A28">
        <f>Statistics!A30</f>
        <v>4069</v>
      </c>
      <c r="B28">
        <f>COUNTIFS('I have a blue banner'!A$2:A$2000,A28,'I have a blue banner'!K$2:K$2000,"&lt;2.5")</f>
        <v>5</v>
      </c>
      <c r="C28">
        <f>COUNTIFS('I have a blue banner'!A$2:A$2000,A28,'I have a blue banner'!K$2:K$2000,"&gt;2.5")</f>
        <v>3</v>
      </c>
      <c r="D28" s="5">
        <f t="shared" si="0"/>
        <v>10.8</v>
      </c>
      <c r="E28">
        <f>SUMIFS('I have a blue banner'!L$2:L$2000,'I have a blue banner'!A$2:A$2000,A28,'I have a blue banner'!K$2:K$2000,"&lt;2.5")/B28</f>
        <v>10.8</v>
      </c>
      <c r="F28">
        <f>SUMIFS('I have a blue banner'!L$2:L$2000,'I have a blue banner'!A$2:A$2000,A29,'I have a blue banner'!K$2:K$2000,"&gt;2.5")/C29</f>
        <v>8.33333333333333</v>
      </c>
      <c r="G28" s="26" t="e">
        <f>SUMIFS('I have a blue banner'!J$2:J$2000,'I have a blue banner'!A$2:A$2000,A29,'I have a blue banner'!K$2:K$2000,"&gt;2.5")/C29</f>
        <v>#DIV/0!</v>
      </c>
      <c r="H28" s="26">
        <f>SUMIFS('I have a blue banner'!J$2:J$2000,'I have a blue banner'!A$2:A$2000,A28,'I have a blue banner'!K$2:K$2000,"2.5")/B28</f>
        <v>0</v>
      </c>
    </row>
    <row r="29" spans="1:8">
      <c r="A29">
        <f>Statistics!A31</f>
        <v>4152</v>
      </c>
      <c r="B29">
        <f>COUNTIFS('I have a blue banner'!A$2:A$2000,A29,'I have a blue banner'!K$2:K$2000,"&lt;2.5")</f>
        <v>6</v>
      </c>
      <c r="C29">
        <f>COUNTIFS('I have a blue banner'!A$2:A$2000,A29,'I have a blue banner'!K$2:K$2000,"&gt;2.5")</f>
        <v>3</v>
      </c>
      <c r="D29" s="5">
        <f t="shared" si="0"/>
        <v>10</v>
      </c>
      <c r="E29">
        <f>SUMIFS('I have a blue banner'!L$2:L$2000,'I have a blue banner'!A$2:A$2000,A29,'I have a blue banner'!K$2:K$2000,"&lt;2.5")/B29</f>
        <v>10</v>
      </c>
      <c r="F29">
        <f>SUMIFS('I have a blue banner'!L$2:L$2000,'I have a blue banner'!A$2:A$2000,A30,'I have a blue banner'!K$2:K$2000,"&gt;2.5")/C30</f>
        <v>14.8</v>
      </c>
      <c r="G29" s="26">
        <f>SUMIFS('I have a blue banner'!J$2:J$2000,'I have a blue banner'!A$2:A$2000,A30,'I have a blue banner'!K$2:K$2000,"&gt;2.5")/C30</f>
        <v>0.813333333333333</v>
      </c>
      <c r="H29" s="26">
        <f>SUMIFS('I have a blue banner'!J$2:J$2000,'I have a blue banner'!A$2:A$2000,A29,'I have a blue banner'!K$2:K$2000,"2.5")/B29</f>
        <v>0</v>
      </c>
    </row>
    <row r="30" spans="1:8">
      <c r="A30">
        <f>Statistics!A32</f>
        <v>4343</v>
      </c>
      <c r="B30">
        <f>COUNTIFS('I have a blue banner'!A$2:A$2000,A30,'I have a blue banner'!K$2:K$2000,"&lt;2.5")</f>
        <v>5</v>
      </c>
      <c r="C30">
        <f>COUNTIFS('I have a blue banner'!A$2:A$2000,A30,'I have a blue banner'!K$2:K$2000,"&gt;2.5")</f>
        <v>5</v>
      </c>
      <c r="D30" s="5">
        <f t="shared" si="0"/>
        <v>17.6</v>
      </c>
      <c r="E30">
        <f>SUMIFS('I have a blue banner'!L$2:L$2000,'I have a blue banner'!A$2:A$2000,A30,'I have a blue banner'!K$2:K$2000,"&lt;2.5")/B30</f>
        <v>17.6</v>
      </c>
      <c r="F30">
        <f>SUMIFS('I have a blue banner'!L$2:L$2000,'I have a blue banner'!A$2:A$2000,A31,'I have a blue banner'!K$2:K$2000,"&gt;2.5")/C31</f>
        <v>28.6666666666667</v>
      </c>
      <c r="G30" s="26">
        <f>SUMIFS('I have a blue banner'!J$2:J$2000,'I have a blue banner'!A$2:A$2000,A31,'I have a blue banner'!K$2:K$2000,"&gt;2.5")/C31</f>
        <v>0.888888888888889</v>
      </c>
      <c r="H30" s="26">
        <f>SUMIFS('I have a blue banner'!J$2:J$2000,'I have a blue banner'!A$2:A$2000,A30,'I have a blue banner'!K$2:K$2000,"2.5")/B30</f>
        <v>0</v>
      </c>
    </row>
    <row r="31" spans="1:8">
      <c r="A31">
        <f>Statistics!A33</f>
        <v>4476</v>
      </c>
      <c r="B31">
        <f>COUNTIFS('I have a blue banner'!A$2:A$2000,A31,'I have a blue banner'!K$2:K$2000,"&lt;2.5")</f>
        <v>5</v>
      </c>
      <c r="C31">
        <f>COUNTIFS('I have a blue banner'!A$2:A$2000,A31,'I have a blue banner'!K$2:K$2000,"&gt;2.5")</f>
        <v>3</v>
      </c>
      <c r="D31" s="5">
        <f t="shared" si="0"/>
        <v>28</v>
      </c>
      <c r="E31">
        <f>SUMIFS('I have a blue banner'!L$2:L$2000,'I have a blue banner'!A$2:A$2000,A31,'I have a blue banner'!K$2:K$2000,"&lt;2.5")/B31</f>
        <v>28</v>
      </c>
      <c r="F31">
        <f>SUMIFS('I have a blue banner'!L$2:L$2000,'I have a blue banner'!A$2:A$2000,A32,'I have a blue banner'!K$2:K$2000,"&gt;2.5")/C32</f>
        <v>0</v>
      </c>
      <c r="G31" s="26" t="e">
        <f>SUMIFS('I have a blue banner'!J$2:J$2000,'I have a blue banner'!A$2:A$2000,A32,'I have a blue banner'!K$2:K$2000,"&gt;2.5")/C32</f>
        <v>#DIV/0!</v>
      </c>
      <c r="H31" s="26">
        <f>SUMIFS('I have a blue banner'!J$2:J$2000,'I have a blue banner'!A$2:A$2000,A31,'I have a blue banner'!K$2:K$2000,"2.5")/B31</f>
        <v>0</v>
      </c>
    </row>
    <row r="32" spans="1:8">
      <c r="A32">
        <f>Statistics!A34</f>
        <v>4617</v>
      </c>
      <c r="B32">
        <f>COUNTIFS('I have a blue banner'!A$2:A$2000,A32,'I have a blue banner'!K$2:K$2000,"&lt;2.5")</f>
        <v>7</v>
      </c>
      <c r="C32">
        <f>COUNTIFS('I have a blue banner'!A$2:A$2000,A32,'I have a blue banner'!K$2:K$2000,"&gt;2.5")</f>
        <v>1</v>
      </c>
      <c r="D32" s="5">
        <f t="shared" si="0"/>
        <v>0</v>
      </c>
      <c r="E32">
        <f>SUMIFS('I have a blue banner'!L$2:L$2000,'I have a blue banner'!A$2:A$2000,A32,'I have a blue banner'!K$2:K$2000,"&lt;2.5")/B32</f>
        <v>0</v>
      </c>
      <c r="F32">
        <f>SUMIFS('I have a blue banner'!L$2:L$2000,'I have a blue banner'!A$2:A$2000,A33,'I have a blue banner'!K$2:K$2000,"&gt;2.5")/C33</f>
        <v>19.6</v>
      </c>
      <c r="G32" s="26">
        <f>SUMIFS('I have a blue banner'!J$2:J$2000,'I have a blue banner'!A$2:A$2000,A33,'I have a blue banner'!K$2:K$2000,"&gt;2.5")/C33</f>
        <v>0.747936507936508</v>
      </c>
      <c r="H32" s="26">
        <f>SUMIFS('I have a blue banner'!J$2:J$2000,'I have a blue banner'!A$2:A$2000,A32,'I have a blue banner'!K$2:K$2000,"2.5")/B32</f>
        <v>0</v>
      </c>
    </row>
    <row r="33" spans="1:8">
      <c r="A33">
        <f>Statistics!A35</f>
        <v>4678</v>
      </c>
      <c r="B33">
        <f>COUNTIFS('I have a blue banner'!A$2:A$2000,A33,'I have a blue banner'!K$2:K$2000,"&lt;2.5")</f>
        <v>6</v>
      </c>
      <c r="C33">
        <f>COUNTIFS('I have a blue banner'!A$2:A$2000,A33,'I have a blue banner'!K$2:K$2000,"&gt;2.5")</f>
        <v>5</v>
      </c>
      <c r="D33" s="5">
        <f t="shared" si="0"/>
        <v>14</v>
      </c>
      <c r="E33">
        <f>SUMIFS('I have a blue banner'!L$2:L$2000,'I have a blue banner'!A$2:A$2000,A33,'I have a blue banner'!K$2:K$2000,"&lt;2.5")/B33</f>
        <v>14</v>
      </c>
      <c r="F33">
        <f>SUMIFS('I have a blue banner'!L$2:L$2000,'I have a blue banner'!A$2:A$2000,A34,'I have a blue banner'!K$2:K$2000,"&gt;2.5")/C34</f>
        <v>5</v>
      </c>
      <c r="G33" s="26" t="e">
        <f>SUMIFS('I have a blue banner'!J$2:J$2000,'I have a blue banner'!A$2:A$2000,A34,'I have a blue banner'!K$2:K$2000,"&gt;2.5")/C34</f>
        <v>#DIV/0!</v>
      </c>
      <c r="H33" s="26">
        <f>SUMIFS('I have a blue banner'!J$2:J$2000,'I have a blue banner'!A$2:A$2000,A33,'I have a blue banner'!K$2:K$2000,"2.5")/B33</f>
        <v>0</v>
      </c>
    </row>
    <row r="34" spans="1:8">
      <c r="A34">
        <f>Statistics!A36</f>
        <v>4903</v>
      </c>
      <c r="B34">
        <f>COUNTIFS('I have a blue banner'!A$2:A$2000,A34,'I have a blue banner'!K$2:K$2000,"&lt;2.5")</f>
        <v>5</v>
      </c>
      <c r="C34">
        <f>COUNTIFS('I have a blue banner'!A$2:A$2000,A34,'I have a blue banner'!K$2:K$2000,"&gt;2.5")</f>
        <v>3</v>
      </c>
      <c r="D34" s="5">
        <f t="shared" si="0"/>
        <v>3.4</v>
      </c>
      <c r="E34">
        <f>SUMIFS('I have a blue banner'!L$2:L$2000,'I have a blue banner'!A$2:A$2000,A34,'I have a blue banner'!K$2:K$2000,"&lt;2.5")/B34</f>
        <v>3.4</v>
      </c>
      <c r="F34">
        <f>SUMIFS('I have a blue banner'!L$2:L$2000,'I have a blue banner'!A$2:A$2000,A35,'I have a blue banner'!K$2:K$2000,"&gt;2.5")/C35</f>
        <v>18</v>
      </c>
      <c r="G34" s="26">
        <f>SUMIFS('I have a blue banner'!J$2:J$2000,'I have a blue banner'!A$2:A$2000,A35,'I have a blue banner'!K$2:K$2000,"&gt;2.5")/C35</f>
        <v>0.787878787878788</v>
      </c>
      <c r="H34" s="26">
        <f>SUMIFS('I have a blue banner'!J$2:J$2000,'I have a blue banner'!A$2:A$2000,A34,'I have a blue banner'!K$2:K$2000,"2.5")/B34</f>
        <v>0</v>
      </c>
    </row>
    <row r="35" spans="1:8">
      <c r="A35">
        <f>Statistics!A37</f>
        <v>4907</v>
      </c>
      <c r="B35">
        <f>COUNTIFS('I have a blue banner'!A$2:A$2000,A35,'I have a blue banner'!K$2:K$2000,"&lt;2.5")</f>
        <v>3</v>
      </c>
      <c r="C35">
        <f>COUNTIFS('I have a blue banner'!A$2:A$2000,A35,'I have a blue banner'!K$2:K$2000,"&gt;2.5")</f>
        <v>4</v>
      </c>
      <c r="D35" s="5">
        <f t="shared" si="0"/>
        <v>18.6666666666667</v>
      </c>
      <c r="E35">
        <f>SUMIFS('I have a blue banner'!L$2:L$2000,'I have a blue banner'!A$2:A$2000,A35,'I have a blue banner'!K$2:K$2000,"&lt;2.5")/B35</f>
        <v>18.6666666666667</v>
      </c>
      <c r="F35">
        <f>SUMIFS('I have a blue banner'!L$2:L$2000,'I have a blue banner'!A$2:A$2000,A36,'I have a blue banner'!K$2:K$2000,"&gt;2.5")/C36</f>
        <v>16.5</v>
      </c>
      <c r="G35" s="26">
        <f>SUMIFS('I have a blue banner'!J$2:J$2000,'I have a blue banner'!A$2:A$2000,A36,'I have a blue banner'!K$2:K$2000,"&gt;2.5")/C36</f>
        <v>0.779166666666667</v>
      </c>
      <c r="H35" s="26">
        <f>SUMIFS('I have a blue banner'!J$2:J$2000,'I have a blue banner'!A$2:A$2000,A35,'I have a blue banner'!K$2:K$2000,"2.5")/B35</f>
        <v>0</v>
      </c>
    </row>
    <row r="36" spans="1:8">
      <c r="A36">
        <f>Statistics!A38</f>
        <v>4917</v>
      </c>
      <c r="B36">
        <f>COUNTIFS('I have a blue banner'!A$2:A$2000,A36,'I have a blue banner'!K$2:K$2000,"&lt;2.5")</f>
        <v>5</v>
      </c>
      <c r="C36">
        <f>COUNTIFS('I have a blue banner'!A$2:A$2000,A36,'I have a blue banner'!K$2:K$2000,"&gt;2.5")</f>
        <v>4</v>
      </c>
      <c r="D36" s="5">
        <f t="shared" si="0"/>
        <v>12</v>
      </c>
      <c r="E36">
        <f>SUMIFS('I have a blue banner'!L$2:L$2000,'I have a blue banner'!A$2:A$2000,A36,'I have a blue banner'!K$2:K$2000,"&lt;2.5")/B36</f>
        <v>12</v>
      </c>
      <c r="F36">
        <f>SUMIFS('I have a blue banner'!L$2:L$2000,'I have a blue banner'!A$2:A$2000,A37,'I have a blue banner'!K$2:K$2000,"&gt;2.5")/C37</f>
        <v>10.25</v>
      </c>
      <c r="G36" s="26">
        <f>SUMIFS('I have a blue banner'!J$2:J$2000,'I have a blue banner'!A$2:A$2000,A37,'I have a blue banner'!K$2:K$2000,"&gt;2.5")/C37</f>
        <v>0.761837121212121</v>
      </c>
      <c r="H36" s="26">
        <f>SUMIFS('I have a blue banner'!J$2:J$2000,'I have a blue banner'!A$2:A$2000,A36,'I have a blue banner'!K$2:K$2000,"2.5")/B36</f>
        <v>0</v>
      </c>
    </row>
    <row r="37" spans="1:8">
      <c r="A37">
        <f>Statistics!A39</f>
        <v>4946</v>
      </c>
      <c r="B37">
        <f>COUNTIFS('I have a blue banner'!A$2:A$2000,A37,'I have a blue banner'!K$2:K$2000,"&lt;2.5")</f>
        <v>4</v>
      </c>
      <c r="C37">
        <f>COUNTIFS('I have a blue banner'!A$2:A$2000,A37,'I have a blue banner'!K$2:K$2000,"&gt;2.5")</f>
        <v>8</v>
      </c>
      <c r="D37" s="5">
        <f t="shared" si="0"/>
        <v>15.5</v>
      </c>
      <c r="E37">
        <f>SUMIFS('I have a blue banner'!L$2:L$2000,'I have a blue banner'!A$2:A$2000,A37,'I have a blue banner'!K$2:K$2000,"&lt;2.5")/B37</f>
        <v>15.5</v>
      </c>
      <c r="F37">
        <f>SUMIFS('I have a blue banner'!L$2:L$2000,'I have a blue banner'!A$2:A$2000,A38,'I have a blue banner'!K$2:K$2000,"&gt;2.5")/C38</f>
        <v>4.16666666666667</v>
      </c>
      <c r="G37" s="26" t="e">
        <f>SUMIFS('I have a blue banner'!J$2:J$2000,'I have a blue banner'!A$2:A$2000,A38,'I have a blue banner'!K$2:K$2000,"&gt;2.5")/C38</f>
        <v>#DIV/0!</v>
      </c>
      <c r="H37" s="26">
        <f>SUMIFS('I have a blue banner'!J$2:J$2000,'I have a blue banner'!A$2:A$2000,A37,'I have a blue banner'!K$2:K$2000,"2.5")/B37</f>
        <v>0</v>
      </c>
    </row>
    <row r="38" spans="1:8">
      <c r="A38">
        <f>Statistics!A40</f>
        <v>4951</v>
      </c>
      <c r="B38">
        <f>COUNTIFS('I have a blue banner'!A$2:A$2000,A38,'I have a blue banner'!K$2:K$2000,"&lt;2.5")</f>
        <v>3</v>
      </c>
      <c r="C38">
        <f>COUNTIFS('I have a blue banner'!A$2:A$2000,A38,'I have a blue banner'!K$2:K$2000,"&gt;2.5")</f>
        <v>6</v>
      </c>
      <c r="D38" s="5">
        <f t="shared" si="0"/>
        <v>2.66666666666667</v>
      </c>
      <c r="E38">
        <f>SUMIFS('I have a blue banner'!L$2:L$2000,'I have a blue banner'!A$2:A$2000,A38,'I have a blue banner'!K$2:K$2000,"&lt;2.5")/B38</f>
        <v>2.66666666666667</v>
      </c>
      <c r="F38">
        <f>SUMIFS('I have a blue banner'!L$2:L$2000,'I have a blue banner'!A$2:A$2000,A39,'I have a blue banner'!K$2:K$2000,"&gt;2.5")/C39</f>
        <v>15.8</v>
      </c>
      <c r="G38" s="26">
        <f>SUMIFS('I have a blue banner'!J$2:J$2000,'I have a blue banner'!A$2:A$2000,A39,'I have a blue banner'!K$2:K$2000,"&gt;2.5")/C39</f>
        <v>0.617032967032967</v>
      </c>
      <c r="H38" s="26">
        <f>SUMIFS('I have a blue banner'!J$2:J$2000,'I have a blue banner'!A$2:A$2000,A38,'I have a blue banner'!K$2:K$2000,"2.5")/B38</f>
        <v>0</v>
      </c>
    </row>
    <row r="39" spans="1:8">
      <c r="A39">
        <f>Statistics!A41</f>
        <v>4976</v>
      </c>
      <c r="B39">
        <f>COUNTIFS('I have a blue banner'!A$2:A$2000,A39,'I have a blue banner'!K$2:K$2000,"&lt;2.5")</f>
        <v>6</v>
      </c>
      <c r="C39">
        <f>COUNTIFS('I have a blue banner'!A$2:A$2000,A39,'I have a blue banner'!K$2:K$2000,"&gt;2.5")</f>
        <v>5</v>
      </c>
      <c r="D39" s="5">
        <f t="shared" si="0"/>
        <v>10.3333333333333</v>
      </c>
      <c r="E39">
        <f>SUMIFS('I have a blue banner'!L$2:L$2000,'I have a blue banner'!A$2:A$2000,A39,'I have a blue banner'!K$2:K$2000,"&lt;2.5")/B39</f>
        <v>10.3333333333333</v>
      </c>
      <c r="F39">
        <f>SUMIFS('I have a blue banner'!L$2:L$2000,'I have a blue banner'!A$2:A$2000,A40,'I have a blue banner'!K$2:K$2000,"&gt;2.5")/C40</f>
        <v>4.33333333333333</v>
      </c>
      <c r="G39" s="26" t="e">
        <f>SUMIFS('I have a blue banner'!J$2:J$2000,'I have a blue banner'!A$2:A$2000,A40,'I have a blue banner'!K$2:K$2000,"&gt;2.5")/C40</f>
        <v>#DIV/0!</v>
      </c>
      <c r="H39" s="26">
        <f>SUMIFS('I have a blue banner'!J$2:J$2000,'I have a blue banner'!A$2:A$2000,A39,'I have a blue banner'!K$2:K$2000,"2.5")/B39</f>
        <v>0</v>
      </c>
    </row>
    <row r="40" spans="1:8">
      <c r="A40">
        <f>Statistics!A42</f>
        <v>5024</v>
      </c>
      <c r="B40">
        <f>COUNTIFS('I have a blue banner'!A$2:A$2000,A40,'I have a blue banner'!K$2:K$2000,"&lt;2.5")</f>
        <v>5</v>
      </c>
      <c r="C40">
        <f>COUNTIFS('I have a blue banner'!A$2:A$2000,A40,'I have a blue banner'!K$2:K$2000,"&gt;2.5")</f>
        <v>3</v>
      </c>
      <c r="D40" s="5">
        <f t="shared" si="0"/>
        <v>10.2</v>
      </c>
      <c r="E40">
        <f>SUMIFS('I have a blue banner'!L$2:L$2000,'I have a blue banner'!A$2:A$2000,A40,'I have a blue banner'!K$2:K$2000,"&lt;2.5")/B40</f>
        <v>10.2</v>
      </c>
      <c r="F40">
        <f>SUMIFS('I have a blue banner'!L$2:L$2000,'I have a blue banner'!A$2:A$2000,A41,'I have a blue banner'!K$2:K$2000,"&gt;2.5")/C41</f>
        <v>1.5</v>
      </c>
      <c r="G40" s="26" t="e">
        <f>SUMIFS('I have a blue banner'!J$2:J$2000,'I have a blue banner'!A$2:A$2000,A41,'I have a blue banner'!K$2:K$2000,"&gt;2.5")/C41</f>
        <v>#DIV/0!</v>
      </c>
      <c r="H40" s="26">
        <f>SUMIFS('I have a blue banner'!J$2:J$2000,'I have a blue banner'!A$2:A$2000,A40,'I have a blue banner'!K$2:K$2000,"2.5")/B40</f>
        <v>0</v>
      </c>
    </row>
    <row r="41" spans="1:8">
      <c r="A41">
        <f>Statistics!A43</f>
        <v>5031</v>
      </c>
      <c r="B41">
        <f>COUNTIFS('I have a blue banner'!A$2:A$2000,A41,'I have a blue banner'!K$2:K$2000,"&lt;2.5")</f>
        <v>2</v>
      </c>
      <c r="C41">
        <f>COUNTIFS('I have a blue banner'!A$2:A$2000,A41,'I have a blue banner'!K$2:K$2000,"&gt;2.5")</f>
        <v>6</v>
      </c>
      <c r="D41" s="5">
        <f t="shared" si="0"/>
        <v>0.5</v>
      </c>
      <c r="E41">
        <f>SUMIFS('I have a blue banner'!L$2:L$2000,'I have a blue banner'!A$2:A$2000,A41,'I have a blue banner'!K$2:K$2000,"&lt;2.5")/B41</f>
        <v>0.5</v>
      </c>
      <c r="F41">
        <f>SUMIFS('I have a blue banner'!L$2:L$2000,'I have a blue banner'!A$2:A$2000,A42,'I have a blue banner'!K$2:K$2000,"&gt;2.5")/C42</f>
        <v>21.6666666666667</v>
      </c>
      <c r="G41" s="26">
        <f>SUMIFS('I have a blue banner'!J$2:J$2000,'I have a blue banner'!A$2:A$2000,A42,'I have a blue banner'!K$2:K$2000,"&gt;2.5")/C42</f>
        <v>0.780701754385965</v>
      </c>
      <c r="H41" s="26">
        <f>SUMIFS('I have a blue banner'!J$2:J$2000,'I have a blue banner'!A$2:A$2000,A41,'I have a blue banner'!K$2:K$2000,"2.5")/B41</f>
        <v>0</v>
      </c>
    </row>
    <row r="42" spans="1:8">
      <c r="A42">
        <f>Statistics!A44</f>
        <v>5032</v>
      </c>
      <c r="B42">
        <f>COUNTIFS('I have a blue banner'!A$2:A$2000,A42,'I have a blue banner'!K$2:K$2000,"&lt;2.5")</f>
        <v>4</v>
      </c>
      <c r="C42">
        <f>COUNTIFS('I have a blue banner'!A$2:A$2000,A42,'I have a blue banner'!K$2:K$2000,"&gt;2.5")</f>
        <v>3</v>
      </c>
      <c r="D42" s="5">
        <f t="shared" si="0"/>
        <v>11.5</v>
      </c>
      <c r="E42">
        <f>SUMIFS('I have a blue banner'!L$2:L$2000,'I have a blue banner'!A$2:A$2000,A42,'I have a blue banner'!K$2:K$2000,"&lt;2.5")/B42</f>
        <v>11.5</v>
      </c>
      <c r="F42">
        <f>SUMIFS('I have a blue banner'!L$2:L$2000,'I have a blue banner'!A$2:A$2000,A43,'I have a blue banner'!K$2:K$2000,"&gt;2.5")/C43</f>
        <v>8.33333333333333</v>
      </c>
      <c r="G42" s="26" t="e">
        <f>SUMIFS('I have a blue banner'!J$2:J$2000,'I have a blue banner'!A$2:A$2000,A43,'I have a blue banner'!K$2:K$2000,"&gt;2.5")/C43</f>
        <v>#DIV/0!</v>
      </c>
      <c r="H42" s="26">
        <f>SUMIFS('I have a blue banner'!J$2:J$2000,'I have a blue banner'!A$2:A$2000,A42,'I have a blue banner'!K$2:K$2000,"2.5")/B42</f>
        <v>0</v>
      </c>
    </row>
    <row r="43" spans="1:8">
      <c r="A43">
        <f>Statistics!A45</f>
        <v>5036</v>
      </c>
      <c r="B43">
        <f>COUNTIFS('I have a blue banner'!A$2:A$2000,A43,'I have a blue banner'!K$2:K$2000,"&lt;2.5")</f>
        <v>5</v>
      </c>
      <c r="C43">
        <f>COUNTIFS('I have a blue banner'!A$2:A$2000,A43,'I have a blue banner'!K$2:K$2000,"&gt;2.5")</f>
        <v>3</v>
      </c>
      <c r="D43" s="5">
        <f t="shared" si="0"/>
        <v>6.8</v>
      </c>
      <c r="E43">
        <f>SUMIFS('I have a blue banner'!L$2:L$2000,'I have a blue banner'!A$2:A$2000,A43,'I have a blue banner'!K$2:K$2000,"&lt;2.5")/B43</f>
        <v>6.8</v>
      </c>
      <c r="F43">
        <f>SUMIFS('I have a blue banner'!L$2:L$2000,'I have a blue banner'!A$2:A$2000,A44,'I have a blue banner'!K$2:K$2000,"&gt;2.5")/C44</f>
        <v>15.6666666666667</v>
      </c>
      <c r="G43" s="26" t="e">
        <f>SUMIFS('I have a blue banner'!J$2:J$2000,'I have a blue banner'!A$2:A$2000,A44,'I have a blue banner'!K$2:K$2000,"&gt;2.5")/C44</f>
        <v>#DIV/0!</v>
      </c>
      <c r="H43" s="26">
        <f>SUMIFS('I have a blue banner'!J$2:J$2000,'I have a blue banner'!A$2:A$2000,A43,'I have a blue banner'!K$2:K$2000,"2.5")/B43</f>
        <v>0</v>
      </c>
    </row>
    <row r="44" spans="1:8">
      <c r="A44">
        <f>Statistics!A46</f>
        <v>5406</v>
      </c>
      <c r="B44">
        <f>COUNTIFS('I have a blue banner'!A$2:A$2000,A44,'I have a blue banner'!K$2:K$2000,"&lt;2.5")</f>
        <v>3</v>
      </c>
      <c r="C44">
        <f>COUNTIFS('I have a blue banner'!A$2:A$2000,A44,'I have a blue banner'!K$2:K$2000,"&gt;2.5")</f>
        <v>6</v>
      </c>
      <c r="D44" s="5">
        <f t="shared" si="0"/>
        <v>18</v>
      </c>
      <c r="E44">
        <f>SUMIFS('I have a blue banner'!L$2:L$2000,'I have a blue banner'!A$2:A$2000,A44,'I have a blue banner'!K$2:K$2000,"&lt;2.5")/B44</f>
        <v>18</v>
      </c>
      <c r="F44">
        <f>SUMIFS('I have a blue banner'!L$2:L$2000,'I have a blue banner'!A$2:A$2000,A45,'I have a blue banner'!K$2:K$2000,"&gt;2.5")/C45</f>
        <v>20.0909090909091</v>
      </c>
      <c r="G44" s="26">
        <f>SUMIFS('I have a blue banner'!J$2:J$2000,'I have a blue banner'!A$2:A$2000,A45,'I have a blue banner'!K$2:K$2000,"&gt;2.5")/C45</f>
        <v>0.794549894549894</v>
      </c>
      <c r="H44" s="26">
        <f>SUMIFS('I have a blue banner'!J$2:J$2000,'I have a blue banner'!A$2:A$2000,A44,'I have a blue banner'!K$2:K$2000,"2.5")/B44</f>
        <v>0</v>
      </c>
    </row>
    <row r="45" spans="1:8">
      <c r="A45">
        <f>Statistics!A47</f>
        <v>5409</v>
      </c>
      <c r="B45">
        <f>COUNTIFS('I have a blue banner'!A$2:A$2000,A45,'I have a blue banner'!K$2:K$2000,"&lt;2.5")</f>
        <v>0</v>
      </c>
      <c r="C45">
        <f>COUNTIFS('I have a blue banner'!A$2:A$2000,A45,'I have a blue banner'!K$2:K$2000,"&gt;2.5")</f>
        <v>11</v>
      </c>
      <c r="D45" s="5">
        <f t="shared" ref="D45:D108" si="1">IF(B45=0,F45,E45)</f>
        <v>0.714285714285714</v>
      </c>
      <c r="E45" t="e">
        <f>SUMIFS('I have a blue banner'!L$2:L$2000,'I have a blue banner'!A$2:A$2000,A45,'I have a blue banner'!K$2:K$2000,"&lt;2.5")/B45</f>
        <v>#DIV/0!</v>
      </c>
      <c r="F45">
        <f>SUMIFS('I have a blue banner'!L$2:L$2000,'I have a blue banner'!A$2:A$2000,A46,'I have a blue banner'!K$2:K$2000,"&gt;2.5")/C46</f>
        <v>0.714285714285714</v>
      </c>
      <c r="G45" s="26" t="e">
        <f>SUMIFS('I have a blue banner'!J$2:J$2000,'I have a blue banner'!A$2:A$2000,A46,'I have a blue banner'!K$2:K$2000,"&gt;2.5")/C46</f>
        <v>#DIV/0!</v>
      </c>
      <c r="H45" s="26" t="e">
        <f>SUMIFS('I have a blue banner'!J$2:J$2000,'I have a blue banner'!A$2:A$2000,A45,'I have a blue banner'!K$2:K$2000,"2.5")/B45</f>
        <v>#DIV/0!</v>
      </c>
    </row>
    <row r="46" spans="1:8">
      <c r="A46">
        <f>Statistics!A48</f>
        <v>5672</v>
      </c>
      <c r="B46">
        <f>COUNTIFS('I have a blue banner'!A$2:A$2000,A46,'I have a blue banner'!K$2:K$2000,"&lt;2.5")</f>
        <v>2</v>
      </c>
      <c r="C46">
        <f>COUNTIFS('I have a blue banner'!A$2:A$2000,A46,'I have a blue banner'!K$2:K$2000,"&gt;2.5")</f>
        <v>7</v>
      </c>
      <c r="D46" s="5">
        <f t="shared" si="1"/>
        <v>2</v>
      </c>
      <c r="E46">
        <f>SUMIFS('I have a blue banner'!L$2:L$2000,'I have a blue banner'!A$2:A$2000,A46,'I have a blue banner'!K$2:K$2000,"&lt;2.5")/B46</f>
        <v>2</v>
      </c>
      <c r="F46">
        <f>SUMIFS('I have a blue banner'!L$2:L$2000,'I have a blue banner'!A$2:A$2000,A47,'I have a blue banner'!K$2:K$2000,"&gt;2.5")/C47</f>
        <v>12</v>
      </c>
      <c r="G46" s="26">
        <f>SUMIFS('I have a blue banner'!J$2:J$2000,'I have a blue banner'!A$2:A$2000,A47,'I have a blue banner'!K$2:K$2000,"&gt;2.5")/C47</f>
        <v>0.760416666666667</v>
      </c>
      <c r="H46" s="26">
        <f>SUMIFS('I have a blue banner'!J$2:J$2000,'I have a blue banner'!A$2:A$2000,A46,'I have a blue banner'!K$2:K$2000,"2.5")/B46</f>
        <v>0</v>
      </c>
    </row>
    <row r="47" spans="1:8">
      <c r="A47">
        <f>Statistics!A49</f>
        <v>6135</v>
      </c>
      <c r="B47">
        <f>COUNTIFS('I have a blue banner'!A$2:A$2000,A47,'I have a blue banner'!K$2:K$2000,"&lt;2.5")</f>
        <v>6</v>
      </c>
      <c r="C47">
        <f>COUNTIFS('I have a blue banner'!A$2:A$2000,A47,'I have a blue banner'!K$2:K$2000,"&gt;2.5")</f>
        <v>4</v>
      </c>
      <c r="D47" s="5">
        <f t="shared" si="1"/>
        <v>10.6666666666667</v>
      </c>
      <c r="E47">
        <f>SUMIFS('I have a blue banner'!L$2:L$2000,'I have a blue banner'!A$2:A$2000,A47,'I have a blue banner'!K$2:K$2000,"&lt;2.5")/B47</f>
        <v>10.6666666666667</v>
      </c>
      <c r="F47">
        <f>SUMIFS('I have a blue banner'!L$2:L$2000,'I have a blue banner'!A$2:A$2000,A48,'I have a blue banner'!K$2:K$2000,"&gt;2.5")/C48</f>
        <v>1.83333333333333</v>
      </c>
      <c r="G47" s="26" t="e">
        <f>SUMIFS('I have a blue banner'!J$2:J$2000,'I have a blue banner'!A$2:A$2000,A48,'I have a blue banner'!K$2:K$2000,"&gt;2.5")/C48</f>
        <v>#DIV/0!</v>
      </c>
      <c r="H47" s="26">
        <f>SUMIFS('I have a blue banner'!J$2:J$2000,'I have a blue banner'!A$2:A$2000,A47,'I have a blue banner'!K$2:K$2000,"2.5")/B47</f>
        <v>0</v>
      </c>
    </row>
    <row r="48" spans="1:8">
      <c r="A48">
        <f>Statistics!A50</f>
        <v>6397</v>
      </c>
      <c r="B48">
        <f>COUNTIFS('I have a blue banner'!A$2:A$2000,A48,'I have a blue banner'!K$2:K$2000,"&lt;2.5")</f>
        <v>3</v>
      </c>
      <c r="C48">
        <f>COUNTIFS('I have a blue banner'!A$2:A$2000,A48,'I have a blue banner'!K$2:K$2000,"&gt;2.5")</f>
        <v>6</v>
      </c>
      <c r="D48" s="5">
        <f t="shared" si="1"/>
        <v>1.66666666666667</v>
      </c>
      <c r="E48">
        <f>SUMIFS('I have a blue banner'!L$2:L$2000,'I have a blue banner'!A$2:A$2000,A48,'I have a blue banner'!K$2:K$2000,"&lt;2.5")/B48</f>
        <v>1.66666666666667</v>
      </c>
      <c r="F48">
        <f>SUMIFS('I have a blue banner'!L$2:L$2000,'I have a blue banner'!A$2:A$2000,A49,'I have a blue banner'!K$2:K$2000,"&gt;2.5")/C49</f>
        <v>4</v>
      </c>
      <c r="G48" s="26" t="e">
        <f>SUMIFS('I have a blue banner'!J$2:J$2000,'I have a blue banner'!A$2:A$2000,A49,'I have a blue banner'!K$2:K$2000,"&gt;2.5")/C49</f>
        <v>#DIV/0!</v>
      </c>
      <c r="H48" s="26">
        <f>SUMIFS('I have a blue banner'!J$2:J$2000,'I have a blue banner'!A$2:A$2000,A48,'I have a blue banner'!K$2:K$2000,"2.5")/B48</f>
        <v>0</v>
      </c>
    </row>
    <row r="49" spans="1:8">
      <c r="A49">
        <f>Statistics!A51</f>
        <v>6864</v>
      </c>
      <c r="B49">
        <f>COUNTIFS('I have a blue banner'!A$2:A$2000,A49,'I have a blue banner'!K$2:K$2000,"&lt;2.5")</f>
        <v>5</v>
      </c>
      <c r="C49">
        <f>COUNTIFS('I have a blue banner'!A$2:A$2000,A49,'I have a blue banner'!K$2:K$2000,"&gt;2.5")</f>
        <v>4</v>
      </c>
      <c r="D49" s="5">
        <f t="shared" si="1"/>
        <v>2.6</v>
      </c>
      <c r="E49">
        <f>SUMIFS('I have a blue banner'!L$2:L$2000,'I have a blue banner'!A$2:A$2000,A49,'I have a blue banner'!K$2:K$2000,"&lt;2.5")/B49</f>
        <v>2.6</v>
      </c>
      <c r="F49">
        <f>SUMIFS('I have a blue banner'!L$2:L$2000,'I have a blue banner'!A$2:A$2000,A50,'I have a blue banner'!K$2:K$2000,"&gt;2.5")/C50</f>
        <v>3.25</v>
      </c>
      <c r="G49" s="26" t="e">
        <f>SUMIFS('I have a blue banner'!J$2:J$2000,'I have a blue banner'!A$2:A$2000,A50,'I have a blue banner'!K$2:K$2000,"&gt;2.5")/C50</f>
        <v>#DIV/0!</v>
      </c>
      <c r="H49" s="26">
        <f>SUMIFS('I have a blue banner'!J$2:J$2000,'I have a blue banner'!A$2:A$2000,A49,'I have a blue banner'!K$2:K$2000,"2.5")/B49</f>
        <v>0</v>
      </c>
    </row>
    <row r="50" spans="1:8">
      <c r="A50">
        <f>Statistics!A52</f>
        <v>6865</v>
      </c>
      <c r="B50">
        <f>COUNTIFS('I have a blue banner'!A$2:A$2000,A50,'I have a blue banner'!K$2:K$2000,"&lt;2.5")</f>
        <v>8</v>
      </c>
      <c r="C50">
        <f>COUNTIFS('I have a blue banner'!A$2:A$2000,A50,'I have a blue banner'!K$2:K$2000,"&gt;2.5")</f>
        <v>4</v>
      </c>
      <c r="D50" s="5">
        <f t="shared" si="1"/>
        <v>2.75</v>
      </c>
      <c r="E50">
        <f>SUMIFS('I have a blue banner'!L$2:L$2000,'I have a blue banner'!A$2:A$2000,A50,'I have a blue banner'!K$2:K$2000,"&lt;2.5")/B50</f>
        <v>2.75</v>
      </c>
      <c r="F50">
        <f>SUMIFS('I have a blue banner'!L$2:L$2000,'I have a blue banner'!A$2:A$2000,A51,'I have a blue banner'!K$2:K$2000,"&gt;2.5")/C51</f>
        <v>4</v>
      </c>
      <c r="G50" s="26" t="e">
        <f>SUMIFS('I have a blue banner'!J$2:J$2000,'I have a blue banner'!A$2:A$2000,A51,'I have a blue banner'!K$2:K$2000,"&gt;2.5")/C51</f>
        <v>#DIV/0!</v>
      </c>
      <c r="H50" s="26">
        <f>SUMIFS('I have a blue banner'!J$2:J$2000,'I have a blue banner'!A$2:A$2000,A50,'I have a blue banner'!K$2:K$2000,"2.5")/B50</f>
        <v>0</v>
      </c>
    </row>
    <row r="51" spans="1:8">
      <c r="A51">
        <f>Statistics!A53</f>
        <v>6875</v>
      </c>
      <c r="B51">
        <f>COUNTIFS('I have a blue banner'!A$2:A$2000,A51,'I have a blue banner'!K$2:K$2000,"&lt;2.5")</f>
        <v>3</v>
      </c>
      <c r="C51">
        <f>COUNTIFS('I have a blue banner'!A$2:A$2000,A51,'I have a blue banner'!K$2:K$2000,"&gt;2.5")</f>
        <v>2</v>
      </c>
      <c r="D51" s="5">
        <f t="shared" si="1"/>
        <v>7.66666666666667</v>
      </c>
      <c r="E51">
        <f>SUMIFS('I have a blue banner'!L$2:L$2000,'I have a blue banner'!A$2:A$2000,A51,'I have a blue banner'!K$2:K$2000,"&lt;2.5")/B51</f>
        <v>7.66666666666667</v>
      </c>
      <c r="F51">
        <f>SUMIFS('I have a blue banner'!L$2:L$2000,'I have a blue banner'!A$2:A$2000,A52,'I have a blue banner'!K$2:K$2000,"&gt;2.5")/C52</f>
        <v>3</v>
      </c>
      <c r="G51" s="26">
        <f>SUMIFS('I have a blue banner'!J$2:J$2000,'I have a blue banner'!A$2:A$2000,A52,'I have a blue banner'!K$2:K$2000,"&gt;2.5")/C52</f>
        <v>0.214285714285714</v>
      </c>
      <c r="H51" s="26">
        <f>SUMIFS('I have a blue banner'!J$2:J$2000,'I have a blue banner'!A$2:A$2000,A51,'I have a blue banner'!K$2:K$2000,"2.5")/B51</f>
        <v>0</v>
      </c>
    </row>
    <row r="52" spans="1:8">
      <c r="A52">
        <f>Statistics!A54</f>
        <v>6978</v>
      </c>
      <c r="B52">
        <f>COUNTIFS('I have a blue banner'!A$2:A$2000,A52,'I have a blue banner'!K$2:K$2000,"&lt;2.5")</f>
        <v>8</v>
      </c>
      <c r="C52">
        <f>COUNTIFS('I have a blue banner'!A$2:A$2000,A52,'I have a blue banner'!K$2:K$2000,"&gt;2.5")</f>
        <v>2</v>
      </c>
      <c r="D52" s="5">
        <f t="shared" si="1"/>
        <v>4.75</v>
      </c>
      <c r="E52">
        <f>SUMIFS('I have a blue banner'!L$2:L$2000,'I have a blue banner'!A$2:A$2000,A52,'I have a blue banner'!K$2:K$2000,"&lt;2.5")/B52</f>
        <v>4.75</v>
      </c>
      <c r="F52">
        <f>SUMIFS('I have a blue banner'!L$2:L$2000,'I have a blue banner'!A$2:A$2000,A53,'I have a blue banner'!K$2:K$2000,"&gt;2.5")/C53</f>
        <v>8.8</v>
      </c>
      <c r="G52" s="26">
        <f>SUMIFS('I have a blue banner'!J$2:J$2000,'I have a blue banner'!A$2:A$2000,A53,'I have a blue banner'!K$2:K$2000,"&gt;2.5")/C53</f>
        <v>0.692121212121212</v>
      </c>
      <c r="H52" s="26">
        <f>SUMIFS('I have a blue banner'!J$2:J$2000,'I have a blue banner'!A$2:A$2000,A52,'I have a blue banner'!K$2:K$2000,"2.5")/B52</f>
        <v>0</v>
      </c>
    </row>
    <row r="53" spans="1:8">
      <c r="A53">
        <f>Statistics!A55</f>
        <v>7480</v>
      </c>
      <c r="B53">
        <f>COUNTIFS('I have a blue banner'!A$2:A$2000,A53,'I have a blue banner'!K$2:K$2000,"&lt;2.5")</f>
        <v>7</v>
      </c>
      <c r="C53">
        <f>COUNTIFS('I have a blue banner'!A$2:A$2000,A53,'I have a blue banner'!K$2:K$2000,"&gt;2.5")</f>
        <v>5</v>
      </c>
      <c r="D53" s="5">
        <f t="shared" si="1"/>
        <v>21.7142857142857</v>
      </c>
      <c r="E53">
        <f>SUMIFS('I have a blue banner'!L$2:L$2000,'I have a blue banner'!A$2:A$2000,A53,'I have a blue banner'!K$2:K$2000,"&lt;2.5")/B53</f>
        <v>21.7142857142857</v>
      </c>
      <c r="F53">
        <f>SUMIFS('I have a blue banner'!L$2:L$2000,'I have a blue banner'!A$2:A$2000,A54,'I have a blue banner'!K$2:K$2000,"&gt;2.5")/C54</f>
        <v>1.2</v>
      </c>
      <c r="G53" s="26" t="e">
        <f>SUMIFS('I have a blue banner'!J$2:J$2000,'I have a blue banner'!A$2:A$2000,A54,'I have a blue banner'!K$2:K$2000,"&gt;2.5")/C54</f>
        <v>#DIV/0!</v>
      </c>
      <c r="H53" s="26">
        <f>SUMIFS('I have a blue banner'!J$2:J$2000,'I have a blue banner'!A$2:A$2000,A53,'I have a blue banner'!K$2:K$2000,"2.5")/B53</f>
        <v>0</v>
      </c>
    </row>
    <row r="54" spans="1:8">
      <c r="A54">
        <f>Statistics!A56</f>
        <v>7520</v>
      </c>
      <c r="B54">
        <f>COUNTIFS('I have a blue banner'!A$2:A$2000,A54,'I have a blue banner'!K$2:K$2000,"&lt;2.5")</f>
        <v>6</v>
      </c>
      <c r="C54">
        <f>COUNTIFS('I have a blue banner'!A$2:A$2000,A54,'I have a blue banner'!K$2:K$2000,"&gt;2.5")</f>
        <v>5</v>
      </c>
      <c r="D54" s="5">
        <f t="shared" si="1"/>
        <v>2.33333333333333</v>
      </c>
      <c r="E54">
        <f>SUMIFS('I have a blue banner'!L$2:L$2000,'I have a blue banner'!A$2:A$2000,A54,'I have a blue banner'!K$2:K$2000,"&lt;2.5")/B54</f>
        <v>2.33333333333333</v>
      </c>
      <c r="F54">
        <f>SUMIFS('I have a blue banner'!L$2:L$2000,'I have a blue banner'!A$2:A$2000,A55,'I have a blue banner'!K$2:K$2000,"&gt;2.5")/C55</f>
        <v>1.75</v>
      </c>
      <c r="G54" s="26" t="e">
        <f>SUMIFS('I have a blue banner'!J$2:J$2000,'I have a blue banner'!A$2:A$2000,A55,'I have a blue banner'!K$2:K$2000,"&gt;2.5")/C55</f>
        <v>#DIV/0!</v>
      </c>
      <c r="H54" s="26">
        <f>SUMIFS('I have a blue banner'!J$2:J$2000,'I have a blue banner'!A$2:A$2000,A54,'I have a blue banner'!K$2:K$2000,"2.5")/B54</f>
        <v>0</v>
      </c>
    </row>
    <row r="55" spans="1:8">
      <c r="A55">
        <f>Statistics!A57</f>
        <v>7659</v>
      </c>
      <c r="B55">
        <f>COUNTIFS('I have a blue banner'!A$2:A$2000,A55,'I have a blue banner'!K$2:K$2000,"&lt;2.5")</f>
        <v>5</v>
      </c>
      <c r="C55">
        <f>COUNTIFS('I have a blue banner'!A$2:A$2000,A55,'I have a blue banner'!K$2:K$2000,"&gt;2.5")</f>
        <v>4</v>
      </c>
      <c r="D55" s="5">
        <f t="shared" si="1"/>
        <v>2.8</v>
      </c>
      <c r="E55">
        <f>SUMIFS('I have a blue banner'!L$2:L$2000,'I have a blue banner'!A$2:A$2000,A55,'I have a blue banner'!K$2:K$2000,"&lt;2.5")/B55</f>
        <v>2.8</v>
      </c>
      <c r="F55">
        <f>SUMIFS('I have a blue banner'!L$2:L$2000,'I have a blue banner'!A$2:A$2000,A56,'I have a blue banner'!K$2:K$2000,"&gt;2.5")/C56</f>
        <v>0.5</v>
      </c>
      <c r="G55" s="26" t="e">
        <f>SUMIFS('I have a blue banner'!J$2:J$2000,'I have a blue banner'!A$2:A$2000,A56,'I have a blue banner'!K$2:K$2000,"&gt;2.5")/C56</f>
        <v>#DIV/0!</v>
      </c>
      <c r="H55" s="26">
        <f>SUMIFS('I have a blue banner'!J$2:J$2000,'I have a blue banner'!A$2:A$2000,A55,'I have a blue banner'!K$2:K$2000,"2.5")/B55</f>
        <v>0</v>
      </c>
    </row>
    <row r="56" spans="1:8">
      <c r="A56">
        <f>Statistics!A58</f>
        <v>7757</v>
      </c>
      <c r="B56">
        <f>COUNTIFS('I have a blue banner'!A$2:A$2000,A56,'I have a blue banner'!K$2:K$2000,"&lt;2.5")</f>
        <v>5</v>
      </c>
      <c r="C56">
        <f>COUNTIFS('I have a blue banner'!A$2:A$2000,A56,'I have a blue banner'!K$2:K$2000,"&gt;2.5")</f>
        <v>4</v>
      </c>
      <c r="D56" s="5">
        <f t="shared" si="1"/>
        <v>0</v>
      </c>
      <c r="E56">
        <f>SUMIFS('I have a blue banner'!L$2:L$2000,'I have a blue banner'!A$2:A$2000,A56,'I have a blue banner'!K$2:K$2000,"&lt;2.5")/B56</f>
        <v>0</v>
      </c>
      <c r="F56">
        <f>SUMIFS('I have a blue banner'!L$2:L$2000,'I have a blue banner'!A$2:A$2000,A57,'I have a blue banner'!K$2:K$2000,"&gt;2.5")/C57</f>
        <v>11.5</v>
      </c>
      <c r="G56" s="26">
        <f>SUMIFS('I have a blue banner'!J$2:J$2000,'I have a blue banner'!A$2:A$2000,A57,'I have a blue banner'!K$2:K$2000,"&gt;2.5")/C57</f>
        <v>0.756944444444444</v>
      </c>
      <c r="H56" s="26">
        <f>SUMIFS('I have a blue banner'!J$2:J$2000,'I have a blue banner'!A$2:A$2000,A56,'I have a blue banner'!K$2:K$2000,"2.5")/B56</f>
        <v>0</v>
      </c>
    </row>
    <row r="57" spans="1:8">
      <c r="A57">
        <f>Statistics!A59</f>
        <v>7902</v>
      </c>
      <c r="B57">
        <f>COUNTIFS('I have a blue banner'!A$2:A$2000,A57,'I have a blue banner'!K$2:K$2000,"&lt;2.5")</f>
        <v>4</v>
      </c>
      <c r="C57">
        <f>COUNTIFS('I have a blue banner'!A$2:A$2000,A57,'I have a blue banner'!K$2:K$2000,"&gt;2.5")</f>
        <v>4</v>
      </c>
      <c r="D57" s="5">
        <f t="shared" si="1"/>
        <v>14.75</v>
      </c>
      <c r="E57">
        <f>SUMIFS('I have a blue banner'!L$2:L$2000,'I have a blue banner'!A$2:A$2000,A57,'I have a blue banner'!K$2:K$2000,"&lt;2.5")/B57</f>
        <v>14.75</v>
      </c>
      <c r="F57">
        <f>SUMIFS('I have a blue banner'!L$2:L$2000,'I have a blue banner'!A$2:A$2000,A58,'I have a blue banner'!K$2:K$2000,"&gt;2.5")/C58</f>
        <v>7.4</v>
      </c>
      <c r="G57" s="26">
        <f>SUMIFS('I have a blue banner'!J$2:J$2000,'I have a blue banner'!A$2:A$2000,A58,'I have a blue banner'!K$2:K$2000,"&gt;2.5")/C58</f>
        <v>0.625</v>
      </c>
      <c r="H57" s="26">
        <f>SUMIFS('I have a blue banner'!J$2:J$2000,'I have a blue banner'!A$2:A$2000,A57,'I have a blue banner'!K$2:K$2000,"2.5")/B57</f>
        <v>0</v>
      </c>
    </row>
    <row r="58" spans="1:8">
      <c r="A58">
        <f>Statistics!A60</f>
        <v>8089</v>
      </c>
      <c r="B58">
        <f>COUNTIFS('I have a blue banner'!A$2:A$2000,A58,'I have a blue banner'!K$2:K$2000,"&lt;2.5")</f>
        <v>3</v>
      </c>
      <c r="C58">
        <f>COUNTIFS('I have a blue banner'!A$2:A$2000,A58,'I have a blue banner'!K$2:K$2000,"&gt;2.5")</f>
        <v>5</v>
      </c>
      <c r="D58" s="5">
        <f t="shared" si="1"/>
        <v>6</v>
      </c>
      <c r="E58">
        <f>SUMIFS('I have a blue banner'!L$2:L$2000,'I have a blue banner'!A$2:A$2000,A58,'I have a blue banner'!K$2:K$2000,"&lt;2.5")/B58</f>
        <v>6</v>
      </c>
      <c r="F58">
        <f>SUMIFS('I have a blue banner'!L$2:L$2000,'I have a blue banner'!A$2:A$2000,A59,'I have a blue banner'!K$2:K$2000,"&gt;2.5")/C59</f>
        <v>1</v>
      </c>
      <c r="G58" s="26" t="e">
        <f>SUMIFS('I have a blue banner'!J$2:J$2000,'I have a blue banner'!A$2:A$2000,A59,'I have a blue banner'!K$2:K$2000,"&gt;2.5")/C59</f>
        <v>#DIV/0!</v>
      </c>
      <c r="H58" s="26">
        <f>SUMIFS('I have a blue banner'!J$2:J$2000,'I have a blue banner'!A$2:A$2000,A58,'I have a blue banner'!K$2:K$2000,"2.5")/B58</f>
        <v>0</v>
      </c>
    </row>
    <row r="59" spans="1:8">
      <c r="A59">
        <f>Statistics!A61</f>
        <v>8574</v>
      </c>
      <c r="B59">
        <f>COUNTIFS('I have a blue banner'!A$2:A$2000,A59,'I have a blue banner'!K$2:K$2000,"&lt;2.5")</f>
        <v>5</v>
      </c>
      <c r="C59">
        <f>COUNTIFS('I have a blue banner'!A$2:A$2000,A59,'I have a blue banner'!K$2:K$2000,"&gt;2.5")</f>
        <v>5</v>
      </c>
      <c r="D59" s="5">
        <f t="shared" si="1"/>
        <v>0</v>
      </c>
      <c r="E59">
        <f>SUMIFS('I have a blue banner'!L$2:L$2000,'I have a blue banner'!A$2:A$2000,A59,'I have a blue banner'!K$2:K$2000,"&lt;2.5")/B59</f>
        <v>0</v>
      </c>
      <c r="F59">
        <f>SUMIFS('I have a blue banner'!L$2:L$2000,'I have a blue banner'!A$2:A$2000,A60,'I have a blue banner'!K$2:K$2000,"&gt;2.5")/C60</f>
        <v>5</v>
      </c>
      <c r="G59" s="26">
        <f>SUMIFS('I have a blue banner'!J$2:J$2000,'I have a blue banner'!A$2:A$2000,A60,'I have a blue banner'!K$2:K$2000,"&gt;2.5")/C60</f>
        <v>0.433333333333333</v>
      </c>
      <c r="H59" s="26">
        <f>SUMIFS('I have a blue banner'!J$2:J$2000,'I have a blue banner'!A$2:A$2000,A59,'I have a blue banner'!K$2:K$2000,"2.5")/B59</f>
        <v>0</v>
      </c>
    </row>
    <row r="60" spans="1:8">
      <c r="A60">
        <f>Statistics!A62</f>
        <v>8729</v>
      </c>
      <c r="B60">
        <f>COUNTIFS('I have a blue banner'!A$2:A$2000,A60,'I have a blue banner'!K$2:K$2000,"&lt;2.5")</f>
        <v>6</v>
      </c>
      <c r="C60">
        <f>COUNTIFS('I have a blue banner'!A$2:A$2000,A60,'I have a blue banner'!K$2:K$2000,"&gt;2.5")</f>
        <v>2</v>
      </c>
      <c r="D60" s="5">
        <f t="shared" si="1"/>
        <v>5</v>
      </c>
      <c r="E60">
        <f>SUMIFS('I have a blue banner'!L$2:L$2000,'I have a blue banner'!A$2:A$2000,A60,'I have a blue banner'!K$2:K$2000,"&lt;2.5")/B60</f>
        <v>5</v>
      </c>
      <c r="F60">
        <f>SUMIFS('I have a blue banner'!L$2:L$2000,'I have a blue banner'!A$2:A$2000,A61,'I have a blue banner'!K$2:K$2000,"&gt;2.5")/C61</f>
        <v>5.125</v>
      </c>
      <c r="G60" s="26" t="e">
        <f>SUMIFS('I have a blue banner'!J$2:J$2000,'I have a blue banner'!A$2:A$2000,A61,'I have a blue banner'!K$2:K$2000,"&gt;2.5")/C61</f>
        <v>#DIV/0!</v>
      </c>
      <c r="H60" s="26">
        <f>SUMIFS('I have a blue banner'!J$2:J$2000,'I have a blue banner'!A$2:A$2000,A60,'I have a blue banner'!K$2:K$2000,"2.5")/B60</f>
        <v>0</v>
      </c>
    </row>
    <row r="61" spans="1:8">
      <c r="A61">
        <f>Statistics!A63</f>
        <v>8731</v>
      </c>
      <c r="B61">
        <f>COUNTIFS('I have a blue banner'!A$2:A$2000,A61,'I have a blue banner'!K$2:K$2000,"&lt;2.5")</f>
        <v>6</v>
      </c>
      <c r="C61">
        <f>COUNTIFS('I have a blue banner'!A$2:A$2000,A61,'I have a blue banner'!K$2:K$2000,"&gt;2.5")</f>
        <v>8</v>
      </c>
      <c r="D61" s="5">
        <f t="shared" si="1"/>
        <v>6.66666666666667</v>
      </c>
      <c r="E61">
        <f>SUMIFS('I have a blue banner'!L$2:L$2000,'I have a blue banner'!A$2:A$2000,A61,'I have a blue banner'!K$2:K$2000,"&lt;2.5")/B61</f>
        <v>6.66666666666667</v>
      </c>
      <c r="F61">
        <f>SUMIFS('I have a blue banner'!L$2:L$2000,'I have a blue banner'!A$2:A$2000,A62,'I have a blue banner'!K$2:K$2000,"&gt;2.5")/C62</f>
        <v>0</v>
      </c>
      <c r="G61" s="26" t="e">
        <f>SUMIFS('I have a blue banner'!J$2:J$2000,'I have a blue banner'!A$2:A$2000,A62,'I have a blue banner'!K$2:K$2000,"&gt;2.5")/C62</f>
        <v>#DIV/0!</v>
      </c>
      <c r="H61" s="26">
        <f>SUMIFS('I have a blue banner'!J$2:J$2000,'I have a blue banner'!A$2:A$2000,A61,'I have a blue banner'!K$2:K$2000,"2.5")/B61</f>
        <v>0</v>
      </c>
    </row>
    <row r="62" spans="1:8">
      <c r="A62">
        <f>Statistics!A64</f>
        <v>8735</v>
      </c>
      <c r="B62">
        <f>COUNTIFS('I have a blue banner'!A$2:A$2000,A62,'I have a blue banner'!K$2:K$2000,"&lt;2.5")</f>
        <v>5</v>
      </c>
      <c r="C62">
        <f>COUNTIFS('I have a blue banner'!A$2:A$2000,A62,'I have a blue banner'!K$2:K$2000,"&gt;2.5")</f>
        <v>3</v>
      </c>
      <c r="D62" s="5">
        <f t="shared" si="1"/>
        <v>0</v>
      </c>
      <c r="E62">
        <f>SUMIFS('I have a blue banner'!L$2:L$2000,'I have a blue banner'!A$2:A$2000,A62,'I have a blue banner'!K$2:K$2000,"&lt;2.5")/B62</f>
        <v>0</v>
      </c>
      <c r="F62">
        <f>SUMIFS('I have a blue banner'!L$2:L$2000,'I have a blue banner'!A$2:A$2000,A63,'I have a blue banner'!K$2:K$2000,"&gt;2.5")/C63</f>
        <v>6</v>
      </c>
      <c r="G62" s="26" t="e">
        <f>SUMIFS('I have a blue banner'!J$2:J$2000,'I have a blue banner'!A$2:A$2000,A63,'I have a blue banner'!K$2:K$2000,"&gt;2.5")/C63</f>
        <v>#DIV/0!</v>
      </c>
      <c r="H62" s="26">
        <f>SUMIFS('I have a blue banner'!J$2:J$2000,'I have a blue banner'!A$2:A$2000,A62,'I have a blue banner'!K$2:K$2000,"2.5")/B62</f>
        <v>0</v>
      </c>
    </row>
    <row r="63" spans="1:8">
      <c r="A63">
        <f>Statistics!A65</f>
        <v>8764</v>
      </c>
      <c r="B63">
        <f>COUNTIFS('I have a blue banner'!A$2:A$2000,A63,'I have a blue banner'!K$2:K$2000,"&lt;2.5")</f>
        <v>5</v>
      </c>
      <c r="C63">
        <f>COUNTIFS('I have a blue banner'!A$2:A$2000,A63,'I have a blue banner'!K$2:K$2000,"&gt;2.5")</f>
        <v>4</v>
      </c>
      <c r="D63" s="5">
        <f t="shared" si="1"/>
        <v>8</v>
      </c>
      <c r="E63">
        <f>SUMIFS('I have a blue banner'!L$2:L$2000,'I have a blue banner'!A$2:A$2000,A63,'I have a blue banner'!K$2:K$2000,"&lt;2.5")/B63</f>
        <v>8</v>
      </c>
      <c r="F63">
        <f>SUMIFS('I have a blue banner'!L$2:L$2000,'I have a blue banner'!A$2:A$2000,A64,'I have a blue banner'!K$2:K$2000,"&gt;2.5")/C64</f>
        <v>0</v>
      </c>
      <c r="G63" s="26" t="e">
        <f>SUMIFS('I have a blue banner'!J$2:J$2000,'I have a blue banner'!A$2:A$2000,A64,'I have a blue banner'!K$2:K$2000,"&gt;2.5")/C64</f>
        <v>#DIV/0!</v>
      </c>
      <c r="H63" s="26">
        <f>SUMIFS('I have a blue banner'!J$2:J$2000,'I have a blue banner'!A$2:A$2000,A63,'I have a blue banner'!K$2:K$2000,"2.5")/B63</f>
        <v>0</v>
      </c>
    </row>
    <row r="64" spans="1:8">
      <c r="A64">
        <f>Statistics!A66</f>
        <v>8765</v>
      </c>
      <c r="B64">
        <f>COUNTIFS('I have a blue banner'!A$2:A$2000,A64,'I have a blue banner'!K$2:K$2000,"&lt;2.5")</f>
        <v>6</v>
      </c>
      <c r="C64">
        <f>COUNTIFS('I have a blue banner'!A$2:A$2000,A64,'I have a blue banner'!K$2:K$2000,"&gt;2.5")</f>
        <v>2</v>
      </c>
      <c r="D64" s="5">
        <f t="shared" si="1"/>
        <v>0</v>
      </c>
      <c r="E64">
        <f>SUMIFS('I have a blue banner'!L$2:L$2000,'I have a blue banner'!A$2:A$2000,A64,'I have a blue banner'!K$2:K$2000,"&lt;2.5")/B64</f>
        <v>0</v>
      </c>
      <c r="F64">
        <f>SUMIFS('I have a blue banner'!L$2:L$2000,'I have a blue banner'!A$2:A$2000,A65,'I have a blue banner'!K$2:K$2000,"&gt;2.5")/C65</f>
        <v>1.2</v>
      </c>
      <c r="G64" s="26" t="e">
        <f>SUMIFS('I have a blue banner'!J$2:J$2000,'I have a blue banner'!A$2:A$2000,A65,'I have a blue banner'!K$2:K$2000,"&gt;2.5")/C65</f>
        <v>#DIV/0!</v>
      </c>
      <c r="H64" s="26">
        <f>SUMIFS('I have a blue banner'!J$2:J$2000,'I have a blue banner'!A$2:A$2000,A64,'I have a blue banner'!K$2:K$2000,"2.5")/B64</f>
        <v>0</v>
      </c>
    </row>
    <row r="65" spans="1:8">
      <c r="A65">
        <f>Statistics!A67</f>
        <v>8789</v>
      </c>
      <c r="B65">
        <f>COUNTIFS('I have a blue banner'!A$2:A$2000,A65,'I have a blue banner'!K$2:K$2000,"&lt;2.5")</f>
        <v>4</v>
      </c>
      <c r="C65">
        <f>COUNTIFS('I have a blue banner'!A$2:A$2000,A65,'I have a blue banner'!K$2:K$2000,"&gt;2.5")</f>
        <v>5</v>
      </c>
      <c r="D65" s="5">
        <f t="shared" si="1"/>
        <v>3.5</v>
      </c>
      <c r="E65">
        <f>SUMIFS('I have a blue banner'!L$2:L$2000,'I have a blue banner'!A$2:A$2000,A65,'I have a blue banner'!K$2:K$2000,"&lt;2.5")/B65</f>
        <v>3.5</v>
      </c>
      <c r="F65">
        <f>SUMIFS('I have a blue banner'!L$2:L$2000,'I have a blue banner'!A$2:A$2000,A66,'I have a blue banner'!K$2:K$2000,"&gt;2.5")/C66</f>
        <v>3.75</v>
      </c>
      <c r="G65" s="26" t="e">
        <f>SUMIFS('I have a blue banner'!J$2:J$2000,'I have a blue banner'!A$2:A$2000,A66,'I have a blue banner'!K$2:K$2000,"&gt;2.5")/C66</f>
        <v>#DIV/0!</v>
      </c>
      <c r="H65" s="26">
        <f>SUMIFS('I have a blue banner'!J$2:J$2000,'I have a blue banner'!A$2:A$2000,A65,'I have a blue banner'!K$2:K$2000,"2.5")/B65</f>
        <v>0</v>
      </c>
    </row>
    <row r="66" spans="1:8">
      <c r="A66">
        <f>Statistics!A68</f>
        <v>8850</v>
      </c>
      <c r="B66">
        <f>COUNTIFS('I have a blue banner'!A$2:A$2000,A66,'I have a blue banner'!K$2:K$2000,"&lt;2.5")</f>
        <v>5</v>
      </c>
      <c r="C66">
        <f>COUNTIFS('I have a blue banner'!A$2:A$2000,A66,'I have a blue banner'!K$2:K$2000,"&gt;2.5")</f>
        <v>4</v>
      </c>
      <c r="D66" s="5">
        <f t="shared" si="1"/>
        <v>0.6</v>
      </c>
      <c r="E66">
        <f>SUMIFS('I have a blue banner'!L$2:L$2000,'I have a blue banner'!A$2:A$2000,A66,'I have a blue banner'!K$2:K$2000,"&lt;2.5")/B66</f>
        <v>0.6</v>
      </c>
      <c r="F66">
        <f>SUMIFS('I have a blue banner'!L$2:L$2000,'I have a blue banner'!A$2:A$2000,A67,'I have a blue banner'!K$2:K$2000,"&gt;2.5")/C67</f>
        <v>1.66666666666667</v>
      </c>
      <c r="G66" s="26" t="e">
        <f>SUMIFS('I have a blue banner'!J$2:J$2000,'I have a blue banner'!A$2:A$2000,A67,'I have a blue banner'!K$2:K$2000,"&gt;2.5")/C67</f>
        <v>#DIV/0!</v>
      </c>
      <c r="H66" s="26">
        <f>SUMIFS('I have a blue banner'!J$2:J$2000,'I have a blue banner'!A$2:A$2000,A66,'I have a blue banner'!K$2:K$2000,"2.5")/B66</f>
        <v>0</v>
      </c>
    </row>
    <row r="67" spans="1:8">
      <c r="A67">
        <f>Statistics!A69</f>
        <v>8884</v>
      </c>
      <c r="B67">
        <f>COUNTIFS('I have a blue banner'!A$2:A$2000,A67,'I have a blue banner'!K$2:K$2000,"&lt;2.5")</f>
        <v>6</v>
      </c>
      <c r="C67">
        <f>COUNTIFS('I have a blue banner'!A$2:A$2000,A67,'I have a blue banner'!K$2:K$2000,"&gt;2.5")</f>
        <v>3</v>
      </c>
      <c r="D67" s="5">
        <f t="shared" si="1"/>
        <v>3.83333333333333</v>
      </c>
      <c r="E67">
        <f>SUMIFS('I have a blue banner'!L$2:L$2000,'I have a blue banner'!A$2:A$2000,A67,'I have a blue banner'!K$2:K$2000,"&lt;2.5")/B67</f>
        <v>3.83333333333333</v>
      </c>
      <c r="F67">
        <f>SUMIFS('I have a blue banner'!L$2:L$2000,'I have a blue banner'!A$2:A$2000,A68,'I have a blue banner'!K$2:K$2000,"&gt;2.5")/C68</f>
        <v>10</v>
      </c>
      <c r="G67" s="26">
        <f>SUMIFS('I have a blue banner'!J$2:J$2000,'I have a blue banner'!A$2:A$2000,A68,'I have a blue banner'!K$2:K$2000,"&gt;2.5")/C68</f>
        <v>0.833333333333333</v>
      </c>
      <c r="H67" s="26">
        <f>SUMIFS('I have a blue banner'!J$2:J$2000,'I have a blue banner'!A$2:A$2000,A67,'I have a blue banner'!K$2:K$2000,"2.5")/B67</f>
        <v>0</v>
      </c>
    </row>
    <row r="68" spans="1:8">
      <c r="A68">
        <f>Statistics!A70</f>
        <v>1360</v>
      </c>
      <c r="B68">
        <f>COUNTIFS('I have a blue banner'!A$2:A$2000,A68,'I have a blue banner'!K$2:K$2000,"&lt;2.5")</f>
        <v>6</v>
      </c>
      <c r="C68">
        <f>COUNTIFS('I have a blue banner'!A$2:A$2000,A68,'I have a blue banner'!K$2:K$2000,"&gt;2.5")</f>
        <v>2</v>
      </c>
      <c r="D68" s="5">
        <f t="shared" si="1"/>
        <v>9.33333333333333</v>
      </c>
      <c r="E68">
        <f>SUMIFS('I have a blue banner'!L$2:L$2000,'I have a blue banner'!A$2:A$2000,A68,'I have a blue banner'!K$2:K$2000,"&lt;2.5")/B68</f>
        <v>9.33333333333333</v>
      </c>
      <c r="F68" t="e">
        <f>SUMIFS('I have a blue banner'!L$2:L$2000,'I have a blue banner'!A$2:A$2000,A69,'I have a blue banner'!K$2:K$2000,"&gt;2.5")/C69</f>
        <v>#DIV/0!</v>
      </c>
      <c r="G68" s="26" t="e">
        <f>SUMIFS('I have a blue banner'!J$2:J$2000,'I have a blue banner'!A$2:A$2000,A69,'I have a blue banner'!K$2:K$2000,"&gt;2.5")/C69</f>
        <v>#DIV/0!</v>
      </c>
      <c r="H68" s="26">
        <f>SUMIFS('I have a blue banner'!J$2:J$2000,'I have a blue banner'!A$2:A$2000,A68,'I have a blue banner'!K$2:K$2000,"2.5")/B68</f>
        <v>0</v>
      </c>
    </row>
    <row r="69" spans="1:8">
      <c r="A69">
        <f>Statistics!A71</f>
        <v>0</v>
      </c>
      <c r="B69">
        <f>COUNTIFS('I have a blue banner'!A$2:A$2000,A69,'I have a blue banner'!K$2:K$2000,"&lt;2.5")</f>
        <v>1391</v>
      </c>
      <c r="C69">
        <f>COUNTIFS('I have a blue banner'!A$2:A$2000,A69,'I have a blue banner'!K$2:K$2000,"&gt;2.5")</f>
        <v>0</v>
      </c>
      <c r="D69" s="5">
        <f t="shared" si="1"/>
        <v>0</v>
      </c>
      <c r="E69">
        <f>SUMIFS('I have a blue banner'!L$2:L$2000,'I have a blue banner'!A$2:A$2000,A69,'I have a blue banner'!K$2:K$2000,"&lt;2.5")/B69</f>
        <v>0</v>
      </c>
      <c r="F69" t="e">
        <f>SUMIFS('I have a blue banner'!L$2:L$2000,'I have a blue banner'!A$2:A$2000,A70,'I have a blue banner'!K$2:K$2000,"&gt;2.5")/C70</f>
        <v>#DIV/0!</v>
      </c>
      <c r="G69" s="26" t="e">
        <f>SUMIFS('I have a blue banner'!J$2:J$2000,'I have a blue banner'!A$2:A$2000,A70,'I have a blue banner'!K$2:K$2000,"&gt;2.5")/C70</f>
        <v>#DIV/0!</v>
      </c>
      <c r="H69" s="26">
        <f>SUMIFS('I have a blue banner'!J$2:J$2000,'I have a blue banner'!A$2:A$2000,A69,'I have a blue banner'!K$2:K$2000,"2.5")/B69</f>
        <v>0</v>
      </c>
    </row>
    <row r="70" spans="1:8">
      <c r="A70">
        <f>Statistics!A72</f>
        <v>0</v>
      </c>
      <c r="B70">
        <f>COUNTIFS('I have a blue banner'!A$2:A$2000,A70,'I have a blue banner'!K$2:K$2000,"&lt;2.5")</f>
        <v>1391</v>
      </c>
      <c r="C70">
        <f>COUNTIFS('I have a blue banner'!A$2:A$2000,A70,'I have a blue banner'!K$2:K$2000,"&gt;2.5")</f>
        <v>0</v>
      </c>
      <c r="D70" s="5">
        <f t="shared" si="1"/>
        <v>0</v>
      </c>
      <c r="E70">
        <f>SUMIFS('I have a blue banner'!L$2:L$2000,'I have a blue banner'!A$2:A$2000,A70,'I have a blue banner'!K$2:K$2000,"&lt;2.5")/B70</f>
        <v>0</v>
      </c>
      <c r="F70" t="e">
        <f>SUMIFS('I have a blue banner'!L$2:L$2000,'I have a blue banner'!A$2:A$2000,A71,'I have a blue banner'!K$2:K$2000,"&gt;2.5")/C71</f>
        <v>#DIV/0!</v>
      </c>
      <c r="G70" s="26" t="e">
        <f>SUMIFS('I have a blue banner'!J$2:J$2000,'I have a blue banner'!A$2:A$2000,A71,'I have a blue banner'!K$2:K$2000,"&gt;2.5")/C71</f>
        <v>#DIV/0!</v>
      </c>
      <c r="H70" s="26">
        <f>SUMIFS('I have a blue banner'!J$2:J$2000,'I have a blue banner'!A$2:A$2000,A70,'I have a blue banner'!K$2:K$2000,"2.5")/B70</f>
        <v>0</v>
      </c>
    </row>
    <row r="71" spans="1:8">
      <c r="A71">
        <f>Statistics!A73</f>
        <v>0</v>
      </c>
      <c r="B71">
        <f>COUNTIFS('I have a blue banner'!A$2:A$2000,A71,'I have a blue banner'!K$2:K$2000,"&lt;2.5")</f>
        <v>1391</v>
      </c>
      <c r="C71">
        <f>COUNTIFS('I have a blue banner'!A$2:A$2000,A71,'I have a blue banner'!K$2:K$2000,"&gt;2.5")</f>
        <v>0</v>
      </c>
      <c r="D71" s="5">
        <f t="shared" si="1"/>
        <v>0</v>
      </c>
      <c r="E71">
        <f>SUMIFS('I have a blue banner'!L$2:L$2000,'I have a blue banner'!A$2:A$2000,A71,'I have a blue banner'!K$2:K$2000,"&lt;2.5")/B71</f>
        <v>0</v>
      </c>
      <c r="F71" t="e">
        <f>SUMIFS('I have a blue banner'!L$2:L$2000,'I have a blue banner'!A$2:A$2000,A72,'I have a blue banner'!K$2:K$2000,"&gt;2.5")/C72</f>
        <v>#DIV/0!</v>
      </c>
      <c r="G71" s="26" t="e">
        <f>SUMIFS('I have a blue banner'!J$2:J$2000,'I have a blue banner'!A$2:A$2000,A72,'I have a blue banner'!K$2:K$2000,"&gt;2.5")/C72</f>
        <v>#DIV/0!</v>
      </c>
      <c r="H71" s="26">
        <f>SUMIFS('I have a blue banner'!J$2:J$2000,'I have a blue banner'!A$2:A$2000,A71,'I have a blue banner'!K$2:K$2000,"2.5")/B71</f>
        <v>0</v>
      </c>
    </row>
    <row r="72" spans="1:8">
      <c r="A72">
        <f>Statistics!A74</f>
        <v>0</v>
      </c>
      <c r="B72">
        <f>COUNTIFS('I have a blue banner'!A$2:A$2000,A72,'I have a blue banner'!K$2:K$2000,"&lt;2.5")</f>
        <v>1391</v>
      </c>
      <c r="C72">
        <f>COUNTIFS('I have a blue banner'!A$2:A$2000,A72,'I have a blue banner'!K$2:K$2000,"&gt;2.5")</f>
        <v>0</v>
      </c>
      <c r="D72" s="5">
        <f t="shared" si="1"/>
        <v>0</v>
      </c>
      <c r="E72">
        <f>SUMIFS('I have a blue banner'!L$2:L$2000,'I have a blue banner'!A$2:A$2000,A72,'I have a blue banner'!K$2:K$2000,"&lt;2.5")/B72</f>
        <v>0</v>
      </c>
      <c r="F72" t="e">
        <f>SUMIFS('I have a blue banner'!L$2:L$2000,'I have a blue banner'!A$2:A$2000,A73,'I have a blue banner'!K$2:K$2000,"&gt;2.5")/C73</f>
        <v>#DIV/0!</v>
      </c>
      <c r="G72" s="26" t="e">
        <f>SUMIFS('I have a blue banner'!J$2:J$2000,'I have a blue banner'!A$2:A$2000,A73,'I have a blue banner'!K$2:K$2000,"&gt;2.5")/C73</f>
        <v>#DIV/0!</v>
      </c>
      <c r="H72" s="26">
        <f>SUMIFS('I have a blue banner'!J$2:J$2000,'I have a blue banner'!A$2:A$2000,A72,'I have a blue banner'!K$2:K$2000,"2.5")/B72</f>
        <v>0</v>
      </c>
    </row>
    <row r="73" spans="1:8">
      <c r="A73">
        <f>Statistics!A75</f>
        <v>0</v>
      </c>
      <c r="B73">
        <f>COUNTIFS('I have a blue banner'!A$2:A$2000,A73,'I have a blue banner'!K$2:K$2000,"&lt;2.5")</f>
        <v>1391</v>
      </c>
      <c r="C73">
        <f>COUNTIFS('I have a blue banner'!A$2:A$2000,A73,'I have a blue banner'!K$2:K$2000,"&gt;2.5")</f>
        <v>0</v>
      </c>
      <c r="D73" s="5">
        <f t="shared" si="1"/>
        <v>0</v>
      </c>
      <c r="E73">
        <f>SUMIFS('I have a blue banner'!L$2:L$2000,'I have a blue banner'!A$2:A$2000,A73,'I have a blue banner'!K$2:K$2000,"&lt;2.5")/B73</f>
        <v>0</v>
      </c>
      <c r="F73" t="e">
        <f>SUMIFS('I have a blue banner'!L$2:L$2000,'I have a blue banner'!A$2:A$2000,A74,'I have a blue banner'!K$2:K$2000,"&gt;2.5")/C74</f>
        <v>#DIV/0!</v>
      </c>
      <c r="G73" s="26" t="e">
        <f>SUMIFS('I have a blue banner'!J$2:J$2000,'I have a blue banner'!A$2:A$2000,A74,'I have a blue banner'!K$2:K$2000,"&gt;2.5")/C74</f>
        <v>#DIV/0!</v>
      </c>
      <c r="H73" s="26">
        <f>SUMIFS('I have a blue banner'!J$2:J$2000,'I have a blue banner'!A$2:A$2000,A73,'I have a blue banner'!K$2:K$2000,"2.5")/B73</f>
        <v>0</v>
      </c>
    </row>
    <row r="74" spans="1:8">
      <c r="A74">
        <f>Statistics!A76</f>
        <v>0</v>
      </c>
      <c r="B74">
        <f>COUNTIFS('I have a blue banner'!A$2:A$2000,A74,'I have a blue banner'!K$2:K$2000,"&lt;2.5")</f>
        <v>1391</v>
      </c>
      <c r="C74">
        <f>COUNTIFS('I have a blue banner'!A$2:A$2000,A74,'I have a blue banner'!K$2:K$2000,"&gt;2.5")</f>
        <v>0</v>
      </c>
      <c r="D74" s="5">
        <f t="shared" si="1"/>
        <v>0</v>
      </c>
      <c r="E74">
        <f>SUMIFS('I have a blue banner'!L$2:L$2000,'I have a blue banner'!A$2:A$2000,A74,'I have a blue banner'!K$2:K$2000,"&lt;2.5")/B74</f>
        <v>0</v>
      </c>
      <c r="F74" t="e">
        <f>SUMIFS('I have a blue banner'!L$2:L$2000,'I have a blue banner'!A$2:A$2000,A75,'I have a blue banner'!K$2:K$2000,"&gt;2.5")/C75</f>
        <v>#DIV/0!</v>
      </c>
      <c r="G74" s="26" t="e">
        <f>SUMIFS('I have a blue banner'!J$2:J$2000,'I have a blue banner'!A$2:A$2000,A75,'I have a blue banner'!K$2:K$2000,"&gt;2.5")/C75</f>
        <v>#DIV/0!</v>
      </c>
      <c r="H74" s="26">
        <f>SUMIFS('I have a blue banner'!J$2:J$2000,'I have a blue banner'!A$2:A$2000,A74,'I have a blue banner'!K$2:K$2000,"2.5")/B74</f>
        <v>0</v>
      </c>
    </row>
    <row r="75" spans="1:8">
      <c r="A75">
        <f>Statistics!A77</f>
        <v>0</v>
      </c>
      <c r="B75">
        <f>COUNTIFS('I have a blue banner'!A$2:A$2000,A75,'I have a blue banner'!K$2:K$2000,"&lt;2.5")</f>
        <v>1391</v>
      </c>
      <c r="C75">
        <f>COUNTIFS('I have a blue banner'!A$2:A$2000,A75,'I have a blue banner'!K$2:K$2000,"&gt;2.5")</f>
        <v>0</v>
      </c>
      <c r="D75" s="5">
        <f t="shared" si="1"/>
        <v>0</v>
      </c>
      <c r="E75">
        <f>SUMIFS('I have a blue banner'!L$2:L$2000,'I have a blue banner'!A$2:A$2000,A75,'I have a blue banner'!K$2:K$2000,"&lt;2.5")/B75</f>
        <v>0</v>
      </c>
      <c r="F75" t="e">
        <f>SUMIFS('I have a blue banner'!L$2:L$2000,'I have a blue banner'!A$2:A$2000,A76,'I have a blue banner'!K$2:K$2000,"&gt;2.5")/C76</f>
        <v>#DIV/0!</v>
      </c>
      <c r="G75" s="26" t="e">
        <f>SUMIFS('I have a blue banner'!J$2:J$2000,'I have a blue banner'!A$2:A$2000,A76,'I have a blue banner'!K$2:K$2000,"&gt;2.5")/C76</f>
        <v>#DIV/0!</v>
      </c>
      <c r="H75" s="26">
        <f>SUMIFS('I have a blue banner'!J$2:J$2000,'I have a blue banner'!A$2:A$2000,A75,'I have a blue banner'!K$2:K$2000,"2.5")/B75</f>
        <v>0</v>
      </c>
    </row>
    <row r="76" spans="1:8">
      <c r="A76">
        <f>Statistics!A78</f>
        <v>0</v>
      </c>
      <c r="B76">
        <f>COUNTIFS('I have a blue banner'!A$2:A$2000,A76,'I have a blue banner'!K$2:K$2000,"&lt;2.5")</f>
        <v>1391</v>
      </c>
      <c r="C76">
        <f>COUNTIFS('I have a blue banner'!A$2:A$2000,A76,'I have a blue banner'!K$2:K$2000,"&gt;2.5")</f>
        <v>0</v>
      </c>
      <c r="D76" s="5">
        <f t="shared" si="1"/>
        <v>0</v>
      </c>
      <c r="E76">
        <f>SUMIFS('I have a blue banner'!L$2:L$2000,'I have a blue banner'!A$2:A$2000,A76,'I have a blue banner'!K$2:K$2000,"&lt;2.5")/B76</f>
        <v>0</v>
      </c>
      <c r="F76" t="e">
        <f>SUMIFS('I have a blue banner'!L$2:L$2000,'I have a blue banner'!A$2:A$2000,A77,'I have a blue banner'!K$2:K$2000,"&gt;2.5")/C77</f>
        <v>#DIV/0!</v>
      </c>
      <c r="G76" s="26" t="e">
        <f>SUMIFS('I have a blue banner'!J$2:J$2000,'I have a blue banner'!A$2:A$2000,A77,'I have a blue banner'!K$2:K$2000,"&gt;2.5")/C77</f>
        <v>#DIV/0!</v>
      </c>
      <c r="H76" s="26">
        <f>SUMIFS('I have a blue banner'!J$2:J$2000,'I have a blue banner'!A$2:A$2000,A76,'I have a blue banner'!K$2:K$2000,"2.5")/B76</f>
        <v>0</v>
      </c>
    </row>
    <row r="77" spans="1:8">
      <c r="A77">
        <f>Statistics!A79</f>
        <v>0</v>
      </c>
      <c r="B77">
        <f>COUNTIFS('I have a blue banner'!A$2:A$2000,A77,'I have a blue banner'!K$2:K$2000,"&lt;2.5")</f>
        <v>1391</v>
      </c>
      <c r="C77">
        <f>COUNTIFS('I have a blue banner'!A$2:A$2000,A77,'I have a blue banner'!K$2:K$2000,"&gt;2.5")</f>
        <v>0</v>
      </c>
      <c r="D77" s="5">
        <f t="shared" si="1"/>
        <v>0</v>
      </c>
      <c r="E77">
        <f>SUMIFS('I have a blue banner'!L$2:L$2000,'I have a blue banner'!A$2:A$2000,A77,'I have a blue banner'!K$2:K$2000,"&lt;2.5")/B77</f>
        <v>0</v>
      </c>
      <c r="F77" t="e">
        <f>SUMIFS('I have a blue banner'!L$2:L$2000,'I have a blue banner'!A$2:A$2000,A78,'I have a blue banner'!K$2:K$2000,"&gt;2.5")/C78</f>
        <v>#DIV/0!</v>
      </c>
      <c r="G77" s="26" t="e">
        <f>SUMIFS('I have a blue banner'!J$2:J$2000,'I have a blue banner'!A$2:A$2000,A78,'I have a blue banner'!K$2:K$2000,"&gt;2.5")/C78</f>
        <v>#DIV/0!</v>
      </c>
      <c r="H77" s="26">
        <f>SUMIFS('I have a blue banner'!J$2:J$2000,'I have a blue banner'!A$2:A$2000,A77,'I have a blue banner'!K$2:K$2000,"2.5")/B77</f>
        <v>0</v>
      </c>
    </row>
    <row r="78" spans="1:8">
      <c r="A78">
        <f>Statistics!A80</f>
        <v>0</v>
      </c>
      <c r="B78">
        <f>COUNTIFS('I have a blue banner'!A$2:A$2000,A78,'I have a blue banner'!K$2:K$2000,"&lt;2.5")</f>
        <v>1391</v>
      </c>
      <c r="C78">
        <f>COUNTIFS('I have a blue banner'!A$2:A$2000,A78,'I have a blue banner'!K$2:K$2000,"&gt;2.5")</f>
        <v>0</v>
      </c>
      <c r="D78" s="5">
        <f t="shared" si="1"/>
        <v>0</v>
      </c>
      <c r="E78">
        <f>SUMIFS('I have a blue banner'!L$2:L$2000,'I have a blue banner'!A$2:A$2000,A78,'I have a blue banner'!K$2:K$2000,"&lt;2.5")/B78</f>
        <v>0</v>
      </c>
      <c r="F78" t="e">
        <f>SUMIFS('I have a blue banner'!L$2:L$2000,'I have a blue banner'!A$2:A$2000,A79,'I have a blue banner'!K$2:K$2000,"&gt;2.5")/C79</f>
        <v>#DIV/0!</v>
      </c>
      <c r="G78" s="26" t="e">
        <f>SUMIFS('I have a blue banner'!J$2:J$2000,'I have a blue banner'!A$2:A$2000,A79,'I have a blue banner'!K$2:K$2000,"&gt;2.5")/C79</f>
        <v>#DIV/0!</v>
      </c>
      <c r="H78" s="26">
        <f>SUMIFS('I have a blue banner'!J$2:J$2000,'I have a blue banner'!A$2:A$2000,A78,'I have a blue banner'!K$2:K$2000,"2.5")/B78</f>
        <v>0</v>
      </c>
    </row>
    <row r="79" spans="1:8">
      <c r="A79">
        <f>Statistics!A81</f>
        <v>0</v>
      </c>
      <c r="B79">
        <f>COUNTIFS('I have a blue banner'!A$2:A$2000,A79,'I have a blue banner'!K$2:K$2000,"&lt;2.5")</f>
        <v>1391</v>
      </c>
      <c r="C79">
        <f>COUNTIFS('I have a blue banner'!A$2:A$2000,A79,'I have a blue banner'!K$2:K$2000,"&gt;2.5")</f>
        <v>0</v>
      </c>
      <c r="D79" s="5">
        <f t="shared" si="1"/>
        <v>0</v>
      </c>
      <c r="E79">
        <f>SUMIFS('I have a blue banner'!L$2:L$2000,'I have a blue banner'!A$2:A$2000,A79,'I have a blue banner'!K$2:K$2000,"&lt;2.5")/B79</f>
        <v>0</v>
      </c>
      <c r="F79" t="e">
        <f>SUMIFS('I have a blue banner'!L$2:L$2000,'I have a blue banner'!A$2:A$2000,A80,'I have a blue banner'!K$2:K$2000,"&gt;2.5")/C80</f>
        <v>#DIV/0!</v>
      </c>
      <c r="G79" s="26" t="e">
        <f>SUMIFS('I have a blue banner'!J$2:J$2000,'I have a blue banner'!A$2:A$2000,A80,'I have a blue banner'!K$2:K$2000,"&gt;2.5")/C80</f>
        <v>#DIV/0!</v>
      </c>
      <c r="H79" s="26">
        <f>SUMIFS('I have a blue banner'!J$2:J$2000,'I have a blue banner'!A$2:A$2000,A79,'I have a blue banner'!K$2:K$2000,"2.5")/B79</f>
        <v>0</v>
      </c>
    </row>
    <row r="80" spans="1:8">
      <c r="A80">
        <f>Statistics!A82</f>
        <v>0</v>
      </c>
      <c r="B80">
        <f>COUNTIFS('I have a blue banner'!A$2:A$2000,A80,'I have a blue banner'!K$2:K$2000,"&lt;2.5")</f>
        <v>1391</v>
      </c>
      <c r="C80">
        <f>COUNTIFS('I have a blue banner'!A$2:A$2000,A80,'I have a blue banner'!K$2:K$2000,"&gt;2.5")</f>
        <v>0</v>
      </c>
      <c r="D80" s="5">
        <f t="shared" si="1"/>
        <v>0</v>
      </c>
      <c r="E80">
        <f>SUMIFS('I have a blue banner'!L$2:L$2000,'I have a blue banner'!A$2:A$2000,A80,'I have a blue banner'!K$2:K$2000,"&lt;2.5")/B80</f>
        <v>0</v>
      </c>
      <c r="F80" t="e">
        <f>SUMIFS('I have a blue banner'!L$2:L$2000,'I have a blue banner'!A$2:A$2000,A81,'I have a blue banner'!K$2:K$2000,"&gt;2.5")/C81</f>
        <v>#DIV/0!</v>
      </c>
      <c r="G80" s="26" t="e">
        <f>SUMIFS('I have a blue banner'!J$2:J$2000,'I have a blue banner'!A$2:A$2000,A81,'I have a blue banner'!K$2:K$2000,"&gt;2.5")/C81</f>
        <v>#DIV/0!</v>
      </c>
      <c r="H80" s="26">
        <f>SUMIFS('I have a blue banner'!J$2:J$2000,'I have a blue banner'!A$2:A$2000,A80,'I have a blue banner'!K$2:K$2000,"2.5")/B80</f>
        <v>0</v>
      </c>
    </row>
    <row r="81" spans="1:8">
      <c r="A81">
        <f>Statistics!A83</f>
        <v>0</v>
      </c>
      <c r="B81">
        <f>COUNTIFS('I have a blue banner'!A$2:A$2000,A81,'I have a blue banner'!K$2:K$2000,"&lt;2.5")</f>
        <v>1391</v>
      </c>
      <c r="C81">
        <f>COUNTIFS('I have a blue banner'!A$2:A$2000,A81,'I have a blue banner'!K$2:K$2000,"&gt;2.5")</f>
        <v>0</v>
      </c>
      <c r="D81" s="5">
        <f t="shared" si="1"/>
        <v>0</v>
      </c>
      <c r="E81">
        <f>SUMIFS('I have a blue banner'!L$2:L$2000,'I have a blue banner'!A$2:A$2000,A81,'I have a blue banner'!K$2:K$2000,"&lt;2.5")/B81</f>
        <v>0</v>
      </c>
      <c r="F81" t="e">
        <f>SUMIFS('I have a blue banner'!L$2:L$2000,'I have a blue banner'!A$2:A$2000,A82,'I have a blue banner'!K$2:K$2000,"&gt;2.5")/C82</f>
        <v>#DIV/0!</v>
      </c>
      <c r="G81" s="26" t="e">
        <f>SUMIFS('I have a blue banner'!J$2:J$2000,'I have a blue banner'!A$2:A$2000,A82,'I have a blue banner'!K$2:K$2000,"&gt;2.5")/C82</f>
        <v>#DIV/0!</v>
      </c>
      <c r="H81" s="26">
        <f>SUMIFS('I have a blue banner'!J$2:J$2000,'I have a blue banner'!A$2:A$2000,A81,'I have a blue banner'!K$2:K$2000,"2.5")/B81</f>
        <v>0</v>
      </c>
    </row>
    <row r="82" spans="1:8">
      <c r="A82">
        <f>Statistics!A84</f>
        <v>0</v>
      </c>
      <c r="B82">
        <f>COUNTIFS('I have a blue banner'!A$2:A$2000,A82,'I have a blue banner'!K$2:K$2000,"&lt;2.5")</f>
        <v>1391</v>
      </c>
      <c r="C82">
        <f>COUNTIFS('I have a blue banner'!A$2:A$2000,A82,'I have a blue banner'!K$2:K$2000,"&gt;2.5")</f>
        <v>0</v>
      </c>
      <c r="D82" s="5">
        <f t="shared" si="1"/>
        <v>0</v>
      </c>
      <c r="E82">
        <f>SUMIFS('I have a blue banner'!L$2:L$2000,'I have a blue banner'!A$2:A$2000,A82,'I have a blue banner'!K$2:K$2000,"&lt;2.5")/B82</f>
        <v>0</v>
      </c>
      <c r="F82" t="e">
        <f>SUMIFS('I have a blue banner'!L$2:L$2000,'I have a blue banner'!A$2:A$2000,A83,'I have a blue banner'!K$2:K$2000,"&gt;2.5")/C83</f>
        <v>#DIV/0!</v>
      </c>
      <c r="G82" s="26" t="e">
        <f>SUMIFS('I have a blue banner'!J$2:J$2000,'I have a blue banner'!A$2:A$2000,A83,'I have a blue banner'!K$2:K$2000,"&gt;2.5")/C83</f>
        <v>#DIV/0!</v>
      </c>
      <c r="H82" s="26">
        <f>SUMIFS('I have a blue banner'!J$2:J$2000,'I have a blue banner'!A$2:A$2000,A82,'I have a blue banner'!K$2:K$2000,"2.5")/B82</f>
        <v>0</v>
      </c>
    </row>
    <row r="83" spans="1:8">
      <c r="A83">
        <f>Statistics!A85</f>
        <v>0</v>
      </c>
      <c r="B83">
        <f>COUNTIFS('I have a blue banner'!A$2:A$2000,A83,'I have a blue banner'!K$2:K$2000,"&lt;2.5")</f>
        <v>1391</v>
      </c>
      <c r="C83">
        <f>COUNTIFS('I have a blue banner'!A$2:A$2000,A83,'I have a blue banner'!K$2:K$2000,"&gt;2.5")</f>
        <v>0</v>
      </c>
      <c r="D83" s="5">
        <f t="shared" si="1"/>
        <v>0</v>
      </c>
      <c r="E83">
        <f>SUMIFS('I have a blue banner'!L$2:L$2000,'I have a blue banner'!A$2:A$2000,A83,'I have a blue banner'!K$2:K$2000,"&lt;2.5")/B83</f>
        <v>0</v>
      </c>
      <c r="F83" t="e">
        <f>SUMIFS('I have a blue banner'!L$2:L$2000,'I have a blue banner'!A$2:A$2000,A84,'I have a blue banner'!K$2:K$2000,"&gt;2.5")/C84</f>
        <v>#DIV/0!</v>
      </c>
      <c r="G83" s="26" t="e">
        <f>SUMIFS('I have a blue banner'!J$2:J$2000,'I have a blue banner'!A$2:A$2000,A84,'I have a blue banner'!K$2:K$2000,"&gt;2.5")/C84</f>
        <v>#DIV/0!</v>
      </c>
      <c r="H83" s="26">
        <f>SUMIFS('I have a blue banner'!J$2:J$2000,'I have a blue banner'!A$2:A$2000,A83,'I have a blue banner'!K$2:K$2000,"2.5")/B83</f>
        <v>0</v>
      </c>
    </row>
    <row r="84" spans="1:8">
      <c r="A84">
        <f>Statistics!A86</f>
        <v>0</v>
      </c>
      <c r="B84">
        <f>COUNTIFS('I have a blue banner'!A$2:A$2000,A84,'I have a blue banner'!K$2:K$2000,"&lt;2.5")</f>
        <v>1391</v>
      </c>
      <c r="C84">
        <f>COUNTIFS('I have a blue banner'!A$2:A$2000,A84,'I have a blue banner'!K$2:K$2000,"&gt;2.5")</f>
        <v>0</v>
      </c>
      <c r="D84" s="5">
        <f t="shared" si="1"/>
        <v>0</v>
      </c>
      <c r="E84">
        <f>SUMIFS('I have a blue banner'!L$2:L$2000,'I have a blue banner'!A$2:A$2000,A84,'I have a blue banner'!K$2:K$2000,"&lt;2.5")/B84</f>
        <v>0</v>
      </c>
      <c r="F84" t="e">
        <f>SUMIFS('I have a blue banner'!L$2:L$2000,'I have a blue banner'!A$2:A$2000,A85,'I have a blue banner'!K$2:K$2000,"&gt;2.5")/C85</f>
        <v>#DIV/0!</v>
      </c>
      <c r="G84" s="26" t="e">
        <f>SUMIFS('I have a blue banner'!J$2:J$2000,'I have a blue banner'!A$2:A$2000,A85,'I have a blue banner'!K$2:K$2000,"&gt;2.5")/C85</f>
        <v>#DIV/0!</v>
      </c>
      <c r="H84" s="26">
        <f>SUMIFS('I have a blue banner'!J$2:J$2000,'I have a blue banner'!A$2:A$2000,A84,'I have a blue banner'!K$2:K$2000,"2.5")/B84</f>
        <v>0</v>
      </c>
    </row>
    <row r="85" spans="1:8">
      <c r="A85">
        <f>Statistics!A87</f>
        <v>0</v>
      </c>
      <c r="B85">
        <f>COUNTIFS('I have a blue banner'!A$2:A$2000,A85,'I have a blue banner'!K$2:K$2000,"&lt;2.5")</f>
        <v>1391</v>
      </c>
      <c r="C85">
        <f>COUNTIFS('I have a blue banner'!A$2:A$2000,A85,'I have a blue banner'!K$2:K$2000,"&gt;2.5")</f>
        <v>0</v>
      </c>
      <c r="D85" s="5">
        <f t="shared" si="1"/>
        <v>0</v>
      </c>
      <c r="E85">
        <f>SUMIFS('I have a blue banner'!L$2:L$2000,'I have a blue banner'!A$2:A$2000,A85,'I have a blue banner'!K$2:K$2000,"&lt;2.5")/B85</f>
        <v>0</v>
      </c>
      <c r="F85" t="e">
        <f>SUMIFS('I have a blue banner'!L$2:L$2000,'I have a blue banner'!A$2:A$2000,A86,'I have a blue banner'!K$2:K$2000,"&gt;2.5")/C86</f>
        <v>#DIV/0!</v>
      </c>
      <c r="G85" s="26" t="e">
        <f>SUMIFS('I have a blue banner'!J$2:J$2000,'I have a blue banner'!A$2:A$2000,A86,'I have a blue banner'!K$2:K$2000,"&gt;2.5")/C86</f>
        <v>#DIV/0!</v>
      </c>
      <c r="H85" s="26">
        <f>SUMIFS('I have a blue banner'!J$2:J$2000,'I have a blue banner'!A$2:A$2000,A85,'I have a blue banner'!K$2:K$2000,"2.5")/B85</f>
        <v>0</v>
      </c>
    </row>
    <row r="86" spans="1:8">
      <c r="A86">
        <f>Statistics!A88</f>
        <v>0</v>
      </c>
      <c r="B86">
        <f>COUNTIFS('I have a blue banner'!A$2:A$2000,A86,'I have a blue banner'!K$2:K$2000,"&lt;2.5")</f>
        <v>1391</v>
      </c>
      <c r="C86">
        <f>COUNTIFS('I have a blue banner'!A$2:A$2000,A86,'I have a blue banner'!K$2:K$2000,"&gt;2.5")</f>
        <v>0</v>
      </c>
      <c r="D86" s="5">
        <f t="shared" si="1"/>
        <v>0</v>
      </c>
      <c r="E86">
        <f>SUMIFS('I have a blue banner'!L$2:L$2000,'I have a blue banner'!A$2:A$2000,A86,'I have a blue banner'!K$2:K$2000,"&lt;2.5")/B86</f>
        <v>0</v>
      </c>
      <c r="F86" t="e">
        <f>SUMIFS('I have a blue banner'!L$2:L$2000,'I have a blue banner'!A$2:A$2000,A87,'I have a blue banner'!K$2:K$2000,"&gt;2.5")/C87</f>
        <v>#DIV/0!</v>
      </c>
      <c r="G86" s="26" t="e">
        <f>SUMIFS('I have a blue banner'!J$2:J$2000,'I have a blue banner'!A$2:A$2000,A87,'I have a blue banner'!K$2:K$2000,"&gt;2.5")/C87</f>
        <v>#DIV/0!</v>
      </c>
      <c r="H86" s="26">
        <f>SUMIFS('I have a blue banner'!J$2:J$2000,'I have a blue banner'!A$2:A$2000,A86,'I have a blue banner'!K$2:K$2000,"2.5")/B86</f>
        <v>0</v>
      </c>
    </row>
    <row r="87" spans="1:8">
      <c r="A87">
        <f>Statistics!A89</f>
        <v>0</v>
      </c>
      <c r="B87">
        <f>COUNTIFS('I have a blue banner'!A$2:A$2000,A87,'I have a blue banner'!K$2:K$2000,"&lt;2.5")</f>
        <v>1391</v>
      </c>
      <c r="C87">
        <f>COUNTIFS('I have a blue banner'!A$2:A$2000,A87,'I have a blue banner'!K$2:K$2000,"&gt;2.5")</f>
        <v>0</v>
      </c>
      <c r="D87" s="5">
        <f t="shared" si="1"/>
        <v>0</v>
      </c>
      <c r="E87">
        <f>SUMIFS('I have a blue banner'!L$2:L$2000,'I have a blue banner'!A$2:A$2000,A87,'I have a blue banner'!K$2:K$2000,"&lt;2.5")/B87</f>
        <v>0</v>
      </c>
      <c r="F87" t="e">
        <f>SUMIFS('I have a blue banner'!L$2:L$2000,'I have a blue banner'!A$2:A$2000,A88,'I have a blue banner'!K$2:K$2000,"&gt;2.5")/C88</f>
        <v>#DIV/0!</v>
      </c>
      <c r="G87" s="26" t="e">
        <f>SUMIFS('I have a blue banner'!J$2:J$2000,'I have a blue banner'!A$2:A$2000,A88,'I have a blue banner'!K$2:K$2000,"&gt;2.5")/C88</f>
        <v>#DIV/0!</v>
      </c>
      <c r="H87" s="26">
        <f>SUMIFS('I have a blue banner'!J$2:J$2000,'I have a blue banner'!A$2:A$2000,A87,'I have a blue banner'!K$2:K$2000,"2.5")/B87</f>
        <v>0</v>
      </c>
    </row>
    <row r="88" spans="1:8">
      <c r="A88">
        <f>Statistics!A90</f>
        <v>0</v>
      </c>
      <c r="B88">
        <f>COUNTIFS('I have a blue banner'!A$2:A$2000,A88,'I have a blue banner'!K$2:K$2000,"&lt;2.5")</f>
        <v>1391</v>
      </c>
      <c r="C88">
        <f>COUNTIFS('I have a blue banner'!A$2:A$2000,A88,'I have a blue banner'!K$2:K$2000,"&gt;2.5")</f>
        <v>0</v>
      </c>
      <c r="D88" s="5">
        <f t="shared" si="1"/>
        <v>0</v>
      </c>
      <c r="E88">
        <f>SUMIFS('I have a blue banner'!L$2:L$2000,'I have a blue banner'!A$2:A$2000,A88,'I have a blue banner'!K$2:K$2000,"&lt;2.5")/B88</f>
        <v>0</v>
      </c>
      <c r="F88" t="e">
        <f>SUMIFS('I have a blue banner'!L$2:L$2000,'I have a blue banner'!A$2:A$2000,A89,'I have a blue banner'!K$2:K$2000,"&gt;2.5")/C89</f>
        <v>#DIV/0!</v>
      </c>
      <c r="G88" s="26" t="e">
        <f>SUMIFS('I have a blue banner'!J$2:J$2000,'I have a blue banner'!A$2:A$2000,A89,'I have a blue banner'!K$2:K$2000,"&gt;2.5")/C89</f>
        <v>#DIV/0!</v>
      </c>
      <c r="H88" s="26">
        <f>SUMIFS('I have a blue banner'!J$2:J$2000,'I have a blue banner'!A$2:A$2000,A88,'I have a blue banner'!K$2:K$2000,"2.5")/B88</f>
        <v>0</v>
      </c>
    </row>
    <row r="89" spans="1:8">
      <c r="A89">
        <f>Statistics!A91</f>
        <v>0</v>
      </c>
      <c r="B89">
        <f>COUNTIFS('I have a blue banner'!A$2:A$2000,A89,'I have a blue banner'!K$2:K$2000,"&lt;2.5")</f>
        <v>1391</v>
      </c>
      <c r="C89">
        <f>COUNTIFS('I have a blue banner'!A$2:A$2000,A89,'I have a blue banner'!K$2:K$2000,"&gt;2.5")</f>
        <v>0</v>
      </c>
      <c r="D89" s="5">
        <f t="shared" si="1"/>
        <v>0</v>
      </c>
      <c r="E89">
        <f>SUMIFS('I have a blue banner'!L$2:L$2000,'I have a blue banner'!A$2:A$2000,A89,'I have a blue banner'!K$2:K$2000,"&lt;2.5")/B89</f>
        <v>0</v>
      </c>
      <c r="F89" t="e">
        <f>SUMIFS('I have a blue banner'!L$2:L$2000,'I have a blue banner'!A$2:A$2000,A90,'I have a blue banner'!K$2:K$2000,"&gt;2.5")/C90</f>
        <v>#DIV/0!</v>
      </c>
      <c r="G89" s="26" t="e">
        <f>SUMIFS('I have a blue banner'!J$2:J$2000,'I have a blue banner'!A$2:A$2000,A90,'I have a blue banner'!K$2:K$2000,"&gt;2.5")/C90</f>
        <v>#DIV/0!</v>
      </c>
      <c r="H89" s="26">
        <f>SUMIFS('I have a blue banner'!J$2:J$2000,'I have a blue banner'!A$2:A$2000,A89,'I have a blue banner'!K$2:K$2000,"2.5")/B89</f>
        <v>0</v>
      </c>
    </row>
    <row r="90" spans="1:8">
      <c r="A90">
        <f>Statistics!A92</f>
        <v>0</v>
      </c>
      <c r="B90">
        <f>COUNTIFS('I have a blue banner'!A$2:A$2000,A90,'I have a blue banner'!K$2:K$2000,"&lt;2.5")</f>
        <v>1391</v>
      </c>
      <c r="C90">
        <f>COUNTIFS('I have a blue banner'!A$2:A$2000,A90,'I have a blue banner'!K$2:K$2000,"&gt;2.5")</f>
        <v>0</v>
      </c>
      <c r="D90" s="5">
        <f t="shared" si="1"/>
        <v>0</v>
      </c>
      <c r="E90">
        <f>SUMIFS('I have a blue banner'!L$2:L$2000,'I have a blue banner'!A$2:A$2000,A90,'I have a blue banner'!K$2:K$2000,"&lt;2.5")/B90</f>
        <v>0</v>
      </c>
      <c r="F90" t="e">
        <f>SUMIFS('I have a blue banner'!L$2:L$2000,'I have a blue banner'!A$2:A$2000,A91,'I have a blue banner'!K$2:K$2000,"&gt;2.5")/C91</f>
        <v>#DIV/0!</v>
      </c>
      <c r="G90" s="26" t="e">
        <f>SUMIFS('I have a blue banner'!J$2:J$2000,'I have a blue banner'!A$2:A$2000,A91,'I have a blue banner'!K$2:K$2000,"&gt;2.5")/C91</f>
        <v>#DIV/0!</v>
      </c>
      <c r="H90" s="26">
        <f>SUMIFS('I have a blue banner'!J$2:J$2000,'I have a blue banner'!A$2:A$2000,A90,'I have a blue banner'!K$2:K$2000,"2.5")/B90</f>
        <v>0</v>
      </c>
    </row>
    <row r="91" spans="1:8">
      <c r="A91">
        <f>Statistics!A93</f>
        <v>0</v>
      </c>
      <c r="B91">
        <f>COUNTIFS('I have a blue banner'!A$2:A$2000,A91,'I have a blue banner'!K$2:K$2000,"&lt;2.5")</f>
        <v>1391</v>
      </c>
      <c r="C91">
        <f>COUNTIFS('I have a blue banner'!A$2:A$2000,A91,'I have a blue banner'!K$2:K$2000,"&gt;2.5")</f>
        <v>0</v>
      </c>
      <c r="D91" s="5">
        <f t="shared" si="1"/>
        <v>0</v>
      </c>
      <c r="E91">
        <f>SUMIFS('I have a blue banner'!L$2:L$2000,'I have a blue banner'!A$2:A$2000,A91,'I have a blue banner'!K$2:K$2000,"&lt;2.5")/B91</f>
        <v>0</v>
      </c>
      <c r="F91" t="e">
        <f>SUMIFS('I have a blue banner'!L$2:L$2000,'I have a blue banner'!A$2:A$2000,A92,'I have a blue banner'!K$2:K$2000,"&gt;2.5")/C92</f>
        <v>#DIV/0!</v>
      </c>
      <c r="G91" s="26" t="e">
        <f>SUMIFS('I have a blue banner'!J$2:J$2000,'I have a blue banner'!A$2:A$2000,A92,'I have a blue banner'!K$2:K$2000,"&gt;2.5")/C92</f>
        <v>#DIV/0!</v>
      </c>
      <c r="H91" s="26">
        <f>SUMIFS('I have a blue banner'!J$2:J$2000,'I have a blue banner'!A$2:A$2000,A91,'I have a blue banner'!K$2:K$2000,"2.5")/B91</f>
        <v>0</v>
      </c>
    </row>
    <row r="92" spans="1:8">
      <c r="A92">
        <f>Statistics!A94</f>
        <v>0</v>
      </c>
      <c r="B92">
        <f>COUNTIFS('I have a blue banner'!A$2:A$2000,A92,'I have a blue banner'!K$2:K$2000,"&lt;2.5")</f>
        <v>1391</v>
      </c>
      <c r="C92">
        <f>COUNTIFS('I have a blue banner'!A$2:A$2000,A92,'I have a blue banner'!K$2:K$2000,"&gt;2.5")</f>
        <v>0</v>
      </c>
      <c r="D92" s="5">
        <f t="shared" si="1"/>
        <v>0</v>
      </c>
      <c r="E92">
        <f>SUMIFS('I have a blue banner'!L$2:L$2000,'I have a blue banner'!A$2:A$2000,A92,'I have a blue banner'!K$2:K$2000,"&lt;2.5")/B92</f>
        <v>0</v>
      </c>
      <c r="F92" t="e">
        <f>SUMIFS('I have a blue banner'!L$2:L$2000,'I have a blue banner'!A$2:A$2000,A93,'I have a blue banner'!K$2:K$2000,"&gt;2.5")/C93</f>
        <v>#VALUE!</v>
      </c>
      <c r="G92" s="26" t="e">
        <f>SUMIFS('I have a blue banner'!J$2:J$2000,'I have a blue banner'!A$2:A$2000,A93,'I have a blue banner'!K$2:K$2000,"&gt;2.5")/C93</f>
        <v>#VALUE!</v>
      </c>
      <c r="H92" s="26">
        <f>SUMIFS('I have a blue banner'!J$2:J$2000,'I have a blue banner'!A$2:A$2000,A92,'I have a blue banner'!K$2:K$2000,"2.5")/B92</f>
        <v>0</v>
      </c>
    </row>
    <row r="93" spans="1:8">
      <c r="A93" t="s">
        <v>207</v>
      </c>
      <c r="B93" t="s">
        <v>207</v>
      </c>
      <c r="C93" t="s">
        <v>207</v>
      </c>
      <c r="D93" s="5" t="s">
        <v>207</v>
      </c>
      <c r="E93" t="s">
        <v>207</v>
      </c>
      <c r="F93" t="s">
        <v>207</v>
      </c>
      <c r="G93" s="26" t="s">
        <v>207</v>
      </c>
      <c r="H93" s="26" t="s">
        <v>207</v>
      </c>
    </row>
    <row r="94" spans="1:8">
      <c r="A94" t="s">
        <v>207</v>
      </c>
      <c r="B94" t="s">
        <v>207</v>
      </c>
      <c r="C94" t="s">
        <v>207</v>
      </c>
      <c r="D94" s="5" t="s">
        <v>207</v>
      </c>
      <c r="E94" t="s">
        <v>207</v>
      </c>
      <c r="F94" t="s">
        <v>207</v>
      </c>
      <c r="G94" s="26" t="s">
        <v>207</v>
      </c>
      <c r="H94" s="26" t="s">
        <v>207</v>
      </c>
    </row>
    <row r="95" spans="1:8">
      <c r="A95" t="s">
        <v>207</v>
      </c>
      <c r="B95" t="s">
        <v>207</v>
      </c>
      <c r="C95" t="s">
        <v>207</v>
      </c>
      <c r="D95" s="5" t="s">
        <v>207</v>
      </c>
      <c r="E95" t="s">
        <v>207</v>
      </c>
      <c r="F95" t="s">
        <v>207</v>
      </c>
      <c r="G95" s="26" t="s">
        <v>207</v>
      </c>
      <c r="H95" s="26" t="s">
        <v>207</v>
      </c>
    </row>
    <row r="96" spans="1:8">
      <c r="A96" t="s">
        <v>207</v>
      </c>
      <c r="B96" t="s">
        <v>207</v>
      </c>
      <c r="C96" t="s">
        <v>207</v>
      </c>
      <c r="D96" s="5" t="s">
        <v>207</v>
      </c>
      <c r="E96" t="s">
        <v>207</v>
      </c>
      <c r="F96" t="s">
        <v>207</v>
      </c>
      <c r="G96" s="26" t="s">
        <v>207</v>
      </c>
      <c r="H96" s="26" t="s">
        <v>207</v>
      </c>
    </row>
    <row r="97" spans="1:8">
      <c r="A97" t="s">
        <v>207</v>
      </c>
      <c r="B97" t="s">
        <v>207</v>
      </c>
      <c r="C97" t="s">
        <v>207</v>
      </c>
      <c r="D97" s="5" t="s">
        <v>207</v>
      </c>
      <c r="E97" t="s">
        <v>207</v>
      </c>
      <c r="F97" t="s">
        <v>207</v>
      </c>
      <c r="G97" s="26" t="s">
        <v>207</v>
      </c>
      <c r="H97" s="26" t="s">
        <v>207</v>
      </c>
    </row>
    <row r="98" spans="1:8">
      <c r="A98" t="s">
        <v>207</v>
      </c>
      <c r="B98" t="s">
        <v>207</v>
      </c>
      <c r="C98" t="s">
        <v>207</v>
      </c>
      <c r="D98" s="5" t="s">
        <v>207</v>
      </c>
      <c r="E98" t="s">
        <v>207</v>
      </c>
      <c r="F98" t="s">
        <v>207</v>
      </c>
      <c r="G98" s="26" t="s">
        <v>207</v>
      </c>
      <c r="H98" s="26" t="s">
        <v>207</v>
      </c>
    </row>
    <row r="99" spans="1:8">
      <c r="A99" t="s">
        <v>207</v>
      </c>
      <c r="B99" t="s">
        <v>207</v>
      </c>
      <c r="C99" t="s">
        <v>207</v>
      </c>
      <c r="D99" s="5" t="s">
        <v>207</v>
      </c>
      <c r="E99" t="s">
        <v>207</v>
      </c>
      <c r="F99" t="s">
        <v>207</v>
      </c>
      <c r="G99" s="26" t="s">
        <v>207</v>
      </c>
      <c r="H99" s="26" t="s">
        <v>207</v>
      </c>
    </row>
    <row r="100" spans="1:8">
      <c r="A100" t="s">
        <v>207</v>
      </c>
      <c r="B100" t="s">
        <v>207</v>
      </c>
      <c r="C100" t="s">
        <v>207</v>
      </c>
      <c r="D100" s="5" t="s">
        <v>207</v>
      </c>
      <c r="E100" t="s">
        <v>207</v>
      </c>
      <c r="F100" t="s">
        <v>207</v>
      </c>
      <c r="G100" s="26" t="s">
        <v>207</v>
      </c>
      <c r="H100" s="26" t="s">
        <v>207</v>
      </c>
    </row>
    <row r="101" spans="1:8">
      <c r="A101" t="s">
        <v>207</v>
      </c>
      <c r="B101" t="s">
        <v>207</v>
      </c>
      <c r="C101" t="s">
        <v>207</v>
      </c>
      <c r="D101" s="5" t="s">
        <v>207</v>
      </c>
      <c r="E101" t="s">
        <v>207</v>
      </c>
      <c r="F101" t="s">
        <v>207</v>
      </c>
      <c r="G101" s="26" t="s">
        <v>207</v>
      </c>
      <c r="H101" s="26" t="s">
        <v>207</v>
      </c>
    </row>
    <row r="102" spans="1:8">
      <c r="A102" t="s">
        <v>207</v>
      </c>
      <c r="B102" t="s">
        <v>207</v>
      </c>
      <c r="C102" t="s">
        <v>207</v>
      </c>
      <c r="D102" s="5" t="s">
        <v>207</v>
      </c>
      <c r="E102" t="s">
        <v>207</v>
      </c>
      <c r="F102" t="s">
        <v>207</v>
      </c>
      <c r="G102" s="26" t="s">
        <v>207</v>
      </c>
      <c r="H102" s="26" t="s">
        <v>207</v>
      </c>
    </row>
    <row r="103" spans="1:8">
      <c r="A103" t="s">
        <v>207</v>
      </c>
      <c r="B103" t="s">
        <v>207</v>
      </c>
      <c r="C103" t="s">
        <v>207</v>
      </c>
      <c r="D103" s="5" t="s">
        <v>207</v>
      </c>
      <c r="E103" t="s">
        <v>207</v>
      </c>
      <c r="F103" t="s">
        <v>207</v>
      </c>
      <c r="G103" s="26" t="s">
        <v>207</v>
      </c>
      <c r="H103" s="26" t="s">
        <v>207</v>
      </c>
    </row>
    <row r="104" spans="1:8">
      <c r="A104" t="s">
        <v>207</v>
      </c>
      <c r="B104" t="s">
        <v>207</v>
      </c>
      <c r="C104" t="s">
        <v>207</v>
      </c>
      <c r="D104" s="5" t="s">
        <v>207</v>
      </c>
      <c r="E104" t="s">
        <v>207</v>
      </c>
      <c r="F104" t="s">
        <v>207</v>
      </c>
      <c r="G104" s="26" t="s">
        <v>207</v>
      </c>
      <c r="H104" s="26" t="s">
        <v>207</v>
      </c>
    </row>
    <row r="105" spans="1:8">
      <c r="A105" t="s">
        <v>207</v>
      </c>
      <c r="B105" t="s">
        <v>207</v>
      </c>
      <c r="C105" t="s">
        <v>207</v>
      </c>
      <c r="D105" s="5" t="s">
        <v>207</v>
      </c>
      <c r="E105" t="s">
        <v>207</v>
      </c>
      <c r="F105" t="s">
        <v>207</v>
      </c>
      <c r="G105" s="26" t="s">
        <v>207</v>
      </c>
      <c r="H105" s="26" t="s">
        <v>207</v>
      </c>
    </row>
    <row r="106" spans="1:8">
      <c r="A106" t="s">
        <v>207</v>
      </c>
      <c r="B106" t="s">
        <v>207</v>
      </c>
      <c r="C106" t="s">
        <v>207</v>
      </c>
      <c r="D106" s="5" t="s">
        <v>207</v>
      </c>
      <c r="E106" t="s">
        <v>207</v>
      </c>
      <c r="F106" t="s">
        <v>207</v>
      </c>
      <c r="G106" s="26" t="s">
        <v>207</v>
      </c>
      <c r="H106" s="26" t="s">
        <v>207</v>
      </c>
    </row>
    <row r="107" spans="1:8">
      <c r="A107" t="s">
        <v>207</v>
      </c>
      <c r="B107" t="s">
        <v>207</v>
      </c>
      <c r="C107" t="s">
        <v>207</v>
      </c>
      <c r="D107" s="5" t="s">
        <v>207</v>
      </c>
      <c r="E107" t="s">
        <v>207</v>
      </c>
      <c r="F107" t="s">
        <v>207</v>
      </c>
      <c r="G107" s="26" t="s">
        <v>207</v>
      </c>
      <c r="H107" s="26" t="s">
        <v>207</v>
      </c>
    </row>
    <row r="108" spans="1:8">
      <c r="A108" t="s">
        <v>207</v>
      </c>
      <c r="B108" t="s">
        <v>207</v>
      </c>
      <c r="C108" t="s">
        <v>207</v>
      </c>
      <c r="D108" s="5" t="s">
        <v>207</v>
      </c>
      <c r="E108" t="s">
        <v>207</v>
      </c>
      <c r="F108" t="s">
        <v>207</v>
      </c>
      <c r="G108" s="26" t="s">
        <v>207</v>
      </c>
      <c r="H108" s="26" t="s">
        <v>207</v>
      </c>
    </row>
    <row r="109" spans="1:8">
      <c r="A109" t="s">
        <v>207</v>
      </c>
      <c r="B109" t="s">
        <v>207</v>
      </c>
      <c r="C109" t="s">
        <v>207</v>
      </c>
      <c r="D109" s="5" t="s">
        <v>207</v>
      </c>
      <c r="E109" t="s">
        <v>207</v>
      </c>
      <c r="F109" t="s">
        <v>207</v>
      </c>
      <c r="G109" s="26" t="s">
        <v>207</v>
      </c>
      <c r="H109" s="26" t="s">
        <v>207</v>
      </c>
    </row>
    <row r="110" spans="1:8">
      <c r="A110" t="s">
        <v>207</v>
      </c>
      <c r="B110" t="s">
        <v>207</v>
      </c>
      <c r="C110" t="s">
        <v>207</v>
      </c>
      <c r="D110" s="5" t="s">
        <v>207</v>
      </c>
      <c r="E110" t="s">
        <v>207</v>
      </c>
      <c r="F110" t="s">
        <v>207</v>
      </c>
      <c r="G110" s="26" t="s">
        <v>207</v>
      </c>
      <c r="H110" s="26" t="s">
        <v>207</v>
      </c>
    </row>
    <row r="111" spans="1:8">
      <c r="A111" t="s">
        <v>207</v>
      </c>
      <c r="B111" t="s">
        <v>207</v>
      </c>
      <c r="C111" t="s">
        <v>207</v>
      </c>
      <c r="D111" s="5" t="s">
        <v>207</v>
      </c>
      <c r="E111" t="s">
        <v>207</v>
      </c>
      <c r="F111" t="s">
        <v>207</v>
      </c>
      <c r="G111" s="26" t="s">
        <v>207</v>
      </c>
      <c r="H111" s="26" t="s">
        <v>207</v>
      </c>
    </row>
    <row r="112" spans="1:8">
      <c r="A112" t="s">
        <v>207</v>
      </c>
      <c r="B112" t="s">
        <v>207</v>
      </c>
      <c r="C112" t="s">
        <v>207</v>
      </c>
      <c r="D112" s="5" t="s">
        <v>207</v>
      </c>
      <c r="E112" t="s">
        <v>207</v>
      </c>
      <c r="F112" t="s">
        <v>207</v>
      </c>
      <c r="G112" s="26" t="s">
        <v>207</v>
      </c>
      <c r="H112" s="26" t="s">
        <v>207</v>
      </c>
    </row>
    <row r="113" spans="1:8">
      <c r="A113" t="s">
        <v>207</v>
      </c>
      <c r="B113" t="s">
        <v>207</v>
      </c>
      <c r="C113" t="s">
        <v>207</v>
      </c>
      <c r="D113" s="5" t="s">
        <v>207</v>
      </c>
      <c r="E113" t="s">
        <v>207</v>
      </c>
      <c r="F113" t="s">
        <v>207</v>
      </c>
      <c r="G113" s="26" t="s">
        <v>207</v>
      </c>
      <c r="H113" s="26" t="s">
        <v>207</v>
      </c>
    </row>
    <row r="114" spans="1:8">
      <c r="A114" t="s">
        <v>207</v>
      </c>
      <c r="B114" t="s">
        <v>207</v>
      </c>
      <c r="C114" t="s">
        <v>207</v>
      </c>
      <c r="D114" s="5" t="s">
        <v>207</v>
      </c>
      <c r="E114" t="s">
        <v>207</v>
      </c>
      <c r="F114" t="s">
        <v>207</v>
      </c>
      <c r="G114" s="26" t="s">
        <v>207</v>
      </c>
      <c r="H114" s="26" t="s">
        <v>207</v>
      </c>
    </row>
    <row r="115" spans="1:8">
      <c r="A115" t="s">
        <v>207</v>
      </c>
      <c r="B115" t="s">
        <v>207</v>
      </c>
      <c r="C115" t="s">
        <v>207</v>
      </c>
      <c r="D115" s="5" t="s">
        <v>207</v>
      </c>
      <c r="E115" t="s">
        <v>207</v>
      </c>
      <c r="F115" t="s">
        <v>207</v>
      </c>
      <c r="G115" s="26" t="s">
        <v>207</v>
      </c>
      <c r="H115" s="26" t="s">
        <v>207</v>
      </c>
    </row>
    <row r="116" spans="1:8">
      <c r="A116" t="s">
        <v>207</v>
      </c>
      <c r="B116" t="s">
        <v>207</v>
      </c>
      <c r="C116" t="s">
        <v>207</v>
      </c>
      <c r="D116" s="5" t="s">
        <v>207</v>
      </c>
      <c r="E116" t="s">
        <v>207</v>
      </c>
      <c r="F116" t="s">
        <v>207</v>
      </c>
      <c r="G116" s="26" t="s">
        <v>207</v>
      </c>
      <c r="H116" s="26" t="s">
        <v>207</v>
      </c>
    </row>
    <row r="117" spans="1:8">
      <c r="A117" t="s">
        <v>207</v>
      </c>
      <c r="B117" t="s">
        <v>207</v>
      </c>
      <c r="C117" t="s">
        <v>207</v>
      </c>
      <c r="D117" s="5" t="s">
        <v>207</v>
      </c>
      <c r="E117" t="s">
        <v>207</v>
      </c>
      <c r="F117" t="s">
        <v>207</v>
      </c>
      <c r="G117" s="26" t="s">
        <v>207</v>
      </c>
      <c r="H117" s="26" t="s">
        <v>207</v>
      </c>
    </row>
    <row r="118" spans="1:8">
      <c r="A118" t="s">
        <v>207</v>
      </c>
      <c r="B118" t="s">
        <v>207</v>
      </c>
      <c r="C118" t="s">
        <v>207</v>
      </c>
      <c r="D118" s="5" t="s">
        <v>207</v>
      </c>
      <c r="E118" t="s">
        <v>207</v>
      </c>
      <c r="F118" t="s">
        <v>207</v>
      </c>
      <c r="G118" s="26" t="s">
        <v>207</v>
      </c>
      <c r="H118" s="26" t="s">
        <v>207</v>
      </c>
    </row>
    <row r="119" spans="1:8">
      <c r="A119" t="s">
        <v>207</v>
      </c>
      <c r="B119" t="s">
        <v>207</v>
      </c>
      <c r="C119" t="s">
        <v>207</v>
      </c>
      <c r="D119" s="5" t="s">
        <v>207</v>
      </c>
      <c r="E119" t="s">
        <v>207</v>
      </c>
      <c r="F119" t="s">
        <v>207</v>
      </c>
      <c r="G119" s="26" t="s">
        <v>207</v>
      </c>
      <c r="H119" s="26" t="s">
        <v>207</v>
      </c>
    </row>
    <row r="120" spans="1:8">
      <c r="A120" t="s">
        <v>207</v>
      </c>
      <c r="B120" t="s">
        <v>207</v>
      </c>
      <c r="C120" t="s">
        <v>207</v>
      </c>
      <c r="D120" s="5" t="s">
        <v>207</v>
      </c>
      <c r="E120" t="s">
        <v>207</v>
      </c>
      <c r="F120" t="s">
        <v>207</v>
      </c>
      <c r="G120" s="26" t="s">
        <v>207</v>
      </c>
      <c r="H120" s="26" t="s">
        <v>207</v>
      </c>
    </row>
    <row r="121" spans="1:8">
      <c r="A121" t="s">
        <v>207</v>
      </c>
      <c r="B121" t="s">
        <v>207</v>
      </c>
      <c r="C121" t="s">
        <v>207</v>
      </c>
      <c r="D121" s="5" t="s">
        <v>207</v>
      </c>
      <c r="E121" t="s">
        <v>207</v>
      </c>
      <c r="F121" t="s">
        <v>207</v>
      </c>
      <c r="G121" s="26" t="s">
        <v>207</v>
      </c>
      <c r="H121" s="26" t="s">
        <v>207</v>
      </c>
    </row>
    <row r="122" spans="1:8">
      <c r="A122" t="s">
        <v>207</v>
      </c>
      <c r="B122" t="s">
        <v>207</v>
      </c>
      <c r="C122" t="s">
        <v>207</v>
      </c>
      <c r="D122" s="5" t="s">
        <v>207</v>
      </c>
      <c r="E122" t="s">
        <v>207</v>
      </c>
      <c r="F122" t="s">
        <v>207</v>
      </c>
      <c r="G122" s="26" t="s">
        <v>207</v>
      </c>
      <c r="H122" s="26" t="s">
        <v>207</v>
      </c>
    </row>
    <row r="123" spans="1:8">
      <c r="A123" t="s">
        <v>207</v>
      </c>
      <c r="B123" t="s">
        <v>207</v>
      </c>
      <c r="C123" t="s">
        <v>207</v>
      </c>
      <c r="D123" s="5" t="s">
        <v>207</v>
      </c>
      <c r="E123" t="s">
        <v>207</v>
      </c>
      <c r="F123" t="s">
        <v>207</v>
      </c>
      <c r="G123" s="26" t="s">
        <v>207</v>
      </c>
      <c r="H123" s="26" t="s">
        <v>207</v>
      </c>
    </row>
    <row r="124" spans="1:8">
      <c r="A124" t="s">
        <v>207</v>
      </c>
      <c r="B124" t="s">
        <v>207</v>
      </c>
      <c r="C124" t="s">
        <v>207</v>
      </c>
      <c r="D124" s="5" t="s">
        <v>207</v>
      </c>
      <c r="E124" t="s">
        <v>207</v>
      </c>
      <c r="F124" t="s">
        <v>207</v>
      </c>
      <c r="G124" s="26" t="s">
        <v>207</v>
      </c>
      <c r="H124" s="26" t="s">
        <v>207</v>
      </c>
    </row>
    <row r="125" spans="1:8">
      <c r="A125" t="s">
        <v>207</v>
      </c>
      <c r="B125" t="s">
        <v>207</v>
      </c>
      <c r="C125" t="s">
        <v>207</v>
      </c>
      <c r="D125" s="5" t="s">
        <v>207</v>
      </c>
      <c r="E125" t="s">
        <v>207</v>
      </c>
      <c r="F125" t="s">
        <v>207</v>
      </c>
      <c r="G125" s="26" t="s">
        <v>207</v>
      </c>
      <c r="H125" s="26" t="s">
        <v>207</v>
      </c>
    </row>
    <row r="126" spans="1:8">
      <c r="A126" t="s">
        <v>207</v>
      </c>
      <c r="B126" t="s">
        <v>207</v>
      </c>
      <c r="C126" t="s">
        <v>207</v>
      </c>
      <c r="D126" s="5" t="s">
        <v>207</v>
      </c>
      <c r="E126" t="s">
        <v>207</v>
      </c>
      <c r="F126" t="s">
        <v>207</v>
      </c>
      <c r="G126" s="26" t="s">
        <v>207</v>
      </c>
      <c r="H126" s="26" t="s">
        <v>207</v>
      </c>
    </row>
    <row r="127" spans="1:8">
      <c r="A127" t="s">
        <v>207</v>
      </c>
      <c r="B127" t="s">
        <v>207</v>
      </c>
      <c r="C127" t="s">
        <v>207</v>
      </c>
      <c r="D127" s="5" t="s">
        <v>207</v>
      </c>
      <c r="E127" t="s">
        <v>207</v>
      </c>
      <c r="F127" t="s">
        <v>207</v>
      </c>
      <c r="G127" s="26" t="s">
        <v>207</v>
      </c>
      <c r="H127" s="26" t="s">
        <v>207</v>
      </c>
    </row>
    <row r="128" spans="1:8">
      <c r="A128" t="s">
        <v>207</v>
      </c>
      <c r="B128" t="s">
        <v>207</v>
      </c>
      <c r="C128" t="s">
        <v>207</v>
      </c>
      <c r="D128" s="5" t="s">
        <v>207</v>
      </c>
      <c r="E128" t="s">
        <v>207</v>
      </c>
      <c r="F128" t="s">
        <v>207</v>
      </c>
      <c r="G128" s="26" t="s">
        <v>207</v>
      </c>
      <c r="H128" s="26" t="s">
        <v>207</v>
      </c>
    </row>
    <row r="129" spans="1:8">
      <c r="A129" t="s">
        <v>207</v>
      </c>
      <c r="B129" t="s">
        <v>207</v>
      </c>
      <c r="C129" t="s">
        <v>207</v>
      </c>
      <c r="D129" s="5" t="s">
        <v>207</v>
      </c>
      <c r="E129" t="s">
        <v>207</v>
      </c>
      <c r="F129" t="s">
        <v>207</v>
      </c>
      <c r="G129" s="26" t="s">
        <v>207</v>
      </c>
      <c r="H129" s="26" t="s">
        <v>207</v>
      </c>
    </row>
    <row r="130" spans="1:8">
      <c r="A130" t="s">
        <v>207</v>
      </c>
      <c r="B130" t="s">
        <v>207</v>
      </c>
      <c r="C130" t="s">
        <v>207</v>
      </c>
      <c r="D130" s="5" t="s">
        <v>207</v>
      </c>
      <c r="E130" t="s">
        <v>207</v>
      </c>
      <c r="F130" t="s">
        <v>207</v>
      </c>
      <c r="G130" s="26" t="s">
        <v>207</v>
      </c>
      <c r="H130" s="26" t="s">
        <v>207</v>
      </c>
    </row>
    <row r="131" spans="1:8">
      <c r="A131" t="s">
        <v>207</v>
      </c>
      <c r="B131" t="s">
        <v>207</v>
      </c>
      <c r="C131" t="s">
        <v>207</v>
      </c>
      <c r="D131" s="5" t="s">
        <v>207</v>
      </c>
      <c r="E131" t="s">
        <v>207</v>
      </c>
      <c r="F131" t="s">
        <v>207</v>
      </c>
      <c r="G131" s="26" t="s">
        <v>207</v>
      </c>
      <c r="H131" s="26" t="s">
        <v>207</v>
      </c>
    </row>
    <row r="132" spans="1:8">
      <c r="A132" t="s">
        <v>207</v>
      </c>
      <c r="B132" t="s">
        <v>207</v>
      </c>
      <c r="C132" t="s">
        <v>207</v>
      </c>
      <c r="D132" s="5" t="s">
        <v>207</v>
      </c>
      <c r="E132" t="s">
        <v>207</v>
      </c>
      <c r="F132" t="s">
        <v>207</v>
      </c>
      <c r="G132" s="26" t="s">
        <v>207</v>
      </c>
      <c r="H132" s="26" t="s">
        <v>207</v>
      </c>
    </row>
    <row r="133" spans="1:8">
      <c r="A133" t="s">
        <v>207</v>
      </c>
      <c r="B133" t="s">
        <v>207</v>
      </c>
      <c r="C133" t="s">
        <v>207</v>
      </c>
      <c r="D133" s="5" t="s">
        <v>207</v>
      </c>
      <c r="E133" t="s">
        <v>207</v>
      </c>
      <c r="F133" t="s">
        <v>207</v>
      </c>
      <c r="G133" s="26" t="s">
        <v>207</v>
      </c>
      <c r="H133" s="26" t="s">
        <v>207</v>
      </c>
    </row>
    <row r="134" spans="1:8">
      <c r="A134" t="s">
        <v>207</v>
      </c>
      <c r="B134" t="s">
        <v>207</v>
      </c>
      <c r="C134" t="s">
        <v>207</v>
      </c>
      <c r="D134" s="5" t="s">
        <v>207</v>
      </c>
      <c r="E134" t="s">
        <v>207</v>
      </c>
      <c r="F134" t="s">
        <v>207</v>
      </c>
      <c r="G134" s="26" t="s">
        <v>207</v>
      </c>
      <c r="H134" s="26" t="s">
        <v>207</v>
      </c>
    </row>
    <row r="135" spans="1:8">
      <c r="A135" t="s">
        <v>207</v>
      </c>
      <c r="B135" t="s">
        <v>207</v>
      </c>
      <c r="C135" t="s">
        <v>207</v>
      </c>
      <c r="D135" s="5" t="s">
        <v>207</v>
      </c>
      <c r="E135" t="s">
        <v>207</v>
      </c>
      <c r="F135" t="s">
        <v>207</v>
      </c>
      <c r="G135" s="26" t="s">
        <v>207</v>
      </c>
      <c r="H135" s="26" t="s">
        <v>207</v>
      </c>
    </row>
    <row r="136" spans="1:8">
      <c r="A136" t="s">
        <v>207</v>
      </c>
      <c r="B136" t="s">
        <v>207</v>
      </c>
      <c r="C136" t="s">
        <v>207</v>
      </c>
      <c r="D136" s="5" t="s">
        <v>207</v>
      </c>
      <c r="E136" t="s">
        <v>207</v>
      </c>
      <c r="F136" t="s">
        <v>207</v>
      </c>
      <c r="G136" s="26" t="s">
        <v>207</v>
      </c>
      <c r="H136" s="26" t="s">
        <v>207</v>
      </c>
    </row>
    <row r="137" spans="1:8">
      <c r="A137" t="s">
        <v>207</v>
      </c>
      <c r="B137" t="s">
        <v>207</v>
      </c>
      <c r="C137" t="s">
        <v>207</v>
      </c>
      <c r="D137" s="5" t="s">
        <v>207</v>
      </c>
      <c r="E137" t="s">
        <v>207</v>
      </c>
      <c r="F137" t="s">
        <v>207</v>
      </c>
      <c r="G137" s="26" t="s">
        <v>207</v>
      </c>
      <c r="H137" s="26" t="s">
        <v>207</v>
      </c>
    </row>
    <row r="138" spans="1:8">
      <c r="A138" t="s">
        <v>207</v>
      </c>
      <c r="B138" t="s">
        <v>207</v>
      </c>
      <c r="C138" t="s">
        <v>207</v>
      </c>
      <c r="D138" s="5" t="s">
        <v>207</v>
      </c>
      <c r="E138" t="s">
        <v>207</v>
      </c>
      <c r="F138" t="s">
        <v>207</v>
      </c>
      <c r="G138" s="26" t="s">
        <v>207</v>
      </c>
      <c r="H138" s="26" t="s">
        <v>207</v>
      </c>
    </row>
    <row r="139" spans="1:8">
      <c r="A139" t="s">
        <v>207</v>
      </c>
      <c r="B139" t="s">
        <v>207</v>
      </c>
      <c r="C139" t="s">
        <v>207</v>
      </c>
      <c r="D139" s="5" t="s">
        <v>207</v>
      </c>
      <c r="E139" t="s">
        <v>207</v>
      </c>
      <c r="F139" t="s">
        <v>207</v>
      </c>
      <c r="G139" s="26" t="s">
        <v>207</v>
      </c>
      <c r="H139" s="26" t="s">
        <v>207</v>
      </c>
    </row>
    <row r="140" spans="1:8">
      <c r="A140" t="s">
        <v>207</v>
      </c>
      <c r="B140" t="s">
        <v>207</v>
      </c>
      <c r="C140" t="s">
        <v>207</v>
      </c>
      <c r="D140" s="5" t="s">
        <v>207</v>
      </c>
      <c r="E140" t="s">
        <v>207</v>
      </c>
      <c r="F140" t="s">
        <v>207</v>
      </c>
      <c r="G140" s="26" t="s">
        <v>207</v>
      </c>
      <c r="H140" s="26" t="s">
        <v>207</v>
      </c>
    </row>
    <row r="141" spans="1:8">
      <c r="A141" t="s">
        <v>207</v>
      </c>
      <c r="B141" t="s">
        <v>207</v>
      </c>
      <c r="C141" t="s">
        <v>207</v>
      </c>
      <c r="D141" s="5" t="s">
        <v>207</v>
      </c>
      <c r="E141" t="s">
        <v>207</v>
      </c>
      <c r="F141" t="s">
        <v>207</v>
      </c>
      <c r="G141" s="26" t="s">
        <v>207</v>
      </c>
      <c r="H141" s="26" t="s">
        <v>207</v>
      </c>
    </row>
    <row r="142" spans="1:8">
      <c r="A142" t="s">
        <v>207</v>
      </c>
      <c r="B142" t="s">
        <v>207</v>
      </c>
      <c r="C142" t="s">
        <v>207</v>
      </c>
      <c r="D142" s="5" t="s">
        <v>207</v>
      </c>
      <c r="E142" t="s">
        <v>207</v>
      </c>
      <c r="F142" t="s">
        <v>207</v>
      </c>
      <c r="G142" s="26" t="s">
        <v>207</v>
      </c>
      <c r="H142" s="26" t="s">
        <v>207</v>
      </c>
    </row>
    <row r="143" spans="1:8">
      <c r="A143" t="s">
        <v>207</v>
      </c>
      <c r="B143" t="s">
        <v>207</v>
      </c>
      <c r="C143" t="s">
        <v>207</v>
      </c>
      <c r="D143" s="5" t="s">
        <v>207</v>
      </c>
      <c r="E143" t="s">
        <v>207</v>
      </c>
      <c r="F143" t="s">
        <v>207</v>
      </c>
      <c r="G143" s="26" t="s">
        <v>207</v>
      </c>
      <c r="H143" s="26" t="s">
        <v>207</v>
      </c>
    </row>
    <row r="144" spans="1:8">
      <c r="A144" t="s">
        <v>207</v>
      </c>
      <c r="B144" t="s">
        <v>207</v>
      </c>
      <c r="C144" t="s">
        <v>207</v>
      </c>
      <c r="D144" s="5" t="s">
        <v>207</v>
      </c>
      <c r="E144" t="s">
        <v>207</v>
      </c>
      <c r="F144" t="s">
        <v>207</v>
      </c>
      <c r="G144" s="26" t="s">
        <v>207</v>
      </c>
      <c r="H144" s="26" t="s">
        <v>207</v>
      </c>
    </row>
    <row r="145" spans="1:8">
      <c r="A145" t="s">
        <v>207</v>
      </c>
      <c r="B145" t="s">
        <v>207</v>
      </c>
      <c r="C145" t="s">
        <v>207</v>
      </c>
      <c r="D145" s="5" t="s">
        <v>207</v>
      </c>
      <c r="E145" t="s">
        <v>207</v>
      </c>
      <c r="F145" t="s">
        <v>207</v>
      </c>
      <c r="G145" s="26" t="s">
        <v>207</v>
      </c>
      <c r="H145" s="26" t="s">
        <v>207</v>
      </c>
    </row>
    <row r="146" spans="1:8">
      <c r="A146" t="s">
        <v>207</v>
      </c>
      <c r="B146" t="s">
        <v>207</v>
      </c>
      <c r="C146" t="s">
        <v>207</v>
      </c>
      <c r="D146" s="5" t="s">
        <v>207</v>
      </c>
      <c r="E146" t="s">
        <v>207</v>
      </c>
      <c r="F146" t="s">
        <v>207</v>
      </c>
      <c r="G146" s="26" t="s">
        <v>207</v>
      </c>
      <c r="H146" s="26" t="s">
        <v>207</v>
      </c>
    </row>
    <row r="147" spans="1:8">
      <c r="A147" t="s">
        <v>207</v>
      </c>
      <c r="B147" t="s">
        <v>207</v>
      </c>
      <c r="C147" t="s">
        <v>207</v>
      </c>
      <c r="D147" s="5" t="s">
        <v>207</v>
      </c>
      <c r="E147" t="s">
        <v>207</v>
      </c>
      <c r="F147" t="s">
        <v>207</v>
      </c>
      <c r="G147" s="26" t="s">
        <v>207</v>
      </c>
      <c r="H147" s="26" t="s">
        <v>207</v>
      </c>
    </row>
    <row r="148" spans="1:8">
      <c r="A148" t="s">
        <v>207</v>
      </c>
      <c r="B148" t="s">
        <v>207</v>
      </c>
      <c r="C148" t="s">
        <v>207</v>
      </c>
      <c r="D148" s="5" t="s">
        <v>207</v>
      </c>
      <c r="E148" t="s">
        <v>207</v>
      </c>
      <c r="F148" t="s">
        <v>207</v>
      </c>
      <c r="G148" s="26" t="s">
        <v>207</v>
      </c>
      <c r="H148" s="26" t="s">
        <v>207</v>
      </c>
    </row>
    <row r="149" spans="1:8">
      <c r="A149" t="s">
        <v>207</v>
      </c>
      <c r="B149" t="s">
        <v>207</v>
      </c>
      <c r="C149" t="s">
        <v>207</v>
      </c>
      <c r="D149" s="5" t="s">
        <v>207</v>
      </c>
      <c r="E149" t="s">
        <v>207</v>
      </c>
      <c r="F149" t="s">
        <v>207</v>
      </c>
      <c r="G149" s="26" t="s">
        <v>207</v>
      </c>
      <c r="H149" s="26" t="s">
        <v>207</v>
      </c>
    </row>
    <row r="150" spans="1:8">
      <c r="A150" t="s">
        <v>207</v>
      </c>
      <c r="B150" t="s">
        <v>207</v>
      </c>
      <c r="C150" t="s">
        <v>207</v>
      </c>
      <c r="D150" s="5" t="s">
        <v>207</v>
      </c>
      <c r="E150" t="s">
        <v>207</v>
      </c>
      <c r="F150" t="s">
        <v>207</v>
      </c>
      <c r="G150" s="26" t="s">
        <v>207</v>
      </c>
      <c r="H150" s="26" t="s">
        <v>207</v>
      </c>
    </row>
    <row r="151" spans="1:8">
      <c r="A151" t="s">
        <v>207</v>
      </c>
      <c r="B151" t="s">
        <v>207</v>
      </c>
      <c r="C151" t="s">
        <v>207</v>
      </c>
      <c r="D151" s="5" t="s">
        <v>207</v>
      </c>
      <c r="E151" t="s">
        <v>207</v>
      </c>
      <c r="F151" t="s">
        <v>207</v>
      </c>
      <c r="G151" s="26" t="s">
        <v>207</v>
      </c>
      <c r="H151" s="26" t="s">
        <v>207</v>
      </c>
    </row>
    <row r="152" spans="1:8">
      <c r="A152" t="s">
        <v>207</v>
      </c>
      <c r="B152" t="s">
        <v>207</v>
      </c>
      <c r="C152" t="s">
        <v>207</v>
      </c>
      <c r="D152" s="5" t="s">
        <v>207</v>
      </c>
      <c r="E152" t="s">
        <v>207</v>
      </c>
      <c r="F152" t="s">
        <v>207</v>
      </c>
      <c r="G152" s="26" t="s">
        <v>207</v>
      </c>
      <c r="H152" s="26" t="s">
        <v>207</v>
      </c>
    </row>
    <row r="153" spans="1:8">
      <c r="A153" t="s">
        <v>207</v>
      </c>
      <c r="B153" t="s">
        <v>207</v>
      </c>
      <c r="C153" t="s">
        <v>207</v>
      </c>
      <c r="D153" s="5" t="s">
        <v>207</v>
      </c>
      <c r="E153" t="s">
        <v>207</v>
      </c>
      <c r="F153" t="s">
        <v>207</v>
      </c>
      <c r="G153" s="26" t="s">
        <v>207</v>
      </c>
      <c r="H153" s="26" t="s">
        <v>207</v>
      </c>
    </row>
    <row r="154" spans="1:8">
      <c r="A154" t="s">
        <v>207</v>
      </c>
      <c r="B154" t="s">
        <v>207</v>
      </c>
      <c r="C154" t="s">
        <v>207</v>
      </c>
      <c r="D154" s="5" t="s">
        <v>207</v>
      </c>
      <c r="E154" t="s">
        <v>207</v>
      </c>
      <c r="F154" t="s">
        <v>207</v>
      </c>
      <c r="G154" s="26" t="s">
        <v>207</v>
      </c>
      <c r="H154" s="26" t="s">
        <v>207</v>
      </c>
    </row>
    <row r="155" spans="1:8">
      <c r="A155" t="s">
        <v>207</v>
      </c>
      <c r="B155" t="s">
        <v>207</v>
      </c>
      <c r="C155" t="s">
        <v>207</v>
      </c>
      <c r="D155" s="5" t="s">
        <v>207</v>
      </c>
      <c r="E155" t="s">
        <v>207</v>
      </c>
      <c r="F155" t="s">
        <v>207</v>
      </c>
      <c r="G155" s="26" t="s">
        <v>207</v>
      </c>
      <c r="H155" s="26" t="s">
        <v>207</v>
      </c>
    </row>
    <row r="156" spans="1:8">
      <c r="A156" t="s">
        <v>207</v>
      </c>
      <c r="B156" t="s">
        <v>207</v>
      </c>
      <c r="C156" t="s">
        <v>207</v>
      </c>
      <c r="D156" s="5" t="s">
        <v>207</v>
      </c>
      <c r="E156" t="s">
        <v>207</v>
      </c>
      <c r="F156" t="s">
        <v>207</v>
      </c>
      <c r="G156" s="26" t="s">
        <v>207</v>
      </c>
      <c r="H156" s="26" t="s">
        <v>207</v>
      </c>
    </row>
    <row r="157" spans="1:8">
      <c r="A157" t="s">
        <v>207</v>
      </c>
      <c r="B157" t="s">
        <v>207</v>
      </c>
      <c r="C157" t="s">
        <v>207</v>
      </c>
      <c r="D157" s="5" t="s">
        <v>207</v>
      </c>
      <c r="E157" t="s">
        <v>207</v>
      </c>
      <c r="F157" t="s">
        <v>207</v>
      </c>
      <c r="G157" s="26" t="s">
        <v>207</v>
      </c>
      <c r="H157" s="26" t="s">
        <v>207</v>
      </c>
    </row>
    <row r="158" spans="1:8">
      <c r="A158" t="s">
        <v>207</v>
      </c>
      <c r="B158" t="s">
        <v>207</v>
      </c>
      <c r="C158" t="s">
        <v>207</v>
      </c>
      <c r="D158" s="5" t="s">
        <v>207</v>
      </c>
      <c r="E158" t="s">
        <v>207</v>
      </c>
      <c r="F158" t="s">
        <v>207</v>
      </c>
      <c r="G158" s="26" t="s">
        <v>207</v>
      </c>
      <c r="H158" s="26" t="s">
        <v>207</v>
      </c>
    </row>
    <row r="159" spans="1:8">
      <c r="A159" t="s">
        <v>207</v>
      </c>
      <c r="B159" t="s">
        <v>207</v>
      </c>
      <c r="C159" t="s">
        <v>207</v>
      </c>
      <c r="D159" s="5" t="s">
        <v>207</v>
      </c>
      <c r="E159" t="s">
        <v>207</v>
      </c>
      <c r="F159" t="s">
        <v>207</v>
      </c>
      <c r="G159" s="26" t="s">
        <v>207</v>
      </c>
      <c r="H159" s="26" t="s">
        <v>207</v>
      </c>
    </row>
    <row r="160" spans="1:8">
      <c r="A160" t="s">
        <v>207</v>
      </c>
      <c r="B160" t="s">
        <v>207</v>
      </c>
      <c r="C160" t="s">
        <v>207</v>
      </c>
      <c r="D160" s="5" t="s">
        <v>207</v>
      </c>
      <c r="E160" t="s">
        <v>207</v>
      </c>
      <c r="F160" t="s">
        <v>207</v>
      </c>
      <c r="G160" s="26" t="s">
        <v>207</v>
      </c>
      <c r="H160" s="26" t="s">
        <v>207</v>
      </c>
    </row>
    <row r="161" spans="1:8">
      <c r="A161" t="s">
        <v>207</v>
      </c>
      <c r="B161" t="s">
        <v>207</v>
      </c>
      <c r="C161" t="s">
        <v>207</v>
      </c>
      <c r="D161" s="5" t="s">
        <v>207</v>
      </c>
      <c r="E161" t="s">
        <v>207</v>
      </c>
      <c r="F161" t="s">
        <v>207</v>
      </c>
      <c r="G161" s="26" t="s">
        <v>207</v>
      </c>
      <c r="H161" s="26" t="s">
        <v>207</v>
      </c>
    </row>
    <row r="162" spans="1:8">
      <c r="A162" t="s">
        <v>207</v>
      </c>
      <c r="B162" t="s">
        <v>207</v>
      </c>
      <c r="C162" t="s">
        <v>207</v>
      </c>
      <c r="D162" s="5" t="s">
        <v>207</v>
      </c>
      <c r="E162" t="s">
        <v>207</v>
      </c>
      <c r="F162" t="s">
        <v>207</v>
      </c>
      <c r="G162" s="26" t="s">
        <v>207</v>
      </c>
      <c r="H162" s="26" t="s">
        <v>207</v>
      </c>
    </row>
    <row r="163" spans="1:8">
      <c r="A163" t="s">
        <v>207</v>
      </c>
      <c r="B163" t="s">
        <v>207</v>
      </c>
      <c r="C163" t="s">
        <v>207</v>
      </c>
      <c r="D163" s="5" t="s">
        <v>207</v>
      </c>
      <c r="E163" t="s">
        <v>207</v>
      </c>
      <c r="F163" t="s">
        <v>207</v>
      </c>
      <c r="G163" s="26" t="s">
        <v>207</v>
      </c>
      <c r="H163" s="26" t="s">
        <v>207</v>
      </c>
    </row>
    <row r="164" spans="1:8">
      <c r="A164" t="s">
        <v>207</v>
      </c>
      <c r="B164" t="s">
        <v>207</v>
      </c>
      <c r="C164" t="s">
        <v>207</v>
      </c>
      <c r="D164" s="5" t="s">
        <v>207</v>
      </c>
      <c r="E164" t="s">
        <v>207</v>
      </c>
      <c r="F164" t="s">
        <v>207</v>
      </c>
      <c r="G164" s="26" t="s">
        <v>207</v>
      </c>
      <c r="H164" s="26" t="s">
        <v>207</v>
      </c>
    </row>
    <row r="165" spans="1:8">
      <c r="A165" t="s">
        <v>207</v>
      </c>
      <c r="B165" t="s">
        <v>207</v>
      </c>
      <c r="C165" t="s">
        <v>207</v>
      </c>
      <c r="D165" s="5" t="s">
        <v>207</v>
      </c>
      <c r="E165" t="s">
        <v>207</v>
      </c>
      <c r="F165" t="s">
        <v>207</v>
      </c>
      <c r="G165" s="26" t="s">
        <v>207</v>
      </c>
      <c r="H165" s="26" t="s">
        <v>207</v>
      </c>
    </row>
    <row r="166" spans="1:8">
      <c r="A166" t="s">
        <v>207</v>
      </c>
      <c r="B166" t="s">
        <v>207</v>
      </c>
      <c r="C166" t="s">
        <v>207</v>
      </c>
      <c r="D166" s="5" t="s">
        <v>207</v>
      </c>
      <c r="E166" t="s">
        <v>207</v>
      </c>
      <c r="F166" t="s">
        <v>207</v>
      </c>
      <c r="G166" s="26" t="s">
        <v>207</v>
      </c>
      <c r="H166" s="26" t="s">
        <v>207</v>
      </c>
    </row>
    <row r="167" spans="1:8">
      <c r="A167" t="s">
        <v>207</v>
      </c>
      <c r="B167" t="s">
        <v>207</v>
      </c>
      <c r="C167" t="s">
        <v>207</v>
      </c>
      <c r="D167" s="5" t="s">
        <v>207</v>
      </c>
      <c r="E167" t="s">
        <v>207</v>
      </c>
      <c r="F167" t="s">
        <v>207</v>
      </c>
      <c r="G167" s="26" t="s">
        <v>207</v>
      </c>
      <c r="H167" s="26" t="s">
        <v>207</v>
      </c>
    </row>
    <row r="168" spans="1:8">
      <c r="A168" t="s">
        <v>207</v>
      </c>
      <c r="B168" t="s">
        <v>207</v>
      </c>
      <c r="C168" t="s">
        <v>207</v>
      </c>
      <c r="D168" s="5" t="s">
        <v>207</v>
      </c>
      <c r="E168" t="s">
        <v>207</v>
      </c>
      <c r="F168" t="s">
        <v>207</v>
      </c>
      <c r="G168" s="26" t="s">
        <v>207</v>
      </c>
      <c r="H168" s="26" t="s">
        <v>207</v>
      </c>
    </row>
    <row r="169" spans="1:8">
      <c r="A169" t="s">
        <v>207</v>
      </c>
      <c r="B169" t="s">
        <v>207</v>
      </c>
      <c r="C169" t="s">
        <v>207</v>
      </c>
      <c r="D169" s="5" t="s">
        <v>207</v>
      </c>
      <c r="E169" t="s">
        <v>207</v>
      </c>
      <c r="F169" t="s">
        <v>207</v>
      </c>
      <c r="G169" s="26" t="s">
        <v>207</v>
      </c>
      <c r="H169" s="26" t="s">
        <v>207</v>
      </c>
    </row>
    <row r="170" spans="1:8">
      <c r="A170" t="s">
        <v>207</v>
      </c>
      <c r="B170" t="s">
        <v>207</v>
      </c>
      <c r="C170" t="s">
        <v>207</v>
      </c>
      <c r="D170" s="5" t="s">
        <v>207</v>
      </c>
      <c r="E170" t="s">
        <v>207</v>
      </c>
      <c r="F170" t="s">
        <v>207</v>
      </c>
      <c r="G170" s="26" t="s">
        <v>207</v>
      </c>
      <c r="H170" s="26" t="s">
        <v>207</v>
      </c>
    </row>
    <row r="171" spans="1:8">
      <c r="A171" t="s">
        <v>207</v>
      </c>
      <c r="B171" t="s">
        <v>207</v>
      </c>
      <c r="C171" t="s">
        <v>207</v>
      </c>
      <c r="D171" s="5" t="s">
        <v>207</v>
      </c>
      <c r="E171" t="s">
        <v>207</v>
      </c>
      <c r="F171" t="s">
        <v>207</v>
      </c>
      <c r="G171" s="26" t="s">
        <v>207</v>
      </c>
      <c r="H171" s="26" t="s">
        <v>207</v>
      </c>
    </row>
    <row r="172" spans="1:8">
      <c r="A172" t="s">
        <v>207</v>
      </c>
      <c r="B172" t="s">
        <v>207</v>
      </c>
      <c r="C172" t="s">
        <v>207</v>
      </c>
      <c r="D172" s="5" t="s">
        <v>207</v>
      </c>
      <c r="E172" t="s">
        <v>207</v>
      </c>
      <c r="F172" t="s">
        <v>207</v>
      </c>
      <c r="G172" s="26" t="s">
        <v>207</v>
      </c>
      <c r="H172" s="26" t="s">
        <v>207</v>
      </c>
    </row>
    <row r="173" spans="1:8">
      <c r="A173" t="s">
        <v>207</v>
      </c>
      <c r="B173" t="s">
        <v>207</v>
      </c>
      <c r="C173" t="s">
        <v>207</v>
      </c>
      <c r="D173" s="5" t="s">
        <v>207</v>
      </c>
      <c r="E173" t="s">
        <v>207</v>
      </c>
      <c r="F173" t="s">
        <v>207</v>
      </c>
      <c r="G173" s="26" t="s">
        <v>207</v>
      </c>
      <c r="H173" s="26" t="s">
        <v>207</v>
      </c>
    </row>
    <row r="174" spans="1:8">
      <c r="A174" t="s">
        <v>207</v>
      </c>
      <c r="B174" t="s">
        <v>207</v>
      </c>
      <c r="C174" t="s">
        <v>207</v>
      </c>
      <c r="D174" s="5" t="s">
        <v>207</v>
      </c>
      <c r="E174" t="s">
        <v>207</v>
      </c>
      <c r="F174" t="s">
        <v>207</v>
      </c>
      <c r="G174" s="26" t="s">
        <v>207</v>
      </c>
      <c r="H174" s="26" t="s">
        <v>207</v>
      </c>
    </row>
    <row r="175" spans="1:8">
      <c r="A175" t="s">
        <v>207</v>
      </c>
      <c r="B175" t="s">
        <v>207</v>
      </c>
      <c r="C175" t="s">
        <v>207</v>
      </c>
      <c r="D175" s="5" t="s">
        <v>207</v>
      </c>
      <c r="E175" t="s">
        <v>207</v>
      </c>
      <c r="F175" t="s">
        <v>207</v>
      </c>
      <c r="G175" s="26" t="s">
        <v>207</v>
      </c>
      <c r="H175" s="26" t="s">
        <v>207</v>
      </c>
    </row>
    <row r="176" spans="1:8">
      <c r="A176" t="s">
        <v>207</v>
      </c>
      <c r="B176" t="s">
        <v>207</v>
      </c>
      <c r="C176" t="s">
        <v>207</v>
      </c>
      <c r="D176" s="5" t="s">
        <v>207</v>
      </c>
      <c r="E176" t="s">
        <v>207</v>
      </c>
      <c r="F176" t="s">
        <v>207</v>
      </c>
      <c r="G176" s="26" t="s">
        <v>207</v>
      </c>
      <c r="H176" s="26" t="s">
        <v>207</v>
      </c>
    </row>
    <row r="177" spans="1:8">
      <c r="A177" t="s">
        <v>207</v>
      </c>
      <c r="B177" t="s">
        <v>207</v>
      </c>
      <c r="C177" t="s">
        <v>207</v>
      </c>
      <c r="D177" s="5" t="s">
        <v>207</v>
      </c>
      <c r="E177" t="s">
        <v>207</v>
      </c>
      <c r="F177" t="s">
        <v>207</v>
      </c>
      <c r="G177" s="26" t="s">
        <v>207</v>
      </c>
      <c r="H177" s="26" t="s">
        <v>207</v>
      </c>
    </row>
    <row r="178" spans="1:8">
      <c r="A178" t="s">
        <v>207</v>
      </c>
      <c r="B178" t="s">
        <v>207</v>
      </c>
      <c r="C178" t="s">
        <v>207</v>
      </c>
      <c r="D178" s="5" t="s">
        <v>207</v>
      </c>
      <c r="E178" t="s">
        <v>207</v>
      </c>
      <c r="F178" t="s">
        <v>207</v>
      </c>
      <c r="G178" s="26" t="s">
        <v>207</v>
      </c>
      <c r="H178" s="26" t="s">
        <v>207</v>
      </c>
    </row>
    <row r="179" spans="1:8">
      <c r="A179" t="s">
        <v>207</v>
      </c>
      <c r="B179" t="s">
        <v>207</v>
      </c>
      <c r="C179" t="s">
        <v>207</v>
      </c>
      <c r="D179" s="5" t="s">
        <v>207</v>
      </c>
      <c r="E179" t="s">
        <v>207</v>
      </c>
      <c r="F179" t="s">
        <v>207</v>
      </c>
      <c r="G179" s="26" t="s">
        <v>207</v>
      </c>
      <c r="H179" s="26" t="s">
        <v>207</v>
      </c>
    </row>
    <row r="180" spans="1:8">
      <c r="A180" t="s">
        <v>207</v>
      </c>
      <c r="B180" t="s">
        <v>207</v>
      </c>
      <c r="C180" t="s">
        <v>207</v>
      </c>
      <c r="D180" s="5" t="s">
        <v>207</v>
      </c>
      <c r="E180" t="s">
        <v>207</v>
      </c>
      <c r="F180" t="s">
        <v>207</v>
      </c>
      <c r="G180" s="26" t="s">
        <v>207</v>
      </c>
      <c r="H180" s="26" t="s">
        <v>207</v>
      </c>
    </row>
    <row r="181" spans="1:8">
      <c r="A181" t="s">
        <v>207</v>
      </c>
      <c r="B181" t="s">
        <v>207</v>
      </c>
      <c r="C181" t="s">
        <v>207</v>
      </c>
      <c r="D181" s="5" t="s">
        <v>207</v>
      </c>
      <c r="E181" t="s">
        <v>207</v>
      </c>
      <c r="F181" t="s">
        <v>207</v>
      </c>
      <c r="G181" s="26" t="s">
        <v>207</v>
      </c>
      <c r="H181" s="26" t="s">
        <v>207</v>
      </c>
    </row>
    <row r="182" spans="1:8">
      <c r="A182" t="s">
        <v>207</v>
      </c>
      <c r="B182" t="s">
        <v>207</v>
      </c>
      <c r="C182" t="s">
        <v>207</v>
      </c>
      <c r="D182" s="5" t="s">
        <v>207</v>
      </c>
      <c r="E182" t="s">
        <v>207</v>
      </c>
      <c r="F182" t="s">
        <v>207</v>
      </c>
      <c r="G182" s="26" t="s">
        <v>207</v>
      </c>
      <c r="H182" s="26" t="s">
        <v>207</v>
      </c>
    </row>
    <row r="183" spans="1:8">
      <c r="A183" t="s">
        <v>207</v>
      </c>
      <c r="B183" t="s">
        <v>207</v>
      </c>
      <c r="C183" t="s">
        <v>207</v>
      </c>
      <c r="D183" s="5" t="s">
        <v>207</v>
      </c>
      <c r="E183" t="s">
        <v>207</v>
      </c>
      <c r="F183" t="s">
        <v>207</v>
      </c>
      <c r="G183" s="26" t="s">
        <v>207</v>
      </c>
      <c r="H183" s="26" t="s">
        <v>207</v>
      </c>
    </row>
    <row r="184" spans="1:8">
      <c r="A184" t="s">
        <v>207</v>
      </c>
      <c r="B184" t="s">
        <v>207</v>
      </c>
      <c r="C184" t="s">
        <v>207</v>
      </c>
      <c r="D184" s="5" t="s">
        <v>207</v>
      </c>
      <c r="E184" t="s">
        <v>207</v>
      </c>
      <c r="F184" t="s">
        <v>207</v>
      </c>
      <c r="G184" s="26" t="s">
        <v>207</v>
      </c>
      <c r="H184" s="26" t="s">
        <v>207</v>
      </c>
    </row>
    <row r="185" spans="1:8">
      <c r="A185" t="s">
        <v>207</v>
      </c>
      <c r="B185" t="s">
        <v>207</v>
      </c>
      <c r="C185" t="s">
        <v>207</v>
      </c>
      <c r="D185" s="5" t="s">
        <v>207</v>
      </c>
      <c r="E185" t="s">
        <v>207</v>
      </c>
      <c r="F185" t="s">
        <v>207</v>
      </c>
      <c r="G185" s="26" t="s">
        <v>207</v>
      </c>
      <c r="H185" s="26" t="s">
        <v>207</v>
      </c>
    </row>
    <row r="186" spans="1:8">
      <c r="A186" t="s">
        <v>207</v>
      </c>
      <c r="B186" t="s">
        <v>207</v>
      </c>
      <c r="C186" t="s">
        <v>207</v>
      </c>
      <c r="D186" s="5" t="s">
        <v>207</v>
      </c>
      <c r="E186" t="s">
        <v>207</v>
      </c>
      <c r="F186" t="s">
        <v>207</v>
      </c>
      <c r="G186" s="26" t="s">
        <v>207</v>
      </c>
      <c r="H186" s="26" t="s">
        <v>207</v>
      </c>
    </row>
    <row r="187" spans="1:8">
      <c r="A187" t="s">
        <v>207</v>
      </c>
      <c r="B187" t="s">
        <v>207</v>
      </c>
      <c r="C187" t="s">
        <v>207</v>
      </c>
      <c r="D187" s="5" t="s">
        <v>207</v>
      </c>
      <c r="E187" t="s">
        <v>207</v>
      </c>
      <c r="F187" t="s">
        <v>207</v>
      </c>
      <c r="G187" s="26" t="s">
        <v>207</v>
      </c>
      <c r="H187" s="26" t="s">
        <v>207</v>
      </c>
    </row>
    <row r="188" spans="1:8">
      <c r="A188" t="s">
        <v>207</v>
      </c>
      <c r="B188" t="s">
        <v>207</v>
      </c>
      <c r="C188" t="s">
        <v>207</v>
      </c>
      <c r="D188" s="5" t="s">
        <v>207</v>
      </c>
      <c r="E188" t="s">
        <v>207</v>
      </c>
      <c r="F188" t="s">
        <v>207</v>
      </c>
      <c r="G188" s="26" t="s">
        <v>207</v>
      </c>
      <c r="H188" s="26" t="s">
        <v>207</v>
      </c>
    </row>
    <row r="189" spans="1:8">
      <c r="A189" t="s">
        <v>207</v>
      </c>
      <c r="B189" t="s">
        <v>207</v>
      </c>
      <c r="C189" t="s">
        <v>207</v>
      </c>
      <c r="D189" s="5" t="s">
        <v>207</v>
      </c>
      <c r="E189" t="s">
        <v>207</v>
      </c>
      <c r="F189" t="s">
        <v>207</v>
      </c>
      <c r="G189" s="26" t="s">
        <v>207</v>
      </c>
      <c r="H189" s="26" t="s">
        <v>207</v>
      </c>
    </row>
    <row r="190" spans="1:8">
      <c r="A190" t="s">
        <v>207</v>
      </c>
      <c r="B190" t="s">
        <v>207</v>
      </c>
      <c r="C190" t="s">
        <v>207</v>
      </c>
      <c r="D190" s="5" t="s">
        <v>207</v>
      </c>
      <c r="E190" t="s">
        <v>207</v>
      </c>
      <c r="F190" t="s">
        <v>207</v>
      </c>
      <c r="G190" s="26" t="s">
        <v>207</v>
      </c>
      <c r="H190" s="26" t="s">
        <v>207</v>
      </c>
    </row>
    <row r="191" spans="1:8">
      <c r="A191" t="s">
        <v>207</v>
      </c>
      <c r="B191" t="s">
        <v>207</v>
      </c>
      <c r="C191" t="s">
        <v>207</v>
      </c>
      <c r="D191" s="5" t="s">
        <v>207</v>
      </c>
      <c r="E191" t="s">
        <v>207</v>
      </c>
      <c r="F191" t="s">
        <v>207</v>
      </c>
      <c r="G191" s="26" t="s">
        <v>207</v>
      </c>
      <c r="H191" s="26" t="s">
        <v>207</v>
      </c>
    </row>
    <row r="192" spans="1:8">
      <c r="A192" t="s">
        <v>207</v>
      </c>
      <c r="B192" t="s">
        <v>207</v>
      </c>
      <c r="C192" t="s">
        <v>207</v>
      </c>
      <c r="D192" s="5" t="s">
        <v>207</v>
      </c>
      <c r="E192" t="s">
        <v>207</v>
      </c>
      <c r="F192" t="s">
        <v>207</v>
      </c>
      <c r="G192" s="26" t="s">
        <v>207</v>
      </c>
      <c r="H192" s="26" t="s">
        <v>207</v>
      </c>
    </row>
    <row r="193" spans="1:8">
      <c r="A193" t="s">
        <v>207</v>
      </c>
      <c r="B193" t="s">
        <v>207</v>
      </c>
      <c r="C193" t="s">
        <v>207</v>
      </c>
      <c r="D193" s="5" t="s">
        <v>207</v>
      </c>
      <c r="E193" t="s">
        <v>207</v>
      </c>
      <c r="F193" t="s">
        <v>207</v>
      </c>
      <c r="G193" s="26" t="s">
        <v>207</v>
      </c>
      <c r="H193" s="26" t="s">
        <v>207</v>
      </c>
    </row>
    <row r="194" spans="1:8">
      <c r="A194" t="s">
        <v>207</v>
      </c>
      <c r="B194" t="s">
        <v>207</v>
      </c>
      <c r="C194" t="s">
        <v>207</v>
      </c>
      <c r="D194" s="5" t="s">
        <v>207</v>
      </c>
      <c r="E194" t="s">
        <v>207</v>
      </c>
      <c r="F194" t="s">
        <v>207</v>
      </c>
      <c r="G194" s="26" t="s">
        <v>207</v>
      </c>
      <c r="H194" s="26" t="s">
        <v>207</v>
      </c>
    </row>
    <row r="195" spans="1:8">
      <c r="A195" t="s">
        <v>207</v>
      </c>
      <c r="B195" t="s">
        <v>207</v>
      </c>
      <c r="C195" t="s">
        <v>207</v>
      </c>
      <c r="D195" s="5" t="s">
        <v>207</v>
      </c>
      <c r="E195" t="s">
        <v>207</v>
      </c>
      <c r="F195" t="s">
        <v>207</v>
      </c>
      <c r="G195" s="26" t="s">
        <v>207</v>
      </c>
      <c r="H195" s="26" t="s">
        <v>207</v>
      </c>
    </row>
    <row r="196" spans="1:8">
      <c r="A196" t="s">
        <v>207</v>
      </c>
      <c r="B196" t="s">
        <v>207</v>
      </c>
      <c r="C196" t="s">
        <v>207</v>
      </c>
      <c r="D196" s="5" t="s">
        <v>207</v>
      </c>
      <c r="E196" t="s">
        <v>207</v>
      </c>
      <c r="F196" t="s">
        <v>207</v>
      </c>
      <c r="G196" s="26" t="s">
        <v>207</v>
      </c>
      <c r="H196" s="26" t="s">
        <v>207</v>
      </c>
    </row>
    <row r="197" spans="1:8">
      <c r="A197" t="s">
        <v>207</v>
      </c>
      <c r="B197" t="s">
        <v>207</v>
      </c>
      <c r="C197" t="s">
        <v>207</v>
      </c>
      <c r="D197" s="5" t="s">
        <v>207</v>
      </c>
      <c r="E197" t="s">
        <v>207</v>
      </c>
      <c r="F197" t="s">
        <v>207</v>
      </c>
      <c r="G197" s="26" t="s">
        <v>207</v>
      </c>
      <c r="H197" s="26" t="s">
        <v>207</v>
      </c>
    </row>
    <row r="198" spans="1:8">
      <c r="A198" t="s">
        <v>207</v>
      </c>
      <c r="B198" t="s">
        <v>207</v>
      </c>
      <c r="C198" t="s">
        <v>207</v>
      </c>
      <c r="D198" s="5" t="s">
        <v>207</v>
      </c>
      <c r="E198" t="s">
        <v>207</v>
      </c>
      <c r="F198" t="s">
        <v>207</v>
      </c>
      <c r="G198" s="26" t="s">
        <v>207</v>
      </c>
      <c r="H198" s="26" t="s">
        <v>207</v>
      </c>
    </row>
    <row r="199" spans="1:8">
      <c r="A199" t="s">
        <v>207</v>
      </c>
      <c r="B199" t="s">
        <v>207</v>
      </c>
      <c r="C199" t="s">
        <v>207</v>
      </c>
      <c r="D199" s="5" t="s">
        <v>207</v>
      </c>
      <c r="E199" t="s">
        <v>207</v>
      </c>
      <c r="F199" t="s">
        <v>207</v>
      </c>
      <c r="G199" s="26" t="s">
        <v>207</v>
      </c>
      <c r="H199" s="26" t="s">
        <v>207</v>
      </c>
    </row>
    <row r="200" spans="1:8">
      <c r="A200" t="s">
        <v>207</v>
      </c>
      <c r="B200" t="s">
        <v>207</v>
      </c>
      <c r="C200" t="s">
        <v>207</v>
      </c>
      <c r="D200" s="5" t="s">
        <v>207</v>
      </c>
      <c r="E200" t="s">
        <v>207</v>
      </c>
      <c r="F200" t="s">
        <v>207</v>
      </c>
      <c r="G200" s="26" t="s">
        <v>207</v>
      </c>
      <c r="H200" s="26" t="s">
        <v>207</v>
      </c>
    </row>
    <row r="201" spans="1:8">
      <c r="A201" t="s">
        <v>207</v>
      </c>
      <c r="B201" t="s">
        <v>207</v>
      </c>
      <c r="C201" t="s">
        <v>207</v>
      </c>
      <c r="D201" s="5" t="s">
        <v>207</v>
      </c>
      <c r="E201" t="s">
        <v>207</v>
      </c>
      <c r="F201" t="s">
        <v>207</v>
      </c>
      <c r="G201" s="26" t="s">
        <v>207</v>
      </c>
      <c r="H201" s="26" t="s">
        <v>207</v>
      </c>
    </row>
    <row r="202" spans="1:8">
      <c r="A202" t="s">
        <v>207</v>
      </c>
      <c r="B202" t="s">
        <v>207</v>
      </c>
      <c r="C202" t="s">
        <v>207</v>
      </c>
      <c r="D202" s="5" t="s">
        <v>207</v>
      </c>
      <c r="E202" t="s">
        <v>207</v>
      </c>
      <c r="F202" t="s">
        <v>207</v>
      </c>
      <c r="G202" s="26" t="s">
        <v>207</v>
      </c>
      <c r="H202" s="26" t="s">
        <v>207</v>
      </c>
    </row>
    <row r="203" spans="1:8">
      <c r="A203" t="s">
        <v>207</v>
      </c>
      <c r="B203" t="s">
        <v>207</v>
      </c>
      <c r="C203" t="s">
        <v>207</v>
      </c>
      <c r="D203" s="5" t="s">
        <v>207</v>
      </c>
      <c r="E203" t="s">
        <v>207</v>
      </c>
      <c r="F203" t="s">
        <v>207</v>
      </c>
      <c r="G203" s="26" t="s">
        <v>207</v>
      </c>
      <c r="H203" s="26" t="s">
        <v>207</v>
      </c>
    </row>
    <row r="204" spans="1:8">
      <c r="A204" t="s">
        <v>207</v>
      </c>
      <c r="B204" t="s">
        <v>207</v>
      </c>
      <c r="C204" t="s">
        <v>207</v>
      </c>
      <c r="D204" s="5" t="s">
        <v>207</v>
      </c>
      <c r="E204" t="s">
        <v>207</v>
      </c>
      <c r="F204" t="s">
        <v>207</v>
      </c>
      <c r="G204" s="26" t="s">
        <v>207</v>
      </c>
      <c r="H204" s="26" t="s">
        <v>207</v>
      </c>
    </row>
    <row r="205" spans="1:8">
      <c r="A205" t="s">
        <v>207</v>
      </c>
      <c r="B205" t="s">
        <v>207</v>
      </c>
      <c r="C205" t="s">
        <v>207</v>
      </c>
      <c r="D205" s="5" t="s">
        <v>207</v>
      </c>
      <c r="E205" t="s">
        <v>207</v>
      </c>
      <c r="F205" t="s">
        <v>207</v>
      </c>
      <c r="G205" s="26" t="s">
        <v>207</v>
      </c>
      <c r="H205" s="26" t="s">
        <v>207</v>
      </c>
    </row>
    <row r="206" spans="1:8">
      <c r="A206" t="s">
        <v>207</v>
      </c>
      <c r="B206" t="s">
        <v>207</v>
      </c>
      <c r="C206" t="s">
        <v>207</v>
      </c>
      <c r="D206" s="5" t="s">
        <v>207</v>
      </c>
      <c r="E206" t="s">
        <v>207</v>
      </c>
      <c r="F206" t="s">
        <v>207</v>
      </c>
      <c r="G206" s="26" t="s">
        <v>207</v>
      </c>
      <c r="H206" s="26" t="s">
        <v>207</v>
      </c>
    </row>
    <row r="207" spans="1:8">
      <c r="A207" t="s">
        <v>207</v>
      </c>
      <c r="B207" t="s">
        <v>207</v>
      </c>
      <c r="C207" t="s">
        <v>207</v>
      </c>
      <c r="D207" s="5" t="s">
        <v>207</v>
      </c>
      <c r="E207" t="s">
        <v>207</v>
      </c>
      <c r="F207" t="s">
        <v>207</v>
      </c>
      <c r="G207" s="26" t="s">
        <v>207</v>
      </c>
      <c r="H207" s="26" t="s">
        <v>207</v>
      </c>
    </row>
    <row r="208" spans="1:8">
      <c r="A208" t="s">
        <v>207</v>
      </c>
      <c r="B208" t="s">
        <v>207</v>
      </c>
      <c r="C208" t="s">
        <v>207</v>
      </c>
      <c r="D208" s="5" t="s">
        <v>207</v>
      </c>
      <c r="E208" t="s">
        <v>207</v>
      </c>
      <c r="F208" t="s">
        <v>207</v>
      </c>
      <c r="G208" s="26" t="s">
        <v>207</v>
      </c>
      <c r="H208" s="26" t="s">
        <v>207</v>
      </c>
    </row>
    <row r="209" spans="1:8">
      <c r="A209" t="s">
        <v>207</v>
      </c>
      <c r="B209" t="s">
        <v>207</v>
      </c>
      <c r="C209" t="s">
        <v>207</v>
      </c>
      <c r="D209" s="5" t="s">
        <v>207</v>
      </c>
      <c r="E209" t="s">
        <v>207</v>
      </c>
      <c r="F209" t="s">
        <v>207</v>
      </c>
      <c r="G209" s="26" t="s">
        <v>207</v>
      </c>
      <c r="H209" s="26" t="s">
        <v>207</v>
      </c>
    </row>
    <row r="210" spans="1:8">
      <c r="A210" t="s">
        <v>207</v>
      </c>
      <c r="B210" t="s">
        <v>207</v>
      </c>
      <c r="C210" t="s">
        <v>207</v>
      </c>
      <c r="D210" s="5" t="s">
        <v>207</v>
      </c>
      <c r="E210" t="s">
        <v>207</v>
      </c>
      <c r="F210" t="s">
        <v>207</v>
      </c>
      <c r="G210" s="26" t="s">
        <v>207</v>
      </c>
      <c r="H210" s="26" t="s">
        <v>207</v>
      </c>
    </row>
    <row r="211" spans="1:8">
      <c r="A211" t="s">
        <v>207</v>
      </c>
      <c r="B211" t="s">
        <v>207</v>
      </c>
      <c r="C211" t="s">
        <v>207</v>
      </c>
      <c r="D211" s="5" t="s">
        <v>207</v>
      </c>
      <c r="E211" t="s">
        <v>207</v>
      </c>
      <c r="F211" t="s">
        <v>207</v>
      </c>
      <c r="G211" s="26" t="s">
        <v>207</v>
      </c>
      <c r="H211" s="26" t="s">
        <v>207</v>
      </c>
    </row>
    <row r="212" spans="1:8">
      <c r="A212" t="s">
        <v>207</v>
      </c>
      <c r="B212" t="s">
        <v>207</v>
      </c>
      <c r="C212" t="s">
        <v>207</v>
      </c>
      <c r="D212" s="5" t="s">
        <v>207</v>
      </c>
      <c r="E212" t="s">
        <v>207</v>
      </c>
      <c r="F212" t="s">
        <v>207</v>
      </c>
      <c r="G212" s="26" t="s">
        <v>207</v>
      </c>
      <c r="H212" s="26" t="s">
        <v>207</v>
      </c>
    </row>
    <row r="213" spans="1:8">
      <c r="A213" t="s">
        <v>207</v>
      </c>
      <c r="B213" t="s">
        <v>207</v>
      </c>
      <c r="C213" t="s">
        <v>207</v>
      </c>
      <c r="D213" s="5" t="s">
        <v>207</v>
      </c>
      <c r="E213" t="s">
        <v>207</v>
      </c>
      <c r="F213" t="s">
        <v>207</v>
      </c>
      <c r="G213" s="26" t="s">
        <v>207</v>
      </c>
      <c r="H213" s="26" t="s">
        <v>207</v>
      </c>
    </row>
    <row r="214" spans="1:8">
      <c r="A214" t="s">
        <v>207</v>
      </c>
      <c r="B214" t="s">
        <v>207</v>
      </c>
      <c r="C214" t="s">
        <v>207</v>
      </c>
      <c r="D214" s="5" t="s">
        <v>207</v>
      </c>
      <c r="E214" t="s">
        <v>207</v>
      </c>
      <c r="F214" t="s">
        <v>207</v>
      </c>
      <c r="G214" s="26" t="s">
        <v>207</v>
      </c>
      <c r="H214" s="26" t="s">
        <v>207</v>
      </c>
    </row>
    <row r="215" spans="1:8">
      <c r="A215" t="s">
        <v>207</v>
      </c>
      <c r="B215" t="s">
        <v>207</v>
      </c>
      <c r="C215" t="s">
        <v>207</v>
      </c>
      <c r="D215" s="5" t="s">
        <v>207</v>
      </c>
      <c r="E215" t="s">
        <v>207</v>
      </c>
      <c r="F215" t="s">
        <v>207</v>
      </c>
      <c r="G215" s="26" t="s">
        <v>207</v>
      </c>
      <c r="H215" s="26" t="s">
        <v>207</v>
      </c>
    </row>
    <row r="216" spans="1:8">
      <c r="A216" t="s">
        <v>207</v>
      </c>
      <c r="B216" t="s">
        <v>207</v>
      </c>
      <c r="C216" t="s">
        <v>207</v>
      </c>
      <c r="D216" s="5" t="s">
        <v>207</v>
      </c>
      <c r="E216" t="s">
        <v>207</v>
      </c>
      <c r="F216" t="s">
        <v>207</v>
      </c>
      <c r="G216" s="26" t="s">
        <v>207</v>
      </c>
      <c r="H216" s="26" t="s">
        <v>207</v>
      </c>
    </row>
    <row r="217" spans="1:8">
      <c r="A217" t="s">
        <v>207</v>
      </c>
      <c r="B217" t="s">
        <v>207</v>
      </c>
      <c r="C217" t="s">
        <v>207</v>
      </c>
      <c r="D217" s="5" t="s">
        <v>207</v>
      </c>
      <c r="E217" t="s">
        <v>207</v>
      </c>
      <c r="F217" t="s">
        <v>207</v>
      </c>
      <c r="G217" s="26" t="s">
        <v>207</v>
      </c>
      <c r="H217" s="26" t="s">
        <v>207</v>
      </c>
    </row>
    <row r="218" spans="1:8">
      <c r="A218" t="s">
        <v>207</v>
      </c>
      <c r="B218" t="s">
        <v>207</v>
      </c>
      <c r="C218" t="s">
        <v>207</v>
      </c>
      <c r="D218" s="5" t="s">
        <v>207</v>
      </c>
      <c r="E218" t="s">
        <v>207</v>
      </c>
      <c r="F218" t="s">
        <v>207</v>
      </c>
      <c r="G218" s="26" t="s">
        <v>207</v>
      </c>
      <c r="H218" s="26" t="s">
        <v>207</v>
      </c>
    </row>
    <row r="219" spans="1:8">
      <c r="A219" t="s">
        <v>207</v>
      </c>
      <c r="B219" t="s">
        <v>207</v>
      </c>
      <c r="C219" t="s">
        <v>207</v>
      </c>
      <c r="D219" s="5" t="s">
        <v>207</v>
      </c>
      <c r="E219" t="s">
        <v>207</v>
      </c>
      <c r="F219" t="s">
        <v>207</v>
      </c>
      <c r="G219" s="26" t="s">
        <v>207</v>
      </c>
      <c r="H219" s="26" t="s">
        <v>207</v>
      </c>
    </row>
    <row r="220" spans="1:8">
      <c r="A220" t="s">
        <v>207</v>
      </c>
      <c r="B220" t="s">
        <v>207</v>
      </c>
      <c r="C220" t="s">
        <v>207</v>
      </c>
      <c r="D220" s="5" t="s">
        <v>207</v>
      </c>
      <c r="E220" t="s">
        <v>207</v>
      </c>
      <c r="F220" t="s">
        <v>207</v>
      </c>
      <c r="G220" s="26" t="s">
        <v>207</v>
      </c>
      <c r="H220" s="26" t="s">
        <v>207</v>
      </c>
    </row>
    <row r="221" spans="1:8">
      <c r="A221" t="s">
        <v>207</v>
      </c>
      <c r="B221" t="s">
        <v>207</v>
      </c>
      <c r="C221" t="s">
        <v>207</v>
      </c>
      <c r="D221" s="5" t="s">
        <v>207</v>
      </c>
      <c r="E221" t="s">
        <v>207</v>
      </c>
      <c r="F221" t="s">
        <v>207</v>
      </c>
      <c r="G221" s="26" t="s">
        <v>207</v>
      </c>
      <c r="H221" s="26" t="s">
        <v>207</v>
      </c>
    </row>
    <row r="222" spans="1:8">
      <c r="A222" t="s">
        <v>207</v>
      </c>
      <c r="B222" t="s">
        <v>207</v>
      </c>
      <c r="C222" t="s">
        <v>207</v>
      </c>
      <c r="D222" s="5" t="s">
        <v>207</v>
      </c>
      <c r="E222" t="s">
        <v>207</v>
      </c>
      <c r="F222" t="s">
        <v>207</v>
      </c>
      <c r="G222" s="26" t="s">
        <v>207</v>
      </c>
      <c r="H222" s="26" t="s">
        <v>207</v>
      </c>
    </row>
    <row r="223" spans="1:8">
      <c r="A223" t="s">
        <v>207</v>
      </c>
      <c r="B223" t="s">
        <v>207</v>
      </c>
      <c r="C223" t="s">
        <v>207</v>
      </c>
      <c r="D223" s="5" t="s">
        <v>207</v>
      </c>
      <c r="E223" t="s">
        <v>207</v>
      </c>
      <c r="F223" t="s">
        <v>207</v>
      </c>
      <c r="G223" s="26" t="s">
        <v>207</v>
      </c>
      <c r="H223" s="26" t="s">
        <v>207</v>
      </c>
    </row>
    <row r="224" spans="1:8">
      <c r="A224" t="s">
        <v>207</v>
      </c>
      <c r="B224" t="s">
        <v>207</v>
      </c>
      <c r="C224" t="s">
        <v>207</v>
      </c>
      <c r="D224" s="5" t="s">
        <v>207</v>
      </c>
      <c r="E224" t="s">
        <v>207</v>
      </c>
      <c r="F224" t="s">
        <v>207</v>
      </c>
      <c r="G224" s="26" t="s">
        <v>207</v>
      </c>
      <c r="H224" s="26" t="s">
        <v>207</v>
      </c>
    </row>
    <row r="225" spans="1:8">
      <c r="A225" t="s">
        <v>207</v>
      </c>
      <c r="B225" t="s">
        <v>207</v>
      </c>
      <c r="C225" t="s">
        <v>207</v>
      </c>
      <c r="D225" s="5" t="s">
        <v>207</v>
      </c>
      <c r="E225" t="s">
        <v>207</v>
      </c>
      <c r="F225" t="s">
        <v>207</v>
      </c>
      <c r="G225" s="26" t="s">
        <v>207</v>
      </c>
      <c r="H225" s="26" t="s">
        <v>207</v>
      </c>
    </row>
    <row r="226" spans="1:8">
      <c r="A226" t="s">
        <v>207</v>
      </c>
      <c r="B226" t="s">
        <v>207</v>
      </c>
      <c r="C226" t="s">
        <v>207</v>
      </c>
      <c r="D226" s="5" t="s">
        <v>207</v>
      </c>
      <c r="E226" t="s">
        <v>207</v>
      </c>
      <c r="F226" t="s">
        <v>207</v>
      </c>
      <c r="G226" s="26" t="s">
        <v>207</v>
      </c>
      <c r="H226" s="26" t="s">
        <v>207</v>
      </c>
    </row>
    <row r="227" spans="1:8">
      <c r="A227" t="s">
        <v>207</v>
      </c>
      <c r="B227" t="s">
        <v>207</v>
      </c>
      <c r="C227" t="s">
        <v>207</v>
      </c>
      <c r="D227" s="5" t="s">
        <v>207</v>
      </c>
      <c r="E227" t="s">
        <v>207</v>
      </c>
      <c r="F227" t="s">
        <v>207</v>
      </c>
      <c r="G227" s="26" t="s">
        <v>207</v>
      </c>
      <c r="H227" s="26" t="s">
        <v>207</v>
      </c>
    </row>
    <row r="228" spans="1:8">
      <c r="A228" t="s">
        <v>207</v>
      </c>
      <c r="B228" t="s">
        <v>207</v>
      </c>
      <c r="C228" t="s">
        <v>207</v>
      </c>
      <c r="D228" s="5" t="s">
        <v>207</v>
      </c>
      <c r="E228" t="s">
        <v>207</v>
      </c>
      <c r="F228" t="s">
        <v>207</v>
      </c>
      <c r="G228" s="26" t="s">
        <v>207</v>
      </c>
      <c r="H228" s="26" t="s">
        <v>207</v>
      </c>
    </row>
    <row r="229" spans="1:8">
      <c r="A229" t="s">
        <v>207</v>
      </c>
      <c r="B229" t="s">
        <v>207</v>
      </c>
      <c r="C229" t="s">
        <v>207</v>
      </c>
      <c r="D229" s="5" t="s">
        <v>207</v>
      </c>
      <c r="E229" t="s">
        <v>207</v>
      </c>
      <c r="F229" t="s">
        <v>207</v>
      </c>
      <c r="G229" s="26" t="s">
        <v>207</v>
      </c>
      <c r="H229" s="26" t="s">
        <v>207</v>
      </c>
    </row>
    <row r="230" spans="1:8">
      <c r="A230" t="s">
        <v>207</v>
      </c>
      <c r="B230" t="s">
        <v>207</v>
      </c>
      <c r="C230" t="s">
        <v>207</v>
      </c>
      <c r="D230" s="5" t="s">
        <v>207</v>
      </c>
      <c r="E230" t="s">
        <v>207</v>
      </c>
      <c r="F230" t="s">
        <v>207</v>
      </c>
      <c r="G230" s="26" t="s">
        <v>207</v>
      </c>
      <c r="H230" s="26" t="s">
        <v>207</v>
      </c>
    </row>
    <row r="231" spans="1:8">
      <c r="A231" t="s">
        <v>207</v>
      </c>
      <c r="B231" t="s">
        <v>207</v>
      </c>
      <c r="C231" t="s">
        <v>207</v>
      </c>
      <c r="D231" s="5" t="s">
        <v>207</v>
      </c>
      <c r="E231" t="s">
        <v>207</v>
      </c>
      <c r="F231" t="s">
        <v>207</v>
      </c>
      <c r="G231" s="26" t="s">
        <v>207</v>
      </c>
      <c r="H231" s="26" t="s">
        <v>207</v>
      </c>
    </row>
    <row r="232" spans="1:8">
      <c r="A232" t="s">
        <v>207</v>
      </c>
      <c r="B232" t="s">
        <v>207</v>
      </c>
      <c r="C232" t="s">
        <v>207</v>
      </c>
      <c r="D232" s="5" t="s">
        <v>207</v>
      </c>
      <c r="E232" t="s">
        <v>207</v>
      </c>
      <c r="F232" t="s">
        <v>207</v>
      </c>
      <c r="G232" s="26" t="s">
        <v>207</v>
      </c>
      <c r="H232" s="26" t="s">
        <v>207</v>
      </c>
    </row>
    <row r="233" spans="1:8">
      <c r="A233" t="s">
        <v>207</v>
      </c>
      <c r="B233" t="s">
        <v>207</v>
      </c>
      <c r="C233" t="s">
        <v>207</v>
      </c>
      <c r="D233" s="5" t="s">
        <v>207</v>
      </c>
      <c r="E233" t="s">
        <v>207</v>
      </c>
      <c r="F233" t="s">
        <v>207</v>
      </c>
      <c r="G233" s="26" t="s">
        <v>207</v>
      </c>
      <c r="H233" s="26" t="s">
        <v>207</v>
      </c>
    </row>
    <row r="234" spans="1:8">
      <c r="A234" t="s">
        <v>207</v>
      </c>
      <c r="B234" t="s">
        <v>207</v>
      </c>
      <c r="C234" t="s">
        <v>207</v>
      </c>
      <c r="D234" s="5" t="s">
        <v>207</v>
      </c>
      <c r="E234" t="s">
        <v>207</v>
      </c>
      <c r="F234" t="s">
        <v>207</v>
      </c>
      <c r="G234" s="26" t="s">
        <v>207</v>
      </c>
      <c r="H234" s="26" t="s">
        <v>207</v>
      </c>
    </row>
    <row r="235" spans="1:8">
      <c r="A235" t="s">
        <v>207</v>
      </c>
      <c r="B235" t="s">
        <v>207</v>
      </c>
      <c r="C235" t="s">
        <v>207</v>
      </c>
      <c r="D235" s="5" t="s">
        <v>207</v>
      </c>
      <c r="E235" t="s">
        <v>207</v>
      </c>
      <c r="F235" t="s">
        <v>207</v>
      </c>
      <c r="G235" s="26" t="s">
        <v>207</v>
      </c>
      <c r="H235" s="26" t="s">
        <v>207</v>
      </c>
    </row>
    <row r="236" spans="1:8">
      <c r="A236" t="s">
        <v>207</v>
      </c>
      <c r="B236" t="s">
        <v>207</v>
      </c>
      <c r="C236" t="s">
        <v>207</v>
      </c>
      <c r="D236" s="5" t="s">
        <v>207</v>
      </c>
      <c r="E236" t="s">
        <v>207</v>
      </c>
      <c r="F236" t="s">
        <v>207</v>
      </c>
      <c r="G236" s="26" t="s">
        <v>207</v>
      </c>
      <c r="H236" s="26" t="s">
        <v>207</v>
      </c>
    </row>
    <row r="237" spans="1:8">
      <c r="A237" t="s">
        <v>207</v>
      </c>
      <c r="B237" t="s">
        <v>207</v>
      </c>
      <c r="C237" t="s">
        <v>207</v>
      </c>
      <c r="D237" s="5" t="s">
        <v>207</v>
      </c>
      <c r="E237" t="s">
        <v>207</v>
      </c>
      <c r="F237" t="s">
        <v>207</v>
      </c>
      <c r="G237" s="26" t="s">
        <v>207</v>
      </c>
      <c r="H237" s="26" t="s">
        <v>207</v>
      </c>
    </row>
    <row r="238" spans="1:8">
      <c r="A238" t="s">
        <v>207</v>
      </c>
      <c r="B238" t="s">
        <v>207</v>
      </c>
      <c r="C238" t="s">
        <v>207</v>
      </c>
      <c r="D238" s="5" t="s">
        <v>207</v>
      </c>
      <c r="E238" t="s">
        <v>207</v>
      </c>
      <c r="F238" t="s">
        <v>207</v>
      </c>
      <c r="G238" s="26" t="s">
        <v>207</v>
      </c>
      <c r="H238" s="26" t="s">
        <v>207</v>
      </c>
    </row>
    <row r="239" spans="1:8">
      <c r="A239" t="s">
        <v>207</v>
      </c>
      <c r="B239" t="s">
        <v>207</v>
      </c>
      <c r="C239" t="s">
        <v>207</v>
      </c>
      <c r="D239" s="5" t="s">
        <v>207</v>
      </c>
      <c r="E239" t="s">
        <v>207</v>
      </c>
      <c r="F239" t="s">
        <v>207</v>
      </c>
      <c r="G239" s="26" t="s">
        <v>207</v>
      </c>
      <c r="H239" s="26" t="s">
        <v>207</v>
      </c>
    </row>
    <row r="240" spans="1:8">
      <c r="A240" t="s">
        <v>207</v>
      </c>
      <c r="B240" t="s">
        <v>207</v>
      </c>
      <c r="C240" t="s">
        <v>207</v>
      </c>
      <c r="D240" s="5" t="s">
        <v>207</v>
      </c>
      <c r="E240" t="s">
        <v>207</v>
      </c>
      <c r="F240" t="s">
        <v>207</v>
      </c>
      <c r="G240" s="26" t="s">
        <v>207</v>
      </c>
      <c r="H240" s="26" t="s">
        <v>207</v>
      </c>
    </row>
    <row r="241" spans="1:8">
      <c r="A241" t="s">
        <v>207</v>
      </c>
      <c r="B241" t="s">
        <v>207</v>
      </c>
      <c r="C241" t="s">
        <v>207</v>
      </c>
      <c r="D241" s="5" t="s">
        <v>207</v>
      </c>
      <c r="E241" t="s">
        <v>207</v>
      </c>
      <c r="F241" t="s">
        <v>207</v>
      </c>
      <c r="G241" s="26" t="s">
        <v>207</v>
      </c>
      <c r="H241" s="26" t="s">
        <v>207</v>
      </c>
    </row>
    <row r="242" spans="1:8">
      <c r="A242" t="s">
        <v>207</v>
      </c>
      <c r="B242" t="s">
        <v>207</v>
      </c>
      <c r="C242" t="s">
        <v>207</v>
      </c>
      <c r="D242" s="5" t="s">
        <v>207</v>
      </c>
      <c r="E242" t="s">
        <v>207</v>
      </c>
      <c r="F242" t="s">
        <v>207</v>
      </c>
      <c r="G242" s="26" t="s">
        <v>207</v>
      </c>
      <c r="H242" s="26" t="s">
        <v>207</v>
      </c>
    </row>
    <row r="243" spans="1:8">
      <c r="A243" t="s">
        <v>207</v>
      </c>
      <c r="B243" t="s">
        <v>207</v>
      </c>
      <c r="C243" t="s">
        <v>207</v>
      </c>
      <c r="D243" s="5" t="s">
        <v>207</v>
      </c>
      <c r="E243" t="s">
        <v>207</v>
      </c>
      <c r="F243" t="s">
        <v>207</v>
      </c>
      <c r="G243" s="26" t="s">
        <v>207</v>
      </c>
      <c r="H243" s="26" t="s">
        <v>207</v>
      </c>
    </row>
    <row r="244" spans="1:8">
      <c r="A244" t="s">
        <v>207</v>
      </c>
      <c r="B244" t="s">
        <v>207</v>
      </c>
      <c r="C244" t="s">
        <v>207</v>
      </c>
      <c r="D244" s="5" t="s">
        <v>207</v>
      </c>
      <c r="E244" t="s">
        <v>207</v>
      </c>
      <c r="F244" t="s">
        <v>207</v>
      </c>
      <c r="G244" s="26" t="s">
        <v>207</v>
      </c>
      <c r="H244" s="26" t="s">
        <v>207</v>
      </c>
    </row>
    <row r="245" spans="1:8">
      <c r="A245" t="s">
        <v>207</v>
      </c>
      <c r="B245" t="s">
        <v>207</v>
      </c>
      <c r="C245" t="s">
        <v>207</v>
      </c>
      <c r="D245" s="5" t="s">
        <v>207</v>
      </c>
      <c r="E245" t="s">
        <v>207</v>
      </c>
      <c r="F245" t="s">
        <v>207</v>
      </c>
      <c r="G245" s="26" t="s">
        <v>207</v>
      </c>
      <c r="H245" s="26" t="s">
        <v>207</v>
      </c>
    </row>
    <row r="246" spans="1:8">
      <c r="A246" t="s">
        <v>207</v>
      </c>
      <c r="B246" t="s">
        <v>207</v>
      </c>
      <c r="C246" t="s">
        <v>207</v>
      </c>
      <c r="D246" s="5" t="s">
        <v>207</v>
      </c>
      <c r="E246" t="s">
        <v>207</v>
      </c>
      <c r="F246" t="s">
        <v>207</v>
      </c>
      <c r="G246" s="26" t="s">
        <v>207</v>
      </c>
      <c r="H246" s="26" t="s">
        <v>207</v>
      </c>
    </row>
    <row r="247" spans="1:8">
      <c r="A247" t="s">
        <v>207</v>
      </c>
      <c r="B247" t="s">
        <v>207</v>
      </c>
      <c r="C247" t="s">
        <v>207</v>
      </c>
      <c r="D247" s="5" t="s">
        <v>207</v>
      </c>
      <c r="E247" t="s">
        <v>207</v>
      </c>
      <c r="F247" t="s">
        <v>207</v>
      </c>
      <c r="G247" s="26" t="s">
        <v>207</v>
      </c>
      <c r="H247" s="26" t="s">
        <v>207</v>
      </c>
    </row>
    <row r="248" spans="1:8">
      <c r="A248" t="s">
        <v>207</v>
      </c>
      <c r="B248" t="s">
        <v>207</v>
      </c>
      <c r="C248" t="s">
        <v>207</v>
      </c>
      <c r="D248" s="5" t="s">
        <v>207</v>
      </c>
      <c r="E248" t="s">
        <v>207</v>
      </c>
      <c r="F248" t="s">
        <v>207</v>
      </c>
      <c r="G248" s="26" t="s">
        <v>207</v>
      </c>
      <c r="H248" s="26" t="s">
        <v>207</v>
      </c>
    </row>
    <row r="249" spans="1:8">
      <c r="A249" t="s">
        <v>207</v>
      </c>
      <c r="B249" t="s">
        <v>207</v>
      </c>
      <c r="C249" t="s">
        <v>207</v>
      </c>
      <c r="D249" s="5" t="s">
        <v>207</v>
      </c>
      <c r="E249" t="s">
        <v>207</v>
      </c>
      <c r="F249" t="s">
        <v>207</v>
      </c>
      <c r="G249" s="26" t="s">
        <v>207</v>
      </c>
      <c r="H249" s="26" t="s">
        <v>207</v>
      </c>
    </row>
    <row r="250" spans="1:8">
      <c r="A250" t="s">
        <v>207</v>
      </c>
      <c r="B250" t="s">
        <v>207</v>
      </c>
      <c r="C250" t="s">
        <v>207</v>
      </c>
      <c r="D250" s="5" t="s">
        <v>207</v>
      </c>
      <c r="E250" t="s">
        <v>207</v>
      </c>
      <c r="F250" t="s">
        <v>207</v>
      </c>
      <c r="G250" s="26" t="s">
        <v>207</v>
      </c>
      <c r="H250" s="26" t="s">
        <v>207</v>
      </c>
    </row>
    <row r="251" spans="1:8">
      <c r="A251" t="s">
        <v>207</v>
      </c>
      <c r="B251" t="s">
        <v>207</v>
      </c>
      <c r="C251" t="s">
        <v>207</v>
      </c>
      <c r="D251" s="5" t="s">
        <v>207</v>
      </c>
      <c r="E251" t="s">
        <v>207</v>
      </c>
      <c r="F251" t="s">
        <v>207</v>
      </c>
      <c r="G251" s="26" t="s">
        <v>207</v>
      </c>
      <c r="H251" s="26" t="s">
        <v>207</v>
      </c>
    </row>
    <row r="252" spans="1:8">
      <c r="A252" t="s">
        <v>207</v>
      </c>
      <c r="B252" t="s">
        <v>207</v>
      </c>
      <c r="C252" t="s">
        <v>207</v>
      </c>
      <c r="D252" s="5" t="s">
        <v>207</v>
      </c>
      <c r="E252" t="s">
        <v>207</v>
      </c>
      <c r="F252" t="s">
        <v>207</v>
      </c>
      <c r="G252" s="26" t="s">
        <v>207</v>
      </c>
      <c r="H252" s="26" t="s">
        <v>207</v>
      </c>
    </row>
    <row r="253" spans="1:8">
      <c r="A253" t="s">
        <v>207</v>
      </c>
      <c r="B253" t="s">
        <v>207</v>
      </c>
      <c r="C253" t="s">
        <v>207</v>
      </c>
      <c r="D253" s="5" t="s">
        <v>207</v>
      </c>
      <c r="E253" t="s">
        <v>207</v>
      </c>
      <c r="F253" t="s">
        <v>207</v>
      </c>
      <c r="G253" s="26" t="s">
        <v>207</v>
      </c>
      <c r="H253" s="26" t="s">
        <v>207</v>
      </c>
    </row>
    <row r="254" spans="1:8">
      <c r="A254" t="s">
        <v>207</v>
      </c>
      <c r="B254" t="s">
        <v>207</v>
      </c>
      <c r="C254" t="s">
        <v>207</v>
      </c>
      <c r="D254" s="5" t="s">
        <v>207</v>
      </c>
      <c r="E254" t="s">
        <v>207</v>
      </c>
      <c r="F254" t="s">
        <v>207</v>
      </c>
      <c r="G254" s="26" t="s">
        <v>207</v>
      </c>
      <c r="H254" s="26" t="s">
        <v>207</v>
      </c>
    </row>
    <row r="255" spans="1:8">
      <c r="A255" t="s">
        <v>207</v>
      </c>
      <c r="B255" t="s">
        <v>207</v>
      </c>
      <c r="C255" t="s">
        <v>207</v>
      </c>
      <c r="D255" s="5" t="s">
        <v>207</v>
      </c>
      <c r="E255" t="s">
        <v>207</v>
      </c>
      <c r="F255" t="s">
        <v>207</v>
      </c>
      <c r="G255" s="26" t="s">
        <v>207</v>
      </c>
      <c r="H255" s="26" t="s">
        <v>207</v>
      </c>
    </row>
    <row r="256" spans="1:8">
      <c r="A256" t="s">
        <v>207</v>
      </c>
      <c r="B256" t="s">
        <v>207</v>
      </c>
      <c r="C256" t="s">
        <v>207</v>
      </c>
      <c r="D256" s="5" t="s">
        <v>207</v>
      </c>
      <c r="E256" t="s">
        <v>207</v>
      </c>
      <c r="F256" t="s">
        <v>207</v>
      </c>
      <c r="G256" s="26" t="s">
        <v>207</v>
      </c>
      <c r="H256" s="26" t="s">
        <v>207</v>
      </c>
    </row>
    <row r="257" spans="1:8">
      <c r="A257" t="s">
        <v>207</v>
      </c>
      <c r="B257" t="s">
        <v>207</v>
      </c>
      <c r="C257" t="s">
        <v>207</v>
      </c>
      <c r="D257" s="5" t="s">
        <v>207</v>
      </c>
      <c r="E257" t="s">
        <v>207</v>
      </c>
      <c r="F257" t="s">
        <v>207</v>
      </c>
      <c r="G257" s="26" t="s">
        <v>207</v>
      </c>
      <c r="H257" s="26" t="s">
        <v>207</v>
      </c>
    </row>
    <row r="258" spans="1:8">
      <c r="A258" t="s">
        <v>207</v>
      </c>
      <c r="B258" t="s">
        <v>207</v>
      </c>
      <c r="C258" t="s">
        <v>207</v>
      </c>
      <c r="D258" s="5" t="s">
        <v>207</v>
      </c>
      <c r="E258" t="s">
        <v>207</v>
      </c>
      <c r="F258" t="s">
        <v>207</v>
      </c>
      <c r="G258" s="26" t="s">
        <v>207</v>
      </c>
      <c r="H258" s="26" t="s">
        <v>207</v>
      </c>
    </row>
    <row r="259" spans="1:8">
      <c r="A259" t="s">
        <v>207</v>
      </c>
      <c r="B259" t="s">
        <v>207</v>
      </c>
      <c r="C259" t="s">
        <v>207</v>
      </c>
      <c r="D259" s="5" t="s">
        <v>207</v>
      </c>
      <c r="E259" t="s">
        <v>207</v>
      </c>
      <c r="F259" t="s">
        <v>207</v>
      </c>
      <c r="G259" s="26" t="s">
        <v>207</v>
      </c>
      <c r="H259" s="26" t="s">
        <v>207</v>
      </c>
    </row>
    <row r="260" spans="1:8">
      <c r="A260" t="s">
        <v>207</v>
      </c>
      <c r="B260" t="s">
        <v>207</v>
      </c>
      <c r="C260" t="s">
        <v>207</v>
      </c>
      <c r="D260" s="5" t="s">
        <v>207</v>
      </c>
      <c r="E260" t="s">
        <v>207</v>
      </c>
      <c r="F260" t="s">
        <v>207</v>
      </c>
      <c r="G260" s="26" t="s">
        <v>207</v>
      </c>
      <c r="H260" s="26" t="s">
        <v>207</v>
      </c>
    </row>
    <row r="261" spans="1:8">
      <c r="A261" t="s">
        <v>207</v>
      </c>
      <c r="B261" t="s">
        <v>207</v>
      </c>
      <c r="C261" t="s">
        <v>207</v>
      </c>
      <c r="D261" s="5" t="s">
        <v>207</v>
      </c>
      <c r="E261" t="s">
        <v>207</v>
      </c>
      <c r="F261" t="s">
        <v>207</v>
      </c>
      <c r="G261" s="26" t="s">
        <v>207</v>
      </c>
      <c r="H261" s="26" t="s">
        <v>207</v>
      </c>
    </row>
    <row r="262" spans="1:8">
      <c r="A262" t="s">
        <v>207</v>
      </c>
      <c r="B262" t="s">
        <v>207</v>
      </c>
      <c r="C262" t="s">
        <v>207</v>
      </c>
      <c r="D262" s="5" t="s">
        <v>207</v>
      </c>
      <c r="E262" t="s">
        <v>207</v>
      </c>
      <c r="F262" t="s">
        <v>207</v>
      </c>
      <c r="G262" s="26" t="s">
        <v>207</v>
      </c>
      <c r="H262" s="26" t="s">
        <v>207</v>
      </c>
    </row>
    <row r="263" spans="1:8">
      <c r="A263" t="s">
        <v>207</v>
      </c>
      <c r="B263" t="s">
        <v>207</v>
      </c>
      <c r="C263" t="s">
        <v>207</v>
      </c>
      <c r="D263" s="5" t="s">
        <v>207</v>
      </c>
      <c r="E263" t="s">
        <v>207</v>
      </c>
      <c r="F263" t="s">
        <v>207</v>
      </c>
      <c r="G263" s="26" t="s">
        <v>207</v>
      </c>
      <c r="H263" s="26" t="s">
        <v>207</v>
      </c>
    </row>
    <row r="264" spans="1:8">
      <c r="A264" t="s">
        <v>207</v>
      </c>
      <c r="B264" t="s">
        <v>207</v>
      </c>
      <c r="C264" t="s">
        <v>207</v>
      </c>
      <c r="D264" s="5" t="s">
        <v>207</v>
      </c>
      <c r="E264" t="s">
        <v>207</v>
      </c>
      <c r="F264" t="s">
        <v>207</v>
      </c>
      <c r="G264" s="26" t="s">
        <v>207</v>
      </c>
      <c r="H264" s="26" t="s">
        <v>207</v>
      </c>
    </row>
    <row r="265" spans="1:8">
      <c r="A265" t="s">
        <v>207</v>
      </c>
      <c r="B265" t="s">
        <v>207</v>
      </c>
      <c r="C265" t="s">
        <v>207</v>
      </c>
      <c r="D265" s="5" t="s">
        <v>207</v>
      </c>
      <c r="E265" t="s">
        <v>207</v>
      </c>
      <c r="F265" t="s">
        <v>207</v>
      </c>
      <c r="G265" s="26" t="s">
        <v>207</v>
      </c>
      <c r="H265" s="26" t="s">
        <v>207</v>
      </c>
    </row>
    <row r="266" spans="1:8">
      <c r="A266" t="s">
        <v>207</v>
      </c>
      <c r="B266" t="s">
        <v>207</v>
      </c>
      <c r="C266" t="s">
        <v>207</v>
      </c>
      <c r="D266" s="5" t="s">
        <v>207</v>
      </c>
      <c r="E266" t="s">
        <v>207</v>
      </c>
      <c r="F266" t="s">
        <v>207</v>
      </c>
      <c r="G266" s="26" t="s">
        <v>207</v>
      </c>
      <c r="H266" s="26" t="s">
        <v>207</v>
      </c>
    </row>
    <row r="267" spans="1:8">
      <c r="A267" t="s">
        <v>207</v>
      </c>
      <c r="B267" t="s">
        <v>207</v>
      </c>
      <c r="C267" t="s">
        <v>207</v>
      </c>
      <c r="D267" s="5" t="s">
        <v>207</v>
      </c>
      <c r="E267" t="s">
        <v>207</v>
      </c>
      <c r="F267" t="s">
        <v>207</v>
      </c>
      <c r="G267" s="26" t="s">
        <v>207</v>
      </c>
      <c r="H267" s="26" t="s">
        <v>207</v>
      </c>
    </row>
    <row r="268" spans="1:8">
      <c r="A268" t="s">
        <v>207</v>
      </c>
      <c r="B268" t="s">
        <v>207</v>
      </c>
      <c r="C268" t="s">
        <v>207</v>
      </c>
      <c r="D268" s="5" t="s">
        <v>207</v>
      </c>
      <c r="E268" t="s">
        <v>207</v>
      </c>
      <c r="F268" t="s">
        <v>207</v>
      </c>
      <c r="G268" s="26" t="s">
        <v>207</v>
      </c>
      <c r="H268" s="26" t="s">
        <v>207</v>
      </c>
    </row>
    <row r="269" spans="1:8">
      <c r="A269" t="s">
        <v>207</v>
      </c>
      <c r="B269" t="s">
        <v>207</v>
      </c>
      <c r="C269" t="s">
        <v>207</v>
      </c>
      <c r="D269" s="5" t="s">
        <v>207</v>
      </c>
      <c r="E269" t="s">
        <v>207</v>
      </c>
      <c r="F269" t="s">
        <v>207</v>
      </c>
      <c r="G269" s="26" t="s">
        <v>207</v>
      </c>
      <c r="H269" s="26" t="s">
        <v>207</v>
      </c>
    </row>
    <row r="270" spans="1:8">
      <c r="A270" t="s">
        <v>207</v>
      </c>
      <c r="B270" t="s">
        <v>207</v>
      </c>
      <c r="C270" t="s">
        <v>207</v>
      </c>
      <c r="D270" s="5" t="s">
        <v>207</v>
      </c>
      <c r="E270" t="s">
        <v>207</v>
      </c>
      <c r="F270" t="s">
        <v>207</v>
      </c>
      <c r="G270" s="26" t="s">
        <v>207</v>
      </c>
      <c r="H270" s="26" t="s">
        <v>207</v>
      </c>
    </row>
    <row r="271" spans="1:8">
      <c r="A271" t="s">
        <v>207</v>
      </c>
      <c r="B271" t="s">
        <v>207</v>
      </c>
      <c r="C271" t="s">
        <v>207</v>
      </c>
      <c r="D271" s="5" t="s">
        <v>207</v>
      </c>
      <c r="E271" t="s">
        <v>207</v>
      </c>
      <c r="F271" t="s">
        <v>207</v>
      </c>
      <c r="G271" s="26" t="s">
        <v>207</v>
      </c>
      <c r="H271" s="26" t="s">
        <v>207</v>
      </c>
    </row>
    <row r="272" spans="1:8">
      <c r="A272" t="s">
        <v>207</v>
      </c>
      <c r="B272" t="s">
        <v>207</v>
      </c>
      <c r="C272" t="s">
        <v>207</v>
      </c>
      <c r="D272" s="5" t="s">
        <v>207</v>
      </c>
      <c r="E272" t="s">
        <v>207</v>
      </c>
      <c r="F272" t="s">
        <v>207</v>
      </c>
      <c r="G272" s="26" t="s">
        <v>207</v>
      </c>
      <c r="H272" s="26" t="s">
        <v>207</v>
      </c>
    </row>
    <row r="273" spans="1:8">
      <c r="A273" t="s">
        <v>207</v>
      </c>
      <c r="B273" t="s">
        <v>207</v>
      </c>
      <c r="C273" t="s">
        <v>207</v>
      </c>
      <c r="D273" s="5" t="s">
        <v>207</v>
      </c>
      <c r="E273" t="s">
        <v>207</v>
      </c>
      <c r="F273" t="s">
        <v>207</v>
      </c>
      <c r="G273" s="26" t="s">
        <v>207</v>
      </c>
      <c r="H273" s="26" t="s">
        <v>207</v>
      </c>
    </row>
    <row r="274" spans="1:8">
      <c r="A274" t="s">
        <v>207</v>
      </c>
      <c r="B274" t="s">
        <v>207</v>
      </c>
      <c r="C274" t="s">
        <v>207</v>
      </c>
      <c r="D274" s="5" t="s">
        <v>207</v>
      </c>
      <c r="E274" t="s">
        <v>207</v>
      </c>
      <c r="F274" t="s">
        <v>207</v>
      </c>
      <c r="G274" s="26" t="s">
        <v>207</v>
      </c>
      <c r="H274" s="26" t="s">
        <v>207</v>
      </c>
    </row>
    <row r="275" spans="1:8">
      <c r="A275" t="s">
        <v>207</v>
      </c>
      <c r="B275" t="s">
        <v>207</v>
      </c>
      <c r="C275" t="s">
        <v>207</v>
      </c>
      <c r="D275" s="5" t="s">
        <v>207</v>
      </c>
      <c r="E275" t="s">
        <v>207</v>
      </c>
      <c r="F275" t="s">
        <v>207</v>
      </c>
      <c r="G275" s="26" t="s">
        <v>207</v>
      </c>
      <c r="H275" s="26" t="s">
        <v>207</v>
      </c>
    </row>
    <row r="276" spans="1:8">
      <c r="A276" t="s">
        <v>207</v>
      </c>
      <c r="B276" t="s">
        <v>207</v>
      </c>
      <c r="C276" t="s">
        <v>207</v>
      </c>
      <c r="D276" s="5" t="s">
        <v>207</v>
      </c>
      <c r="E276" t="s">
        <v>207</v>
      </c>
      <c r="F276" t="s">
        <v>207</v>
      </c>
      <c r="G276" s="26" t="s">
        <v>207</v>
      </c>
      <c r="H276" s="26" t="s">
        <v>207</v>
      </c>
    </row>
    <row r="277" spans="1:8">
      <c r="A277" t="s">
        <v>207</v>
      </c>
      <c r="B277" t="s">
        <v>207</v>
      </c>
      <c r="C277" t="s">
        <v>207</v>
      </c>
      <c r="D277" s="5" t="s">
        <v>207</v>
      </c>
      <c r="E277" t="s">
        <v>207</v>
      </c>
      <c r="F277" t="s">
        <v>207</v>
      </c>
      <c r="G277" s="26" t="s">
        <v>207</v>
      </c>
      <c r="H277" s="26" t="s">
        <v>207</v>
      </c>
    </row>
    <row r="278" spans="1:8">
      <c r="A278" t="s">
        <v>207</v>
      </c>
      <c r="B278" t="s">
        <v>207</v>
      </c>
      <c r="C278" t="s">
        <v>207</v>
      </c>
      <c r="D278" s="5" t="s">
        <v>207</v>
      </c>
      <c r="E278" t="s">
        <v>207</v>
      </c>
      <c r="F278" t="s">
        <v>207</v>
      </c>
      <c r="G278" s="26" t="s">
        <v>207</v>
      </c>
      <c r="H278" s="26" t="s">
        <v>207</v>
      </c>
    </row>
    <row r="279" spans="1:8">
      <c r="A279" t="s">
        <v>207</v>
      </c>
      <c r="B279" t="s">
        <v>207</v>
      </c>
      <c r="C279" t="s">
        <v>207</v>
      </c>
      <c r="D279" s="5" t="s">
        <v>207</v>
      </c>
      <c r="E279" t="s">
        <v>207</v>
      </c>
      <c r="F279" t="s">
        <v>207</v>
      </c>
      <c r="G279" s="26" t="s">
        <v>207</v>
      </c>
      <c r="H279" s="26" t="s">
        <v>207</v>
      </c>
    </row>
    <row r="280" spans="1:8">
      <c r="A280" t="s">
        <v>207</v>
      </c>
      <c r="B280" t="s">
        <v>207</v>
      </c>
      <c r="C280" t="s">
        <v>207</v>
      </c>
      <c r="D280" s="5" t="s">
        <v>207</v>
      </c>
      <c r="E280" t="s">
        <v>207</v>
      </c>
      <c r="F280" t="s">
        <v>207</v>
      </c>
      <c r="G280" s="26" t="s">
        <v>207</v>
      </c>
      <c r="H280" s="26" t="s">
        <v>207</v>
      </c>
    </row>
    <row r="281" spans="1:8">
      <c r="A281" t="s">
        <v>207</v>
      </c>
      <c r="B281" t="s">
        <v>207</v>
      </c>
      <c r="C281" t="s">
        <v>207</v>
      </c>
      <c r="D281" s="5" t="s">
        <v>207</v>
      </c>
      <c r="E281" t="s">
        <v>207</v>
      </c>
      <c r="F281" t="s">
        <v>207</v>
      </c>
      <c r="G281" s="26" t="s">
        <v>207</v>
      </c>
      <c r="H281" s="26" t="s">
        <v>207</v>
      </c>
    </row>
    <row r="282" spans="1:8">
      <c r="A282" t="s">
        <v>207</v>
      </c>
      <c r="B282" t="s">
        <v>207</v>
      </c>
      <c r="C282" t="s">
        <v>207</v>
      </c>
      <c r="D282" s="5" t="s">
        <v>207</v>
      </c>
      <c r="E282" t="s">
        <v>207</v>
      </c>
      <c r="F282" t="s">
        <v>207</v>
      </c>
      <c r="G282" s="26" t="s">
        <v>207</v>
      </c>
      <c r="H282" s="26" t="s">
        <v>207</v>
      </c>
    </row>
    <row r="283" spans="1:8">
      <c r="A283" t="s">
        <v>207</v>
      </c>
      <c r="B283" t="s">
        <v>207</v>
      </c>
      <c r="C283" t="s">
        <v>207</v>
      </c>
      <c r="D283" s="5" t="s">
        <v>207</v>
      </c>
      <c r="E283" t="s">
        <v>207</v>
      </c>
      <c r="F283" t="s">
        <v>207</v>
      </c>
      <c r="G283" s="26" t="s">
        <v>207</v>
      </c>
      <c r="H283" s="26" t="s">
        <v>207</v>
      </c>
    </row>
    <row r="284" spans="1:8">
      <c r="A284" t="s">
        <v>207</v>
      </c>
      <c r="B284" t="s">
        <v>207</v>
      </c>
      <c r="C284" t="s">
        <v>207</v>
      </c>
      <c r="D284" s="5" t="s">
        <v>207</v>
      </c>
      <c r="E284" t="s">
        <v>207</v>
      </c>
      <c r="F284" t="s">
        <v>207</v>
      </c>
      <c r="G284" s="26" t="s">
        <v>207</v>
      </c>
      <c r="H284" s="26" t="s">
        <v>207</v>
      </c>
    </row>
    <row r="285" spans="1:8">
      <c r="A285" t="s">
        <v>207</v>
      </c>
      <c r="B285" t="s">
        <v>207</v>
      </c>
      <c r="C285" t="s">
        <v>207</v>
      </c>
      <c r="D285" s="5" t="s">
        <v>207</v>
      </c>
      <c r="E285" t="s">
        <v>207</v>
      </c>
      <c r="F285" t="s">
        <v>207</v>
      </c>
      <c r="G285" s="26" t="s">
        <v>207</v>
      </c>
      <c r="H285" s="26" t="s">
        <v>207</v>
      </c>
    </row>
    <row r="286" spans="1:8">
      <c r="A286" t="s">
        <v>207</v>
      </c>
      <c r="B286" t="s">
        <v>207</v>
      </c>
      <c r="C286" t="s">
        <v>207</v>
      </c>
      <c r="D286" s="5" t="s">
        <v>207</v>
      </c>
      <c r="E286" t="s">
        <v>207</v>
      </c>
      <c r="F286" t="s">
        <v>207</v>
      </c>
      <c r="G286" s="26" t="s">
        <v>207</v>
      </c>
      <c r="H286" s="26" t="s">
        <v>207</v>
      </c>
    </row>
    <row r="287" spans="1:8">
      <c r="A287" t="s">
        <v>207</v>
      </c>
      <c r="B287" t="s">
        <v>207</v>
      </c>
      <c r="C287" t="s">
        <v>207</v>
      </c>
      <c r="D287" s="5" t="s">
        <v>207</v>
      </c>
      <c r="E287" t="s">
        <v>207</v>
      </c>
      <c r="F287" t="s">
        <v>207</v>
      </c>
      <c r="G287" s="26" t="s">
        <v>207</v>
      </c>
      <c r="H287" s="26" t="s">
        <v>207</v>
      </c>
    </row>
    <row r="288" spans="1:8">
      <c r="A288" t="s">
        <v>207</v>
      </c>
      <c r="B288" t="s">
        <v>207</v>
      </c>
      <c r="C288" t="s">
        <v>207</v>
      </c>
      <c r="D288" s="5" t="s">
        <v>207</v>
      </c>
      <c r="E288" t="s">
        <v>207</v>
      </c>
      <c r="F288" t="s">
        <v>207</v>
      </c>
      <c r="G288" s="26" t="s">
        <v>207</v>
      </c>
      <c r="H288" s="26" t="s">
        <v>207</v>
      </c>
    </row>
    <row r="289" spans="1:8">
      <c r="A289" t="s">
        <v>207</v>
      </c>
      <c r="B289" t="s">
        <v>207</v>
      </c>
      <c r="C289" t="s">
        <v>207</v>
      </c>
      <c r="D289" s="5" t="s">
        <v>207</v>
      </c>
      <c r="E289" t="s">
        <v>207</v>
      </c>
      <c r="F289" t="s">
        <v>207</v>
      </c>
      <c r="G289" s="26" t="s">
        <v>207</v>
      </c>
      <c r="H289" s="26" t="s">
        <v>207</v>
      </c>
    </row>
    <row r="290" spans="1:8">
      <c r="A290" t="s">
        <v>207</v>
      </c>
      <c r="B290" t="s">
        <v>207</v>
      </c>
      <c r="C290" t="s">
        <v>207</v>
      </c>
      <c r="D290" s="5" t="s">
        <v>207</v>
      </c>
      <c r="E290" t="s">
        <v>207</v>
      </c>
      <c r="F290" t="s">
        <v>207</v>
      </c>
      <c r="G290" s="26" t="s">
        <v>207</v>
      </c>
      <c r="H290" s="26" t="s">
        <v>207</v>
      </c>
    </row>
    <row r="291" spans="1:8">
      <c r="A291" t="s">
        <v>207</v>
      </c>
      <c r="B291" t="s">
        <v>207</v>
      </c>
      <c r="C291" t="s">
        <v>207</v>
      </c>
      <c r="D291" s="5" t="s">
        <v>207</v>
      </c>
      <c r="E291" t="s">
        <v>207</v>
      </c>
      <c r="F291" t="s">
        <v>207</v>
      </c>
      <c r="G291" s="26" t="s">
        <v>207</v>
      </c>
      <c r="H291" s="26" t="s">
        <v>207</v>
      </c>
    </row>
    <row r="292" spans="1:8">
      <c r="A292" t="s">
        <v>207</v>
      </c>
      <c r="B292" t="s">
        <v>207</v>
      </c>
      <c r="C292" t="s">
        <v>207</v>
      </c>
      <c r="D292" s="5" t="s">
        <v>207</v>
      </c>
      <c r="E292" t="s">
        <v>207</v>
      </c>
      <c r="F292" t="s">
        <v>207</v>
      </c>
      <c r="G292" s="26" t="s">
        <v>207</v>
      </c>
      <c r="H292" s="26" t="s">
        <v>207</v>
      </c>
    </row>
    <row r="293" spans="1:8">
      <c r="A293" t="s">
        <v>207</v>
      </c>
      <c r="B293" t="s">
        <v>207</v>
      </c>
      <c r="C293" t="s">
        <v>207</v>
      </c>
      <c r="D293" s="5" t="s">
        <v>207</v>
      </c>
      <c r="E293" t="s">
        <v>207</v>
      </c>
      <c r="F293" t="s">
        <v>207</v>
      </c>
      <c r="G293" s="26" t="s">
        <v>207</v>
      </c>
      <c r="H293" s="26" t="s">
        <v>207</v>
      </c>
    </row>
    <row r="294" spans="1:8">
      <c r="A294" t="s">
        <v>207</v>
      </c>
      <c r="B294" t="s">
        <v>207</v>
      </c>
      <c r="C294" t="s">
        <v>207</v>
      </c>
      <c r="D294" s="5" t="s">
        <v>207</v>
      </c>
      <c r="E294" t="s">
        <v>207</v>
      </c>
      <c r="F294" t="s">
        <v>207</v>
      </c>
      <c r="G294" s="26" t="s">
        <v>207</v>
      </c>
      <c r="H294" s="26" t="s">
        <v>207</v>
      </c>
    </row>
    <row r="295" spans="1:8">
      <c r="A295" t="s">
        <v>207</v>
      </c>
      <c r="B295" t="s">
        <v>207</v>
      </c>
      <c r="C295" t="s">
        <v>207</v>
      </c>
      <c r="D295" s="5" t="s">
        <v>207</v>
      </c>
      <c r="E295" t="s">
        <v>207</v>
      </c>
      <c r="F295" t="s">
        <v>207</v>
      </c>
      <c r="G295" s="26" t="s">
        <v>207</v>
      </c>
      <c r="H295" s="26" t="s">
        <v>207</v>
      </c>
    </row>
    <row r="296" spans="1:8">
      <c r="A296" t="s">
        <v>207</v>
      </c>
      <c r="B296" t="s">
        <v>207</v>
      </c>
      <c r="C296" t="s">
        <v>207</v>
      </c>
      <c r="D296" s="5" t="s">
        <v>207</v>
      </c>
      <c r="E296" t="s">
        <v>207</v>
      </c>
      <c r="F296" t="s">
        <v>207</v>
      </c>
      <c r="G296" s="26" t="s">
        <v>207</v>
      </c>
      <c r="H296" s="26" t="s">
        <v>207</v>
      </c>
    </row>
    <row r="297" spans="1:8">
      <c r="A297" t="s">
        <v>207</v>
      </c>
      <c r="B297" t="s">
        <v>207</v>
      </c>
      <c r="C297" t="s">
        <v>207</v>
      </c>
      <c r="D297" s="5" t="s">
        <v>207</v>
      </c>
      <c r="E297" t="s">
        <v>207</v>
      </c>
      <c r="F297" t="s">
        <v>207</v>
      </c>
      <c r="G297" s="26" t="s">
        <v>207</v>
      </c>
      <c r="H297" s="26" t="s">
        <v>207</v>
      </c>
    </row>
    <row r="298" spans="1:8">
      <c r="A298" t="s">
        <v>207</v>
      </c>
      <c r="B298" t="s">
        <v>207</v>
      </c>
      <c r="C298" t="s">
        <v>207</v>
      </c>
      <c r="D298" s="5" t="s">
        <v>207</v>
      </c>
      <c r="E298" t="s">
        <v>207</v>
      </c>
      <c r="F298" t="s">
        <v>207</v>
      </c>
      <c r="G298" s="26" t="s">
        <v>207</v>
      </c>
      <c r="H298" s="26" t="s">
        <v>207</v>
      </c>
    </row>
    <row r="299" spans="1:8">
      <c r="A299" t="s">
        <v>207</v>
      </c>
      <c r="B299" t="s">
        <v>207</v>
      </c>
      <c r="C299" t="s">
        <v>207</v>
      </c>
      <c r="D299" s="5" t="s">
        <v>207</v>
      </c>
      <c r="E299" t="s">
        <v>207</v>
      </c>
      <c r="F299" t="s">
        <v>207</v>
      </c>
      <c r="G299" s="26" t="s">
        <v>207</v>
      </c>
      <c r="H299" s="26" t="s">
        <v>207</v>
      </c>
    </row>
    <row r="300" spans="1:8">
      <c r="A300" t="s">
        <v>207</v>
      </c>
      <c r="B300" t="s">
        <v>207</v>
      </c>
      <c r="C300" t="s">
        <v>207</v>
      </c>
      <c r="D300" s="5" t="s">
        <v>207</v>
      </c>
      <c r="E300" t="s">
        <v>207</v>
      </c>
      <c r="F300" t="s">
        <v>207</v>
      </c>
      <c r="G300" s="26" t="s">
        <v>207</v>
      </c>
      <c r="H300" s="26" t="s">
        <v>207</v>
      </c>
    </row>
    <row r="301" spans="1:8">
      <c r="A301" t="s">
        <v>207</v>
      </c>
      <c r="B301" t="s">
        <v>207</v>
      </c>
      <c r="C301" t="s">
        <v>207</v>
      </c>
      <c r="D301" s="5" t="s">
        <v>207</v>
      </c>
      <c r="E301" t="s">
        <v>207</v>
      </c>
      <c r="F301" t="s">
        <v>207</v>
      </c>
      <c r="G301" s="26" t="s">
        <v>207</v>
      </c>
      <c r="H301" s="26" t="s">
        <v>207</v>
      </c>
    </row>
    <row r="302" spans="1:8">
      <c r="A302" t="s">
        <v>207</v>
      </c>
      <c r="B302" t="s">
        <v>207</v>
      </c>
      <c r="C302" t="s">
        <v>207</v>
      </c>
      <c r="D302" s="5" t="s">
        <v>207</v>
      </c>
      <c r="E302" t="s">
        <v>207</v>
      </c>
      <c r="F302" t="s">
        <v>207</v>
      </c>
      <c r="G302" s="26" t="s">
        <v>207</v>
      </c>
      <c r="H302" s="26" t="s">
        <v>207</v>
      </c>
    </row>
    <row r="303" spans="1:8">
      <c r="A303" t="s">
        <v>207</v>
      </c>
      <c r="B303" t="s">
        <v>207</v>
      </c>
      <c r="C303" t="s">
        <v>207</v>
      </c>
      <c r="D303" s="5" t="s">
        <v>207</v>
      </c>
      <c r="E303" t="s">
        <v>207</v>
      </c>
      <c r="F303" t="s">
        <v>207</v>
      </c>
      <c r="G303" s="26" t="s">
        <v>207</v>
      </c>
      <c r="H303" s="26" t="s">
        <v>207</v>
      </c>
    </row>
    <row r="304" spans="1:8">
      <c r="A304" t="s">
        <v>207</v>
      </c>
      <c r="B304" t="s">
        <v>207</v>
      </c>
      <c r="C304" t="s">
        <v>207</v>
      </c>
      <c r="D304" s="5" t="s">
        <v>207</v>
      </c>
      <c r="E304" t="s">
        <v>207</v>
      </c>
      <c r="F304" t="s">
        <v>207</v>
      </c>
      <c r="G304" s="26" t="s">
        <v>207</v>
      </c>
      <c r="H304" s="26" t="s">
        <v>207</v>
      </c>
    </row>
    <row r="305" spans="1:8">
      <c r="A305" t="s">
        <v>207</v>
      </c>
      <c r="B305" t="s">
        <v>207</v>
      </c>
      <c r="C305" t="s">
        <v>207</v>
      </c>
      <c r="D305" s="5" t="s">
        <v>207</v>
      </c>
      <c r="E305" t="s">
        <v>207</v>
      </c>
      <c r="F305" t="s">
        <v>207</v>
      </c>
      <c r="G305" s="26" t="s">
        <v>207</v>
      </c>
      <c r="H305" s="26" t="s">
        <v>207</v>
      </c>
    </row>
    <row r="306" spans="1:8">
      <c r="A306" t="s">
        <v>207</v>
      </c>
      <c r="B306" t="s">
        <v>207</v>
      </c>
      <c r="C306" t="s">
        <v>207</v>
      </c>
      <c r="D306" s="5" t="s">
        <v>207</v>
      </c>
      <c r="E306" t="s">
        <v>207</v>
      </c>
      <c r="F306" t="s">
        <v>207</v>
      </c>
      <c r="G306" s="26" t="s">
        <v>207</v>
      </c>
      <c r="H306" s="26" t="s">
        <v>207</v>
      </c>
    </row>
    <row r="307" spans="1:8">
      <c r="A307" t="s">
        <v>207</v>
      </c>
      <c r="B307" t="s">
        <v>207</v>
      </c>
      <c r="C307" t="s">
        <v>207</v>
      </c>
      <c r="D307" s="5" t="s">
        <v>207</v>
      </c>
      <c r="E307" t="s">
        <v>207</v>
      </c>
      <c r="F307" t="s">
        <v>207</v>
      </c>
      <c r="G307" s="26" t="s">
        <v>207</v>
      </c>
      <c r="H307" s="26" t="s">
        <v>207</v>
      </c>
    </row>
    <row r="308" spans="1:8">
      <c r="A308" t="s">
        <v>207</v>
      </c>
      <c r="B308" t="s">
        <v>207</v>
      </c>
      <c r="C308" t="s">
        <v>207</v>
      </c>
      <c r="D308" s="5" t="s">
        <v>207</v>
      </c>
      <c r="E308" t="s">
        <v>207</v>
      </c>
      <c r="F308" t="s">
        <v>207</v>
      </c>
      <c r="G308" s="26" t="s">
        <v>207</v>
      </c>
      <c r="H308" s="26" t="s">
        <v>207</v>
      </c>
    </row>
    <row r="309" spans="1:8">
      <c r="A309" t="s">
        <v>207</v>
      </c>
      <c r="B309" t="s">
        <v>207</v>
      </c>
      <c r="C309" t="s">
        <v>207</v>
      </c>
      <c r="D309" s="5" t="s">
        <v>207</v>
      </c>
      <c r="E309" t="s">
        <v>207</v>
      </c>
      <c r="F309" t="s">
        <v>207</v>
      </c>
      <c r="G309" s="26" t="s">
        <v>207</v>
      </c>
      <c r="H309" s="26" t="s">
        <v>207</v>
      </c>
    </row>
    <row r="310" spans="1:8">
      <c r="A310" t="s">
        <v>207</v>
      </c>
      <c r="B310" t="s">
        <v>207</v>
      </c>
      <c r="C310" t="s">
        <v>207</v>
      </c>
      <c r="D310" s="5" t="s">
        <v>207</v>
      </c>
      <c r="E310" t="s">
        <v>207</v>
      </c>
      <c r="F310" t="s">
        <v>207</v>
      </c>
      <c r="G310" s="26" t="s">
        <v>207</v>
      </c>
      <c r="H310" s="26" t="s">
        <v>207</v>
      </c>
    </row>
    <row r="311" spans="1:8">
      <c r="A311" t="s">
        <v>207</v>
      </c>
      <c r="B311" t="s">
        <v>207</v>
      </c>
      <c r="C311" t="s">
        <v>207</v>
      </c>
      <c r="D311" s="5" t="s">
        <v>207</v>
      </c>
      <c r="E311" t="s">
        <v>207</v>
      </c>
      <c r="F311" t="s">
        <v>207</v>
      </c>
      <c r="G311" s="26" t="s">
        <v>207</v>
      </c>
      <c r="H311" s="26" t="s">
        <v>207</v>
      </c>
    </row>
    <row r="312" spans="1:8">
      <c r="A312" t="s">
        <v>207</v>
      </c>
      <c r="B312" t="s">
        <v>207</v>
      </c>
      <c r="C312" t="s">
        <v>207</v>
      </c>
      <c r="D312" s="5" t="s">
        <v>207</v>
      </c>
      <c r="E312" t="s">
        <v>207</v>
      </c>
      <c r="F312" t="s">
        <v>207</v>
      </c>
      <c r="G312" s="26" t="s">
        <v>207</v>
      </c>
      <c r="H312" s="26" t="s">
        <v>207</v>
      </c>
    </row>
    <row r="313" spans="1:8">
      <c r="A313" t="s">
        <v>207</v>
      </c>
      <c r="B313" t="s">
        <v>207</v>
      </c>
      <c r="C313" t="s">
        <v>207</v>
      </c>
      <c r="D313" s="5" t="s">
        <v>207</v>
      </c>
      <c r="E313" t="s">
        <v>207</v>
      </c>
      <c r="F313" t="s">
        <v>207</v>
      </c>
      <c r="G313" s="26" t="s">
        <v>207</v>
      </c>
      <c r="H313" s="26" t="s">
        <v>207</v>
      </c>
    </row>
    <row r="314" spans="1:8">
      <c r="A314" t="s">
        <v>207</v>
      </c>
      <c r="B314" t="s">
        <v>207</v>
      </c>
      <c r="C314" t="s">
        <v>207</v>
      </c>
      <c r="D314" s="5" t="s">
        <v>207</v>
      </c>
      <c r="E314" t="s">
        <v>207</v>
      </c>
      <c r="F314" t="s">
        <v>207</v>
      </c>
      <c r="G314" s="26" t="s">
        <v>207</v>
      </c>
      <c r="H314" s="26" t="s">
        <v>207</v>
      </c>
    </row>
    <row r="315" spans="1:8">
      <c r="A315" t="s">
        <v>207</v>
      </c>
      <c r="B315" t="s">
        <v>207</v>
      </c>
      <c r="C315" t="s">
        <v>207</v>
      </c>
      <c r="D315" s="5" t="s">
        <v>207</v>
      </c>
      <c r="E315" t="s">
        <v>207</v>
      </c>
      <c r="F315" t="s">
        <v>207</v>
      </c>
      <c r="G315" s="26" t="s">
        <v>207</v>
      </c>
      <c r="H315" s="26" t="s">
        <v>207</v>
      </c>
    </row>
    <row r="316" spans="1:8">
      <c r="A316" t="s">
        <v>207</v>
      </c>
      <c r="B316" t="s">
        <v>207</v>
      </c>
      <c r="C316" t="s">
        <v>207</v>
      </c>
      <c r="D316" s="5" t="s">
        <v>207</v>
      </c>
      <c r="E316" t="s">
        <v>207</v>
      </c>
      <c r="F316" t="s">
        <v>207</v>
      </c>
      <c r="G316" s="26" t="s">
        <v>207</v>
      </c>
      <c r="H316" s="26" t="s">
        <v>207</v>
      </c>
    </row>
    <row r="317" spans="1:8">
      <c r="A317" t="s">
        <v>207</v>
      </c>
      <c r="B317" t="s">
        <v>207</v>
      </c>
      <c r="C317" t="s">
        <v>207</v>
      </c>
      <c r="D317" s="5" t="s">
        <v>207</v>
      </c>
      <c r="E317" t="s">
        <v>207</v>
      </c>
      <c r="F317" t="s">
        <v>207</v>
      </c>
      <c r="G317" s="26" t="s">
        <v>207</v>
      </c>
      <c r="H317" s="26" t="s">
        <v>207</v>
      </c>
    </row>
    <row r="318" spans="1:8">
      <c r="A318" t="s">
        <v>207</v>
      </c>
      <c r="B318" t="s">
        <v>207</v>
      </c>
      <c r="C318" t="s">
        <v>207</v>
      </c>
      <c r="D318" s="5" t="s">
        <v>207</v>
      </c>
      <c r="E318" t="s">
        <v>207</v>
      </c>
      <c r="F318" t="s">
        <v>207</v>
      </c>
      <c r="G318" s="26" t="s">
        <v>207</v>
      </c>
      <c r="H318" s="26" t="s">
        <v>207</v>
      </c>
    </row>
    <row r="319" spans="1:8">
      <c r="A319" t="s">
        <v>207</v>
      </c>
      <c r="B319" t="s">
        <v>207</v>
      </c>
      <c r="C319" t="s">
        <v>207</v>
      </c>
      <c r="D319" s="5" t="s">
        <v>207</v>
      </c>
      <c r="E319" t="s">
        <v>207</v>
      </c>
      <c r="F319" t="s">
        <v>207</v>
      </c>
      <c r="G319" s="26" t="s">
        <v>207</v>
      </c>
      <c r="H319" s="26" t="s">
        <v>207</v>
      </c>
    </row>
    <row r="320" spans="1:8">
      <c r="A320" t="s">
        <v>207</v>
      </c>
      <c r="B320" t="s">
        <v>207</v>
      </c>
      <c r="C320" t="s">
        <v>207</v>
      </c>
      <c r="D320" s="5" t="s">
        <v>207</v>
      </c>
      <c r="E320" t="s">
        <v>207</v>
      </c>
      <c r="F320" t="s">
        <v>207</v>
      </c>
      <c r="G320" s="26" t="s">
        <v>207</v>
      </c>
      <c r="H320" s="26" t="s">
        <v>207</v>
      </c>
    </row>
    <row r="321" spans="1:8">
      <c r="A321" t="s">
        <v>207</v>
      </c>
      <c r="B321" t="s">
        <v>207</v>
      </c>
      <c r="C321" t="s">
        <v>207</v>
      </c>
      <c r="D321" s="5" t="s">
        <v>207</v>
      </c>
      <c r="E321" t="s">
        <v>207</v>
      </c>
      <c r="F321" t="s">
        <v>207</v>
      </c>
      <c r="G321" s="26" t="s">
        <v>207</v>
      </c>
      <c r="H321" s="26" t="s">
        <v>207</v>
      </c>
    </row>
    <row r="322" spans="1:8">
      <c r="A322" t="s">
        <v>207</v>
      </c>
      <c r="B322" t="s">
        <v>207</v>
      </c>
      <c r="C322" t="s">
        <v>207</v>
      </c>
      <c r="D322" s="5" t="s">
        <v>207</v>
      </c>
      <c r="E322" t="s">
        <v>207</v>
      </c>
      <c r="F322" t="s">
        <v>207</v>
      </c>
      <c r="G322" s="26" t="s">
        <v>207</v>
      </c>
      <c r="H322" s="26" t="s">
        <v>207</v>
      </c>
    </row>
    <row r="323" spans="1:8">
      <c r="A323" t="s">
        <v>207</v>
      </c>
      <c r="B323" t="s">
        <v>207</v>
      </c>
      <c r="C323" t="s">
        <v>207</v>
      </c>
      <c r="D323" s="5" t="s">
        <v>207</v>
      </c>
      <c r="E323" t="s">
        <v>207</v>
      </c>
      <c r="F323" t="s">
        <v>207</v>
      </c>
      <c r="G323" s="26" t="s">
        <v>207</v>
      </c>
      <c r="H323" s="26" t="s">
        <v>207</v>
      </c>
    </row>
    <row r="324" spans="1:8">
      <c r="A324" t="s">
        <v>207</v>
      </c>
      <c r="B324" t="s">
        <v>207</v>
      </c>
      <c r="C324" t="s">
        <v>207</v>
      </c>
      <c r="D324" s="5" t="s">
        <v>207</v>
      </c>
      <c r="E324" t="s">
        <v>207</v>
      </c>
      <c r="F324" t="s">
        <v>207</v>
      </c>
      <c r="G324" s="26" t="s">
        <v>207</v>
      </c>
      <c r="H324" s="26" t="s">
        <v>207</v>
      </c>
    </row>
    <row r="325" spans="1:8">
      <c r="A325" t="s">
        <v>207</v>
      </c>
      <c r="B325" t="s">
        <v>207</v>
      </c>
      <c r="C325" t="s">
        <v>207</v>
      </c>
      <c r="D325" s="5" t="s">
        <v>207</v>
      </c>
      <c r="E325" t="s">
        <v>207</v>
      </c>
      <c r="F325" t="s">
        <v>207</v>
      </c>
      <c r="G325" s="26" t="s">
        <v>207</v>
      </c>
      <c r="H325" s="26" t="s">
        <v>207</v>
      </c>
    </row>
    <row r="326" spans="1:8">
      <c r="A326" t="s">
        <v>207</v>
      </c>
      <c r="B326" t="s">
        <v>207</v>
      </c>
      <c r="C326" t="s">
        <v>207</v>
      </c>
      <c r="D326" s="5" t="s">
        <v>207</v>
      </c>
      <c r="E326" t="s">
        <v>207</v>
      </c>
      <c r="F326" t="s">
        <v>207</v>
      </c>
      <c r="G326" s="26" t="s">
        <v>207</v>
      </c>
      <c r="H326" s="26" t="s">
        <v>207</v>
      </c>
    </row>
    <row r="327" spans="1:8">
      <c r="A327" t="s">
        <v>207</v>
      </c>
      <c r="B327" t="s">
        <v>207</v>
      </c>
      <c r="C327" t="s">
        <v>207</v>
      </c>
      <c r="D327" s="5" t="s">
        <v>207</v>
      </c>
      <c r="E327" t="s">
        <v>207</v>
      </c>
      <c r="F327" t="s">
        <v>207</v>
      </c>
      <c r="G327" s="26" t="s">
        <v>207</v>
      </c>
      <c r="H327" s="26" t="s">
        <v>207</v>
      </c>
    </row>
    <row r="328" spans="1:8">
      <c r="A328" t="s">
        <v>207</v>
      </c>
      <c r="B328" t="s">
        <v>207</v>
      </c>
      <c r="C328" t="s">
        <v>207</v>
      </c>
      <c r="D328" s="5" t="s">
        <v>207</v>
      </c>
      <c r="E328" t="s">
        <v>207</v>
      </c>
      <c r="F328" t="s">
        <v>207</v>
      </c>
      <c r="G328" s="26" t="s">
        <v>207</v>
      </c>
      <c r="H328" s="26" t="s">
        <v>207</v>
      </c>
    </row>
    <row r="329" spans="1:8">
      <c r="A329" t="s">
        <v>207</v>
      </c>
      <c r="B329" t="s">
        <v>207</v>
      </c>
      <c r="C329" t="s">
        <v>207</v>
      </c>
      <c r="D329" s="5" t="s">
        <v>207</v>
      </c>
      <c r="E329" t="s">
        <v>207</v>
      </c>
      <c r="F329" t="s">
        <v>207</v>
      </c>
      <c r="G329" s="26" t="s">
        <v>207</v>
      </c>
      <c r="H329" s="26" t="s">
        <v>207</v>
      </c>
    </row>
    <row r="330" spans="1:8">
      <c r="A330" t="s">
        <v>207</v>
      </c>
      <c r="B330" t="s">
        <v>207</v>
      </c>
      <c r="C330" t="s">
        <v>207</v>
      </c>
      <c r="D330" s="5" t="s">
        <v>207</v>
      </c>
      <c r="E330" t="s">
        <v>207</v>
      </c>
      <c r="F330" t="s">
        <v>207</v>
      </c>
      <c r="G330" s="26" t="s">
        <v>207</v>
      </c>
      <c r="H330" s="26" t="s">
        <v>207</v>
      </c>
    </row>
    <row r="331" spans="1:8">
      <c r="A331" t="s">
        <v>207</v>
      </c>
      <c r="B331" t="s">
        <v>207</v>
      </c>
      <c r="C331" t="s">
        <v>207</v>
      </c>
      <c r="D331" s="5" t="s">
        <v>207</v>
      </c>
      <c r="E331" t="s">
        <v>207</v>
      </c>
      <c r="F331" t="s">
        <v>207</v>
      </c>
      <c r="G331" s="26" t="s">
        <v>207</v>
      </c>
      <c r="H331" s="26" t="s">
        <v>207</v>
      </c>
    </row>
    <row r="332" spans="1:8">
      <c r="A332" t="s">
        <v>207</v>
      </c>
      <c r="B332" t="s">
        <v>207</v>
      </c>
      <c r="C332" t="s">
        <v>207</v>
      </c>
      <c r="D332" s="5" t="s">
        <v>207</v>
      </c>
      <c r="E332" t="s">
        <v>207</v>
      </c>
      <c r="F332" t="s">
        <v>207</v>
      </c>
      <c r="G332" s="26" t="s">
        <v>207</v>
      </c>
      <c r="H332" s="26" t="s">
        <v>207</v>
      </c>
    </row>
    <row r="333" spans="1:8">
      <c r="A333" t="s">
        <v>207</v>
      </c>
      <c r="B333" t="s">
        <v>207</v>
      </c>
      <c r="C333" t="s">
        <v>207</v>
      </c>
      <c r="D333" s="5" t="s">
        <v>207</v>
      </c>
      <c r="E333" t="s">
        <v>207</v>
      </c>
      <c r="F333" t="s">
        <v>207</v>
      </c>
      <c r="G333" s="26" t="s">
        <v>207</v>
      </c>
      <c r="H333" s="26" t="s">
        <v>207</v>
      </c>
    </row>
    <row r="334" spans="1:8">
      <c r="A334" t="s">
        <v>207</v>
      </c>
      <c r="B334" t="s">
        <v>207</v>
      </c>
      <c r="C334" t="s">
        <v>207</v>
      </c>
      <c r="D334" s="5" t="s">
        <v>207</v>
      </c>
      <c r="E334" t="s">
        <v>207</v>
      </c>
      <c r="F334" t="s">
        <v>207</v>
      </c>
      <c r="G334" s="26" t="s">
        <v>207</v>
      </c>
      <c r="H334" s="26" t="s">
        <v>207</v>
      </c>
    </row>
    <row r="335" spans="1:8">
      <c r="A335" t="s">
        <v>207</v>
      </c>
      <c r="B335" t="s">
        <v>207</v>
      </c>
      <c r="C335" t="s">
        <v>207</v>
      </c>
      <c r="D335" s="5" t="s">
        <v>207</v>
      </c>
      <c r="E335" t="s">
        <v>207</v>
      </c>
      <c r="F335" t="s">
        <v>207</v>
      </c>
      <c r="G335" s="26" t="s">
        <v>207</v>
      </c>
      <c r="H335" s="26" t="s">
        <v>207</v>
      </c>
    </row>
    <row r="336" spans="1:8">
      <c r="A336" t="s">
        <v>207</v>
      </c>
      <c r="B336" t="s">
        <v>207</v>
      </c>
      <c r="C336" t="s">
        <v>207</v>
      </c>
      <c r="D336" s="5" t="s">
        <v>207</v>
      </c>
      <c r="E336" t="s">
        <v>207</v>
      </c>
      <c r="F336" t="s">
        <v>207</v>
      </c>
      <c r="G336" s="26" t="s">
        <v>207</v>
      </c>
      <c r="H336" s="26" t="s">
        <v>207</v>
      </c>
    </row>
    <row r="337" spans="1:8">
      <c r="A337" t="s">
        <v>207</v>
      </c>
      <c r="B337" t="s">
        <v>207</v>
      </c>
      <c r="C337" t="s">
        <v>207</v>
      </c>
      <c r="D337" s="5" t="s">
        <v>207</v>
      </c>
      <c r="E337" t="s">
        <v>207</v>
      </c>
      <c r="F337" t="s">
        <v>207</v>
      </c>
      <c r="G337" s="26" t="s">
        <v>207</v>
      </c>
      <c r="H337" s="26" t="s">
        <v>207</v>
      </c>
    </row>
    <row r="338" spans="1:8">
      <c r="A338" t="s">
        <v>207</v>
      </c>
      <c r="B338" t="s">
        <v>207</v>
      </c>
      <c r="C338" t="s">
        <v>207</v>
      </c>
      <c r="D338" s="5" t="s">
        <v>207</v>
      </c>
      <c r="E338" t="s">
        <v>207</v>
      </c>
      <c r="F338" t="s">
        <v>207</v>
      </c>
      <c r="G338" s="26" t="s">
        <v>207</v>
      </c>
      <c r="H338" s="26" t="s">
        <v>207</v>
      </c>
    </row>
    <row r="339" spans="1:8">
      <c r="A339" t="s">
        <v>207</v>
      </c>
      <c r="B339" t="s">
        <v>207</v>
      </c>
      <c r="C339" t="s">
        <v>207</v>
      </c>
      <c r="D339" s="5" t="s">
        <v>207</v>
      </c>
      <c r="E339" t="s">
        <v>207</v>
      </c>
      <c r="F339" t="s">
        <v>207</v>
      </c>
      <c r="G339" s="26" t="s">
        <v>207</v>
      </c>
      <c r="H339" s="26" t="s">
        <v>207</v>
      </c>
    </row>
    <row r="340" spans="1:8">
      <c r="A340" t="s">
        <v>207</v>
      </c>
      <c r="B340" t="s">
        <v>207</v>
      </c>
      <c r="C340" t="s">
        <v>207</v>
      </c>
      <c r="D340" s="5" t="s">
        <v>207</v>
      </c>
      <c r="E340" t="s">
        <v>207</v>
      </c>
      <c r="F340" t="s">
        <v>207</v>
      </c>
      <c r="G340" s="26" t="s">
        <v>207</v>
      </c>
      <c r="H340" s="26" t="s">
        <v>207</v>
      </c>
    </row>
    <row r="341" spans="1:8">
      <c r="A341" t="s">
        <v>207</v>
      </c>
      <c r="B341" t="s">
        <v>207</v>
      </c>
      <c r="C341" t="s">
        <v>207</v>
      </c>
      <c r="D341" s="5" t="s">
        <v>207</v>
      </c>
      <c r="E341" t="s">
        <v>207</v>
      </c>
      <c r="F341" t="s">
        <v>207</v>
      </c>
      <c r="G341" s="26" t="s">
        <v>207</v>
      </c>
      <c r="H341" s="26" t="s">
        <v>207</v>
      </c>
    </row>
    <row r="342" spans="1:8">
      <c r="A342" t="s">
        <v>207</v>
      </c>
      <c r="B342" t="s">
        <v>207</v>
      </c>
      <c r="C342" t="s">
        <v>207</v>
      </c>
      <c r="D342" s="5" t="s">
        <v>207</v>
      </c>
      <c r="E342" t="s">
        <v>207</v>
      </c>
      <c r="F342" t="s">
        <v>207</v>
      </c>
      <c r="G342" s="26" t="s">
        <v>207</v>
      </c>
      <c r="H342" s="26" t="s">
        <v>207</v>
      </c>
    </row>
    <row r="343" spans="1:8">
      <c r="A343" t="s">
        <v>207</v>
      </c>
      <c r="B343" t="s">
        <v>207</v>
      </c>
      <c r="C343" t="s">
        <v>207</v>
      </c>
      <c r="D343" s="5" t="s">
        <v>207</v>
      </c>
      <c r="E343" t="s">
        <v>207</v>
      </c>
      <c r="F343" t="s">
        <v>207</v>
      </c>
      <c r="G343" s="26" t="s">
        <v>207</v>
      </c>
      <c r="H343" s="26" t="s">
        <v>207</v>
      </c>
    </row>
    <row r="344" spans="1:8">
      <c r="A344" t="s">
        <v>207</v>
      </c>
      <c r="B344" t="s">
        <v>207</v>
      </c>
      <c r="C344" t="s">
        <v>207</v>
      </c>
      <c r="D344" s="5" t="s">
        <v>207</v>
      </c>
      <c r="E344" t="s">
        <v>207</v>
      </c>
      <c r="F344" t="s">
        <v>207</v>
      </c>
      <c r="G344" s="26" t="s">
        <v>207</v>
      </c>
      <c r="H344" s="26" t="s">
        <v>207</v>
      </c>
    </row>
    <row r="345" spans="1:8">
      <c r="A345" t="s">
        <v>207</v>
      </c>
      <c r="B345" t="s">
        <v>207</v>
      </c>
      <c r="C345" t="s">
        <v>207</v>
      </c>
      <c r="D345" s="5" t="s">
        <v>207</v>
      </c>
      <c r="E345" t="s">
        <v>207</v>
      </c>
      <c r="F345" t="s">
        <v>207</v>
      </c>
      <c r="G345" s="26" t="s">
        <v>207</v>
      </c>
      <c r="H345" s="26" t="s">
        <v>207</v>
      </c>
    </row>
    <row r="346" spans="1:8">
      <c r="A346" t="s">
        <v>207</v>
      </c>
      <c r="B346" t="s">
        <v>207</v>
      </c>
      <c r="C346" t="s">
        <v>207</v>
      </c>
      <c r="D346" s="5" t="s">
        <v>207</v>
      </c>
      <c r="E346" t="s">
        <v>207</v>
      </c>
      <c r="F346" t="s">
        <v>207</v>
      </c>
      <c r="G346" s="26" t="s">
        <v>207</v>
      </c>
      <c r="H346" s="26" t="s">
        <v>207</v>
      </c>
    </row>
    <row r="347" spans="1:8">
      <c r="A347" t="s">
        <v>207</v>
      </c>
      <c r="B347" t="s">
        <v>207</v>
      </c>
      <c r="C347" t="s">
        <v>207</v>
      </c>
      <c r="D347" s="5" t="s">
        <v>207</v>
      </c>
      <c r="E347" t="s">
        <v>207</v>
      </c>
      <c r="F347" t="s">
        <v>207</v>
      </c>
      <c r="G347" s="26" t="s">
        <v>207</v>
      </c>
      <c r="H347" s="26" t="s">
        <v>207</v>
      </c>
    </row>
    <row r="348" spans="1:8">
      <c r="A348" t="s">
        <v>207</v>
      </c>
      <c r="B348" t="s">
        <v>207</v>
      </c>
      <c r="C348" t="s">
        <v>207</v>
      </c>
      <c r="D348" s="5" t="s">
        <v>207</v>
      </c>
      <c r="E348" t="s">
        <v>207</v>
      </c>
      <c r="F348" t="s">
        <v>207</v>
      </c>
      <c r="G348" s="26" t="s">
        <v>207</v>
      </c>
      <c r="H348" s="26" t="s">
        <v>207</v>
      </c>
    </row>
    <row r="349" spans="1:8">
      <c r="A349" t="s">
        <v>207</v>
      </c>
      <c r="B349" t="s">
        <v>207</v>
      </c>
      <c r="C349" t="s">
        <v>207</v>
      </c>
      <c r="D349" s="5" t="s">
        <v>207</v>
      </c>
      <c r="E349" t="s">
        <v>207</v>
      </c>
      <c r="F349" t="s">
        <v>207</v>
      </c>
      <c r="G349" s="26" t="s">
        <v>207</v>
      </c>
      <c r="H349" s="26" t="s">
        <v>207</v>
      </c>
    </row>
    <row r="350" spans="1:8">
      <c r="A350" t="s">
        <v>207</v>
      </c>
      <c r="B350" t="s">
        <v>207</v>
      </c>
      <c r="C350" t="s">
        <v>207</v>
      </c>
      <c r="D350" s="5" t="s">
        <v>207</v>
      </c>
      <c r="E350" t="s">
        <v>207</v>
      </c>
      <c r="F350" t="s">
        <v>207</v>
      </c>
      <c r="G350" s="26" t="s">
        <v>207</v>
      </c>
      <c r="H350" s="26" t="s">
        <v>207</v>
      </c>
    </row>
    <row r="351" spans="1:8">
      <c r="A351" t="s">
        <v>207</v>
      </c>
      <c r="B351" t="s">
        <v>207</v>
      </c>
      <c r="C351" t="s">
        <v>207</v>
      </c>
      <c r="D351" s="5" t="s">
        <v>207</v>
      </c>
      <c r="E351" t="s">
        <v>207</v>
      </c>
      <c r="F351" t="s">
        <v>207</v>
      </c>
      <c r="G351" s="26" t="s">
        <v>207</v>
      </c>
      <c r="H351" s="26" t="s">
        <v>207</v>
      </c>
    </row>
    <row r="352" spans="1:8">
      <c r="A352" t="s">
        <v>207</v>
      </c>
      <c r="B352" t="s">
        <v>207</v>
      </c>
      <c r="C352" t="s">
        <v>207</v>
      </c>
      <c r="D352" s="5" t="s">
        <v>207</v>
      </c>
      <c r="E352" t="s">
        <v>207</v>
      </c>
      <c r="F352" t="s">
        <v>207</v>
      </c>
      <c r="G352" s="26" t="s">
        <v>207</v>
      </c>
      <c r="H352" s="26" t="s">
        <v>207</v>
      </c>
    </row>
    <row r="353" spans="1:8">
      <c r="A353" t="s">
        <v>207</v>
      </c>
      <c r="B353" t="s">
        <v>207</v>
      </c>
      <c r="C353" t="s">
        <v>207</v>
      </c>
      <c r="D353" s="5" t="s">
        <v>207</v>
      </c>
      <c r="E353" t="s">
        <v>207</v>
      </c>
      <c r="F353" t="s">
        <v>207</v>
      </c>
      <c r="G353" s="26" t="s">
        <v>207</v>
      </c>
      <c r="H353" s="26" t="s">
        <v>207</v>
      </c>
    </row>
    <row r="354" spans="1:8">
      <c r="A354" t="s">
        <v>207</v>
      </c>
      <c r="B354" t="s">
        <v>207</v>
      </c>
      <c r="C354" t="s">
        <v>207</v>
      </c>
      <c r="D354" s="5" t="s">
        <v>207</v>
      </c>
      <c r="E354" t="s">
        <v>207</v>
      </c>
      <c r="F354" t="s">
        <v>207</v>
      </c>
      <c r="G354" s="26" t="s">
        <v>207</v>
      </c>
      <c r="H354" s="26" t="s">
        <v>207</v>
      </c>
    </row>
    <row r="355" spans="1:8">
      <c r="A355" t="s">
        <v>207</v>
      </c>
      <c r="B355" t="s">
        <v>207</v>
      </c>
      <c r="C355" t="s">
        <v>207</v>
      </c>
      <c r="D355" s="5" t="s">
        <v>207</v>
      </c>
      <c r="E355" t="s">
        <v>207</v>
      </c>
      <c r="F355" t="s">
        <v>207</v>
      </c>
      <c r="G355" s="26" t="s">
        <v>207</v>
      </c>
      <c r="H355" s="26" t="s">
        <v>207</v>
      </c>
    </row>
    <row r="356" spans="1:8">
      <c r="A356" t="s">
        <v>207</v>
      </c>
      <c r="B356" t="s">
        <v>207</v>
      </c>
      <c r="C356" t="s">
        <v>207</v>
      </c>
      <c r="D356" s="5" t="s">
        <v>207</v>
      </c>
      <c r="E356" t="s">
        <v>207</v>
      </c>
      <c r="F356" t="s">
        <v>207</v>
      </c>
      <c r="G356" s="26" t="s">
        <v>207</v>
      </c>
      <c r="H356" s="26" t="s">
        <v>207</v>
      </c>
    </row>
    <row r="357" spans="1:8">
      <c r="A357" t="s">
        <v>207</v>
      </c>
      <c r="B357" t="s">
        <v>207</v>
      </c>
      <c r="C357" t="s">
        <v>207</v>
      </c>
      <c r="D357" s="5" t="s">
        <v>207</v>
      </c>
      <c r="E357" t="s">
        <v>207</v>
      </c>
      <c r="F357" t="s">
        <v>207</v>
      </c>
      <c r="G357" s="26" t="s">
        <v>207</v>
      </c>
      <c r="H357" s="26" t="s">
        <v>207</v>
      </c>
    </row>
    <row r="358" spans="1:8">
      <c r="A358" t="s">
        <v>207</v>
      </c>
      <c r="B358" t="s">
        <v>207</v>
      </c>
      <c r="C358" t="s">
        <v>207</v>
      </c>
      <c r="D358" s="5" t="s">
        <v>207</v>
      </c>
      <c r="E358" t="s">
        <v>207</v>
      </c>
      <c r="F358" t="s">
        <v>207</v>
      </c>
      <c r="G358" s="26" t="s">
        <v>207</v>
      </c>
      <c r="H358" s="26" t="s">
        <v>207</v>
      </c>
    </row>
    <row r="359" spans="1:8">
      <c r="A359" t="s">
        <v>207</v>
      </c>
      <c r="B359" t="s">
        <v>207</v>
      </c>
      <c r="C359" t="s">
        <v>207</v>
      </c>
      <c r="D359" s="5" t="s">
        <v>207</v>
      </c>
      <c r="E359" t="s">
        <v>207</v>
      </c>
      <c r="F359" t="s">
        <v>207</v>
      </c>
      <c r="G359" s="26" t="s">
        <v>207</v>
      </c>
      <c r="H359" s="26" t="s">
        <v>207</v>
      </c>
    </row>
    <row r="360" spans="1:8">
      <c r="A360" t="s">
        <v>207</v>
      </c>
      <c r="B360" t="s">
        <v>207</v>
      </c>
      <c r="C360" t="s">
        <v>207</v>
      </c>
      <c r="D360" s="5" t="s">
        <v>207</v>
      </c>
      <c r="E360" t="s">
        <v>207</v>
      </c>
      <c r="F360" t="s">
        <v>207</v>
      </c>
      <c r="G360" s="26" t="s">
        <v>207</v>
      </c>
      <c r="H360" s="26" t="s">
        <v>207</v>
      </c>
    </row>
    <row r="361" spans="1:8">
      <c r="A361" t="s">
        <v>207</v>
      </c>
      <c r="B361" t="s">
        <v>207</v>
      </c>
      <c r="C361" t="s">
        <v>207</v>
      </c>
      <c r="D361" s="5" t="s">
        <v>207</v>
      </c>
      <c r="E361" t="s">
        <v>207</v>
      </c>
      <c r="F361" t="s">
        <v>207</v>
      </c>
      <c r="G361" s="26" t="s">
        <v>207</v>
      </c>
      <c r="H361" s="26" t="s">
        <v>207</v>
      </c>
    </row>
    <row r="362" spans="1:8">
      <c r="A362" t="s">
        <v>207</v>
      </c>
      <c r="B362" t="s">
        <v>207</v>
      </c>
      <c r="C362" t="s">
        <v>207</v>
      </c>
      <c r="D362" s="5" t="s">
        <v>207</v>
      </c>
      <c r="E362" t="s">
        <v>207</v>
      </c>
      <c r="F362" t="s">
        <v>207</v>
      </c>
      <c r="G362" s="26" t="s">
        <v>207</v>
      </c>
      <c r="H362" s="26" t="s">
        <v>207</v>
      </c>
    </row>
    <row r="363" spans="1:8">
      <c r="A363" t="s">
        <v>207</v>
      </c>
      <c r="B363" t="s">
        <v>207</v>
      </c>
      <c r="C363" t="s">
        <v>207</v>
      </c>
      <c r="D363" s="5" t="s">
        <v>207</v>
      </c>
      <c r="E363" t="s">
        <v>207</v>
      </c>
      <c r="F363" t="s">
        <v>207</v>
      </c>
      <c r="G363" s="26" t="s">
        <v>207</v>
      </c>
      <c r="H363" s="26" t="s">
        <v>207</v>
      </c>
    </row>
    <row r="364" spans="1:8">
      <c r="A364" t="s">
        <v>207</v>
      </c>
      <c r="B364" t="s">
        <v>207</v>
      </c>
      <c r="C364" t="s">
        <v>207</v>
      </c>
      <c r="D364" s="5" t="s">
        <v>207</v>
      </c>
      <c r="E364" t="s">
        <v>207</v>
      </c>
      <c r="F364" t="s">
        <v>207</v>
      </c>
      <c r="G364" s="26" t="s">
        <v>207</v>
      </c>
      <c r="H364" s="26" t="s">
        <v>207</v>
      </c>
    </row>
    <row r="365" spans="1:8">
      <c r="A365" t="s">
        <v>207</v>
      </c>
      <c r="B365" t="s">
        <v>207</v>
      </c>
      <c r="C365" t="s">
        <v>207</v>
      </c>
      <c r="D365" s="5" t="s">
        <v>207</v>
      </c>
      <c r="E365" t="s">
        <v>207</v>
      </c>
      <c r="F365" t="s">
        <v>207</v>
      </c>
      <c r="G365" s="26" t="s">
        <v>207</v>
      </c>
      <c r="H365" s="26" t="s">
        <v>207</v>
      </c>
    </row>
    <row r="366" spans="1:8">
      <c r="A366" t="s">
        <v>207</v>
      </c>
      <c r="B366" t="s">
        <v>207</v>
      </c>
      <c r="C366" t="s">
        <v>207</v>
      </c>
      <c r="D366" s="5" t="s">
        <v>207</v>
      </c>
      <c r="E366" t="s">
        <v>207</v>
      </c>
      <c r="F366" t="s">
        <v>207</v>
      </c>
      <c r="G366" s="26" t="s">
        <v>207</v>
      </c>
      <c r="H366" s="26" t="s">
        <v>207</v>
      </c>
    </row>
    <row r="367" spans="1:8">
      <c r="A367" t="s">
        <v>207</v>
      </c>
      <c r="B367" t="s">
        <v>207</v>
      </c>
      <c r="C367" t="s">
        <v>207</v>
      </c>
      <c r="D367" s="5" t="s">
        <v>207</v>
      </c>
      <c r="E367" t="s">
        <v>207</v>
      </c>
      <c r="F367" t="s">
        <v>207</v>
      </c>
      <c r="G367" s="26" t="s">
        <v>207</v>
      </c>
      <c r="H367" s="26" t="s">
        <v>207</v>
      </c>
    </row>
    <row r="368" spans="1:8">
      <c r="A368" t="s">
        <v>207</v>
      </c>
      <c r="B368" t="s">
        <v>207</v>
      </c>
      <c r="C368" t="s">
        <v>207</v>
      </c>
      <c r="D368" s="5" t="s">
        <v>207</v>
      </c>
      <c r="E368" t="s">
        <v>207</v>
      </c>
      <c r="F368" t="s">
        <v>207</v>
      </c>
      <c r="G368" s="26" t="s">
        <v>207</v>
      </c>
      <c r="H368" s="26" t="s">
        <v>207</v>
      </c>
    </row>
    <row r="369" spans="1:8">
      <c r="A369" t="s">
        <v>207</v>
      </c>
      <c r="B369" t="s">
        <v>207</v>
      </c>
      <c r="C369" t="s">
        <v>207</v>
      </c>
      <c r="D369" s="5" t="s">
        <v>207</v>
      </c>
      <c r="E369" t="s">
        <v>207</v>
      </c>
      <c r="F369" t="s">
        <v>207</v>
      </c>
      <c r="G369" s="26" t="s">
        <v>207</v>
      </c>
      <c r="H369" s="26" t="s">
        <v>207</v>
      </c>
    </row>
    <row r="370" spans="1:8">
      <c r="A370" t="s">
        <v>207</v>
      </c>
      <c r="B370" t="s">
        <v>207</v>
      </c>
      <c r="C370" t="s">
        <v>207</v>
      </c>
      <c r="D370" s="5" t="s">
        <v>207</v>
      </c>
      <c r="E370" t="s">
        <v>207</v>
      </c>
      <c r="F370" t="s">
        <v>207</v>
      </c>
      <c r="G370" s="26" t="s">
        <v>207</v>
      </c>
      <c r="H370" s="26" t="s">
        <v>207</v>
      </c>
    </row>
    <row r="371" spans="1:8">
      <c r="A371" t="s">
        <v>207</v>
      </c>
      <c r="B371" t="s">
        <v>207</v>
      </c>
      <c r="C371" t="s">
        <v>207</v>
      </c>
      <c r="D371" s="5" t="s">
        <v>207</v>
      </c>
      <c r="E371" t="s">
        <v>207</v>
      </c>
      <c r="F371" t="s">
        <v>207</v>
      </c>
      <c r="G371" s="26" t="s">
        <v>207</v>
      </c>
      <c r="H371" s="26" t="s">
        <v>207</v>
      </c>
    </row>
    <row r="372" spans="1:8">
      <c r="A372" t="s">
        <v>207</v>
      </c>
      <c r="B372" t="s">
        <v>207</v>
      </c>
      <c r="C372" t="s">
        <v>207</v>
      </c>
      <c r="D372" s="5" t="s">
        <v>207</v>
      </c>
      <c r="E372" t="s">
        <v>207</v>
      </c>
      <c r="F372" t="s">
        <v>207</v>
      </c>
      <c r="G372" s="26" t="s">
        <v>207</v>
      </c>
      <c r="H372" s="26" t="s">
        <v>207</v>
      </c>
    </row>
    <row r="373" spans="1:8">
      <c r="A373" t="s">
        <v>207</v>
      </c>
      <c r="B373" t="s">
        <v>207</v>
      </c>
      <c r="C373" t="s">
        <v>207</v>
      </c>
      <c r="D373" s="5" t="s">
        <v>207</v>
      </c>
      <c r="E373" t="s">
        <v>207</v>
      </c>
      <c r="F373" t="s">
        <v>207</v>
      </c>
      <c r="G373" s="26" t="s">
        <v>207</v>
      </c>
      <c r="H373" s="26" t="s">
        <v>207</v>
      </c>
    </row>
    <row r="374" spans="1:8">
      <c r="A374" t="s">
        <v>207</v>
      </c>
      <c r="B374" t="s">
        <v>207</v>
      </c>
      <c r="C374" t="s">
        <v>207</v>
      </c>
      <c r="D374" s="5" t="s">
        <v>207</v>
      </c>
      <c r="E374" t="s">
        <v>207</v>
      </c>
      <c r="F374" t="s">
        <v>207</v>
      </c>
      <c r="G374" s="26" t="s">
        <v>207</v>
      </c>
      <c r="H374" s="26" t="s">
        <v>207</v>
      </c>
    </row>
    <row r="375" spans="1:8">
      <c r="A375" t="s">
        <v>207</v>
      </c>
      <c r="B375" t="s">
        <v>207</v>
      </c>
      <c r="C375" t="s">
        <v>207</v>
      </c>
      <c r="D375" s="5" t="s">
        <v>207</v>
      </c>
      <c r="E375" t="s">
        <v>207</v>
      </c>
      <c r="F375" t="s">
        <v>207</v>
      </c>
      <c r="G375" s="26" t="s">
        <v>207</v>
      </c>
      <c r="H375" s="26" t="s">
        <v>207</v>
      </c>
    </row>
    <row r="376" spans="1:8">
      <c r="A376" t="s">
        <v>207</v>
      </c>
      <c r="B376" t="s">
        <v>207</v>
      </c>
      <c r="C376" t="s">
        <v>207</v>
      </c>
      <c r="D376" s="5" t="s">
        <v>207</v>
      </c>
      <c r="E376" t="s">
        <v>207</v>
      </c>
      <c r="F376" t="s">
        <v>207</v>
      </c>
      <c r="G376" s="26" t="s">
        <v>207</v>
      </c>
      <c r="H376" s="26" t="s">
        <v>207</v>
      </c>
    </row>
    <row r="377" spans="1:8">
      <c r="A377" t="s">
        <v>207</v>
      </c>
      <c r="B377" t="s">
        <v>207</v>
      </c>
      <c r="C377" t="s">
        <v>207</v>
      </c>
      <c r="D377" s="5" t="s">
        <v>207</v>
      </c>
      <c r="E377" t="s">
        <v>207</v>
      </c>
      <c r="F377" t="s">
        <v>207</v>
      </c>
      <c r="G377" s="26" t="s">
        <v>207</v>
      </c>
      <c r="H377" s="26" t="s">
        <v>207</v>
      </c>
    </row>
    <row r="378" spans="1:8">
      <c r="A378" t="s">
        <v>207</v>
      </c>
      <c r="B378" t="s">
        <v>207</v>
      </c>
      <c r="C378" t="s">
        <v>207</v>
      </c>
      <c r="D378" s="5" t="s">
        <v>207</v>
      </c>
      <c r="E378" t="s">
        <v>207</v>
      </c>
      <c r="F378" t="s">
        <v>207</v>
      </c>
      <c r="G378" s="26" t="s">
        <v>207</v>
      </c>
      <c r="H378" s="26" t="s">
        <v>207</v>
      </c>
    </row>
    <row r="379" spans="1:8">
      <c r="A379" t="s">
        <v>207</v>
      </c>
      <c r="B379" t="s">
        <v>207</v>
      </c>
      <c r="C379" t="s">
        <v>207</v>
      </c>
      <c r="D379" s="5" t="s">
        <v>207</v>
      </c>
      <c r="E379" t="s">
        <v>207</v>
      </c>
      <c r="F379" t="s">
        <v>207</v>
      </c>
      <c r="G379" s="26" t="s">
        <v>207</v>
      </c>
      <c r="H379" s="26" t="s">
        <v>207</v>
      </c>
    </row>
    <row r="380" spans="1:8">
      <c r="A380" t="s">
        <v>207</v>
      </c>
      <c r="B380" t="s">
        <v>207</v>
      </c>
      <c r="C380" t="s">
        <v>207</v>
      </c>
      <c r="D380" s="5" t="s">
        <v>207</v>
      </c>
      <c r="E380" t="s">
        <v>207</v>
      </c>
      <c r="F380" t="s">
        <v>207</v>
      </c>
      <c r="G380" s="26" t="s">
        <v>207</v>
      </c>
      <c r="H380" s="26" t="s">
        <v>207</v>
      </c>
    </row>
    <row r="381" spans="1:8">
      <c r="A381" t="s">
        <v>207</v>
      </c>
      <c r="B381" t="s">
        <v>207</v>
      </c>
      <c r="C381" t="s">
        <v>207</v>
      </c>
      <c r="D381" s="5" t="s">
        <v>207</v>
      </c>
      <c r="E381" t="s">
        <v>207</v>
      </c>
      <c r="F381" t="s">
        <v>207</v>
      </c>
      <c r="G381" s="26" t="s">
        <v>207</v>
      </c>
      <c r="H381" s="26" t="s">
        <v>207</v>
      </c>
    </row>
    <row r="382" spans="1:8">
      <c r="A382" t="s">
        <v>207</v>
      </c>
      <c r="B382" t="s">
        <v>207</v>
      </c>
      <c r="C382" t="s">
        <v>207</v>
      </c>
      <c r="D382" s="5" t="s">
        <v>207</v>
      </c>
      <c r="E382" t="s">
        <v>207</v>
      </c>
      <c r="F382" t="s">
        <v>207</v>
      </c>
      <c r="G382" s="26" t="s">
        <v>207</v>
      </c>
      <c r="H382" s="26" t="s">
        <v>207</v>
      </c>
    </row>
    <row r="383" spans="1:8">
      <c r="A383" t="s">
        <v>207</v>
      </c>
      <c r="B383" t="s">
        <v>207</v>
      </c>
      <c r="C383" t="s">
        <v>207</v>
      </c>
      <c r="D383" s="5" t="s">
        <v>207</v>
      </c>
      <c r="E383" t="s">
        <v>207</v>
      </c>
      <c r="F383" t="s">
        <v>207</v>
      </c>
      <c r="G383" s="26" t="s">
        <v>207</v>
      </c>
      <c r="H383" s="26" t="s">
        <v>207</v>
      </c>
    </row>
    <row r="384" spans="1:8">
      <c r="A384" t="s">
        <v>207</v>
      </c>
      <c r="B384" t="s">
        <v>207</v>
      </c>
      <c r="C384" t="s">
        <v>207</v>
      </c>
      <c r="D384" s="5" t="s">
        <v>207</v>
      </c>
      <c r="E384" t="s">
        <v>207</v>
      </c>
      <c r="F384" t="s">
        <v>207</v>
      </c>
      <c r="G384" s="26" t="s">
        <v>207</v>
      </c>
      <c r="H384" s="26" t="s">
        <v>207</v>
      </c>
    </row>
    <row r="385" spans="1:8">
      <c r="A385" t="s">
        <v>207</v>
      </c>
      <c r="B385" t="s">
        <v>207</v>
      </c>
      <c r="C385" t="s">
        <v>207</v>
      </c>
      <c r="D385" s="5" t="s">
        <v>207</v>
      </c>
      <c r="E385" t="s">
        <v>207</v>
      </c>
      <c r="F385" t="s">
        <v>207</v>
      </c>
      <c r="G385" s="26" t="s">
        <v>207</v>
      </c>
      <c r="H385" s="26" t="s">
        <v>207</v>
      </c>
    </row>
    <row r="386" spans="1:8">
      <c r="A386" t="s">
        <v>207</v>
      </c>
      <c r="B386" t="s">
        <v>207</v>
      </c>
      <c r="C386" t="s">
        <v>207</v>
      </c>
      <c r="D386" s="5" t="s">
        <v>207</v>
      </c>
      <c r="E386" t="s">
        <v>207</v>
      </c>
      <c r="F386" t="s">
        <v>207</v>
      </c>
      <c r="G386" s="26" t="s">
        <v>207</v>
      </c>
      <c r="H386" s="26" t="s">
        <v>207</v>
      </c>
    </row>
    <row r="387" spans="1:8">
      <c r="A387" t="s">
        <v>207</v>
      </c>
      <c r="B387" t="s">
        <v>207</v>
      </c>
      <c r="C387" t="s">
        <v>207</v>
      </c>
      <c r="D387" s="5" t="s">
        <v>207</v>
      </c>
      <c r="E387" t="s">
        <v>207</v>
      </c>
      <c r="F387" t="s">
        <v>207</v>
      </c>
      <c r="G387" s="26" t="s">
        <v>207</v>
      </c>
      <c r="H387" s="26" t="s">
        <v>207</v>
      </c>
    </row>
    <row r="388" spans="1:8">
      <c r="A388" t="s">
        <v>207</v>
      </c>
      <c r="B388" t="s">
        <v>207</v>
      </c>
      <c r="C388" t="s">
        <v>207</v>
      </c>
      <c r="D388" s="5" t="s">
        <v>207</v>
      </c>
      <c r="E388" t="s">
        <v>207</v>
      </c>
      <c r="F388" t="s">
        <v>207</v>
      </c>
      <c r="G388" s="26" t="s">
        <v>207</v>
      </c>
      <c r="H388" s="26" t="s">
        <v>207</v>
      </c>
    </row>
    <row r="389" spans="1:8">
      <c r="A389" t="s">
        <v>207</v>
      </c>
      <c r="B389" t="s">
        <v>207</v>
      </c>
      <c r="C389" t="s">
        <v>207</v>
      </c>
      <c r="D389" s="5" t="s">
        <v>207</v>
      </c>
      <c r="E389" t="s">
        <v>207</v>
      </c>
      <c r="F389" t="s">
        <v>207</v>
      </c>
      <c r="G389" s="26" t="s">
        <v>207</v>
      </c>
      <c r="H389" s="26" t="s">
        <v>207</v>
      </c>
    </row>
    <row r="390" spans="1:8">
      <c r="A390" t="s">
        <v>207</v>
      </c>
      <c r="B390" t="s">
        <v>207</v>
      </c>
      <c r="C390" t="s">
        <v>207</v>
      </c>
      <c r="D390" s="5" t="s">
        <v>207</v>
      </c>
      <c r="E390" t="s">
        <v>207</v>
      </c>
      <c r="F390" t="s">
        <v>207</v>
      </c>
      <c r="G390" s="26" t="s">
        <v>207</v>
      </c>
      <c r="H390" s="26" t="s">
        <v>207</v>
      </c>
    </row>
    <row r="391" spans="1:8">
      <c r="A391" t="s">
        <v>207</v>
      </c>
      <c r="B391" t="s">
        <v>207</v>
      </c>
      <c r="C391" t="s">
        <v>207</v>
      </c>
      <c r="D391" s="5" t="s">
        <v>207</v>
      </c>
      <c r="E391" t="s">
        <v>207</v>
      </c>
      <c r="F391" t="s">
        <v>207</v>
      </c>
      <c r="G391" s="26" t="s">
        <v>207</v>
      </c>
      <c r="H391" s="26" t="s">
        <v>207</v>
      </c>
    </row>
    <row r="392" spans="1:8">
      <c r="A392" t="s">
        <v>207</v>
      </c>
      <c r="B392" t="s">
        <v>207</v>
      </c>
      <c r="C392" t="s">
        <v>207</v>
      </c>
      <c r="D392" s="5" t="s">
        <v>207</v>
      </c>
      <c r="E392" t="s">
        <v>207</v>
      </c>
      <c r="F392" t="s">
        <v>207</v>
      </c>
      <c r="G392" s="26" t="s">
        <v>207</v>
      </c>
      <c r="H392" s="26" t="s">
        <v>207</v>
      </c>
    </row>
    <row r="393" spans="1:8">
      <c r="A393" t="s">
        <v>207</v>
      </c>
      <c r="B393" t="s">
        <v>207</v>
      </c>
      <c r="C393" t="s">
        <v>207</v>
      </c>
      <c r="D393" s="5" t="s">
        <v>207</v>
      </c>
      <c r="E393" t="s">
        <v>207</v>
      </c>
      <c r="F393" t="s">
        <v>207</v>
      </c>
      <c r="G393" s="26" t="s">
        <v>207</v>
      </c>
      <c r="H393" s="26" t="s">
        <v>207</v>
      </c>
    </row>
    <row r="394" spans="1:8">
      <c r="A394" t="s">
        <v>207</v>
      </c>
      <c r="B394" t="s">
        <v>207</v>
      </c>
      <c r="C394" t="s">
        <v>207</v>
      </c>
      <c r="D394" s="5" t="s">
        <v>207</v>
      </c>
      <c r="E394" t="s">
        <v>207</v>
      </c>
      <c r="F394" t="s">
        <v>207</v>
      </c>
      <c r="G394" s="26" t="s">
        <v>207</v>
      </c>
      <c r="H394" s="26" t="s">
        <v>207</v>
      </c>
    </row>
    <row r="395" spans="1:8">
      <c r="A395" t="s">
        <v>207</v>
      </c>
      <c r="B395" t="s">
        <v>207</v>
      </c>
      <c r="C395" t="s">
        <v>207</v>
      </c>
      <c r="D395" s="5" t="s">
        <v>207</v>
      </c>
      <c r="E395" t="s">
        <v>207</v>
      </c>
      <c r="F395" t="s">
        <v>207</v>
      </c>
      <c r="G395" s="26" t="s">
        <v>207</v>
      </c>
      <c r="H395" s="26" t="s">
        <v>207</v>
      </c>
    </row>
    <row r="396" spans="1:8">
      <c r="A396" t="s">
        <v>207</v>
      </c>
      <c r="B396" t="s">
        <v>207</v>
      </c>
      <c r="C396" t="s">
        <v>207</v>
      </c>
      <c r="D396" s="5" t="s">
        <v>207</v>
      </c>
      <c r="E396" t="s">
        <v>207</v>
      </c>
      <c r="F396" t="s">
        <v>207</v>
      </c>
      <c r="G396" s="26" t="s">
        <v>207</v>
      </c>
      <c r="H396" s="26" t="s">
        <v>207</v>
      </c>
    </row>
    <row r="397" spans="1:8">
      <c r="A397" t="s">
        <v>207</v>
      </c>
      <c r="B397" t="s">
        <v>207</v>
      </c>
      <c r="C397" t="s">
        <v>207</v>
      </c>
      <c r="D397" s="5" t="s">
        <v>207</v>
      </c>
      <c r="E397" t="s">
        <v>207</v>
      </c>
      <c r="F397" t="s">
        <v>207</v>
      </c>
      <c r="G397" s="26" t="s">
        <v>207</v>
      </c>
      <c r="H397" s="26" t="s">
        <v>207</v>
      </c>
    </row>
    <row r="398" spans="1:8">
      <c r="A398" t="s">
        <v>207</v>
      </c>
      <c r="B398" t="s">
        <v>207</v>
      </c>
      <c r="C398" t="s">
        <v>207</v>
      </c>
      <c r="D398" s="5" t="s">
        <v>207</v>
      </c>
      <c r="E398" t="s">
        <v>207</v>
      </c>
      <c r="F398" t="s">
        <v>207</v>
      </c>
      <c r="G398" s="26" t="s">
        <v>207</v>
      </c>
      <c r="H398" s="26" t="s">
        <v>207</v>
      </c>
    </row>
    <row r="399" spans="1:8">
      <c r="A399" t="s">
        <v>207</v>
      </c>
      <c r="B399" t="s">
        <v>207</v>
      </c>
      <c r="C399" t="s">
        <v>207</v>
      </c>
      <c r="D399" s="5" t="s">
        <v>207</v>
      </c>
      <c r="E399" t="s">
        <v>207</v>
      </c>
      <c r="F399" t="s">
        <v>207</v>
      </c>
      <c r="G399" s="26" t="s">
        <v>207</v>
      </c>
      <c r="H399" s="26" t="s">
        <v>207</v>
      </c>
    </row>
    <row r="400" spans="1:8">
      <c r="A400" t="s">
        <v>207</v>
      </c>
      <c r="B400" t="s">
        <v>207</v>
      </c>
      <c r="C400" t="s">
        <v>207</v>
      </c>
      <c r="D400" s="5" t="s">
        <v>207</v>
      </c>
      <c r="E400" t="s">
        <v>207</v>
      </c>
      <c r="F400" t="s">
        <v>207</v>
      </c>
      <c r="G400" s="26" t="s">
        <v>207</v>
      </c>
      <c r="H400" s="26" t="s">
        <v>207</v>
      </c>
    </row>
    <row r="401" spans="1:8">
      <c r="A401" t="s">
        <v>207</v>
      </c>
      <c r="B401" t="s">
        <v>207</v>
      </c>
      <c r="C401" t="s">
        <v>207</v>
      </c>
      <c r="D401" s="5" t="s">
        <v>207</v>
      </c>
      <c r="E401" t="s">
        <v>207</v>
      </c>
      <c r="F401" t="s">
        <v>207</v>
      </c>
      <c r="G401" s="26" t="s">
        <v>207</v>
      </c>
      <c r="H401" s="26" t="s">
        <v>207</v>
      </c>
    </row>
    <row r="402" spans="1:8">
      <c r="A402" t="s">
        <v>207</v>
      </c>
      <c r="B402" t="s">
        <v>207</v>
      </c>
      <c r="C402" t="s">
        <v>207</v>
      </c>
      <c r="D402" s="5" t="s">
        <v>207</v>
      </c>
      <c r="E402" t="s">
        <v>207</v>
      </c>
      <c r="F402" t="s">
        <v>207</v>
      </c>
      <c r="G402" s="26" t="s">
        <v>207</v>
      </c>
      <c r="H402" s="26" t="s">
        <v>207</v>
      </c>
    </row>
    <row r="403" spans="1:8">
      <c r="A403" t="s">
        <v>207</v>
      </c>
      <c r="B403" t="s">
        <v>207</v>
      </c>
      <c r="C403" t="s">
        <v>207</v>
      </c>
      <c r="D403" s="5" t="s">
        <v>207</v>
      </c>
      <c r="E403" t="s">
        <v>207</v>
      </c>
      <c r="F403" t="s">
        <v>207</v>
      </c>
      <c r="G403" s="26" t="s">
        <v>207</v>
      </c>
      <c r="H403" s="26" t="s">
        <v>207</v>
      </c>
    </row>
    <row r="404" spans="1:8">
      <c r="A404" t="s">
        <v>207</v>
      </c>
      <c r="B404" t="s">
        <v>207</v>
      </c>
      <c r="C404" t="s">
        <v>207</v>
      </c>
      <c r="D404" s="5" t="s">
        <v>207</v>
      </c>
      <c r="E404" t="s">
        <v>207</v>
      </c>
      <c r="F404" t="s">
        <v>207</v>
      </c>
      <c r="G404" s="26" t="s">
        <v>207</v>
      </c>
      <c r="H404" s="26" t="s">
        <v>207</v>
      </c>
    </row>
    <row r="405" spans="1:8">
      <c r="A405" t="s">
        <v>207</v>
      </c>
      <c r="B405" t="s">
        <v>207</v>
      </c>
      <c r="C405" t="s">
        <v>207</v>
      </c>
      <c r="D405" s="5" t="s">
        <v>207</v>
      </c>
      <c r="E405" t="s">
        <v>207</v>
      </c>
      <c r="F405" t="s">
        <v>207</v>
      </c>
      <c r="G405" s="26" t="s">
        <v>207</v>
      </c>
      <c r="H405" s="26" t="s">
        <v>207</v>
      </c>
    </row>
    <row r="406" spans="1:8">
      <c r="A406" t="s">
        <v>207</v>
      </c>
      <c r="B406" t="s">
        <v>207</v>
      </c>
      <c r="C406" t="s">
        <v>207</v>
      </c>
      <c r="D406" s="5" t="s">
        <v>207</v>
      </c>
      <c r="E406" t="s">
        <v>207</v>
      </c>
      <c r="F406" t="s">
        <v>207</v>
      </c>
      <c r="G406" s="26" t="s">
        <v>207</v>
      </c>
      <c r="H406" s="26" t="s">
        <v>207</v>
      </c>
    </row>
    <row r="407" spans="1:8">
      <c r="A407" t="s">
        <v>207</v>
      </c>
      <c r="B407" t="s">
        <v>207</v>
      </c>
      <c r="C407" t="s">
        <v>207</v>
      </c>
      <c r="D407" s="5" t="s">
        <v>207</v>
      </c>
      <c r="E407" t="s">
        <v>207</v>
      </c>
      <c r="F407" t="s">
        <v>207</v>
      </c>
      <c r="G407" s="26" t="s">
        <v>207</v>
      </c>
      <c r="H407" s="26" t="s">
        <v>207</v>
      </c>
    </row>
    <row r="408" spans="1:8">
      <c r="A408" t="s">
        <v>207</v>
      </c>
      <c r="B408" t="s">
        <v>207</v>
      </c>
      <c r="C408" t="s">
        <v>207</v>
      </c>
      <c r="D408" s="5" t="s">
        <v>207</v>
      </c>
      <c r="E408" t="s">
        <v>207</v>
      </c>
      <c r="F408" t="s">
        <v>207</v>
      </c>
      <c r="G408" s="26" t="s">
        <v>207</v>
      </c>
      <c r="H408" s="26" t="s">
        <v>207</v>
      </c>
    </row>
    <row r="409" spans="1:8">
      <c r="A409" t="s">
        <v>207</v>
      </c>
      <c r="B409" t="s">
        <v>207</v>
      </c>
      <c r="C409" t="s">
        <v>207</v>
      </c>
      <c r="D409" s="5" t="s">
        <v>207</v>
      </c>
      <c r="E409" t="s">
        <v>207</v>
      </c>
      <c r="F409" t="s">
        <v>207</v>
      </c>
      <c r="G409" s="26" t="s">
        <v>207</v>
      </c>
      <c r="H409" s="26" t="s">
        <v>207</v>
      </c>
    </row>
    <row r="410" spans="1:8">
      <c r="A410" t="s">
        <v>207</v>
      </c>
      <c r="B410" t="s">
        <v>207</v>
      </c>
      <c r="C410" t="s">
        <v>207</v>
      </c>
      <c r="D410" s="5" t="s">
        <v>207</v>
      </c>
      <c r="E410" t="s">
        <v>207</v>
      </c>
      <c r="F410" t="s">
        <v>207</v>
      </c>
      <c r="G410" s="26" t="s">
        <v>207</v>
      </c>
      <c r="H410" s="26" t="s">
        <v>207</v>
      </c>
    </row>
    <row r="411" spans="1:8">
      <c r="A411" t="s">
        <v>207</v>
      </c>
      <c r="B411" t="s">
        <v>207</v>
      </c>
      <c r="C411" t="s">
        <v>207</v>
      </c>
      <c r="D411" s="5" t="s">
        <v>207</v>
      </c>
      <c r="E411" t="s">
        <v>207</v>
      </c>
      <c r="F411" t="s">
        <v>207</v>
      </c>
      <c r="G411" s="26" t="s">
        <v>207</v>
      </c>
      <c r="H411" s="26" t="s">
        <v>207</v>
      </c>
    </row>
    <row r="412" spans="1:8">
      <c r="A412" t="s">
        <v>207</v>
      </c>
      <c r="B412" t="s">
        <v>207</v>
      </c>
      <c r="C412" t="s">
        <v>207</v>
      </c>
      <c r="D412" s="5" t="s">
        <v>207</v>
      </c>
      <c r="E412" t="s">
        <v>207</v>
      </c>
      <c r="F412" t="s">
        <v>207</v>
      </c>
      <c r="G412" s="26" t="s">
        <v>207</v>
      </c>
      <c r="H412" s="26" t="s">
        <v>207</v>
      </c>
    </row>
    <row r="413" spans="1:8">
      <c r="A413" t="s">
        <v>207</v>
      </c>
      <c r="B413" t="s">
        <v>207</v>
      </c>
      <c r="C413" t="s">
        <v>207</v>
      </c>
      <c r="D413" s="5" t="s">
        <v>207</v>
      </c>
      <c r="E413" t="s">
        <v>207</v>
      </c>
      <c r="F413" t="s">
        <v>207</v>
      </c>
      <c r="G413" s="26" t="s">
        <v>207</v>
      </c>
      <c r="H413" s="26" t="s">
        <v>207</v>
      </c>
    </row>
    <row r="414" spans="1:8">
      <c r="A414" t="s">
        <v>207</v>
      </c>
      <c r="B414" t="s">
        <v>207</v>
      </c>
      <c r="C414" t="s">
        <v>207</v>
      </c>
      <c r="D414" s="5" t="s">
        <v>207</v>
      </c>
      <c r="E414" t="s">
        <v>207</v>
      </c>
      <c r="F414" t="s">
        <v>207</v>
      </c>
      <c r="G414" s="26" t="s">
        <v>207</v>
      </c>
      <c r="H414" s="26" t="s">
        <v>207</v>
      </c>
    </row>
    <row r="415" spans="1:8">
      <c r="A415" t="s">
        <v>207</v>
      </c>
      <c r="B415" t="s">
        <v>207</v>
      </c>
      <c r="C415" t="s">
        <v>207</v>
      </c>
      <c r="D415" s="5" t="s">
        <v>207</v>
      </c>
      <c r="E415" t="s">
        <v>207</v>
      </c>
      <c r="F415" t="s">
        <v>207</v>
      </c>
      <c r="G415" s="26" t="s">
        <v>207</v>
      </c>
      <c r="H415" s="26" t="s">
        <v>207</v>
      </c>
    </row>
    <row r="416" spans="1:8">
      <c r="A416" t="s">
        <v>207</v>
      </c>
      <c r="B416" t="s">
        <v>207</v>
      </c>
      <c r="C416" t="s">
        <v>207</v>
      </c>
      <c r="D416" s="5" t="s">
        <v>207</v>
      </c>
      <c r="E416" t="s">
        <v>207</v>
      </c>
      <c r="F416" t="s">
        <v>207</v>
      </c>
      <c r="G416" s="26" t="s">
        <v>207</v>
      </c>
      <c r="H416" s="26" t="s">
        <v>207</v>
      </c>
    </row>
    <row r="417" spans="1:8">
      <c r="A417" t="s">
        <v>207</v>
      </c>
      <c r="B417" t="s">
        <v>207</v>
      </c>
      <c r="C417" t="s">
        <v>207</v>
      </c>
      <c r="D417" s="5" t="s">
        <v>207</v>
      </c>
      <c r="E417" t="s">
        <v>207</v>
      </c>
      <c r="F417" t="s">
        <v>207</v>
      </c>
      <c r="G417" s="26" t="s">
        <v>207</v>
      </c>
      <c r="H417" s="26" t="s">
        <v>207</v>
      </c>
    </row>
    <row r="418" spans="1:8">
      <c r="A418" t="s">
        <v>207</v>
      </c>
      <c r="B418" t="s">
        <v>207</v>
      </c>
      <c r="C418" t="s">
        <v>207</v>
      </c>
      <c r="D418" s="5" t="s">
        <v>207</v>
      </c>
      <c r="E418" t="s">
        <v>207</v>
      </c>
      <c r="F418" t="s">
        <v>207</v>
      </c>
      <c r="G418" s="26" t="s">
        <v>207</v>
      </c>
      <c r="H418" s="26" t="s">
        <v>207</v>
      </c>
    </row>
    <row r="419" spans="1:8">
      <c r="A419" t="s">
        <v>207</v>
      </c>
      <c r="B419" t="s">
        <v>207</v>
      </c>
      <c r="C419" t="s">
        <v>207</v>
      </c>
      <c r="D419" s="5" t="s">
        <v>207</v>
      </c>
      <c r="E419" t="s">
        <v>207</v>
      </c>
      <c r="F419" t="s">
        <v>207</v>
      </c>
      <c r="G419" s="26" t="s">
        <v>207</v>
      </c>
      <c r="H419" s="26" t="s">
        <v>207</v>
      </c>
    </row>
    <row r="420" spans="1:8">
      <c r="A420" t="s">
        <v>207</v>
      </c>
      <c r="B420" t="s">
        <v>207</v>
      </c>
      <c r="C420" t="s">
        <v>207</v>
      </c>
      <c r="D420" s="5" t="s">
        <v>207</v>
      </c>
      <c r="E420" t="s">
        <v>207</v>
      </c>
      <c r="F420" t="s">
        <v>207</v>
      </c>
      <c r="G420" s="26" t="s">
        <v>207</v>
      </c>
      <c r="H420" s="26" t="s">
        <v>207</v>
      </c>
    </row>
    <row r="421" spans="1:8">
      <c r="A421" t="s">
        <v>207</v>
      </c>
      <c r="B421" t="s">
        <v>207</v>
      </c>
      <c r="C421" t="s">
        <v>207</v>
      </c>
      <c r="D421" s="5" t="s">
        <v>207</v>
      </c>
      <c r="E421" t="s">
        <v>207</v>
      </c>
      <c r="F421" t="s">
        <v>207</v>
      </c>
      <c r="G421" s="26" t="s">
        <v>207</v>
      </c>
      <c r="H421" s="26" t="s">
        <v>207</v>
      </c>
    </row>
    <row r="422" spans="1:8">
      <c r="A422" t="s">
        <v>207</v>
      </c>
      <c r="B422" t="s">
        <v>207</v>
      </c>
      <c r="C422" t="s">
        <v>207</v>
      </c>
      <c r="D422" s="5" t="s">
        <v>207</v>
      </c>
      <c r="E422" t="s">
        <v>207</v>
      </c>
      <c r="F422" t="s">
        <v>207</v>
      </c>
      <c r="G422" s="26" t="s">
        <v>207</v>
      </c>
      <c r="H422" s="26" t="s">
        <v>207</v>
      </c>
    </row>
    <row r="423" spans="1:8">
      <c r="A423" t="s">
        <v>207</v>
      </c>
      <c r="B423" t="s">
        <v>207</v>
      </c>
      <c r="C423" t="s">
        <v>207</v>
      </c>
      <c r="D423" s="5" t="s">
        <v>207</v>
      </c>
      <c r="E423" t="s">
        <v>207</v>
      </c>
      <c r="F423" t="s">
        <v>207</v>
      </c>
      <c r="G423" s="26" t="s">
        <v>207</v>
      </c>
      <c r="H423" s="26" t="s">
        <v>207</v>
      </c>
    </row>
    <row r="424" spans="1:8">
      <c r="A424" t="s">
        <v>207</v>
      </c>
      <c r="B424" t="s">
        <v>207</v>
      </c>
      <c r="C424" t="s">
        <v>207</v>
      </c>
      <c r="D424" s="5" t="s">
        <v>207</v>
      </c>
      <c r="E424" t="s">
        <v>207</v>
      </c>
      <c r="F424" t="s">
        <v>207</v>
      </c>
      <c r="G424" s="26" t="s">
        <v>207</v>
      </c>
      <c r="H424" s="26" t="s">
        <v>207</v>
      </c>
    </row>
    <row r="425" spans="1:8">
      <c r="A425" t="s">
        <v>207</v>
      </c>
      <c r="B425" t="s">
        <v>207</v>
      </c>
      <c r="C425" t="s">
        <v>207</v>
      </c>
      <c r="D425" s="5" t="s">
        <v>207</v>
      </c>
      <c r="E425" t="s">
        <v>207</v>
      </c>
      <c r="F425" t="s">
        <v>207</v>
      </c>
      <c r="G425" s="26" t="s">
        <v>207</v>
      </c>
      <c r="H425" s="26" t="s">
        <v>207</v>
      </c>
    </row>
    <row r="426" spans="1:8">
      <c r="A426" t="s">
        <v>207</v>
      </c>
      <c r="B426" t="s">
        <v>207</v>
      </c>
      <c r="C426" t="s">
        <v>207</v>
      </c>
      <c r="D426" s="5" t="s">
        <v>207</v>
      </c>
      <c r="E426" t="s">
        <v>207</v>
      </c>
      <c r="F426" t="s">
        <v>207</v>
      </c>
      <c r="G426" s="26" t="s">
        <v>207</v>
      </c>
      <c r="H426" s="26" t="s">
        <v>207</v>
      </c>
    </row>
    <row r="427" spans="1:8">
      <c r="A427" t="s">
        <v>207</v>
      </c>
      <c r="B427" t="s">
        <v>207</v>
      </c>
      <c r="C427" t="s">
        <v>207</v>
      </c>
      <c r="D427" s="5" t="s">
        <v>207</v>
      </c>
      <c r="E427" t="s">
        <v>207</v>
      </c>
      <c r="F427" t="s">
        <v>207</v>
      </c>
      <c r="G427" s="26" t="s">
        <v>207</v>
      </c>
      <c r="H427" s="26" t="s">
        <v>207</v>
      </c>
    </row>
    <row r="428" spans="1:8">
      <c r="A428" t="s">
        <v>207</v>
      </c>
      <c r="B428" t="s">
        <v>207</v>
      </c>
      <c r="C428" t="s">
        <v>207</v>
      </c>
      <c r="D428" s="5" t="s">
        <v>207</v>
      </c>
      <c r="E428" t="s">
        <v>207</v>
      </c>
      <c r="F428" t="s">
        <v>207</v>
      </c>
      <c r="G428" s="26" t="s">
        <v>207</v>
      </c>
      <c r="H428" s="26" t="s">
        <v>207</v>
      </c>
    </row>
    <row r="429" spans="1:8">
      <c r="A429" t="s">
        <v>207</v>
      </c>
      <c r="B429" t="s">
        <v>207</v>
      </c>
      <c r="C429" t="s">
        <v>207</v>
      </c>
      <c r="D429" s="5" t="s">
        <v>207</v>
      </c>
      <c r="E429" t="s">
        <v>207</v>
      </c>
      <c r="F429" t="s">
        <v>207</v>
      </c>
      <c r="G429" s="26" t="s">
        <v>207</v>
      </c>
      <c r="H429" s="26" t="s">
        <v>207</v>
      </c>
    </row>
    <row r="430" spans="1:8">
      <c r="A430" t="s">
        <v>207</v>
      </c>
      <c r="B430" t="s">
        <v>207</v>
      </c>
      <c r="C430" t="s">
        <v>207</v>
      </c>
      <c r="D430" s="5" t="s">
        <v>207</v>
      </c>
      <c r="E430" t="s">
        <v>207</v>
      </c>
      <c r="F430" t="s">
        <v>207</v>
      </c>
      <c r="G430" s="26" t="s">
        <v>207</v>
      </c>
      <c r="H430" s="26" t="s">
        <v>207</v>
      </c>
    </row>
    <row r="431" spans="1:8">
      <c r="A431" t="s">
        <v>207</v>
      </c>
      <c r="B431" t="s">
        <v>207</v>
      </c>
      <c r="C431" t="s">
        <v>207</v>
      </c>
      <c r="D431" s="5" t="s">
        <v>207</v>
      </c>
      <c r="E431" t="s">
        <v>207</v>
      </c>
      <c r="F431" t="s">
        <v>207</v>
      </c>
      <c r="G431" s="26" t="s">
        <v>207</v>
      </c>
      <c r="H431" s="26" t="s">
        <v>207</v>
      </c>
    </row>
    <row r="432" spans="1:8">
      <c r="A432" t="s">
        <v>207</v>
      </c>
      <c r="B432" t="s">
        <v>207</v>
      </c>
      <c r="C432" t="s">
        <v>207</v>
      </c>
      <c r="D432" s="5" t="s">
        <v>207</v>
      </c>
      <c r="E432" t="s">
        <v>207</v>
      </c>
      <c r="F432" t="s">
        <v>207</v>
      </c>
      <c r="G432" s="26" t="s">
        <v>207</v>
      </c>
      <c r="H432" s="26" t="s">
        <v>207</v>
      </c>
    </row>
    <row r="433" spans="1:8">
      <c r="A433" t="s">
        <v>207</v>
      </c>
      <c r="B433" t="s">
        <v>207</v>
      </c>
      <c r="C433" t="s">
        <v>207</v>
      </c>
      <c r="D433" s="5" t="s">
        <v>207</v>
      </c>
      <c r="E433" t="s">
        <v>207</v>
      </c>
      <c r="F433" t="s">
        <v>207</v>
      </c>
      <c r="G433" s="26" t="s">
        <v>207</v>
      </c>
      <c r="H433" s="26" t="s">
        <v>207</v>
      </c>
    </row>
    <row r="434" spans="1:8">
      <c r="A434" t="s">
        <v>207</v>
      </c>
      <c r="B434" t="s">
        <v>207</v>
      </c>
      <c r="C434" t="s">
        <v>207</v>
      </c>
      <c r="D434" s="5" t="s">
        <v>207</v>
      </c>
      <c r="E434" t="s">
        <v>207</v>
      </c>
      <c r="F434" t="s">
        <v>207</v>
      </c>
      <c r="G434" s="26" t="s">
        <v>207</v>
      </c>
      <c r="H434" s="26" t="s">
        <v>207</v>
      </c>
    </row>
    <row r="435" spans="1:8">
      <c r="A435" t="s">
        <v>207</v>
      </c>
      <c r="B435" t="s">
        <v>207</v>
      </c>
      <c r="C435" t="s">
        <v>207</v>
      </c>
      <c r="D435" s="5" t="s">
        <v>207</v>
      </c>
      <c r="E435" t="s">
        <v>207</v>
      </c>
      <c r="F435" t="s">
        <v>207</v>
      </c>
      <c r="G435" s="26" t="s">
        <v>207</v>
      </c>
      <c r="H435" s="26" t="s">
        <v>207</v>
      </c>
    </row>
    <row r="436" spans="1:8">
      <c r="A436" t="s">
        <v>207</v>
      </c>
      <c r="B436" t="s">
        <v>207</v>
      </c>
      <c r="C436" t="s">
        <v>207</v>
      </c>
      <c r="D436" s="5" t="s">
        <v>207</v>
      </c>
      <c r="E436" t="s">
        <v>207</v>
      </c>
      <c r="F436" t="s">
        <v>207</v>
      </c>
      <c r="G436" s="26" t="s">
        <v>207</v>
      </c>
      <c r="H436" s="26" t="s">
        <v>207</v>
      </c>
    </row>
    <row r="437" spans="1:8">
      <c r="A437" t="s">
        <v>207</v>
      </c>
      <c r="B437" t="s">
        <v>207</v>
      </c>
      <c r="C437" t="s">
        <v>207</v>
      </c>
      <c r="D437" s="5" t="s">
        <v>207</v>
      </c>
      <c r="E437" t="s">
        <v>207</v>
      </c>
      <c r="F437" t="s">
        <v>207</v>
      </c>
      <c r="G437" s="26" t="s">
        <v>207</v>
      </c>
      <c r="H437" s="26" t="s">
        <v>207</v>
      </c>
    </row>
    <row r="438" spans="1:8">
      <c r="A438" t="s">
        <v>207</v>
      </c>
      <c r="B438" t="s">
        <v>207</v>
      </c>
      <c r="C438" t="s">
        <v>207</v>
      </c>
      <c r="D438" s="5" t="s">
        <v>207</v>
      </c>
      <c r="E438" t="s">
        <v>207</v>
      </c>
      <c r="F438" t="s">
        <v>207</v>
      </c>
      <c r="G438" s="26" t="s">
        <v>207</v>
      </c>
      <c r="H438" s="26" t="s">
        <v>207</v>
      </c>
    </row>
    <row r="439" spans="1:8">
      <c r="A439" t="s">
        <v>207</v>
      </c>
      <c r="B439" t="s">
        <v>207</v>
      </c>
      <c r="C439" t="s">
        <v>207</v>
      </c>
      <c r="D439" s="5" t="s">
        <v>207</v>
      </c>
      <c r="E439" t="s">
        <v>207</v>
      </c>
      <c r="F439" t="s">
        <v>207</v>
      </c>
      <c r="G439" s="26" t="s">
        <v>207</v>
      </c>
      <c r="H439" s="26" t="s">
        <v>207</v>
      </c>
    </row>
    <row r="440" spans="1:8">
      <c r="A440" t="s">
        <v>207</v>
      </c>
      <c r="B440" t="s">
        <v>207</v>
      </c>
      <c r="C440" t="s">
        <v>207</v>
      </c>
      <c r="D440" s="5" t="s">
        <v>207</v>
      </c>
      <c r="E440" t="s">
        <v>207</v>
      </c>
      <c r="F440" t="s">
        <v>207</v>
      </c>
      <c r="G440" s="26" t="s">
        <v>207</v>
      </c>
      <c r="H440" s="26" t="s">
        <v>207</v>
      </c>
    </row>
    <row r="441" spans="1:8">
      <c r="A441" t="s">
        <v>207</v>
      </c>
      <c r="B441" t="s">
        <v>207</v>
      </c>
      <c r="C441" t="s">
        <v>207</v>
      </c>
      <c r="D441" s="5" t="s">
        <v>207</v>
      </c>
      <c r="E441" t="s">
        <v>207</v>
      </c>
      <c r="F441" t="s">
        <v>207</v>
      </c>
      <c r="G441" s="26" t="s">
        <v>207</v>
      </c>
      <c r="H441" s="26" t="s">
        <v>207</v>
      </c>
    </row>
    <row r="442" spans="1:8">
      <c r="A442" t="s">
        <v>207</v>
      </c>
      <c r="B442" t="s">
        <v>207</v>
      </c>
      <c r="C442" t="s">
        <v>207</v>
      </c>
      <c r="D442" s="5" t="s">
        <v>207</v>
      </c>
      <c r="E442" t="s">
        <v>207</v>
      </c>
      <c r="F442" t="s">
        <v>207</v>
      </c>
      <c r="G442" s="26" t="s">
        <v>207</v>
      </c>
      <c r="H442" s="26" t="s">
        <v>207</v>
      </c>
    </row>
    <row r="443" spans="1:8">
      <c r="A443" t="s">
        <v>207</v>
      </c>
      <c r="B443" t="s">
        <v>207</v>
      </c>
      <c r="C443" t="s">
        <v>207</v>
      </c>
      <c r="D443" s="5" t="s">
        <v>207</v>
      </c>
      <c r="E443" t="s">
        <v>207</v>
      </c>
      <c r="F443" t="s">
        <v>207</v>
      </c>
      <c r="G443" s="26" t="s">
        <v>207</v>
      </c>
      <c r="H443" s="26" t="s">
        <v>207</v>
      </c>
    </row>
    <row r="444" spans="1:8">
      <c r="A444" t="s">
        <v>207</v>
      </c>
      <c r="B444" t="s">
        <v>207</v>
      </c>
      <c r="C444" t="s">
        <v>207</v>
      </c>
      <c r="D444" s="5" t="s">
        <v>207</v>
      </c>
      <c r="E444" t="s">
        <v>207</v>
      </c>
      <c r="F444" t="s">
        <v>207</v>
      </c>
      <c r="G444" s="26" t="s">
        <v>207</v>
      </c>
      <c r="H444" s="26" t="s">
        <v>207</v>
      </c>
    </row>
    <row r="445" spans="1:8">
      <c r="A445" t="s">
        <v>207</v>
      </c>
      <c r="B445" t="s">
        <v>207</v>
      </c>
      <c r="C445" t="s">
        <v>207</v>
      </c>
      <c r="D445" s="5" t="s">
        <v>207</v>
      </c>
      <c r="E445" t="s">
        <v>207</v>
      </c>
      <c r="F445" t="s">
        <v>207</v>
      </c>
      <c r="G445" s="26" t="s">
        <v>207</v>
      </c>
      <c r="H445" s="26" t="s">
        <v>207</v>
      </c>
    </row>
    <row r="446" spans="1:8">
      <c r="A446" t="s">
        <v>207</v>
      </c>
      <c r="B446" t="s">
        <v>207</v>
      </c>
      <c r="C446" t="s">
        <v>207</v>
      </c>
      <c r="D446" s="5" t="s">
        <v>207</v>
      </c>
      <c r="E446" t="s">
        <v>207</v>
      </c>
      <c r="F446" t="s">
        <v>207</v>
      </c>
      <c r="G446" s="26" t="s">
        <v>207</v>
      </c>
      <c r="H446" s="26" t="s">
        <v>207</v>
      </c>
    </row>
    <row r="447" spans="1:8">
      <c r="A447" t="s">
        <v>207</v>
      </c>
      <c r="B447" t="s">
        <v>207</v>
      </c>
      <c r="C447" t="s">
        <v>207</v>
      </c>
      <c r="D447" s="5" t="s">
        <v>207</v>
      </c>
      <c r="E447" t="s">
        <v>207</v>
      </c>
      <c r="F447" t="s">
        <v>207</v>
      </c>
      <c r="G447" s="26" t="s">
        <v>207</v>
      </c>
      <c r="H447" s="26" t="s">
        <v>207</v>
      </c>
    </row>
    <row r="448" spans="1:8">
      <c r="A448" t="s">
        <v>207</v>
      </c>
      <c r="B448" t="s">
        <v>207</v>
      </c>
      <c r="C448" t="s">
        <v>207</v>
      </c>
      <c r="D448" s="5" t="s">
        <v>207</v>
      </c>
      <c r="E448" t="s">
        <v>207</v>
      </c>
      <c r="F448" t="s">
        <v>207</v>
      </c>
      <c r="G448" s="26" t="s">
        <v>207</v>
      </c>
      <c r="H448" s="26" t="s">
        <v>207</v>
      </c>
    </row>
    <row r="449" spans="1:8">
      <c r="A449" t="s">
        <v>207</v>
      </c>
      <c r="B449" t="s">
        <v>207</v>
      </c>
      <c r="C449" t="s">
        <v>207</v>
      </c>
      <c r="D449" s="5" t="s">
        <v>207</v>
      </c>
      <c r="E449" t="s">
        <v>207</v>
      </c>
      <c r="F449" t="s">
        <v>207</v>
      </c>
      <c r="G449" s="26" t="s">
        <v>207</v>
      </c>
      <c r="H449" s="26" t="s">
        <v>207</v>
      </c>
    </row>
    <row r="450" spans="1:8">
      <c r="A450" t="s">
        <v>207</v>
      </c>
      <c r="B450" t="s">
        <v>207</v>
      </c>
      <c r="C450" t="s">
        <v>207</v>
      </c>
      <c r="D450" s="5" t="s">
        <v>207</v>
      </c>
      <c r="E450" t="s">
        <v>207</v>
      </c>
      <c r="F450" t="s">
        <v>207</v>
      </c>
      <c r="G450" s="26" t="s">
        <v>207</v>
      </c>
      <c r="H450" s="26" t="s">
        <v>207</v>
      </c>
    </row>
    <row r="451" spans="1:8">
      <c r="A451" t="s">
        <v>207</v>
      </c>
      <c r="B451" t="s">
        <v>207</v>
      </c>
      <c r="C451" t="s">
        <v>207</v>
      </c>
      <c r="D451" s="5" t="s">
        <v>207</v>
      </c>
      <c r="E451" t="s">
        <v>207</v>
      </c>
      <c r="F451" t="s">
        <v>207</v>
      </c>
      <c r="G451" s="26" t="s">
        <v>207</v>
      </c>
      <c r="H451" s="26" t="s">
        <v>207</v>
      </c>
    </row>
    <row r="452" spans="1:8">
      <c r="A452" t="s">
        <v>207</v>
      </c>
      <c r="B452" t="s">
        <v>207</v>
      </c>
      <c r="C452" t="s">
        <v>207</v>
      </c>
      <c r="D452" s="5" t="s">
        <v>207</v>
      </c>
      <c r="E452" t="s">
        <v>207</v>
      </c>
      <c r="F452" t="s">
        <v>207</v>
      </c>
      <c r="G452" s="26" t="s">
        <v>207</v>
      </c>
      <c r="H452" s="26" t="s">
        <v>207</v>
      </c>
    </row>
    <row r="453" spans="1:8">
      <c r="A453" t="s">
        <v>207</v>
      </c>
      <c r="B453" t="s">
        <v>207</v>
      </c>
      <c r="C453" t="s">
        <v>207</v>
      </c>
      <c r="D453" s="5" t="s">
        <v>207</v>
      </c>
      <c r="E453" t="s">
        <v>207</v>
      </c>
      <c r="F453" t="s">
        <v>207</v>
      </c>
      <c r="G453" s="26" t="s">
        <v>207</v>
      </c>
      <c r="H453" s="26" t="s">
        <v>207</v>
      </c>
    </row>
    <row r="454" spans="1:8">
      <c r="A454" t="s">
        <v>207</v>
      </c>
      <c r="B454" t="s">
        <v>207</v>
      </c>
      <c r="C454" t="s">
        <v>207</v>
      </c>
      <c r="D454" s="5" t="s">
        <v>207</v>
      </c>
      <c r="E454" t="s">
        <v>207</v>
      </c>
      <c r="F454" t="s">
        <v>207</v>
      </c>
      <c r="G454" s="26" t="s">
        <v>207</v>
      </c>
      <c r="H454" s="26" t="s">
        <v>207</v>
      </c>
    </row>
    <row r="455" spans="1:8">
      <c r="A455" t="s">
        <v>207</v>
      </c>
      <c r="B455" t="s">
        <v>207</v>
      </c>
      <c r="C455" t="s">
        <v>207</v>
      </c>
      <c r="D455" s="5" t="s">
        <v>207</v>
      </c>
      <c r="E455" t="s">
        <v>207</v>
      </c>
      <c r="F455" t="s">
        <v>207</v>
      </c>
      <c r="G455" s="26" t="s">
        <v>207</v>
      </c>
      <c r="H455" s="26" t="s">
        <v>207</v>
      </c>
    </row>
    <row r="456" spans="1:8">
      <c r="A456" t="s">
        <v>207</v>
      </c>
      <c r="B456" t="s">
        <v>207</v>
      </c>
      <c r="C456" t="s">
        <v>207</v>
      </c>
      <c r="D456" s="5" t="s">
        <v>207</v>
      </c>
      <c r="E456" t="s">
        <v>207</v>
      </c>
      <c r="F456" t="s">
        <v>207</v>
      </c>
      <c r="G456" s="26" t="s">
        <v>207</v>
      </c>
      <c r="H456" s="26" t="s">
        <v>207</v>
      </c>
    </row>
    <row r="457" spans="1:8">
      <c r="A457" t="s">
        <v>207</v>
      </c>
      <c r="B457" t="s">
        <v>207</v>
      </c>
      <c r="C457" t="s">
        <v>207</v>
      </c>
      <c r="D457" s="5" t="s">
        <v>207</v>
      </c>
      <c r="E457" t="s">
        <v>207</v>
      </c>
      <c r="F457" t="s">
        <v>207</v>
      </c>
      <c r="G457" s="26" t="s">
        <v>207</v>
      </c>
      <c r="H457" s="26" t="s">
        <v>207</v>
      </c>
    </row>
    <row r="458" spans="1:8">
      <c r="A458" t="s">
        <v>207</v>
      </c>
      <c r="B458" t="s">
        <v>207</v>
      </c>
      <c r="C458" t="s">
        <v>207</v>
      </c>
      <c r="D458" s="5" t="s">
        <v>207</v>
      </c>
      <c r="E458" t="s">
        <v>207</v>
      </c>
      <c r="F458" t="s">
        <v>207</v>
      </c>
      <c r="G458" s="26" t="s">
        <v>207</v>
      </c>
      <c r="H458" s="26" t="s">
        <v>207</v>
      </c>
    </row>
    <row r="459" spans="1:8">
      <c r="A459" t="s">
        <v>207</v>
      </c>
      <c r="B459" t="s">
        <v>207</v>
      </c>
      <c r="C459" t="s">
        <v>207</v>
      </c>
      <c r="D459" s="5" t="s">
        <v>207</v>
      </c>
      <c r="E459" t="s">
        <v>207</v>
      </c>
      <c r="F459" t="s">
        <v>207</v>
      </c>
      <c r="G459" s="26" t="s">
        <v>207</v>
      </c>
      <c r="H459" s="26" t="s">
        <v>207</v>
      </c>
    </row>
    <row r="460" spans="1:8">
      <c r="A460" t="s">
        <v>207</v>
      </c>
      <c r="B460" t="s">
        <v>207</v>
      </c>
      <c r="C460" t="s">
        <v>207</v>
      </c>
      <c r="D460" s="5" t="s">
        <v>207</v>
      </c>
      <c r="E460" t="s">
        <v>207</v>
      </c>
      <c r="F460" t="s">
        <v>207</v>
      </c>
      <c r="G460" s="26" t="s">
        <v>207</v>
      </c>
      <c r="H460" s="26" t="s">
        <v>207</v>
      </c>
    </row>
    <row r="461" spans="1:8">
      <c r="A461" t="s">
        <v>207</v>
      </c>
      <c r="B461" t="s">
        <v>207</v>
      </c>
      <c r="C461" t="s">
        <v>207</v>
      </c>
      <c r="D461" s="5" t="s">
        <v>207</v>
      </c>
      <c r="E461" t="s">
        <v>207</v>
      </c>
      <c r="F461" t="s">
        <v>207</v>
      </c>
      <c r="G461" s="26" t="s">
        <v>207</v>
      </c>
      <c r="H461" s="26" t="s">
        <v>207</v>
      </c>
    </row>
    <row r="462" spans="1:8">
      <c r="A462" t="s">
        <v>207</v>
      </c>
      <c r="B462" t="s">
        <v>207</v>
      </c>
      <c r="C462" t="s">
        <v>207</v>
      </c>
      <c r="D462" s="5" t="s">
        <v>207</v>
      </c>
      <c r="E462" t="s">
        <v>207</v>
      </c>
      <c r="F462" t="s">
        <v>207</v>
      </c>
      <c r="G462" s="26" t="s">
        <v>207</v>
      </c>
      <c r="H462" s="26" t="s">
        <v>207</v>
      </c>
    </row>
    <row r="463" spans="1:8">
      <c r="A463" t="s">
        <v>207</v>
      </c>
      <c r="B463" t="s">
        <v>207</v>
      </c>
      <c r="C463" t="s">
        <v>207</v>
      </c>
      <c r="D463" s="5" t="s">
        <v>207</v>
      </c>
      <c r="E463" t="s">
        <v>207</v>
      </c>
      <c r="F463" t="s">
        <v>207</v>
      </c>
      <c r="G463" s="26" t="s">
        <v>207</v>
      </c>
      <c r="H463" s="26" t="s">
        <v>207</v>
      </c>
    </row>
    <row r="464" spans="1:8">
      <c r="A464" t="s">
        <v>207</v>
      </c>
      <c r="B464" t="s">
        <v>207</v>
      </c>
      <c r="C464" t="s">
        <v>207</v>
      </c>
      <c r="D464" s="5" t="s">
        <v>207</v>
      </c>
      <c r="E464" t="s">
        <v>207</v>
      </c>
      <c r="F464" t="s">
        <v>207</v>
      </c>
      <c r="G464" s="26" t="s">
        <v>207</v>
      </c>
      <c r="H464" s="26" t="s">
        <v>207</v>
      </c>
    </row>
    <row r="465" spans="1:8">
      <c r="A465" t="s">
        <v>207</v>
      </c>
      <c r="B465" t="s">
        <v>207</v>
      </c>
      <c r="C465" t="s">
        <v>207</v>
      </c>
      <c r="D465" s="5" t="s">
        <v>207</v>
      </c>
      <c r="E465" t="s">
        <v>207</v>
      </c>
      <c r="F465" t="s">
        <v>207</v>
      </c>
      <c r="G465" s="26" t="s">
        <v>207</v>
      </c>
      <c r="H465" s="26" t="s">
        <v>207</v>
      </c>
    </row>
    <row r="466" spans="1:8">
      <c r="A466" t="s">
        <v>207</v>
      </c>
      <c r="B466" t="s">
        <v>207</v>
      </c>
      <c r="C466" t="s">
        <v>207</v>
      </c>
      <c r="D466" s="5" t="s">
        <v>207</v>
      </c>
      <c r="E466" t="s">
        <v>207</v>
      </c>
      <c r="F466" t="s">
        <v>207</v>
      </c>
      <c r="G466" s="26" t="s">
        <v>207</v>
      </c>
      <c r="H466" s="26" t="s">
        <v>207</v>
      </c>
    </row>
    <row r="467" spans="1:8">
      <c r="A467" t="s">
        <v>207</v>
      </c>
      <c r="B467" t="s">
        <v>207</v>
      </c>
      <c r="C467" t="s">
        <v>207</v>
      </c>
      <c r="D467" s="5" t="s">
        <v>207</v>
      </c>
      <c r="E467" t="s">
        <v>207</v>
      </c>
      <c r="F467" t="s">
        <v>207</v>
      </c>
      <c r="G467" s="26" t="s">
        <v>207</v>
      </c>
      <c r="H467" s="26" t="s">
        <v>207</v>
      </c>
    </row>
    <row r="468" spans="1:8">
      <c r="A468" t="s">
        <v>207</v>
      </c>
      <c r="B468" t="s">
        <v>207</v>
      </c>
      <c r="C468" t="s">
        <v>207</v>
      </c>
      <c r="D468" s="5" t="s">
        <v>207</v>
      </c>
      <c r="E468" t="s">
        <v>207</v>
      </c>
      <c r="F468" t="s">
        <v>207</v>
      </c>
      <c r="G468" s="26" t="s">
        <v>207</v>
      </c>
      <c r="H468" s="26" t="s">
        <v>207</v>
      </c>
    </row>
    <row r="469" spans="1:8">
      <c r="A469" t="s">
        <v>207</v>
      </c>
      <c r="B469" t="s">
        <v>207</v>
      </c>
      <c r="C469" t="s">
        <v>207</v>
      </c>
      <c r="D469" s="5" t="s">
        <v>207</v>
      </c>
      <c r="E469" t="s">
        <v>207</v>
      </c>
      <c r="F469" t="s">
        <v>207</v>
      </c>
      <c r="G469" s="26" t="s">
        <v>207</v>
      </c>
      <c r="H469" s="26" t="s">
        <v>207</v>
      </c>
    </row>
    <row r="470" spans="1:8">
      <c r="A470" t="s">
        <v>207</v>
      </c>
      <c r="B470" t="s">
        <v>207</v>
      </c>
      <c r="C470" t="s">
        <v>207</v>
      </c>
      <c r="D470" s="5" t="s">
        <v>207</v>
      </c>
      <c r="E470" t="s">
        <v>207</v>
      </c>
      <c r="F470" t="s">
        <v>207</v>
      </c>
      <c r="G470" s="26" t="s">
        <v>207</v>
      </c>
      <c r="H470" s="26" t="s">
        <v>207</v>
      </c>
    </row>
    <row r="471" spans="1:8">
      <c r="A471" t="s">
        <v>207</v>
      </c>
      <c r="B471" t="s">
        <v>207</v>
      </c>
      <c r="C471" t="s">
        <v>207</v>
      </c>
      <c r="D471" s="5" t="s">
        <v>207</v>
      </c>
      <c r="E471" t="s">
        <v>207</v>
      </c>
      <c r="F471" t="s">
        <v>207</v>
      </c>
      <c r="G471" s="26" t="s">
        <v>207</v>
      </c>
      <c r="H471" s="26" t="s">
        <v>207</v>
      </c>
    </row>
    <row r="472" spans="1:8">
      <c r="A472" t="s">
        <v>207</v>
      </c>
      <c r="B472" t="s">
        <v>207</v>
      </c>
      <c r="C472" t="s">
        <v>207</v>
      </c>
      <c r="D472" s="5" t="s">
        <v>207</v>
      </c>
      <c r="E472" t="s">
        <v>207</v>
      </c>
      <c r="F472" t="s">
        <v>207</v>
      </c>
      <c r="G472" s="26" t="s">
        <v>207</v>
      </c>
      <c r="H472" s="26" t="s">
        <v>207</v>
      </c>
    </row>
    <row r="473" spans="1:8">
      <c r="A473" t="s">
        <v>207</v>
      </c>
      <c r="B473" t="s">
        <v>207</v>
      </c>
      <c r="C473" t="s">
        <v>207</v>
      </c>
      <c r="D473" s="5" t="s">
        <v>207</v>
      </c>
      <c r="E473" t="s">
        <v>207</v>
      </c>
      <c r="F473" t="s">
        <v>207</v>
      </c>
      <c r="G473" s="26" t="s">
        <v>207</v>
      </c>
      <c r="H473" s="26" t="s">
        <v>207</v>
      </c>
    </row>
    <row r="474" spans="1:8">
      <c r="A474" t="s">
        <v>207</v>
      </c>
      <c r="B474" t="s">
        <v>207</v>
      </c>
      <c r="C474" t="s">
        <v>207</v>
      </c>
      <c r="D474" s="5" t="s">
        <v>207</v>
      </c>
      <c r="E474" t="s">
        <v>207</v>
      </c>
      <c r="F474" t="s">
        <v>207</v>
      </c>
      <c r="G474" s="26" t="s">
        <v>207</v>
      </c>
      <c r="H474" s="26" t="s">
        <v>207</v>
      </c>
    </row>
    <row r="475" spans="1:8">
      <c r="A475" t="s">
        <v>207</v>
      </c>
      <c r="B475" t="s">
        <v>207</v>
      </c>
      <c r="C475" t="s">
        <v>207</v>
      </c>
      <c r="D475" s="5" t="s">
        <v>207</v>
      </c>
      <c r="E475" t="s">
        <v>207</v>
      </c>
      <c r="F475" t="s">
        <v>207</v>
      </c>
      <c r="G475" s="26" t="s">
        <v>207</v>
      </c>
      <c r="H475" s="26" t="s">
        <v>207</v>
      </c>
    </row>
    <row r="476" spans="1:8">
      <c r="A476" t="s">
        <v>207</v>
      </c>
      <c r="B476" t="s">
        <v>207</v>
      </c>
      <c r="C476" t="s">
        <v>207</v>
      </c>
      <c r="D476" s="5" t="s">
        <v>207</v>
      </c>
      <c r="E476" t="s">
        <v>207</v>
      </c>
      <c r="F476" t="s">
        <v>207</v>
      </c>
      <c r="G476" s="26" t="s">
        <v>207</v>
      </c>
      <c r="H476" s="26" t="s">
        <v>207</v>
      </c>
    </row>
    <row r="477" spans="1:8">
      <c r="A477" t="s">
        <v>207</v>
      </c>
      <c r="B477" t="s">
        <v>207</v>
      </c>
      <c r="C477" t="s">
        <v>207</v>
      </c>
      <c r="D477" s="5" t="s">
        <v>207</v>
      </c>
      <c r="E477" t="s">
        <v>207</v>
      </c>
      <c r="F477" t="s">
        <v>207</v>
      </c>
      <c r="G477" s="26" t="s">
        <v>207</v>
      </c>
      <c r="H477" s="26" t="s">
        <v>207</v>
      </c>
    </row>
    <row r="478" spans="1:8">
      <c r="A478" t="s">
        <v>207</v>
      </c>
      <c r="B478" t="s">
        <v>207</v>
      </c>
      <c r="C478" t="s">
        <v>207</v>
      </c>
      <c r="D478" s="5" t="s">
        <v>207</v>
      </c>
      <c r="E478" t="s">
        <v>207</v>
      </c>
      <c r="F478" t="s">
        <v>207</v>
      </c>
      <c r="G478" s="26" t="s">
        <v>207</v>
      </c>
      <c r="H478" s="26" t="s">
        <v>207</v>
      </c>
    </row>
    <row r="479" spans="1:8">
      <c r="A479" t="s">
        <v>207</v>
      </c>
      <c r="B479" t="s">
        <v>207</v>
      </c>
      <c r="C479" t="s">
        <v>207</v>
      </c>
      <c r="D479" s="5" t="s">
        <v>207</v>
      </c>
      <c r="E479" t="s">
        <v>207</v>
      </c>
      <c r="F479" t="s">
        <v>207</v>
      </c>
      <c r="G479" s="26" t="s">
        <v>207</v>
      </c>
      <c r="H479" s="26" t="s">
        <v>207</v>
      </c>
    </row>
    <row r="480" spans="1:8">
      <c r="A480" t="s">
        <v>207</v>
      </c>
      <c r="B480" t="s">
        <v>207</v>
      </c>
      <c r="C480" t="s">
        <v>207</v>
      </c>
      <c r="D480" s="5" t="s">
        <v>207</v>
      </c>
      <c r="E480" t="s">
        <v>207</v>
      </c>
      <c r="F480" t="s">
        <v>207</v>
      </c>
      <c r="G480" s="26" t="s">
        <v>207</v>
      </c>
      <c r="H480" s="26" t="s">
        <v>207</v>
      </c>
    </row>
    <row r="481" spans="1:8">
      <c r="A481" t="s">
        <v>207</v>
      </c>
      <c r="B481" t="s">
        <v>207</v>
      </c>
      <c r="C481" t="s">
        <v>207</v>
      </c>
      <c r="D481" s="5" t="s">
        <v>207</v>
      </c>
      <c r="E481" t="s">
        <v>207</v>
      </c>
      <c r="F481" t="s">
        <v>207</v>
      </c>
      <c r="G481" s="26" t="s">
        <v>207</v>
      </c>
      <c r="H481" s="26" t="s">
        <v>207</v>
      </c>
    </row>
    <row r="482" spans="1:8">
      <c r="A482" t="s">
        <v>207</v>
      </c>
      <c r="B482" t="s">
        <v>207</v>
      </c>
      <c r="C482" t="s">
        <v>207</v>
      </c>
      <c r="D482" s="5" t="s">
        <v>207</v>
      </c>
      <c r="E482" t="s">
        <v>207</v>
      </c>
      <c r="F482" t="s">
        <v>207</v>
      </c>
      <c r="G482" s="26" t="s">
        <v>207</v>
      </c>
      <c r="H482" s="26" t="s">
        <v>207</v>
      </c>
    </row>
    <row r="483" spans="1:8">
      <c r="A483" t="s">
        <v>207</v>
      </c>
      <c r="B483" t="s">
        <v>207</v>
      </c>
      <c r="C483" t="s">
        <v>207</v>
      </c>
      <c r="D483" s="5" t="s">
        <v>207</v>
      </c>
      <c r="E483" t="s">
        <v>207</v>
      </c>
      <c r="F483" t="s">
        <v>207</v>
      </c>
      <c r="G483" s="26" t="s">
        <v>207</v>
      </c>
      <c r="H483" s="26" t="s">
        <v>207</v>
      </c>
    </row>
    <row r="484" spans="1:8">
      <c r="A484" t="s">
        <v>207</v>
      </c>
      <c r="B484" t="s">
        <v>207</v>
      </c>
      <c r="C484" t="s">
        <v>207</v>
      </c>
      <c r="D484" s="5" t="s">
        <v>207</v>
      </c>
      <c r="E484" t="s">
        <v>207</v>
      </c>
      <c r="F484" t="s">
        <v>207</v>
      </c>
      <c r="G484" s="26" t="s">
        <v>207</v>
      </c>
      <c r="H484" s="26" t="s">
        <v>207</v>
      </c>
    </row>
    <row r="485" spans="1:8">
      <c r="A485" t="s">
        <v>207</v>
      </c>
      <c r="B485" t="s">
        <v>207</v>
      </c>
      <c r="C485" t="s">
        <v>207</v>
      </c>
      <c r="D485" s="5" t="s">
        <v>207</v>
      </c>
      <c r="E485" t="s">
        <v>207</v>
      </c>
      <c r="F485" t="s">
        <v>207</v>
      </c>
      <c r="G485" s="26" t="s">
        <v>207</v>
      </c>
      <c r="H485" s="26" t="s">
        <v>207</v>
      </c>
    </row>
    <row r="486" spans="1:8">
      <c r="A486" t="s">
        <v>207</v>
      </c>
      <c r="B486" t="s">
        <v>207</v>
      </c>
      <c r="C486" t="s">
        <v>207</v>
      </c>
      <c r="D486" s="5" t="s">
        <v>207</v>
      </c>
      <c r="E486" t="s">
        <v>207</v>
      </c>
      <c r="F486" t="s">
        <v>207</v>
      </c>
      <c r="G486" s="26" t="s">
        <v>207</v>
      </c>
      <c r="H486" s="26" t="s">
        <v>207</v>
      </c>
    </row>
    <row r="487" spans="1:8">
      <c r="A487" t="s">
        <v>207</v>
      </c>
      <c r="B487" t="s">
        <v>207</v>
      </c>
      <c r="C487" t="s">
        <v>207</v>
      </c>
      <c r="D487" s="5" t="s">
        <v>207</v>
      </c>
      <c r="E487" t="s">
        <v>207</v>
      </c>
      <c r="F487" t="s">
        <v>207</v>
      </c>
      <c r="G487" s="26" t="s">
        <v>207</v>
      </c>
      <c r="H487" s="26" t="s">
        <v>207</v>
      </c>
    </row>
    <row r="488" spans="1:8">
      <c r="A488" t="s">
        <v>207</v>
      </c>
      <c r="B488" t="s">
        <v>207</v>
      </c>
      <c r="C488" t="s">
        <v>207</v>
      </c>
      <c r="D488" s="5" t="s">
        <v>207</v>
      </c>
      <c r="E488" t="s">
        <v>207</v>
      </c>
      <c r="F488" t="s">
        <v>207</v>
      </c>
      <c r="G488" s="26" t="s">
        <v>207</v>
      </c>
      <c r="H488" s="26" t="s">
        <v>207</v>
      </c>
    </row>
    <row r="489" spans="1:8">
      <c r="A489" t="s">
        <v>207</v>
      </c>
      <c r="B489" t="s">
        <v>207</v>
      </c>
      <c r="C489" t="s">
        <v>207</v>
      </c>
      <c r="D489" s="5" t="s">
        <v>207</v>
      </c>
      <c r="E489" t="s">
        <v>207</v>
      </c>
      <c r="F489" t="s">
        <v>207</v>
      </c>
      <c r="G489" s="26" t="s">
        <v>207</v>
      </c>
      <c r="H489" s="26" t="s">
        <v>207</v>
      </c>
    </row>
    <row r="490" spans="1:8">
      <c r="A490" t="s">
        <v>207</v>
      </c>
      <c r="B490" t="s">
        <v>207</v>
      </c>
      <c r="C490" t="s">
        <v>207</v>
      </c>
      <c r="D490" s="5" t="s">
        <v>207</v>
      </c>
      <c r="E490" t="s">
        <v>207</v>
      </c>
      <c r="F490" t="s">
        <v>207</v>
      </c>
      <c r="G490" s="26" t="s">
        <v>207</v>
      </c>
      <c r="H490" s="26" t="s">
        <v>207</v>
      </c>
    </row>
    <row r="491" spans="1:8">
      <c r="A491" t="s">
        <v>207</v>
      </c>
      <c r="B491" t="s">
        <v>207</v>
      </c>
      <c r="C491" t="s">
        <v>207</v>
      </c>
      <c r="D491" s="5" t="s">
        <v>207</v>
      </c>
      <c r="E491" t="s">
        <v>207</v>
      </c>
      <c r="F491" t="s">
        <v>207</v>
      </c>
      <c r="G491" s="26" t="s">
        <v>207</v>
      </c>
      <c r="H491" s="26" t="s">
        <v>207</v>
      </c>
    </row>
    <row r="492" spans="1:8">
      <c r="A492" t="s">
        <v>207</v>
      </c>
      <c r="B492" t="s">
        <v>207</v>
      </c>
      <c r="C492" t="s">
        <v>207</v>
      </c>
      <c r="D492" s="5" t="s">
        <v>207</v>
      </c>
      <c r="E492" t="s">
        <v>207</v>
      </c>
      <c r="F492" t="s">
        <v>207</v>
      </c>
      <c r="G492" s="26" t="s">
        <v>207</v>
      </c>
      <c r="H492" s="26" t="s">
        <v>207</v>
      </c>
    </row>
    <row r="493" spans="1:8">
      <c r="A493" t="s">
        <v>207</v>
      </c>
      <c r="B493" t="s">
        <v>207</v>
      </c>
      <c r="C493" t="s">
        <v>207</v>
      </c>
      <c r="D493" s="5" t="s">
        <v>207</v>
      </c>
      <c r="E493" t="s">
        <v>207</v>
      </c>
      <c r="F493" t="s">
        <v>207</v>
      </c>
      <c r="G493" s="26" t="s">
        <v>207</v>
      </c>
      <c r="H493" s="26" t="s">
        <v>207</v>
      </c>
    </row>
    <row r="494" spans="1:8">
      <c r="A494" t="s">
        <v>207</v>
      </c>
      <c r="B494" t="s">
        <v>207</v>
      </c>
      <c r="C494" t="s">
        <v>207</v>
      </c>
      <c r="D494" s="5" t="s">
        <v>207</v>
      </c>
      <c r="E494" t="s">
        <v>207</v>
      </c>
      <c r="F494" t="s">
        <v>207</v>
      </c>
      <c r="G494" s="26" t="s">
        <v>207</v>
      </c>
      <c r="H494" s="26" t="s">
        <v>207</v>
      </c>
    </row>
    <row r="495" spans="1:8">
      <c r="A495" t="s">
        <v>207</v>
      </c>
      <c r="B495" t="s">
        <v>207</v>
      </c>
      <c r="C495" t="s">
        <v>207</v>
      </c>
      <c r="D495" s="5" t="s">
        <v>207</v>
      </c>
      <c r="E495" t="s">
        <v>207</v>
      </c>
      <c r="F495" t="s">
        <v>207</v>
      </c>
      <c r="G495" s="26" t="s">
        <v>207</v>
      </c>
      <c r="H495" s="26" t="s">
        <v>207</v>
      </c>
    </row>
    <row r="496" spans="1:8">
      <c r="A496" t="s">
        <v>207</v>
      </c>
      <c r="B496" t="s">
        <v>207</v>
      </c>
      <c r="C496" t="s">
        <v>207</v>
      </c>
      <c r="D496" s="5" t="s">
        <v>207</v>
      </c>
      <c r="E496" t="s">
        <v>207</v>
      </c>
      <c r="F496" t="s">
        <v>207</v>
      </c>
      <c r="G496" s="26" t="s">
        <v>207</v>
      </c>
      <c r="H496" s="26" t="s">
        <v>207</v>
      </c>
    </row>
    <row r="497" spans="1:8">
      <c r="A497" t="s">
        <v>207</v>
      </c>
      <c r="B497" t="s">
        <v>207</v>
      </c>
      <c r="C497" t="s">
        <v>207</v>
      </c>
      <c r="D497" s="5" t="s">
        <v>207</v>
      </c>
      <c r="E497" t="s">
        <v>207</v>
      </c>
      <c r="F497" t="s">
        <v>207</v>
      </c>
      <c r="G497" s="26" t="s">
        <v>207</v>
      </c>
      <c r="H497" s="26" t="s">
        <v>207</v>
      </c>
    </row>
    <row r="498" spans="1:8">
      <c r="A498" t="s">
        <v>207</v>
      </c>
      <c r="B498" t="s">
        <v>207</v>
      </c>
      <c r="C498" t="s">
        <v>207</v>
      </c>
      <c r="D498" s="5" t="s">
        <v>207</v>
      </c>
      <c r="E498" t="s">
        <v>207</v>
      </c>
      <c r="F498" t="s">
        <v>207</v>
      </c>
      <c r="G498" s="26" t="s">
        <v>207</v>
      </c>
      <c r="H498" s="26" t="s">
        <v>207</v>
      </c>
    </row>
    <row r="499" spans="1:8">
      <c r="A499" t="s">
        <v>207</v>
      </c>
      <c r="B499" t="s">
        <v>207</v>
      </c>
      <c r="C499" t="s">
        <v>207</v>
      </c>
      <c r="D499" s="5" t="s">
        <v>207</v>
      </c>
      <c r="E499" t="s">
        <v>207</v>
      </c>
      <c r="F499" t="s">
        <v>207</v>
      </c>
      <c r="G499" s="26" t="s">
        <v>207</v>
      </c>
      <c r="H499" s="26" t="s">
        <v>207</v>
      </c>
    </row>
    <row r="500" spans="1:8">
      <c r="A500" t="s">
        <v>207</v>
      </c>
      <c r="B500" t="s">
        <v>207</v>
      </c>
      <c r="C500" t="s">
        <v>207</v>
      </c>
      <c r="D500" s="5" t="s">
        <v>207</v>
      </c>
      <c r="E500" t="s">
        <v>207</v>
      </c>
      <c r="F500" t="s">
        <v>207</v>
      </c>
      <c r="G500" s="26" t="s">
        <v>207</v>
      </c>
      <c r="H500" s="26" t="s">
        <v>207</v>
      </c>
    </row>
    <row r="501" spans="1:8">
      <c r="A501" t="s">
        <v>207</v>
      </c>
      <c r="B501" t="s">
        <v>207</v>
      </c>
      <c r="C501" t="s">
        <v>207</v>
      </c>
      <c r="D501" s="5" t="s">
        <v>207</v>
      </c>
      <c r="E501" t="s">
        <v>207</v>
      </c>
      <c r="F501" t="s">
        <v>207</v>
      </c>
      <c r="G501" s="26" t="s">
        <v>207</v>
      </c>
      <c r="H501" s="26" t="s">
        <v>207</v>
      </c>
    </row>
    <row r="502" spans="1:8">
      <c r="A502" t="s">
        <v>207</v>
      </c>
      <c r="B502" t="s">
        <v>207</v>
      </c>
      <c r="C502" t="s">
        <v>207</v>
      </c>
      <c r="D502" s="5" t="s">
        <v>207</v>
      </c>
      <c r="E502" t="s">
        <v>207</v>
      </c>
      <c r="F502" t="s">
        <v>207</v>
      </c>
      <c r="G502" s="26" t="s">
        <v>207</v>
      </c>
      <c r="H502" s="26" t="s">
        <v>207</v>
      </c>
    </row>
    <row r="503" spans="1:8">
      <c r="A503" t="s">
        <v>207</v>
      </c>
      <c r="B503" t="s">
        <v>207</v>
      </c>
      <c r="C503" t="s">
        <v>207</v>
      </c>
      <c r="D503" s="5" t="s">
        <v>207</v>
      </c>
      <c r="E503" t="s">
        <v>207</v>
      </c>
      <c r="F503" t="s">
        <v>207</v>
      </c>
      <c r="G503" s="26" t="s">
        <v>207</v>
      </c>
      <c r="H503" s="26" t="s">
        <v>207</v>
      </c>
    </row>
    <row r="504" spans="1:8">
      <c r="A504" t="s">
        <v>207</v>
      </c>
      <c r="B504" t="s">
        <v>207</v>
      </c>
      <c r="C504" t="s">
        <v>207</v>
      </c>
      <c r="D504" s="5" t="s">
        <v>207</v>
      </c>
      <c r="E504" t="s">
        <v>207</v>
      </c>
      <c r="F504" t="s">
        <v>207</v>
      </c>
      <c r="G504" s="26" t="s">
        <v>207</v>
      </c>
      <c r="H504" s="26" t="s">
        <v>207</v>
      </c>
    </row>
    <row r="505" spans="1:8">
      <c r="A505" t="s">
        <v>207</v>
      </c>
      <c r="B505" t="s">
        <v>207</v>
      </c>
      <c r="C505" t="s">
        <v>207</v>
      </c>
      <c r="D505" s="5" t="s">
        <v>207</v>
      </c>
      <c r="E505" t="s">
        <v>207</v>
      </c>
      <c r="F505" t="s">
        <v>207</v>
      </c>
      <c r="G505" s="26" t="s">
        <v>207</v>
      </c>
      <c r="H505" s="26" t="s">
        <v>207</v>
      </c>
    </row>
    <row r="506" spans="1:8">
      <c r="A506" t="s">
        <v>207</v>
      </c>
      <c r="B506" t="s">
        <v>207</v>
      </c>
      <c r="C506" t="s">
        <v>207</v>
      </c>
      <c r="D506" s="5" t="s">
        <v>207</v>
      </c>
      <c r="E506" t="s">
        <v>207</v>
      </c>
      <c r="F506" t="s">
        <v>207</v>
      </c>
      <c r="G506" s="26" t="s">
        <v>207</v>
      </c>
      <c r="H506" s="26" t="s">
        <v>207</v>
      </c>
    </row>
    <row r="507" spans="1:8">
      <c r="A507" t="s">
        <v>207</v>
      </c>
      <c r="B507" t="s">
        <v>207</v>
      </c>
      <c r="C507" t="s">
        <v>207</v>
      </c>
      <c r="D507" s="5" t="s">
        <v>207</v>
      </c>
      <c r="E507" t="s">
        <v>207</v>
      </c>
      <c r="F507" t="s">
        <v>207</v>
      </c>
      <c r="G507" s="26" t="s">
        <v>207</v>
      </c>
      <c r="H507" s="26" t="s">
        <v>207</v>
      </c>
    </row>
    <row r="508" spans="1:8">
      <c r="A508" t="s">
        <v>207</v>
      </c>
      <c r="B508" t="s">
        <v>207</v>
      </c>
      <c r="C508" t="s">
        <v>207</v>
      </c>
      <c r="D508" s="5" t="s">
        <v>207</v>
      </c>
      <c r="E508" t="s">
        <v>207</v>
      </c>
      <c r="F508" t="s">
        <v>207</v>
      </c>
      <c r="G508" s="26" t="s">
        <v>207</v>
      </c>
      <c r="H508" s="26" t="s">
        <v>207</v>
      </c>
    </row>
    <row r="509" spans="1:8">
      <c r="A509" t="s">
        <v>207</v>
      </c>
      <c r="B509" t="s">
        <v>207</v>
      </c>
      <c r="C509" t="s">
        <v>207</v>
      </c>
      <c r="D509" s="5" t="s">
        <v>207</v>
      </c>
      <c r="E509" t="s">
        <v>207</v>
      </c>
      <c r="F509" t="s">
        <v>207</v>
      </c>
      <c r="G509" s="26" t="s">
        <v>207</v>
      </c>
      <c r="H509" s="26" t="s">
        <v>207</v>
      </c>
    </row>
    <row r="510" spans="1:8">
      <c r="A510" t="s">
        <v>207</v>
      </c>
      <c r="B510" t="s">
        <v>207</v>
      </c>
      <c r="C510" t="s">
        <v>207</v>
      </c>
      <c r="D510" s="5" t="s">
        <v>207</v>
      </c>
      <c r="E510" t="s">
        <v>207</v>
      </c>
      <c r="F510" t="s">
        <v>207</v>
      </c>
      <c r="G510" s="26" t="s">
        <v>207</v>
      </c>
      <c r="H510" s="26" t="s">
        <v>207</v>
      </c>
    </row>
    <row r="511" spans="1:8">
      <c r="A511" t="s">
        <v>207</v>
      </c>
      <c r="B511" t="s">
        <v>207</v>
      </c>
      <c r="C511" t="s">
        <v>207</v>
      </c>
      <c r="D511" s="5" t="s">
        <v>207</v>
      </c>
      <c r="E511" t="s">
        <v>207</v>
      </c>
      <c r="F511" t="s">
        <v>207</v>
      </c>
      <c r="G511" s="26" t="s">
        <v>207</v>
      </c>
      <c r="H511" s="26" t="s">
        <v>207</v>
      </c>
    </row>
    <row r="512" spans="1:8">
      <c r="A512" t="s">
        <v>207</v>
      </c>
      <c r="B512" t="s">
        <v>207</v>
      </c>
      <c r="C512" t="s">
        <v>207</v>
      </c>
      <c r="D512" s="5" t="s">
        <v>207</v>
      </c>
      <c r="E512" t="s">
        <v>207</v>
      </c>
      <c r="F512" t="s">
        <v>207</v>
      </c>
      <c r="G512" s="26" t="s">
        <v>207</v>
      </c>
      <c r="H512" s="26" t="s">
        <v>207</v>
      </c>
    </row>
    <row r="513" spans="1:8">
      <c r="A513" t="s">
        <v>207</v>
      </c>
      <c r="B513" t="s">
        <v>207</v>
      </c>
      <c r="C513" t="s">
        <v>207</v>
      </c>
      <c r="D513" s="5" t="s">
        <v>207</v>
      </c>
      <c r="E513" t="s">
        <v>207</v>
      </c>
      <c r="F513" t="s">
        <v>207</v>
      </c>
      <c r="G513" s="26" t="s">
        <v>207</v>
      </c>
      <c r="H513" s="26" t="s">
        <v>207</v>
      </c>
    </row>
    <row r="514" spans="1:8">
      <c r="A514" t="s">
        <v>207</v>
      </c>
      <c r="B514" t="s">
        <v>207</v>
      </c>
      <c r="C514" t="s">
        <v>207</v>
      </c>
      <c r="D514" s="5" t="s">
        <v>207</v>
      </c>
      <c r="E514" t="s">
        <v>207</v>
      </c>
      <c r="F514" t="s">
        <v>207</v>
      </c>
      <c r="G514" s="26" t="s">
        <v>207</v>
      </c>
      <c r="H514" s="26" t="s">
        <v>207</v>
      </c>
    </row>
    <row r="515" spans="1:8">
      <c r="A515" t="s">
        <v>207</v>
      </c>
      <c r="B515" t="s">
        <v>207</v>
      </c>
      <c r="C515" t="s">
        <v>207</v>
      </c>
      <c r="D515" s="5" t="s">
        <v>207</v>
      </c>
      <c r="E515" t="s">
        <v>207</v>
      </c>
      <c r="F515" t="s">
        <v>207</v>
      </c>
      <c r="G515" s="26" t="s">
        <v>207</v>
      </c>
      <c r="H515" s="26" t="s">
        <v>207</v>
      </c>
    </row>
    <row r="516" spans="1:8">
      <c r="A516" t="s">
        <v>207</v>
      </c>
      <c r="B516" t="s">
        <v>207</v>
      </c>
      <c r="C516" t="s">
        <v>207</v>
      </c>
      <c r="D516" s="5" t="s">
        <v>207</v>
      </c>
      <c r="E516" t="s">
        <v>207</v>
      </c>
      <c r="F516" t="s">
        <v>207</v>
      </c>
      <c r="G516" s="26" t="s">
        <v>207</v>
      </c>
      <c r="H516" s="26" t="s">
        <v>207</v>
      </c>
    </row>
    <row r="517" spans="1:8">
      <c r="A517" t="s">
        <v>207</v>
      </c>
      <c r="B517" t="s">
        <v>207</v>
      </c>
      <c r="C517" t="s">
        <v>207</v>
      </c>
      <c r="D517" s="5" t="s">
        <v>207</v>
      </c>
      <c r="E517" t="s">
        <v>207</v>
      </c>
      <c r="F517" t="s">
        <v>207</v>
      </c>
      <c r="G517" s="26" t="s">
        <v>207</v>
      </c>
      <c r="H517" s="26" t="s">
        <v>207</v>
      </c>
    </row>
    <row r="518" spans="1:8">
      <c r="A518" t="s">
        <v>207</v>
      </c>
      <c r="B518" t="s">
        <v>207</v>
      </c>
      <c r="C518" t="s">
        <v>207</v>
      </c>
      <c r="D518" s="5" t="s">
        <v>207</v>
      </c>
      <c r="E518" t="s">
        <v>207</v>
      </c>
      <c r="F518" t="s">
        <v>207</v>
      </c>
      <c r="G518" s="26" t="s">
        <v>207</v>
      </c>
      <c r="H518" s="26" t="s">
        <v>207</v>
      </c>
    </row>
    <row r="519" spans="1:8">
      <c r="A519" t="s">
        <v>207</v>
      </c>
      <c r="B519" t="s">
        <v>207</v>
      </c>
      <c r="C519" t="s">
        <v>207</v>
      </c>
      <c r="D519" s="5" t="s">
        <v>207</v>
      </c>
      <c r="E519" t="s">
        <v>207</v>
      </c>
      <c r="F519" t="s">
        <v>207</v>
      </c>
      <c r="G519" s="26" t="s">
        <v>207</v>
      </c>
      <c r="H519" s="26" t="s">
        <v>207</v>
      </c>
    </row>
    <row r="520" spans="1:8">
      <c r="A520" t="s">
        <v>207</v>
      </c>
      <c r="B520" t="s">
        <v>207</v>
      </c>
      <c r="C520" t="s">
        <v>207</v>
      </c>
      <c r="D520" s="5" t="s">
        <v>207</v>
      </c>
      <c r="E520" t="s">
        <v>207</v>
      </c>
      <c r="F520" t="s">
        <v>207</v>
      </c>
      <c r="G520" s="26" t="s">
        <v>207</v>
      </c>
      <c r="H520" s="26" t="s">
        <v>207</v>
      </c>
    </row>
    <row r="521" spans="1:8">
      <c r="A521" t="s">
        <v>207</v>
      </c>
      <c r="B521" t="s">
        <v>207</v>
      </c>
      <c r="C521" t="s">
        <v>207</v>
      </c>
      <c r="D521" s="5" t="s">
        <v>207</v>
      </c>
      <c r="E521" t="s">
        <v>207</v>
      </c>
      <c r="F521" t="s">
        <v>207</v>
      </c>
      <c r="G521" s="26" t="s">
        <v>207</v>
      </c>
      <c r="H521" s="26" t="s">
        <v>207</v>
      </c>
    </row>
    <row r="522" spans="1:8">
      <c r="A522" t="s">
        <v>207</v>
      </c>
      <c r="B522" t="s">
        <v>207</v>
      </c>
      <c r="C522" t="s">
        <v>207</v>
      </c>
      <c r="D522" s="5" t="s">
        <v>207</v>
      </c>
      <c r="E522" t="s">
        <v>207</v>
      </c>
      <c r="F522" t="s">
        <v>207</v>
      </c>
      <c r="G522" s="26" t="s">
        <v>207</v>
      </c>
      <c r="H522" s="26" t="s">
        <v>207</v>
      </c>
    </row>
    <row r="523" spans="1:8">
      <c r="A523" t="s">
        <v>207</v>
      </c>
      <c r="B523" t="s">
        <v>207</v>
      </c>
      <c r="C523" t="s">
        <v>207</v>
      </c>
      <c r="D523" s="5" t="s">
        <v>207</v>
      </c>
      <c r="E523" t="s">
        <v>207</v>
      </c>
      <c r="F523" t="s">
        <v>207</v>
      </c>
      <c r="G523" s="26" t="s">
        <v>207</v>
      </c>
      <c r="H523" s="26" t="s">
        <v>207</v>
      </c>
    </row>
    <row r="524" spans="1:8">
      <c r="A524" t="s">
        <v>207</v>
      </c>
      <c r="B524" t="s">
        <v>207</v>
      </c>
      <c r="C524" t="s">
        <v>207</v>
      </c>
      <c r="D524" s="5" t="s">
        <v>207</v>
      </c>
      <c r="E524" t="s">
        <v>207</v>
      </c>
      <c r="F524" t="s">
        <v>207</v>
      </c>
      <c r="G524" s="26" t="s">
        <v>207</v>
      </c>
      <c r="H524" s="26" t="s">
        <v>207</v>
      </c>
    </row>
    <row r="525" spans="1:8">
      <c r="A525" t="s">
        <v>207</v>
      </c>
      <c r="B525" t="s">
        <v>207</v>
      </c>
      <c r="C525" t="s">
        <v>207</v>
      </c>
      <c r="D525" s="5" t="s">
        <v>207</v>
      </c>
      <c r="E525" t="s">
        <v>207</v>
      </c>
      <c r="F525" t="s">
        <v>207</v>
      </c>
      <c r="G525" s="26" t="s">
        <v>207</v>
      </c>
      <c r="H525" s="26" t="s">
        <v>207</v>
      </c>
    </row>
    <row r="526" spans="1:8">
      <c r="A526" t="s">
        <v>207</v>
      </c>
      <c r="B526" t="s">
        <v>207</v>
      </c>
      <c r="C526" t="s">
        <v>207</v>
      </c>
      <c r="D526" s="5" t="s">
        <v>207</v>
      </c>
      <c r="E526" t="s">
        <v>207</v>
      </c>
      <c r="F526" t="s">
        <v>207</v>
      </c>
      <c r="G526" s="26" t="s">
        <v>207</v>
      </c>
      <c r="H526" s="26" t="s">
        <v>207</v>
      </c>
    </row>
    <row r="527" spans="1:8">
      <c r="A527" t="s">
        <v>207</v>
      </c>
      <c r="B527" t="s">
        <v>207</v>
      </c>
      <c r="C527" t="s">
        <v>207</v>
      </c>
      <c r="D527" s="5" t="s">
        <v>207</v>
      </c>
      <c r="E527" t="s">
        <v>207</v>
      </c>
      <c r="F527" t="s">
        <v>207</v>
      </c>
      <c r="G527" s="26" t="s">
        <v>207</v>
      </c>
      <c r="H527" s="26" t="s">
        <v>207</v>
      </c>
    </row>
    <row r="528" spans="1:8">
      <c r="A528" t="s">
        <v>207</v>
      </c>
      <c r="B528" t="s">
        <v>207</v>
      </c>
      <c r="C528" t="s">
        <v>207</v>
      </c>
      <c r="D528" s="5" t="s">
        <v>207</v>
      </c>
      <c r="E528" t="s">
        <v>207</v>
      </c>
      <c r="F528" t="s">
        <v>207</v>
      </c>
      <c r="G528" s="26" t="s">
        <v>207</v>
      </c>
      <c r="H528" s="26" t="s">
        <v>207</v>
      </c>
    </row>
    <row r="529" spans="1:8">
      <c r="A529" t="s">
        <v>207</v>
      </c>
      <c r="B529" t="s">
        <v>207</v>
      </c>
      <c r="C529" t="s">
        <v>207</v>
      </c>
      <c r="D529" s="5" t="s">
        <v>207</v>
      </c>
      <c r="E529" t="s">
        <v>207</v>
      </c>
      <c r="F529" t="s">
        <v>207</v>
      </c>
      <c r="G529" s="26" t="s">
        <v>207</v>
      </c>
      <c r="H529" s="26" t="s">
        <v>207</v>
      </c>
    </row>
    <row r="530" spans="1:8">
      <c r="A530" t="s">
        <v>207</v>
      </c>
      <c r="B530" t="s">
        <v>207</v>
      </c>
      <c r="C530" t="s">
        <v>207</v>
      </c>
      <c r="D530" s="5" t="s">
        <v>207</v>
      </c>
      <c r="E530" t="s">
        <v>207</v>
      </c>
      <c r="F530" t="s">
        <v>207</v>
      </c>
      <c r="G530" s="26" t="s">
        <v>207</v>
      </c>
      <c r="H530" s="26" t="s">
        <v>207</v>
      </c>
    </row>
    <row r="531" spans="1:8">
      <c r="A531" t="s">
        <v>207</v>
      </c>
      <c r="B531" t="s">
        <v>207</v>
      </c>
      <c r="C531" t="s">
        <v>207</v>
      </c>
      <c r="D531" s="5" t="s">
        <v>207</v>
      </c>
      <c r="E531" t="s">
        <v>207</v>
      </c>
      <c r="F531" t="s">
        <v>207</v>
      </c>
      <c r="G531" s="26" t="s">
        <v>207</v>
      </c>
      <c r="H531" s="26" t="s">
        <v>207</v>
      </c>
    </row>
    <row r="532" spans="1:8">
      <c r="A532" t="s">
        <v>207</v>
      </c>
      <c r="B532" t="s">
        <v>207</v>
      </c>
      <c r="C532" t="s">
        <v>207</v>
      </c>
      <c r="D532" s="5" t="s">
        <v>207</v>
      </c>
      <c r="E532" t="s">
        <v>207</v>
      </c>
      <c r="F532" t="s">
        <v>207</v>
      </c>
      <c r="G532" s="26" t="s">
        <v>207</v>
      </c>
      <c r="H532" s="26" t="s">
        <v>207</v>
      </c>
    </row>
    <row r="533" spans="1:8">
      <c r="A533" t="s">
        <v>207</v>
      </c>
      <c r="B533" t="s">
        <v>207</v>
      </c>
      <c r="C533" t="s">
        <v>207</v>
      </c>
      <c r="D533" s="5" t="s">
        <v>207</v>
      </c>
      <c r="E533" t="s">
        <v>207</v>
      </c>
      <c r="F533" t="s">
        <v>207</v>
      </c>
      <c r="G533" s="26" t="s">
        <v>207</v>
      </c>
      <c r="H533" s="26" t="s">
        <v>207</v>
      </c>
    </row>
    <row r="534" spans="1:8">
      <c r="A534" t="s">
        <v>207</v>
      </c>
      <c r="B534" t="s">
        <v>207</v>
      </c>
      <c r="C534" t="s">
        <v>207</v>
      </c>
      <c r="D534" s="5" t="s">
        <v>207</v>
      </c>
      <c r="E534" t="s">
        <v>207</v>
      </c>
      <c r="F534" t="s">
        <v>207</v>
      </c>
      <c r="G534" s="26" t="s">
        <v>207</v>
      </c>
      <c r="H534" s="26" t="s">
        <v>207</v>
      </c>
    </row>
    <row r="535" spans="1:8">
      <c r="A535" t="s">
        <v>207</v>
      </c>
      <c r="B535" t="s">
        <v>207</v>
      </c>
      <c r="C535" t="s">
        <v>207</v>
      </c>
      <c r="D535" s="5" t="s">
        <v>207</v>
      </c>
      <c r="E535" t="s">
        <v>207</v>
      </c>
      <c r="F535" t="s">
        <v>207</v>
      </c>
      <c r="G535" s="26" t="s">
        <v>207</v>
      </c>
      <c r="H535" s="26" t="s">
        <v>207</v>
      </c>
    </row>
    <row r="536" spans="1:8">
      <c r="A536" t="s">
        <v>207</v>
      </c>
      <c r="B536" t="s">
        <v>207</v>
      </c>
      <c r="C536" t="s">
        <v>207</v>
      </c>
      <c r="D536" s="5" t="s">
        <v>207</v>
      </c>
      <c r="E536" t="s">
        <v>207</v>
      </c>
      <c r="F536" t="s">
        <v>207</v>
      </c>
      <c r="G536" s="26" t="s">
        <v>207</v>
      </c>
      <c r="H536" s="26" t="s">
        <v>207</v>
      </c>
    </row>
    <row r="537" spans="1:8">
      <c r="A537" t="s">
        <v>207</v>
      </c>
      <c r="B537" t="s">
        <v>207</v>
      </c>
      <c r="C537" t="s">
        <v>207</v>
      </c>
      <c r="D537" s="5" t="s">
        <v>207</v>
      </c>
      <c r="E537" t="s">
        <v>207</v>
      </c>
      <c r="F537" t="s">
        <v>207</v>
      </c>
      <c r="G537" s="26" t="s">
        <v>207</v>
      </c>
      <c r="H537" s="26" t="s">
        <v>207</v>
      </c>
    </row>
    <row r="538" spans="1:8">
      <c r="A538" t="s">
        <v>207</v>
      </c>
      <c r="B538" t="s">
        <v>207</v>
      </c>
      <c r="C538" t="s">
        <v>207</v>
      </c>
      <c r="D538" s="5" t="s">
        <v>207</v>
      </c>
      <c r="E538" t="s">
        <v>207</v>
      </c>
      <c r="F538" t="s">
        <v>207</v>
      </c>
      <c r="G538" s="26" t="s">
        <v>207</v>
      </c>
      <c r="H538" s="26" t="s">
        <v>207</v>
      </c>
    </row>
    <row r="539" spans="1:8">
      <c r="A539" t="s">
        <v>207</v>
      </c>
      <c r="B539" t="s">
        <v>207</v>
      </c>
      <c r="C539" t="s">
        <v>207</v>
      </c>
      <c r="D539" s="5" t="s">
        <v>207</v>
      </c>
      <c r="E539" t="s">
        <v>207</v>
      </c>
      <c r="F539" t="s">
        <v>207</v>
      </c>
      <c r="G539" s="26" t="s">
        <v>207</v>
      </c>
      <c r="H539" s="26" t="s">
        <v>207</v>
      </c>
    </row>
    <row r="540" spans="1:8">
      <c r="A540" t="s">
        <v>207</v>
      </c>
      <c r="B540" t="s">
        <v>207</v>
      </c>
      <c r="C540" t="s">
        <v>207</v>
      </c>
      <c r="D540" s="5" t="s">
        <v>207</v>
      </c>
      <c r="E540" t="s">
        <v>207</v>
      </c>
      <c r="F540" t="s">
        <v>207</v>
      </c>
      <c r="G540" s="26" t="s">
        <v>207</v>
      </c>
      <c r="H540" s="26" t="s">
        <v>207</v>
      </c>
    </row>
    <row r="541" spans="1:8">
      <c r="A541" t="s">
        <v>207</v>
      </c>
      <c r="B541" t="s">
        <v>207</v>
      </c>
      <c r="C541" t="s">
        <v>207</v>
      </c>
      <c r="D541" s="5" t="s">
        <v>207</v>
      </c>
      <c r="E541" t="s">
        <v>207</v>
      </c>
      <c r="F541" t="s">
        <v>207</v>
      </c>
      <c r="G541" s="26" t="s">
        <v>207</v>
      </c>
      <c r="H541" s="26" t="s">
        <v>207</v>
      </c>
    </row>
    <row r="542" spans="1:8">
      <c r="A542" t="s">
        <v>207</v>
      </c>
      <c r="B542" t="s">
        <v>207</v>
      </c>
      <c r="C542" t="s">
        <v>207</v>
      </c>
      <c r="D542" s="5" t="s">
        <v>207</v>
      </c>
      <c r="E542" t="s">
        <v>207</v>
      </c>
      <c r="F542" t="s">
        <v>207</v>
      </c>
      <c r="G542" s="26" t="s">
        <v>207</v>
      </c>
      <c r="H542" s="26" t="s">
        <v>207</v>
      </c>
    </row>
    <row r="543" spans="1:8">
      <c r="A543" t="s">
        <v>207</v>
      </c>
      <c r="B543" t="s">
        <v>207</v>
      </c>
      <c r="C543" t="s">
        <v>207</v>
      </c>
      <c r="D543" s="5" t="s">
        <v>207</v>
      </c>
      <c r="E543" t="s">
        <v>207</v>
      </c>
      <c r="F543" t="s">
        <v>207</v>
      </c>
      <c r="G543" s="26" t="s">
        <v>207</v>
      </c>
      <c r="H543" s="26" t="s">
        <v>207</v>
      </c>
    </row>
    <row r="544" spans="1:8">
      <c r="A544" t="s">
        <v>207</v>
      </c>
      <c r="B544" t="s">
        <v>207</v>
      </c>
      <c r="C544" t="s">
        <v>207</v>
      </c>
      <c r="D544" s="5" t="s">
        <v>207</v>
      </c>
      <c r="E544" t="s">
        <v>207</v>
      </c>
      <c r="F544" t="s">
        <v>207</v>
      </c>
      <c r="G544" s="26" t="s">
        <v>207</v>
      </c>
      <c r="H544" s="26" t="s">
        <v>207</v>
      </c>
    </row>
    <row r="545" spans="1:8">
      <c r="A545" t="s">
        <v>207</v>
      </c>
      <c r="B545" t="s">
        <v>207</v>
      </c>
      <c r="C545" t="s">
        <v>207</v>
      </c>
      <c r="D545" s="5" t="s">
        <v>207</v>
      </c>
      <c r="E545" t="s">
        <v>207</v>
      </c>
      <c r="F545" t="s">
        <v>207</v>
      </c>
      <c r="G545" s="26" t="s">
        <v>207</v>
      </c>
      <c r="H545" s="26" t="s">
        <v>207</v>
      </c>
    </row>
    <row r="546" spans="1:8">
      <c r="A546" t="s">
        <v>207</v>
      </c>
      <c r="B546" t="s">
        <v>207</v>
      </c>
      <c r="C546" t="s">
        <v>207</v>
      </c>
      <c r="D546" s="5" t="s">
        <v>207</v>
      </c>
      <c r="E546" t="s">
        <v>207</v>
      </c>
      <c r="F546" t="s">
        <v>207</v>
      </c>
      <c r="G546" s="26" t="s">
        <v>207</v>
      </c>
      <c r="H546" s="26" t="s">
        <v>207</v>
      </c>
    </row>
    <row r="547" spans="1:8">
      <c r="A547" t="s">
        <v>207</v>
      </c>
      <c r="B547" t="s">
        <v>207</v>
      </c>
      <c r="C547" t="s">
        <v>207</v>
      </c>
      <c r="D547" s="5" t="s">
        <v>207</v>
      </c>
      <c r="E547" t="s">
        <v>207</v>
      </c>
      <c r="F547" t="s">
        <v>207</v>
      </c>
      <c r="G547" s="26" t="s">
        <v>207</v>
      </c>
      <c r="H547" s="26" t="s">
        <v>207</v>
      </c>
    </row>
    <row r="548" spans="1:8">
      <c r="A548" t="s">
        <v>207</v>
      </c>
      <c r="B548" t="s">
        <v>207</v>
      </c>
      <c r="C548" t="s">
        <v>207</v>
      </c>
      <c r="D548" s="5" t="s">
        <v>207</v>
      </c>
      <c r="E548" t="s">
        <v>207</v>
      </c>
      <c r="F548" t="s">
        <v>207</v>
      </c>
      <c r="G548" s="26" t="s">
        <v>207</v>
      </c>
      <c r="H548" s="26" t="s">
        <v>207</v>
      </c>
    </row>
    <row r="549" spans="1:8">
      <c r="A549" t="s">
        <v>207</v>
      </c>
      <c r="B549" t="s">
        <v>207</v>
      </c>
      <c r="C549" t="s">
        <v>207</v>
      </c>
      <c r="D549" s="5" t="s">
        <v>207</v>
      </c>
      <c r="E549" t="s">
        <v>207</v>
      </c>
      <c r="F549" t="s">
        <v>207</v>
      </c>
      <c r="G549" s="26" t="s">
        <v>207</v>
      </c>
      <c r="H549" s="26" t="s">
        <v>207</v>
      </c>
    </row>
    <row r="550" spans="1:8">
      <c r="A550" t="s">
        <v>207</v>
      </c>
      <c r="B550" t="s">
        <v>207</v>
      </c>
      <c r="C550" t="s">
        <v>207</v>
      </c>
      <c r="D550" s="5" t="s">
        <v>207</v>
      </c>
      <c r="E550" t="s">
        <v>207</v>
      </c>
      <c r="F550" t="s">
        <v>207</v>
      </c>
      <c r="G550" s="26" t="s">
        <v>207</v>
      </c>
      <c r="H550" s="26" t="s">
        <v>207</v>
      </c>
    </row>
    <row r="551" spans="1:8">
      <c r="A551" t="s">
        <v>207</v>
      </c>
      <c r="B551" t="s">
        <v>207</v>
      </c>
      <c r="C551" t="s">
        <v>207</v>
      </c>
      <c r="D551" s="5" t="s">
        <v>207</v>
      </c>
      <c r="E551" t="s">
        <v>207</v>
      </c>
      <c r="F551" t="s">
        <v>207</v>
      </c>
      <c r="G551" s="26" t="s">
        <v>207</v>
      </c>
      <c r="H551" s="26" t="s">
        <v>207</v>
      </c>
    </row>
    <row r="552" spans="1:8">
      <c r="A552" t="s">
        <v>207</v>
      </c>
      <c r="B552" t="s">
        <v>207</v>
      </c>
      <c r="C552" t="s">
        <v>207</v>
      </c>
      <c r="D552" s="5" t="s">
        <v>207</v>
      </c>
      <c r="E552" t="s">
        <v>207</v>
      </c>
      <c r="F552" t="s">
        <v>207</v>
      </c>
      <c r="G552" s="26" t="s">
        <v>207</v>
      </c>
      <c r="H552" s="26" t="s">
        <v>207</v>
      </c>
    </row>
    <row r="553" spans="1:8">
      <c r="A553" t="s">
        <v>207</v>
      </c>
      <c r="B553" t="s">
        <v>207</v>
      </c>
      <c r="C553" t="s">
        <v>207</v>
      </c>
      <c r="D553" s="5" t="s">
        <v>207</v>
      </c>
      <c r="E553" t="s">
        <v>207</v>
      </c>
      <c r="F553" t="s">
        <v>207</v>
      </c>
      <c r="G553" s="26" t="s">
        <v>207</v>
      </c>
      <c r="H553" s="26" t="s">
        <v>207</v>
      </c>
    </row>
    <row r="554" spans="1:8">
      <c r="A554" t="s">
        <v>207</v>
      </c>
      <c r="B554" t="s">
        <v>207</v>
      </c>
      <c r="C554" t="s">
        <v>207</v>
      </c>
      <c r="D554" s="5" t="s">
        <v>207</v>
      </c>
      <c r="E554" t="s">
        <v>207</v>
      </c>
      <c r="F554" t="s">
        <v>207</v>
      </c>
      <c r="G554" s="26" t="s">
        <v>207</v>
      </c>
      <c r="H554" s="26" t="s">
        <v>207</v>
      </c>
    </row>
    <row r="555" spans="1:8">
      <c r="A555" t="s">
        <v>207</v>
      </c>
      <c r="B555" t="s">
        <v>207</v>
      </c>
      <c r="C555" t="s">
        <v>207</v>
      </c>
      <c r="D555" s="5" t="s">
        <v>207</v>
      </c>
      <c r="E555" t="s">
        <v>207</v>
      </c>
      <c r="F555" t="s">
        <v>207</v>
      </c>
      <c r="G555" s="26" t="s">
        <v>207</v>
      </c>
      <c r="H555" s="26" t="s">
        <v>207</v>
      </c>
    </row>
    <row r="556" spans="1:8">
      <c r="A556" t="s">
        <v>207</v>
      </c>
      <c r="B556" t="s">
        <v>207</v>
      </c>
      <c r="C556" t="s">
        <v>207</v>
      </c>
      <c r="D556" s="5" t="s">
        <v>207</v>
      </c>
      <c r="E556" t="s">
        <v>207</v>
      </c>
      <c r="F556" t="s">
        <v>207</v>
      </c>
      <c r="G556" s="26" t="s">
        <v>207</v>
      </c>
      <c r="H556" s="26" t="s">
        <v>207</v>
      </c>
    </row>
    <row r="557" spans="1:8">
      <c r="A557" t="s">
        <v>207</v>
      </c>
      <c r="B557" t="s">
        <v>207</v>
      </c>
      <c r="C557" t="s">
        <v>207</v>
      </c>
      <c r="D557" s="5" t="s">
        <v>207</v>
      </c>
      <c r="E557" t="s">
        <v>207</v>
      </c>
      <c r="F557" t="s">
        <v>207</v>
      </c>
      <c r="G557" s="26" t="s">
        <v>207</v>
      </c>
      <c r="H557" s="26" t="s">
        <v>207</v>
      </c>
    </row>
    <row r="558" spans="1:8">
      <c r="A558" t="s">
        <v>207</v>
      </c>
      <c r="B558" t="s">
        <v>207</v>
      </c>
      <c r="C558" t="s">
        <v>207</v>
      </c>
      <c r="D558" s="5" t="s">
        <v>207</v>
      </c>
      <c r="E558" t="s">
        <v>207</v>
      </c>
      <c r="F558" t="s">
        <v>207</v>
      </c>
      <c r="G558" s="26" t="s">
        <v>207</v>
      </c>
      <c r="H558" s="26" t="s">
        <v>207</v>
      </c>
    </row>
    <row r="559" spans="1:8">
      <c r="A559" t="s">
        <v>207</v>
      </c>
      <c r="B559" t="s">
        <v>207</v>
      </c>
      <c r="C559" t="s">
        <v>207</v>
      </c>
      <c r="D559" s="5" t="s">
        <v>207</v>
      </c>
      <c r="E559" t="s">
        <v>207</v>
      </c>
      <c r="F559" t="s">
        <v>207</v>
      </c>
      <c r="G559" s="26" t="s">
        <v>207</v>
      </c>
      <c r="H559" s="26" t="s">
        <v>207</v>
      </c>
    </row>
    <row r="560" spans="1:8">
      <c r="A560" t="s">
        <v>207</v>
      </c>
      <c r="B560" t="s">
        <v>207</v>
      </c>
      <c r="C560" t="s">
        <v>207</v>
      </c>
      <c r="D560" s="5" t="s">
        <v>207</v>
      </c>
      <c r="E560" t="s">
        <v>207</v>
      </c>
      <c r="F560" t="s">
        <v>207</v>
      </c>
      <c r="G560" s="26" t="s">
        <v>207</v>
      </c>
      <c r="H560" s="26" t="s">
        <v>207</v>
      </c>
    </row>
    <row r="561" spans="1:8">
      <c r="A561" t="s">
        <v>207</v>
      </c>
      <c r="B561" t="s">
        <v>207</v>
      </c>
      <c r="C561" t="s">
        <v>207</v>
      </c>
      <c r="D561" s="5" t="s">
        <v>207</v>
      </c>
      <c r="E561" t="s">
        <v>207</v>
      </c>
      <c r="F561" t="s">
        <v>207</v>
      </c>
      <c r="G561" s="26" t="s">
        <v>207</v>
      </c>
      <c r="H561" s="26" t="s">
        <v>207</v>
      </c>
    </row>
    <row r="562" spans="1:8">
      <c r="A562" t="s">
        <v>207</v>
      </c>
      <c r="B562" t="s">
        <v>207</v>
      </c>
      <c r="C562" t="s">
        <v>207</v>
      </c>
      <c r="D562" s="5" t="s">
        <v>207</v>
      </c>
      <c r="E562" t="s">
        <v>207</v>
      </c>
      <c r="F562" t="s">
        <v>207</v>
      </c>
      <c r="G562" s="26" t="s">
        <v>207</v>
      </c>
      <c r="H562" s="26" t="s">
        <v>207</v>
      </c>
    </row>
    <row r="563" spans="1:8">
      <c r="A563" t="s">
        <v>207</v>
      </c>
      <c r="B563" t="s">
        <v>207</v>
      </c>
      <c r="C563" t="s">
        <v>207</v>
      </c>
      <c r="D563" s="5" t="s">
        <v>207</v>
      </c>
      <c r="E563" t="s">
        <v>207</v>
      </c>
      <c r="F563" t="s">
        <v>207</v>
      </c>
      <c r="G563" s="26" t="s">
        <v>207</v>
      </c>
      <c r="H563" s="26" t="s">
        <v>207</v>
      </c>
    </row>
    <row r="564" spans="1:8">
      <c r="A564" t="s">
        <v>207</v>
      </c>
      <c r="B564" t="s">
        <v>207</v>
      </c>
      <c r="C564" t="s">
        <v>207</v>
      </c>
      <c r="D564" s="5" t="s">
        <v>207</v>
      </c>
      <c r="E564" t="s">
        <v>207</v>
      </c>
      <c r="F564" t="s">
        <v>207</v>
      </c>
      <c r="G564" s="26" t="s">
        <v>207</v>
      </c>
      <c r="H564" s="26" t="s">
        <v>207</v>
      </c>
    </row>
    <row r="565" spans="1:8">
      <c r="A565" t="s">
        <v>207</v>
      </c>
      <c r="B565" t="s">
        <v>207</v>
      </c>
      <c r="C565" t="s">
        <v>207</v>
      </c>
      <c r="D565" s="5" t="s">
        <v>207</v>
      </c>
      <c r="E565" t="s">
        <v>207</v>
      </c>
      <c r="F565" t="s">
        <v>207</v>
      </c>
      <c r="G565" s="26" t="s">
        <v>207</v>
      </c>
      <c r="H565" s="26" t="s">
        <v>207</v>
      </c>
    </row>
    <row r="566" spans="1:8">
      <c r="A566" t="s">
        <v>207</v>
      </c>
      <c r="B566" t="s">
        <v>207</v>
      </c>
      <c r="C566" t="s">
        <v>207</v>
      </c>
      <c r="D566" s="5" t="s">
        <v>207</v>
      </c>
      <c r="E566" t="s">
        <v>207</v>
      </c>
      <c r="F566" t="s">
        <v>207</v>
      </c>
      <c r="G566" s="26" t="s">
        <v>207</v>
      </c>
      <c r="H566" s="26" t="s">
        <v>207</v>
      </c>
    </row>
    <row r="567" spans="1:8">
      <c r="A567" t="s">
        <v>207</v>
      </c>
      <c r="B567" t="s">
        <v>207</v>
      </c>
      <c r="C567" t="s">
        <v>207</v>
      </c>
      <c r="D567" s="5" t="s">
        <v>207</v>
      </c>
      <c r="E567" t="s">
        <v>207</v>
      </c>
      <c r="F567" t="s">
        <v>207</v>
      </c>
      <c r="G567" s="26" t="s">
        <v>207</v>
      </c>
      <c r="H567" s="26" t="s">
        <v>207</v>
      </c>
    </row>
    <row r="568" spans="1:8">
      <c r="A568" t="s">
        <v>207</v>
      </c>
      <c r="B568" t="s">
        <v>207</v>
      </c>
      <c r="C568" t="s">
        <v>207</v>
      </c>
      <c r="D568" s="5" t="s">
        <v>207</v>
      </c>
      <c r="E568" t="s">
        <v>207</v>
      </c>
      <c r="F568" t="s">
        <v>207</v>
      </c>
      <c r="G568" s="26" t="s">
        <v>207</v>
      </c>
      <c r="H568" s="26" t="s">
        <v>207</v>
      </c>
    </row>
    <row r="569" spans="1:8">
      <c r="A569" t="s">
        <v>207</v>
      </c>
      <c r="B569" t="s">
        <v>207</v>
      </c>
      <c r="C569" t="s">
        <v>207</v>
      </c>
      <c r="D569" s="5" t="s">
        <v>207</v>
      </c>
      <c r="E569" t="s">
        <v>207</v>
      </c>
      <c r="F569" t="s">
        <v>207</v>
      </c>
      <c r="G569" s="26" t="s">
        <v>207</v>
      </c>
      <c r="H569" s="26" t="s">
        <v>207</v>
      </c>
    </row>
    <row r="570" spans="1:8">
      <c r="A570" t="s">
        <v>207</v>
      </c>
      <c r="B570" t="s">
        <v>207</v>
      </c>
      <c r="C570" t="s">
        <v>207</v>
      </c>
      <c r="D570" s="5" t="s">
        <v>207</v>
      </c>
      <c r="E570" t="s">
        <v>207</v>
      </c>
      <c r="F570" t="s">
        <v>207</v>
      </c>
      <c r="G570" s="26" t="s">
        <v>207</v>
      </c>
      <c r="H570" s="26" t="s">
        <v>207</v>
      </c>
    </row>
    <row r="571" spans="1:8">
      <c r="A571" t="s">
        <v>207</v>
      </c>
      <c r="B571" t="s">
        <v>207</v>
      </c>
      <c r="C571" t="s">
        <v>207</v>
      </c>
      <c r="D571" s="5" t="s">
        <v>207</v>
      </c>
      <c r="E571" t="s">
        <v>207</v>
      </c>
      <c r="F571" t="s">
        <v>207</v>
      </c>
      <c r="G571" s="26" t="s">
        <v>207</v>
      </c>
      <c r="H571" s="26" t="s">
        <v>207</v>
      </c>
    </row>
    <row r="572" spans="1:8">
      <c r="A572" t="s">
        <v>207</v>
      </c>
      <c r="B572" t="s">
        <v>207</v>
      </c>
      <c r="C572" t="s">
        <v>207</v>
      </c>
      <c r="D572" s="5" t="s">
        <v>207</v>
      </c>
      <c r="E572" t="s">
        <v>207</v>
      </c>
      <c r="F572" t="s">
        <v>207</v>
      </c>
      <c r="G572" s="26" t="s">
        <v>207</v>
      </c>
      <c r="H572" s="26" t="s">
        <v>207</v>
      </c>
    </row>
    <row r="573" spans="1:8">
      <c r="A573" t="s">
        <v>207</v>
      </c>
      <c r="B573" t="s">
        <v>207</v>
      </c>
      <c r="C573" t="s">
        <v>207</v>
      </c>
      <c r="D573" s="5" t="s">
        <v>207</v>
      </c>
      <c r="E573" t="s">
        <v>207</v>
      </c>
      <c r="F573" t="s">
        <v>207</v>
      </c>
      <c r="G573" s="26" t="s">
        <v>207</v>
      </c>
      <c r="H573" s="26" t="s">
        <v>207</v>
      </c>
    </row>
    <row r="574" spans="1:8">
      <c r="A574" t="s">
        <v>207</v>
      </c>
      <c r="B574" t="s">
        <v>207</v>
      </c>
      <c r="C574" t="s">
        <v>207</v>
      </c>
      <c r="D574" s="5" t="s">
        <v>207</v>
      </c>
      <c r="E574" t="s">
        <v>207</v>
      </c>
      <c r="F574" t="s">
        <v>207</v>
      </c>
      <c r="G574" s="26" t="s">
        <v>207</v>
      </c>
      <c r="H574" s="26" t="s">
        <v>207</v>
      </c>
    </row>
    <row r="575" spans="1:8">
      <c r="A575" t="s">
        <v>207</v>
      </c>
      <c r="B575" t="s">
        <v>207</v>
      </c>
      <c r="C575" t="s">
        <v>207</v>
      </c>
      <c r="D575" s="5" t="s">
        <v>207</v>
      </c>
      <c r="E575" t="s">
        <v>207</v>
      </c>
      <c r="F575" t="s">
        <v>207</v>
      </c>
      <c r="G575" s="26" t="s">
        <v>207</v>
      </c>
      <c r="H575" s="26" t="s">
        <v>207</v>
      </c>
    </row>
    <row r="576" spans="1:8">
      <c r="A576" t="s">
        <v>207</v>
      </c>
      <c r="B576" t="s">
        <v>207</v>
      </c>
      <c r="C576" t="s">
        <v>207</v>
      </c>
      <c r="D576" s="5" t="s">
        <v>207</v>
      </c>
      <c r="E576" t="s">
        <v>207</v>
      </c>
      <c r="F576" t="s">
        <v>207</v>
      </c>
      <c r="G576" s="26" t="s">
        <v>207</v>
      </c>
      <c r="H576" s="26" t="s">
        <v>207</v>
      </c>
    </row>
    <row r="577" spans="1:8">
      <c r="A577" t="s">
        <v>207</v>
      </c>
      <c r="B577" t="s">
        <v>207</v>
      </c>
      <c r="C577" t="s">
        <v>207</v>
      </c>
      <c r="D577" s="5" t="s">
        <v>207</v>
      </c>
      <c r="E577" t="s">
        <v>207</v>
      </c>
      <c r="F577" t="s">
        <v>207</v>
      </c>
      <c r="G577" s="26" t="s">
        <v>207</v>
      </c>
      <c r="H577" s="26" t="s">
        <v>207</v>
      </c>
    </row>
    <row r="578" spans="1:8">
      <c r="A578" t="s">
        <v>207</v>
      </c>
      <c r="B578" t="s">
        <v>207</v>
      </c>
      <c r="C578" t="s">
        <v>207</v>
      </c>
      <c r="D578" s="5" t="s">
        <v>207</v>
      </c>
      <c r="E578" t="s">
        <v>207</v>
      </c>
      <c r="F578" t="s">
        <v>207</v>
      </c>
      <c r="G578" s="26" t="s">
        <v>207</v>
      </c>
      <c r="H578" s="26" t="s">
        <v>207</v>
      </c>
    </row>
    <row r="579" spans="1:8">
      <c r="A579" t="s">
        <v>207</v>
      </c>
      <c r="B579" t="s">
        <v>207</v>
      </c>
      <c r="C579" t="s">
        <v>207</v>
      </c>
      <c r="D579" s="5" t="s">
        <v>207</v>
      </c>
      <c r="E579" t="s">
        <v>207</v>
      </c>
      <c r="F579" t="s">
        <v>207</v>
      </c>
      <c r="G579" s="26" t="s">
        <v>207</v>
      </c>
      <c r="H579" s="26" t="s">
        <v>207</v>
      </c>
    </row>
    <row r="580" spans="1:8">
      <c r="A580" t="s">
        <v>207</v>
      </c>
      <c r="B580" t="s">
        <v>207</v>
      </c>
      <c r="C580" t="s">
        <v>207</v>
      </c>
      <c r="D580" s="5" t="s">
        <v>207</v>
      </c>
      <c r="E580" t="s">
        <v>207</v>
      </c>
      <c r="F580" t="s">
        <v>207</v>
      </c>
      <c r="G580" s="26" t="s">
        <v>207</v>
      </c>
      <c r="H580" s="26" t="s">
        <v>207</v>
      </c>
    </row>
    <row r="581" spans="1:8">
      <c r="A581" t="s">
        <v>207</v>
      </c>
      <c r="B581" t="s">
        <v>207</v>
      </c>
      <c r="C581" t="s">
        <v>207</v>
      </c>
      <c r="D581" s="5" t="s">
        <v>207</v>
      </c>
      <c r="E581" t="s">
        <v>207</v>
      </c>
      <c r="F581" t="s">
        <v>207</v>
      </c>
      <c r="G581" s="26" t="s">
        <v>207</v>
      </c>
      <c r="H581" s="26" t="s">
        <v>207</v>
      </c>
    </row>
    <row r="582" spans="1:8">
      <c r="A582" t="s">
        <v>207</v>
      </c>
      <c r="B582" t="s">
        <v>207</v>
      </c>
      <c r="C582" t="s">
        <v>207</v>
      </c>
      <c r="D582" s="5" t="s">
        <v>207</v>
      </c>
      <c r="E582" t="s">
        <v>207</v>
      </c>
      <c r="F582" t="s">
        <v>207</v>
      </c>
      <c r="G582" s="26" t="s">
        <v>207</v>
      </c>
      <c r="H582" s="26" t="s">
        <v>207</v>
      </c>
    </row>
    <row r="583" spans="1:8">
      <c r="A583" t="s">
        <v>207</v>
      </c>
      <c r="B583" t="s">
        <v>207</v>
      </c>
      <c r="C583" t="s">
        <v>207</v>
      </c>
      <c r="D583" s="5" t="s">
        <v>207</v>
      </c>
      <c r="E583" t="s">
        <v>207</v>
      </c>
      <c r="F583" t="s">
        <v>207</v>
      </c>
      <c r="G583" s="26" t="s">
        <v>207</v>
      </c>
      <c r="H583" s="26" t="s">
        <v>207</v>
      </c>
    </row>
    <row r="584" spans="1:8">
      <c r="A584" t="s">
        <v>207</v>
      </c>
      <c r="B584" t="s">
        <v>207</v>
      </c>
      <c r="C584" t="s">
        <v>207</v>
      </c>
      <c r="D584" s="5" t="s">
        <v>207</v>
      </c>
      <c r="E584" t="s">
        <v>207</v>
      </c>
      <c r="F584" t="s">
        <v>207</v>
      </c>
      <c r="G584" s="26" t="s">
        <v>207</v>
      </c>
      <c r="H584" s="26" t="s">
        <v>207</v>
      </c>
    </row>
    <row r="585" spans="1:8">
      <c r="A585" t="s">
        <v>207</v>
      </c>
      <c r="B585" t="s">
        <v>207</v>
      </c>
      <c r="C585" t="s">
        <v>207</v>
      </c>
      <c r="D585" s="5" t="s">
        <v>207</v>
      </c>
      <c r="E585" t="s">
        <v>207</v>
      </c>
      <c r="F585" t="s">
        <v>207</v>
      </c>
      <c r="G585" s="26" t="s">
        <v>207</v>
      </c>
      <c r="H585" s="26" t="s">
        <v>207</v>
      </c>
    </row>
    <row r="586" spans="1:8">
      <c r="A586" t="s">
        <v>207</v>
      </c>
      <c r="B586" t="s">
        <v>207</v>
      </c>
      <c r="C586" t="s">
        <v>207</v>
      </c>
      <c r="D586" s="5" t="s">
        <v>207</v>
      </c>
      <c r="E586" t="s">
        <v>207</v>
      </c>
      <c r="F586" t="s">
        <v>207</v>
      </c>
      <c r="G586" s="26" t="s">
        <v>207</v>
      </c>
      <c r="H586" s="26" t="s">
        <v>207</v>
      </c>
    </row>
    <row r="587" spans="1:8">
      <c r="A587" t="s">
        <v>207</v>
      </c>
      <c r="B587" t="s">
        <v>207</v>
      </c>
      <c r="C587" t="s">
        <v>207</v>
      </c>
      <c r="D587" s="5" t="s">
        <v>207</v>
      </c>
      <c r="E587" t="s">
        <v>207</v>
      </c>
      <c r="F587" t="s">
        <v>207</v>
      </c>
      <c r="G587" s="26" t="s">
        <v>207</v>
      </c>
      <c r="H587" s="26" t="s">
        <v>207</v>
      </c>
    </row>
    <row r="588" spans="1:8">
      <c r="A588" t="s">
        <v>207</v>
      </c>
      <c r="B588" t="s">
        <v>207</v>
      </c>
      <c r="C588" t="s">
        <v>207</v>
      </c>
      <c r="D588" s="5" t="s">
        <v>207</v>
      </c>
      <c r="E588" t="s">
        <v>207</v>
      </c>
      <c r="F588" t="s">
        <v>207</v>
      </c>
      <c r="G588" s="26" t="s">
        <v>207</v>
      </c>
      <c r="H588" s="26" t="s">
        <v>207</v>
      </c>
    </row>
    <row r="589" spans="1:8">
      <c r="A589" t="s">
        <v>207</v>
      </c>
      <c r="B589" t="s">
        <v>207</v>
      </c>
      <c r="C589" t="s">
        <v>207</v>
      </c>
      <c r="D589" s="5" t="s">
        <v>207</v>
      </c>
      <c r="E589" t="s">
        <v>207</v>
      </c>
      <c r="F589" t="s">
        <v>207</v>
      </c>
      <c r="G589" s="26" t="s">
        <v>207</v>
      </c>
      <c r="H589" s="26" t="s">
        <v>207</v>
      </c>
    </row>
    <row r="590" spans="1:8">
      <c r="A590" t="s">
        <v>207</v>
      </c>
      <c r="B590" t="s">
        <v>207</v>
      </c>
      <c r="C590" t="s">
        <v>207</v>
      </c>
      <c r="D590" s="5" t="s">
        <v>207</v>
      </c>
      <c r="E590" t="s">
        <v>207</v>
      </c>
      <c r="F590" t="s">
        <v>207</v>
      </c>
      <c r="G590" s="26" t="s">
        <v>207</v>
      </c>
      <c r="H590" s="26" t="s">
        <v>207</v>
      </c>
    </row>
    <row r="591" spans="1:8">
      <c r="A591" t="s">
        <v>207</v>
      </c>
      <c r="B591" t="s">
        <v>207</v>
      </c>
      <c r="C591" t="s">
        <v>207</v>
      </c>
      <c r="D591" s="5" t="s">
        <v>207</v>
      </c>
      <c r="E591" t="s">
        <v>207</v>
      </c>
      <c r="F591" t="s">
        <v>207</v>
      </c>
      <c r="G591" s="26" t="s">
        <v>207</v>
      </c>
      <c r="H591" s="26" t="s">
        <v>207</v>
      </c>
    </row>
    <row r="592" spans="1:8">
      <c r="A592" t="s">
        <v>207</v>
      </c>
      <c r="B592" t="s">
        <v>207</v>
      </c>
      <c r="C592" t="s">
        <v>207</v>
      </c>
      <c r="D592" s="5" t="s">
        <v>207</v>
      </c>
      <c r="E592" t="s">
        <v>207</v>
      </c>
      <c r="F592" t="s">
        <v>207</v>
      </c>
      <c r="G592" s="26" t="s">
        <v>207</v>
      </c>
      <c r="H592" s="26" t="s">
        <v>207</v>
      </c>
    </row>
    <row r="593" spans="1:8">
      <c r="A593" t="s">
        <v>207</v>
      </c>
      <c r="B593" t="s">
        <v>207</v>
      </c>
      <c r="C593" t="s">
        <v>207</v>
      </c>
      <c r="D593" s="5" t="s">
        <v>207</v>
      </c>
      <c r="E593" t="s">
        <v>207</v>
      </c>
      <c r="F593" t="s">
        <v>207</v>
      </c>
      <c r="G593" s="26" t="s">
        <v>207</v>
      </c>
      <c r="H593" s="26" t="s">
        <v>207</v>
      </c>
    </row>
    <row r="594" spans="1:8">
      <c r="A594" t="s">
        <v>207</v>
      </c>
      <c r="B594" t="s">
        <v>207</v>
      </c>
      <c r="C594" t="s">
        <v>207</v>
      </c>
      <c r="D594" s="5" t="s">
        <v>207</v>
      </c>
      <c r="E594" t="s">
        <v>207</v>
      </c>
      <c r="F594" t="s">
        <v>207</v>
      </c>
      <c r="G594" s="26" t="s">
        <v>207</v>
      </c>
      <c r="H594" s="26" t="s">
        <v>207</v>
      </c>
    </row>
    <row r="595" spans="1:8">
      <c r="A595" t="s">
        <v>207</v>
      </c>
      <c r="B595" t="s">
        <v>207</v>
      </c>
      <c r="C595" t="s">
        <v>207</v>
      </c>
      <c r="D595" s="5" t="s">
        <v>207</v>
      </c>
      <c r="E595" t="s">
        <v>207</v>
      </c>
      <c r="F595" t="s">
        <v>207</v>
      </c>
      <c r="G595" s="26" t="s">
        <v>207</v>
      </c>
      <c r="H595" s="26" t="s">
        <v>207</v>
      </c>
    </row>
    <row r="596" spans="1:8">
      <c r="A596" t="s">
        <v>207</v>
      </c>
      <c r="B596" t="s">
        <v>207</v>
      </c>
      <c r="C596" t="s">
        <v>207</v>
      </c>
      <c r="D596" s="5" t="s">
        <v>207</v>
      </c>
      <c r="E596" t="s">
        <v>207</v>
      </c>
      <c r="F596" t="s">
        <v>207</v>
      </c>
      <c r="G596" s="26" t="s">
        <v>207</v>
      </c>
      <c r="H596" s="26" t="s">
        <v>207</v>
      </c>
    </row>
    <row r="597" spans="1:8">
      <c r="A597" t="s">
        <v>207</v>
      </c>
      <c r="B597" t="s">
        <v>207</v>
      </c>
      <c r="C597" t="s">
        <v>207</v>
      </c>
      <c r="D597" s="5" t="s">
        <v>207</v>
      </c>
      <c r="E597" t="s">
        <v>207</v>
      </c>
      <c r="F597" t="s">
        <v>207</v>
      </c>
      <c r="G597" s="26" t="s">
        <v>207</v>
      </c>
      <c r="H597" s="26" t="s">
        <v>207</v>
      </c>
    </row>
    <row r="598" spans="1:8">
      <c r="A598" t="s">
        <v>207</v>
      </c>
      <c r="B598" t="s">
        <v>207</v>
      </c>
      <c r="C598" t="s">
        <v>207</v>
      </c>
      <c r="D598" s="5" t="s">
        <v>207</v>
      </c>
      <c r="E598" t="s">
        <v>207</v>
      </c>
      <c r="F598" t="s">
        <v>207</v>
      </c>
      <c r="G598" s="26" t="s">
        <v>207</v>
      </c>
      <c r="H598" s="26" t="s">
        <v>207</v>
      </c>
    </row>
    <row r="599" spans="1:8">
      <c r="A599" t="s">
        <v>207</v>
      </c>
      <c r="B599" t="s">
        <v>207</v>
      </c>
      <c r="C599" t="s">
        <v>207</v>
      </c>
      <c r="D599" s="5" t="s">
        <v>207</v>
      </c>
      <c r="E599" t="s">
        <v>207</v>
      </c>
      <c r="F599" t="s">
        <v>207</v>
      </c>
      <c r="G599" s="26" t="s">
        <v>207</v>
      </c>
      <c r="H599" s="26" t="s">
        <v>207</v>
      </c>
    </row>
    <row r="600" spans="1:8">
      <c r="A600" t="s">
        <v>207</v>
      </c>
      <c r="B600" t="s">
        <v>207</v>
      </c>
      <c r="C600" t="s">
        <v>207</v>
      </c>
      <c r="D600" s="5" t="s">
        <v>207</v>
      </c>
      <c r="E600" t="s">
        <v>207</v>
      </c>
      <c r="F600" t="s">
        <v>207</v>
      </c>
      <c r="G600" s="26" t="s">
        <v>207</v>
      </c>
      <c r="H600" s="26" t="s">
        <v>207</v>
      </c>
    </row>
    <row r="601" spans="1:8">
      <c r="A601" t="s">
        <v>207</v>
      </c>
      <c r="B601" t="s">
        <v>207</v>
      </c>
      <c r="C601" t="s">
        <v>207</v>
      </c>
      <c r="D601" s="5" t="s">
        <v>207</v>
      </c>
      <c r="E601" t="s">
        <v>207</v>
      </c>
      <c r="F601" t="s">
        <v>207</v>
      </c>
      <c r="G601" s="26" t="s">
        <v>207</v>
      </c>
      <c r="H601" s="26" t="s">
        <v>207</v>
      </c>
    </row>
    <row r="602" spans="1:8">
      <c r="A602" t="s">
        <v>207</v>
      </c>
      <c r="B602" t="s">
        <v>207</v>
      </c>
      <c r="C602" t="s">
        <v>207</v>
      </c>
      <c r="D602" s="5" t="s">
        <v>207</v>
      </c>
      <c r="E602" t="s">
        <v>207</v>
      </c>
      <c r="F602" t="s">
        <v>207</v>
      </c>
      <c r="G602" s="26" t="s">
        <v>207</v>
      </c>
      <c r="H602" s="26" t="s">
        <v>207</v>
      </c>
    </row>
    <row r="603" spans="1:8">
      <c r="A603" t="s">
        <v>207</v>
      </c>
      <c r="B603" t="s">
        <v>207</v>
      </c>
      <c r="C603" t="s">
        <v>207</v>
      </c>
      <c r="D603" s="5" t="s">
        <v>207</v>
      </c>
      <c r="E603" t="s">
        <v>207</v>
      </c>
      <c r="F603" t="s">
        <v>207</v>
      </c>
      <c r="G603" s="26" t="s">
        <v>207</v>
      </c>
      <c r="H603" s="26" t="s">
        <v>207</v>
      </c>
    </row>
    <row r="604" spans="1:8">
      <c r="A604" t="s">
        <v>207</v>
      </c>
      <c r="B604" t="s">
        <v>207</v>
      </c>
      <c r="C604" t="s">
        <v>207</v>
      </c>
      <c r="D604" s="5" t="s">
        <v>207</v>
      </c>
      <c r="E604" t="s">
        <v>207</v>
      </c>
      <c r="F604" t="s">
        <v>207</v>
      </c>
      <c r="G604" s="26" t="s">
        <v>207</v>
      </c>
      <c r="H604" s="26" t="s">
        <v>207</v>
      </c>
    </row>
    <row r="605" spans="1:8">
      <c r="A605" t="s">
        <v>207</v>
      </c>
      <c r="B605" t="s">
        <v>207</v>
      </c>
      <c r="C605" t="s">
        <v>207</v>
      </c>
      <c r="D605" s="5" t="s">
        <v>207</v>
      </c>
      <c r="E605" t="s">
        <v>207</v>
      </c>
      <c r="F605" t="s">
        <v>207</v>
      </c>
      <c r="G605" s="26" t="s">
        <v>207</v>
      </c>
      <c r="H605" s="26" t="s">
        <v>207</v>
      </c>
    </row>
    <row r="606" spans="1:8">
      <c r="A606" t="s">
        <v>207</v>
      </c>
      <c r="B606" t="s">
        <v>207</v>
      </c>
      <c r="C606" t="s">
        <v>207</v>
      </c>
      <c r="D606" s="5" t="s">
        <v>207</v>
      </c>
      <c r="E606" t="s">
        <v>207</v>
      </c>
      <c r="F606" t="s">
        <v>207</v>
      </c>
      <c r="G606" s="26" t="s">
        <v>207</v>
      </c>
      <c r="H606" s="26" t="s">
        <v>207</v>
      </c>
    </row>
    <row r="607" spans="1:8">
      <c r="A607" t="s">
        <v>207</v>
      </c>
      <c r="B607" t="s">
        <v>207</v>
      </c>
      <c r="C607" t="s">
        <v>207</v>
      </c>
      <c r="D607" s="5" t="s">
        <v>207</v>
      </c>
      <c r="E607" t="s">
        <v>207</v>
      </c>
      <c r="F607" t="s">
        <v>207</v>
      </c>
      <c r="G607" s="26" t="s">
        <v>207</v>
      </c>
      <c r="H607" s="26" t="s">
        <v>207</v>
      </c>
    </row>
    <row r="608" spans="1:8">
      <c r="A608" t="s">
        <v>207</v>
      </c>
      <c r="B608" t="s">
        <v>207</v>
      </c>
      <c r="C608" t="s">
        <v>207</v>
      </c>
      <c r="D608" s="5" t="s">
        <v>207</v>
      </c>
      <c r="E608" t="s">
        <v>207</v>
      </c>
      <c r="F608" t="s">
        <v>207</v>
      </c>
      <c r="G608" s="26" t="s">
        <v>207</v>
      </c>
      <c r="H608" s="26" t="s">
        <v>207</v>
      </c>
    </row>
    <row r="609" spans="1:8">
      <c r="A609" t="s">
        <v>207</v>
      </c>
      <c r="B609" t="s">
        <v>207</v>
      </c>
      <c r="C609" t="s">
        <v>207</v>
      </c>
      <c r="D609" s="5" t="s">
        <v>207</v>
      </c>
      <c r="E609" t="s">
        <v>207</v>
      </c>
      <c r="F609" t="s">
        <v>207</v>
      </c>
      <c r="G609" s="26" t="s">
        <v>207</v>
      </c>
      <c r="H609" s="26" t="s">
        <v>207</v>
      </c>
    </row>
    <row r="610" spans="1:8">
      <c r="A610" t="s">
        <v>207</v>
      </c>
      <c r="B610" t="s">
        <v>207</v>
      </c>
      <c r="C610" t="s">
        <v>207</v>
      </c>
      <c r="D610" s="5" t="s">
        <v>207</v>
      </c>
      <c r="E610" t="s">
        <v>207</v>
      </c>
      <c r="F610" t="s">
        <v>207</v>
      </c>
      <c r="G610" s="26" t="s">
        <v>207</v>
      </c>
      <c r="H610" s="26" t="s">
        <v>207</v>
      </c>
    </row>
    <row r="611" spans="1:8">
      <c r="A611" t="s">
        <v>207</v>
      </c>
      <c r="B611" t="s">
        <v>207</v>
      </c>
      <c r="C611" t="s">
        <v>207</v>
      </c>
      <c r="D611" s="5" t="s">
        <v>207</v>
      </c>
      <c r="E611" t="s">
        <v>207</v>
      </c>
      <c r="F611" t="s">
        <v>207</v>
      </c>
      <c r="G611" s="26" t="s">
        <v>207</v>
      </c>
      <c r="H611" s="26" t="s">
        <v>207</v>
      </c>
    </row>
    <row r="612" spans="1:8">
      <c r="A612" t="s">
        <v>207</v>
      </c>
      <c r="B612" t="s">
        <v>207</v>
      </c>
      <c r="C612" t="s">
        <v>207</v>
      </c>
      <c r="D612" s="5" t="s">
        <v>207</v>
      </c>
      <c r="E612" t="s">
        <v>207</v>
      </c>
      <c r="F612" t="s">
        <v>207</v>
      </c>
      <c r="G612" s="26" t="s">
        <v>207</v>
      </c>
      <c r="H612" s="26" t="s">
        <v>207</v>
      </c>
    </row>
    <row r="613" spans="1:8">
      <c r="A613" t="s">
        <v>207</v>
      </c>
      <c r="B613" t="s">
        <v>207</v>
      </c>
      <c r="C613" t="s">
        <v>207</v>
      </c>
      <c r="D613" s="5" t="s">
        <v>207</v>
      </c>
      <c r="E613" t="s">
        <v>207</v>
      </c>
      <c r="F613" t="s">
        <v>207</v>
      </c>
      <c r="G613" s="26" t="s">
        <v>207</v>
      </c>
      <c r="H613" s="26" t="s">
        <v>207</v>
      </c>
    </row>
    <row r="614" spans="1:8">
      <c r="A614" t="s">
        <v>207</v>
      </c>
      <c r="B614" t="s">
        <v>207</v>
      </c>
      <c r="C614" t="s">
        <v>207</v>
      </c>
      <c r="D614" s="5" t="s">
        <v>207</v>
      </c>
      <c r="E614" t="s">
        <v>207</v>
      </c>
      <c r="F614" t="s">
        <v>207</v>
      </c>
      <c r="G614" s="26" t="s">
        <v>207</v>
      </c>
      <c r="H614" s="26" t="s">
        <v>207</v>
      </c>
    </row>
    <row r="615" spans="1:8">
      <c r="A615" t="s">
        <v>207</v>
      </c>
      <c r="B615" t="s">
        <v>207</v>
      </c>
      <c r="C615" t="s">
        <v>207</v>
      </c>
      <c r="D615" s="5" t="s">
        <v>207</v>
      </c>
      <c r="E615" t="s">
        <v>207</v>
      </c>
      <c r="F615" t="s">
        <v>207</v>
      </c>
      <c r="G615" s="26" t="s">
        <v>207</v>
      </c>
      <c r="H615" s="26" t="s">
        <v>207</v>
      </c>
    </row>
    <row r="616" spans="1:8">
      <c r="A616" t="s">
        <v>207</v>
      </c>
      <c r="B616" t="s">
        <v>207</v>
      </c>
      <c r="C616" t="s">
        <v>207</v>
      </c>
      <c r="D616" s="5" t="s">
        <v>207</v>
      </c>
      <c r="E616" t="s">
        <v>207</v>
      </c>
      <c r="F616" t="s">
        <v>207</v>
      </c>
      <c r="G616" s="26" t="s">
        <v>207</v>
      </c>
      <c r="H616" s="26" t="s">
        <v>207</v>
      </c>
    </row>
    <row r="617" spans="1:8">
      <c r="A617" t="s">
        <v>207</v>
      </c>
      <c r="B617" t="s">
        <v>207</v>
      </c>
      <c r="C617" t="s">
        <v>207</v>
      </c>
      <c r="D617" s="5" t="s">
        <v>207</v>
      </c>
      <c r="E617" t="s">
        <v>207</v>
      </c>
      <c r="F617" t="s">
        <v>207</v>
      </c>
      <c r="G617" s="26" t="s">
        <v>207</v>
      </c>
      <c r="H617" s="26" t="s">
        <v>207</v>
      </c>
    </row>
    <row r="618" spans="1:8">
      <c r="A618" t="s">
        <v>207</v>
      </c>
      <c r="B618" t="s">
        <v>207</v>
      </c>
      <c r="C618" t="s">
        <v>207</v>
      </c>
      <c r="D618" s="5" t="s">
        <v>207</v>
      </c>
      <c r="E618" t="s">
        <v>207</v>
      </c>
      <c r="F618" t="s">
        <v>207</v>
      </c>
      <c r="G618" s="26" t="s">
        <v>207</v>
      </c>
      <c r="H618" s="26" t="s">
        <v>207</v>
      </c>
    </row>
    <row r="619" spans="1:8">
      <c r="A619" t="s">
        <v>207</v>
      </c>
      <c r="B619" t="s">
        <v>207</v>
      </c>
      <c r="C619" t="s">
        <v>207</v>
      </c>
      <c r="D619" s="5" t="s">
        <v>207</v>
      </c>
      <c r="E619" t="s">
        <v>207</v>
      </c>
      <c r="F619" t="s">
        <v>207</v>
      </c>
      <c r="G619" s="26" t="s">
        <v>207</v>
      </c>
      <c r="H619" s="26" t="s">
        <v>207</v>
      </c>
    </row>
    <row r="620" spans="1:8">
      <c r="A620" t="s">
        <v>207</v>
      </c>
      <c r="B620" t="s">
        <v>207</v>
      </c>
      <c r="C620" t="s">
        <v>207</v>
      </c>
      <c r="D620" s="5" t="s">
        <v>207</v>
      </c>
      <c r="E620" t="s">
        <v>207</v>
      </c>
      <c r="F620" t="s">
        <v>207</v>
      </c>
      <c r="G620" s="26" t="s">
        <v>207</v>
      </c>
      <c r="H620" s="26" t="s">
        <v>207</v>
      </c>
    </row>
    <row r="621" spans="1:8">
      <c r="A621" t="s">
        <v>207</v>
      </c>
      <c r="B621" t="s">
        <v>207</v>
      </c>
      <c r="C621" t="s">
        <v>207</v>
      </c>
      <c r="D621" s="5" t="s">
        <v>207</v>
      </c>
      <c r="E621" t="s">
        <v>207</v>
      </c>
      <c r="F621" t="s">
        <v>207</v>
      </c>
      <c r="G621" s="26" t="s">
        <v>207</v>
      </c>
      <c r="H621" s="26" t="s">
        <v>207</v>
      </c>
    </row>
    <row r="622" spans="1:8">
      <c r="A622" t="s">
        <v>207</v>
      </c>
      <c r="B622" t="s">
        <v>207</v>
      </c>
      <c r="C622" t="s">
        <v>207</v>
      </c>
      <c r="D622" s="5" t="s">
        <v>207</v>
      </c>
      <c r="E622" t="s">
        <v>207</v>
      </c>
      <c r="F622" t="s">
        <v>207</v>
      </c>
      <c r="G622" s="26" t="s">
        <v>207</v>
      </c>
      <c r="H622" s="26" t="s">
        <v>207</v>
      </c>
    </row>
    <row r="623" spans="1:8">
      <c r="A623" t="s">
        <v>207</v>
      </c>
      <c r="B623" t="s">
        <v>207</v>
      </c>
      <c r="C623" t="s">
        <v>207</v>
      </c>
      <c r="D623" s="5" t="s">
        <v>207</v>
      </c>
      <c r="E623" t="s">
        <v>207</v>
      </c>
      <c r="F623" t="s">
        <v>207</v>
      </c>
      <c r="G623" s="26" t="s">
        <v>207</v>
      </c>
      <c r="H623" s="26" t="s">
        <v>207</v>
      </c>
    </row>
    <row r="624" spans="1:8">
      <c r="A624" t="s">
        <v>207</v>
      </c>
      <c r="B624" t="s">
        <v>207</v>
      </c>
      <c r="C624" t="s">
        <v>207</v>
      </c>
      <c r="D624" s="5" t="s">
        <v>207</v>
      </c>
      <c r="E624" t="s">
        <v>207</v>
      </c>
      <c r="F624" t="s">
        <v>207</v>
      </c>
      <c r="G624" s="26" t="s">
        <v>207</v>
      </c>
      <c r="H624" s="26" t="s">
        <v>207</v>
      </c>
    </row>
    <row r="625" spans="1:8">
      <c r="A625" t="s">
        <v>207</v>
      </c>
      <c r="B625" t="s">
        <v>207</v>
      </c>
      <c r="C625" t="s">
        <v>207</v>
      </c>
      <c r="D625" s="5" t="s">
        <v>207</v>
      </c>
      <c r="E625" t="s">
        <v>207</v>
      </c>
      <c r="F625" t="s">
        <v>207</v>
      </c>
      <c r="G625" s="26" t="s">
        <v>207</v>
      </c>
      <c r="H625" s="26" t="s">
        <v>207</v>
      </c>
    </row>
    <row r="626" spans="1:8">
      <c r="A626" t="s">
        <v>207</v>
      </c>
      <c r="B626" t="s">
        <v>207</v>
      </c>
      <c r="C626" t="s">
        <v>207</v>
      </c>
      <c r="D626" s="5" t="s">
        <v>207</v>
      </c>
      <c r="E626" t="s">
        <v>207</v>
      </c>
      <c r="F626" t="s">
        <v>207</v>
      </c>
      <c r="G626" s="26" t="s">
        <v>207</v>
      </c>
      <c r="H626" s="26" t="s">
        <v>207</v>
      </c>
    </row>
    <row r="627" spans="1:8">
      <c r="A627" t="s">
        <v>207</v>
      </c>
      <c r="B627" t="s">
        <v>207</v>
      </c>
      <c r="C627" t="s">
        <v>207</v>
      </c>
      <c r="D627" s="5" t="s">
        <v>207</v>
      </c>
      <c r="E627" t="s">
        <v>207</v>
      </c>
      <c r="F627" t="s">
        <v>207</v>
      </c>
      <c r="G627" s="26" t="s">
        <v>207</v>
      </c>
      <c r="H627" s="26" t="s">
        <v>207</v>
      </c>
    </row>
    <row r="628" spans="1:8">
      <c r="A628" t="s">
        <v>207</v>
      </c>
      <c r="B628" t="s">
        <v>207</v>
      </c>
      <c r="C628" t="s">
        <v>207</v>
      </c>
      <c r="D628" s="5" t="s">
        <v>207</v>
      </c>
      <c r="E628" t="s">
        <v>207</v>
      </c>
      <c r="F628" t="s">
        <v>207</v>
      </c>
      <c r="G628" s="26" t="s">
        <v>207</v>
      </c>
      <c r="H628" s="26" t="s">
        <v>207</v>
      </c>
    </row>
    <row r="629" spans="1:8">
      <c r="A629" t="s">
        <v>207</v>
      </c>
      <c r="B629" t="s">
        <v>207</v>
      </c>
      <c r="C629" t="s">
        <v>207</v>
      </c>
      <c r="D629" s="5" t="s">
        <v>207</v>
      </c>
      <c r="E629" t="s">
        <v>207</v>
      </c>
      <c r="F629" t="s">
        <v>207</v>
      </c>
      <c r="G629" s="26" t="s">
        <v>207</v>
      </c>
      <c r="H629" s="26" t="s">
        <v>207</v>
      </c>
    </row>
    <row r="630" spans="1:8">
      <c r="A630" t="s">
        <v>207</v>
      </c>
      <c r="B630" t="s">
        <v>207</v>
      </c>
      <c r="C630" t="s">
        <v>207</v>
      </c>
      <c r="D630" s="5" t="s">
        <v>207</v>
      </c>
      <c r="E630" t="s">
        <v>207</v>
      </c>
      <c r="F630" t="s">
        <v>207</v>
      </c>
      <c r="G630" s="26" t="s">
        <v>207</v>
      </c>
      <c r="H630" s="26" t="s">
        <v>207</v>
      </c>
    </row>
    <row r="631" spans="1:8">
      <c r="A631" t="s">
        <v>207</v>
      </c>
      <c r="B631" t="s">
        <v>207</v>
      </c>
      <c r="C631" t="s">
        <v>207</v>
      </c>
      <c r="D631" s="5" t="s">
        <v>207</v>
      </c>
      <c r="E631" t="s">
        <v>207</v>
      </c>
      <c r="F631" t="s">
        <v>207</v>
      </c>
      <c r="G631" s="26" t="s">
        <v>207</v>
      </c>
      <c r="H631" s="26" t="s">
        <v>207</v>
      </c>
    </row>
    <row r="632" spans="1:8">
      <c r="A632" t="s">
        <v>207</v>
      </c>
      <c r="B632" t="s">
        <v>207</v>
      </c>
      <c r="C632" t="s">
        <v>207</v>
      </c>
      <c r="D632" s="5" t="s">
        <v>207</v>
      </c>
      <c r="E632" t="s">
        <v>207</v>
      </c>
      <c r="F632" t="s">
        <v>207</v>
      </c>
      <c r="G632" s="26" t="s">
        <v>207</v>
      </c>
      <c r="H632" s="26" t="s">
        <v>207</v>
      </c>
    </row>
    <row r="633" spans="1:8">
      <c r="A633" t="s">
        <v>207</v>
      </c>
      <c r="B633" t="s">
        <v>207</v>
      </c>
      <c r="C633" t="s">
        <v>207</v>
      </c>
      <c r="D633" s="5" t="s">
        <v>207</v>
      </c>
      <c r="E633" t="s">
        <v>207</v>
      </c>
      <c r="F633" t="s">
        <v>207</v>
      </c>
      <c r="G633" s="26" t="s">
        <v>207</v>
      </c>
      <c r="H633" s="26" t="s">
        <v>207</v>
      </c>
    </row>
    <row r="634" spans="1:8">
      <c r="A634" t="s">
        <v>207</v>
      </c>
      <c r="B634" t="s">
        <v>207</v>
      </c>
      <c r="C634" t="s">
        <v>207</v>
      </c>
      <c r="D634" s="5" t="s">
        <v>207</v>
      </c>
      <c r="E634" t="s">
        <v>207</v>
      </c>
      <c r="F634" t="s">
        <v>207</v>
      </c>
      <c r="G634" s="26" t="s">
        <v>207</v>
      </c>
      <c r="H634" s="26" t="s">
        <v>207</v>
      </c>
    </row>
    <row r="635" spans="1:8">
      <c r="A635" t="s">
        <v>207</v>
      </c>
      <c r="B635" t="s">
        <v>207</v>
      </c>
      <c r="C635" t="s">
        <v>207</v>
      </c>
      <c r="D635" s="5" t="s">
        <v>207</v>
      </c>
      <c r="E635" t="s">
        <v>207</v>
      </c>
      <c r="F635" t="s">
        <v>207</v>
      </c>
      <c r="G635" s="26" t="s">
        <v>207</v>
      </c>
      <c r="H635" s="26" t="s">
        <v>207</v>
      </c>
    </row>
    <row r="636" spans="1:8">
      <c r="A636" t="s">
        <v>207</v>
      </c>
      <c r="B636" t="s">
        <v>207</v>
      </c>
      <c r="C636" t="s">
        <v>207</v>
      </c>
      <c r="D636" s="5" t="s">
        <v>207</v>
      </c>
      <c r="E636" t="s">
        <v>207</v>
      </c>
      <c r="F636" t="s">
        <v>207</v>
      </c>
      <c r="G636" s="26" t="s">
        <v>207</v>
      </c>
      <c r="H636" s="26" t="s">
        <v>207</v>
      </c>
    </row>
    <row r="637" spans="1:8">
      <c r="A637" t="s">
        <v>207</v>
      </c>
      <c r="B637" t="s">
        <v>207</v>
      </c>
      <c r="C637" t="s">
        <v>207</v>
      </c>
      <c r="D637" s="5" t="s">
        <v>207</v>
      </c>
      <c r="E637" t="s">
        <v>207</v>
      </c>
      <c r="F637" t="s">
        <v>207</v>
      </c>
      <c r="G637" s="26" t="s">
        <v>207</v>
      </c>
      <c r="H637" s="26" t="s">
        <v>207</v>
      </c>
    </row>
    <row r="638" spans="1:8">
      <c r="A638" t="s">
        <v>207</v>
      </c>
      <c r="B638" t="s">
        <v>207</v>
      </c>
      <c r="C638" t="s">
        <v>207</v>
      </c>
      <c r="D638" s="5" t="s">
        <v>207</v>
      </c>
      <c r="E638" t="s">
        <v>207</v>
      </c>
      <c r="F638" t="s">
        <v>207</v>
      </c>
      <c r="G638" s="26" t="s">
        <v>207</v>
      </c>
      <c r="H638" s="26" t="s">
        <v>207</v>
      </c>
    </row>
    <row r="639" spans="1:8">
      <c r="A639" t="s">
        <v>207</v>
      </c>
      <c r="B639" t="s">
        <v>207</v>
      </c>
      <c r="C639" t="s">
        <v>207</v>
      </c>
      <c r="D639" s="5" t="s">
        <v>207</v>
      </c>
      <c r="E639" t="s">
        <v>207</v>
      </c>
      <c r="F639" t="s">
        <v>207</v>
      </c>
      <c r="G639" s="26" t="s">
        <v>207</v>
      </c>
      <c r="H639" s="26" t="s">
        <v>207</v>
      </c>
    </row>
    <row r="640" spans="1:8">
      <c r="A640" t="s">
        <v>207</v>
      </c>
      <c r="B640" t="s">
        <v>207</v>
      </c>
      <c r="C640" t="s">
        <v>207</v>
      </c>
      <c r="D640" s="5" t="s">
        <v>207</v>
      </c>
      <c r="E640" t="s">
        <v>207</v>
      </c>
      <c r="F640" t="s">
        <v>207</v>
      </c>
      <c r="G640" s="26" t="s">
        <v>207</v>
      </c>
      <c r="H640" s="26" t="s">
        <v>207</v>
      </c>
    </row>
    <row r="641" spans="1:8">
      <c r="A641" t="s">
        <v>207</v>
      </c>
      <c r="B641" t="s">
        <v>207</v>
      </c>
      <c r="C641" t="s">
        <v>207</v>
      </c>
      <c r="D641" s="5" t="s">
        <v>207</v>
      </c>
      <c r="E641" t="s">
        <v>207</v>
      </c>
      <c r="F641" t="s">
        <v>207</v>
      </c>
      <c r="G641" s="26" t="s">
        <v>207</v>
      </c>
      <c r="H641" s="26" t="s">
        <v>207</v>
      </c>
    </row>
    <row r="642" spans="1:8">
      <c r="A642" t="s">
        <v>207</v>
      </c>
      <c r="B642" t="s">
        <v>207</v>
      </c>
      <c r="C642" t="s">
        <v>207</v>
      </c>
      <c r="D642" s="5" t="s">
        <v>207</v>
      </c>
      <c r="E642" t="s">
        <v>207</v>
      </c>
      <c r="F642" t="s">
        <v>207</v>
      </c>
      <c r="G642" s="26" t="s">
        <v>207</v>
      </c>
      <c r="H642" s="26" t="s">
        <v>207</v>
      </c>
    </row>
    <row r="643" spans="1:8">
      <c r="A643" t="s">
        <v>207</v>
      </c>
      <c r="B643" t="s">
        <v>207</v>
      </c>
      <c r="C643" t="s">
        <v>207</v>
      </c>
      <c r="D643" s="5" t="s">
        <v>207</v>
      </c>
      <c r="E643" t="s">
        <v>207</v>
      </c>
      <c r="F643" t="s">
        <v>207</v>
      </c>
      <c r="G643" s="26" t="s">
        <v>207</v>
      </c>
      <c r="H643" s="26" t="s">
        <v>207</v>
      </c>
    </row>
    <row r="644" spans="1:8">
      <c r="A644" t="s">
        <v>207</v>
      </c>
      <c r="B644" t="s">
        <v>207</v>
      </c>
      <c r="C644" t="s">
        <v>207</v>
      </c>
      <c r="D644" s="5" t="s">
        <v>207</v>
      </c>
      <c r="E644" t="s">
        <v>207</v>
      </c>
      <c r="F644" t="s">
        <v>207</v>
      </c>
      <c r="G644" s="26" t="s">
        <v>207</v>
      </c>
      <c r="H644" s="26" t="s">
        <v>207</v>
      </c>
    </row>
    <row r="645" spans="1:8">
      <c r="A645" t="s">
        <v>207</v>
      </c>
      <c r="B645" t="s">
        <v>207</v>
      </c>
      <c r="C645" t="s">
        <v>207</v>
      </c>
      <c r="D645" s="5" t="s">
        <v>207</v>
      </c>
      <c r="E645" t="s">
        <v>207</v>
      </c>
      <c r="F645" t="s">
        <v>207</v>
      </c>
      <c r="G645" s="26" t="s">
        <v>207</v>
      </c>
      <c r="H645" s="26" t="s">
        <v>207</v>
      </c>
    </row>
    <row r="646" spans="1:8">
      <c r="A646" t="s">
        <v>207</v>
      </c>
      <c r="B646" t="s">
        <v>207</v>
      </c>
      <c r="C646" t="s">
        <v>207</v>
      </c>
      <c r="D646" s="5" t="s">
        <v>207</v>
      </c>
      <c r="E646" t="s">
        <v>207</v>
      </c>
      <c r="F646" t="s">
        <v>207</v>
      </c>
      <c r="G646" s="26" t="s">
        <v>207</v>
      </c>
      <c r="H646" s="26" t="s">
        <v>207</v>
      </c>
    </row>
    <row r="647" spans="1:8">
      <c r="A647" t="s">
        <v>207</v>
      </c>
      <c r="B647" t="s">
        <v>207</v>
      </c>
      <c r="C647" t="s">
        <v>207</v>
      </c>
      <c r="D647" s="5" t="s">
        <v>207</v>
      </c>
      <c r="E647" t="s">
        <v>207</v>
      </c>
      <c r="F647" t="s">
        <v>207</v>
      </c>
      <c r="G647" s="26" t="s">
        <v>207</v>
      </c>
      <c r="H647" s="26" t="s">
        <v>207</v>
      </c>
    </row>
    <row r="648" spans="1:8">
      <c r="A648" t="s">
        <v>207</v>
      </c>
      <c r="B648" t="s">
        <v>207</v>
      </c>
      <c r="C648" t="s">
        <v>207</v>
      </c>
      <c r="D648" s="5" t="s">
        <v>207</v>
      </c>
      <c r="E648" t="s">
        <v>207</v>
      </c>
      <c r="F648" t="s">
        <v>207</v>
      </c>
      <c r="G648" s="26" t="s">
        <v>207</v>
      </c>
      <c r="H648" s="26" t="s">
        <v>207</v>
      </c>
    </row>
    <row r="649" spans="1:8">
      <c r="A649" t="s">
        <v>207</v>
      </c>
      <c r="B649" t="s">
        <v>207</v>
      </c>
      <c r="C649" t="s">
        <v>207</v>
      </c>
      <c r="D649" s="5" t="s">
        <v>207</v>
      </c>
      <c r="E649" t="s">
        <v>207</v>
      </c>
      <c r="F649" t="s">
        <v>207</v>
      </c>
      <c r="G649" s="26" t="s">
        <v>207</v>
      </c>
      <c r="H649" s="26" t="s">
        <v>207</v>
      </c>
    </row>
    <row r="650" spans="1:8">
      <c r="A650" t="s">
        <v>207</v>
      </c>
      <c r="B650" t="s">
        <v>207</v>
      </c>
      <c r="C650" t="s">
        <v>207</v>
      </c>
      <c r="D650" s="5" t="s">
        <v>207</v>
      </c>
      <c r="E650" t="s">
        <v>207</v>
      </c>
      <c r="F650" t="s">
        <v>207</v>
      </c>
      <c r="G650" s="26" t="s">
        <v>207</v>
      </c>
      <c r="H650" s="26" t="s">
        <v>207</v>
      </c>
    </row>
    <row r="651" spans="1:8">
      <c r="A651" t="s">
        <v>207</v>
      </c>
      <c r="B651" t="s">
        <v>207</v>
      </c>
      <c r="C651" t="s">
        <v>207</v>
      </c>
      <c r="D651" s="5" t="s">
        <v>207</v>
      </c>
      <c r="E651" t="s">
        <v>207</v>
      </c>
      <c r="F651" t="s">
        <v>207</v>
      </c>
      <c r="G651" s="26" t="s">
        <v>207</v>
      </c>
      <c r="H651" s="26" t="s">
        <v>207</v>
      </c>
    </row>
    <row r="652" spans="1:8">
      <c r="A652" t="s">
        <v>207</v>
      </c>
      <c r="B652" t="s">
        <v>207</v>
      </c>
      <c r="C652" t="s">
        <v>207</v>
      </c>
      <c r="D652" s="5" t="s">
        <v>207</v>
      </c>
      <c r="E652" t="s">
        <v>207</v>
      </c>
      <c r="F652" t="s">
        <v>207</v>
      </c>
      <c r="G652" s="26" t="s">
        <v>207</v>
      </c>
      <c r="H652" s="26" t="s">
        <v>207</v>
      </c>
    </row>
    <row r="653" spans="1:8">
      <c r="A653" t="s">
        <v>207</v>
      </c>
      <c r="B653" t="s">
        <v>207</v>
      </c>
      <c r="C653" t="s">
        <v>207</v>
      </c>
      <c r="D653" s="5" t="s">
        <v>207</v>
      </c>
      <c r="E653" t="s">
        <v>207</v>
      </c>
      <c r="F653" t="s">
        <v>207</v>
      </c>
      <c r="G653" s="26" t="s">
        <v>207</v>
      </c>
      <c r="H653" s="26" t="s">
        <v>207</v>
      </c>
    </row>
    <row r="654" spans="1:8">
      <c r="A654" t="s">
        <v>207</v>
      </c>
      <c r="B654" t="s">
        <v>207</v>
      </c>
      <c r="C654" t="s">
        <v>207</v>
      </c>
      <c r="D654" s="5" t="s">
        <v>207</v>
      </c>
      <c r="E654" t="s">
        <v>207</v>
      </c>
      <c r="F654" t="s">
        <v>207</v>
      </c>
      <c r="G654" s="26" t="s">
        <v>207</v>
      </c>
      <c r="H654" s="26" t="s">
        <v>207</v>
      </c>
    </row>
    <row r="655" spans="1:8">
      <c r="A655" t="s">
        <v>207</v>
      </c>
      <c r="B655" t="s">
        <v>207</v>
      </c>
      <c r="C655" t="s">
        <v>207</v>
      </c>
      <c r="D655" s="5" t="s">
        <v>207</v>
      </c>
      <c r="E655" t="s">
        <v>207</v>
      </c>
      <c r="F655" t="s">
        <v>207</v>
      </c>
      <c r="G655" s="26" t="s">
        <v>207</v>
      </c>
      <c r="H655" s="26" t="s">
        <v>207</v>
      </c>
    </row>
    <row r="656" spans="1:8">
      <c r="A656" t="s">
        <v>207</v>
      </c>
      <c r="B656" t="s">
        <v>207</v>
      </c>
      <c r="C656" t="s">
        <v>207</v>
      </c>
      <c r="D656" s="5" t="s">
        <v>207</v>
      </c>
      <c r="E656" t="s">
        <v>207</v>
      </c>
      <c r="F656" t="s">
        <v>207</v>
      </c>
      <c r="G656" s="26" t="s">
        <v>207</v>
      </c>
      <c r="H656" s="26" t="s">
        <v>207</v>
      </c>
    </row>
    <row r="657" spans="1:8">
      <c r="A657" t="s">
        <v>207</v>
      </c>
      <c r="B657" t="s">
        <v>207</v>
      </c>
      <c r="C657" t="s">
        <v>207</v>
      </c>
      <c r="D657" s="5" t="s">
        <v>207</v>
      </c>
      <c r="E657" t="s">
        <v>207</v>
      </c>
      <c r="F657" t="s">
        <v>207</v>
      </c>
      <c r="G657" s="26" t="s">
        <v>207</v>
      </c>
      <c r="H657" s="26" t="s">
        <v>207</v>
      </c>
    </row>
    <row r="658" spans="1:8">
      <c r="A658" t="s">
        <v>207</v>
      </c>
      <c r="B658" t="s">
        <v>207</v>
      </c>
      <c r="C658" t="s">
        <v>207</v>
      </c>
      <c r="D658" s="5" t="s">
        <v>207</v>
      </c>
      <c r="E658" t="s">
        <v>207</v>
      </c>
      <c r="F658" t="s">
        <v>207</v>
      </c>
      <c r="G658" s="26" t="s">
        <v>207</v>
      </c>
      <c r="H658" s="26" t="s">
        <v>207</v>
      </c>
    </row>
    <row r="659" spans="1:8">
      <c r="A659" t="s">
        <v>207</v>
      </c>
      <c r="B659" t="s">
        <v>207</v>
      </c>
      <c r="C659" t="s">
        <v>207</v>
      </c>
      <c r="D659" s="5" t="s">
        <v>207</v>
      </c>
      <c r="E659" t="s">
        <v>207</v>
      </c>
      <c r="F659" t="s">
        <v>207</v>
      </c>
      <c r="G659" s="26" t="s">
        <v>207</v>
      </c>
      <c r="H659" s="26" t="s">
        <v>207</v>
      </c>
    </row>
    <row r="660" spans="1:8">
      <c r="A660" t="s">
        <v>207</v>
      </c>
      <c r="B660" t="s">
        <v>207</v>
      </c>
      <c r="C660" t="s">
        <v>207</v>
      </c>
      <c r="D660" s="5" t="s">
        <v>207</v>
      </c>
      <c r="E660" t="s">
        <v>207</v>
      </c>
      <c r="F660" t="s">
        <v>207</v>
      </c>
      <c r="G660" s="26" t="s">
        <v>207</v>
      </c>
      <c r="H660" s="26" t="s">
        <v>207</v>
      </c>
    </row>
    <row r="661" spans="1:8">
      <c r="A661" t="s">
        <v>207</v>
      </c>
      <c r="B661" t="s">
        <v>207</v>
      </c>
      <c r="C661" t="s">
        <v>207</v>
      </c>
      <c r="D661" s="5" t="s">
        <v>207</v>
      </c>
      <c r="E661" t="s">
        <v>207</v>
      </c>
      <c r="F661" t="s">
        <v>207</v>
      </c>
      <c r="G661" s="26" t="s">
        <v>207</v>
      </c>
      <c r="H661" s="26" t="s">
        <v>207</v>
      </c>
    </row>
    <row r="662" spans="1:8">
      <c r="A662" t="s">
        <v>207</v>
      </c>
      <c r="B662" t="s">
        <v>207</v>
      </c>
      <c r="C662" t="s">
        <v>207</v>
      </c>
      <c r="D662" s="5" t="s">
        <v>207</v>
      </c>
      <c r="E662" t="s">
        <v>207</v>
      </c>
      <c r="F662" t="s">
        <v>207</v>
      </c>
      <c r="G662" s="26" t="s">
        <v>207</v>
      </c>
      <c r="H662" s="26" t="s">
        <v>207</v>
      </c>
    </row>
    <row r="663" spans="1:8">
      <c r="A663" t="s">
        <v>207</v>
      </c>
      <c r="B663" t="s">
        <v>207</v>
      </c>
      <c r="C663" t="s">
        <v>207</v>
      </c>
      <c r="D663" s="5" t="s">
        <v>207</v>
      </c>
      <c r="E663" t="s">
        <v>207</v>
      </c>
      <c r="F663" t="s">
        <v>207</v>
      </c>
      <c r="G663" s="26" t="s">
        <v>207</v>
      </c>
      <c r="H663" s="26" t="s">
        <v>207</v>
      </c>
    </row>
    <row r="664" spans="1:8">
      <c r="A664" t="s">
        <v>207</v>
      </c>
      <c r="B664" t="s">
        <v>207</v>
      </c>
      <c r="C664" t="s">
        <v>207</v>
      </c>
      <c r="D664" s="5" t="s">
        <v>207</v>
      </c>
      <c r="E664" t="s">
        <v>207</v>
      </c>
      <c r="F664" t="s">
        <v>207</v>
      </c>
      <c r="G664" s="26" t="s">
        <v>207</v>
      </c>
      <c r="H664" s="26" t="s">
        <v>207</v>
      </c>
    </row>
    <row r="665" spans="1:8">
      <c r="A665" t="s">
        <v>207</v>
      </c>
      <c r="B665" t="s">
        <v>207</v>
      </c>
      <c r="C665" t="s">
        <v>207</v>
      </c>
      <c r="D665" s="5" t="s">
        <v>207</v>
      </c>
      <c r="E665" t="s">
        <v>207</v>
      </c>
      <c r="F665" t="s">
        <v>207</v>
      </c>
      <c r="G665" s="26" t="s">
        <v>207</v>
      </c>
      <c r="H665" s="26" t="s">
        <v>207</v>
      </c>
    </row>
    <row r="666" spans="1:8">
      <c r="A666" t="s">
        <v>207</v>
      </c>
      <c r="B666" t="s">
        <v>207</v>
      </c>
      <c r="C666" t="s">
        <v>207</v>
      </c>
      <c r="D666" s="5" t="s">
        <v>207</v>
      </c>
      <c r="E666" t="s">
        <v>207</v>
      </c>
      <c r="F666" t="s">
        <v>207</v>
      </c>
      <c r="G666" s="26" t="s">
        <v>207</v>
      </c>
      <c r="H666" s="26" t="s">
        <v>207</v>
      </c>
    </row>
    <row r="667" spans="1:8">
      <c r="A667" t="s">
        <v>207</v>
      </c>
      <c r="B667" t="s">
        <v>207</v>
      </c>
      <c r="C667" t="s">
        <v>207</v>
      </c>
      <c r="D667" s="5" t="s">
        <v>207</v>
      </c>
      <c r="E667" t="s">
        <v>207</v>
      </c>
      <c r="F667" t="s">
        <v>207</v>
      </c>
      <c r="G667" s="26" t="s">
        <v>207</v>
      </c>
      <c r="H667" s="26" t="s">
        <v>207</v>
      </c>
    </row>
    <row r="668" spans="1:8">
      <c r="A668" t="s">
        <v>207</v>
      </c>
      <c r="B668" t="s">
        <v>207</v>
      </c>
      <c r="C668" t="s">
        <v>207</v>
      </c>
      <c r="D668" s="5" t="s">
        <v>207</v>
      </c>
      <c r="E668" t="s">
        <v>207</v>
      </c>
      <c r="F668" t="s">
        <v>207</v>
      </c>
      <c r="G668" s="26" t="s">
        <v>207</v>
      </c>
      <c r="H668" s="26" t="s">
        <v>207</v>
      </c>
    </row>
    <row r="669" spans="1:8">
      <c r="A669" t="s">
        <v>207</v>
      </c>
      <c r="B669" t="s">
        <v>207</v>
      </c>
      <c r="C669" t="s">
        <v>207</v>
      </c>
      <c r="D669" s="5" t="s">
        <v>207</v>
      </c>
      <c r="E669" t="s">
        <v>207</v>
      </c>
      <c r="F669" t="s">
        <v>207</v>
      </c>
      <c r="G669" s="26" t="s">
        <v>207</v>
      </c>
      <c r="H669" s="26" t="s">
        <v>207</v>
      </c>
    </row>
    <row r="670" spans="1:8">
      <c r="A670" t="s">
        <v>207</v>
      </c>
      <c r="B670" t="s">
        <v>207</v>
      </c>
      <c r="C670" t="s">
        <v>207</v>
      </c>
      <c r="D670" s="5" t="s">
        <v>207</v>
      </c>
      <c r="E670" t="s">
        <v>207</v>
      </c>
      <c r="F670" t="s">
        <v>207</v>
      </c>
      <c r="G670" s="26" t="s">
        <v>207</v>
      </c>
      <c r="H670" s="26" t="s">
        <v>207</v>
      </c>
    </row>
    <row r="671" spans="1:8">
      <c r="A671" t="s">
        <v>207</v>
      </c>
      <c r="B671" t="s">
        <v>207</v>
      </c>
      <c r="C671" t="s">
        <v>207</v>
      </c>
      <c r="D671" s="5" t="s">
        <v>207</v>
      </c>
      <c r="E671" t="s">
        <v>207</v>
      </c>
      <c r="F671" t="s">
        <v>207</v>
      </c>
      <c r="G671" s="26" t="s">
        <v>207</v>
      </c>
      <c r="H671" s="26" t="s">
        <v>207</v>
      </c>
    </row>
    <row r="672" spans="1:8">
      <c r="A672" t="s">
        <v>207</v>
      </c>
      <c r="B672" t="s">
        <v>207</v>
      </c>
      <c r="C672" t="s">
        <v>207</v>
      </c>
      <c r="D672" s="5" t="s">
        <v>207</v>
      </c>
      <c r="E672" t="s">
        <v>207</v>
      </c>
      <c r="F672" t="s">
        <v>207</v>
      </c>
      <c r="G672" s="26" t="s">
        <v>207</v>
      </c>
      <c r="H672" s="26" t="s">
        <v>207</v>
      </c>
    </row>
    <row r="673" spans="1:8">
      <c r="A673" t="s">
        <v>207</v>
      </c>
      <c r="B673" t="s">
        <v>207</v>
      </c>
      <c r="C673" t="s">
        <v>207</v>
      </c>
      <c r="D673" s="5" t="s">
        <v>207</v>
      </c>
      <c r="E673" t="s">
        <v>207</v>
      </c>
      <c r="F673" t="s">
        <v>207</v>
      </c>
      <c r="G673" s="26" t="s">
        <v>207</v>
      </c>
      <c r="H673" s="26" t="s">
        <v>207</v>
      </c>
    </row>
    <row r="674" spans="1:8">
      <c r="A674" t="s">
        <v>207</v>
      </c>
      <c r="B674" t="s">
        <v>207</v>
      </c>
      <c r="C674" t="s">
        <v>207</v>
      </c>
      <c r="D674" s="5" t="s">
        <v>207</v>
      </c>
      <c r="E674" t="s">
        <v>207</v>
      </c>
      <c r="F674" t="s">
        <v>207</v>
      </c>
      <c r="G674" s="26" t="s">
        <v>207</v>
      </c>
      <c r="H674" s="26" t="s">
        <v>207</v>
      </c>
    </row>
    <row r="675" spans="1:8">
      <c r="A675" t="s">
        <v>207</v>
      </c>
      <c r="B675" t="s">
        <v>207</v>
      </c>
      <c r="C675" t="s">
        <v>207</v>
      </c>
      <c r="D675" s="5" t="s">
        <v>207</v>
      </c>
      <c r="E675" t="s">
        <v>207</v>
      </c>
      <c r="F675" t="s">
        <v>207</v>
      </c>
      <c r="G675" s="26" t="s">
        <v>207</v>
      </c>
      <c r="H675" s="26" t="s">
        <v>207</v>
      </c>
    </row>
    <row r="676" spans="1:8">
      <c r="A676" t="s">
        <v>207</v>
      </c>
      <c r="B676" t="s">
        <v>207</v>
      </c>
      <c r="C676" t="s">
        <v>207</v>
      </c>
      <c r="D676" s="5" t="s">
        <v>207</v>
      </c>
      <c r="E676" t="s">
        <v>207</v>
      </c>
      <c r="F676" t="s">
        <v>207</v>
      </c>
      <c r="G676" s="26" t="s">
        <v>207</v>
      </c>
      <c r="H676" s="26" t="s">
        <v>207</v>
      </c>
    </row>
    <row r="677" spans="1:8">
      <c r="A677" t="s">
        <v>207</v>
      </c>
      <c r="B677" t="s">
        <v>207</v>
      </c>
      <c r="C677" t="s">
        <v>207</v>
      </c>
      <c r="D677" s="5" t="s">
        <v>207</v>
      </c>
      <c r="E677" t="s">
        <v>207</v>
      </c>
      <c r="F677" t="s">
        <v>207</v>
      </c>
      <c r="G677" s="26" t="s">
        <v>207</v>
      </c>
      <c r="H677" s="26" t="s">
        <v>207</v>
      </c>
    </row>
    <row r="678" spans="1:8">
      <c r="A678" t="s">
        <v>207</v>
      </c>
      <c r="B678" t="s">
        <v>207</v>
      </c>
      <c r="C678" t="s">
        <v>207</v>
      </c>
      <c r="D678" s="5" t="s">
        <v>207</v>
      </c>
      <c r="E678" t="s">
        <v>207</v>
      </c>
      <c r="F678" t="s">
        <v>207</v>
      </c>
      <c r="G678" s="26" t="s">
        <v>207</v>
      </c>
      <c r="H678" s="26" t="s">
        <v>207</v>
      </c>
    </row>
    <row r="679" spans="1:8">
      <c r="A679" t="s">
        <v>207</v>
      </c>
      <c r="B679" t="s">
        <v>207</v>
      </c>
      <c r="C679" t="s">
        <v>207</v>
      </c>
      <c r="D679" s="5" t="s">
        <v>207</v>
      </c>
      <c r="E679" t="s">
        <v>207</v>
      </c>
      <c r="F679" t="s">
        <v>207</v>
      </c>
      <c r="G679" s="26" t="s">
        <v>207</v>
      </c>
      <c r="H679" s="26" t="s">
        <v>207</v>
      </c>
    </row>
    <row r="680" spans="1:8">
      <c r="A680" t="s">
        <v>207</v>
      </c>
      <c r="B680" t="s">
        <v>207</v>
      </c>
      <c r="C680" t="s">
        <v>207</v>
      </c>
      <c r="D680" s="5" t="s">
        <v>207</v>
      </c>
      <c r="E680" t="s">
        <v>207</v>
      </c>
      <c r="F680" t="s">
        <v>207</v>
      </c>
      <c r="G680" s="26" t="s">
        <v>207</v>
      </c>
      <c r="H680" s="26" t="s">
        <v>207</v>
      </c>
    </row>
    <row r="681" spans="1:8">
      <c r="A681" t="s">
        <v>207</v>
      </c>
      <c r="B681" t="s">
        <v>207</v>
      </c>
      <c r="C681" t="s">
        <v>207</v>
      </c>
      <c r="D681" s="5" t="s">
        <v>207</v>
      </c>
      <c r="E681" t="s">
        <v>207</v>
      </c>
      <c r="F681" t="s">
        <v>207</v>
      </c>
      <c r="G681" s="26" t="s">
        <v>207</v>
      </c>
      <c r="H681" s="26" t="s">
        <v>207</v>
      </c>
    </row>
    <row r="682" spans="1:8">
      <c r="A682" t="s">
        <v>207</v>
      </c>
      <c r="B682" t="s">
        <v>207</v>
      </c>
      <c r="C682" t="s">
        <v>207</v>
      </c>
      <c r="D682" s="5" t="s">
        <v>207</v>
      </c>
      <c r="E682" t="s">
        <v>207</v>
      </c>
      <c r="F682" t="s">
        <v>207</v>
      </c>
      <c r="G682" s="26" t="s">
        <v>207</v>
      </c>
      <c r="H682" s="26" t="s">
        <v>207</v>
      </c>
    </row>
    <row r="683" spans="1:8">
      <c r="A683" t="s">
        <v>207</v>
      </c>
      <c r="B683" t="s">
        <v>207</v>
      </c>
      <c r="C683" t="s">
        <v>207</v>
      </c>
      <c r="D683" s="5" t="s">
        <v>207</v>
      </c>
      <c r="E683" t="s">
        <v>207</v>
      </c>
      <c r="F683" t="s">
        <v>207</v>
      </c>
      <c r="G683" s="26" t="s">
        <v>207</v>
      </c>
      <c r="H683" s="26" t="s">
        <v>207</v>
      </c>
    </row>
    <row r="684" spans="1:8">
      <c r="A684" t="s">
        <v>207</v>
      </c>
      <c r="B684" t="s">
        <v>207</v>
      </c>
      <c r="C684" t="s">
        <v>207</v>
      </c>
      <c r="D684" s="5" t="s">
        <v>207</v>
      </c>
      <c r="E684" t="s">
        <v>207</v>
      </c>
      <c r="F684" t="s">
        <v>207</v>
      </c>
      <c r="G684" s="26" t="s">
        <v>207</v>
      </c>
      <c r="H684" s="26" t="s">
        <v>207</v>
      </c>
    </row>
    <row r="685" spans="1:8">
      <c r="A685" t="s">
        <v>207</v>
      </c>
      <c r="B685" t="s">
        <v>207</v>
      </c>
      <c r="C685" t="s">
        <v>207</v>
      </c>
      <c r="D685" s="5" t="s">
        <v>207</v>
      </c>
      <c r="E685" t="s">
        <v>207</v>
      </c>
      <c r="F685" t="s">
        <v>207</v>
      </c>
      <c r="G685" s="26" t="s">
        <v>207</v>
      </c>
      <c r="H685" s="26" t="s">
        <v>207</v>
      </c>
    </row>
    <row r="686" spans="1:8">
      <c r="A686" t="s">
        <v>207</v>
      </c>
      <c r="B686" t="s">
        <v>207</v>
      </c>
      <c r="C686" t="s">
        <v>207</v>
      </c>
      <c r="D686" s="5" t="s">
        <v>207</v>
      </c>
      <c r="E686" t="s">
        <v>207</v>
      </c>
      <c r="F686" t="s">
        <v>207</v>
      </c>
      <c r="G686" s="26" t="s">
        <v>207</v>
      </c>
      <c r="H686" s="26" t="s">
        <v>207</v>
      </c>
    </row>
    <row r="687" spans="1:8">
      <c r="A687" t="s">
        <v>207</v>
      </c>
      <c r="B687" t="s">
        <v>207</v>
      </c>
      <c r="C687" t="s">
        <v>207</v>
      </c>
      <c r="D687" s="5" t="s">
        <v>207</v>
      </c>
      <c r="E687" t="s">
        <v>207</v>
      </c>
      <c r="F687" t="s">
        <v>207</v>
      </c>
      <c r="G687" s="26" t="s">
        <v>207</v>
      </c>
      <c r="H687" s="26" t="s">
        <v>207</v>
      </c>
    </row>
    <row r="688" spans="1:8">
      <c r="A688" t="s">
        <v>207</v>
      </c>
      <c r="B688" t="s">
        <v>207</v>
      </c>
      <c r="C688" t="s">
        <v>207</v>
      </c>
      <c r="D688" s="5" t="s">
        <v>207</v>
      </c>
      <c r="E688" t="s">
        <v>207</v>
      </c>
      <c r="F688" t="s">
        <v>207</v>
      </c>
      <c r="G688" s="26" t="s">
        <v>207</v>
      </c>
      <c r="H688" s="26" t="s">
        <v>207</v>
      </c>
    </row>
    <row r="689" spans="1:8">
      <c r="A689" t="s">
        <v>207</v>
      </c>
      <c r="B689" t="s">
        <v>207</v>
      </c>
      <c r="C689" t="s">
        <v>207</v>
      </c>
      <c r="D689" s="5" t="s">
        <v>207</v>
      </c>
      <c r="E689" t="s">
        <v>207</v>
      </c>
      <c r="F689" t="s">
        <v>207</v>
      </c>
      <c r="G689" s="26" t="s">
        <v>207</v>
      </c>
      <c r="H689" s="26" t="s">
        <v>207</v>
      </c>
    </row>
    <row r="690" spans="1:8">
      <c r="A690" t="s">
        <v>207</v>
      </c>
      <c r="B690" t="s">
        <v>207</v>
      </c>
      <c r="C690" t="s">
        <v>207</v>
      </c>
      <c r="D690" s="5" t="s">
        <v>207</v>
      </c>
      <c r="E690" t="s">
        <v>207</v>
      </c>
      <c r="F690" t="s">
        <v>207</v>
      </c>
      <c r="G690" s="26" t="s">
        <v>207</v>
      </c>
      <c r="H690" s="26" t="s">
        <v>207</v>
      </c>
    </row>
    <row r="691" spans="1:8">
      <c r="A691" t="s">
        <v>207</v>
      </c>
      <c r="B691" t="s">
        <v>207</v>
      </c>
      <c r="C691" t="s">
        <v>207</v>
      </c>
      <c r="D691" s="5" t="s">
        <v>207</v>
      </c>
      <c r="E691" t="s">
        <v>207</v>
      </c>
      <c r="F691" t="s">
        <v>207</v>
      </c>
      <c r="G691" s="26" t="s">
        <v>207</v>
      </c>
      <c r="H691" s="26" t="s">
        <v>207</v>
      </c>
    </row>
    <row r="692" spans="1:8">
      <c r="A692" t="s">
        <v>207</v>
      </c>
      <c r="B692" t="s">
        <v>207</v>
      </c>
      <c r="C692" t="s">
        <v>207</v>
      </c>
      <c r="D692" s="5" t="s">
        <v>207</v>
      </c>
      <c r="E692" t="s">
        <v>207</v>
      </c>
      <c r="F692" t="s">
        <v>207</v>
      </c>
      <c r="G692" s="26" t="s">
        <v>207</v>
      </c>
      <c r="H692" s="26" t="s">
        <v>207</v>
      </c>
    </row>
    <row r="693" spans="1:8">
      <c r="A693" t="s">
        <v>207</v>
      </c>
      <c r="B693" t="s">
        <v>207</v>
      </c>
      <c r="C693" t="s">
        <v>207</v>
      </c>
      <c r="D693" s="5" t="s">
        <v>207</v>
      </c>
      <c r="E693" t="s">
        <v>207</v>
      </c>
      <c r="F693" t="s">
        <v>207</v>
      </c>
      <c r="G693" s="26" t="s">
        <v>207</v>
      </c>
      <c r="H693" s="26" t="s">
        <v>207</v>
      </c>
    </row>
    <row r="694" spans="1:8">
      <c r="A694" t="s">
        <v>207</v>
      </c>
      <c r="B694" t="s">
        <v>207</v>
      </c>
      <c r="C694" t="s">
        <v>207</v>
      </c>
      <c r="D694" s="5" t="s">
        <v>207</v>
      </c>
      <c r="E694" t="s">
        <v>207</v>
      </c>
      <c r="F694" t="s">
        <v>207</v>
      </c>
      <c r="G694" s="26" t="s">
        <v>207</v>
      </c>
      <c r="H694" s="26" t="s">
        <v>207</v>
      </c>
    </row>
    <row r="695" spans="1:8">
      <c r="A695" t="s">
        <v>207</v>
      </c>
      <c r="B695" t="s">
        <v>207</v>
      </c>
      <c r="C695" t="s">
        <v>207</v>
      </c>
      <c r="D695" s="5" t="s">
        <v>207</v>
      </c>
      <c r="E695" t="s">
        <v>207</v>
      </c>
      <c r="F695" t="s">
        <v>207</v>
      </c>
      <c r="G695" s="26" t="s">
        <v>207</v>
      </c>
      <c r="H695" s="26" t="s">
        <v>207</v>
      </c>
    </row>
    <row r="696" spans="1:8">
      <c r="A696" t="s">
        <v>207</v>
      </c>
      <c r="B696" t="s">
        <v>207</v>
      </c>
      <c r="C696" t="s">
        <v>207</v>
      </c>
      <c r="D696" s="5" t="s">
        <v>207</v>
      </c>
      <c r="E696" t="s">
        <v>207</v>
      </c>
      <c r="F696" t="s">
        <v>207</v>
      </c>
      <c r="G696" s="26" t="s">
        <v>207</v>
      </c>
      <c r="H696" s="26" t="s">
        <v>207</v>
      </c>
    </row>
    <row r="697" spans="1:8">
      <c r="A697" t="s">
        <v>207</v>
      </c>
      <c r="B697" t="s">
        <v>207</v>
      </c>
      <c r="C697" t="s">
        <v>207</v>
      </c>
      <c r="D697" s="5" t="s">
        <v>207</v>
      </c>
      <c r="E697" t="s">
        <v>207</v>
      </c>
      <c r="F697" t="s">
        <v>207</v>
      </c>
      <c r="G697" s="26" t="s">
        <v>207</v>
      </c>
      <c r="H697" s="26" t="s">
        <v>207</v>
      </c>
    </row>
    <row r="698" spans="1:8">
      <c r="A698" t="s">
        <v>207</v>
      </c>
      <c r="B698" t="s">
        <v>207</v>
      </c>
      <c r="C698" t="s">
        <v>207</v>
      </c>
      <c r="D698" s="5" t="s">
        <v>207</v>
      </c>
      <c r="E698" t="s">
        <v>207</v>
      </c>
      <c r="F698" t="s">
        <v>207</v>
      </c>
      <c r="G698" s="26" t="s">
        <v>207</v>
      </c>
      <c r="H698" s="26" t="s">
        <v>207</v>
      </c>
    </row>
    <row r="699" spans="1:8">
      <c r="A699" t="s">
        <v>207</v>
      </c>
      <c r="B699" t="s">
        <v>207</v>
      </c>
      <c r="C699" t="s">
        <v>207</v>
      </c>
      <c r="D699" s="5" t="s">
        <v>207</v>
      </c>
      <c r="E699" t="s">
        <v>207</v>
      </c>
      <c r="F699" t="s">
        <v>207</v>
      </c>
      <c r="G699" s="26" t="s">
        <v>207</v>
      </c>
      <c r="H699" s="26" t="s">
        <v>207</v>
      </c>
    </row>
    <row r="700" spans="1:8">
      <c r="A700" t="s">
        <v>207</v>
      </c>
      <c r="B700" t="s">
        <v>207</v>
      </c>
      <c r="C700" t="s">
        <v>207</v>
      </c>
      <c r="D700" s="5" t="s">
        <v>207</v>
      </c>
      <c r="E700" t="s">
        <v>207</v>
      </c>
      <c r="F700" t="s">
        <v>207</v>
      </c>
      <c r="G700" s="26" t="s">
        <v>207</v>
      </c>
      <c r="H700" s="26" t="s">
        <v>207</v>
      </c>
    </row>
    <row r="701" spans="1:8">
      <c r="A701" t="s">
        <v>207</v>
      </c>
      <c r="B701" t="s">
        <v>207</v>
      </c>
      <c r="C701" t="s">
        <v>207</v>
      </c>
      <c r="D701" s="5" t="s">
        <v>207</v>
      </c>
      <c r="E701" t="s">
        <v>207</v>
      </c>
      <c r="F701" t="s">
        <v>207</v>
      </c>
      <c r="G701" s="26" t="s">
        <v>207</v>
      </c>
      <c r="H701" s="26" t="s">
        <v>207</v>
      </c>
    </row>
    <row r="702" spans="1:8">
      <c r="A702" t="s">
        <v>207</v>
      </c>
      <c r="B702" t="s">
        <v>207</v>
      </c>
      <c r="C702" t="s">
        <v>207</v>
      </c>
      <c r="D702" s="5" t="s">
        <v>207</v>
      </c>
      <c r="E702" t="s">
        <v>207</v>
      </c>
      <c r="F702" t="s">
        <v>207</v>
      </c>
      <c r="G702" s="26" t="s">
        <v>207</v>
      </c>
      <c r="H702" s="26" t="s">
        <v>207</v>
      </c>
    </row>
    <row r="703" spans="1:8">
      <c r="A703" t="s">
        <v>207</v>
      </c>
      <c r="B703" t="s">
        <v>207</v>
      </c>
      <c r="C703" t="s">
        <v>207</v>
      </c>
      <c r="D703" s="5" t="s">
        <v>207</v>
      </c>
      <c r="E703" t="s">
        <v>207</v>
      </c>
      <c r="F703" t="s">
        <v>207</v>
      </c>
      <c r="G703" s="26" t="s">
        <v>207</v>
      </c>
      <c r="H703" s="26" t="s">
        <v>207</v>
      </c>
    </row>
    <row r="704" spans="1:8">
      <c r="A704" t="s">
        <v>207</v>
      </c>
      <c r="B704" t="s">
        <v>207</v>
      </c>
      <c r="C704" t="s">
        <v>207</v>
      </c>
      <c r="D704" s="5" t="s">
        <v>207</v>
      </c>
      <c r="E704" t="s">
        <v>207</v>
      </c>
      <c r="F704" t="s">
        <v>207</v>
      </c>
      <c r="G704" s="26" t="s">
        <v>207</v>
      </c>
      <c r="H704" s="26" t="s">
        <v>207</v>
      </c>
    </row>
    <row r="705" spans="1:8">
      <c r="A705" t="s">
        <v>207</v>
      </c>
      <c r="B705" t="s">
        <v>207</v>
      </c>
      <c r="C705" t="s">
        <v>207</v>
      </c>
      <c r="D705" s="5" t="s">
        <v>207</v>
      </c>
      <c r="E705" t="s">
        <v>207</v>
      </c>
      <c r="F705" t="s">
        <v>207</v>
      </c>
      <c r="G705" s="26" t="s">
        <v>207</v>
      </c>
      <c r="H705" s="26" t="s">
        <v>207</v>
      </c>
    </row>
    <row r="706" spans="1:8">
      <c r="A706" t="s">
        <v>207</v>
      </c>
      <c r="B706" t="s">
        <v>207</v>
      </c>
      <c r="C706" t="s">
        <v>207</v>
      </c>
      <c r="D706" s="5" t="s">
        <v>207</v>
      </c>
      <c r="E706" t="s">
        <v>207</v>
      </c>
      <c r="F706" t="s">
        <v>207</v>
      </c>
      <c r="G706" s="26" t="s">
        <v>207</v>
      </c>
      <c r="H706" s="26" t="s">
        <v>207</v>
      </c>
    </row>
    <row r="707" spans="1:8">
      <c r="A707" t="s">
        <v>207</v>
      </c>
      <c r="B707" t="s">
        <v>207</v>
      </c>
      <c r="C707" t="s">
        <v>207</v>
      </c>
      <c r="D707" s="5" t="s">
        <v>207</v>
      </c>
      <c r="E707" t="s">
        <v>207</v>
      </c>
      <c r="F707" t="s">
        <v>207</v>
      </c>
      <c r="G707" s="26" t="s">
        <v>207</v>
      </c>
      <c r="H707" s="26" t="s">
        <v>207</v>
      </c>
    </row>
    <row r="708" spans="1:8">
      <c r="A708" t="s">
        <v>207</v>
      </c>
      <c r="B708" t="s">
        <v>207</v>
      </c>
      <c r="C708" t="s">
        <v>207</v>
      </c>
      <c r="D708" s="5" t="s">
        <v>207</v>
      </c>
      <c r="E708" t="s">
        <v>207</v>
      </c>
      <c r="F708" t="s">
        <v>207</v>
      </c>
      <c r="G708" s="26" t="s">
        <v>207</v>
      </c>
      <c r="H708" s="26" t="s">
        <v>207</v>
      </c>
    </row>
    <row r="709" spans="1:8">
      <c r="A709" t="s">
        <v>207</v>
      </c>
      <c r="B709" t="s">
        <v>207</v>
      </c>
      <c r="C709" t="s">
        <v>207</v>
      </c>
      <c r="D709" s="5" t="s">
        <v>207</v>
      </c>
      <c r="E709" t="s">
        <v>207</v>
      </c>
      <c r="F709" t="s">
        <v>207</v>
      </c>
      <c r="G709" s="26" t="s">
        <v>207</v>
      </c>
      <c r="H709" s="26" t="s">
        <v>207</v>
      </c>
    </row>
    <row r="710" spans="1:8">
      <c r="A710" t="s">
        <v>207</v>
      </c>
      <c r="B710" t="s">
        <v>207</v>
      </c>
      <c r="C710" t="s">
        <v>207</v>
      </c>
      <c r="D710" s="5" t="s">
        <v>207</v>
      </c>
      <c r="E710" t="s">
        <v>207</v>
      </c>
      <c r="F710" t="s">
        <v>207</v>
      </c>
      <c r="G710" s="26" t="s">
        <v>207</v>
      </c>
      <c r="H710" s="26" t="s">
        <v>207</v>
      </c>
    </row>
    <row r="711" spans="1:8">
      <c r="A711" t="s">
        <v>207</v>
      </c>
      <c r="B711" t="s">
        <v>207</v>
      </c>
      <c r="C711" t="s">
        <v>207</v>
      </c>
      <c r="D711" s="5" t="s">
        <v>207</v>
      </c>
      <c r="E711" t="s">
        <v>207</v>
      </c>
      <c r="F711" t="s">
        <v>207</v>
      </c>
      <c r="G711" s="26" t="s">
        <v>207</v>
      </c>
      <c r="H711" s="26" t="s">
        <v>207</v>
      </c>
    </row>
    <row r="712" spans="1:8">
      <c r="A712" t="s">
        <v>207</v>
      </c>
      <c r="B712" t="s">
        <v>207</v>
      </c>
      <c r="C712" t="s">
        <v>207</v>
      </c>
      <c r="D712" s="5" t="s">
        <v>207</v>
      </c>
      <c r="E712" t="s">
        <v>207</v>
      </c>
      <c r="F712" t="s">
        <v>207</v>
      </c>
      <c r="G712" s="26" t="s">
        <v>207</v>
      </c>
      <c r="H712" s="26" t="s">
        <v>207</v>
      </c>
    </row>
    <row r="713" spans="1:8">
      <c r="A713" t="s">
        <v>207</v>
      </c>
      <c r="B713" t="s">
        <v>207</v>
      </c>
      <c r="C713" t="s">
        <v>207</v>
      </c>
      <c r="D713" s="5" t="s">
        <v>207</v>
      </c>
      <c r="E713" t="s">
        <v>207</v>
      </c>
      <c r="F713" t="s">
        <v>207</v>
      </c>
      <c r="G713" s="26" t="s">
        <v>207</v>
      </c>
      <c r="H713" s="26" t="s">
        <v>207</v>
      </c>
    </row>
    <row r="714" spans="1:8">
      <c r="A714" t="s">
        <v>207</v>
      </c>
      <c r="B714" t="s">
        <v>207</v>
      </c>
      <c r="C714" t="s">
        <v>207</v>
      </c>
      <c r="D714" s="5" t="s">
        <v>207</v>
      </c>
      <c r="E714" t="s">
        <v>207</v>
      </c>
      <c r="F714" t="s">
        <v>207</v>
      </c>
      <c r="G714" s="26" t="s">
        <v>207</v>
      </c>
      <c r="H714" s="26" t="s">
        <v>207</v>
      </c>
    </row>
    <row r="715" spans="1:8">
      <c r="A715" t="s">
        <v>207</v>
      </c>
      <c r="B715" t="s">
        <v>207</v>
      </c>
      <c r="C715" t="s">
        <v>207</v>
      </c>
      <c r="D715" s="5" t="s">
        <v>207</v>
      </c>
      <c r="E715" t="s">
        <v>207</v>
      </c>
      <c r="F715" t="s">
        <v>207</v>
      </c>
      <c r="G715" s="26" t="s">
        <v>207</v>
      </c>
      <c r="H715" s="26" t="s">
        <v>207</v>
      </c>
    </row>
    <row r="716" spans="1:8">
      <c r="A716" t="s">
        <v>207</v>
      </c>
      <c r="B716" t="s">
        <v>207</v>
      </c>
      <c r="C716" t="s">
        <v>207</v>
      </c>
      <c r="D716" s="5" t="s">
        <v>207</v>
      </c>
      <c r="E716" t="s">
        <v>207</v>
      </c>
      <c r="F716" t="s">
        <v>207</v>
      </c>
      <c r="G716" s="26" t="s">
        <v>207</v>
      </c>
      <c r="H716" s="26" t="s">
        <v>207</v>
      </c>
    </row>
    <row r="717" spans="1:8">
      <c r="A717" t="s">
        <v>207</v>
      </c>
      <c r="B717" t="s">
        <v>207</v>
      </c>
      <c r="C717" t="s">
        <v>207</v>
      </c>
      <c r="D717" s="5" t="s">
        <v>207</v>
      </c>
      <c r="E717" t="s">
        <v>207</v>
      </c>
      <c r="F717" t="s">
        <v>207</v>
      </c>
      <c r="G717" s="26" t="s">
        <v>207</v>
      </c>
      <c r="H717" s="26" t="s">
        <v>207</v>
      </c>
    </row>
    <row r="718" spans="1:8">
      <c r="A718" t="s">
        <v>207</v>
      </c>
      <c r="B718" t="s">
        <v>207</v>
      </c>
      <c r="C718" t="s">
        <v>207</v>
      </c>
      <c r="D718" s="5" t="s">
        <v>207</v>
      </c>
      <c r="E718" t="s">
        <v>207</v>
      </c>
      <c r="F718" t="s">
        <v>207</v>
      </c>
      <c r="G718" s="26" t="s">
        <v>207</v>
      </c>
      <c r="H718" s="26" t="s">
        <v>207</v>
      </c>
    </row>
    <row r="719" spans="1:8">
      <c r="A719" t="s">
        <v>207</v>
      </c>
      <c r="B719" t="s">
        <v>207</v>
      </c>
      <c r="C719" t="s">
        <v>207</v>
      </c>
      <c r="D719" s="5" t="s">
        <v>207</v>
      </c>
      <c r="E719" t="s">
        <v>207</v>
      </c>
      <c r="F719" t="s">
        <v>207</v>
      </c>
      <c r="G719" s="26" t="s">
        <v>207</v>
      </c>
      <c r="H719" s="26" t="s">
        <v>207</v>
      </c>
    </row>
    <row r="720" spans="1:8">
      <c r="A720" t="s">
        <v>207</v>
      </c>
      <c r="B720" t="s">
        <v>207</v>
      </c>
      <c r="C720" t="s">
        <v>207</v>
      </c>
      <c r="D720" s="5" t="s">
        <v>207</v>
      </c>
      <c r="E720" t="s">
        <v>207</v>
      </c>
      <c r="F720" t="s">
        <v>207</v>
      </c>
      <c r="G720" s="26" t="s">
        <v>207</v>
      </c>
      <c r="H720" s="26" t="s">
        <v>207</v>
      </c>
    </row>
    <row r="721" spans="1:8">
      <c r="A721" t="s">
        <v>207</v>
      </c>
      <c r="B721" t="s">
        <v>207</v>
      </c>
      <c r="C721" t="s">
        <v>207</v>
      </c>
      <c r="D721" s="5" t="s">
        <v>207</v>
      </c>
      <c r="E721" t="s">
        <v>207</v>
      </c>
      <c r="F721" t="s">
        <v>207</v>
      </c>
      <c r="G721" s="26" t="s">
        <v>207</v>
      </c>
      <c r="H721" s="26" t="s">
        <v>207</v>
      </c>
    </row>
    <row r="722" spans="1:8">
      <c r="A722" t="s">
        <v>207</v>
      </c>
      <c r="B722" t="s">
        <v>207</v>
      </c>
      <c r="C722" t="s">
        <v>207</v>
      </c>
      <c r="D722" s="5" t="s">
        <v>207</v>
      </c>
      <c r="E722" t="s">
        <v>207</v>
      </c>
      <c r="F722" t="s">
        <v>207</v>
      </c>
      <c r="G722" s="26" t="s">
        <v>207</v>
      </c>
      <c r="H722" s="26" t="s">
        <v>207</v>
      </c>
    </row>
    <row r="723" spans="1:8">
      <c r="A723" t="s">
        <v>207</v>
      </c>
      <c r="B723" t="s">
        <v>207</v>
      </c>
      <c r="C723" t="s">
        <v>207</v>
      </c>
      <c r="D723" s="5" t="s">
        <v>207</v>
      </c>
      <c r="E723" t="s">
        <v>207</v>
      </c>
      <c r="F723" t="s">
        <v>207</v>
      </c>
      <c r="G723" s="26" t="s">
        <v>207</v>
      </c>
      <c r="H723" s="26" t="s">
        <v>207</v>
      </c>
    </row>
    <row r="724" spans="1:8">
      <c r="A724" t="s">
        <v>207</v>
      </c>
      <c r="B724" t="s">
        <v>207</v>
      </c>
      <c r="C724" t="s">
        <v>207</v>
      </c>
      <c r="D724" s="5" t="s">
        <v>207</v>
      </c>
      <c r="E724" t="s">
        <v>207</v>
      </c>
      <c r="F724" t="s">
        <v>207</v>
      </c>
      <c r="G724" s="26" t="s">
        <v>207</v>
      </c>
      <c r="H724" s="26" t="s">
        <v>207</v>
      </c>
    </row>
    <row r="725" spans="1:8">
      <c r="A725" t="s">
        <v>207</v>
      </c>
      <c r="B725" t="s">
        <v>207</v>
      </c>
      <c r="C725" t="s">
        <v>207</v>
      </c>
      <c r="D725" s="5" t="s">
        <v>207</v>
      </c>
      <c r="E725" t="s">
        <v>207</v>
      </c>
      <c r="F725" t="s">
        <v>207</v>
      </c>
      <c r="G725" s="26" t="s">
        <v>207</v>
      </c>
      <c r="H725" s="26" t="s">
        <v>207</v>
      </c>
    </row>
    <row r="726" spans="1:8">
      <c r="A726" t="s">
        <v>207</v>
      </c>
      <c r="B726" t="s">
        <v>207</v>
      </c>
      <c r="C726" t="s">
        <v>207</v>
      </c>
      <c r="D726" s="5" t="s">
        <v>207</v>
      </c>
      <c r="E726" t="s">
        <v>207</v>
      </c>
      <c r="F726" t="s">
        <v>207</v>
      </c>
      <c r="G726" s="26" t="s">
        <v>207</v>
      </c>
      <c r="H726" s="26" t="s">
        <v>207</v>
      </c>
    </row>
    <row r="727" spans="1:8">
      <c r="A727" t="s">
        <v>207</v>
      </c>
      <c r="B727" t="s">
        <v>207</v>
      </c>
      <c r="C727" t="s">
        <v>207</v>
      </c>
      <c r="D727" s="5" t="s">
        <v>207</v>
      </c>
      <c r="E727" t="s">
        <v>207</v>
      </c>
      <c r="F727" t="s">
        <v>207</v>
      </c>
      <c r="G727" s="26" t="s">
        <v>207</v>
      </c>
      <c r="H727" s="26" t="s">
        <v>207</v>
      </c>
    </row>
    <row r="728" spans="1:8">
      <c r="A728" t="s">
        <v>207</v>
      </c>
      <c r="B728" t="s">
        <v>207</v>
      </c>
      <c r="C728" t="s">
        <v>207</v>
      </c>
      <c r="D728" s="5" t="s">
        <v>207</v>
      </c>
      <c r="E728" t="s">
        <v>207</v>
      </c>
      <c r="F728" t="s">
        <v>207</v>
      </c>
      <c r="G728" s="26" t="s">
        <v>207</v>
      </c>
      <c r="H728" s="26" t="s">
        <v>207</v>
      </c>
    </row>
    <row r="729" spans="1:8">
      <c r="A729" t="s">
        <v>207</v>
      </c>
      <c r="B729" t="s">
        <v>207</v>
      </c>
      <c r="C729" t="s">
        <v>207</v>
      </c>
      <c r="D729" s="5" t="s">
        <v>207</v>
      </c>
      <c r="E729" t="s">
        <v>207</v>
      </c>
      <c r="F729" t="s">
        <v>207</v>
      </c>
      <c r="G729" s="26" t="s">
        <v>207</v>
      </c>
      <c r="H729" s="26" t="s">
        <v>207</v>
      </c>
    </row>
    <row r="730" spans="1:8">
      <c r="A730" t="s">
        <v>207</v>
      </c>
      <c r="B730" t="s">
        <v>207</v>
      </c>
      <c r="C730" t="s">
        <v>207</v>
      </c>
      <c r="D730" s="5" t="s">
        <v>207</v>
      </c>
      <c r="E730" t="s">
        <v>207</v>
      </c>
      <c r="F730" t="s">
        <v>207</v>
      </c>
      <c r="G730" s="26" t="s">
        <v>207</v>
      </c>
      <c r="H730" s="26" t="s">
        <v>207</v>
      </c>
    </row>
    <row r="731" spans="1:8">
      <c r="A731" t="s">
        <v>207</v>
      </c>
      <c r="B731" t="s">
        <v>207</v>
      </c>
      <c r="C731" t="s">
        <v>207</v>
      </c>
      <c r="D731" s="5" t="s">
        <v>207</v>
      </c>
      <c r="E731" t="s">
        <v>207</v>
      </c>
      <c r="F731" t="s">
        <v>207</v>
      </c>
      <c r="G731" s="26" t="s">
        <v>207</v>
      </c>
      <c r="H731" s="26" t="s">
        <v>207</v>
      </c>
    </row>
    <row r="732" spans="1:8">
      <c r="A732" t="s">
        <v>207</v>
      </c>
      <c r="B732" t="s">
        <v>207</v>
      </c>
      <c r="C732" t="s">
        <v>207</v>
      </c>
      <c r="D732" s="5" t="s">
        <v>207</v>
      </c>
      <c r="E732" t="s">
        <v>207</v>
      </c>
      <c r="F732" t="s">
        <v>207</v>
      </c>
      <c r="G732" s="26" t="s">
        <v>207</v>
      </c>
      <c r="H732" s="26" t="s">
        <v>207</v>
      </c>
    </row>
    <row r="733" spans="1:8">
      <c r="A733" t="s">
        <v>207</v>
      </c>
      <c r="B733" t="s">
        <v>207</v>
      </c>
      <c r="C733" t="s">
        <v>207</v>
      </c>
      <c r="D733" s="5" t="s">
        <v>207</v>
      </c>
      <c r="E733" t="s">
        <v>207</v>
      </c>
      <c r="F733" t="s">
        <v>207</v>
      </c>
      <c r="G733" s="26" t="s">
        <v>207</v>
      </c>
      <c r="H733" s="26" t="s">
        <v>207</v>
      </c>
    </row>
    <row r="734" spans="1:8">
      <c r="A734" t="s">
        <v>207</v>
      </c>
      <c r="B734" t="s">
        <v>207</v>
      </c>
      <c r="C734" t="s">
        <v>207</v>
      </c>
      <c r="D734" s="5" t="s">
        <v>207</v>
      </c>
      <c r="E734" t="s">
        <v>207</v>
      </c>
      <c r="F734" t="s">
        <v>207</v>
      </c>
      <c r="G734" s="26" t="s">
        <v>207</v>
      </c>
      <c r="H734" s="26" t="s">
        <v>207</v>
      </c>
    </row>
    <row r="735" spans="1:8">
      <c r="A735" t="s">
        <v>207</v>
      </c>
      <c r="B735" t="s">
        <v>207</v>
      </c>
      <c r="C735" t="s">
        <v>207</v>
      </c>
      <c r="D735" s="5" t="s">
        <v>207</v>
      </c>
      <c r="E735" t="s">
        <v>207</v>
      </c>
      <c r="F735" t="s">
        <v>207</v>
      </c>
      <c r="G735" s="26" t="s">
        <v>207</v>
      </c>
      <c r="H735" s="26" t="s">
        <v>207</v>
      </c>
    </row>
    <row r="736" spans="1:8">
      <c r="A736" t="s">
        <v>207</v>
      </c>
      <c r="B736" t="s">
        <v>207</v>
      </c>
      <c r="C736" t="s">
        <v>207</v>
      </c>
      <c r="D736" s="5" t="s">
        <v>207</v>
      </c>
      <c r="E736" t="s">
        <v>207</v>
      </c>
      <c r="F736" t="s">
        <v>207</v>
      </c>
      <c r="G736" s="26" t="s">
        <v>207</v>
      </c>
      <c r="H736" s="26" t="s">
        <v>207</v>
      </c>
    </row>
    <row r="737" spans="1:8">
      <c r="A737" t="s">
        <v>207</v>
      </c>
      <c r="B737" t="s">
        <v>207</v>
      </c>
      <c r="C737" t="s">
        <v>207</v>
      </c>
      <c r="D737" s="5" t="s">
        <v>207</v>
      </c>
      <c r="E737" t="s">
        <v>207</v>
      </c>
      <c r="F737" t="s">
        <v>207</v>
      </c>
      <c r="G737" s="26" t="s">
        <v>207</v>
      </c>
      <c r="H737" s="26" t="s">
        <v>207</v>
      </c>
    </row>
    <row r="738" spans="1:8">
      <c r="A738" t="s">
        <v>207</v>
      </c>
      <c r="B738" t="s">
        <v>207</v>
      </c>
      <c r="C738" t="s">
        <v>207</v>
      </c>
      <c r="D738" s="5" t="s">
        <v>207</v>
      </c>
      <c r="E738" t="s">
        <v>207</v>
      </c>
      <c r="F738" t="s">
        <v>207</v>
      </c>
      <c r="G738" s="26" t="s">
        <v>207</v>
      </c>
      <c r="H738" s="26" t="s">
        <v>207</v>
      </c>
    </row>
    <row r="739" spans="1:8">
      <c r="A739" t="s">
        <v>207</v>
      </c>
      <c r="B739" t="s">
        <v>207</v>
      </c>
      <c r="C739" t="s">
        <v>207</v>
      </c>
      <c r="D739" s="5" t="s">
        <v>207</v>
      </c>
      <c r="E739" t="s">
        <v>207</v>
      </c>
      <c r="F739" t="s">
        <v>207</v>
      </c>
      <c r="G739" s="26" t="s">
        <v>207</v>
      </c>
      <c r="H739" s="26" t="s">
        <v>207</v>
      </c>
    </row>
    <row r="740" spans="1:8">
      <c r="A740" t="s">
        <v>207</v>
      </c>
      <c r="B740" t="s">
        <v>207</v>
      </c>
      <c r="C740" t="s">
        <v>207</v>
      </c>
      <c r="D740" s="5" t="s">
        <v>207</v>
      </c>
      <c r="E740" t="s">
        <v>207</v>
      </c>
      <c r="F740" t="s">
        <v>207</v>
      </c>
      <c r="G740" s="26" t="s">
        <v>207</v>
      </c>
      <c r="H740" s="26" t="s">
        <v>207</v>
      </c>
    </row>
    <row r="741" spans="1:8">
      <c r="A741" t="s">
        <v>207</v>
      </c>
      <c r="B741" t="s">
        <v>207</v>
      </c>
      <c r="C741" t="s">
        <v>207</v>
      </c>
      <c r="D741" s="5" t="s">
        <v>207</v>
      </c>
      <c r="E741" t="s">
        <v>207</v>
      </c>
      <c r="F741" t="s">
        <v>207</v>
      </c>
      <c r="G741" s="26" t="s">
        <v>207</v>
      </c>
      <c r="H741" s="26" t="s">
        <v>207</v>
      </c>
    </row>
    <row r="742" spans="1:8">
      <c r="A742" t="s">
        <v>207</v>
      </c>
      <c r="B742" t="s">
        <v>207</v>
      </c>
      <c r="C742" t="s">
        <v>207</v>
      </c>
      <c r="D742" s="5" t="s">
        <v>207</v>
      </c>
      <c r="E742" t="s">
        <v>207</v>
      </c>
      <c r="F742" t="s">
        <v>207</v>
      </c>
      <c r="G742" s="26" t="s">
        <v>207</v>
      </c>
      <c r="H742" s="26" t="s">
        <v>207</v>
      </c>
    </row>
    <row r="743" spans="1:8">
      <c r="A743" t="s">
        <v>207</v>
      </c>
      <c r="B743" t="s">
        <v>207</v>
      </c>
      <c r="C743" t="s">
        <v>207</v>
      </c>
      <c r="D743" s="5" t="s">
        <v>207</v>
      </c>
      <c r="E743" t="s">
        <v>207</v>
      </c>
      <c r="F743" t="s">
        <v>207</v>
      </c>
      <c r="G743" s="26" t="s">
        <v>207</v>
      </c>
      <c r="H743" s="26" t="s">
        <v>207</v>
      </c>
    </row>
    <row r="744" spans="1:8">
      <c r="A744" t="s">
        <v>207</v>
      </c>
      <c r="B744" t="s">
        <v>207</v>
      </c>
      <c r="C744" t="s">
        <v>207</v>
      </c>
      <c r="D744" s="5" t="s">
        <v>207</v>
      </c>
      <c r="E744" t="s">
        <v>207</v>
      </c>
      <c r="F744" t="s">
        <v>207</v>
      </c>
      <c r="G744" s="26" t="s">
        <v>207</v>
      </c>
      <c r="H744" s="26" t="s">
        <v>207</v>
      </c>
    </row>
    <row r="745" spans="1:8">
      <c r="A745" t="s">
        <v>207</v>
      </c>
      <c r="B745" t="s">
        <v>207</v>
      </c>
      <c r="C745" t="s">
        <v>207</v>
      </c>
      <c r="D745" s="5" t="s">
        <v>207</v>
      </c>
      <c r="E745" t="s">
        <v>207</v>
      </c>
      <c r="F745" t="s">
        <v>207</v>
      </c>
      <c r="G745" s="26" t="s">
        <v>207</v>
      </c>
      <c r="H745" s="26" t="s">
        <v>207</v>
      </c>
    </row>
    <row r="746" spans="1:8">
      <c r="A746" t="s">
        <v>207</v>
      </c>
      <c r="B746" t="s">
        <v>207</v>
      </c>
      <c r="C746" t="s">
        <v>207</v>
      </c>
      <c r="D746" s="5" t="s">
        <v>207</v>
      </c>
      <c r="E746" t="s">
        <v>207</v>
      </c>
      <c r="F746" t="s">
        <v>207</v>
      </c>
      <c r="G746" s="26" t="s">
        <v>207</v>
      </c>
      <c r="H746" s="26" t="s">
        <v>207</v>
      </c>
    </row>
    <row r="747" spans="1:8">
      <c r="A747" t="s">
        <v>207</v>
      </c>
      <c r="B747" t="s">
        <v>207</v>
      </c>
      <c r="C747" t="s">
        <v>207</v>
      </c>
      <c r="D747" s="5" t="s">
        <v>207</v>
      </c>
      <c r="E747" t="s">
        <v>207</v>
      </c>
      <c r="F747" t="s">
        <v>207</v>
      </c>
      <c r="G747" s="26" t="s">
        <v>207</v>
      </c>
      <c r="H747" s="26" t="s">
        <v>207</v>
      </c>
    </row>
    <row r="748" spans="1:8">
      <c r="A748" t="s">
        <v>207</v>
      </c>
      <c r="B748" t="s">
        <v>207</v>
      </c>
      <c r="C748" t="s">
        <v>207</v>
      </c>
      <c r="D748" s="5" t="s">
        <v>207</v>
      </c>
      <c r="E748" t="s">
        <v>207</v>
      </c>
      <c r="F748" t="s">
        <v>207</v>
      </c>
      <c r="G748" s="26" t="s">
        <v>207</v>
      </c>
      <c r="H748" s="26" t="s">
        <v>207</v>
      </c>
    </row>
    <row r="749" spans="1:8">
      <c r="A749" t="s">
        <v>207</v>
      </c>
      <c r="B749" t="s">
        <v>207</v>
      </c>
      <c r="C749" t="s">
        <v>207</v>
      </c>
      <c r="D749" s="5" t="s">
        <v>207</v>
      </c>
      <c r="E749" t="s">
        <v>207</v>
      </c>
      <c r="F749" t="s">
        <v>207</v>
      </c>
      <c r="G749" s="26" t="s">
        <v>207</v>
      </c>
      <c r="H749" s="26" t="s">
        <v>207</v>
      </c>
    </row>
    <row r="750" spans="1:8">
      <c r="A750" t="s">
        <v>207</v>
      </c>
      <c r="B750" t="s">
        <v>207</v>
      </c>
      <c r="C750" t="s">
        <v>207</v>
      </c>
      <c r="D750" s="5" t="s">
        <v>207</v>
      </c>
      <c r="E750" t="s">
        <v>207</v>
      </c>
      <c r="F750" t="s">
        <v>207</v>
      </c>
      <c r="G750" s="26" t="s">
        <v>207</v>
      </c>
      <c r="H750" s="26" t="s">
        <v>207</v>
      </c>
    </row>
    <row r="751" spans="1:8">
      <c r="A751" t="s">
        <v>207</v>
      </c>
      <c r="B751" t="s">
        <v>207</v>
      </c>
      <c r="C751" t="s">
        <v>207</v>
      </c>
      <c r="D751" s="5" t="s">
        <v>207</v>
      </c>
      <c r="E751" t="s">
        <v>207</v>
      </c>
      <c r="F751" t="s">
        <v>207</v>
      </c>
      <c r="G751" s="26" t="s">
        <v>207</v>
      </c>
      <c r="H751" s="26" t="s">
        <v>207</v>
      </c>
    </row>
    <row r="752" spans="1:8">
      <c r="A752" t="s">
        <v>207</v>
      </c>
      <c r="B752" t="s">
        <v>207</v>
      </c>
      <c r="C752" t="s">
        <v>207</v>
      </c>
      <c r="D752" s="5" t="s">
        <v>207</v>
      </c>
      <c r="E752" t="s">
        <v>207</v>
      </c>
      <c r="F752" t="s">
        <v>207</v>
      </c>
      <c r="G752" s="26" t="s">
        <v>207</v>
      </c>
      <c r="H752" s="26" t="s">
        <v>207</v>
      </c>
    </row>
    <row r="753" spans="1:8">
      <c r="A753" t="s">
        <v>207</v>
      </c>
      <c r="B753" t="s">
        <v>207</v>
      </c>
      <c r="C753" t="s">
        <v>207</v>
      </c>
      <c r="D753" s="5" t="s">
        <v>207</v>
      </c>
      <c r="E753" t="s">
        <v>207</v>
      </c>
      <c r="F753" t="s">
        <v>207</v>
      </c>
      <c r="G753" s="26" t="s">
        <v>207</v>
      </c>
      <c r="H753" s="26" t="s">
        <v>207</v>
      </c>
    </row>
    <row r="754" spans="1:8">
      <c r="A754" t="s">
        <v>207</v>
      </c>
      <c r="B754" t="s">
        <v>207</v>
      </c>
      <c r="C754" t="s">
        <v>207</v>
      </c>
      <c r="D754" s="5" t="s">
        <v>207</v>
      </c>
      <c r="E754" t="s">
        <v>207</v>
      </c>
      <c r="F754" t="s">
        <v>207</v>
      </c>
      <c r="G754" s="26" t="s">
        <v>207</v>
      </c>
      <c r="H754" s="26" t="s">
        <v>207</v>
      </c>
    </row>
    <row r="755" spans="1:8">
      <c r="A755" t="s">
        <v>207</v>
      </c>
      <c r="B755" t="s">
        <v>207</v>
      </c>
      <c r="C755" t="s">
        <v>207</v>
      </c>
      <c r="D755" s="5" t="s">
        <v>207</v>
      </c>
      <c r="E755" t="s">
        <v>207</v>
      </c>
      <c r="F755" t="s">
        <v>207</v>
      </c>
      <c r="G755" s="26" t="s">
        <v>207</v>
      </c>
      <c r="H755" s="26" t="s">
        <v>207</v>
      </c>
    </row>
    <row r="756" spans="1:8">
      <c r="A756" t="s">
        <v>207</v>
      </c>
      <c r="B756" t="s">
        <v>207</v>
      </c>
      <c r="C756" t="s">
        <v>207</v>
      </c>
      <c r="D756" s="5" t="s">
        <v>207</v>
      </c>
      <c r="E756" t="s">
        <v>207</v>
      </c>
      <c r="F756" t="s">
        <v>207</v>
      </c>
      <c r="G756" s="26" t="s">
        <v>207</v>
      </c>
      <c r="H756" s="26" t="s">
        <v>207</v>
      </c>
    </row>
    <row r="757" spans="1:8">
      <c r="A757" t="s">
        <v>207</v>
      </c>
      <c r="B757" t="s">
        <v>207</v>
      </c>
      <c r="C757" t="s">
        <v>207</v>
      </c>
      <c r="D757" s="5" t="s">
        <v>207</v>
      </c>
      <c r="E757" t="s">
        <v>207</v>
      </c>
      <c r="F757" t="s">
        <v>207</v>
      </c>
      <c r="G757" s="26" t="s">
        <v>207</v>
      </c>
      <c r="H757" s="26" t="s">
        <v>207</v>
      </c>
    </row>
    <row r="758" spans="1:8">
      <c r="A758" t="s">
        <v>207</v>
      </c>
      <c r="B758" t="s">
        <v>207</v>
      </c>
      <c r="C758" t="s">
        <v>207</v>
      </c>
      <c r="D758" s="5" t="s">
        <v>207</v>
      </c>
      <c r="E758" t="s">
        <v>207</v>
      </c>
      <c r="F758" t="s">
        <v>207</v>
      </c>
      <c r="G758" s="26" t="s">
        <v>207</v>
      </c>
      <c r="H758" s="26" t="s">
        <v>207</v>
      </c>
    </row>
    <row r="759" spans="1:8">
      <c r="A759" t="s">
        <v>207</v>
      </c>
      <c r="B759" t="s">
        <v>207</v>
      </c>
      <c r="C759" t="s">
        <v>207</v>
      </c>
      <c r="D759" s="5" t="s">
        <v>207</v>
      </c>
      <c r="E759" t="s">
        <v>207</v>
      </c>
      <c r="F759" t="s">
        <v>207</v>
      </c>
      <c r="G759" s="26" t="s">
        <v>207</v>
      </c>
      <c r="H759" s="26" t="s">
        <v>207</v>
      </c>
    </row>
    <row r="760" spans="1:8">
      <c r="A760" t="s">
        <v>207</v>
      </c>
      <c r="B760" t="s">
        <v>207</v>
      </c>
      <c r="C760" t="s">
        <v>207</v>
      </c>
      <c r="D760" s="5" t="s">
        <v>207</v>
      </c>
      <c r="E760" t="s">
        <v>207</v>
      </c>
      <c r="F760" t="s">
        <v>207</v>
      </c>
      <c r="G760" s="26" t="s">
        <v>207</v>
      </c>
      <c r="H760" s="26" t="s">
        <v>207</v>
      </c>
    </row>
    <row r="761" spans="1:8">
      <c r="A761" t="s">
        <v>207</v>
      </c>
      <c r="B761" t="s">
        <v>207</v>
      </c>
      <c r="C761" t="s">
        <v>207</v>
      </c>
      <c r="D761" s="5" t="s">
        <v>207</v>
      </c>
      <c r="E761" t="s">
        <v>207</v>
      </c>
      <c r="F761" t="s">
        <v>207</v>
      </c>
      <c r="G761" s="26" t="s">
        <v>207</v>
      </c>
      <c r="H761" s="26" t="s">
        <v>207</v>
      </c>
    </row>
    <row r="762" spans="1:8">
      <c r="A762" t="s">
        <v>207</v>
      </c>
      <c r="B762" t="s">
        <v>207</v>
      </c>
      <c r="C762" t="s">
        <v>207</v>
      </c>
      <c r="D762" s="5" t="s">
        <v>207</v>
      </c>
      <c r="E762" t="s">
        <v>207</v>
      </c>
      <c r="F762" t="s">
        <v>207</v>
      </c>
      <c r="G762" s="26" t="s">
        <v>207</v>
      </c>
      <c r="H762" s="26" t="s">
        <v>207</v>
      </c>
    </row>
    <row r="763" spans="1:8">
      <c r="A763" t="s">
        <v>207</v>
      </c>
      <c r="B763" t="s">
        <v>207</v>
      </c>
      <c r="C763" t="s">
        <v>207</v>
      </c>
      <c r="D763" s="5" t="s">
        <v>207</v>
      </c>
      <c r="E763" t="s">
        <v>207</v>
      </c>
      <c r="F763" t="s">
        <v>207</v>
      </c>
      <c r="G763" s="26" t="s">
        <v>207</v>
      </c>
      <c r="H763" s="26" t="s">
        <v>207</v>
      </c>
    </row>
    <row r="764" spans="1:8">
      <c r="A764" t="s">
        <v>207</v>
      </c>
      <c r="B764" t="s">
        <v>207</v>
      </c>
      <c r="C764" t="s">
        <v>207</v>
      </c>
      <c r="D764" s="5" t="s">
        <v>207</v>
      </c>
      <c r="E764" t="s">
        <v>207</v>
      </c>
      <c r="F764" t="s">
        <v>207</v>
      </c>
      <c r="G764" s="26" t="s">
        <v>207</v>
      </c>
      <c r="H764" s="26" t="s">
        <v>207</v>
      </c>
    </row>
    <row r="765" spans="1:8">
      <c r="A765" t="s">
        <v>207</v>
      </c>
      <c r="B765" t="s">
        <v>207</v>
      </c>
      <c r="C765" t="s">
        <v>207</v>
      </c>
      <c r="D765" s="5" t="s">
        <v>207</v>
      </c>
      <c r="E765" t="s">
        <v>207</v>
      </c>
      <c r="F765" t="s">
        <v>207</v>
      </c>
      <c r="G765" s="26" t="s">
        <v>207</v>
      </c>
      <c r="H765" s="26" t="s">
        <v>207</v>
      </c>
    </row>
    <row r="766" spans="1:8">
      <c r="A766" t="s">
        <v>207</v>
      </c>
      <c r="B766" t="s">
        <v>207</v>
      </c>
      <c r="C766" t="s">
        <v>207</v>
      </c>
      <c r="D766" s="5" t="s">
        <v>207</v>
      </c>
      <c r="E766" t="s">
        <v>207</v>
      </c>
      <c r="F766" t="s">
        <v>207</v>
      </c>
      <c r="G766" s="26" t="s">
        <v>207</v>
      </c>
      <c r="H766" s="26" t="s">
        <v>207</v>
      </c>
    </row>
    <row r="767" spans="1:8">
      <c r="A767" t="s">
        <v>207</v>
      </c>
      <c r="B767" t="s">
        <v>207</v>
      </c>
      <c r="C767" t="s">
        <v>207</v>
      </c>
      <c r="D767" s="5" t="s">
        <v>207</v>
      </c>
      <c r="E767" t="s">
        <v>207</v>
      </c>
      <c r="F767" t="s">
        <v>207</v>
      </c>
      <c r="G767" s="26" t="s">
        <v>207</v>
      </c>
      <c r="H767" s="26" t="s">
        <v>207</v>
      </c>
    </row>
    <row r="768" spans="1:8">
      <c r="A768" t="s">
        <v>207</v>
      </c>
      <c r="B768" t="s">
        <v>207</v>
      </c>
      <c r="C768" t="s">
        <v>207</v>
      </c>
      <c r="D768" s="5" t="s">
        <v>207</v>
      </c>
      <c r="E768" t="s">
        <v>207</v>
      </c>
      <c r="F768" t="s">
        <v>207</v>
      </c>
      <c r="G768" s="26" t="s">
        <v>207</v>
      </c>
      <c r="H768" s="26" t="s">
        <v>207</v>
      </c>
    </row>
    <row r="769" spans="1:8">
      <c r="A769" t="s">
        <v>207</v>
      </c>
      <c r="B769" t="s">
        <v>207</v>
      </c>
      <c r="C769" t="s">
        <v>207</v>
      </c>
      <c r="D769" s="5" t="s">
        <v>207</v>
      </c>
      <c r="E769" t="s">
        <v>207</v>
      </c>
      <c r="F769" t="s">
        <v>207</v>
      </c>
      <c r="G769" s="26" t="s">
        <v>207</v>
      </c>
      <c r="H769" s="26" t="s">
        <v>207</v>
      </c>
    </row>
    <row r="770" spans="1:8">
      <c r="A770" t="s">
        <v>207</v>
      </c>
      <c r="B770" t="s">
        <v>207</v>
      </c>
      <c r="C770" t="s">
        <v>207</v>
      </c>
      <c r="D770" s="5" t="s">
        <v>207</v>
      </c>
      <c r="E770" t="s">
        <v>207</v>
      </c>
      <c r="F770" t="s">
        <v>207</v>
      </c>
      <c r="G770" s="26" t="s">
        <v>207</v>
      </c>
      <c r="H770" s="26" t="s">
        <v>207</v>
      </c>
    </row>
    <row r="771" spans="1:8">
      <c r="A771" t="s">
        <v>207</v>
      </c>
      <c r="B771" t="s">
        <v>207</v>
      </c>
      <c r="C771" t="s">
        <v>207</v>
      </c>
      <c r="D771" s="5" t="s">
        <v>207</v>
      </c>
      <c r="E771" t="s">
        <v>207</v>
      </c>
      <c r="F771" t="s">
        <v>207</v>
      </c>
      <c r="G771" s="26" t="s">
        <v>207</v>
      </c>
      <c r="H771" s="26" t="s">
        <v>207</v>
      </c>
    </row>
    <row r="772" spans="1:8">
      <c r="A772" t="s">
        <v>207</v>
      </c>
      <c r="B772" t="s">
        <v>207</v>
      </c>
      <c r="C772" t="s">
        <v>207</v>
      </c>
      <c r="D772" s="5" t="s">
        <v>207</v>
      </c>
      <c r="E772" t="s">
        <v>207</v>
      </c>
      <c r="F772" t="s">
        <v>207</v>
      </c>
      <c r="G772" s="26" t="s">
        <v>207</v>
      </c>
      <c r="H772" s="26" t="s">
        <v>207</v>
      </c>
    </row>
    <row r="773" spans="1:8">
      <c r="A773" t="s">
        <v>207</v>
      </c>
      <c r="B773" t="s">
        <v>207</v>
      </c>
      <c r="C773" t="s">
        <v>207</v>
      </c>
      <c r="D773" s="5" t="s">
        <v>207</v>
      </c>
      <c r="E773" t="s">
        <v>207</v>
      </c>
      <c r="F773" t="s">
        <v>207</v>
      </c>
      <c r="G773" s="26" t="s">
        <v>207</v>
      </c>
      <c r="H773" s="26" t="s">
        <v>207</v>
      </c>
    </row>
    <row r="774" spans="1:8">
      <c r="A774" t="s">
        <v>207</v>
      </c>
      <c r="B774" t="s">
        <v>207</v>
      </c>
      <c r="C774" t="s">
        <v>207</v>
      </c>
      <c r="D774" s="5" t="s">
        <v>207</v>
      </c>
      <c r="E774" t="s">
        <v>207</v>
      </c>
      <c r="F774" t="s">
        <v>207</v>
      </c>
      <c r="G774" s="26" t="s">
        <v>207</v>
      </c>
      <c r="H774" s="26" t="s">
        <v>207</v>
      </c>
    </row>
    <row r="775" spans="1:8">
      <c r="A775" t="s">
        <v>207</v>
      </c>
      <c r="B775" t="s">
        <v>207</v>
      </c>
      <c r="C775" t="s">
        <v>207</v>
      </c>
      <c r="D775" s="5" t="s">
        <v>207</v>
      </c>
      <c r="E775" t="s">
        <v>207</v>
      </c>
      <c r="F775" t="s">
        <v>207</v>
      </c>
      <c r="G775" s="26" t="s">
        <v>207</v>
      </c>
      <c r="H775" s="26" t="s">
        <v>207</v>
      </c>
    </row>
    <row r="776" spans="1:8">
      <c r="A776" t="s">
        <v>207</v>
      </c>
      <c r="B776" t="s">
        <v>207</v>
      </c>
      <c r="C776" t="s">
        <v>207</v>
      </c>
      <c r="D776" s="5" t="s">
        <v>207</v>
      </c>
      <c r="E776" t="s">
        <v>207</v>
      </c>
      <c r="F776" t="s">
        <v>207</v>
      </c>
      <c r="G776" s="26" t="s">
        <v>207</v>
      </c>
      <c r="H776" s="26" t="s">
        <v>207</v>
      </c>
    </row>
    <row r="777" spans="1:8">
      <c r="A777" t="s">
        <v>207</v>
      </c>
      <c r="B777" t="s">
        <v>207</v>
      </c>
      <c r="C777" t="s">
        <v>207</v>
      </c>
      <c r="D777" s="5" t="s">
        <v>207</v>
      </c>
      <c r="E777" t="s">
        <v>207</v>
      </c>
      <c r="F777" t="s">
        <v>207</v>
      </c>
      <c r="G777" s="26" t="s">
        <v>207</v>
      </c>
      <c r="H777" s="26" t="s">
        <v>207</v>
      </c>
    </row>
    <row r="778" spans="1:8">
      <c r="A778" t="s">
        <v>207</v>
      </c>
      <c r="B778" t="s">
        <v>207</v>
      </c>
      <c r="C778" t="s">
        <v>207</v>
      </c>
      <c r="D778" s="5" t="s">
        <v>207</v>
      </c>
      <c r="E778" t="s">
        <v>207</v>
      </c>
      <c r="F778" t="s">
        <v>207</v>
      </c>
      <c r="G778" s="26" t="s">
        <v>207</v>
      </c>
      <c r="H778" s="26" t="s">
        <v>207</v>
      </c>
    </row>
    <row r="779" spans="1:8">
      <c r="A779" t="s">
        <v>207</v>
      </c>
      <c r="B779" t="s">
        <v>207</v>
      </c>
      <c r="C779" t="s">
        <v>207</v>
      </c>
      <c r="D779" s="5" t="s">
        <v>207</v>
      </c>
      <c r="E779" t="s">
        <v>207</v>
      </c>
      <c r="F779" t="s">
        <v>207</v>
      </c>
      <c r="G779" s="26" t="s">
        <v>207</v>
      </c>
      <c r="H779" s="26" t="s">
        <v>207</v>
      </c>
    </row>
    <row r="780" spans="1:8">
      <c r="A780" t="s">
        <v>207</v>
      </c>
      <c r="B780" t="s">
        <v>207</v>
      </c>
      <c r="C780" t="s">
        <v>207</v>
      </c>
      <c r="D780" s="5" t="s">
        <v>207</v>
      </c>
      <c r="E780" t="s">
        <v>207</v>
      </c>
      <c r="F780" t="s">
        <v>207</v>
      </c>
      <c r="G780" s="26" t="s">
        <v>207</v>
      </c>
      <c r="H780" s="26" t="s">
        <v>207</v>
      </c>
    </row>
    <row r="781" spans="1:8">
      <c r="A781" t="s">
        <v>207</v>
      </c>
      <c r="B781" t="s">
        <v>207</v>
      </c>
      <c r="C781" t="s">
        <v>207</v>
      </c>
      <c r="D781" s="5" t="s">
        <v>207</v>
      </c>
      <c r="E781" t="s">
        <v>207</v>
      </c>
      <c r="F781" t="s">
        <v>207</v>
      </c>
      <c r="G781" s="26" t="s">
        <v>207</v>
      </c>
      <c r="H781" s="26" t="s">
        <v>207</v>
      </c>
    </row>
    <row r="782" spans="1:8">
      <c r="A782" t="s">
        <v>207</v>
      </c>
      <c r="B782" t="s">
        <v>207</v>
      </c>
      <c r="C782" t="s">
        <v>207</v>
      </c>
      <c r="D782" s="5" t="s">
        <v>207</v>
      </c>
      <c r="E782" t="s">
        <v>207</v>
      </c>
      <c r="F782" t="s">
        <v>207</v>
      </c>
      <c r="G782" s="26" t="s">
        <v>207</v>
      </c>
      <c r="H782" s="26" t="s">
        <v>207</v>
      </c>
    </row>
    <row r="783" spans="1:8">
      <c r="A783" t="s">
        <v>207</v>
      </c>
      <c r="B783" t="s">
        <v>207</v>
      </c>
      <c r="C783" t="s">
        <v>207</v>
      </c>
      <c r="D783" s="5" t="s">
        <v>207</v>
      </c>
      <c r="E783" t="s">
        <v>207</v>
      </c>
      <c r="F783" t="s">
        <v>207</v>
      </c>
      <c r="G783" s="26" t="s">
        <v>207</v>
      </c>
      <c r="H783" s="26" t="s">
        <v>207</v>
      </c>
    </row>
    <row r="784" spans="1:8">
      <c r="A784" t="s">
        <v>207</v>
      </c>
      <c r="B784" t="s">
        <v>207</v>
      </c>
      <c r="C784" t="s">
        <v>207</v>
      </c>
      <c r="D784" s="5" t="s">
        <v>207</v>
      </c>
      <c r="E784" t="s">
        <v>207</v>
      </c>
      <c r="F784" t="s">
        <v>207</v>
      </c>
      <c r="G784" s="26" t="s">
        <v>207</v>
      </c>
      <c r="H784" s="26" t="s">
        <v>207</v>
      </c>
    </row>
    <row r="785" spans="1:8">
      <c r="A785" t="s">
        <v>207</v>
      </c>
      <c r="B785" t="s">
        <v>207</v>
      </c>
      <c r="C785" t="s">
        <v>207</v>
      </c>
      <c r="D785" s="5" t="s">
        <v>207</v>
      </c>
      <c r="E785" t="s">
        <v>207</v>
      </c>
      <c r="F785" t="s">
        <v>207</v>
      </c>
      <c r="G785" s="26" t="s">
        <v>207</v>
      </c>
      <c r="H785" s="26" t="s">
        <v>207</v>
      </c>
    </row>
    <row r="786" spans="1:8">
      <c r="A786" t="s">
        <v>207</v>
      </c>
      <c r="B786" t="s">
        <v>207</v>
      </c>
      <c r="C786" t="s">
        <v>207</v>
      </c>
      <c r="D786" s="5" t="s">
        <v>207</v>
      </c>
      <c r="E786" t="s">
        <v>207</v>
      </c>
      <c r="F786" t="s">
        <v>207</v>
      </c>
      <c r="G786" s="26" t="s">
        <v>207</v>
      </c>
      <c r="H786" s="26" t="s">
        <v>207</v>
      </c>
    </row>
    <row r="787" spans="1:8">
      <c r="A787" t="s">
        <v>207</v>
      </c>
      <c r="B787" t="s">
        <v>207</v>
      </c>
      <c r="C787" t="s">
        <v>207</v>
      </c>
      <c r="D787" s="5" t="s">
        <v>207</v>
      </c>
      <c r="E787" t="s">
        <v>207</v>
      </c>
      <c r="F787" t="s">
        <v>207</v>
      </c>
      <c r="G787" s="26" t="s">
        <v>207</v>
      </c>
      <c r="H787" s="26" t="s">
        <v>207</v>
      </c>
    </row>
    <row r="788" spans="1:8">
      <c r="A788" t="s">
        <v>207</v>
      </c>
      <c r="B788" t="s">
        <v>207</v>
      </c>
      <c r="C788" t="s">
        <v>207</v>
      </c>
      <c r="D788" s="5" t="s">
        <v>207</v>
      </c>
      <c r="E788" t="s">
        <v>207</v>
      </c>
      <c r="F788" t="s">
        <v>207</v>
      </c>
      <c r="G788" s="26" t="s">
        <v>207</v>
      </c>
      <c r="H788" s="26" t="s">
        <v>207</v>
      </c>
    </row>
    <row r="789" spans="1:8">
      <c r="A789" t="s">
        <v>207</v>
      </c>
      <c r="B789" t="s">
        <v>207</v>
      </c>
      <c r="C789" t="s">
        <v>207</v>
      </c>
      <c r="D789" s="5" t="s">
        <v>207</v>
      </c>
      <c r="E789" t="s">
        <v>207</v>
      </c>
      <c r="F789" t="s">
        <v>207</v>
      </c>
      <c r="G789" s="26" t="s">
        <v>207</v>
      </c>
      <c r="H789" s="26" t="s">
        <v>207</v>
      </c>
    </row>
    <row r="790" spans="1:8">
      <c r="A790" t="s">
        <v>207</v>
      </c>
      <c r="B790" t="s">
        <v>207</v>
      </c>
      <c r="C790" t="s">
        <v>207</v>
      </c>
      <c r="D790" s="5" t="s">
        <v>207</v>
      </c>
      <c r="E790" t="s">
        <v>207</v>
      </c>
      <c r="F790" t="s">
        <v>207</v>
      </c>
      <c r="G790" s="26" t="s">
        <v>207</v>
      </c>
      <c r="H790" s="26" t="s">
        <v>207</v>
      </c>
    </row>
    <row r="791" spans="1:8">
      <c r="A791" t="s">
        <v>207</v>
      </c>
      <c r="B791" t="s">
        <v>207</v>
      </c>
      <c r="C791" t="s">
        <v>207</v>
      </c>
      <c r="D791" s="5" t="s">
        <v>207</v>
      </c>
      <c r="E791" t="s">
        <v>207</v>
      </c>
      <c r="F791" t="s">
        <v>207</v>
      </c>
      <c r="G791" s="26" t="s">
        <v>207</v>
      </c>
      <c r="H791" s="26" t="s">
        <v>207</v>
      </c>
    </row>
    <row r="792" spans="1:8">
      <c r="A792" t="s">
        <v>207</v>
      </c>
      <c r="B792" t="s">
        <v>207</v>
      </c>
      <c r="C792" t="s">
        <v>207</v>
      </c>
      <c r="D792" s="5" t="s">
        <v>207</v>
      </c>
      <c r="E792" t="s">
        <v>207</v>
      </c>
      <c r="F792" t="s">
        <v>207</v>
      </c>
      <c r="G792" s="26" t="s">
        <v>207</v>
      </c>
      <c r="H792" s="26" t="s">
        <v>207</v>
      </c>
    </row>
    <row r="793" spans="1:8">
      <c r="A793" t="s">
        <v>207</v>
      </c>
      <c r="B793" t="s">
        <v>207</v>
      </c>
      <c r="C793" t="s">
        <v>207</v>
      </c>
      <c r="D793" s="5" t="s">
        <v>207</v>
      </c>
      <c r="E793" t="s">
        <v>207</v>
      </c>
      <c r="F793" t="s">
        <v>207</v>
      </c>
      <c r="G793" s="26" t="s">
        <v>207</v>
      </c>
      <c r="H793" s="26" t="s">
        <v>207</v>
      </c>
    </row>
    <row r="794" spans="1:8">
      <c r="A794" t="s">
        <v>207</v>
      </c>
      <c r="B794" t="s">
        <v>207</v>
      </c>
      <c r="C794" t="s">
        <v>207</v>
      </c>
      <c r="D794" s="5" t="s">
        <v>207</v>
      </c>
      <c r="E794" t="s">
        <v>207</v>
      </c>
      <c r="F794" t="s">
        <v>207</v>
      </c>
      <c r="G794" s="26" t="s">
        <v>207</v>
      </c>
      <c r="H794" s="26" t="s">
        <v>207</v>
      </c>
    </row>
    <row r="795" spans="1:8">
      <c r="A795" t="s">
        <v>207</v>
      </c>
      <c r="B795" t="s">
        <v>207</v>
      </c>
      <c r="C795" t="s">
        <v>207</v>
      </c>
      <c r="D795" s="5" t="s">
        <v>207</v>
      </c>
      <c r="E795" t="s">
        <v>207</v>
      </c>
      <c r="F795" t="s">
        <v>207</v>
      </c>
      <c r="G795" s="26" t="s">
        <v>207</v>
      </c>
      <c r="H795" s="26" t="s">
        <v>207</v>
      </c>
    </row>
    <row r="796" spans="1:8">
      <c r="A796" t="s">
        <v>207</v>
      </c>
      <c r="B796" t="s">
        <v>207</v>
      </c>
      <c r="C796" t="s">
        <v>207</v>
      </c>
      <c r="D796" s="5" t="s">
        <v>207</v>
      </c>
      <c r="E796" t="s">
        <v>207</v>
      </c>
      <c r="F796" t="s">
        <v>207</v>
      </c>
      <c r="G796" s="26" t="s">
        <v>207</v>
      </c>
      <c r="H796" s="26" t="s">
        <v>207</v>
      </c>
    </row>
    <row r="797" spans="1:8">
      <c r="A797" t="s">
        <v>207</v>
      </c>
      <c r="B797" t="s">
        <v>207</v>
      </c>
      <c r="C797" t="s">
        <v>207</v>
      </c>
      <c r="D797" s="5" t="s">
        <v>207</v>
      </c>
      <c r="E797" t="s">
        <v>207</v>
      </c>
      <c r="F797" t="s">
        <v>207</v>
      </c>
      <c r="G797" s="26" t="s">
        <v>207</v>
      </c>
      <c r="H797" s="26" t="s">
        <v>207</v>
      </c>
    </row>
    <row r="798" spans="1:8">
      <c r="A798" t="s">
        <v>207</v>
      </c>
      <c r="B798" t="s">
        <v>207</v>
      </c>
      <c r="C798" t="s">
        <v>207</v>
      </c>
      <c r="D798" s="5" t="s">
        <v>207</v>
      </c>
      <c r="E798" t="s">
        <v>207</v>
      </c>
      <c r="F798" t="s">
        <v>207</v>
      </c>
      <c r="G798" s="26" t="s">
        <v>207</v>
      </c>
      <c r="H798" s="26" t="s">
        <v>207</v>
      </c>
    </row>
    <row r="799" spans="1:8">
      <c r="A799" t="s">
        <v>207</v>
      </c>
      <c r="B799" t="s">
        <v>207</v>
      </c>
      <c r="C799" t="s">
        <v>207</v>
      </c>
      <c r="D799" s="5" t="s">
        <v>207</v>
      </c>
      <c r="E799" t="s">
        <v>207</v>
      </c>
      <c r="F799" t="s">
        <v>207</v>
      </c>
      <c r="G799" s="26" t="s">
        <v>207</v>
      </c>
      <c r="H799" s="26" t="s">
        <v>207</v>
      </c>
    </row>
    <row r="800" spans="1:8">
      <c r="A800" t="s">
        <v>207</v>
      </c>
      <c r="B800" t="s">
        <v>207</v>
      </c>
      <c r="C800" t="s">
        <v>207</v>
      </c>
      <c r="D800" s="5" t="s">
        <v>207</v>
      </c>
      <c r="E800" t="s">
        <v>207</v>
      </c>
      <c r="F800" t="s">
        <v>207</v>
      </c>
      <c r="G800" s="26" t="s">
        <v>207</v>
      </c>
      <c r="H800" s="26" t="s">
        <v>207</v>
      </c>
    </row>
    <row r="801" spans="1:8">
      <c r="A801" t="s">
        <v>207</v>
      </c>
      <c r="B801" t="s">
        <v>207</v>
      </c>
      <c r="C801" t="s">
        <v>207</v>
      </c>
      <c r="D801" s="5" t="s">
        <v>207</v>
      </c>
      <c r="E801" t="s">
        <v>207</v>
      </c>
      <c r="F801" t="s">
        <v>207</v>
      </c>
      <c r="G801" s="26" t="s">
        <v>207</v>
      </c>
      <c r="H801" s="26" t="s">
        <v>207</v>
      </c>
    </row>
    <row r="802" spans="1:8">
      <c r="A802" t="s">
        <v>207</v>
      </c>
      <c r="B802" t="s">
        <v>207</v>
      </c>
      <c r="C802" t="s">
        <v>207</v>
      </c>
      <c r="D802" s="5" t="s">
        <v>207</v>
      </c>
      <c r="E802" t="s">
        <v>207</v>
      </c>
      <c r="F802" t="s">
        <v>207</v>
      </c>
      <c r="G802" s="26" t="s">
        <v>207</v>
      </c>
      <c r="H802" s="26" t="s">
        <v>207</v>
      </c>
    </row>
    <row r="803" spans="1:8">
      <c r="A803" t="s">
        <v>207</v>
      </c>
      <c r="B803" t="s">
        <v>207</v>
      </c>
      <c r="C803" t="s">
        <v>207</v>
      </c>
      <c r="D803" s="5" t="s">
        <v>207</v>
      </c>
      <c r="E803" t="s">
        <v>207</v>
      </c>
      <c r="F803" t="s">
        <v>207</v>
      </c>
      <c r="G803" s="26" t="s">
        <v>207</v>
      </c>
      <c r="H803" s="26" t="s">
        <v>207</v>
      </c>
    </row>
    <row r="804" spans="1:8">
      <c r="A804" t="s">
        <v>207</v>
      </c>
      <c r="B804" t="s">
        <v>207</v>
      </c>
      <c r="C804" t="s">
        <v>207</v>
      </c>
      <c r="D804" s="5" t="s">
        <v>207</v>
      </c>
      <c r="E804" t="s">
        <v>207</v>
      </c>
      <c r="F804" t="s">
        <v>207</v>
      </c>
      <c r="G804" s="26" t="s">
        <v>207</v>
      </c>
      <c r="H804" s="26" t="s">
        <v>207</v>
      </c>
    </row>
    <row r="805" spans="1:8">
      <c r="A805" t="s">
        <v>207</v>
      </c>
      <c r="B805" t="s">
        <v>207</v>
      </c>
      <c r="C805" t="s">
        <v>207</v>
      </c>
      <c r="D805" s="5" t="s">
        <v>207</v>
      </c>
      <c r="E805" t="s">
        <v>207</v>
      </c>
      <c r="F805" t="s">
        <v>207</v>
      </c>
      <c r="G805" s="26" t="s">
        <v>207</v>
      </c>
      <c r="H805" s="26" t="s">
        <v>207</v>
      </c>
    </row>
    <row r="806" spans="1:8">
      <c r="A806" t="s">
        <v>207</v>
      </c>
      <c r="B806" t="s">
        <v>207</v>
      </c>
      <c r="C806" t="s">
        <v>207</v>
      </c>
      <c r="D806" s="5" t="s">
        <v>207</v>
      </c>
      <c r="E806" t="s">
        <v>207</v>
      </c>
      <c r="F806" t="s">
        <v>207</v>
      </c>
      <c r="G806" s="26" t="s">
        <v>207</v>
      </c>
      <c r="H806" s="26" t="s">
        <v>207</v>
      </c>
    </row>
    <row r="807" spans="1:8">
      <c r="A807" t="s">
        <v>207</v>
      </c>
      <c r="B807" t="s">
        <v>207</v>
      </c>
      <c r="C807" t="s">
        <v>207</v>
      </c>
      <c r="D807" s="5" t="s">
        <v>207</v>
      </c>
      <c r="E807" t="s">
        <v>207</v>
      </c>
      <c r="F807" t="s">
        <v>207</v>
      </c>
      <c r="G807" s="26" t="s">
        <v>207</v>
      </c>
      <c r="H807" s="26" t="s">
        <v>207</v>
      </c>
    </row>
    <row r="808" spans="1:8">
      <c r="A808" t="s">
        <v>207</v>
      </c>
      <c r="B808" t="s">
        <v>207</v>
      </c>
      <c r="C808" t="s">
        <v>207</v>
      </c>
      <c r="D808" s="5" t="s">
        <v>207</v>
      </c>
      <c r="E808" t="s">
        <v>207</v>
      </c>
      <c r="F808" t="s">
        <v>207</v>
      </c>
      <c r="G808" s="26" t="s">
        <v>207</v>
      </c>
      <c r="H808" s="26" t="s">
        <v>207</v>
      </c>
    </row>
    <row r="809" spans="1:8">
      <c r="A809" t="s">
        <v>207</v>
      </c>
      <c r="B809" t="s">
        <v>207</v>
      </c>
      <c r="C809" t="s">
        <v>207</v>
      </c>
      <c r="D809" s="5" t="s">
        <v>207</v>
      </c>
      <c r="E809" t="s">
        <v>207</v>
      </c>
      <c r="F809" t="s">
        <v>207</v>
      </c>
      <c r="G809" s="26" t="s">
        <v>207</v>
      </c>
      <c r="H809" s="26" t="s">
        <v>207</v>
      </c>
    </row>
    <row r="810" spans="1:8">
      <c r="A810" t="s">
        <v>207</v>
      </c>
      <c r="B810" t="s">
        <v>207</v>
      </c>
      <c r="C810" t="s">
        <v>207</v>
      </c>
      <c r="D810" s="5" t="s">
        <v>207</v>
      </c>
      <c r="E810" t="s">
        <v>207</v>
      </c>
      <c r="F810" t="s">
        <v>207</v>
      </c>
      <c r="G810" s="26" t="s">
        <v>207</v>
      </c>
      <c r="H810" s="26" t="s">
        <v>207</v>
      </c>
    </row>
    <row r="811" spans="1:8">
      <c r="A811" t="s">
        <v>207</v>
      </c>
      <c r="B811" t="s">
        <v>207</v>
      </c>
      <c r="C811" t="s">
        <v>207</v>
      </c>
      <c r="D811" s="5" t="s">
        <v>207</v>
      </c>
      <c r="E811" t="s">
        <v>207</v>
      </c>
      <c r="F811" t="s">
        <v>207</v>
      </c>
      <c r="G811" s="26" t="s">
        <v>207</v>
      </c>
      <c r="H811" s="26" t="s">
        <v>207</v>
      </c>
    </row>
    <row r="812" spans="1:8">
      <c r="A812" t="s">
        <v>207</v>
      </c>
      <c r="B812" t="s">
        <v>207</v>
      </c>
      <c r="C812" t="s">
        <v>207</v>
      </c>
      <c r="D812" s="5" t="s">
        <v>207</v>
      </c>
      <c r="E812" t="s">
        <v>207</v>
      </c>
      <c r="F812" t="s">
        <v>207</v>
      </c>
      <c r="G812" s="26" t="s">
        <v>207</v>
      </c>
      <c r="H812" s="26" t="s">
        <v>207</v>
      </c>
    </row>
    <row r="813" spans="1:8">
      <c r="A813" t="s">
        <v>207</v>
      </c>
      <c r="B813" t="s">
        <v>207</v>
      </c>
      <c r="C813" t="s">
        <v>207</v>
      </c>
      <c r="D813" s="5" t="s">
        <v>207</v>
      </c>
      <c r="E813" t="s">
        <v>207</v>
      </c>
      <c r="F813" t="s">
        <v>207</v>
      </c>
      <c r="G813" s="26" t="s">
        <v>207</v>
      </c>
      <c r="H813" s="26" t="s">
        <v>207</v>
      </c>
    </row>
    <row r="814" spans="1:8">
      <c r="A814" t="s">
        <v>207</v>
      </c>
      <c r="B814" t="s">
        <v>207</v>
      </c>
      <c r="C814" t="s">
        <v>207</v>
      </c>
      <c r="D814" s="5" t="s">
        <v>207</v>
      </c>
      <c r="E814" t="s">
        <v>207</v>
      </c>
      <c r="F814" t="s">
        <v>207</v>
      </c>
      <c r="G814" s="26" t="s">
        <v>207</v>
      </c>
      <c r="H814" s="26" t="s">
        <v>207</v>
      </c>
    </row>
    <row r="815" spans="1:8">
      <c r="A815" t="s">
        <v>207</v>
      </c>
      <c r="B815" t="s">
        <v>207</v>
      </c>
      <c r="C815" t="s">
        <v>207</v>
      </c>
      <c r="D815" s="5" t="s">
        <v>207</v>
      </c>
      <c r="E815" t="s">
        <v>207</v>
      </c>
      <c r="F815" t="s">
        <v>207</v>
      </c>
      <c r="G815" s="26" t="s">
        <v>207</v>
      </c>
      <c r="H815" s="26" t="s">
        <v>207</v>
      </c>
    </row>
    <row r="816" spans="1:8">
      <c r="A816" t="s">
        <v>207</v>
      </c>
      <c r="B816" t="s">
        <v>207</v>
      </c>
      <c r="C816" t="s">
        <v>207</v>
      </c>
      <c r="D816" s="5" t="s">
        <v>207</v>
      </c>
      <c r="E816" t="s">
        <v>207</v>
      </c>
      <c r="F816" t="s">
        <v>207</v>
      </c>
      <c r="G816" s="26" t="s">
        <v>207</v>
      </c>
      <c r="H816" s="26" t="s">
        <v>207</v>
      </c>
    </row>
    <row r="817" spans="1:8">
      <c r="A817" t="s">
        <v>207</v>
      </c>
      <c r="B817" t="s">
        <v>207</v>
      </c>
      <c r="C817" t="s">
        <v>207</v>
      </c>
      <c r="D817" s="5" t="s">
        <v>207</v>
      </c>
      <c r="E817" t="s">
        <v>207</v>
      </c>
      <c r="F817" t="s">
        <v>207</v>
      </c>
      <c r="G817" s="26" t="s">
        <v>207</v>
      </c>
      <c r="H817" s="26" t="s">
        <v>207</v>
      </c>
    </row>
    <row r="818" spans="1:8">
      <c r="A818" t="s">
        <v>207</v>
      </c>
      <c r="B818" t="s">
        <v>207</v>
      </c>
      <c r="C818" t="s">
        <v>207</v>
      </c>
      <c r="D818" s="5" t="s">
        <v>207</v>
      </c>
      <c r="E818" t="s">
        <v>207</v>
      </c>
      <c r="F818" t="s">
        <v>207</v>
      </c>
      <c r="G818" s="26" t="s">
        <v>207</v>
      </c>
      <c r="H818" s="26" t="s">
        <v>207</v>
      </c>
    </row>
    <row r="819" spans="1:8">
      <c r="A819" t="s">
        <v>207</v>
      </c>
      <c r="B819" t="s">
        <v>207</v>
      </c>
      <c r="C819" t="s">
        <v>207</v>
      </c>
      <c r="D819" s="5" t="s">
        <v>207</v>
      </c>
      <c r="E819" t="s">
        <v>207</v>
      </c>
      <c r="F819" t="s">
        <v>207</v>
      </c>
      <c r="G819" s="26" t="s">
        <v>207</v>
      </c>
      <c r="H819" s="26" t="s">
        <v>207</v>
      </c>
    </row>
    <row r="820" spans="1:8">
      <c r="A820" t="s">
        <v>207</v>
      </c>
      <c r="B820" t="s">
        <v>207</v>
      </c>
      <c r="C820" t="s">
        <v>207</v>
      </c>
      <c r="D820" s="5" t="s">
        <v>207</v>
      </c>
      <c r="E820" t="s">
        <v>207</v>
      </c>
      <c r="F820" t="s">
        <v>207</v>
      </c>
      <c r="G820" s="26" t="s">
        <v>207</v>
      </c>
      <c r="H820" s="26" t="s">
        <v>207</v>
      </c>
    </row>
    <row r="821" spans="1:8">
      <c r="A821" t="s">
        <v>207</v>
      </c>
      <c r="B821" t="s">
        <v>207</v>
      </c>
      <c r="C821" t="s">
        <v>207</v>
      </c>
      <c r="D821" s="5" t="s">
        <v>207</v>
      </c>
      <c r="E821" t="s">
        <v>207</v>
      </c>
      <c r="F821" t="s">
        <v>207</v>
      </c>
      <c r="G821" s="26" t="s">
        <v>207</v>
      </c>
      <c r="H821" s="26" t="s">
        <v>207</v>
      </c>
    </row>
    <row r="822" spans="1:8">
      <c r="A822" t="s">
        <v>207</v>
      </c>
      <c r="B822" t="s">
        <v>207</v>
      </c>
      <c r="C822" t="s">
        <v>207</v>
      </c>
      <c r="D822" s="5" t="s">
        <v>207</v>
      </c>
      <c r="E822" t="s">
        <v>207</v>
      </c>
      <c r="F822" t="s">
        <v>207</v>
      </c>
      <c r="G822" s="26" t="s">
        <v>207</v>
      </c>
      <c r="H822" s="26" t="s">
        <v>207</v>
      </c>
    </row>
    <row r="823" spans="1:8">
      <c r="A823" t="s">
        <v>207</v>
      </c>
      <c r="B823" t="s">
        <v>207</v>
      </c>
      <c r="C823" t="s">
        <v>207</v>
      </c>
      <c r="D823" s="5" t="s">
        <v>207</v>
      </c>
      <c r="E823" t="s">
        <v>207</v>
      </c>
      <c r="F823" t="s">
        <v>207</v>
      </c>
      <c r="G823" s="26" t="s">
        <v>207</v>
      </c>
      <c r="H823" s="26" t="s">
        <v>207</v>
      </c>
    </row>
    <row r="824" spans="1:8">
      <c r="A824" t="s">
        <v>207</v>
      </c>
      <c r="B824" t="s">
        <v>207</v>
      </c>
      <c r="C824" t="s">
        <v>207</v>
      </c>
      <c r="D824" s="5" t="s">
        <v>207</v>
      </c>
      <c r="E824" t="s">
        <v>207</v>
      </c>
      <c r="F824" t="s">
        <v>207</v>
      </c>
      <c r="G824" s="26" t="s">
        <v>207</v>
      </c>
      <c r="H824" s="26" t="s">
        <v>207</v>
      </c>
    </row>
    <row r="825" spans="1:8">
      <c r="A825" t="s">
        <v>207</v>
      </c>
      <c r="B825" t="s">
        <v>207</v>
      </c>
      <c r="C825" t="s">
        <v>207</v>
      </c>
      <c r="D825" s="5" t="s">
        <v>207</v>
      </c>
      <c r="E825" t="s">
        <v>207</v>
      </c>
      <c r="F825" t="s">
        <v>207</v>
      </c>
      <c r="G825" s="26" t="s">
        <v>207</v>
      </c>
      <c r="H825" s="26" t="s">
        <v>207</v>
      </c>
    </row>
    <row r="826" spans="1:8">
      <c r="A826" t="s">
        <v>207</v>
      </c>
      <c r="B826" t="s">
        <v>207</v>
      </c>
      <c r="C826" t="s">
        <v>207</v>
      </c>
      <c r="D826" s="5" t="s">
        <v>207</v>
      </c>
      <c r="E826" t="s">
        <v>207</v>
      </c>
      <c r="F826" t="s">
        <v>207</v>
      </c>
      <c r="G826" s="26" t="s">
        <v>207</v>
      </c>
      <c r="H826" s="26" t="s">
        <v>207</v>
      </c>
    </row>
    <row r="827" spans="1:8">
      <c r="A827" t="s">
        <v>207</v>
      </c>
      <c r="B827" t="s">
        <v>207</v>
      </c>
      <c r="C827" t="s">
        <v>207</v>
      </c>
      <c r="D827" s="5" t="s">
        <v>207</v>
      </c>
      <c r="E827" t="s">
        <v>207</v>
      </c>
      <c r="F827" t="s">
        <v>207</v>
      </c>
      <c r="G827" s="26" t="s">
        <v>207</v>
      </c>
      <c r="H827" s="26" t="s">
        <v>207</v>
      </c>
    </row>
    <row r="828" spans="1:8">
      <c r="A828" t="s">
        <v>207</v>
      </c>
      <c r="B828" t="s">
        <v>207</v>
      </c>
      <c r="C828" t="s">
        <v>207</v>
      </c>
      <c r="D828" s="5" t="s">
        <v>207</v>
      </c>
      <c r="E828" t="s">
        <v>207</v>
      </c>
      <c r="F828" t="s">
        <v>207</v>
      </c>
      <c r="G828" s="26" t="s">
        <v>207</v>
      </c>
      <c r="H828" s="26" t="s">
        <v>207</v>
      </c>
    </row>
    <row r="829" spans="1:8">
      <c r="A829" t="s">
        <v>207</v>
      </c>
      <c r="B829" t="s">
        <v>207</v>
      </c>
      <c r="C829" t="s">
        <v>207</v>
      </c>
      <c r="D829" s="5" t="s">
        <v>207</v>
      </c>
      <c r="E829" t="s">
        <v>207</v>
      </c>
      <c r="F829" t="s">
        <v>207</v>
      </c>
      <c r="G829" s="26" t="s">
        <v>207</v>
      </c>
      <c r="H829" s="26" t="s">
        <v>207</v>
      </c>
    </row>
    <row r="830" spans="1:8">
      <c r="A830" t="s">
        <v>207</v>
      </c>
      <c r="B830" t="s">
        <v>207</v>
      </c>
      <c r="C830" t="s">
        <v>207</v>
      </c>
      <c r="D830" s="5" t="s">
        <v>207</v>
      </c>
      <c r="E830" t="s">
        <v>207</v>
      </c>
      <c r="F830" t="s">
        <v>207</v>
      </c>
      <c r="G830" s="26" t="s">
        <v>207</v>
      </c>
      <c r="H830" s="26" t="s">
        <v>207</v>
      </c>
    </row>
    <row r="831" spans="1:8">
      <c r="A831" t="s">
        <v>207</v>
      </c>
      <c r="B831" t="s">
        <v>207</v>
      </c>
      <c r="C831" t="s">
        <v>207</v>
      </c>
      <c r="D831" s="5" t="s">
        <v>207</v>
      </c>
      <c r="E831" t="s">
        <v>207</v>
      </c>
      <c r="F831" t="s">
        <v>207</v>
      </c>
      <c r="G831" s="26" t="s">
        <v>207</v>
      </c>
      <c r="H831" s="26" t="s">
        <v>207</v>
      </c>
    </row>
    <row r="832" spans="1:8">
      <c r="A832" t="s">
        <v>207</v>
      </c>
      <c r="B832" t="s">
        <v>207</v>
      </c>
      <c r="C832" t="s">
        <v>207</v>
      </c>
      <c r="D832" s="5" t="s">
        <v>207</v>
      </c>
      <c r="E832" t="s">
        <v>207</v>
      </c>
      <c r="F832" t="s">
        <v>207</v>
      </c>
      <c r="G832" s="26" t="s">
        <v>207</v>
      </c>
      <c r="H832" s="26" t="s">
        <v>207</v>
      </c>
    </row>
    <row r="833" spans="1:8">
      <c r="A833" t="s">
        <v>207</v>
      </c>
      <c r="B833" t="s">
        <v>207</v>
      </c>
      <c r="C833" t="s">
        <v>207</v>
      </c>
      <c r="D833" s="5" t="s">
        <v>207</v>
      </c>
      <c r="E833" t="s">
        <v>207</v>
      </c>
      <c r="F833" t="s">
        <v>207</v>
      </c>
      <c r="G833" s="26" t="s">
        <v>207</v>
      </c>
      <c r="H833" s="26" t="s">
        <v>207</v>
      </c>
    </row>
    <row r="834" spans="1:8">
      <c r="A834" t="s">
        <v>207</v>
      </c>
      <c r="B834" t="s">
        <v>207</v>
      </c>
      <c r="C834" t="s">
        <v>207</v>
      </c>
      <c r="D834" s="5" t="s">
        <v>207</v>
      </c>
      <c r="E834" t="s">
        <v>207</v>
      </c>
      <c r="F834" t="s">
        <v>207</v>
      </c>
      <c r="G834" s="26" t="s">
        <v>207</v>
      </c>
      <c r="H834" s="26" t="s">
        <v>207</v>
      </c>
    </row>
    <row r="835" spans="1:8">
      <c r="A835" t="s">
        <v>207</v>
      </c>
      <c r="B835" t="s">
        <v>207</v>
      </c>
      <c r="C835" t="s">
        <v>207</v>
      </c>
      <c r="D835" s="5" t="s">
        <v>207</v>
      </c>
      <c r="E835" t="s">
        <v>207</v>
      </c>
      <c r="F835" t="s">
        <v>207</v>
      </c>
      <c r="G835" s="26" t="s">
        <v>207</v>
      </c>
      <c r="H835" s="26" t="s">
        <v>207</v>
      </c>
    </row>
    <row r="836" spans="1:8">
      <c r="A836" t="s">
        <v>207</v>
      </c>
      <c r="B836" t="s">
        <v>207</v>
      </c>
      <c r="C836" t="s">
        <v>207</v>
      </c>
      <c r="D836" s="5" t="s">
        <v>207</v>
      </c>
      <c r="E836" t="s">
        <v>207</v>
      </c>
      <c r="F836" t="s">
        <v>207</v>
      </c>
      <c r="G836" s="26" t="s">
        <v>207</v>
      </c>
      <c r="H836" s="26" t="s">
        <v>207</v>
      </c>
    </row>
    <row r="837" spans="1:8">
      <c r="A837" t="s">
        <v>207</v>
      </c>
      <c r="B837" t="s">
        <v>207</v>
      </c>
      <c r="C837" t="s">
        <v>207</v>
      </c>
      <c r="D837" s="5" t="s">
        <v>207</v>
      </c>
      <c r="E837" t="s">
        <v>207</v>
      </c>
      <c r="F837" t="s">
        <v>207</v>
      </c>
      <c r="G837" s="26" t="s">
        <v>207</v>
      </c>
      <c r="H837" s="26" t="s">
        <v>207</v>
      </c>
    </row>
    <row r="838" spans="1:8">
      <c r="A838" t="s">
        <v>207</v>
      </c>
      <c r="B838" t="s">
        <v>207</v>
      </c>
      <c r="C838" t="s">
        <v>207</v>
      </c>
      <c r="D838" s="5" t="s">
        <v>207</v>
      </c>
      <c r="E838" t="s">
        <v>207</v>
      </c>
      <c r="F838" t="s">
        <v>207</v>
      </c>
      <c r="G838" s="26" t="s">
        <v>207</v>
      </c>
      <c r="H838" s="26" t="s">
        <v>207</v>
      </c>
    </row>
    <row r="839" spans="1:8">
      <c r="A839" t="s">
        <v>207</v>
      </c>
      <c r="B839" t="s">
        <v>207</v>
      </c>
      <c r="C839" t="s">
        <v>207</v>
      </c>
      <c r="D839" s="5" t="s">
        <v>207</v>
      </c>
      <c r="E839" t="s">
        <v>207</v>
      </c>
      <c r="F839" t="s">
        <v>207</v>
      </c>
      <c r="G839" s="26" t="s">
        <v>207</v>
      </c>
      <c r="H839" s="26" t="s">
        <v>207</v>
      </c>
    </row>
    <row r="840" spans="1:8">
      <c r="A840" t="s">
        <v>207</v>
      </c>
      <c r="B840" t="s">
        <v>207</v>
      </c>
      <c r="C840" t="s">
        <v>207</v>
      </c>
      <c r="D840" s="5" t="s">
        <v>207</v>
      </c>
      <c r="E840" t="s">
        <v>207</v>
      </c>
      <c r="F840" t="s">
        <v>207</v>
      </c>
      <c r="G840" s="26" t="s">
        <v>207</v>
      </c>
      <c r="H840" s="26" t="s">
        <v>207</v>
      </c>
    </row>
    <row r="841" spans="1:8">
      <c r="A841" t="s">
        <v>207</v>
      </c>
      <c r="B841" t="s">
        <v>207</v>
      </c>
      <c r="C841" t="s">
        <v>207</v>
      </c>
      <c r="D841" s="5" t="s">
        <v>207</v>
      </c>
      <c r="E841" t="s">
        <v>207</v>
      </c>
      <c r="F841" t="s">
        <v>207</v>
      </c>
      <c r="G841" s="26" t="s">
        <v>207</v>
      </c>
      <c r="H841" s="26" t="s">
        <v>207</v>
      </c>
    </row>
    <row r="842" spans="1:8">
      <c r="A842" t="s">
        <v>207</v>
      </c>
      <c r="B842" t="s">
        <v>207</v>
      </c>
      <c r="C842" t="s">
        <v>207</v>
      </c>
      <c r="D842" s="5" t="s">
        <v>207</v>
      </c>
      <c r="E842" t="s">
        <v>207</v>
      </c>
      <c r="F842" t="s">
        <v>207</v>
      </c>
      <c r="G842" s="26" t="s">
        <v>207</v>
      </c>
      <c r="H842" s="26" t="s">
        <v>207</v>
      </c>
    </row>
    <row r="843" spans="1:8">
      <c r="A843" t="s">
        <v>207</v>
      </c>
      <c r="B843" t="s">
        <v>207</v>
      </c>
      <c r="C843" t="s">
        <v>207</v>
      </c>
      <c r="D843" s="5" t="s">
        <v>207</v>
      </c>
      <c r="E843" t="s">
        <v>207</v>
      </c>
      <c r="F843" t="s">
        <v>207</v>
      </c>
      <c r="G843" s="26" t="s">
        <v>207</v>
      </c>
      <c r="H843" s="26" t="s">
        <v>207</v>
      </c>
    </row>
    <row r="844" spans="1:8">
      <c r="A844" t="s">
        <v>207</v>
      </c>
      <c r="B844" t="s">
        <v>207</v>
      </c>
      <c r="C844" t="s">
        <v>207</v>
      </c>
      <c r="D844" s="5" t="s">
        <v>207</v>
      </c>
      <c r="E844" t="s">
        <v>207</v>
      </c>
      <c r="F844" t="s">
        <v>207</v>
      </c>
      <c r="G844" s="26" t="s">
        <v>207</v>
      </c>
      <c r="H844" s="26" t="s">
        <v>207</v>
      </c>
    </row>
    <row r="845" spans="1:8">
      <c r="A845" t="s">
        <v>207</v>
      </c>
      <c r="B845" t="s">
        <v>207</v>
      </c>
      <c r="C845" t="s">
        <v>207</v>
      </c>
      <c r="D845" s="5" t="s">
        <v>207</v>
      </c>
      <c r="E845" t="s">
        <v>207</v>
      </c>
      <c r="F845" t="s">
        <v>207</v>
      </c>
      <c r="G845" s="26" t="s">
        <v>207</v>
      </c>
      <c r="H845" s="26" t="s">
        <v>207</v>
      </c>
    </row>
    <row r="846" spans="1:8">
      <c r="A846" t="s">
        <v>207</v>
      </c>
      <c r="B846" t="s">
        <v>207</v>
      </c>
      <c r="C846" t="s">
        <v>207</v>
      </c>
      <c r="D846" s="5" t="s">
        <v>207</v>
      </c>
      <c r="E846" t="s">
        <v>207</v>
      </c>
      <c r="F846" t="s">
        <v>207</v>
      </c>
      <c r="G846" s="26" t="s">
        <v>207</v>
      </c>
      <c r="H846" s="26" t="s">
        <v>207</v>
      </c>
    </row>
    <row r="847" spans="1:8">
      <c r="A847" t="s">
        <v>207</v>
      </c>
      <c r="B847" t="s">
        <v>207</v>
      </c>
      <c r="C847" t="s">
        <v>207</v>
      </c>
      <c r="D847" s="5" t="s">
        <v>207</v>
      </c>
      <c r="E847" t="s">
        <v>207</v>
      </c>
      <c r="F847" t="s">
        <v>207</v>
      </c>
      <c r="G847" s="26" t="s">
        <v>207</v>
      </c>
      <c r="H847" s="26" t="s">
        <v>207</v>
      </c>
    </row>
    <row r="848" spans="1:8">
      <c r="A848" t="s">
        <v>207</v>
      </c>
      <c r="B848" t="s">
        <v>207</v>
      </c>
      <c r="C848" t="s">
        <v>207</v>
      </c>
      <c r="D848" s="5" t="s">
        <v>207</v>
      </c>
      <c r="E848" t="s">
        <v>207</v>
      </c>
      <c r="F848" t="s">
        <v>207</v>
      </c>
      <c r="G848" s="26" t="s">
        <v>207</v>
      </c>
      <c r="H848" s="26" t="s">
        <v>207</v>
      </c>
    </row>
    <row r="849" spans="1:8">
      <c r="A849" t="s">
        <v>207</v>
      </c>
      <c r="B849" t="s">
        <v>207</v>
      </c>
      <c r="C849" t="s">
        <v>207</v>
      </c>
      <c r="D849" s="5" t="s">
        <v>207</v>
      </c>
      <c r="E849" t="s">
        <v>207</v>
      </c>
      <c r="F849" t="s">
        <v>207</v>
      </c>
      <c r="G849" s="26" t="s">
        <v>207</v>
      </c>
      <c r="H849" s="26" t="s">
        <v>207</v>
      </c>
    </row>
    <row r="850" spans="1:8">
      <c r="A850" t="s">
        <v>207</v>
      </c>
      <c r="B850" t="s">
        <v>207</v>
      </c>
      <c r="C850" t="s">
        <v>207</v>
      </c>
      <c r="D850" s="5" t="s">
        <v>207</v>
      </c>
      <c r="E850" t="s">
        <v>207</v>
      </c>
      <c r="F850" t="s">
        <v>207</v>
      </c>
      <c r="G850" s="26" t="s">
        <v>207</v>
      </c>
      <c r="H850" s="26" t="s">
        <v>207</v>
      </c>
    </row>
    <row r="851" spans="1:8">
      <c r="A851" t="s">
        <v>207</v>
      </c>
      <c r="B851" t="s">
        <v>207</v>
      </c>
      <c r="C851" t="s">
        <v>207</v>
      </c>
      <c r="D851" s="5" t="s">
        <v>207</v>
      </c>
      <c r="E851" t="s">
        <v>207</v>
      </c>
      <c r="F851" t="s">
        <v>207</v>
      </c>
      <c r="G851" s="26" t="s">
        <v>207</v>
      </c>
      <c r="H851" s="26" t="s">
        <v>207</v>
      </c>
    </row>
    <row r="852" spans="1:8">
      <c r="A852" t="s">
        <v>207</v>
      </c>
      <c r="B852" t="s">
        <v>207</v>
      </c>
      <c r="C852" t="s">
        <v>207</v>
      </c>
      <c r="D852" s="5" t="s">
        <v>207</v>
      </c>
      <c r="E852" t="s">
        <v>207</v>
      </c>
      <c r="F852" t="s">
        <v>207</v>
      </c>
      <c r="G852" s="26" t="s">
        <v>207</v>
      </c>
      <c r="H852" s="26" t="s">
        <v>207</v>
      </c>
    </row>
    <row r="853" spans="1:8">
      <c r="A853" t="s">
        <v>207</v>
      </c>
      <c r="B853" t="s">
        <v>207</v>
      </c>
      <c r="C853" t="s">
        <v>207</v>
      </c>
      <c r="D853" s="5" t="s">
        <v>207</v>
      </c>
      <c r="E853" t="s">
        <v>207</v>
      </c>
      <c r="F853" t="s">
        <v>207</v>
      </c>
      <c r="G853" s="26" t="s">
        <v>207</v>
      </c>
      <c r="H853" s="26" t="s">
        <v>207</v>
      </c>
    </row>
    <row r="854" spans="1:8">
      <c r="A854" t="s">
        <v>207</v>
      </c>
      <c r="B854" t="s">
        <v>207</v>
      </c>
      <c r="C854" t="s">
        <v>207</v>
      </c>
      <c r="D854" s="5" t="s">
        <v>207</v>
      </c>
      <c r="E854" t="s">
        <v>207</v>
      </c>
      <c r="F854" t="s">
        <v>207</v>
      </c>
      <c r="G854" s="26" t="s">
        <v>207</v>
      </c>
      <c r="H854" s="26" t="s">
        <v>207</v>
      </c>
    </row>
    <row r="855" spans="1:8">
      <c r="A855" t="s">
        <v>207</v>
      </c>
      <c r="B855" t="s">
        <v>207</v>
      </c>
      <c r="C855" t="s">
        <v>207</v>
      </c>
      <c r="D855" s="5" t="s">
        <v>207</v>
      </c>
      <c r="E855" t="s">
        <v>207</v>
      </c>
      <c r="F855" t="s">
        <v>207</v>
      </c>
      <c r="G855" s="26" t="s">
        <v>207</v>
      </c>
      <c r="H855" s="26" t="s">
        <v>207</v>
      </c>
    </row>
    <row r="856" spans="1:8">
      <c r="A856" t="s">
        <v>207</v>
      </c>
      <c r="B856" t="s">
        <v>207</v>
      </c>
      <c r="C856" t="s">
        <v>207</v>
      </c>
      <c r="D856" s="5" t="s">
        <v>207</v>
      </c>
      <c r="E856" t="s">
        <v>207</v>
      </c>
      <c r="F856" t="s">
        <v>207</v>
      </c>
      <c r="G856" s="26" t="s">
        <v>207</v>
      </c>
      <c r="H856" s="26" t="s">
        <v>207</v>
      </c>
    </row>
    <row r="857" spans="1:8">
      <c r="A857" t="s">
        <v>207</v>
      </c>
      <c r="B857" t="s">
        <v>207</v>
      </c>
      <c r="C857" t="s">
        <v>207</v>
      </c>
      <c r="D857" s="5" t="s">
        <v>207</v>
      </c>
      <c r="E857" t="s">
        <v>207</v>
      </c>
      <c r="F857" t="s">
        <v>207</v>
      </c>
      <c r="G857" s="26" t="s">
        <v>207</v>
      </c>
      <c r="H857" s="26" t="s">
        <v>207</v>
      </c>
    </row>
    <row r="858" spans="1:8">
      <c r="A858" t="s">
        <v>207</v>
      </c>
      <c r="B858" t="s">
        <v>207</v>
      </c>
      <c r="C858" t="s">
        <v>207</v>
      </c>
      <c r="D858" s="5" t="s">
        <v>207</v>
      </c>
      <c r="E858" t="s">
        <v>207</v>
      </c>
      <c r="F858" t="s">
        <v>207</v>
      </c>
      <c r="G858" s="26" t="s">
        <v>207</v>
      </c>
      <c r="H858" s="26" t="s">
        <v>207</v>
      </c>
    </row>
    <row r="859" spans="1:8">
      <c r="A859" t="s">
        <v>207</v>
      </c>
      <c r="B859" t="s">
        <v>207</v>
      </c>
      <c r="C859" t="s">
        <v>207</v>
      </c>
      <c r="D859" s="5" t="s">
        <v>207</v>
      </c>
      <c r="E859" t="s">
        <v>207</v>
      </c>
      <c r="F859" t="s">
        <v>207</v>
      </c>
      <c r="G859" s="26" t="s">
        <v>207</v>
      </c>
      <c r="H859" s="26" t="s">
        <v>207</v>
      </c>
    </row>
    <row r="860" spans="1:8">
      <c r="A860" t="s">
        <v>207</v>
      </c>
      <c r="B860" t="s">
        <v>207</v>
      </c>
      <c r="C860" t="s">
        <v>207</v>
      </c>
      <c r="D860" s="5" t="s">
        <v>207</v>
      </c>
      <c r="E860" t="s">
        <v>207</v>
      </c>
      <c r="F860" t="s">
        <v>207</v>
      </c>
      <c r="G860" s="26" t="s">
        <v>207</v>
      </c>
      <c r="H860" s="26" t="s">
        <v>207</v>
      </c>
    </row>
    <row r="861" spans="1:8">
      <c r="A861" t="s">
        <v>207</v>
      </c>
      <c r="B861" t="s">
        <v>207</v>
      </c>
      <c r="C861" t="s">
        <v>207</v>
      </c>
      <c r="D861" s="5" t="s">
        <v>207</v>
      </c>
      <c r="E861" t="s">
        <v>207</v>
      </c>
      <c r="F861" t="s">
        <v>207</v>
      </c>
      <c r="G861" s="26" t="s">
        <v>207</v>
      </c>
      <c r="H861" s="26" t="s">
        <v>207</v>
      </c>
    </row>
    <row r="862" spans="1:8">
      <c r="A862" t="s">
        <v>207</v>
      </c>
      <c r="B862" t="s">
        <v>207</v>
      </c>
      <c r="C862" t="s">
        <v>207</v>
      </c>
      <c r="D862" s="5" t="s">
        <v>207</v>
      </c>
      <c r="E862" t="s">
        <v>207</v>
      </c>
      <c r="F862" t="s">
        <v>207</v>
      </c>
      <c r="G862" s="26" t="s">
        <v>207</v>
      </c>
      <c r="H862" s="26" t="s">
        <v>207</v>
      </c>
    </row>
    <row r="863" spans="1:8">
      <c r="A863" t="s">
        <v>207</v>
      </c>
      <c r="B863" t="s">
        <v>207</v>
      </c>
      <c r="C863" t="s">
        <v>207</v>
      </c>
      <c r="D863" s="5" t="s">
        <v>207</v>
      </c>
      <c r="E863" t="s">
        <v>207</v>
      </c>
      <c r="F863" t="s">
        <v>207</v>
      </c>
      <c r="G863" s="26" t="s">
        <v>207</v>
      </c>
      <c r="H863" s="26" t="s">
        <v>207</v>
      </c>
    </row>
    <row r="864" spans="1:8">
      <c r="A864" t="s">
        <v>207</v>
      </c>
      <c r="B864" t="s">
        <v>207</v>
      </c>
      <c r="C864" t="s">
        <v>207</v>
      </c>
      <c r="D864" s="5" t="s">
        <v>207</v>
      </c>
      <c r="E864" t="s">
        <v>207</v>
      </c>
      <c r="F864" t="s">
        <v>207</v>
      </c>
      <c r="G864" s="26" t="s">
        <v>207</v>
      </c>
      <c r="H864" s="26" t="s">
        <v>207</v>
      </c>
    </row>
    <row r="865" spans="1:8">
      <c r="A865" t="s">
        <v>207</v>
      </c>
      <c r="B865" t="s">
        <v>207</v>
      </c>
      <c r="C865" t="s">
        <v>207</v>
      </c>
      <c r="D865" s="5" t="s">
        <v>207</v>
      </c>
      <c r="E865" t="s">
        <v>207</v>
      </c>
      <c r="F865" t="s">
        <v>207</v>
      </c>
      <c r="G865" s="26" t="s">
        <v>207</v>
      </c>
      <c r="H865" s="26" t="s">
        <v>207</v>
      </c>
    </row>
    <row r="866" spans="1:8">
      <c r="A866" t="s">
        <v>207</v>
      </c>
      <c r="B866" t="s">
        <v>207</v>
      </c>
      <c r="C866" t="s">
        <v>207</v>
      </c>
      <c r="D866" s="5" t="s">
        <v>207</v>
      </c>
      <c r="E866" t="s">
        <v>207</v>
      </c>
      <c r="F866" t="s">
        <v>207</v>
      </c>
      <c r="G866" s="26" t="s">
        <v>207</v>
      </c>
      <c r="H866" s="26" t="s">
        <v>207</v>
      </c>
    </row>
    <row r="867" spans="1:8">
      <c r="A867" t="s">
        <v>207</v>
      </c>
      <c r="B867" t="s">
        <v>207</v>
      </c>
      <c r="C867" t="s">
        <v>207</v>
      </c>
      <c r="D867" s="5" t="s">
        <v>207</v>
      </c>
      <c r="E867" t="s">
        <v>207</v>
      </c>
      <c r="F867" t="s">
        <v>207</v>
      </c>
      <c r="G867" s="26" t="s">
        <v>207</v>
      </c>
      <c r="H867" s="26" t="s">
        <v>207</v>
      </c>
    </row>
    <row r="868" spans="1:8">
      <c r="A868" t="s">
        <v>207</v>
      </c>
      <c r="B868" t="s">
        <v>207</v>
      </c>
      <c r="C868" t="s">
        <v>207</v>
      </c>
      <c r="D868" s="5" t="s">
        <v>207</v>
      </c>
      <c r="E868" t="s">
        <v>207</v>
      </c>
      <c r="F868" t="s">
        <v>207</v>
      </c>
      <c r="G868" s="26" t="s">
        <v>207</v>
      </c>
      <c r="H868" s="26" t="s">
        <v>207</v>
      </c>
    </row>
    <row r="869" spans="1:8">
      <c r="A869" t="s">
        <v>207</v>
      </c>
      <c r="B869" t="s">
        <v>207</v>
      </c>
      <c r="C869" t="s">
        <v>207</v>
      </c>
      <c r="D869" s="5" t="s">
        <v>207</v>
      </c>
      <c r="E869" t="s">
        <v>207</v>
      </c>
      <c r="F869" t="s">
        <v>207</v>
      </c>
      <c r="G869" s="26" t="s">
        <v>207</v>
      </c>
      <c r="H869" s="26" t="s">
        <v>207</v>
      </c>
    </row>
    <row r="870" spans="1:8">
      <c r="A870" t="s">
        <v>207</v>
      </c>
      <c r="B870" t="s">
        <v>207</v>
      </c>
      <c r="C870" t="s">
        <v>207</v>
      </c>
      <c r="D870" s="5" t="s">
        <v>207</v>
      </c>
      <c r="E870" t="s">
        <v>207</v>
      </c>
      <c r="F870" t="s">
        <v>207</v>
      </c>
      <c r="G870" s="26" t="s">
        <v>207</v>
      </c>
      <c r="H870" s="26" t="s">
        <v>207</v>
      </c>
    </row>
    <row r="871" spans="1:8">
      <c r="A871" t="s">
        <v>207</v>
      </c>
      <c r="B871" t="s">
        <v>207</v>
      </c>
      <c r="C871" t="s">
        <v>207</v>
      </c>
      <c r="D871" s="5" t="s">
        <v>207</v>
      </c>
      <c r="E871" t="s">
        <v>207</v>
      </c>
      <c r="F871" t="s">
        <v>207</v>
      </c>
      <c r="G871" s="26" t="s">
        <v>207</v>
      </c>
      <c r="H871" s="26" t="s">
        <v>207</v>
      </c>
    </row>
    <row r="872" spans="1:8">
      <c r="A872" t="s">
        <v>207</v>
      </c>
      <c r="B872" t="s">
        <v>207</v>
      </c>
      <c r="C872" t="s">
        <v>207</v>
      </c>
      <c r="D872" s="5" t="s">
        <v>207</v>
      </c>
      <c r="E872" t="s">
        <v>207</v>
      </c>
      <c r="F872" t="s">
        <v>207</v>
      </c>
      <c r="G872" s="26" t="s">
        <v>207</v>
      </c>
      <c r="H872" s="26" t="s">
        <v>207</v>
      </c>
    </row>
    <row r="873" spans="1:8">
      <c r="A873" t="s">
        <v>207</v>
      </c>
      <c r="B873" t="s">
        <v>207</v>
      </c>
      <c r="C873" t="s">
        <v>207</v>
      </c>
      <c r="D873" s="5" t="s">
        <v>207</v>
      </c>
      <c r="E873" t="s">
        <v>207</v>
      </c>
      <c r="F873" t="s">
        <v>207</v>
      </c>
      <c r="G873" s="26" t="s">
        <v>207</v>
      </c>
      <c r="H873" s="26" t="s">
        <v>207</v>
      </c>
    </row>
    <row r="874" spans="1:8">
      <c r="A874" t="s">
        <v>207</v>
      </c>
      <c r="B874" t="s">
        <v>207</v>
      </c>
      <c r="C874" t="s">
        <v>207</v>
      </c>
      <c r="D874" s="5" t="s">
        <v>207</v>
      </c>
      <c r="E874" t="s">
        <v>207</v>
      </c>
      <c r="F874" t="s">
        <v>207</v>
      </c>
      <c r="G874" s="26" t="s">
        <v>207</v>
      </c>
      <c r="H874" s="26" t="s">
        <v>207</v>
      </c>
    </row>
    <row r="875" spans="1:8">
      <c r="A875" t="s">
        <v>207</v>
      </c>
      <c r="B875" t="s">
        <v>207</v>
      </c>
      <c r="C875" t="s">
        <v>207</v>
      </c>
      <c r="D875" s="5" t="s">
        <v>207</v>
      </c>
      <c r="E875" t="s">
        <v>207</v>
      </c>
      <c r="F875" t="s">
        <v>207</v>
      </c>
      <c r="G875" s="26" t="s">
        <v>207</v>
      </c>
      <c r="H875" s="26" t="s">
        <v>207</v>
      </c>
    </row>
    <row r="876" spans="1:8">
      <c r="A876" t="s">
        <v>207</v>
      </c>
      <c r="B876" t="s">
        <v>207</v>
      </c>
      <c r="C876" t="s">
        <v>207</v>
      </c>
      <c r="D876" s="5" t="s">
        <v>207</v>
      </c>
      <c r="E876" t="s">
        <v>207</v>
      </c>
      <c r="F876" t="s">
        <v>207</v>
      </c>
      <c r="G876" s="26" t="s">
        <v>207</v>
      </c>
      <c r="H876" s="26" t="s">
        <v>207</v>
      </c>
    </row>
    <row r="877" spans="1:8">
      <c r="A877" t="s">
        <v>207</v>
      </c>
      <c r="B877" t="s">
        <v>207</v>
      </c>
      <c r="C877" t="s">
        <v>207</v>
      </c>
      <c r="D877" s="5" t="s">
        <v>207</v>
      </c>
      <c r="E877" t="s">
        <v>207</v>
      </c>
      <c r="F877" t="s">
        <v>207</v>
      </c>
      <c r="G877" s="26" t="s">
        <v>207</v>
      </c>
      <c r="H877" s="26" t="s">
        <v>207</v>
      </c>
    </row>
    <row r="878" spans="1:8">
      <c r="A878" t="s">
        <v>207</v>
      </c>
      <c r="B878" t="s">
        <v>207</v>
      </c>
      <c r="C878" t="s">
        <v>207</v>
      </c>
      <c r="D878" s="5" t="s">
        <v>207</v>
      </c>
      <c r="E878" t="s">
        <v>207</v>
      </c>
      <c r="F878" t="s">
        <v>207</v>
      </c>
      <c r="G878" s="26" t="s">
        <v>207</v>
      </c>
      <c r="H878" s="26" t="s">
        <v>207</v>
      </c>
    </row>
    <row r="879" spans="1:8">
      <c r="A879" t="s">
        <v>207</v>
      </c>
      <c r="B879" t="s">
        <v>207</v>
      </c>
      <c r="C879" t="s">
        <v>207</v>
      </c>
      <c r="D879" s="5" t="s">
        <v>207</v>
      </c>
      <c r="E879" t="s">
        <v>207</v>
      </c>
      <c r="F879" t="s">
        <v>207</v>
      </c>
      <c r="G879" s="26" t="s">
        <v>207</v>
      </c>
      <c r="H879" s="26" t="s">
        <v>207</v>
      </c>
    </row>
    <row r="880" spans="1:8">
      <c r="A880" t="s">
        <v>207</v>
      </c>
      <c r="B880" t="s">
        <v>207</v>
      </c>
      <c r="C880" t="s">
        <v>207</v>
      </c>
      <c r="D880" s="5" t="s">
        <v>207</v>
      </c>
      <c r="E880" t="s">
        <v>207</v>
      </c>
      <c r="F880" t="s">
        <v>207</v>
      </c>
      <c r="G880" s="26" t="s">
        <v>207</v>
      </c>
      <c r="H880" s="26" t="s">
        <v>207</v>
      </c>
    </row>
    <row r="881" spans="1:8">
      <c r="A881" t="s">
        <v>207</v>
      </c>
      <c r="B881" t="s">
        <v>207</v>
      </c>
      <c r="C881" t="s">
        <v>207</v>
      </c>
      <c r="D881" s="5" t="s">
        <v>207</v>
      </c>
      <c r="E881" t="s">
        <v>207</v>
      </c>
      <c r="F881" t="s">
        <v>207</v>
      </c>
      <c r="G881" s="26" t="s">
        <v>207</v>
      </c>
      <c r="H881" s="26" t="s">
        <v>207</v>
      </c>
    </row>
    <row r="882" spans="1:8">
      <c r="A882" t="s">
        <v>207</v>
      </c>
      <c r="B882" t="s">
        <v>207</v>
      </c>
      <c r="C882" t="s">
        <v>207</v>
      </c>
      <c r="D882" s="5" t="s">
        <v>207</v>
      </c>
      <c r="E882" t="s">
        <v>207</v>
      </c>
      <c r="F882" t="s">
        <v>207</v>
      </c>
      <c r="G882" s="26" t="s">
        <v>207</v>
      </c>
      <c r="H882" s="26" t="s">
        <v>207</v>
      </c>
    </row>
    <row r="883" spans="1:8">
      <c r="A883" t="s">
        <v>207</v>
      </c>
      <c r="B883" t="s">
        <v>207</v>
      </c>
      <c r="C883" t="s">
        <v>207</v>
      </c>
      <c r="D883" s="5" t="s">
        <v>207</v>
      </c>
      <c r="E883" t="s">
        <v>207</v>
      </c>
      <c r="F883" t="s">
        <v>207</v>
      </c>
      <c r="G883" s="26" t="s">
        <v>207</v>
      </c>
      <c r="H883" s="26" t="s">
        <v>207</v>
      </c>
    </row>
    <row r="884" spans="1:8">
      <c r="A884" t="s">
        <v>207</v>
      </c>
      <c r="B884" t="s">
        <v>207</v>
      </c>
      <c r="C884" t="s">
        <v>207</v>
      </c>
      <c r="D884" s="5" t="s">
        <v>207</v>
      </c>
      <c r="E884" t="s">
        <v>207</v>
      </c>
      <c r="F884" t="s">
        <v>207</v>
      </c>
      <c r="G884" s="26" t="s">
        <v>207</v>
      </c>
      <c r="H884" s="26" t="s">
        <v>207</v>
      </c>
    </row>
    <row r="885" spans="1:8">
      <c r="A885" t="s">
        <v>207</v>
      </c>
      <c r="B885" t="s">
        <v>207</v>
      </c>
      <c r="C885" t="s">
        <v>207</v>
      </c>
      <c r="D885" s="5" t="s">
        <v>207</v>
      </c>
      <c r="E885" t="s">
        <v>207</v>
      </c>
      <c r="F885" t="s">
        <v>207</v>
      </c>
      <c r="G885" s="26" t="s">
        <v>207</v>
      </c>
      <c r="H885" s="26" t="s">
        <v>207</v>
      </c>
    </row>
    <row r="886" spans="1:8">
      <c r="A886" t="s">
        <v>207</v>
      </c>
      <c r="B886" t="s">
        <v>207</v>
      </c>
      <c r="C886" t="s">
        <v>207</v>
      </c>
      <c r="D886" s="5" t="s">
        <v>207</v>
      </c>
      <c r="E886" t="s">
        <v>207</v>
      </c>
      <c r="F886" t="s">
        <v>207</v>
      </c>
      <c r="G886" s="26" t="s">
        <v>207</v>
      </c>
      <c r="H886" s="26" t="s">
        <v>207</v>
      </c>
    </row>
    <row r="887" spans="1:8">
      <c r="A887" t="s">
        <v>207</v>
      </c>
      <c r="B887" t="s">
        <v>207</v>
      </c>
      <c r="C887" t="s">
        <v>207</v>
      </c>
      <c r="D887" s="5" t="s">
        <v>207</v>
      </c>
      <c r="E887" t="s">
        <v>207</v>
      </c>
      <c r="F887" t="s">
        <v>207</v>
      </c>
      <c r="G887" s="26" t="s">
        <v>207</v>
      </c>
      <c r="H887" s="26" t="s">
        <v>207</v>
      </c>
    </row>
    <row r="888" spans="1:8">
      <c r="A888" t="s">
        <v>207</v>
      </c>
      <c r="B888" t="s">
        <v>207</v>
      </c>
      <c r="C888" t="s">
        <v>207</v>
      </c>
      <c r="D888" s="5" t="s">
        <v>207</v>
      </c>
      <c r="E888" t="s">
        <v>207</v>
      </c>
      <c r="F888" t="s">
        <v>207</v>
      </c>
      <c r="G888" s="26" t="s">
        <v>207</v>
      </c>
      <c r="H888" s="26" t="s">
        <v>207</v>
      </c>
    </row>
    <row r="889" spans="1:8">
      <c r="A889" t="s">
        <v>207</v>
      </c>
      <c r="B889" t="s">
        <v>207</v>
      </c>
      <c r="C889" t="s">
        <v>207</v>
      </c>
      <c r="D889" s="5" t="s">
        <v>207</v>
      </c>
      <c r="E889" t="s">
        <v>207</v>
      </c>
      <c r="F889" t="s">
        <v>207</v>
      </c>
      <c r="G889" s="26" t="s">
        <v>207</v>
      </c>
      <c r="H889" s="26" t="s">
        <v>207</v>
      </c>
    </row>
    <row r="890" spans="1:8">
      <c r="A890" t="s">
        <v>207</v>
      </c>
      <c r="B890" t="s">
        <v>207</v>
      </c>
      <c r="C890" t="s">
        <v>207</v>
      </c>
      <c r="D890" s="5" t="s">
        <v>207</v>
      </c>
      <c r="E890" t="s">
        <v>207</v>
      </c>
      <c r="F890" t="s">
        <v>207</v>
      </c>
      <c r="G890" s="26" t="s">
        <v>207</v>
      </c>
      <c r="H890" s="26" t="s">
        <v>207</v>
      </c>
    </row>
    <row r="891" spans="1:8">
      <c r="A891" t="s">
        <v>207</v>
      </c>
      <c r="B891" t="s">
        <v>207</v>
      </c>
      <c r="C891" t="s">
        <v>207</v>
      </c>
      <c r="D891" s="5" t="s">
        <v>207</v>
      </c>
      <c r="E891" t="s">
        <v>207</v>
      </c>
      <c r="F891" t="s">
        <v>207</v>
      </c>
      <c r="G891" s="26" t="s">
        <v>207</v>
      </c>
      <c r="H891" s="26" t="s">
        <v>207</v>
      </c>
    </row>
    <row r="892" spans="1:8">
      <c r="A892" t="s">
        <v>207</v>
      </c>
      <c r="B892" t="s">
        <v>207</v>
      </c>
      <c r="C892" t="s">
        <v>207</v>
      </c>
      <c r="D892" s="5" t="s">
        <v>207</v>
      </c>
      <c r="E892" t="s">
        <v>207</v>
      </c>
      <c r="F892" t="s">
        <v>207</v>
      </c>
      <c r="G892" s="26" t="s">
        <v>207</v>
      </c>
      <c r="H892" s="26" t="s">
        <v>207</v>
      </c>
    </row>
    <row r="893" spans="1:8">
      <c r="A893" t="s">
        <v>207</v>
      </c>
      <c r="B893" t="s">
        <v>207</v>
      </c>
      <c r="C893" t="s">
        <v>207</v>
      </c>
      <c r="D893" s="5" t="s">
        <v>207</v>
      </c>
      <c r="E893" t="s">
        <v>207</v>
      </c>
      <c r="F893" t="s">
        <v>207</v>
      </c>
      <c r="G893" s="26" t="s">
        <v>207</v>
      </c>
      <c r="H893" s="26" t="s">
        <v>207</v>
      </c>
    </row>
    <row r="894" spans="1:8">
      <c r="A894" t="s">
        <v>207</v>
      </c>
      <c r="B894" t="s">
        <v>207</v>
      </c>
      <c r="C894" t="s">
        <v>207</v>
      </c>
      <c r="D894" s="5" t="s">
        <v>207</v>
      </c>
      <c r="E894" t="s">
        <v>207</v>
      </c>
      <c r="F894" t="s">
        <v>207</v>
      </c>
      <c r="G894" s="26" t="s">
        <v>207</v>
      </c>
      <c r="H894" s="26" t="s">
        <v>207</v>
      </c>
    </row>
    <row r="895" spans="1:8">
      <c r="A895" t="s">
        <v>207</v>
      </c>
      <c r="B895" t="s">
        <v>207</v>
      </c>
      <c r="C895" t="s">
        <v>207</v>
      </c>
      <c r="D895" s="5" t="s">
        <v>207</v>
      </c>
      <c r="E895" t="s">
        <v>207</v>
      </c>
      <c r="F895" t="s">
        <v>207</v>
      </c>
      <c r="G895" s="26" t="s">
        <v>207</v>
      </c>
      <c r="H895" s="26" t="s">
        <v>207</v>
      </c>
    </row>
    <row r="896" spans="1:8">
      <c r="A896" t="s">
        <v>207</v>
      </c>
      <c r="B896" t="s">
        <v>207</v>
      </c>
      <c r="C896" t="s">
        <v>207</v>
      </c>
      <c r="D896" s="5" t="s">
        <v>207</v>
      </c>
      <c r="E896" t="s">
        <v>207</v>
      </c>
      <c r="F896" t="s">
        <v>207</v>
      </c>
      <c r="G896" s="26" t="s">
        <v>207</v>
      </c>
      <c r="H896" s="26" t="s">
        <v>207</v>
      </c>
    </row>
    <row r="897" spans="1:8">
      <c r="A897" t="s">
        <v>207</v>
      </c>
      <c r="B897" t="s">
        <v>207</v>
      </c>
      <c r="C897" t="s">
        <v>207</v>
      </c>
      <c r="D897" s="5" t="s">
        <v>207</v>
      </c>
      <c r="E897" t="s">
        <v>207</v>
      </c>
      <c r="F897" t="s">
        <v>207</v>
      </c>
      <c r="G897" s="26" t="s">
        <v>207</v>
      </c>
      <c r="H897" s="26" t="s">
        <v>207</v>
      </c>
    </row>
    <row r="898" spans="1:8">
      <c r="A898" t="s">
        <v>207</v>
      </c>
      <c r="B898" t="s">
        <v>207</v>
      </c>
      <c r="C898" t="s">
        <v>207</v>
      </c>
      <c r="D898" s="5" t="s">
        <v>207</v>
      </c>
      <c r="E898" t="s">
        <v>207</v>
      </c>
      <c r="F898" t="s">
        <v>207</v>
      </c>
      <c r="G898" s="26" t="s">
        <v>207</v>
      </c>
      <c r="H898" s="26" t="s">
        <v>207</v>
      </c>
    </row>
    <row r="899" spans="1:8">
      <c r="A899" t="s">
        <v>207</v>
      </c>
      <c r="B899" t="s">
        <v>207</v>
      </c>
      <c r="C899" t="s">
        <v>207</v>
      </c>
      <c r="D899" s="5" t="s">
        <v>207</v>
      </c>
      <c r="E899" t="s">
        <v>207</v>
      </c>
      <c r="F899" t="s">
        <v>207</v>
      </c>
      <c r="G899" s="26" t="s">
        <v>207</v>
      </c>
      <c r="H899" s="26" t="s">
        <v>207</v>
      </c>
    </row>
    <row r="900" spans="1:8">
      <c r="A900" t="s">
        <v>207</v>
      </c>
      <c r="B900" t="s">
        <v>207</v>
      </c>
      <c r="C900" t="s">
        <v>207</v>
      </c>
      <c r="D900" s="5" t="s">
        <v>207</v>
      </c>
      <c r="E900" t="s">
        <v>207</v>
      </c>
      <c r="F900" t="s">
        <v>207</v>
      </c>
      <c r="G900" s="26" t="s">
        <v>207</v>
      </c>
      <c r="H900" s="26" t="s">
        <v>207</v>
      </c>
    </row>
    <row r="901" spans="1:8">
      <c r="A901" t="s">
        <v>207</v>
      </c>
      <c r="B901" t="s">
        <v>207</v>
      </c>
      <c r="C901" t="s">
        <v>207</v>
      </c>
      <c r="D901" s="5" t="s">
        <v>207</v>
      </c>
      <c r="E901" t="s">
        <v>207</v>
      </c>
      <c r="F901" t="s">
        <v>207</v>
      </c>
      <c r="G901" s="26" t="s">
        <v>207</v>
      </c>
      <c r="H901" s="26" t="s">
        <v>207</v>
      </c>
    </row>
    <row r="902" spans="1:8">
      <c r="A902" t="s">
        <v>207</v>
      </c>
      <c r="B902" t="s">
        <v>207</v>
      </c>
      <c r="C902" t="s">
        <v>207</v>
      </c>
      <c r="D902" s="5" t="s">
        <v>207</v>
      </c>
      <c r="E902" t="s">
        <v>207</v>
      </c>
      <c r="F902" t="s">
        <v>207</v>
      </c>
      <c r="G902" s="26" t="s">
        <v>207</v>
      </c>
      <c r="H902" s="26" t="s">
        <v>207</v>
      </c>
    </row>
    <row r="903" spans="1:8">
      <c r="A903" t="s">
        <v>207</v>
      </c>
      <c r="B903" t="s">
        <v>207</v>
      </c>
      <c r="C903" t="s">
        <v>207</v>
      </c>
      <c r="D903" s="5" t="s">
        <v>207</v>
      </c>
      <c r="E903" t="s">
        <v>207</v>
      </c>
      <c r="F903" t="s">
        <v>207</v>
      </c>
      <c r="G903" s="26" t="s">
        <v>207</v>
      </c>
      <c r="H903" s="26" t="s">
        <v>207</v>
      </c>
    </row>
    <row r="904" spans="1:8">
      <c r="A904" t="s">
        <v>207</v>
      </c>
      <c r="B904" t="s">
        <v>207</v>
      </c>
      <c r="C904" t="s">
        <v>207</v>
      </c>
      <c r="D904" s="5" t="s">
        <v>207</v>
      </c>
      <c r="E904" t="s">
        <v>207</v>
      </c>
      <c r="F904" t="s">
        <v>207</v>
      </c>
      <c r="G904" s="26" t="s">
        <v>207</v>
      </c>
      <c r="H904" s="26" t="s">
        <v>207</v>
      </c>
    </row>
    <row r="905" spans="1:8">
      <c r="A905" t="s">
        <v>207</v>
      </c>
      <c r="B905" t="s">
        <v>207</v>
      </c>
      <c r="C905" t="s">
        <v>207</v>
      </c>
      <c r="D905" s="5" t="s">
        <v>207</v>
      </c>
      <c r="E905" t="s">
        <v>207</v>
      </c>
      <c r="F905" t="s">
        <v>207</v>
      </c>
      <c r="G905" s="26" t="s">
        <v>207</v>
      </c>
      <c r="H905" s="26" t="s">
        <v>207</v>
      </c>
    </row>
    <row r="906" spans="1:8">
      <c r="A906" t="s">
        <v>207</v>
      </c>
      <c r="B906" t="s">
        <v>207</v>
      </c>
      <c r="C906" t="s">
        <v>207</v>
      </c>
      <c r="D906" s="5" t="s">
        <v>207</v>
      </c>
      <c r="E906" t="s">
        <v>207</v>
      </c>
      <c r="F906" t="s">
        <v>207</v>
      </c>
      <c r="G906" s="26" t="s">
        <v>207</v>
      </c>
      <c r="H906" s="26" t="s">
        <v>207</v>
      </c>
    </row>
    <row r="907" spans="1:8">
      <c r="A907" t="s">
        <v>207</v>
      </c>
      <c r="B907" t="s">
        <v>207</v>
      </c>
      <c r="C907" t="s">
        <v>207</v>
      </c>
      <c r="D907" s="5" t="s">
        <v>207</v>
      </c>
      <c r="E907" t="s">
        <v>207</v>
      </c>
      <c r="F907" t="s">
        <v>207</v>
      </c>
      <c r="G907" s="26" t="s">
        <v>207</v>
      </c>
      <c r="H907" s="26" t="s">
        <v>207</v>
      </c>
    </row>
    <row r="908" spans="1:8">
      <c r="A908" t="s">
        <v>207</v>
      </c>
      <c r="B908" t="s">
        <v>207</v>
      </c>
      <c r="C908" t="s">
        <v>207</v>
      </c>
      <c r="D908" s="5" t="s">
        <v>207</v>
      </c>
      <c r="E908" t="s">
        <v>207</v>
      </c>
      <c r="F908" t="s">
        <v>207</v>
      </c>
      <c r="G908" s="26" t="s">
        <v>207</v>
      </c>
      <c r="H908" s="26" t="s">
        <v>207</v>
      </c>
    </row>
    <row r="909" spans="1:8">
      <c r="A909" t="s">
        <v>207</v>
      </c>
      <c r="B909" t="s">
        <v>207</v>
      </c>
      <c r="C909" t="s">
        <v>207</v>
      </c>
      <c r="D909" s="5" t="s">
        <v>207</v>
      </c>
      <c r="E909" t="s">
        <v>207</v>
      </c>
      <c r="F909" t="s">
        <v>207</v>
      </c>
      <c r="G909" s="26" t="s">
        <v>207</v>
      </c>
      <c r="H909" s="26" t="s">
        <v>207</v>
      </c>
    </row>
    <row r="910" spans="1:8">
      <c r="A910" t="s">
        <v>207</v>
      </c>
      <c r="B910" t="s">
        <v>207</v>
      </c>
      <c r="C910" t="s">
        <v>207</v>
      </c>
      <c r="D910" s="5" t="s">
        <v>207</v>
      </c>
      <c r="E910" t="s">
        <v>207</v>
      </c>
      <c r="F910" t="s">
        <v>207</v>
      </c>
      <c r="G910" s="26" t="s">
        <v>207</v>
      </c>
      <c r="H910" s="26" t="s">
        <v>207</v>
      </c>
    </row>
    <row r="911" spans="1:8">
      <c r="A911" t="s">
        <v>207</v>
      </c>
      <c r="B911" t="s">
        <v>207</v>
      </c>
      <c r="C911" t="s">
        <v>207</v>
      </c>
      <c r="D911" s="5" t="s">
        <v>207</v>
      </c>
      <c r="E911" t="s">
        <v>207</v>
      </c>
      <c r="F911" t="s">
        <v>207</v>
      </c>
      <c r="G911" s="26" t="s">
        <v>207</v>
      </c>
      <c r="H911" s="26" t="s">
        <v>207</v>
      </c>
    </row>
    <row r="912" spans="1:8">
      <c r="A912" t="s">
        <v>207</v>
      </c>
      <c r="B912" t="s">
        <v>207</v>
      </c>
      <c r="C912" t="s">
        <v>207</v>
      </c>
      <c r="D912" s="5" t="s">
        <v>207</v>
      </c>
      <c r="E912" t="s">
        <v>207</v>
      </c>
      <c r="F912" t="s">
        <v>207</v>
      </c>
      <c r="G912" s="26" t="s">
        <v>207</v>
      </c>
      <c r="H912" s="26" t="s">
        <v>207</v>
      </c>
    </row>
    <row r="913" spans="1:8">
      <c r="A913" t="s">
        <v>207</v>
      </c>
      <c r="B913" t="s">
        <v>207</v>
      </c>
      <c r="C913" t="s">
        <v>207</v>
      </c>
      <c r="D913" s="5" t="s">
        <v>207</v>
      </c>
      <c r="E913" t="s">
        <v>207</v>
      </c>
      <c r="F913" t="s">
        <v>207</v>
      </c>
      <c r="G913" s="26" t="s">
        <v>207</v>
      </c>
      <c r="H913" s="26" t="s">
        <v>207</v>
      </c>
    </row>
    <row r="914" spans="1:8">
      <c r="A914" t="s">
        <v>207</v>
      </c>
      <c r="B914" t="s">
        <v>207</v>
      </c>
      <c r="C914" t="s">
        <v>207</v>
      </c>
      <c r="D914" s="5" t="s">
        <v>207</v>
      </c>
      <c r="E914" t="s">
        <v>207</v>
      </c>
      <c r="F914" t="s">
        <v>207</v>
      </c>
      <c r="G914" s="26" t="s">
        <v>207</v>
      </c>
      <c r="H914" s="26" t="s">
        <v>207</v>
      </c>
    </row>
    <row r="915" spans="1:8">
      <c r="A915" t="s">
        <v>207</v>
      </c>
      <c r="B915" t="s">
        <v>207</v>
      </c>
      <c r="C915" t="s">
        <v>207</v>
      </c>
      <c r="D915" s="5" t="s">
        <v>207</v>
      </c>
      <c r="E915" t="s">
        <v>207</v>
      </c>
      <c r="F915" t="s">
        <v>207</v>
      </c>
      <c r="G915" s="26" t="s">
        <v>207</v>
      </c>
      <c r="H915" s="26" t="s">
        <v>207</v>
      </c>
    </row>
    <row r="916" spans="1:8">
      <c r="A916" t="s">
        <v>207</v>
      </c>
      <c r="B916" t="s">
        <v>207</v>
      </c>
      <c r="C916" t="s">
        <v>207</v>
      </c>
      <c r="D916" s="5" t="s">
        <v>207</v>
      </c>
      <c r="E916" t="s">
        <v>207</v>
      </c>
      <c r="F916" t="s">
        <v>207</v>
      </c>
      <c r="G916" s="26" t="s">
        <v>207</v>
      </c>
      <c r="H916" s="26" t="s">
        <v>207</v>
      </c>
    </row>
    <row r="917" spans="1:8">
      <c r="A917" t="s">
        <v>207</v>
      </c>
      <c r="B917" t="s">
        <v>207</v>
      </c>
      <c r="C917" t="s">
        <v>207</v>
      </c>
      <c r="D917" s="5" t="s">
        <v>207</v>
      </c>
      <c r="E917" t="s">
        <v>207</v>
      </c>
      <c r="F917" t="s">
        <v>207</v>
      </c>
      <c r="G917" s="26" t="s">
        <v>207</v>
      </c>
      <c r="H917" s="26" t="s">
        <v>207</v>
      </c>
    </row>
    <row r="918" spans="1:8">
      <c r="A918" t="s">
        <v>207</v>
      </c>
      <c r="B918" t="s">
        <v>207</v>
      </c>
      <c r="C918" t="s">
        <v>207</v>
      </c>
      <c r="D918" s="5" t="s">
        <v>207</v>
      </c>
      <c r="E918" t="s">
        <v>207</v>
      </c>
      <c r="F918" t="s">
        <v>207</v>
      </c>
      <c r="G918" s="26" t="s">
        <v>207</v>
      </c>
      <c r="H918" s="26" t="s">
        <v>207</v>
      </c>
    </row>
    <row r="919" spans="1:8">
      <c r="A919" t="s">
        <v>207</v>
      </c>
      <c r="B919" t="s">
        <v>207</v>
      </c>
      <c r="C919" t="s">
        <v>207</v>
      </c>
      <c r="D919" s="5" t="s">
        <v>207</v>
      </c>
      <c r="E919" t="s">
        <v>207</v>
      </c>
      <c r="F919" t="s">
        <v>207</v>
      </c>
      <c r="G919" s="26" t="s">
        <v>207</v>
      </c>
      <c r="H919" s="26" t="s">
        <v>207</v>
      </c>
    </row>
    <row r="920" spans="1:8">
      <c r="A920" t="s">
        <v>207</v>
      </c>
      <c r="B920" t="s">
        <v>207</v>
      </c>
      <c r="C920" t="s">
        <v>207</v>
      </c>
      <c r="D920" s="5" t="s">
        <v>207</v>
      </c>
      <c r="E920" t="s">
        <v>207</v>
      </c>
      <c r="F920" t="s">
        <v>207</v>
      </c>
      <c r="G920" s="26" t="s">
        <v>207</v>
      </c>
      <c r="H920" s="26" t="s">
        <v>207</v>
      </c>
    </row>
    <row r="921" spans="1:8">
      <c r="A921" t="s">
        <v>207</v>
      </c>
      <c r="B921" t="s">
        <v>207</v>
      </c>
      <c r="C921" t="s">
        <v>207</v>
      </c>
      <c r="D921" s="5" t="s">
        <v>207</v>
      </c>
      <c r="E921" t="s">
        <v>207</v>
      </c>
      <c r="F921" t="s">
        <v>207</v>
      </c>
      <c r="G921" s="26" t="s">
        <v>207</v>
      </c>
      <c r="H921" s="26" t="s">
        <v>207</v>
      </c>
    </row>
    <row r="922" spans="1:8">
      <c r="A922" t="s">
        <v>207</v>
      </c>
      <c r="B922" t="s">
        <v>207</v>
      </c>
      <c r="C922" t="s">
        <v>207</v>
      </c>
      <c r="D922" s="5" t="s">
        <v>207</v>
      </c>
      <c r="E922" t="s">
        <v>207</v>
      </c>
      <c r="F922" t="s">
        <v>207</v>
      </c>
      <c r="G922" s="26" t="s">
        <v>207</v>
      </c>
      <c r="H922" s="26" t="s">
        <v>207</v>
      </c>
    </row>
    <row r="923" spans="1:8">
      <c r="A923" t="s">
        <v>207</v>
      </c>
      <c r="B923" t="s">
        <v>207</v>
      </c>
      <c r="C923" t="s">
        <v>207</v>
      </c>
      <c r="D923" s="5" t="s">
        <v>207</v>
      </c>
      <c r="E923" t="s">
        <v>207</v>
      </c>
      <c r="F923" t="s">
        <v>207</v>
      </c>
      <c r="G923" s="26" t="s">
        <v>207</v>
      </c>
      <c r="H923" s="26" t="s">
        <v>207</v>
      </c>
    </row>
    <row r="924" spans="1:8">
      <c r="A924" t="s">
        <v>207</v>
      </c>
      <c r="B924" t="s">
        <v>207</v>
      </c>
      <c r="C924" t="s">
        <v>207</v>
      </c>
      <c r="D924" s="5" t="s">
        <v>207</v>
      </c>
      <c r="E924" t="s">
        <v>207</v>
      </c>
      <c r="F924" t="s">
        <v>207</v>
      </c>
      <c r="G924" s="26" t="s">
        <v>207</v>
      </c>
      <c r="H924" s="26" t="s">
        <v>207</v>
      </c>
    </row>
    <row r="925" spans="1:8">
      <c r="A925" t="s">
        <v>207</v>
      </c>
      <c r="B925" t="s">
        <v>207</v>
      </c>
      <c r="C925" t="s">
        <v>207</v>
      </c>
      <c r="D925" s="5" t="s">
        <v>207</v>
      </c>
      <c r="E925" t="s">
        <v>207</v>
      </c>
      <c r="F925" t="s">
        <v>207</v>
      </c>
      <c r="G925" s="26" t="s">
        <v>207</v>
      </c>
      <c r="H925" s="26" t="s">
        <v>207</v>
      </c>
    </row>
    <row r="926" spans="1:8">
      <c r="A926" t="s">
        <v>207</v>
      </c>
      <c r="B926" t="s">
        <v>207</v>
      </c>
      <c r="C926" t="s">
        <v>207</v>
      </c>
      <c r="D926" s="5" t="s">
        <v>207</v>
      </c>
      <c r="E926" t="s">
        <v>207</v>
      </c>
      <c r="F926" t="s">
        <v>207</v>
      </c>
      <c r="G926" s="26" t="s">
        <v>207</v>
      </c>
      <c r="H926" s="26" t="s">
        <v>207</v>
      </c>
    </row>
    <row r="927" spans="1:8">
      <c r="A927" t="s">
        <v>207</v>
      </c>
      <c r="B927" t="s">
        <v>207</v>
      </c>
      <c r="C927" t="s">
        <v>207</v>
      </c>
      <c r="D927" s="5" t="s">
        <v>207</v>
      </c>
      <c r="E927" t="s">
        <v>207</v>
      </c>
      <c r="F927" t="s">
        <v>207</v>
      </c>
      <c r="G927" s="26" t="s">
        <v>207</v>
      </c>
      <c r="H927" s="26" t="s">
        <v>207</v>
      </c>
    </row>
    <row r="928" spans="1:8">
      <c r="A928" t="s">
        <v>207</v>
      </c>
      <c r="B928" t="s">
        <v>207</v>
      </c>
      <c r="C928" t="s">
        <v>207</v>
      </c>
      <c r="D928" s="5" t="s">
        <v>207</v>
      </c>
      <c r="E928" t="s">
        <v>207</v>
      </c>
      <c r="F928" t="s">
        <v>207</v>
      </c>
      <c r="G928" s="26" t="s">
        <v>207</v>
      </c>
      <c r="H928" s="26" t="s">
        <v>207</v>
      </c>
    </row>
    <row r="929" spans="1:8">
      <c r="A929" t="s">
        <v>207</v>
      </c>
      <c r="B929" t="s">
        <v>207</v>
      </c>
      <c r="C929" t="s">
        <v>207</v>
      </c>
      <c r="D929" s="5" t="s">
        <v>207</v>
      </c>
      <c r="E929" t="s">
        <v>207</v>
      </c>
      <c r="F929" t="s">
        <v>207</v>
      </c>
      <c r="G929" s="26" t="s">
        <v>207</v>
      </c>
      <c r="H929" s="26" t="s">
        <v>207</v>
      </c>
    </row>
    <row r="930" spans="1:8">
      <c r="A930" t="s">
        <v>207</v>
      </c>
      <c r="B930" t="s">
        <v>207</v>
      </c>
      <c r="C930" t="s">
        <v>207</v>
      </c>
      <c r="D930" s="5" t="s">
        <v>207</v>
      </c>
      <c r="E930" t="s">
        <v>207</v>
      </c>
      <c r="F930" t="s">
        <v>207</v>
      </c>
      <c r="G930" s="26" t="s">
        <v>207</v>
      </c>
      <c r="H930" s="26" t="s">
        <v>207</v>
      </c>
    </row>
    <row r="931" spans="1:8">
      <c r="A931" t="s">
        <v>207</v>
      </c>
      <c r="B931" t="s">
        <v>207</v>
      </c>
      <c r="C931" t="s">
        <v>207</v>
      </c>
      <c r="D931" s="5" t="s">
        <v>207</v>
      </c>
      <c r="E931" t="s">
        <v>207</v>
      </c>
      <c r="F931" t="s">
        <v>207</v>
      </c>
      <c r="G931" s="26" t="s">
        <v>207</v>
      </c>
      <c r="H931" s="26" t="s">
        <v>207</v>
      </c>
    </row>
    <row r="932" spans="1:8">
      <c r="A932" t="s">
        <v>207</v>
      </c>
      <c r="B932" t="s">
        <v>207</v>
      </c>
      <c r="C932" t="s">
        <v>207</v>
      </c>
      <c r="D932" s="5" t="s">
        <v>207</v>
      </c>
      <c r="E932" t="s">
        <v>207</v>
      </c>
      <c r="F932" t="s">
        <v>207</v>
      </c>
      <c r="G932" s="26" t="s">
        <v>207</v>
      </c>
      <c r="H932" s="26" t="s">
        <v>207</v>
      </c>
    </row>
    <row r="933" spans="1:8">
      <c r="A933" t="s">
        <v>207</v>
      </c>
      <c r="B933" t="s">
        <v>207</v>
      </c>
      <c r="C933" t="s">
        <v>207</v>
      </c>
      <c r="D933" s="5" t="s">
        <v>207</v>
      </c>
      <c r="E933" t="s">
        <v>207</v>
      </c>
      <c r="F933" t="s">
        <v>207</v>
      </c>
      <c r="G933" s="26" t="s">
        <v>207</v>
      </c>
      <c r="H933" s="26" t="s">
        <v>207</v>
      </c>
    </row>
    <row r="934" spans="1:8">
      <c r="A934" t="s">
        <v>207</v>
      </c>
      <c r="B934" t="s">
        <v>207</v>
      </c>
      <c r="C934" t="s">
        <v>207</v>
      </c>
      <c r="D934" s="5" t="s">
        <v>207</v>
      </c>
      <c r="E934" t="s">
        <v>207</v>
      </c>
      <c r="F934" t="s">
        <v>207</v>
      </c>
      <c r="G934" s="26" t="s">
        <v>207</v>
      </c>
      <c r="H934" s="26" t="s">
        <v>207</v>
      </c>
    </row>
    <row r="935" spans="1:8">
      <c r="A935" t="s">
        <v>207</v>
      </c>
      <c r="B935" t="s">
        <v>207</v>
      </c>
      <c r="C935" t="s">
        <v>207</v>
      </c>
      <c r="D935" s="5" t="s">
        <v>207</v>
      </c>
      <c r="E935" t="s">
        <v>207</v>
      </c>
      <c r="F935" t="s">
        <v>207</v>
      </c>
      <c r="G935" s="26" t="s">
        <v>207</v>
      </c>
      <c r="H935" s="26" t="s">
        <v>207</v>
      </c>
    </row>
    <row r="936" spans="1:8">
      <c r="A936" t="s">
        <v>207</v>
      </c>
      <c r="B936" t="s">
        <v>207</v>
      </c>
      <c r="C936" t="s">
        <v>207</v>
      </c>
      <c r="D936" s="5" t="s">
        <v>207</v>
      </c>
      <c r="E936" t="s">
        <v>207</v>
      </c>
      <c r="F936" t="s">
        <v>207</v>
      </c>
      <c r="G936" s="26" t="s">
        <v>207</v>
      </c>
      <c r="H936" s="26" t="s">
        <v>207</v>
      </c>
    </row>
    <row r="937" spans="1:8">
      <c r="A937" t="s">
        <v>207</v>
      </c>
      <c r="B937" t="s">
        <v>207</v>
      </c>
      <c r="C937" t="s">
        <v>207</v>
      </c>
      <c r="D937" s="5" t="s">
        <v>207</v>
      </c>
      <c r="E937" t="s">
        <v>207</v>
      </c>
      <c r="F937" t="s">
        <v>207</v>
      </c>
      <c r="G937" s="26" t="s">
        <v>207</v>
      </c>
      <c r="H937" s="26" t="s">
        <v>207</v>
      </c>
    </row>
    <row r="938" spans="1:8">
      <c r="A938" t="s">
        <v>207</v>
      </c>
      <c r="B938" t="s">
        <v>207</v>
      </c>
      <c r="C938" t="s">
        <v>207</v>
      </c>
      <c r="D938" s="5" t="s">
        <v>207</v>
      </c>
      <c r="E938" t="s">
        <v>207</v>
      </c>
      <c r="F938" t="s">
        <v>207</v>
      </c>
      <c r="G938" s="26" t="s">
        <v>207</v>
      </c>
      <c r="H938" s="26" t="s">
        <v>207</v>
      </c>
    </row>
    <row r="939" spans="1:8">
      <c r="A939" t="s">
        <v>207</v>
      </c>
      <c r="B939" t="s">
        <v>207</v>
      </c>
      <c r="C939" t="s">
        <v>207</v>
      </c>
      <c r="D939" s="5" t="s">
        <v>207</v>
      </c>
      <c r="E939" t="s">
        <v>207</v>
      </c>
      <c r="F939" t="s">
        <v>207</v>
      </c>
      <c r="G939" s="26" t="s">
        <v>207</v>
      </c>
      <c r="H939" s="26" t="s">
        <v>207</v>
      </c>
    </row>
    <row r="940" spans="1:8">
      <c r="A940" t="s">
        <v>207</v>
      </c>
      <c r="B940" t="s">
        <v>207</v>
      </c>
      <c r="C940" t="s">
        <v>207</v>
      </c>
      <c r="D940" s="5" t="s">
        <v>207</v>
      </c>
      <c r="E940" t="s">
        <v>207</v>
      </c>
      <c r="F940" t="s">
        <v>207</v>
      </c>
      <c r="G940" s="26" t="s">
        <v>207</v>
      </c>
      <c r="H940" s="26" t="s">
        <v>207</v>
      </c>
    </row>
    <row r="941" spans="1:8">
      <c r="A941" t="s">
        <v>207</v>
      </c>
      <c r="B941" t="s">
        <v>207</v>
      </c>
      <c r="C941" t="s">
        <v>207</v>
      </c>
      <c r="D941" s="5" t="s">
        <v>207</v>
      </c>
      <c r="E941" t="s">
        <v>207</v>
      </c>
      <c r="F941" t="s">
        <v>207</v>
      </c>
      <c r="G941" s="26" t="s">
        <v>207</v>
      </c>
      <c r="H941" s="26" t="s">
        <v>207</v>
      </c>
    </row>
    <row r="942" spans="1:8">
      <c r="A942" t="s">
        <v>207</v>
      </c>
      <c r="B942" t="s">
        <v>207</v>
      </c>
      <c r="C942" t="s">
        <v>207</v>
      </c>
      <c r="D942" s="5" t="s">
        <v>207</v>
      </c>
      <c r="E942" t="s">
        <v>207</v>
      </c>
      <c r="F942" t="s">
        <v>207</v>
      </c>
      <c r="G942" s="26" t="s">
        <v>207</v>
      </c>
      <c r="H942" s="26" t="s">
        <v>207</v>
      </c>
    </row>
    <row r="943" spans="1:8">
      <c r="A943" t="s">
        <v>207</v>
      </c>
      <c r="B943" t="s">
        <v>207</v>
      </c>
      <c r="C943" t="s">
        <v>207</v>
      </c>
      <c r="D943" s="5" t="s">
        <v>207</v>
      </c>
      <c r="E943" t="s">
        <v>207</v>
      </c>
      <c r="F943" t="s">
        <v>207</v>
      </c>
      <c r="G943" s="26" t="s">
        <v>207</v>
      </c>
      <c r="H943" s="26" t="s">
        <v>207</v>
      </c>
    </row>
    <row r="944" spans="1:8">
      <c r="A944" t="s">
        <v>207</v>
      </c>
      <c r="B944" t="s">
        <v>207</v>
      </c>
      <c r="C944" t="s">
        <v>207</v>
      </c>
      <c r="D944" s="5" t="s">
        <v>207</v>
      </c>
      <c r="E944" t="s">
        <v>207</v>
      </c>
      <c r="F944" t="s">
        <v>207</v>
      </c>
      <c r="G944" s="26" t="s">
        <v>207</v>
      </c>
      <c r="H944" s="26" t="s">
        <v>207</v>
      </c>
    </row>
    <row r="945" spans="1:8">
      <c r="A945" t="s">
        <v>207</v>
      </c>
      <c r="B945" t="s">
        <v>207</v>
      </c>
      <c r="C945" t="s">
        <v>207</v>
      </c>
      <c r="D945" s="5" t="s">
        <v>207</v>
      </c>
      <c r="E945" t="s">
        <v>207</v>
      </c>
      <c r="F945" t="s">
        <v>207</v>
      </c>
      <c r="G945" s="26" t="s">
        <v>207</v>
      </c>
      <c r="H945" s="26" t="s">
        <v>207</v>
      </c>
    </row>
    <row r="946" spans="1:8">
      <c r="A946" t="s">
        <v>207</v>
      </c>
      <c r="B946" t="s">
        <v>207</v>
      </c>
      <c r="C946" t="s">
        <v>207</v>
      </c>
      <c r="D946" s="5" t="s">
        <v>207</v>
      </c>
      <c r="E946" t="s">
        <v>207</v>
      </c>
      <c r="F946" t="s">
        <v>207</v>
      </c>
      <c r="G946" s="26" t="s">
        <v>207</v>
      </c>
      <c r="H946" s="26" t="s">
        <v>207</v>
      </c>
    </row>
    <row r="947" spans="1:8">
      <c r="A947" t="s">
        <v>207</v>
      </c>
      <c r="B947" t="s">
        <v>207</v>
      </c>
      <c r="C947" t="s">
        <v>207</v>
      </c>
      <c r="D947" s="5" t="s">
        <v>207</v>
      </c>
      <c r="E947" t="s">
        <v>207</v>
      </c>
      <c r="F947" t="s">
        <v>207</v>
      </c>
      <c r="G947" s="26" t="s">
        <v>207</v>
      </c>
      <c r="H947" s="26" t="s">
        <v>207</v>
      </c>
    </row>
    <row r="948" spans="1:8">
      <c r="A948" t="s">
        <v>207</v>
      </c>
      <c r="B948" t="s">
        <v>207</v>
      </c>
      <c r="C948" t="s">
        <v>207</v>
      </c>
      <c r="D948" s="5" t="s">
        <v>207</v>
      </c>
      <c r="E948" t="s">
        <v>207</v>
      </c>
      <c r="F948" t="s">
        <v>207</v>
      </c>
      <c r="G948" s="26" t="s">
        <v>207</v>
      </c>
      <c r="H948" s="26" t="s">
        <v>207</v>
      </c>
    </row>
    <row r="949" spans="1:8">
      <c r="A949" t="s">
        <v>207</v>
      </c>
      <c r="B949" t="s">
        <v>207</v>
      </c>
      <c r="C949" t="s">
        <v>207</v>
      </c>
      <c r="D949" s="5" t="s">
        <v>207</v>
      </c>
      <c r="E949" t="s">
        <v>207</v>
      </c>
      <c r="F949" t="s">
        <v>207</v>
      </c>
      <c r="G949" s="26" t="s">
        <v>207</v>
      </c>
      <c r="H949" s="26" t="s">
        <v>207</v>
      </c>
    </row>
    <row r="950" spans="1:8">
      <c r="A950" t="s">
        <v>207</v>
      </c>
      <c r="B950" t="s">
        <v>207</v>
      </c>
      <c r="C950" t="s">
        <v>207</v>
      </c>
      <c r="D950" s="5" t="s">
        <v>207</v>
      </c>
      <c r="E950" t="s">
        <v>207</v>
      </c>
      <c r="F950" t="s">
        <v>207</v>
      </c>
      <c r="G950" s="26" t="s">
        <v>207</v>
      </c>
      <c r="H950" s="26" t="s">
        <v>207</v>
      </c>
    </row>
    <row r="951" spans="1:8">
      <c r="A951" t="s">
        <v>207</v>
      </c>
      <c r="B951" t="s">
        <v>207</v>
      </c>
      <c r="C951" t="s">
        <v>207</v>
      </c>
      <c r="D951" s="5" t="s">
        <v>207</v>
      </c>
      <c r="E951" t="s">
        <v>207</v>
      </c>
      <c r="F951" t="s">
        <v>207</v>
      </c>
      <c r="G951" s="26" t="s">
        <v>207</v>
      </c>
      <c r="H951" s="26" t="s">
        <v>207</v>
      </c>
    </row>
    <row r="952" spans="1:8">
      <c r="A952" t="s">
        <v>207</v>
      </c>
      <c r="B952" t="s">
        <v>207</v>
      </c>
      <c r="C952" t="s">
        <v>207</v>
      </c>
      <c r="D952" s="5" t="s">
        <v>207</v>
      </c>
      <c r="E952" t="s">
        <v>207</v>
      </c>
      <c r="F952" t="s">
        <v>207</v>
      </c>
      <c r="G952" s="26" t="s">
        <v>207</v>
      </c>
      <c r="H952" s="26" t="s">
        <v>207</v>
      </c>
    </row>
    <row r="953" spans="1:8">
      <c r="A953" t="s">
        <v>207</v>
      </c>
      <c r="B953" t="s">
        <v>207</v>
      </c>
      <c r="C953" t="s">
        <v>207</v>
      </c>
      <c r="D953" s="5" t="s">
        <v>207</v>
      </c>
      <c r="E953" t="s">
        <v>207</v>
      </c>
      <c r="F953" t="s">
        <v>207</v>
      </c>
      <c r="G953" s="26" t="s">
        <v>207</v>
      </c>
      <c r="H953" s="26" t="s">
        <v>207</v>
      </c>
    </row>
    <row r="954" spans="1:8">
      <c r="A954" t="s">
        <v>207</v>
      </c>
      <c r="B954" t="s">
        <v>207</v>
      </c>
      <c r="C954" t="s">
        <v>207</v>
      </c>
      <c r="D954" s="5" t="s">
        <v>207</v>
      </c>
      <c r="E954" t="s">
        <v>207</v>
      </c>
      <c r="F954" t="s">
        <v>207</v>
      </c>
      <c r="G954" s="26" t="s">
        <v>207</v>
      </c>
      <c r="H954" s="26" t="s">
        <v>207</v>
      </c>
    </row>
    <row r="955" spans="1:8">
      <c r="A955" t="s">
        <v>207</v>
      </c>
      <c r="B955" t="s">
        <v>207</v>
      </c>
      <c r="C955" t="s">
        <v>207</v>
      </c>
      <c r="D955" s="5" t="s">
        <v>207</v>
      </c>
      <c r="E955" t="s">
        <v>207</v>
      </c>
      <c r="F955" t="s">
        <v>207</v>
      </c>
      <c r="G955" s="26" t="s">
        <v>207</v>
      </c>
      <c r="H955" s="26" t="s">
        <v>207</v>
      </c>
    </row>
    <row r="956" spans="1:8">
      <c r="A956" t="s">
        <v>207</v>
      </c>
      <c r="B956" t="s">
        <v>207</v>
      </c>
      <c r="C956" t="s">
        <v>207</v>
      </c>
      <c r="D956" s="5" t="s">
        <v>207</v>
      </c>
      <c r="E956" t="s">
        <v>207</v>
      </c>
      <c r="F956" t="s">
        <v>207</v>
      </c>
      <c r="G956" s="26" t="s">
        <v>207</v>
      </c>
      <c r="H956" s="26" t="s">
        <v>207</v>
      </c>
    </row>
    <row r="957" spans="1:8">
      <c r="A957" t="s">
        <v>207</v>
      </c>
      <c r="B957" t="s">
        <v>207</v>
      </c>
      <c r="C957" t="s">
        <v>207</v>
      </c>
      <c r="D957" s="5" t="s">
        <v>207</v>
      </c>
      <c r="E957" t="s">
        <v>207</v>
      </c>
      <c r="F957" t="s">
        <v>207</v>
      </c>
      <c r="G957" s="26" t="s">
        <v>207</v>
      </c>
      <c r="H957" s="26" t="s">
        <v>207</v>
      </c>
    </row>
    <row r="958" spans="1:8">
      <c r="A958" t="s">
        <v>207</v>
      </c>
      <c r="B958" t="s">
        <v>207</v>
      </c>
      <c r="C958" t="s">
        <v>207</v>
      </c>
      <c r="D958" s="5" t="s">
        <v>207</v>
      </c>
      <c r="E958" t="s">
        <v>207</v>
      </c>
      <c r="F958" t="s">
        <v>207</v>
      </c>
      <c r="G958" s="26" t="s">
        <v>207</v>
      </c>
      <c r="H958" s="26" t="s">
        <v>207</v>
      </c>
    </row>
    <row r="959" spans="1:8">
      <c r="A959" t="s">
        <v>207</v>
      </c>
      <c r="B959" t="s">
        <v>207</v>
      </c>
      <c r="C959" t="s">
        <v>207</v>
      </c>
      <c r="D959" s="5" t="s">
        <v>207</v>
      </c>
      <c r="E959" t="s">
        <v>207</v>
      </c>
      <c r="F959" t="s">
        <v>207</v>
      </c>
      <c r="G959" s="26" t="s">
        <v>207</v>
      </c>
      <c r="H959" s="26" t="s">
        <v>207</v>
      </c>
    </row>
    <row r="960" spans="1:8">
      <c r="A960" t="s">
        <v>207</v>
      </c>
      <c r="B960" t="s">
        <v>207</v>
      </c>
      <c r="C960" t="s">
        <v>207</v>
      </c>
      <c r="D960" s="5" t="s">
        <v>207</v>
      </c>
      <c r="E960" t="s">
        <v>207</v>
      </c>
      <c r="F960" t="s">
        <v>207</v>
      </c>
      <c r="G960" s="26" t="s">
        <v>207</v>
      </c>
      <c r="H960" s="26" t="s">
        <v>207</v>
      </c>
    </row>
    <row r="961" spans="1:8">
      <c r="A961" t="s">
        <v>207</v>
      </c>
      <c r="B961" t="s">
        <v>207</v>
      </c>
      <c r="C961" t="s">
        <v>207</v>
      </c>
      <c r="D961" s="5" t="s">
        <v>207</v>
      </c>
      <c r="E961" t="s">
        <v>207</v>
      </c>
      <c r="F961" t="s">
        <v>207</v>
      </c>
      <c r="G961" s="26" t="s">
        <v>207</v>
      </c>
      <c r="H961" s="26" t="s">
        <v>207</v>
      </c>
    </row>
    <row r="962" spans="1:8">
      <c r="A962" t="s">
        <v>207</v>
      </c>
      <c r="B962" t="s">
        <v>207</v>
      </c>
      <c r="C962" t="s">
        <v>207</v>
      </c>
      <c r="D962" s="5" t="s">
        <v>207</v>
      </c>
      <c r="E962" t="s">
        <v>207</v>
      </c>
      <c r="F962" t="s">
        <v>207</v>
      </c>
      <c r="G962" s="26" t="s">
        <v>207</v>
      </c>
      <c r="H962" s="26" t="s">
        <v>207</v>
      </c>
    </row>
    <row r="963" spans="1:8">
      <c r="A963" t="s">
        <v>207</v>
      </c>
      <c r="B963" t="s">
        <v>207</v>
      </c>
      <c r="C963" t="s">
        <v>207</v>
      </c>
      <c r="D963" s="5" t="s">
        <v>207</v>
      </c>
      <c r="E963" t="s">
        <v>207</v>
      </c>
      <c r="F963" t="s">
        <v>207</v>
      </c>
      <c r="G963" s="26" t="s">
        <v>207</v>
      </c>
      <c r="H963" s="26" t="s">
        <v>207</v>
      </c>
    </row>
    <row r="964" spans="1:8">
      <c r="A964" t="s">
        <v>207</v>
      </c>
      <c r="B964" t="s">
        <v>207</v>
      </c>
      <c r="C964" t="s">
        <v>207</v>
      </c>
      <c r="D964" s="5" t="s">
        <v>207</v>
      </c>
      <c r="E964" t="s">
        <v>207</v>
      </c>
      <c r="F964" t="s">
        <v>207</v>
      </c>
      <c r="G964" s="26" t="s">
        <v>207</v>
      </c>
      <c r="H964" s="26" t="s">
        <v>207</v>
      </c>
    </row>
    <row r="965" spans="1:8">
      <c r="A965" t="s">
        <v>207</v>
      </c>
      <c r="B965" t="s">
        <v>207</v>
      </c>
      <c r="C965" t="s">
        <v>207</v>
      </c>
      <c r="D965" s="5" t="s">
        <v>207</v>
      </c>
      <c r="E965" t="s">
        <v>207</v>
      </c>
      <c r="F965" t="s">
        <v>207</v>
      </c>
      <c r="G965" s="26" t="s">
        <v>207</v>
      </c>
      <c r="H965" s="26" t="s">
        <v>207</v>
      </c>
    </row>
    <row r="966" spans="1:8">
      <c r="A966" t="s">
        <v>207</v>
      </c>
      <c r="B966" t="s">
        <v>207</v>
      </c>
      <c r="C966" t="s">
        <v>207</v>
      </c>
      <c r="D966" s="5" t="s">
        <v>207</v>
      </c>
      <c r="E966" t="s">
        <v>207</v>
      </c>
      <c r="F966" t="s">
        <v>207</v>
      </c>
      <c r="G966" s="26" t="s">
        <v>207</v>
      </c>
      <c r="H966" s="26" t="s">
        <v>207</v>
      </c>
    </row>
    <row r="967" spans="1:8">
      <c r="A967" t="s">
        <v>207</v>
      </c>
      <c r="B967" t="s">
        <v>207</v>
      </c>
      <c r="C967" t="s">
        <v>207</v>
      </c>
      <c r="D967" s="5" t="s">
        <v>207</v>
      </c>
      <c r="E967" t="s">
        <v>207</v>
      </c>
      <c r="F967" t="s">
        <v>207</v>
      </c>
      <c r="G967" s="26" t="s">
        <v>207</v>
      </c>
      <c r="H967" s="26" t="s">
        <v>207</v>
      </c>
    </row>
    <row r="968" spans="1:8">
      <c r="A968" t="s">
        <v>207</v>
      </c>
      <c r="B968" t="s">
        <v>207</v>
      </c>
      <c r="C968" t="s">
        <v>207</v>
      </c>
      <c r="D968" s="5" t="s">
        <v>207</v>
      </c>
      <c r="E968" t="s">
        <v>207</v>
      </c>
      <c r="F968" t="s">
        <v>207</v>
      </c>
      <c r="G968" s="26" t="s">
        <v>207</v>
      </c>
      <c r="H968" s="26" t="s">
        <v>207</v>
      </c>
    </row>
    <row r="969" spans="1:8">
      <c r="A969" t="s">
        <v>207</v>
      </c>
      <c r="B969" t="s">
        <v>207</v>
      </c>
      <c r="C969" t="s">
        <v>207</v>
      </c>
      <c r="D969" s="5" t="s">
        <v>207</v>
      </c>
      <c r="E969" t="s">
        <v>207</v>
      </c>
      <c r="F969" t="s">
        <v>207</v>
      </c>
      <c r="G969" s="26" t="s">
        <v>207</v>
      </c>
      <c r="H969" s="26" t="s">
        <v>207</v>
      </c>
    </row>
    <row r="970" spans="1:8">
      <c r="A970" t="s">
        <v>207</v>
      </c>
      <c r="B970" t="s">
        <v>207</v>
      </c>
      <c r="C970" t="s">
        <v>207</v>
      </c>
      <c r="D970" s="5" t="s">
        <v>207</v>
      </c>
      <c r="E970" t="s">
        <v>207</v>
      </c>
      <c r="F970" t="s">
        <v>207</v>
      </c>
      <c r="G970" s="26" t="s">
        <v>207</v>
      </c>
      <c r="H970" s="26" t="s">
        <v>207</v>
      </c>
    </row>
    <row r="971" spans="1:8">
      <c r="A971" t="s">
        <v>207</v>
      </c>
      <c r="B971" t="s">
        <v>207</v>
      </c>
      <c r="C971" t="s">
        <v>207</v>
      </c>
      <c r="D971" s="5" t="s">
        <v>207</v>
      </c>
      <c r="E971" t="s">
        <v>207</v>
      </c>
      <c r="F971" t="s">
        <v>207</v>
      </c>
      <c r="G971" s="26" t="s">
        <v>207</v>
      </c>
      <c r="H971" s="26" t="s">
        <v>207</v>
      </c>
    </row>
    <row r="972" spans="1:8">
      <c r="A972" t="s">
        <v>207</v>
      </c>
      <c r="B972" t="s">
        <v>207</v>
      </c>
      <c r="C972" t="s">
        <v>207</v>
      </c>
      <c r="D972" s="5" t="s">
        <v>207</v>
      </c>
      <c r="E972" t="s">
        <v>207</v>
      </c>
      <c r="F972" t="s">
        <v>207</v>
      </c>
      <c r="G972" s="26" t="s">
        <v>207</v>
      </c>
      <c r="H972" s="26" t="s">
        <v>207</v>
      </c>
    </row>
    <row r="973" spans="1:8">
      <c r="A973" t="s">
        <v>207</v>
      </c>
      <c r="B973" t="s">
        <v>207</v>
      </c>
      <c r="C973" t="s">
        <v>207</v>
      </c>
      <c r="D973" s="5" t="s">
        <v>207</v>
      </c>
      <c r="E973" t="s">
        <v>207</v>
      </c>
      <c r="F973" t="s">
        <v>207</v>
      </c>
      <c r="G973" s="26" t="s">
        <v>207</v>
      </c>
      <c r="H973" s="26" t="s">
        <v>207</v>
      </c>
    </row>
    <row r="974" spans="1:8">
      <c r="A974" t="s">
        <v>207</v>
      </c>
      <c r="B974" t="s">
        <v>207</v>
      </c>
      <c r="C974" t="s">
        <v>207</v>
      </c>
      <c r="D974" s="5" t="s">
        <v>207</v>
      </c>
      <c r="E974" t="s">
        <v>207</v>
      </c>
      <c r="F974" t="s">
        <v>207</v>
      </c>
      <c r="G974" s="26" t="s">
        <v>207</v>
      </c>
      <c r="H974" s="26" t="s">
        <v>207</v>
      </c>
    </row>
    <row r="975" spans="1:8">
      <c r="A975" t="s">
        <v>207</v>
      </c>
      <c r="B975" t="s">
        <v>207</v>
      </c>
      <c r="C975" t="s">
        <v>207</v>
      </c>
      <c r="D975" s="5" t="s">
        <v>207</v>
      </c>
      <c r="E975" t="s">
        <v>207</v>
      </c>
      <c r="F975" t="s">
        <v>207</v>
      </c>
      <c r="G975" s="26" t="s">
        <v>207</v>
      </c>
      <c r="H975" s="26" t="s">
        <v>207</v>
      </c>
    </row>
    <row r="976" spans="1:8">
      <c r="A976" t="s">
        <v>207</v>
      </c>
      <c r="B976" t="s">
        <v>207</v>
      </c>
      <c r="C976" t="s">
        <v>207</v>
      </c>
      <c r="D976" s="5" t="s">
        <v>207</v>
      </c>
      <c r="E976" t="s">
        <v>207</v>
      </c>
      <c r="F976" t="s">
        <v>207</v>
      </c>
      <c r="G976" s="26" t="s">
        <v>207</v>
      </c>
      <c r="H976" s="26" t="s">
        <v>207</v>
      </c>
    </row>
    <row r="977" spans="1:8">
      <c r="A977" t="s">
        <v>207</v>
      </c>
      <c r="B977" t="s">
        <v>207</v>
      </c>
      <c r="C977" t="s">
        <v>207</v>
      </c>
      <c r="D977" s="5" t="s">
        <v>207</v>
      </c>
      <c r="E977" t="s">
        <v>207</v>
      </c>
      <c r="F977" t="s">
        <v>207</v>
      </c>
      <c r="G977" s="26" t="s">
        <v>207</v>
      </c>
      <c r="H977" s="26" t="s">
        <v>207</v>
      </c>
    </row>
    <row r="978" spans="1:8">
      <c r="A978" t="s">
        <v>207</v>
      </c>
      <c r="B978" t="s">
        <v>207</v>
      </c>
      <c r="C978" t="s">
        <v>207</v>
      </c>
      <c r="D978" s="5" t="s">
        <v>207</v>
      </c>
      <c r="E978" t="s">
        <v>207</v>
      </c>
      <c r="F978" t="s">
        <v>207</v>
      </c>
      <c r="G978" s="26" t="s">
        <v>207</v>
      </c>
      <c r="H978" s="26" t="s">
        <v>207</v>
      </c>
    </row>
    <row r="979" spans="1:8">
      <c r="A979" t="s">
        <v>207</v>
      </c>
      <c r="B979" t="s">
        <v>207</v>
      </c>
      <c r="C979" t="s">
        <v>207</v>
      </c>
      <c r="D979" s="5" t="s">
        <v>207</v>
      </c>
      <c r="E979" t="s">
        <v>207</v>
      </c>
      <c r="F979" t="s">
        <v>207</v>
      </c>
      <c r="G979" s="26" t="s">
        <v>207</v>
      </c>
      <c r="H979" s="26" t="s">
        <v>207</v>
      </c>
    </row>
    <row r="980" spans="1:8">
      <c r="A980" t="s">
        <v>207</v>
      </c>
      <c r="B980" t="s">
        <v>207</v>
      </c>
      <c r="C980" t="s">
        <v>207</v>
      </c>
      <c r="D980" s="5" t="s">
        <v>207</v>
      </c>
      <c r="E980" t="s">
        <v>207</v>
      </c>
      <c r="F980" t="s">
        <v>207</v>
      </c>
      <c r="G980" s="26" t="s">
        <v>207</v>
      </c>
      <c r="H980" s="26" t="s">
        <v>207</v>
      </c>
    </row>
    <row r="981" spans="1:8">
      <c r="A981" t="s">
        <v>207</v>
      </c>
      <c r="B981" t="s">
        <v>207</v>
      </c>
      <c r="C981" t="s">
        <v>207</v>
      </c>
      <c r="D981" s="5" t="s">
        <v>207</v>
      </c>
      <c r="E981" t="s">
        <v>207</v>
      </c>
      <c r="F981" t="s">
        <v>207</v>
      </c>
      <c r="G981" s="26" t="s">
        <v>207</v>
      </c>
      <c r="H981" s="26" t="s">
        <v>207</v>
      </c>
    </row>
    <row r="982" spans="1:8">
      <c r="A982" t="s">
        <v>207</v>
      </c>
      <c r="B982" t="s">
        <v>207</v>
      </c>
      <c r="C982" t="s">
        <v>207</v>
      </c>
      <c r="D982" s="5" t="s">
        <v>207</v>
      </c>
      <c r="E982" t="s">
        <v>207</v>
      </c>
      <c r="F982" t="s">
        <v>207</v>
      </c>
      <c r="G982" s="26" t="s">
        <v>207</v>
      </c>
      <c r="H982" s="26" t="s">
        <v>207</v>
      </c>
    </row>
    <row r="983" spans="1:8">
      <c r="A983" t="s">
        <v>207</v>
      </c>
      <c r="B983" t="s">
        <v>207</v>
      </c>
      <c r="C983" t="s">
        <v>207</v>
      </c>
      <c r="D983" s="5" t="s">
        <v>207</v>
      </c>
      <c r="E983" t="s">
        <v>207</v>
      </c>
      <c r="F983" t="s">
        <v>207</v>
      </c>
      <c r="G983" s="26" t="s">
        <v>207</v>
      </c>
      <c r="H983" s="26" t="s">
        <v>207</v>
      </c>
    </row>
    <row r="984" spans="1:8">
      <c r="A984" t="s">
        <v>207</v>
      </c>
      <c r="B984" t="s">
        <v>207</v>
      </c>
      <c r="C984" t="s">
        <v>207</v>
      </c>
      <c r="D984" s="5" t="s">
        <v>207</v>
      </c>
      <c r="E984" t="s">
        <v>207</v>
      </c>
      <c r="F984" t="s">
        <v>207</v>
      </c>
      <c r="G984" s="26" t="s">
        <v>207</v>
      </c>
      <c r="H984" s="26" t="s">
        <v>207</v>
      </c>
    </row>
    <row r="985" spans="1:8">
      <c r="A985" t="s">
        <v>207</v>
      </c>
      <c r="B985" t="s">
        <v>207</v>
      </c>
      <c r="C985" t="s">
        <v>207</v>
      </c>
      <c r="D985" s="5" t="s">
        <v>207</v>
      </c>
      <c r="E985" t="s">
        <v>207</v>
      </c>
      <c r="F985" t="s">
        <v>207</v>
      </c>
      <c r="G985" s="26" t="s">
        <v>207</v>
      </c>
      <c r="H985" s="26" t="s">
        <v>207</v>
      </c>
    </row>
    <row r="986" spans="1:8">
      <c r="A986" t="s">
        <v>207</v>
      </c>
      <c r="B986" t="s">
        <v>207</v>
      </c>
      <c r="C986" t="s">
        <v>207</v>
      </c>
      <c r="D986" s="5" t="s">
        <v>207</v>
      </c>
      <c r="E986" t="s">
        <v>207</v>
      </c>
      <c r="F986" t="s">
        <v>207</v>
      </c>
      <c r="G986" s="26" t="s">
        <v>207</v>
      </c>
      <c r="H986" s="26" t="s">
        <v>207</v>
      </c>
    </row>
    <row r="987" spans="1:8">
      <c r="A987" t="s">
        <v>207</v>
      </c>
      <c r="B987" t="s">
        <v>207</v>
      </c>
      <c r="C987" t="s">
        <v>207</v>
      </c>
      <c r="D987" s="5" t="s">
        <v>207</v>
      </c>
      <c r="E987" t="s">
        <v>207</v>
      </c>
      <c r="F987" t="s">
        <v>207</v>
      </c>
      <c r="G987" s="26" t="s">
        <v>207</v>
      </c>
      <c r="H987" s="26" t="s">
        <v>207</v>
      </c>
    </row>
    <row r="988" spans="1:8">
      <c r="A988" t="s">
        <v>207</v>
      </c>
      <c r="B988" t="s">
        <v>207</v>
      </c>
      <c r="C988" t="s">
        <v>207</v>
      </c>
      <c r="D988" s="5" t="s">
        <v>207</v>
      </c>
      <c r="E988" t="s">
        <v>207</v>
      </c>
      <c r="F988" t="s">
        <v>207</v>
      </c>
      <c r="G988" s="26" t="s">
        <v>207</v>
      </c>
      <c r="H988" s="26" t="s">
        <v>207</v>
      </c>
    </row>
    <row r="989" spans="1:8">
      <c r="A989" t="s">
        <v>207</v>
      </c>
      <c r="B989" t="s">
        <v>207</v>
      </c>
      <c r="C989" t="s">
        <v>207</v>
      </c>
      <c r="D989" s="5" t="s">
        <v>207</v>
      </c>
      <c r="E989" t="s">
        <v>207</v>
      </c>
      <c r="F989" t="s">
        <v>207</v>
      </c>
      <c r="G989" s="26" t="s">
        <v>207</v>
      </c>
      <c r="H989" s="26" t="s">
        <v>207</v>
      </c>
    </row>
    <row r="990" spans="1:8">
      <c r="A990" t="s">
        <v>207</v>
      </c>
      <c r="B990" t="s">
        <v>207</v>
      </c>
      <c r="C990" t="s">
        <v>207</v>
      </c>
      <c r="D990" s="5" t="s">
        <v>207</v>
      </c>
      <c r="E990" t="s">
        <v>207</v>
      </c>
      <c r="F990" t="s">
        <v>207</v>
      </c>
      <c r="G990" s="26" t="s">
        <v>207</v>
      </c>
      <c r="H990" s="26" t="s">
        <v>207</v>
      </c>
    </row>
    <row r="991" spans="1:8">
      <c r="A991" t="s">
        <v>207</v>
      </c>
      <c r="B991" t="s">
        <v>207</v>
      </c>
      <c r="C991" t="s">
        <v>207</v>
      </c>
      <c r="D991" s="5" t="s">
        <v>207</v>
      </c>
      <c r="E991" t="s">
        <v>207</v>
      </c>
      <c r="F991" t="s">
        <v>207</v>
      </c>
      <c r="G991" s="26" t="s">
        <v>207</v>
      </c>
      <c r="H991" s="26" t="s">
        <v>207</v>
      </c>
    </row>
    <row r="992" spans="1:8">
      <c r="A992" t="s">
        <v>207</v>
      </c>
      <c r="B992" t="s">
        <v>207</v>
      </c>
      <c r="C992" t="s">
        <v>207</v>
      </c>
      <c r="D992" s="5" t="s">
        <v>207</v>
      </c>
      <c r="E992" t="s">
        <v>207</v>
      </c>
      <c r="F992" t="s">
        <v>207</v>
      </c>
      <c r="G992" s="26" t="s">
        <v>207</v>
      </c>
      <c r="H992" s="26" t="s">
        <v>207</v>
      </c>
    </row>
    <row r="993" spans="1:8">
      <c r="A993" t="s">
        <v>207</v>
      </c>
      <c r="B993" t="s">
        <v>207</v>
      </c>
      <c r="C993" t="s">
        <v>207</v>
      </c>
      <c r="D993" s="5" t="s">
        <v>207</v>
      </c>
      <c r="E993" t="s">
        <v>207</v>
      </c>
      <c r="F993" t="s">
        <v>207</v>
      </c>
      <c r="G993" s="26" t="s">
        <v>207</v>
      </c>
      <c r="H993" s="26" t="s">
        <v>207</v>
      </c>
    </row>
    <row r="994" spans="1:8">
      <c r="A994" t="s">
        <v>207</v>
      </c>
      <c r="B994" t="s">
        <v>207</v>
      </c>
      <c r="C994" t="s">
        <v>207</v>
      </c>
      <c r="D994" s="5" t="s">
        <v>207</v>
      </c>
      <c r="E994" t="s">
        <v>207</v>
      </c>
      <c r="F994" t="s">
        <v>207</v>
      </c>
      <c r="G994" s="26" t="s">
        <v>207</v>
      </c>
      <c r="H994" s="26" t="s">
        <v>207</v>
      </c>
    </row>
    <row r="995" spans="1:8">
      <c r="A995" t="s">
        <v>207</v>
      </c>
      <c r="B995" t="s">
        <v>207</v>
      </c>
      <c r="C995" t="s">
        <v>207</v>
      </c>
      <c r="D995" s="5" t="s">
        <v>207</v>
      </c>
      <c r="E995" t="s">
        <v>207</v>
      </c>
      <c r="F995" t="s">
        <v>207</v>
      </c>
      <c r="G995" s="26" t="s">
        <v>207</v>
      </c>
      <c r="H995" s="26" t="s">
        <v>207</v>
      </c>
    </row>
    <row r="996" spans="1:8">
      <c r="A996" t="s">
        <v>207</v>
      </c>
      <c r="B996" t="s">
        <v>207</v>
      </c>
      <c r="C996" t="s">
        <v>207</v>
      </c>
      <c r="D996" s="5" t="s">
        <v>207</v>
      </c>
      <c r="E996" t="s">
        <v>207</v>
      </c>
      <c r="F996" t="s">
        <v>207</v>
      </c>
      <c r="G996" s="26" t="s">
        <v>207</v>
      </c>
      <c r="H996" s="26" t="s">
        <v>207</v>
      </c>
    </row>
    <row r="997" spans="1:8">
      <c r="A997" t="s">
        <v>207</v>
      </c>
      <c r="B997" t="s">
        <v>207</v>
      </c>
      <c r="C997" t="s">
        <v>207</v>
      </c>
      <c r="D997" s="5" t="s">
        <v>207</v>
      </c>
      <c r="E997" t="s">
        <v>207</v>
      </c>
      <c r="F997" t="s">
        <v>207</v>
      </c>
      <c r="G997" s="26" t="s">
        <v>207</v>
      </c>
      <c r="H997" s="26" t="s">
        <v>207</v>
      </c>
    </row>
    <row r="998" spans="1:8">
      <c r="A998" t="s">
        <v>207</v>
      </c>
      <c r="B998" t="s">
        <v>207</v>
      </c>
      <c r="C998" t="s">
        <v>207</v>
      </c>
      <c r="D998" s="5" t="s">
        <v>207</v>
      </c>
      <c r="E998" t="s">
        <v>207</v>
      </c>
      <c r="F998" t="s">
        <v>207</v>
      </c>
      <c r="G998" s="26" t="s">
        <v>207</v>
      </c>
      <c r="H998" s="26" t="s">
        <v>207</v>
      </c>
    </row>
    <row r="999" spans="1:8">
      <c r="A999" t="s">
        <v>207</v>
      </c>
      <c r="B999" t="s">
        <v>207</v>
      </c>
      <c r="C999" t="s">
        <v>207</v>
      </c>
      <c r="D999" s="5" t="s">
        <v>207</v>
      </c>
      <c r="E999" t="s">
        <v>207</v>
      </c>
      <c r="F999" t="s">
        <v>207</v>
      </c>
      <c r="G999" s="26" t="s">
        <v>207</v>
      </c>
      <c r="H999" s="26" t="s">
        <v>207</v>
      </c>
    </row>
    <row r="1000" spans="1:8">
      <c r="A1000" t="s">
        <v>207</v>
      </c>
      <c r="B1000" t="s">
        <v>207</v>
      </c>
      <c r="C1000" t="s">
        <v>207</v>
      </c>
      <c r="D1000" s="5" t="s">
        <v>207</v>
      </c>
      <c r="E1000" t="s">
        <v>207</v>
      </c>
      <c r="F1000" t="s">
        <v>207</v>
      </c>
      <c r="G1000" s="26" t="s">
        <v>207</v>
      </c>
      <c r="H1000" s="26" t="s">
        <v>207</v>
      </c>
    </row>
    <row r="1001" spans="1:8">
      <c r="A1001" t="s">
        <v>207</v>
      </c>
      <c r="B1001" t="s">
        <v>207</v>
      </c>
      <c r="C1001" t="s">
        <v>207</v>
      </c>
      <c r="D1001" s="5" t="s">
        <v>207</v>
      </c>
      <c r="E1001" t="s">
        <v>207</v>
      </c>
      <c r="F1001" t="s">
        <v>207</v>
      </c>
      <c r="G1001" s="26" t="s">
        <v>207</v>
      </c>
      <c r="H1001" s="26" t="s">
        <v>207</v>
      </c>
    </row>
    <row r="1002" spans="1:8">
      <c r="A1002" t="s">
        <v>207</v>
      </c>
      <c r="B1002" t="s">
        <v>207</v>
      </c>
      <c r="C1002" t="s">
        <v>207</v>
      </c>
      <c r="D1002" s="5" t="s">
        <v>207</v>
      </c>
      <c r="E1002" t="s">
        <v>207</v>
      </c>
      <c r="F1002" t="s">
        <v>207</v>
      </c>
      <c r="G1002" s="26" t="s">
        <v>207</v>
      </c>
      <c r="H1002" s="26" t="s">
        <v>207</v>
      </c>
    </row>
    <row r="1003" spans="1:8">
      <c r="A1003" t="s">
        <v>207</v>
      </c>
      <c r="B1003" t="s">
        <v>207</v>
      </c>
      <c r="C1003" t="s">
        <v>207</v>
      </c>
      <c r="D1003" s="5" t="s">
        <v>207</v>
      </c>
      <c r="E1003" t="s">
        <v>207</v>
      </c>
      <c r="F1003" t="s">
        <v>207</v>
      </c>
      <c r="G1003" s="26" t="s">
        <v>207</v>
      </c>
      <c r="H1003" s="26" t="s">
        <v>207</v>
      </c>
    </row>
    <row r="1004" spans="1:8">
      <c r="A1004" t="s">
        <v>207</v>
      </c>
      <c r="B1004" t="s">
        <v>207</v>
      </c>
      <c r="C1004" t="s">
        <v>207</v>
      </c>
      <c r="D1004" s="5" t="s">
        <v>207</v>
      </c>
      <c r="E1004" t="s">
        <v>207</v>
      </c>
      <c r="F1004" t="s">
        <v>207</v>
      </c>
      <c r="G1004" s="26" t="s">
        <v>207</v>
      </c>
      <c r="H1004" s="26" t="s">
        <v>207</v>
      </c>
    </row>
    <row r="1005" spans="1:8">
      <c r="A1005" t="s">
        <v>207</v>
      </c>
      <c r="B1005" t="s">
        <v>207</v>
      </c>
      <c r="C1005" t="s">
        <v>207</v>
      </c>
      <c r="D1005" s="5" t="s">
        <v>207</v>
      </c>
      <c r="E1005" t="s">
        <v>207</v>
      </c>
      <c r="F1005" t="s">
        <v>207</v>
      </c>
      <c r="G1005" s="26" t="s">
        <v>207</v>
      </c>
      <c r="H1005" s="26" t="s">
        <v>207</v>
      </c>
    </row>
    <row r="1006" spans="1:8">
      <c r="A1006" t="s">
        <v>207</v>
      </c>
      <c r="B1006" t="s">
        <v>207</v>
      </c>
      <c r="C1006" t="s">
        <v>207</v>
      </c>
      <c r="D1006" s="5" t="s">
        <v>207</v>
      </c>
      <c r="E1006" t="s">
        <v>207</v>
      </c>
      <c r="F1006" t="s">
        <v>207</v>
      </c>
      <c r="G1006" s="26" t="s">
        <v>207</v>
      </c>
      <c r="H1006" s="26" t="s">
        <v>207</v>
      </c>
    </row>
    <row r="1007" spans="1:8">
      <c r="A1007" t="s">
        <v>207</v>
      </c>
      <c r="B1007" t="s">
        <v>207</v>
      </c>
      <c r="C1007" t="s">
        <v>207</v>
      </c>
      <c r="D1007" s="5" t="s">
        <v>207</v>
      </c>
      <c r="E1007" t="s">
        <v>207</v>
      </c>
      <c r="F1007" t="s">
        <v>207</v>
      </c>
      <c r="G1007" s="26" t="s">
        <v>207</v>
      </c>
      <c r="H1007" s="26" t="s">
        <v>207</v>
      </c>
    </row>
    <row r="1008" spans="1:8">
      <c r="A1008" t="s">
        <v>207</v>
      </c>
      <c r="B1008" t="s">
        <v>207</v>
      </c>
      <c r="C1008" t="s">
        <v>207</v>
      </c>
      <c r="D1008" s="5" t="s">
        <v>207</v>
      </c>
      <c r="E1008" t="s">
        <v>207</v>
      </c>
      <c r="F1008" t="s">
        <v>207</v>
      </c>
      <c r="G1008" s="26" t="s">
        <v>207</v>
      </c>
      <c r="H1008" s="26" t="s">
        <v>207</v>
      </c>
    </row>
    <row r="1009" spans="1:8">
      <c r="A1009" t="s">
        <v>207</v>
      </c>
      <c r="B1009" t="s">
        <v>207</v>
      </c>
      <c r="C1009" t="s">
        <v>207</v>
      </c>
      <c r="D1009" s="5" t="s">
        <v>207</v>
      </c>
      <c r="E1009" t="s">
        <v>207</v>
      </c>
      <c r="F1009" t="s">
        <v>207</v>
      </c>
      <c r="G1009" s="26" t="s">
        <v>207</v>
      </c>
      <c r="H1009" s="26" t="s">
        <v>207</v>
      </c>
    </row>
    <row r="1010" spans="1:8">
      <c r="A1010" t="s">
        <v>207</v>
      </c>
      <c r="B1010" t="s">
        <v>207</v>
      </c>
      <c r="C1010" t="s">
        <v>207</v>
      </c>
      <c r="D1010" s="5" t="s">
        <v>207</v>
      </c>
      <c r="E1010" t="s">
        <v>207</v>
      </c>
      <c r="F1010" t="s">
        <v>207</v>
      </c>
      <c r="G1010" s="26" t="s">
        <v>207</v>
      </c>
      <c r="H1010" s="26" t="s">
        <v>207</v>
      </c>
    </row>
    <row r="1011" spans="1:8">
      <c r="A1011" t="s">
        <v>207</v>
      </c>
      <c r="B1011" t="s">
        <v>207</v>
      </c>
      <c r="C1011" t="s">
        <v>207</v>
      </c>
      <c r="D1011" s="5" t="s">
        <v>207</v>
      </c>
      <c r="E1011" t="s">
        <v>207</v>
      </c>
      <c r="F1011" t="s">
        <v>207</v>
      </c>
      <c r="G1011" s="26" t="s">
        <v>207</v>
      </c>
      <c r="H1011" s="26" t="s">
        <v>207</v>
      </c>
    </row>
    <row r="1012" spans="1:8">
      <c r="A1012" t="s">
        <v>207</v>
      </c>
      <c r="B1012" t="s">
        <v>207</v>
      </c>
      <c r="C1012" t="s">
        <v>207</v>
      </c>
      <c r="D1012" s="5" t="s">
        <v>207</v>
      </c>
      <c r="E1012" t="s">
        <v>207</v>
      </c>
      <c r="F1012" t="s">
        <v>207</v>
      </c>
      <c r="G1012" s="26" t="s">
        <v>207</v>
      </c>
      <c r="H1012" s="26" t="s">
        <v>207</v>
      </c>
    </row>
    <row r="1013" spans="1:8">
      <c r="A1013" t="s">
        <v>207</v>
      </c>
      <c r="B1013" t="s">
        <v>207</v>
      </c>
      <c r="C1013" t="s">
        <v>207</v>
      </c>
      <c r="D1013" s="5" t="s">
        <v>207</v>
      </c>
      <c r="E1013" t="s">
        <v>207</v>
      </c>
      <c r="F1013" t="s">
        <v>207</v>
      </c>
      <c r="G1013" s="26" t="s">
        <v>207</v>
      </c>
      <c r="H1013" s="26" t="s">
        <v>207</v>
      </c>
    </row>
    <row r="1014" spans="1:8">
      <c r="A1014" t="s">
        <v>207</v>
      </c>
      <c r="B1014" t="s">
        <v>207</v>
      </c>
      <c r="C1014" t="s">
        <v>207</v>
      </c>
      <c r="D1014" s="5" t="s">
        <v>207</v>
      </c>
      <c r="E1014" t="s">
        <v>207</v>
      </c>
      <c r="F1014" t="s">
        <v>207</v>
      </c>
      <c r="G1014" s="26" t="s">
        <v>207</v>
      </c>
      <c r="H1014" s="26" t="s">
        <v>207</v>
      </c>
    </row>
    <row r="1015" spans="1:8">
      <c r="A1015" t="s">
        <v>207</v>
      </c>
      <c r="B1015" t="s">
        <v>207</v>
      </c>
      <c r="C1015" t="s">
        <v>207</v>
      </c>
      <c r="D1015" s="5" t="s">
        <v>207</v>
      </c>
      <c r="E1015" t="s">
        <v>207</v>
      </c>
      <c r="F1015" t="s">
        <v>207</v>
      </c>
      <c r="G1015" s="26" t="s">
        <v>207</v>
      </c>
      <c r="H1015" s="26" t="s">
        <v>207</v>
      </c>
    </row>
    <row r="1016" spans="1:8">
      <c r="A1016" t="s">
        <v>207</v>
      </c>
      <c r="B1016" t="s">
        <v>207</v>
      </c>
      <c r="C1016" t="s">
        <v>207</v>
      </c>
      <c r="D1016" s="5" t="s">
        <v>207</v>
      </c>
      <c r="E1016" t="s">
        <v>207</v>
      </c>
      <c r="F1016" t="s">
        <v>207</v>
      </c>
      <c r="G1016" s="26" t="s">
        <v>207</v>
      </c>
      <c r="H1016" s="26" t="s">
        <v>207</v>
      </c>
    </row>
    <row r="1017" spans="1:8">
      <c r="A1017" t="s">
        <v>207</v>
      </c>
      <c r="B1017" t="s">
        <v>207</v>
      </c>
      <c r="C1017" t="s">
        <v>207</v>
      </c>
      <c r="D1017" s="5" t="s">
        <v>207</v>
      </c>
      <c r="E1017" t="s">
        <v>207</v>
      </c>
      <c r="F1017" t="s">
        <v>207</v>
      </c>
      <c r="G1017" s="26" t="s">
        <v>207</v>
      </c>
      <c r="H1017" s="26" t="s">
        <v>207</v>
      </c>
    </row>
    <row r="1018" spans="1:8">
      <c r="A1018" t="s">
        <v>207</v>
      </c>
      <c r="B1018" t="s">
        <v>207</v>
      </c>
      <c r="C1018" t="s">
        <v>207</v>
      </c>
      <c r="D1018" s="5" t="s">
        <v>207</v>
      </c>
      <c r="E1018" t="s">
        <v>207</v>
      </c>
      <c r="F1018" t="s">
        <v>207</v>
      </c>
      <c r="G1018" s="26" t="s">
        <v>207</v>
      </c>
      <c r="H1018" s="26" t="s">
        <v>207</v>
      </c>
    </row>
    <row r="1019" spans="1:8">
      <c r="A1019" t="s">
        <v>207</v>
      </c>
      <c r="B1019" t="s">
        <v>207</v>
      </c>
      <c r="C1019" t="s">
        <v>207</v>
      </c>
      <c r="D1019" s="5" t="s">
        <v>207</v>
      </c>
      <c r="E1019" t="s">
        <v>207</v>
      </c>
      <c r="F1019" t="s">
        <v>207</v>
      </c>
      <c r="G1019" s="26" t="s">
        <v>207</v>
      </c>
      <c r="H1019" s="26" t="s">
        <v>207</v>
      </c>
    </row>
    <row r="1020" spans="1:8">
      <c r="A1020" t="s">
        <v>207</v>
      </c>
      <c r="B1020" t="s">
        <v>207</v>
      </c>
      <c r="C1020" t="s">
        <v>207</v>
      </c>
      <c r="D1020" s="5" t="s">
        <v>207</v>
      </c>
      <c r="E1020" t="s">
        <v>207</v>
      </c>
      <c r="F1020" t="s">
        <v>207</v>
      </c>
      <c r="G1020" s="26" t="s">
        <v>207</v>
      </c>
      <c r="H1020" s="26" t="s">
        <v>207</v>
      </c>
    </row>
    <row r="1021" spans="1:8">
      <c r="A1021" t="s">
        <v>207</v>
      </c>
      <c r="B1021" t="s">
        <v>207</v>
      </c>
      <c r="C1021" t="s">
        <v>207</v>
      </c>
      <c r="D1021" s="5" t="s">
        <v>207</v>
      </c>
      <c r="E1021" t="s">
        <v>207</v>
      </c>
      <c r="F1021" t="s">
        <v>207</v>
      </c>
      <c r="G1021" s="26" t="s">
        <v>207</v>
      </c>
      <c r="H1021" s="26" t="s">
        <v>207</v>
      </c>
    </row>
    <row r="1022" spans="1:8">
      <c r="A1022" t="s">
        <v>207</v>
      </c>
      <c r="B1022" t="s">
        <v>207</v>
      </c>
      <c r="C1022" t="s">
        <v>207</v>
      </c>
      <c r="D1022" s="5" t="s">
        <v>207</v>
      </c>
      <c r="E1022" t="s">
        <v>207</v>
      </c>
      <c r="F1022" t="s">
        <v>207</v>
      </c>
      <c r="G1022" s="26" t="s">
        <v>207</v>
      </c>
      <c r="H1022" s="26" t="s">
        <v>207</v>
      </c>
    </row>
    <row r="1023" spans="1:8">
      <c r="A1023" t="s">
        <v>207</v>
      </c>
      <c r="B1023" t="s">
        <v>207</v>
      </c>
      <c r="C1023" t="s">
        <v>207</v>
      </c>
      <c r="D1023" s="5" t="s">
        <v>207</v>
      </c>
      <c r="E1023" t="s">
        <v>207</v>
      </c>
      <c r="F1023" t="s">
        <v>207</v>
      </c>
      <c r="G1023" s="26" t="s">
        <v>207</v>
      </c>
      <c r="H1023" s="26" t="s">
        <v>207</v>
      </c>
    </row>
    <row r="1024" spans="1:8">
      <c r="A1024" t="s">
        <v>207</v>
      </c>
      <c r="B1024" t="s">
        <v>207</v>
      </c>
      <c r="C1024" t="s">
        <v>207</v>
      </c>
      <c r="D1024" s="5" t="s">
        <v>207</v>
      </c>
      <c r="E1024" t="s">
        <v>207</v>
      </c>
      <c r="F1024" t="s">
        <v>207</v>
      </c>
      <c r="G1024" s="26" t="s">
        <v>207</v>
      </c>
      <c r="H1024" s="26" t="s">
        <v>207</v>
      </c>
    </row>
    <row r="1025" spans="1:8">
      <c r="A1025" t="s">
        <v>207</v>
      </c>
      <c r="B1025" t="s">
        <v>207</v>
      </c>
      <c r="C1025" t="s">
        <v>207</v>
      </c>
      <c r="D1025" s="5" t="s">
        <v>207</v>
      </c>
      <c r="E1025" t="s">
        <v>207</v>
      </c>
      <c r="F1025" t="s">
        <v>207</v>
      </c>
      <c r="G1025" s="26" t="s">
        <v>207</v>
      </c>
      <c r="H1025" s="26" t="s">
        <v>207</v>
      </c>
    </row>
    <row r="1026" spans="1:8">
      <c r="A1026" t="s">
        <v>207</v>
      </c>
      <c r="B1026" t="s">
        <v>207</v>
      </c>
      <c r="C1026" t="s">
        <v>207</v>
      </c>
      <c r="D1026" s="5" t="s">
        <v>207</v>
      </c>
      <c r="E1026" t="s">
        <v>207</v>
      </c>
      <c r="F1026" t="s">
        <v>207</v>
      </c>
      <c r="G1026" s="26" t="s">
        <v>207</v>
      </c>
      <c r="H1026" s="26" t="s">
        <v>207</v>
      </c>
    </row>
    <row r="1027" spans="1:8">
      <c r="A1027" t="s">
        <v>207</v>
      </c>
      <c r="B1027" t="s">
        <v>207</v>
      </c>
      <c r="C1027" t="s">
        <v>207</v>
      </c>
      <c r="D1027" s="5" t="s">
        <v>207</v>
      </c>
      <c r="E1027" t="s">
        <v>207</v>
      </c>
      <c r="F1027" t="s">
        <v>207</v>
      </c>
      <c r="G1027" s="26" t="s">
        <v>207</v>
      </c>
      <c r="H1027" s="26" t="s">
        <v>207</v>
      </c>
    </row>
    <row r="1028" spans="1:8">
      <c r="A1028" t="s">
        <v>207</v>
      </c>
      <c r="B1028" t="s">
        <v>207</v>
      </c>
      <c r="C1028" t="s">
        <v>207</v>
      </c>
      <c r="D1028" s="5" t="s">
        <v>207</v>
      </c>
      <c r="E1028" t="s">
        <v>207</v>
      </c>
      <c r="F1028" t="s">
        <v>207</v>
      </c>
      <c r="G1028" s="26" t="s">
        <v>207</v>
      </c>
      <c r="H1028" s="26" t="s">
        <v>207</v>
      </c>
    </row>
    <row r="1029" spans="1:8">
      <c r="A1029" t="s">
        <v>207</v>
      </c>
      <c r="B1029" t="s">
        <v>207</v>
      </c>
      <c r="C1029" t="s">
        <v>207</v>
      </c>
      <c r="D1029" s="5" t="s">
        <v>207</v>
      </c>
      <c r="E1029" t="s">
        <v>207</v>
      </c>
      <c r="F1029" t="s">
        <v>207</v>
      </c>
      <c r="G1029" s="26" t="s">
        <v>207</v>
      </c>
      <c r="H1029" s="26" t="s">
        <v>207</v>
      </c>
    </row>
    <row r="1030" spans="1:8">
      <c r="A1030" t="s">
        <v>207</v>
      </c>
      <c r="B1030" t="s">
        <v>207</v>
      </c>
      <c r="C1030" t="s">
        <v>207</v>
      </c>
      <c r="D1030" s="5" t="s">
        <v>207</v>
      </c>
      <c r="E1030" t="s">
        <v>207</v>
      </c>
      <c r="F1030" t="s">
        <v>207</v>
      </c>
      <c r="G1030" s="26" t="s">
        <v>207</v>
      </c>
      <c r="H1030" s="26" t="s">
        <v>207</v>
      </c>
    </row>
    <row r="1031" spans="1:8">
      <c r="A1031" t="s">
        <v>207</v>
      </c>
      <c r="B1031" t="s">
        <v>207</v>
      </c>
      <c r="C1031" t="s">
        <v>207</v>
      </c>
      <c r="D1031" s="5" t="s">
        <v>207</v>
      </c>
      <c r="E1031" t="s">
        <v>207</v>
      </c>
      <c r="F1031" t="s">
        <v>207</v>
      </c>
      <c r="G1031" s="26" t="s">
        <v>207</v>
      </c>
      <c r="H1031" s="26" t="s">
        <v>207</v>
      </c>
    </row>
    <row r="1032" spans="1:8">
      <c r="A1032" t="s">
        <v>207</v>
      </c>
      <c r="B1032" t="s">
        <v>207</v>
      </c>
      <c r="C1032" t="s">
        <v>207</v>
      </c>
      <c r="D1032" s="5" t="s">
        <v>207</v>
      </c>
      <c r="E1032" t="s">
        <v>207</v>
      </c>
      <c r="F1032" t="s">
        <v>207</v>
      </c>
      <c r="G1032" s="26" t="s">
        <v>207</v>
      </c>
      <c r="H1032" s="26" t="s">
        <v>207</v>
      </c>
    </row>
    <row r="1033" spans="1:8">
      <c r="A1033" t="s">
        <v>207</v>
      </c>
      <c r="B1033" t="s">
        <v>207</v>
      </c>
      <c r="C1033" t="s">
        <v>207</v>
      </c>
      <c r="D1033" s="5" t="s">
        <v>207</v>
      </c>
      <c r="E1033" t="s">
        <v>207</v>
      </c>
      <c r="F1033" t="s">
        <v>207</v>
      </c>
      <c r="G1033" s="26" t="s">
        <v>207</v>
      </c>
      <c r="H1033" s="26" t="s">
        <v>207</v>
      </c>
    </row>
    <row r="1034" spans="1:8">
      <c r="A1034" t="s">
        <v>207</v>
      </c>
      <c r="B1034" t="s">
        <v>207</v>
      </c>
      <c r="C1034" t="s">
        <v>207</v>
      </c>
      <c r="D1034" s="5" t="s">
        <v>207</v>
      </c>
      <c r="E1034" t="s">
        <v>207</v>
      </c>
      <c r="F1034" t="s">
        <v>207</v>
      </c>
      <c r="G1034" s="26" t="s">
        <v>207</v>
      </c>
      <c r="H1034" s="26" t="s">
        <v>207</v>
      </c>
    </row>
    <row r="1035" spans="1:8">
      <c r="A1035" t="s">
        <v>207</v>
      </c>
      <c r="B1035" t="s">
        <v>207</v>
      </c>
      <c r="C1035" t="s">
        <v>207</v>
      </c>
      <c r="D1035" s="5" t="s">
        <v>207</v>
      </c>
      <c r="E1035" t="s">
        <v>207</v>
      </c>
      <c r="F1035" t="s">
        <v>207</v>
      </c>
      <c r="G1035" s="26" t="s">
        <v>207</v>
      </c>
      <c r="H1035" s="26" t="s">
        <v>207</v>
      </c>
    </row>
    <row r="1036" spans="1:8">
      <c r="A1036" t="s">
        <v>207</v>
      </c>
      <c r="B1036" t="s">
        <v>207</v>
      </c>
      <c r="C1036" t="s">
        <v>207</v>
      </c>
      <c r="D1036" s="5" t="s">
        <v>207</v>
      </c>
      <c r="E1036" t="s">
        <v>207</v>
      </c>
      <c r="F1036" t="s">
        <v>207</v>
      </c>
      <c r="G1036" s="26" t="s">
        <v>207</v>
      </c>
      <c r="H1036" s="26" t="s">
        <v>207</v>
      </c>
    </row>
    <row r="1037" spans="1:8">
      <c r="A1037" t="s">
        <v>207</v>
      </c>
      <c r="B1037" t="s">
        <v>207</v>
      </c>
      <c r="C1037" t="s">
        <v>207</v>
      </c>
      <c r="D1037" s="5" t="s">
        <v>207</v>
      </c>
      <c r="E1037" t="s">
        <v>207</v>
      </c>
      <c r="F1037" t="s">
        <v>207</v>
      </c>
      <c r="G1037" s="26" t="s">
        <v>207</v>
      </c>
      <c r="H1037" s="26" t="s">
        <v>207</v>
      </c>
    </row>
    <row r="1038" spans="1:8">
      <c r="A1038" t="s">
        <v>207</v>
      </c>
      <c r="B1038" t="s">
        <v>207</v>
      </c>
      <c r="C1038" t="s">
        <v>207</v>
      </c>
      <c r="D1038" s="5" t="s">
        <v>207</v>
      </c>
      <c r="E1038" t="s">
        <v>207</v>
      </c>
      <c r="F1038" t="s">
        <v>207</v>
      </c>
      <c r="G1038" s="26" t="s">
        <v>207</v>
      </c>
      <c r="H1038" s="26" t="s">
        <v>207</v>
      </c>
    </row>
    <row r="1039" spans="1:8">
      <c r="A1039" t="s">
        <v>207</v>
      </c>
      <c r="B1039" t="s">
        <v>207</v>
      </c>
      <c r="C1039" t="s">
        <v>207</v>
      </c>
      <c r="D1039" s="5" t="s">
        <v>207</v>
      </c>
      <c r="E1039" t="s">
        <v>207</v>
      </c>
      <c r="F1039" t="s">
        <v>207</v>
      </c>
      <c r="G1039" s="26" t="s">
        <v>207</v>
      </c>
      <c r="H1039" s="26" t="s">
        <v>207</v>
      </c>
    </row>
    <row r="1040" spans="1:8">
      <c r="A1040" t="s">
        <v>207</v>
      </c>
      <c r="B1040" t="s">
        <v>207</v>
      </c>
      <c r="C1040" t="s">
        <v>207</v>
      </c>
      <c r="D1040" s="5" t="s">
        <v>207</v>
      </c>
      <c r="E1040" t="s">
        <v>207</v>
      </c>
      <c r="F1040" t="s">
        <v>207</v>
      </c>
      <c r="G1040" s="26" t="s">
        <v>207</v>
      </c>
      <c r="H1040" s="26" t="s">
        <v>207</v>
      </c>
    </row>
    <row r="1041" spans="1:8">
      <c r="A1041" t="s">
        <v>207</v>
      </c>
      <c r="B1041" t="s">
        <v>207</v>
      </c>
      <c r="C1041" t="s">
        <v>207</v>
      </c>
      <c r="D1041" s="5" t="s">
        <v>207</v>
      </c>
      <c r="E1041" t="s">
        <v>207</v>
      </c>
      <c r="F1041" t="s">
        <v>207</v>
      </c>
      <c r="G1041" s="26" t="s">
        <v>207</v>
      </c>
      <c r="H1041" s="26" t="s">
        <v>207</v>
      </c>
    </row>
    <row r="1042" spans="1:8">
      <c r="A1042" t="s">
        <v>207</v>
      </c>
      <c r="B1042" t="s">
        <v>207</v>
      </c>
      <c r="C1042" t="s">
        <v>207</v>
      </c>
      <c r="D1042" s="5" t="s">
        <v>207</v>
      </c>
      <c r="E1042" t="s">
        <v>207</v>
      </c>
      <c r="F1042" t="s">
        <v>207</v>
      </c>
      <c r="G1042" s="26" t="s">
        <v>207</v>
      </c>
      <c r="H1042" s="26" t="s">
        <v>207</v>
      </c>
    </row>
    <row r="1043" spans="1:8">
      <c r="A1043" t="s">
        <v>207</v>
      </c>
      <c r="B1043" t="s">
        <v>207</v>
      </c>
      <c r="C1043" t="s">
        <v>207</v>
      </c>
      <c r="D1043" s="5" t="s">
        <v>207</v>
      </c>
      <c r="E1043" t="s">
        <v>207</v>
      </c>
      <c r="F1043" t="s">
        <v>207</v>
      </c>
      <c r="G1043" s="26" t="s">
        <v>207</v>
      </c>
      <c r="H1043" s="26" t="s">
        <v>207</v>
      </c>
    </row>
    <row r="1044" spans="1:8">
      <c r="A1044" t="s">
        <v>207</v>
      </c>
      <c r="B1044" t="s">
        <v>207</v>
      </c>
      <c r="C1044" t="s">
        <v>207</v>
      </c>
      <c r="D1044" s="5" t="s">
        <v>207</v>
      </c>
      <c r="E1044" t="s">
        <v>207</v>
      </c>
      <c r="F1044" t="s">
        <v>207</v>
      </c>
      <c r="G1044" s="26" t="s">
        <v>207</v>
      </c>
      <c r="H1044" s="26" t="s">
        <v>207</v>
      </c>
    </row>
    <row r="1045" spans="1:8">
      <c r="A1045" t="s">
        <v>207</v>
      </c>
      <c r="B1045" t="s">
        <v>207</v>
      </c>
      <c r="C1045" t="s">
        <v>207</v>
      </c>
      <c r="D1045" s="5" t="s">
        <v>207</v>
      </c>
      <c r="E1045" t="s">
        <v>207</v>
      </c>
      <c r="F1045" t="s">
        <v>207</v>
      </c>
      <c r="G1045" s="26" t="s">
        <v>207</v>
      </c>
      <c r="H1045" s="26" t="s">
        <v>207</v>
      </c>
    </row>
    <row r="1046" spans="1:8">
      <c r="A1046" t="s">
        <v>207</v>
      </c>
      <c r="B1046" t="s">
        <v>207</v>
      </c>
      <c r="C1046" t="s">
        <v>207</v>
      </c>
      <c r="D1046" s="5" t="s">
        <v>207</v>
      </c>
      <c r="E1046" t="s">
        <v>207</v>
      </c>
      <c r="F1046" t="s">
        <v>207</v>
      </c>
      <c r="G1046" s="26" t="s">
        <v>207</v>
      </c>
      <c r="H1046" s="26" t="s">
        <v>207</v>
      </c>
    </row>
    <row r="1047" spans="1:8">
      <c r="A1047" t="s">
        <v>207</v>
      </c>
      <c r="B1047" t="s">
        <v>207</v>
      </c>
      <c r="C1047" t="s">
        <v>207</v>
      </c>
      <c r="D1047" s="5" t="s">
        <v>207</v>
      </c>
      <c r="E1047" t="s">
        <v>207</v>
      </c>
      <c r="F1047" t="s">
        <v>207</v>
      </c>
      <c r="G1047" s="26" t="s">
        <v>207</v>
      </c>
      <c r="H1047" s="26" t="s">
        <v>207</v>
      </c>
    </row>
    <row r="1048" spans="1:8">
      <c r="A1048" t="s">
        <v>207</v>
      </c>
      <c r="B1048" t="s">
        <v>207</v>
      </c>
      <c r="C1048" t="s">
        <v>207</v>
      </c>
      <c r="D1048" s="5" t="s">
        <v>207</v>
      </c>
      <c r="E1048" t="s">
        <v>207</v>
      </c>
      <c r="F1048" t="s">
        <v>207</v>
      </c>
      <c r="G1048" s="26" t="s">
        <v>207</v>
      </c>
      <c r="H1048" s="26" t="s">
        <v>207</v>
      </c>
    </row>
    <row r="1049" spans="1:8">
      <c r="A1049" t="s">
        <v>207</v>
      </c>
      <c r="B1049" t="s">
        <v>207</v>
      </c>
      <c r="C1049" t="s">
        <v>207</v>
      </c>
      <c r="D1049" s="5" t="s">
        <v>207</v>
      </c>
      <c r="E1049" t="s">
        <v>207</v>
      </c>
      <c r="F1049" t="s">
        <v>207</v>
      </c>
      <c r="G1049" s="26" t="s">
        <v>207</v>
      </c>
      <c r="H1049" s="26" t="s">
        <v>207</v>
      </c>
    </row>
    <row r="1050" spans="1:8">
      <c r="A1050" t="s">
        <v>207</v>
      </c>
      <c r="B1050" t="s">
        <v>207</v>
      </c>
      <c r="C1050" t="s">
        <v>207</v>
      </c>
      <c r="D1050" s="5" t="s">
        <v>207</v>
      </c>
      <c r="E1050" t="s">
        <v>207</v>
      </c>
      <c r="F1050" t="s">
        <v>207</v>
      </c>
      <c r="G1050" s="26" t="s">
        <v>207</v>
      </c>
      <c r="H1050" s="26" t="s">
        <v>207</v>
      </c>
    </row>
    <row r="1051" spans="1:8">
      <c r="A1051" t="s">
        <v>207</v>
      </c>
      <c r="B1051" t="s">
        <v>207</v>
      </c>
      <c r="C1051" t="s">
        <v>207</v>
      </c>
      <c r="D1051" s="5" t="s">
        <v>207</v>
      </c>
      <c r="E1051" t="s">
        <v>207</v>
      </c>
      <c r="F1051" t="s">
        <v>207</v>
      </c>
      <c r="G1051" s="26" t="s">
        <v>207</v>
      </c>
      <c r="H1051" s="26" t="s">
        <v>207</v>
      </c>
    </row>
    <row r="1052" spans="1:8">
      <c r="A1052" t="s">
        <v>207</v>
      </c>
      <c r="B1052" t="s">
        <v>207</v>
      </c>
      <c r="C1052" t="s">
        <v>207</v>
      </c>
      <c r="D1052" s="5" t="s">
        <v>207</v>
      </c>
      <c r="E1052" t="s">
        <v>207</v>
      </c>
      <c r="F1052" t="s">
        <v>207</v>
      </c>
      <c r="G1052" s="26" t="s">
        <v>207</v>
      </c>
      <c r="H1052" s="26" t="s">
        <v>207</v>
      </c>
    </row>
    <row r="1053" spans="1:8">
      <c r="A1053" t="s">
        <v>207</v>
      </c>
      <c r="B1053" t="s">
        <v>207</v>
      </c>
      <c r="C1053" t="s">
        <v>207</v>
      </c>
      <c r="D1053" s="5" t="s">
        <v>207</v>
      </c>
      <c r="E1053" t="s">
        <v>207</v>
      </c>
      <c r="F1053" t="s">
        <v>207</v>
      </c>
      <c r="G1053" s="26" t="s">
        <v>207</v>
      </c>
      <c r="H1053" s="26" t="s">
        <v>207</v>
      </c>
    </row>
    <row r="1054" spans="1:8">
      <c r="A1054" t="s">
        <v>207</v>
      </c>
      <c r="B1054" t="s">
        <v>207</v>
      </c>
      <c r="C1054" t="s">
        <v>207</v>
      </c>
      <c r="D1054" s="5" t="s">
        <v>207</v>
      </c>
      <c r="E1054" t="s">
        <v>207</v>
      </c>
      <c r="F1054" t="s">
        <v>207</v>
      </c>
      <c r="G1054" s="26" t="s">
        <v>207</v>
      </c>
      <c r="H1054" s="26" t="s">
        <v>207</v>
      </c>
    </row>
    <row r="1055" spans="1:8">
      <c r="A1055" t="s">
        <v>207</v>
      </c>
      <c r="B1055" t="s">
        <v>207</v>
      </c>
      <c r="C1055" t="s">
        <v>207</v>
      </c>
      <c r="D1055" s="5" t="s">
        <v>207</v>
      </c>
      <c r="E1055" t="s">
        <v>207</v>
      </c>
      <c r="F1055" t="s">
        <v>207</v>
      </c>
      <c r="G1055" s="26" t="s">
        <v>207</v>
      </c>
      <c r="H1055" s="26" t="s">
        <v>207</v>
      </c>
    </row>
    <row r="1056" spans="1:8">
      <c r="A1056" t="s">
        <v>207</v>
      </c>
      <c r="B1056" t="s">
        <v>207</v>
      </c>
      <c r="C1056" t="s">
        <v>207</v>
      </c>
      <c r="D1056" s="5" t="s">
        <v>207</v>
      </c>
      <c r="E1056" t="s">
        <v>207</v>
      </c>
      <c r="F1056" t="s">
        <v>207</v>
      </c>
      <c r="G1056" s="26" t="s">
        <v>207</v>
      </c>
      <c r="H1056" s="26" t="s">
        <v>207</v>
      </c>
    </row>
    <row r="1057" spans="1:8">
      <c r="A1057" t="s">
        <v>207</v>
      </c>
      <c r="B1057" t="s">
        <v>207</v>
      </c>
      <c r="C1057" t="s">
        <v>207</v>
      </c>
      <c r="D1057" s="5" t="s">
        <v>207</v>
      </c>
      <c r="E1057" t="s">
        <v>207</v>
      </c>
      <c r="F1057" t="s">
        <v>207</v>
      </c>
      <c r="G1057" s="26" t="s">
        <v>207</v>
      </c>
      <c r="H1057" s="26" t="s">
        <v>207</v>
      </c>
    </row>
    <row r="1058" spans="1:8">
      <c r="A1058" t="s">
        <v>207</v>
      </c>
      <c r="B1058" t="s">
        <v>207</v>
      </c>
      <c r="C1058" t="s">
        <v>207</v>
      </c>
      <c r="D1058" s="5" t="s">
        <v>207</v>
      </c>
      <c r="E1058" t="s">
        <v>207</v>
      </c>
      <c r="F1058" t="s">
        <v>207</v>
      </c>
      <c r="G1058" s="26" t="s">
        <v>207</v>
      </c>
      <c r="H1058" s="26" t="s">
        <v>207</v>
      </c>
    </row>
    <row r="1059" spans="1:8">
      <c r="A1059" t="s">
        <v>207</v>
      </c>
      <c r="B1059" t="s">
        <v>207</v>
      </c>
      <c r="C1059" t="s">
        <v>207</v>
      </c>
      <c r="D1059" s="5" t="s">
        <v>207</v>
      </c>
      <c r="E1059" t="s">
        <v>207</v>
      </c>
      <c r="F1059" t="s">
        <v>207</v>
      </c>
      <c r="G1059" s="26" t="s">
        <v>207</v>
      </c>
      <c r="H1059" s="26" t="s">
        <v>207</v>
      </c>
    </row>
    <row r="1060" spans="1:8">
      <c r="A1060" t="s">
        <v>207</v>
      </c>
      <c r="B1060" t="s">
        <v>207</v>
      </c>
      <c r="C1060" t="s">
        <v>207</v>
      </c>
      <c r="D1060" s="5" t="s">
        <v>207</v>
      </c>
      <c r="E1060" t="s">
        <v>207</v>
      </c>
      <c r="F1060" t="s">
        <v>207</v>
      </c>
      <c r="G1060" s="26" t="s">
        <v>207</v>
      </c>
      <c r="H1060" s="26" t="s">
        <v>207</v>
      </c>
    </row>
    <row r="1061" spans="1:8">
      <c r="A1061" t="s">
        <v>207</v>
      </c>
      <c r="B1061" t="s">
        <v>207</v>
      </c>
      <c r="C1061" t="s">
        <v>207</v>
      </c>
      <c r="D1061" s="5" t="s">
        <v>207</v>
      </c>
      <c r="E1061" t="s">
        <v>207</v>
      </c>
      <c r="F1061" t="s">
        <v>207</v>
      </c>
      <c r="G1061" s="26" t="s">
        <v>207</v>
      </c>
      <c r="H1061" s="26" t="s">
        <v>207</v>
      </c>
    </row>
    <row r="1062" spans="1:8">
      <c r="A1062" t="s">
        <v>207</v>
      </c>
      <c r="B1062" t="s">
        <v>207</v>
      </c>
      <c r="C1062" t="s">
        <v>207</v>
      </c>
      <c r="D1062" s="5" t="s">
        <v>207</v>
      </c>
      <c r="E1062" t="s">
        <v>207</v>
      </c>
      <c r="F1062" t="s">
        <v>207</v>
      </c>
      <c r="G1062" s="26" t="s">
        <v>207</v>
      </c>
      <c r="H1062" s="26" t="s">
        <v>207</v>
      </c>
    </row>
    <row r="1063" spans="1:8">
      <c r="A1063" t="s">
        <v>207</v>
      </c>
      <c r="B1063" t="s">
        <v>207</v>
      </c>
      <c r="C1063" t="s">
        <v>207</v>
      </c>
      <c r="D1063" s="5" t="s">
        <v>207</v>
      </c>
      <c r="E1063" t="s">
        <v>207</v>
      </c>
      <c r="F1063" t="s">
        <v>207</v>
      </c>
      <c r="G1063" s="26" t="s">
        <v>207</v>
      </c>
      <c r="H1063" s="26" t="s">
        <v>207</v>
      </c>
    </row>
    <row r="1064" spans="1:8">
      <c r="A1064" t="s">
        <v>207</v>
      </c>
      <c r="B1064" t="s">
        <v>207</v>
      </c>
      <c r="C1064" t="s">
        <v>207</v>
      </c>
      <c r="D1064" s="5" t="s">
        <v>207</v>
      </c>
      <c r="E1064" t="s">
        <v>207</v>
      </c>
      <c r="F1064" t="s">
        <v>207</v>
      </c>
      <c r="G1064" s="26" t="s">
        <v>207</v>
      </c>
      <c r="H1064" s="26" t="s">
        <v>207</v>
      </c>
    </row>
    <row r="1065" spans="1:8">
      <c r="A1065" t="s">
        <v>207</v>
      </c>
      <c r="B1065" t="s">
        <v>207</v>
      </c>
      <c r="C1065" t="s">
        <v>207</v>
      </c>
      <c r="D1065" s="5" t="s">
        <v>207</v>
      </c>
      <c r="E1065" t="s">
        <v>207</v>
      </c>
      <c r="F1065" t="s">
        <v>207</v>
      </c>
      <c r="G1065" s="26" t="s">
        <v>207</v>
      </c>
      <c r="H1065" s="26" t="s">
        <v>207</v>
      </c>
    </row>
    <row r="1066" spans="1:8">
      <c r="A1066" t="s">
        <v>207</v>
      </c>
      <c r="B1066" t="s">
        <v>207</v>
      </c>
      <c r="C1066" t="s">
        <v>207</v>
      </c>
      <c r="D1066" s="5" t="s">
        <v>207</v>
      </c>
      <c r="E1066" t="s">
        <v>207</v>
      </c>
      <c r="F1066" t="s">
        <v>207</v>
      </c>
      <c r="G1066" s="26" t="s">
        <v>207</v>
      </c>
      <c r="H1066" s="26" t="s">
        <v>207</v>
      </c>
    </row>
    <row r="1067" spans="1:8">
      <c r="A1067" t="s">
        <v>207</v>
      </c>
      <c r="B1067" t="s">
        <v>207</v>
      </c>
      <c r="C1067" t="s">
        <v>207</v>
      </c>
      <c r="D1067" s="5" t="s">
        <v>207</v>
      </c>
      <c r="E1067" t="s">
        <v>207</v>
      </c>
      <c r="F1067" t="s">
        <v>207</v>
      </c>
      <c r="G1067" s="26" t="s">
        <v>207</v>
      </c>
      <c r="H1067" s="26" t="s">
        <v>207</v>
      </c>
    </row>
    <row r="1068" spans="1:8">
      <c r="A1068" t="s">
        <v>207</v>
      </c>
      <c r="B1068" t="s">
        <v>207</v>
      </c>
      <c r="C1068" t="s">
        <v>207</v>
      </c>
      <c r="D1068" s="5" t="s">
        <v>207</v>
      </c>
      <c r="E1068" t="s">
        <v>207</v>
      </c>
      <c r="F1068" t="s">
        <v>207</v>
      </c>
      <c r="G1068" s="26" t="s">
        <v>207</v>
      </c>
      <c r="H1068" s="26" t="s">
        <v>207</v>
      </c>
    </row>
    <row r="1069" spans="1:8">
      <c r="A1069" t="s">
        <v>207</v>
      </c>
      <c r="B1069" t="s">
        <v>207</v>
      </c>
      <c r="C1069" t="s">
        <v>207</v>
      </c>
      <c r="D1069" s="5" t="s">
        <v>207</v>
      </c>
      <c r="E1069" t="s">
        <v>207</v>
      </c>
      <c r="F1069" t="s">
        <v>207</v>
      </c>
      <c r="G1069" s="26" t="s">
        <v>207</v>
      </c>
      <c r="H1069" s="26" t="s">
        <v>207</v>
      </c>
    </row>
    <row r="1070" spans="1:8">
      <c r="A1070" t="s">
        <v>207</v>
      </c>
      <c r="B1070" t="s">
        <v>207</v>
      </c>
      <c r="C1070" t="s">
        <v>207</v>
      </c>
      <c r="D1070" s="5" t="s">
        <v>207</v>
      </c>
      <c r="E1070" t="s">
        <v>207</v>
      </c>
      <c r="F1070" t="s">
        <v>207</v>
      </c>
      <c r="G1070" s="26" t="s">
        <v>207</v>
      </c>
      <c r="H1070" s="26" t="s">
        <v>207</v>
      </c>
    </row>
    <row r="1071" spans="1:8">
      <c r="A1071" t="s">
        <v>207</v>
      </c>
      <c r="B1071" t="s">
        <v>207</v>
      </c>
      <c r="C1071" t="s">
        <v>207</v>
      </c>
      <c r="D1071" s="5" t="s">
        <v>207</v>
      </c>
      <c r="E1071" t="s">
        <v>207</v>
      </c>
      <c r="F1071" t="s">
        <v>207</v>
      </c>
      <c r="G1071" s="26" t="s">
        <v>207</v>
      </c>
      <c r="H1071" s="26" t="s">
        <v>207</v>
      </c>
    </row>
    <row r="1072" spans="1:8">
      <c r="A1072" t="s">
        <v>207</v>
      </c>
      <c r="B1072" t="s">
        <v>207</v>
      </c>
      <c r="C1072" t="s">
        <v>207</v>
      </c>
      <c r="D1072" s="5" t="s">
        <v>207</v>
      </c>
      <c r="E1072" t="s">
        <v>207</v>
      </c>
      <c r="F1072" t="s">
        <v>207</v>
      </c>
      <c r="G1072" s="26" t="s">
        <v>207</v>
      </c>
      <c r="H1072" s="26" t="s">
        <v>207</v>
      </c>
    </row>
    <row r="1073" spans="1:8">
      <c r="A1073" t="s">
        <v>207</v>
      </c>
      <c r="B1073" t="s">
        <v>207</v>
      </c>
      <c r="C1073" t="s">
        <v>207</v>
      </c>
      <c r="D1073" s="5" t="s">
        <v>207</v>
      </c>
      <c r="E1073" t="s">
        <v>207</v>
      </c>
      <c r="F1073" t="s">
        <v>207</v>
      </c>
      <c r="G1073" s="26" t="s">
        <v>207</v>
      </c>
      <c r="H1073" s="26" t="s">
        <v>207</v>
      </c>
    </row>
    <row r="1074" spans="1:8">
      <c r="A1074" t="s">
        <v>207</v>
      </c>
      <c r="B1074" t="s">
        <v>207</v>
      </c>
      <c r="C1074" t="s">
        <v>207</v>
      </c>
      <c r="D1074" s="5" t="s">
        <v>207</v>
      </c>
      <c r="E1074" t="s">
        <v>207</v>
      </c>
      <c r="F1074" t="s">
        <v>207</v>
      </c>
      <c r="G1074" s="26" t="s">
        <v>207</v>
      </c>
      <c r="H1074" s="26" t="s">
        <v>207</v>
      </c>
    </row>
    <row r="1075" spans="1:8">
      <c r="A1075" t="s">
        <v>207</v>
      </c>
      <c r="B1075" t="s">
        <v>207</v>
      </c>
      <c r="C1075" t="s">
        <v>207</v>
      </c>
      <c r="D1075" s="5" t="s">
        <v>207</v>
      </c>
      <c r="E1075" t="s">
        <v>207</v>
      </c>
      <c r="F1075" t="s">
        <v>207</v>
      </c>
      <c r="G1075" s="26" t="s">
        <v>207</v>
      </c>
      <c r="H1075" s="26" t="s">
        <v>207</v>
      </c>
    </row>
    <row r="1076" spans="1:8">
      <c r="A1076" t="s">
        <v>207</v>
      </c>
      <c r="B1076" t="s">
        <v>207</v>
      </c>
      <c r="C1076" t="s">
        <v>207</v>
      </c>
      <c r="D1076" s="5" t="s">
        <v>207</v>
      </c>
      <c r="E1076" t="s">
        <v>207</v>
      </c>
      <c r="F1076" t="s">
        <v>207</v>
      </c>
      <c r="G1076" s="26" t="s">
        <v>207</v>
      </c>
      <c r="H1076" s="26" t="s">
        <v>207</v>
      </c>
    </row>
    <row r="1077" spans="1:8">
      <c r="A1077" t="s">
        <v>207</v>
      </c>
      <c r="B1077" t="s">
        <v>207</v>
      </c>
      <c r="C1077" t="s">
        <v>207</v>
      </c>
      <c r="D1077" s="5" t="s">
        <v>207</v>
      </c>
      <c r="E1077" t="s">
        <v>207</v>
      </c>
      <c r="F1077" t="s">
        <v>207</v>
      </c>
      <c r="G1077" s="26" t="s">
        <v>207</v>
      </c>
      <c r="H1077" s="26" t="s">
        <v>207</v>
      </c>
    </row>
    <row r="1078" spans="1:8">
      <c r="A1078" t="s">
        <v>207</v>
      </c>
      <c r="B1078" t="s">
        <v>207</v>
      </c>
      <c r="C1078" t="s">
        <v>207</v>
      </c>
      <c r="D1078" s="5" t="s">
        <v>207</v>
      </c>
      <c r="E1078" t="s">
        <v>207</v>
      </c>
      <c r="F1078" t="s">
        <v>207</v>
      </c>
      <c r="G1078" s="26" t="s">
        <v>207</v>
      </c>
      <c r="H1078" s="26" t="s">
        <v>207</v>
      </c>
    </row>
    <row r="1079" spans="1:8">
      <c r="A1079" t="s">
        <v>207</v>
      </c>
      <c r="B1079" t="s">
        <v>207</v>
      </c>
      <c r="C1079" t="s">
        <v>207</v>
      </c>
      <c r="D1079" s="5" t="s">
        <v>207</v>
      </c>
      <c r="E1079" t="s">
        <v>207</v>
      </c>
      <c r="F1079" t="s">
        <v>207</v>
      </c>
      <c r="G1079" s="26" t="s">
        <v>207</v>
      </c>
      <c r="H1079" s="26" t="s">
        <v>207</v>
      </c>
    </row>
    <row r="1080" spans="1:8">
      <c r="A1080" t="s">
        <v>207</v>
      </c>
      <c r="B1080" t="s">
        <v>207</v>
      </c>
      <c r="C1080" t="s">
        <v>207</v>
      </c>
      <c r="D1080" s="5" t="s">
        <v>207</v>
      </c>
      <c r="E1080" t="s">
        <v>207</v>
      </c>
      <c r="F1080" t="s">
        <v>207</v>
      </c>
      <c r="G1080" s="26" t="s">
        <v>207</v>
      </c>
      <c r="H1080" s="26" t="s">
        <v>207</v>
      </c>
    </row>
    <row r="1081" spans="1:8">
      <c r="A1081" t="s">
        <v>207</v>
      </c>
      <c r="B1081" t="s">
        <v>207</v>
      </c>
      <c r="C1081" t="s">
        <v>207</v>
      </c>
      <c r="D1081" s="5" t="s">
        <v>207</v>
      </c>
      <c r="E1081" t="s">
        <v>207</v>
      </c>
      <c r="F1081" t="s">
        <v>207</v>
      </c>
      <c r="G1081" s="26" t="s">
        <v>207</v>
      </c>
      <c r="H1081" s="26" t="s">
        <v>207</v>
      </c>
    </row>
    <row r="1082" spans="1:8">
      <c r="A1082" t="s">
        <v>207</v>
      </c>
      <c r="B1082" t="s">
        <v>207</v>
      </c>
      <c r="C1082" t="s">
        <v>207</v>
      </c>
      <c r="D1082" s="5" t="s">
        <v>207</v>
      </c>
      <c r="E1082" t="s">
        <v>207</v>
      </c>
      <c r="F1082" t="s">
        <v>207</v>
      </c>
      <c r="G1082" s="26" t="s">
        <v>207</v>
      </c>
      <c r="H1082" s="26" t="s">
        <v>207</v>
      </c>
    </row>
    <row r="1083" spans="1:8">
      <c r="A1083" t="s">
        <v>207</v>
      </c>
      <c r="B1083" t="s">
        <v>207</v>
      </c>
      <c r="C1083" t="s">
        <v>207</v>
      </c>
      <c r="D1083" s="5" t="s">
        <v>207</v>
      </c>
      <c r="E1083" t="s">
        <v>207</v>
      </c>
      <c r="F1083" t="s">
        <v>207</v>
      </c>
      <c r="G1083" s="26" t="s">
        <v>207</v>
      </c>
      <c r="H1083" s="26" t="s">
        <v>207</v>
      </c>
    </row>
    <row r="1084" spans="1:8">
      <c r="A1084" t="s">
        <v>207</v>
      </c>
      <c r="B1084" t="s">
        <v>207</v>
      </c>
      <c r="C1084" t="s">
        <v>207</v>
      </c>
      <c r="D1084" s="5" t="s">
        <v>207</v>
      </c>
      <c r="E1084" t="s">
        <v>207</v>
      </c>
      <c r="F1084" t="s">
        <v>207</v>
      </c>
      <c r="G1084" s="26" t="s">
        <v>207</v>
      </c>
      <c r="H1084" s="26" t="s">
        <v>207</v>
      </c>
    </row>
    <row r="1085" spans="1:8">
      <c r="A1085" t="s">
        <v>207</v>
      </c>
      <c r="B1085" t="s">
        <v>207</v>
      </c>
      <c r="C1085" t="s">
        <v>207</v>
      </c>
      <c r="D1085" s="5" t="s">
        <v>207</v>
      </c>
      <c r="E1085" t="s">
        <v>207</v>
      </c>
      <c r="F1085" t="s">
        <v>207</v>
      </c>
      <c r="G1085" s="26" t="s">
        <v>207</v>
      </c>
      <c r="H1085" s="26" t="s">
        <v>207</v>
      </c>
    </row>
    <row r="1086" spans="1:8">
      <c r="A1086" t="s">
        <v>207</v>
      </c>
      <c r="B1086" t="s">
        <v>207</v>
      </c>
      <c r="C1086" t="s">
        <v>207</v>
      </c>
      <c r="D1086" s="5" t="s">
        <v>207</v>
      </c>
      <c r="E1086" t="s">
        <v>207</v>
      </c>
      <c r="F1086" t="s">
        <v>207</v>
      </c>
      <c r="G1086" s="26" t="s">
        <v>207</v>
      </c>
      <c r="H1086" s="26" t="s">
        <v>207</v>
      </c>
    </row>
    <row r="1087" spans="1:8">
      <c r="A1087" t="s">
        <v>207</v>
      </c>
      <c r="B1087" t="s">
        <v>207</v>
      </c>
      <c r="C1087" t="s">
        <v>207</v>
      </c>
      <c r="D1087" s="5" t="s">
        <v>207</v>
      </c>
      <c r="E1087" t="s">
        <v>207</v>
      </c>
      <c r="F1087" t="s">
        <v>207</v>
      </c>
      <c r="G1087" s="26" t="s">
        <v>207</v>
      </c>
      <c r="H1087" s="26" t="s">
        <v>207</v>
      </c>
    </row>
    <row r="1088" spans="1:8">
      <c r="A1088" t="s">
        <v>207</v>
      </c>
      <c r="B1088" t="s">
        <v>207</v>
      </c>
      <c r="C1088" t="s">
        <v>207</v>
      </c>
      <c r="D1088" s="5" t="s">
        <v>207</v>
      </c>
      <c r="E1088" t="s">
        <v>207</v>
      </c>
      <c r="F1088" t="s">
        <v>207</v>
      </c>
      <c r="G1088" s="26" t="s">
        <v>207</v>
      </c>
      <c r="H1088" s="26" t="s">
        <v>207</v>
      </c>
    </row>
    <row r="1089" spans="1:8">
      <c r="A1089" t="s">
        <v>207</v>
      </c>
      <c r="B1089" t="s">
        <v>207</v>
      </c>
      <c r="C1089" t="s">
        <v>207</v>
      </c>
      <c r="D1089" s="5" t="s">
        <v>207</v>
      </c>
      <c r="E1089" t="s">
        <v>207</v>
      </c>
      <c r="F1089" t="s">
        <v>207</v>
      </c>
      <c r="G1089" s="26" t="s">
        <v>207</v>
      </c>
      <c r="H1089" s="26" t="s">
        <v>207</v>
      </c>
    </row>
    <row r="1090" spans="1:8">
      <c r="A1090" t="s">
        <v>207</v>
      </c>
      <c r="B1090" t="s">
        <v>207</v>
      </c>
      <c r="C1090" t="s">
        <v>207</v>
      </c>
      <c r="D1090" s="5" t="s">
        <v>207</v>
      </c>
      <c r="E1090" t="s">
        <v>207</v>
      </c>
      <c r="F1090" t="s">
        <v>207</v>
      </c>
      <c r="G1090" s="26" t="s">
        <v>207</v>
      </c>
      <c r="H1090" s="26" t="s">
        <v>207</v>
      </c>
    </row>
    <row r="1091" spans="1:8">
      <c r="A1091" t="s">
        <v>207</v>
      </c>
      <c r="B1091" t="s">
        <v>207</v>
      </c>
      <c r="C1091" t="s">
        <v>207</v>
      </c>
      <c r="D1091" s="5" t="s">
        <v>207</v>
      </c>
      <c r="E1091" t="s">
        <v>207</v>
      </c>
      <c r="F1091" t="s">
        <v>207</v>
      </c>
      <c r="G1091" s="26" t="s">
        <v>207</v>
      </c>
      <c r="H1091" s="26" t="s">
        <v>207</v>
      </c>
    </row>
    <row r="1092" spans="1:8">
      <c r="A1092" t="s">
        <v>207</v>
      </c>
      <c r="B1092" t="s">
        <v>207</v>
      </c>
      <c r="C1092" t="s">
        <v>207</v>
      </c>
      <c r="D1092" s="5" t="s">
        <v>207</v>
      </c>
      <c r="E1092" t="s">
        <v>207</v>
      </c>
      <c r="F1092" t="s">
        <v>207</v>
      </c>
      <c r="G1092" s="26" t="s">
        <v>207</v>
      </c>
      <c r="H1092" s="26" t="s">
        <v>207</v>
      </c>
    </row>
    <row r="1093" spans="1:8">
      <c r="A1093" t="s">
        <v>207</v>
      </c>
      <c r="B1093" t="s">
        <v>207</v>
      </c>
      <c r="C1093" t="s">
        <v>207</v>
      </c>
      <c r="D1093" s="5" t="s">
        <v>207</v>
      </c>
      <c r="E1093" t="s">
        <v>207</v>
      </c>
      <c r="F1093" t="s">
        <v>207</v>
      </c>
      <c r="G1093" s="26" t="s">
        <v>207</v>
      </c>
      <c r="H1093" s="26" t="s">
        <v>207</v>
      </c>
    </row>
    <row r="1094" spans="1:8">
      <c r="A1094" t="s">
        <v>207</v>
      </c>
      <c r="B1094" t="s">
        <v>207</v>
      </c>
      <c r="C1094" t="s">
        <v>207</v>
      </c>
      <c r="D1094" s="5" t="s">
        <v>207</v>
      </c>
      <c r="E1094" t="s">
        <v>207</v>
      </c>
      <c r="F1094" t="s">
        <v>207</v>
      </c>
      <c r="G1094" s="26" t="s">
        <v>207</v>
      </c>
      <c r="H1094" s="26" t="s">
        <v>207</v>
      </c>
    </row>
    <row r="1095" spans="1:8">
      <c r="A1095" t="s">
        <v>207</v>
      </c>
      <c r="B1095" t="s">
        <v>207</v>
      </c>
      <c r="C1095" t="s">
        <v>207</v>
      </c>
      <c r="D1095" s="5" t="s">
        <v>207</v>
      </c>
      <c r="E1095" t="s">
        <v>207</v>
      </c>
      <c r="F1095" t="s">
        <v>207</v>
      </c>
      <c r="G1095" s="26" t="s">
        <v>207</v>
      </c>
      <c r="H1095" s="26" t="s">
        <v>207</v>
      </c>
    </row>
    <row r="1096" spans="1:8">
      <c r="A1096" t="s">
        <v>207</v>
      </c>
      <c r="B1096" t="s">
        <v>207</v>
      </c>
      <c r="C1096" t="s">
        <v>207</v>
      </c>
      <c r="D1096" s="5" t="s">
        <v>207</v>
      </c>
      <c r="E1096" t="s">
        <v>207</v>
      </c>
      <c r="F1096" t="s">
        <v>207</v>
      </c>
      <c r="G1096" s="26" t="s">
        <v>207</v>
      </c>
      <c r="H1096" s="26" t="s">
        <v>207</v>
      </c>
    </row>
    <row r="1097" spans="1:8">
      <c r="A1097" t="s">
        <v>207</v>
      </c>
      <c r="B1097" t="s">
        <v>207</v>
      </c>
      <c r="C1097" t="s">
        <v>207</v>
      </c>
      <c r="D1097" s="5" t="s">
        <v>207</v>
      </c>
      <c r="E1097" t="s">
        <v>207</v>
      </c>
      <c r="F1097" t="s">
        <v>207</v>
      </c>
      <c r="G1097" s="26" t="s">
        <v>207</v>
      </c>
      <c r="H1097" s="26" t="s">
        <v>207</v>
      </c>
    </row>
    <row r="1098" spans="1:8">
      <c r="A1098" t="s">
        <v>207</v>
      </c>
      <c r="B1098" t="s">
        <v>207</v>
      </c>
      <c r="C1098" t="s">
        <v>207</v>
      </c>
      <c r="D1098" s="5" t="s">
        <v>207</v>
      </c>
      <c r="E1098" t="s">
        <v>207</v>
      </c>
      <c r="F1098" t="s">
        <v>207</v>
      </c>
      <c r="G1098" s="26" t="s">
        <v>207</v>
      </c>
      <c r="H1098" s="26" t="s">
        <v>207</v>
      </c>
    </row>
    <row r="1099" spans="1:8">
      <c r="A1099" t="s">
        <v>207</v>
      </c>
      <c r="B1099" t="s">
        <v>207</v>
      </c>
      <c r="C1099" t="s">
        <v>207</v>
      </c>
      <c r="D1099" s="5" t="s">
        <v>207</v>
      </c>
      <c r="E1099" t="s">
        <v>207</v>
      </c>
      <c r="F1099" t="s">
        <v>207</v>
      </c>
      <c r="G1099" s="26" t="s">
        <v>207</v>
      </c>
      <c r="H1099" s="26" t="s">
        <v>207</v>
      </c>
    </row>
    <row r="1100" spans="1:8">
      <c r="A1100" t="s">
        <v>207</v>
      </c>
      <c r="B1100" t="s">
        <v>207</v>
      </c>
      <c r="C1100" t="s">
        <v>207</v>
      </c>
      <c r="D1100" s="5" t="s">
        <v>207</v>
      </c>
      <c r="E1100" t="s">
        <v>207</v>
      </c>
      <c r="F1100" t="s">
        <v>207</v>
      </c>
      <c r="G1100" s="26" t="s">
        <v>207</v>
      </c>
      <c r="H1100" s="26" t="s">
        <v>207</v>
      </c>
    </row>
    <row r="1101" spans="1:8">
      <c r="A1101" t="s">
        <v>207</v>
      </c>
      <c r="B1101" t="s">
        <v>207</v>
      </c>
      <c r="C1101" t="s">
        <v>207</v>
      </c>
      <c r="D1101" s="5" t="s">
        <v>207</v>
      </c>
      <c r="E1101" t="s">
        <v>207</v>
      </c>
      <c r="F1101" t="s">
        <v>207</v>
      </c>
      <c r="G1101" s="26" t="s">
        <v>207</v>
      </c>
      <c r="H1101" s="26" t="s">
        <v>207</v>
      </c>
    </row>
    <row r="1102" spans="1:8">
      <c r="A1102" t="s">
        <v>207</v>
      </c>
      <c r="B1102" t="s">
        <v>207</v>
      </c>
      <c r="C1102" t="s">
        <v>207</v>
      </c>
      <c r="D1102" s="5" t="s">
        <v>207</v>
      </c>
      <c r="E1102" t="s">
        <v>207</v>
      </c>
      <c r="F1102" t="s">
        <v>207</v>
      </c>
      <c r="G1102" s="26" t="s">
        <v>207</v>
      </c>
      <c r="H1102" s="26" t="s">
        <v>207</v>
      </c>
    </row>
    <row r="1103" spans="1:8">
      <c r="A1103" t="s">
        <v>207</v>
      </c>
      <c r="B1103" t="s">
        <v>207</v>
      </c>
      <c r="C1103" t="s">
        <v>207</v>
      </c>
      <c r="D1103" s="5" t="s">
        <v>207</v>
      </c>
      <c r="E1103" t="s">
        <v>207</v>
      </c>
      <c r="F1103" t="s">
        <v>207</v>
      </c>
      <c r="G1103" s="26" t="s">
        <v>207</v>
      </c>
      <c r="H1103" s="26" t="s">
        <v>207</v>
      </c>
    </row>
    <row r="1104" spans="1:8">
      <c r="A1104" t="s">
        <v>207</v>
      </c>
      <c r="B1104" t="s">
        <v>207</v>
      </c>
      <c r="C1104" t="s">
        <v>207</v>
      </c>
      <c r="D1104" s="5" t="s">
        <v>207</v>
      </c>
      <c r="E1104" t="s">
        <v>207</v>
      </c>
      <c r="F1104" t="s">
        <v>207</v>
      </c>
      <c r="G1104" s="26" t="s">
        <v>207</v>
      </c>
      <c r="H1104" s="26" t="s">
        <v>207</v>
      </c>
    </row>
    <row r="1105" spans="1:8">
      <c r="A1105" t="s">
        <v>207</v>
      </c>
      <c r="B1105" t="s">
        <v>207</v>
      </c>
      <c r="C1105" t="s">
        <v>207</v>
      </c>
      <c r="D1105" s="5" t="s">
        <v>207</v>
      </c>
      <c r="E1105" t="s">
        <v>207</v>
      </c>
      <c r="F1105" t="s">
        <v>207</v>
      </c>
      <c r="G1105" s="26" t="s">
        <v>207</v>
      </c>
      <c r="H1105" s="26" t="s">
        <v>207</v>
      </c>
    </row>
    <row r="1106" spans="1:8">
      <c r="A1106" t="s">
        <v>207</v>
      </c>
      <c r="B1106" t="s">
        <v>207</v>
      </c>
      <c r="C1106" t="s">
        <v>207</v>
      </c>
      <c r="D1106" s="5" t="s">
        <v>207</v>
      </c>
      <c r="E1106" t="s">
        <v>207</v>
      </c>
      <c r="F1106" t="s">
        <v>207</v>
      </c>
      <c r="G1106" s="26" t="s">
        <v>207</v>
      </c>
      <c r="H1106" s="26" t="s">
        <v>207</v>
      </c>
    </row>
    <row r="1107" spans="1:8">
      <c r="A1107" t="s">
        <v>207</v>
      </c>
      <c r="B1107" t="s">
        <v>207</v>
      </c>
      <c r="C1107" t="s">
        <v>207</v>
      </c>
      <c r="D1107" s="5" t="s">
        <v>207</v>
      </c>
      <c r="E1107" t="s">
        <v>207</v>
      </c>
      <c r="F1107" t="s">
        <v>207</v>
      </c>
      <c r="G1107" s="26" t="s">
        <v>207</v>
      </c>
      <c r="H1107" s="26" t="s">
        <v>207</v>
      </c>
    </row>
    <row r="1108" spans="1:8">
      <c r="A1108" t="s">
        <v>207</v>
      </c>
      <c r="B1108" t="s">
        <v>207</v>
      </c>
      <c r="C1108" t="s">
        <v>207</v>
      </c>
      <c r="D1108" s="5" t="s">
        <v>207</v>
      </c>
      <c r="E1108" t="s">
        <v>207</v>
      </c>
      <c r="F1108" t="s">
        <v>207</v>
      </c>
      <c r="G1108" s="26" t="s">
        <v>207</v>
      </c>
      <c r="H1108" s="26" t="s">
        <v>207</v>
      </c>
    </row>
    <row r="1109" spans="1:8">
      <c r="A1109" t="s">
        <v>207</v>
      </c>
      <c r="B1109" t="s">
        <v>207</v>
      </c>
      <c r="C1109" t="s">
        <v>207</v>
      </c>
      <c r="D1109" s="5" t="s">
        <v>207</v>
      </c>
      <c r="E1109" t="s">
        <v>207</v>
      </c>
      <c r="F1109" t="s">
        <v>207</v>
      </c>
      <c r="G1109" s="26" t="s">
        <v>207</v>
      </c>
      <c r="H1109" s="26" t="s">
        <v>207</v>
      </c>
    </row>
    <row r="1110" spans="1:8">
      <c r="A1110" t="s">
        <v>207</v>
      </c>
      <c r="B1110" t="s">
        <v>207</v>
      </c>
      <c r="C1110" t="s">
        <v>207</v>
      </c>
      <c r="D1110" s="5" t="s">
        <v>207</v>
      </c>
      <c r="E1110" t="s">
        <v>207</v>
      </c>
      <c r="F1110" t="s">
        <v>207</v>
      </c>
      <c r="G1110" s="26" t="s">
        <v>207</v>
      </c>
      <c r="H1110" s="26" t="s">
        <v>207</v>
      </c>
    </row>
    <row r="1111" spans="1:8">
      <c r="A1111" t="s">
        <v>207</v>
      </c>
      <c r="B1111" t="s">
        <v>207</v>
      </c>
      <c r="C1111" t="s">
        <v>207</v>
      </c>
      <c r="D1111" s="5" t="s">
        <v>207</v>
      </c>
      <c r="E1111" t="s">
        <v>207</v>
      </c>
      <c r="F1111" t="s">
        <v>207</v>
      </c>
      <c r="G1111" s="26" t="s">
        <v>207</v>
      </c>
      <c r="H1111" s="26" t="s">
        <v>207</v>
      </c>
    </row>
    <row r="1112" spans="1:8">
      <c r="A1112" t="s">
        <v>207</v>
      </c>
      <c r="B1112" t="s">
        <v>207</v>
      </c>
      <c r="C1112" t="s">
        <v>207</v>
      </c>
      <c r="D1112" s="5" t="s">
        <v>207</v>
      </c>
      <c r="E1112" t="s">
        <v>207</v>
      </c>
      <c r="F1112" t="s">
        <v>207</v>
      </c>
      <c r="G1112" s="26" t="s">
        <v>207</v>
      </c>
      <c r="H1112" s="26" t="s">
        <v>207</v>
      </c>
    </row>
    <row r="1113" spans="1:8">
      <c r="A1113" t="s">
        <v>207</v>
      </c>
      <c r="B1113" t="s">
        <v>207</v>
      </c>
      <c r="C1113" t="s">
        <v>207</v>
      </c>
      <c r="D1113" s="5" t="s">
        <v>207</v>
      </c>
      <c r="E1113" t="s">
        <v>207</v>
      </c>
      <c r="F1113" t="s">
        <v>207</v>
      </c>
      <c r="G1113" s="26" t="s">
        <v>207</v>
      </c>
      <c r="H1113" s="26" t="s">
        <v>207</v>
      </c>
    </row>
    <row r="1114" spans="1:8">
      <c r="A1114" t="s">
        <v>207</v>
      </c>
      <c r="B1114" t="s">
        <v>207</v>
      </c>
      <c r="C1114" t="s">
        <v>207</v>
      </c>
      <c r="D1114" s="5" t="s">
        <v>207</v>
      </c>
      <c r="E1114" t="s">
        <v>207</v>
      </c>
      <c r="F1114" t="s">
        <v>207</v>
      </c>
      <c r="G1114" s="26" t="s">
        <v>207</v>
      </c>
      <c r="H1114" s="26" t="s">
        <v>207</v>
      </c>
    </row>
    <row r="1115" spans="1:8">
      <c r="A1115" t="s">
        <v>207</v>
      </c>
      <c r="B1115" t="s">
        <v>207</v>
      </c>
      <c r="C1115" t="s">
        <v>207</v>
      </c>
      <c r="D1115" s="5" t="s">
        <v>207</v>
      </c>
      <c r="E1115" t="s">
        <v>207</v>
      </c>
      <c r="F1115" t="s">
        <v>207</v>
      </c>
      <c r="G1115" s="26" t="s">
        <v>207</v>
      </c>
      <c r="H1115" s="26" t="s">
        <v>207</v>
      </c>
    </row>
    <row r="1116" spans="1:8">
      <c r="A1116" t="s">
        <v>207</v>
      </c>
      <c r="B1116" t="s">
        <v>207</v>
      </c>
      <c r="C1116" t="s">
        <v>207</v>
      </c>
      <c r="D1116" s="5" t="s">
        <v>207</v>
      </c>
      <c r="E1116" t="s">
        <v>207</v>
      </c>
      <c r="F1116" t="s">
        <v>207</v>
      </c>
      <c r="G1116" s="26" t="s">
        <v>207</v>
      </c>
      <c r="H1116" s="26" t="s">
        <v>207</v>
      </c>
    </row>
    <row r="1117" spans="1:8">
      <c r="A1117" t="s">
        <v>207</v>
      </c>
      <c r="B1117" t="s">
        <v>207</v>
      </c>
      <c r="C1117" t="s">
        <v>207</v>
      </c>
      <c r="D1117" s="5" t="s">
        <v>207</v>
      </c>
      <c r="E1117" t="s">
        <v>207</v>
      </c>
      <c r="F1117" t="s">
        <v>207</v>
      </c>
      <c r="G1117" s="26" t="s">
        <v>207</v>
      </c>
      <c r="H1117" s="26" t="s">
        <v>207</v>
      </c>
    </row>
    <row r="1118" spans="1:8">
      <c r="A1118" t="s">
        <v>207</v>
      </c>
      <c r="B1118" t="s">
        <v>207</v>
      </c>
      <c r="C1118" t="s">
        <v>207</v>
      </c>
      <c r="D1118" s="5" t="s">
        <v>207</v>
      </c>
      <c r="E1118" t="s">
        <v>207</v>
      </c>
      <c r="F1118" t="s">
        <v>207</v>
      </c>
      <c r="G1118" s="26" t="s">
        <v>207</v>
      </c>
      <c r="H1118" s="26" t="s">
        <v>207</v>
      </c>
    </row>
    <row r="1119" spans="1:8">
      <c r="A1119" t="s">
        <v>207</v>
      </c>
      <c r="B1119" t="s">
        <v>207</v>
      </c>
      <c r="C1119" t="s">
        <v>207</v>
      </c>
      <c r="D1119" s="5" t="s">
        <v>207</v>
      </c>
      <c r="E1119" t="s">
        <v>207</v>
      </c>
      <c r="F1119" t="s">
        <v>207</v>
      </c>
      <c r="G1119" s="26" t="s">
        <v>207</v>
      </c>
      <c r="H1119" s="26" t="s">
        <v>207</v>
      </c>
    </row>
    <row r="1120" spans="1:8">
      <c r="A1120" t="s">
        <v>207</v>
      </c>
      <c r="B1120" t="s">
        <v>207</v>
      </c>
      <c r="C1120" t="s">
        <v>207</v>
      </c>
      <c r="D1120" s="5" t="s">
        <v>207</v>
      </c>
      <c r="E1120" t="s">
        <v>207</v>
      </c>
      <c r="F1120" t="s">
        <v>207</v>
      </c>
      <c r="G1120" s="26" t="s">
        <v>207</v>
      </c>
      <c r="H1120" s="26" t="s">
        <v>207</v>
      </c>
    </row>
    <row r="1121" spans="1:8">
      <c r="A1121" t="s">
        <v>207</v>
      </c>
      <c r="B1121" t="s">
        <v>207</v>
      </c>
      <c r="C1121" t="s">
        <v>207</v>
      </c>
      <c r="D1121" s="5" t="s">
        <v>207</v>
      </c>
      <c r="E1121" t="s">
        <v>207</v>
      </c>
      <c r="F1121" t="s">
        <v>207</v>
      </c>
      <c r="G1121" s="26" t="s">
        <v>207</v>
      </c>
      <c r="H1121" s="26" t="s">
        <v>207</v>
      </c>
    </row>
    <row r="1122" spans="1:8">
      <c r="A1122" t="s">
        <v>207</v>
      </c>
      <c r="B1122" t="s">
        <v>207</v>
      </c>
      <c r="C1122" t="s">
        <v>207</v>
      </c>
      <c r="D1122" s="5" t="s">
        <v>207</v>
      </c>
      <c r="E1122" t="s">
        <v>207</v>
      </c>
      <c r="F1122" t="s">
        <v>207</v>
      </c>
      <c r="G1122" s="26" t="s">
        <v>207</v>
      </c>
      <c r="H1122" s="26" t="s">
        <v>207</v>
      </c>
    </row>
    <row r="1123" spans="1:8">
      <c r="A1123" t="s">
        <v>207</v>
      </c>
      <c r="B1123" t="s">
        <v>207</v>
      </c>
      <c r="C1123" t="s">
        <v>207</v>
      </c>
      <c r="D1123" s="5" t="s">
        <v>207</v>
      </c>
      <c r="E1123" t="s">
        <v>207</v>
      </c>
      <c r="F1123" t="s">
        <v>207</v>
      </c>
      <c r="G1123" s="26" t="s">
        <v>207</v>
      </c>
      <c r="H1123" s="26" t="s">
        <v>207</v>
      </c>
    </row>
    <row r="1124" spans="1:8">
      <c r="A1124" t="s">
        <v>207</v>
      </c>
      <c r="B1124" t="s">
        <v>207</v>
      </c>
      <c r="C1124" t="s">
        <v>207</v>
      </c>
      <c r="D1124" s="5" t="s">
        <v>207</v>
      </c>
      <c r="E1124" t="s">
        <v>207</v>
      </c>
      <c r="F1124" t="s">
        <v>207</v>
      </c>
      <c r="G1124" s="26" t="s">
        <v>207</v>
      </c>
      <c r="H1124" s="26" t="s">
        <v>207</v>
      </c>
    </row>
    <row r="1125" spans="1:8">
      <c r="A1125" t="s">
        <v>207</v>
      </c>
      <c r="B1125" t="s">
        <v>207</v>
      </c>
      <c r="C1125" t="s">
        <v>207</v>
      </c>
      <c r="D1125" s="5" t="s">
        <v>207</v>
      </c>
      <c r="E1125" t="s">
        <v>207</v>
      </c>
      <c r="F1125" t="s">
        <v>207</v>
      </c>
      <c r="G1125" s="26" t="s">
        <v>207</v>
      </c>
      <c r="H1125" s="26" t="s">
        <v>207</v>
      </c>
    </row>
    <row r="1126" spans="1:8">
      <c r="A1126" t="s">
        <v>207</v>
      </c>
      <c r="B1126" t="s">
        <v>207</v>
      </c>
      <c r="C1126" t="s">
        <v>207</v>
      </c>
      <c r="D1126" s="5" t="s">
        <v>207</v>
      </c>
      <c r="E1126" t="s">
        <v>207</v>
      </c>
      <c r="F1126" t="s">
        <v>207</v>
      </c>
      <c r="G1126" s="26" t="s">
        <v>207</v>
      </c>
      <c r="H1126" s="26" t="s">
        <v>207</v>
      </c>
    </row>
    <row r="1127" spans="1:8">
      <c r="A1127" t="s">
        <v>207</v>
      </c>
      <c r="B1127" t="s">
        <v>207</v>
      </c>
      <c r="C1127" t="s">
        <v>207</v>
      </c>
      <c r="D1127" s="5" t="s">
        <v>207</v>
      </c>
      <c r="E1127" t="s">
        <v>207</v>
      </c>
      <c r="F1127" t="s">
        <v>207</v>
      </c>
      <c r="G1127" s="26" t="s">
        <v>207</v>
      </c>
      <c r="H1127" s="26" t="s">
        <v>207</v>
      </c>
    </row>
    <row r="1128" spans="1:8">
      <c r="A1128" t="s">
        <v>207</v>
      </c>
      <c r="B1128" t="s">
        <v>207</v>
      </c>
      <c r="C1128" t="s">
        <v>207</v>
      </c>
      <c r="D1128" s="5" t="s">
        <v>207</v>
      </c>
      <c r="E1128" t="s">
        <v>207</v>
      </c>
      <c r="F1128" t="s">
        <v>207</v>
      </c>
      <c r="G1128" s="26" t="s">
        <v>207</v>
      </c>
      <c r="H1128" s="26" t="s">
        <v>207</v>
      </c>
    </row>
    <row r="1129" spans="1:8">
      <c r="A1129" t="s">
        <v>207</v>
      </c>
      <c r="B1129" t="s">
        <v>207</v>
      </c>
      <c r="C1129" t="s">
        <v>207</v>
      </c>
      <c r="D1129" s="5" t="s">
        <v>207</v>
      </c>
      <c r="E1129" t="s">
        <v>207</v>
      </c>
      <c r="F1129" t="s">
        <v>207</v>
      </c>
      <c r="G1129" s="26" t="s">
        <v>207</v>
      </c>
      <c r="H1129" s="26" t="s">
        <v>207</v>
      </c>
    </row>
    <row r="1130" spans="1:8">
      <c r="A1130" t="s">
        <v>207</v>
      </c>
      <c r="B1130" t="s">
        <v>207</v>
      </c>
      <c r="C1130" t="s">
        <v>207</v>
      </c>
      <c r="D1130" s="5" t="s">
        <v>207</v>
      </c>
      <c r="E1130" t="s">
        <v>207</v>
      </c>
      <c r="F1130" t="s">
        <v>207</v>
      </c>
      <c r="G1130" s="26" t="s">
        <v>207</v>
      </c>
      <c r="H1130" s="26" t="s">
        <v>207</v>
      </c>
    </row>
    <row r="1131" spans="1:8">
      <c r="A1131" t="s">
        <v>207</v>
      </c>
      <c r="B1131" t="s">
        <v>207</v>
      </c>
      <c r="C1131" t="s">
        <v>207</v>
      </c>
      <c r="D1131" s="5" t="s">
        <v>207</v>
      </c>
      <c r="E1131" t="s">
        <v>207</v>
      </c>
      <c r="F1131" t="s">
        <v>207</v>
      </c>
      <c r="G1131" s="26" t="s">
        <v>207</v>
      </c>
      <c r="H1131" s="26" t="s">
        <v>207</v>
      </c>
    </row>
    <row r="1132" spans="1:8">
      <c r="A1132" t="s">
        <v>207</v>
      </c>
      <c r="B1132" t="s">
        <v>207</v>
      </c>
      <c r="C1132" t="s">
        <v>207</v>
      </c>
      <c r="D1132" s="5" t="s">
        <v>207</v>
      </c>
      <c r="E1132" t="s">
        <v>207</v>
      </c>
      <c r="F1132" t="s">
        <v>207</v>
      </c>
      <c r="G1132" s="26" t="s">
        <v>207</v>
      </c>
      <c r="H1132" s="26" t="s">
        <v>207</v>
      </c>
    </row>
    <row r="1133" spans="1:8">
      <c r="A1133" t="s">
        <v>207</v>
      </c>
      <c r="B1133" t="s">
        <v>207</v>
      </c>
      <c r="C1133" t="s">
        <v>207</v>
      </c>
      <c r="D1133" s="5" t="s">
        <v>207</v>
      </c>
      <c r="E1133" t="s">
        <v>207</v>
      </c>
      <c r="F1133" t="s">
        <v>207</v>
      </c>
      <c r="G1133" s="26" t="s">
        <v>207</v>
      </c>
      <c r="H1133" s="26" t="s">
        <v>207</v>
      </c>
    </row>
    <row r="1134" spans="1:8">
      <c r="A1134" t="s">
        <v>207</v>
      </c>
      <c r="B1134" t="s">
        <v>207</v>
      </c>
      <c r="C1134" t="s">
        <v>207</v>
      </c>
      <c r="D1134" s="5" t="s">
        <v>207</v>
      </c>
      <c r="E1134" t="s">
        <v>207</v>
      </c>
      <c r="F1134" t="s">
        <v>207</v>
      </c>
      <c r="G1134" s="26" t="s">
        <v>207</v>
      </c>
      <c r="H1134" s="26" t="s">
        <v>207</v>
      </c>
    </row>
    <row r="1135" spans="1:8">
      <c r="A1135" t="s">
        <v>207</v>
      </c>
      <c r="B1135" t="s">
        <v>207</v>
      </c>
      <c r="C1135" t="s">
        <v>207</v>
      </c>
      <c r="D1135" s="5" t="s">
        <v>207</v>
      </c>
      <c r="E1135" t="s">
        <v>207</v>
      </c>
      <c r="F1135" t="s">
        <v>207</v>
      </c>
      <c r="G1135" s="26" t="s">
        <v>207</v>
      </c>
      <c r="H1135" s="26" t="s">
        <v>207</v>
      </c>
    </row>
    <row r="1136" spans="1:8">
      <c r="A1136" t="s">
        <v>207</v>
      </c>
      <c r="B1136" t="s">
        <v>207</v>
      </c>
      <c r="C1136" t="s">
        <v>207</v>
      </c>
      <c r="D1136" s="5" t="s">
        <v>207</v>
      </c>
      <c r="E1136" t="s">
        <v>207</v>
      </c>
      <c r="F1136" t="s">
        <v>207</v>
      </c>
      <c r="G1136" s="26" t="s">
        <v>207</v>
      </c>
      <c r="H1136" s="26" t="s">
        <v>207</v>
      </c>
    </row>
    <row r="1137" spans="1:8">
      <c r="A1137" t="s">
        <v>207</v>
      </c>
      <c r="B1137" t="s">
        <v>207</v>
      </c>
      <c r="C1137" t="s">
        <v>207</v>
      </c>
      <c r="D1137" s="5" t="s">
        <v>207</v>
      </c>
      <c r="E1137" t="s">
        <v>207</v>
      </c>
      <c r="F1137" t="s">
        <v>207</v>
      </c>
      <c r="G1137" s="26" t="s">
        <v>207</v>
      </c>
      <c r="H1137" s="26" t="s">
        <v>207</v>
      </c>
    </row>
    <row r="1138" spans="1:8">
      <c r="A1138" t="s">
        <v>207</v>
      </c>
      <c r="B1138" t="s">
        <v>207</v>
      </c>
      <c r="C1138" t="s">
        <v>207</v>
      </c>
      <c r="D1138" s="5" t="s">
        <v>207</v>
      </c>
      <c r="E1138" t="s">
        <v>207</v>
      </c>
      <c r="F1138" t="s">
        <v>207</v>
      </c>
      <c r="G1138" s="26" t="s">
        <v>207</v>
      </c>
      <c r="H1138" s="26" t="s">
        <v>207</v>
      </c>
    </row>
    <row r="1139" spans="1:8">
      <c r="A1139" t="s">
        <v>207</v>
      </c>
      <c r="B1139" t="s">
        <v>207</v>
      </c>
      <c r="C1139" t="s">
        <v>207</v>
      </c>
      <c r="D1139" s="5" t="s">
        <v>207</v>
      </c>
      <c r="E1139" t="s">
        <v>207</v>
      </c>
      <c r="F1139" t="s">
        <v>207</v>
      </c>
      <c r="G1139" s="26" t="s">
        <v>207</v>
      </c>
      <c r="H1139" s="26" t="s">
        <v>207</v>
      </c>
    </row>
    <row r="1140" spans="1:8">
      <c r="A1140" t="s">
        <v>207</v>
      </c>
      <c r="B1140" t="s">
        <v>207</v>
      </c>
      <c r="C1140" t="s">
        <v>207</v>
      </c>
      <c r="D1140" s="5" t="s">
        <v>207</v>
      </c>
      <c r="E1140" t="s">
        <v>207</v>
      </c>
      <c r="F1140" t="s">
        <v>207</v>
      </c>
      <c r="G1140" s="26" t="s">
        <v>207</v>
      </c>
      <c r="H1140" s="26" t="s">
        <v>207</v>
      </c>
    </row>
    <row r="1141" spans="1:8">
      <c r="A1141" t="s">
        <v>207</v>
      </c>
      <c r="B1141" t="s">
        <v>207</v>
      </c>
      <c r="C1141" t="s">
        <v>207</v>
      </c>
      <c r="D1141" s="5" t="s">
        <v>207</v>
      </c>
      <c r="E1141" t="s">
        <v>207</v>
      </c>
      <c r="F1141" t="s">
        <v>207</v>
      </c>
      <c r="G1141" s="26" t="s">
        <v>207</v>
      </c>
      <c r="H1141" s="26" t="s">
        <v>207</v>
      </c>
    </row>
    <row r="1142" spans="1:8">
      <c r="A1142" t="s">
        <v>207</v>
      </c>
      <c r="B1142" t="s">
        <v>207</v>
      </c>
      <c r="C1142" t="s">
        <v>207</v>
      </c>
      <c r="D1142" s="5" t="s">
        <v>207</v>
      </c>
      <c r="E1142" t="s">
        <v>207</v>
      </c>
      <c r="F1142" t="s">
        <v>207</v>
      </c>
      <c r="G1142" s="26" t="s">
        <v>207</v>
      </c>
      <c r="H1142" s="26" t="s">
        <v>207</v>
      </c>
    </row>
    <row r="1143" spans="1:8">
      <c r="A1143" t="s">
        <v>207</v>
      </c>
      <c r="B1143" t="s">
        <v>207</v>
      </c>
      <c r="C1143" t="s">
        <v>207</v>
      </c>
      <c r="D1143" s="5" t="s">
        <v>207</v>
      </c>
      <c r="E1143" t="s">
        <v>207</v>
      </c>
      <c r="F1143" t="s">
        <v>207</v>
      </c>
      <c r="G1143" s="26" t="s">
        <v>207</v>
      </c>
      <c r="H1143" s="26" t="s">
        <v>207</v>
      </c>
    </row>
    <row r="1144" spans="1:8">
      <c r="A1144" t="s">
        <v>207</v>
      </c>
      <c r="B1144" t="s">
        <v>207</v>
      </c>
      <c r="C1144" t="s">
        <v>207</v>
      </c>
      <c r="D1144" s="5" t="s">
        <v>207</v>
      </c>
      <c r="E1144" t="s">
        <v>207</v>
      </c>
      <c r="F1144" t="s">
        <v>207</v>
      </c>
      <c r="G1144" s="26" t="s">
        <v>207</v>
      </c>
      <c r="H1144" s="26" t="s">
        <v>207</v>
      </c>
    </row>
    <row r="1145" spans="1:8">
      <c r="A1145" t="s">
        <v>207</v>
      </c>
      <c r="B1145" t="s">
        <v>207</v>
      </c>
      <c r="C1145" t="s">
        <v>207</v>
      </c>
      <c r="D1145" s="5" t="s">
        <v>207</v>
      </c>
      <c r="E1145" t="s">
        <v>207</v>
      </c>
      <c r="F1145" t="s">
        <v>207</v>
      </c>
      <c r="G1145" s="26" t="s">
        <v>207</v>
      </c>
      <c r="H1145" s="26" t="s">
        <v>207</v>
      </c>
    </row>
    <row r="1146" spans="1:8">
      <c r="A1146" t="s">
        <v>207</v>
      </c>
      <c r="B1146" t="s">
        <v>207</v>
      </c>
      <c r="C1146" t="s">
        <v>207</v>
      </c>
      <c r="D1146" s="5" t="s">
        <v>207</v>
      </c>
      <c r="E1146" t="s">
        <v>207</v>
      </c>
      <c r="F1146" t="s">
        <v>207</v>
      </c>
      <c r="G1146" s="26" t="s">
        <v>207</v>
      </c>
      <c r="H1146" s="26" t="s">
        <v>207</v>
      </c>
    </row>
    <row r="1147" spans="1:8">
      <c r="A1147" t="s">
        <v>207</v>
      </c>
      <c r="B1147" t="s">
        <v>207</v>
      </c>
      <c r="C1147" t="s">
        <v>207</v>
      </c>
      <c r="D1147" s="5" t="s">
        <v>207</v>
      </c>
      <c r="E1147" t="s">
        <v>207</v>
      </c>
      <c r="F1147" t="s">
        <v>207</v>
      </c>
      <c r="G1147" s="26" t="s">
        <v>207</v>
      </c>
      <c r="H1147" s="26" t="s">
        <v>207</v>
      </c>
    </row>
    <row r="1148" spans="1:8">
      <c r="A1148" t="s">
        <v>207</v>
      </c>
      <c r="B1148" t="s">
        <v>207</v>
      </c>
      <c r="C1148" t="s">
        <v>207</v>
      </c>
      <c r="D1148" s="5" t="s">
        <v>207</v>
      </c>
      <c r="E1148" t="s">
        <v>207</v>
      </c>
      <c r="F1148" t="s">
        <v>207</v>
      </c>
      <c r="G1148" s="26" t="s">
        <v>207</v>
      </c>
      <c r="H1148" s="26" t="s">
        <v>207</v>
      </c>
    </row>
    <row r="1149" spans="1:8">
      <c r="A1149" t="s">
        <v>207</v>
      </c>
      <c r="B1149" t="s">
        <v>207</v>
      </c>
      <c r="C1149" t="s">
        <v>207</v>
      </c>
      <c r="D1149" s="5" t="s">
        <v>207</v>
      </c>
      <c r="E1149" t="s">
        <v>207</v>
      </c>
      <c r="F1149" t="s">
        <v>207</v>
      </c>
      <c r="G1149" s="26" t="s">
        <v>207</v>
      </c>
      <c r="H1149" s="26" t="s">
        <v>207</v>
      </c>
    </row>
    <row r="1150" spans="1:8">
      <c r="A1150" t="s">
        <v>207</v>
      </c>
      <c r="B1150" t="s">
        <v>207</v>
      </c>
      <c r="C1150" t="s">
        <v>207</v>
      </c>
      <c r="D1150" s="5" t="s">
        <v>207</v>
      </c>
      <c r="E1150" t="s">
        <v>207</v>
      </c>
      <c r="F1150" t="s">
        <v>207</v>
      </c>
      <c r="G1150" s="26" t="s">
        <v>207</v>
      </c>
      <c r="H1150" s="26" t="s">
        <v>207</v>
      </c>
    </row>
    <row r="1151" spans="1:8">
      <c r="A1151" t="s">
        <v>207</v>
      </c>
      <c r="B1151" t="s">
        <v>207</v>
      </c>
      <c r="C1151" t="s">
        <v>207</v>
      </c>
      <c r="D1151" s="5" t="s">
        <v>207</v>
      </c>
      <c r="E1151" t="s">
        <v>207</v>
      </c>
      <c r="F1151" t="s">
        <v>207</v>
      </c>
      <c r="G1151" s="26" t="s">
        <v>207</v>
      </c>
      <c r="H1151" s="26" t="s">
        <v>207</v>
      </c>
    </row>
    <row r="1152" spans="1:8">
      <c r="A1152" t="s">
        <v>207</v>
      </c>
      <c r="B1152" t="s">
        <v>207</v>
      </c>
      <c r="C1152" t="s">
        <v>207</v>
      </c>
      <c r="D1152" s="5" t="s">
        <v>207</v>
      </c>
      <c r="E1152" t="s">
        <v>207</v>
      </c>
      <c r="F1152" t="s">
        <v>207</v>
      </c>
      <c r="G1152" s="26" t="s">
        <v>207</v>
      </c>
      <c r="H1152" s="26" t="s">
        <v>207</v>
      </c>
    </row>
    <row r="1153" spans="1:8">
      <c r="A1153" t="s">
        <v>207</v>
      </c>
      <c r="B1153" t="s">
        <v>207</v>
      </c>
      <c r="C1153" t="s">
        <v>207</v>
      </c>
      <c r="D1153" s="5" t="s">
        <v>207</v>
      </c>
      <c r="E1153" t="s">
        <v>207</v>
      </c>
      <c r="F1153" t="s">
        <v>207</v>
      </c>
      <c r="G1153" s="26" t="s">
        <v>207</v>
      </c>
      <c r="H1153" s="26" t="s">
        <v>207</v>
      </c>
    </row>
    <row r="1154" spans="1:8">
      <c r="A1154" t="s">
        <v>207</v>
      </c>
      <c r="B1154" t="s">
        <v>207</v>
      </c>
      <c r="C1154" t="s">
        <v>207</v>
      </c>
      <c r="D1154" s="5" t="s">
        <v>207</v>
      </c>
      <c r="E1154" t="s">
        <v>207</v>
      </c>
      <c r="F1154" t="s">
        <v>207</v>
      </c>
      <c r="G1154" s="26" t="s">
        <v>207</v>
      </c>
      <c r="H1154" s="26" t="s">
        <v>207</v>
      </c>
    </row>
    <row r="1155" spans="1:8">
      <c r="A1155" t="s">
        <v>207</v>
      </c>
      <c r="B1155" t="s">
        <v>207</v>
      </c>
      <c r="C1155" t="s">
        <v>207</v>
      </c>
      <c r="D1155" s="5" t="s">
        <v>207</v>
      </c>
      <c r="E1155" t="s">
        <v>207</v>
      </c>
      <c r="F1155" t="s">
        <v>207</v>
      </c>
      <c r="G1155" s="26" t="s">
        <v>207</v>
      </c>
      <c r="H1155" s="26" t="s">
        <v>207</v>
      </c>
    </row>
    <row r="1156" spans="1:8">
      <c r="A1156" t="s">
        <v>207</v>
      </c>
      <c r="B1156" t="s">
        <v>207</v>
      </c>
      <c r="C1156" t="s">
        <v>207</v>
      </c>
      <c r="D1156" s="5" t="s">
        <v>207</v>
      </c>
      <c r="E1156" t="s">
        <v>207</v>
      </c>
      <c r="F1156" t="s">
        <v>207</v>
      </c>
      <c r="G1156" s="26" t="s">
        <v>207</v>
      </c>
      <c r="H1156" s="26" t="s">
        <v>207</v>
      </c>
    </row>
    <row r="1157" spans="1:8">
      <c r="A1157" t="s">
        <v>207</v>
      </c>
      <c r="B1157" t="s">
        <v>207</v>
      </c>
      <c r="C1157" t="s">
        <v>207</v>
      </c>
      <c r="D1157" s="5" t="s">
        <v>207</v>
      </c>
      <c r="E1157" t="s">
        <v>207</v>
      </c>
      <c r="F1157" t="s">
        <v>207</v>
      </c>
      <c r="G1157" s="26" t="s">
        <v>207</v>
      </c>
      <c r="H1157" s="26" t="s">
        <v>207</v>
      </c>
    </row>
    <row r="1158" spans="1:8">
      <c r="A1158" t="s">
        <v>207</v>
      </c>
      <c r="B1158" t="s">
        <v>207</v>
      </c>
      <c r="C1158" t="s">
        <v>207</v>
      </c>
      <c r="D1158" s="5" t="s">
        <v>207</v>
      </c>
      <c r="E1158" t="s">
        <v>207</v>
      </c>
      <c r="F1158" t="s">
        <v>207</v>
      </c>
      <c r="G1158" s="26" t="s">
        <v>207</v>
      </c>
      <c r="H1158" s="26" t="s">
        <v>207</v>
      </c>
    </row>
    <row r="1159" spans="1:8">
      <c r="A1159" t="s">
        <v>207</v>
      </c>
      <c r="B1159" t="s">
        <v>207</v>
      </c>
      <c r="C1159" t="s">
        <v>207</v>
      </c>
      <c r="D1159" s="5" t="s">
        <v>207</v>
      </c>
      <c r="E1159" t="s">
        <v>207</v>
      </c>
      <c r="F1159" t="s">
        <v>207</v>
      </c>
      <c r="G1159" s="26" t="s">
        <v>207</v>
      </c>
      <c r="H1159" s="26" t="s">
        <v>207</v>
      </c>
    </row>
    <row r="1160" spans="1:8">
      <c r="A1160" t="s">
        <v>207</v>
      </c>
      <c r="B1160" t="s">
        <v>207</v>
      </c>
      <c r="C1160" t="s">
        <v>207</v>
      </c>
      <c r="D1160" s="5" t="s">
        <v>207</v>
      </c>
      <c r="E1160" t="s">
        <v>207</v>
      </c>
      <c r="F1160" t="s">
        <v>207</v>
      </c>
      <c r="G1160" s="26" t="s">
        <v>207</v>
      </c>
      <c r="H1160" s="26" t="s">
        <v>207</v>
      </c>
    </row>
    <row r="1161" spans="1:8">
      <c r="A1161" t="s">
        <v>207</v>
      </c>
      <c r="B1161" t="s">
        <v>207</v>
      </c>
      <c r="C1161" t="s">
        <v>207</v>
      </c>
      <c r="D1161" s="5" t="s">
        <v>207</v>
      </c>
      <c r="E1161" t="s">
        <v>207</v>
      </c>
      <c r="F1161" t="s">
        <v>207</v>
      </c>
      <c r="G1161" s="26" t="s">
        <v>207</v>
      </c>
      <c r="H1161" s="26" t="s">
        <v>207</v>
      </c>
    </row>
    <row r="1162" spans="1:8">
      <c r="A1162" t="s">
        <v>207</v>
      </c>
      <c r="B1162" t="s">
        <v>207</v>
      </c>
      <c r="C1162" t="s">
        <v>207</v>
      </c>
      <c r="D1162" s="5" t="s">
        <v>207</v>
      </c>
      <c r="E1162" t="s">
        <v>207</v>
      </c>
      <c r="F1162" t="s">
        <v>207</v>
      </c>
      <c r="G1162" s="26" t="s">
        <v>207</v>
      </c>
      <c r="H1162" s="26" t="s">
        <v>207</v>
      </c>
    </row>
    <row r="1163" spans="1:8">
      <c r="A1163" t="s">
        <v>207</v>
      </c>
      <c r="B1163" t="s">
        <v>207</v>
      </c>
      <c r="C1163" t="s">
        <v>207</v>
      </c>
      <c r="D1163" s="5" t="s">
        <v>207</v>
      </c>
      <c r="E1163" t="s">
        <v>207</v>
      </c>
      <c r="F1163" t="s">
        <v>207</v>
      </c>
      <c r="G1163" s="26" t="s">
        <v>207</v>
      </c>
      <c r="H1163" s="26" t="s">
        <v>207</v>
      </c>
    </row>
    <row r="1164" spans="1:8">
      <c r="A1164" t="s">
        <v>207</v>
      </c>
      <c r="B1164" t="s">
        <v>207</v>
      </c>
      <c r="C1164" t="s">
        <v>207</v>
      </c>
      <c r="D1164" s="5" t="s">
        <v>207</v>
      </c>
      <c r="E1164" t="s">
        <v>207</v>
      </c>
      <c r="F1164" t="s">
        <v>207</v>
      </c>
      <c r="G1164" s="26" t="s">
        <v>207</v>
      </c>
      <c r="H1164" s="26" t="s">
        <v>207</v>
      </c>
    </row>
    <row r="1165" spans="1:8">
      <c r="A1165" t="s">
        <v>207</v>
      </c>
      <c r="B1165" t="s">
        <v>207</v>
      </c>
      <c r="C1165" t="s">
        <v>207</v>
      </c>
      <c r="D1165" s="5" t="s">
        <v>207</v>
      </c>
      <c r="E1165" t="s">
        <v>207</v>
      </c>
      <c r="F1165" t="s">
        <v>207</v>
      </c>
      <c r="G1165" s="26" t="s">
        <v>207</v>
      </c>
      <c r="H1165" s="26" t="s">
        <v>207</v>
      </c>
    </row>
    <row r="1166" spans="1:8">
      <c r="A1166" t="s">
        <v>207</v>
      </c>
      <c r="B1166" t="s">
        <v>207</v>
      </c>
      <c r="C1166" t="s">
        <v>207</v>
      </c>
      <c r="D1166" s="5" t="s">
        <v>207</v>
      </c>
      <c r="E1166" t="s">
        <v>207</v>
      </c>
      <c r="F1166" t="s">
        <v>207</v>
      </c>
      <c r="G1166" s="26" t="s">
        <v>207</v>
      </c>
      <c r="H1166" s="26" t="s">
        <v>207</v>
      </c>
    </row>
    <row r="1167" spans="1:8">
      <c r="A1167" t="s">
        <v>207</v>
      </c>
      <c r="B1167" t="s">
        <v>207</v>
      </c>
      <c r="C1167" t="s">
        <v>207</v>
      </c>
      <c r="D1167" s="5" t="s">
        <v>207</v>
      </c>
      <c r="E1167" t="s">
        <v>207</v>
      </c>
      <c r="F1167" t="s">
        <v>207</v>
      </c>
      <c r="G1167" s="26" t="s">
        <v>207</v>
      </c>
      <c r="H1167" s="26" t="s">
        <v>207</v>
      </c>
    </row>
    <row r="1168" spans="1:8">
      <c r="A1168" t="s">
        <v>207</v>
      </c>
      <c r="B1168" t="s">
        <v>207</v>
      </c>
      <c r="C1168" t="s">
        <v>207</v>
      </c>
      <c r="D1168" s="5" t="s">
        <v>207</v>
      </c>
      <c r="E1168" t="s">
        <v>207</v>
      </c>
      <c r="F1168" t="s">
        <v>207</v>
      </c>
      <c r="G1168" s="26" t="s">
        <v>207</v>
      </c>
      <c r="H1168" s="26" t="s">
        <v>207</v>
      </c>
    </row>
    <row r="1169" spans="1:8">
      <c r="A1169" t="s">
        <v>207</v>
      </c>
      <c r="B1169" t="s">
        <v>207</v>
      </c>
      <c r="C1169" t="s">
        <v>207</v>
      </c>
      <c r="D1169" s="5" t="s">
        <v>207</v>
      </c>
      <c r="E1169" t="s">
        <v>207</v>
      </c>
      <c r="F1169" t="s">
        <v>207</v>
      </c>
      <c r="G1169" s="26" t="s">
        <v>207</v>
      </c>
      <c r="H1169" s="26" t="s">
        <v>207</v>
      </c>
    </row>
    <row r="1170" spans="1:8">
      <c r="A1170" t="s">
        <v>207</v>
      </c>
      <c r="B1170" t="s">
        <v>207</v>
      </c>
      <c r="C1170" t="s">
        <v>207</v>
      </c>
      <c r="D1170" s="5" t="s">
        <v>207</v>
      </c>
      <c r="E1170" t="s">
        <v>207</v>
      </c>
      <c r="F1170" t="s">
        <v>207</v>
      </c>
      <c r="G1170" s="26" t="s">
        <v>207</v>
      </c>
      <c r="H1170" s="26" t="s">
        <v>207</v>
      </c>
    </row>
    <row r="1171" spans="1:8">
      <c r="A1171" t="s">
        <v>207</v>
      </c>
      <c r="B1171" t="s">
        <v>207</v>
      </c>
      <c r="C1171" t="s">
        <v>207</v>
      </c>
      <c r="D1171" s="5" t="s">
        <v>207</v>
      </c>
      <c r="E1171" t="s">
        <v>207</v>
      </c>
      <c r="F1171" t="s">
        <v>207</v>
      </c>
      <c r="G1171" s="26" t="s">
        <v>207</v>
      </c>
      <c r="H1171" s="26" t="s">
        <v>207</v>
      </c>
    </row>
    <row r="1172" spans="1:8">
      <c r="A1172" t="s">
        <v>207</v>
      </c>
      <c r="B1172" t="s">
        <v>207</v>
      </c>
      <c r="C1172" t="s">
        <v>207</v>
      </c>
      <c r="D1172" s="5" t="s">
        <v>207</v>
      </c>
      <c r="E1172" t="s">
        <v>207</v>
      </c>
      <c r="F1172" t="s">
        <v>207</v>
      </c>
      <c r="G1172" s="26" t="s">
        <v>207</v>
      </c>
      <c r="H1172" s="26" t="s">
        <v>207</v>
      </c>
    </row>
    <row r="1173" spans="1:8">
      <c r="A1173" t="s">
        <v>207</v>
      </c>
      <c r="B1173" t="s">
        <v>207</v>
      </c>
      <c r="C1173" t="s">
        <v>207</v>
      </c>
      <c r="D1173" s="5" t="s">
        <v>207</v>
      </c>
      <c r="E1173" t="s">
        <v>207</v>
      </c>
      <c r="F1173" t="s">
        <v>207</v>
      </c>
      <c r="G1173" s="26" t="s">
        <v>207</v>
      </c>
      <c r="H1173" s="26" t="s">
        <v>207</v>
      </c>
    </row>
    <row r="1174" spans="1:8">
      <c r="A1174" t="s">
        <v>207</v>
      </c>
      <c r="B1174" t="s">
        <v>207</v>
      </c>
      <c r="C1174" t="s">
        <v>207</v>
      </c>
      <c r="D1174" s="5" t="s">
        <v>207</v>
      </c>
      <c r="E1174" t="s">
        <v>207</v>
      </c>
      <c r="F1174" t="s">
        <v>207</v>
      </c>
      <c r="G1174" s="26" t="s">
        <v>207</v>
      </c>
      <c r="H1174" s="26" t="s">
        <v>207</v>
      </c>
    </row>
    <row r="1175" spans="1:8">
      <c r="A1175" t="s">
        <v>207</v>
      </c>
      <c r="B1175" t="s">
        <v>207</v>
      </c>
      <c r="C1175" t="s">
        <v>207</v>
      </c>
      <c r="D1175" s="5" t="s">
        <v>207</v>
      </c>
      <c r="E1175" t="s">
        <v>207</v>
      </c>
      <c r="F1175" t="s">
        <v>207</v>
      </c>
      <c r="G1175" s="26" t="s">
        <v>207</v>
      </c>
      <c r="H1175" s="26" t="s">
        <v>207</v>
      </c>
    </row>
    <row r="1176" spans="1:8">
      <c r="A1176" t="s">
        <v>207</v>
      </c>
      <c r="B1176" t="s">
        <v>207</v>
      </c>
      <c r="C1176" t="s">
        <v>207</v>
      </c>
      <c r="D1176" s="5" t="s">
        <v>207</v>
      </c>
      <c r="E1176" t="s">
        <v>207</v>
      </c>
      <c r="F1176" t="s">
        <v>207</v>
      </c>
      <c r="G1176" s="26" t="s">
        <v>207</v>
      </c>
      <c r="H1176" s="26" t="s">
        <v>207</v>
      </c>
    </row>
    <row r="1177" spans="1:8">
      <c r="A1177" t="s">
        <v>207</v>
      </c>
      <c r="B1177" t="s">
        <v>207</v>
      </c>
      <c r="C1177" t="s">
        <v>207</v>
      </c>
      <c r="D1177" s="5" t="s">
        <v>207</v>
      </c>
      <c r="E1177" t="s">
        <v>207</v>
      </c>
      <c r="F1177" t="s">
        <v>207</v>
      </c>
      <c r="G1177" s="26" t="s">
        <v>207</v>
      </c>
      <c r="H1177" s="26" t="s">
        <v>207</v>
      </c>
    </row>
    <row r="1178" spans="1:8">
      <c r="A1178" t="s">
        <v>207</v>
      </c>
      <c r="B1178" t="s">
        <v>207</v>
      </c>
      <c r="C1178" t="s">
        <v>207</v>
      </c>
      <c r="D1178" s="5" t="s">
        <v>207</v>
      </c>
      <c r="E1178" t="s">
        <v>207</v>
      </c>
      <c r="F1178" t="s">
        <v>207</v>
      </c>
      <c r="G1178" s="26" t="s">
        <v>207</v>
      </c>
      <c r="H1178" s="26" t="s">
        <v>207</v>
      </c>
    </row>
    <row r="1179" spans="1:8">
      <c r="A1179" t="s">
        <v>207</v>
      </c>
      <c r="B1179" t="s">
        <v>207</v>
      </c>
      <c r="C1179" t="s">
        <v>207</v>
      </c>
      <c r="D1179" s="5" t="s">
        <v>207</v>
      </c>
      <c r="E1179" t="s">
        <v>207</v>
      </c>
      <c r="F1179" t="s">
        <v>207</v>
      </c>
      <c r="G1179" s="26" t="s">
        <v>207</v>
      </c>
      <c r="H1179" s="26" t="s">
        <v>207</v>
      </c>
    </row>
    <row r="1180" spans="1:8">
      <c r="A1180" t="s">
        <v>207</v>
      </c>
      <c r="B1180" t="s">
        <v>207</v>
      </c>
      <c r="C1180" t="s">
        <v>207</v>
      </c>
      <c r="D1180" s="5" t="s">
        <v>207</v>
      </c>
      <c r="E1180" t="s">
        <v>207</v>
      </c>
      <c r="F1180" t="s">
        <v>207</v>
      </c>
      <c r="G1180" s="26" t="s">
        <v>207</v>
      </c>
      <c r="H1180" s="26" t="s">
        <v>207</v>
      </c>
    </row>
    <row r="1181" spans="1:8">
      <c r="A1181" t="s">
        <v>207</v>
      </c>
      <c r="B1181" t="s">
        <v>207</v>
      </c>
      <c r="C1181" t="s">
        <v>207</v>
      </c>
      <c r="D1181" s="5" t="s">
        <v>207</v>
      </c>
      <c r="E1181" t="s">
        <v>207</v>
      </c>
      <c r="F1181" t="s">
        <v>207</v>
      </c>
      <c r="G1181" s="26" t="s">
        <v>207</v>
      </c>
      <c r="H1181" s="26" t="s">
        <v>207</v>
      </c>
    </row>
    <row r="1182" spans="1:8">
      <c r="A1182" t="s">
        <v>207</v>
      </c>
      <c r="B1182" t="s">
        <v>207</v>
      </c>
      <c r="C1182" t="s">
        <v>207</v>
      </c>
      <c r="D1182" s="5" t="s">
        <v>207</v>
      </c>
      <c r="E1182" t="s">
        <v>207</v>
      </c>
      <c r="F1182" t="s">
        <v>207</v>
      </c>
      <c r="G1182" s="26" t="s">
        <v>207</v>
      </c>
      <c r="H1182" s="26" t="s">
        <v>207</v>
      </c>
    </row>
    <row r="1183" spans="1:8">
      <c r="A1183" t="s">
        <v>207</v>
      </c>
      <c r="B1183" t="s">
        <v>207</v>
      </c>
      <c r="C1183" t="s">
        <v>207</v>
      </c>
      <c r="D1183" s="5" t="s">
        <v>207</v>
      </c>
      <c r="E1183" t="s">
        <v>207</v>
      </c>
      <c r="F1183" t="s">
        <v>207</v>
      </c>
      <c r="G1183" s="26" t="s">
        <v>207</v>
      </c>
      <c r="H1183" s="26" t="s">
        <v>207</v>
      </c>
    </row>
    <row r="1184" spans="1:8">
      <c r="A1184" t="s">
        <v>207</v>
      </c>
      <c r="B1184" t="s">
        <v>207</v>
      </c>
      <c r="C1184" t="s">
        <v>207</v>
      </c>
      <c r="D1184" s="5" t="s">
        <v>207</v>
      </c>
      <c r="E1184" t="s">
        <v>207</v>
      </c>
      <c r="F1184" t="s">
        <v>207</v>
      </c>
      <c r="G1184" s="26" t="s">
        <v>207</v>
      </c>
      <c r="H1184" s="26" t="s">
        <v>207</v>
      </c>
    </row>
    <row r="1185" spans="1:8">
      <c r="A1185" t="s">
        <v>207</v>
      </c>
      <c r="B1185" t="s">
        <v>207</v>
      </c>
      <c r="C1185" t="s">
        <v>207</v>
      </c>
      <c r="D1185" s="5" t="s">
        <v>207</v>
      </c>
      <c r="E1185" t="s">
        <v>207</v>
      </c>
      <c r="F1185" t="s">
        <v>207</v>
      </c>
      <c r="G1185" s="26" t="s">
        <v>207</v>
      </c>
      <c r="H1185" s="26" t="s">
        <v>207</v>
      </c>
    </row>
    <row r="1186" spans="1:8">
      <c r="A1186" t="s">
        <v>207</v>
      </c>
      <c r="B1186" t="s">
        <v>207</v>
      </c>
      <c r="C1186" t="s">
        <v>207</v>
      </c>
      <c r="D1186" s="5" t="s">
        <v>207</v>
      </c>
      <c r="E1186" t="s">
        <v>207</v>
      </c>
      <c r="F1186" t="s">
        <v>207</v>
      </c>
      <c r="G1186" s="26" t="s">
        <v>207</v>
      </c>
      <c r="H1186" s="26" t="s">
        <v>207</v>
      </c>
    </row>
    <row r="1187" spans="1:8">
      <c r="A1187" t="s">
        <v>207</v>
      </c>
      <c r="B1187" t="s">
        <v>207</v>
      </c>
      <c r="C1187" t="s">
        <v>207</v>
      </c>
      <c r="D1187" s="5" t="s">
        <v>207</v>
      </c>
      <c r="E1187" t="s">
        <v>207</v>
      </c>
      <c r="F1187" t="s">
        <v>207</v>
      </c>
      <c r="G1187" s="26" t="s">
        <v>207</v>
      </c>
      <c r="H1187" s="26" t="s">
        <v>207</v>
      </c>
    </row>
    <row r="1188" spans="1:8">
      <c r="A1188" t="s">
        <v>207</v>
      </c>
      <c r="B1188" t="s">
        <v>207</v>
      </c>
      <c r="C1188" t="s">
        <v>207</v>
      </c>
      <c r="D1188" s="5" t="s">
        <v>207</v>
      </c>
      <c r="E1188" t="s">
        <v>207</v>
      </c>
      <c r="F1188" t="s">
        <v>207</v>
      </c>
      <c r="G1188" s="26" t="s">
        <v>207</v>
      </c>
      <c r="H1188" s="26" t="s">
        <v>207</v>
      </c>
    </row>
    <row r="1189" spans="1:8">
      <c r="A1189" t="s">
        <v>207</v>
      </c>
      <c r="B1189" t="s">
        <v>207</v>
      </c>
      <c r="C1189" t="s">
        <v>207</v>
      </c>
      <c r="D1189" s="5" t="s">
        <v>207</v>
      </c>
      <c r="E1189" t="s">
        <v>207</v>
      </c>
      <c r="F1189" t="s">
        <v>207</v>
      </c>
      <c r="G1189" s="26" t="s">
        <v>207</v>
      </c>
      <c r="H1189" s="26" t="s">
        <v>207</v>
      </c>
    </row>
    <row r="1190" spans="1:8">
      <c r="A1190" t="s">
        <v>207</v>
      </c>
      <c r="B1190" t="s">
        <v>207</v>
      </c>
      <c r="C1190" t="s">
        <v>207</v>
      </c>
      <c r="D1190" s="5" t="s">
        <v>207</v>
      </c>
      <c r="E1190" t="s">
        <v>207</v>
      </c>
      <c r="F1190" t="s">
        <v>207</v>
      </c>
      <c r="G1190" s="26" t="s">
        <v>207</v>
      </c>
      <c r="H1190" s="26" t="s">
        <v>207</v>
      </c>
    </row>
    <row r="1191" spans="1:8">
      <c r="A1191" t="s">
        <v>207</v>
      </c>
      <c r="B1191" t="s">
        <v>207</v>
      </c>
      <c r="C1191" t="s">
        <v>207</v>
      </c>
      <c r="D1191" s="5" t="s">
        <v>207</v>
      </c>
      <c r="E1191" t="s">
        <v>207</v>
      </c>
      <c r="F1191" t="s">
        <v>207</v>
      </c>
      <c r="G1191" s="26" t="s">
        <v>207</v>
      </c>
      <c r="H1191" s="26" t="s">
        <v>207</v>
      </c>
    </row>
    <row r="1192" spans="1:8">
      <c r="A1192" t="s">
        <v>207</v>
      </c>
      <c r="B1192" t="s">
        <v>207</v>
      </c>
      <c r="C1192" t="s">
        <v>207</v>
      </c>
      <c r="D1192" s="5" t="s">
        <v>207</v>
      </c>
      <c r="E1192" t="s">
        <v>207</v>
      </c>
      <c r="F1192" t="s">
        <v>207</v>
      </c>
      <c r="G1192" s="26" t="s">
        <v>207</v>
      </c>
      <c r="H1192" s="26" t="s">
        <v>207</v>
      </c>
    </row>
    <row r="1193" spans="1:8">
      <c r="A1193" t="s">
        <v>207</v>
      </c>
      <c r="B1193" t="s">
        <v>207</v>
      </c>
      <c r="C1193" t="s">
        <v>207</v>
      </c>
      <c r="D1193" s="5" t="s">
        <v>207</v>
      </c>
      <c r="E1193" t="s">
        <v>207</v>
      </c>
      <c r="F1193" t="s">
        <v>207</v>
      </c>
      <c r="G1193" s="26" t="s">
        <v>207</v>
      </c>
      <c r="H1193" s="26" t="s">
        <v>207</v>
      </c>
    </row>
    <row r="1194" spans="1:8">
      <c r="A1194" t="s">
        <v>207</v>
      </c>
      <c r="B1194" t="s">
        <v>207</v>
      </c>
      <c r="C1194" t="s">
        <v>207</v>
      </c>
      <c r="D1194" s="5" t="s">
        <v>207</v>
      </c>
      <c r="E1194" t="s">
        <v>207</v>
      </c>
      <c r="F1194" t="s">
        <v>207</v>
      </c>
      <c r="G1194" s="26" t="s">
        <v>207</v>
      </c>
      <c r="H1194" s="26" t="s">
        <v>207</v>
      </c>
    </row>
    <row r="1195" spans="1:8">
      <c r="A1195" t="s">
        <v>207</v>
      </c>
      <c r="B1195" t="s">
        <v>207</v>
      </c>
      <c r="C1195" t="s">
        <v>207</v>
      </c>
      <c r="D1195" s="5" t="s">
        <v>207</v>
      </c>
      <c r="E1195" t="s">
        <v>207</v>
      </c>
      <c r="F1195" t="s">
        <v>207</v>
      </c>
      <c r="G1195" s="26" t="s">
        <v>207</v>
      </c>
      <c r="H1195" s="26" t="s">
        <v>207</v>
      </c>
    </row>
    <row r="1196" spans="1:8">
      <c r="A1196" t="s">
        <v>207</v>
      </c>
      <c r="B1196" t="s">
        <v>207</v>
      </c>
      <c r="C1196" t="s">
        <v>207</v>
      </c>
      <c r="D1196" s="5" t="s">
        <v>207</v>
      </c>
      <c r="E1196" t="s">
        <v>207</v>
      </c>
      <c r="F1196" t="s">
        <v>207</v>
      </c>
      <c r="G1196" s="26" t="s">
        <v>207</v>
      </c>
      <c r="H1196" s="26" t="s">
        <v>207</v>
      </c>
    </row>
    <row r="1197" spans="1:8">
      <c r="A1197" t="s">
        <v>207</v>
      </c>
      <c r="B1197" t="s">
        <v>207</v>
      </c>
      <c r="C1197" t="s">
        <v>207</v>
      </c>
      <c r="D1197" s="5" t="s">
        <v>207</v>
      </c>
      <c r="E1197" t="s">
        <v>207</v>
      </c>
      <c r="F1197" t="s">
        <v>207</v>
      </c>
      <c r="G1197" s="26" t="s">
        <v>207</v>
      </c>
      <c r="H1197" s="26" t="s">
        <v>207</v>
      </c>
    </row>
    <row r="1198" spans="1:8">
      <c r="A1198" t="s">
        <v>207</v>
      </c>
      <c r="B1198" t="s">
        <v>207</v>
      </c>
      <c r="C1198" t="s">
        <v>207</v>
      </c>
      <c r="D1198" s="5" t="s">
        <v>207</v>
      </c>
      <c r="E1198" t="s">
        <v>207</v>
      </c>
      <c r="F1198" t="s">
        <v>207</v>
      </c>
      <c r="G1198" s="26" t="s">
        <v>207</v>
      </c>
      <c r="H1198" s="26" t="s">
        <v>207</v>
      </c>
    </row>
    <row r="1199" spans="1:8">
      <c r="A1199" t="s">
        <v>207</v>
      </c>
      <c r="B1199" t="s">
        <v>207</v>
      </c>
      <c r="C1199" t="s">
        <v>207</v>
      </c>
      <c r="D1199" s="5" t="s">
        <v>207</v>
      </c>
      <c r="E1199" t="s">
        <v>207</v>
      </c>
      <c r="F1199" t="s">
        <v>207</v>
      </c>
      <c r="G1199" s="26" t="s">
        <v>207</v>
      </c>
      <c r="H1199" s="26" t="s">
        <v>207</v>
      </c>
    </row>
    <row r="1200" spans="1:8">
      <c r="A1200" t="s">
        <v>207</v>
      </c>
      <c r="B1200" t="s">
        <v>207</v>
      </c>
      <c r="C1200" t="s">
        <v>207</v>
      </c>
      <c r="D1200" s="5" t="s">
        <v>207</v>
      </c>
      <c r="E1200" t="s">
        <v>207</v>
      </c>
      <c r="F1200" t="s">
        <v>207</v>
      </c>
      <c r="G1200" s="26" t="s">
        <v>207</v>
      </c>
      <c r="H1200" s="26" t="s">
        <v>207</v>
      </c>
    </row>
    <row r="1201" spans="1:8">
      <c r="A1201" t="s">
        <v>207</v>
      </c>
      <c r="B1201" t="s">
        <v>207</v>
      </c>
      <c r="C1201" t="s">
        <v>207</v>
      </c>
      <c r="D1201" s="5" t="s">
        <v>207</v>
      </c>
      <c r="E1201" t="s">
        <v>207</v>
      </c>
      <c r="F1201" t="s">
        <v>207</v>
      </c>
      <c r="G1201" s="26" t="s">
        <v>207</v>
      </c>
      <c r="H1201" s="26" t="s">
        <v>207</v>
      </c>
    </row>
    <row r="1202" spans="1:8">
      <c r="A1202" t="s">
        <v>207</v>
      </c>
      <c r="B1202" t="s">
        <v>207</v>
      </c>
      <c r="C1202" t="s">
        <v>207</v>
      </c>
      <c r="D1202" s="5" t="s">
        <v>207</v>
      </c>
      <c r="E1202" t="s">
        <v>207</v>
      </c>
      <c r="F1202" t="s">
        <v>207</v>
      </c>
      <c r="G1202" s="26" t="s">
        <v>207</v>
      </c>
      <c r="H1202" s="26" t="s">
        <v>207</v>
      </c>
    </row>
    <row r="1203" spans="1:8">
      <c r="A1203" t="s">
        <v>207</v>
      </c>
      <c r="B1203" t="s">
        <v>207</v>
      </c>
      <c r="C1203" t="s">
        <v>207</v>
      </c>
      <c r="D1203" s="5" t="s">
        <v>207</v>
      </c>
      <c r="E1203" t="s">
        <v>207</v>
      </c>
      <c r="F1203" t="s">
        <v>207</v>
      </c>
      <c r="G1203" s="26" t="s">
        <v>207</v>
      </c>
      <c r="H1203" s="26" t="s">
        <v>207</v>
      </c>
    </row>
    <row r="1204" spans="1:8">
      <c r="A1204" t="s">
        <v>207</v>
      </c>
      <c r="B1204" t="s">
        <v>207</v>
      </c>
      <c r="C1204" t="s">
        <v>207</v>
      </c>
      <c r="D1204" s="5" t="s">
        <v>207</v>
      </c>
      <c r="E1204" t="s">
        <v>207</v>
      </c>
      <c r="F1204" t="s">
        <v>207</v>
      </c>
      <c r="G1204" s="26" t="s">
        <v>207</v>
      </c>
      <c r="H1204" s="26" t="s">
        <v>207</v>
      </c>
    </row>
    <row r="1205" spans="1:8">
      <c r="A1205" t="s">
        <v>207</v>
      </c>
      <c r="B1205" t="s">
        <v>207</v>
      </c>
      <c r="C1205" t="s">
        <v>207</v>
      </c>
      <c r="D1205" s="5" t="s">
        <v>207</v>
      </c>
      <c r="E1205" t="s">
        <v>207</v>
      </c>
      <c r="F1205" t="s">
        <v>207</v>
      </c>
      <c r="G1205" s="26" t="s">
        <v>207</v>
      </c>
      <c r="H1205" s="26" t="s">
        <v>207</v>
      </c>
    </row>
    <row r="1206" spans="1:8">
      <c r="A1206" t="s">
        <v>207</v>
      </c>
      <c r="B1206" t="s">
        <v>207</v>
      </c>
      <c r="C1206" t="s">
        <v>207</v>
      </c>
      <c r="D1206" s="5" t="s">
        <v>207</v>
      </c>
      <c r="E1206" t="s">
        <v>207</v>
      </c>
      <c r="F1206" t="s">
        <v>207</v>
      </c>
      <c r="G1206" s="26" t="s">
        <v>207</v>
      </c>
      <c r="H1206" s="26" t="s">
        <v>207</v>
      </c>
    </row>
    <row r="1207" spans="1:8">
      <c r="A1207" t="s">
        <v>207</v>
      </c>
      <c r="B1207" t="s">
        <v>207</v>
      </c>
      <c r="C1207" t="s">
        <v>207</v>
      </c>
      <c r="D1207" s="5" t="s">
        <v>207</v>
      </c>
      <c r="E1207" t="s">
        <v>207</v>
      </c>
      <c r="F1207" t="s">
        <v>207</v>
      </c>
      <c r="G1207" s="26" t="s">
        <v>207</v>
      </c>
      <c r="H1207" s="26" t="s">
        <v>207</v>
      </c>
    </row>
    <row r="1208" spans="1:8">
      <c r="A1208" t="s">
        <v>207</v>
      </c>
      <c r="B1208" t="s">
        <v>207</v>
      </c>
      <c r="C1208" t="s">
        <v>207</v>
      </c>
      <c r="D1208" s="5" t="s">
        <v>207</v>
      </c>
      <c r="E1208" t="s">
        <v>207</v>
      </c>
      <c r="F1208" t="s">
        <v>207</v>
      </c>
      <c r="G1208" s="26" t="s">
        <v>207</v>
      </c>
      <c r="H1208" s="26" t="s">
        <v>207</v>
      </c>
    </row>
    <row r="1209" spans="1:8">
      <c r="A1209" t="s">
        <v>207</v>
      </c>
      <c r="B1209" t="s">
        <v>207</v>
      </c>
      <c r="C1209" t="s">
        <v>207</v>
      </c>
      <c r="D1209" s="5" t="s">
        <v>207</v>
      </c>
      <c r="E1209" t="s">
        <v>207</v>
      </c>
      <c r="F1209" t="s">
        <v>207</v>
      </c>
      <c r="G1209" s="26" t="s">
        <v>207</v>
      </c>
      <c r="H1209" s="26" t="s">
        <v>207</v>
      </c>
    </row>
    <row r="1210" spans="1:8">
      <c r="A1210" t="s">
        <v>207</v>
      </c>
      <c r="B1210" t="s">
        <v>207</v>
      </c>
      <c r="C1210" t="s">
        <v>207</v>
      </c>
      <c r="D1210" s="5" t="s">
        <v>207</v>
      </c>
      <c r="E1210" t="s">
        <v>207</v>
      </c>
      <c r="F1210" t="s">
        <v>207</v>
      </c>
      <c r="G1210" s="26" t="s">
        <v>207</v>
      </c>
      <c r="H1210" s="26" t="s">
        <v>207</v>
      </c>
    </row>
    <row r="1211" spans="1:8">
      <c r="A1211" t="s">
        <v>207</v>
      </c>
      <c r="B1211" t="s">
        <v>207</v>
      </c>
      <c r="C1211" t="s">
        <v>207</v>
      </c>
      <c r="D1211" s="5" t="s">
        <v>207</v>
      </c>
      <c r="E1211" t="s">
        <v>207</v>
      </c>
      <c r="F1211" t="s">
        <v>207</v>
      </c>
      <c r="G1211" s="26" t="s">
        <v>207</v>
      </c>
      <c r="H1211" s="26" t="s">
        <v>207</v>
      </c>
    </row>
    <row r="1212" spans="1:8">
      <c r="A1212" t="s">
        <v>207</v>
      </c>
      <c r="B1212" t="s">
        <v>207</v>
      </c>
      <c r="C1212" t="s">
        <v>207</v>
      </c>
      <c r="D1212" s="5" t="s">
        <v>207</v>
      </c>
      <c r="E1212" t="s">
        <v>207</v>
      </c>
      <c r="F1212" t="s">
        <v>207</v>
      </c>
      <c r="G1212" s="26" t="s">
        <v>207</v>
      </c>
      <c r="H1212" s="26" t="s">
        <v>207</v>
      </c>
    </row>
    <row r="1213" spans="1:8">
      <c r="A1213" t="s">
        <v>207</v>
      </c>
      <c r="B1213" t="s">
        <v>207</v>
      </c>
      <c r="C1213" t="s">
        <v>207</v>
      </c>
      <c r="D1213" s="5" t="s">
        <v>207</v>
      </c>
      <c r="E1213" t="s">
        <v>207</v>
      </c>
      <c r="F1213" t="s">
        <v>207</v>
      </c>
      <c r="G1213" s="26" t="s">
        <v>207</v>
      </c>
      <c r="H1213" s="26" t="s">
        <v>207</v>
      </c>
    </row>
    <row r="1214" spans="1:8">
      <c r="A1214" t="s">
        <v>207</v>
      </c>
      <c r="B1214" t="s">
        <v>207</v>
      </c>
      <c r="C1214" t="s">
        <v>207</v>
      </c>
      <c r="D1214" s="5" t="s">
        <v>207</v>
      </c>
      <c r="E1214" t="s">
        <v>207</v>
      </c>
      <c r="F1214" t="s">
        <v>207</v>
      </c>
      <c r="G1214" s="26" t="s">
        <v>207</v>
      </c>
      <c r="H1214" s="26" t="s">
        <v>207</v>
      </c>
    </row>
    <row r="1215" spans="1:8">
      <c r="A1215" t="s">
        <v>207</v>
      </c>
      <c r="B1215" t="s">
        <v>207</v>
      </c>
      <c r="C1215" t="s">
        <v>207</v>
      </c>
      <c r="D1215" s="5" t="s">
        <v>207</v>
      </c>
      <c r="E1215" t="s">
        <v>207</v>
      </c>
      <c r="F1215" t="s">
        <v>207</v>
      </c>
      <c r="G1215" s="26" t="s">
        <v>207</v>
      </c>
      <c r="H1215" s="26" t="s">
        <v>207</v>
      </c>
    </row>
    <row r="1216" spans="1:8">
      <c r="A1216" t="s">
        <v>207</v>
      </c>
      <c r="B1216" t="s">
        <v>207</v>
      </c>
      <c r="C1216" t="s">
        <v>207</v>
      </c>
      <c r="D1216" s="5" t="s">
        <v>207</v>
      </c>
      <c r="E1216" t="s">
        <v>207</v>
      </c>
      <c r="F1216" t="s">
        <v>207</v>
      </c>
      <c r="G1216" s="26" t="s">
        <v>207</v>
      </c>
      <c r="H1216" s="26" t="s">
        <v>207</v>
      </c>
    </row>
    <row r="1217" spans="1:8">
      <c r="A1217" t="s">
        <v>207</v>
      </c>
      <c r="B1217" t="s">
        <v>207</v>
      </c>
      <c r="C1217" t="s">
        <v>207</v>
      </c>
      <c r="D1217" s="5" t="s">
        <v>207</v>
      </c>
      <c r="E1217" t="s">
        <v>207</v>
      </c>
      <c r="F1217" t="s">
        <v>207</v>
      </c>
      <c r="G1217" s="26" t="s">
        <v>207</v>
      </c>
      <c r="H1217" s="26" t="s">
        <v>207</v>
      </c>
    </row>
    <row r="1218" spans="1:8">
      <c r="A1218" t="s">
        <v>207</v>
      </c>
      <c r="B1218" t="s">
        <v>207</v>
      </c>
      <c r="C1218" t="s">
        <v>207</v>
      </c>
      <c r="D1218" s="5" t="s">
        <v>207</v>
      </c>
      <c r="E1218" t="s">
        <v>207</v>
      </c>
      <c r="F1218" t="s">
        <v>207</v>
      </c>
      <c r="G1218" s="26" t="s">
        <v>207</v>
      </c>
      <c r="H1218" s="26" t="s">
        <v>207</v>
      </c>
    </row>
    <row r="1219" spans="1:8">
      <c r="A1219" t="s">
        <v>207</v>
      </c>
      <c r="B1219" t="s">
        <v>207</v>
      </c>
      <c r="C1219" t="s">
        <v>207</v>
      </c>
      <c r="D1219" s="5" t="s">
        <v>207</v>
      </c>
      <c r="E1219" t="s">
        <v>207</v>
      </c>
      <c r="F1219" t="s">
        <v>207</v>
      </c>
      <c r="G1219" s="26" t="s">
        <v>207</v>
      </c>
      <c r="H1219" s="26" t="s">
        <v>207</v>
      </c>
    </row>
    <row r="1220" spans="1:8">
      <c r="A1220" t="s">
        <v>207</v>
      </c>
      <c r="B1220" t="s">
        <v>207</v>
      </c>
      <c r="C1220" t="s">
        <v>207</v>
      </c>
      <c r="D1220" s="5" t="s">
        <v>207</v>
      </c>
      <c r="E1220" t="s">
        <v>207</v>
      </c>
      <c r="F1220" t="s">
        <v>207</v>
      </c>
      <c r="G1220" s="26" t="s">
        <v>207</v>
      </c>
      <c r="H1220" s="26" t="s">
        <v>207</v>
      </c>
    </row>
    <row r="1221" spans="1:8">
      <c r="A1221" t="s">
        <v>207</v>
      </c>
      <c r="B1221" t="s">
        <v>207</v>
      </c>
      <c r="C1221" t="s">
        <v>207</v>
      </c>
      <c r="D1221" s="5" t="s">
        <v>207</v>
      </c>
      <c r="E1221" t="s">
        <v>207</v>
      </c>
      <c r="F1221" t="s">
        <v>207</v>
      </c>
      <c r="G1221" s="26" t="s">
        <v>207</v>
      </c>
      <c r="H1221" s="26" t="s">
        <v>207</v>
      </c>
    </row>
    <row r="1222" spans="1:8">
      <c r="A1222" t="s">
        <v>207</v>
      </c>
      <c r="B1222" t="s">
        <v>207</v>
      </c>
      <c r="C1222" t="s">
        <v>207</v>
      </c>
      <c r="D1222" s="5" t="s">
        <v>207</v>
      </c>
      <c r="E1222" t="s">
        <v>207</v>
      </c>
      <c r="F1222" t="s">
        <v>207</v>
      </c>
      <c r="G1222" s="26" t="s">
        <v>207</v>
      </c>
      <c r="H1222" s="26" t="s">
        <v>207</v>
      </c>
    </row>
    <row r="1223" spans="1:8">
      <c r="A1223" t="s">
        <v>207</v>
      </c>
      <c r="B1223" t="s">
        <v>207</v>
      </c>
      <c r="C1223" t="s">
        <v>207</v>
      </c>
      <c r="D1223" s="5" t="s">
        <v>207</v>
      </c>
      <c r="E1223" t="s">
        <v>207</v>
      </c>
      <c r="F1223" t="s">
        <v>207</v>
      </c>
      <c r="G1223" s="26" t="s">
        <v>207</v>
      </c>
      <c r="H1223" s="26" t="s">
        <v>207</v>
      </c>
    </row>
    <row r="1224" spans="1:8">
      <c r="A1224" t="s">
        <v>207</v>
      </c>
      <c r="B1224" t="s">
        <v>207</v>
      </c>
      <c r="C1224" t="s">
        <v>207</v>
      </c>
      <c r="D1224" s="5" t="s">
        <v>207</v>
      </c>
      <c r="E1224" t="s">
        <v>207</v>
      </c>
      <c r="F1224" t="s">
        <v>207</v>
      </c>
      <c r="G1224" s="26" t="s">
        <v>207</v>
      </c>
      <c r="H1224" s="26" t="s">
        <v>207</v>
      </c>
    </row>
    <row r="1225" spans="1:8">
      <c r="A1225" t="s">
        <v>207</v>
      </c>
      <c r="B1225" t="s">
        <v>207</v>
      </c>
      <c r="C1225" t="s">
        <v>207</v>
      </c>
      <c r="D1225" s="5" t="s">
        <v>207</v>
      </c>
      <c r="E1225" t="s">
        <v>207</v>
      </c>
      <c r="F1225" t="s">
        <v>207</v>
      </c>
      <c r="G1225" s="26" t="s">
        <v>207</v>
      </c>
      <c r="H1225" s="26" t="s">
        <v>207</v>
      </c>
    </row>
    <row r="1226" spans="1:8">
      <c r="A1226" t="s">
        <v>207</v>
      </c>
      <c r="B1226" t="s">
        <v>207</v>
      </c>
      <c r="C1226" t="s">
        <v>207</v>
      </c>
      <c r="D1226" s="5" t="s">
        <v>207</v>
      </c>
      <c r="E1226" t="s">
        <v>207</v>
      </c>
      <c r="F1226" t="s">
        <v>207</v>
      </c>
      <c r="G1226" s="26" t="s">
        <v>207</v>
      </c>
      <c r="H1226" s="26" t="s">
        <v>207</v>
      </c>
    </row>
    <row r="1227" spans="1:8">
      <c r="A1227" t="s">
        <v>207</v>
      </c>
      <c r="B1227" t="s">
        <v>207</v>
      </c>
      <c r="C1227" t="s">
        <v>207</v>
      </c>
      <c r="D1227" s="5" t="s">
        <v>207</v>
      </c>
      <c r="E1227" t="s">
        <v>207</v>
      </c>
      <c r="F1227" t="s">
        <v>207</v>
      </c>
      <c r="G1227" s="26" t="s">
        <v>207</v>
      </c>
      <c r="H1227" s="26" t="s">
        <v>207</v>
      </c>
    </row>
    <row r="1228" spans="1:8">
      <c r="A1228" t="s">
        <v>207</v>
      </c>
      <c r="B1228" t="s">
        <v>207</v>
      </c>
      <c r="C1228" t="s">
        <v>207</v>
      </c>
      <c r="D1228" s="5" t="s">
        <v>207</v>
      </c>
      <c r="E1228" t="s">
        <v>207</v>
      </c>
      <c r="F1228" t="s">
        <v>207</v>
      </c>
      <c r="G1228" s="26" t="s">
        <v>207</v>
      </c>
      <c r="H1228" s="26" t="s">
        <v>207</v>
      </c>
    </row>
    <row r="1229" spans="1:8">
      <c r="A1229" t="s">
        <v>207</v>
      </c>
      <c r="B1229" t="s">
        <v>207</v>
      </c>
      <c r="C1229" t="s">
        <v>207</v>
      </c>
      <c r="D1229" s="5" t="s">
        <v>207</v>
      </c>
      <c r="E1229" t="s">
        <v>207</v>
      </c>
      <c r="F1229" t="s">
        <v>207</v>
      </c>
      <c r="G1229" s="26" t="s">
        <v>207</v>
      </c>
      <c r="H1229" s="26" t="s">
        <v>207</v>
      </c>
    </row>
    <row r="1230" spans="1:8">
      <c r="A1230" t="s">
        <v>207</v>
      </c>
      <c r="B1230" t="s">
        <v>207</v>
      </c>
      <c r="C1230" t="s">
        <v>207</v>
      </c>
      <c r="D1230" s="5" t="s">
        <v>207</v>
      </c>
      <c r="E1230" t="s">
        <v>207</v>
      </c>
      <c r="F1230" t="s">
        <v>207</v>
      </c>
      <c r="G1230" s="26" t="s">
        <v>207</v>
      </c>
      <c r="H1230" s="26" t="s">
        <v>207</v>
      </c>
    </row>
    <row r="1231" spans="1:8">
      <c r="A1231" t="s">
        <v>207</v>
      </c>
      <c r="B1231" t="s">
        <v>207</v>
      </c>
      <c r="C1231" t="s">
        <v>207</v>
      </c>
      <c r="D1231" s="5" t="s">
        <v>207</v>
      </c>
      <c r="E1231" t="s">
        <v>207</v>
      </c>
      <c r="F1231" t="s">
        <v>207</v>
      </c>
      <c r="G1231" s="26" t="s">
        <v>207</v>
      </c>
      <c r="H1231" s="26" t="s">
        <v>207</v>
      </c>
    </row>
    <row r="1232" spans="1:8">
      <c r="A1232" t="s">
        <v>207</v>
      </c>
      <c r="B1232" t="s">
        <v>207</v>
      </c>
      <c r="C1232" t="s">
        <v>207</v>
      </c>
      <c r="D1232" s="5" t="s">
        <v>207</v>
      </c>
      <c r="E1232" t="s">
        <v>207</v>
      </c>
      <c r="F1232" t="s">
        <v>207</v>
      </c>
      <c r="G1232" s="26" t="s">
        <v>207</v>
      </c>
      <c r="H1232" s="26" t="s">
        <v>207</v>
      </c>
    </row>
    <row r="1233" spans="1:8">
      <c r="A1233" t="s">
        <v>207</v>
      </c>
      <c r="B1233" t="s">
        <v>207</v>
      </c>
      <c r="C1233" t="s">
        <v>207</v>
      </c>
      <c r="D1233" s="5" t="s">
        <v>207</v>
      </c>
      <c r="E1233" t="s">
        <v>207</v>
      </c>
      <c r="F1233" t="s">
        <v>207</v>
      </c>
      <c r="G1233" s="26" t="s">
        <v>207</v>
      </c>
      <c r="H1233" s="26" t="s">
        <v>207</v>
      </c>
    </row>
    <row r="1234" spans="1:8">
      <c r="A1234" t="s">
        <v>207</v>
      </c>
      <c r="B1234" t="s">
        <v>207</v>
      </c>
      <c r="C1234" t="s">
        <v>207</v>
      </c>
      <c r="D1234" s="5" t="s">
        <v>207</v>
      </c>
      <c r="E1234" t="s">
        <v>207</v>
      </c>
      <c r="F1234" t="s">
        <v>207</v>
      </c>
      <c r="G1234" s="26" t="s">
        <v>207</v>
      </c>
      <c r="H1234" s="26" t="s">
        <v>207</v>
      </c>
    </row>
    <row r="1235" spans="1:8">
      <c r="A1235" t="s">
        <v>207</v>
      </c>
      <c r="B1235" t="s">
        <v>207</v>
      </c>
      <c r="C1235" t="s">
        <v>207</v>
      </c>
      <c r="D1235" s="5" t="s">
        <v>207</v>
      </c>
      <c r="E1235" t="s">
        <v>207</v>
      </c>
      <c r="F1235" t="s">
        <v>207</v>
      </c>
      <c r="G1235" s="26" t="s">
        <v>207</v>
      </c>
      <c r="H1235" s="26" t="s">
        <v>207</v>
      </c>
    </row>
    <row r="1236" spans="1:8">
      <c r="A1236" t="s">
        <v>207</v>
      </c>
      <c r="B1236" t="s">
        <v>207</v>
      </c>
      <c r="C1236" t="s">
        <v>207</v>
      </c>
      <c r="D1236" s="5" t="s">
        <v>207</v>
      </c>
      <c r="E1236" t="s">
        <v>207</v>
      </c>
      <c r="F1236" t="s">
        <v>207</v>
      </c>
      <c r="G1236" s="26" t="s">
        <v>207</v>
      </c>
      <c r="H1236" s="26" t="s">
        <v>207</v>
      </c>
    </row>
    <row r="1237" spans="1:8">
      <c r="A1237" t="s">
        <v>207</v>
      </c>
      <c r="B1237" t="s">
        <v>207</v>
      </c>
      <c r="C1237" t="s">
        <v>207</v>
      </c>
      <c r="D1237" s="5" t="s">
        <v>207</v>
      </c>
      <c r="E1237" t="s">
        <v>207</v>
      </c>
      <c r="F1237" t="s">
        <v>207</v>
      </c>
      <c r="G1237" s="26" t="s">
        <v>207</v>
      </c>
      <c r="H1237" s="26" t="s">
        <v>207</v>
      </c>
    </row>
    <row r="1238" spans="1:8">
      <c r="A1238" t="s">
        <v>207</v>
      </c>
      <c r="B1238" t="s">
        <v>207</v>
      </c>
      <c r="C1238" t="s">
        <v>207</v>
      </c>
      <c r="D1238" s="5" t="s">
        <v>207</v>
      </c>
      <c r="E1238" t="s">
        <v>207</v>
      </c>
      <c r="F1238" t="s">
        <v>207</v>
      </c>
      <c r="G1238" s="26" t="s">
        <v>207</v>
      </c>
      <c r="H1238" s="26" t="s">
        <v>207</v>
      </c>
    </row>
    <row r="1239" spans="1:8">
      <c r="A1239" t="s">
        <v>207</v>
      </c>
      <c r="B1239" t="s">
        <v>207</v>
      </c>
      <c r="C1239" t="s">
        <v>207</v>
      </c>
      <c r="D1239" s="5" t="s">
        <v>207</v>
      </c>
      <c r="E1239" t="s">
        <v>207</v>
      </c>
      <c r="F1239" t="s">
        <v>207</v>
      </c>
      <c r="G1239" s="26" t="s">
        <v>207</v>
      </c>
      <c r="H1239" s="26" t="s">
        <v>207</v>
      </c>
    </row>
    <row r="1240" spans="1:8">
      <c r="A1240" t="s">
        <v>207</v>
      </c>
      <c r="B1240" t="s">
        <v>207</v>
      </c>
      <c r="C1240" t="s">
        <v>207</v>
      </c>
      <c r="D1240" s="5" t="s">
        <v>207</v>
      </c>
      <c r="E1240" t="s">
        <v>207</v>
      </c>
      <c r="F1240" t="s">
        <v>207</v>
      </c>
      <c r="G1240" s="26" t="s">
        <v>207</v>
      </c>
      <c r="H1240" s="26" t="s">
        <v>207</v>
      </c>
    </row>
    <row r="1241" spans="1:8">
      <c r="A1241" t="s">
        <v>207</v>
      </c>
      <c r="B1241" t="s">
        <v>207</v>
      </c>
      <c r="C1241" t="s">
        <v>207</v>
      </c>
      <c r="D1241" s="5" t="s">
        <v>207</v>
      </c>
      <c r="E1241" t="s">
        <v>207</v>
      </c>
      <c r="F1241" t="s">
        <v>207</v>
      </c>
      <c r="G1241" s="26" t="s">
        <v>207</v>
      </c>
      <c r="H1241" s="26" t="s">
        <v>207</v>
      </c>
    </row>
    <row r="1242" spans="1:8">
      <c r="A1242" t="s">
        <v>207</v>
      </c>
      <c r="B1242" t="s">
        <v>207</v>
      </c>
      <c r="C1242" t="s">
        <v>207</v>
      </c>
      <c r="D1242" s="5" t="s">
        <v>207</v>
      </c>
      <c r="E1242" t="s">
        <v>207</v>
      </c>
      <c r="F1242" t="s">
        <v>207</v>
      </c>
      <c r="G1242" s="26" t="s">
        <v>207</v>
      </c>
      <c r="H1242" s="26" t="s">
        <v>207</v>
      </c>
    </row>
    <row r="1243" spans="1:8">
      <c r="A1243" t="s">
        <v>207</v>
      </c>
      <c r="B1243" t="s">
        <v>207</v>
      </c>
      <c r="C1243" t="s">
        <v>207</v>
      </c>
      <c r="D1243" s="5" t="s">
        <v>207</v>
      </c>
      <c r="E1243" t="s">
        <v>207</v>
      </c>
      <c r="F1243" t="s">
        <v>207</v>
      </c>
      <c r="G1243" s="26" t="s">
        <v>207</v>
      </c>
      <c r="H1243" s="26" t="s">
        <v>207</v>
      </c>
    </row>
    <row r="1244" spans="1:8">
      <c r="A1244" t="s">
        <v>207</v>
      </c>
      <c r="B1244" t="s">
        <v>207</v>
      </c>
      <c r="C1244" t="s">
        <v>207</v>
      </c>
      <c r="D1244" s="5" t="s">
        <v>207</v>
      </c>
      <c r="E1244" t="s">
        <v>207</v>
      </c>
      <c r="F1244" t="s">
        <v>207</v>
      </c>
      <c r="G1244" s="26" t="s">
        <v>207</v>
      </c>
      <c r="H1244" s="26" t="s">
        <v>207</v>
      </c>
    </row>
    <row r="1245" spans="1:8">
      <c r="A1245" t="s">
        <v>207</v>
      </c>
      <c r="B1245" t="s">
        <v>207</v>
      </c>
      <c r="C1245" t="s">
        <v>207</v>
      </c>
      <c r="D1245" s="5" t="s">
        <v>207</v>
      </c>
      <c r="E1245" t="s">
        <v>207</v>
      </c>
      <c r="F1245" t="s">
        <v>207</v>
      </c>
      <c r="G1245" s="26" t="s">
        <v>207</v>
      </c>
      <c r="H1245" s="26" t="s">
        <v>207</v>
      </c>
    </row>
    <row r="1246" spans="1:8">
      <c r="A1246" t="s">
        <v>207</v>
      </c>
      <c r="B1246" t="s">
        <v>207</v>
      </c>
      <c r="C1246" t="s">
        <v>207</v>
      </c>
      <c r="D1246" s="5" t="s">
        <v>207</v>
      </c>
      <c r="E1246" t="s">
        <v>207</v>
      </c>
      <c r="F1246" t="s">
        <v>207</v>
      </c>
      <c r="G1246" s="26" t="s">
        <v>207</v>
      </c>
      <c r="H1246" s="26" t="s">
        <v>207</v>
      </c>
    </row>
    <row r="1247" spans="1:8">
      <c r="A1247" t="s">
        <v>207</v>
      </c>
      <c r="B1247" t="s">
        <v>207</v>
      </c>
      <c r="C1247" t="s">
        <v>207</v>
      </c>
      <c r="D1247" s="5" t="s">
        <v>207</v>
      </c>
      <c r="E1247" t="s">
        <v>207</v>
      </c>
      <c r="F1247" t="s">
        <v>207</v>
      </c>
      <c r="G1247" s="26" t="s">
        <v>207</v>
      </c>
      <c r="H1247" s="26" t="s">
        <v>207</v>
      </c>
    </row>
    <row r="1248" spans="1:8">
      <c r="A1248" t="s">
        <v>207</v>
      </c>
      <c r="B1248" t="s">
        <v>207</v>
      </c>
      <c r="C1248" t="s">
        <v>207</v>
      </c>
      <c r="D1248" s="5" t="s">
        <v>207</v>
      </c>
      <c r="E1248" t="s">
        <v>207</v>
      </c>
      <c r="F1248" t="s">
        <v>207</v>
      </c>
      <c r="G1248" s="26" t="s">
        <v>207</v>
      </c>
      <c r="H1248" s="26" t="s">
        <v>207</v>
      </c>
    </row>
    <row r="1249" spans="1:8">
      <c r="A1249" t="s">
        <v>207</v>
      </c>
      <c r="B1249" t="s">
        <v>207</v>
      </c>
      <c r="C1249" t="s">
        <v>207</v>
      </c>
      <c r="D1249" s="5" t="s">
        <v>207</v>
      </c>
      <c r="E1249" t="s">
        <v>207</v>
      </c>
      <c r="F1249" t="s">
        <v>207</v>
      </c>
      <c r="G1249" s="26" t="s">
        <v>207</v>
      </c>
      <c r="H1249" s="26" t="s">
        <v>207</v>
      </c>
    </row>
    <row r="1250" spans="1:8">
      <c r="A1250" t="s">
        <v>207</v>
      </c>
      <c r="B1250" t="s">
        <v>207</v>
      </c>
      <c r="C1250" t="s">
        <v>207</v>
      </c>
      <c r="D1250" s="5" t="s">
        <v>207</v>
      </c>
      <c r="E1250" t="s">
        <v>207</v>
      </c>
      <c r="F1250" t="s">
        <v>207</v>
      </c>
      <c r="G1250" s="26" t="s">
        <v>207</v>
      </c>
      <c r="H1250" s="26" t="s">
        <v>207</v>
      </c>
    </row>
    <row r="1251" spans="1:8">
      <c r="A1251" t="s">
        <v>207</v>
      </c>
      <c r="B1251" t="s">
        <v>207</v>
      </c>
      <c r="C1251" t="s">
        <v>207</v>
      </c>
      <c r="D1251" s="5" t="s">
        <v>207</v>
      </c>
      <c r="E1251" t="s">
        <v>207</v>
      </c>
      <c r="F1251" t="s">
        <v>207</v>
      </c>
      <c r="G1251" s="26" t="s">
        <v>207</v>
      </c>
      <c r="H1251" s="26" t="s">
        <v>207</v>
      </c>
    </row>
    <row r="1252" spans="1:8">
      <c r="A1252" t="s">
        <v>207</v>
      </c>
      <c r="B1252" t="s">
        <v>207</v>
      </c>
      <c r="C1252" t="s">
        <v>207</v>
      </c>
      <c r="D1252" s="5" t="s">
        <v>207</v>
      </c>
      <c r="E1252" t="s">
        <v>207</v>
      </c>
      <c r="F1252" t="s">
        <v>207</v>
      </c>
      <c r="G1252" s="26" t="s">
        <v>207</v>
      </c>
      <c r="H1252" s="26" t="s">
        <v>207</v>
      </c>
    </row>
    <row r="1253" spans="1:8">
      <c r="A1253" t="s">
        <v>207</v>
      </c>
      <c r="B1253" t="s">
        <v>207</v>
      </c>
      <c r="C1253" t="s">
        <v>207</v>
      </c>
      <c r="D1253" s="5" t="s">
        <v>207</v>
      </c>
      <c r="E1253" t="s">
        <v>207</v>
      </c>
      <c r="F1253" t="s">
        <v>207</v>
      </c>
      <c r="G1253" s="26" t="s">
        <v>207</v>
      </c>
      <c r="H1253" s="26" t="s">
        <v>207</v>
      </c>
    </row>
    <row r="1254" spans="1:8">
      <c r="A1254" t="s">
        <v>207</v>
      </c>
      <c r="B1254" t="s">
        <v>207</v>
      </c>
      <c r="C1254" t="s">
        <v>207</v>
      </c>
      <c r="D1254" s="5" t="s">
        <v>207</v>
      </c>
      <c r="E1254" t="s">
        <v>207</v>
      </c>
      <c r="F1254" t="s">
        <v>207</v>
      </c>
      <c r="G1254" s="26" t="s">
        <v>207</v>
      </c>
      <c r="H1254" s="26" t="s">
        <v>207</v>
      </c>
    </row>
    <row r="1255" spans="1:8">
      <c r="A1255" t="s">
        <v>207</v>
      </c>
      <c r="B1255" t="s">
        <v>207</v>
      </c>
      <c r="C1255" t="s">
        <v>207</v>
      </c>
      <c r="D1255" s="5" t="s">
        <v>207</v>
      </c>
      <c r="E1255" t="s">
        <v>207</v>
      </c>
      <c r="F1255" t="s">
        <v>207</v>
      </c>
      <c r="G1255" s="26" t="s">
        <v>207</v>
      </c>
      <c r="H1255" s="26" t="s">
        <v>207</v>
      </c>
    </row>
    <row r="1256" spans="1:8">
      <c r="A1256" t="s">
        <v>207</v>
      </c>
      <c r="B1256" t="s">
        <v>207</v>
      </c>
      <c r="C1256" t="s">
        <v>207</v>
      </c>
      <c r="D1256" s="5" t="s">
        <v>207</v>
      </c>
      <c r="E1256" t="s">
        <v>207</v>
      </c>
      <c r="F1256" t="s">
        <v>207</v>
      </c>
      <c r="G1256" s="26" t="s">
        <v>207</v>
      </c>
      <c r="H1256" s="26" t="s">
        <v>207</v>
      </c>
    </row>
    <row r="1257" spans="1:8">
      <c r="A1257" t="s">
        <v>207</v>
      </c>
      <c r="B1257" t="s">
        <v>207</v>
      </c>
      <c r="C1257" t="s">
        <v>207</v>
      </c>
      <c r="D1257" s="5" t="s">
        <v>207</v>
      </c>
      <c r="E1257" t="s">
        <v>207</v>
      </c>
      <c r="F1257" t="s">
        <v>207</v>
      </c>
      <c r="G1257" s="26" t="s">
        <v>207</v>
      </c>
      <c r="H1257" s="26" t="s">
        <v>207</v>
      </c>
    </row>
    <row r="1258" spans="1:8">
      <c r="A1258" t="s">
        <v>207</v>
      </c>
      <c r="B1258" t="s">
        <v>207</v>
      </c>
      <c r="C1258" t="s">
        <v>207</v>
      </c>
      <c r="D1258" s="5" t="s">
        <v>207</v>
      </c>
      <c r="E1258" t="s">
        <v>207</v>
      </c>
      <c r="F1258" t="s">
        <v>207</v>
      </c>
      <c r="G1258" s="26" t="s">
        <v>207</v>
      </c>
      <c r="H1258" s="26" t="s">
        <v>207</v>
      </c>
    </row>
    <row r="1259" spans="1:8">
      <c r="A1259" t="s">
        <v>207</v>
      </c>
      <c r="B1259" t="s">
        <v>207</v>
      </c>
      <c r="C1259" t="s">
        <v>207</v>
      </c>
      <c r="D1259" s="5" t="s">
        <v>207</v>
      </c>
      <c r="E1259" t="s">
        <v>207</v>
      </c>
      <c r="F1259" t="s">
        <v>207</v>
      </c>
      <c r="G1259" s="26" t="s">
        <v>207</v>
      </c>
      <c r="H1259" s="26" t="s">
        <v>207</v>
      </c>
    </row>
    <row r="1260" spans="1:8">
      <c r="A1260" t="s">
        <v>207</v>
      </c>
      <c r="B1260" t="s">
        <v>207</v>
      </c>
      <c r="C1260" t="s">
        <v>207</v>
      </c>
      <c r="D1260" s="5" t="s">
        <v>207</v>
      </c>
      <c r="E1260" t="s">
        <v>207</v>
      </c>
      <c r="F1260" t="s">
        <v>207</v>
      </c>
      <c r="G1260" s="26" t="s">
        <v>207</v>
      </c>
      <c r="H1260" s="26" t="s">
        <v>207</v>
      </c>
    </row>
    <row r="1261" spans="1:8">
      <c r="A1261" t="s">
        <v>207</v>
      </c>
      <c r="B1261" t="s">
        <v>207</v>
      </c>
      <c r="C1261" t="s">
        <v>207</v>
      </c>
      <c r="D1261" s="5" t="s">
        <v>207</v>
      </c>
      <c r="E1261" t="s">
        <v>207</v>
      </c>
      <c r="F1261" t="s">
        <v>207</v>
      </c>
      <c r="G1261" s="26" t="s">
        <v>207</v>
      </c>
      <c r="H1261" s="26" t="s">
        <v>207</v>
      </c>
    </row>
    <row r="1262" spans="1:8">
      <c r="A1262" t="s">
        <v>207</v>
      </c>
      <c r="B1262" t="s">
        <v>207</v>
      </c>
      <c r="C1262" t="s">
        <v>207</v>
      </c>
      <c r="D1262" s="5" t="s">
        <v>207</v>
      </c>
      <c r="E1262" t="s">
        <v>207</v>
      </c>
      <c r="F1262" t="s">
        <v>207</v>
      </c>
      <c r="G1262" s="26" t="s">
        <v>207</v>
      </c>
      <c r="H1262" s="26" t="s">
        <v>207</v>
      </c>
    </row>
    <row r="1263" spans="1:8">
      <c r="A1263" t="s">
        <v>207</v>
      </c>
      <c r="B1263" t="s">
        <v>207</v>
      </c>
      <c r="C1263" t="s">
        <v>207</v>
      </c>
      <c r="D1263" s="5" t="s">
        <v>207</v>
      </c>
      <c r="E1263" t="s">
        <v>207</v>
      </c>
      <c r="F1263" t="s">
        <v>207</v>
      </c>
      <c r="G1263" s="26" t="s">
        <v>207</v>
      </c>
      <c r="H1263" s="26" t="s">
        <v>207</v>
      </c>
    </row>
    <row r="1264" spans="1:8">
      <c r="A1264" t="s">
        <v>207</v>
      </c>
      <c r="B1264" t="s">
        <v>207</v>
      </c>
      <c r="C1264" t="s">
        <v>207</v>
      </c>
      <c r="D1264" s="5" t="s">
        <v>207</v>
      </c>
      <c r="E1264" t="s">
        <v>207</v>
      </c>
      <c r="F1264" t="s">
        <v>207</v>
      </c>
      <c r="G1264" s="26" t="s">
        <v>207</v>
      </c>
      <c r="H1264" s="26" t="s">
        <v>207</v>
      </c>
    </row>
    <row r="1265" spans="1:8">
      <c r="A1265" t="s">
        <v>207</v>
      </c>
      <c r="B1265" t="s">
        <v>207</v>
      </c>
      <c r="C1265" t="s">
        <v>207</v>
      </c>
      <c r="D1265" s="5" t="s">
        <v>207</v>
      </c>
      <c r="E1265" t="s">
        <v>207</v>
      </c>
      <c r="F1265" t="s">
        <v>207</v>
      </c>
      <c r="G1265" s="26" t="s">
        <v>207</v>
      </c>
      <c r="H1265" s="26" t="s">
        <v>207</v>
      </c>
    </row>
    <row r="1266" spans="1:8">
      <c r="A1266" t="s">
        <v>207</v>
      </c>
      <c r="B1266" t="s">
        <v>207</v>
      </c>
      <c r="C1266" t="s">
        <v>207</v>
      </c>
      <c r="D1266" s="5" t="s">
        <v>207</v>
      </c>
      <c r="E1266" t="s">
        <v>207</v>
      </c>
      <c r="F1266" t="s">
        <v>207</v>
      </c>
      <c r="G1266" s="26" t="s">
        <v>207</v>
      </c>
      <c r="H1266" s="26" t="s">
        <v>207</v>
      </c>
    </row>
    <row r="1267" spans="1:8">
      <c r="A1267" t="s">
        <v>207</v>
      </c>
      <c r="B1267" t="s">
        <v>207</v>
      </c>
      <c r="C1267" t="s">
        <v>207</v>
      </c>
      <c r="D1267" s="5" t="s">
        <v>207</v>
      </c>
      <c r="E1267" t="s">
        <v>207</v>
      </c>
      <c r="F1267" t="s">
        <v>207</v>
      </c>
      <c r="G1267" s="26" t="s">
        <v>207</v>
      </c>
      <c r="H1267" s="26" t="s">
        <v>207</v>
      </c>
    </row>
    <row r="1268" spans="1:8">
      <c r="A1268" t="s">
        <v>207</v>
      </c>
      <c r="B1268" t="s">
        <v>207</v>
      </c>
      <c r="C1268" t="s">
        <v>207</v>
      </c>
      <c r="D1268" s="5" t="s">
        <v>207</v>
      </c>
      <c r="E1268" t="s">
        <v>207</v>
      </c>
      <c r="F1268" t="s">
        <v>207</v>
      </c>
      <c r="G1268" s="26" t="s">
        <v>207</v>
      </c>
      <c r="H1268" s="26" t="s">
        <v>207</v>
      </c>
    </row>
    <row r="1269" spans="1:8">
      <c r="A1269" t="s">
        <v>207</v>
      </c>
      <c r="B1269" t="s">
        <v>207</v>
      </c>
      <c r="C1269" t="s">
        <v>207</v>
      </c>
      <c r="D1269" s="5" t="s">
        <v>207</v>
      </c>
      <c r="E1269" t="s">
        <v>207</v>
      </c>
      <c r="F1269" t="s">
        <v>207</v>
      </c>
      <c r="G1269" s="26" t="s">
        <v>207</v>
      </c>
      <c r="H1269" s="26" t="s">
        <v>207</v>
      </c>
    </row>
    <row r="1270" spans="1:8">
      <c r="A1270" t="s">
        <v>207</v>
      </c>
      <c r="B1270" t="s">
        <v>207</v>
      </c>
      <c r="C1270" t="s">
        <v>207</v>
      </c>
      <c r="D1270" s="5" t="s">
        <v>207</v>
      </c>
      <c r="E1270" t="s">
        <v>207</v>
      </c>
      <c r="F1270" t="s">
        <v>207</v>
      </c>
      <c r="G1270" s="26" t="s">
        <v>207</v>
      </c>
      <c r="H1270" s="26" t="s">
        <v>207</v>
      </c>
    </row>
    <row r="1271" spans="1:8">
      <c r="A1271" t="s">
        <v>207</v>
      </c>
      <c r="B1271" t="s">
        <v>207</v>
      </c>
      <c r="C1271" t="s">
        <v>207</v>
      </c>
      <c r="D1271" s="5" t="s">
        <v>207</v>
      </c>
      <c r="E1271" t="s">
        <v>207</v>
      </c>
      <c r="F1271" t="s">
        <v>207</v>
      </c>
      <c r="G1271" s="26" t="s">
        <v>207</v>
      </c>
      <c r="H1271" s="26" t="s">
        <v>207</v>
      </c>
    </row>
    <row r="1272" spans="1:8">
      <c r="A1272" t="s">
        <v>207</v>
      </c>
      <c r="B1272" t="s">
        <v>207</v>
      </c>
      <c r="C1272" t="s">
        <v>207</v>
      </c>
      <c r="D1272" s="5" t="s">
        <v>207</v>
      </c>
      <c r="E1272" t="s">
        <v>207</v>
      </c>
      <c r="F1272" t="s">
        <v>207</v>
      </c>
      <c r="G1272" s="26" t="s">
        <v>207</v>
      </c>
      <c r="H1272" s="26" t="s">
        <v>207</v>
      </c>
    </row>
    <row r="1273" spans="1:8">
      <c r="A1273" t="s">
        <v>207</v>
      </c>
      <c r="B1273" t="s">
        <v>207</v>
      </c>
      <c r="C1273" t="s">
        <v>207</v>
      </c>
      <c r="D1273" s="5" t="s">
        <v>207</v>
      </c>
      <c r="E1273" t="s">
        <v>207</v>
      </c>
      <c r="F1273" t="s">
        <v>207</v>
      </c>
      <c r="G1273" s="26" t="s">
        <v>207</v>
      </c>
      <c r="H1273" s="26" t="s">
        <v>207</v>
      </c>
    </row>
    <row r="1274" spans="1:8">
      <c r="A1274" t="s">
        <v>207</v>
      </c>
      <c r="B1274" t="s">
        <v>207</v>
      </c>
      <c r="C1274" t="s">
        <v>207</v>
      </c>
      <c r="D1274" s="5" t="s">
        <v>207</v>
      </c>
      <c r="E1274" t="s">
        <v>207</v>
      </c>
      <c r="F1274" t="s">
        <v>207</v>
      </c>
      <c r="G1274" s="26" t="s">
        <v>207</v>
      </c>
      <c r="H1274" s="26" t="s">
        <v>207</v>
      </c>
    </row>
    <row r="1275" spans="1:8">
      <c r="A1275" t="s">
        <v>207</v>
      </c>
      <c r="B1275" t="s">
        <v>207</v>
      </c>
      <c r="C1275" t="s">
        <v>207</v>
      </c>
      <c r="D1275" s="5" t="s">
        <v>207</v>
      </c>
      <c r="E1275" t="s">
        <v>207</v>
      </c>
      <c r="F1275" t="s">
        <v>207</v>
      </c>
      <c r="G1275" s="26" t="s">
        <v>207</v>
      </c>
      <c r="H1275" s="26" t="s">
        <v>207</v>
      </c>
    </row>
    <row r="1276" spans="1:8">
      <c r="A1276" t="s">
        <v>207</v>
      </c>
      <c r="B1276" t="s">
        <v>207</v>
      </c>
      <c r="C1276" t="s">
        <v>207</v>
      </c>
      <c r="D1276" s="5" t="s">
        <v>207</v>
      </c>
      <c r="E1276" t="s">
        <v>207</v>
      </c>
      <c r="F1276" t="s">
        <v>207</v>
      </c>
      <c r="G1276" s="26" t="s">
        <v>207</v>
      </c>
      <c r="H1276" s="26" t="s">
        <v>207</v>
      </c>
    </row>
    <row r="1277" spans="1:8">
      <c r="A1277" t="s">
        <v>207</v>
      </c>
      <c r="B1277" t="s">
        <v>207</v>
      </c>
      <c r="C1277" t="s">
        <v>207</v>
      </c>
      <c r="D1277" s="5" t="s">
        <v>207</v>
      </c>
      <c r="E1277" t="s">
        <v>207</v>
      </c>
      <c r="F1277" t="s">
        <v>207</v>
      </c>
      <c r="G1277" s="26" t="s">
        <v>207</v>
      </c>
      <c r="H1277" s="26" t="s">
        <v>207</v>
      </c>
    </row>
    <row r="1278" spans="1:8">
      <c r="A1278" t="s">
        <v>207</v>
      </c>
      <c r="B1278" t="s">
        <v>207</v>
      </c>
      <c r="C1278" t="s">
        <v>207</v>
      </c>
      <c r="D1278" s="5" t="s">
        <v>207</v>
      </c>
      <c r="E1278" t="s">
        <v>207</v>
      </c>
      <c r="F1278" t="s">
        <v>207</v>
      </c>
      <c r="G1278" s="26" t="s">
        <v>207</v>
      </c>
      <c r="H1278" s="26" t="s">
        <v>207</v>
      </c>
    </row>
    <row r="1279" spans="1:8">
      <c r="A1279" t="s">
        <v>207</v>
      </c>
      <c r="B1279" t="s">
        <v>207</v>
      </c>
      <c r="C1279" t="s">
        <v>207</v>
      </c>
      <c r="D1279" s="5" t="s">
        <v>207</v>
      </c>
      <c r="E1279" t="s">
        <v>207</v>
      </c>
      <c r="F1279" t="s">
        <v>207</v>
      </c>
      <c r="G1279" s="26" t="s">
        <v>207</v>
      </c>
      <c r="H1279" s="26" t="s">
        <v>207</v>
      </c>
    </row>
    <row r="1280" spans="1:8">
      <c r="A1280" t="s">
        <v>207</v>
      </c>
      <c r="B1280" t="s">
        <v>207</v>
      </c>
      <c r="C1280" t="s">
        <v>207</v>
      </c>
      <c r="D1280" s="5" t="s">
        <v>207</v>
      </c>
      <c r="E1280" t="s">
        <v>207</v>
      </c>
      <c r="F1280" t="s">
        <v>207</v>
      </c>
      <c r="G1280" s="26" t="s">
        <v>207</v>
      </c>
      <c r="H1280" s="26" t="s">
        <v>207</v>
      </c>
    </row>
    <row r="1281" spans="1:8">
      <c r="A1281" t="s">
        <v>207</v>
      </c>
      <c r="B1281" t="s">
        <v>207</v>
      </c>
      <c r="C1281" t="s">
        <v>207</v>
      </c>
      <c r="D1281" s="5" t="s">
        <v>207</v>
      </c>
      <c r="E1281" t="s">
        <v>207</v>
      </c>
      <c r="F1281" t="s">
        <v>207</v>
      </c>
      <c r="G1281" s="26" t="s">
        <v>207</v>
      </c>
      <c r="H1281" s="26" t="s">
        <v>207</v>
      </c>
    </row>
    <row r="1282" spans="1:8">
      <c r="A1282" t="s">
        <v>207</v>
      </c>
      <c r="B1282" t="s">
        <v>207</v>
      </c>
      <c r="C1282" t="s">
        <v>207</v>
      </c>
      <c r="D1282" s="5" t="s">
        <v>207</v>
      </c>
      <c r="E1282" t="s">
        <v>207</v>
      </c>
      <c r="F1282" t="s">
        <v>207</v>
      </c>
      <c r="G1282" s="26" t="s">
        <v>207</v>
      </c>
      <c r="H1282" s="26" t="s">
        <v>207</v>
      </c>
    </row>
    <row r="1283" spans="1:8">
      <c r="A1283" t="s">
        <v>207</v>
      </c>
      <c r="B1283" t="s">
        <v>207</v>
      </c>
      <c r="C1283" t="s">
        <v>207</v>
      </c>
      <c r="D1283" s="5" t="s">
        <v>207</v>
      </c>
      <c r="E1283" t="s">
        <v>207</v>
      </c>
      <c r="F1283" t="s">
        <v>207</v>
      </c>
      <c r="G1283" s="26" t="s">
        <v>207</v>
      </c>
      <c r="H1283" s="26" t="s">
        <v>207</v>
      </c>
    </row>
    <row r="1284" spans="1:8">
      <c r="A1284" t="s">
        <v>207</v>
      </c>
      <c r="B1284" t="s">
        <v>207</v>
      </c>
      <c r="C1284" t="s">
        <v>207</v>
      </c>
      <c r="D1284" s="5" t="s">
        <v>207</v>
      </c>
      <c r="E1284" t="s">
        <v>207</v>
      </c>
      <c r="F1284" t="s">
        <v>207</v>
      </c>
      <c r="G1284" s="26" t="s">
        <v>207</v>
      </c>
      <c r="H1284" s="26" t="s">
        <v>207</v>
      </c>
    </row>
    <row r="1285" spans="1:8">
      <c r="A1285" t="s">
        <v>207</v>
      </c>
      <c r="B1285" t="s">
        <v>207</v>
      </c>
      <c r="C1285" t="s">
        <v>207</v>
      </c>
      <c r="D1285" s="5" t="s">
        <v>207</v>
      </c>
      <c r="E1285" t="s">
        <v>207</v>
      </c>
      <c r="F1285" t="s">
        <v>207</v>
      </c>
      <c r="G1285" s="26" t="s">
        <v>207</v>
      </c>
      <c r="H1285" s="26" t="s">
        <v>207</v>
      </c>
    </row>
    <row r="1286" spans="1:8">
      <c r="A1286" t="s">
        <v>207</v>
      </c>
      <c r="B1286" t="s">
        <v>207</v>
      </c>
      <c r="C1286" t="s">
        <v>207</v>
      </c>
      <c r="D1286" s="5" t="s">
        <v>207</v>
      </c>
      <c r="E1286" t="s">
        <v>207</v>
      </c>
      <c r="F1286" t="s">
        <v>207</v>
      </c>
      <c r="G1286" s="26" t="s">
        <v>207</v>
      </c>
      <c r="H1286" s="26" t="s">
        <v>207</v>
      </c>
    </row>
    <row r="1287" spans="1:8">
      <c r="A1287" t="s">
        <v>207</v>
      </c>
      <c r="B1287" t="s">
        <v>207</v>
      </c>
      <c r="C1287" t="s">
        <v>207</v>
      </c>
      <c r="D1287" s="5" t="s">
        <v>207</v>
      </c>
      <c r="E1287" t="s">
        <v>207</v>
      </c>
      <c r="F1287" t="s">
        <v>207</v>
      </c>
      <c r="G1287" s="26" t="s">
        <v>207</v>
      </c>
      <c r="H1287" s="26" t="s">
        <v>207</v>
      </c>
    </row>
    <row r="1288" spans="1:8">
      <c r="A1288" t="s">
        <v>207</v>
      </c>
      <c r="B1288" t="s">
        <v>207</v>
      </c>
      <c r="C1288" t="s">
        <v>207</v>
      </c>
      <c r="D1288" s="5" t="s">
        <v>207</v>
      </c>
      <c r="E1288" t="s">
        <v>207</v>
      </c>
      <c r="F1288" t="s">
        <v>207</v>
      </c>
      <c r="G1288" s="26" t="s">
        <v>207</v>
      </c>
      <c r="H1288" s="26" t="s">
        <v>207</v>
      </c>
    </row>
    <row r="1289" spans="1:8">
      <c r="A1289" t="s">
        <v>207</v>
      </c>
      <c r="B1289" t="s">
        <v>207</v>
      </c>
      <c r="C1289" t="s">
        <v>207</v>
      </c>
      <c r="D1289" s="5" t="s">
        <v>207</v>
      </c>
      <c r="E1289" t="s">
        <v>207</v>
      </c>
      <c r="F1289" t="s">
        <v>207</v>
      </c>
      <c r="G1289" s="26" t="s">
        <v>207</v>
      </c>
      <c r="H1289" s="26" t="s">
        <v>207</v>
      </c>
    </row>
    <row r="1290" spans="1:8">
      <c r="A1290" t="s">
        <v>207</v>
      </c>
      <c r="B1290" t="s">
        <v>207</v>
      </c>
      <c r="C1290" t="s">
        <v>207</v>
      </c>
      <c r="D1290" s="5" t="s">
        <v>207</v>
      </c>
      <c r="E1290" t="s">
        <v>207</v>
      </c>
      <c r="F1290" t="s">
        <v>207</v>
      </c>
      <c r="G1290" s="26" t="s">
        <v>207</v>
      </c>
      <c r="H1290" s="26" t="s">
        <v>207</v>
      </c>
    </row>
    <row r="1291" spans="1:8">
      <c r="A1291" t="s">
        <v>207</v>
      </c>
      <c r="B1291" t="s">
        <v>207</v>
      </c>
      <c r="C1291" t="s">
        <v>207</v>
      </c>
      <c r="D1291" s="5" t="s">
        <v>207</v>
      </c>
      <c r="E1291" t="s">
        <v>207</v>
      </c>
      <c r="F1291" t="s">
        <v>207</v>
      </c>
      <c r="G1291" s="26" t="s">
        <v>207</v>
      </c>
      <c r="H1291" s="26" t="s">
        <v>207</v>
      </c>
    </row>
    <row r="1292" spans="1:8">
      <c r="A1292" t="s">
        <v>207</v>
      </c>
      <c r="B1292" t="s">
        <v>207</v>
      </c>
      <c r="C1292" t="s">
        <v>207</v>
      </c>
      <c r="D1292" s="5" t="s">
        <v>207</v>
      </c>
      <c r="E1292" t="s">
        <v>207</v>
      </c>
      <c r="F1292" t="s">
        <v>207</v>
      </c>
      <c r="G1292" s="26" t="s">
        <v>207</v>
      </c>
      <c r="H1292" s="26" t="s">
        <v>207</v>
      </c>
    </row>
    <row r="1293" spans="1:8">
      <c r="A1293" t="s">
        <v>207</v>
      </c>
      <c r="B1293" t="s">
        <v>207</v>
      </c>
      <c r="C1293" t="s">
        <v>207</v>
      </c>
      <c r="D1293" s="5" t="s">
        <v>207</v>
      </c>
      <c r="E1293" t="s">
        <v>207</v>
      </c>
      <c r="F1293" t="s">
        <v>207</v>
      </c>
      <c r="G1293" s="26" t="s">
        <v>207</v>
      </c>
      <c r="H1293" s="26" t="s">
        <v>207</v>
      </c>
    </row>
    <row r="1294" spans="1:8">
      <c r="A1294" t="s">
        <v>207</v>
      </c>
      <c r="B1294" t="s">
        <v>207</v>
      </c>
      <c r="C1294" t="s">
        <v>207</v>
      </c>
      <c r="D1294" s="5" t="s">
        <v>207</v>
      </c>
      <c r="E1294" t="s">
        <v>207</v>
      </c>
      <c r="F1294" t="s">
        <v>207</v>
      </c>
      <c r="G1294" s="26" t="s">
        <v>207</v>
      </c>
      <c r="H1294" s="26" t="s">
        <v>207</v>
      </c>
    </row>
    <row r="1295" spans="1:8">
      <c r="A1295" t="s">
        <v>207</v>
      </c>
      <c r="B1295" t="s">
        <v>207</v>
      </c>
      <c r="C1295" t="s">
        <v>207</v>
      </c>
      <c r="D1295" s="5" t="s">
        <v>207</v>
      </c>
      <c r="E1295" t="s">
        <v>207</v>
      </c>
      <c r="F1295" t="s">
        <v>207</v>
      </c>
      <c r="G1295" s="26" t="s">
        <v>207</v>
      </c>
      <c r="H1295" s="26" t="s">
        <v>207</v>
      </c>
    </row>
    <row r="1296" spans="1:8">
      <c r="A1296" t="s">
        <v>207</v>
      </c>
      <c r="B1296" t="s">
        <v>207</v>
      </c>
      <c r="C1296" t="s">
        <v>207</v>
      </c>
      <c r="D1296" s="5" t="s">
        <v>207</v>
      </c>
      <c r="E1296" t="s">
        <v>207</v>
      </c>
      <c r="F1296" t="s">
        <v>207</v>
      </c>
      <c r="G1296" s="26" t="s">
        <v>207</v>
      </c>
      <c r="H1296" s="26" t="s">
        <v>207</v>
      </c>
    </row>
    <row r="1297" spans="1:8">
      <c r="A1297" t="s">
        <v>207</v>
      </c>
      <c r="B1297" t="s">
        <v>207</v>
      </c>
      <c r="C1297" t="s">
        <v>207</v>
      </c>
      <c r="D1297" s="5" t="s">
        <v>207</v>
      </c>
      <c r="E1297" t="s">
        <v>207</v>
      </c>
      <c r="F1297" t="s">
        <v>207</v>
      </c>
      <c r="G1297" s="26" t="s">
        <v>207</v>
      </c>
      <c r="H1297" s="26" t="s">
        <v>207</v>
      </c>
    </row>
    <row r="1298" spans="1:8">
      <c r="A1298" t="s">
        <v>207</v>
      </c>
      <c r="B1298" t="s">
        <v>207</v>
      </c>
      <c r="C1298" t="s">
        <v>207</v>
      </c>
      <c r="D1298" s="5" t="s">
        <v>207</v>
      </c>
      <c r="E1298" t="s">
        <v>207</v>
      </c>
      <c r="F1298" t="s">
        <v>207</v>
      </c>
      <c r="G1298" s="26" t="s">
        <v>207</v>
      </c>
      <c r="H1298" s="26" t="s">
        <v>207</v>
      </c>
    </row>
    <row r="1299" spans="1:8">
      <c r="A1299" t="s">
        <v>207</v>
      </c>
      <c r="B1299" t="s">
        <v>207</v>
      </c>
      <c r="C1299" t="s">
        <v>207</v>
      </c>
      <c r="D1299" s="5" t="s">
        <v>207</v>
      </c>
      <c r="E1299" t="s">
        <v>207</v>
      </c>
      <c r="F1299" t="s">
        <v>207</v>
      </c>
      <c r="G1299" s="26" t="s">
        <v>207</v>
      </c>
      <c r="H1299" s="26" t="s">
        <v>207</v>
      </c>
    </row>
    <row r="1300" spans="1:8">
      <c r="A1300" t="s">
        <v>207</v>
      </c>
      <c r="B1300" t="s">
        <v>207</v>
      </c>
      <c r="C1300" t="s">
        <v>207</v>
      </c>
      <c r="D1300" s="5" t="s">
        <v>207</v>
      </c>
      <c r="E1300" t="s">
        <v>207</v>
      </c>
      <c r="F1300" t="s">
        <v>207</v>
      </c>
      <c r="G1300" s="26" t="s">
        <v>207</v>
      </c>
      <c r="H1300" s="26" t="s">
        <v>207</v>
      </c>
    </row>
    <row r="1301" spans="1:8">
      <c r="A1301" t="s">
        <v>207</v>
      </c>
      <c r="B1301" t="s">
        <v>207</v>
      </c>
      <c r="C1301" t="s">
        <v>207</v>
      </c>
      <c r="D1301" s="5" t="s">
        <v>207</v>
      </c>
      <c r="E1301" t="s">
        <v>207</v>
      </c>
      <c r="F1301" t="s">
        <v>207</v>
      </c>
      <c r="G1301" s="26" t="s">
        <v>207</v>
      </c>
      <c r="H1301" s="26" t="s">
        <v>207</v>
      </c>
    </row>
    <row r="1302" spans="1:8">
      <c r="A1302" t="s">
        <v>207</v>
      </c>
      <c r="B1302" t="s">
        <v>207</v>
      </c>
      <c r="C1302" t="s">
        <v>207</v>
      </c>
      <c r="D1302" s="5" t="s">
        <v>207</v>
      </c>
      <c r="E1302" t="s">
        <v>207</v>
      </c>
      <c r="F1302" t="s">
        <v>207</v>
      </c>
      <c r="G1302" s="26" t="s">
        <v>207</v>
      </c>
      <c r="H1302" s="26" t="s">
        <v>207</v>
      </c>
    </row>
    <row r="1303" spans="1:8">
      <c r="A1303" t="s">
        <v>207</v>
      </c>
      <c r="B1303" t="s">
        <v>207</v>
      </c>
      <c r="C1303" t="s">
        <v>207</v>
      </c>
      <c r="D1303" s="5" t="s">
        <v>207</v>
      </c>
      <c r="E1303" t="s">
        <v>207</v>
      </c>
      <c r="F1303" t="s">
        <v>207</v>
      </c>
      <c r="G1303" s="26" t="s">
        <v>207</v>
      </c>
      <c r="H1303" s="26" t="s">
        <v>207</v>
      </c>
    </row>
    <row r="1304" spans="1:8">
      <c r="A1304" t="s">
        <v>207</v>
      </c>
      <c r="B1304" t="s">
        <v>207</v>
      </c>
      <c r="C1304" t="s">
        <v>207</v>
      </c>
      <c r="D1304" s="5" t="s">
        <v>207</v>
      </c>
      <c r="E1304" t="s">
        <v>207</v>
      </c>
      <c r="F1304" t="s">
        <v>207</v>
      </c>
      <c r="G1304" s="26" t="s">
        <v>207</v>
      </c>
      <c r="H1304" s="26" t="s">
        <v>207</v>
      </c>
    </row>
    <row r="1305" spans="1:8">
      <c r="A1305" t="s">
        <v>207</v>
      </c>
      <c r="B1305" t="s">
        <v>207</v>
      </c>
      <c r="C1305" t="s">
        <v>207</v>
      </c>
      <c r="D1305" s="5" t="s">
        <v>207</v>
      </c>
      <c r="E1305" t="s">
        <v>207</v>
      </c>
      <c r="F1305" t="s">
        <v>207</v>
      </c>
      <c r="G1305" s="26" t="s">
        <v>207</v>
      </c>
      <c r="H1305" s="26" t="s">
        <v>207</v>
      </c>
    </row>
    <row r="1306" spans="1:8">
      <c r="A1306" t="s">
        <v>207</v>
      </c>
      <c r="B1306" t="s">
        <v>207</v>
      </c>
      <c r="C1306" t="s">
        <v>207</v>
      </c>
      <c r="D1306" s="5" t="s">
        <v>207</v>
      </c>
      <c r="E1306" t="s">
        <v>207</v>
      </c>
      <c r="F1306" t="s">
        <v>207</v>
      </c>
      <c r="G1306" s="26" t="s">
        <v>207</v>
      </c>
      <c r="H1306" s="26" t="s">
        <v>207</v>
      </c>
    </row>
    <row r="1307" spans="1:8">
      <c r="A1307" t="s">
        <v>207</v>
      </c>
      <c r="B1307" t="s">
        <v>207</v>
      </c>
      <c r="C1307" t="s">
        <v>207</v>
      </c>
      <c r="D1307" s="5" t="s">
        <v>207</v>
      </c>
      <c r="E1307" t="s">
        <v>207</v>
      </c>
      <c r="F1307" t="s">
        <v>207</v>
      </c>
      <c r="G1307" s="26" t="s">
        <v>207</v>
      </c>
      <c r="H1307" s="26" t="s">
        <v>207</v>
      </c>
    </row>
    <row r="1308" spans="1:8">
      <c r="A1308" t="s">
        <v>207</v>
      </c>
      <c r="B1308" t="s">
        <v>207</v>
      </c>
      <c r="C1308" t="s">
        <v>207</v>
      </c>
      <c r="D1308" s="5" t="s">
        <v>207</v>
      </c>
      <c r="E1308" t="s">
        <v>207</v>
      </c>
      <c r="F1308" t="s">
        <v>207</v>
      </c>
      <c r="G1308" s="26" t="s">
        <v>207</v>
      </c>
      <c r="H1308" s="26" t="s">
        <v>207</v>
      </c>
    </row>
    <row r="1309" spans="1:8">
      <c r="A1309" t="s">
        <v>207</v>
      </c>
      <c r="B1309" t="s">
        <v>207</v>
      </c>
      <c r="C1309" t="s">
        <v>207</v>
      </c>
      <c r="D1309" s="5" t="s">
        <v>207</v>
      </c>
      <c r="E1309" t="s">
        <v>207</v>
      </c>
      <c r="F1309" t="s">
        <v>207</v>
      </c>
      <c r="G1309" s="26" t="s">
        <v>207</v>
      </c>
      <c r="H1309" s="26" t="s">
        <v>207</v>
      </c>
    </row>
    <row r="1310" spans="1:8">
      <c r="A1310" t="s">
        <v>207</v>
      </c>
      <c r="B1310" t="s">
        <v>207</v>
      </c>
      <c r="C1310" t="s">
        <v>207</v>
      </c>
      <c r="D1310" s="5" t="s">
        <v>207</v>
      </c>
      <c r="E1310" t="s">
        <v>207</v>
      </c>
      <c r="F1310" t="s">
        <v>207</v>
      </c>
      <c r="G1310" s="26" t="s">
        <v>207</v>
      </c>
      <c r="H1310" s="26" t="s">
        <v>207</v>
      </c>
    </row>
    <row r="1311" spans="1:8">
      <c r="A1311" t="s">
        <v>207</v>
      </c>
      <c r="B1311" t="s">
        <v>207</v>
      </c>
      <c r="C1311" t="s">
        <v>207</v>
      </c>
      <c r="D1311" s="5" t="s">
        <v>207</v>
      </c>
      <c r="E1311" t="s">
        <v>207</v>
      </c>
      <c r="F1311" t="s">
        <v>207</v>
      </c>
      <c r="G1311" s="26" t="s">
        <v>207</v>
      </c>
      <c r="H1311" s="26" t="s">
        <v>207</v>
      </c>
    </row>
    <row r="1312" spans="1:8">
      <c r="A1312" t="s">
        <v>207</v>
      </c>
      <c r="B1312" t="s">
        <v>207</v>
      </c>
      <c r="C1312" t="s">
        <v>207</v>
      </c>
      <c r="D1312" s="5" t="s">
        <v>207</v>
      </c>
      <c r="E1312" t="s">
        <v>207</v>
      </c>
      <c r="F1312" t="s">
        <v>207</v>
      </c>
      <c r="G1312" s="26" t="s">
        <v>207</v>
      </c>
      <c r="H1312" s="26" t="s">
        <v>207</v>
      </c>
    </row>
    <row r="1313" spans="1:8">
      <c r="A1313" t="s">
        <v>207</v>
      </c>
      <c r="B1313" t="s">
        <v>207</v>
      </c>
      <c r="C1313" t="s">
        <v>207</v>
      </c>
      <c r="D1313" s="5" t="s">
        <v>207</v>
      </c>
      <c r="E1313" t="s">
        <v>207</v>
      </c>
      <c r="F1313" t="s">
        <v>207</v>
      </c>
      <c r="G1313" s="26" t="s">
        <v>207</v>
      </c>
      <c r="H1313" s="26" t="s">
        <v>207</v>
      </c>
    </row>
    <row r="1314" spans="1:8">
      <c r="A1314" t="s">
        <v>207</v>
      </c>
      <c r="B1314" t="s">
        <v>207</v>
      </c>
      <c r="C1314" t="s">
        <v>207</v>
      </c>
      <c r="D1314" s="5" t="s">
        <v>207</v>
      </c>
      <c r="E1314" t="s">
        <v>207</v>
      </c>
      <c r="F1314" t="s">
        <v>207</v>
      </c>
      <c r="G1314" s="26" t="s">
        <v>207</v>
      </c>
      <c r="H1314" s="26" t="s">
        <v>207</v>
      </c>
    </row>
    <row r="1315" spans="1:8">
      <c r="A1315" t="s">
        <v>207</v>
      </c>
      <c r="B1315" t="s">
        <v>207</v>
      </c>
      <c r="C1315" t="s">
        <v>207</v>
      </c>
      <c r="D1315" s="5" t="s">
        <v>207</v>
      </c>
      <c r="E1315" t="s">
        <v>207</v>
      </c>
      <c r="F1315" t="s">
        <v>207</v>
      </c>
      <c r="G1315" s="26" t="s">
        <v>207</v>
      </c>
      <c r="H1315" s="26" t="s">
        <v>207</v>
      </c>
    </row>
    <row r="1316" spans="1:8">
      <c r="A1316" t="s">
        <v>207</v>
      </c>
      <c r="B1316" t="s">
        <v>207</v>
      </c>
      <c r="C1316" t="s">
        <v>207</v>
      </c>
      <c r="D1316" s="5" t="s">
        <v>207</v>
      </c>
      <c r="E1316" t="s">
        <v>207</v>
      </c>
      <c r="F1316" t="s">
        <v>207</v>
      </c>
      <c r="G1316" s="26" t="s">
        <v>207</v>
      </c>
      <c r="H1316" s="26" t="s">
        <v>207</v>
      </c>
    </row>
    <row r="1317" spans="1:8">
      <c r="A1317" t="s">
        <v>207</v>
      </c>
      <c r="B1317" t="s">
        <v>207</v>
      </c>
      <c r="C1317" t="s">
        <v>207</v>
      </c>
      <c r="D1317" s="5" t="s">
        <v>207</v>
      </c>
      <c r="E1317" t="s">
        <v>207</v>
      </c>
      <c r="F1317" t="s">
        <v>207</v>
      </c>
      <c r="G1317" s="26" t="s">
        <v>207</v>
      </c>
      <c r="H1317" s="26" t="s">
        <v>207</v>
      </c>
    </row>
    <row r="1318" spans="1:8">
      <c r="A1318" t="s">
        <v>207</v>
      </c>
      <c r="B1318" t="s">
        <v>207</v>
      </c>
      <c r="C1318" t="s">
        <v>207</v>
      </c>
      <c r="D1318" s="5" t="s">
        <v>207</v>
      </c>
      <c r="E1318" t="s">
        <v>207</v>
      </c>
      <c r="F1318" t="s">
        <v>207</v>
      </c>
      <c r="G1318" s="26" t="s">
        <v>207</v>
      </c>
      <c r="H1318" s="26" t="s">
        <v>207</v>
      </c>
    </row>
    <row r="1319" spans="1:8">
      <c r="A1319" t="s">
        <v>207</v>
      </c>
      <c r="B1319" t="s">
        <v>207</v>
      </c>
      <c r="C1319" t="s">
        <v>207</v>
      </c>
      <c r="D1319" s="5" t="s">
        <v>207</v>
      </c>
      <c r="E1319" t="s">
        <v>207</v>
      </c>
      <c r="F1319" t="s">
        <v>207</v>
      </c>
      <c r="G1319" s="26" t="s">
        <v>207</v>
      </c>
      <c r="H1319" s="26" t="s">
        <v>207</v>
      </c>
    </row>
    <row r="1320" spans="1:8">
      <c r="A1320" t="s">
        <v>207</v>
      </c>
      <c r="B1320" t="s">
        <v>207</v>
      </c>
      <c r="C1320" t="s">
        <v>207</v>
      </c>
      <c r="D1320" s="5" t="s">
        <v>207</v>
      </c>
      <c r="E1320" t="s">
        <v>207</v>
      </c>
      <c r="F1320" t="s">
        <v>207</v>
      </c>
      <c r="G1320" s="26" t="s">
        <v>207</v>
      </c>
      <c r="H1320" s="26" t="s">
        <v>207</v>
      </c>
    </row>
    <row r="1321" spans="1:8">
      <c r="A1321" t="s">
        <v>207</v>
      </c>
      <c r="B1321" t="s">
        <v>207</v>
      </c>
      <c r="C1321" t="s">
        <v>207</v>
      </c>
      <c r="D1321" s="5" t="s">
        <v>207</v>
      </c>
      <c r="E1321" t="s">
        <v>207</v>
      </c>
      <c r="F1321" t="s">
        <v>207</v>
      </c>
      <c r="G1321" s="26" t="s">
        <v>207</v>
      </c>
      <c r="H1321" s="26" t="s">
        <v>207</v>
      </c>
    </row>
    <row r="1322" spans="1:8">
      <c r="A1322" t="s">
        <v>207</v>
      </c>
      <c r="B1322" t="s">
        <v>207</v>
      </c>
      <c r="C1322" t="s">
        <v>207</v>
      </c>
      <c r="D1322" s="5" t="s">
        <v>207</v>
      </c>
      <c r="E1322" t="s">
        <v>207</v>
      </c>
      <c r="F1322" t="s">
        <v>207</v>
      </c>
      <c r="G1322" s="26" t="s">
        <v>207</v>
      </c>
      <c r="H1322" s="26" t="s">
        <v>207</v>
      </c>
    </row>
    <row r="1323" spans="1:8">
      <c r="A1323" t="s">
        <v>207</v>
      </c>
      <c r="B1323" t="s">
        <v>207</v>
      </c>
      <c r="C1323" t="s">
        <v>207</v>
      </c>
      <c r="D1323" s="5" t="s">
        <v>207</v>
      </c>
      <c r="E1323" t="s">
        <v>207</v>
      </c>
      <c r="F1323" t="s">
        <v>207</v>
      </c>
      <c r="G1323" s="26" t="s">
        <v>207</v>
      </c>
      <c r="H1323" s="26" t="s">
        <v>207</v>
      </c>
    </row>
    <row r="1324" spans="1:8">
      <c r="A1324" t="s">
        <v>207</v>
      </c>
      <c r="B1324" t="s">
        <v>207</v>
      </c>
      <c r="C1324" t="s">
        <v>207</v>
      </c>
      <c r="D1324" s="5" t="s">
        <v>207</v>
      </c>
      <c r="E1324" t="s">
        <v>207</v>
      </c>
      <c r="F1324" t="s">
        <v>207</v>
      </c>
      <c r="G1324" s="26" t="s">
        <v>207</v>
      </c>
      <c r="H1324" s="26" t="s">
        <v>207</v>
      </c>
    </row>
    <row r="1325" spans="1:8">
      <c r="A1325" t="s">
        <v>207</v>
      </c>
      <c r="B1325" t="s">
        <v>207</v>
      </c>
      <c r="C1325" t="s">
        <v>207</v>
      </c>
      <c r="D1325" s="5" t="s">
        <v>207</v>
      </c>
      <c r="E1325" t="s">
        <v>207</v>
      </c>
      <c r="F1325" t="s">
        <v>207</v>
      </c>
      <c r="G1325" s="26" t="s">
        <v>207</v>
      </c>
      <c r="H1325" s="26" t="s">
        <v>207</v>
      </c>
    </row>
    <row r="1326" spans="1:8">
      <c r="A1326" t="s">
        <v>207</v>
      </c>
      <c r="B1326" t="s">
        <v>207</v>
      </c>
      <c r="C1326" t="s">
        <v>207</v>
      </c>
      <c r="D1326" s="5" t="s">
        <v>207</v>
      </c>
      <c r="E1326" t="s">
        <v>207</v>
      </c>
      <c r="F1326" t="s">
        <v>207</v>
      </c>
      <c r="G1326" s="26" t="s">
        <v>207</v>
      </c>
      <c r="H1326" s="26" t="s">
        <v>207</v>
      </c>
    </row>
    <row r="1327" spans="1:8">
      <c r="A1327" t="s">
        <v>207</v>
      </c>
      <c r="B1327" t="s">
        <v>207</v>
      </c>
      <c r="C1327" t="s">
        <v>207</v>
      </c>
      <c r="D1327" s="5" t="s">
        <v>207</v>
      </c>
      <c r="E1327" t="s">
        <v>207</v>
      </c>
      <c r="F1327" t="s">
        <v>207</v>
      </c>
      <c r="G1327" s="26" t="s">
        <v>207</v>
      </c>
      <c r="H1327" s="26" t="s">
        <v>207</v>
      </c>
    </row>
    <row r="1328" spans="1:8">
      <c r="A1328" t="s">
        <v>207</v>
      </c>
      <c r="B1328" t="s">
        <v>207</v>
      </c>
      <c r="C1328" t="s">
        <v>207</v>
      </c>
      <c r="D1328" s="5" t="s">
        <v>207</v>
      </c>
      <c r="E1328" t="s">
        <v>207</v>
      </c>
      <c r="F1328" t="s">
        <v>207</v>
      </c>
      <c r="G1328" s="26" t="s">
        <v>207</v>
      </c>
      <c r="H1328" s="26" t="s">
        <v>207</v>
      </c>
    </row>
    <row r="1329" spans="1:8">
      <c r="A1329" t="s">
        <v>207</v>
      </c>
      <c r="B1329" t="s">
        <v>207</v>
      </c>
      <c r="C1329" t="s">
        <v>207</v>
      </c>
      <c r="D1329" s="5" t="s">
        <v>207</v>
      </c>
      <c r="E1329" t="s">
        <v>207</v>
      </c>
      <c r="F1329" t="s">
        <v>207</v>
      </c>
      <c r="G1329" s="26" t="s">
        <v>207</v>
      </c>
      <c r="H1329" s="26" t="s">
        <v>207</v>
      </c>
    </row>
    <row r="1330" spans="1:8">
      <c r="A1330" t="s">
        <v>207</v>
      </c>
      <c r="B1330" t="s">
        <v>207</v>
      </c>
      <c r="C1330" t="s">
        <v>207</v>
      </c>
      <c r="D1330" s="5" t="s">
        <v>207</v>
      </c>
      <c r="E1330" t="s">
        <v>207</v>
      </c>
      <c r="F1330" t="s">
        <v>207</v>
      </c>
      <c r="G1330" s="26" t="s">
        <v>207</v>
      </c>
      <c r="H1330" s="26" t="s">
        <v>207</v>
      </c>
    </row>
    <row r="1331" spans="1:8">
      <c r="A1331" t="s">
        <v>207</v>
      </c>
      <c r="B1331" t="s">
        <v>207</v>
      </c>
      <c r="C1331" t="s">
        <v>207</v>
      </c>
      <c r="D1331" s="5" t="s">
        <v>207</v>
      </c>
      <c r="E1331" t="s">
        <v>207</v>
      </c>
      <c r="F1331" t="s">
        <v>207</v>
      </c>
      <c r="G1331" s="26" t="s">
        <v>207</v>
      </c>
      <c r="H1331" s="26" t="s">
        <v>207</v>
      </c>
    </row>
    <row r="1332" spans="1:8">
      <c r="A1332" t="s">
        <v>207</v>
      </c>
      <c r="B1332" t="s">
        <v>207</v>
      </c>
      <c r="C1332" t="s">
        <v>207</v>
      </c>
      <c r="D1332" s="5" t="s">
        <v>207</v>
      </c>
      <c r="E1332" t="s">
        <v>207</v>
      </c>
      <c r="F1332" t="s">
        <v>207</v>
      </c>
      <c r="G1332" s="26" t="s">
        <v>207</v>
      </c>
      <c r="H1332" s="26" t="s">
        <v>207</v>
      </c>
    </row>
    <row r="1333" spans="1:8">
      <c r="A1333" t="s">
        <v>207</v>
      </c>
      <c r="B1333" t="s">
        <v>207</v>
      </c>
      <c r="C1333" t="s">
        <v>207</v>
      </c>
      <c r="D1333" s="5" t="s">
        <v>207</v>
      </c>
      <c r="E1333" t="s">
        <v>207</v>
      </c>
      <c r="F1333" t="s">
        <v>207</v>
      </c>
      <c r="G1333" s="26" t="s">
        <v>207</v>
      </c>
      <c r="H1333" s="26" t="s">
        <v>207</v>
      </c>
    </row>
    <row r="1334" spans="1:8">
      <c r="A1334" t="s">
        <v>207</v>
      </c>
      <c r="B1334" t="s">
        <v>207</v>
      </c>
      <c r="C1334" t="s">
        <v>207</v>
      </c>
      <c r="D1334" s="5" t="s">
        <v>207</v>
      </c>
      <c r="E1334" t="s">
        <v>207</v>
      </c>
      <c r="F1334" t="s">
        <v>207</v>
      </c>
      <c r="G1334" s="26" t="s">
        <v>207</v>
      </c>
      <c r="H1334" s="26" t="s">
        <v>207</v>
      </c>
    </row>
    <row r="1335" spans="1:8">
      <c r="A1335" t="s">
        <v>207</v>
      </c>
      <c r="B1335" t="s">
        <v>207</v>
      </c>
      <c r="C1335" t="s">
        <v>207</v>
      </c>
      <c r="D1335" s="5" t="s">
        <v>207</v>
      </c>
      <c r="E1335" t="s">
        <v>207</v>
      </c>
      <c r="F1335" t="s">
        <v>207</v>
      </c>
      <c r="G1335" s="26" t="s">
        <v>207</v>
      </c>
      <c r="H1335" s="26" t="s">
        <v>207</v>
      </c>
    </row>
    <row r="1336" spans="1:8">
      <c r="A1336" t="s">
        <v>207</v>
      </c>
      <c r="B1336" t="s">
        <v>207</v>
      </c>
      <c r="C1336" t="s">
        <v>207</v>
      </c>
      <c r="D1336" s="5" t="s">
        <v>207</v>
      </c>
      <c r="E1336" t="s">
        <v>207</v>
      </c>
      <c r="F1336" t="s">
        <v>207</v>
      </c>
      <c r="G1336" s="26" t="s">
        <v>207</v>
      </c>
      <c r="H1336" s="26" t="s">
        <v>207</v>
      </c>
    </row>
    <row r="1337" spans="1:8">
      <c r="A1337" t="s">
        <v>207</v>
      </c>
      <c r="B1337" t="s">
        <v>207</v>
      </c>
      <c r="C1337" t="s">
        <v>207</v>
      </c>
      <c r="D1337" s="5" t="s">
        <v>207</v>
      </c>
      <c r="E1337" t="s">
        <v>207</v>
      </c>
      <c r="F1337" t="s">
        <v>207</v>
      </c>
      <c r="G1337" s="26" t="s">
        <v>207</v>
      </c>
      <c r="H1337" s="26" t="s">
        <v>207</v>
      </c>
    </row>
    <row r="1338" spans="1:8">
      <c r="A1338" t="s">
        <v>207</v>
      </c>
      <c r="B1338" t="s">
        <v>207</v>
      </c>
      <c r="C1338" t="s">
        <v>207</v>
      </c>
      <c r="D1338" s="5" t="s">
        <v>207</v>
      </c>
      <c r="E1338" t="s">
        <v>207</v>
      </c>
      <c r="F1338" t="s">
        <v>207</v>
      </c>
      <c r="G1338" s="26" t="s">
        <v>207</v>
      </c>
      <c r="H1338" s="26" t="s">
        <v>207</v>
      </c>
    </row>
    <row r="1339" spans="1:8">
      <c r="A1339" t="s">
        <v>207</v>
      </c>
      <c r="B1339" t="s">
        <v>207</v>
      </c>
      <c r="C1339" t="s">
        <v>207</v>
      </c>
      <c r="D1339" s="5" t="s">
        <v>207</v>
      </c>
      <c r="E1339" t="s">
        <v>207</v>
      </c>
      <c r="F1339" t="s">
        <v>207</v>
      </c>
      <c r="G1339" s="26" t="s">
        <v>207</v>
      </c>
      <c r="H1339" s="26" t="s">
        <v>207</v>
      </c>
    </row>
    <row r="1340" spans="1:8">
      <c r="A1340" t="s">
        <v>207</v>
      </c>
      <c r="B1340" t="s">
        <v>207</v>
      </c>
      <c r="C1340" t="s">
        <v>207</v>
      </c>
      <c r="D1340" s="5" t="s">
        <v>207</v>
      </c>
      <c r="E1340" t="s">
        <v>207</v>
      </c>
      <c r="F1340" t="s">
        <v>207</v>
      </c>
      <c r="G1340" s="26" t="s">
        <v>207</v>
      </c>
      <c r="H1340" s="26" t="s">
        <v>207</v>
      </c>
    </row>
    <row r="1341" spans="1:8">
      <c r="A1341" t="s">
        <v>207</v>
      </c>
      <c r="B1341" t="s">
        <v>207</v>
      </c>
      <c r="C1341" t="s">
        <v>207</v>
      </c>
      <c r="D1341" s="5" t="s">
        <v>207</v>
      </c>
      <c r="E1341" t="s">
        <v>207</v>
      </c>
      <c r="F1341" t="s">
        <v>207</v>
      </c>
      <c r="G1341" s="26" t="s">
        <v>207</v>
      </c>
      <c r="H1341" s="26" t="s">
        <v>207</v>
      </c>
    </row>
    <row r="1342" spans="1:8">
      <c r="A1342" t="s">
        <v>207</v>
      </c>
      <c r="B1342" t="s">
        <v>207</v>
      </c>
      <c r="C1342" t="s">
        <v>207</v>
      </c>
      <c r="D1342" s="5" t="s">
        <v>207</v>
      </c>
      <c r="E1342" t="s">
        <v>207</v>
      </c>
      <c r="F1342" t="s">
        <v>207</v>
      </c>
      <c r="G1342" s="26" t="s">
        <v>207</v>
      </c>
      <c r="H1342" s="26" t="s">
        <v>207</v>
      </c>
    </row>
    <row r="1343" spans="1:8">
      <c r="A1343" t="s">
        <v>207</v>
      </c>
      <c r="B1343" t="s">
        <v>207</v>
      </c>
      <c r="C1343" t="s">
        <v>207</v>
      </c>
      <c r="D1343" s="5" t="s">
        <v>207</v>
      </c>
      <c r="E1343" t="s">
        <v>207</v>
      </c>
      <c r="F1343" t="s">
        <v>207</v>
      </c>
      <c r="G1343" s="26" t="s">
        <v>207</v>
      </c>
      <c r="H1343" s="26" t="s">
        <v>207</v>
      </c>
    </row>
    <row r="1344" spans="1:8">
      <c r="A1344" t="s">
        <v>207</v>
      </c>
      <c r="B1344" t="s">
        <v>207</v>
      </c>
      <c r="C1344" t="s">
        <v>207</v>
      </c>
      <c r="D1344" s="5" t="s">
        <v>207</v>
      </c>
      <c r="E1344" t="s">
        <v>207</v>
      </c>
      <c r="F1344" t="s">
        <v>207</v>
      </c>
      <c r="G1344" s="26" t="s">
        <v>207</v>
      </c>
      <c r="H1344" s="26" t="s">
        <v>207</v>
      </c>
    </row>
    <row r="1345" spans="1:8">
      <c r="A1345" t="s">
        <v>207</v>
      </c>
      <c r="B1345" t="s">
        <v>207</v>
      </c>
      <c r="C1345" t="s">
        <v>207</v>
      </c>
      <c r="D1345" s="5" t="s">
        <v>207</v>
      </c>
      <c r="E1345" t="s">
        <v>207</v>
      </c>
      <c r="F1345" t="s">
        <v>207</v>
      </c>
      <c r="G1345" s="26" t="s">
        <v>207</v>
      </c>
      <c r="H1345" s="26" t="s">
        <v>207</v>
      </c>
    </row>
    <row r="1346" spans="1:8">
      <c r="A1346" t="s">
        <v>207</v>
      </c>
      <c r="B1346" t="s">
        <v>207</v>
      </c>
      <c r="C1346" t="s">
        <v>207</v>
      </c>
      <c r="D1346" s="5" t="s">
        <v>207</v>
      </c>
      <c r="E1346" t="s">
        <v>207</v>
      </c>
      <c r="F1346" t="s">
        <v>207</v>
      </c>
      <c r="G1346" s="26" t="s">
        <v>207</v>
      </c>
      <c r="H1346" s="26" t="s">
        <v>207</v>
      </c>
    </row>
    <row r="1347" spans="1:8">
      <c r="A1347" t="s">
        <v>207</v>
      </c>
      <c r="B1347" t="s">
        <v>207</v>
      </c>
      <c r="C1347" t="s">
        <v>207</v>
      </c>
      <c r="D1347" s="5" t="s">
        <v>207</v>
      </c>
      <c r="E1347" t="s">
        <v>207</v>
      </c>
      <c r="F1347" t="s">
        <v>207</v>
      </c>
      <c r="G1347" s="26" t="s">
        <v>207</v>
      </c>
      <c r="H1347" s="26" t="s">
        <v>207</v>
      </c>
    </row>
    <row r="1348" spans="1:8">
      <c r="A1348" t="s">
        <v>207</v>
      </c>
      <c r="B1348" t="s">
        <v>207</v>
      </c>
      <c r="C1348" t="s">
        <v>207</v>
      </c>
      <c r="D1348" s="5" t="s">
        <v>207</v>
      </c>
      <c r="E1348" t="s">
        <v>207</v>
      </c>
      <c r="F1348" t="s">
        <v>207</v>
      </c>
      <c r="G1348" s="26" t="s">
        <v>207</v>
      </c>
      <c r="H1348" s="26" t="s">
        <v>207</v>
      </c>
    </row>
    <row r="1349" spans="1:8">
      <c r="A1349" t="s">
        <v>207</v>
      </c>
      <c r="B1349" t="s">
        <v>207</v>
      </c>
      <c r="C1349" t="s">
        <v>207</v>
      </c>
      <c r="D1349" s="5" t="s">
        <v>207</v>
      </c>
      <c r="E1349" t="s">
        <v>207</v>
      </c>
      <c r="F1349" t="s">
        <v>207</v>
      </c>
      <c r="G1349" s="26" t="s">
        <v>207</v>
      </c>
      <c r="H1349" s="26" t="s">
        <v>207</v>
      </c>
    </row>
    <row r="1350" spans="1:8">
      <c r="A1350" t="s">
        <v>207</v>
      </c>
      <c r="B1350" t="s">
        <v>207</v>
      </c>
      <c r="C1350" t="s">
        <v>207</v>
      </c>
      <c r="D1350" s="5" t="s">
        <v>207</v>
      </c>
      <c r="E1350" t="s">
        <v>207</v>
      </c>
      <c r="F1350" t="s">
        <v>207</v>
      </c>
      <c r="G1350" s="26" t="s">
        <v>207</v>
      </c>
      <c r="H1350" s="26" t="s">
        <v>207</v>
      </c>
    </row>
    <row r="1351" spans="1:8">
      <c r="A1351" t="s">
        <v>207</v>
      </c>
      <c r="B1351" t="s">
        <v>207</v>
      </c>
      <c r="C1351" t="s">
        <v>207</v>
      </c>
      <c r="D1351" s="5" t="s">
        <v>207</v>
      </c>
      <c r="E1351" t="s">
        <v>207</v>
      </c>
      <c r="F1351" t="s">
        <v>207</v>
      </c>
      <c r="G1351" s="26" t="s">
        <v>207</v>
      </c>
      <c r="H1351" s="26" t="s">
        <v>207</v>
      </c>
    </row>
    <row r="1352" spans="1:8">
      <c r="A1352" t="s">
        <v>207</v>
      </c>
      <c r="B1352" t="s">
        <v>207</v>
      </c>
      <c r="C1352" t="s">
        <v>207</v>
      </c>
      <c r="D1352" s="5" t="s">
        <v>207</v>
      </c>
      <c r="E1352" t="s">
        <v>207</v>
      </c>
      <c r="F1352" t="s">
        <v>207</v>
      </c>
      <c r="G1352" s="26" t="s">
        <v>207</v>
      </c>
      <c r="H1352" s="26" t="s">
        <v>207</v>
      </c>
    </row>
    <row r="1353" spans="1:8">
      <c r="A1353" t="s">
        <v>207</v>
      </c>
      <c r="B1353" t="s">
        <v>207</v>
      </c>
      <c r="C1353" t="s">
        <v>207</v>
      </c>
      <c r="D1353" s="5" t="s">
        <v>207</v>
      </c>
      <c r="E1353" t="s">
        <v>207</v>
      </c>
      <c r="F1353" t="s">
        <v>207</v>
      </c>
      <c r="G1353" s="26" t="s">
        <v>207</v>
      </c>
      <c r="H1353" s="26" t="s">
        <v>207</v>
      </c>
    </row>
    <row r="1354" spans="1:8">
      <c r="A1354" t="s">
        <v>207</v>
      </c>
      <c r="B1354" t="s">
        <v>207</v>
      </c>
      <c r="C1354" t="s">
        <v>207</v>
      </c>
      <c r="D1354" s="5" t="s">
        <v>207</v>
      </c>
      <c r="E1354" t="s">
        <v>207</v>
      </c>
      <c r="F1354" t="s">
        <v>207</v>
      </c>
      <c r="G1354" s="26" t="s">
        <v>207</v>
      </c>
      <c r="H1354" s="26" t="s">
        <v>207</v>
      </c>
    </row>
    <row r="1355" spans="1:8">
      <c r="A1355" t="s">
        <v>207</v>
      </c>
      <c r="B1355" t="s">
        <v>207</v>
      </c>
      <c r="C1355" t="s">
        <v>207</v>
      </c>
      <c r="D1355" s="5" t="s">
        <v>207</v>
      </c>
      <c r="E1355" t="s">
        <v>207</v>
      </c>
      <c r="F1355" t="s">
        <v>207</v>
      </c>
      <c r="G1355" s="26" t="s">
        <v>207</v>
      </c>
      <c r="H1355" s="26" t="s">
        <v>207</v>
      </c>
    </row>
    <row r="1356" spans="1:8">
      <c r="A1356" t="s">
        <v>207</v>
      </c>
      <c r="B1356" t="s">
        <v>207</v>
      </c>
      <c r="C1356" t="s">
        <v>207</v>
      </c>
      <c r="D1356" s="5" t="s">
        <v>207</v>
      </c>
      <c r="E1356" t="s">
        <v>207</v>
      </c>
      <c r="F1356" t="s">
        <v>207</v>
      </c>
      <c r="G1356" s="26" t="s">
        <v>207</v>
      </c>
      <c r="H1356" s="26" t="s">
        <v>207</v>
      </c>
    </row>
    <row r="1357" spans="1:8">
      <c r="A1357" t="s">
        <v>207</v>
      </c>
      <c r="B1357" t="s">
        <v>207</v>
      </c>
      <c r="C1357" t="s">
        <v>207</v>
      </c>
      <c r="D1357" s="5" t="s">
        <v>207</v>
      </c>
      <c r="E1357" t="s">
        <v>207</v>
      </c>
      <c r="F1357" t="s">
        <v>207</v>
      </c>
      <c r="G1357" s="26" t="s">
        <v>207</v>
      </c>
      <c r="H1357" s="26" t="s">
        <v>207</v>
      </c>
    </row>
    <row r="1358" spans="1:8">
      <c r="A1358" t="s">
        <v>207</v>
      </c>
      <c r="B1358" t="s">
        <v>207</v>
      </c>
      <c r="C1358" t="s">
        <v>207</v>
      </c>
      <c r="D1358" s="5" t="s">
        <v>207</v>
      </c>
      <c r="E1358" t="s">
        <v>207</v>
      </c>
      <c r="F1358" t="s">
        <v>207</v>
      </c>
      <c r="G1358" s="26" t="s">
        <v>207</v>
      </c>
      <c r="H1358" s="26" t="s">
        <v>207</v>
      </c>
    </row>
    <row r="1359" spans="1:8">
      <c r="A1359" t="s">
        <v>207</v>
      </c>
      <c r="B1359" t="s">
        <v>207</v>
      </c>
      <c r="C1359" t="s">
        <v>207</v>
      </c>
      <c r="D1359" s="5" t="s">
        <v>207</v>
      </c>
      <c r="E1359" t="s">
        <v>207</v>
      </c>
      <c r="F1359" t="s">
        <v>207</v>
      </c>
      <c r="G1359" s="26" t="s">
        <v>207</v>
      </c>
      <c r="H1359" s="26" t="s">
        <v>207</v>
      </c>
    </row>
    <row r="1360" spans="1:8">
      <c r="A1360" t="s">
        <v>207</v>
      </c>
      <c r="B1360" t="s">
        <v>207</v>
      </c>
      <c r="C1360" t="s">
        <v>207</v>
      </c>
      <c r="D1360" s="5" t="s">
        <v>207</v>
      </c>
      <c r="E1360" t="s">
        <v>207</v>
      </c>
      <c r="F1360" t="s">
        <v>207</v>
      </c>
      <c r="G1360" s="26" t="s">
        <v>207</v>
      </c>
      <c r="H1360" s="26" t="s">
        <v>207</v>
      </c>
    </row>
    <row r="1361" spans="1:8">
      <c r="A1361" t="s">
        <v>207</v>
      </c>
      <c r="B1361" t="s">
        <v>207</v>
      </c>
      <c r="C1361" t="s">
        <v>207</v>
      </c>
      <c r="D1361" s="5" t="s">
        <v>207</v>
      </c>
      <c r="E1361" t="s">
        <v>207</v>
      </c>
      <c r="F1361" t="s">
        <v>207</v>
      </c>
      <c r="G1361" s="26" t="s">
        <v>207</v>
      </c>
      <c r="H1361" s="26" t="s">
        <v>207</v>
      </c>
    </row>
    <row r="1362" spans="1:8">
      <c r="A1362" t="s">
        <v>207</v>
      </c>
      <c r="B1362" t="s">
        <v>207</v>
      </c>
      <c r="C1362" t="s">
        <v>207</v>
      </c>
      <c r="D1362" s="5" t="s">
        <v>207</v>
      </c>
      <c r="E1362" t="s">
        <v>207</v>
      </c>
      <c r="F1362" t="s">
        <v>207</v>
      </c>
      <c r="G1362" s="26" t="s">
        <v>207</v>
      </c>
      <c r="H1362" s="26" t="s">
        <v>207</v>
      </c>
    </row>
    <row r="1363" spans="1:8">
      <c r="A1363" t="s">
        <v>207</v>
      </c>
      <c r="B1363" t="s">
        <v>207</v>
      </c>
      <c r="C1363" t="s">
        <v>207</v>
      </c>
      <c r="D1363" s="5" t="s">
        <v>207</v>
      </c>
      <c r="E1363" t="s">
        <v>207</v>
      </c>
      <c r="F1363" t="s">
        <v>207</v>
      </c>
      <c r="G1363" s="26" t="s">
        <v>207</v>
      </c>
      <c r="H1363" s="26" t="s">
        <v>207</v>
      </c>
    </row>
    <row r="1364" spans="1:8">
      <c r="A1364" t="s">
        <v>207</v>
      </c>
      <c r="B1364" t="s">
        <v>207</v>
      </c>
      <c r="C1364" t="s">
        <v>207</v>
      </c>
      <c r="D1364" s="5" t="s">
        <v>207</v>
      </c>
      <c r="E1364" t="s">
        <v>207</v>
      </c>
      <c r="F1364" t="s">
        <v>207</v>
      </c>
      <c r="G1364" s="26" t="s">
        <v>207</v>
      </c>
      <c r="H1364" s="26" t="s">
        <v>207</v>
      </c>
    </row>
    <row r="1365" spans="1:8">
      <c r="A1365" t="s">
        <v>207</v>
      </c>
      <c r="B1365" t="s">
        <v>207</v>
      </c>
      <c r="C1365" t="s">
        <v>207</v>
      </c>
      <c r="D1365" s="5" t="s">
        <v>207</v>
      </c>
      <c r="E1365" t="s">
        <v>207</v>
      </c>
      <c r="F1365" t="s">
        <v>207</v>
      </c>
      <c r="G1365" s="26" t="s">
        <v>207</v>
      </c>
      <c r="H1365" s="26" t="s">
        <v>207</v>
      </c>
    </row>
    <row r="1366" spans="1:8">
      <c r="A1366" t="s">
        <v>207</v>
      </c>
      <c r="B1366" t="s">
        <v>207</v>
      </c>
      <c r="C1366" t="s">
        <v>207</v>
      </c>
      <c r="D1366" s="5" t="s">
        <v>207</v>
      </c>
      <c r="E1366" t="s">
        <v>207</v>
      </c>
      <c r="F1366" t="s">
        <v>207</v>
      </c>
      <c r="G1366" s="26" t="s">
        <v>207</v>
      </c>
      <c r="H1366" s="26" t="s">
        <v>207</v>
      </c>
    </row>
    <row r="1367" spans="1:8">
      <c r="A1367" t="s">
        <v>207</v>
      </c>
      <c r="B1367" t="s">
        <v>207</v>
      </c>
      <c r="C1367" t="s">
        <v>207</v>
      </c>
      <c r="D1367" s="5" t="s">
        <v>207</v>
      </c>
      <c r="E1367" t="s">
        <v>207</v>
      </c>
      <c r="F1367" t="s">
        <v>207</v>
      </c>
      <c r="G1367" s="26" t="s">
        <v>207</v>
      </c>
      <c r="H1367" s="26" t="s">
        <v>207</v>
      </c>
    </row>
    <row r="1368" spans="1:8">
      <c r="A1368" t="s">
        <v>207</v>
      </c>
      <c r="B1368" t="s">
        <v>207</v>
      </c>
      <c r="C1368" t="s">
        <v>207</v>
      </c>
      <c r="D1368" s="5" t="s">
        <v>207</v>
      </c>
      <c r="E1368" t="s">
        <v>207</v>
      </c>
      <c r="F1368" t="s">
        <v>207</v>
      </c>
      <c r="G1368" s="26" t="s">
        <v>207</v>
      </c>
      <c r="H1368" s="26" t="s">
        <v>207</v>
      </c>
    </row>
    <row r="1369" spans="1:8">
      <c r="A1369" t="s">
        <v>207</v>
      </c>
      <c r="B1369" t="s">
        <v>207</v>
      </c>
      <c r="C1369" t="s">
        <v>207</v>
      </c>
      <c r="D1369" s="5" t="s">
        <v>207</v>
      </c>
      <c r="E1369" t="s">
        <v>207</v>
      </c>
      <c r="F1369" t="s">
        <v>207</v>
      </c>
      <c r="G1369" s="26" t="s">
        <v>207</v>
      </c>
      <c r="H1369" s="26" t="s">
        <v>207</v>
      </c>
    </row>
    <row r="1370" spans="1:8">
      <c r="A1370" t="s">
        <v>207</v>
      </c>
      <c r="B1370" t="s">
        <v>207</v>
      </c>
      <c r="C1370" t="s">
        <v>207</v>
      </c>
      <c r="D1370" s="5" t="s">
        <v>207</v>
      </c>
      <c r="E1370" t="s">
        <v>207</v>
      </c>
      <c r="F1370" t="s">
        <v>207</v>
      </c>
      <c r="G1370" s="26" t="s">
        <v>207</v>
      </c>
      <c r="H1370" s="26" t="s">
        <v>207</v>
      </c>
    </row>
    <row r="1371" spans="1:8">
      <c r="A1371" t="s">
        <v>207</v>
      </c>
      <c r="B1371" t="s">
        <v>207</v>
      </c>
      <c r="C1371" t="s">
        <v>207</v>
      </c>
      <c r="D1371" s="5" t="s">
        <v>207</v>
      </c>
      <c r="E1371" t="s">
        <v>207</v>
      </c>
      <c r="F1371" t="s">
        <v>207</v>
      </c>
      <c r="G1371" s="26" t="s">
        <v>207</v>
      </c>
      <c r="H1371" s="26" t="s">
        <v>207</v>
      </c>
    </row>
    <row r="1372" spans="1:8">
      <c r="A1372" t="s">
        <v>207</v>
      </c>
      <c r="B1372" t="s">
        <v>207</v>
      </c>
      <c r="C1372" t="s">
        <v>207</v>
      </c>
      <c r="D1372" s="5" t="s">
        <v>207</v>
      </c>
      <c r="E1372" t="s">
        <v>207</v>
      </c>
      <c r="F1372" t="s">
        <v>207</v>
      </c>
      <c r="G1372" s="26" t="s">
        <v>207</v>
      </c>
      <c r="H1372" s="26" t="s">
        <v>207</v>
      </c>
    </row>
    <row r="1373" spans="1:8">
      <c r="A1373" t="s">
        <v>207</v>
      </c>
      <c r="B1373" t="s">
        <v>207</v>
      </c>
      <c r="C1373" t="s">
        <v>207</v>
      </c>
      <c r="D1373" s="5" t="s">
        <v>207</v>
      </c>
      <c r="E1373" t="s">
        <v>207</v>
      </c>
      <c r="F1373" t="s">
        <v>207</v>
      </c>
      <c r="G1373" s="26" t="s">
        <v>207</v>
      </c>
      <c r="H1373" s="26" t="s">
        <v>207</v>
      </c>
    </row>
    <row r="1374" spans="1:8">
      <c r="A1374" t="s">
        <v>207</v>
      </c>
      <c r="B1374" t="s">
        <v>207</v>
      </c>
      <c r="C1374" t="s">
        <v>207</v>
      </c>
      <c r="D1374" s="5" t="s">
        <v>207</v>
      </c>
      <c r="E1374" t="s">
        <v>207</v>
      </c>
      <c r="F1374" t="s">
        <v>207</v>
      </c>
      <c r="G1374" s="26" t="s">
        <v>207</v>
      </c>
      <c r="H1374" s="26" t="s">
        <v>207</v>
      </c>
    </row>
    <row r="1375" spans="1:8">
      <c r="A1375" t="s">
        <v>207</v>
      </c>
      <c r="B1375" t="s">
        <v>207</v>
      </c>
      <c r="C1375" t="s">
        <v>207</v>
      </c>
      <c r="D1375" s="5" t="s">
        <v>207</v>
      </c>
      <c r="E1375" t="s">
        <v>207</v>
      </c>
      <c r="F1375" t="s">
        <v>207</v>
      </c>
      <c r="G1375" s="26" t="s">
        <v>207</v>
      </c>
      <c r="H1375" s="26" t="s">
        <v>207</v>
      </c>
    </row>
    <row r="1376" spans="1:8">
      <c r="A1376" t="s">
        <v>207</v>
      </c>
      <c r="B1376" t="s">
        <v>207</v>
      </c>
      <c r="C1376" t="s">
        <v>207</v>
      </c>
      <c r="D1376" s="5" t="s">
        <v>207</v>
      </c>
      <c r="E1376" t="s">
        <v>207</v>
      </c>
      <c r="F1376" t="s">
        <v>207</v>
      </c>
      <c r="G1376" s="26" t="s">
        <v>207</v>
      </c>
      <c r="H1376" s="26" t="s">
        <v>207</v>
      </c>
    </row>
    <row r="1377" spans="1:8">
      <c r="A1377" t="s">
        <v>207</v>
      </c>
      <c r="B1377" t="s">
        <v>207</v>
      </c>
      <c r="C1377" t="s">
        <v>207</v>
      </c>
      <c r="D1377" s="5" t="s">
        <v>207</v>
      </c>
      <c r="E1377" t="s">
        <v>207</v>
      </c>
      <c r="F1377" t="s">
        <v>207</v>
      </c>
      <c r="G1377" s="26" t="s">
        <v>207</v>
      </c>
      <c r="H1377" s="26" t="s">
        <v>207</v>
      </c>
    </row>
    <row r="1378" spans="1:8">
      <c r="A1378" t="s">
        <v>207</v>
      </c>
      <c r="B1378" t="s">
        <v>207</v>
      </c>
      <c r="C1378" t="s">
        <v>207</v>
      </c>
      <c r="D1378" s="5" t="s">
        <v>207</v>
      </c>
      <c r="E1378" t="s">
        <v>207</v>
      </c>
      <c r="F1378" t="s">
        <v>207</v>
      </c>
      <c r="G1378" s="26" t="s">
        <v>207</v>
      </c>
      <c r="H1378" s="26" t="s">
        <v>207</v>
      </c>
    </row>
    <row r="1379" spans="1:8">
      <c r="A1379" t="s">
        <v>207</v>
      </c>
      <c r="B1379" t="s">
        <v>207</v>
      </c>
      <c r="C1379" t="s">
        <v>207</v>
      </c>
      <c r="D1379" s="5" t="s">
        <v>207</v>
      </c>
      <c r="E1379" t="s">
        <v>207</v>
      </c>
      <c r="F1379" t="s">
        <v>207</v>
      </c>
      <c r="G1379" s="26" t="s">
        <v>207</v>
      </c>
      <c r="H1379" s="26" t="s">
        <v>207</v>
      </c>
    </row>
    <row r="1380" spans="1:8">
      <c r="A1380" t="s">
        <v>207</v>
      </c>
      <c r="B1380" t="s">
        <v>207</v>
      </c>
      <c r="C1380" t="s">
        <v>207</v>
      </c>
      <c r="D1380" s="5" t="s">
        <v>207</v>
      </c>
      <c r="E1380" t="s">
        <v>207</v>
      </c>
      <c r="F1380" t="s">
        <v>207</v>
      </c>
      <c r="G1380" s="26" t="s">
        <v>207</v>
      </c>
      <c r="H1380" s="26" t="s">
        <v>207</v>
      </c>
    </row>
    <row r="1381" spans="1:8">
      <c r="A1381" t="s">
        <v>207</v>
      </c>
      <c r="B1381" t="s">
        <v>207</v>
      </c>
      <c r="C1381" t="s">
        <v>207</v>
      </c>
      <c r="D1381" s="5" t="s">
        <v>207</v>
      </c>
      <c r="E1381" t="s">
        <v>207</v>
      </c>
      <c r="F1381" t="s">
        <v>207</v>
      </c>
      <c r="G1381" s="26" t="s">
        <v>207</v>
      </c>
      <c r="H1381" s="26" t="s">
        <v>207</v>
      </c>
    </row>
    <row r="1382" spans="1:8">
      <c r="A1382" t="s">
        <v>207</v>
      </c>
      <c r="B1382" t="s">
        <v>207</v>
      </c>
      <c r="C1382" t="s">
        <v>207</v>
      </c>
      <c r="D1382" s="5" t="s">
        <v>207</v>
      </c>
      <c r="E1382" t="s">
        <v>207</v>
      </c>
      <c r="F1382" t="s">
        <v>207</v>
      </c>
      <c r="G1382" s="26" t="s">
        <v>207</v>
      </c>
      <c r="H1382" s="26" t="s">
        <v>207</v>
      </c>
    </row>
    <row r="1383" spans="1:8">
      <c r="A1383" t="s">
        <v>207</v>
      </c>
      <c r="B1383" t="s">
        <v>207</v>
      </c>
      <c r="C1383" t="s">
        <v>207</v>
      </c>
      <c r="D1383" s="5" t="s">
        <v>207</v>
      </c>
      <c r="E1383" t="s">
        <v>207</v>
      </c>
      <c r="F1383" t="s">
        <v>207</v>
      </c>
      <c r="G1383" s="26" t="s">
        <v>207</v>
      </c>
      <c r="H1383" s="26" t="s">
        <v>207</v>
      </c>
    </row>
    <row r="1384" spans="1:8">
      <c r="A1384" t="s">
        <v>207</v>
      </c>
      <c r="B1384" t="s">
        <v>207</v>
      </c>
      <c r="C1384" t="s">
        <v>207</v>
      </c>
      <c r="D1384" s="5" t="s">
        <v>207</v>
      </c>
      <c r="E1384" t="s">
        <v>207</v>
      </c>
      <c r="F1384" t="s">
        <v>207</v>
      </c>
      <c r="G1384" s="26" t="s">
        <v>207</v>
      </c>
      <c r="H1384" s="26" t="s">
        <v>207</v>
      </c>
    </row>
    <row r="1385" spans="1:8">
      <c r="A1385" t="s">
        <v>207</v>
      </c>
      <c r="B1385" t="s">
        <v>207</v>
      </c>
      <c r="C1385" t="s">
        <v>207</v>
      </c>
      <c r="D1385" s="5" t="s">
        <v>207</v>
      </c>
      <c r="E1385" t="s">
        <v>207</v>
      </c>
      <c r="F1385" t="s">
        <v>207</v>
      </c>
      <c r="G1385" s="26" t="s">
        <v>207</v>
      </c>
      <c r="H1385" s="26" t="s">
        <v>207</v>
      </c>
    </row>
    <row r="1386" spans="1:8">
      <c r="A1386" t="s">
        <v>207</v>
      </c>
      <c r="B1386" t="s">
        <v>207</v>
      </c>
      <c r="C1386" t="s">
        <v>207</v>
      </c>
      <c r="D1386" s="5" t="s">
        <v>207</v>
      </c>
      <c r="E1386" t="s">
        <v>207</v>
      </c>
      <c r="F1386" t="s">
        <v>207</v>
      </c>
      <c r="G1386" s="26" t="s">
        <v>207</v>
      </c>
      <c r="H1386" s="26" t="s">
        <v>207</v>
      </c>
    </row>
    <row r="1387" spans="1:8">
      <c r="A1387" t="s">
        <v>207</v>
      </c>
      <c r="B1387" t="s">
        <v>207</v>
      </c>
      <c r="C1387" t="s">
        <v>207</v>
      </c>
      <c r="D1387" s="5" t="s">
        <v>207</v>
      </c>
      <c r="E1387" t="s">
        <v>207</v>
      </c>
      <c r="F1387" t="s">
        <v>207</v>
      </c>
      <c r="G1387" s="26" t="s">
        <v>207</v>
      </c>
      <c r="H1387" s="26" t="s">
        <v>207</v>
      </c>
    </row>
    <row r="1388" spans="1:8">
      <c r="A1388" t="s">
        <v>207</v>
      </c>
      <c r="B1388" t="s">
        <v>207</v>
      </c>
      <c r="C1388" t="s">
        <v>207</v>
      </c>
      <c r="D1388" s="5" t="s">
        <v>207</v>
      </c>
      <c r="E1388" t="s">
        <v>207</v>
      </c>
      <c r="F1388" t="s">
        <v>207</v>
      </c>
      <c r="G1388" s="26" t="s">
        <v>207</v>
      </c>
      <c r="H1388" s="26" t="s">
        <v>207</v>
      </c>
    </row>
    <row r="1389" spans="1:8">
      <c r="A1389" t="s">
        <v>207</v>
      </c>
      <c r="B1389" t="s">
        <v>207</v>
      </c>
      <c r="C1389" t="s">
        <v>207</v>
      </c>
      <c r="D1389" s="5" t="s">
        <v>207</v>
      </c>
      <c r="E1389" t="s">
        <v>207</v>
      </c>
      <c r="F1389" t="s">
        <v>207</v>
      </c>
      <c r="G1389" s="26" t="s">
        <v>207</v>
      </c>
      <c r="H1389" s="26" t="s">
        <v>207</v>
      </c>
    </row>
    <row r="1390" spans="1:8">
      <c r="A1390" t="s">
        <v>207</v>
      </c>
      <c r="B1390" t="s">
        <v>207</v>
      </c>
      <c r="C1390" t="s">
        <v>207</v>
      </c>
      <c r="D1390" s="5" t="s">
        <v>207</v>
      </c>
      <c r="E1390" t="s">
        <v>207</v>
      </c>
      <c r="F1390" t="s">
        <v>207</v>
      </c>
      <c r="G1390" s="26" t="s">
        <v>207</v>
      </c>
      <c r="H1390" s="26" t="s">
        <v>207</v>
      </c>
    </row>
    <row r="1391" spans="1:8">
      <c r="A1391" t="s">
        <v>207</v>
      </c>
      <c r="B1391" t="s">
        <v>207</v>
      </c>
      <c r="C1391" t="s">
        <v>207</v>
      </c>
      <c r="D1391" s="5" t="s">
        <v>207</v>
      </c>
      <c r="E1391" t="s">
        <v>207</v>
      </c>
      <c r="F1391" t="s">
        <v>207</v>
      </c>
      <c r="G1391" s="26" t="s">
        <v>207</v>
      </c>
      <c r="H1391" s="26" t="s">
        <v>207</v>
      </c>
    </row>
    <row r="1392" spans="1:8">
      <c r="A1392" t="s">
        <v>207</v>
      </c>
      <c r="B1392" t="s">
        <v>207</v>
      </c>
      <c r="C1392" t="s">
        <v>207</v>
      </c>
      <c r="D1392" s="5" t="s">
        <v>207</v>
      </c>
      <c r="E1392" t="s">
        <v>207</v>
      </c>
      <c r="F1392" t="s">
        <v>207</v>
      </c>
      <c r="G1392" s="26" t="s">
        <v>207</v>
      </c>
      <c r="H1392" s="26" t="s">
        <v>207</v>
      </c>
    </row>
    <row r="1393" spans="1:8">
      <c r="A1393" t="s">
        <v>207</v>
      </c>
      <c r="B1393" t="s">
        <v>207</v>
      </c>
      <c r="C1393" t="s">
        <v>207</v>
      </c>
      <c r="D1393" s="5" t="s">
        <v>207</v>
      </c>
      <c r="E1393" t="s">
        <v>207</v>
      </c>
      <c r="F1393" t="s">
        <v>207</v>
      </c>
      <c r="G1393" s="26" t="s">
        <v>207</v>
      </c>
      <c r="H1393" s="26" t="s">
        <v>207</v>
      </c>
    </row>
    <row r="1394" spans="1:8">
      <c r="A1394" t="s">
        <v>207</v>
      </c>
      <c r="B1394" t="s">
        <v>207</v>
      </c>
      <c r="C1394" t="s">
        <v>207</v>
      </c>
      <c r="D1394" s="5" t="s">
        <v>207</v>
      </c>
      <c r="E1394" t="s">
        <v>207</v>
      </c>
      <c r="F1394" t="s">
        <v>207</v>
      </c>
      <c r="G1394" s="26" t="s">
        <v>207</v>
      </c>
      <c r="H1394" s="26" t="s">
        <v>207</v>
      </c>
    </row>
    <row r="1395" spans="1:8">
      <c r="A1395" t="s">
        <v>207</v>
      </c>
      <c r="B1395" t="s">
        <v>207</v>
      </c>
      <c r="C1395" t="s">
        <v>207</v>
      </c>
      <c r="D1395" s="5" t="s">
        <v>207</v>
      </c>
      <c r="E1395" t="s">
        <v>207</v>
      </c>
      <c r="F1395" t="s">
        <v>207</v>
      </c>
      <c r="G1395" s="26" t="s">
        <v>207</v>
      </c>
      <c r="H1395" s="26" t="s">
        <v>207</v>
      </c>
    </row>
    <row r="1396" spans="1:8">
      <c r="A1396" t="s">
        <v>207</v>
      </c>
      <c r="B1396" t="s">
        <v>207</v>
      </c>
      <c r="C1396" t="s">
        <v>207</v>
      </c>
      <c r="D1396" s="5" t="s">
        <v>207</v>
      </c>
      <c r="E1396" t="s">
        <v>207</v>
      </c>
      <c r="F1396" t="s">
        <v>207</v>
      </c>
      <c r="G1396" s="26" t="s">
        <v>207</v>
      </c>
      <c r="H1396" s="26" t="s">
        <v>207</v>
      </c>
    </row>
    <row r="1397" spans="1:8">
      <c r="A1397" t="s">
        <v>207</v>
      </c>
      <c r="B1397" t="s">
        <v>207</v>
      </c>
      <c r="C1397" t="s">
        <v>207</v>
      </c>
      <c r="D1397" s="5" t="s">
        <v>207</v>
      </c>
      <c r="E1397" t="s">
        <v>207</v>
      </c>
      <c r="F1397" t="s">
        <v>207</v>
      </c>
      <c r="G1397" s="26" t="s">
        <v>207</v>
      </c>
      <c r="H1397" s="26" t="s">
        <v>207</v>
      </c>
    </row>
    <row r="1398" spans="1:8">
      <c r="A1398" t="s">
        <v>207</v>
      </c>
      <c r="B1398" t="s">
        <v>207</v>
      </c>
      <c r="C1398" t="s">
        <v>207</v>
      </c>
      <c r="D1398" s="5" t="s">
        <v>207</v>
      </c>
      <c r="E1398" t="s">
        <v>207</v>
      </c>
      <c r="F1398" t="s">
        <v>207</v>
      </c>
      <c r="G1398" s="26" t="s">
        <v>207</v>
      </c>
      <c r="H1398" s="26" t="s">
        <v>207</v>
      </c>
    </row>
    <row r="1399" spans="1:8">
      <c r="A1399" t="s">
        <v>207</v>
      </c>
      <c r="B1399" t="s">
        <v>207</v>
      </c>
      <c r="C1399" t="s">
        <v>207</v>
      </c>
      <c r="D1399" s="5" t="s">
        <v>207</v>
      </c>
      <c r="E1399" t="s">
        <v>207</v>
      </c>
      <c r="F1399" t="s">
        <v>207</v>
      </c>
      <c r="G1399" s="26" t="s">
        <v>207</v>
      </c>
      <c r="H1399" s="26" t="s">
        <v>207</v>
      </c>
    </row>
    <row r="1400" spans="1:8">
      <c r="A1400" t="s">
        <v>207</v>
      </c>
      <c r="B1400" t="s">
        <v>207</v>
      </c>
      <c r="C1400" t="s">
        <v>207</v>
      </c>
      <c r="D1400" s="5" t="s">
        <v>207</v>
      </c>
      <c r="E1400" t="s">
        <v>207</v>
      </c>
      <c r="F1400" t="s">
        <v>207</v>
      </c>
      <c r="G1400" s="26" t="s">
        <v>207</v>
      </c>
      <c r="H1400" s="26" t="s">
        <v>207</v>
      </c>
    </row>
    <row r="1401" spans="1:8">
      <c r="A1401" t="s">
        <v>207</v>
      </c>
      <c r="B1401" t="s">
        <v>207</v>
      </c>
      <c r="C1401" t="s">
        <v>207</v>
      </c>
      <c r="D1401" s="5" t="s">
        <v>207</v>
      </c>
      <c r="E1401" t="s">
        <v>207</v>
      </c>
      <c r="F1401" t="s">
        <v>207</v>
      </c>
      <c r="G1401" s="26" t="s">
        <v>207</v>
      </c>
      <c r="H1401" s="26" t="s">
        <v>207</v>
      </c>
    </row>
    <row r="1402" spans="1:8">
      <c r="A1402" t="s">
        <v>207</v>
      </c>
      <c r="B1402" t="s">
        <v>207</v>
      </c>
      <c r="C1402" t="s">
        <v>207</v>
      </c>
      <c r="D1402" s="5" t="s">
        <v>207</v>
      </c>
      <c r="E1402" t="s">
        <v>207</v>
      </c>
      <c r="F1402" t="s">
        <v>207</v>
      </c>
      <c r="G1402" s="26" t="s">
        <v>207</v>
      </c>
      <c r="H1402" s="26" t="s">
        <v>207</v>
      </c>
    </row>
    <row r="1403" spans="1:8">
      <c r="A1403" t="s">
        <v>207</v>
      </c>
      <c r="B1403" t="s">
        <v>207</v>
      </c>
      <c r="C1403" t="s">
        <v>207</v>
      </c>
      <c r="D1403" s="5" t="s">
        <v>207</v>
      </c>
      <c r="E1403" t="s">
        <v>207</v>
      </c>
      <c r="F1403" t="s">
        <v>207</v>
      </c>
      <c r="G1403" s="26" t="s">
        <v>207</v>
      </c>
      <c r="H1403" s="26" t="s">
        <v>207</v>
      </c>
    </row>
    <row r="1404" spans="1:8">
      <c r="A1404" t="s">
        <v>207</v>
      </c>
      <c r="B1404" t="s">
        <v>207</v>
      </c>
      <c r="C1404" t="s">
        <v>207</v>
      </c>
      <c r="D1404" s="5" t="s">
        <v>207</v>
      </c>
      <c r="E1404" t="s">
        <v>207</v>
      </c>
      <c r="F1404" t="s">
        <v>207</v>
      </c>
      <c r="G1404" s="26" t="s">
        <v>207</v>
      </c>
      <c r="H1404" s="26" t="s">
        <v>207</v>
      </c>
    </row>
    <row r="1405" spans="1:8">
      <c r="A1405" t="s">
        <v>207</v>
      </c>
      <c r="B1405" t="s">
        <v>207</v>
      </c>
      <c r="C1405" t="s">
        <v>207</v>
      </c>
      <c r="D1405" s="5" t="s">
        <v>207</v>
      </c>
      <c r="E1405" t="s">
        <v>207</v>
      </c>
      <c r="F1405" t="s">
        <v>207</v>
      </c>
      <c r="G1405" s="26" t="s">
        <v>207</v>
      </c>
      <c r="H1405" s="26" t="s">
        <v>207</v>
      </c>
    </row>
    <row r="1406" spans="1:8">
      <c r="A1406" t="s">
        <v>207</v>
      </c>
      <c r="B1406" t="s">
        <v>207</v>
      </c>
      <c r="C1406" t="s">
        <v>207</v>
      </c>
      <c r="D1406" s="5" t="s">
        <v>207</v>
      </c>
      <c r="E1406" t="s">
        <v>207</v>
      </c>
      <c r="F1406" t="s">
        <v>207</v>
      </c>
      <c r="G1406" s="26" t="s">
        <v>207</v>
      </c>
      <c r="H1406" s="26" t="s">
        <v>207</v>
      </c>
    </row>
    <row r="1407" spans="1:8">
      <c r="A1407" t="s">
        <v>207</v>
      </c>
      <c r="B1407" t="s">
        <v>207</v>
      </c>
      <c r="C1407" t="s">
        <v>207</v>
      </c>
      <c r="D1407" s="5" t="s">
        <v>207</v>
      </c>
      <c r="E1407" t="s">
        <v>207</v>
      </c>
      <c r="F1407" t="s">
        <v>207</v>
      </c>
      <c r="G1407" s="26" t="s">
        <v>207</v>
      </c>
      <c r="H1407" s="26" t="s">
        <v>207</v>
      </c>
    </row>
    <row r="1408" spans="1:8">
      <c r="A1408" t="s">
        <v>207</v>
      </c>
      <c r="B1408" t="s">
        <v>207</v>
      </c>
      <c r="C1408" t="s">
        <v>207</v>
      </c>
      <c r="D1408" s="5" t="s">
        <v>207</v>
      </c>
      <c r="E1408" t="s">
        <v>207</v>
      </c>
      <c r="F1408" t="s">
        <v>207</v>
      </c>
      <c r="G1408" s="26" t="s">
        <v>207</v>
      </c>
      <c r="H1408" s="26" t="s">
        <v>207</v>
      </c>
    </row>
    <row r="1409" spans="1:8">
      <c r="A1409" t="s">
        <v>207</v>
      </c>
      <c r="B1409" t="s">
        <v>207</v>
      </c>
      <c r="C1409" t="s">
        <v>207</v>
      </c>
      <c r="D1409" s="5" t="s">
        <v>207</v>
      </c>
      <c r="E1409" t="s">
        <v>207</v>
      </c>
      <c r="F1409" t="s">
        <v>207</v>
      </c>
      <c r="G1409" s="26" t="s">
        <v>207</v>
      </c>
      <c r="H1409" s="26" t="s">
        <v>207</v>
      </c>
    </row>
    <row r="1410" spans="1:8">
      <c r="A1410" t="s">
        <v>207</v>
      </c>
      <c r="B1410" t="s">
        <v>207</v>
      </c>
      <c r="C1410" t="s">
        <v>207</v>
      </c>
      <c r="D1410" s="5" t="s">
        <v>207</v>
      </c>
      <c r="E1410" t="s">
        <v>207</v>
      </c>
      <c r="F1410" t="s">
        <v>207</v>
      </c>
      <c r="G1410" s="26" t="s">
        <v>207</v>
      </c>
      <c r="H1410" s="26" t="s">
        <v>207</v>
      </c>
    </row>
    <row r="1411" spans="1:8">
      <c r="A1411" t="s">
        <v>207</v>
      </c>
      <c r="B1411" t="s">
        <v>207</v>
      </c>
      <c r="C1411" t="s">
        <v>207</v>
      </c>
      <c r="D1411" s="5" t="s">
        <v>207</v>
      </c>
      <c r="E1411" t="s">
        <v>207</v>
      </c>
      <c r="F1411" t="s">
        <v>207</v>
      </c>
      <c r="G1411" s="26" t="s">
        <v>207</v>
      </c>
      <c r="H1411" s="26" t="s">
        <v>207</v>
      </c>
    </row>
    <row r="1412" spans="1:8">
      <c r="A1412" t="s">
        <v>207</v>
      </c>
      <c r="B1412" t="s">
        <v>207</v>
      </c>
      <c r="C1412" t="s">
        <v>207</v>
      </c>
      <c r="D1412" s="5" t="s">
        <v>207</v>
      </c>
      <c r="E1412" t="s">
        <v>207</v>
      </c>
      <c r="F1412" t="s">
        <v>207</v>
      </c>
      <c r="G1412" s="26" t="s">
        <v>207</v>
      </c>
      <c r="H1412" s="26" t="s">
        <v>207</v>
      </c>
    </row>
    <row r="1413" spans="1:8">
      <c r="A1413" t="s">
        <v>207</v>
      </c>
      <c r="B1413" t="s">
        <v>207</v>
      </c>
      <c r="C1413" t="s">
        <v>207</v>
      </c>
      <c r="D1413" s="5" t="s">
        <v>207</v>
      </c>
      <c r="E1413" t="s">
        <v>207</v>
      </c>
      <c r="F1413" t="s">
        <v>207</v>
      </c>
      <c r="G1413" s="26" t="s">
        <v>207</v>
      </c>
      <c r="H1413" s="26" t="s">
        <v>207</v>
      </c>
    </row>
    <row r="1414" spans="1:8">
      <c r="A1414" t="s">
        <v>207</v>
      </c>
      <c r="B1414" t="s">
        <v>207</v>
      </c>
      <c r="C1414" t="s">
        <v>207</v>
      </c>
      <c r="D1414" s="5" t="s">
        <v>207</v>
      </c>
      <c r="E1414" t="s">
        <v>207</v>
      </c>
      <c r="F1414" t="s">
        <v>207</v>
      </c>
      <c r="G1414" s="26" t="s">
        <v>207</v>
      </c>
      <c r="H1414" s="26" t="s">
        <v>207</v>
      </c>
    </row>
    <row r="1415" spans="1:8">
      <c r="A1415" t="s">
        <v>207</v>
      </c>
      <c r="B1415" t="s">
        <v>207</v>
      </c>
      <c r="C1415" t="s">
        <v>207</v>
      </c>
      <c r="D1415" s="5" t="s">
        <v>207</v>
      </c>
      <c r="E1415" t="s">
        <v>207</v>
      </c>
      <c r="F1415" t="s">
        <v>207</v>
      </c>
      <c r="G1415" s="26" t="s">
        <v>207</v>
      </c>
      <c r="H1415" s="26" t="s">
        <v>207</v>
      </c>
    </row>
    <row r="1416" spans="1:8">
      <c r="A1416" t="s">
        <v>207</v>
      </c>
      <c r="B1416" t="s">
        <v>207</v>
      </c>
      <c r="C1416" t="s">
        <v>207</v>
      </c>
      <c r="D1416" s="5" t="s">
        <v>207</v>
      </c>
      <c r="E1416" t="s">
        <v>207</v>
      </c>
      <c r="F1416" t="s">
        <v>207</v>
      </c>
      <c r="G1416" s="26" t="s">
        <v>207</v>
      </c>
      <c r="H1416" s="26" t="s">
        <v>207</v>
      </c>
    </row>
    <row r="1417" spans="1:8">
      <c r="A1417" t="s">
        <v>207</v>
      </c>
      <c r="B1417" t="s">
        <v>207</v>
      </c>
      <c r="C1417" t="s">
        <v>207</v>
      </c>
      <c r="D1417" s="5" t="s">
        <v>207</v>
      </c>
      <c r="E1417" t="s">
        <v>207</v>
      </c>
      <c r="F1417" t="s">
        <v>207</v>
      </c>
      <c r="G1417" s="26" t="s">
        <v>207</v>
      </c>
      <c r="H1417" s="26" t="s">
        <v>207</v>
      </c>
    </row>
    <row r="1418" spans="1:8">
      <c r="A1418" t="s">
        <v>207</v>
      </c>
      <c r="B1418" t="s">
        <v>207</v>
      </c>
      <c r="C1418" t="s">
        <v>207</v>
      </c>
      <c r="D1418" s="5" t="s">
        <v>207</v>
      </c>
      <c r="E1418" t="s">
        <v>207</v>
      </c>
      <c r="F1418" t="s">
        <v>207</v>
      </c>
      <c r="G1418" s="26" t="s">
        <v>207</v>
      </c>
      <c r="H1418" s="26" t="s">
        <v>207</v>
      </c>
    </row>
    <row r="1419" spans="1:8">
      <c r="A1419" t="s">
        <v>207</v>
      </c>
      <c r="B1419" t="s">
        <v>207</v>
      </c>
      <c r="C1419" t="s">
        <v>207</v>
      </c>
      <c r="D1419" s="5" t="s">
        <v>207</v>
      </c>
      <c r="E1419" t="s">
        <v>207</v>
      </c>
      <c r="F1419" t="s">
        <v>207</v>
      </c>
      <c r="G1419" s="26" t="s">
        <v>207</v>
      </c>
      <c r="H1419" s="26" t="s">
        <v>207</v>
      </c>
    </row>
    <row r="1420" spans="1:8">
      <c r="A1420" t="s">
        <v>207</v>
      </c>
      <c r="B1420" t="s">
        <v>207</v>
      </c>
      <c r="C1420" t="s">
        <v>207</v>
      </c>
      <c r="D1420" s="5" t="s">
        <v>207</v>
      </c>
      <c r="E1420" t="s">
        <v>207</v>
      </c>
      <c r="F1420" t="s">
        <v>207</v>
      </c>
      <c r="G1420" s="26" t="s">
        <v>207</v>
      </c>
      <c r="H1420" s="26" t="s">
        <v>207</v>
      </c>
    </row>
    <row r="1421" spans="1:8">
      <c r="A1421" t="s">
        <v>207</v>
      </c>
      <c r="B1421" t="s">
        <v>207</v>
      </c>
      <c r="C1421" t="s">
        <v>207</v>
      </c>
      <c r="D1421" s="5" t="s">
        <v>207</v>
      </c>
      <c r="E1421" t="s">
        <v>207</v>
      </c>
      <c r="F1421" t="s">
        <v>207</v>
      </c>
      <c r="G1421" s="26" t="s">
        <v>207</v>
      </c>
      <c r="H1421" s="26" t="s">
        <v>207</v>
      </c>
    </row>
    <row r="1422" spans="1:8">
      <c r="A1422" t="s">
        <v>207</v>
      </c>
      <c r="B1422" t="s">
        <v>207</v>
      </c>
      <c r="C1422" t="s">
        <v>207</v>
      </c>
      <c r="D1422" s="5" t="s">
        <v>207</v>
      </c>
      <c r="E1422" t="s">
        <v>207</v>
      </c>
      <c r="F1422" t="s">
        <v>207</v>
      </c>
      <c r="G1422" s="26" t="s">
        <v>207</v>
      </c>
      <c r="H1422" s="26" t="s">
        <v>207</v>
      </c>
    </row>
    <row r="1423" spans="1:8">
      <c r="A1423" t="s">
        <v>207</v>
      </c>
      <c r="B1423" t="s">
        <v>207</v>
      </c>
      <c r="C1423" t="s">
        <v>207</v>
      </c>
      <c r="D1423" s="5" t="s">
        <v>207</v>
      </c>
      <c r="E1423" t="s">
        <v>207</v>
      </c>
      <c r="F1423" t="s">
        <v>207</v>
      </c>
      <c r="G1423" s="26" t="s">
        <v>207</v>
      </c>
      <c r="H1423" s="26" t="s">
        <v>207</v>
      </c>
    </row>
    <row r="1424" spans="1:8">
      <c r="A1424" t="s">
        <v>207</v>
      </c>
      <c r="B1424" t="s">
        <v>207</v>
      </c>
      <c r="C1424" t="s">
        <v>207</v>
      </c>
      <c r="D1424" s="5" t="s">
        <v>207</v>
      </c>
      <c r="E1424" t="s">
        <v>207</v>
      </c>
      <c r="F1424" t="s">
        <v>207</v>
      </c>
      <c r="G1424" s="26" t="s">
        <v>207</v>
      </c>
      <c r="H1424" s="26" t="s">
        <v>207</v>
      </c>
    </row>
    <row r="1425" spans="1:8">
      <c r="A1425" t="s">
        <v>207</v>
      </c>
      <c r="B1425" t="s">
        <v>207</v>
      </c>
      <c r="C1425" t="s">
        <v>207</v>
      </c>
      <c r="D1425" s="5" t="s">
        <v>207</v>
      </c>
      <c r="E1425" t="s">
        <v>207</v>
      </c>
      <c r="F1425" t="s">
        <v>207</v>
      </c>
      <c r="G1425" s="26" t="s">
        <v>207</v>
      </c>
      <c r="H1425" s="26" t="s">
        <v>207</v>
      </c>
    </row>
    <row r="1426" spans="1:8">
      <c r="A1426" t="s">
        <v>207</v>
      </c>
      <c r="B1426" t="s">
        <v>207</v>
      </c>
      <c r="C1426" t="s">
        <v>207</v>
      </c>
      <c r="D1426" s="5" t="s">
        <v>207</v>
      </c>
      <c r="E1426" t="s">
        <v>207</v>
      </c>
      <c r="F1426" t="s">
        <v>207</v>
      </c>
      <c r="G1426" s="26" t="s">
        <v>207</v>
      </c>
      <c r="H1426" s="26" t="s">
        <v>207</v>
      </c>
    </row>
    <row r="1427" spans="1:8">
      <c r="A1427" t="s">
        <v>207</v>
      </c>
      <c r="B1427" t="s">
        <v>207</v>
      </c>
      <c r="C1427" t="s">
        <v>207</v>
      </c>
      <c r="D1427" s="5" t="s">
        <v>207</v>
      </c>
      <c r="E1427" t="s">
        <v>207</v>
      </c>
      <c r="F1427" t="s">
        <v>207</v>
      </c>
      <c r="G1427" s="26" t="s">
        <v>207</v>
      </c>
      <c r="H1427" s="26" t="s">
        <v>207</v>
      </c>
    </row>
    <row r="1428" spans="1:8">
      <c r="A1428" t="s">
        <v>207</v>
      </c>
      <c r="B1428" t="s">
        <v>207</v>
      </c>
      <c r="C1428" t="s">
        <v>207</v>
      </c>
      <c r="D1428" s="5" t="s">
        <v>207</v>
      </c>
      <c r="E1428" t="s">
        <v>207</v>
      </c>
      <c r="F1428" t="s">
        <v>207</v>
      </c>
      <c r="G1428" s="26" t="s">
        <v>207</v>
      </c>
      <c r="H1428" s="26" t="s">
        <v>207</v>
      </c>
    </row>
    <row r="1429" spans="1:8">
      <c r="A1429" t="s">
        <v>207</v>
      </c>
      <c r="B1429" t="s">
        <v>207</v>
      </c>
      <c r="C1429" t="s">
        <v>207</v>
      </c>
      <c r="D1429" s="5" t="s">
        <v>207</v>
      </c>
      <c r="E1429" t="s">
        <v>207</v>
      </c>
      <c r="F1429" t="s">
        <v>207</v>
      </c>
      <c r="G1429" s="26" t="s">
        <v>207</v>
      </c>
      <c r="H1429" s="26" t="s">
        <v>207</v>
      </c>
    </row>
    <row r="1430" spans="1:8">
      <c r="A1430" t="s">
        <v>207</v>
      </c>
      <c r="B1430" t="s">
        <v>207</v>
      </c>
      <c r="C1430" t="s">
        <v>207</v>
      </c>
      <c r="D1430" s="5" t="s">
        <v>207</v>
      </c>
      <c r="E1430" t="s">
        <v>207</v>
      </c>
      <c r="F1430" t="s">
        <v>207</v>
      </c>
      <c r="G1430" s="26" t="s">
        <v>207</v>
      </c>
      <c r="H1430" s="26" t="s">
        <v>207</v>
      </c>
    </row>
    <row r="1431" spans="1:8">
      <c r="A1431" t="s">
        <v>207</v>
      </c>
      <c r="B1431" t="s">
        <v>207</v>
      </c>
      <c r="C1431" t="s">
        <v>207</v>
      </c>
      <c r="D1431" s="5" t="s">
        <v>207</v>
      </c>
      <c r="E1431" t="s">
        <v>207</v>
      </c>
      <c r="F1431" t="s">
        <v>207</v>
      </c>
      <c r="G1431" s="26" t="s">
        <v>207</v>
      </c>
      <c r="H1431" s="26" t="s">
        <v>207</v>
      </c>
    </row>
    <row r="1432" spans="1:8">
      <c r="A1432" t="s">
        <v>207</v>
      </c>
      <c r="B1432" t="s">
        <v>207</v>
      </c>
      <c r="C1432" t="s">
        <v>207</v>
      </c>
      <c r="D1432" s="5" t="s">
        <v>207</v>
      </c>
      <c r="E1432" t="s">
        <v>207</v>
      </c>
      <c r="F1432" t="s">
        <v>207</v>
      </c>
      <c r="G1432" s="26" t="s">
        <v>207</v>
      </c>
      <c r="H1432" s="26" t="s">
        <v>207</v>
      </c>
    </row>
    <row r="1433" spans="1:8">
      <c r="A1433" t="s">
        <v>207</v>
      </c>
      <c r="B1433" t="s">
        <v>207</v>
      </c>
      <c r="C1433" t="s">
        <v>207</v>
      </c>
      <c r="D1433" s="5" t="s">
        <v>207</v>
      </c>
      <c r="E1433" t="s">
        <v>207</v>
      </c>
      <c r="F1433" t="s">
        <v>207</v>
      </c>
      <c r="G1433" s="26" t="s">
        <v>207</v>
      </c>
      <c r="H1433" s="26" t="s">
        <v>207</v>
      </c>
    </row>
    <row r="1434" spans="1:8">
      <c r="A1434" t="s">
        <v>207</v>
      </c>
      <c r="B1434" t="s">
        <v>207</v>
      </c>
      <c r="C1434" t="s">
        <v>207</v>
      </c>
      <c r="D1434" s="5" t="s">
        <v>207</v>
      </c>
      <c r="E1434" t="s">
        <v>207</v>
      </c>
      <c r="F1434" t="s">
        <v>207</v>
      </c>
      <c r="G1434" s="26" t="s">
        <v>207</v>
      </c>
      <c r="H1434" s="26" t="s">
        <v>207</v>
      </c>
    </row>
    <row r="1435" spans="1:8">
      <c r="A1435" t="s">
        <v>207</v>
      </c>
      <c r="B1435" t="s">
        <v>207</v>
      </c>
      <c r="C1435" t="s">
        <v>207</v>
      </c>
      <c r="D1435" s="5" t="s">
        <v>207</v>
      </c>
      <c r="E1435" t="s">
        <v>207</v>
      </c>
      <c r="F1435" t="s">
        <v>207</v>
      </c>
      <c r="G1435" s="26" t="s">
        <v>207</v>
      </c>
      <c r="H1435" s="26" t="s">
        <v>207</v>
      </c>
    </row>
    <row r="1436" spans="1:8">
      <c r="A1436" t="s">
        <v>207</v>
      </c>
      <c r="B1436" t="s">
        <v>207</v>
      </c>
      <c r="C1436" t="s">
        <v>207</v>
      </c>
      <c r="D1436" s="5" t="s">
        <v>207</v>
      </c>
      <c r="E1436" t="s">
        <v>207</v>
      </c>
      <c r="F1436" t="s">
        <v>207</v>
      </c>
      <c r="G1436" s="26" t="s">
        <v>207</v>
      </c>
      <c r="H1436" s="26" t="s">
        <v>207</v>
      </c>
    </row>
    <row r="1437" spans="1:8">
      <c r="A1437" t="s">
        <v>207</v>
      </c>
      <c r="B1437" t="s">
        <v>207</v>
      </c>
      <c r="C1437" t="s">
        <v>207</v>
      </c>
      <c r="D1437" s="5" t="s">
        <v>207</v>
      </c>
      <c r="E1437" t="s">
        <v>207</v>
      </c>
      <c r="F1437" t="s">
        <v>207</v>
      </c>
      <c r="G1437" s="26" t="s">
        <v>207</v>
      </c>
      <c r="H1437" s="26" t="s">
        <v>207</v>
      </c>
    </row>
    <row r="1438" spans="1:8">
      <c r="A1438" t="s">
        <v>207</v>
      </c>
      <c r="B1438" t="s">
        <v>207</v>
      </c>
      <c r="C1438" t="s">
        <v>207</v>
      </c>
      <c r="D1438" s="5" t="s">
        <v>207</v>
      </c>
      <c r="E1438" t="s">
        <v>207</v>
      </c>
      <c r="F1438" t="s">
        <v>207</v>
      </c>
      <c r="G1438" s="26" t="s">
        <v>207</v>
      </c>
      <c r="H1438" s="26" t="s">
        <v>207</v>
      </c>
    </row>
    <row r="1439" spans="1:8">
      <c r="A1439" t="s">
        <v>207</v>
      </c>
      <c r="B1439" t="s">
        <v>207</v>
      </c>
      <c r="C1439" t="s">
        <v>207</v>
      </c>
      <c r="D1439" s="5" t="s">
        <v>207</v>
      </c>
      <c r="E1439" t="s">
        <v>207</v>
      </c>
      <c r="F1439" t="s">
        <v>207</v>
      </c>
      <c r="G1439" s="26" t="s">
        <v>207</v>
      </c>
      <c r="H1439" s="26" t="s">
        <v>207</v>
      </c>
    </row>
    <row r="1440" spans="1:8">
      <c r="A1440" t="s">
        <v>207</v>
      </c>
      <c r="B1440" t="s">
        <v>207</v>
      </c>
      <c r="C1440" t="s">
        <v>207</v>
      </c>
      <c r="D1440" s="5" t="s">
        <v>207</v>
      </c>
      <c r="E1440" t="s">
        <v>207</v>
      </c>
      <c r="F1440" t="s">
        <v>207</v>
      </c>
      <c r="G1440" s="26" t="s">
        <v>207</v>
      </c>
      <c r="H1440" s="26" t="s">
        <v>207</v>
      </c>
    </row>
    <row r="1441" spans="1:8">
      <c r="A1441" t="s">
        <v>207</v>
      </c>
      <c r="B1441" t="s">
        <v>207</v>
      </c>
      <c r="C1441" t="s">
        <v>207</v>
      </c>
      <c r="D1441" s="5" t="s">
        <v>207</v>
      </c>
      <c r="E1441" t="s">
        <v>207</v>
      </c>
      <c r="F1441" t="s">
        <v>207</v>
      </c>
      <c r="G1441" s="26" t="s">
        <v>207</v>
      </c>
      <c r="H1441" s="26" t="s">
        <v>207</v>
      </c>
    </row>
    <row r="1442" spans="1:8">
      <c r="A1442" t="s">
        <v>207</v>
      </c>
      <c r="B1442" t="s">
        <v>207</v>
      </c>
      <c r="C1442" t="s">
        <v>207</v>
      </c>
      <c r="D1442" s="5" t="s">
        <v>207</v>
      </c>
      <c r="E1442" t="s">
        <v>207</v>
      </c>
      <c r="F1442" t="s">
        <v>207</v>
      </c>
      <c r="G1442" s="26" t="s">
        <v>207</v>
      </c>
      <c r="H1442" s="26" t="s">
        <v>207</v>
      </c>
    </row>
    <row r="1443" spans="1:8">
      <c r="A1443" t="s">
        <v>207</v>
      </c>
      <c r="B1443" t="s">
        <v>207</v>
      </c>
      <c r="C1443" t="s">
        <v>207</v>
      </c>
      <c r="D1443" s="5" t="s">
        <v>207</v>
      </c>
      <c r="E1443" t="s">
        <v>207</v>
      </c>
      <c r="F1443" t="s">
        <v>207</v>
      </c>
      <c r="G1443" s="26" t="s">
        <v>207</v>
      </c>
      <c r="H1443" s="26" t="s">
        <v>207</v>
      </c>
    </row>
    <row r="1444" spans="1:8">
      <c r="A1444" t="s">
        <v>207</v>
      </c>
      <c r="B1444" t="s">
        <v>207</v>
      </c>
      <c r="C1444" t="s">
        <v>207</v>
      </c>
      <c r="D1444" s="5" t="s">
        <v>207</v>
      </c>
      <c r="E1444" t="s">
        <v>207</v>
      </c>
      <c r="F1444" t="s">
        <v>207</v>
      </c>
      <c r="G1444" s="26" t="s">
        <v>207</v>
      </c>
      <c r="H1444" s="26" t="s">
        <v>207</v>
      </c>
    </row>
    <row r="1445" spans="1:8">
      <c r="A1445" t="s">
        <v>207</v>
      </c>
      <c r="B1445" t="s">
        <v>207</v>
      </c>
      <c r="C1445" t="s">
        <v>207</v>
      </c>
      <c r="D1445" s="5" t="s">
        <v>207</v>
      </c>
      <c r="E1445" t="s">
        <v>207</v>
      </c>
      <c r="F1445" t="s">
        <v>207</v>
      </c>
      <c r="G1445" s="26" t="s">
        <v>207</v>
      </c>
      <c r="H1445" s="26" t="s">
        <v>207</v>
      </c>
    </row>
    <row r="1446" spans="1:8">
      <c r="A1446" t="s">
        <v>207</v>
      </c>
      <c r="B1446" t="s">
        <v>207</v>
      </c>
      <c r="C1446" t="s">
        <v>207</v>
      </c>
      <c r="D1446" s="5" t="s">
        <v>207</v>
      </c>
      <c r="E1446" t="s">
        <v>207</v>
      </c>
      <c r="F1446" t="s">
        <v>207</v>
      </c>
      <c r="G1446" s="26" t="s">
        <v>207</v>
      </c>
      <c r="H1446" s="26" t="s">
        <v>207</v>
      </c>
    </row>
    <row r="1447" spans="1:8">
      <c r="A1447" t="s">
        <v>207</v>
      </c>
      <c r="B1447" t="s">
        <v>207</v>
      </c>
      <c r="C1447" t="s">
        <v>207</v>
      </c>
      <c r="D1447" s="5" t="s">
        <v>207</v>
      </c>
      <c r="E1447" t="s">
        <v>207</v>
      </c>
      <c r="F1447" t="s">
        <v>207</v>
      </c>
      <c r="G1447" s="26" t="s">
        <v>207</v>
      </c>
      <c r="H1447" s="26" t="s">
        <v>207</v>
      </c>
    </row>
    <row r="1448" spans="1:8">
      <c r="A1448" t="s">
        <v>207</v>
      </c>
      <c r="B1448" t="s">
        <v>207</v>
      </c>
      <c r="C1448" t="s">
        <v>207</v>
      </c>
      <c r="D1448" s="5" t="s">
        <v>207</v>
      </c>
      <c r="E1448" t="s">
        <v>207</v>
      </c>
      <c r="F1448" t="s">
        <v>207</v>
      </c>
      <c r="G1448" s="26" t="s">
        <v>207</v>
      </c>
      <c r="H1448" s="26" t="s">
        <v>207</v>
      </c>
    </row>
    <row r="1449" spans="1:8">
      <c r="A1449" t="s">
        <v>207</v>
      </c>
      <c r="B1449" t="s">
        <v>207</v>
      </c>
      <c r="C1449" t="s">
        <v>207</v>
      </c>
      <c r="D1449" s="5" t="s">
        <v>207</v>
      </c>
      <c r="E1449" t="s">
        <v>207</v>
      </c>
      <c r="F1449" t="s">
        <v>207</v>
      </c>
      <c r="G1449" s="26" t="s">
        <v>207</v>
      </c>
      <c r="H1449" s="26" t="s">
        <v>207</v>
      </c>
    </row>
    <row r="1450" spans="1:8">
      <c r="A1450" t="s">
        <v>207</v>
      </c>
      <c r="B1450" t="s">
        <v>207</v>
      </c>
      <c r="C1450" t="s">
        <v>207</v>
      </c>
      <c r="D1450" s="5" t="s">
        <v>207</v>
      </c>
      <c r="E1450" t="s">
        <v>207</v>
      </c>
      <c r="F1450" t="s">
        <v>207</v>
      </c>
      <c r="G1450" s="26" t="s">
        <v>207</v>
      </c>
      <c r="H1450" s="26" t="s">
        <v>207</v>
      </c>
    </row>
    <row r="1451" spans="1:8">
      <c r="A1451" t="s">
        <v>207</v>
      </c>
      <c r="B1451" t="s">
        <v>207</v>
      </c>
      <c r="C1451" t="s">
        <v>207</v>
      </c>
      <c r="D1451" s="5" t="s">
        <v>207</v>
      </c>
      <c r="E1451" t="s">
        <v>207</v>
      </c>
      <c r="F1451" t="s">
        <v>207</v>
      </c>
      <c r="G1451" s="26" t="s">
        <v>207</v>
      </c>
      <c r="H1451" s="26" t="s">
        <v>207</v>
      </c>
    </row>
    <row r="1452" spans="1:8">
      <c r="A1452" t="s">
        <v>207</v>
      </c>
      <c r="B1452" t="s">
        <v>207</v>
      </c>
      <c r="C1452" t="s">
        <v>207</v>
      </c>
      <c r="D1452" s="5" t="s">
        <v>207</v>
      </c>
      <c r="E1452" t="s">
        <v>207</v>
      </c>
      <c r="F1452" t="s">
        <v>207</v>
      </c>
      <c r="G1452" s="26" t="s">
        <v>207</v>
      </c>
      <c r="H1452" s="26" t="s">
        <v>207</v>
      </c>
    </row>
    <row r="1453" spans="1:8">
      <c r="A1453" t="s">
        <v>207</v>
      </c>
      <c r="B1453" t="s">
        <v>207</v>
      </c>
      <c r="C1453" t="s">
        <v>207</v>
      </c>
      <c r="D1453" s="5" t="s">
        <v>207</v>
      </c>
      <c r="E1453" t="s">
        <v>207</v>
      </c>
      <c r="F1453" t="s">
        <v>207</v>
      </c>
      <c r="G1453" s="26" t="s">
        <v>207</v>
      </c>
      <c r="H1453" s="26" t="s">
        <v>207</v>
      </c>
    </row>
    <row r="1454" spans="1:8">
      <c r="A1454" t="s">
        <v>207</v>
      </c>
      <c r="B1454" t="s">
        <v>207</v>
      </c>
      <c r="C1454" t="s">
        <v>207</v>
      </c>
      <c r="D1454" s="5" t="s">
        <v>207</v>
      </c>
      <c r="E1454" t="s">
        <v>207</v>
      </c>
      <c r="F1454" t="s">
        <v>207</v>
      </c>
      <c r="G1454" s="26" t="s">
        <v>207</v>
      </c>
      <c r="H1454" s="26" t="s">
        <v>207</v>
      </c>
    </row>
    <row r="1455" spans="1:8">
      <c r="A1455" t="s">
        <v>207</v>
      </c>
      <c r="B1455" t="s">
        <v>207</v>
      </c>
      <c r="C1455" t="s">
        <v>207</v>
      </c>
      <c r="D1455" s="5" t="s">
        <v>207</v>
      </c>
      <c r="E1455" t="s">
        <v>207</v>
      </c>
      <c r="F1455" t="s">
        <v>207</v>
      </c>
      <c r="G1455" s="26" t="s">
        <v>207</v>
      </c>
      <c r="H1455" s="26" t="s">
        <v>207</v>
      </c>
    </row>
    <row r="1456" spans="1:8">
      <c r="A1456" t="s">
        <v>207</v>
      </c>
      <c r="B1456" t="s">
        <v>207</v>
      </c>
      <c r="C1456" t="s">
        <v>207</v>
      </c>
      <c r="D1456" s="5" t="s">
        <v>207</v>
      </c>
      <c r="E1456" t="s">
        <v>207</v>
      </c>
      <c r="F1456" t="s">
        <v>207</v>
      </c>
      <c r="G1456" s="26" t="s">
        <v>207</v>
      </c>
      <c r="H1456" s="26" t="s">
        <v>207</v>
      </c>
    </row>
    <row r="1457" spans="1:8">
      <c r="A1457" t="s">
        <v>207</v>
      </c>
      <c r="B1457" t="s">
        <v>207</v>
      </c>
      <c r="C1457" t="s">
        <v>207</v>
      </c>
      <c r="D1457" s="5" t="s">
        <v>207</v>
      </c>
      <c r="E1457" t="s">
        <v>207</v>
      </c>
      <c r="F1457" t="s">
        <v>207</v>
      </c>
      <c r="G1457" s="26" t="s">
        <v>207</v>
      </c>
      <c r="H1457" s="26" t="s">
        <v>207</v>
      </c>
    </row>
    <row r="1458" spans="1:8">
      <c r="A1458" t="s">
        <v>207</v>
      </c>
      <c r="B1458" t="s">
        <v>207</v>
      </c>
      <c r="C1458" t="s">
        <v>207</v>
      </c>
      <c r="D1458" s="5" t="s">
        <v>207</v>
      </c>
      <c r="E1458" t="s">
        <v>207</v>
      </c>
      <c r="F1458" t="s">
        <v>207</v>
      </c>
      <c r="G1458" s="26" t="s">
        <v>207</v>
      </c>
      <c r="H1458" s="26" t="s">
        <v>207</v>
      </c>
    </row>
    <row r="1459" spans="1:8">
      <c r="A1459" t="s">
        <v>207</v>
      </c>
      <c r="B1459" t="s">
        <v>207</v>
      </c>
      <c r="C1459" t="s">
        <v>207</v>
      </c>
      <c r="D1459" s="5" t="s">
        <v>207</v>
      </c>
      <c r="E1459" t="s">
        <v>207</v>
      </c>
      <c r="F1459" t="s">
        <v>207</v>
      </c>
      <c r="G1459" s="26" t="s">
        <v>207</v>
      </c>
      <c r="H1459" s="26" t="s">
        <v>207</v>
      </c>
    </row>
    <row r="1460" spans="1:8">
      <c r="A1460" t="s">
        <v>207</v>
      </c>
      <c r="B1460" t="s">
        <v>207</v>
      </c>
      <c r="C1460" t="s">
        <v>207</v>
      </c>
      <c r="D1460" s="5" t="s">
        <v>207</v>
      </c>
      <c r="E1460" t="s">
        <v>207</v>
      </c>
      <c r="F1460" t="s">
        <v>207</v>
      </c>
      <c r="G1460" s="26" t="s">
        <v>207</v>
      </c>
      <c r="H1460" s="26" t="s">
        <v>207</v>
      </c>
    </row>
    <row r="1461" spans="1:8">
      <c r="A1461" t="s">
        <v>207</v>
      </c>
      <c r="B1461" t="s">
        <v>207</v>
      </c>
      <c r="C1461" t="s">
        <v>207</v>
      </c>
      <c r="D1461" s="5" t="s">
        <v>207</v>
      </c>
      <c r="E1461" t="s">
        <v>207</v>
      </c>
      <c r="F1461" t="s">
        <v>207</v>
      </c>
      <c r="G1461" s="26" t="s">
        <v>207</v>
      </c>
      <c r="H1461" s="26" t="s">
        <v>207</v>
      </c>
    </row>
    <row r="1462" spans="1:8">
      <c r="A1462" t="s">
        <v>207</v>
      </c>
      <c r="B1462" t="s">
        <v>207</v>
      </c>
      <c r="C1462" t="s">
        <v>207</v>
      </c>
      <c r="D1462" s="5" t="s">
        <v>207</v>
      </c>
      <c r="E1462" t="s">
        <v>207</v>
      </c>
      <c r="F1462" t="s">
        <v>207</v>
      </c>
      <c r="G1462" s="26" t="s">
        <v>207</v>
      </c>
      <c r="H1462" s="26" t="s">
        <v>207</v>
      </c>
    </row>
    <row r="1463" spans="1:8">
      <c r="A1463" t="s">
        <v>207</v>
      </c>
      <c r="B1463" t="s">
        <v>207</v>
      </c>
      <c r="C1463" t="s">
        <v>207</v>
      </c>
      <c r="D1463" s="5" t="s">
        <v>207</v>
      </c>
      <c r="E1463" t="s">
        <v>207</v>
      </c>
      <c r="F1463" t="s">
        <v>207</v>
      </c>
      <c r="G1463" s="26" t="s">
        <v>207</v>
      </c>
      <c r="H1463" s="26" t="s">
        <v>207</v>
      </c>
    </row>
    <row r="1464" spans="1:8">
      <c r="A1464" t="s">
        <v>207</v>
      </c>
      <c r="B1464" t="s">
        <v>207</v>
      </c>
      <c r="C1464" t="s">
        <v>207</v>
      </c>
      <c r="D1464" s="5" t="s">
        <v>207</v>
      </c>
      <c r="E1464" t="s">
        <v>207</v>
      </c>
      <c r="F1464" t="s">
        <v>207</v>
      </c>
      <c r="G1464" s="26" t="s">
        <v>207</v>
      </c>
      <c r="H1464" s="26" t="s">
        <v>207</v>
      </c>
    </row>
    <row r="1465" spans="1:8">
      <c r="A1465" t="s">
        <v>207</v>
      </c>
      <c r="B1465" t="s">
        <v>207</v>
      </c>
      <c r="C1465" t="s">
        <v>207</v>
      </c>
      <c r="D1465" s="5" t="s">
        <v>207</v>
      </c>
      <c r="E1465" t="s">
        <v>207</v>
      </c>
      <c r="F1465" t="s">
        <v>207</v>
      </c>
      <c r="G1465" s="26" t="s">
        <v>207</v>
      </c>
      <c r="H1465" s="26" t="s">
        <v>207</v>
      </c>
    </row>
    <row r="1466" spans="1:8">
      <c r="A1466" t="s">
        <v>207</v>
      </c>
      <c r="B1466" t="s">
        <v>207</v>
      </c>
      <c r="C1466" t="s">
        <v>207</v>
      </c>
      <c r="D1466" s="5" t="s">
        <v>207</v>
      </c>
      <c r="E1466" t="s">
        <v>207</v>
      </c>
      <c r="F1466" t="s">
        <v>207</v>
      </c>
      <c r="G1466" s="26" t="s">
        <v>207</v>
      </c>
      <c r="H1466" s="26" t="s">
        <v>207</v>
      </c>
    </row>
    <row r="1467" spans="1:8">
      <c r="A1467" t="s">
        <v>207</v>
      </c>
      <c r="B1467" t="s">
        <v>207</v>
      </c>
      <c r="C1467" t="s">
        <v>207</v>
      </c>
      <c r="D1467" s="5" t="s">
        <v>207</v>
      </c>
      <c r="E1467" t="s">
        <v>207</v>
      </c>
      <c r="F1467" t="s">
        <v>207</v>
      </c>
      <c r="G1467" s="26" t="s">
        <v>207</v>
      </c>
      <c r="H1467" s="26" t="s">
        <v>207</v>
      </c>
    </row>
    <row r="1468" spans="1:8">
      <c r="A1468" t="s">
        <v>207</v>
      </c>
      <c r="B1468" t="s">
        <v>207</v>
      </c>
      <c r="C1468" t="s">
        <v>207</v>
      </c>
      <c r="D1468" s="5" t="s">
        <v>207</v>
      </c>
      <c r="E1468" t="s">
        <v>207</v>
      </c>
      <c r="F1468" t="s">
        <v>207</v>
      </c>
      <c r="G1468" s="26" t="s">
        <v>207</v>
      </c>
      <c r="H1468" s="26" t="s">
        <v>207</v>
      </c>
    </row>
    <row r="1469" spans="1:8">
      <c r="A1469" t="s">
        <v>207</v>
      </c>
      <c r="B1469" t="s">
        <v>207</v>
      </c>
      <c r="C1469" t="s">
        <v>207</v>
      </c>
      <c r="D1469" s="5" t="s">
        <v>207</v>
      </c>
      <c r="E1469" t="s">
        <v>207</v>
      </c>
      <c r="F1469" t="s">
        <v>207</v>
      </c>
      <c r="G1469" s="26" t="s">
        <v>207</v>
      </c>
      <c r="H1469" s="26" t="s">
        <v>207</v>
      </c>
    </row>
    <row r="1470" spans="1:8">
      <c r="A1470" t="s">
        <v>207</v>
      </c>
      <c r="B1470" t="s">
        <v>207</v>
      </c>
      <c r="C1470" t="s">
        <v>207</v>
      </c>
      <c r="D1470" s="5" t="s">
        <v>207</v>
      </c>
      <c r="E1470" t="s">
        <v>207</v>
      </c>
      <c r="F1470" t="s">
        <v>207</v>
      </c>
      <c r="G1470" s="26" t="s">
        <v>207</v>
      </c>
      <c r="H1470" s="26" t="s">
        <v>207</v>
      </c>
    </row>
    <row r="1471" spans="1:8">
      <c r="A1471" t="s">
        <v>207</v>
      </c>
      <c r="B1471" t="s">
        <v>207</v>
      </c>
      <c r="C1471" t="s">
        <v>207</v>
      </c>
      <c r="D1471" s="5" t="s">
        <v>207</v>
      </c>
      <c r="E1471" t="s">
        <v>207</v>
      </c>
      <c r="F1471" t="s">
        <v>207</v>
      </c>
      <c r="G1471" s="26" t="s">
        <v>207</v>
      </c>
      <c r="H1471" s="26" t="s">
        <v>207</v>
      </c>
    </row>
    <row r="1472" spans="1:8">
      <c r="A1472" t="s">
        <v>207</v>
      </c>
      <c r="B1472" t="s">
        <v>207</v>
      </c>
      <c r="C1472" t="s">
        <v>207</v>
      </c>
      <c r="D1472" s="5" t="s">
        <v>207</v>
      </c>
      <c r="E1472" t="s">
        <v>207</v>
      </c>
      <c r="F1472" t="s">
        <v>207</v>
      </c>
      <c r="G1472" s="26" t="s">
        <v>207</v>
      </c>
      <c r="H1472" s="26" t="s">
        <v>207</v>
      </c>
    </row>
    <row r="1473" spans="1:8">
      <c r="A1473" t="s">
        <v>207</v>
      </c>
      <c r="B1473" t="s">
        <v>207</v>
      </c>
      <c r="C1473" t="s">
        <v>207</v>
      </c>
      <c r="D1473" s="5" t="s">
        <v>207</v>
      </c>
      <c r="E1473" t="s">
        <v>207</v>
      </c>
      <c r="F1473" t="s">
        <v>207</v>
      </c>
      <c r="G1473" s="26" t="s">
        <v>207</v>
      </c>
      <c r="H1473" s="26" t="s">
        <v>207</v>
      </c>
    </row>
    <row r="1474" spans="1:8">
      <c r="A1474" t="s">
        <v>207</v>
      </c>
      <c r="B1474" t="s">
        <v>207</v>
      </c>
      <c r="C1474" t="s">
        <v>207</v>
      </c>
      <c r="D1474" s="5" t="s">
        <v>207</v>
      </c>
      <c r="E1474" t="s">
        <v>207</v>
      </c>
      <c r="F1474" t="s">
        <v>207</v>
      </c>
      <c r="G1474" s="26" t="s">
        <v>207</v>
      </c>
      <c r="H1474" s="26" t="s">
        <v>207</v>
      </c>
    </row>
    <row r="1475" spans="1:8">
      <c r="A1475" t="s">
        <v>207</v>
      </c>
      <c r="B1475" t="s">
        <v>207</v>
      </c>
      <c r="C1475" t="s">
        <v>207</v>
      </c>
      <c r="D1475" s="5" t="s">
        <v>207</v>
      </c>
      <c r="E1475" t="s">
        <v>207</v>
      </c>
      <c r="F1475" t="s">
        <v>207</v>
      </c>
      <c r="G1475" s="26" t="s">
        <v>207</v>
      </c>
      <c r="H1475" s="26" t="s">
        <v>207</v>
      </c>
    </row>
    <row r="1476" spans="1:8">
      <c r="A1476" t="s">
        <v>207</v>
      </c>
      <c r="B1476" t="s">
        <v>207</v>
      </c>
      <c r="C1476" t="s">
        <v>207</v>
      </c>
      <c r="D1476" s="5" t="s">
        <v>207</v>
      </c>
      <c r="E1476" t="s">
        <v>207</v>
      </c>
      <c r="F1476" t="s">
        <v>207</v>
      </c>
      <c r="G1476" s="26" t="s">
        <v>207</v>
      </c>
      <c r="H1476" s="26" t="s">
        <v>207</v>
      </c>
    </row>
    <row r="1477" spans="1:8">
      <c r="A1477" t="s">
        <v>207</v>
      </c>
      <c r="B1477" t="s">
        <v>207</v>
      </c>
      <c r="C1477" t="s">
        <v>207</v>
      </c>
      <c r="D1477" s="5" t="s">
        <v>207</v>
      </c>
      <c r="E1477" t="s">
        <v>207</v>
      </c>
      <c r="F1477" t="s">
        <v>207</v>
      </c>
      <c r="G1477" s="26" t="s">
        <v>207</v>
      </c>
      <c r="H1477" s="26" t="s">
        <v>207</v>
      </c>
    </row>
    <row r="1478" spans="1:8">
      <c r="A1478" t="s">
        <v>207</v>
      </c>
      <c r="B1478" t="s">
        <v>207</v>
      </c>
      <c r="C1478" t="s">
        <v>207</v>
      </c>
      <c r="D1478" s="5" t="s">
        <v>207</v>
      </c>
      <c r="E1478" t="s">
        <v>207</v>
      </c>
      <c r="F1478" t="s">
        <v>207</v>
      </c>
      <c r="G1478" s="26" t="s">
        <v>207</v>
      </c>
      <c r="H1478" s="26" t="s">
        <v>207</v>
      </c>
    </row>
    <row r="1479" spans="1:8">
      <c r="A1479" t="s">
        <v>207</v>
      </c>
      <c r="B1479" t="s">
        <v>207</v>
      </c>
      <c r="C1479" t="s">
        <v>207</v>
      </c>
      <c r="D1479" s="5" t="s">
        <v>207</v>
      </c>
      <c r="E1479" t="s">
        <v>207</v>
      </c>
      <c r="F1479" t="s">
        <v>207</v>
      </c>
      <c r="G1479" s="26" t="s">
        <v>207</v>
      </c>
      <c r="H1479" s="26" t="s">
        <v>207</v>
      </c>
    </row>
    <row r="1480" spans="1:8">
      <c r="A1480" t="s">
        <v>207</v>
      </c>
      <c r="B1480" t="s">
        <v>207</v>
      </c>
      <c r="C1480" t="s">
        <v>207</v>
      </c>
      <c r="D1480" s="5" t="s">
        <v>207</v>
      </c>
      <c r="E1480" t="s">
        <v>207</v>
      </c>
      <c r="F1480" t="s">
        <v>207</v>
      </c>
      <c r="G1480" s="26" t="s">
        <v>207</v>
      </c>
      <c r="H1480" s="26" t="s">
        <v>207</v>
      </c>
    </row>
    <row r="1481" spans="1:8">
      <c r="A1481" t="s">
        <v>207</v>
      </c>
      <c r="B1481" t="s">
        <v>207</v>
      </c>
      <c r="C1481" t="s">
        <v>207</v>
      </c>
      <c r="D1481" s="5" t="s">
        <v>207</v>
      </c>
      <c r="E1481" t="s">
        <v>207</v>
      </c>
      <c r="F1481" t="s">
        <v>207</v>
      </c>
      <c r="G1481" s="26" t="s">
        <v>207</v>
      </c>
      <c r="H1481" s="26" t="s">
        <v>207</v>
      </c>
    </row>
    <row r="1482" spans="1:8">
      <c r="A1482" t="s">
        <v>207</v>
      </c>
      <c r="B1482" t="s">
        <v>207</v>
      </c>
      <c r="C1482" t="s">
        <v>207</v>
      </c>
      <c r="D1482" s="5" t="s">
        <v>207</v>
      </c>
      <c r="E1482" t="s">
        <v>207</v>
      </c>
      <c r="F1482" t="s">
        <v>207</v>
      </c>
      <c r="G1482" s="26" t="s">
        <v>207</v>
      </c>
      <c r="H1482" s="26" t="s">
        <v>207</v>
      </c>
    </row>
    <row r="1483" spans="1:8">
      <c r="A1483" t="s">
        <v>207</v>
      </c>
      <c r="B1483" t="s">
        <v>207</v>
      </c>
      <c r="C1483" t="s">
        <v>207</v>
      </c>
      <c r="D1483" s="5" t="s">
        <v>207</v>
      </c>
      <c r="E1483" t="s">
        <v>207</v>
      </c>
      <c r="F1483" t="s">
        <v>207</v>
      </c>
      <c r="G1483" s="26" t="s">
        <v>207</v>
      </c>
      <c r="H1483" s="26" t="s">
        <v>207</v>
      </c>
    </row>
    <row r="1484" spans="1:8">
      <c r="A1484" t="s">
        <v>207</v>
      </c>
      <c r="B1484" t="s">
        <v>207</v>
      </c>
      <c r="C1484" t="s">
        <v>207</v>
      </c>
      <c r="D1484" s="5" t="s">
        <v>207</v>
      </c>
      <c r="E1484" t="s">
        <v>207</v>
      </c>
      <c r="F1484" t="s">
        <v>207</v>
      </c>
      <c r="G1484" s="26" t="s">
        <v>207</v>
      </c>
      <c r="H1484" s="26" t="s">
        <v>207</v>
      </c>
    </row>
    <row r="1485" spans="1:8">
      <c r="A1485" t="s">
        <v>207</v>
      </c>
      <c r="B1485" t="s">
        <v>207</v>
      </c>
      <c r="C1485" t="s">
        <v>207</v>
      </c>
      <c r="D1485" s="5" t="s">
        <v>207</v>
      </c>
      <c r="E1485" t="s">
        <v>207</v>
      </c>
      <c r="F1485" t="s">
        <v>207</v>
      </c>
      <c r="G1485" s="26" t="s">
        <v>207</v>
      </c>
      <c r="H1485" s="26" t="s">
        <v>207</v>
      </c>
    </row>
    <row r="1486" spans="1:8">
      <c r="A1486" t="s">
        <v>207</v>
      </c>
      <c r="B1486" t="s">
        <v>207</v>
      </c>
      <c r="C1486" t="s">
        <v>207</v>
      </c>
      <c r="D1486" s="5" t="s">
        <v>207</v>
      </c>
      <c r="E1486" t="s">
        <v>207</v>
      </c>
      <c r="F1486" t="s">
        <v>207</v>
      </c>
      <c r="G1486" s="26" t="s">
        <v>207</v>
      </c>
      <c r="H1486" s="26" t="s">
        <v>207</v>
      </c>
    </row>
    <row r="1487" spans="1:8">
      <c r="A1487" t="s">
        <v>207</v>
      </c>
      <c r="B1487" t="s">
        <v>207</v>
      </c>
      <c r="C1487" t="s">
        <v>207</v>
      </c>
      <c r="D1487" s="5" t="s">
        <v>207</v>
      </c>
      <c r="E1487" t="s">
        <v>207</v>
      </c>
      <c r="F1487" t="s">
        <v>207</v>
      </c>
      <c r="G1487" s="26" t="s">
        <v>207</v>
      </c>
      <c r="H1487" s="26" t="s">
        <v>207</v>
      </c>
    </row>
    <row r="1488" spans="1:8">
      <c r="A1488" t="s">
        <v>207</v>
      </c>
      <c r="B1488" t="s">
        <v>207</v>
      </c>
      <c r="C1488" t="s">
        <v>207</v>
      </c>
      <c r="D1488" s="5" t="s">
        <v>207</v>
      </c>
      <c r="E1488" t="s">
        <v>207</v>
      </c>
      <c r="F1488" t="s">
        <v>207</v>
      </c>
      <c r="G1488" s="26" t="s">
        <v>207</v>
      </c>
      <c r="H1488" s="26" t="s">
        <v>207</v>
      </c>
    </row>
    <row r="1489" spans="1:8">
      <c r="A1489" t="s">
        <v>207</v>
      </c>
      <c r="B1489" t="s">
        <v>207</v>
      </c>
      <c r="C1489" t="s">
        <v>207</v>
      </c>
      <c r="D1489" s="5" t="s">
        <v>207</v>
      </c>
      <c r="E1489" t="s">
        <v>207</v>
      </c>
      <c r="F1489" t="s">
        <v>207</v>
      </c>
      <c r="G1489" s="26" t="s">
        <v>207</v>
      </c>
      <c r="H1489" s="26" t="s">
        <v>207</v>
      </c>
    </row>
    <row r="1490" spans="1:8">
      <c r="A1490" t="s">
        <v>207</v>
      </c>
      <c r="B1490" t="s">
        <v>207</v>
      </c>
      <c r="C1490" t="s">
        <v>207</v>
      </c>
      <c r="D1490" s="5" t="s">
        <v>207</v>
      </c>
      <c r="E1490" t="s">
        <v>207</v>
      </c>
      <c r="F1490" t="s">
        <v>207</v>
      </c>
      <c r="G1490" s="26" t="s">
        <v>207</v>
      </c>
      <c r="H1490" s="26" t="s">
        <v>207</v>
      </c>
    </row>
    <row r="1491" spans="1:8">
      <c r="A1491" t="s">
        <v>207</v>
      </c>
      <c r="B1491" t="s">
        <v>207</v>
      </c>
      <c r="C1491" t="s">
        <v>207</v>
      </c>
      <c r="D1491" s="5" t="s">
        <v>207</v>
      </c>
      <c r="E1491" t="s">
        <v>207</v>
      </c>
      <c r="F1491" t="s">
        <v>207</v>
      </c>
      <c r="G1491" s="26" t="s">
        <v>207</v>
      </c>
      <c r="H1491" s="26" t="s">
        <v>207</v>
      </c>
    </row>
    <row r="1492" spans="1:8">
      <c r="A1492" t="s">
        <v>207</v>
      </c>
      <c r="B1492" t="s">
        <v>207</v>
      </c>
      <c r="C1492" t="s">
        <v>207</v>
      </c>
      <c r="D1492" s="5" t="s">
        <v>207</v>
      </c>
      <c r="E1492" t="s">
        <v>207</v>
      </c>
      <c r="F1492" t="s">
        <v>207</v>
      </c>
      <c r="G1492" s="26" t="s">
        <v>207</v>
      </c>
      <c r="H1492" s="26" t="s">
        <v>207</v>
      </c>
    </row>
    <row r="1493" spans="1:8">
      <c r="A1493" t="s">
        <v>207</v>
      </c>
      <c r="B1493" t="s">
        <v>207</v>
      </c>
      <c r="C1493" t="s">
        <v>207</v>
      </c>
      <c r="D1493" s="5" t="s">
        <v>207</v>
      </c>
      <c r="E1493" t="s">
        <v>207</v>
      </c>
      <c r="F1493" t="s">
        <v>207</v>
      </c>
      <c r="G1493" s="26" t="s">
        <v>207</v>
      </c>
      <c r="H1493" s="26" t="s">
        <v>207</v>
      </c>
    </row>
    <row r="1494" spans="1:8">
      <c r="A1494" t="s">
        <v>207</v>
      </c>
      <c r="B1494" t="s">
        <v>207</v>
      </c>
      <c r="C1494" t="s">
        <v>207</v>
      </c>
      <c r="D1494" s="5" t="s">
        <v>207</v>
      </c>
      <c r="E1494" t="s">
        <v>207</v>
      </c>
      <c r="F1494" t="s">
        <v>207</v>
      </c>
      <c r="G1494" s="26" t="s">
        <v>207</v>
      </c>
      <c r="H1494" s="26" t="s">
        <v>207</v>
      </c>
    </row>
    <row r="1495" spans="1:8">
      <c r="A1495" t="s">
        <v>207</v>
      </c>
      <c r="B1495" t="s">
        <v>207</v>
      </c>
      <c r="C1495" t="s">
        <v>207</v>
      </c>
      <c r="D1495" s="5" t="s">
        <v>207</v>
      </c>
      <c r="E1495" t="s">
        <v>207</v>
      </c>
      <c r="F1495" t="s">
        <v>207</v>
      </c>
      <c r="G1495" s="26" t="s">
        <v>207</v>
      </c>
      <c r="H1495" s="26" t="s">
        <v>207</v>
      </c>
    </row>
    <row r="1496" spans="1:8">
      <c r="A1496" t="s">
        <v>207</v>
      </c>
      <c r="B1496" t="s">
        <v>207</v>
      </c>
      <c r="C1496" t="s">
        <v>207</v>
      </c>
      <c r="D1496" s="5" t="s">
        <v>207</v>
      </c>
      <c r="E1496" t="s">
        <v>207</v>
      </c>
      <c r="F1496" t="s">
        <v>207</v>
      </c>
      <c r="G1496" s="26" t="s">
        <v>207</v>
      </c>
      <c r="H1496" s="26" t="s">
        <v>207</v>
      </c>
    </row>
    <row r="1497" spans="1:8">
      <c r="A1497" t="s">
        <v>207</v>
      </c>
      <c r="B1497" t="s">
        <v>207</v>
      </c>
      <c r="C1497" t="s">
        <v>207</v>
      </c>
      <c r="D1497" s="5" t="s">
        <v>207</v>
      </c>
      <c r="E1497" t="s">
        <v>207</v>
      </c>
      <c r="F1497" t="s">
        <v>207</v>
      </c>
      <c r="G1497" s="26" t="s">
        <v>207</v>
      </c>
      <c r="H1497" s="26" t="s">
        <v>207</v>
      </c>
    </row>
    <row r="1498" spans="1:8">
      <c r="A1498" t="s">
        <v>207</v>
      </c>
      <c r="B1498" t="s">
        <v>207</v>
      </c>
      <c r="C1498" t="s">
        <v>207</v>
      </c>
      <c r="D1498" s="5" t="s">
        <v>207</v>
      </c>
      <c r="E1498" t="s">
        <v>207</v>
      </c>
      <c r="F1498" t="s">
        <v>207</v>
      </c>
      <c r="G1498" s="26" t="s">
        <v>207</v>
      </c>
      <c r="H1498" s="26" t="s">
        <v>207</v>
      </c>
    </row>
    <row r="1499" spans="1:8">
      <c r="A1499" t="s">
        <v>207</v>
      </c>
      <c r="B1499" t="s">
        <v>207</v>
      </c>
      <c r="C1499" t="s">
        <v>207</v>
      </c>
      <c r="D1499" s="5" t="s">
        <v>207</v>
      </c>
      <c r="E1499" t="s">
        <v>207</v>
      </c>
      <c r="F1499" t="s">
        <v>207</v>
      </c>
      <c r="G1499" s="26" t="s">
        <v>207</v>
      </c>
      <c r="H1499" s="26" t="s">
        <v>207</v>
      </c>
    </row>
    <row r="1500" spans="1:8">
      <c r="A1500" t="s">
        <v>207</v>
      </c>
      <c r="B1500" t="s">
        <v>207</v>
      </c>
      <c r="C1500" t="s">
        <v>207</v>
      </c>
      <c r="D1500" s="5" t="s">
        <v>207</v>
      </c>
      <c r="E1500" t="s">
        <v>207</v>
      </c>
      <c r="F1500" t="s">
        <v>207</v>
      </c>
      <c r="G1500" s="26" t="s">
        <v>207</v>
      </c>
      <c r="H1500" s="26" t="s">
        <v>207</v>
      </c>
    </row>
    <row r="1501" spans="1:8">
      <c r="A1501" t="s">
        <v>207</v>
      </c>
      <c r="B1501" t="s">
        <v>207</v>
      </c>
      <c r="C1501" t="s">
        <v>207</v>
      </c>
      <c r="D1501" s="5" t="s">
        <v>207</v>
      </c>
      <c r="E1501" t="s">
        <v>207</v>
      </c>
      <c r="F1501" t="s">
        <v>207</v>
      </c>
      <c r="G1501" s="26" t="s">
        <v>207</v>
      </c>
      <c r="H1501" s="26" t="s">
        <v>207</v>
      </c>
    </row>
    <row r="1502" spans="1:8">
      <c r="A1502" t="s">
        <v>207</v>
      </c>
      <c r="B1502" t="s">
        <v>207</v>
      </c>
      <c r="C1502" t="s">
        <v>207</v>
      </c>
      <c r="D1502" s="5" t="s">
        <v>207</v>
      </c>
      <c r="E1502" t="s">
        <v>207</v>
      </c>
      <c r="F1502" t="s">
        <v>207</v>
      </c>
      <c r="G1502" s="26" t="s">
        <v>207</v>
      </c>
      <c r="H1502" s="26" t="s">
        <v>207</v>
      </c>
    </row>
    <row r="1503" spans="1:8">
      <c r="A1503" t="s">
        <v>207</v>
      </c>
      <c r="B1503" t="s">
        <v>207</v>
      </c>
      <c r="C1503" t="s">
        <v>207</v>
      </c>
      <c r="D1503" s="5" t="s">
        <v>207</v>
      </c>
      <c r="E1503" t="s">
        <v>207</v>
      </c>
      <c r="F1503" t="s">
        <v>207</v>
      </c>
      <c r="G1503" s="26" t="s">
        <v>207</v>
      </c>
      <c r="H1503" s="26" t="s">
        <v>207</v>
      </c>
    </row>
    <row r="1504" spans="1:8">
      <c r="A1504" t="s">
        <v>207</v>
      </c>
      <c r="B1504" t="s">
        <v>207</v>
      </c>
      <c r="C1504" t="s">
        <v>207</v>
      </c>
      <c r="D1504" s="5" t="s">
        <v>207</v>
      </c>
      <c r="E1504" t="s">
        <v>207</v>
      </c>
      <c r="F1504" t="s">
        <v>207</v>
      </c>
      <c r="G1504" s="26" t="s">
        <v>207</v>
      </c>
      <c r="H1504" s="26" t="s">
        <v>207</v>
      </c>
    </row>
    <row r="1505" spans="1:8">
      <c r="A1505" t="s">
        <v>207</v>
      </c>
      <c r="B1505" t="s">
        <v>207</v>
      </c>
      <c r="C1505" t="s">
        <v>207</v>
      </c>
      <c r="D1505" s="5" t="s">
        <v>207</v>
      </c>
      <c r="E1505" t="s">
        <v>207</v>
      </c>
      <c r="F1505" t="s">
        <v>207</v>
      </c>
      <c r="G1505" s="26" t="s">
        <v>207</v>
      </c>
      <c r="H1505" s="26" t="s">
        <v>207</v>
      </c>
    </row>
    <row r="1506" spans="1:8">
      <c r="A1506" t="s">
        <v>207</v>
      </c>
      <c r="B1506" t="s">
        <v>207</v>
      </c>
      <c r="C1506" t="s">
        <v>207</v>
      </c>
      <c r="D1506" s="5" t="s">
        <v>207</v>
      </c>
      <c r="E1506" t="s">
        <v>207</v>
      </c>
      <c r="F1506" t="s">
        <v>207</v>
      </c>
      <c r="G1506" s="26" t="s">
        <v>207</v>
      </c>
      <c r="H1506" s="26" t="s">
        <v>207</v>
      </c>
    </row>
    <row r="1507" spans="1:8">
      <c r="A1507" t="s">
        <v>207</v>
      </c>
      <c r="B1507" t="s">
        <v>207</v>
      </c>
      <c r="C1507" t="s">
        <v>207</v>
      </c>
      <c r="D1507" s="5" t="s">
        <v>207</v>
      </c>
      <c r="E1507" t="s">
        <v>207</v>
      </c>
      <c r="F1507" t="s">
        <v>207</v>
      </c>
      <c r="G1507" s="26" t="s">
        <v>207</v>
      </c>
      <c r="H1507" s="26" t="s">
        <v>207</v>
      </c>
    </row>
    <row r="1508" spans="1:8">
      <c r="A1508" t="s">
        <v>207</v>
      </c>
      <c r="B1508" t="s">
        <v>207</v>
      </c>
      <c r="C1508" t="s">
        <v>207</v>
      </c>
      <c r="D1508" s="5" t="s">
        <v>207</v>
      </c>
      <c r="E1508" t="s">
        <v>207</v>
      </c>
      <c r="F1508" t="s">
        <v>207</v>
      </c>
      <c r="G1508" s="26" t="s">
        <v>207</v>
      </c>
      <c r="H1508" s="26" t="s">
        <v>207</v>
      </c>
    </row>
    <row r="1509" spans="1:8">
      <c r="A1509" t="s">
        <v>207</v>
      </c>
      <c r="B1509" t="s">
        <v>207</v>
      </c>
      <c r="C1509" t="s">
        <v>207</v>
      </c>
      <c r="D1509" s="5" t="s">
        <v>207</v>
      </c>
      <c r="E1509" t="s">
        <v>207</v>
      </c>
      <c r="F1509" t="s">
        <v>207</v>
      </c>
      <c r="G1509" s="26" t="s">
        <v>207</v>
      </c>
      <c r="H1509" s="26" t="s">
        <v>207</v>
      </c>
    </row>
    <row r="1510" spans="1:8">
      <c r="A1510" t="s">
        <v>207</v>
      </c>
      <c r="B1510" t="s">
        <v>207</v>
      </c>
      <c r="C1510" t="s">
        <v>207</v>
      </c>
      <c r="D1510" s="5" t="s">
        <v>207</v>
      </c>
      <c r="E1510" t="s">
        <v>207</v>
      </c>
      <c r="F1510" t="s">
        <v>207</v>
      </c>
      <c r="G1510" s="26" t="s">
        <v>207</v>
      </c>
      <c r="H1510" s="26" t="s">
        <v>207</v>
      </c>
    </row>
    <row r="1511" spans="1:8">
      <c r="A1511" t="s">
        <v>207</v>
      </c>
      <c r="B1511" t="s">
        <v>207</v>
      </c>
      <c r="C1511" t="s">
        <v>207</v>
      </c>
      <c r="D1511" s="5" t="s">
        <v>207</v>
      </c>
      <c r="E1511" t="s">
        <v>207</v>
      </c>
      <c r="F1511" t="s">
        <v>207</v>
      </c>
      <c r="G1511" s="26" t="s">
        <v>207</v>
      </c>
      <c r="H1511" s="26" t="s">
        <v>207</v>
      </c>
    </row>
    <row r="1512" spans="1:8">
      <c r="A1512" t="s">
        <v>207</v>
      </c>
      <c r="B1512" t="s">
        <v>207</v>
      </c>
      <c r="C1512" t="s">
        <v>207</v>
      </c>
      <c r="D1512" s="5" t="s">
        <v>207</v>
      </c>
      <c r="E1512" t="s">
        <v>207</v>
      </c>
      <c r="F1512" t="s">
        <v>207</v>
      </c>
      <c r="G1512" s="26" t="s">
        <v>207</v>
      </c>
      <c r="H1512" s="26" t="s">
        <v>207</v>
      </c>
    </row>
    <row r="1513" spans="1:8">
      <c r="A1513" t="s">
        <v>207</v>
      </c>
      <c r="B1513" t="s">
        <v>207</v>
      </c>
      <c r="C1513" t="s">
        <v>207</v>
      </c>
      <c r="D1513" s="5" t="s">
        <v>207</v>
      </c>
      <c r="E1513" t="s">
        <v>207</v>
      </c>
      <c r="F1513" t="s">
        <v>207</v>
      </c>
      <c r="G1513" s="26" t="s">
        <v>207</v>
      </c>
      <c r="H1513" s="26" t="s">
        <v>207</v>
      </c>
    </row>
    <row r="1514" spans="1:8">
      <c r="A1514" t="s">
        <v>207</v>
      </c>
      <c r="B1514" t="s">
        <v>207</v>
      </c>
      <c r="C1514" t="s">
        <v>207</v>
      </c>
      <c r="D1514" s="5" t="s">
        <v>207</v>
      </c>
      <c r="E1514" t="s">
        <v>207</v>
      </c>
      <c r="F1514" t="s">
        <v>207</v>
      </c>
      <c r="G1514" s="26" t="s">
        <v>207</v>
      </c>
      <c r="H1514" s="26" t="s">
        <v>207</v>
      </c>
    </row>
    <row r="1515" spans="1:8">
      <c r="A1515" t="s">
        <v>207</v>
      </c>
      <c r="B1515" t="s">
        <v>207</v>
      </c>
      <c r="C1515" t="s">
        <v>207</v>
      </c>
      <c r="D1515" s="5" t="s">
        <v>207</v>
      </c>
      <c r="E1515" t="s">
        <v>207</v>
      </c>
      <c r="F1515" t="s">
        <v>207</v>
      </c>
      <c r="G1515" s="26" t="s">
        <v>207</v>
      </c>
      <c r="H1515" s="26" t="s">
        <v>207</v>
      </c>
    </row>
    <row r="1516" spans="1:8">
      <c r="A1516" t="s">
        <v>207</v>
      </c>
      <c r="B1516" t="s">
        <v>207</v>
      </c>
      <c r="C1516" t="s">
        <v>207</v>
      </c>
      <c r="D1516" s="5" t="s">
        <v>207</v>
      </c>
      <c r="E1516" t="s">
        <v>207</v>
      </c>
      <c r="F1516" t="s">
        <v>207</v>
      </c>
      <c r="G1516" s="26" t="s">
        <v>207</v>
      </c>
      <c r="H1516" s="26" t="s">
        <v>207</v>
      </c>
    </row>
    <row r="1517" spans="1:8">
      <c r="A1517" t="s">
        <v>207</v>
      </c>
      <c r="B1517" t="s">
        <v>207</v>
      </c>
      <c r="C1517" t="s">
        <v>207</v>
      </c>
      <c r="D1517" s="5" t="s">
        <v>207</v>
      </c>
      <c r="E1517" t="s">
        <v>207</v>
      </c>
      <c r="F1517" t="s">
        <v>207</v>
      </c>
      <c r="G1517" s="26" t="s">
        <v>207</v>
      </c>
      <c r="H1517" s="26" t="s">
        <v>207</v>
      </c>
    </row>
    <row r="1518" spans="1:8">
      <c r="A1518" t="s">
        <v>207</v>
      </c>
      <c r="B1518" t="s">
        <v>207</v>
      </c>
      <c r="C1518" t="s">
        <v>207</v>
      </c>
      <c r="D1518" s="5" t="s">
        <v>207</v>
      </c>
      <c r="E1518" t="s">
        <v>207</v>
      </c>
      <c r="F1518" t="s">
        <v>207</v>
      </c>
      <c r="G1518" s="26" t="s">
        <v>207</v>
      </c>
      <c r="H1518" s="26" t="s">
        <v>207</v>
      </c>
    </row>
    <row r="1519" spans="1:8">
      <c r="A1519" t="s">
        <v>207</v>
      </c>
      <c r="B1519" t="s">
        <v>207</v>
      </c>
      <c r="C1519" t="s">
        <v>207</v>
      </c>
      <c r="D1519" s="5" t="s">
        <v>207</v>
      </c>
      <c r="E1519" t="s">
        <v>207</v>
      </c>
      <c r="F1519" t="s">
        <v>207</v>
      </c>
      <c r="G1519" s="26" t="s">
        <v>207</v>
      </c>
      <c r="H1519" s="26" t="s">
        <v>207</v>
      </c>
    </row>
    <row r="1520" spans="1:8">
      <c r="A1520" t="s">
        <v>207</v>
      </c>
      <c r="B1520" t="s">
        <v>207</v>
      </c>
      <c r="C1520" t="s">
        <v>207</v>
      </c>
      <c r="D1520" s="5" t="s">
        <v>207</v>
      </c>
      <c r="E1520" t="s">
        <v>207</v>
      </c>
      <c r="F1520" t="s">
        <v>207</v>
      </c>
      <c r="G1520" s="26" t="s">
        <v>207</v>
      </c>
      <c r="H1520" s="26" t="s">
        <v>207</v>
      </c>
    </row>
    <row r="1521" spans="1:8">
      <c r="A1521" t="s">
        <v>207</v>
      </c>
      <c r="B1521" t="s">
        <v>207</v>
      </c>
      <c r="C1521" t="s">
        <v>207</v>
      </c>
      <c r="D1521" s="5" t="s">
        <v>207</v>
      </c>
      <c r="E1521" t="s">
        <v>207</v>
      </c>
      <c r="F1521" t="s">
        <v>207</v>
      </c>
      <c r="G1521" s="26" t="s">
        <v>207</v>
      </c>
      <c r="H1521" s="26" t="s">
        <v>207</v>
      </c>
    </row>
    <row r="1522" spans="1:8">
      <c r="A1522" t="s">
        <v>207</v>
      </c>
      <c r="B1522" t="s">
        <v>207</v>
      </c>
      <c r="C1522" t="s">
        <v>207</v>
      </c>
      <c r="D1522" s="5" t="s">
        <v>207</v>
      </c>
      <c r="E1522" t="s">
        <v>207</v>
      </c>
      <c r="F1522" t="s">
        <v>207</v>
      </c>
      <c r="G1522" s="26" t="s">
        <v>207</v>
      </c>
      <c r="H1522" s="26" t="s">
        <v>207</v>
      </c>
    </row>
    <row r="1523" spans="1:8">
      <c r="A1523" t="s">
        <v>207</v>
      </c>
      <c r="B1523" t="s">
        <v>207</v>
      </c>
      <c r="C1523" t="s">
        <v>207</v>
      </c>
      <c r="D1523" s="5" t="s">
        <v>207</v>
      </c>
      <c r="E1523" t="s">
        <v>207</v>
      </c>
      <c r="F1523" t="s">
        <v>207</v>
      </c>
      <c r="G1523" s="26" t="s">
        <v>207</v>
      </c>
      <c r="H1523" s="26" t="s">
        <v>207</v>
      </c>
    </row>
    <row r="1524" spans="1:8">
      <c r="A1524" t="s">
        <v>207</v>
      </c>
      <c r="B1524" t="s">
        <v>207</v>
      </c>
      <c r="C1524" t="s">
        <v>207</v>
      </c>
      <c r="D1524" s="5" t="s">
        <v>207</v>
      </c>
      <c r="E1524" t="s">
        <v>207</v>
      </c>
      <c r="F1524" t="s">
        <v>207</v>
      </c>
      <c r="G1524" s="26" t="s">
        <v>207</v>
      </c>
      <c r="H1524" s="26" t="s">
        <v>207</v>
      </c>
    </row>
    <row r="1525" spans="1:8">
      <c r="A1525" t="s">
        <v>207</v>
      </c>
      <c r="B1525" t="s">
        <v>207</v>
      </c>
      <c r="C1525" t="s">
        <v>207</v>
      </c>
      <c r="D1525" s="5" t="s">
        <v>207</v>
      </c>
      <c r="E1525" t="s">
        <v>207</v>
      </c>
      <c r="F1525" t="s">
        <v>207</v>
      </c>
      <c r="G1525" s="26" t="s">
        <v>207</v>
      </c>
      <c r="H1525" s="26" t="s">
        <v>207</v>
      </c>
    </row>
    <row r="1526" spans="1:8">
      <c r="A1526" t="s">
        <v>207</v>
      </c>
      <c r="B1526" t="s">
        <v>207</v>
      </c>
      <c r="C1526" t="s">
        <v>207</v>
      </c>
      <c r="D1526" s="5" t="s">
        <v>207</v>
      </c>
      <c r="E1526" t="s">
        <v>207</v>
      </c>
      <c r="F1526" t="s">
        <v>207</v>
      </c>
      <c r="G1526" s="26" t="s">
        <v>207</v>
      </c>
      <c r="H1526" s="26" t="s">
        <v>207</v>
      </c>
    </row>
    <row r="1527" spans="1:8">
      <c r="A1527" t="s">
        <v>207</v>
      </c>
      <c r="B1527" t="s">
        <v>207</v>
      </c>
      <c r="C1527" t="s">
        <v>207</v>
      </c>
      <c r="D1527" s="5" t="s">
        <v>207</v>
      </c>
      <c r="E1527" t="s">
        <v>207</v>
      </c>
      <c r="F1527" t="s">
        <v>207</v>
      </c>
      <c r="G1527" s="26" t="s">
        <v>207</v>
      </c>
      <c r="H1527" s="26" t="s">
        <v>207</v>
      </c>
    </row>
    <row r="1528" spans="1:8">
      <c r="A1528" t="s">
        <v>207</v>
      </c>
      <c r="B1528" t="s">
        <v>207</v>
      </c>
      <c r="C1528" t="s">
        <v>207</v>
      </c>
      <c r="D1528" s="5" t="s">
        <v>207</v>
      </c>
      <c r="E1528" t="s">
        <v>207</v>
      </c>
      <c r="F1528" t="s">
        <v>207</v>
      </c>
      <c r="G1528" s="26" t="s">
        <v>207</v>
      </c>
      <c r="H1528" s="26" t="s">
        <v>207</v>
      </c>
    </row>
    <row r="1529" spans="1:8">
      <c r="A1529" t="s">
        <v>207</v>
      </c>
      <c r="B1529" t="s">
        <v>207</v>
      </c>
      <c r="C1529" t="s">
        <v>207</v>
      </c>
      <c r="D1529" s="5" t="s">
        <v>207</v>
      </c>
      <c r="E1529" t="s">
        <v>207</v>
      </c>
      <c r="F1529" t="s">
        <v>207</v>
      </c>
      <c r="G1529" s="26" t="s">
        <v>207</v>
      </c>
      <c r="H1529" s="26" t="s">
        <v>207</v>
      </c>
    </row>
    <row r="1530" spans="1:8">
      <c r="A1530" t="s">
        <v>207</v>
      </c>
      <c r="B1530" t="s">
        <v>207</v>
      </c>
      <c r="C1530" t="s">
        <v>207</v>
      </c>
      <c r="D1530" s="5" t="s">
        <v>207</v>
      </c>
      <c r="E1530" t="s">
        <v>207</v>
      </c>
      <c r="F1530" t="s">
        <v>207</v>
      </c>
      <c r="G1530" s="26" t="s">
        <v>207</v>
      </c>
      <c r="H1530" s="26" t="s">
        <v>207</v>
      </c>
    </row>
    <row r="1531" spans="1:8">
      <c r="A1531" t="s">
        <v>207</v>
      </c>
      <c r="B1531" t="s">
        <v>207</v>
      </c>
      <c r="C1531" t="s">
        <v>207</v>
      </c>
      <c r="D1531" s="5" t="s">
        <v>207</v>
      </c>
      <c r="E1531" t="s">
        <v>207</v>
      </c>
      <c r="F1531" t="s">
        <v>207</v>
      </c>
      <c r="G1531" s="26" t="s">
        <v>207</v>
      </c>
      <c r="H1531" s="26" t="s">
        <v>207</v>
      </c>
    </row>
    <row r="1532" spans="1:8">
      <c r="A1532" t="s">
        <v>207</v>
      </c>
      <c r="B1532" t="s">
        <v>207</v>
      </c>
      <c r="C1532" t="s">
        <v>207</v>
      </c>
      <c r="D1532" s="5" t="s">
        <v>207</v>
      </c>
      <c r="E1532" t="s">
        <v>207</v>
      </c>
      <c r="F1532" t="s">
        <v>207</v>
      </c>
      <c r="G1532" s="26" t="s">
        <v>207</v>
      </c>
      <c r="H1532" s="26" t="s">
        <v>207</v>
      </c>
    </row>
    <row r="1533" spans="1:8">
      <c r="A1533" t="s">
        <v>207</v>
      </c>
      <c r="B1533" t="s">
        <v>207</v>
      </c>
      <c r="C1533" t="s">
        <v>207</v>
      </c>
      <c r="D1533" s="5" t="s">
        <v>207</v>
      </c>
      <c r="E1533" t="s">
        <v>207</v>
      </c>
      <c r="F1533" t="s">
        <v>207</v>
      </c>
      <c r="G1533" s="26" t="s">
        <v>207</v>
      </c>
      <c r="H1533" s="26" t="s">
        <v>207</v>
      </c>
    </row>
    <row r="1534" spans="1:8">
      <c r="A1534" t="s">
        <v>207</v>
      </c>
      <c r="B1534" t="s">
        <v>207</v>
      </c>
      <c r="C1534" t="s">
        <v>207</v>
      </c>
      <c r="D1534" s="5" t="s">
        <v>207</v>
      </c>
      <c r="E1534" t="s">
        <v>207</v>
      </c>
      <c r="F1534" t="s">
        <v>207</v>
      </c>
      <c r="G1534" s="26" t="s">
        <v>207</v>
      </c>
      <c r="H1534" s="26" t="s">
        <v>207</v>
      </c>
    </row>
    <row r="1535" spans="1:8">
      <c r="A1535" t="s">
        <v>207</v>
      </c>
      <c r="B1535" t="s">
        <v>207</v>
      </c>
      <c r="C1535" t="s">
        <v>207</v>
      </c>
      <c r="D1535" s="5" t="s">
        <v>207</v>
      </c>
      <c r="E1535" t="s">
        <v>207</v>
      </c>
      <c r="F1535" t="s">
        <v>207</v>
      </c>
      <c r="G1535" s="26" t="s">
        <v>207</v>
      </c>
      <c r="H1535" s="26" t="s">
        <v>207</v>
      </c>
    </row>
    <row r="1536" spans="1:8">
      <c r="A1536" t="s">
        <v>207</v>
      </c>
      <c r="B1536" t="s">
        <v>207</v>
      </c>
      <c r="C1536" t="s">
        <v>207</v>
      </c>
      <c r="D1536" s="5" t="s">
        <v>207</v>
      </c>
      <c r="E1536" t="s">
        <v>207</v>
      </c>
      <c r="F1536" t="s">
        <v>207</v>
      </c>
      <c r="G1536" s="26" t="s">
        <v>207</v>
      </c>
      <c r="H1536" s="26" t="s">
        <v>207</v>
      </c>
    </row>
    <row r="1537" spans="1:8">
      <c r="A1537" t="s">
        <v>207</v>
      </c>
      <c r="B1537" t="s">
        <v>207</v>
      </c>
      <c r="C1537" t="s">
        <v>207</v>
      </c>
      <c r="D1537" s="5" t="s">
        <v>207</v>
      </c>
      <c r="E1537" t="s">
        <v>207</v>
      </c>
      <c r="F1537" t="s">
        <v>207</v>
      </c>
      <c r="G1537" s="26" t="s">
        <v>207</v>
      </c>
      <c r="H1537" s="26" t="s">
        <v>207</v>
      </c>
    </row>
    <row r="1538" spans="1:8">
      <c r="A1538" t="s">
        <v>207</v>
      </c>
      <c r="B1538" t="s">
        <v>207</v>
      </c>
      <c r="C1538" t="s">
        <v>207</v>
      </c>
      <c r="D1538" s="5" t="s">
        <v>207</v>
      </c>
      <c r="E1538" t="s">
        <v>207</v>
      </c>
      <c r="F1538" t="s">
        <v>207</v>
      </c>
      <c r="G1538" s="26" t="s">
        <v>207</v>
      </c>
      <c r="H1538" s="26" t="s">
        <v>207</v>
      </c>
    </row>
    <row r="1539" spans="1:8">
      <c r="A1539" t="s">
        <v>207</v>
      </c>
      <c r="B1539" t="s">
        <v>207</v>
      </c>
      <c r="C1539" t="s">
        <v>207</v>
      </c>
      <c r="D1539" s="5" t="s">
        <v>207</v>
      </c>
      <c r="E1539" t="s">
        <v>207</v>
      </c>
      <c r="F1539" t="s">
        <v>207</v>
      </c>
      <c r="G1539" s="26" t="s">
        <v>207</v>
      </c>
      <c r="H1539" s="26" t="s">
        <v>207</v>
      </c>
    </row>
    <row r="1540" spans="1:8">
      <c r="A1540" t="s">
        <v>207</v>
      </c>
      <c r="B1540" t="s">
        <v>207</v>
      </c>
      <c r="C1540" t="s">
        <v>207</v>
      </c>
      <c r="D1540" s="5" t="s">
        <v>207</v>
      </c>
      <c r="E1540" t="s">
        <v>207</v>
      </c>
      <c r="F1540" t="s">
        <v>207</v>
      </c>
      <c r="G1540" s="26" t="s">
        <v>207</v>
      </c>
      <c r="H1540" s="26" t="s">
        <v>207</v>
      </c>
    </row>
    <row r="1541" spans="1:8">
      <c r="A1541" t="s">
        <v>207</v>
      </c>
      <c r="B1541" t="s">
        <v>207</v>
      </c>
      <c r="C1541" t="s">
        <v>207</v>
      </c>
      <c r="D1541" s="5" t="s">
        <v>207</v>
      </c>
      <c r="E1541" t="s">
        <v>207</v>
      </c>
      <c r="F1541" t="s">
        <v>207</v>
      </c>
      <c r="G1541" s="26" t="s">
        <v>207</v>
      </c>
      <c r="H1541" s="26" t="s">
        <v>207</v>
      </c>
    </row>
    <row r="1542" spans="1:8">
      <c r="A1542" t="s">
        <v>207</v>
      </c>
      <c r="B1542" t="s">
        <v>207</v>
      </c>
      <c r="C1542" t="s">
        <v>207</v>
      </c>
      <c r="D1542" s="5" t="s">
        <v>207</v>
      </c>
      <c r="E1542" t="s">
        <v>207</v>
      </c>
      <c r="F1542" t="s">
        <v>207</v>
      </c>
      <c r="G1542" s="26" t="s">
        <v>207</v>
      </c>
      <c r="H1542" s="26" t="s">
        <v>207</v>
      </c>
    </row>
    <row r="1543" spans="1:8">
      <c r="A1543" t="s">
        <v>207</v>
      </c>
      <c r="B1543" t="s">
        <v>207</v>
      </c>
      <c r="C1543" t="s">
        <v>207</v>
      </c>
      <c r="D1543" s="5" t="s">
        <v>207</v>
      </c>
      <c r="E1543" t="s">
        <v>207</v>
      </c>
      <c r="F1543" t="s">
        <v>207</v>
      </c>
      <c r="G1543" s="26" t="s">
        <v>207</v>
      </c>
      <c r="H1543" s="26" t="s">
        <v>207</v>
      </c>
    </row>
    <row r="1544" spans="1:8">
      <c r="A1544" t="s">
        <v>207</v>
      </c>
      <c r="B1544" t="s">
        <v>207</v>
      </c>
      <c r="C1544" t="s">
        <v>207</v>
      </c>
      <c r="D1544" s="5" t="s">
        <v>207</v>
      </c>
      <c r="E1544" t="s">
        <v>207</v>
      </c>
      <c r="F1544" t="s">
        <v>207</v>
      </c>
      <c r="G1544" s="26" t="s">
        <v>207</v>
      </c>
      <c r="H1544" s="26" t="s">
        <v>207</v>
      </c>
    </row>
    <row r="1545" spans="1:8">
      <c r="A1545" t="s">
        <v>207</v>
      </c>
      <c r="B1545" t="s">
        <v>207</v>
      </c>
      <c r="C1545" t="s">
        <v>207</v>
      </c>
      <c r="D1545" s="5" t="s">
        <v>207</v>
      </c>
      <c r="E1545" t="s">
        <v>207</v>
      </c>
      <c r="F1545" t="s">
        <v>207</v>
      </c>
      <c r="G1545" s="26" t="s">
        <v>207</v>
      </c>
      <c r="H1545" s="26" t="s">
        <v>207</v>
      </c>
    </row>
    <row r="1546" spans="1:8">
      <c r="A1546" t="s">
        <v>207</v>
      </c>
      <c r="B1546" t="s">
        <v>207</v>
      </c>
      <c r="C1546" t="s">
        <v>207</v>
      </c>
      <c r="D1546" s="5" t="s">
        <v>207</v>
      </c>
      <c r="E1546" t="s">
        <v>207</v>
      </c>
      <c r="F1546" t="s">
        <v>207</v>
      </c>
      <c r="G1546" s="26" t="s">
        <v>207</v>
      </c>
      <c r="H1546" s="26" t="s">
        <v>207</v>
      </c>
    </row>
    <row r="1547" spans="1:8">
      <c r="A1547" t="s">
        <v>207</v>
      </c>
      <c r="B1547" t="s">
        <v>207</v>
      </c>
      <c r="C1547" t="s">
        <v>207</v>
      </c>
      <c r="D1547" s="5" t="s">
        <v>207</v>
      </c>
      <c r="E1547" t="s">
        <v>207</v>
      </c>
      <c r="F1547" t="s">
        <v>207</v>
      </c>
      <c r="G1547" s="26" t="s">
        <v>207</v>
      </c>
      <c r="H1547" s="26" t="s">
        <v>207</v>
      </c>
    </row>
    <row r="1548" spans="1:8">
      <c r="A1548" t="s">
        <v>207</v>
      </c>
      <c r="B1548" t="s">
        <v>207</v>
      </c>
      <c r="C1548" t="s">
        <v>207</v>
      </c>
      <c r="D1548" s="5" t="s">
        <v>207</v>
      </c>
      <c r="E1548" t="s">
        <v>207</v>
      </c>
      <c r="F1548" t="s">
        <v>207</v>
      </c>
      <c r="G1548" s="26" t="s">
        <v>207</v>
      </c>
      <c r="H1548" s="26" t="s">
        <v>207</v>
      </c>
    </row>
    <row r="1549" spans="1:8">
      <c r="A1549" t="s">
        <v>207</v>
      </c>
      <c r="B1549" t="s">
        <v>207</v>
      </c>
      <c r="C1549" t="s">
        <v>207</v>
      </c>
      <c r="D1549" s="5" t="s">
        <v>207</v>
      </c>
      <c r="E1549" t="s">
        <v>207</v>
      </c>
      <c r="F1549" t="s">
        <v>207</v>
      </c>
      <c r="G1549" s="26" t="s">
        <v>207</v>
      </c>
      <c r="H1549" s="26" t="s">
        <v>207</v>
      </c>
    </row>
    <row r="1550" spans="1:8">
      <c r="A1550" t="s">
        <v>207</v>
      </c>
      <c r="B1550" t="s">
        <v>207</v>
      </c>
      <c r="C1550" t="s">
        <v>207</v>
      </c>
      <c r="D1550" s="5" t="s">
        <v>207</v>
      </c>
      <c r="E1550" t="s">
        <v>207</v>
      </c>
      <c r="F1550" t="s">
        <v>207</v>
      </c>
      <c r="G1550" s="26" t="s">
        <v>207</v>
      </c>
      <c r="H1550" s="26" t="s">
        <v>207</v>
      </c>
    </row>
    <row r="1551" spans="1:8">
      <c r="A1551" t="s">
        <v>207</v>
      </c>
      <c r="B1551" t="s">
        <v>207</v>
      </c>
      <c r="C1551" t="s">
        <v>207</v>
      </c>
      <c r="D1551" s="5" t="s">
        <v>207</v>
      </c>
      <c r="E1551" t="s">
        <v>207</v>
      </c>
      <c r="F1551" t="s">
        <v>207</v>
      </c>
      <c r="G1551" s="26" t="s">
        <v>207</v>
      </c>
      <c r="H1551" s="26" t="s">
        <v>207</v>
      </c>
    </row>
    <row r="1552" spans="1:8">
      <c r="A1552" t="s">
        <v>207</v>
      </c>
      <c r="B1552" t="s">
        <v>207</v>
      </c>
      <c r="C1552" t="s">
        <v>207</v>
      </c>
      <c r="D1552" s="5" t="s">
        <v>207</v>
      </c>
      <c r="E1552" t="s">
        <v>207</v>
      </c>
      <c r="F1552" t="s">
        <v>207</v>
      </c>
      <c r="G1552" s="26" t="s">
        <v>207</v>
      </c>
      <c r="H1552" s="26" t="s">
        <v>207</v>
      </c>
    </row>
    <row r="1553" spans="1:8">
      <c r="A1553" t="s">
        <v>207</v>
      </c>
      <c r="B1553" t="s">
        <v>207</v>
      </c>
      <c r="C1553" t="s">
        <v>207</v>
      </c>
      <c r="D1553" s="5" t="s">
        <v>207</v>
      </c>
      <c r="E1553" t="s">
        <v>207</v>
      </c>
      <c r="F1553" t="s">
        <v>207</v>
      </c>
      <c r="G1553" s="26" t="s">
        <v>207</v>
      </c>
      <c r="H1553" s="26" t="s">
        <v>207</v>
      </c>
    </row>
    <row r="1554" spans="1:8">
      <c r="A1554" t="s">
        <v>207</v>
      </c>
      <c r="B1554" t="s">
        <v>207</v>
      </c>
      <c r="C1554" t="s">
        <v>207</v>
      </c>
      <c r="D1554" s="5" t="s">
        <v>207</v>
      </c>
      <c r="E1554" t="s">
        <v>207</v>
      </c>
      <c r="F1554" t="s">
        <v>207</v>
      </c>
      <c r="G1554" s="26" t="s">
        <v>207</v>
      </c>
      <c r="H1554" s="26" t="s">
        <v>207</v>
      </c>
    </row>
    <row r="1555" spans="1:8">
      <c r="A1555" t="s">
        <v>207</v>
      </c>
      <c r="B1555" t="s">
        <v>207</v>
      </c>
      <c r="C1555" t="s">
        <v>207</v>
      </c>
      <c r="D1555" s="5" t="s">
        <v>207</v>
      </c>
      <c r="E1555" t="s">
        <v>207</v>
      </c>
      <c r="F1555" t="s">
        <v>207</v>
      </c>
      <c r="G1555" s="26" t="s">
        <v>207</v>
      </c>
      <c r="H1555" s="26" t="s">
        <v>207</v>
      </c>
    </row>
    <row r="1556" spans="1:8">
      <c r="A1556" t="s">
        <v>207</v>
      </c>
      <c r="B1556" t="s">
        <v>207</v>
      </c>
      <c r="C1556" t="s">
        <v>207</v>
      </c>
      <c r="D1556" s="5" t="s">
        <v>207</v>
      </c>
      <c r="E1556" t="s">
        <v>207</v>
      </c>
      <c r="F1556" t="s">
        <v>207</v>
      </c>
      <c r="G1556" s="26" t="s">
        <v>207</v>
      </c>
      <c r="H1556" s="26" t="s">
        <v>207</v>
      </c>
    </row>
    <row r="1557" spans="1:8">
      <c r="A1557" t="s">
        <v>207</v>
      </c>
      <c r="B1557" t="s">
        <v>207</v>
      </c>
      <c r="C1557" t="s">
        <v>207</v>
      </c>
      <c r="D1557" s="5" t="s">
        <v>207</v>
      </c>
      <c r="E1557" t="s">
        <v>207</v>
      </c>
      <c r="F1557" t="s">
        <v>207</v>
      </c>
      <c r="G1557" s="26" t="s">
        <v>207</v>
      </c>
      <c r="H1557" s="26" t="s">
        <v>207</v>
      </c>
    </row>
    <row r="1558" spans="1:8">
      <c r="A1558" t="s">
        <v>207</v>
      </c>
      <c r="B1558" t="s">
        <v>207</v>
      </c>
      <c r="C1558" t="s">
        <v>207</v>
      </c>
      <c r="D1558" s="5" t="s">
        <v>207</v>
      </c>
      <c r="E1558" t="s">
        <v>207</v>
      </c>
      <c r="F1558" t="s">
        <v>207</v>
      </c>
      <c r="G1558" s="26" t="s">
        <v>207</v>
      </c>
      <c r="H1558" s="26" t="s">
        <v>207</v>
      </c>
    </row>
    <row r="1559" spans="1:8">
      <c r="A1559" t="s">
        <v>207</v>
      </c>
      <c r="B1559" t="s">
        <v>207</v>
      </c>
      <c r="C1559" t="s">
        <v>207</v>
      </c>
      <c r="D1559" s="5" t="s">
        <v>207</v>
      </c>
      <c r="E1559" t="s">
        <v>207</v>
      </c>
      <c r="F1559" t="s">
        <v>207</v>
      </c>
      <c r="G1559" s="26" t="s">
        <v>207</v>
      </c>
      <c r="H1559" s="26" t="s">
        <v>207</v>
      </c>
    </row>
    <row r="1560" spans="1:8">
      <c r="A1560" t="s">
        <v>207</v>
      </c>
      <c r="B1560" t="s">
        <v>207</v>
      </c>
      <c r="C1560" t="s">
        <v>207</v>
      </c>
      <c r="D1560" s="5" t="s">
        <v>207</v>
      </c>
      <c r="E1560" t="s">
        <v>207</v>
      </c>
      <c r="F1560" t="s">
        <v>207</v>
      </c>
      <c r="G1560" s="26" t="s">
        <v>207</v>
      </c>
      <c r="H1560" s="26" t="s">
        <v>207</v>
      </c>
    </row>
    <row r="1561" spans="1:8">
      <c r="A1561" t="s">
        <v>207</v>
      </c>
      <c r="B1561" t="s">
        <v>207</v>
      </c>
      <c r="C1561" t="s">
        <v>207</v>
      </c>
      <c r="D1561" s="5" t="s">
        <v>207</v>
      </c>
      <c r="E1561" t="s">
        <v>207</v>
      </c>
      <c r="F1561" t="s">
        <v>207</v>
      </c>
      <c r="G1561" s="26" t="s">
        <v>207</v>
      </c>
      <c r="H1561" s="26" t="s">
        <v>207</v>
      </c>
    </row>
    <row r="1562" spans="1:8">
      <c r="A1562" t="s">
        <v>207</v>
      </c>
      <c r="B1562" t="s">
        <v>207</v>
      </c>
      <c r="C1562" t="s">
        <v>207</v>
      </c>
      <c r="D1562" s="5" t="s">
        <v>207</v>
      </c>
      <c r="E1562" t="s">
        <v>207</v>
      </c>
      <c r="F1562" t="s">
        <v>207</v>
      </c>
      <c r="G1562" s="26" t="s">
        <v>207</v>
      </c>
      <c r="H1562" s="26" t="s">
        <v>207</v>
      </c>
    </row>
    <row r="1563" spans="1:8">
      <c r="A1563" t="s">
        <v>207</v>
      </c>
      <c r="B1563" t="s">
        <v>207</v>
      </c>
      <c r="C1563" t="s">
        <v>207</v>
      </c>
      <c r="D1563" s="5" t="s">
        <v>207</v>
      </c>
      <c r="E1563" t="s">
        <v>207</v>
      </c>
      <c r="F1563" t="s">
        <v>207</v>
      </c>
      <c r="G1563" s="26" t="s">
        <v>207</v>
      </c>
      <c r="H1563" s="26" t="s">
        <v>207</v>
      </c>
    </row>
    <row r="1564" spans="1:8">
      <c r="A1564" t="s">
        <v>207</v>
      </c>
      <c r="B1564" t="s">
        <v>207</v>
      </c>
      <c r="C1564" t="s">
        <v>207</v>
      </c>
      <c r="D1564" s="5" t="s">
        <v>207</v>
      </c>
      <c r="E1564" t="s">
        <v>207</v>
      </c>
      <c r="F1564" t="s">
        <v>207</v>
      </c>
      <c r="G1564" s="26" t="s">
        <v>207</v>
      </c>
      <c r="H1564" s="26" t="s">
        <v>207</v>
      </c>
    </row>
    <row r="1565" spans="1:8">
      <c r="A1565" t="s">
        <v>207</v>
      </c>
      <c r="B1565" t="s">
        <v>207</v>
      </c>
      <c r="C1565" t="s">
        <v>207</v>
      </c>
      <c r="D1565" s="5" t="s">
        <v>207</v>
      </c>
      <c r="E1565" t="s">
        <v>207</v>
      </c>
      <c r="F1565" t="s">
        <v>207</v>
      </c>
      <c r="G1565" s="26" t="s">
        <v>207</v>
      </c>
      <c r="H1565" s="26" t="s">
        <v>207</v>
      </c>
    </row>
    <row r="1566" spans="1:8">
      <c r="A1566" t="s">
        <v>207</v>
      </c>
      <c r="B1566" t="s">
        <v>207</v>
      </c>
      <c r="C1566" t="s">
        <v>207</v>
      </c>
      <c r="D1566" s="5" t="s">
        <v>207</v>
      </c>
      <c r="E1566" t="s">
        <v>207</v>
      </c>
      <c r="F1566" t="s">
        <v>207</v>
      </c>
      <c r="G1566" s="26" t="s">
        <v>207</v>
      </c>
      <c r="H1566" s="26" t="s">
        <v>207</v>
      </c>
    </row>
    <row r="1567" spans="1:8">
      <c r="A1567" t="s">
        <v>207</v>
      </c>
      <c r="B1567" t="s">
        <v>207</v>
      </c>
      <c r="C1567" t="s">
        <v>207</v>
      </c>
      <c r="D1567" s="5" t="s">
        <v>207</v>
      </c>
      <c r="E1567" t="s">
        <v>207</v>
      </c>
      <c r="F1567" t="s">
        <v>207</v>
      </c>
      <c r="G1567" s="26" t="s">
        <v>207</v>
      </c>
      <c r="H1567" s="26" t="s">
        <v>207</v>
      </c>
    </row>
    <row r="1568" spans="1:8">
      <c r="A1568" t="s">
        <v>207</v>
      </c>
      <c r="B1568" t="s">
        <v>207</v>
      </c>
      <c r="C1568" t="s">
        <v>207</v>
      </c>
      <c r="D1568" s="5" t="s">
        <v>207</v>
      </c>
      <c r="E1568" t="s">
        <v>207</v>
      </c>
      <c r="F1568" t="s">
        <v>207</v>
      </c>
      <c r="G1568" s="26" t="s">
        <v>207</v>
      </c>
      <c r="H1568" s="26" t="s">
        <v>207</v>
      </c>
    </row>
    <row r="1569" spans="1:8">
      <c r="A1569" t="s">
        <v>207</v>
      </c>
      <c r="B1569" t="s">
        <v>207</v>
      </c>
      <c r="C1569" t="s">
        <v>207</v>
      </c>
      <c r="D1569" s="5" t="s">
        <v>207</v>
      </c>
      <c r="E1569" t="s">
        <v>207</v>
      </c>
      <c r="F1569" t="s">
        <v>207</v>
      </c>
      <c r="G1569" s="26" t="s">
        <v>207</v>
      </c>
      <c r="H1569" s="26" t="s">
        <v>207</v>
      </c>
    </row>
    <row r="1570" spans="1:8">
      <c r="A1570" t="s">
        <v>207</v>
      </c>
      <c r="B1570" t="s">
        <v>207</v>
      </c>
      <c r="C1570" t="s">
        <v>207</v>
      </c>
      <c r="D1570" s="5" t="s">
        <v>207</v>
      </c>
      <c r="E1570" t="s">
        <v>207</v>
      </c>
      <c r="F1570" t="s">
        <v>207</v>
      </c>
      <c r="G1570" s="26" t="s">
        <v>207</v>
      </c>
      <c r="H1570" s="26" t="s">
        <v>207</v>
      </c>
    </row>
    <row r="1571" spans="1:8">
      <c r="A1571" t="s">
        <v>207</v>
      </c>
      <c r="B1571" t="s">
        <v>207</v>
      </c>
      <c r="C1571" t="s">
        <v>207</v>
      </c>
      <c r="D1571" s="5" t="s">
        <v>207</v>
      </c>
      <c r="E1571" t="s">
        <v>207</v>
      </c>
      <c r="F1571" t="s">
        <v>207</v>
      </c>
      <c r="G1571" s="26" t="s">
        <v>207</v>
      </c>
      <c r="H1571" s="26" t="s">
        <v>207</v>
      </c>
    </row>
    <row r="1572" spans="1:8">
      <c r="A1572" t="s">
        <v>207</v>
      </c>
      <c r="B1572" t="s">
        <v>207</v>
      </c>
      <c r="C1572" t="s">
        <v>207</v>
      </c>
      <c r="D1572" s="5" t="s">
        <v>207</v>
      </c>
      <c r="E1572" t="s">
        <v>207</v>
      </c>
      <c r="F1572" t="s">
        <v>207</v>
      </c>
      <c r="G1572" s="26" t="s">
        <v>207</v>
      </c>
      <c r="H1572" s="26" t="s">
        <v>207</v>
      </c>
    </row>
    <row r="1573" spans="1:8">
      <c r="A1573" t="s">
        <v>207</v>
      </c>
      <c r="B1573" t="s">
        <v>207</v>
      </c>
      <c r="C1573" t="s">
        <v>207</v>
      </c>
      <c r="D1573" s="5" t="s">
        <v>207</v>
      </c>
      <c r="E1573" t="s">
        <v>207</v>
      </c>
      <c r="F1573" t="s">
        <v>207</v>
      </c>
      <c r="G1573" s="26" t="s">
        <v>207</v>
      </c>
      <c r="H1573" s="26" t="s">
        <v>207</v>
      </c>
    </row>
    <row r="1574" spans="1:8">
      <c r="A1574" t="s">
        <v>207</v>
      </c>
      <c r="B1574" t="s">
        <v>207</v>
      </c>
      <c r="C1574" t="s">
        <v>207</v>
      </c>
      <c r="D1574" s="5" t="s">
        <v>207</v>
      </c>
      <c r="E1574" t="s">
        <v>207</v>
      </c>
      <c r="F1574" t="s">
        <v>207</v>
      </c>
      <c r="G1574" s="26" t="s">
        <v>207</v>
      </c>
      <c r="H1574" s="26" t="s">
        <v>207</v>
      </c>
    </row>
    <row r="1575" spans="1:8">
      <c r="A1575" t="s">
        <v>207</v>
      </c>
      <c r="B1575" t="s">
        <v>207</v>
      </c>
      <c r="C1575" t="s">
        <v>207</v>
      </c>
      <c r="D1575" s="5" t="s">
        <v>207</v>
      </c>
      <c r="E1575" t="s">
        <v>207</v>
      </c>
      <c r="F1575" t="s">
        <v>207</v>
      </c>
      <c r="G1575" s="26" t="s">
        <v>207</v>
      </c>
      <c r="H1575" s="26" t="s">
        <v>207</v>
      </c>
    </row>
    <row r="1576" spans="1:8">
      <c r="A1576" t="s">
        <v>207</v>
      </c>
      <c r="B1576" t="s">
        <v>207</v>
      </c>
      <c r="C1576" t="s">
        <v>207</v>
      </c>
      <c r="D1576" s="5" t="s">
        <v>207</v>
      </c>
      <c r="E1576" t="s">
        <v>207</v>
      </c>
      <c r="F1576" t="s">
        <v>207</v>
      </c>
      <c r="G1576" s="26" t="s">
        <v>207</v>
      </c>
      <c r="H1576" s="26" t="s">
        <v>207</v>
      </c>
    </row>
    <row r="1577" spans="1:8">
      <c r="A1577" t="s">
        <v>207</v>
      </c>
      <c r="B1577" t="s">
        <v>207</v>
      </c>
      <c r="C1577" t="s">
        <v>207</v>
      </c>
      <c r="D1577" s="5" t="s">
        <v>207</v>
      </c>
      <c r="E1577" t="s">
        <v>207</v>
      </c>
      <c r="F1577" t="s">
        <v>207</v>
      </c>
      <c r="G1577" s="26" t="s">
        <v>207</v>
      </c>
      <c r="H1577" s="26" t="s">
        <v>207</v>
      </c>
    </row>
    <row r="1578" spans="1:8">
      <c r="A1578" t="s">
        <v>207</v>
      </c>
      <c r="B1578" t="s">
        <v>207</v>
      </c>
      <c r="C1578" t="s">
        <v>207</v>
      </c>
      <c r="D1578" s="5" t="s">
        <v>207</v>
      </c>
      <c r="E1578" t="s">
        <v>207</v>
      </c>
      <c r="F1578" t="s">
        <v>207</v>
      </c>
      <c r="G1578" s="26" t="s">
        <v>207</v>
      </c>
      <c r="H1578" s="26" t="s">
        <v>207</v>
      </c>
    </row>
    <row r="1579" spans="1:8">
      <c r="A1579" t="s">
        <v>207</v>
      </c>
      <c r="B1579" t="s">
        <v>207</v>
      </c>
      <c r="C1579" t="s">
        <v>207</v>
      </c>
      <c r="D1579" s="5" t="s">
        <v>207</v>
      </c>
      <c r="E1579" t="s">
        <v>207</v>
      </c>
      <c r="F1579" t="s">
        <v>207</v>
      </c>
      <c r="G1579" s="26" t="s">
        <v>207</v>
      </c>
      <c r="H1579" s="26" t="s">
        <v>207</v>
      </c>
    </row>
    <row r="1580" spans="1:8">
      <c r="A1580" t="s">
        <v>207</v>
      </c>
      <c r="B1580" t="s">
        <v>207</v>
      </c>
      <c r="C1580" t="s">
        <v>207</v>
      </c>
      <c r="D1580" s="5" t="s">
        <v>207</v>
      </c>
      <c r="E1580" t="s">
        <v>207</v>
      </c>
      <c r="F1580" t="s">
        <v>207</v>
      </c>
      <c r="G1580" s="26" t="s">
        <v>207</v>
      </c>
      <c r="H1580" s="26" t="s">
        <v>207</v>
      </c>
    </row>
    <row r="1581" spans="1:8">
      <c r="A1581" t="s">
        <v>207</v>
      </c>
      <c r="B1581" t="s">
        <v>207</v>
      </c>
      <c r="C1581" t="s">
        <v>207</v>
      </c>
      <c r="D1581" s="5" t="s">
        <v>207</v>
      </c>
      <c r="E1581" t="s">
        <v>207</v>
      </c>
      <c r="F1581" t="s">
        <v>207</v>
      </c>
      <c r="G1581" s="26" t="s">
        <v>207</v>
      </c>
      <c r="H1581" s="26" t="s">
        <v>207</v>
      </c>
    </row>
    <row r="1582" spans="1:8">
      <c r="A1582" t="s">
        <v>207</v>
      </c>
      <c r="B1582" t="s">
        <v>207</v>
      </c>
      <c r="C1582" t="s">
        <v>207</v>
      </c>
      <c r="D1582" s="5" t="s">
        <v>207</v>
      </c>
      <c r="E1582" t="s">
        <v>207</v>
      </c>
      <c r="F1582" t="s">
        <v>207</v>
      </c>
      <c r="G1582" s="26" t="s">
        <v>207</v>
      </c>
      <c r="H1582" s="26" t="s">
        <v>207</v>
      </c>
    </row>
    <row r="1583" spans="1:8">
      <c r="A1583" t="s">
        <v>207</v>
      </c>
      <c r="B1583" t="s">
        <v>207</v>
      </c>
      <c r="C1583" t="s">
        <v>207</v>
      </c>
      <c r="D1583" s="5" t="s">
        <v>207</v>
      </c>
      <c r="E1583" t="s">
        <v>207</v>
      </c>
      <c r="F1583" t="s">
        <v>207</v>
      </c>
      <c r="G1583" s="26" t="s">
        <v>207</v>
      </c>
      <c r="H1583" s="26" t="s">
        <v>207</v>
      </c>
    </row>
    <row r="1584" spans="1:8">
      <c r="A1584" t="s">
        <v>207</v>
      </c>
      <c r="B1584" t="s">
        <v>207</v>
      </c>
      <c r="C1584" t="s">
        <v>207</v>
      </c>
      <c r="D1584" s="5" t="s">
        <v>207</v>
      </c>
      <c r="E1584" t="s">
        <v>207</v>
      </c>
      <c r="F1584" t="s">
        <v>207</v>
      </c>
      <c r="G1584" s="26" t="s">
        <v>207</v>
      </c>
      <c r="H1584" s="26" t="s">
        <v>207</v>
      </c>
    </row>
    <row r="1585" spans="1:8">
      <c r="A1585" t="s">
        <v>207</v>
      </c>
      <c r="B1585" t="s">
        <v>207</v>
      </c>
      <c r="C1585" t="s">
        <v>207</v>
      </c>
      <c r="D1585" s="5" t="s">
        <v>207</v>
      </c>
      <c r="E1585" t="s">
        <v>207</v>
      </c>
      <c r="F1585" t="s">
        <v>207</v>
      </c>
      <c r="G1585" s="26" t="s">
        <v>207</v>
      </c>
      <c r="H1585" s="26" t="s">
        <v>207</v>
      </c>
    </row>
    <row r="1586" spans="1:8">
      <c r="A1586" t="s">
        <v>207</v>
      </c>
      <c r="B1586" t="s">
        <v>207</v>
      </c>
      <c r="C1586" t="s">
        <v>207</v>
      </c>
      <c r="D1586" s="5" t="s">
        <v>207</v>
      </c>
      <c r="E1586" t="s">
        <v>207</v>
      </c>
      <c r="F1586" t="s">
        <v>207</v>
      </c>
      <c r="G1586" s="26" t="s">
        <v>207</v>
      </c>
      <c r="H1586" s="26" t="s">
        <v>207</v>
      </c>
    </row>
    <row r="1587" spans="1:8">
      <c r="A1587" t="s">
        <v>207</v>
      </c>
      <c r="B1587" t="s">
        <v>207</v>
      </c>
      <c r="C1587" t="s">
        <v>207</v>
      </c>
      <c r="D1587" s="5" t="s">
        <v>207</v>
      </c>
      <c r="E1587" t="s">
        <v>207</v>
      </c>
      <c r="F1587" t="s">
        <v>207</v>
      </c>
      <c r="G1587" s="26" t="s">
        <v>207</v>
      </c>
      <c r="H1587" s="26" t="s">
        <v>207</v>
      </c>
    </row>
    <row r="1588" spans="1:8">
      <c r="A1588" t="s">
        <v>207</v>
      </c>
      <c r="B1588" t="s">
        <v>207</v>
      </c>
      <c r="C1588" t="s">
        <v>207</v>
      </c>
      <c r="D1588" s="5" t="s">
        <v>207</v>
      </c>
      <c r="E1588" t="s">
        <v>207</v>
      </c>
      <c r="F1588" t="s">
        <v>207</v>
      </c>
      <c r="G1588" s="26" t="s">
        <v>207</v>
      </c>
      <c r="H1588" s="26" t="s">
        <v>207</v>
      </c>
    </row>
    <row r="1589" spans="1:8">
      <c r="A1589" t="s">
        <v>207</v>
      </c>
      <c r="B1589" t="s">
        <v>207</v>
      </c>
      <c r="C1589" t="s">
        <v>207</v>
      </c>
      <c r="D1589" s="5" t="s">
        <v>207</v>
      </c>
      <c r="E1589" t="s">
        <v>207</v>
      </c>
      <c r="F1589" t="s">
        <v>207</v>
      </c>
      <c r="G1589" s="26" t="s">
        <v>207</v>
      </c>
      <c r="H1589" s="26" t="s">
        <v>207</v>
      </c>
    </row>
    <row r="1590" spans="1:8">
      <c r="A1590" t="s">
        <v>207</v>
      </c>
      <c r="B1590" t="s">
        <v>207</v>
      </c>
      <c r="C1590" t="s">
        <v>207</v>
      </c>
      <c r="D1590" s="5" t="s">
        <v>207</v>
      </c>
      <c r="E1590" t="s">
        <v>207</v>
      </c>
      <c r="F1590" t="s">
        <v>207</v>
      </c>
      <c r="G1590" s="26" t="s">
        <v>207</v>
      </c>
      <c r="H1590" s="26" t="s">
        <v>207</v>
      </c>
    </row>
    <row r="1591" spans="1:8">
      <c r="A1591" t="s">
        <v>207</v>
      </c>
      <c r="B1591" t="s">
        <v>207</v>
      </c>
      <c r="C1591" t="s">
        <v>207</v>
      </c>
      <c r="D1591" s="5" t="s">
        <v>207</v>
      </c>
      <c r="E1591" t="s">
        <v>207</v>
      </c>
      <c r="F1591" t="s">
        <v>207</v>
      </c>
      <c r="G1591" s="26" t="s">
        <v>207</v>
      </c>
      <c r="H1591" s="26" t="s">
        <v>207</v>
      </c>
    </row>
    <row r="1592" spans="1:8">
      <c r="A1592" t="s">
        <v>207</v>
      </c>
      <c r="B1592" t="s">
        <v>207</v>
      </c>
      <c r="C1592" t="s">
        <v>207</v>
      </c>
      <c r="D1592" s="5" t="s">
        <v>207</v>
      </c>
      <c r="E1592" t="s">
        <v>207</v>
      </c>
      <c r="F1592" t="s">
        <v>207</v>
      </c>
      <c r="G1592" s="26" t="s">
        <v>207</v>
      </c>
      <c r="H1592" s="26" t="s">
        <v>207</v>
      </c>
    </row>
    <row r="1593" spans="1:8">
      <c r="A1593" t="s">
        <v>207</v>
      </c>
      <c r="B1593" t="s">
        <v>207</v>
      </c>
      <c r="C1593" t="s">
        <v>207</v>
      </c>
      <c r="D1593" s="5" t="s">
        <v>207</v>
      </c>
      <c r="E1593" t="s">
        <v>207</v>
      </c>
      <c r="F1593" t="s">
        <v>207</v>
      </c>
      <c r="G1593" s="26" t="s">
        <v>207</v>
      </c>
      <c r="H1593" s="26" t="s">
        <v>207</v>
      </c>
    </row>
    <row r="1594" spans="1:8">
      <c r="A1594" t="s">
        <v>207</v>
      </c>
      <c r="B1594" t="s">
        <v>207</v>
      </c>
      <c r="C1594" t="s">
        <v>207</v>
      </c>
      <c r="D1594" s="5" t="s">
        <v>207</v>
      </c>
      <c r="E1594" t="s">
        <v>207</v>
      </c>
      <c r="F1594" t="s">
        <v>207</v>
      </c>
      <c r="G1594" s="26" t="s">
        <v>207</v>
      </c>
      <c r="H1594" s="26" t="s">
        <v>207</v>
      </c>
    </row>
    <row r="1595" spans="1:8">
      <c r="A1595" t="s">
        <v>207</v>
      </c>
      <c r="B1595" t="s">
        <v>207</v>
      </c>
      <c r="C1595" t="s">
        <v>207</v>
      </c>
      <c r="D1595" s="5" t="s">
        <v>207</v>
      </c>
      <c r="E1595" t="s">
        <v>207</v>
      </c>
      <c r="F1595" t="s">
        <v>207</v>
      </c>
      <c r="G1595" s="26" t="s">
        <v>207</v>
      </c>
      <c r="H1595" s="26" t="s">
        <v>207</v>
      </c>
    </row>
    <row r="1596" spans="1:8">
      <c r="A1596" t="s">
        <v>207</v>
      </c>
      <c r="B1596" t="s">
        <v>207</v>
      </c>
      <c r="C1596" t="s">
        <v>207</v>
      </c>
      <c r="D1596" s="5" t="s">
        <v>207</v>
      </c>
      <c r="E1596" t="s">
        <v>207</v>
      </c>
      <c r="F1596" t="s">
        <v>207</v>
      </c>
      <c r="G1596" s="26" t="s">
        <v>207</v>
      </c>
      <c r="H1596" s="26" t="s">
        <v>207</v>
      </c>
    </row>
    <row r="1597" spans="1:8">
      <c r="A1597" t="s">
        <v>207</v>
      </c>
      <c r="B1597" t="s">
        <v>207</v>
      </c>
      <c r="C1597" t="s">
        <v>207</v>
      </c>
      <c r="D1597" s="5" t="s">
        <v>207</v>
      </c>
      <c r="E1597" t="s">
        <v>207</v>
      </c>
      <c r="F1597" t="s">
        <v>207</v>
      </c>
      <c r="G1597" s="26" t="s">
        <v>207</v>
      </c>
      <c r="H1597" s="26" t="s">
        <v>207</v>
      </c>
    </row>
    <row r="1598" spans="1:8">
      <c r="A1598" t="s">
        <v>207</v>
      </c>
      <c r="B1598" t="s">
        <v>207</v>
      </c>
      <c r="C1598" t="s">
        <v>207</v>
      </c>
      <c r="D1598" s="5" t="s">
        <v>207</v>
      </c>
      <c r="E1598" t="s">
        <v>207</v>
      </c>
      <c r="F1598" t="s">
        <v>207</v>
      </c>
      <c r="G1598" s="26" t="s">
        <v>207</v>
      </c>
      <c r="H1598" s="26" t="s">
        <v>207</v>
      </c>
    </row>
    <row r="1599" spans="1:8">
      <c r="A1599" t="s">
        <v>207</v>
      </c>
      <c r="B1599" t="s">
        <v>207</v>
      </c>
      <c r="C1599" t="s">
        <v>207</v>
      </c>
      <c r="D1599" s="5" t="s">
        <v>207</v>
      </c>
      <c r="E1599" t="s">
        <v>207</v>
      </c>
      <c r="F1599" t="s">
        <v>207</v>
      </c>
      <c r="G1599" s="26" t="s">
        <v>207</v>
      </c>
      <c r="H1599" s="26" t="s">
        <v>207</v>
      </c>
    </row>
    <row r="1600" spans="1:8">
      <c r="A1600" t="s">
        <v>207</v>
      </c>
      <c r="B1600" t="s">
        <v>207</v>
      </c>
      <c r="C1600" t="s">
        <v>207</v>
      </c>
      <c r="D1600" s="5" t="s">
        <v>207</v>
      </c>
      <c r="E1600" t="s">
        <v>207</v>
      </c>
      <c r="F1600" t="s">
        <v>207</v>
      </c>
      <c r="G1600" s="26" t="s">
        <v>207</v>
      </c>
      <c r="H1600" s="26" t="s">
        <v>207</v>
      </c>
    </row>
    <row r="1601" spans="1:8">
      <c r="A1601" t="s">
        <v>207</v>
      </c>
      <c r="B1601" t="s">
        <v>207</v>
      </c>
      <c r="C1601" t="s">
        <v>207</v>
      </c>
      <c r="D1601" s="5" t="s">
        <v>207</v>
      </c>
      <c r="E1601" t="s">
        <v>207</v>
      </c>
      <c r="F1601" t="s">
        <v>207</v>
      </c>
      <c r="G1601" s="26" t="s">
        <v>207</v>
      </c>
      <c r="H1601" s="26" t="s">
        <v>207</v>
      </c>
    </row>
    <row r="1602" spans="1:8">
      <c r="A1602" t="s">
        <v>207</v>
      </c>
      <c r="B1602" t="s">
        <v>207</v>
      </c>
      <c r="C1602" t="s">
        <v>207</v>
      </c>
      <c r="D1602" s="5" t="s">
        <v>207</v>
      </c>
      <c r="E1602" t="s">
        <v>207</v>
      </c>
      <c r="F1602" t="s">
        <v>207</v>
      </c>
      <c r="G1602" s="26" t="s">
        <v>207</v>
      </c>
      <c r="H1602" s="26" t="s">
        <v>207</v>
      </c>
    </row>
    <row r="1603" spans="1:8">
      <c r="A1603" t="s">
        <v>207</v>
      </c>
      <c r="B1603" t="s">
        <v>207</v>
      </c>
      <c r="C1603" t="s">
        <v>207</v>
      </c>
      <c r="D1603" s="5" t="s">
        <v>207</v>
      </c>
      <c r="E1603" t="s">
        <v>207</v>
      </c>
      <c r="F1603" t="s">
        <v>207</v>
      </c>
      <c r="G1603" s="26" t="s">
        <v>207</v>
      </c>
      <c r="H1603" s="26" t="s">
        <v>207</v>
      </c>
    </row>
    <row r="1604" spans="1:8">
      <c r="A1604" t="s">
        <v>207</v>
      </c>
      <c r="B1604" t="s">
        <v>207</v>
      </c>
      <c r="C1604" t="s">
        <v>207</v>
      </c>
      <c r="D1604" s="5" t="s">
        <v>207</v>
      </c>
      <c r="E1604" t="s">
        <v>207</v>
      </c>
      <c r="F1604" t="s">
        <v>207</v>
      </c>
      <c r="G1604" s="26" t="s">
        <v>207</v>
      </c>
      <c r="H1604" s="26" t="s">
        <v>207</v>
      </c>
    </row>
    <row r="1605" spans="1:8">
      <c r="A1605" t="s">
        <v>207</v>
      </c>
      <c r="B1605" t="s">
        <v>207</v>
      </c>
      <c r="C1605" t="s">
        <v>207</v>
      </c>
      <c r="D1605" s="5" t="s">
        <v>207</v>
      </c>
      <c r="E1605" t="s">
        <v>207</v>
      </c>
      <c r="F1605" t="s">
        <v>207</v>
      </c>
      <c r="G1605" s="26" t="s">
        <v>207</v>
      </c>
      <c r="H1605" s="26" t="s">
        <v>207</v>
      </c>
    </row>
    <row r="1606" spans="1:8">
      <c r="A1606" t="s">
        <v>207</v>
      </c>
      <c r="B1606" t="s">
        <v>207</v>
      </c>
      <c r="C1606" t="s">
        <v>207</v>
      </c>
      <c r="D1606" s="5" t="s">
        <v>207</v>
      </c>
      <c r="E1606" t="s">
        <v>207</v>
      </c>
      <c r="F1606" t="s">
        <v>207</v>
      </c>
      <c r="G1606" s="26" t="s">
        <v>207</v>
      </c>
      <c r="H1606" s="26" t="s">
        <v>207</v>
      </c>
    </row>
    <row r="1607" spans="1:8">
      <c r="A1607" t="s">
        <v>207</v>
      </c>
      <c r="B1607" t="s">
        <v>207</v>
      </c>
      <c r="C1607" t="s">
        <v>207</v>
      </c>
      <c r="D1607" s="5" t="s">
        <v>207</v>
      </c>
      <c r="E1607" t="s">
        <v>207</v>
      </c>
      <c r="F1607" t="s">
        <v>207</v>
      </c>
      <c r="G1607" s="26" t="s">
        <v>207</v>
      </c>
      <c r="H1607" s="26" t="s">
        <v>207</v>
      </c>
    </row>
    <row r="1608" spans="1:8">
      <c r="A1608" t="s">
        <v>207</v>
      </c>
      <c r="B1608" t="s">
        <v>207</v>
      </c>
      <c r="C1608" t="s">
        <v>207</v>
      </c>
      <c r="D1608" s="5" t="s">
        <v>207</v>
      </c>
      <c r="E1608" t="s">
        <v>207</v>
      </c>
      <c r="F1608" t="s">
        <v>207</v>
      </c>
      <c r="G1608" s="26" t="s">
        <v>207</v>
      </c>
      <c r="H1608" s="26" t="s">
        <v>207</v>
      </c>
    </row>
    <row r="1609" spans="1:8">
      <c r="A1609" t="s">
        <v>207</v>
      </c>
      <c r="B1609" t="s">
        <v>207</v>
      </c>
      <c r="C1609" t="s">
        <v>207</v>
      </c>
      <c r="D1609" s="5" t="s">
        <v>207</v>
      </c>
      <c r="E1609" t="s">
        <v>207</v>
      </c>
      <c r="F1609" t="s">
        <v>207</v>
      </c>
      <c r="G1609" s="26" t="s">
        <v>207</v>
      </c>
      <c r="H1609" s="26" t="s">
        <v>207</v>
      </c>
    </row>
    <row r="1610" spans="1:8">
      <c r="A1610" t="s">
        <v>207</v>
      </c>
      <c r="B1610" t="s">
        <v>207</v>
      </c>
      <c r="C1610" t="s">
        <v>207</v>
      </c>
      <c r="D1610" s="5" t="s">
        <v>207</v>
      </c>
      <c r="E1610" t="s">
        <v>207</v>
      </c>
      <c r="F1610" t="s">
        <v>207</v>
      </c>
      <c r="G1610" s="26" t="s">
        <v>207</v>
      </c>
      <c r="H1610" s="26" t="s">
        <v>207</v>
      </c>
    </row>
    <row r="1611" spans="1:8">
      <c r="A1611" t="s">
        <v>207</v>
      </c>
      <c r="B1611" t="s">
        <v>207</v>
      </c>
      <c r="C1611" t="s">
        <v>207</v>
      </c>
      <c r="D1611" s="5" t="s">
        <v>207</v>
      </c>
      <c r="E1611" t="s">
        <v>207</v>
      </c>
      <c r="F1611" t="s">
        <v>207</v>
      </c>
      <c r="G1611" s="26" t="s">
        <v>207</v>
      </c>
      <c r="H1611" s="26" t="s">
        <v>207</v>
      </c>
    </row>
    <row r="1612" spans="1:8">
      <c r="A1612" t="s">
        <v>207</v>
      </c>
      <c r="B1612" t="s">
        <v>207</v>
      </c>
      <c r="C1612" t="s">
        <v>207</v>
      </c>
      <c r="D1612" s="5" t="s">
        <v>207</v>
      </c>
      <c r="E1612" t="s">
        <v>207</v>
      </c>
      <c r="F1612" t="s">
        <v>207</v>
      </c>
      <c r="G1612" s="26" t="s">
        <v>207</v>
      </c>
      <c r="H1612" s="26" t="s">
        <v>207</v>
      </c>
    </row>
    <row r="1613" spans="1:8">
      <c r="A1613" t="s">
        <v>207</v>
      </c>
      <c r="B1613" t="s">
        <v>207</v>
      </c>
      <c r="C1613" t="s">
        <v>207</v>
      </c>
      <c r="D1613" s="5" t="s">
        <v>207</v>
      </c>
      <c r="E1613" t="s">
        <v>207</v>
      </c>
      <c r="F1613" t="s">
        <v>207</v>
      </c>
      <c r="G1613" s="26" t="s">
        <v>207</v>
      </c>
      <c r="H1613" s="26" t="s">
        <v>207</v>
      </c>
    </row>
    <row r="1614" spans="1:8">
      <c r="A1614" t="s">
        <v>207</v>
      </c>
      <c r="B1614" t="s">
        <v>207</v>
      </c>
      <c r="C1614" t="s">
        <v>207</v>
      </c>
      <c r="D1614" s="5" t="s">
        <v>207</v>
      </c>
      <c r="E1614" t="s">
        <v>207</v>
      </c>
      <c r="F1614" t="s">
        <v>207</v>
      </c>
      <c r="G1614" s="26" t="s">
        <v>207</v>
      </c>
      <c r="H1614" s="26" t="s">
        <v>207</v>
      </c>
    </row>
    <row r="1615" spans="1:8">
      <c r="A1615" t="s">
        <v>207</v>
      </c>
      <c r="B1615" t="s">
        <v>207</v>
      </c>
      <c r="C1615" t="s">
        <v>207</v>
      </c>
      <c r="D1615" s="5" t="s">
        <v>207</v>
      </c>
      <c r="E1615" t="s">
        <v>207</v>
      </c>
      <c r="F1615" t="s">
        <v>207</v>
      </c>
      <c r="G1615" s="26" t="s">
        <v>207</v>
      </c>
      <c r="H1615" s="26" t="s">
        <v>207</v>
      </c>
    </row>
    <row r="1616" spans="1:8">
      <c r="A1616" t="s">
        <v>207</v>
      </c>
      <c r="B1616" t="s">
        <v>207</v>
      </c>
      <c r="C1616" t="s">
        <v>207</v>
      </c>
      <c r="D1616" s="5" t="s">
        <v>207</v>
      </c>
      <c r="E1616" t="s">
        <v>207</v>
      </c>
      <c r="F1616" t="s">
        <v>207</v>
      </c>
      <c r="G1616" s="26" t="s">
        <v>207</v>
      </c>
      <c r="H1616" s="26" t="s">
        <v>207</v>
      </c>
    </row>
    <row r="1617" spans="1:8">
      <c r="A1617" t="s">
        <v>207</v>
      </c>
      <c r="B1617" t="s">
        <v>207</v>
      </c>
      <c r="C1617" t="s">
        <v>207</v>
      </c>
      <c r="D1617" s="5" t="s">
        <v>207</v>
      </c>
      <c r="E1617" t="s">
        <v>207</v>
      </c>
      <c r="F1617" t="s">
        <v>207</v>
      </c>
      <c r="G1617" s="26" t="s">
        <v>207</v>
      </c>
      <c r="H1617" s="26" t="s">
        <v>207</v>
      </c>
    </row>
    <row r="1618" spans="1:8">
      <c r="A1618" t="s">
        <v>207</v>
      </c>
      <c r="B1618" t="s">
        <v>207</v>
      </c>
      <c r="C1618" t="s">
        <v>207</v>
      </c>
      <c r="D1618" s="5" t="s">
        <v>207</v>
      </c>
      <c r="E1618" t="s">
        <v>207</v>
      </c>
      <c r="F1618" t="s">
        <v>207</v>
      </c>
      <c r="G1618" s="26" t="s">
        <v>207</v>
      </c>
      <c r="H1618" s="26" t="s">
        <v>207</v>
      </c>
    </row>
    <row r="1619" spans="1:8">
      <c r="A1619" t="s">
        <v>207</v>
      </c>
      <c r="B1619" t="s">
        <v>207</v>
      </c>
      <c r="C1619" t="s">
        <v>207</v>
      </c>
      <c r="D1619" s="5" t="s">
        <v>207</v>
      </c>
      <c r="E1619" t="s">
        <v>207</v>
      </c>
      <c r="F1619" t="s">
        <v>207</v>
      </c>
      <c r="G1619" s="26" t="s">
        <v>207</v>
      </c>
      <c r="H1619" s="26" t="s">
        <v>207</v>
      </c>
    </row>
    <row r="1620" spans="1:8">
      <c r="A1620" t="s">
        <v>207</v>
      </c>
      <c r="B1620" t="s">
        <v>207</v>
      </c>
      <c r="C1620" t="s">
        <v>207</v>
      </c>
      <c r="D1620" s="5" t="s">
        <v>207</v>
      </c>
      <c r="E1620" t="s">
        <v>207</v>
      </c>
      <c r="F1620" t="s">
        <v>207</v>
      </c>
      <c r="G1620" s="26" t="s">
        <v>207</v>
      </c>
      <c r="H1620" s="26" t="s">
        <v>207</v>
      </c>
    </row>
    <row r="1621" spans="1:8">
      <c r="A1621" t="s">
        <v>207</v>
      </c>
      <c r="B1621" t="s">
        <v>207</v>
      </c>
      <c r="C1621" t="s">
        <v>207</v>
      </c>
      <c r="D1621" s="5" t="s">
        <v>207</v>
      </c>
      <c r="E1621" t="s">
        <v>207</v>
      </c>
      <c r="F1621" t="s">
        <v>207</v>
      </c>
      <c r="G1621" s="26" t="s">
        <v>207</v>
      </c>
      <c r="H1621" s="26" t="s">
        <v>207</v>
      </c>
    </row>
    <row r="1622" spans="1:8">
      <c r="A1622" t="s">
        <v>207</v>
      </c>
      <c r="B1622" t="s">
        <v>207</v>
      </c>
      <c r="C1622" t="s">
        <v>207</v>
      </c>
      <c r="D1622" s="5" t="s">
        <v>207</v>
      </c>
      <c r="E1622" t="s">
        <v>207</v>
      </c>
      <c r="F1622" t="s">
        <v>207</v>
      </c>
      <c r="G1622" s="26" t="s">
        <v>207</v>
      </c>
      <c r="H1622" s="26" t="s">
        <v>207</v>
      </c>
    </row>
    <row r="1623" spans="1:8">
      <c r="A1623" t="s">
        <v>207</v>
      </c>
      <c r="B1623" t="s">
        <v>207</v>
      </c>
      <c r="C1623" t="s">
        <v>207</v>
      </c>
      <c r="D1623" s="5" t="s">
        <v>207</v>
      </c>
      <c r="E1623" t="s">
        <v>207</v>
      </c>
      <c r="F1623" t="s">
        <v>207</v>
      </c>
      <c r="G1623" s="26" t="s">
        <v>207</v>
      </c>
      <c r="H1623" s="26" t="s">
        <v>207</v>
      </c>
    </row>
    <row r="1624" spans="1:8">
      <c r="A1624" t="s">
        <v>207</v>
      </c>
      <c r="B1624" t="s">
        <v>207</v>
      </c>
      <c r="C1624" t="s">
        <v>207</v>
      </c>
      <c r="D1624" s="5" t="s">
        <v>207</v>
      </c>
      <c r="E1624" t="s">
        <v>207</v>
      </c>
      <c r="F1624" t="s">
        <v>207</v>
      </c>
      <c r="G1624" s="26" t="s">
        <v>207</v>
      </c>
      <c r="H1624" s="26" t="s">
        <v>207</v>
      </c>
    </row>
    <row r="1625" spans="1:8">
      <c r="A1625" t="s">
        <v>207</v>
      </c>
      <c r="B1625" t="s">
        <v>207</v>
      </c>
      <c r="C1625" t="s">
        <v>207</v>
      </c>
      <c r="D1625" s="5" t="s">
        <v>207</v>
      </c>
      <c r="E1625" t="s">
        <v>207</v>
      </c>
      <c r="F1625" t="s">
        <v>207</v>
      </c>
      <c r="G1625" s="26" t="s">
        <v>207</v>
      </c>
      <c r="H1625" s="26" t="s">
        <v>207</v>
      </c>
    </row>
    <row r="1626" spans="1:8">
      <c r="A1626" t="s">
        <v>207</v>
      </c>
      <c r="B1626" t="s">
        <v>207</v>
      </c>
      <c r="C1626" t="s">
        <v>207</v>
      </c>
      <c r="D1626" s="5" t="s">
        <v>207</v>
      </c>
      <c r="E1626" t="s">
        <v>207</v>
      </c>
      <c r="F1626" t="s">
        <v>207</v>
      </c>
      <c r="G1626" s="26" t="s">
        <v>207</v>
      </c>
      <c r="H1626" s="26" t="s">
        <v>207</v>
      </c>
    </row>
    <row r="1627" spans="1:8">
      <c r="A1627" t="s">
        <v>207</v>
      </c>
      <c r="B1627" t="s">
        <v>207</v>
      </c>
      <c r="C1627" t="s">
        <v>207</v>
      </c>
      <c r="D1627" s="5" t="s">
        <v>207</v>
      </c>
      <c r="E1627" t="s">
        <v>207</v>
      </c>
      <c r="F1627" t="s">
        <v>207</v>
      </c>
      <c r="G1627" s="26" t="s">
        <v>207</v>
      </c>
      <c r="H1627" s="26" t="s">
        <v>207</v>
      </c>
    </row>
    <row r="1628" spans="1:8">
      <c r="A1628" t="s">
        <v>207</v>
      </c>
      <c r="B1628" t="s">
        <v>207</v>
      </c>
      <c r="C1628" t="s">
        <v>207</v>
      </c>
      <c r="D1628" s="5" t="s">
        <v>207</v>
      </c>
      <c r="E1628" t="s">
        <v>207</v>
      </c>
      <c r="F1628" t="s">
        <v>207</v>
      </c>
      <c r="G1628" s="26" t="s">
        <v>207</v>
      </c>
      <c r="H1628" s="26" t="s">
        <v>207</v>
      </c>
    </row>
    <row r="1629" spans="1:8">
      <c r="A1629" t="s">
        <v>207</v>
      </c>
      <c r="B1629" t="s">
        <v>207</v>
      </c>
      <c r="C1629" t="s">
        <v>207</v>
      </c>
      <c r="D1629" s="5" t="s">
        <v>207</v>
      </c>
      <c r="E1629" t="s">
        <v>207</v>
      </c>
      <c r="F1629" t="s">
        <v>207</v>
      </c>
      <c r="G1629" s="26" t="s">
        <v>207</v>
      </c>
      <c r="H1629" s="26" t="s">
        <v>207</v>
      </c>
    </row>
    <row r="1630" spans="1:8">
      <c r="A1630" t="s">
        <v>207</v>
      </c>
      <c r="B1630" t="s">
        <v>207</v>
      </c>
      <c r="C1630" t="s">
        <v>207</v>
      </c>
      <c r="D1630" s="5" t="s">
        <v>207</v>
      </c>
      <c r="E1630" t="s">
        <v>207</v>
      </c>
      <c r="F1630" t="s">
        <v>207</v>
      </c>
      <c r="G1630" s="26" t="s">
        <v>207</v>
      </c>
      <c r="H1630" s="26" t="s">
        <v>207</v>
      </c>
    </row>
    <row r="1631" spans="1:8">
      <c r="A1631" t="s">
        <v>207</v>
      </c>
      <c r="B1631" t="s">
        <v>207</v>
      </c>
      <c r="C1631" t="s">
        <v>207</v>
      </c>
      <c r="D1631" s="5" t="s">
        <v>207</v>
      </c>
      <c r="E1631" t="s">
        <v>207</v>
      </c>
      <c r="F1631" t="s">
        <v>207</v>
      </c>
      <c r="G1631" s="26" t="s">
        <v>207</v>
      </c>
      <c r="H1631" s="26" t="s">
        <v>207</v>
      </c>
    </row>
    <row r="1632" spans="1:8">
      <c r="A1632" t="s">
        <v>207</v>
      </c>
      <c r="B1632" t="s">
        <v>207</v>
      </c>
      <c r="C1632" t="s">
        <v>207</v>
      </c>
      <c r="D1632" s="5" t="s">
        <v>207</v>
      </c>
      <c r="E1632" t="s">
        <v>207</v>
      </c>
      <c r="F1632" t="s">
        <v>207</v>
      </c>
      <c r="G1632" s="26" t="s">
        <v>207</v>
      </c>
      <c r="H1632" s="26" t="s">
        <v>207</v>
      </c>
    </row>
    <row r="1633" spans="1:8">
      <c r="A1633" t="s">
        <v>207</v>
      </c>
      <c r="B1633" t="s">
        <v>207</v>
      </c>
      <c r="C1633" t="s">
        <v>207</v>
      </c>
      <c r="D1633" s="5" t="s">
        <v>207</v>
      </c>
      <c r="E1633" t="s">
        <v>207</v>
      </c>
      <c r="F1633" t="s">
        <v>207</v>
      </c>
      <c r="G1633" s="26" t="s">
        <v>207</v>
      </c>
      <c r="H1633" s="26" t="s">
        <v>207</v>
      </c>
    </row>
    <row r="1634" spans="1:8">
      <c r="A1634" t="s">
        <v>207</v>
      </c>
      <c r="B1634" t="s">
        <v>207</v>
      </c>
      <c r="C1634" t="s">
        <v>207</v>
      </c>
      <c r="D1634" s="5" t="s">
        <v>207</v>
      </c>
      <c r="E1634" t="s">
        <v>207</v>
      </c>
      <c r="F1634" t="s">
        <v>207</v>
      </c>
      <c r="G1634" s="26" t="s">
        <v>207</v>
      </c>
      <c r="H1634" s="26" t="s">
        <v>207</v>
      </c>
    </row>
    <row r="1635" spans="1:8">
      <c r="A1635" t="s">
        <v>207</v>
      </c>
      <c r="B1635" t="s">
        <v>207</v>
      </c>
      <c r="C1635" t="s">
        <v>207</v>
      </c>
      <c r="D1635" s="5" t="s">
        <v>207</v>
      </c>
      <c r="E1635" t="s">
        <v>207</v>
      </c>
      <c r="F1635" t="s">
        <v>207</v>
      </c>
      <c r="G1635" s="26" t="s">
        <v>207</v>
      </c>
      <c r="H1635" s="26" t="s">
        <v>207</v>
      </c>
    </row>
    <row r="1636" spans="1:8">
      <c r="A1636" t="s">
        <v>207</v>
      </c>
      <c r="B1636" t="s">
        <v>207</v>
      </c>
      <c r="C1636" t="s">
        <v>207</v>
      </c>
      <c r="D1636" s="5" t="s">
        <v>207</v>
      </c>
      <c r="E1636" t="s">
        <v>207</v>
      </c>
      <c r="F1636" t="s">
        <v>207</v>
      </c>
      <c r="G1636" s="26" t="s">
        <v>207</v>
      </c>
      <c r="H1636" s="26" t="s">
        <v>207</v>
      </c>
    </row>
    <row r="1637" spans="1:8">
      <c r="A1637" t="s">
        <v>207</v>
      </c>
      <c r="B1637" t="s">
        <v>207</v>
      </c>
      <c r="C1637" t="s">
        <v>207</v>
      </c>
      <c r="D1637" s="5" t="s">
        <v>207</v>
      </c>
      <c r="E1637" t="s">
        <v>207</v>
      </c>
      <c r="F1637" t="s">
        <v>207</v>
      </c>
      <c r="G1637" s="26" t="s">
        <v>207</v>
      </c>
      <c r="H1637" s="26" t="s">
        <v>207</v>
      </c>
    </row>
    <row r="1638" spans="1:8">
      <c r="A1638" t="s">
        <v>207</v>
      </c>
      <c r="B1638" t="s">
        <v>207</v>
      </c>
      <c r="C1638" t="s">
        <v>207</v>
      </c>
      <c r="D1638" s="5" t="s">
        <v>207</v>
      </c>
      <c r="E1638" t="s">
        <v>207</v>
      </c>
      <c r="F1638" t="s">
        <v>207</v>
      </c>
      <c r="G1638" s="26" t="s">
        <v>207</v>
      </c>
      <c r="H1638" s="26" t="s">
        <v>207</v>
      </c>
    </row>
    <row r="1639" spans="1:8">
      <c r="A1639" t="s">
        <v>207</v>
      </c>
      <c r="B1639" t="s">
        <v>207</v>
      </c>
      <c r="C1639" t="s">
        <v>207</v>
      </c>
      <c r="D1639" s="5" t="s">
        <v>207</v>
      </c>
      <c r="E1639" t="s">
        <v>207</v>
      </c>
      <c r="F1639" t="s">
        <v>207</v>
      </c>
      <c r="G1639" s="26" t="s">
        <v>207</v>
      </c>
      <c r="H1639" s="26" t="s">
        <v>207</v>
      </c>
    </row>
    <row r="1640" spans="1:8">
      <c r="A1640" t="s">
        <v>207</v>
      </c>
      <c r="B1640" t="s">
        <v>207</v>
      </c>
      <c r="C1640" t="s">
        <v>207</v>
      </c>
      <c r="D1640" s="5" t="s">
        <v>207</v>
      </c>
      <c r="E1640" t="s">
        <v>207</v>
      </c>
      <c r="F1640" t="s">
        <v>207</v>
      </c>
      <c r="G1640" s="26" t="s">
        <v>207</v>
      </c>
      <c r="H1640" s="26" t="s">
        <v>207</v>
      </c>
    </row>
    <row r="1641" spans="1:8">
      <c r="A1641" t="s">
        <v>207</v>
      </c>
      <c r="B1641" t="s">
        <v>207</v>
      </c>
      <c r="C1641" t="s">
        <v>207</v>
      </c>
      <c r="D1641" s="5" t="s">
        <v>207</v>
      </c>
      <c r="E1641" t="s">
        <v>207</v>
      </c>
      <c r="F1641" t="s">
        <v>207</v>
      </c>
      <c r="G1641" s="26" t="s">
        <v>207</v>
      </c>
      <c r="H1641" s="26" t="s">
        <v>207</v>
      </c>
    </row>
    <row r="1642" spans="1:8">
      <c r="A1642" t="s">
        <v>207</v>
      </c>
      <c r="B1642" t="s">
        <v>207</v>
      </c>
      <c r="C1642" t="s">
        <v>207</v>
      </c>
      <c r="D1642" s="5" t="s">
        <v>207</v>
      </c>
      <c r="E1642" t="s">
        <v>207</v>
      </c>
      <c r="F1642" t="s">
        <v>207</v>
      </c>
      <c r="G1642" s="26" t="s">
        <v>207</v>
      </c>
      <c r="H1642" s="26" t="s">
        <v>207</v>
      </c>
    </row>
    <row r="1643" spans="1:8">
      <c r="A1643" t="s">
        <v>207</v>
      </c>
      <c r="B1643" t="s">
        <v>207</v>
      </c>
      <c r="C1643" t="s">
        <v>207</v>
      </c>
      <c r="D1643" s="5" t="s">
        <v>207</v>
      </c>
      <c r="E1643" t="s">
        <v>207</v>
      </c>
      <c r="F1643" t="s">
        <v>207</v>
      </c>
      <c r="G1643" s="26" t="s">
        <v>207</v>
      </c>
      <c r="H1643" s="26" t="s">
        <v>207</v>
      </c>
    </row>
    <row r="1644" spans="1:8">
      <c r="A1644" t="s">
        <v>207</v>
      </c>
      <c r="B1644" t="s">
        <v>207</v>
      </c>
      <c r="C1644" t="s">
        <v>207</v>
      </c>
      <c r="D1644" s="5" t="s">
        <v>207</v>
      </c>
      <c r="E1644" t="s">
        <v>207</v>
      </c>
      <c r="F1644" t="s">
        <v>207</v>
      </c>
      <c r="G1644" s="26" t="s">
        <v>207</v>
      </c>
      <c r="H1644" s="26" t="s">
        <v>207</v>
      </c>
    </row>
    <row r="1645" spans="1:8">
      <c r="A1645" t="s">
        <v>207</v>
      </c>
      <c r="B1645" t="s">
        <v>207</v>
      </c>
      <c r="C1645" t="s">
        <v>207</v>
      </c>
      <c r="D1645" s="5" t="s">
        <v>207</v>
      </c>
      <c r="E1645" t="s">
        <v>207</v>
      </c>
      <c r="F1645" t="s">
        <v>207</v>
      </c>
      <c r="G1645" s="26" t="s">
        <v>207</v>
      </c>
      <c r="H1645" s="26" t="s">
        <v>207</v>
      </c>
    </row>
    <row r="1646" spans="1:8">
      <c r="A1646" t="s">
        <v>207</v>
      </c>
      <c r="B1646" t="s">
        <v>207</v>
      </c>
      <c r="C1646" t="s">
        <v>207</v>
      </c>
      <c r="D1646" s="5" t="s">
        <v>207</v>
      </c>
      <c r="E1646" t="s">
        <v>207</v>
      </c>
      <c r="F1646" t="s">
        <v>207</v>
      </c>
      <c r="G1646" s="26" t="s">
        <v>207</v>
      </c>
      <c r="H1646" s="26" t="s">
        <v>207</v>
      </c>
    </row>
    <row r="1647" spans="1:8">
      <c r="A1647" t="s">
        <v>207</v>
      </c>
      <c r="B1647" t="s">
        <v>207</v>
      </c>
      <c r="C1647" t="s">
        <v>207</v>
      </c>
      <c r="D1647" s="5" t="s">
        <v>207</v>
      </c>
      <c r="E1647" t="s">
        <v>207</v>
      </c>
      <c r="F1647" t="s">
        <v>207</v>
      </c>
      <c r="G1647" s="26" t="s">
        <v>207</v>
      </c>
      <c r="H1647" s="26" t="s">
        <v>207</v>
      </c>
    </row>
    <row r="1648" spans="1:8">
      <c r="A1648" t="s">
        <v>207</v>
      </c>
      <c r="B1648" t="s">
        <v>207</v>
      </c>
      <c r="C1648" t="s">
        <v>207</v>
      </c>
      <c r="D1648" s="5" t="s">
        <v>207</v>
      </c>
      <c r="E1648" t="s">
        <v>207</v>
      </c>
      <c r="F1648" t="s">
        <v>207</v>
      </c>
      <c r="G1648" s="26" t="s">
        <v>207</v>
      </c>
      <c r="H1648" s="26" t="s">
        <v>207</v>
      </c>
    </row>
    <row r="1649" spans="1:8">
      <c r="A1649" t="s">
        <v>207</v>
      </c>
      <c r="B1649" t="s">
        <v>207</v>
      </c>
      <c r="C1649" t="s">
        <v>207</v>
      </c>
      <c r="D1649" s="5" t="s">
        <v>207</v>
      </c>
      <c r="E1649" t="s">
        <v>207</v>
      </c>
      <c r="F1649" t="s">
        <v>207</v>
      </c>
      <c r="G1649" s="26" t="s">
        <v>207</v>
      </c>
      <c r="H1649" s="26" t="s">
        <v>207</v>
      </c>
    </row>
    <row r="1650" spans="1:8">
      <c r="A1650" t="s">
        <v>207</v>
      </c>
      <c r="B1650" t="s">
        <v>207</v>
      </c>
      <c r="C1650" t="s">
        <v>207</v>
      </c>
      <c r="D1650" s="5" t="s">
        <v>207</v>
      </c>
      <c r="E1650" t="s">
        <v>207</v>
      </c>
      <c r="F1650" t="s">
        <v>207</v>
      </c>
      <c r="G1650" s="26" t="s">
        <v>207</v>
      </c>
      <c r="H1650" s="26" t="s">
        <v>207</v>
      </c>
    </row>
    <row r="1651" spans="1:8">
      <c r="A1651" t="s">
        <v>207</v>
      </c>
      <c r="B1651" t="s">
        <v>207</v>
      </c>
      <c r="C1651" t="s">
        <v>207</v>
      </c>
      <c r="D1651" s="5" t="s">
        <v>207</v>
      </c>
      <c r="E1651" t="s">
        <v>207</v>
      </c>
      <c r="F1651" t="s">
        <v>207</v>
      </c>
      <c r="G1651" s="26" t="s">
        <v>207</v>
      </c>
      <c r="H1651" s="26" t="s">
        <v>207</v>
      </c>
    </row>
    <row r="1652" spans="1:8">
      <c r="A1652" t="s">
        <v>207</v>
      </c>
      <c r="B1652" t="s">
        <v>207</v>
      </c>
      <c r="C1652" t="s">
        <v>207</v>
      </c>
      <c r="D1652" s="5" t="s">
        <v>207</v>
      </c>
      <c r="E1652" t="s">
        <v>207</v>
      </c>
      <c r="F1652" t="s">
        <v>207</v>
      </c>
      <c r="G1652" s="26" t="s">
        <v>207</v>
      </c>
      <c r="H1652" s="26" t="s">
        <v>207</v>
      </c>
    </row>
    <row r="1653" spans="1:8">
      <c r="A1653" t="s">
        <v>207</v>
      </c>
      <c r="B1653" t="s">
        <v>207</v>
      </c>
      <c r="C1653" t="s">
        <v>207</v>
      </c>
      <c r="D1653" s="5" t="s">
        <v>207</v>
      </c>
      <c r="E1653" t="s">
        <v>207</v>
      </c>
      <c r="F1653" t="s">
        <v>207</v>
      </c>
      <c r="G1653" s="26" t="s">
        <v>207</v>
      </c>
      <c r="H1653" s="26" t="s">
        <v>207</v>
      </c>
    </row>
    <row r="1654" spans="1:8">
      <c r="A1654" t="s">
        <v>207</v>
      </c>
      <c r="B1654" t="s">
        <v>207</v>
      </c>
      <c r="C1654" t="s">
        <v>207</v>
      </c>
      <c r="D1654" s="5" t="s">
        <v>207</v>
      </c>
      <c r="E1654" t="s">
        <v>207</v>
      </c>
      <c r="F1654" t="s">
        <v>207</v>
      </c>
      <c r="G1654" s="26" t="s">
        <v>207</v>
      </c>
      <c r="H1654" s="26" t="s">
        <v>207</v>
      </c>
    </row>
    <row r="1655" spans="1:8">
      <c r="A1655" t="s">
        <v>207</v>
      </c>
      <c r="B1655" t="s">
        <v>207</v>
      </c>
      <c r="C1655" t="s">
        <v>207</v>
      </c>
      <c r="D1655" s="5" t="s">
        <v>207</v>
      </c>
      <c r="E1655" t="s">
        <v>207</v>
      </c>
      <c r="F1655" t="s">
        <v>207</v>
      </c>
      <c r="G1655" s="26" t="s">
        <v>207</v>
      </c>
      <c r="H1655" s="26" t="s">
        <v>207</v>
      </c>
    </row>
    <row r="1656" spans="1:8">
      <c r="A1656" t="s">
        <v>207</v>
      </c>
      <c r="B1656" t="s">
        <v>207</v>
      </c>
      <c r="C1656" t="s">
        <v>207</v>
      </c>
      <c r="D1656" s="5" t="s">
        <v>207</v>
      </c>
      <c r="E1656" t="s">
        <v>207</v>
      </c>
      <c r="F1656" t="s">
        <v>207</v>
      </c>
      <c r="G1656" s="26" t="s">
        <v>207</v>
      </c>
      <c r="H1656" s="26" t="s">
        <v>207</v>
      </c>
    </row>
    <row r="1657" spans="1:8">
      <c r="A1657" t="s">
        <v>207</v>
      </c>
      <c r="B1657" t="s">
        <v>207</v>
      </c>
      <c r="C1657" t="s">
        <v>207</v>
      </c>
      <c r="D1657" s="5" t="s">
        <v>207</v>
      </c>
      <c r="E1657" t="s">
        <v>207</v>
      </c>
      <c r="F1657" t="s">
        <v>207</v>
      </c>
      <c r="G1657" s="26" t="s">
        <v>207</v>
      </c>
      <c r="H1657" s="26" t="s">
        <v>207</v>
      </c>
    </row>
    <row r="1658" spans="1:8">
      <c r="A1658" t="s">
        <v>207</v>
      </c>
      <c r="B1658" t="s">
        <v>207</v>
      </c>
      <c r="C1658" t="s">
        <v>207</v>
      </c>
      <c r="D1658" s="5" t="s">
        <v>207</v>
      </c>
      <c r="E1658" t="s">
        <v>207</v>
      </c>
      <c r="F1658" t="s">
        <v>207</v>
      </c>
      <c r="G1658" s="26" t="s">
        <v>207</v>
      </c>
      <c r="H1658" s="26" t="s">
        <v>207</v>
      </c>
    </row>
    <row r="1659" spans="1:8">
      <c r="A1659" t="s">
        <v>207</v>
      </c>
      <c r="B1659" t="s">
        <v>207</v>
      </c>
      <c r="C1659" t="s">
        <v>207</v>
      </c>
      <c r="D1659" s="5" t="s">
        <v>207</v>
      </c>
      <c r="E1659" t="s">
        <v>207</v>
      </c>
      <c r="F1659" t="s">
        <v>207</v>
      </c>
      <c r="G1659" s="26" t="s">
        <v>207</v>
      </c>
      <c r="H1659" s="26" t="s">
        <v>207</v>
      </c>
    </row>
    <row r="1660" spans="1:8">
      <c r="A1660" t="s">
        <v>207</v>
      </c>
      <c r="B1660" t="s">
        <v>207</v>
      </c>
      <c r="C1660" t="s">
        <v>207</v>
      </c>
      <c r="D1660" s="5" t="s">
        <v>207</v>
      </c>
      <c r="E1660" t="s">
        <v>207</v>
      </c>
      <c r="F1660" t="s">
        <v>207</v>
      </c>
      <c r="G1660" s="26" t="s">
        <v>207</v>
      </c>
      <c r="H1660" s="26" t="s">
        <v>207</v>
      </c>
    </row>
    <row r="1661" spans="1:8">
      <c r="A1661" t="s">
        <v>207</v>
      </c>
      <c r="B1661" t="s">
        <v>207</v>
      </c>
      <c r="C1661" t="s">
        <v>207</v>
      </c>
      <c r="D1661" s="5" t="s">
        <v>207</v>
      </c>
      <c r="E1661" t="s">
        <v>207</v>
      </c>
      <c r="F1661" t="s">
        <v>207</v>
      </c>
      <c r="G1661" s="26" t="s">
        <v>207</v>
      </c>
      <c r="H1661" s="26" t="s">
        <v>207</v>
      </c>
    </row>
    <row r="1662" spans="1:8">
      <c r="A1662" t="s">
        <v>207</v>
      </c>
      <c r="B1662" t="s">
        <v>207</v>
      </c>
      <c r="C1662" t="s">
        <v>207</v>
      </c>
      <c r="D1662" s="5" t="s">
        <v>207</v>
      </c>
      <c r="E1662" t="s">
        <v>207</v>
      </c>
      <c r="F1662" t="s">
        <v>207</v>
      </c>
      <c r="G1662" s="26" t="s">
        <v>207</v>
      </c>
      <c r="H1662" s="26" t="s">
        <v>207</v>
      </c>
    </row>
    <row r="1663" spans="1:8">
      <c r="A1663" t="s">
        <v>207</v>
      </c>
      <c r="B1663" t="s">
        <v>207</v>
      </c>
      <c r="C1663" t="s">
        <v>207</v>
      </c>
      <c r="D1663" s="5" t="s">
        <v>207</v>
      </c>
      <c r="E1663" t="s">
        <v>207</v>
      </c>
      <c r="F1663" t="s">
        <v>207</v>
      </c>
      <c r="G1663" s="26" t="s">
        <v>207</v>
      </c>
      <c r="H1663" s="26" t="s">
        <v>207</v>
      </c>
    </row>
    <row r="1664" spans="1:8">
      <c r="A1664" t="s">
        <v>207</v>
      </c>
      <c r="B1664" t="s">
        <v>207</v>
      </c>
      <c r="C1664" t="s">
        <v>207</v>
      </c>
      <c r="D1664" s="5" t="s">
        <v>207</v>
      </c>
      <c r="E1664" t="s">
        <v>207</v>
      </c>
      <c r="F1664" t="s">
        <v>207</v>
      </c>
      <c r="G1664" s="26" t="s">
        <v>207</v>
      </c>
      <c r="H1664" s="26" t="s">
        <v>207</v>
      </c>
    </row>
    <row r="1665" spans="1:8">
      <c r="A1665" t="s">
        <v>207</v>
      </c>
      <c r="B1665" t="s">
        <v>207</v>
      </c>
      <c r="C1665" t="s">
        <v>207</v>
      </c>
      <c r="D1665" s="5" t="s">
        <v>207</v>
      </c>
      <c r="E1665" t="s">
        <v>207</v>
      </c>
      <c r="F1665" t="s">
        <v>207</v>
      </c>
      <c r="G1665" s="26" t="s">
        <v>207</v>
      </c>
      <c r="H1665" s="26" t="s">
        <v>207</v>
      </c>
    </row>
    <row r="1666" spans="1:8">
      <c r="A1666" t="s">
        <v>207</v>
      </c>
      <c r="B1666" t="s">
        <v>207</v>
      </c>
      <c r="C1666" t="s">
        <v>207</v>
      </c>
      <c r="D1666" s="5" t="s">
        <v>207</v>
      </c>
      <c r="E1666" t="s">
        <v>207</v>
      </c>
      <c r="F1666" t="s">
        <v>207</v>
      </c>
      <c r="G1666" s="26" t="s">
        <v>207</v>
      </c>
      <c r="H1666" s="26" t="s">
        <v>207</v>
      </c>
    </row>
    <row r="1667" spans="1:8">
      <c r="A1667" t="s">
        <v>207</v>
      </c>
      <c r="B1667" t="s">
        <v>207</v>
      </c>
      <c r="C1667" t="s">
        <v>207</v>
      </c>
      <c r="D1667" s="5" t="s">
        <v>207</v>
      </c>
      <c r="E1667" t="s">
        <v>207</v>
      </c>
      <c r="F1667" t="s">
        <v>207</v>
      </c>
      <c r="G1667" s="26" t="s">
        <v>207</v>
      </c>
      <c r="H1667" s="26" t="s">
        <v>207</v>
      </c>
    </row>
    <row r="1668" spans="1:8">
      <c r="A1668" t="s">
        <v>207</v>
      </c>
      <c r="B1668" t="s">
        <v>207</v>
      </c>
      <c r="C1668" t="s">
        <v>207</v>
      </c>
      <c r="D1668" s="5" t="s">
        <v>207</v>
      </c>
      <c r="E1668" t="s">
        <v>207</v>
      </c>
      <c r="F1668" t="s">
        <v>207</v>
      </c>
      <c r="G1668" s="26" t="s">
        <v>207</v>
      </c>
      <c r="H1668" s="26" t="s">
        <v>207</v>
      </c>
    </row>
    <row r="1669" spans="1:8">
      <c r="A1669" t="s">
        <v>207</v>
      </c>
      <c r="B1669" t="s">
        <v>207</v>
      </c>
      <c r="C1669" t="s">
        <v>207</v>
      </c>
      <c r="D1669" s="5" t="s">
        <v>207</v>
      </c>
      <c r="E1669" t="s">
        <v>207</v>
      </c>
      <c r="F1669" t="s">
        <v>207</v>
      </c>
      <c r="G1669" s="26" t="s">
        <v>207</v>
      </c>
      <c r="H1669" s="26" t="s">
        <v>207</v>
      </c>
    </row>
    <row r="1670" spans="1:8">
      <c r="A1670" t="s">
        <v>207</v>
      </c>
      <c r="B1670" t="s">
        <v>207</v>
      </c>
      <c r="C1670" t="s">
        <v>207</v>
      </c>
      <c r="D1670" s="5" t="s">
        <v>207</v>
      </c>
      <c r="E1670" t="s">
        <v>207</v>
      </c>
      <c r="F1670" t="s">
        <v>207</v>
      </c>
      <c r="G1670" s="26" t="s">
        <v>207</v>
      </c>
      <c r="H1670" s="26" t="s">
        <v>207</v>
      </c>
    </row>
    <row r="1671" spans="1:8">
      <c r="A1671" t="s">
        <v>207</v>
      </c>
      <c r="B1671" t="s">
        <v>207</v>
      </c>
      <c r="C1671" t="s">
        <v>207</v>
      </c>
      <c r="D1671" s="5" t="s">
        <v>207</v>
      </c>
      <c r="E1671" t="s">
        <v>207</v>
      </c>
      <c r="F1671" t="s">
        <v>207</v>
      </c>
      <c r="G1671" s="26" t="s">
        <v>207</v>
      </c>
      <c r="H1671" s="26" t="s">
        <v>207</v>
      </c>
    </row>
    <row r="1672" spans="1:8">
      <c r="A1672" t="s">
        <v>207</v>
      </c>
      <c r="B1672" t="s">
        <v>207</v>
      </c>
      <c r="C1672" t="s">
        <v>207</v>
      </c>
      <c r="D1672" s="5" t="s">
        <v>207</v>
      </c>
      <c r="E1672" t="s">
        <v>207</v>
      </c>
      <c r="F1672" t="s">
        <v>207</v>
      </c>
      <c r="G1672" s="26" t="s">
        <v>207</v>
      </c>
      <c r="H1672" s="26" t="s">
        <v>207</v>
      </c>
    </row>
    <row r="1673" spans="1:8">
      <c r="A1673" t="s">
        <v>207</v>
      </c>
      <c r="B1673" t="s">
        <v>207</v>
      </c>
      <c r="C1673" t="s">
        <v>207</v>
      </c>
      <c r="D1673" s="5" t="s">
        <v>207</v>
      </c>
      <c r="E1673" t="s">
        <v>207</v>
      </c>
      <c r="F1673" t="s">
        <v>207</v>
      </c>
      <c r="G1673" s="26" t="s">
        <v>207</v>
      </c>
      <c r="H1673" s="26" t="s">
        <v>207</v>
      </c>
    </row>
    <row r="1674" spans="1:8">
      <c r="A1674" t="s">
        <v>207</v>
      </c>
      <c r="B1674" t="s">
        <v>207</v>
      </c>
      <c r="C1674" t="s">
        <v>207</v>
      </c>
      <c r="D1674" s="5" t="s">
        <v>207</v>
      </c>
      <c r="E1674" t="s">
        <v>207</v>
      </c>
      <c r="F1674" t="s">
        <v>207</v>
      </c>
      <c r="G1674" s="26" t="s">
        <v>207</v>
      </c>
      <c r="H1674" s="26" t="s">
        <v>207</v>
      </c>
    </row>
    <row r="1675" spans="1:8">
      <c r="A1675" t="s">
        <v>207</v>
      </c>
      <c r="B1675" t="s">
        <v>207</v>
      </c>
      <c r="C1675" t="s">
        <v>207</v>
      </c>
      <c r="D1675" s="5" t="s">
        <v>207</v>
      </c>
      <c r="E1675" t="s">
        <v>207</v>
      </c>
      <c r="F1675" t="s">
        <v>207</v>
      </c>
      <c r="G1675" s="26" t="s">
        <v>207</v>
      </c>
      <c r="H1675" s="26" t="s">
        <v>207</v>
      </c>
    </row>
    <row r="1676" spans="1:8">
      <c r="A1676" t="s">
        <v>207</v>
      </c>
      <c r="B1676" t="s">
        <v>207</v>
      </c>
      <c r="C1676" t="s">
        <v>207</v>
      </c>
      <c r="D1676" s="5" t="s">
        <v>207</v>
      </c>
      <c r="E1676" t="s">
        <v>207</v>
      </c>
      <c r="F1676" t="s">
        <v>207</v>
      </c>
      <c r="G1676" s="26" t="s">
        <v>207</v>
      </c>
      <c r="H1676" s="26" t="s">
        <v>207</v>
      </c>
    </row>
    <row r="1677" spans="1:8">
      <c r="A1677" t="s">
        <v>207</v>
      </c>
      <c r="B1677" t="s">
        <v>207</v>
      </c>
      <c r="C1677" t="s">
        <v>207</v>
      </c>
      <c r="D1677" s="5" t="s">
        <v>207</v>
      </c>
      <c r="E1677" t="s">
        <v>207</v>
      </c>
      <c r="F1677" t="s">
        <v>207</v>
      </c>
      <c r="G1677" s="26" t="s">
        <v>207</v>
      </c>
      <c r="H1677" s="26" t="s">
        <v>207</v>
      </c>
    </row>
    <row r="1678" spans="1:8">
      <c r="A1678" t="s">
        <v>207</v>
      </c>
      <c r="B1678" t="s">
        <v>207</v>
      </c>
      <c r="C1678" t="s">
        <v>207</v>
      </c>
      <c r="D1678" s="5" t="s">
        <v>207</v>
      </c>
      <c r="E1678" t="s">
        <v>207</v>
      </c>
      <c r="F1678" t="s">
        <v>207</v>
      </c>
      <c r="G1678" s="26" t="s">
        <v>207</v>
      </c>
      <c r="H1678" s="26" t="s">
        <v>207</v>
      </c>
    </row>
    <row r="1679" spans="1:8">
      <c r="A1679" t="s">
        <v>207</v>
      </c>
      <c r="B1679" t="s">
        <v>207</v>
      </c>
      <c r="C1679" t="s">
        <v>207</v>
      </c>
      <c r="D1679" s="5" t="s">
        <v>207</v>
      </c>
      <c r="E1679" t="s">
        <v>207</v>
      </c>
      <c r="F1679" t="s">
        <v>207</v>
      </c>
      <c r="G1679" s="26" t="s">
        <v>207</v>
      </c>
      <c r="H1679" s="26" t="s">
        <v>207</v>
      </c>
    </row>
    <row r="1680" spans="1:8">
      <c r="A1680" t="s">
        <v>207</v>
      </c>
      <c r="B1680" t="s">
        <v>207</v>
      </c>
      <c r="C1680" t="s">
        <v>207</v>
      </c>
      <c r="D1680" s="5" t="s">
        <v>207</v>
      </c>
      <c r="E1680" t="s">
        <v>207</v>
      </c>
      <c r="F1680" t="s">
        <v>207</v>
      </c>
      <c r="G1680" s="26" t="s">
        <v>207</v>
      </c>
      <c r="H1680" s="26" t="s">
        <v>207</v>
      </c>
    </row>
    <row r="1681" spans="1:8">
      <c r="A1681" t="s">
        <v>207</v>
      </c>
      <c r="B1681" t="s">
        <v>207</v>
      </c>
      <c r="C1681" t="s">
        <v>207</v>
      </c>
      <c r="D1681" s="5" t="s">
        <v>207</v>
      </c>
      <c r="E1681" t="s">
        <v>207</v>
      </c>
      <c r="F1681" t="s">
        <v>207</v>
      </c>
      <c r="G1681" s="26" t="s">
        <v>207</v>
      </c>
      <c r="H1681" s="26" t="s">
        <v>207</v>
      </c>
    </row>
    <row r="1682" spans="1:8">
      <c r="A1682" t="s">
        <v>207</v>
      </c>
      <c r="B1682" t="s">
        <v>207</v>
      </c>
      <c r="C1682" t="s">
        <v>207</v>
      </c>
      <c r="D1682" s="5" t="s">
        <v>207</v>
      </c>
      <c r="E1682" t="s">
        <v>207</v>
      </c>
      <c r="F1682" t="s">
        <v>207</v>
      </c>
      <c r="G1682" s="26" t="s">
        <v>207</v>
      </c>
      <c r="H1682" s="26" t="s">
        <v>207</v>
      </c>
    </row>
    <row r="1683" spans="1:8">
      <c r="A1683" t="s">
        <v>207</v>
      </c>
      <c r="B1683" t="s">
        <v>207</v>
      </c>
      <c r="C1683" t="s">
        <v>207</v>
      </c>
      <c r="D1683" s="5" t="s">
        <v>207</v>
      </c>
      <c r="E1683" t="s">
        <v>207</v>
      </c>
      <c r="F1683" t="s">
        <v>207</v>
      </c>
      <c r="G1683" s="26" t="s">
        <v>207</v>
      </c>
      <c r="H1683" s="26" t="s">
        <v>207</v>
      </c>
    </row>
    <row r="1684" spans="1:8">
      <c r="A1684" t="s">
        <v>207</v>
      </c>
      <c r="B1684" t="s">
        <v>207</v>
      </c>
      <c r="C1684" t="s">
        <v>207</v>
      </c>
      <c r="D1684" s="5" t="s">
        <v>207</v>
      </c>
      <c r="E1684" t="s">
        <v>207</v>
      </c>
      <c r="F1684" t="s">
        <v>207</v>
      </c>
      <c r="G1684" s="26" t="s">
        <v>207</v>
      </c>
      <c r="H1684" s="26" t="s">
        <v>207</v>
      </c>
    </row>
    <row r="1685" spans="1:8">
      <c r="A1685" t="s">
        <v>207</v>
      </c>
      <c r="B1685" t="s">
        <v>207</v>
      </c>
      <c r="C1685" t="s">
        <v>207</v>
      </c>
      <c r="D1685" s="5" t="s">
        <v>207</v>
      </c>
      <c r="E1685" t="s">
        <v>207</v>
      </c>
      <c r="F1685" t="s">
        <v>207</v>
      </c>
      <c r="G1685" s="26" t="s">
        <v>207</v>
      </c>
      <c r="H1685" s="26" t="s">
        <v>207</v>
      </c>
    </row>
    <row r="1686" spans="1:8">
      <c r="A1686" t="s">
        <v>207</v>
      </c>
      <c r="B1686" t="s">
        <v>207</v>
      </c>
      <c r="C1686" t="s">
        <v>207</v>
      </c>
      <c r="D1686" s="5" t="s">
        <v>207</v>
      </c>
      <c r="E1686" t="s">
        <v>207</v>
      </c>
      <c r="F1686" t="s">
        <v>207</v>
      </c>
      <c r="G1686" s="26" t="s">
        <v>207</v>
      </c>
      <c r="H1686" s="26" t="s">
        <v>207</v>
      </c>
    </row>
    <row r="1687" spans="1:8">
      <c r="A1687" t="s">
        <v>207</v>
      </c>
      <c r="B1687" t="s">
        <v>207</v>
      </c>
      <c r="C1687" t="s">
        <v>207</v>
      </c>
      <c r="D1687" s="5" t="s">
        <v>207</v>
      </c>
      <c r="E1687" t="s">
        <v>207</v>
      </c>
      <c r="F1687" t="s">
        <v>207</v>
      </c>
      <c r="G1687" s="26" t="s">
        <v>207</v>
      </c>
      <c r="H1687" s="26" t="s">
        <v>207</v>
      </c>
    </row>
    <row r="1688" spans="1:8">
      <c r="A1688" t="s">
        <v>207</v>
      </c>
      <c r="B1688" t="s">
        <v>207</v>
      </c>
      <c r="C1688" t="s">
        <v>207</v>
      </c>
      <c r="D1688" s="5" t="s">
        <v>207</v>
      </c>
      <c r="E1688" t="s">
        <v>207</v>
      </c>
      <c r="F1688" t="s">
        <v>207</v>
      </c>
      <c r="G1688" s="26" t="s">
        <v>207</v>
      </c>
      <c r="H1688" s="26" t="s">
        <v>207</v>
      </c>
    </row>
    <row r="1689" spans="1:8">
      <c r="A1689" t="s">
        <v>207</v>
      </c>
      <c r="B1689" t="s">
        <v>207</v>
      </c>
      <c r="C1689" t="s">
        <v>207</v>
      </c>
      <c r="D1689" s="5" t="s">
        <v>207</v>
      </c>
      <c r="E1689" t="s">
        <v>207</v>
      </c>
      <c r="F1689" t="s">
        <v>207</v>
      </c>
      <c r="G1689" s="26" t="s">
        <v>207</v>
      </c>
      <c r="H1689" s="26" t="s">
        <v>207</v>
      </c>
    </row>
    <row r="1690" spans="1:8">
      <c r="A1690" t="s">
        <v>207</v>
      </c>
      <c r="B1690" t="s">
        <v>207</v>
      </c>
      <c r="C1690" t="s">
        <v>207</v>
      </c>
      <c r="D1690" s="5" t="s">
        <v>207</v>
      </c>
      <c r="E1690" t="s">
        <v>207</v>
      </c>
      <c r="F1690" t="s">
        <v>207</v>
      </c>
      <c r="G1690" s="26" t="s">
        <v>207</v>
      </c>
      <c r="H1690" s="26" t="s">
        <v>207</v>
      </c>
    </row>
    <row r="1691" spans="1:8">
      <c r="A1691" t="s">
        <v>207</v>
      </c>
      <c r="B1691" t="s">
        <v>207</v>
      </c>
      <c r="C1691" t="s">
        <v>207</v>
      </c>
      <c r="D1691" s="5" t="s">
        <v>207</v>
      </c>
      <c r="E1691" t="s">
        <v>207</v>
      </c>
      <c r="F1691" t="s">
        <v>207</v>
      </c>
      <c r="G1691" s="26" t="s">
        <v>207</v>
      </c>
      <c r="H1691" s="26" t="s">
        <v>207</v>
      </c>
    </row>
    <row r="1692" spans="1:8">
      <c r="A1692" t="s">
        <v>207</v>
      </c>
      <c r="B1692" t="s">
        <v>207</v>
      </c>
      <c r="C1692" t="s">
        <v>207</v>
      </c>
      <c r="D1692" s="5" t="s">
        <v>207</v>
      </c>
      <c r="E1692" t="s">
        <v>207</v>
      </c>
      <c r="F1692" t="s">
        <v>207</v>
      </c>
      <c r="G1692" s="26" t="s">
        <v>207</v>
      </c>
      <c r="H1692" s="26" t="s">
        <v>207</v>
      </c>
    </row>
    <row r="1693" spans="1:8">
      <c r="A1693" t="s">
        <v>207</v>
      </c>
      <c r="B1693" t="s">
        <v>207</v>
      </c>
      <c r="C1693" t="s">
        <v>207</v>
      </c>
      <c r="D1693" s="5" t="s">
        <v>207</v>
      </c>
      <c r="E1693" t="s">
        <v>207</v>
      </c>
      <c r="F1693" t="s">
        <v>207</v>
      </c>
      <c r="G1693" s="26" t="s">
        <v>207</v>
      </c>
      <c r="H1693" s="26" t="s">
        <v>207</v>
      </c>
    </row>
    <row r="1694" spans="1:8">
      <c r="A1694" t="s">
        <v>207</v>
      </c>
      <c r="B1694" t="s">
        <v>207</v>
      </c>
      <c r="C1694" t="s">
        <v>207</v>
      </c>
      <c r="D1694" s="5" t="s">
        <v>207</v>
      </c>
      <c r="E1694" t="s">
        <v>207</v>
      </c>
      <c r="F1694" t="s">
        <v>207</v>
      </c>
      <c r="G1694" s="26" t="s">
        <v>207</v>
      </c>
      <c r="H1694" s="26" t="s">
        <v>207</v>
      </c>
    </row>
    <row r="1695" spans="1:8">
      <c r="A1695" t="s">
        <v>207</v>
      </c>
      <c r="B1695" t="s">
        <v>207</v>
      </c>
      <c r="C1695" t="s">
        <v>207</v>
      </c>
      <c r="D1695" s="5" t="s">
        <v>207</v>
      </c>
      <c r="E1695" t="s">
        <v>207</v>
      </c>
      <c r="F1695" t="s">
        <v>207</v>
      </c>
      <c r="G1695" s="26" t="s">
        <v>207</v>
      </c>
      <c r="H1695" s="26" t="s">
        <v>207</v>
      </c>
    </row>
    <row r="1696" spans="1:8">
      <c r="A1696" t="s">
        <v>207</v>
      </c>
      <c r="B1696" t="s">
        <v>207</v>
      </c>
      <c r="C1696" t="s">
        <v>207</v>
      </c>
      <c r="D1696" s="5" t="s">
        <v>207</v>
      </c>
      <c r="E1696" t="s">
        <v>207</v>
      </c>
      <c r="F1696" t="s">
        <v>207</v>
      </c>
      <c r="G1696" s="26" t="s">
        <v>207</v>
      </c>
      <c r="H1696" s="26" t="s">
        <v>207</v>
      </c>
    </row>
    <row r="1697" spans="1:8">
      <c r="A1697" t="s">
        <v>207</v>
      </c>
      <c r="B1697" t="s">
        <v>207</v>
      </c>
      <c r="C1697" t="s">
        <v>207</v>
      </c>
      <c r="D1697" s="5" t="s">
        <v>207</v>
      </c>
      <c r="E1697" t="s">
        <v>207</v>
      </c>
      <c r="F1697" t="s">
        <v>207</v>
      </c>
      <c r="G1697" s="26" t="s">
        <v>207</v>
      </c>
      <c r="H1697" s="26" t="s">
        <v>207</v>
      </c>
    </row>
    <row r="1698" spans="1:8">
      <c r="A1698" t="s">
        <v>207</v>
      </c>
      <c r="B1698" t="s">
        <v>207</v>
      </c>
      <c r="C1698" t="s">
        <v>207</v>
      </c>
      <c r="D1698" s="5" t="s">
        <v>207</v>
      </c>
      <c r="E1698" t="s">
        <v>207</v>
      </c>
      <c r="F1698" t="s">
        <v>207</v>
      </c>
      <c r="G1698" s="26" t="s">
        <v>207</v>
      </c>
      <c r="H1698" s="26" t="s">
        <v>207</v>
      </c>
    </row>
    <row r="1699" spans="1:8">
      <c r="A1699" t="s">
        <v>207</v>
      </c>
      <c r="B1699" t="s">
        <v>207</v>
      </c>
      <c r="C1699" t="s">
        <v>207</v>
      </c>
      <c r="D1699" s="5" t="s">
        <v>207</v>
      </c>
      <c r="E1699" t="s">
        <v>207</v>
      </c>
      <c r="F1699" t="s">
        <v>207</v>
      </c>
      <c r="G1699" s="26" t="s">
        <v>207</v>
      </c>
      <c r="H1699" s="26" t="s">
        <v>207</v>
      </c>
    </row>
    <row r="1700" spans="1:8">
      <c r="A1700" t="s">
        <v>207</v>
      </c>
      <c r="B1700" t="s">
        <v>207</v>
      </c>
      <c r="C1700" t="s">
        <v>207</v>
      </c>
      <c r="D1700" s="5" t="s">
        <v>207</v>
      </c>
      <c r="E1700" t="s">
        <v>207</v>
      </c>
      <c r="F1700" t="s">
        <v>207</v>
      </c>
      <c r="G1700" s="26" t="s">
        <v>207</v>
      </c>
      <c r="H1700" s="26" t="s">
        <v>207</v>
      </c>
    </row>
    <row r="1701" spans="1:8">
      <c r="A1701" t="s">
        <v>207</v>
      </c>
      <c r="B1701" t="s">
        <v>207</v>
      </c>
      <c r="C1701" t="s">
        <v>207</v>
      </c>
      <c r="D1701" s="5" t="s">
        <v>207</v>
      </c>
      <c r="E1701" t="s">
        <v>207</v>
      </c>
      <c r="F1701" t="s">
        <v>207</v>
      </c>
      <c r="G1701" s="26" t="s">
        <v>207</v>
      </c>
      <c r="H1701" s="26" t="s">
        <v>207</v>
      </c>
    </row>
    <row r="1702" spans="1:8">
      <c r="A1702" t="s">
        <v>207</v>
      </c>
      <c r="B1702" t="s">
        <v>207</v>
      </c>
      <c r="C1702" t="s">
        <v>207</v>
      </c>
      <c r="D1702" s="5" t="s">
        <v>207</v>
      </c>
      <c r="E1702" t="s">
        <v>207</v>
      </c>
      <c r="F1702" t="s">
        <v>207</v>
      </c>
      <c r="G1702" s="26" t="s">
        <v>207</v>
      </c>
      <c r="H1702" s="26" t="s">
        <v>207</v>
      </c>
    </row>
    <row r="1703" spans="1:8">
      <c r="A1703" t="s">
        <v>207</v>
      </c>
      <c r="B1703" t="s">
        <v>207</v>
      </c>
      <c r="C1703" t="s">
        <v>207</v>
      </c>
      <c r="D1703" s="5" t="s">
        <v>207</v>
      </c>
      <c r="E1703" t="s">
        <v>207</v>
      </c>
      <c r="F1703" t="s">
        <v>207</v>
      </c>
      <c r="G1703" s="26" t="s">
        <v>207</v>
      </c>
      <c r="H1703" s="26" t="s">
        <v>207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00"/>
  <sheetViews>
    <sheetView workbookViewId="0">
      <pane ySplit="1" topLeftCell="A1260" activePane="bottomLeft" state="frozen"/>
      <selection/>
      <selection pane="bottomLeft" activeCell="A1122" sqref="A1122"/>
    </sheetView>
  </sheetViews>
  <sheetFormatPr defaultColWidth="9" defaultRowHeight="14.5"/>
  <cols>
    <col min="1" max="1" width="12.6363636363636" customWidth="1"/>
    <col min="5" max="6" width="17.6363636363636" customWidth="1"/>
    <col min="10" max="10" width="17.9090909090909" customWidth="1"/>
    <col min="11" max="11" width="20.3636363636364" style="1" customWidth="1"/>
  </cols>
  <sheetData>
    <row r="1" spans="1:1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s="1" t="s">
        <v>218</v>
      </c>
      <c r="L1" t="s">
        <v>172</v>
      </c>
    </row>
    <row r="2" spans="1:12">
      <c r="A2">
        <f>'Data Entry'!A3</f>
        <v>4069</v>
      </c>
      <c r="B2">
        <f>'Data Entry'!B3</f>
        <v>1</v>
      </c>
      <c r="C2">
        <f>'Data Entry'!I3</f>
        <v>0</v>
      </c>
      <c r="D2">
        <f>'Data Entry'!J3</f>
        <v>0</v>
      </c>
      <c r="E2">
        <f>C2+D2</f>
        <v>0</v>
      </c>
      <c r="F2" s="26" t="e">
        <f>C2/E2</f>
        <v>#DIV/0!</v>
      </c>
      <c r="G2">
        <f>'Data Entry'!K3</f>
        <v>5</v>
      </c>
      <c r="H2">
        <f>'Data Entry'!L3</f>
        <v>3</v>
      </c>
      <c r="I2">
        <f>G2+H2</f>
        <v>8</v>
      </c>
      <c r="J2" s="26">
        <f>G2/I2</f>
        <v>0.625</v>
      </c>
      <c r="K2" s="1">
        <f>SUMIFS('Data Entry'!N$3:N$2000,'Data Entry'!M$3:M$2000,A2,'Data Entry'!B$3:B$2000,B2)+SUMIFS('Data Entry'!P$3:P$2000,'Data Entry'!O$3:O$2000,A2,'Data Entry'!B$3:B$2000,B2)+SUMIFS('Data Entry'!R$3:R$2000,'Data Entry'!Q$3:Q$2000,A2,'Data Entry'!B$3:B$2000,B2)</f>
        <v>0</v>
      </c>
      <c r="L2">
        <f>(G2*2)+C2</f>
        <v>10</v>
      </c>
    </row>
    <row r="3" spans="1:12">
      <c r="A3">
        <f>'Data Entry'!A4</f>
        <v>8731</v>
      </c>
      <c r="B3">
        <f>'Data Entry'!B4</f>
        <v>1</v>
      </c>
      <c r="C3">
        <f>'Data Entry'!I4</f>
        <v>4</v>
      </c>
      <c r="D3">
        <f>'Data Entry'!J4</f>
        <v>0</v>
      </c>
      <c r="E3">
        <f>C3+D3</f>
        <v>4</v>
      </c>
      <c r="F3" s="26">
        <f>C3/E3</f>
        <v>1</v>
      </c>
      <c r="G3">
        <f>'Data Entry'!K4</f>
        <v>0</v>
      </c>
      <c r="H3">
        <f>'Data Entry'!L4</f>
        <v>0</v>
      </c>
      <c r="I3">
        <f>G3+H3</f>
        <v>0</v>
      </c>
      <c r="J3" s="26" t="e">
        <f>G3/I3</f>
        <v>#DIV/0!</v>
      </c>
      <c r="K3" s="1">
        <f>SUMIFS('Data Entry'!N$3:N$2000,'Data Entry'!M$3:M$2000,A3,'Data Entry'!B$3:B$2000,B3)+SUMIFS('Data Entry'!P$3:P$2000,'Data Entry'!O$3:O$2000,A3,'Data Entry'!B$3:B$2000,B3)+SUMIFS('Data Entry'!R$3:R$2000,'Data Entry'!Q$3:Q$2000,A3,'Data Entry'!B$3:B$2000,B3)</f>
        <v>22.564</v>
      </c>
      <c r="L3">
        <f>(G3*2)+C3</f>
        <v>4</v>
      </c>
    </row>
    <row r="4" spans="1:12">
      <c r="A4">
        <f>'Data Entry'!A5</f>
        <v>5406</v>
      </c>
      <c r="B4">
        <f>'Data Entry'!B5</f>
        <v>1</v>
      </c>
      <c r="C4">
        <f>'Data Entry'!I5</f>
        <v>0</v>
      </c>
      <c r="D4">
        <f>'Data Entry'!J5</f>
        <v>0</v>
      </c>
      <c r="E4">
        <f>C4+D4</f>
        <v>0</v>
      </c>
      <c r="F4" s="26" t="e">
        <f>C4/E4</f>
        <v>#DIV/0!</v>
      </c>
      <c r="G4">
        <f>'Data Entry'!K5</f>
        <v>10</v>
      </c>
      <c r="H4">
        <f>'Data Entry'!L5</f>
        <v>2</v>
      </c>
      <c r="I4">
        <f>G4+H4</f>
        <v>12</v>
      </c>
      <c r="J4" s="26">
        <f>G4/I4</f>
        <v>0.833333333333333</v>
      </c>
      <c r="K4" s="1">
        <f>SUMIFS('Data Entry'!N$3:N$2000,'Data Entry'!M$3:M$2000,A4,'Data Entry'!B$3:B$2000,B4)+SUMIFS('Data Entry'!P$3:P$2000,'Data Entry'!O$3:O$2000,A4,'Data Entry'!B$3:B$2000,B4)+SUMIFS('Data Entry'!R$3:R$2000,'Data Entry'!Q$3:Q$2000,A4,'Data Entry'!B$3:B$2000,B4)</f>
        <v>31.002</v>
      </c>
      <c r="L4">
        <f>(G4*2)+C4</f>
        <v>20</v>
      </c>
    </row>
    <row r="5" spans="1:12">
      <c r="A5">
        <f>'Data Entry'!A6</f>
        <v>1114</v>
      </c>
      <c r="B5">
        <f>'Data Entry'!B6</f>
        <v>1</v>
      </c>
      <c r="C5">
        <f>'Data Entry'!I6</f>
        <v>0</v>
      </c>
      <c r="D5">
        <f>'Data Entry'!J6</f>
        <v>0</v>
      </c>
      <c r="E5">
        <f>C5+D5</f>
        <v>0</v>
      </c>
      <c r="F5" s="26" t="e">
        <f>C5/E5</f>
        <v>#DIV/0!</v>
      </c>
      <c r="G5">
        <f>'Data Entry'!K6</f>
        <v>12</v>
      </c>
      <c r="H5">
        <f>'Data Entry'!L6</f>
        <v>3</v>
      </c>
      <c r="I5">
        <f>G5+H5</f>
        <v>15</v>
      </c>
      <c r="J5" s="26">
        <f>G5/I5</f>
        <v>0.8</v>
      </c>
      <c r="K5" s="1">
        <f>SUMIFS('Data Entry'!N$3:N$2000,'Data Entry'!M$3:M$2000,A5,'Data Entry'!B$3:B$2000,B5)+SUMIFS('Data Entry'!P$3:P$2000,'Data Entry'!O$3:O$2000,A5,'Data Entry'!B$3:B$2000,B5)+SUMIFS('Data Entry'!R$3:R$2000,'Data Entry'!Q$3:Q$2000,A5,'Data Entry'!B$3:B$2000,B5)</f>
        <v>9.872</v>
      </c>
      <c r="L5">
        <f>(G5*2)+C5</f>
        <v>24</v>
      </c>
    </row>
    <row r="6" spans="1:12">
      <c r="A6">
        <f>'Data Entry'!A7</f>
        <v>8789</v>
      </c>
      <c r="B6">
        <f>'Data Entry'!B7</f>
        <v>1</v>
      </c>
      <c r="C6">
        <f>'Data Entry'!I7</f>
        <v>1</v>
      </c>
      <c r="D6">
        <f>'Data Entry'!J7</f>
        <v>1</v>
      </c>
      <c r="E6">
        <f>C6+D6</f>
        <v>2</v>
      </c>
      <c r="F6" s="26">
        <f>C6/E6</f>
        <v>0.5</v>
      </c>
      <c r="G6">
        <f>'Data Entry'!K7</f>
        <v>0</v>
      </c>
      <c r="H6">
        <f>'Data Entry'!L7</f>
        <v>0</v>
      </c>
      <c r="I6">
        <f>G6+H6</f>
        <v>0</v>
      </c>
      <c r="J6" s="26" t="e">
        <f>G6/I6</f>
        <v>#DIV/0!</v>
      </c>
      <c r="K6" s="1">
        <f>SUMIFS('Data Entry'!N$3:N$2000,'Data Entry'!M$3:M$2000,A6,'Data Entry'!B$3:B$2000,B6)+SUMIFS('Data Entry'!P$3:P$2000,'Data Entry'!O$3:O$2000,A6,'Data Entry'!B$3:B$2000,B6)+SUMIFS('Data Entry'!R$3:R$2000,'Data Entry'!Q$3:Q$2000,A6,'Data Entry'!B$3:B$2000,B6)</f>
        <v>82.936</v>
      </c>
      <c r="L6">
        <f>(G6*2)+C6</f>
        <v>1</v>
      </c>
    </row>
    <row r="7" spans="1:12">
      <c r="A7">
        <f>'Data Entry'!A8</f>
        <v>2198</v>
      </c>
      <c r="B7">
        <f>'Data Entry'!B8</f>
        <v>1</v>
      </c>
      <c r="C7">
        <f>'Data Entry'!I8</f>
        <v>0</v>
      </c>
      <c r="D7">
        <f>'Data Entry'!J8</f>
        <v>0</v>
      </c>
      <c r="E7">
        <f t="shared" ref="E7:E61" si="0">C7+D7</f>
        <v>0</v>
      </c>
      <c r="F7" s="26" t="e">
        <f t="shared" ref="F7:F61" si="1">C7/E7</f>
        <v>#DIV/0!</v>
      </c>
      <c r="G7">
        <f>'Data Entry'!K8</f>
        <v>4</v>
      </c>
      <c r="H7">
        <f>'Data Entry'!L8</f>
        <v>1</v>
      </c>
      <c r="I7">
        <f t="shared" ref="I7:I61" si="2">G7+H7</f>
        <v>5</v>
      </c>
      <c r="J7" s="26">
        <f t="shared" ref="J7:J61" si="3">G7/I7</f>
        <v>0.8</v>
      </c>
      <c r="K7" s="1">
        <f>SUMIFS('Data Entry'!N$3:N$2000,'Data Entry'!M$3:M$2000,A7,'Data Entry'!B$3:B$2000,B7)+SUMIFS('Data Entry'!P$3:P$2000,'Data Entry'!O$3:O$2000,A7,'Data Entry'!B$3:B$2000,B7)+SUMIFS('Data Entry'!R$3:R$2000,'Data Entry'!Q$3:Q$2000,A7,'Data Entry'!B$3:B$2000,B7)</f>
        <v>11.712</v>
      </c>
      <c r="L7">
        <f t="shared" ref="L7:L61" si="4">(G7*2)+C7</f>
        <v>8</v>
      </c>
    </row>
    <row r="8" spans="1:12">
      <c r="A8">
        <f>'Data Entry'!A9</f>
        <v>5672</v>
      </c>
      <c r="B8">
        <f>'Data Entry'!B9</f>
        <v>2</v>
      </c>
      <c r="C8">
        <f>'Data Entry'!I9</f>
        <v>0</v>
      </c>
      <c r="D8">
        <f>'Data Entry'!J9</f>
        <v>0</v>
      </c>
      <c r="E8">
        <f t="shared" si="0"/>
        <v>0</v>
      </c>
      <c r="F8" s="26" t="e">
        <f t="shared" si="1"/>
        <v>#DIV/0!</v>
      </c>
      <c r="G8">
        <f>'Data Entry'!K9</f>
        <v>0</v>
      </c>
      <c r="H8">
        <f>'Data Entry'!L9</f>
        <v>0</v>
      </c>
      <c r="I8">
        <f t="shared" si="2"/>
        <v>0</v>
      </c>
      <c r="J8" s="26" t="e">
        <f t="shared" si="3"/>
        <v>#DIV/0!</v>
      </c>
      <c r="K8" s="1">
        <f>SUMIFS('Data Entry'!N$3:N$2000,'Data Entry'!M$3:M$2000,A8,'Data Entry'!B$3:B$2000,B8)+SUMIFS('Data Entry'!P$3:P$2000,'Data Entry'!O$3:O$2000,A8,'Data Entry'!B$3:B$2000,B8)+SUMIFS('Data Entry'!R$3:R$2000,'Data Entry'!Q$3:Q$2000,A8,'Data Entry'!B$3:B$2000,B8)</f>
        <v>12.488</v>
      </c>
      <c r="L8">
        <f t="shared" si="4"/>
        <v>0</v>
      </c>
    </row>
    <row r="9" spans="1:12">
      <c r="A9">
        <f>'Data Entry'!A10</f>
        <v>914</v>
      </c>
      <c r="B9">
        <f>'Data Entry'!B10</f>
        <v>2</v>
      </c>
      <c r="C9">
        <f>'Data Entry'!I10</f>
        <v>1</v>
      </c>
      <c r="D9">
        <f>'Data Entry'!J10</f>
        <v>1</v>
      </c>
      <c r="E9">
        <f t="shared" si="0"/>
        <v>2</v>
      </c>
      <c r="F9" s="26">
        <f t="shared" si="1"/>
        <v>0.5</v>
      </c>
      <c r="G9">
        <f>'Data Entry'!K10</f>
        <v>2</v>
      </c>
      <c r="H9">
        <f>'Data Entry'!L10</f>
        <v>0</v>
      </c>
      <c r="I9">
        <f t="shared" si="2"/>
        <v>2</v>
      </c>
      <c r="J9" s="26">
        <f t="shared" si="3"/>
        <v>1</v>
      </c>
      <c r="K9" s="1">
        <f>SUMIFS('Data Entry'!N$3:N$2000,'Data Entry'!M$3:M$2000,A9,'Data Entry'!B$3:B$2000,B9)+SUMIFS('Data Entry'!P$3:P$2000,'Data Entry'!O$3:O$2000,A9,'Data Entry'!B$3:B$2000,B9)+SUMIFS('Data Entry'!R$3:R$2000,'Data Entry'!Q$3:Q$2000,A9,'Data Entry'!B$3:B$2000,B9)</f>
        <v>7.898</v>
      </c>
      <c r="L9">
        <f t="shared" si="4"/>
        <v>5</v>
      </c>
    </row>
    <row r="10" spans="1:12">
      <c r="A10">
        <f>'Data Entry'!A11</f>
        <v>8850</v>
      </c>
      <c r="B10">
        <f>'Data Entry'!B11</f>
        <v>2</v>
      </c>
      <c r="C10">
        <f>'Data Entry'!I11</f>
        <v>4</v>
      </c>
      <c r="D10">
        <f>'Data Entry'!J11</f>
        <v>3</v>
      </c>
      <c r="E10">
        <f t="shared" si="0"/>
        <v>7</v>
      </c>
      <c r="F10" s="26">
        <f t="shared" si="1"/>
        <v>0.571428571428571</v>
      </c>
      <c r="G10">
        <f>'Data Entry'!K11</f>
        <v>0</v>
      </c>
      <c r="H10">
        <f>'Data Entry'!L11</f>
        <v>0</v>
      </c>
      <c r="I10">
        <f t="shared" si="2"/>
        <v>0</v>
      </c>
      <c r="J10" s="26" t="e">
        <f t="shared" si="3"/>
        <v>#DIV/0!</v>
      </c>
      <c r="K10" s="1">
        <f>SUMIFS('Data Entry'!N$3:N$2000,'Data Entry'!M$3:M$2000,A10,'Data Entry'!B$3:B$2000,B10)+SUMIFS('Data Entry'!P$3:P$2000,'Data Entry'!O$3:O$2000,A10,'Data Entry'!B$3:B$2000,B10)+SUMIFS('Data Entry'!R$3:R$2000,'Data Entry'!Q$3:Q$2000,A10,'Data Entry'!B$3:B$2000,B10)</f>
        <v>10.834</v>
      </c>
      <c r="L10">
        <f t="shared" si="4"/>
        <v>4</v>
      </c>
    </row>
    <row r="11" spans="1:12">
      <c r="A11">
        <f>'Data Entry'!A12</f>
        <v>4976</v>
      </c>
      <c r="B11">
        <f>'Data Entry'!B12</f>
        <v>2</v>
      </c>
      <c r="C11">
        <f>'Data Entry'!I12</f>
        <v>0</v>
      </c>
      <c r="D11">
        <f>'Data Entry'!J12</f>
        <v>0</v>
      </c>
      <c r="E11">
        <f t="shared" si="0"/>
        <v>0</v>
      </c>
      <c r="F11" s="26" t="e">
        <f t="shared" si="1"/>
        <v>#DIV/0!</v>
      </c>
      <c r="G11">
        <f>'Data Entry'!K12</f>
        <v>11</v>
      </c>
      <c r="H11">
        <f>'Data Entry'!L12</f>
        <v>2</v>
      </c>
      <c r="I11">
        <f t="shared" si="2"/>
        <v>13</v>
      </c>
      <c r="J11" s="26">
        <f t="shared" si="3"/>
        <v>0.846153846153846</v>
      </c>
      <c r="K11" s="1">
        <f>SUMIFS('Data Entry'!N$3:N$2000,'Data Entry'!M$3:M$2000,A11,'Data Entry'!B$3:B$2000,B11)+SUMIFS('Data Entry'!P$3:P$2000,'Data Entry'!O$3:O$2000,A11,'Data Entry'!B$3:B$2000,B11)+SUMIFS('Data Entry'!R$3:R$2000,'Data Entry'!Q$3:Q$2000,A11,'Data Entry'!B$3:B$2000,B11)</f>
        <v>31.744</v>
      </c>
      <c r="L11">
        <f t="shared" si="4"/>
        <v>22</v>
      </c>
    </row>
    <row r="12" spans="1:12">
      <c r="A12">
        <f>'Data Entry'!A13</f>
        <v>4917</v>
      </c>
      <c r="B12">
        <f>'Data Entry'!B13</f>
        <v>2</v>
      </c>
      <c r="C12">
        <f>'Data Entry'!I13</f>
        <v>0</v>
      </c>
      <c r="D12">
        <f>'Data Entry'!J13</f>
        <v>0</v>
      </c>
      <c r="E12">
        <f t="shared" si="0"/>
        <v>0</v>
      </c>
      <c r="F12" s="26" t="e">
        <f t="shared" si="1"/>
        <v>#DIV/0!</v>
      </c>
      <c r="G12">
        <f>'Data Entry'!K13</f>
        <v>7</v>
      </c>
      <c r="H12">
        <f>'Data Entry'!L13</f>
        <v>3</v>
      </c>
      <c r="I12">
        <f t="shared" si="2"/>
        <v>10</v>
      </c>
      <c r="J12" s="26">
        <f t="shared" si="3"/>
        <v>0.7</v>
      </c>
      <c r="K12" s="1">
        <f>SUMIFS('Data Entry'!N$3:N$2000,'Data Entry'!M$3:M$2000,A12,'Data Entry'!B$3:B$2000,B12)+SUMIFS('Data Entry'!P$3:P$2000,'Data Entry'!O$3:O$2000,A12,'Data Entry'!B$3:B$2000,B12)+SUMIFS('Data Entry'!R$3:R$2000,'Data Entry'!Q$3:Q$2000,A12,'Data Entry'!B$3:B$2000,B12)</f>
        <v>50.44</v>
      </c>
      <c r="L12">
        <f t="shared" si="4"/>
        <v>14</v>
      </c>
    </row>
    <row r="13" spans="1:12">
      <c r="A13">
        <f>'Data Entry'!A14</f>
        <v>7902</v>
      </c>
      <c r="B13">
        <f>'Data Entry'!B14</f>
        <v>2</v>
      </c>
      <c r="C13">
        <f>'Data Entry'!I14</f>
        <v>0</v>
      </c>
      <c r="D13">
        <f>'Data Entry'!J14</f>
        <v>0</v>
      </c>
      <c r="E13">
        <f t="shared" si="0"/>
        <v>0</v>
      </c>
      <c r="F13" s="26" t="e">
        <f t="shared" si="1"/>
        <v>#DIV/0!</v>
      </c>
      <c r="G13">
        <f>'Data Entry'!K14</f>
        <v>5</v>
      </c>
      <c r="H13">
        <f>'Data Entry'!L14</f>
        <v>3</v>
      </c>
      <c r="I13">
        <f t="shared" si="2"/>
        <v>8</v>
      </c>
      <c r="J13" s="26">
        <f t="shared" si="3"/>
        <v>0.625</v>
      </c>
      <c r="K13" s="1">
        <f>SUMIFS('Data Entry'!N$3:N$2000,'Data Entry'!M$3:M$2000,A13,'Data Entry'!B$3:B$2000,B13)+SUMIFS('Data Entry'!P$3:P$2000,'Data Entry'!O$3:O$2000,A13,'Data Entry'!B$3:B$2000,B13)+SUMIFS('Data Entry'!R$3:R$2000,'Data Entry'!Q$3:Q$2000,A13,'Data Entry'!B$3:B$2000,B13)</f>
        <v>6.734</v>
      </c>
      <c r="L13">
        <f t="shared" si="4"/>
        <v>10</v>
      </c>
    </row>
    <row r="14" spans="1:12">
      <c r="A14">
        <f>'Data Entry'!A15</f>
        <v>4069</v>
      </c>
      <c r="B14">
        <f>'Data Entry'!B15</f>
        <v>1</v>
      </c>
      <c r="C14">
        <f>'Data Entry'!I15</f>
        <v>0</v>
      </c>
      <c r="D14">
        <f>'Data Entry'!J15</f>
        <v>0</v>
      </c>
      <c r="E14">
        <f t="shared" si="0"/>
        <v>0</v>
      </c>
      <c r="F14" s="26" t="e">
        <f t="shared" si="1"/>
        <v>#DIV/0!</v>
      </c>
      <c r="G14">
        <f>'Data Entry'!K15</f>
        <v>5</v>
      </c>
      <c r="H14">
        <f>'Data Entry'!L15</f>
        <v>3</v>
      </c>
      <c r="I14">
        <f t="shared" si="2"/>
        <v>8</v>
      </c>
      <c r="J14" s="26">
        <f t="shared" si="3"/>
        <v>0.625</v>
      </c>
      <c r="K14" s="1">
        <f>SUMIFS('Data Entry'!N$3:N$2000,'Data Entry'!M$3:M$2000,A14,'Data Entry'!B$3:B$2000,B14)+SUMIFS('Data Entry'!P$3:P$2000,'Data Entry'!O$3:O$2000,A14,'Data Entry'!B$3:B$2000,B14)+SUMIFS('Data Entry'!R$3:R$2000,'Data Entry'!Q$3:Q$2000,A14,'Data Entry'!B$3:B$2000,B14)</f>
        <v>0</v>
      </c>
      <c r="L14">
        <f t="shared" si="4"/>
        <v>10</v>
      </c>
    </row>
    <row r="15" spans="1:12">
      <c r="A15">
        <f>'Data Entry'!A16</f>
        <v>8731</v>
      </c>
      <c r="B15">
        <f>'Data Entry'!B16</f>
        <v>1</v>
      </c>
      <c r="C15">
        <f>'Data Entry'!I16</f>
        <v>4</v>
      </c>
      <c r="D15">
        <f>'Data Entry'!J16</f>
        <v>0</v>
      </c>
      <c r="E15">
        <f t="shared" si="0"/>
        <v>4</v>
      </c>
      <c r="F15" s="26">
        <f t="shared" si="1"/>
        <v>1</v>
      </c>
      <c r="G15">
        <f>'Data Entry'!K16</f>
        <v>0</v>
      </c>
      <c r="H15">
        <f>'Data Entry'!L16</f>
        <v>0</v>
      </c>
      <c r="I15">
        <f t="shared" si="2"/>
        <v>0</v>
      </c>
      <c r="J15" s="26" t="e">
        <f t="shared" si="3"/>
        <v>#DIV/0!</v>
      </c>
      <c r="K15" s="1">
        <f>SUMIFS('Data Entry'!N$3:N$2000,'Data Entry'!M$3:M$2000,A15,'Data Entry'!B$3:B$2000,B15)+SUMIFS('Data Entry'!P$3:P$2000,'Data Entry'!O$3:O$2000,A15,'Data Entry'!B$3:B$2000,B15)+SUMIFS('Data Entry'!R$3:R$2000,'Data Entry'!Q$3:Q$2000,A15,'Data Entry'!B$3:B$2000,B15)</f>
        <v>22.564</v>
      </c>
      <c r="L15">
        <f t="shared" si="4"/>
        <v>4</v>
      </c>
    </row>
    <row r="16" spans="1:12">
      <c r="A16">
        <f>'Data Entry'!A17</f>
        <v>5406</v>
      </c>
      <c r="B16">
        <f>'Data Entry'!B17</f>
        <v>1</v>
      </c>
      <c r="C16">
        <f>'Data Entry'!I17</f>
        <v>0</v>
      </c>
      <c r="D16">
        <f>'Data Entry'!J17</f>
        <v>0</v>
      </c>
      <c r="E16">
        <f t="shared" si="0"/>
        <v>0</v>
      </c>
      <c r="F16" s="26" t="e">
        <f t="shared" si="1"/>
        <v>#DIV/0!</v>
      </c>
      <c r="G16">
        <f>'Data Entry'!K17</f>
        <v>10</v>
      </c>
      <c r="H16">
        <f>'Data Entry'!L17</f>
        <v>2</v>
      </c>
      <c r="I16">
        <f t="shared" si="2"/>
        <v>12</v>
      </c>
      <c r="J16" s="26">
        <f t="shared" si="3"/>
        <v>0.833333333333333</v>
      </c>
      <c r="K16" s="1">
        <f>SUMIFS('Data Entry'!N$3:N$2000,'Data Entry'!M$3:M$2000,A16,'Data Entry'!B$3:B$2000,B16)+SUMIFS('Data Entry'!P$3:P$2000,'Data Entry'!O$3:O$2000,A16,'Data Entry'!B$3:B$2000,B16)+SUMIFS('Data Entry'!R$3:R$2000,'Data Entry'!Q$3:Q$2000,A16,'Data Entry'!B$3:B$2000,B16)</f>
        <v>31.002</v>
      </c>
      <c r="L16">
        <f t="shared" si="4"/>
        <v>20</v>
      </c>
    </row>
    <row r="17" spans="1:12">
      <c r="A17">
        <f>'Data Entry'!A18</f>
        <v>1114</v>
      </c>
      <c r="B17">
        <f>'Data Entry'!B18</f>
        <v>1</v>
      </c>
      <c r="C17">
        <f>'Data Entry'!I18</f>
        <v>0</v>
      </c>
      <c r="D17">
        <f>'Data Entry'!J18</f>
        <v>0</v>
      </c>
      <c r="E17">
        <f t="shared" si="0"/>
        <v>0</v>
      </c>
      <c r="F17" s="26" t="e">
        <f t="shared" si="1"/>
        <v>#DIV/0!</v>
      </c>
      <c r="G17">
        <f>'Data Entry'!K18</f>
        <v>12</v>
      </c>
      <c r="H17">
        <f>'Data Entry'!L18</f>
        <v>3</v>
      </c>
      <c r="I17">
        <f t="shared" si="2"/>
        <v>15</v>
      </c>
      <c r="J17" s="26">
        <f t="shared" si="3"/>
        <v>0.8</v>
      </c>
      <c r="K17" s="1">
        <f>SUMIFS('Data Entry'!N$3:N$2000,'Data Entry'!M$3:M$2000,A17,'Data Entry'!B$3:B$2000,B17)+SUMIFS('Data Entry'!P$3:P$2000,'Data Entry'!O$3:O$2000,A17,'Data Entry'!B$3:B$2000,B17)+SUMIFS('Data Entry'!R$3:R$2000,'Data Entry'!Q$3:Q$2000,A17,'Data Entry'!B$3:B$2000,B17)</f>
        <v>9.872</v>
      </c>
      <c r="L17">
        <f t="shared" si="4"/>
        <v>24</v>
      </c>
    </row>
    <row r="18" spans="1:12">
      <c r="A18">
        <f>'Data Entry'!A19</f>
        <v>8789</v>
      </c>
      <c r="B18">
        <f>'Data Entry'!B19</f>
        <v>1</v>
      </c>
      <c r="C18">
        <f>'Data Entry'!I19</f>
        <v>1</v>
      </c>
      <c r="D18">
        <f>'Data Entry'!J19</f>
        <v>1</v>
      </c>
      <c r="E18">
        <f t="shared" si="0"/>
        <v>2</v>
      </c>
      <c r="F18" s="26">
        <f t="shared" si="1"/>
        <v>0.5</v>
      </c>
      <c r="G18">
        <f>'Data Entry'!K19</f>
        <v>0</v>
      </c>
      <c r="H18">
        <f>'Data Entry'!L19</f>
        <v>0</v>
      </c>
      <c r="I18">
        <f t="shared" si="2"/>
        <v>0</v>
      </c>
      <c r="J18" s="26" t="e">
        <f t="shared" si="3"/>
        <v>#DIV/0!</v>
      </c>
      <c r="K18" s="1">
        <f>SUMIFS('Data Entry'!N$3:N$2000,'Data Entry'!M$3:M$2000,A18,'Data Entry'!B$3:B$2000,B18)+SUMIFS('Data Entry'!P$3:P$2000,'Data Entry'!O$3:O$2000,A18,'Data Entry'!B$3:B$2000,B18)+SUMIFS('Data Entry'!R$3:R$2000,'Data Entry'!Q$3:Q$2000,A18,'Data Entry'!B$3:B$2000,B18)</f>
        <v>82.936</v>
      </c>
      <c r="L18">
        <f t="shared" si="4"/>
        <v>1</v>
      </c>
    </row>
    <row r="19" spans="1:12">
      <c r="A19">
        <f>'Data Entry'!A20</f>
        <v>2198</v>
      </c>
      <c r="B19">
        <f>'Data Entry'!B20</f>
        <v>1</v>
      </c>
      <c r="C19">
        <f>'Data Entry'!I20</f>
        <v>0</v>
      </c>
      <c r="D19">
        <f>'Data Entry'!J20</f>
        <v>0</v>
      </c>
      <c r="E19">
        <f t="shared" si="0"/>
        <v>0</v>
      </c>
      <c r="F19" s="26" t="e">
        <f t="shared" si="1"/>
        <v>#DIV/0!</v>
      </c>
      <c r="G19">
        <f>'Data Entry'!K20</f>
        <v>4</v>
      </c>
      <c r="H19">
        <f>'Data Entry'!L20</f>
        <v>1</v>
      </c>
      <c r="I19">
        <f t="shared" si="2"/>
        <v>5</v>
      </c>
      <c r="J19" s="26">
        <f t="shared" si="3"/>
        <v>0.8</v>
      </c>
      <c r="K19" s="1">
        <f>SUMIFS('Data Entry'!N$3:N$2000,'Data Entry'!M$3:M$2000,A19,'Data Entry'!B$3:B$2000,B19)+SUMIFS('Data Entry'!P$3:P$2000,'Data Entry'!O$3:O$2000,A19,'Data Entry'!B$3:B$2000,B19)+SUMIFS('Data Entry'!R$3:R$2000,'Data Entry'!Q$3:Q$2000,A19,'Data Entry'!B$3:B$2000,B19)</f>
        <v>11.712</v>
      </c>
      <c r="L19">
        <f t="shared" si="4"/>
        <v>8</v>
      </c>
    </row>
    <row r="20" spans="1:12">
      <c r="A20">
        <f>'Data Entry'!A21</f>
        <v>5672</v>
      </c>
      <c r="B20">
        <f>'Data Entry'!B21</f>
        <v>2</v>
      </c>
      <c r="C20">
        <f>'Data Entry'!I21</f>
        <v>0</v>
      </c>
      <c r="D20">
        <f>'Data Entry'!J21</f>
        <v>0</v>
      </c>
      <c r="E20">
        <f t="shared" si="0"/>
        <v>0</v>
      </c>
      <c r="F20" s="26" t="e">
        <f t="shared" si="1"/>
        <v>#DIV/0!</v>
      </c>
      <c r="G20">
        <f>'Data Entry'!K21</f>
        <v>0</v>
      </c>
      <c r="H20">
        <f>'Data Entry'!L21</f>
        <v>0</v>
      </c>
      <c r="I20">
        <f t="shared" si="2"/>
        <v>0</v>
      </c>
      <c r="J20" s="26" t="e">
        <f t="shared" si="3"/>
        <v>#DIV/0!</v>
      </c>
      <c r="K20" s="1">
        <f>SUMIFS('Data Entry'!N$3:N$2000,'Data Entry'!M$3:M$2000,A20,'Data Entry'!B$3:B$2000,B20)+SUMIFS('Data Entry'!P$3:P$2000,'Data Entry'!O$3:O$2000,A20,'Data Entry'!B$3:B$2000,B20)+SUMIFS('Data Entry'!R$3:R$2000,'Data Entry'!Q$3:Q$2000,A20,'Data Entry'!B$3:B$2000,B20)</f>
        <v>12.488</v>
      </c>
      <c r="L20">
        <f t="shared" si="4"/>
        <v>0</v>
      </c>
    </row>
    <row r="21" spans="1:12">
      <c r="A21">
        <f>'Data Entry'!A22</f>
        <v>914</v>
      </c>
      <c r="B21">
        <f>'Data Entry'!B22</f>
        <v>2</v>
      </c>
      <c r="C21">
        <f>'Data Entry'!I22</f>
        <v>1</v>
      </c>
      <c r="D21">
        <f>'Data Entry'!J22</f>
        <v>1</v>
      </c>
      <c r="E21">
        <f t="shared" si="0"/>
        <v>2</v>
      </c>
      <c r="F21" s="26">
        <f t="shared" si="1"/>
        <v>0.5</v>
      </c>
      <c r="G21">
        <f>'Data Entry'!K22</f>
        <v>2</v>
      </c>
      <c r="H21">
        <f>'Data Entry'!L22</f>
        <v>0</v>
      </c>
      <c r="I21">
        <f t="shared" si="2"/>
        <v>2</v>
      </c>
      <c r="J21" s="26">
        <f t="shared" si="3"/>
        <v>1</v>
      </c>
      <c r="K21" s="1">
        <f>SUMIFS('Data Entry'!N$3:N$2000,'Data Entry'!M$3:M$2000,A21,'Data Entry'!B$3:B$2000,B21)+SUMIFS('Data Entry'!P$3:P$2000,'Data Entry'!O$3:O$2000,A21,'Data Entry'!B$3:B$2000,B21)+SUMIFS('Data Entry'!R$3:R$2000,'Data Entry'!Q$3:Q$2000,A21,'Data Entry'!B$3:B$2000,B21)</f>
        <v>7.898</v>
      </c>
      <c r="L21">
        <f t="shared" si="4"/>
        <v>5</v>
      </c>
    </row>
    <row r="22" spans="1:12">
      <c r="A22">
        <f>'Data Entry'!A23</f>
        <v>8850</v>
      </c>
      <c r="B22">
        <f>'Data Entry'!B23</f>
        <v>2</v>
      </c>
      <c r="C22">
        <f>'Data Entry'!I23</f>
        <v>4</v>
      </c>
      <c r="D22">
        <f>'Data Entry'!J23</f>
        <v>3</v>
      </c>
      <c r="E22">
        <f t="shared" si="0"/>
        <v>7</v>
      </c>
      <c r="F22" s="26">
        <f t="shared" si="1"/>
        <v>0.571428571428571</v>
      </c>
      <c r="G22">
        <f>'Data Entry'!K23</f>
        <v>0</v>
      </c>
      <c r="H22">
        <f>'Data Entry'!L23</f>
        <v>0</v>
      </c>
      <c r="I22">
        <f t="shared" si="2"/>
        <v>0</v>
      </c>
      <c r="J22" s="26" t="e">
        <f t="shared" si="3"/>
        <v>#DIV/0!</v>
      </c>
      <c r="K22" s="1">
        <f>SUMIFS('Data Entry'!N$3:N$2000,'Data Entry'!M$3:M$2000,A22,'Data Entry'!B$3:B$2000,B22)+SUMIFS('Data Entry'!P$3:P$2000,'Data Entry'!O$3:O$2000,A22,'Data Entry'!B$3:B$2000,B22)+SUMIFS('Data Entry'!R$3:R$2000,'Data Entry'!Q$3:Q$2000,A22,'Data Entry'!B$3:B$2000,B22)</f>
        <v>10.834</v>
      </c>
      <c r="L22">
        <f t="shared" si="4"/>
        <v>4</v>
      </c>
    </row>
    <row r="23" spans="1:12">
      <c r="A23">
        <f>'Data Entry'!A24</f>
        <v>4976</v>
      </c>
      <c r="B23">
        <f>'Data Entry'!B24</f>
        <v>2</v>
      </c>
      <c r="C23">
        <f>'Data Entry'!I24</f>
        <v>0</v>
      </c>
      <c r="D23">
        <f>'Data Entry'!J24</f>
        <v>0</v>
      </c>
      <c r="E23">
        <f t="shared" si="0"/>
        <v>0</v>
      </c>
      <c r="F23" s="26" t="e">
        <f t="shared" si="1"/>
        <v>#DIV/0!</v>
      </c>
      <c r="G23">
        <f>'Data Entry'!K24</f>
        <v>11</v>
      </c>
      <c r="H23">
        <f>'Data Entry'!L24</f>
        <v>2</v>
      </c>
      <c r="I23">
        <f t="shared" si="2"/>
        <v>13</v>
      </c>
      <c r="J23" s="26">
        <f t="shared" si="3"/>
        <v>0.846153846153846</v>
      </c>
      <c r="K23" s="1">
        <f>SUMIFS('Data Entry'!N$3:N$2000,'Data Entry'!M$3:M$2000,A23,'Data Entry'!B$3:B$2000,B23)+SUMIFS('Data Entry'!P$3:P$2000,'Data Entry'!O$3:O$2000,A23,'Data Entry'!B$3:B$2000,B23)+SUMIFS('Data Entry'!R$3:R$2000,'Data Entry'!Q$3:Q$2000,A23,'Data Entry'!B$3:B$2000,B23)</f>
        <v>31.744</v>
      </c>
      <c r="L23">
        <f t="shared" si="4"/>
        <v>22</v>
      </c>
    </row>
    <row r="24" spans="1:12">
      <c r="A24">
        <f>'Data Entry'!A25</f>
        <v>4917</v>
      </c>
      <c r="B24">
        <f>'Data Entry'!B25</f>
        <v>2</v>
      </c>
      <c r="C24">
        <f>'Data Entry'!I25</f>
        <v>0</v>
      </c>
      <c r="D24">
        <f>'Data Entry'!J25</f>
        <v>0</v>
      </c>
      <c r="E24">
        <f t="shared" si="0"/>
        <v>0</v>
      </c>
      <c r="F24" s="26" t="e">
        <f t="shared" si="1"/>
        <v>#DIV/0!</v>
      </c>
      <c r="G24">
        <f>'Data Entry'!K25</f>
        <v>7</v>
      </c>
      <c r="H24">
        <f>'Data Entry'!L25</f>
        <v>3</v>
      </c>
      <c r="I24">
        <f t="shared" si="2"/>
        <v>10</v>
      </c>
      <c r="J24" s="26">
        <f t="shared" si="3"/>
        <v>0.7</v>
      </c>
      <c r="K24" s="1">
        <f>SUMIFS('Data Entry'!N$3:N$2000,'Data Entry'!M$3:M$2000,A24,'Data Entry'!B$3:B$2000,B24)+SUMIFS('Data Entry'!P$3:P$2000,'Data Entry'!O$3:O$2000,A24,'Data Entry'!B$3:B$2000,B24)+SUMIFS('Data Entry'!R$3:R$2000,'Data Entry'!Q$3:Q$2000,A24,'Data Entry'!B$3:B$2000,B24)</f>
        <v>50.44</v>
      </c>
      <c r="L24">
        <f t="shared" si="4"/>
        <v>14</v>
      </c>
    </row>
    <row r="25" spans="1:12">
      <c r="A25">
        <f>'Data Entry'!A26</f>
        <v>7902</v>
      </c>
      <c r="B25">
        <f>'Data Entry'!B26</f>
        <v>2</v>
      </c>
      <c r="C25">
        <f>'Data Entry'!I26</f>
        <v>0</v>
      </c>
      <c r="D25">
        <f>'Data Entry'!J26</f>
        <v>0</v>
      </c>
      <c r="E25">
        <f t="shared" si="0"/>
        <v>0</v>
      </c>
      <c r="F25" s="26" t="e">
        <f t="shared" si="1"/>
        <v>#DIV/0!</v>
      </c>
      <c r="G25">
        <f>'Data Entry'!K26</f>
        <v>5</v>
      </c>
      <c r="H25">
        <f>'Data Entry'!L26</f>
        <v>3</v>
      </c>
      <c r="I25">
        <f t="shared" si="2"/>
        <v>8</v>
      </c>
      <c r="J25" s="26">
        <f t="shared" si="3"/>
        <v>0.625</v>
      </c>
      <c r="K25" s="1">
        <f>SUMIFS('Data Entry'!N$3:N$2000,'Data Entry'!M$3:M$2000,A25,'Data Entry'!B$3:B$2000,B25)+SUMIFS('Data Entry'!P$3:P$2000,'Data Entry'!O$3:O$2000,A25,'Data Entry'!B$3:B$2000,B25)+SUMIFS('Data Entry'!R$3:R$2000,'Data Entry'!Q$3:Q$2000,A25,'Data Entry'!B$3:B$2000,B25)</f>
        <v>6.734</v>
      </c>
      <c r="L25">
        <f t="shared" si="4"/>
        <v>10</v>
      </c>
    </row>
    <row r="26" spans="1:12">
      <c r="A26">
        <f>'Data Entry'!A27</f>
        <v>1334</v>
      </c>
      <c r="B26">
        <f>'Data Entry'!B27</f>
        <v>4</v>
      </c>
      <c r="C26">
        <f>'Data Entry'!I27</f>
        <v>0</v>
      </c>
      <c r="D26">
        <f>'Data Entry'!J27</f>
        <v>0</v>
      </c>
      <c r="E26">
        <f t="shared" si="0"/>
        <v>0</v>
      </c>
      <c r="F26" s="26" t="e">
        <f t="shared" si="1"/>
        <v>#DIV/0!</v>
      </c>
      <c r="G26">
        <f>'Data Entry'!K27</f>
        <v>0</v>
      </c>
      <c r="H26">
        <f>'Data Entry'!L27</f>
        <v>2</v>
      </c>
      <c r="I26">
        <f t="shared" si="2"/>
        <v>2</v>
      </c>
      <c r="J26" s="26">
        <f t="shared" si="3"/>
        <v>0</v>
      </c>
      <c r="K26" s="1">
        <f>SUMIFS('Data Entry'!N$3:N$2000,'Data Entry'!M$3:M$2000,A26,'Data Entry'!B$3:B$2000,B26)+SUMIFS('Data Entry'!P$3:P$2000,'Data Entry'!O$3:O$2000,A26,'Data Entry'!B$3:B$2000,B26)+SUMIFS('Data Entry'!R$3:R$2000,'Data Entry'!Q$3:Q$2000,A26,'Data Entry'!B$3:B$2000,B26)</f>
        <v>2.388</v>
      </c>
      <c r="L26">
        <f t="shared" si="4"/>
        <v>0</v>
      </c>
    </row>
    <row r="27" spans="1:12">
      <c r="A27">
        <f>'Data Entry'!A28</f>
        <v>1325</v>
      </c>
      <c r="B27">
        <f>'Data Entry'!B28</f>
        <v>3</v>
      </c>
      <c r="C27">
        <f>'Data Entry'!I28</f>
        <v>0</v>
      </c>
      <c r="D27">
        <f>'Data Entry'!J28</f>
        <v>0</v>
      </c>
      <c r="E27">
        <f t="shared" si="0"/>
        <v>0</v>
      </c>
      <c r="F27" s="26" t="e">
        <f t="shared" si="1"/>
        <v>#DIV/0!</v>
      </c>
      <c r="G27">
        <f>'Data Entry'!K28</f>
        <v>5</v>
      </c>
      <c r="H27">
        <f>'Data Entry'!L28</f>
        <v>2</v>
      </c>
      <c r="I27">
        <f t="shared" si="2"/>
        <v>7</v>
      </c>
      <c r="J27" s="26">
        <f t="shared" si="3"/>
        <v>0.714285714285714</v>
      </c>
      <c r="K27" s="1">
        <f>SUMIFS('Data Entry'!N$3:N$2000,'Data Entry'!M$3:M$2000,A27,'Data Entry'!B$3:B$2000,B27)+SUMIFS('Data Entry'!P$3:P$2000,'Data Entry'!O$3:O$2000,A27,'Data Entry'!B$3:B$2000,B27)+SUMIFS('Data Entry'!R$3:R$2000,'Data Entry'!Q$3:Q$2000,A27,'Data Entry'!B$3:B$2000,B27)</f>
        <v>0</v>
      </c>
      <c r="L27">
        <f t="shared" si="4"/>
        <v>10</v>
      </c>
    </row>
    <row r="28" spans="1:12">
      <c r="A28">
        <f>'Data Entry'!A29</f>
        <v>4907</v>
      </c>
      <c r="B28">
        <f>'Data Entry'!B29</f>
        <v>4</v>
      </c>
      <c r="C28">
        <f>'Data Entry'!I29</f>
        <v>0</v>
      </c>
      <c r="D28">
        <f>'Data Entry'!J29</f>
        <v>0</v>
      </c>
      <c r="E28">
        <f t="shared" si="0"/>
        <v>0</v>
      </c>
      <c r="F28" s="26" t="e">
        <f t="shared" si="1"/>
        <v>#DIV/0!</v>
      </c>
      <c r="G28">
        <f>'Data Entry'!K29</f>
        <v>9</v>
      </c>
      <c r="H28">
        <f>'Data Entry'!L29</f>
        <v>2</v>
      </c>
      <c r="I28">
        <f t="shared" si="2"/>
        <v>11</v>
      </c>
      <c r="J28" s="26">
        <f t="shared" si="3"/>
        <v>0.818181818181818</v>
      </c>
      <c r="K28" s="1">
        <f>SUMIFS('Data Entry'!N$3:N$2000,'Data Entry'!M$3:M$2000,A28,'Data Entry'!B$3:B$2000,B28)+SUMIFS('Data Entry'!P$3:P$2000,'Data Entry'!O$3:O$2000,A28,'Data Entry'!B$3:B$2000,B28)+SUMIFS('Data Entry'!R$3:R$2000,'Data Entry'!Q$3:Q$2000,A28,'Data Entry'!B$3:B$2000,B28)</f>
        <v>2.52</v>
      </c>
      <c r="L28">
        <f t="shared" si="4"/>
        <v>18</v>
      </c>
    </row>
    <row r="29" spans="1:12">
      <c r="A29">
        <f>'Data Entry'!A30</f>
        <v>1360</v>
      </c>
      <c r="B29">
        <f>'Data Entry'!B30</f>
        <v>4</v>
      </c>
      <c r="C29">
        <f>'Data Entry'!I30</f>
        <v>0</v>
      </c>
      <c r="D29">
        <f>'Data Entry'!J30</f>
        <v>0</v>
      </c>
      <c r="E29">
        <f t="shared" si="0"/>
        <v>0</v>
      </c>
      <c r="F29" s="26" t="e">
        <f t="shared" si="1"/>
        <v>#DIV/0!</v>
      </c>
      <c r="G29">
        <f>'Data Entry'!K30</f>
        <v>4</v>
      </c>
      <c r="H29">
        <f>'Data Entry'!L30</f>
        <v>2</v>
      </c>
      <c r="I29">
        <f t="shared" si="2"/>
        <v>6</v>
      </c>
      <c r="J29" s="26">
        <f t="shared" si="3"/>
        <v>0.666666666666667</v>
      </c>
      <c r="K29" s="1">
        <f>SUMIFS('Data Entry'!N$3:N$2000,'Data Entry'!M$3:M$2000,A29,'Data Entry'!B$3:B$2000,B29)+SUMIFS('Data Entry'!P$3:P$2000,'Data Entry'!O$3:O$2000,A29,'Data Entry'!B$3:B$2000,B29)+SUMIFS('Data Entry'!R$3:R$2000,'Data Entry'!Q$3:Q$2000,A29,'Data Entry'!B$3:B$2000,B29)</f>
        <v>7.193</v>
      </c>
      <c r="L29">
        <f t="shared" si="4"/>
        <v>8</v>
      </c>
    </row>
    <row r="30" spans="1:12">
      <c r="A30">
        <f>'Data Entry'!A31</f>
        <v>2706</v>
      </c>
      <c r="B30">
        <f>'Data Entry'!B31</f>
        <v>4</v>
      </c>
      <c r="C30">
        <f>'Data Entry'!I31</f>
        <v>0</v>
      </c>
      <c r="D30">
        <f>'Data Entry'!J31</f>
        <v>0</v>
      </c>
      <c r="E30">
        <f t="shared" si="0"/>
        <v>0</v>
      </c>
      <c r="F30" s="26" t="e">
        <f t="shared" si="1"/>
        <v>#DIV/0!</v>
      </c>
      <c r="G30">
        <f>'Data Entry'!K31</f>
        <v>2</v>
      </c>
      <c r="H30">
        <f>'Data Entry'!L31</f>
        <v>4</v>
      </c>
      <c r="I30">
        <f t="shared" si="2"/>
        <v>6</v>
      </c>
      <c r="J30" s="26">
        <f t="shared" si="3"/>
        <v>0.333333333333333</v>
      </c>
      <c r="K30" s="1">
        <f>SUMIFS('Data Entry'!N$3:N$2000,'Data Entry'!M$3:M$2000,A30,'Data Entry'!B$3:B$2000,B30)+SUMIFS('Data Entry'!P$3:P$2000,'Data Entry'!O$3:O$2000,A30,'Data Entry'!B$3:B$2000,B30)+SUMIFS('Data Entry'!R$3:R$2000,'Data Entry'!Q$3:Q$2000,A30,'Data Entry'!B$3:B$2000,B30)</f>
        <v>0</v>
      </c>
      <c r="L30">
        <f t="shared" si="4"/>
        <v>4</v>
      </c>
    </row>
    <row r="31" spans="1:12">
      <c r="A31">
        <f>'Data Entry'!A32</f>
        <v>5024</v>
      </c>
      <c r="B31">
        <f>'Data Entry'!B32</f>
        <v>4</v>
      </c>
      <c r="C31">
        <f>'Data Entry'!I32</f>
        <v>5</v>
      </c>
      <c r="D31">
        <f>'Data Entry'!J32</f>
        <v>0</v>
      </c>
      <c r="E31">
        <f t="shared" si="0"/>
        <v>5</v>
      </c>
      <c r="F31" s="26">
        <f t="shared" si="1"/>
        <v>1</v>
      </c>
      <c r="G31">
        <f>'Data Entry'!K32</f>
        <v>0</v>
      </c>
      <c r="H31">
        <f>'Data Entry'!L32</f>
        <v>0</v>
      </c>
      <c r="I31">
        <f t="shared" si="2"/>
        <v>0</v>
      </c>
      <c r="J31" s="26" t="e">
        <f t="shared" si="3"/>
        <v>#DIV/0!</v>
      </c>
      <c r="K31" s="1">
        <f>SUMIFS('Data Entry'!N$3:N$2000,'Data Entry'!M$3:M$2000,A31,'Data Entry'!B$3:B$2000,B31)+SUMIFS('Data Entry'!P$3:P$2000,'Data Entry'!O$3:O$2000,A31,'Data Entry'!B$3:B$2000,B31)+SUMIFS('Data Entry'!R$3:R$2000,'Data Entry'!Q$3:Q$2000,A31,'Data Entry'!B$3:B$2000,B31)</f>
        <v>0</v>
      </c>
      <c r="L31">
        <f t="shared" si="4"/>
        <v>5</v>
      </c>
    </row>
    <row r="32" spans="1:12">
      <c r="A32">
        <f>'Data Entry'!A33</f>
        <v>7659</v>
      </c>
      <c r="B32">
        <f>'Data Entry'!B33</f>
        <v>4</v>
      </c>
      <c r="C32">
        <f>'Data Entry'!I33</f>
        <v>4</v>
      </c>
      <c r="D32">
        <f>'Data Entry'!J33</f>
        <v>1</v>
      </c>
      <c r="E32">
        <f t="shared" si="0"/>
        <v>5</v>
      </c>
      <c r="F32" s="26">
        <f t="shared" si="1"/>
        <v>0.8</v>
      </c>
      <c r="G32">
        <f>'Data Entry'!K33</f>
        <v>0</v>
      </c>
      <c r="H32">
        <f>'Data Entry'!L33</f>
        <v>0</v>
      </c>
      <c r="I32">
        <f t="shared" si="2"/>
        <v>0</v>
      </c>
      <c r="J32" s="26" t="e">
        <f t="shared" si="3"/>
        <v>#DIV/0!</v>
      </c>
      <c r="K32" s="1">
        <f>SUMIFS('Data Entry'!N$3:N$2000,'Data Entry'!M$3:M$2000,A32,'Data Entry'!B$3:B$2000,B32)+SUMIFS('Data Entry'!P$3:P$2000,'Data Entry'!O$3:O$2000,A32,'Data Entry'!B$3:B$2000,B32)+SUMIFS('Data Entry'!R$3:R$2000,'Data Entry'!Q$3:Q$2000,A32,'Data Entry'!B$3:B$2000,B32)</f>
        <v>0</v>
      </c>
      <c r="L32">
        <f t="shared" si="4"/>
        <v>4</v>
      </c>
    </row>
    <row r="33" spans="1:12">
      <c r="A33">
        <f>'Data Entry'!A34</f>
        <v>2609</v>
      </c>
      <c r="B33">
        <f>'Data Entry'!B34</f>
        <v>5</v>
      </c>
      <c r="C33">
        <f>'Data Entry'!I34</f>
        <v>0</v>
      </c>
      <c r="D33">
        <f>'Data Entry'!J34</f>
        <v>0</v>
      </c>
      <c r="E33">
        <f t="shared" si="0"/>
        <v>0</v>
      </c>
      <c r="F33" s="26" t="e">
        <f t="shared" si="1"/>
        <v>#DIV/0!</v>
      </c>
      <c r="G33">
        <f>'Data Entry'!K34</f>
        <v>7</v>
      </c>
      <c r="H33">
        <f>'Data Entry'!L34</f>
        <v>3</v>
      </c>
      <c r="I33">
        <f t="shared" si="2"/>
        <v>10</v>
      </c>
      <c r="J33" s="26">
        <f t="shared" si="3"/>
        <v>0.7</v>
      </c>
      <c r="K33" s="1">
        <f>SUMIFS('Data Entry'!N$3:N$2000,'Data Entry'!M$3:M$2000,A33,'Data Entry'!B$3:B$2000,B33)+SUMIFS('Data Entry'!P$3:P$2000,'Data Entry'!O$3:O$2000,A33,'Data Entry'!B$3:B$2000,B33)+SUMIFS('Data Entry'!R$3:R$2000,'Data Entry'!Q$3:Q$2000,A33,'Data Entry'!B$3:B$2000,B33)</f>
        <v>22.911</v>
      </c>
      <c r="L33">
        <f t="shared" si="4"/>
        <v>14</v>
      </c>
    </row>
    <row r="34" spans="1:12">
      <c r="A34">
        <f>'Data Entry'!A35</f>
        <v>4343</v>
      </c>
      <c r="B34">
        <f>'Data Entry'!B35</f>
        <v>5</v>
      </c>
      <c r="C34">
        <f>'Data Entry'!I35</f>
        <v>2</v>
      </c>
      <c r="D34">
        <f>'Data Entry'!J35</f>
        <v>0</v>
      </c>
      <c r="E34">
        <f t="shared" si="0"/>
        <v>2</v>
      </c>
      <c r="F34" s="26">
        <f t="shared" si="1"/>
        <v>1</v>
      </c>
      <c r="G34">
        <f>'Data Entry'!K35</f>
        <v>9</v>
      </c>
      <c r="H34">
        <f>'Data Entry'!L35</f>
        <v>4</v>
      </c>
      <c r="I34">
        <f t="shared" si="2"/>
        <v>13</v>
      </c>
      <c r="J34" s="26">
        <f t="shared" si="3"/>
        <v>0.692307692307692</v>
      </c>
      <c r="K34" s="1">
        <f>SUMIFS('Data Entry'!N$3:N$2000,'Data Entry'!M$3:M$2000,A34,'Data Entry'!B$3:B$2000,B34)+SUMIFS('Data Entry'!P$3:P$2000,'Data Entry'!O$3:O$2000,A34,'Data Entry'!B$3:B$2000,B34)+SUMIFS('Data Entry'!R$3:R$2000,'Data Entry'!Q$3:Q$2000,A34,'Data Entry'!B$3:B$2000,B34)</f>
        <v>0</v>
      </c>
      <c r="L34">
        <f t="shared" si="4"/>
        <v>20</v>
      </c>
    </row>
    <row r="35" spans="1:12">
      <c r="A35">
        <f>'Data Entry'!A36</f>
        <v>8764</v>
      </c>
      <c r="B35">
        <f>'Data Entry'!B36</f>
        <v>5</v>
      </c>
      <c r="C35">
        <f>'Data Entry'!I36</f>
        <v>5</v>
      </c>
      <c r="D35">
        <f>'Data Entry'!J36</f>
        <v>1</v>
      </c>
      <c r="E35">
        <f t="shared" si="0"/>
        <v>6</v>
      </c>
      <c r="F35" s="26">
        <f t="shared" si="1"/>
        <v>0.833333333333333</v>
      </c>
      <c r="G35">
        <f>'Data Entry'!K36</f>
        <v>0</v>
      </c>
      <c r="H35">
        <f>'Data Entry'!L36</f>
        <v>0</v>
      </c>
      <c r="I35">
        <f t="shared" si="2"/>
        <v>0</v>
      </c>
      <c r="J35" s="26" t="e">
        <f t="shared" si="3"/>
        <v>#DIV/0!</v>
      </c>
      <c r="K35" s="1">
        <f>SUMIFS('Data Entry'!N$3:N$2000,'Data Entry'!M$3:M$2000,A35,'Data Entry'!B$3:B$2000,B35)+SUMIFS('Data Entry'!P$3:P$2000,'Data Entry'!O$3:O$2000,A35,'Data Entry'!B$3:B$2000,B35)+SUMIFS('Data Entry'!R$3:R$2000,'Data Entry'!Q$3:Q$2000,A35,'Data Entry'!B$3:B$2000,B35)</f>
        <v>1.119</v>
      </c>
      <c r="L35">
        <f t="shared" si="4"/>
        <v>5</v>
      </c>
    </row>
    <row r="36" spans="1:12">
      <c r="A36">
        <f>'Data Entry'!A37</f>
        <v>6397</v>
      </c>
      <c r="B36">
        <f>'Data Entry'!B37</f>
        <v>5</v>
      </c>
      <c r="C36">
        <f>'Data Entry'!I37</f>
        <v>2</v>
      </c>
      <c r="D36">
        <f>'Data Entry'!J37</f>
        <v>2</v>
      </c>
      <c r="E36">
        <f t="shared" si="0"/>
        <v>4</v>
      </c>
      <c r="F36" s="26">
        <f t="shared" si="1"/>
        <v>0.5</v>
      </c>
      <c r="G36">
        <f>'Data Entry'!K37</f>
        <v>0</v>
      </c>
      <c r="H36">
        <f>'Data Entry'!L37</f>
        <v>0</v>
      </c>
      <c r="I36">
        <f t="shared" si="2"/>
        <v>0</v>
      </c>
      <c r="J36" s="26" t="e">
        <f t="shared" si="3"/>
        <v>#DIV/0!</v>
      </c>
      <c r="K36" s="1">
        <f>SUMIFS('Data Entry'!N$3:N$2000,'Data Entry'!M$3:M$2000,A36,'Data Entry'!B$3:B$2000,B36)+SUMIFS('Data Entry'!P$3:P$2000,'Data Entry'!O$3:O$2000,A36,'Data Entry'!B$3:B$2000,B36)+SUMIFS('Data Entry'!R$3:R$2000,'Data Entry'!Q$3:Q$2000,A36,'Data Entry'!B$3:B$2000,B36)</f>
        <v>23.143</v>
      </c>
      <c r="L36">
        <f t="shared" si="4"/>
        <v>2</v>
      </c>
    </row>
    <row r="37" spans="1:12">
      <c r="A37">
        <f>'Data Entry'!A38</f>
        <v>6397</v>
      </c>
      <c r="B37">
        <f>'Data Entry'!B38</f>
        <v>5</v>
      </c>
      <c r="C37">
        <f>'Data Entry'!I38</f>
        <v>2</v>
      </c>
      <c r="D37">
        <f>'Data Entry'!J38</f>
        <v>2</v>
      </c>
      <c r="E37">
        <f t="shared" si="0"/>
        <v>4</v>
      </c>
      <c r="F37" s="26">
        <f t="shared" si="1"/>
        <v>0.5</v>
      </c>
      <c r="G37">
        <f>'Data Entry'!K38</f>
        <v>0</v>
      </c>
      <c r="H37">
        <f>'Data Entry'!L38</f>
        <v>0</v>
      </c>
      <c r="I37">
        <f t="shared" si="2"/>
        <v>0</v>
      </c>
      <c r="J37" s="26" t="e">
        <f t="shared" si="3"/>
        <v>#DIV/0!</v>
      </c>
      <c r="K37" s="1">
        <f>SUMIFS('Data Entry'!N$3:N$2000,'Data Entry'!M$3:M$2000,A37,'Data Entry'!B$3:B$2000,B37)+SUMIFS('Data Entry'!P$3:P$2000,'Data Entry'!O$3:O$2000,A37,'Data Entry'!B$3:B$2000,B37)+SUMIFS('Data Entry'!R$3:R$2000,'Data Entry'!Q$3:Q$2000,A37,'Data Entry'!B$3:B$2000,B37)</f>
        <v>23.143</v>
      </c>
      <c r="L37">
        <f t="shared" si="4"/>
        <v>2</v>
      </c>
    </row>
    <row r="38" spans="1:12">
      <c r="A38">
        <f>'Data Entry'!A39</f>
        <v>3543</v>
      </c>
      <c r="B38">
        <f>'Data Entry'!B39</f>
        <v>5</v>
      </c>
      <c r="C38">
        <f>'Data Entry'!I39</f>
        <v>4</v>
      </c>
      <c r="D38">
        <f>'Data Entry'!J39</f>
        <v>1</v>
      </c>
      <c r="E38">
        <f t="shared" si="0"/>
        <v>5</v>
      </c>
      <c r="F38" s="26">
        <f t="shared" si="1"/>
        <v>0.8</v>
      </c>
      <c r="G38">
        <f>'Data Entry'!K39</f>
        <v>0</v>
      </c>
      <c r="H38">
        <f>'Data Entry'!L39</f>
        <v>0</v>
      </c>
      <c r="I38">
        <f t="shared" si="2"/>
        <v>0</v>
      </c>
      <c r="J38" s="26" t="e">
        <f t="shared" si="3"/>
        <v>#DIV/0!</v>
      </c>
      <c r="K38" s="1">
        <f>SUMIFS('Data Entry'!N$3:N$2000,'Data Entry'!M$3:M$2000,A38,'Data Entry'!B$3:B$2000,B38)+SUMIFS('Data Entry'!P$3:P$2000,'Data Entry'!O$3:O$2000,A38,'Data Entry'!B$3:B$2000,B38)+SUMIFS('Data Entry'!R$3:R$2000,'Data Entry'!Q$3:Q$2000,A38,'Data Entry'!B$3:B$2000,B38)</f>
        <v>0</v>
      </c>
      <c r="L38">
        <f t="shared" si="4"/>
        <v>4</v>
      </c>
    </row>
    <row r="39" spans="1:12">
      <c r="A39">
        <f>'Data Entry'!A40</f>
        <v>4039</v>
      </c>
      <c r="B39">
        <f>'Data Entry'!B40</f>
        <v>5</v>
      </c>
      <c r="C39">
        <f>'Data Entry'!I40</f>
        <v>0</v>
      </c>
      <c r="D39">
        <f>'Data Entry'!J40</f>
        <v>0</v>
      </c>
      <c r="E39">
        <f t="shared" si="0"/>
        <v>0</v>
      </c>
      <c r="F39" s="26" t="e">
        <f t="shared" si="1"/>
        <v>#DIV/0!</v>
      </c>
      <c r="G39">
        <f>'Data Entry'!K40</f>
        <v>12</v>
      </c>
      <c r="H39">
        <f>'Data Entry'!L40</f>
        <v>4</v>
      </c>
      <c r="I39">
        <f t="shared" si="2"/>
        <v>16</v>
      </c>
      <c r="J39" s="26">
        <f t="shared" si="3"/>
        <v>0.75</v>
      </c>
      <c r="K39" s="1">
        <f>SUMIFS('Data Entry'!N$3:N$2000,'Data Entry'!M$3:M$2000,A39,'Data Entry'!B$3:B$2000,B39)+SUMIFS('Data Entry'!P$3:P$2000,'Data Entry'!O$3:O$2000,A39,'Data Entry'!B$3:B$2000,B39)+SUMIFS('Data Entry'!R$3:R$2000,'Data Entry'!Q$3:Q$2000,A39,'Data Entry'!B$3:B$2000,B39)</f>
        <v>0</v>
      </c>
      <c r="L39">
        <f t="shared" si="4"/>
        <v>24</v>
      </c>
    </row>
    <row r="40" spans="1:12">
      <c r="A40">
        <f>'Data Entry'!A41</f>
        <v>2013</v>
      </c>
      <c r="B40">
        <f>'Data Entry'!B41</f>
        <v>6</v>
      </c>
      <c r="C40">
        <f>'Data Entry'!I41</f>
        <v>2</v>
      </c>
      <c r="D40">
        <f>'Data Entry'!J41</f>
        <v>1</v>
      </c>
      <c r="E40">
        <f t="shared" si="0"/>
        <v>3</v>
      </c>
      <c r="F40" s="26">
        <f t="shared" si="1"/>
        <v>0.666666666666667</v>
      </c>
      <c r="G40">
        <f>'Data Entry'!K41</f>
        <v>0</v>
      </c>
      <c r="H40">
        <f>'Data Entry'!L41</f>
        <v>0</v>
      </c>
      <c r="I40">
        <f t="shared" si="2"/>
        <v>0</v>
      </c>
      <c r="J40" s="26" t="e">
        <f t="shared" si="3"/>
        <v>#DIV/0!</v>
      </c>
      <c r="K40" s="1">
        <f>SUMIFS('Data Entry'!N$3:N$2000,'Data Entry'!M$3:M$2000,A40,'Data Entry'!B$3:B$2000,B40)+SUMIFS('Data Entry'!P$3:P$2000,'Data Entry'!O$3:O$2000,A40,'Data Entry'!B$3:B$2000,B40)+SUMIFS('Data Entry'!R$3:R$2000,'Data Entry'!Q$3:Q$2000,A40,'Data Entry'!B$3:B$2000,B40)</f>
        <v>5.439</v>
      </c>
      <c r="L40">
        <f t="shared" si="4"/>
        <v>2</v>
      </c>
    </row>
    <row r="41" spans="1:12">
      <c r="A41">
        <f>'Data Entry'!A42</f>
        <v>5032</v>
      </c>
      <c r="B41">
        <f>'Data Entry'!B42</f>
        <v>6</v>
      </c>
      <c r="C41">
        <f>'Data Entry'!I42</f>
        <v>0</v>
      </c>
      <c r="D41">
        <f>'Data Entry'!J42</f>
        <v>0</v>
      </c>
      <c r="E41">
        <f t="shared" si="0"/>
        <v>0</v>
      </c>
      <c r="F41" s="26" t="e">
        <f t="shared" si="1"/>
        <v>#DIV/0!</v>
      </c>
      <c r="G41">
        <f>'Data Entry'!K42</f>
        <v>11</v>
      </c>
      <c r="H41">
        <f>'Data Entry'!L42</f>
        <v>5</v>
      </c>
      <c r="I41">
        <f t="shared" si="2"/>
        <v>16</v>
      </c>
      <c r="J41" s="26">
        <f t="shared" si="3"/>
        <v>0.6875</v>
      </c>
      <c r="K41" s="1">
        <f>SUMIFS('Data Entry'!N$3:N$2000,'Data Entry'!M$3:M$2000,A41,'Data Entry'!B$3:B$2000,B41)+SUMIFS('Data Entry'!P$3:P$2000,'Data Entry'!O$3:O$2000,A41,'Data Entry'!B$3:B$2000,B41)+SUMIFS('Data Entry'!R$3:R$2000,'Data Entry'!Q$3:Q$2000,A41,'Data Entry'!B$3:B$2000,B41)</f>
        <v>0</v>
      </c>
      <c r="L41">
        <f t="shared" si="4"/>
        <v>22</v>
      </c>
    </row>
    <row r="42" spans="1:12">
      <c r="A42">
        <f>'Data Entry'!A43</f>
        <v>772</v>
      </c>
      <c r="B42">
        <f>'Data Entry'!B43</f>
        <v>6</v>
      </c>
      <c r="C42">
        <f>'Data Entry'!I43</f>
        <v>1</v>
      </c>
      <c r="D42">
        <f>'Data Entry'!J43</f>
        <v>1</v>
      </c>
      <c r="E42">
        <f t="shared" si="0"/>
        <v>2</v>
      </c>
      <c r="F42" s="26">
        <f t="shared" si="1"/>
        <v>0.5</v>
      </c>
      <c r="G42">
        <f>'Data Entry'!K43</f>
        <v>2</v>
      </c>
      <c r="H42">
        <f>'Data Entry'!L43</f>
        <v>10</v>
      </c>
      <c r="I42">
        <f t="shared" si="2"/>
        <v>12</v>
      </c>
      <c r="J42" s="26">
        <f t="shared" si="3"/>
        <v>0.166666666666667</v>
      </c>
      <c r="K42" s="1">
        <f>SUMIFS('Data Entry'!N$3:N$2000,'Data Entry'!M$3:M$2000,A42,'Data Entry'!B$3:B$2000,B42)+SUMIFS('Data Entry'!P$3:P$2000,'Data Entry'!O$3:O$2000,A42,'Data Entry'!B$3:B$2000,B42)+SUMIFS('Data Entry'!R$3:R$2000,'Data Entry'!Q$3:Q$2000,A42,'Data Entry'!B$3:B$2000,B42)</f>
        <v>3.688</v>
      </c>
      <c r="L42">
        <f t="shared" si="4"/>
        <v>5</v>
      </c>
    </row>
    <row r="43" spans="1:12">
      <c r="A43">
        <f>'Data Entry'!A44</f>
        <v>771</v>
      </c>
      <c r="B43">
        <f>'Data Entry'!B44</f>
        <v>6</v>
      </c>
      <c r="C43">
        <f>'Data Entry'!I44</f>
        <v>0</v>
      </c>
      <c r="D43">
        <f>'Data Entry'!J44</f>
        <v>0</v>
      </c>
      <c r="E43">
        <f t="shared" si="0"/>
        <v>0</v>
      </c>
      <c r="F43" s="26" t="e">
        <f t="shared" si="1"/>
        <v>#DIV/0!</v>
      </c>
      <c r="G43">
        <f>'Data Entry'!K44</f>
        <v>0</v>
      </c>
      <c r="H43">
        <f>'Data Entry'!L44</f>
        <v>0</v>
      </c>
      <c r="I43">
        <f t="shared" si="2"/>
        <v>0</v>
      </c>
      <c r="J43" s="26" t="e">
        <f t="shared" si="3"/>
        <v>#DIV/0!</v>
      </c>
      <c r="K43" s="1">
        <f>SUMIFS('Data Entry'!N$3:N$2000,'Data Entry'!M$3:M$2000,A43,'Data Entry'!B$3:B$2000,B43)+SUMIFS('Data Entry'!P$3:P$2000,'Data Entry'!O$3:O$2000,A43,'Data Entry'!B$3:B$2000,B43)+SUMIFS('Data Entry'!R$3:R$2000,'Data Entry'!Q$3:Q$2000,A43,'Data Entry'!B$3:B$2000,B43)</f>
        <v>0</v>
      </c>
      <c r="L43">
        <f t="shared" si="4"/>
        <v>0</v>
      </c>
    </row>
    <row r="44" spans="1:12">
      <c r="A44">
        <f>'Data Entry'!A45</f>
        <v>8089</v>
      </c>
      <c r="B44">
        <f>'Data Entry'!B45</f>
        <v>6</v>
      </c>
      <c r="C44">
        <f>'Data Entry'!I45</f>
        <v>0</v>
      </c>
      <c r="D44">
        <f>'Data Entry'!J45</f>
        <v>0</v>
      </c>
      <c r="E44">
        <f t="shared" si="0"/>
        <v>0</v>
      </c>
      <c r="F44" s="26" t="e">
        <f t="shared" si="1"/>
        <v>#DIV/0!</v>
      </c>
      <c r="G44">
        <f>'Data Entry'!K45</f>
        <v>2</v>
      </c>
      <c r="H44">
        <f>'Data Entry'!L45</f>
        <v>3</v>
      </c>
      <c r="I44">
        <f t="shared" si="2"/>
        <v>5</v>
      </c>
      <c r="J44" s="26">
        <f t="shared" si="3"/>
        <v>0.4</v>
      </c>
      <c r="K44" s="1">
        <f>SUMIFS('Data Entry'!N$3:N$2000,'Data Entry'!M$3:M$2000,A44,'Data Entry'!B$3:B$2000,B44)+SUMIFS('Data Entry'!P$3:P$2000,'Data Entry'!O$3:O$2000,A44,'Data Entry'!B$3:B$2000,B44)+SUMIFS('Data Entry'!R$3:R$2000,'Data Entry'!Q$3:Q$2000,A44,'Data Entry'!B$3:B$2000,B44)</f>
        <v>2.185</v>
      </c>
      <c r="L44">
        <f t="shared" si="4"/>
        <v>4</v>
      </c>
    </row>
    <row r="45" spans="1:12">
      <c r="A45">
        <f>'Data Entry'!A46</f>
        <v>2386</v>
      </c>
      <c r="B45">
        <f>'Data Entry'!B46</f>
        <v>6</v>
      </c>
      <c r="C45">
        <f>'Data Entry'!I46</f>
        <v>0</v>
      </c>
      <c r="D45">
        <f>'Data Entry'!J46</f>
        <v>1</v>
      </c>
      <c r="E45">
        <f t="shared" si="0"/>
        <v>1</v>
      </c>
      <c r="F45" s="26">
        <f t="shared" si="1"/>
        <v>0</v>
      </c>
      <c r="G45">
        <f>'Data Entry'!K46</f>
        <v>1</v>
      </c>
      <c r="H45">
        <f>'Data Entry'!L46</f>
        <v>1</v>
      </c>
      <c r="I45">
        <f t="shared" si="2"/>
        <v>2</v>
      </c>
      <c r="J45" s="26">
        <f t="shared" si="3"/>
        <v>0.5</v>
      </c>
      <c r="K45" s="1">
        <f>SUMIFS('Data Entry'!N$3:N$2000,'Data Entry'!M$3:M$2000,A45,'Data Entry'!B$3:B$2000,B45)+SUMIFS('Data Entry'!P$3:P$2000,'Data Entry'!O$3:O$2000,A45,'Data Entry'!B$3:B$2000,B45)+SUMIFS('Data Entry'!R$3:R$2000,'Data Entry'!Q$3:Q$2000,A45,'Data Entry'!B$3:B$2000,B45)</f>
        <v>5.055</v>
      </c>
      <c r="L45">
        <f t="shared" si="4"/>
        <v>2</v>
      </c>
    </row>
    <row r="46" spans="1:12">
      <c r="A46">
        <f>'Data Entry'!A47</f>
        <v>7480</v>
      </c>
      <c r="B46">
        <f>'Data Entry'!B47</f>
        <v>7</v>
      </c>
      <c r="C46">
        <f>'Data Entry'!I47</f>
        <v>0</v>
      </c>
      <c r="D46">
        <f>'Data Entry'!J47</f>
        <v>0</v>
      </c>
      <c r="E46">
        <f t="shared" si="0"/>
        <v>0</v>
      </c>
      <c r="F46" s="26" t="e">
        <f t="shared" si="1"/>
        <v>#DIV/0!</v>
      </c>
      <c r="G46">
        <f>'Data Entry'!K47</f>
        <v>2</v>
      </c>
      <c r="H46">
        <f>'Data Entry'!L47</f>
        <v>4</v>
      </c>
      <c r="I46">
        <f t="shared" si="2"/>
        <v>6</v>
      </c>
      <c r="J46" s="26">
        <f t="shared" si="3"/>
        <v>0.333333333333333</v>
      </c>
      <c r="K46" s="1">
        <f>SUMIFS('Data Entry'!N$3:N$2000,'Data Entry'!M$3:M$2000,A46,'Data Entry'!B$3:B$2000,B46)+SUMIFS('Data Entry'!P$3:P$2000,'Data Entry'!O$3:O$2000,A46,'Data Entry'!B$3:B$2000,B46)+SUMIFS('Data Entry'!R$3:R$2000,'Data Entry'!Q$3:Q$2000,A46,'Data Entry'!B$3:B$2000,B46)</f>
        <v>14.276</v>
      </c>
      <c r="L46">
        <f t="shared" si="4"/>
        <v>4</v>
      </c>
    </row>
    <row r="47" spans="1:12">
      <c r="A47">
        <f>'Data Entry'!A48</f>
        <v>6875</v>
      </c>
      <c r="B47">
        <f>'Data Entry'!B48</f>
        <v>7</v>
      </c>
      <c r="C47">
        <f>'Data Entry'!I48</f>
        <v>12</v>
      </c>
      <c r="D47">
        <f>'Data Entry'!J48</f>
        <v>0</v>
      </c>
      <c r="E47">
        <f t="shared" si="0"/>
        <v>12</v>
      </c>
      <c r="F47" s="26">
        <f t="shared" si="1"/>
        <v>1</v>
      </c>
      <c r="G47">
        <f>'Data Entry'!K48</f>
        <v>0</v>
      </c>
      <c r="H47">
        <f>'Data Entry'!L48</f>
        <v>0</v>
      </c>
      <c r="I47">
        <f t="shared" si="2"/>
        <v>0</v>
      </c>
      <c r="J47" s="26" t="e">
        <f t="shared" si="3"/>
        <v>#DIV/0!</v>
      </c>
      <c r="K47" s="1">
        <f>SUMIFS('Data Entry'!N$3:N$2000,'Data Entry'!M$3:M$2000,A47,'Data Entry'!B$3:B$2000,B47)+SUMIFS('Data Entry'!P$3:P$2000,'Data Entry'!O$3:O$2000,A47,'Data Entry'!B$3:B$2000,B47)+SUMIFS('Data Entry'!R$3:R$2000,'Data Entry'!Q$3:Q$2000,A47,'Data Entry'!B$3:B$2000,B47)</f>
        <v>0</v>
      </c>
      <c r="L47">
        <f t="shared" si="4"/>
        <v>12</v>
      </c>
    </row>
    <row r="48" spans="1:12">
      <c r="A48">
        <f>'Data Entry'!A49</f>
        <v>8735</v>
      </c>
      <c r="B48">
        <f>'Data Entry'!B49</f>
        <v>7</v>
      </c>
      <c r="C48">
        <f>'Data Entry'!I49</f>
        <v>0</v>
      </c>
      <c r="D48">
        <f>'Data Entry'!J49</f>
        <v>0</v>
      </c>
      <c r="E48">
        <f t="shared" si="0"/>
        <v>0</v>
      </c>
      <c r="F48" s="26" t="e">
        <f t="shared" si="1"/>
        <v>#DIV/0!</v>
      </c>
      <c r="G48">
        <f>'Data Entry'!K49</f>
        <v>0</v>
      </c>
      <c r="H48">
        <f>'Data Entry'!L49</f>
        <v>0</v>
      </c>
      <c r="I48">
        <f t="shared" si="2"/>
        <v>0</v>
      </c>
      <c r="J48" s="26" t="e">
        <f t="shared" si="3"/>
        <v>#DIV/0!</v>
      </c>
      <c r="K48" s="1">
        <f>SUMIFS('Data Entry'!N$3:N$2000,'Data Entry'!M$3:M$2000,A48,'Data Entry'!B$3:B$2000,B48)+SUMIFS('Data Entry'!P$3:P$2000,'Data Entry'!O$3:O$2000,A48,'Data Entry'!B$3:B$2000,B48)+SUMIFS('Data Entry'!R$3:R$2000,'Data Entry'!Q$3:Q$2000,A48,'Data Entry'!B$3:B$2000,B48)</f>
        <v>34.411</v>
      </c>
      <c r="L48">
        <f t="shared" si="4"/>
        <v>0</v>
      </c>
    </row>
    <row r="49" spans="1:12">
      <c r="A49">
        <f>'Data Entry'!A50</f>
        <v>1365</v>
      </c>
      <c r="B49">
        <f>'Data Entry'!B50</f>
        <v>7</v>
      </c>
      <c r="C49">
        <f>'Data Entry'!I50</f>
        <v>1</v>
      </c>
      <c r="D49">
        <f>'Data Entry'!J50</f>
        <v>0</v>
      </c>
      <c r="E49">
        <f t="shared" si="0"/>
        <v>1</v>
      </c>
      <c r="F49" s="26">
        <f t="shared" si="1"/>
        <v>1</v>
      </c>
      <c r="G49">
        <f>'Data Entry'!K50</f>
        <v>0</v>
      </c>
      <c r="H49">
        <f>'Data Entry'!L50</f>
        <v>0</v>
      </c>
      <c r="I49">
        <f t="shared" si="2"/>
        <v>0</v>
      </c>
      <c r="J49" s="26" t="e">
        <f t="shared" si="3"/>
        <v>#DIV/0!</v>
      </c>
      <c r="K49" s="1">
        <f>SUMIFS('Data Entry'!N$3:N$2000,'Data Entry'!M$3:M$2000,A49,'Data Entry'!B$3:B$2000,B49)+SUMIFS('Data Entry'!P$3:P$2000,'Data Entry'!O$3:O$2000,A49,'Data Entry'!B$3:B$2000,B49)+SUMIFS('Data Entry'!R$3:R$2000,'Data Entry'!Q$3:Q$2000,A49,'Data Entry'!B$3:B$2000,B49)</f>
        <v>0</v>
      </c>
      <c r="L49">
        <f t="shared" si="4"/>
        <v>1</v>
      </c>
    </row>
    <row r="50" spans="1:12">
      <c r="A50">
        <f>'Data Entry'!A51</f>
        <v>4476</v>
      </c>
      <c r="B50">
        <f>'Data Entry'!B51</f>
        <v>7</v>
      </c>
      <c r="C50">
        <f>'Data Entry'!I51</f>
        <v>0</v>
      </c>
      <c r="D50">
        <f>'Data Entry'!J51</f>
        <v>0</v>
      </c>
      <c r="E50">
        <f t="shared" si="0"/>
        <v>0</v>
      </c>
      <c r="F50" s="26" t="e">
        <f t="shared" si="1"/>
        <v>#DIV/0!</v>
      </c>
      <c r="G50">
        <f>'Data Entry'!K51</f>
        <v>14</v>
      </c>
      <c r="H50">
        <f>'Data Entry'!L51</f>
        <v>4</v>
      </c>
      <c r="I50">
        <f t="shared" si="2"/>
        <v>18</v>
      </c>
      <c r="J50" s="26">
        <f t="shared" si="3"/>
        <v>0.777777777777778</v>
      </c>
      <c r="K50" s="1">
        <f>SUMIFS('Data Entry'!N$3:N$2000,'Data Entry'!M$3:M$2000,A50,'Data Entry'!B$3:B$2000,B50)+SUMIFS('Data Entry'!P$3:P$2000,'Data Entry'!O$3:O$2000,A50,'Data Entry'!B$3:B$2000,B50)+SUMIFS('Data Entry'!R$3:R$2000,'Data Entry'!Q$3:Q$2000,A50,'Data Entry'!B$3:B$2000,B50)</f>
        <v>3.506</v>
      </c>
      <c r="L50">
        <f t="shared" si="4"/>
        <v>28</v>
      </c>
    </row>
    <row r="51" spans="1:12">
      <c r="A51">
        <f>'Data Entry'!A52</f>
        <v>1305</v>
      </c>
      <c r="B51">
        <f>'Data Entry'!B52</f>
        <v>7</v>
      </c>
      <c r="C51">
        <f>'Data Entry'!I52</f>
        <v>0</v>
      </c>
      <c r="D51">
        <f>'Data Entry'!J52</f>
        <v>0</v>
      </c>
      <c r="E51">
        <f t="shared" si="0"/>
        <v>0</v>
      </c>
      <c r="F51" s="26" t="e">
        <f t="shared" si="1"/>
        <v>#DIV/0!</v>
      </c>
      <c r="G51">
        <f>'Data Entry'!K52</f>
        <v>6</v>
      </c>
      <c r="H51">
        <f>'Data Entry'!L52</f>
        <v>1</v>
      </c>
      <c r="I51">
        <f t="shared" si="2"/>
        <v>7</v>
      </c>
      <c r="J51" s="26">
        <f t="shared" si="3"/>
        <v>0.857142857142857</v>
      </c>
      <c r="K51" s="1">
        <f>SUMIFS('Data Entry'!N$3:N$2000,'Data Entry'!M$3:M$2000,A51,'Data Entry'!B$3:B$2000,B51)+SUMIFS('Data Entry'!P$3:P$2000,'Data Entry'!O$3:O$2000,A51,'Data Entry'!B$3:B$2000,B51)+SUMIFS('Data Entry'!R$3:R$2000,'Data Entry'!Q$3:Q$2000,A51,'Data Entry'!B$3:B$2000,B51)</f>
        <v>43.088</v>
      </c>
      <c r="L51">
        <f t="shared" si="4"/>
        <v>12</v>
      </c>
    </row>
    <row r="52" spans="1:12">
      <c r="A52">
        <f>'Data Entry'!A53</f>
        <v>8574</v>
      </c>
      <c r="B52">
        <f>'Data Entry'!B53</f>
        <v>8</v>
      </c>
      <c r="C52">
        <f>'Data Entry'!I53</f>
        <v>0</v>
      </c>
      <c r="D52">
        <f>'Data Entry'!J53</f>
        <v>0</v>
      </c>
      <c r="E52">
        <f t="shared" si="0"/>
        <v>0</v>
      </c>
      <c r="F52" s="26" t="e">
        <f t="shared" si="1"/>
        <v>#DIV/0!</v>
      </c>
      <c r="G52">
        <f>'Data Entry'!K53</f>
        <v>0</v>
      </c>
      <c r="H52">
        <f>'Data Entry'!L53</f>
        <v>0</v>
      </c>
      <c r="I52">
        <f t="shared" si="2"/>
        <v>0</v>
      </c>
      <c r="J52" s="26" t="e">
        <f t="shared" si="3"/>
        <v>#DIV/0!</v>
      </c>
      <c r="K52" s="1">
        <f>SUMIFS('Data Entry'!N$3:N$2000,'Data Entry'!M$3:M$2000,A52,'Data Entry'!B$3:B$2000,B52)+SUMIFS('Data Entry'!P$3:P$2000,'Data Entry'!O$3:O$2000,A52,'Data Entry'!B$3:B$2000,B52)+SUMIFS('Data Entry'!R$3:R$2000,'Data Entry'!Q$3:Q$2000,A52,'Data Entry'!B$3:B$2000,B52)</f>
        <v>6.983</v>
      </c>
      <c r="L52">
        <f t="shared" si="4"/>
        <v>0</v>
      </c>
    </row>
    <row r="53" spans="1:12">
      <c r="A53">
        <f>'Data Entry'!A54</f>
        <v>6978</v>
      </c>
      <c r="B53">
        <f>'Data Entry'!B54</f>
        <v>8</v>
      </c>
      <c r="C53">
        <f>'Data Entry'!I54</f>
        <v>0</v>
      </c>
      <c r="D53">
        <f>'Data Entry'!J54</f>
        <v>0</v>
      </c>
      <c r="E53">
        <f t="shared" si="0"/>
        <v>0</v>
      </c>
      <c r="F53" s="26" t="e">
        <f t="shared" si="1"/>
        <v>#DIV/0!</v>
      </c>
      <c r="G53">
        <f>'Data Entry'!K54</f>
        <v>1</v>
      </c>
      <c r="H53">
        <f>'Data Entry'!L54</f>
        <v>3</v>
      </c>
      <c r="I53">
        <f t="shared" si="2"/>
        <v>4</v>
      </c>
      <c r="J53" s="26">
        <f t="shared" si="3"/>
        <v>0.25</v>
      </c>
      <c r="K53" s="1">
        <f>SUMIFS('Data Entry'!N$3:N$2000,'Data Entry'!M$3:M$2000,A53,'Data Entry'!B$3:B$2000,B53)+SUMIFS('Data Entry'!P$3:P$2000,'Data Entry'!O$3:O$2000,A53,'Data Entry'!B$3:B$2000,B53)+SUMIFS('Data Entry'!R$3:R$2000,'Data Entry'!Q$3:Q$2000,A53,'Data Entry'!B$3:B$2000,B53)</f>
        <v>0</v>
      </c>
      <c r="L53">
        <f t="shared" si="4"/>
        <v>2</v>
      </c>
    </row>
    <row r="54" spans="1:12">
      <c r="A54">
        <f>'Data Entry'!A55</f>
        <v>4951</v>
      </c>
      <c r="B54">
        <f>'Data Entry'!B55</f>
        <v>8</v>
      </c>
      <c r="C54">
        <f>'Data Entry'!I55</f>
        <v>0</v>
      </c>
      <c r="D54">
        <f>'Data Entry'!J55</f>
        <v>0</v>
      </c>
      <c r="E54">
        <f t="shared" si="0"/>
        <v>0</v>
      </c>
      <c r="F54" s="26" t="e">
        <f t="shared" si="1"/>
        <v>#DIV/0!</v>
      </c>
      <c r="G54">
        <f>'Data Entry'!K55</f>
        <v>0</v>
      </c>
      <c r="H54">
        <f>'Data Entry'!L55</f>
        <v>1</v>
      </c>
      <c r="I54">
        <f t="shared" si="2"/>
        <v>1</v>
      </c>
      <c r="J54" s="26">
        <f t="shared" si="3"/>
        <v>0</v>
      </c>
      <c r="K54" s="1">
        <f>SUMIFS('Data Entry'!N$3:N$2000,'Data Entry'!M$3:M$2000,A54,'Data Entry'!B$3:B$2000,B54)+SUMIFS('Data Entry'!P$3:P$2000,'Data Entry'!O$3:O$2000,A54,'Data Entry'!B$3:B$2000,B54)+SUMIFS('Data Entry'!R$3:R$2000,'Data Entry'!Q$3:Q$2000,A54,'Data Entry'!B$3:B$2000,B54)</f>
        <v>0</v>
      </c>
      <c r="L54">
        <f t="shared" si="4"/>
        <v>0</v>
      </c>
    </row>
    <row r="55" spans="1:12">
      <c r="A55">
        <f>'Data Entry'!A56</f>
        <v>1241</v>
      </c>
      <c r="B55">
        <f>'Data Entry'!B56</f>
        <v>8</v>
      </c>
      <c r="C55">
        <f>'Data Entry'!I56</f>
        <v>0</v>
      </c>
      <c r="D55">
        <f>'Data Entry'!J56</f>
        <v>0</v>
      </c>
      <c r="E55">
        <f t="shared" si="0"/>
        <v>0</v>
      </c>
      <c r="F55" s="26" t="e">
        <f t="shared" si="1"/>
        <v>#DIV/0!</v>
      </c>
      <c r="G55">
        <f>'Data Entry'!K56</f>
        <v>7</v>
      </c>
      <c r="H55">
        <f>'Data Entry'!L56</f>
        <v>2</v>
      </c>
      <c r="I55">
        <f t="shared" si="2"/>
        <v>9</v>
      </c>
      <c r="J55" s="26">
        <f t="shared" si="3"/>
        <v>0.777777777777778</v>
      </c>
      <c r="K55" s="1">
        <f>SUMIFS('Data Entry'!N$3:N$2000,'Data Entry'!M$3:M$2000,A55,'Data Entry'!B$3:B$2000,B55)+SUMIFS('Data Entry'!P$3:P$2000,'Data Entry'!O$3:O$2000,A55,'Data Entry'!B$3:B$2000,B55)+SUMIFS('Data Entry'!R$3:R$2000,'Data Entry'!Q$3:Q$2000,A55,'Data Entry'!B$3:B$2000,B55)</f>
        <v>0</v>
      </c>
      <c r="L55">
        <f t="shared" si="4"/>
        <v>14</v>
      </c>
    </row>
    <row r="56" spans="1:12">
      <c r="A56">
        <f>'Data Entry'!A57</f>
        <v>2056</v>
      </c>
      <c r="B56">
        <f>'Data Entry'!B57</f>
        <v>8</v>
      </c>
      <c r="C56">
        <f>'Data Entry'!I57</f>
        <v>0</v>
      </c>
      <c r="D56">
        <f>'Data Entry'!J57</f>
        <v>0</v>
      </c>
      <c r="E56">
        <f t="shared" si="0"/>
        <v>0</v>
      </c>
      <c r="F56" s="26" t="e">
        <f t="shared" si="1"/>
        <v>#DIV/0!</v>
      </c>
      <c r="G56">
        <f>'Data Entry'!K57</f>
        <v>15</v>
      </c>
      <c r="H56">
        <f>'Data Entry'!L57</f>
        <v>0</v>
      </c>
      <c r="I56">
        <f t="shared" si="2"/>
        <v>15</v>
      </c>
      <c r="J56" s="26">
        <f t="shared" si="3"/>
        <v>1</v>
      </c>
      <c r="K56" s="1">
        <f>SUMIFS('Data Entry'!N$3:N$2000,'Data Entry'!M$3:M$2000,A56,'Data Entry'!B$3:B$2000,B56)+SUMIFS('Data Entry'!P$3:P$2000,'Data Entry'!O$3:O$2000,A56,'Data Entry'!B$3:B$2000,B56)+SUMIFS('Data Entry'!R$3:R$2000,'Data Entry'!Q$3:Q$2000,A56,'Data Entry'!B$3:B$2000,B56)</f>
        <v>1.856</v>
      </c>
      <c r="L56">
        <f t="shared" si="4"/>
        <v>30</v>
      </c>
    </row>
    <row r="57" spans="1:12">
      <c r="A57">
        <f>'Data Entry'!A58</f>
        <v>7757</v>
      </c>
      <c r="B57">
        <f>'Data Entry'!B58</f>
        <v>8</v>
      </c>
      <c r="C57">
        <f>'Data Entry'!I58</f>
        <v>0</v>
      </c>
      <c r="D57">
        <f>'Data Entry'!J58</f>
        <v>2</v>
      </c>
      <c r="E57">
        <f t="shared" si="0"/>
        <v>2</v>
      </c>
      <c r="F57" s="26">
        <f t="shared" si="1"/>
        <v>0</v>
      </c>
      <c r="G57">
        <f>'Data Entry'!K58</f>
        <v>0</v>
      </c>
      <c r="H57">
        <f>'Data Entry'!L58</f>
        <v>1</v>
      </c>
      <c r="I57">
        <f t="shared" si="2"/>
        <v>1</v>
      </c>
      <c r="J57" s="26">
        <f t="shared" si="3"/>
        <v>0</v>
      </c>
      <c r="K57" s="1">
        <f>SUMIFS('Data Entry'!N$3:N$2000,'Data Entry'!M$3:M$2000,A57,'Data Entry'!B$3:B$2000,B57)+SUMIFS('Data Entry'!P$3:P$2000,'Data Entry'!O$3:O$2000,A57,'Data Entry'!B$3:B$2000,B57)+SUMIFS('Data Entry'!R$3:R$2000,'Data Entry'!Q$3:Q$2000,A57,'Data Entry'!B$3:B$2000,B57)</f>
        <v>15.055</v>
      </c>
      <c r="L57">
        <f t="shared" si="4"/>
        <v>0</v>
      </c>
    </row>
    <row r="58" spans="1:12">
      <c r="A58">
        <f>'Data Entry'!A59</f>
        <v>3560</v>
      </c>
      <c r="B58">
        <f>'Data Entry'!B59</f>
        <v>10</v>
      </c>
      <c r="C58">
        <f>'Data Entry'!I59</f>
        <v>0</v>
      </c>
      <c r="D58">
        <f>'Data Entry'!J59</f>
        <v>0</v>
      </c>
      <c r="E58">
        <f t="shared" si="0"/>
        <v>0</v>
      </c>
      <c r="F58" s="26" t="e">
        <f t="shared" si="1"/>
        <v>#DIV/0!</v>
      </c>
      <c r="G58">
        <f>'Data Entry'!K59</f>
        <v>5</v>
      </c>
      <c r="H58">
        <f>'Data Entry'!L59</f>
        <v>2</v>
      </c>
      <c r="I58">
        <f t="shared" si="2"/>
        <v>7</v>
      </c>
      <c r="J58" s="26">
        <f t="shared" si="3"/>
        <v>0.714285714285714</v>
      </c>
      <c r="K58" s="1">
        <f>SUMIFS('Data Entry'!N$3:N$2000,'Data Entry'!M$3:M$2000,A58,'Data Entry'!B$3:B$2000,B58)+SUMIFS('Data Entry'!P$3:P$2000,'Data Entry'!O$3:O$2000,A58,'Data Entry'!B$3:B$2000,B58)+SUMIFS('Data Entry'!R$3:R$2000,'Data Entry'!Q$3:Q$2000,A58,'Data Entry'!B$3:B$2000,B58)</f>
        <v>0</v>
      </c>
      <c r="L58">
        <f t="shared" si="4"/>
        <v>10</v>
      </c>
    </row>
    <row r="59" spans="1:12">
      <c r="A59">
        <f>'Data Entry'!A60</f>
        <v>3739</v>
      </c>
      <c r="B59">
        <f>'Data Entry'!B60</f>
        <v>10</v>
      </c>
      <c r="C59">
        <f>'Data Entry'!I60</f>
        <v>0</v>
      </c>
      <c r="D59">
        <f>'Data Entry'!J60</f>
        <v>1</v>
      </c>
      <c r="E59">
        <f t="shared" si="0"/>
        <v>1</v>
      </c>
      <c r="F59" s="26">
        <f t="shared" si="1"/>
        <v>0</v>
      </c>
      <c r="G59">
        <f>'Data Entry'!K60</f>
        <v>0</v>
      </c>
      <c r="H59">
        <f>'Data Entry'!L60</f>
        <v>0</v>
      </c>
      <c r="I59">
        <f t="shared" si="2"/>
        <v>0</v>
      </c>
      <c r="J59" s="26" t="e">
        <f t="shared" si="3"/>
        <v>#DIV/0!</v>
      </c>
      <c r="K59" s="1">
        <f>SUMIFS('Data Entry'!N$3:N$2000,'Data Entry'!M$3:M$2000,A59,'Data Entry'!B$3:B$2000,B59)+SUMIFS('Data Entry'!P$3:P$2000,'Data Entry'!O$3:O$2000,A59,'Data Entry'!B$3:B$2000,B59)+SUMIFS('Data Entry'!R$3:R$2000,'Data Entry'!Q$3:Q$2000,A59,'Data Entry'!B$3:B$2000,B59)</f>
        <v>12.669</v>
      </c>
      <c r="L59">
        <f t="shared" si="4"/>
        <v>0</v>
      </c>
    </row>
    <row r="60" spans="1:12">
      <c r="A60">
        <f>'Data Entry'!A61</f>
        <v>4946</v>
      </c>
      <c r="B60">
        <f>'Data Entry'!B61</f>
        <v>10</v>
      </c>
      <c r="C60">
        <f>'Data Entry'!I61</f>
        <v>0</v>
      </c>
      <c r="D60">
        <f>'Data Entry'!J61</f>
        <v>0</v>
      </c>
      <c r="E60">
        <f t="shared" si="0"/>
        <v>0</v>
      </c>
      <c r="F60" s="26" t="e">
        <f t="shared" si="1"/>
        <v>#DIV/0!</v>
      </c>
      <c r="G60">
        <f>'Data Entry'!K61</f>
        <v>6</v>
      </c>
      <c r="H60">
        <f>'Data Entry'!L61</f>
        <v>4</v>
      </c>
      <c r="I60">
        <f t="shared" si="2"/>
        <v>10</v>
      </c>
      <c r="J60" s="26">
        <f t="shared" si="3"/>
        <v>0.6</v>
      </c>
      <c r="K60" s="1">
        <f>SUMIFS('Data Entry'!N$3:N$2000,'Data Entry'!M$3:M$2000,A60,'Data Entry'!B$3:B$2000,B60)+SUMIFS('Data Entry'!P$3:P$2000,'Data Entry'!O$3:O$2000,A60,'Data Entry'!B$3:B$2000,B60)+SUMIFS('Data Entry'!R$3:R$2000,'Data Entry'!Q$3:Q$2000,A60,'Data Entry'!B$3:B$2000,B60)</f>
        <v>46.665</v>
      </c>
      <c r="L60">
        <f t="shared" si="4"/>
        <v>12</v>
      </c>
    </row>
    <row r="61" spans="1:12">
      <c r="A61">
        <f>'Data Entry'!A62</f>
        <v>6865</v>
      </c>
      <c r="B61">
        <f>'Data Entry'!B62</f>
        <v>10</v>
      </c>
      <c r="C61">
        <f>'Data Entry'!I62</f>
        <v>6</v>
      </c>
      <c r="D61">
        <f>'Data Entry'!J62</f>
        <v>0</v>
      </c>
      <c r="E61">
        <f t="shared" si="0"/>
        <v>6</v>
      </c>
      <c r="F61" s="26">
        <f t="shared" si="1"/>
        <v>1</v>
      </c>
      <c r="G61">
        <f>'Data Entry'!K62</f>
        <v>0</v>
      </c>
      <c r="H61">
        <f>'Data Entry'!L62</f>
        <v>0</v>
      </c>
      <c r="I61">
        <f t="shared" si="2"/>
        <v>0</v>
      </c>
      <c r="J61" s="26" t="e">
        <f t="shared" si="3"/>
        <v>#DIV/0!</v>
      </c>
      <c r="K61" s="1">
        <f>SUMIFS('Data Entry'!N$3:N$2000,'Data Entry'!M$3:M$2000,A61,'Data Entry'!B$3:B$2000,B61)+SUMIFS('Data Entry'!P$3:P$2000,'Data Entry'!O$3:O$2000,A61,'Data Entry'!B$3:B$2000,B61)+SUMIFS('Data Entry'!R$3:R$2000,'Data Entry'!Q$3:Q$2000,A61,'Data Entry'!B$3:B$2000,B61)</f>
        <v>24.132</v>
      </c>
      <c r="L61">
        <f t="shared" si="4"/>
        <v>6</v>
      </c>
    </row>
    <row r="62" spans="1:12">
      <c r="A62">
        <f>'Data Entry'!A63</f>
        <v>6864</v>
      </c>
      <c r="B62">
        <f>'Data Entry'!B63</f>
        <v>10</v>
      </c>
      <c r="C62">
        <f>'Data Entry'!I63</f>
        <v>0</v>
      </c>
      <c r="D62">
        <f>'Data Entry'!J63</f>
        <v>0</v>
      </c>
      <c r="E62">
        <f t="shared" ref="E62:E125" si="5">C62+D62</f>
        <v>0</v>
      </c>
      <c r="F62" s="26" t="e">
        <f t="shared" ref="F62:F125" si="6">C62/E62</f>
        <v>#DIV/0!</v>
      </c>
      <c r="G62">
        <f>'Data Entry'!K63</f>
        <v>3</v>
      </c>
      <c r="H62">
        <f>'Data Entry'!L63</f>
        <v>5</v>
      </c>
      <c r="I62">
        <f t="shared" ref="I62:I125" si="7">G62+H62</f>
        <v>8</v>
      </c>
      <c r="J62" s="26">
        <f t="shared" ref="J62:J125" si="8">G62/I62</f>
        <v>0.375</v>
      </c>
      <c r="K62" s="1">
        <f>SUMIFS('Data Entry'!N$3:N$2000,'Data Entry'!M$3:M$2000,A62,'Data Entry'!B$3:B$2000,B62)+SUMIFS('Data Entry'!P$3:P$2000,'Data Entry'!O$3:O$2000,A62,'Data Entry'!B$3:B$2000,B62)+SUMIFS('Data Entry'!R$3:R$2000,'Data Entry'!Q$3:Q$2000,A62,'Data Entry'!B$3:B$2000,B62)</f>
        <v>0</v>
      </c>
      <c r="L62">
        <f t="shared" ref="L62:L125" si="9">(G62*2)+C62</f>
        <v>6</v>
      </c>
    </row>
    <row r="63" spans="1:12">
      <c r="A63">
        <f>'Data Entry'!A64</f>
        <v>8765</v>
      </c>
      <c r="B63">
        <f>'Data Entry'!B64</f>
        <v>10</v>
      </c>
      <c r="C63">
        <f>'Data Entry'!I64</f>
        <v>0</v>
      </c>
      <c r="D63">
        <f>'Data Entry'!J64</f>
        <v>0</v>
      </c>
      <c r="E63">
        <f t="shared" si="5"/>
        <v>0</v>
      </c>
      <c r="F63" s="26" t="e">
        <f t="shared" si="6"/>
        <v>#DIV/0!</v>
      </c>
      <c r="G63">
        <f>'Data Entry'!K64</f>
        <v>0</v>
      </c>
      <c r="H63">
        <f>'Data Entry'!L64</f>
        <v>0</v>
      </c>
      <c r="I63">
        <f t="shared" si="7"/>
        <v>0</v>
      </c>
      <c r="J63" s="26" t="e">
        <f t="shared" si="8"/>
        <v>#DIV/0!</v>
      </c>
      <c r="K63" s="1">
        <f>SUMIFS('Data Entry'!N$3:N$2000,'Data Entry'!M$3:M$2000,A63,'Data Entry'!B$3:B$2000,B63)+SUMIFS('Data Entry'!P$3:P$2000,'Data Entry'!O$3:O$2000,A63,'Data Entry'!B$3:B$2000,B63)+SUMIFS('Data Entry'!R$3:R$2000,'Data Entry'!Q$3:Q$2000,A63,'Data Entry'!B$3:B$2000,B63)</f>
        <v>0</v>
      </c>
      <c r="L63">
        <f t="shared" si="9"/>
        <v>0</v>
      </c>
    </row>
    <row r="64" spans="1:12">
      <c r="A64">
        <f>'Data Entry'!A65</f>
        <v>3739</v>
      </c>
      <c r="B64">
        <f>'Data Entry'!B65</f>
        <v>10</v>
      </c>
      <c r="C64">
        <f>'Data Entry'!I65</f>
        <v>0</v>
      </c>
      <c r="D64">
        <f>'Data Entry'!J65</f>
        <v>1</v>
      </c>
      <c r="E64">
        <f t="shared" si="5"/>
        <v>1</v>
      </c>
      <c r="F64" s="26">
        <f t="shared" si="6"/>
        <v>0</v>
      </c>
      <c r="G64">
        <f>'Data Entry'!K65</f>
        <v>0</v>
      </c>
      <c r="H64">
        <f>'Data Entry'!L65</f>
        <v>2</v>
      </c>
      <c r="I64">
        <f t="shared" si="7"/>
        <v>2</v>
      </c>
      <c r="J64" s="26">
        <f t="shared" si="8"/>
        <v>0</v>
      </c>
      <c r="K64" s="1">
        <f>SUMIFS('Data Entry'!N$3:N$2000,'Data Entry'!M$3:M$2000,A64,'Data Entry'!B$3:B$2000,B64)+SUMIFS('Data Entry'!P$3:P$2000,'Data Entry'!O$3:O$2000,A64,'Data Entry'!B$3:B$2000,B64)+SUMIFS('Data Entry'!R$3:R$2000,'Data Entry'!Q$3:Q$2000,A64,'Data Entry'!B$3:B$2000,B64)</f>
        <v>12.669</v>
      </c>
      <c r="L64">
        <f t="shared" si="9"/>
        <v>0</v>
      </c>
    </row>
    <row r="65" spans="1:12">
      <c r="A65">
        <f>'Data Entry'!A66</f>
        <v>4946</v>
      </c>
      <c r="B65">
        <f>'Data Entry'!B66</f>
        <v>10</v>
      </c>
      <c r="C65">
        <f>'Data Entry'!I66</f>
        <v>0</v>
      </c>
      <c r="D65">
        <f>'Data Entry'!J66</f>
        <v>0</v>
      </c>
      <c r="E65">
        <f t="shared" si="5"/>
        <v>0</v>
      </c>
      <c r="F65" s="26" t="e">
        <f t="shared" si="6"/>
        <v>#DIV/0!</v>
      </c>
      <c r="G65">
        <f>'Data Entry'!K66</f>
        <v>6</v>
      </c>
      <c r="H65">
        <f>'Data Entry'!L66</f>
        <v>0</v>
      </c>
      <c r="I65">
        <f t="shared" si="7"/>
        <v>6</v>
      </c>
      <c r="J65" s="26">
        <f t="shared" si="8"/>
        <v>1</v>
      </c>
      <c r="K65" s="1">
        <f>SUMIFS('Data Entry'!N$3:N$2000,'Data Entry'!M$3:M$2000,A65,'Data Entry'!B$3:B$2000,B65)+SUMIFS('Data Entry'!P$3:P$2000,'Data Entry'!O$3:O$2000,A65,'Data Entry'!B$3:B$2000,B65)+SUMIFS('Data Entry'!R$3:R$2000,'Data Entry'!Q$3:Q$2000,A65,'Data Entry'!B$3:B$2000,B65)</f>
        <v>46.665</v>
      </c>
      <c r="L65">
        <f t="shared" si="9"/>
        <v>12</v>
      </c>
    </row>
    <row r="66" spans="1:12">
      <c r="A66">
        <f>'Data Entry'!A67</f>
        <v>0</v>
      </c>
      <c r="B66">
        <f>'Data Entry'!B67</f>
        <v>0</v>
      </c>
      <c r="C66">
        <f>'Data Entry'!I67</f>
        <v>0</v>
      </c>
      <c r="D66">
        <f>'Data Entry'!J67</f>
        <v>0</v>
      </c>
      <c r="E66">
        <f t="shared" si="5"/>
        <v>0</v>
      </c>
      <c r="F66" s="26" t="e">
        <f t="shared" si="6"/>
        <v>#DIV/0!</v>
      </c>
      <c r="G66">
        <f>'Data Entry'!K67</f>
        <v>0</v>
      </c>
      <c r="H66">
        <f>'Data Entry'!L67</f>
        <v>0</v>
      </c>
      <c r="I66">
        <f t="shared" si="7"/>
        <v>0</v>
      </c>
      <c r="J66" s="26" t="e">
        <f t="shared" si="8"/>
        <v>#DIV/0!</v>
      </c>
      <c r="K66" s="1">
        <f>SUMIFS('Data Entry'!N$3:N$2000,'Data Entry'!M$3:M$2000,A66,'Data Entry'!B$3:B$2000,B66)+SUMIFS('Data Entry'!P$3:P$2000,'Data Entry'!O$3:O$2000,A66,'Data Entry'!B$3:B$2000,B66)+SUMIFS('Data Entry'!R$3:R$2000,'Data Entry'!Q$3:Q$2000,A66,'Data Entry'!B$3:B$2000,B66)</f>
        <v>0</v>
      </c>
      <c r="L66">
        <f t="shared" si="9"/>
        <v>0</v>
      </c>
    </row>
    <row r="67" spans="1:12">
      <c r="A67">
        <f>'Data Entry'!A68</f>
        <v>0</v>
      </c>
      <c r="B67">
        <f>'Data Entry'!B68</f>
        <v>0</v>
      </c>
      <c r="C67">
        <f>'Data Entry'!I68</f>
        <v>0</v>
      </c>
      <c r="D67">
        <f>'Data Entry'!J68</f>
        <v>0</v>
      </c>
      <c r="E67">
        <f t="shared" si="5"/>
        <v>0</v>
      </c>
      <c r="F67" s="26" t="e">
        <f t="shared" si="6"/>
        <v>#DIV/0!</v>
      </c>
      <c r="G67">
        <f>'Data Entry'!K68</f>
        <v>0</v>
      </c>
      <c r="H67">
        <f>'Data Entry'!L68</f>
        <v>0</v>
      </c>
      <c r="I67">
        <f t="shared" si="7"/>
        <v>0</v>
      </c>
      <c r="J67" s="26" t="e">
        <f t="shared" si="8"/>
        <v>#DIV/0!</v>
      </c>
      <c r="K67" s="1">
        <f>SUMIFS('Data Entry'!N$3:N$2000,'Data Entry'!M$3:M$2000,A67,'Data Entry'!B$3:B$2000,B67)+SUMIFS('Data Entry'!P$3:P$2000,'Data Entry'!O$3:O$2000,A67,'Data Entry'!B$3:B$2000,B67)+SUMIFS('Data Entry'!R$3:R$2000,'Data Entry'!Q$3:Q$2000,A67,'Data Entry'!B$3:B$2000,B67)</f>
        <v>0</v>
      </c>
      <c r="L67">
        <f t="shared" si="9"/>
        <v>0</v>
      </c>
    </row>
    <row r="68" spans="1:12">
      <c r="A68">
        <f>'Data Entry'!A69</f>
        <v>0</v>
      </c>
      <c r="B68">
        <f>'Data Entry'!B69</f>
        <v>0</v>
      </c>
      <c r="C68">
        <f>'Data Entry'!I69</f>
        <v>0</v>
      </c>
      <c r="D68">
        <f>'Data Entry'!J69</f>
        <v>0</v>
      </c>
      <c r="E68">
        <f t="shared" si="5"/>
        <v>0</v>
      </c>
      <c r="F68" s="26" t="e">
        <f t="shared" si="6"/>
        <v>#DIV/0!</v>
      </c>
      <c r="G68">
        <f>'Data Entry'!K69</f>
        <v>0</v>
      </c>
      <c r="H68">
        <f>'Data Entry'!L69</f>
        <v>0</v>
      </c>
      <c r="I68">
        <f t="shared" si="7"/>
        <v>0</v>
      </c>
      <c r="J68" s="26" t="e">
        <f t="shared" si="8"/>
        <v>#DIV/0!</v>
      </c>
      <c r="K68" s="1">
        <f>SUMIFS('Data Entry'!N$3:N$2000,'Data Entry'!M$3:M$2000,A68,'Data Entry'!B$3:B$2000,B68)+SUMIFS('Data Entry'!P$3:P$2000,'Data Entry'!O$3:O$2000,A68,'Data Entry'!B$3:B$2000,B68)+SUMIFS('Data Entry'!R$3:R$2000,'Data Entry'!Q$3:Q$2000,A68,'Data Entry'!B$3:B$2000,B68)</f>
        <v>0</v>
      </c>
      <c r="L68">
        <f t="shared" si="9"/>
        <v>0</v>
      </c>
    </row>
    <row r="69" spans="1:12">
      <c r="A69">
        <f>'Data Entry'!A70</f>
        <v>1305</v>
      </c>
      <c r="B69">
        <f>'Data Entry'!B70</f>
        <v>15</v>
      </c>
      <c r="C69">
        <f>'Data Entry'!I70</f>
        <v>0</v>
      </c>
      <c r="D69">
        <f>'Data Entry'!J70</f>
        <v>0</v>
      </c>
      <c r="E69">
        <f t="shared" si="5"/>
        <v>0</v>
      </c>
      <c r="F69" s="26" t="e">
        <f t="shared" si="6"/>
        <v>#DIV/0!</v>
      </c>
      <c r="G69">
        <f>'Data Entry'!K70</f>
        <v>4</v>
      </c>
      <c r="H69">
        <f>'Data Entry'!L70</f>
        <v>0</v>
      </c>
      <c r="I69">
        <f t="shared" si="7"/>
        <v>4</v>
      </c>
      <c r="J69" s="26">
        <f t="shared" si="8"/>
        <v>1</v>
      </c>
      <c r="K69" s="1">
        <f>SUMIFS('Data Entry'!N$3:N$2000,'Data Entry'!M$3:M$2000,A69,'Data Entry'!B$3:B$2000,B69)+SUMIFS('Data Entry'!P$3:P$2000,'Data Entry'!O$3:O$2000,A69,'Data Entry'!B$3:B$2000,B69)+SUMIFS('Data Entry'!R$3:R$2000,'Data Entry'!Q$3:Q$2000,A69,'Data Entry'!B$3:B$2000,B69)</f>
        <v>15.998</v>
      </c>
      <c r="L69">
        <f t="shared" si="9"/>
        <v>8</v>
      </c>
    </row>
    <row r="70" spans="1:12">
      <c r="A70">
        <f>'Data Entry'!A71</f>
        <v>1374</v>
      </c>
      <c r="B70">
        <f>'Data Entry'!B71</f>
        <v>15</v>
      </c>
      <c r="C70">
        <f>'Data Entry'!I71</f>
        <v>0</v>
      </c>
      <c r="D70">
        <f>'Data Entry'!J71</f>
        <v>0</v>
      </c>
      <c r="E70">
        <f t="shared" si="5"/>
        <v>0</v>
      </c>
      <c r="F70" s="26" t="e">
        <f t="shared" si="6"/>
        <v>#DIV/0!</v>
      </c>
      <c r="G70">
        <f>'Data Entry'!K71</f>
        <v>0</v>
      </c>
      <c r="H70">
        <f>'Data Entry'!L71</f>
        <v>0</v>
      </c>
      <c r="I70">
        <f t="shared" si="7"/>
        <v>0</v>
      </c>
      <c r="J70" s="26" t="e">
        <f t="shared" si="8"/>
        <v>#DIV/0!</v>
      </c>
      <c r="K70" s="1">
        <f>SUMIFS('Data Entry'!N$3:N$2000,'Data Entry'!M$3:M$2000,A70,'Data Entry'!B$3:B$2000,B70)+SUMIFS('Data Entry'!P$3:P$2000,'Data Entry'!O$3:O$2000,A70,'Data Entry'!B$3:B$2000,B70)+SUMIFS('Data Entry'!R$3:R$2000,'Data Entry'!Q$3:Q$2000,A70,'Data Entry'!B$3:B$2000,B70)</f>
        <v>11.994</v>
      </c>
      <c r="L70">
        <f t="shared" si="9"/>
        <v>0</v>
      </c>
    </row>
    <row r="71" spans="1:12">
      <c r="A71">
        <f>'Data Entry'!A72</f>
        <v>772</v>
      </c>
      <c r="B71">
        <f>'Data Entry'!B72</f>
        <v>15</v>
      </c>
      <c r="C71">
        <f>'Data Entry'!I72</f>
        <v>0</v>
      </c>
      <c r="D71">
        <f>'Data Entry'!J72</f>
        <v>0</v>
      </c>
      <c r="E71">
        <f t="shared" si="5"/>
        <v>0</v>
      </c>
      <c r="F71" s="26" t="e">
        <f t="shared" si="6"/>
        <v>#DIV/0!</v>
      </c>
      <c r="G71">
        <f>'Data Entry'!K72</f>
        <v>2</v>
      </c>
      <c r="H71">
        <f>'Data Entry'!L72</f>
        <v>0</v>
      </c>
      <c r="I71">
        <f t="shared" si="7"/>
        <v>2</v>
      </c>
      <c r="J71" s="26">
        <f t="shared" si="8"/>
        <v>1</v>
      </c>
      <c r="K71" s="1">
        <f>SUMIFS('Data Entry'!N$3:N$2000,'Data Entry'!M$3:M$2000,A71,'Data Entry'!B$3:B$2000,B71)+SUMIFS('Data Entry'!P$3:P$2000,'Data Entry'!O$3:O$2000,A71,'Data Entry'!B$3:B$2000,B71)+SUMIFS('Data Entry'!R$3:R$2000,'Data Entry'!Q$3:Q$2000,A71,'Data Entry'!B$3:B$2000,B71)</f>
        <v>5.372</v>
      </c>
      <c r="L71">
        <f t="shared" si="9"/>
        <v>4</v>
      </c>
    </row>
    <row r="72" spans="1:12">
      <c r="A72">
        <f>'Data Entry'!A73</f>
        <v>8731</v>
      </c>
      <c r="B72">
        <f>'Data Entry'!B73</f>
        <v>15</v>
      </c>
      <c r="C72">
        <f>'Data Entry'!I73</f>
        <v>6</v>
      </c>
      <c r="D72">
        <f>'Data Entry'!J73</f>
        <v>0</v>
      </c>
      <c r="E72">
        <f t="shared" si="5"/>
        <v>6</v>
      </c>
      <c r="F72" s="26">
        <f t="shared" si="6"/>
        <v>1</v>
      </c>
      <c r="G72">
        <f>'Data Entry'!K73</f>
        <v>0</v>
      </c>
      <c r="H72">
        <f>'Data Entry'!L73</f>
        <v>0</v>
      </c>
      <c r="I72">
        <f t="shared" si="7"/>
        <v>0</v>
      </c>
      <c r="J72" s="26" t="e">
        <f t="shared" si="8"/>
        <v>#DIV/0!</v>
      </c>
      <c r="K72" s="1">
        <f>SUMIFS('Data Entry'!N$3:N$2000,'Data Entry'!M$3:M$2000,A72,'Data Entry'!B$3:B$2000,B72)+SUMIFS('Data Entry'!P$3:P$2000,'Data Entry'!O$3:O$2000,A72,'Data Entry'!B$3:B$2000,B72)+SUMIFS('Data Entry'!R$3:R$2000,'Data Entry'!Q$3:Q$2000,A72,'Data Entry'!B$3:B$2000,B72)</f>
        <v>0</v>
      </c>
      <c r="L72">
        <f t="shared" si="9"/>
        <v>6</v>
      </c>
    </row>
    <row r="73" spans="1:12">
      <c r="A73">
        <f>'Data Entry'!A74</f>
        <v>8731</v>
      </c>
      <c r="B73">
        <f>'Data Entry'!B74</f>
        <v>15</v>
      </c>
      <c r="C73">
        <f>'Data Entry'!I74</f>
        <v>6</v>
      </c>
      <c r="D73">
        <f>'Data Entry'!J74</f>
        <v>0</v>
      </c>
      <c r="E73">
        <f t="shared" si="5"/>
        <v>6</v>
      </c>
      <c r="F73" s="26">
        <f t="shared" si="6"/>
        <v>1</v>
      </c>
      <c r="G73">
        <f>'Data Entry'!K74</f>
        <v>0</v>
      </c>
      <c r="H73">
        <f>'Data Entry'!L74</f>
        <v>0</v>
      </c>
      <c r="I73">
        <f t="shared" si="7"/>
        <v>0</v>
      </c>
      <c r="J73" s="26" t="e">
        <f t="shared" si="8"/>
        <v>#DIV/0!</v>
      </c>
      <c r="K73" s="1">
        <f>SUMIFS('Data Entry'!N$3:N$2000,'Data Entry'!M$3:M$2000,A73,'Data Entry'!B$3:B$2000,B73)+SUMIFS('Data Entry'!P$3:P$2000,'Data Entry'!O$3:O$2000,A73,'Data Entry'!B$3:B$2000,B73)+SUMIFS('Data Entry'!R$3:R$2000,'Data Entry'!Q$3:Q$2000,A73,'Data Entry'!B$3:B$2000,B73)</f>
        <v>0</v>
      </c>
      <c r="L73">
        <f t="shared" si="9"/>
        <v>6</v>
      </c>
    </row>
    <row r="74" spans="1:12">
      <c r="A74">
        <f>'Data Entry'!A75</f>
        <v>2013</v>
      </c>
      <c r="B74">
        <f>'Data Entry'!B75</f>
        <v>15</v>
      </c>
      <c r="C74">
        <f>'Data Entry'!I75</f>
        <v>2</v>
      </c>
      <c r="D74">
        <f>'Data Entry'!J75</f>
        <v>1</v>
      </c>
      <c r="E74">
        <f t="shared" si="5"/>
        <v>3</v>
      </c>
      <c r="F74" s="26">
        <f t="shared" si="6"/>
        <v>0.666666666666667</v>
      </c>
      <c r="G74">
        <f>'Data Entry'!K75</f>
        <v>0</v>
      </c>
      <c r="H74">
        <f>'Data Entry'!L75</f>
        <v>0</v>
      </c>
      <c r="I74">
        <f t="shared" si="7"/>
        <v>0</v>
      </c>
      <c r="J74" s="26" t="e">
        <f t="shared" si="8"/>
        <v>#DIV/0!</v>
      </c>
      <c r="K74" s="1">
        <f>SUMIFS('Data Entry'!N$3:N$2000,'Data Entry'!M$3:M$2000,A74,'Data Entry'!B$3:B$2000,B74)+SUMIFS('Data Entry'!P$3:P$2000,'Data Entry'!O$3:O$2000,A74,'Data Entry'!B$3:B$2000,B74)+SUMIFS('Data Entry'!R$3:R$2000,'Data Entry'!Q$3:Q$2000,A74,'Data Entry'!B$3:B$2000,B74)</f>
        <v>53.366</v>
      </c>
      <c r="L74">
        <f t="shared" si="9"/>
        <v>2</v>
      </c>
    </row>
    <row r="75" spans="1:12">
      <c r="A75">
        <f>'Data Entry'!A76</f>
        <v>7757</v>
      </c>
      <c r="B75">
        <f>'Data Entry'!B76</f>
        <v>15</v>
      </c>
      <c r="C75">
        <f>'Data Entry'!I76</f>
        <v>0</v>
      </c>
      <c r="D75">
        <f>'Data Entry'!J76</f>
        <v>0</v>
      </c>
      <c r="E75">
        <f t="shared" si="5"/>
        <v>0</v>
      </c>
      <c r="F75" s="26" t="e">
        <f t="shared" si="6"/>
        <v>#DIV/0!</v>
      </c>
      <c r="G75">
        <f>'Data Entry'!K76</f>
        <v>0</v>
      </c>
      <c r="H75">
        <f>'Data Entry'!L76</f>
        <v>0</v>
      </c>
      <c r="I75">
        <f t="shared" si="7"/>
        <v>0</v>
      </c>
      <c r="J75" s="26" t="e">
        <f t="shared" si="8"/>
        <v>#DIV/0!</v>
      </c>
      <c r="K75" s="1">
        <f>SUMIFS('Data Entry'!N$3:N$2000,'Data Entry'!M$3:M$2000,A75,'Data Entry'!B$3:B$2000,B75)+SUMIFS('Data Entry'!P$3:P$2000,'Data Entry'!O$3:O$2000,A75,'Data Entry'!B$3:B$2000,B75)+SUMIFS('Data Entry'!R$3:R$2000,'Data Entry'!Q$3:Q$2000,A75,'Data Entry'!B$3:B$2000,B75)</f>
        <v>52.478</v>
      </c>
      <c r="L75">
        <f t="shared" si="9"/>
        <v>0</v>
      </c>
    </row>
    <row r="76" spans="1:12">
      <c r="A76">
        <f>'Data Entry'!A77</f>
        <v>2706</v>
      </c>
      <c r="B76">
        <f>'Data Entry'!B77</f>
        <v>16</v>
      </c>
      <c r="C76">
        <f>'Data Entry'!I77</f>
        <v>0</v>
      </c>
      <c r="D76">
        <f>'Data Entry'!J77</f>
        <v>0</v>
      </c>
      <c r="E76">
        <f t="shared" si="5"/>
        <v>0</v>
      </c>
      <c r="F76" s="26" t="e">
        <f t="shared" si="6"/>
        <v>#DIV/0!</v>
      </c>
      <c r="G76">
        <f>'Data Entry'!K77</f>
        <v>3</v>
      </c>
      <c r="H76">
        <f>'Data Entry'!L77</f>
        <v>2</v>
      </c>
      <c r="I76">
        <f t="shared" si="7"/>
        <v>5</v>
      </c>
      <c r="J76" s="26">
        <f t="shared" si="8"/>
        <v>0.6</v>
      </c>
      <c r="K76" s="1">
        <f>SUMIFS('Data Entry'!N$3:N$2000,'Data Entry'!M$3:M$2000,A76,'Data Entry'!B$3:B$2000,B76)+SUMIFS('Data Entry'!P$3:P$2000,'Data Entry'!O$3:O$2000,A76,'Data Entry'!B$3:B$2000,B76)+SUMIFS('Data Entry'!R$3:R$2000,'Data Entry'!Q$3:Q$2000,A76,'Data Entry'!B$3:B$2000,B76)</f>
        <v>99.106</v>
      </c>
      <c r="L76">
        <f t="shared" si="9"/>
        <v>6</v>
      </c>
    </row>
    <row r="77" spans="1:12">
      <c r="A77">
        <f>'Data Entry'!A78</f>
        <v>4015</v>
      </c>
      <c r="B77">
        <f>'Data Entry'!B78</f>
        <v>16</v>
      </c>
      <c r="C77">
        <f>'Data Entry'!I78</f>
        <v>0</v>
      </c>
      <c r="D77">
        <f>'Data Entry'!J78</f>
        <v>0</v>
      </c>
      <c r="E77">
        <f t="shared" si="5"/>
        <v>0</v>
      </c>
      <c r="F77" s="26" t="e">
        <f t="shared" si="6"/>
        <v>#DIV/0!</v>
      </c>
      <c r="G77">
        <f>'Data Entry'!K78</f>
        <v>3</v>
      </c>
      <c r="H77">
        <f>'Data Entry'!L78</f>
        <v>1</v>
      </c>
      <c r="I77">
        <f t="shared" si="7"/>
        <v>4</v>
      </c>
      <c r="J77" s="26">
        <f t="shared" si="8"/>
        <v>0.75</v>
      </c>
      <c r="K77" s="1">
        <f>SUMIFS('Data Entry'!N$3:N$2000,'Data Entry'!M$3:M$2000,A77,'Data Entry'!B$3:B$2000,B77)+SUMIFS('Data Entry'!P$3:P$2000,'Data Entry'!O$3:O$2000,A77,'Data Entry'!B$3:B$2000,B77)+SUMIFS('Data Entry'!R$3:R$2000,'Data Entry'!Q$3:Q$2000,A77,'Data Entry'!B$3:B$2000,B77)</f>
        <v>0</v>
      </c>
      <c r="L77">
        <f t="shared" si="9"/>
        <v>6</v>
      </c>
    </row>
    <row r="78" spans="1:12">
      <c r="A78">
        <f>'Data Entry'!A79</f>
        <v>4343</v>
      </c>
      <c r="B78">
        <f>'Data Entry'!B79</f>
        <v>16</v>
      </c>
      <c r="C78">
        <f>'Data Entry'!I79</f>
        <v>0</v>
      </c>
      <c r="D78">
        <f>'Data Entry'!J79</f>
        <v>0</v>
      </c>
      <c r="E78">
        <f t="shared" si="5"/>
        <v>0</v>
      </c>
      <c r="F78" s="26" t="e">
        <f t="shared" si="6"/>
        <v>#DIV/0!</v>
      </c>
      <c r="G78">
        <f>'Data Entry'!K79</f>
        <v>9</v>
      </c>
      <c r="H78">
        <f>'Data Entry'!L79</f>
        <v>1</v>
      </c>
      <c r="I78">
        <f t="shared" si="7"/>
        <v>10</v>
      </c>
      <c r="J78" s="26">
        <f t="shared" si="8"/>
        <v>0.9</v>
      </c>
      <c r="K78" s="1">
        <f>SUMIFS('Data Entry'!N$3:N$2000,'Data Entry'!M$3:M$2000,A78,'Data Entry'!B$3:B$2000,B78)+SUMIFS('Data Entry'!P$3:P$2000,'Data Entry'!O$3:O$2000,A78,'Data Entry'!B$3:B$2000,B78)+SUMIFS('Data Entry'!R$3:R$2000,'Data Entry'!Q$3:Q$2000,A78,'Data Entry'!B$3:B$2000,B78)</f>
        <v>0</v>
      </c>
      <c r="L78">
        <f t="shared" si="9"/>
        <v>18</v>
      </c>
    </row>
    <row r="79" spans="1:12">
      <c r="A79">
        <f>'Data Entry'!A80</f>
        <v>4951</v>
      </c>
      <c r="B79">
        <f>'Data Entry'!B80</f>
        <v>16</v>
      </c>
      <c r="C79">
        <f>'Data Entry'!I80</f>
        <v>0</v>
      </c>
      <c r="D79">
        <f>'Data Entry'!J80</f>
        <v>0</v>
      </c>
      <c r="E79">
        <f t="shared" si="5"/>
        <v>0</v>
      </c>
      <c r="F79" s="26" t="e">
        <f t="shared" si="6"/>
        <v>#DIV/0!</v>
      </c>
      <c r="G79">
        <f>'Data Entry'!K80</f>
        <v>1</v>
      </c>
      <c r="H79">
        <f>'Data Entry'!L80</f>
        <v>3</v>
      </c>
      <c r="I79">
        <f t="shared" si="7"/>
        <v>4</v>
      </c>
      <c r="J79" s="26">
        <f t="shared" si="8"/>
        <v>0.25</v>
      </c>
      <c r="K79" s="1">
        <f>SUMIFS('Data Entry'!N$3:N$2000,'Data Entry'!M$3:M$2000,A79,'Data Entry'!B$3:B$2000,B79)+SUMIFS('Data Entry'!P$3:P$2000,'Data Entry'!O$3:O$2000,A79,'Data Entry'!B$3:B$2000,B79)+SUMIFS('Data Entry'!R$3:R$2000,'Data Entry'!Q$3:Q$2000,A79,'Data Entry'!B$3:B$2000,B79)</f>
        <v>9.4</v>
      </c>
      <c r="L79">
        <f t="shared" si="9"/>
        <v>2</v>
      </c>
    </row>
    <row r="80" spans="1:12">
      <c r="A80">
        <f>'Data Entry'!A81</f>
        <v>610</v>
      </c>
      <c r="B80">
        <f>'Data Entry'!B81</f>
        <v>16</v>
      </c>
      <c r="C80">
        <f>'Data Entry'!I81</f>
        <v>1</v>
      </c>
      <c r="D80">
        <f>'Data Entry'!J81</f>
        <v>0</v>
      </c>
      <c r="E80">
        <f t="shared" si="5"/>
        <v>1</v>
      </c>
      <c r="F80" s="26">
        <f t="shared" si="6"/>
        <v>1</v>
      </c>
      <c r="G80">
        <f>'Data Entry'!K81</f>
        <v>4</v>
      </c>
      <c r="H80">
        <f>'Data Entry'!L81</f>
        <v>2</v>
      </c>
      <c r="I80">
        <f t="shared" si="7"/>
        <v>6</v>
      </c>
      <c r="J80" s="26">
        <f t="shared" si="8"/>
        <v>0.666666666666667</v>
      </c>
      <c r="K80" s="1">
        <f>SUMIFS('Data Entry'!N$3:N$2000,'Data Entry'!M$3:M$2000,A80,'Data Entry'!B$3:B$2000,B80)+SUMIFS('Data Entry'!P$3:P$2000,'Data Entry'!O$3:O$2000,A80,'Data Entry'!B$3:B$2000,B80)+SUMIFS('Data Entry'!R$3:R$2000,'Data Entry'!Q$3:Q$2000,A80,'Data Entry'!B$3:B$2000,B80)</f>
        <v>40.434</v>
      </c>
      <c r="L80">
        <f t="shared" si="9"/>
        <v>9</v>
      </c>
    </row>
    <row r="81" spans="1:12">
      <c r="A81">
        <f>'Data Entry'!A82</f>
        <v>3161</v>
      </c>
      <c r="B81">
        <f>'Data Entry'!B82</f>
        <v>16</v>
      </c>
      <c r="C81">
        <f>'Data Entry'!I82</f>
        <v>0</v>
      </c>
      <c r="D81">
        <f>'Data Entry'!J82</f>
        <v>0</v>
      </c>
      <c r="E81">
        <f t="shared" si="5"/>
        <v>0</v>
      </c>
      <c r="F81" s="26" t="e">
        <f t="shared" si="6"/>
        <v>#DIV/0!</v>
      </c>
      <c r="G81">
        <f>'Data Entry'!K82</f>
        <v>2</v>
      </c>
      <c r="H81">
        <f>'Data Entry'!L82</f>
        <v>2</v>
      </c>
      <c r="I81">
        <f t="shared" si="7"/>
        <v>4</v>
      </c>
      <c r="J81" s="26">
        <f t="shared" si="8"/>
        <v>0.5</v>
      </c>
      <c r="K81" s="1">
        <f>SUMIFS('Data Entry'!N$3:N$2000,'Data Entry'!M$3:M$2000,A81,'Data Entry'!B$3:B$2000,B81)+SUMIFS('Data Entry'!P$3:P$2000,'Data Entry'!O$3:O$2000,A81,'Data Entry'!B$3:B$2000,B81)+SUMIFS('Data Entry'!R$3:R$2000,'Data Entry'!Q$3:Q$2000,A81,'Data Entry'!B$3:B$2000,B81)</f>
        <v>49.87</v>
      </c>
      <c r="L81">
        <f t="shared" si="9"/>
        <v>4</v>
      </c>
    </row>
    <row r="82" spans="1:12">
      <c r="A82">
        <f>'Data Entry'!A83</f>
        <v>2609</v>
      </c>
      <c r="B82">
        <f>'Data Entry'!B83</f>
        <v>17</v>
      </c>
      <c r="C82">
        <f>'Data Entry'!I83</f>
        <v>0</v>
      </c>
      <c r="D82">
        <f>'Data Entry'!J83</f>
        <v>0</v>
      </c>
      <c r="E82">
        <f t="shared" si="5"/>
        <v>0</v>
      </c>
      <c r="F82" s="26" t="e">
        <f t="shared" si="6"/>
        <v>#DIV/0!</v>
      </c>
      <c r="G82">
        <f>'Data Entry'!K83</f>
        <v>7</v>
      </c>
      <c r="H82">
        <f>'Data Entry'!L83</f>
        <v>0</v>
      </c>
      <c r="I82">
        <f t="shared" si="7"/>
        <v>7</v>
      </c>
      <c r="J82" s="26">
        <f t="shared" si="8"/>
        <v>1</v>
      </c>
      <c r="K82" s="1">
        <f>SUMIFS('Data Entry'!N$3:N$2000,'Data Entry'!M$3:M$2000,A82,'Data Entry'!B$3:B$2000,B82)+SUMIFS('Data Entry'!P$3:P$2000,'Data Entry'!O$3:O$2000,A82,'Data Entry'!B$3:B$2000,B82)+SUMIFS('Data Entry'!R$3:R$2000,'Data Entry'!Q$3:Q$2000,A82,'Data Entry'!B$3:B$2000,B82)</f>
        <v>0</v>
      </c>
      <c r="L82">
        <f t="shared" si="9"/>
        <v>14</v>
      </c>
    </row>
    <row r="83" spans="1:12">
      <c r="A83">
        <f>'Data Entry'!A84</f>
        <v>6865</v>
      </c>
      <c r="B83">
        <f>'Data Entry'!B84</f>
        <v>17</v>
      </c>
      <c r="C83">
        <f>'Data Entry'!I84</f>
        <v>0</v>
      </c>
      <c r="D83">
        <f>'Data Entry'!J84</f>
        <v>0</v>
      </c>
      <c r="E83">
        <f t="shared" si="5"/>
        <v>0</v>
      </c>
      <c r="F83" s="26" t="e">
        <f t="shared" si="6"/>
        <v>#DIV/0!</v>
      </c>
      <c r="G83">
        <f>'Data Entry'!K84</f>
        <v>0</v>
      </c>
      <c r="H83">
        <f>'Data Entry'!L84</f>
        <v>0</v>
      </c>
      <c r="I83">
        <f t="shared" si="7"/>
        <v>0</v>
      </c>
      <c r="J83" s="26" t="e">
        <f t="shared" si="8"/>
        <v>#DIV/0!</v>
      </c>
      <c r="K83" s="1">
        <f>SUMIFS('Data Entry'!N$3:N$2000,'Data Entry'!M$3:M$2000,A83,'Data Entry'!B$3:B$2000,B83)+SUMIFS('Data Entry'!P$3:P$2000,'Data Entry'!O$3:O$2000,A83,'Data Entry'!B$3:B$2000,B83)+SUMIFS('Data Entry'!R$3:R$2000,'Data Entry'!Q$3:Q$2000,A83,'Data Entry'!B$3:B$2000,B83)</f>
        <v>0</v>
      </c>
      <c r="L83">
        <f t="shared" si="9"/>
        <v>0</v>
      </c>
    </row>
    <row r="84" spans="1:12">
      <c r="A84">
        <f>'Data Entry'!A85</f>
        <v>7480</v>
      </c>
      <c r="B84">
        <f>'Data Entry'!B85</f>
        <v>17</v>
      </c>
      <c r="C84">
        <f>'Data Entry'!I85</f>
        <v>0</v>
      </c>
      <c r="D84">
        <f>'Data Entry'!J85</f>
        <v>0</v>
      </c>
      <c r="E84">
        <f t="shared" si="5"/>
        <v>0</v>
      </c>
      <c r="F84" s="26" t="e">
        <f t="shared" si="6"/>
        <v>#DIV/0!</v>
      </c>
      <c r="G84">
        <f>'Data Entry'!K85</f>
        <v>5</v>
      </c>
      <c r="H84">
        <f>'Data Entry'!L85</f>
        <v>0</v>
      </c>
      <c r="I84">
        <f t="shared" si="7"/>
        <v>5</v>
      </c>
      <c r="J84" s="26">
        <f t="shared" si="8"/>
        <v>1</v>
      </c>
      <c r="K84" s="1">
        <f>SUMIFS('Data Entry'!N$3:N$2000,'Data Entry'!M$3:M$2000,A84,'Data Entry'!B$3:B$2000,B84)+SUMIFS('Data Entry'!P$3:P$2000,'Data Entry'!O$3:O$2000,A84,'Data Entry'!B$3:B$2000,B84)+SUMIFS('Data Entry'!R$3:R$2000,'Data Entry'!Q$3:Q$2000,A84,'Data Entry'!B$3:B$2000,B84)</f>
        <v>68.864</v>
      </c>
      <c r="L84">
        <f t="shared" si="9"/>
        <v>10</v>
      </c>
    </row>
    <row r="85" spans="1:12">
      <c r="A85">
        <f>'Data Entry'!A86</f>
        <v>2200</v>
      </c>
      <c r="B85">
        <f>'Data Entry'!B86</f>
        <v>17</v>
      </c>
      <c r="C85">
        <f>'Data Entry'!I86</f>
        <v>0</v>
      </c>
      <c r="D85">
        <f>'Data Entry'!J86</f>
        <v>0</v>
      </c>
      <c r="E85">
        <f t="shared" si="5"/>
        <v>0</v>
      </c>
      <c r="F85" s="26" t="e">
        <f t="shared" si="6"/>
        <v>#DIV/0!</v>
      </c>
      <c r="G85">
        <f>'Data Entry'!K86</f>
        <v>10</v>
      </c>
      <c r="H85">
        <f>'Data Entry'!L86</f>
        <v>1</v>
      </c>
      <c r="I85">
        <f t="shared" si="7"/>
        <v>11</v>
      </c>
      <c r="J85" s="26">
        <f t="shared" si="8"/>
        <v>0.909090909090909</v>
      </c>
      <c r="K85" s="1">
        <f>SUMIFS('Data Entry'!N$3:N$2000,'Data Entry'!M$3:M$2000,A85,'Data Entry'!B$3:B$2000,B85)+SUMIFS('Data Entry'!P$3:P$2000,'Data Entry'!O$3:O$2000,A85,'Data Entry'!B$3:B$2000,B85)+SUMIFS('Data Entry'!R$3:R$2000,'Data Entry'!Q$3:Q$2000,A85,'Data Entry'!B$3:B$2000,B85)</f>
        <v>39.32</v>
      </c>
      <c r="L85">
        <f t="shared" si="9"/>
        <v>20</v>
      </c>
    </row>
    <row r="86" spans="1:12">
      <c r="A86">
        <f>'Data Entry'!A87</f>
        <v>4152</v>
      </c>
      <c r="B86">
        <f>'Data Entry'!B87</f>
        <v>11</v>
      </c>
      <c r="C86">
        <f>'Data Entry'!I87</f>
        <v>1</v>
      </c>
      <c r="D86">
        <f>'Data Entry'!J87</f>
        <v>0</v>
      </c>
      <c r="E86">
        <f t="shared" si="5"/>
        <v>1</v>
      </c>
      <c r="F86" s="26">
        <f t="shared" si="6"/>
        <v>1</v>
      </c>
      <c r="G86">
        <f>'Data Entry'!K87</f>
        <v>5</v>
      </c>
      <c r="H86">
        <f>'Data Entry'!L87</f>
        <v>2</v>
      </c>
      <c r="I86">
        <f t="shared" si="7"/>
        <v>7</v>
      </c>
      <c r="J86" s="26">
        <f t="shared" si="8"/>
        <v>0.714285714285714</v>
      </c>
      <c r="K86" s="1">
        <f>SUMIFS('Data Entry'!N$3:N$2000,'Data Entry'!M$3:M$2000,A86,'Data Entry'!B$3:B$2000,B86)+SUMIFS('Data Entry'!P$3:P$2000,'Data Entry'!O$3:O$2000,A86,'Data Entry'!B$3:B$2000,B86)+SUMIFS('Data Entry'!R$3:R$2000,'Data Entry'!Q$3:Q$2000,A86,'Data Entry'!B$3:B$2000,B86)</f>
        <v>0</v>
      </c>
      <c r="L86">
        <f t="shared" si="9"/>
        <v>11</v>
      </c>
    </row>
    <row r="87" spans="1:12">
      <c r="A87">
        <f>'Data Entry'!A88</f>
        <v>8884</v>
      </c>
      <c r="B87">
        <f>'Data Entry'!B88</f>
        <v>11</v>
      </c>
      <c r="C87">
        <f>'Data Entry'!I88</f>
        <v>3</v>
      </c>
      <c r="D87">
        <f>'Data Entry'!J88</f>
        <v>2</v>
      </c>
      <c r="E87">
        <f t="shared" si="5"/>
        <v>5</v>
      </c>
      <c r="F87" s="26">
        <f t="shared" si="6"/>
        <v>0.6</v>
      </c>
      <c r="G87">
        <f>'Data Entry'!K88</f>
        <v>0</v>
      </c>
      <c r="H87">
        <f>'Data Entry'!L88</f>
        <v>0</v>
      </c>
      <c r="I87">
        <f t="shared" si="7"/>
        <v>0</v>
      </c>
      <c r="J87" s="26" t="e">
        <f t="shared" si="8"/>
        <v>#DIV/0!</v>
      </c>
      <c r="K87" s="1">
        <f>SUMIFS('Data Entry'!N$3:N$2000,'Data Entry'!M$3:M$2000,A87,'Data Entry'!B$3:B$2000,B87)+SUMIFS('Data Entry'!P$3:P$2000,'Data Entry'!O$3:O$2000,A87,'Data Entry'!B$3:B$2000,B87)+SUMIFS('Data Entry'!R$3:R$2000,'Data Entry'!Q$3:Q$2000,A87,'Data Entry'!B$3:B$2000,B87)</f>
        <v>0</v>
      </c>
      <c r="L87">
        <f t="shared" si="9"/>
        <v>3</v>
      </c>
    </row>
    <row r="88" spans="1:12">
      <c r="A88">
        <f>'Data Entry'!A89</f>
        <v>7520</v>
      </c>
      <c r="B88">
        <f>'Data Entry'!B89</f>
        <v>11</v>
      </c>
      <c r="C88">
        <f>'Data Entry'!I89</f>
        <v>0</v>
      </c>
      <c r="D88">
        <f>'Data Entry'!J89</f>
        <v>0</v>
      </c>
      <c r="E88">
        <f t="shared" si="5"/>
        <v>0</v>
      </c>
      <c r="F88" s="26" t="e">
        <f t="shared" si="6"/>
        <v>#DIV/0!</v>
      </c>
      <c r="G88">
        <f>'Data Entry'!K89</f>
        <v>1</v>
      </c>
      <c r="H88">
        <f>'Data Entry'!L89</f>
        <v>0</v>
      </c>
      <c r="I88">
        <f t="shared" si="7"/>
        <v>1</v>
      </c>
      <c r="J88" s="26">
        <f t="shared" si="8"/>
        <v>1</v>
      </c>
      <c r="K88" s="1">
        <f>SUMIFS('Data Entry'!N$3:N$2000,'Data Entry'!M$3:M$2000,A88,'Data Entry'!B$3:B$2000,B88)+SUMIFS('Data Entry'!P$3:P$2000,'Data Entry'!O$3:O$2000,A88,'Data Entry'!B$3:B$2000,B88)+SUMIFS('Data Entry'!R$3:R$2000,'Data Entry'!Q$3:Q$2000,A88,'Data Entry'!B$3:B$2000,B88)</f>
        <v>1.496</v>
      </c>
      <c r="L88">
        <f t="shared" si="9"/>
        <v>2</v>
      </c>
    </row>
    <row r="89" spans="1:12">
      <c r="A89">
        <f>'Data Entry'!A90</f>
        <v>4678</v>
      </c>
      <c r="B89">
        <f>'Data Entry'!B90</f>
        <v>11</v>
      </c>
      <c r="C89">
        <f>'Data Entry'!I90</f>
        <v>0</v>
      </c>
      <c r="D89">
        <f>'Data Entry'!J90</f>
        <v>0</v>
      </c>
      <c r="E89">
        <f t="shared" si="5"/>
        <v>0</v>
      </c>
      <c r="F89" s="26" t="e">
        <f t="shared" si="6"/>
        <v>#DIV/0!</v>
      </c>
      <c r="G89">
        <f>'Data Entry'!K90</f>
        <v>13</v>
      </c>
      <c r="H89">
        <f>'Data Entry'!L90</f>
        <v>5</v>
      </c>
      <c r="I89">
        <f t="shared" si="7"/>
        <v>18</v>
      </c>
      <c r="J89" s="26">
        <f t="shared" si="8"/>
        <v>0.722222222222222</v>
      </c>
      <c r="K89" s="1">
        <f>SUMIFS('Data Entry'!N$3:N$2000,'Data Entry'!M$3:M$2000,A89,'Data Entry'!B$3:B$2000,B89)+SUMIFS('Data Entry'!P$3:P$2000,'Data Entry'!O$3:O$2000,A89,'Data Entry'!B$3:B$2000,B89)+SUMIFS('Data Entry'!R$3:R$2000,'Data Entry'!Q$3:Q$2000,A89,'Data Entry'!B$3:B$2000,B89)</f>
        <v>23.01</v>
      </c>
      <c r="L89">
        <f t="shared" si="9"/>
        <v>26</v>
      </c>
    </row>
    <row r="90" spans="1:12">
      <c r="A90">
        <f>'Data Entry'!A91</f>
        <v>865</v>
      </c>
      <c r="B90">
        <f>'Data Entry'!B91</f>
        <v>11</v>
      </c>
      <c r="C90">
        <f>'Data Entry'!I91</f>
        <v>0</v>
      </c>
      <c r="D90">
        <f>'Data Entry'!J91</f>
        <v>0</v>
      </c>
      <c r="E90">
        <f t="shared" si="5"/>
        <v>0</v>
      </c>
      <c r="F90" s="26" t="e">
        <f t="shared" si="6"/>
        <v>#DIV/0!</v>
      </c>
      <c r="G90">
        <f>'Data Entry'!K91</f>
        <v>1</v>
      </c>
      <c r="H90">
        <f>'Data Entry'!L91</f>
        <v>1</v>
      </c>
      <c r="I90">
        <f t="shared" si="7"/>
        <v>2</v>
      </c>
      <c r="J90" s="26">
        <f t="shared" si="8"/>
        <v>0.5</v>
      </c>
      <c r="K90" s="1">
        <f>SUMIFS('Data Entry'!N$3:N$2000,'Data Entry'!M$3:M$2000,A90,'Data Entry'!B$3:B$2000,B90)+SUMIFS('Data Entry'!P$3:P$2000,'Data Entry'!O$3:O$2000,A90,'Data Entry'!B$3:B$2000,B90)+SUMIFS('Data Entry'!R$3:R$2000,'Data Entry'!Q$3:Q$2000,A90,'Data Entry'!B$3:B$2000,B90)</f>
        <v>35.192</v>
      </c>
      <c r="L90">
        <f t="shared" si="9"/>
        <v>2</v>
      </c>
    </row>
    <row r="91" spans="1:12">
      <c r="A91">
        <f>'Data Entry'!A92</f>
        <v>4903</v>
      </c>
      <c r="B91">
        <f>'Data Entry'!B92</f>
        <v>11</v>
      </c>
      <c r="C91">
        <f>'Data Entry'!I92</f>
        <v>2</v>
      </c>
      <c r="D91">
        <f>'Data Entry'!J92</f>
        <v>0</v>
      </c>
      <c r="E91">
        <f t="shared" si="5"/>
        <v>2</v>
      </c>
      <c r="F91" s="26">
        <f t="shared" si="6"/>
        <v>1</v>
      </c>
      <c r="G91">
        <f>'Data Entry'!K92</f>
        <v>0</v>
      </c>
      <c r="H91">
        <f>'Data Entry'!L92</f>
        <v>0</v>
      </c>
      <c r="I91">
        <f t="shared" si="7"/>
        <v>0</v>
      </c>
      <c r="J91" s="26" t="e">
        <f t="shared" si="8"/>
        <v>#DIV/0!</v>
      </c>
      <c r="K91" s="1">
        <f>SUMIFS('Data Entry'!N$3:N$2000,'Data Entry'!M$3:M$2000,A91,'Data Entry'!B$3:B$2000,B91)+SUMIFS('Data Entry'!P$3:P$2000,'Data Entry'!O$3:O$2000,A91,'Data Entry'!B$3:B$2000,B91)+SUMIFS('Data Entry'!R$3:R$2000,'Data Entry'!Q$3:Q$2000,A91,'Data Entry'!B$3:B$2000,B91)</f>
        <v>0</v>
      </c>
      <c r="L91">
        <f t="shared" si="9"/>
        <v>2</v>
      </c>
    </row>
    <row r="92" spans="1:12">
      <c r="A92">
        <f>'Data Entry'!A93</f>
        <v>4152</v>
      </c>
      <c r="B92">
        <f>'Data Entry'!B93</f>
        <v>11</v>
      </c>
      <c r="C92">
        <f>'Data Entry'!I93</f>
        <v>1</v>
      </c>
      <c r="D92">
        <f>'Data Entry'!J93</f>
        <v>0</v>
      </c>
      <c r="E92">
        <f t="shared" si="5"/>
        <v>1</v>
      </c>
      <c r="F92" s="26">
        <f t="shared" si="6"/>
        <v>1</v>
      </c>
      <c r="G92">
        <f>'Data Entry'!K93</f>
        <v>5</v>
      </c>
      <c r="H92">
        <f>'Data Entry'!L93</f>
        <v>2</v>
      </c>
      <c r="I92">
        <f t="shared" si="7"/>
        <v>7</v>
      </c>
      <c r="J92" s="26">
        <f t="shared" si="8"/>
        <v>0.714285714285714</v>
      </c>
      <c r="K92" s="1">
        <f>SUMIFS('Data Entry'!N$3:N$2000,'Data Entry'!M$3:M$2000,A92,'Data Entry'!B$3:B$2000,B92)+SUMIFS('Data Entry'!P$3:P$2000,'Data Entry'!O$3:O$2000,A92,'Data Entry'!B$3:B$2000,B92)+SUMIFS('Data Entry'!R$3:R$2000,'Data Entry'!Q$3:Q$2000,A92,'Data Entry'!B$3:B$2000,B92)</f>
        <v>0</v>
      </c>
      <c r="L92">
        <f t="shared" si="9"/>
        <v>11</v>
      </c>
    </row>
    <row r="93" spans="1:12">
      <c r="A93">
        <f>'Data Entry'!A94</f>
        <v>8884</v>
      </c>
      <c r="B93">
        <f>'Data Entry'!B94</f>
        <v>11</v>
      </c>
      <c r="C93">
        <f>'Data Entry'!I94</f>
        <v>3</v>
      </c>
      <c r="D93">
        <f>'Data Entry'!J94</f>
        <v>2</v>
      </c>
      <c r="E93">
        <f t="shared" si="5"/>
        <v>5</v>
      </c>
      <c r="F93" s="26">
        <f t="shared" si="6"/>
        <v>0.6</v>
      </c>
      <c r="G93">
        <f>'Data Entry'!K94</f>
        <v>0</v>
      </c>
      <c r="H93">
        <f>'Data Entry'!L94</f>
        <v>0</v>
      </c>
      <c r="I93">
        <f t="shared" si="7"/>
        <v>0</v>
      </c>
      <c r="J93" s="26" t="e">
        <f t="shared" si="8"/>
        <v>#DIV/0!</v>
      </c>
      <c r="K93" s="1">
        <f>SUMIFS('Data Entry'!N$3:N$2000,'Data Entry'!M$3:M$2000,A93,'Data Entry'!B$3:B$2000,B93)+SUMIFS('Data Entry'!P$3:P$2000,'Data Entry'!O$3:O$2000,A93,'Data Entry'!B$3:B$2000,B93)+SUMIFS('Data Entry'!R$3:R$2000,'Data Entry'!Q$3:Q$2000,A93,'Data Entry'!B$3:B$2000,B93)</f>
        <v>0</v>
      </c>
      <c r="L93">
        <f t="shared" si="9"/>
        <v>3</v>
      </c>
    </row>
    <row r="94" spans="1:12">
      <c r="A94">
        <f>'Data Entry'!A95</f>
        <v>7520</v>
      </c>
      <c r="B94">
        <f>'Data Entry'!B95</f>
        <v>11</v>
      </c>
      <c r="C94">
        <f>'Data Entry'!I95</f>
        <v>0</v>
      </c>
      <c r="D94">
        <f>'Data Entry'!J95</f>
        <v>0</v>
      </c>
      <c r="E94">
        <f t="shared" si="5"/>
        <v>0</v>
      </c>
      <c r="F94" s="26" t="e">
        <f t="shared" si="6"/>
        <v>#DIV/0!</v>
      </c>
      <c r="G94">
        <f>'Data Entry'!K95</f>
        <v>1</v>
      </c>
      <c r="H94">
        <f>'Data Entry'!L95</f>
        <v>0</v>
      </c>
      <c r="I94">
        <f t="shared" si="7"/>
        <v>1</v>
      </c>
      <c r="J94" s="26">
        <f t="shared" si="8"/>
        <v>1</v>
      </c>
      <c r="K94" s="1">
        <f>SUMIFS('Data Entry'!N$3:N$2000,'Data Entry'!M$3:M$2000,A94,'Data Entry'!B$3:B$2000,B94)+SUMIFS('Data Entry'!P$3:P$2000,'Data Entry'!O$3:O$2000,A94,'Data Entry'!B$3:B$2000,B94)+SUMIFS('Data Entry'!R$3:R$2000,'Data Entry'!Q$3:Q$2000,A94,'Data Entry'!B$3:B$2000,B94)</f>
        <v>1.496</v>
      </c>
      <c r="L94">
        <f t="shared" si="9"/>
        <v>2</v>
      </c>
    </row>
    <row r="95" spans="1:12">
      <c r="A95">
        <f>'Data Entry'!A96</f>
        <v>4678</v>
      </c>
      <c r="B95">
        <f>'Data Entry'!B96</f>
        <v>11</v>
      </c>
      <c r="C95">
        <f>'Data Entry'!I96</f>
        <v>0</v>
      </c>
      <c r="D95">
        <f>'Data Entry'!J96</f>
        <v>0</v>
      </c>
      <c r="E95">
        <f t="shared" si="5"/>
        <v>0</v>
      </c>
      <c r="F95" s="26" t="e">
        <f t="shared" si="6"/>
        <v>#DIV/0!</v>
      </c>
      <c r="G95">
        <f>'Data Entry'!K96</f>
        <v>13</v>
      </c>
      <c r="H95">
        <f>'Data Entry'!L96</f>
        <v>5</v>
      </c>
      <c r="I95">
        <f t="shared" si="7"/>
        <v>18</v>
      </c>
      <c r="J95" s="26">
        <f t="shared" si="8"/>
        <v>0.722222222222222</v>
      </c>
      <c r="K95" s="1">
        <f>SUMIFS('Data Entry'!N$3:N$2000,'Data Entry'!M$3:M$2000,A95,'Data Entry'!B$3:B$2000,B95)+SUMIFS('Data Entry'!P$3:P$2000,'Data Entry'!O$3:O$2000,A95,'Data Entry'!B$3:B$2000,B95)+SUMIFS('Data Entry'!R$3:R$2000,'Data Entry'!Q$3:Q$2000,A95,'Data Entry'!B$3:B$2000,B95)</f>
        <v>23.01</v>
      </c>
      <c r="L95">
        <f t="shared" si="9"/>
        <v>26</v>
      </c>
    </row>
    <row r="96" spans="1:12">
      <c r="A96">
        <f>'Data Entry'!A97</f>
        <v>865</v>
      </c>
      <c r="B96">
        <f>'Data Entry'!B97</f>
        <v>11</v>
      </c>
      <c r="C96">
        <f>'Data Entry'!I97</f>
        <v>0</v>
      </c>
      <c r="D96">
        <f>'Data Entry'!J97</f>
        <v>0</v>
      </c>
      <c r="E96">
        <f t="shared" si="5"/>
        <v>0</v>
      </c>
      <c r="F96" s="26" t="e">
        <f t="shared" si="6"/>
        <v>#DIV/0!</v>
      </c>
      <c r="G96">
        <f>'Data Entry'!K97</f>
        <v>1</v>
      </c>
      <c r="H96">
        <f>'Data Entry'!L97</f>
        <v>1</v>
      </c>
      <c r="I96">
        <f t="shared" si="7"/>
        <v>2</v>
      </c>
      <c r="J96" s="26">
        <f t="shared" si="8"/>
        <v>0.5</v>
      </c>
      <c r="K96" s="1">
        <f>SUMIFS('Data Entry'!N$3:N$2000,'Data Entry'!M$3:M$2000,A96,'Data Entry'!B$3:B$2000,B96)+SUMIFS('Data Entry'!P$3:P$2000,'Data Entry'!O$3:O$2000,A96,'Data Entry'!B$3:B$2000,B96)+SUMIFS('Data Entry'!R$3:R$2000,'Data Entry'!Q$3:Q$2000,A96,'Data Entry'!B$3:B$2000,B96)</f>
        <v>35.192</v>
      </c>
      <c r="L96">
        <f t="shared" si="9"/>
        <v>2</v>
      </c>
    </row>
    <row r="97" spans="1:12">
      <c r="A97">
        <f>'Data Entry'!A98</f>
        <v>4903</v>
      </c>
      <c r="B97">
        <f>'Data Entry'!B98</f>
        <v>11</v>
      </c>
      <c r="C97">
        <f>'Data Entry'!I98</f>
        <v>2</v>
      </c>
      <c r="D97">
        <f>'Data Entry'!J98</f>
        <v>0</v>
      </c>
      <c r="E97">
        <f t="shared" si="5"/>
        <v>2</v>
      </c>
      <c r="F97" s="26">
        <f t="shared" si="6"/>
        <v>1</v>
      </c>
      <c r="G97">
        <f>'Data Entry'!K98</f>
        <v>0</v>
      </c>
      <c r="H97">
        <f>'Data Entry'!L98</f>
        <v>0</v>
      </c>
      <c r="I97">
        <f t="shared" si="7"/>
        <v>0</v>
      </c>
      <c r="J97" s="26" t="e">
        <f t="shared" si="8"/>
        <v>#DIV/0!</v>
      </c>
      <c r="K97" s="1">
        <f>SUMIFS('Data Entry'!N$3:N$2000,'Data Entry'!M$3:M$2000,A97,'Data Entry'!B$3:B$2000,B97)+SUMIFS('Data Entry'!P$3:P$2000,'Data Entry'!O$3:O$2000,A97,'Data Entry'!B$3:B$2000,B97)+SUMIFS('Data Entry'!R$3:R$2000,'Data Entry'!Q$3:Q$2000,A97,'Data Entry'!B$3:B$2000,B97)</f>
        <v>0</v>
      </c>
      <c r="L97">
        <f t="shared" si="9"/>
        <v>2</v>
      </c>
    </row>
    <row r="98" spans="1:12">
      <c r="A98">
        <f>'Data Entry'!A99</f>
        <v>1305</v>
      </c>
      <c r="B98">
        <f>'Data Entry'!B99</f>
        <v>15</v>
      </c>
      <c r="C98">
        <f>'Data Entry'!I99</f>
        <v>0</v>
      </c>
      <c r="D98">
        <f>'Data Entry'!J99</f>
        <v>0</v>
      </c>
      <c r="E98">
        <f t="shared" si="5"/>
        <v>0</v>
      </c>
      <c r="F98" s="26" t="e">
        <f t="shared" si="6"/>
        <v>#DIV/0!</v>
      </c>
      <c r="G98">
        <f>'Data Entry'!K99</f>
        <v>4</v>
      </c>
      <c r="H98">
        <f>'Data Entry'!L99</f>
        <v>0</v>
      </c>
      <c r="I98">
        <f t="shared" si="7"/>
        <v>4</v>
      </c>
      <c r="J98" s="26">
        <f t="shared" si="8"/>
        <v>1</v>
      </c>
      <c r="K98" s="1">
        <f>SUMIFS('Data Entry'!N$3:N$2000,'Data Entry'!M$3:M$2000,A98,'Data Entry'!B$3:B$2000,B98)+SUMIFS('Data Entry'!P$3:P$2000,'Data Entry'!O$3:O$2000,A98,'Data Entry'!B$3:B$2000,B98)+SUMIFS('Data Entry'!R$3:R$2000,'Data Entry'!Q$3:Q$2000,A98,'Data Entry'!B$3:B$2000,B98)</f>
        <v>15.998</v>
      </c>
      <c r="L98">
        <f t="shared" si="9"/>
        <v>8</v>
      </c>
    </row>
    <row r="99" spans="1:12">
      <c r="A99">
        <f>'Data Entry'!A100</f>
        <v>1374</v>
      </c>
      <c r="B99">
        <f>'Data Entry'!B100</f>
        <v>15</v>
      </c>
      <c r="C99">
        <f>'Data Entry'!I100</f>
        <v>0</v>
      </c>
      <c r="D99">
        <f>'Data Entry'!J100</f>
        <v>0</v>
      </c>
      <c r="E99">
        <f t="shared" si="5"/>
        <v>0</v>
      </c>
      <c r="F99" s="26" t="e">
        <f t="shared" si="6"/>
        <v>#DIV/0!</v>
      </c>
      <c r="G99">
        <f>'Data Entry'!K100</f>
        <v>0</v>
      </c>
      <c r="H99">
        <f>'Data Entry'!L100</f>
        <v>0</v>
      </c>
      <c r="I99">
        <f t="shared" si="7"/>
        <v>0</v>
      </c>
      <c r="J99" s="26" t="e">
        <f t="shared" si="8"/>
        <v>#DIV/0!</v>
      </c>
      <c r="K99" s="1">
        <f>SUMIFS('Data Entry'!N$3:N$2000,'Data Entry'!M$3:M$2000,A99,'Data Entry'!B$3:B$2000,B99)+SUMIFS('Data Entry'!P$3:P$2000,'Data Entry'!O$3:O$2000,A99,'Data Entry'!B$3:B$2000,B99)+SUMIFS('Data Entry'!R$3:R$2000,'Data Entry'!Q$3:Q$2000,A99,'Data Entry'!B$3:B$2000,B99)</f>
        <v>11.994</v>
      </c>
      <c r="L99">
        <f t="shared" si="9"/>
        <v>0</v>
      </c>
    </row>
    <row r="100" spans="1:12">
      <c r="A100">
        <f>'Data Entry'!A101</f>
        <v>772</v>
      </c>
      <c r="B100">
        <f>'Data Entry'!B101</f>
        <v>15</v>
      </c>
      <c r="C100">
        <f>'Data Entry'!I101</f>
        <v>0</v>
      </c>
      <c r="D100">
        <f>'Data Entry'!J101</f>
        <v>0</v>
      </c>
      <c r="E100">
        <f t="shared" si="5"/>
        <v>0</v>
      </c>
      <c r="F100" s="26" t="e">
        <f t="shared" si="6"/>
        <v>#DIV/0!</v>
      </c>
      <c r="G100">
        <f>'Data Entry'!K101</f>
        <v>2</v>
      </c>
      <c r="H100">
        <f>'Data Entry'!L101</f>
        <v>0</v>
      </c>
      <c r="I100">
        <f t="shared" si="7"/>
        <v>2</v>
      </c>
      <c r="J100" s="26">
        <f t="shared" si="8"/>
        <v>1</v>
      </c>
      <c r="K100" s="1">
        <f>SUMIFS('Data Entry'!N$3:N$2000,'Data Entry'!M$3:M$2000,A100,'Data Entry'!B$3:B$2000,B100)+SUMIFS('Data Entry'!P$3:P$2000,'Data Entry'!O$3:O$2000,A100,'Data Entry'!B$3:B$2000,B100)+SUMIFS('Data Entry'!R$3:R$2000,'Data Entry'!Q$3:Q$2000,A100,'Data Entry'!B$3:B$2000,B100)</f>
        <v>5.372</v>
      </c>
      <c r="L100">
        <f t="shared" si="9"/>
        <v>4</v>
      </c>
    </row>
    <row r="101" spans="1:12">
      <c r="A101">
        <f>'Data Entry'!A102</f>
        <v>8731</v>
      </c>
      <c r="B101">
        <f>'Data Entry'!B102</f>
        <v>15</v>
      </c>
      <c r="C101">
        <f>'Data Entry'!I102</f>
        <v>6</v>
      </c>
      <c r="D101">
        <f>'Data Entry'!J102</f>
        <v>0</v>
      </c>
      <c r="E101">
        <f t="shared" si="5"/>
        <v>6</v>
      </c>
      <c r="F101" s="26">
        <f t="shared" si="6"/>
        <v>1</v>
      </c>
      <c r="G101">
        <f>'Data Entry'!K102</f>
        <v>0</v>
      </c>
      <c r="H101">
        <f>'Data Entry'!L102</f>
        <v>0</v>
      </c>
      <c r="I101">
        <f t="shared" si="7"/>
        <v>0</v>
      </c>
      <c r="J101" s="26" t="e">
        <f t="shared" si="8"/>
        <v>#DIV/0!</v>
      </c>
      <c r="K101" s="1">
        <f>SUMIFS('Data Entry'!N$3:N$2000,'Data Entry'!M$3:M$2000,A101,'Data Entry'!B$3:B$2000,B101)+SUMIFS('Data Entry'!P$3:P$2000,'Data Entry'!O$3:O$2000,A101,'Data Entry'!B$3:B$2000,B101)+SUMIFS('Data Entry'!R$3:R$2000,'Data Entry'!Q$3:Q$2000,A101,'Data Entry'!B$3:B$2000,B101)</f>
        <v>0</v>
      </c>
      <c r="L101">
        <f t="shared" si="9"/>
        <v>6</v>
      </c>
    </row>
    <row r="102" spans="1:12">
      <c r="A102">
        <f>'Data Entry'!A103</f>
        <v>8731</v>
      </c>
      <c r="B102">
        <f>'Data Entry'!B103</f>
        <v>15</v>
      </c>
      <c r="C102">
        <f>'Data Entry'!I103</f>
        <v>6</v>
      </c>
      <c r="D102">
        <f>'Data Entry'!J103</f>
        <v>0</v>
      </c>
      <c r="E102">
        <f t="shared" si="5"/>
        <v>6</v>
      </c>
      <c r="F102" s="26">
        <f t="shared" si="6"/>
        <v>1</v>
      </c>
      <c r="G102">
        <f>'Data Entry'!K103</f>
        <v>0</v>
      </c>
      <c r="H102">
        <f>'Data Entry'!L103</f>
        <v>0</v>
      </c>
      <c r="I102">
        <f t="shared" si="7"/>
        <v>0</v>
      </c>
      <c r="J102" s="26" t="e">
        <f t="shared" si="8"/>
        <v>#DIV/0!</v>
      </c>
      <c r="K102" s="1">
        <f>SUMIFS('Data Entry'!N$3:N$2000,'Data Entry'!M$3:M$2000,A102,'Data Entry'!B$3:B$2000,B102)+SUMIFS('Data Entry'!P$3:P$2000,'Data Entry'!O$3:O$2000,A102,'Data Entry'!B$3:B$2000,B102)+SUMIFS('Data Entry'!R$3:R$2000,'Data Entry'!Q$3:Q$2000,A102,'Data Entry'!B$3:B$2000,B102)</f>
        <v>0</v>
      </c>
      <c r="L102">
        <f t="shared" si="9"/>
        <v>6</v>
      </c>
    </row>
    <row r="103" spans="1:12">
      <c r="A103">
        <f>'Data Entry'!A104</f>
        <v>2013</v>
      </c>
      <c r="B103">
        <f>'Data Entry'!B104</f>
        <v>15</v>
      </c>
      <c r="C103">
        <f>'Data Entry'!I104</f>
        <v>2</v>
      </c>
      <c r="D103">
        <f>'Data Entry'!J104</f>
        <v>1</v>
      </c>
      <c r="E103">
        <f t="shared" si="5"/>
        <v>3</v>
      </c>
      <c r="F103" s="26">
        <f t="shared" si="6"/>
        <v>0.666666666666667</v>
      </c>
      <c r="G103">
        <f>'Data Entry'!K104</f>
        <v>0</v>
      </c>
      <c r="H103">
        <f>'Data Entry'!L104</f>
        <v>0</v>
      </c>
      <c r="I103">
        <f t="shared" si="7"/>
        <v>0</v>
      </c>
      <c r="J103" s="26" t="e">
        <f t="shared" si="8"/>
        <v>#DIV/0!</v>
      </c>
      <c r="K103" s="1">
        <f>SUMIFS('Data Entry'!N$3:N$2000,'Data Entry'!M$3:M$2000,A103,'Data Entry'!B$3:B$2000,B103)+SUMIFS('Data Entry'!P$3:P$2000,'Data Entry'!O$3:O$2000,A103,'Data Entry'!B$3:B$2000,B103)+SUMIFS('Data Entry'!R$3:R$2000,'Data Entry'!Q$3:Q$2000,A103,'Data Entry'!B$3:B$2000,B103)</f>
        <v>53.366</v>
      </c>
      <c r="L103">
        <f t="shared" si="9"/>
        <v>2</v>
      </c>
    </row>
    <row r="104" spans="1:12">
      <c r="A104">
        <f>'Data Entry'!A105</f>
        <v>7757</v>
      </c>
      <c r="B104">
        <f>'Data Entry'!B105</f>
        <v>15</v>
      </c>
      <c r="C104">
        <f>'Data Entry'!I105</f>
        <v>0</v>
      </c>
      <c r="D104">
        <f>'Data Entry'!J105</f>
        <v>0</v>
      </c>
      <c r="E104">
        <f t="shared" si="5"/>
        <v>0</v>
      </c>
      <c r="F104" s="26" t="e">
        <f t="shared" si="6"/>
        <v>#DIV/0!</v>
      </c>
      <c r="G104">
        <f>'Data Entry'!K105</f>
        <v>0</v>
      </c>
      <c r="H104">
        <f>'Data Entry'!L105</f>
        <v>0</v>
      </c>
      <c r="I104">
        <f t="shared" si="7"/>
        <v>0</v>
      </c>
      <c r="J104" s="26" t="e">
        <f t="shared" si="8"/>
        <v>#DIV/0!</v>
      </c>
      <c r="K104" s="1">
        <f>SUMIFS('Data Entry'!N$3:N$2000,'Data Entry'!M$3:M$2000,A104,'Data Entry'!B$3:B$2000,B104)+SUMIFS('Data Entry'!P$3:P$2000,'Data Entry'!O$3:O$2000,A104,'Data Entry'!B$3:B$2000,B104)+SUMIFS('Data Entry'!R$3:R$2000,'Data Entry'!Q$3:Q$2000,A104,'Data Entry'!B$3:B$2000,B104)</f>
        <v>52.478</v>
      </c>
      <c r="L104">
        <f t="shared" si="9"/>
        <v>0</v>
      </c>
    </row>
    <row r="105" spans="1:12">
      <c r="A105">
        <f>'Data Entry'!A106</f>
        <v>2706</v>
      </c>
      <c r="B105">
        <f>'Data Entry'!B106</f>
        <v>16</v>
      </c>
      <c r="C105">
        <f>'Data Entry'!I106</f>
        <v>0</v>
      </c>
      <c r="D105">
        <f>'Data Entry'!J106</f>
        <v>0</v>
      </c>
      <c r="E105">
        <f t="shared" si="5"/>
        <v>0</v>
      </c>
      <c r="F105" s="26" t="e">
        <f t="shared" si="6"/>
        <v>#DIV/0!</v>
      </c>
      <c r="G105">
        <f>'Data Entry'!K106</f>
        <v>3</v>
      </c>
      <c r="H105">
        <f>'Data Entry'!L106</f>
        <v>2</v>
      </c>
      <c r="I105">
        <f t="shared" si="7"/>
        <v>5</v>
      </c>
      <c r="J105" s="26">
        <f t="shared" si="8"/>
        <v>0.6</v>
      </c>
      <c r="K105" s="1">
        <f>SUMIFS('Data Entry'!N$3:N$2000,'Data Entry'!M$3:M$2000,A105,'Data Entry'!B$3:B$2000,B105)+SUMIFS('Data Entry'!P$3:P$2000,'Data Entry'!O$3:O$2000,A105,'Data Entry'!B$3:B$2000,B105)+SUMIFS('Data Entry'!R$3:R$2000,'Data Entry'!Q$3:Q$2000,A105,'Data Entry'!B$3:B$2000,B105)</f>
        <v>99.106</v>
      </c>
      <c r="L105">
        <f t="shared" si="9"/>
        <v>6</v>
      </c>
    </row>
    <row r="106" spans="1:12">
      <c r="A106">
        <f>'Data Entry'!A107</f>
        <v>4015</v>
      </c>
      <c r="B106">
        <f>'Data Entry'!B107</f>
        <v>16</v>
      </c>
      <c r="C106">
        <f>'Data Entry'!I107</f>
        <v>0</v>
      </c>
      <c r="D106">
        <f>'Data Entry'!J107</f>
        <v>0</v>
      </c>
      <c r="E106">
        <f t="shared" si="5"/>
        <v>0</v>
      </c>
      <c r="F106" s="26" t="e">
        <f t="shared" si="6"/>
        <v>#DIV/0!</v>
      </c>
      <c r="G106">
        <f>'Data Entry'!K107</f>
        <v>3</v>
      </c>
      <c r="H106">
        <f>'Data Entry'!L107</f>
        <v>1</v>
      </c>
      <c r="I106">
        <f t="shared" si="7"/>
        <v>4</v>
      </c>
      <c r="J106" s="26">
        <f t="shared" si="8"/>
        <v>0.75</v>
      </c>
      <c r="K106" s="1">
        <f>SUMIFS('Data Entry'!N$3:N$2000,'Data Entry'!M$3:M$2000,A106,'Data Entry'!B$3:B$2000,B106)+SUMIFS('Data Entry'!P$3:P$2000,'Data Entry'!O$3:O$2000,A106,'Data Entry'!B$3:B$2000,B106)+SUMIFS('Data Entry'!R$3:R$2000,'Data Entry'!Q$3:Q$2000,A106,'Data Entry'!B$3:B$2000,B106)</f>
        <v>0</v>
      </c>
      <c r="L106">
        <f t="shared" si="9"/>
        <v>6</v>
      </c>
    </row>
    <row r="107" spans="1:12">
      <c r="A107">
        <f>'Data Entry'!A108</f>
        <v>4343</v>
      </c>
      <c r="B107">
        <f>'Data Entry'!B108</f>
        <v>16</v>
      </c>
      <c r="C107">
        <f>'Data Entry'!I108</f>
        <v>0</v>
      </c>
      <c r="D107">
        <f>'Data Entry'!J108</f>
        <v>0</v>
      </c>
      <c r="E107">
        <f t="shared" si="5"/>
        <v>0</v>
      </c>
      <c r="F107" s="26" t="e">
        <f t="shared" si="6"/>
        <v>#DIV/0!</v>
      </c>
      <c r="G107">
        <f>'Data Entry'!K108</f>
        <v>9</v>
      </c>
      <c r="H107">
        <f>'Data Entry'!L108</f>
        <v>1</v>
      </c>
      <c r="I107">
        <f t="shared" si="7"/>
        <v>10</v>
      </c>
      <c r="J107" s="26">
        <f t="shared" si="8"/>
        <v>0.9</v>
      </c>
      <c r="K107" s="1">
        <f>SUMIFS('Data Entry'!N$3:N$2000,'Data Entry'!M$3:M$2000,A107,'Data Entry'!B$3:B$2000,B107)+SUMIFS('Data Entry'!P$3:P$2000,'Data Entry'!O$3:O$2000,A107,'Data Entry'!B$3:B$2000,B107)+SUMIFS('Data Entry'!R$3:R$2000,'Data Entry'!Q$3:Q$2000,A107,'Data Entry'!B$3:B$2000,B107)</f>
        <v>0</v>
      </c>
      <c r="L107">
        <f t="shared" si="9"/>
        <v>18</v>
      </c>
    </row>
    <row r="108" spans="1:12">
      <c r="A108">
        <f>'Data Entry'!A109</f>
        <v>4951</v>
      </c>
      <c r="B108">
        <f>'Data Entry'!B109</f>
        <v>16</v>
      </c>
      <c r="C108">
        <f>'Data Entry'!I109</f>
        <v>0</v>
      </c>
      <c r="D108">
        <f>'Data Entry'!J109</f>
        <v>0</v>
      </c>
      <c r="E108">
        <f t="shared" si="5"/>
        <v>0</v>
      </c>
      <c r="F108" s="26" t="e">
        <f t="shared" si="6"/>
        <v>#DIV/0!</v>
      </c>
      <c r="G108">
        <f>'Data Entry'!K109</f>
        <v>1</v>
      </c>
      <c r="H108">
        <f>'Data Entry'!L109</f>
        <v>3</v>
      </c>
      <c r="I108">
        <f t="shared" si="7"/>
        <v>4</v>
      </c>
      <c r="J108" s="26">
        <f t="shared" si="8"/>
        <v>0.25</v>
      </c>
      <c r="K108" s="1">
        <f>SUMIFS('Data Entry'!N$3:N$2000,'Data Entry'!M$3:M$2000,A108,'Data Entry'!B$3:B$2000,B108)+SUMIFS('Data Entry'!P$3:P$2000,'Data Entry'!O$3:O$2000,A108,'Data Entry'!B$3:B$2000,B108)+SUMIFS('Data Entry'!R$3:R$2000,'Data Entry'!Q$3:Q$2000,A108,'Data Entry'!B$3:B$2000,B108)</f>
        <v>9.4</v>
      </c>
      <c r="L108">
        <f t="shared" si="9"/>
        <v>2</v>
      </c>
    </row>
    <row r="109" spans="1:12">
      <c r="A109">
        <f>'Data Entry'!A110</f>
        <v>610</v>
      </c>
      <c r="B109">
        <f>'Data Entry'!B110</f>
        <v>16</v>
      </c>
      <c r="C109">
        <f>'Data Entry'!I110</f>
        <v>1</v>
      </c>
      <c r="D109">
        <f>'Data Entry'!J110</f>
        <v>0</v>
      </c>
      <c r="E109">
        <f t="shared" si="5"/>
        <v>1</v>
      </c>
      <c r="F109" s="26">
        <f t="shared" si="6"/>
        <v>1</v>
      </c>
      <c r="G109">
        <f>'Data Entry'!K110</f>
        <v>4</v>
      </c>
      <c r="H109">
        <f>'Data Entry'!L110</f>
        <v>2</v>
      </c>
      <c r="I109">
        <f t="shared" si="7"/>
        <v>6</v>
      </c>
      <c r="J109" s="26">
        <f t="shared" si="8"/>
        <v>0.666666666666667</v>
      </c>
      <c r="K109" s="1">
        <f>SUMIFS('Data Entry'!N$3:N$2000,'Data Entry'!M$3:M$2000,A109,'Data Entry'!B$3:B$2000,B109)+SUMIFS('Data Entry'!P$3:P$2000,'Data Entry'!O$3:O$2000,A109,'Data Entry'!B$3:B$2000,B109)+SUMIFS('Data Entry'!R$3:R$2000,'Data Entry'!Q$3:Q$2000,A109,'Data Entry'!B$3:B$2000,B109)</f>
        <v>40.434</v>
      </c>
      <c r="L109">
        <f t="shared" si="9"/>
        <v>9</v>
      </c>
    </row>
    <row r="110" spans="1:12">
      <c r="A110">
        <f>'Data Entry'!A111</f>
        <v>3161</v>
      </c>
      <c r="B110">
        <f>'Data Entry'!B111</f>
        <v>16</v>
      </c>
      <c r="C110">
        <f>'Data Entry'!I111</f>
        <v>0</v>
      </c>
      <c r="D110">
        <f>'Data Entry'!J111</f>
        <v>0</v>
      </c>
      <c r="E110">
        <f t="shared" si="5"/>
        <v>0</v>
      </c>
      <c r="F110" s="26" t="e">
        <f t="shared" si="6"/>
        <v>#DIV/0!</v>
      </c>
      <c r="G110">
        <f>'Data Entry'!K111</f>
        <v>2</v>
      </c>
      <c r="H110">
        <f>'Data Entry'!L111</f>
        <v>2</v>
      </c>
      <c r="I110">
        <f t="shared" si="7"/>
        <v>4</v>
      </c>
      <c r="J110" s="26">
        <f t="shared" si="8"/>
        <v>0.5</v>
      </c>
      <c r="K110" s="1">
        <f>SUMIFS('Data Entry'!N$3:N$2000,'Data Entry'!M$3:M$2000,A110,'Data Entry'!B$3:B$2000,B110)+SUMIFS('Data Entry'!P$3:P$2000,'Data Entry'!O$3:O$2000,A110,'Data Entry'!B$3:B$2000,B110)+SUMIFS('Data Entry'!R$3:R$2000,'Data Entry'!Q$3:Q$2000,A110,'Data Entry'!B$3:B$2000,B110)</f>
        <v>49.87</v>
      </c>
      <c r="L110">
        <f t="shared" si="9"/>
        <v>4</v>
      </c>
    </row>
    <row r="111" spans="1:12">
      <c r="A111">
        <f>'Data Entry'!A112</f>
        <v>2609</v>
      </c>
      <c r="B111">
        <f>'Data Entry'!B112</f>
        <v>17</v>
      </c>
      <c r="C111">
        <f>'Data Entry'!I112</f>
        <v>0</v>
      </c>
      <c r="D111">
        <f>'Data Entry'!J112</f>
        <v>0</v>
      </c>
      <c r="E111">
        <f t="shared" si="5"/>
        <v>0</v>
      </c>
      <c r="F111" s="26" t="e">
        <f t="shared" si="6"/>
        <v>#DIV/0!</v>
      </c>
      <c r="G111">
        <f>'Data Entry'!K112</f>
        <v>7</v>
      </c>
      <c r="H111">
        <f>'Data Entry'!L112</f>
        <v>0</v>
      </c>
      <c r="I111">
        <f t="shared" si="7"/>
        <v>7</v>
      </c>
      <c r="J111" s="26">
        <f t="shared" si="8"/>
        <v>1</v>
      </c>
      <c r="K111" s="1">
        <f>SUMIFS('Data Entry'!N$3:N$2000,'Data Entry'!M$3:M$2000,A111,'Data Entry'!B$3:B$2000,B111)+SUMIFS('Data Entry'!P$3:P$2000,'Data Entry'!O$3:O$2000,A111,'Data Entry'!B$3:B$2000,B111)+SUMIFS('Data Entry'!R$3:R$2000,'Data Entry'!Q$3:Q$2000,A111,'Data Entry'!B$3:B$2000,B111)</f>
        <v>0</v>
      </c>
      <c r="L111">
        <f t="shared" si="9"/>
        <v>14</v>
      </c>
    </row>
    <row r="112" spans="1:12">
      <c r="A112">
        <f>'Data Entry'!A113</f>
        <v>6865</v>
      </c>
      <c r="B112">
        <f>'Data Entry'!B113</f>
        <v>17</v>
      </c>
      <c r="C112">
        <f>'Data Entry'!I113</f>
        <v>0</v>
      </c>
      <c r="D112">
        <f>'Data Entry'!J113</f>
        <v>0</v>
      </c>
      <c r="E112">
        <f t="shared" si="5"/>
        <v>0</v>
      </c>
      <c r="F112" s="26" t="e">
        <f t="shared" si="6"/>
        <v>#DIV/0!</v>
      </c>
      <c r="G112">
        <f>'Data Entry'!K113</f>
        <v>0</v>
      </c>
      <c r="H112">
        <f>'Data Entry'!L113</f>
        <v>0</v>
      </c>
      <c r="I112">
        <f t="shared" si="7"/>
        <v>0</v>
      </c>
      <c r="J112" s="26" t="e">
        <f t="shared" si="8"/>
        <v>#DIV/0!</v>
      </c>
      <c r="K112" s="1">
        <f>SUMIFS('Data Entry'!N$3:N$2000,'Data Entry'!M$3:M$2000,A112,'Data Entry'!B$3:B$2000,B112)+SUMIFS('Data Entry'!P$3:P$2000,'Data Entry'!O$3:O$2000,A112,'Data Entry'!B$3:B$2000,B112)+SUMIFS('Data Entry'!R$3:R$2000,'Data Entry'!Q$3:Q$2000,A112,'Data Entry'!B$3:B$2000,B112)</f>
        <v>0</v>
      </c>
      <c r="L112">
        <f t="shared" si="9"/>
        <v>0</v>
      </c>
    </row>
    <row r="113" spans="1:12">
      <c r="A113">
        <f>'Data Entry'!A114</f>
        <v>7480</v>
      </c>
      <c r="B113">
        <f>'Data Entry'!B114</f>
        <v>17</v>
      </c>
      <c r="C113">
        <f>'Data Entry'!I114</f>
        <v>0</v>
      </c>
      <c r="D113">
        <f>'Data Entry'!J114</f>
        <v>0</v>
      </c>
      <c r="E113">
        <f t="shared" si="5"/>
        <v>0</v>
      </c>
      <c r="F113" s="26" t="e">
        <f t="shared" si="6"/>
        <v>#DIV/0!</v>
      </c>
      <c r="G113">
        <f>'Data Entry'!K114</f>
        <v>5</v>
      </c>
      <c r="H113">
        <f>'Data Entry'!L114</f>
        <v>0</v>
      </c>
      <c r="I113">
        <f t="shared" si="7"/>
        <v>5</v>
      </c>
      <c r="J113" s="26">
        <f t="shared" si="8"/>
        <v>1</v>
      </c>
      <c r="K113" s="1">
        <f>SUMIFS('Data Entry'!N$3:N$2000,'Data Entry'!M$3:M$2000,A113,'Data Entry'!B$3:B$2000,B113)+SUMIFS('Data Entry'!P$3:P$2000,'Data Entry'!O$3:O$2000,A113,'Data Entry'!B$3:B$2000,B113)+SUMIFS('Data Entry'!R$3:R$2000,'Data Entry'!Q$3:Q$2000,A113,'Data Entry'!B$3:B$2000,B113)</f>
        <v>68.864</v>
      </c>
      <c r="L113">
        <f t="shared" si="9"/>
        <v>10</v>
      </c>
    </row>
    <row r="114" spans="1:12">
      <c r="A114">
        <f>'Data Entry'!A115</f>
        <v>2200</v>
      </c>
      <c r="B114">
        <f>'Data Entry'!B115</f>
        <v>17</v>
      </c>
      <c r="C114">
        <f>'Data Entry'!I115</f>
        <v>0</v>
      </c>
      <c r="D114">
        <f>'Data Entry'!J115</f>
        <v>0</v>
      </c>
      <c r="E114">
        <f t="shared" si="5"/>
        <v>0</v>
      </c>
      <c r="F114" s="26" t="e">
        <f t="shared" si="6"/>
        <v>#DIV/0!</v>
      </c>
      <c r="G114">
        <f>'Data Entry'!K115</f>
        <v>10</v>
      </c>
      <c r="H114">
        <f>'Data Entry'!L115</f>
        <v>1</v>
      </c>
      <c r="I114">
        <f t="shared" si="7"/>
        <v>11</v>
      </c>
      <c r="J114" s="26">
        <f t="shared" si="8"/>
        <v>0.909090909090909</v>
      </c>
      <c r="K114" s="1">
        <f>SUMIFS('Data Entry'!N$3:N$2000,'Data Entry'!M$3:M$2000,A114,'Data Entry'!B$3:B$2000,B114)+SUMIFS('Data Entry'!P$3:P$2000,'Data Entry'!O$3:O$2000,A114,'Data Entry'!B$3:B$2000,B114)+SUMIFS('Data Entry'!R$3:R$2000,'Data Entry'!Q$3:Q$2000,A114,'Data Entry'!B$3:B$2000,B114)</f>
        <v>39.32</v>
      </c>
      <c r="L114">
        <f t="shared" si="9"/>
        <v>20</v>
      </c>
    </row>
    <row r="115" spans="1:12">
      <c r="A115">
        <f>'Data Entry'!A116</f>
        <v>4617</v>
      </c>
      <c r="B115">
        <f>'Data Entry'!B116</f>
        <v>19</v>
      </c>
      <c r="C115">
        <f>'Data Entry'!I116</f>
        <v>0</v>
      </c>
      <c r="D115">
        <f>'Data Entry'!J116</f>
        <v>0</v>
      </c>
      <c r="E115">
        <f t="shared" si="5"/>
        <v>0</v>
      </c>
      <c r="F115" s="26" t="e">
        <f t="shared" si="6"/>
        <v>#DIV/0!</v>
      </c>
      <c r="G115">
        <f>'Data Entry'!K116</f>
        <v>0</v>
      </c>
      <c r="H115">
        <f>'Data Entry'!L116</f>
        <v>0</v>
      </c>
      <c r="I115">
        <f t="shared" si="7"/>
        <v>0</v>
      </c>
      <c r="J115" s="26" t="e">
        <f t="shared" si="8"/>
        <v>#DIV/0!</v>
      </c>
      <c r="K115" s="1">
        <f>SUMIFS('Data Entry'!N$3:N$2000,'Data Entry'!M$3:M$2000,A115,'Data Entry'!B$3:B$2000,B115)+SUMIFS('Data Entry'!P$3:P$2000,'Data Entry'!O$3:O$2000,A115,'Data Entry'!B$3:B$2000,B115)+SUMIFS('Data Entry'!R$3:R$2000,'Data Entry'!Q$3:Q$2000,A115,'Data Entry'!B$3:B$2000,B115)</f>
        <v>23.776</v>
      </c>
      <c r="L115">
        <f t="shared" si="9"/>
        <v>0</v>
      </c>
    </row>
    <row r="116" spans="1:12">
      <c r="A116">
        <f>'Data Entry'!A117</f>
        <v>771</v>
      </c>
      <c r="B116">
        <f>'Data Entry'!B117</f>
        <v>19</v>
      </c>
      <c r="C116">
        <f>'Data Entry'!I117</f>
        <v>0</v>
      </c>
      <c r="D116">
        <f>'Data Entry'!J117</f>
        <v>0</v>
      </c>
      <c r="E116">
        <f t="shared" si="5"/>
        <v>0</v>
      </c>
      <c r="F116" s="26" t="e">
        <f t="shared" si="6"/>
        <v>#DIV/0!</v>
      </c>
      <c r="G116">
        <f>'Data Entry'!K117</f>
        <v>0</v>
      </c>
      <c r="H116">
        <f>'Data Entry'!L117</f>
        <v>0</v>
      </c>
      <c r="I116">
        <f t="shared" si="7"/>
        <v>0</v>
      </c>
      <c r="J116" s="26" t="e">
        <f t="shared" si="8"/>
        <v>#DIV/0!</v>
      </c>
      <c r="K116" s="1">
        <f>SUMIFS('Data Entry'!N$3:N$2000,'Data Entry'!M$3:M$2000,A116,'Data Entry'!B$3:B$2000,B116)+SUMIFS('Data Entry'!P$3:P$2000,'Data Entry'!O$3:O$2000,A116,'Data Entry'!B$3:B$2000,B116)+SUMIFS('Data Entry'!R$3:R$2000,'Data Entry'!Q$3:Q$2000,A116,'Data Entry'!B$3:B$2000,B116)</f>
        <v>0</v>
      </c>
      <c r="L116">
        <f t="shared" si="9"/>
        <v>0</v>
      </c>
    </row>
    <row r="117" spans="1:12">
      <c r="A117">
        <f>'Data Entry'!A118</f>
        <v>6135</v>
      </c>
      <c r="B117">
        <f>'Data Entry'!B118</f>
        <v>19</v>
      </c>
      <c r="C117">
        <f>'Data Entry'!I118</f>
        <v>0</v>
      </c>
      <c r="D117">
        <f>'Data Entry'!J118</f>
        <v>0</v>
      </c>
      <c r="E117">
        <f t="shared" si="5"/>
        <v>0</v>
      </c>
      <c r="F117" s="26" t="e">
        <f t="shared" si="6"/>
        <v>#DIV/0!</v>
      </c>
      <c r="G117">
        <f>'Data Entry'!K118</f>
        <v>7</v>
      </c>
      <c r="H117">
        <f>'Data Entry'!L118</f>
        <v>7</v>
      </c>
      <c r="I117">
        <f t="shared" si="7"/>
        <v>14</v>
      </c>
      <c r="J117" s="26">
        <f t="shared" si="8"/>
        <v>0.5</v>
      </c>
      <c r="K117" s="1">
        <f>SUMIFS('Data Entry'!N$3:N$2000,'Data Entry'!M$3:M$2000,A117,'Data Entry'!B$3:B$2000,B117)+SUMIFS('Data Entry'!P$3:P$2000,'Data Entry'!O$3:O$2000,A117,'Data Entry'!B$3:B$2000,B117)+SUMIFS('Data Entry'!R$3:R$2000,'Data Entry'!Q$3:Q$2000,A117,'Data Entry'!B$3:B$2000,B117)</f>
        <v>31.055</v>
      </c>
      <c r="L117">
        <f t="shared" si="9"/>
        <v>14</v>
      </c>
    </row>
    <row r="118" spans="1:12">
      <c r="A118">
        <f>'Data Entry'!A119</f>
        <v>8884</v>
      </c>
      <c r="B118">
        <f>'Data Entry'!B119</f>
        <v>19</v>
      </c>
      <c r="C118">
        <f>'Data Entry'!I119</f>
        <v>1</v>
      </c>
      <c r="D118">
        <f>'Data Entry'!J119</f>
        <v>1</v>
      </c>
      <c r="E118">
        <f t="shared" si="5"/>
        <v>2</v>
      </c>
      <c r="F118" s="26">
        <f t="shared" si="6"/>
        <v>0.5</v>
      </c>
      <c r="G118">
        <f>'Data Entry'!K119</f>
        <v>0</v>
      </c>
      <c r="H118">
        <f>'Data Entry'!L119</f>
        <v>0</v>
      </c>
      <c r="I118">
        <f t="shared" si="7"/>
        <v>0</v>
      </c>
      <c r="J118" s="26" t="e">
        <f t="shared" si="8"/>
        <v>#DIV/0!</v>
      </c>
      <c r="K118" s="1">
        <f>SUMIFS('Data Entry'!N$3:N$2000,'Data Entry'!M$3:M$2000,A118,'Data Entry'!B$3:B$2000,B118)+SUMIFS('Data Entry'!P$3:P$2000,'Data Entry'!O$3:O$2000,A118,'Data Entry'!B$3:B$2000,B118)+SUMIFS('Data Entry'!R$3:R$2000,'Data Entry'!Q$3:Q$2000,A118,'Data Entry'!B$3:B$2000,B118)</f>
        <v>3.15</v>
      </c>
      <c r="L118">
        <f t="shared" si="9"/>
        <v>1</v>
      </c>
    </row>
    <row r="119" spans="1:12">
      <c r="A119">
        <f>'Data Entry'!A120</f>
        <v>865</v>
      </c>
      <c r="B119">
        <f>'Data Entry'!B120</f>
        <v>19</v>
      </c>
      <c r="C119">
        <f>'Data Entry'!I120</f>
        <v>0</v>
      </c>
      <c r="D119">
        <f>'Data Entry'!J120</f>
        <v>0</v>
      </c>
      <c r="E119">
        <f t="shared" si="5"/>
        <v>0</v>
      </c>
      <c r="F119" s="26" t="e">
        <f t="shared" si="6"/>
        <v>#DIV/0!</v>
      </c>
      <c r="G119">
        <f>'Data Entry'!K120</f>
        <v>4</v>
      </c>
      <c r="H119">
        <f>'Data Entry'!L120</f>
        <v>2</v>
      </c>
      <c r="I119">
        <f t="shared" si="7"/>
        <v>6</v>
      </c>
      <c r="J119" s="26">
        <f t="shared" si="8"/>
        <v>0.666666666666667</v>
      </c>
      <c r="K119" s="1">
        <f>SUMIFS('Data Entry'!N$3:N$2000,'Data Entry'!M$3:M$2000,A119,'Data Entry'!B$3:B$2000,B119)+SUMIFS('Data Entry'!P$3:P$2000,'Data Entry'!O$3:O$2000,A119,'Data Entry'!B$3:B$2000,B119)+SUMIFS('Data Entry'!R$3:R$2000,'Data Entry'!Q$3:Q$2000,A119,'Data Entry'!B$3:B$2000,B119)</f>
        <v>0.408</v>
      </c>
      <c r="L119">
        <f t="shared" si="9"/>
        <v>8</v>
      </c>
    </row>
    <row r="120" spans="1:12">
      <c r="A120">
        <f>'Data Entry'!A121</f>
        <v>7659</v>
      </c>
      <c r="B120">
        <f>'Data Entry'!B121</f>
        <v>20</v>
      </c>
      <c r="C120">
        <f>'Data Entry'!I121</f>
        <v>2</v>
      </c>
      <c r="D120">
        <f>'Data Entry'!J121</f>
        <v>0</v>
      </c>
      <c r="E120">
        <f t="shared" si="5"/>
        <v>2</v>
      </c>
      <c r="F120" s="26">
        <f t="shared" si="6"/>
        <v>1</v>
      </c>
      <c r="G120">
        <f>'Data Entry'!K121</f>
        <v>0</v>
      </c>
      <c r="H120">
        <f>'Data Entry'!L121</f>
        <v>0</v>
      </c>
      <c r="I120">
        <f t="shared" si="7"/>
        <v>0</v>
      </c>
      <c r="J120" s="26" t="e">
        <f t="shared" si="8"/>
        <v>#DIV/0!</v>
      </c>
      <c r="K120" s="1">
        <f>SUMIFS('Data Entry'!N$3:N$2000,'Data Entry'!M$3:M$2000,A120,'Data Entry'!B$3:B$2000,B120)+SUMIFS('Data Entry'!P$3:P$2000,'Data Entry'!O$3:O$2000,A120,'Data Entry'!B$3:B$2000,B120)+SUMIFS('Data Entry'!R$3:R$2000,'Data Entry'!Q$3:Q$2000,A120,'Data Entry'!B$3:B$2000,B120)</f>
        <v>6.049</v>
      </c>
      <c r="L120">
        <f t="shared" si="9"/>
        <v>2</v>
      </c>
    </row>
    <row r="121" spans="1:12">
      <c r="A121">
        <f>'Data Entry'!A122</f>
        <v>1325</v>
      </c>
      <c r="B121">
        <f>'Data Entry'!B122</f>
        <v>20</v>
      </c>
      <c r="C121">
        <f>'Data Entry'!I122</f>
        <v>0</v>
      </c>
      <c r="D121">
        <f>'Data Entry'!J122</f>
        <v>0</v>
      </c>
      <c r="E121">
        <f t="shared" si="5"/>
        <v>0</v>
      </c>
      <c r="F121" s="26" t="e">
        <f t="shared" si="6"/>
        <v>#DIV/0!</v>
      </c>
      <c r="G121">
        <f>'Data Entry'!K122</f>
        <v>14</v>
      </c>
      <c r="H121">
        <f>'Data Entry'!L122</f>
        <v>3</v>
      </c>
      <c r="I121">
        <f t="shared" si="7"/>
        <v>17</v>
      </c>
      <c r="J121" s="26">
        <f t="shared" si="8"/>
        <v>0.823529411764706</v>
      </c>
      <c r="K121" s="1">
        <f>SUMIFS('Data Entry'!N$3:N$2000,'Data Entry'!M$3:M$2000,A121,'Data Entry'!B$3:B$2000,B121)+SUMIFS('Data Entry'!P$3:P$2000,'Data Entry'!O$3:O$2000,A121,'Data Entry'!B$3:B$2000,B121)+SUMIFS('Data Entry'!R$3:R$2000,'Data Entry'!Q$3:Q$2000,A121,'Data Entry'!B$3:B$2000,B121)</f>
        <v>28.152</v>
      </c>
      <c r="L121">
        <f t="shared" si="9"/>
        <v>28</v>
      </c>
    </row>
    <row r="122" spans="1:12">
      <c r="A122">
        <f>'Data Entry'!A123</f>
        <v>8574</v>
      </c>
      <c r="B122">
        <f>'Data Entry'!B123</f>
        <v>20</v>
      </c>
      <c r="C122">
        <f>'Data Entry'!I123</f>
        <v>0</v>
      </c>
      <c r="D122">
        <f>'Data Entry'!J123</f>
        <v>0</v>
      </c>
      <c r="E122">
        <f t="shared" si="5"/>
        <v>0</v>
      </c>
      <c r="F122" s="26" t="e">
        <f t="shared" si="6"/>
        <v>#DIV/0!</v>
      </c>
      <c r="G122">
        <f>'Data Entry'!K123</f>
        <v>0</v>
      </c>
      <c r="H122">
        <f>'Data Entry'!L123</f>
        <v>0</v>
      </c>
      <c r="I122">
        <f t="shared" si="7"/>
        <v>0</v>
      </c>
      <c r="J122" s="26" t="e">
        <f t="shared" si="8"/>
        <v>#DIV/0!</v>
      </c>
      <c r="K122" s="1">
        <f>SUMIFS('Data Entry'!N$3:N$2000,'Data Entry'!M$3:M$2000,A122,'Data Entry'!B$3:B$2000,B122)+SUMIFS('Data Entry'!P$3:P$2000,'Data Entry'!O$3:O$2000,A122,'Data Entry'!B$3:B$2000,B122)+SUMIFS('Data Entry'!R$3:R$2000,'Data Entry'!Q$3:Q$2000,A122,'Data Entry'!B$3:B$2000,B122)</f>
        <v>0</v>
      </c>
      <c r="L122">
        <f t="shared" si="9"/>
        <v>0</v>
      </c>
    </row>
    <row r="123" spans="1:12">
      <c r="A123">
        <f>'Data Entry'!A124</f>
        <v>3739</v>
      </c>
      <c r="B123">
        <f>'Data Entry'!B124</f>
        <v>20</v>
      </c>
      <c r="C123">
        <f>'Data Entry'!I124</f>
        <v>0</v>
      </c>
      <c r="D123">
        <f>'Data Entry'!J124</f>
        <v>0</v>
      </c>
      <c r="E123">
        <f t="shared" si="5"/>
        <v>0</v>
      </c>
      <c r="F123" s="26" t="e">
        <f t="shared" si="6"/>
        <v>#DIV/0!</v>
      </c>
      <c r="G123">
        <f>'Data Entry'!K124</f>
        <v>0</v>
      </c>
      <c r="H123">
        <f>'Data Entry'!L124</f>
        <v>0</v>
      </c>
      <c r="I123">
        <f t="shared" si="7"/>
        <v>0</v>
      </c>
      <c r="J123" s="26" t="e">
        <f t="shared" si="8"/>
        <v>#DIV/0!</v>
      </c>
      <c r="K123" s="1">
        <f>SUMIFS('Data Entry'!N$3:N$2000,'Data Entry'!M$3:M$2000,A123,'Data Entry'!B$3:B$2000,B123)+SUMIFS('Data Entry'!P$3:P$2000,'Data Entry'!O$3:O$2000,A123,'Data Entry'!B$3:B$2000,B123)+SUMIFS('Data Entry'!R$3:R$2000,'Data Entry'!Q$3:Q$2000,A123,'Data Entry'!B$3:B$2000,B123)</f>
        <v>0</v>
      </c>
      <c r="L123">
        <f t="shared" si="9"/>
        <v>0</v>
      </c>
    </row>
    <row r="124" spans="1:12">
      <c r="A124">
        <f>'Data Entry'!A125</f>
        <v>6978</v>
      </c>
      <c r="B124">
        <f>'Data Entry'!B125</f>
        <v>21</v>
      </c>
      <c r="C124">
        <f>'Data Entry'!I125</f>
        <v>4</v>
      </c>
      <c r="D124">
        <f>'Data Entry'!J125</f>
        <v>2</v>
      </c>
      <c r="E124">
        <f t="shared" si="5"/>
        <v>6</v>
      </c>
      <c r="F124" s="26">
        <f t="shared" si="6"/>
        <v>0.666666666666667</v>
      </c>
      <c r="G124">
        <f>'Data Entry'!K125</f>
        <v>0</v>
      </c>
      <c r="H124">
        <f>'Data Entry'!L125</f>
        <v>0</v>
      </c>
      <c r="I124">
        <f t="shared" si="7"/>
        <v>0</v>
      </c>
      <c r="J124" s="26" t="e">
        <f t="shared" si="8"/>
        <v>#DIV/0!</v>
      </c>
      <c r="K124" s="1">
        <f>SUMIFS('Data Entry'!N$3:N$2000,'Data Entry'!M$3:M$2000,A124,'Data Entry'!B$3:B$2000,B124)+SUMIFS('Data Entry'!P$3:P$2000,'Data Entry'!O$3:O$2000,A124,'Data Entry'!B$3:B$2000,B124)+SUMIFS('Data Entry'!R$3:R$2000,'Data Entry'!Q$3:Q$2000,A124,'Data Entry'!B$3:B$2000,B124)</f>
        <v>0</v>
      </c>
      <c r="L124">
        <f t="shared" si="9"/>
        <v>4</v>
      </c>
    </row>
    <row r="125" spans="1:12">
      <c r="A125">
        <f>'Data Entry'!A126</f>
        <v>5409</v>
      </c>
      <c r="B125">
        <f>'Data Entry'!B126</f>
        <v>20</v>
      </c>
      <c r="C125">
        <f>'Data Entry'!I126</f>
        <v>0</v>
      </c>
      <c r="D125">
        <f>'Data Entry'!J126</f>
        <v>0</v>
      </c>
      <c r="E125">
        <f t="shared" si="5"/>
        <v>0</v>
      </c>
      <c r="F125" s="26" t="e">
        <f t="shared" si="6"/>
        <v>#DIV/0!</v>
      </c>
      <c r="G125">
        <f>'Data Entry'!K126</f>
        <v>12</v>
      </c>
      <c r="H125">
        <f>'Data Entry'!L126</f>
        <v>3</v>
      </c>
      <c r="I125">
        <f t="shared" si="7"/>
        <v>15</v>
      </c>
      <c r="J125" s="26">
        <f t="shared" si="8"/>
        <v>0.8</v>
      </c>
      <c r="K125" s="1">
        <f>SUMIFS('Data Entry'!N$3:N$2000,'Data Entry'!M$3:M$2000,A125,'Data Entry'!B$3:B$2000,B125)+SUMIFS('Data Entry'!P$3:P$2000,'Data Entry'!O$3:O$2000,A125,'Data Entry'!B$3:B$2000,B125)+SUMIFS('Data Entry'!R$3:R$2000,'Data Entry'!Q$3:Q$2000,A125,'Data Entry'!B$3:B$2000,B125)</f>
        <v>11.006</v>
      </c>
      <c r="L125">
        <f t="shared" si="9"/>
        <v>24</v>
      </c>
    </row>
    <row r="126" spans="1:12">
      <c r="A126">
        <f>'Data Entry'!A127</f>
        <v>4152</v>
      </c>
      <c r="B126">
        <f>'Data Entry'!B127</f>
        <v>20</v>
      </c>
      <c r="C126">
        <f>'Data Entry'!I127</f>
        <v>0</v>
      </c>
      <c r="D126">
        <f>'Data Entry'!J127</f>
        <v>0</v>
      </c>
      <c r="E126">
        <f t="shared" ref="E126:E189" si="10">C126+D126</f>
        <v>0</v>
      </c>
      <c r="F126" s="26" t="e">
        <f t="shared" ref="F126:F189" si="11">C126/E126</f>
        <v>#DIV/0!</v>
      </c>
      <c r="G126">
        <f>'Data Entry'!K127</f>
        <v>6</v>
      </c>
      <c r="H126">
        <f>'Data Entry'!L127</f>
        <v>3</v>
      </c>
      <c r="I126">
        <f t="shared" ref="I126:I189" si="12">G126+H126</f>
        <v>9</v>
      </c>
      <c r="J126" s="26">
        <f t="shared" ref="J126:J189" si="13">G126/I126</f>
        <v>0.666666666666667</v>
      </c>
      <c r="K126" s="1">
        <f>SUMIFS('Data Entry'!N$3:N$2000,'Data Entry'!M$3:M$2000,A126,'Data Entry'!B$3:B$2000,B126)+SUMIFS('Data Entry'!P$3:P$2000,'Data Entry'!O$3:O$2000,A126,'Data Entry'!B$3:B$2000,B126)+SUMIFS('Data Entry'!R$3:R$2000,'Data Entry'!Q$3:Q$2000,A126,'Data Entry'!B$3:B$2000,B126)</f>
        <v>0</v>
      </c>
      <c r="L126">
        <f t="shared" ref="L126:L189" si="14">(G126*2)+C126</f>
        <v>12</v>
      </c>
    </row>
    <row r="127" spans="1:12">
      <c r="A127">
        <f>'Data Entry'!A128</f>
        <v>781</v>
      </c>
      <c r="B127">
        <f>'Data Entry'!B128</f>
        <v>21</v>
      </c>
      <c r="C127">
        <f>'Data Entry'!I128</f>
        <v>4</v>
      </c>
      <c r="D127">
        <f>'Data Entry'!J128</f>
        <v>1</v>
      </c>
      <c r="E127">
        <f t="shared" si="10"/>
        <v>5</v>
      </c>
      <c r="F127" s="26">
        <f t="shared" si="11"/>
        <v>0.8</v>
      </c>
      <c r="G127">
        <f>'Data Entry'!K128</f>
        <v>0</v>
      </c>
      <c r="H127">
        <f>'Data Entry'!L128</f>
        <v>0</v>
      </c>
      <c r="I127">
        <f t="shared" si="12"/>
        <v>0</v>
      </c>
      <c r="J127" s="26" t="e">
        <f t="shared" si="13"/>
        <v>#DIV/0!</v>
      </c>
      <c r="K127" s="1">
        <f>SUMIFS('Data Entry'!N$3:N$2000,'Data Entry'!M$3:M$2000,A127,'Data Entry'!B$3:B$2000,B127)+SUMIFS('Data Entry'!P$3:P$2000,'Data Entry'!O$3:O$2000,A127,'Data Entry'!B$3:B$2000,B127)+SUMIFS('Data Entry'!R$3:R$2000,'Data Entry'!Q$3:Q$2000,A127,'Data Entry'!B$3:B$2000,B127)</f>
        <v>0</v>
      </c>
      <c r="L127">
        <f t="shared" si="14"/>
        <v>4</v>
      </c>
    </row>
    <row r="128" spans="1:12">
      <c r="A128">
        <f>'Data Entry'!A129</f>
        <v>8089</v>
      </c>
      <c r="B128">
        <f>'Data Entry'!B129</f>
        <v>21</v>
      </c>
      <c r="C128">
        <f>'Data Entry'!I129</f>
        <v>0</v>
      </c>
      <c r="D128">
        <f>'Data Entry'!J129</f>
        <v>0</v>
      </c>
      <c r="E128">
        <f t="shared" si="10"/>
        <v>0</v>
      </c>
      <c r="F128" s="26" t="e">
        <f t="shared" si="11"/>
        <v>#DIV/0!</v>
      </c>
      <c r="G128">
        <f>'Data Entry'!K129</f>
        <v>2</v>
      </c>
      <c r="H128">
        <f>'Data Entry'!L129</f>
        <v>3</v>
      </c>
      <c r="I128">
        <f t="shared" si="12"/>
        <v>5</v>
      </c>
      <c r="J128" s="26">
        <f t="shared" si="13"/>
        <v>0.4</v>
      </c>
      <c r="K128" s="1">
        <f>SUMIFS('Data Entry'!N$3:N$2000,'Data Entry'!M$3:M$2000,A128,'Data Entry'!B$3:B$2000,B128)+SUMIFS('Data Entry'!P$3:P$2000,'Data Entry'!O$3:O$2000,A128,'Data Entry'!B$3:B$2000,B128)+SUMIFS('Data Entry'!R$3:R$2000,'Data Entry'!Q$3:Q$2000,A128,'Data Entry'!B$3:B$2000,B128)</f>
        <v>0</v>
      </c>
      <c r="L128">
        <f t="shared" si="14"/>
        <v>4</v>
      </c>
    </row>
    <row r="129" spans="1:12">
      <c r="A129">
        <f>'Data Entry'!A130</f>
        <v>4476</v>
      </c>
      <c r="B129">
        <f>'Data Entry'!B130</f>
        <v>21</v>
      </c>
      <c r="C129">
        <f>'Data Entry'!I130</f>
        <v>0</v>
      </c>
      <c r="D129">
        <f>'Data Entry'!J130</f>
        <v>0</v>
      </c>
      <c r="E129">
        <f t="shared" si="10"/>
        <v>0</v>
      </c>
      <c r="F129" s="26" t="e">
        <f t="shared" si="11"/>
        <v>#DIV/0!</v>
      </c>
      <c r="G129">
        <f>'Data Entry'!K130</f>
        <v>14</v>
      </c>
      <c r="H129">
        <f>'Data Entry'!L130</f>
        <v>4</v>
      </c>
      <c r="I129">
        <f t="shared" si="12"/>
        <v>18</v>
      </c>
      <c r="J129" s="26">
        <f t="shared" si="13"/>
        <v>0.777777777777778</v>
      </c>
      <c r="K129" s="1">
        <f>SUMIFS('Data Entry'!N$3:N$2000,'Data Entry'!M$3:M$2000,A129,'Data Entry'!B$3:B$2000,B129)+SUMIFS('Data Entry'!P$3:P$2000,'Data Entry'!O$3:O$2000,A129,'Data Entry'!B$3:B$2000,B129)+SUMIFS('Data Entry'!R$3:R$2000,'Data Entry'!Q$3:Q$2000,A129,'Data Entry'!B$3:B$2000,B129)</f>
        <v>0</v>
      </c>
      <c r="L129">
        <f t="shared" si="14"/>
        <v>28</v>
      </c>
    </row>
    <row r="130" spans="1:12">
      <c r="A130">
        <f>'Data Entry'!A131</f>
        <v>3560</v>
      </c>
      <c r="B130">
        <f>'Data Entry'!B131</f>
        <v>21</v>
      </c>
      <c r="C130">
        <f>'Data Entry'!I131</f>
        <v>1</v>
      </c>
      <c r="D130">
        <f>'Data Entry'!J131</f>
        <v>0</v>
      </c>
      <c r="E130">
        <f t="shared" si="10"/>
        <v>1</v>
      </c>
      <c r="F130" s="26">
        <f t="shared" si="11"/>
        <v>1</v>
      </c>
      <c r="G130">
        <f>'Data Entry'!K131</f>
        <v>5</v>
      </c>
      <c r="H130">
        <f>'Data Entry'!L131</f>
        <v>2</v>
      </c>
      <c r="I130">
        <f t="shared" si="12"/>
        <v>7</v>
      </c>
      <c r="J130" s="26">
        <f t="shared" si="13"/>
        <v>0.714285714285714</v>
      </c>
      <c r="K130" s="1">
        <f>SUMIFS('Data Entry'!N$3:N$2000,'Data Entry'!M$3:M$2000,A130,'Data Entry'!B$3:B$2000,B130)+SUMIFS('Data Entry'!P$3:P$2000,'Data Entry'!O$3:O$2000,A130,'Data Entry'!B$3:B$2000,B130)+SUMIFS('Data Entry'!R$3:R$2000,'Data Entry'!Q$3:Q$2000,A130,'Data Entry'!B$3:B$2000,B130)</f>
        <v>1.069</v>
      </c>
      <c r="L130">
        <f t="shared" si="14"/>
        <v>11</v>
      </c>
    </row>
    <row r="131" spans="1:12">
      <c r="A131">
        <f>'Data Entry'!A132</f>
        <v>1241</v>
      </c>
      <c r="B131">
        <f>'Data Entry'!B132</f>
        <v>22</v>
      </c>
      <c r="C131">
        <f>'Data Entry'!I132</f>
        <v>0</v>
      </c>
      <c r="D131">
        <f>'Data Entry'!J132</f>
        <v>0</v>
      </c>
      <c r="E131">
        <f t="shared" si="10"/>
        <v>0</v>
      </c>
      <c r="F131" s="26" t="e">
        <f t="shared" si="11"/>
        <v>#DIV/0!</v>
      </c>
      <c r="G131">
        <f>'Data Entry'!K132</f>
        <v>15</v>
      </c>
      <c r="H131">
        <f>'Data Entry'!L132</f>
        <v>5</v>
      </c>
      <c r="I131">
        <f t="shared" si="12"/>
        <v>20</v>
      </c>
      <c r="J131" s="26">
        <f t="shared" si="13"/>
        <v>0.75</v>
      </c>
      <c r="K131" s="1">
        <f>SUMIFS('Data Entry'!N$3:N$2000,'Data Entry'!M$3:M$2000,A131,'Data Entry'!B$3:B$2000,B131)+SUMIFS('Data Entry'!P$3:P$2000,'Data Entry'!O$3:O$2000,A131,'Data Entry'!B$3:B$2000,B131)+SUMIFS('Data Entry'!R$3:R$2000,'Data Entry'!Q$3:Q$2000,A131,'Data Entry'!B$3:B$2000,B131)</f>
        <v>0</v>
      </c>
      <c r="L131">
        <f t="shared" si="14"/>
        <v>30</v>
      </c>
    </row>
    <row r="132" spans="1:12">
      <c r="A132">
        <f>'Data Entry'!A133</f>
        <v>4946</v>
      </c>
      <c r="B132">
        <f>'Data Entry'!B133</f>
        <v>22</v>
      </c>
      <c r="C132">
        <f>'Data Entry'!I133</f>
        <v>0</v>
      </c>
      <c r="D132">
        <f>'Data Entry'!J133</f>
        <v>0</v>
      </c>
      <c r="E132">
        <f t="shared" si="10"/>
        <v>0</v>
      </c>
      <c r="F132" s="26" t="e">
        <f t="shared" si="11"/>
        <v>#DIV/0!</v>
      </c>
      <c r="G132">
        <f>'Data Entry'!K133</f>
        <v>9</v>
      </c>
      <c r="H132">
        <f>'Data Entry'!L133</f>
        <v>3</v>
      </c>
      <c r="I132">
        <f t="shared" si="12"/>
        <v>12</v>
      </c>
      <c r="J132" s="26">
        <f t="shared" si="13"/>
        <v>0.75</v>
      </c>
      <c r="K132" s="1">
        <f>SUMIFS('Data Entry'!N$3:N$2000,'Data Entry'!M$3:M$2000,A132,'Data Entry'!B$3:B$2000,B132)+SUMIFS('Data Entry'!P$3:P$2000,'Data Entry'!O$3:O$2000,A132,'Data Entry'!B$3:B$2000,B132)+SUMIFS('Data Entry'!R$3:R$2000,'Data Entry'!Q$3:Q$2000,A132,'Data Entry'!B$3:B$2000,B132)</f>
        <v>0</v>
      </c>
      <c r="L132">
        <f t="shared" si="14"/>
        <v>18</v>
      </c>
    </row>
    <row r="133" spans="1:12">
      <c r="A133">
        <f>'Data Entry'!A134</f>
        <v>8729</v>
      </c>
      <c r="B133">
        <f>'Data Entry'!B134</f>
        <v>22</v>
      </c>
      <c r="C133">
        <f>'Data Entry'!I134</f>
        <v>0</v>
      </c>
      <c r="D133">
        <f>'Data Entry'!J134</f>
        <v>0</v>
      </c>
      <c r="E133">
        <f t="shared" si="10"/>
        <v>0</v>
      </c>
      <c r="F133" s="26" t="e">
        <f t="shared" si="11"/>
        <v>#DIV/0!</v>
      </c>
      <c r="G133">
        <f>'Data Entry'!K134</f>
        <v>0</v>
      </c>
      <c r="H133">
        <f>'Data Entry'!L134</f>
        <v>0</v>
      </c>
      <c r="I133">
        <f t="shared" si="12"/>
        <v>0</v>
      </c>
      <c r="J133" s="26" t="e">
        <f t="shared" si="13"/>
        <v>#DIV/0!</v>
      </c>
      <c r="K133" s="1">
        <f>SUMIFS('Data Entry'!N$3:N$2000,'Data Entry'!M$3:M$2000,A133,'Data Entry'!B$3:B$2000,B133)+SUMIFS('Data Entry'!P$3:P$2000,'Data Entry'!O$3:O$2000,A133,'Data Entry'!B$3:B$2000,B133)+SUMIFS('Data Entry'!R$3:R$2000,'Data Entry'!Q$3:Q$2000,A133,'Data Entry'!B$3:B$2000,B133)</f>
        <v>0</v>
      </c>
      <c r="L133">
        <f t="shared" si="14"/>
        <v>0</v>
      </c>
    </row>
    <row r="134" spans="1:12">
      <c r="A134">
        <f>'Data Entry'!A135</f>
        <v>4678</v>
      </c>
      <c r="B134">
        <f>'Data Entry'!B135</f>
        <v>22</v>
      </c>
      <c r="C134">
        <f>'Data Entry'!I135</f>
        <v>0</v>
      </c>
      <c r="D134">
        <f>'Data Entry'!J135</f>
        <v>0</v>
      </c>
      <c r="E134">
        <f t="shared" si="10"/>
        <v>0</v>
      </c>
      <c r="F134" s="26" t="e">
        <f t="shared" si="11"/>
        <v>#DIV/0!</v>
      </c>
      <c r="G134">
        <f>'Data Entry'!K135</f>
        <v>9</v>
      </c>
      <c r="H134">
        <f>'Data Entry'!L135</f>
        <v>1</v>
      </c>
      <c r="I134">
        <f t="shared" si="12"/>
        <v>10</v>
      </c>
      <c r="J134" s="26">
        <f t="shared" si="13"/>
        <v>0.9</v>
      </c>
      <c r="K134" s="1">
        <f>SUMIFS('Data Entry'!N$3:N$2000,'Data Entry'!M$3:M$2000,A134,'Data Entry'!B$3:B$2000,B134)+SUMIFS('Data Entry'!P$3:P$2000,'Data Entry'!O$3:O$2000,A134,'Data Entry'!B$3:B$2000,B134)+SUMIFS('Data Entry'!R$3:R$2000,'Data Entry'!Q$3:Q$2000,A134,'Data Entry'!B$3:B$2000,B134)</f>
        <v>0</v>
      </c>
      <c r="L134">
        <f t="shared" si="14"/>
        <v>18</v>
      </c>
    </row>
    <row r="135" spans="1:12">
      <c r="A135">
        <f>'Data Entry'!A136</f>
        <v>5036</v>
      </c>
      <c r="B135">
        <f>'Data Entry'!B136</f>
        <v>22</v>
      </c>
      <c r="C135">
        <f>'Data Entry'!I136</f>
        <v>11</v>
      </c>
      <c r="D135">
        <f>'Data Entry'!J136</f>
        <v>0</v>
      </c>
      <c r="E135">
        <f t="shared" si="10"/>
        <v>11</v>
      </c>
      <c r="F135" s="26">
        <f t="shared" si="11"/>
        <v>1</v>
      </c>
      <c r="G135">
        <f>'Data Entry'!K136</f>
        <v>0</v>
      </c>
      <c r="H135">
        <f>'Data Entry'!L136</f>
        <v>0</v>
      </c>
      <c r="I135">
        <f t="shared" si="12"/>
        <v>0</v>
      </c>
      <c r="J135" s="26" t="e">
        <f t="shared" si="13"/>
        <v>#DIV/0!</v>
      </c>
      <c r="K135" s="1">
        <f>SUMIFS('Data Entry'!N$3:N$2000,'Data Entry'!M$3:M$2000,A135,'Data Entry'!B$3:B$2000,B135)+SUMIFS('Data Entry'!P$3:P$2000,'Data Entry'!O$3:O$2000,A135,'Data Entry'!B$3:B$2000,B135)+SUMIFS('Data Entry'!R$3:R$2000,'Data Entry'!Q$3:Q$2000,A135,'Data Entry'!B$3:B$2000,B135)</f>
        <v>14.201</v>
      </c>
      <c r="L135">
        <f t="shared" si="14"/>
        <v>11</v>
      </c>
    </row>
    <row r="136" spans="1:12">
      <c r="A136">
        <f>'Data Entry'!A137</f>
        <v>5672</v>
      </c>
      <c r="B136">
        <f>'Data Entry'!B137</f>
        <v>23</v>
      </c>
      <c r="C136">
        <f>'Data Entry'!I137</f>
        <v>0</v>
      </c>
      <c r="D136">
        <f>'Data Entry'!J137</f>
        <v>0</v>
      </c>
      <c r="E136">
        <f t="shared" si="10"/>
        <v>0</v>
      </c>
      <c r="F136" s="26" t="e">
        <f t="shared" si="11"/>
        <v>#DIV/0!</v>
      </c>
      <c r="G136">
        <f>'Data Entry'!K137</f>
        <v>0</v>
      </c>
      <c r="H136">
        <f>'Data Entry'!L137</f>
        <v>0</v>
      </c>
      <c r="I136">
        <f t="shared" si="12"/>
        <v>0</v>
      </c>
      <c r="J136" s="26" t="e">
        <f t="shared" si="13"/>
        <v>#DIV/0!</v>
      </c>
      <c r="K136" s="1">
        <f>SUMIFS('Data Entry'!N$3:N$2000,'Data Entry'!M$3:M$2000,A136,'Data Entry'!B$3:B$2000,B136)+SUMIFS('Data Entry'!P$3:P$2000,'Data Entry'!O$3:O$2000,A136,'Data Entry'!B$3:B$2000,B136)+SUMIFS('Data Entry'!R$3:R$2000,'Data Entry'!Q$3:Q$2000,A136,'Data Entry'!B$3:B$2000,B136)</f>
        <v>14.739</v>
      </c>
      <c r="L136">
        <f t="shared" si="14"/>
        <v>0</v>
      </c>
    </row>
    <row r="137" spans="1:12">
      <c r="A137">
        <f>'Data Entry'!A138</f>
        <v>4903</v>
      </c>
      <c r="B137">
        <f>'Data Entry'!B138</f>
        <v>23</v>
      </c>
      <c r="C137">
        <f>'Data Entry'!I138</f>
        <v>4</v>
      </c>
      <c r="D137">
        <f>'Data Entry'!J138</f>
        <v>0</v>
      </c>
      <c r="E137">
        <f t="shared" si="10"/>
        <v>4</v>
      </c>
      <c r="F137" s="26">
        <f t="shared" si="11"/>
        <v>1</v>
      </c>
      <c r="G137">
        <f>'Data Entry'!K138</f>
        <v>0</v>
      </c>
      <c r="H137">
        <f>'Data Entry'!L138</f>
        <v>0</v>
      </c>
      <c r="I137">
        <f t="shared" si="12"/>
        <v>0</v>
      </c>
      <c r="J137" s="26" t="e">
        <f t="shared" si="13"/>
        <v>#DIV/0!</v>
      </c>
      <c r="K137" s="1">
        <f>SUMIFS('Data Entry'!N$3:N$2000,'Data Entry'!M$3:M$2000,A137,'Data Entry'!B$3:B$2000,B137)+SUMIFS('Data Entry'!P$3:P$2000,'Data Entry'!O$3:O$2000,A137,'Data Entry'!B$3:B$2000,B137)+SUMIFS('Data Entry'!R$3:R$2000,'Data Entry'!Q$3:Q$2000,A137,'Data Entry'!B$3:B$2000,B137)</f>
        <v>0</v>
      </c>
      <c r="L137">
        <f t="shared" si="14"/>
        <v>4</v>
      </c>
    </row>
    <row r="138" spans="1:12">
      <c r="A138">
        <f>'Data Entry'!A139</f>
        <v>8764</v>
      </c>
      <c r="B138">
        <f>'Data Entry'!B139</f>
        <v>23</v>
      </c>
      <c r="C138">
        <f>'Data Entry'!I139</f>
        <v>3</v>
      </c>
      <c r="D138">
        <f>'Data Entry'!J139</f>
        <v>4</v>
      </c>
      <c r="E138">
        <f t="shared" si="10"/>
        <v>7</v>
      </c>
      <c r="F138" s="26">
        <f t="shared" si="11"/>
        <v>0.428571428571429</v>
      </c>
      <c r="G138">
        <f>'Data Entry'!K139</f>
        <v>0</v>
      </c>
      <c r="H138">
        <f>'Data Entry'!L139</f>
        <v>0</v>
      </c>
      <c r="I138">
        <f t="shared" si="12"/>
        <v>0</v>
      </c>
      <c r="J138" s="26" t="e">
        <f t="shared" si="13"/>
        <v>#DIV/0!</v>
      </c>
      <c r="K138" s="1">
        <f>SUMIFS('Data Entry'!N$3:N$2000,'Data Entry'!M$3:M$2000,A138,'Data Entry'!B$3:B$2000,B138)+SUMIFS('Data Entry'!P$3:P$2000,'Data Entry'!O$3:O$2000,A138,'Data Entry'!B$3:B$2000,B138)+SUMIFS('Data Entry'!R$3:R$2000,'Data Entry'!Q$3:Q$2000,A138,'Data Entry'!B$3:B$2000,B138)</f>
        <v>52.051</v>
      </c>
      <c r="L138">
        <f t="shared" si="14"/>
        <v>3</v>
      </c>
    </row>
    <row r="139" spans="1:12">
      <c r="A139">
        <f>'Data Entry'!A140</f>
        <v>610</v>
      </c>
      <c r="B139">
        <f>'Data Entry'!B140</f>
        <v>23</v>
      </c>
      <c r="C139">
        <f>'Data Entry'!I140</f>
        <v>2</v>
      </c>
      <c r="D139">
        <f>'Data Entry'!J140</f>
        <v>1</v>
      </c>
      <c r="E139">
        <f t="shared" si="10"/>
        <v>3</v>
      </c>
      <c r="F139" s="26">
        <f t="shared" si="11"/>
        <v>0.666666666666667</v>
      </c>
      <c r="G139">
        <f>'Data Entry'!K140</f>
        <v>4</v>
      </c>
      <c r="H139">
        <f>'Data Entry'!L140</f>
        <v>3</v>
      </c>
      <c r="I139">
        <f t="shared" si="12"/>
        <v>7</v>
      </c>
      <c r="J139" s="26">
        <f t="shared" si="13"/>
        <v>0.571428571428571</v>
      </c>
      <c r="K139" s="1">
        <f>SUMIFS('Data Entry'!N$3:N$2000,'Data Entry'!M$3:M$2000,A139,'Data Entry'!B$3:B$2000,B139)+SUMIFS('Data Entry'!P$3:P$2000,'Data Entry'!O$3:O$2000,A139,'Data Entry'!B$3:B$2000,B139)+SUMIFS('Data Entry'!R$3:R$2000,'Data Entry'!Q$3:Q$2000,A139,'Data Entry'!B$3:B$2000,B139)</f>
        <v>0</v>
      </c>
      <c r="L139">
        <f t="shared" si="14"/>
        <v>10</v>
      </c>
    </row>
    <row r="140" spans="1:12">
      <c r="A140">
        <f>'Data Entry'!A141</f>
        <v>3161</v>
      </c>
      <c r="B140">
        <f>'Data Entry'!B141</f>
        <v>23</v>
      </c>
      <c r="C140">
        <f>'Data Entry'!I141</f>
        <v>3</v>
      </c>
      <c r="D140">
        <f>'Data Entry'!J141</f>
        <v>0</v>
      </c>
      <c r="E140">
        <f t="shared" si="10"/>
        <v>3</v>
      </c>
      <c r="F140" s="26">
        <f t="shared" si="11"/>
        <v>1</v>
      </c>
      <c r="G140">
        <f>'Data Entry'!K141</f>
        <v>0</v>
      </c>
      <c r="H140">
        <f>'Data Entry'!L141</f>
        <v>1</v>
      </c>
      <c r="I140">
        <f t="shared" si="12"/>
        <v>1</v>
      </c>
      <c r="J140" s="26">
        <f t="shared" si="13"/>
        <v>0</v>
      </c>
      <c r="K140" s="1">
        <f>SUMIFS('Data Entry'!N$3:N$2000,'Data Entry'!M$3:M$2000,A140,'Data Entry'!B$3:B$2000,B140)+SUMIFS('Data Entry'!P$3:P$2000,'Data Entry'!O$3:O$2000,A140,'Data Entry'!B$3:B$2000,B140)+SUMIFS('Data Entry'!R$3:R$2000,'Data Entry'!Q$3:Q$2000,A140,'Data Entry'!B$3:B$2000,B140)</f>
        <v>0</v>
      </c>
      <c r="L140">
        <f t="shared" si="14"/>
        <v>3</v>
      </c>
    </row>
    <row r="141" spans="1:12">
      <c r="A141">
        <f>'Data Entry'!A142</f>
        <v>5031</v>
      </c>
      <c r="B141">
        <f>'Data Entry'!B142</f>
        <v>23</v>
      </c>
      <c r="C141">
        <f>'Data Entry'!I142</f>
        <v>1</v>
      </c>
      <c r="D141">
        <f>'Data Entry'!J142</f>
        <v>0</v>
      </c>
      <c r="E141">
        <f t="shared" si="10"/>
        <v>1</v>
      </c>
      <c r="F141" s="26">
        <f t="shared" si="11"/>
        <v>1</v>
      </c>
      <c r="G141">
        <f>'Data Entry'!K142</f>
        <v>1</v>
      </c>
      <c r="H141">
        <f>'Data Entry'!L142</f>
        <v>0</v>
      </c>
      <c r="I141">
        <f t="shared" si="12"/>
        <v>1</v>
      </c>
      <c r="J141" s="26">
        <f t="shared" si="13"/>
        <v>1</v>
      </c>
      <c r="K141" s="1">
        <f>SUMIFS('Data Entry'!N$3:N$2000,'Data Entry'!M$3:M$2000,A141,'Data Entry'!B$3:B$2000,B141)+SUMIFS('Data Entry'!P$3:P$2000,'Data Entry'!O$3:O$2000,A141,'Data Entry'!B$3:B$2000,B141)+SUMIFS('Data Entry'!R$3:R$2000,'Data Entry'!Q$3:Q$2000,A141,'Data Entry'!B$3:B$2000,B141)</f>
        <v>2.6</v>
      </c>
      <c r="L141">
        <f t="shared" si="14"/>
        <v>3</v>
      </c>
    </row>
    <row r="142" spans="1:12">
      <c r="A142">
        <f>'Data Entry'!A143</f>
        <v>8731</v>
      </c>
      <c r="B142">
        <f>'Data Entry'!B143</f>
        <v>24</v>
      </c>
      <c r="C142">
        <f>'Data Entry'!I143</f>
        <v>6</v>
      </c>
      <c r="D142">
        <f>'Data Entry'!J143</f>
        <v>0</v>
      </c>
      <c r="E142">
        <f t="shared" si="10"/>
        <v>6</v>
      </c>
      <c r="F142" s="26">
        <f t="shared" si="11"/>
        <v>1</v>
      </c>
      <c r="G142">
        <f>'Data Entry'!K143</f>
        <v>0</v>
      </c>
      <c r="H142">
        <f>'Data Entry'!L143</f>
        <v>0</v>
      </c>
      <c r="I142">
        <f t="shared" si="12"/>
        <v>0</v>
      </c>
      <c r="J142" s="26" t="e">
        <f t="shared" si="13"/>
        <v>#DIV/0!</v>
      </c>
      <c r="K142" s="1">
        <f>SUMIFS('Data Entry'!N$3:N$2000,'Data Entry'!M$3:M$2000,A142,'Data Entry'!B$3:B$2000,B142)+SUMIFS('Data Entry'!P$3:P$2000,'Data Entry'!O$3:O$2000,A142,'Data Entry'!B$3:B$2000,B142)+SUMIFS('Data Entry'!R$3:R$2000,'Data Entry'!Q$3:Q$2000,A142,'Data Entry'!B$3:B$2000,B142)</f>
        <v>0</v>
      </c>
      <c r="L142">
        <f t="shared" si="14"/>
        <v>6</v>
      </c>
    </row>
    <row r="143" spans="1:12">
      <c r="A143">
        <f>'Data Entry'!A144</f>
        <v>3683</v>
      </c>
      <c r="B143">
        <f>'Data Entry'!B144</f>
        <v>24</v>
      </c>
      <c r="C143">
        <f>'Data Entry'!I144</f>
        <v>0</v>
      </c>
      <c r="D143">
        <f>'Data Entry'!J144</f>
        <v>0</v>
      </c>
      <c r="E143">
        <f t="shared" si="10"/>
        <v>0</v>
      </c>
      <c r="F143" s="26" t="e">
        <f t="shared" si="11"/>
        <v>#DIV/0!</v>
      </c>
      <c r="G143">
        <f>'Data Entry'!K144</f>
        <v>9</v>
      </c>
      <c r="H143">
        <f>'Data Entry'!L144</f>
        <v>1</v>
      </c>
      <c r="I143">
        <f t="shared" si="12"/>
        <v>10</v>
      </c>
      <c r="J143" s="26">
        <f t="shared" si="13"/>
        <v>0.9</v>
      </c>
      <c r="K143" s="1">
        <f>SUMIFS('Data Entry'!N$3:N$2000,'Data Entry'!M$3:M$2000,A143,'Data Entry'!B$3:B$2000,B143)+SUMIFS('Data Entry'!P$3:P$2000,'Data Entry'!O$3:O$2000,A143,'Data Entry'!B$3:B$2000,B143)+SUMIFS('Data Entry'!R$3:R$2000,'Data Entry'!Q$3:Q$2000,A143,'Data Entry'!B$3:B$2000,B143)</f>
        <v>3.167</v>
      </c>
      <c r="L143">
        <f t="shared" si="14"/>
        <v>18</v>
      </c>
    </row>
    <row r="144" spans="1:12">
      <c r="A144">
        <f>'Data Entry'!A145</f>
        <v>2386</v>
      </c>
      <c r="B144">
        <f>'Data Entry'!B145</f>
        <v>24</v>
      </c>
      <c r="C144">
        <f>'Data Entry'!I145</f>
        <v>0</v>
      </c>
      <c r="D144">
        <f>'Data Entry'!J145</f>
        <v>0</v>
      </c>
      <c r="E144">
        <f t="shared" si="10"/>
        <v>0</v>
      </c>
      <c r="F144" s="26" t="e">
        <f t="shared" si="11"/>
        <v>#DIV/0!</v>
      </c>
      <c r="G144">
        <f>'Data Entry'!K145</f>
        <v>0</v>
      </c>
      <c r="H144">
        <f>'Data Entry'!L145</f>
        <v>0</v>
      </c>
      <c r="I144">
        <f t="shared" si="12"/>
        <v>0</v>
      </c>
      <c r="J144" s="26" t="e">
        <f t="shared" si="13"/>
        <v>#DIV/0!</v>
      </c>
      <c r="K144" s="1">
        <f>SUMIFS('Data Entry'!N$3:N$2000,'Data Entry'!M$3:M$2000,A144,'Data Entry'!B$3:B$2000,B144)+SUMIFS('Data Entry'!P$3:P$2000,'Data Entry'!O$3:O$2000,A144,'Data Entry'!B$3:B$2000,B144)+SUMIFS('Data Entry'!R$3:R$2000,'Data Entry'!Q$3:Q$2000,A144,'Data Entry'!B$3:B$2000,B144)</f>
        <v>20.693</v>
      </c>
      <c r="L144">
        <f t="shared" si="14"/>
        <v>0</v>
      </c>
    </row>
    <row r="145" spans="1:12">
      <c r="A145">
        <f>'Data Entry'!A146</f>
        <v>7480</v>
      </c>
      <c r="B145">
        <f>'Data Entry'!B146</f>
        <v>24</v>
      </c>
      <c r="C145">
        <f>'Data Entry'!I146</f>
        <v>0</v>
      </c>
      <c r="D145">
        <f>'Data Entry'!J146</f>
        <v>0</v>
      </c>
      <c r="E145">
        <f t="shared" si="10"/>
        <v>0</v>
      </c>
      <c r="F145" s="26" t="e">
        <f t="shared" si="11"/>
        <v>#DIV/0!</v>
      </c>
      <c r="G145">
        <f>'Data Entry'!K146</f>
        <v>2</v>
      </c>
      <c r="H145">
        <f>'Data Entry'!L146</f>
        <v>3</v>
      </c>
      <c r="I145">
        <f t="shared" si="12"/>
        <v>5</v>
      </c>
      <c r="J145" s="26">
        <f t="shared" si="13"/>
        <v>0.4</v>
      </c>
      <c r="K145" s="1">
        <f>SUMIFS('Data Entry'!N$3:N$2000,'Data Entry'!M$3:M$2000,A145,'Data Entry'!B$3:B$2000,B145)+SUMIFS('Data Entry'!P$3:P$2000,'Data Entry'!O$3:O$2000,A145,'Data Entry'!B$3:B$2000,B145)+SUMIFS('Data Entry'!R$3:R$2000,'Data Entry'!Q$3:Q$2000,A145,'Data Entry'!B$3:B$2000,B145)</f>
        <v>9.279</v>
      </c>
      <c r="L145">
        <f t="shared" si="14"/>
        <v>4</v>
      </c>
    </row>
    <row r="146" spans="1:12">
      <c r="A146">
        <f>'Data Entry'!A147</f>
        <v>3543</v>
      </c>
      <c r="B146">
        <f>'Data Entry'!B147</f>
        <v>24</v>
      </c>
      <c r="C146">
        <f>'Data Entry'!I147</f>
        <v>5</v>
      </c>
      <c r="D146">
        <f>'Data Entry'!J147</f>
        <v>1</v>
      </c>
      <c r="E146">
        <f t="shared" si="10"/>
        <v>6</v>
      </c>
      <c r="F146" s="26">
        <f t="shared" si="11"/>
        <v>0.833333333333333</v>
      </c>
      <c r="G146">
        <f>'Data Entry'!K147</f>
        <v>0</v>
      </c>
      <c r="H146">
        <f>'Data Entry'!L147</f>
        <v>0</v>
      </c>
      <c r="I146">
        <f t="shared" si="12"/>
        <v>0</v>
      </c>
      <c r="J146" s="26" t="e">
        <f t="shared" si="13"/>
        <v>#DIV/0!</v>
      </c>
      <c r="K146" s="1">
        <f>SUMIFS('Data Entry'!N$3:N$2000,'Data Entry'!M$3:M$2000,A146,'Data Entry'!B$3:B$2000,B146)+SUMIFS('Data Entry'!P$3:P$2000,'Data Entry'!O$3:O$2000,A146,'Data Entry'!B$3:B$2000,B146)+SUMIFS('Data Entry'!R$3:R$2000,'Data Entry'!Q$3:Q$2000,A146,'Data Entry'!B$3:B$2000,B146)</f>
        <v>0</v>
      </c>
      <c r="L146">
        <f t="shared" si="14"/>
        <v>5</v>
      </c>
    </row>
    <row r="147" spans="1:12">
      <c r="A147">
        <f>'Data Entry'!A148</f>
        <v>2056</v>
      </c>
      <c r="B147">
        <f>'Data Entry'!B148</f>
        <v>24</v>
      </c>
      <c r="C147">
        <f>'Data Entry'!I148</f>
        <v>0</v>
      </c>
      <c r="D147">
        <f>'Data Entry'!J148</f>
        <v>0</v>
      </c>
      <c r="E147">
        <f t="shared" si="10"/>
        <v>0</v>
      </c>
      <c r="F147" s="26" t="e">
        <f t="shared" si="11"/>
        <v>#DIV/0!</v>
      </c>
      <c r="G147">
        <f>'Data Entry'!K148</f>
        <v>12</v>
      </c>
      <c r="H147">
        <f>'Data Entry'!L148</f>
        <v>0</v>
      </c>
      <c r="I147">
        <f t="shared" si="12"/>
        <v>12</v>
      </c>
      <c r="J147" s="26">
        <f t="shared" si="13"/>
        <v>1</v>
      </c>
      <c r="K147" s="1">
        <f>SUMIFS('Data Entry'!N$3:N$2000,'Data Entry'!M$3:M$2000,A147,'Data Entry'!B$3:B$2000,B147)+SUMIFS('Data Entry'!P$3:P$2000,'Data Entry'!O$3:O$2000,A147,'Data Entry'!B$3:B$2000,B147)+SUMIFS('Data Entry'!R$3:R$2000,'Data Entry'!Q$3:Q$2000,A147,'Data Entry'!B$3:B$2000,B147)</f>
        <v>0</v>
      </c>
      <c r="L147">
        <f t="shared" si="14"/>
        <v>24</v>
      </c>
    </row>
    <row r="148" spans="1:12">
      <c r="A148">
        <f>'Data Entry'!A149</f>
        <v>1374</v>
      </c>
      <c r="B148">
        <f>'Data Entry'!B149</f>
        <v>25</v>
      </c>
      <c r="C148">
        <f>'Data Entry'!I149</f>
        <v>0</v>
      </c>
      <c r="D148">
        <f>'Data Entry'!J149</f>
        <v>0</v>
      </c>
      <c r="E148">
        <f t="shared" si="10"/>
        <v>0</v>
      </c>
      <c r="F148" s="26" t="e">
        <f t="shared" si="11"/>
        <v>#DIV/0!</v>
      </c>
      <c r="G148">
        <f>'Data Entry'!K149</f>
        <v>1</v>
      </c>
      <c r="H148">
        <f>'Data Entry'!L149</f>
        <v>1</v>
      </c>
      <c r="I148">
        <f t="shared" si="12"/>
        <v>2</v>
      </c>
      <c r="J148" s="26">
        <f t="shared" si="13"/>
        <v>0.5</v>
      </c>
      <c r="K148" s="1">
        <f>SUMIFS('Data Entry'!N$3:N$2000,'Data Entry'!M$3:M$2000,A148,'Data Entry'!B$3:B$2000,B148)+SUMIFS('Data Entry'!P$3:P$2000,'Data Entry'!O$3:O$2000,A148,'Data Entry'!B$3:B$2000,B148)+SUMIFS('Data Entry'!R$3:R$2000,'Data Entry'!Q$3:Q$2000,A148,'Data Entry'!B$3:B$2000,B148)</f>
        <v>25.219</v>
      </c>
      <c r="L148">
        <f t="shared" si="14"/>
        <v>2</v>
      </c>
    </row>
    <row r="149" spans="1:12">
      <c r="A149">
        <f>'Data Entry'!A150</f>
        <v>1334</v>
      </c>
      <c r="B149">
        <f>'Data Entry'!B150</f>
        <v>25</v>
      </c>
      <c r="C149">
        <f>'Data Entry'!I150</f>
        <v>0</v>
      </c>
      <c r="D149">
        <f>'Data Entry'!J150</f>
        <v>1</v>
      </c>
      <c r="E149">
        <f t="shared" si="10"/>
        <v>1</v>
      </c>
      <c r="F149" s="26">
        <f t="shared" si="11"/>
        <v>0</v>
      </c>
      <c r="G149">
        <f>'Data Entry'!K150</f>
        <v>0</v>
      </c>
      <c r="H149">
        <f>'Data Entry'!L150</f>
        <v>0</v>
      </c>
      <c r="I149">
        <f t="shared" si="12"/>
        <v>0</v>
      </c>
      <c r="J149" s="26" t="e">
        <f t="shared" si="13"/>
        <v>#DIV/0!</v>
      </c>
      <c r="K149" s="1">
        <f>SUMIFS('Data Entry'!N$3:N$2000,'Data Entry'!M$3:M$2000,A149,'Data Entry'!B$3:B$2000,B149)+SUMIFS('Data Entry'!P$3:P$2000,'Data Entry'!O$3:O$2000,A149,'Data Entry'!B$3:B$2000,B149)+SUMIFS('Data Entry'!R$3:R$2000,'Data Entry'!Q$3:Q$2000,A149,'Data Entry'!B$3:B$2000,B149)</f>
        <v>0</v>
      </c>
      <c r="L149">
        <f t="shared" si="14"/>
        <v>0</v>
      </c>
    </row>
    <row r="150" spans="1:12">
      <c r="A150">
        <f>'Data Entry'!A151</f>
        <v>4039</v>
      </c>
      <c r="B150">
        <f>'Data Entry'!B151</f>
        <v>25</v>
      </c>
      <c r="C150">
        <f>'Data Entry'!I151</f>
        <v>0</v>
      </c>
      <c r="D150">
        <f>'Data Entry'!J151</f>
        <v>0</v>
      </c>
      <c r="E150">
        <f t="shared" si="10"/>
        <v>0</v>
      </c>
      <c r="F150" s="26" t="e">
        <f t="shared" si="11"/>
        <v>#DIV/0!</v>
      </c>
      <c r="G150">
        <f>'Data Entry'!K151</f>
        <v>10</v>
      </c>
      <c r="H150">
        <f>'Data Entry'!L151</f>
        <v>4</v>
      </c>
      <c r="I150">
        <f t="shared" si="12"/>
        <v>14</v>
      </c>
      <c r="J150" s="26">
        <f t="shared" si="13"/>
        <v>0.714285714285714</v>
      </c>
      <c r="K150" s="1">
        <f>SUMIFS('Data Entry'!N$3:N$2000,'Data Entry'!M$3:M$2000,A150,'Data Entry'!B$3:B$2000,B150)+SUMIFS('Data Entry'!P$3:P$2000,'Data Entry'!O$3:O$2000,A150,'Data Entry'!B$3:B$2000,B150)+SUMIFS('Data Entry'!R$3:R$2000,'Data Entry'!Q$3:Q$2000,A150,'Data Entry'!B$3:B$2000,B150)</f>
        <v>5.955</v>
      </c>
      <c r="L150">
        <f t="shared" si="14"/>
        <v>20</v>
      </c>
    </row>
    <row r="151" spans="1:12">
      <c r="A151">
        <f>'Data Entry'!A152</f>
        <v>914</v>
      </c>
      <c r="B151">
        <f>'Data Entry'!B152</f>
        <v>25</v>
      </c>
      <c r="C151">
        <f>'Data Entry'!I152</f>
        <v>0</v>
      </c>
      <c r="D151">
        <f>'Data Entry'!J152</f>
        <v>0</v>
      </c>
      <c r="E151">
        <f t="shared" si="10"/>
        <v>0</v>
      </c>
      <c r="F151" s="26" t="e">
        <f t="shared" si="11"/>
        <v>#DIV/0!</v>
      </c>
      <c r="G151">
        <f>'Data Entry'!K152</f>
        <v>3</v>
      </c>
      <c r="H151">
        <f>'Data Entry'!L152</f>
        <v>3</v>
      </c>
      <c r="I151">
        <f t="shared" si="12"/>
        <v>6</v>
      </c>
      <c r="J151" s="26">
        <f t="shared" si="13"/>
        <v>0.5</v>
      </c>
      <c r="K151" s="1">
        <f>SUMIFS('Data Entry'!N$3:N$2000,'Data Entry'!M$3:M$2000,A151,'Data Entry'!B$3:B$2000,B151)+SUMIFS('Data Entry'!P$3:P$2000,'Data Entry'!O$3:O$2000,A151,'Data Entry'!B$3:B$2000,B151)+SUMIFS('Data Entry'!R$3:R$2000,'Data Entry'!Q$3:Q$2000,A151,'Data Entry'!B$3:B$2000,B151)</f>
        <v>0</v>
      </c>
      <c r="L151">
        <f t="shared" si="14"/>
        <v>6</v>
      </c>
    </row>
    <row r="152" spans="1:12">
      <c r="A152">
        <f>'Data Entry'!A153</f>
        <v>2013</v>
      </c>
      <c r="B152">
        <f>'Data Entry'!B153</f>
        <v>25</v>
      </c>
      <c r="C152">
        <f>'Data Entry'!I153</f>
        <v>3</v>
      </c>
      <c r="D152">
        <f>'Data Entry'!J153</f>
        <v>0</v>
      </c>
      <c r="E152">
        <f t="shared" si="10"/>
        <v>3</v>
      </c>
      <c r="F152" s="26">
        <f t="shared" si="11"/>
        <v>1</v>
      </c>
      <c r="G152">
        <f>'Data Entry'!K153</f>
        <v>0</v>
      </c>
      <c r="H152">
        <f>'Data Entry'!L153</f>
        <v>0</v>
      </c>
      <c r="I152">
        <f t="shared" si="12"/>
        <v>0</v>
      </c>
      <c r="J152" s="26" t="e">
        <f t="shared" si="13"/>
        <v>#DIV/0!</v>
      </c>
      <c r="K152" s="1">
        <f>SUMIFS('Data Entry'!N$3:N$2000,'Data Entry'!M$3:M$2000,A152,'Data Entry'!B$3:B$2000,B152)+SUMIFS('Data Entry'!P$3:P$2000,'Data Entry'!O$3:O$2000,A152,'Data Entry'!B$3:B$2000,B152)+SUMIFS('Data Entry'!R$3:R$2000,'Data Entry'!Q$3:Q$2000,A152,'Data Entry'!B$3:B$2000,B152)</f>
        <v>0</v>
      </c>
      <c r="L152">
        <f t="shared" si="14"/>
        <v>3</v>
      </c>
    </row>
    <row r="153" spans="1:12">
      <c r="A153">
        <f>'Data Entry'!A154</f>
        <v>2706</v>
      </c>
      <c r="B153">
        <f>'Data Entry'!B154</f>
        <v>25</v>
      </c>
      <c r="C153">
        <f>'Data Entry'!I154</f>
        <v>1</v>
      </c>
      <c r="D153">
        <f>'Data Entry'!J154</f>
        <v>0</v>
      </c>
      <c r="E153">
        <f t="shared" si="10"/>
        <v>1</v>
      </c>
      <c r="F153" s="26">
        <f t="shared" si="11"/>
        <v>1</v>
      </c>
      <c r="G153">
        <f>'Data Entry'!K154</f>
        <v>6</v>
      </c>
      <c r="H153">
        <f>'Data Entry'!L154</f>
        <v>1</v>
      </c>
      <c r="I153">
        <f t="shared" si="12"/>
        <v>7</v>
      </c>
      <c r="J153" s="26">
        <f t="shared" si="13"/>
        <v>0.857142857142857</v>
      </c>
      <c r="K153" s="1">
        <f>SUMIFS('Data Entry'!N$3:N$2000,'Data Entry'!M$3:M$2000,A153,'Data Entry'!B$3:B$2000,B153)+SUMIFS('Data Entry'!P$3:P$2000,'Data Entry'!O$3:O$2000,A153,'Data Entry'!B$3:B$2000,B153)+SUMIFS('Data Entry'!R$3:R$2000,'Data Entry'!Q$3:Q$2000,A153,'Data Entry'!B$3:B$2000,B153)</f>
        <v>5.585</v>
      </c>
      <c r="L153">
        <f t="shared" si="14"/>
        <v>13</v>
      </c>
    </row>
    <row r="154" spans="1:12">
      <c r="A154">
        <f>'Data Entry'!A155</f>
        <v>7757</v>
      </c>
      <c r="B154">
        <f>'Data Entry'!B155</f>
        <v>26</v>
      </c>
      <c r="C154">
        <f>'Data Entry'!I155</f>
        <v>0</v>
      </c>
      <c r="D154">
        <f>'Data Entry'!J155</f>
        <v>0</v>
      </c>
      <c r="E154">
        <f t="shared" si="10"/>
        <v>0</v>
      </c>
      <c r="F154" s="26" t="e">
        <f t="shared" si="11"/>
        <v>#DIV/0!</v>
      </c>
      <c r="G154">
        <f>'Data Entry'!K155</f>
        <v>0</v>
      </c>
      <c r="H154">
        <f>'Data Entry'!L155</f>
        <v>1</v>
      </c>
      <c r="I154">
        <f t="shared" si="12"/>
        <v>1</v>
      </c>
      <c r="J154" s="26">
        <f t="shared" si="13"/>
        <v>0</v>
      </c>
      <c r="K154" s="1">
        <f>SUMIFS('Data Entry'!N$3:N$2000,'Data Entry'!M$3:M$2000,A154,'Data Entry'!B$3:B$2000,B154)+SUMIFS('Data Entry'!P$3:P$2000,'Data Entry'!O$3:O$2000,A154,'Data Entry'!B$3:B$2000,B154)+SUMIFS('Data Entry'!R$3:R$2000,'Data Entry'!Q$3:Q$2000,A154,'Data Entry'!B$3:B$2000,B154)</f>
        <v>1.343</v>
      </c>
      <c r="L154">
        <f t="shared" si="14"/>
        <v>0</v>
      </c>
    </row>
    <row r="155" spans="1:12">
      <c r="A155">
        <f>'Data Entry'!A156</f>
        <v>5406</v>
      </c>
      <c r="B155">
        <f>'Data Entry'!B156</f>
        <v>26</v>
      </c>
      <c r="C155">
        <f>'Data Entry'!I156</f>
        <v>0</v>
      </c>
      <c r="D155">
        <f>'Data Entry'!J156</f>
        <v>0</v>
      </c>
      <c r="E155">
        <f t="shared" si="10"/>
        <v>0</v>
      </c>
      <c r="F155" s="26" t="e">
        <f t="shared" si="11"/>
        <v>#DIV/0!</v>
      </c>
      <c r="G155">
        <f>'Data Entry'!K156</f>
        <v>11</v>
      </c>
      <c r="H155">
        <f>'Data Entry'!L156</f>
        <v>6</v>
      </c>
      <c r="I155">
        <f t="shared" si="12"/>
        <v>17</v>
      </c>
      <c r="J155" s="26">
        <f t="shared" si="13"/>
        <v>0.647058823529412</v>
      </c>
      <c r="K155" s="1">
        <f>SUMIFS('Data Entry'!N$3:N$2000,'Data Entry'!M$3:M$2000,A155,'Data Entry'!B$3:B$2000,B155)+SUMIFS('Data Entry'!P$3:P$2000,'Data Entry'!O$3:O$2000,A155,'Data Entry'!B$3:B$2000,B155)+SUMIFS('Data Entry'!R$3:R$2000,'Data Entry'!Q$3:Q$2000,A155,'Data Entry'!B$3:B$2000,B155)</f>
        <v>21.814</v>
      </c>
      <c r="L155">
        <f t="shared" si="14"/>
        <v>22</v>
      </c>
    </row>
    <row r="156" spans="1:12">
      <c r="A156">
        <f>'Data Entry'!A157</f>
        <v>6875</v>
      </c>
      <c r="B156">
        <f>'Data Entry'!B157</f>
        <v>26</v>
      </c>
      <c r="C156">
        <f>'Data Entry'!I157</f>
        <v>0</v>
      </c>
      <c r="D156">
        <f>'Data Entry'!J157</f>
        <v>0</v>
      </c>
      <c r="E156">
        <f t="shared" si="10"/>
        <v>0</v>
      </c>
      <c r="F156" s="26" t="e">
        <f t="shared" si="11"/>
        <v>#DIV/0!</v>
      </c>
      <c r="G156">
        <f>'Data Entry'!K157</f>
        <v>0</v>
      </c>
      <c r="H156">
        <f>'Data Entry'!L157</f>
        <v>0</v>
      </c>
      <c r="I156">
        <f t="shared" si="12"/>
        <v>0</v>
      </c>
      <c r="J156" s="26" t="e">
        <f t="shared" si="13"/>
        <v>#DIV/0!</v>
      </c>
      <c r="K156" s="1">
        <f>SUMIFS('Data Entry'!N$3:N$2000,'Data Entry'!M$3:M$2000,A156,'Data Entry'!B$3:B$2000,B156)+SUMIFS('Data Entry'!P$3:P$2000,'Data Entry'!O$3:O$2000,A156,'Data Entry'!B$3:B$2000,B156)+SUMIFS('Data Entry'!R$3:R$2000,'Data Entry'!Q$3:Q$2000,A156,'Data Entry'!B$3:B$2000,B156)</f>
        <v>4.346</v>
      </c>
      <c r="L156">
        <f t="shared" si="14"/>
        <v>0</v>
      </c>
    </row>
    <row r="157" spans="1:12">
      <c r="A157">
        <f>'Data Entry'!A158</f>
        <v>4976</v>
      </c>
      <c r="B157">
        <f>'Data Entry'!B158</f>
        <v>26</v>
      </c>
      <c r="C157">
        <f>'Data Entry'!I158</f>
        <v>0</v>
      </c>
      <c r="D157">
        <f>'Data Entry'!J158</f>
        <v>0</v>
      </c>
      <c r="E157">
        <f t="shared" si="10"/>
        <v>0</v>
      </c>
      <c r="F157" s="26" t="e">
        <f t="shared" si="11"/>
        <v>#DIV/0!</v>
      </c>
      <c r="G157">
        <f>'Data Entry'!K158</f>
        <v>0</v>
      </c>
      <c r="H157">
        <f>'Data Entry'!L158</f>
        <v>0</v>
      </c>
      <c r="I157">
        <f t="shared" si="12"/>
        <v>0</v>
      </c>
      <c r="J157" s="26" t="e">
        <f t="shared" si="13"/>
        <v>#DIV/0!</v>
      </c>
      <c r="K157" s="1">
        <f>SUMIFS('Data Entry'!N$3:N$2000,'Data Entry'!M$3:M$2000,A157,'Data Entry'!B$3:B$2000,B157)+SUMIFS('Data Entry'!P$3:P$2000,'Data Entry'!O$3:O$2000,A157,'Data Entry'!B$3:B$2000,B157)+SUMIFS('Data Entry'!R$3:R$2000,'Data Entry'!Q$3:Q$2000,A157,'Data Entry'!B$3:B$2000,B157)</f>
        <v>0</v>
      </c>
      <c r="L157">
        <f t="shared" si="14"/>
        <v>0</v>
      </c>
    </row>
    <row r="158" spans="1:12">
      <c r="A158">
        <f>'Data Entry'!A159</f>
        <v>865</v>
      </c>
      <c r="B158">
        <f>'Data Entry'!B159</f>
        <v>26</v>
      </c>
      <c r="C158">
        <f>'Data Entry'!I159</f>
        <v>0</v>
      </c>
      <c r="D158">
        <f>'Data Entry'!J159</f>
        <v>0</v>
      </c>
      <c r="E158">
        <f t="shared" si="10"/>
        <v>0</v>
      </c>
      <c r="F158" s="26" t="e">
        <f t="shared" si="11"/>
        <v>#DIV/0!</v>
      </c>
      <c r="G158">
        <f>'Data Entry'!K159</f>
        <v>5</v>
      </c>
      <c r="H158">
        <f>'Data Entry'!L159</f>
        <v>0</v>
      </c>
      <c r="I158">
        <f t="shared" si="12"/>
        <v>5</v>
      </c>
      <c r="J158" s="26">
        <f t="shared" si="13"/>
        <v>1</v>
      </c>
      <c r="K158" s="1">
        <f>SUMIFS('Data Entry'!N$3:N$2000,'Data Entry'!M$3:M$2000,A158,'Data Entry'!B$3:B$2000,B158)+SUMIFS('Data Entry'!P$3:P$2000,'Data Entry'!O$3:O$2000,A158,'Data Entry'!B$3:B$2000,B158)+SUMIFS('Data Entry'!R$3:R$2000,'Data Entry'!Q$3:Q$2000,A158,'Data Entry'!B$3:B$2000,B158)</f>
        <v>0.817</v>
      </c>
      <c r="L158">
        <f t="shared" si="14"/>
        <v>10</v>
      </c>
    </row>
    <row r="159" spans="1:12">
      <c r="A159">
        <f>'Data Entry'!A160</f>
        <v>4343</v>
      </c>
      <c r="B159">
        <f>'Data Entry'!B160</f>
        <v>26</v>
      </c>
      <c r="C159">
        <f>'Data Entry'!I160</f>
        <v>0</v>
      </c>
      <c r="D159">
        <f>'Data Entry'!J160</f>
        <v>0</v>
      </c>
      <c r="E159">
        <f t="shared" si="10"/>
        <v>0</v>
      </c>
      <c r="F159" s="26" t="e">
        <f t="shared" si="11"/>
        <v>#DIV/0!</v>
      </c>
      <c r="G159">
        <f>'Data Entry'!K160</f>
        <v>8</v>
      </c>
      <c r="H159">
        <f>'Data Entry'!L160</f>
        <v>4</v>
      </c>
      <c r="I159">
        <f t="shared" si="12"/>
        <v>12</v>
      </c>
      <c r="J159" s="26">
        <f t="shared" si="13"/>
        <v>0.666666666666667</v>
      </c>
      <c r="K159" s="1">
        <f>SUMIFS('Data Entry'!N$3:N$2000,'Data Entry'!M$3:M$2000,A159,'Data Entry'!B$3:B$2000,B159)+SUMIFS('Data Entry'!P$3:P$2000,'Data Entry'!O$3:O$2000,A159,'Data Entry'!B$3:B$2000,B159)+SUMIFS('Data Entry'!R$3:R$2000,'Data Entry'!Q$3:Q$2000,A159,'Data Entry'!B$3:B$2000,B159)</f>
        <v>21.886</v>
      </c>
      <c r="L159">
        <f t="shared" si="14"/>
        <v>16</v>
      </c>
    </row>
    <row r="160" spans="1:12">
      <c r="A160">
        <f>'Data Entry'!A161</f>
        <v>8765</v>
      </c>
      <c r="B160">
        <f>'Data Entry'!B161</f>
        <v>27</v>
      </c>
      <c r="C160">
        <f>'Data Entry'!I161</f>
        <v>0</v>
      </c>
      <c r="D160">
        <f>'Data Entry'!J161</f>
        <v>0</v>
      </c>
      <c r="E160">
        <f t="shared" si="10"/>
        <v>0</v>
      </c>
      <c r="F160" s="26" t="e">
        <f t="shared" si="11"/>
        <v>#DIV/0!</v>
      </c>
      <c r="G160">
        <f>'Data Entry'!K161</f>
        <v>0</v>
      </c>
      <c r="H160">
        <f>'Data Entry'!L161</f>
        <v>0</v>
      </c>
      <c r="I160">
        <f t="shared" si="12"/>
        <v>0</v>
      </c>
      <c r="J160" s="26" t="e">
        <f t="shared" si="13"/>
        <v>#DIV/0!</v>
      </c>
      <c r="K160" s="1">
        <f>SUMIFS('Data Entry'!N$3:N$2000,'Data Entry'!M$3:M$2000,A160,'Data Entry'!B$3:B$2000,B160)+SUMIFS('Data Entry'!P$3:P$2000,'Data Entry'!O$3:O$2000,A160,'Data Entry'!B$3:B$2000,B160)+SUMIFS('Data Entry'!R$3:R$2000,'Data Entry'!Q$3:Q$2000,A160,'Data Entry'!B$3:B$2000,B160)</f>
        <v>3.287</v>
      </c>
      <c r="L160">
        <f t="shared" si="14"/>
        <v>0</v>
      </c>
    </row>
    <row r="161" spans="1:12">
      <c r="A161">
        <f>'Data Entry'!A162</f>
        <v>4617</v>
      </c>
      <c r="B161">
        <f>'Data Entry'!B162</f>
        <v>27</v>
      </c>
      <c r="C161">
        <f>'Data Entry'!I162</f>
        <v>0</v>
      </c>
      <c r="D161">
        <f>'Data Entry'!J162</f>
        <v>0</v>
      </c>
      <c r="E161">
        <f t="shared" si="10"/>
        <v>0</v>
      </c>
      <c r="F161" s="26" t="e">
        <f t="shared" si="11"/>
        <v>#DIV/0!</v>
      </c>
      <c r="G161">
        <f>'Data Entry'!K162</f>
        <v>0</v>
      </c>
      <c r="H161">
        <f>'Data Entry'!L162</f>
        <v>0</v>
      </c>
      <c r="I161">
        <f t="shared" si="12"/>
        <v>0</v>
      </c>
      <c r="J161" s="26" t="e">
        <f t="shared" si="13"/>
        <v>#DIV/0!</v>
      </c>
      <c r="K161" s="1">
        <f>SUMIFS('Data Entry'!N$3:N$2000,'Data Entry'!M$3:M$2000,A161,'Data Entry'!B$3:B$2000,B161)+SUMIFS('Data Entry'!P$3:P$2000,'Data Entry'!O$3:O$2000,A161,'Data Entry'!B$3:B$2000,B161)+SUMIFS('Data Entry'!R$3:R$2000,'Data Entry'!Q$3:Q$2000,A161,'Data Entry'!B$3:B$2000,B161)</f>
        <v>1.77</v>
      </c>
      <c r="L161">
        <f t="shared" si="14"/>
        <v>0</v>
      </c>
    </row>
    <row r="162" spans="1:12">
      <c r="A162">
        <f>'Data Entry'!A163</f>
        <v>1305</v>
      </c>
      <c r="B162">
        <f>'Data Entry'!B163</f>
        <v>27</v>
      </c>
      <c r="C162">
        <f>'Data Entry'!I163</f>
        <v>0</v>
      </c>
      <c r="D162">
        <f>'Data Entry'!J163</f>
        <v>0</v>
      </c>
      <c r="E162">
        <f t="shared" si="10"/>
        <v>0</v>
      </c>
      <c r="F162" s="26" t="e">
        <f t="shared" si="11"/>
        <v>#DIV/0!</v>
      </c>
      <c r="G162">
        <f>'Data Entry'!K163</f>
        <v>6</v>
      </c>
      <c r="H162">
        <f>'Data Entry'!L163</f>
        <v>3</v>
      </c>
      <c r="I162">
        <f t="shared" si="12"/>
        <v>9</v>
      </c>
      <c r="J162" s="26">
        <f t="shared" si="13"/>
        <v>0.666666666666667</v>
      </c>
      <c r="K162" s="1">
        <f>SUMIFS('Data Entry'!N$3:N$2000,'Data Entry'!M$3:M$2000,A162,'Data Entry'!B$3:B$2000,B162)+SUMIFS('Data Entry'!P$3:P$2000,'Data Entry'!O$3:O$2000,A162,'Data Entry'!B$3:B$2000,B162)+SUMIFS('Data Entry'!R$3:R$2000,'Data Entry'!Q$3:Q$2000,A162,'Data Entry'!B$3:B$2000,B162)</f>
        <v>11.31</v>
      </c>
      <c r="L162">
        <f t="shared" si="14"/>
        <v>12</v>
      </c>
    </row>
    <row r="163" spans="1:12">
      <c r="A163">
        <f>'Data Entry'!A164</f>
        <v>2200</v>
      </c>
      <c r="B163">
        <f>'Data Entry'!B164</f>
        <v>27</v>
      </c>
      <c r="C163">
        <f>'Data Entry'!I164</f>
        <v>1</v>
      </c>
      <c r="D163">
        <f>'Data Entry'!J164</f>
        <v>2</v>
      </c>
      <c r="E163">
        <f t="shared" si="10"/>
        <v>3</v>
      </c>
      <c r="F163" s="26">
        <f t="shared" si="11"/>
        <v>0.333333333333333</v>
      </c>
      <c r="G163">
        <f>'Data Entry'!K164</f>
        <v>2</v>
      </c>
      <c r="H163">
        <f>'Data Entry'!L164</f>
        <v>1</v>
      </c>
      <c r="I163">
        <f t="shared" si="12"/>
        <v>3</v>
      </c>
      <c r="J163" s="26">
        <f t="shared" si="13"/>
        <v>0.666666666666667</v>
      </c>
      <c r="K163" s="1">
        <f>SUMIFS('Data Entry'!N$3:N$2000,'Data Entry'!M$3:M$2000,A163,'Data Entry'!B$3:B$2000,B163)+SUMIFS('Data Entry'!P$3:P$2000,'Data Entry'!O$3:O$2000,A163,'Data Entry'!B$3:B$2000,B163)+SUMIFS('Data Entry'!R$3:R$2000,'Data Entry'!Q$3:Q$2000,A163,'Data Entry'!B$3:B$2000,B163)</f>
        <v>3.667</v>
      </c>
      <c r="L163">
        <f t="shared" si="14"/>
        <v>5</v>
      </c>
    </row>
    <row r="164" spans="1:12">
      <c r="A164">
        <f>'Data Entry'!A165</f>
        <v>7520</v>
      </c>
      <c r="B164">
        <f>'Data Entry'!B165</f>
        <v>27</v>
      </c>
      <c r="C164">
        <f>'Data Entry'!I165</f>
        <v>2</v>
      </c>
      <c r="D164">
        <f>'Data Entry'!J165</f>
        <v>0</v>
      </c>
      <c r="E164">
        <f t="shared" si="10"/>
        <v>2</v>
      </c>
      <c r="F164" s="26">
        <f t="shared" si="11"/>
        <v>1</v>
      </c>
      <c r="G164">
        <f>'Data Entry'!K165</f>
        <v>2</v>
      </c>
      <c r="H164">
        <f>'Data Entry'!L165</f>
        <v>0</v>
      </c>
      <c r="I164">
        <f t="shared" si="12"/>
        <v>2</v>
      </c>
      <c r="J164" s="26">
        <f t="shared" si="13"/>
        <v>1</v>
      </c>
      <c r="K164" s="1">
        <f>SUMIFS('Data Entry'!N$3:N$2000,'Data Entry'!M$3:M$2000,A164,'Data Entry'!B$3:B$2000,B164)+SUMIFS('Data Entry'!P$3:P$2000,'Data Entry'!O$3:O$2000,A164,'Data Entry'!B$3:B$2000,B164)+SUMIFS('Data Entry'!R$3:R$2000,'Data Entry'!Q$3:Q$2000,A164,'Data Entry'!B$3:B$2000,B164)</f>
        <v>6.575</v>
      </c>
      <c r="L164">
        <f t="shared" si="14"/>
        <v>6</v>
      </c>
    </row>
    <row r="165" spans="1:12">
      <c r="A165">
        <f>'Data Entry'!A166</f>
        <v>5409</v>
      </c>
      <c r="B165">
        <f>'Data Entry'!B166</f>
        <v>27</v>
      </c>
      <c r="C165">
        <f>'Data Entry'!I166</f>
        <v>0</v>
      </c>
      <c r="D165">
        <f>'Data Entry'!J166</f>
        <v>1</v>
      </c>
      <c r="E165">
        <f t="shared" si="10"/>
        <v>1</v>
      </c>
      <c r="F165" s="26">
        <f t="shared" si="11"/>
        <v>0</v>
      </c>
      <c r="G165">
        <f>'Data Entry'!K166</f>
        <v>8</v>
      </c>
      <c r="H165">
        <f>'Data Entry'!L166</f>
        <v>4</v>
      </c>
      <c r="I165">
        <f t="shared" si="12"/>
        <v>12</v>
      </c>
      <c r="J165" s="26">
        <f t="shared" si="13"/>
        <v>0.666666666666667</v>
      </c>
      <c r="K165" s="1">
        <f>SUMIFS('Data Entry'!N$3:N$2000,'Data Entry'!M$3:M$2000,A165,'Data Entry'!B$3:B$2000,B165)+SUMIFS('Data Entry'!P$3:P$2000,'Data Entry'!O$3:O$2000,A165,'Data Entry'!B$3:B$2000,B165)+SUMIFS('Data Entry'!R$3:R$2000,'Data Entry'!Q$3:Q$2000,A165,'Data Entry'!B$3:B$2000,B165)</f>
        <v>7.065</v>
      </c>
      <c r="L165">
        <f t="shared" si="14"/>
        <v>16</v>
      </c>
    </row>
    <row r="166" spans="1:12">
      <c r="A166">
        <f>'Data Entry'!A167</f>
        <v>6864</v>
      </c>
      <c r="B166">
        <f>'Data Entry'!B167</f>
        <v>28</v>
      </c>
      <c r="C166">
        <f>'Data Entry'!I167</f>
        <v>4</v>
      </c>
      <c r="D166">
        <f>'Data Entry'!J167</f>
        <v>1</v>
      </c>
      <c r="E166">
        <f t="shared" si="10"/>
        <v>5</v>
      </c>
      <c r="F166" s="26">
        <f t="shared" si="11"/>
        <v>0.8</v>
      </c>
      <c r="G166">
        <f>'Data Entry'!K167</f>
        <v>1</v>
      </c>
      <c r="H166">
        <f>'Data Entry'!L167</f>
        <v>1</v>
      </c>
      <c r="I166">
        <f t="shared" si="12"/>
        <v>2</v>
      </c>
      <c r="J166" s="26">
        <f t="shared" si="13"/>
        <v>0.5</v>
      </c>
      <c r="K166" s="1">
        <f>SUMIFS('Data Entry'!N$3:N$2000,'Data Entry'!M$3:M$2000,A166,'Data Entry'!B$3:B$2000,B166)+SUMIFS('Data Entry'!P$3:P$2000,'Data Entry'!O$3:O$2000,A166,'Data Entry'!B$3:B$2000,B166)+SUMIFS('Data Entry'!R$3:R$2000,'Data Entry'!Q$3:Q$2000,A166,'Data Entry'!B$3:B$2000,B166)</f>
        <v>16.733</v>
      </c>
      <c r="L166">
        <f t="shared" si="14"/>
        <v>6</v>
      </c>
    </row>
    <row r="167" spans="1:12">
      <c r="A167">
        <f>'Data Entry'!A168</f>
        <v>2198</v>
      </c>
      <c r="B167">
        <f>'Data Entry'!B168</f>
        <v>28</v>
      </c>
      <c r="C167">
        <f>'Data Entry'!I168</f>
        <v>0</v>
      </c>
      <c r="D167">
        <f>'Data Entry'!J168</f>
        <v>0</v>
      </c>
      <c r="E167">
        <f t="shared" si="10"/>
        <v>0</v>
      </c>
      <c r="F167" s="26" t="e">
        <f t="shared" si="11"/>
        <v>#DIV/0!</v>
      </c>
      <c r="G167">
        <f>'Data Entry'!K168</f>
        <v>1</v>
      </c>
      <c r="H167">
        <f>'Data Entry'!L168</f>
        <v>2</v>
      </c>
      <c r="I167">
        <f t="shared" si="12"/>
        <v>3</v>
      </c>
      <c r="J167" s="26">
        <f t="shared" si="13"/>
        <v>0.333333333333333</v>
      </c>
      <c r="K167" s="1">
        <f>SUMIFS('Data Entry'!N$3:N$2000,'Data Entry'!M$3:M$2000,A167,'Data Entry'!B$3:B$2000,B167)+SUMIFS('Data Entry'!P$3:P$2000,'Data Entry'!O$3:O$2000,A167,'Data Entry'!B$3:B$2000,B167)+SUMIFS('Data Entry'!R$3:R$2000,'Data Entry'!Q$3:Q$2000,A167,'Data Entry'!B$3:B$2000,B167)</f>
        <v>15.201</v>
      </c>
      <c r="L167">
        <f t="shared" si="14"/>
        <v>2</v>
      </c>
    </row>
    <row r="168" spans="1:12">
      <c r="A168">
        <f>'Data Entry'!A169</f>
        <v>6978</v>
      </c>
      <c r="B168">
        <f>'Data Entry'!B169</f>
        <v>28</v>
      </c>
      <c r="C168">
        <f>'Data Entry'!I169</f>
        <v>1</v>
      </c>
      <c r="D168">
        <f>'Data Entry'!J169</f>
        <v>0</v>
      </c>
      <c r="E168">
        <f t="shared" si="10"/>
        <v>1</v>
      </c>
      <c r="F168" s="26">
        <f t="shared" si="11"/>
        <v>1</v>
      </c>
      <c r="G168">
        <f>'Data Entry'!K169</f>
        <v>7</v>
      </c>
      <c r="H168">
        <f>'Data Entry'!L169</f>
        <v>4</v>
      </c>
      <c r="I168">
        <f t="shared" si="12"/>
        <v>11</v>
      </c>
      <c r="J168" s="26">
        <f t="shared" si="13"/>
        <v>0.636363636363636</v>
      </c>
      <c r="K168" s="1">
        <f>SUMIFS('Data Entry'!N$3:N$2000,'Data Entry'!M$3:M$2000,A168,'Data Entry'!B$3:B$2000,B168)+SUMIFS('Data Entry'!P$3:P$2000,'Data Entry'!O$3:O$2000,A168,'Data Entry'!B$3:B$2000,B168)+SUMIFS('Data Entry'!R$3:R$2000,'Data Entry'!Q$3:Q$2000,A168,'Data Entry'!B$3:B$2000,B168)</f>
        <v>0</v>
      </c>
      <c r="L168">
        <f t="shared" si="14"/>
        <v>15</v>
      </c>
    </row>
    <row r="169" spans="1:12">
      <c r="A169">
        <f>'Data Entry'!A170</f>
        <v>8850</v>
      </c>
      <c r="B169">
        <f>'Data Entry'!B170</f>
        <v>28</v>
      </c>
      <c r="C169">
        <f>'Data Entry'!I170</f>
        <v>0</v>
      </c>
      <c r="D169">
        <f>'Data Entry'!J170</f>
        <v>0</v>
      </c>
      <c r="E169">
        <f t="shared" si="10"/>
        <v>0</v>
      </c>
      <c r="F169" s="26" t="e">
        <f t="shared" si="11"/>
        <v>#DIV/0!</v>
      </c>
      <c r="G169">
        <f>'Data Entry'!K170</f>
        <v>0</v>
      </c>
      <c r="H169">
        <f>'Data Entry'!L170</f>
        <v>0</v>
      </c>
      <c r="I169">
        <f t="shared" si="12"/>
        <v>0</v>
      </c>
      <c r="J169" s="26" t="e">
        <f t="shared" si="13"/>
        <v>#DIV/0!</v>
      </c>
      <c r="K169" s="1">
        <f>SUMIFS('Data Entry'!N$3:N$2000,'Data Entry'!M$3:M$2000,A169,'Data Entry'!B$3:B$2000,B169)+SUMIFS('Data Entry'!P$3:P$2000,'Data Entry'!O$3:O$2000,A169,'Data Entry'!B$3:B$2000,B169)+SUMIFS('Data Entry'!R$3:R$2000,'Data Entry'!Q$3:Q$2000,A169,'Data Entry'!B$3:B$2000,B169)</f>
        <v>0</v>
      </c>
      <c r="L169">
        <f t="shared" si="14"/>
        <v>0</v>
      </c>
    </row>
    <row r="170" spans="1:12">
      <c r="A170">
        <f>'Data Entry'!A171</f>
        <v>3560</v>
      </c>
      <c r="B170">
        <f>'Data Entry'!B171</f>
        <v>28</v>
      </c>
      <c r="C170">
        <f>'Data Entry'!I171</f>
        <v>0</v>
      </c>
      <c r="D170">
        <f>'Data Entry'!J171</f>
        <v>0</v>
      </c>
      <c r="E170">
        <f t="shared" si="10"/>
        <v>0</v>
      </c>
      <c r="F170" s="26" t="e">
        <f t="shared" si="11"/>
        <v>#DIV/0!</v>
      </c>
      <c r="G170">
        <f>'Data Entry'!K171</f>
        <v>6</v>
      </c>
      <c r="H170">
        <f>'Data Entry'!L171</f>
        <v>3</v>
      </c>
      <c r="I170">
        <f t="shared" si="12"/>
        <v>9</v>
      </c>
      <c r="J170" s="26">
        <f t="shared" si="13"/>
        <v>0.666666666666667</v>
      </c>
      <c r="K170" s="1">
        <f>SUMIFS('Data Entry'!N$3:N$2000,'Data Entry'!M$3:M$2000,A170,'Data Entry'!B$3:B$2000,B170)+SUMIFS('Data Entry'!P$3:P$2000,'Data Entry'!O$3:O$2000,A170,'Data Entry'!B$3:B$2000,B170)+SUMIFS('Data Entry'!R$3:R$2000,'Data Entry'!Q$3:Q$2000,A170,'Data Entry'!B$3:B$2000,B170)</f>
        <v>12.478</v>
      </c>
      <c r="L170">
        <f t="shared" si="14"/>
        <v>12</v>
      </c>
    </row>
    <row r="171" spans="1:12">
      <c r="A171">
        <f>'Data Entry'!A172</f>
        <v>1325</v>
      </c>
      <c r="B171">
        <f>'Data Entry'!B172</f>
        <v>28</v>
      </c>
      <c r="C171">
        <f>'Data Entry'!I172</f>
        <v>0</v>
      </c>
      <c r="D171">
        <f>'Data Entry'!J172</f>
        <v>0</v>
      </c>
      <c r="E171">
        <f t="shared" si="10"/>
        <v>0</v>
      </c>
      <c r="F171" s="26" t="e">
        <f t="shared" si="11"/>
        <v>#DIV/0!</v>
      </c>
      <c r="G171">
        <f>'Data Entry'!K172</f>
        <v>11</v>
      </c>
      <c r="H171">
        <f>'Data Entry'!L172</f>
        <v>5</v>
      </c>
      <c r="I171">
        <f t="shared" si="12"/>
        <v>16</v>
      </c>
      <c r="J171" s="26">
        <f t="shared" si="13"/>
        <v>0.6875</v>
      </c>
      <c r="K171" s="1">
        <f>SUMIFS('Data Entry'!N$3:N$2000,'Data Entry'!M$3:M$2000,A171,'Data Entry'!B$3:B$2000,B171)+SUMIFS('Data Entry'!P$3:P$2000,'Data Entry'!O$3:O$2000,A171,'Data Entry'!B$3:B$2000,B171)+SUMIFS('Data Entry'!R$3:R$2000,'Data Entry'!Q$3:Q$2000,A171,'Data Entry'!B$3:B$2000,B171)</f>
        <v>1.167</v>
      </c>
      <c r="L171">
        <f t="shared" si="14"/>
        <v>22</v>
      </c>
    </row>
    <row r="172" spans="1:12">
      <c r="A172">
        <f>'Data Entry'!A173</f>
        <v>8729</v>
      </c>
      <c r="B172">
        <f>'Data Entry'!B173</f>
        <v>29</v>
      </c>
      <c r="C172">
        <f>'Data Entry'!I173</f>
        <v>0</v>
      </c>
      <c r="D172">
        <f>'Data Entry'!J173</f>
        <v>0</v>
      </c>
      <c r="E172">
        <f t="shared" si="10"/>
        <v>0</v>
      </c>
      <c r="F172" s="26" t="e">
        <f t="shared" si="11"/>
        <v>#DIV/0!</v>
      </c>
      <c r="G172">
        <f>'Data Entry'!K173</f>
        <v>4</v>
      </c>
      <c r="H172">
        <f>'Data Entry'!L173</f>
        <v>3</v>
      </c>
      <c r="I172">
        <f t="shared" si="12"/>
        <v>7</v>
      </c>
      <c r="J172" s="26">
        <f t="shared" si="13"/>
        <v>0.571428571428571</v>
      </c>
      <c r="K172" s="1">
        <f>SUMIFS('Data Entry'!N$3:N$2000,'Data Entry'!M$3:M$2000,A172,'Data Entry'!B$3:B$2000,B172)+SUMIFS('Data Entry'!P$3:P$2000,'Data Entry'!O$3:O$2000,A172,'Data Entry'!B$3:B$2000,B172)+SUMIFS('Data Entry'!R$3:R$2000,'Data Entry'!Q$3:Q$2000,A172,'Data Entry'!B$3:B$2000,B172)</f>
        <v>0</v>
      </c>
      <c r="L172">
        <f t="shared" si="14"/>
        <v>8</v>
      </c>
    </row>
    <row r="173" spans="1:12">
      <c r="A173">
        <f>'Data Entry'!A174</f>
        <v>8574</v>
      </c>
      <c r="B173">
        <f>'Data Entry'!B174</f>
        <v>29</v>
      </c>
      <c r="C173">
        <f>'Data Entry'!I174</f>
        <v>0</v>
      </c>
      <c r="D173">
        <f>'Data Entry'!J174</f>
        <v>1</v>
      </c>
      <c r="E173">
        <f t="shared" si="10"/>
        <v>1</v>
      </c>
      <c r="F173" s="26">
        <f t="shared" si="11"/>
        <v>0</v>
      </c>
      <c r="G173">
        <f>'Data Entry'!K174</f>
        <v>0</v>
      </c>
      <c r="H173">
        <f>'Data Entry'!L174</f>
        <v>0</v>
      </c>
      <c r="I173">
        <f t="shared" si="12"/>
        <v>0</v>
      </c>
      <c r="J173" s="26" t="e">
        <f t="shared" si="13"/>
        <v>#DIV/0!</v>
      </c>
      <c r="K173" s="1">
        <f>SUMIFS('Data Entry'!N$3:N$2000,'Data Entry'!M$3:M$2000,A173,'Data Entry'!B$3:B$2000,B173)+SUMIFS('Data Entry'!P$3:P$2000,'Data Entry'!O$3:O$2000,A173,'Data Entry'!B$3:B$2000,B173)+SUMIFS('Data Entry'!R$3:R$2000,'Data Entry'!Q$3:Q$2000,A173,'Data Entry'!B$3:B$2000,B173)</f>
        <v>21.966</v>
      </c>
      <c r="L173">
        <f t="shared" si="14"/>
        <v>0</v>
      </c>
    </row>
    <row r="174" spans="1:12">
      <c r="A174">
        <f>'Data Entry'!A175</f>
        <v>6397</v>
      </c>
      <c r="B174">
        <f>'Data Entry'!B175</f>
        <v>29</v>
      </c>
      <c r="C174">
        <f>'Data Entry'!I175</f>
        <v>3</v>
      </c>
      <c r="D174">
        <f>'Data Entry'!J175</f>
        <v>4</v>
      </c>
      <c r="E174">
        <f t="shared" si="10"/>
        <v>7</v>
      </c>
      <c r="F174" s="26">
        <f t="shared" si="11"/>
        <v>0.428571428571429</v>
      </c>
      <c r="G174">
        <f>'Data Entry'!K175</f>
        <v>0</v>
      </c>
      <c r="H174">
        <f>'Data Entry'!L175</f>
        <v>0</v>
      </c>
      <c r="I174">
        <f t="shared" si="12"/>
        <v>0</v>
      </c>
      <c r="J174" s="26" t="e">
        <f t="shared" si="13"/>
        <v>#DIV/0!</v>
      </c>
      <c r="K174" s="1">
        <f>SUMIFS('Data Entry'!N$3:N$2000,'Data Entry'!M$3:M$2000,A174,'Data Entry'!B$3:B$2000,B174)+SUMIFS('Data Entry'!P$3:P$2000,'Data Entry'!O$3:O$2000,A174,'Data Entry'!B$3:B$2000,B174)+SUMIFS('Data Entry'!R$3:R$2000,'Data Entry'!Q$3:Q$2000,A174,'Data Entry'!B$3:B$2000,B174)</f>
        <v>4.778</v>
      </c>
      <c r="L174">
        <f t="shared" si="14"/>
        <v>3</v>
      </c>
    </row>
    <row r="175" spans="1:12">
      <c r="A175">
        <f>'Data Entry'!A176</f>
        <v>4917</v>
      </c>
      <c r="B175">
        <f>'Data Entry'!B176</f>
        <v>29</v>
      </c>
      <c r="C175">
        <f>'Data Entry'!I176</f>
        <v>0</v>
      </c>
      <c r="D175">
        <f>'Data Entry'!J176</f>
        <v>0</v>
      </c>
      <c r="E175">
        <f t="shared" si="10"/>
        <v>0</v>
      </c>
      <c r="F175" s="26" t="e">
        <f t="shared" si="11"/>
        <v>#DIV/0!</v>
      </c>
      <c r="G175">
        <f>'Data Entry'!K176</f>
        <v>8</v>
      </c>
      <c r="H175">
        <f>'Data Entry'!L176</f>
        <v>4</v>
      </c>
      <c r="I175">
        <f t="shared" si="12"/>
        <v>12</v>
      </c>
      <c r="J175" s="26">
        <f t="shared" si="13"/>
        <v>0.666666666666667</v>
      </c>
      <c r="K175" s="1">
        <f>SUMIFS('Data Entry'!N$3:N$2000,'Data Entry'!M$3:M$2000,A175,'Data Entry'!B$3:B$2000,B175)+SUMIFS('Data Entry'!P$3:P$2000,'Data Entry'!O$3:O$2000,A175,'Data Entry'!B$3:B$2000,B175)+SUMIFS('Data Entry'!R$3:R$2000,'Data Entry'!Q$3:Q$2000,A175,'Data Entry'!B$3:B$2000,B175)</f>
        <v>0</v>
      </c>
      <c r="L175">
        <f t="shared" si="14"/>
        <v>16</v>
      </c>
    </row>
    <row r="176" spans="1:12">
      <c r="A176">
        <f>'Data Entry'!A177</f>
        <v>4917</v>
      </c>
      <c r="B176">
        <f>'Data Entry'!B177</f>
        <v>29</v>
      </c>
      <c r="C176">
        <f>'Data Entry'!I177</f>
        <v>0</v>
      </c>
      <c r="D176">
        <f>'Data Entry'!J177</f>
        <v>0</v>
      </c>
      <c r="E176">
        <f t="shared" si="10"/>
        <v>0</v>
      </c>
      <c r="F176" s="26" t="e">
        <f t="shared" si="11"/>
        <v>#DIV/0!</v>
      </c>
      <c r="G176">
        <f>'Data Entry'!K177</f>
        <v>10</v>
      </c>
      <c r="H176">
        <f>'Data Entry'!L177</f>
        <v>3</v>
      </c>
      <c r="I176">
        <f t="shared" si="12"/>
        <v>13</v>
      </c>
      <c r="J176" s="26">
        <f t="shared" si="13"/>
        <v>0.769230769230769</v>
      </c>
      <c r="K176" s="1">
        <f>SUMIFS('Data Entry'!N$3:N$2000,'Data Entry'!M$3:M$2000,A176,'Data Entry'!B$3:B$2000,B176)+SUMIFS('Data Entry'!P$3:P$2000,'Data Entry'!O$3:O$2000,A176,'Data Entry'!B$3:B$2000,B176)+SUMIFS('Data Entry'!R$3:R$2000,'Data Entry'!Q$3:Q$2000,A176,'Data Entry'!B$3:B$2000,B176)</f>
        <v>0</v>
      </c>
      <c r="L176">
        <f t="shared" si="14"/>
        <v>20</v>
      </c>
    </row>
    <row r="177" spans="1:12">
      <c r="A177">
        <f>'Data Entry'!A178</f>
        <v>1360</v>
      </c>
      <c r="B177">
        <f>'Data Entry'!B178</f>
        <v>29</v>
      </c>
      <c r="C177">
        <f>'Data Entry'!I178</f>
        <v>0</v>
      </c>
      <c r="D177">
        <f>'Data Entry'!J178</f>
        <v>0</v>
      </c>
      <c r="E177">
        <f t="shared" si="10"/>
        <v>0</v>
      </c>
      <c r="F177" s="26" t="e">
        <f t="shared" si="11"/>
        <v>#DIV/0!</v>
      </c>
      <c r="G177">
        <f>'Data Entry'!K178</f>
        <v>5</v>
      </c>
      <c r="H177">
        <f>'Data Entry'!L178</f>
        <v>3</v>
      </c>
      <c r="I177">
        <f t="shared" si="12"/>
        <v>8</v>
      </c>
      <c r="J177" s="26">
        <f t="shared" si="13"/>
        <v>0.625</v>
      </c>
      <c r="K177" s="1">
        <f>SUMIFS('Data Entry'!N$3:N$2000,'Data Entry'!M$3:M$2000,A177,'Data Entry'!B$3:B$2000,B177)+SUMIFS('Data Entry'!P$3:P$2000,'Data Entry'!O$3:O$2000,A177,'Data Entry'!B$3:B$2000,B177)+SUMIFS('Data Entry'!R$3:R$2000,'Data Entry'!Q$3:Q$2000,A177,'Data Entry'!B$3:B$2000,B177)</f>
        <v>0</v>
      </c>
      <c r="L177">
        <f t="shared" si="14"/>
        <v>10</v>
      </c>
    </row>
    <row r="178" spans="1:12">
      <c r="A178">
        <f>'Data Entry'!A179</f>
        <v>5032</v>
      </c>
      <c r="B178">
        <f>'Data Entry'!B179</f>
        <v>30</v>
      </c>
      <c r="C178">
        <f>'Data Entry'!I179</f>
        <v>0</v>
      </c>
      <c r="D178">
        <f>'Data Entry'!J179</f>
        <v>0</v>
      </c>
      <c r="E178">
        <f t="shared" si="10"/>
        <v>0</v>
      </c>
      <c r="F178" s="26" t="e">
        <f t="shared" si="11"/>
        <v>#DIV/0!</v>
      </c>
      <c r="G178">
        <f>'Data Entry'!K179</f>
        <v>0</v>
      </c>
      <c r="H178">
        <f>'Data Entry'!L179</f>
        <v>0</v>
      </c>
      <c r="I178">
        <f t="shared" si="12"/>
        <v>0</v>
      </c>
      <c r="J178" s="26" t="e">
        <f t="shared" si="13"/>
        <v>#DIV/0!</v>
      </c>
      <c r="K178" s="1">
        <f>SUMIFS('Data Entry'!N$3:N$2000,'Data Entry'!M$3:M$2000,A178,'Data Entry'!B$3:B$2000,B178)+SUMIFS('Data Entry'!P$3:P$2000,'Data Entry'!O$3:O$2000,A178,'Data Entry'!B$3:B$2000,B178)+SUMIFS('Data Entry'!R$3:R$2000,'Data Entry'!Q$3:Q$2000,A178,'Data Entry'!B$3:B$2000,B178)</f>
        <v>2.076</v>
      </c>
      <c r="L178">
        <f t="shared" si="14"/>
        <v>0</v>
      </c>
    </row>
    <row r="179" spans="1:12">
      <c r="A179">
        <f>'Data Entry'!A180</f>
        <v>3739</v>
      </c>
      <c r="B179">
        <f>'Data Entry'!B180</f>
        <v>30</v>
      </c>
      <c r="C179">
        <f>'Data Entry'!I180</f>
        <v>5</v>
      </c>
      <c r="D179">
        <f>'Data Entry'!J180</f>
        <v>0</v>
      </c>
      <c r="E179">
        <f t="shared" si="10"/>
        <v>5</v>
      </c>
      <c r="F179" s="26">
        <f t="shared" si="11"/>
        <v>1</v>
      </c>
      <c r="G179">
        <f>'Data Entry'!K180</f>
        <v>0</v>
      </c>
      <c r="H179">
        <f>'Data Entry'!L180</f>
        <v>0</v>
      </c>
      <c r="I179">
        <f t="shared" si="12"/>
        <v>0</v>
      </c>
      <c r="J179" s="26" t="e">
        <f t="shared" si="13"/>
        <v>#DIV/0!</v>
      </c>
      <c r="K179" s="1">
        <f>SUMIFS('Data Entry'!N$3:N$2000,'Data Entry'!M$3:M$2000,A179,'Data Entry'!B$3:B$2000,B179)+SUMIFS('Data Entry'!P$3:P$2000,'Data Entry'!O$3:O$2000,A179,'Data Entry'!B$3:B$2000,B179)+SUMIFS('Data Entry'!R$3:R$2000,'Data Entry'!Q$3:Q$2000,A179,'Data Entry'!B$3:B$2000,B179)</f>
        <v>18.836</v>
      </c>
      <c r="L179">
        <f t="shared" si="14"/>
        <v>5</v>
      </c>
    </row>
    <row r="180" spans="1:12">
      <c r="A180">
        <f>'Data Entry'!A181</f>
        <v>2609</v>
      </c>
      <c r="B180">
        <f>'Data Entry'!B181</f>
        <v>30</v>
      </c>
      <c r="C180">
        <f>'Data Entry'!I181</f>
        <v>0</v>
      </c>
      <c r="D180">
        <f>'Data Entry'!J181</f>
        <v>0</v>
      </c>
      <c r="E180">
        <f t="shared" si="10"/>
        <v>0</v>
      </c>
      <c r="F180" s="26" t="e">
        <f t="shared" si="11"/>
        <v>#DIV/0!</v>
      </c>
      <c r="G180">
        <f>'Data Entry'!K181</f>
        <v>0</v>
      </c>
      <c r="H180">
        <f>'Data Entry'!L181</f>
        <v>1</v>
      </c>
      <c r="I180">
        <f t="shared" si="12"/>
        <v>1</v>
      </c>
      <c r="J180" s="26">
        <f t="shared" si="13"/>
        <v>0</v>
      </c>
      <c r="K180" s="1">
        <f>SUMIFS('Data Entry'!N$3:N$2000,'Data Entry'!M$3:M$2000,A180,'Data Entry'!B$3:B$2000,B180)+SUMIFS('Data Entry'!P$3:P$2000,'Data Entry'!O$3:O$2000,A180,'Data Entry'!B$3:B$2000,B180)+SUMIFS('Data Entry'!R$3:R$2000,'Data Entry'!Q$3:Q$2000,A180,'Data Entry'!B$3:B$2000,B180)</f>
        <v>3.35</v>
      </c>
      <c r="L180">
        <f t="shared" si="14"/>
        <v>0</v>
      </c>
    </row>
    <row r="181" spans="1:12">
      <c r="A181">
        <f>'Data Entry'!A182</f>
        <v>7902</v>
      </c>
      <c r="B181">
        <f>'Data Entry'!B182</f>
        <v>30</v>
      </c>
      <c r="C181">
        <f>'Data Entry'!I182</f>
        <v>0</v>
      </c>
      <c r="D181">
        <f>'Data Entry'!J182</f>
        <v>0</v>
      </c>
      <c r="E181">
        <f t="shared" si="10"/>
        <v>0</v>
      </c>
      <c r="F181" s="26" t="e">
        <f t="shared" si="11"/>
        <v>#DIV/0!</v>
      </c>
      <c r="G181">
        <f>'Data Entry'!K182</f>
        <v>7</v>
      </c>
      <c r="H181">
        <f>'Data Entry'!L182</f>
        <v>4</v>
      </c>
      <c r="I181">
        <f t="shared" si="12"/>
        <v>11</v>
      </c>
      <c r="J181" s="26">
        <f t="shared" si="13"/>
        <v>0.636363636363636</v>
      </c>
      <c r="K181" s="1">
        <f>SUMIFS('Data Entry'!N$3:N$2000,'Data Entry'!M$3:M$2000,A181,'Data Entry'!B$3:B$2000,B181)+SUMIFS('Data Entry'!P$3:P$2000,'Data Entry'!O$3:O$2000,A181,'Data Entry'!B$3:B$2000,B181)+SUMIFS('Data Entry'!R$3:R$2000,'Data Entry'!Q$3:Q$2000,A181,'Data Entry'!B$3:B$2000,B181)</f>
        <v>1.969</v>
      </c>
      <c r="L181">
        <f t="shared" si="14"/>
        <v>14</v>
      </c>
    </row>
    <row r="182" spans="1:12">
      <c r="A182">
        <f>'Data Entry'!A183</f>
        <v>8089</v>
      </c>
      <c r="B182">
        <f>'Data Entry'!B183</f>
        <v>30</v>
      </c>
      <c r="C182">
        <f>'Data Entry'!I183</f>
        <v>0</v>
      </c>
      <c r="D182">
        <f>'Data Entry'!J183</f>
        <v>0</v>
      </c>
      <c r="E182">
        <f t="shared" si="10"/>
        <v>0</v>
      </c>
      <c r="F182" s="26" t="e">
        <f t="shared" si="11"/>
        <v>#DIV/0!</v>
      </c>
      <c r="G182">
        <f>'Data Entry'!K183</f>
        <v>4</v>
      </c>
      <c r="H182">
        <f>'Data Entry'!L183</f>
        <v>0</v>
      </c>
      <c r="I182">
        <f t="shared" si="12"/>
        <v>4</v>
      </c>
      <c r="J182" s="26">
        <f t="shared" si="13"/>
        <v>1</v>
      </c>
      <c r="K182" s="1">
        <f>SUMIFS('Data Entry'!N$3:N$2000,'Data Entry'!M$3:M$2000,A182,'Data Entry'!B$3:B$2000,B182)+SUMIFS('Data Entry'!P$3:P$2000,'Data Entry'!O$3:O$2000,A182,'Data Entry'!B$3:B$2000,B182)+SUMIFS('Data Entry'!R$3:R$2000,'Data Entry'!Q$3:Q$2000,A182,'Data Entry'!B$3:B$2000,B182)</f>
        <v>3.37</v>
      </c>
      <c r="L182">
        <f t="shared" si="14"/>
        <v>8</v>
      </c>
    </row>
    <row r="183" spans="1:12">
      <c r="A183">
        <f>'Data Entry'!A184</f>
        <v>4678</v>
      </c>
      <c r="B183">
        <f>'Data Entry'!B184</f>
        <v>30</v>
      </c>
      <c r="C183">
        <f>'Data Entry'!I184</f>
        <v>2</v>
      </c>
      <c r="D183">
        <f>'Data Entry'!J184</f>
        <v>0</v>
      </c>
      <c r="E183">
        <f t="shared" si="10"/>
        <v>2</v>
      </c>
      <c r="F183" s="26">
        <f t="shared" si="11"/>
        <v>1</v>
      </c>
      <c r="G183">
        <f>'Data Entry'!K184</f>
        <v>6</v>
      </c>
      <c r="H183">
        <f>'Data Entry'!L184</f>
        <v>0</v>
      </c>
      <c r="I183">
        <f t="shared" si="12"/>
        <v>6</v>
      </c>
      <c r="J183" s="26">
        <f t="shared" si="13"/>
        <v>1</v>
      </c>
      <c r="K183" s="1">
        <f>SUMIFS('Data Entry'!N$3:N$2000,'Data Entry'!M$3:M$2000,A183,'Data Entry'!B$3:B$2000,B183)+SUMIFS('Data Entry'!P$3:P$2000,'Data Entry'!O$3:O$2000,A183,'Data Entry'!B$3:B$2000,B183)+SUMIFS('Data Entry'!R$3:R$2000,'Data Entry'!Q$3:Q$2000,A183,'Data Entry'!B$3:B$2000,B183)</f>
        <v>1.235</v>
      </c>
      <c r="L183">
        <f t="shared" si="14"/>
        <v>14</v>
      </c>
    </row>
    <row r="184" spans="1:12">
      <c r="A184">
        <f>'Data Entry'!A185</f>
        <v>4903</v>
      </c>
      <c r="B184">
        <f>'Data Entry'!B185</f>
        <v>31</v>
      </c>
      <c r="C184">
        <f>'Data Entry'!I185</f>
        <v>5</v>
      </c>
      <c r="D184">
        <f>'Data Entry'!J185</f>
        <v>1</v>
      </c>
      <c r="E184">
        <f t="shared" si="10"/>
        <v>6</v>
      </c>
      <c r="F184" s="26">
        <f t="shared" si="11"/>
        <v>0.833333333333333</v>
      </c>
      <c r="G184">
        <f>'Data Entry'!K185</f>
        <v>0</v>
      </c>
      <c r="H184">
        <f>'Data Entry'!L185</f>
        <v>0</v>
      </c>
      <c r="I184">
        <f t="shared" si="12"/>
        <v>0</v>
      </c>
      <c r="J184" s="26" t="e">
        <f t="shared" si="13"/>
        <v>#DIV/0!</v>
      </c>
      <c r="K184" s="1">
        <f>SUMIFS('Data Entry'!N$3:N$2000,'Data Entry'!M$3:M$2000,A184,'Data Entry'!B$3:B$2000,B184)+SUMIFS('Data Entry'!P$3:P$2000,'Data Entry'!O$3:O$2000,A184,'Data Entry'!B$3:B$2000,B184)+SUMIFS('Data Entry'!R$3:R$2000,'Data Entry'!Q$3:Q$2000,A184,'Data Entry'!B$3:B$2000,B184)</f>
        <v>10.705</v>
      </c>
      <c r="L184">
        <f t="shared" si="14"/>
        <v>5</v>
      </c>
    </row>
    <row r="185" spans="1:12">
      <c r="A185">
        <f>'Data Entry'!A186</f>
        <v>4946</v>
      </c>
      <c r="B185">
        <f>'Data Entry'!B186</f>
        <v>31</v>
      </c>
      <c r="C185">
        <f>'Data Entry'!I186</f>
        <v>0</v>
      </c>
      <c r="D185">
        <f>'Data Entry'!J186</f>
        <v>0</v>
      </c>
      <c r="E185">
        <f t="shared" si="10"/>
        <v>0</v>
      </c>
      <c r="F185" s="26" t="e">
        <f t="shared" si="11"/>
        <v>#DIV/0!</v>
      </c>
      <c r="G185">
        <f>'Data Entry'!K186</f>
        <v>6</v>
      </c>
      <c r="H185">
        <f>'Data Entry'!L186</f>
        <v>2</v>
      </c>
      <c r="I185">
        <f t="shared" si="12"/>
        <v>8</v>
      </c>
      <c r="J185" s="26">
        <f t="shared" si="13"/>
        <v>0.75</v>
      </c>
      <c r="K185" s="1">
        <f>SUMIFS('Data Entry'!N$3:N$2000,'Data Entry'!M$3:M$2000,A185,'Data Entry'!B$3:B$2000,B185)+SUMIFS('Data Entry'!P$3:P$2000,'Data Entry'!O$3:O$2000,A185,'Data Entry'!B$3:B$2000,B185)+SUMIFS('Data Entry'!R$3:R$2000,'Data Entry'!Q$3:Q$2000,A185,'Data Entry'!B$3:B$2000,B185)</f>
        <v>1.619</v>
      </c>
      <c r="L185">
        <f t="shared" si="14"/>
        <v>12</v>
      </c>
    </row>
    <row r="186" spans="1:12">
      <c r="A186">
        <f>'Data Entry'!A187</f>
        <v>4015</v>
      </c>
      <c r="B186">
        <f>'Data Entry'!B187</f>
        <v>31</v>
      </c>
      <c r="C186">
        <f>'Data Entry'!I187</f>
        <v>0</v>
      </c>
      <c r="D186">
        <f>'Data Entry'!J187</f>
        <v>0</v>
      </c>
      <c r="E186">
        <f t="shared" si="10"/>
        <v>0</v>
      </c>
      <c r="F186" s="26" t="e">
        <f t="shared" si="11"/>
        <v>#DIV/0!</v>
      </c>
      <c r="G186">
        <f>'Data Entry'!K187</f>
        <v>4</v>
      </c>
      <c r="H186">
        <f>'Data Entry'!L187</f>
        <v>2</v>
      </c>
      <c r="I186">
        <f t="shared" si="12"/>
        <v>6</v>
      </c>
      <c r="J186" s="26">
        <f t="shared" si="13"/>
        <v>0.666666666666667</v>
      </c>
      <c r="K186" s="1">
        <f>SUMIFS('Data Entry'!N$3:N$2000,'Data Entry'!M$3:M$2000,A186,'Data Entry'!B$3:B$2000,B186)+SUMIFS('Data Entry'!P$3:P$2000,'Data Entry'!O$3:O$2000,A186,'Data Entry'!B$3:B$2000,B186)+SUMIFS('Data Entry'!R$3:R$2000,'Data Entry'!Q$3:Q$2000,A186,'Data Entry'!B$3:B$2000,B186)</f>
        <v>7.652</v>
      </c>
      <c r="L186">
        <f t="shared" si="14"/>
        <v>8</v>
      </c>
    </row>
    <row r="187" spans="1:12">
      <c r="A187">
        <f>'Data Entry'!A188</f>
        <v>5024</v>
      </c>
      <c r="B187">
        <f>'Data Entry'!B188</f>
        <v>31</v>
      </c>
      <c r="C187">
        <f>'Data Entry'!I188</f>
        <v>2</v>
      </c>
      <c r="D187">
        <f>'Data Entry'!J188</f>
        <v>0</v>
      </c>
      <c r="E187">
        <f t="shared" si="10"/>
        <v>2</v>
      </c>
      <c r="F187" s="26">
        <f t="shared" si="11"/>
        <v>1</v>
      </c>
      <c r="G187">
        <f>'Data Entry'!K188</f>
        <v>0</v>
      </c>
      <c r="H187">
        <f>'Data Entry'!L188</f>
        <v>3</v>
      </c>
      <c r="I187">
        <f t="shared" si="12"/>
        <v>3</v>
      </c>
      <c r="J187" s="26">
        <f t="shared" si="13"/>
        <v>0</v>
      </c>
      <c r="K187" s="1">
        <f>SUMIFS('Data Entry'!N$3:N$2000,'Data Entry'!M$3:M$2000,A187,'Data Entry'!B$3:B$2000,B187)+SUMIFS('Data Entry'!P$3:P$2000,'Data Entry'!O$3:O$2000,A187,'Data Entry'!B$3:B$2000,B187)+SUMIFS('Data Entry'!R$3:R$2000,'Data Entry'!Q$3:Q$2000,A187,'Data Entry'!B$3:B$2000,B187)</f>
        <v>28.06</v>
      </c>
      <c r="L187">
        <f t="shared" si="14"/>
        <v>2</v>
      </c>
    </row>
    <row r="188" spans="1:12">
      <c r="A188">
        <f>'Data Entry'!A189</f>
        <v>8764</v>
      </c>
      <c r="B188">
        <f>'Data Entry'!B189</f>
        <v>31</v>
      </c>
      <c r="C188">
        <f>'Data Entry'!I189</f>
        <v>10</v>
      </c>
      <c r="D188">
        <f>'Data Entry'!J189</f>
        <v>1</v>
      </c>
      <c r="E188">
        <f t="shared" si="10"/>
        <v>11</v>
      </c>
      <c r="F188" s="26">
        <f t="shared" si="11"/>
        <v>0.909090909090909</v>
      </c>
      <c r="G188">
        <f>'Data Entry'!K189</f>
        <v>0</v>
      </c>
      <c r="H188">
        <f>'Data Entry'!L189</f>
        <v>0</v>
      </c>
      <c r="I188">
        <f t="shared" si="12"/>
        <v>0</v>
      </c>
      <c r="J188" s="26" t="e">
        <f t="shared" si="13"/>
        <v>#DIV/0!</v>
      </c>
      <c r="K188" s="1">
        <f>SUMIFS('Data Entry'!N$3:N$2000,'Data Entry'!M$3:M$2000,A188,'Data Entry'!B$3:B$2000,B188)+SUMIFS('Data Entry'!P$3:P$2000,'Data Entry'!O$3:O$2000,A188,'Data Entry'!B$3:B$2000,B188)+SUMIFS('Data Entry'!R$3:R$2000,'Data Entry'!Q$3:Q$2000,A188,'Data Entry'!B$3:B$2000,B188)</f>
        <v>0</v>
      </c>
      <c r="L188">
        <f t="shared" si="14"/>
        <v>10</v>
      </c>
    </row>
    <row r="189" spans="1:12">
      <c r="A189">
        <f>'Data Entry'!A190</f>
        <v>4069</v>
      </c>
      <c r="B189">
        <f>'Data Entry'!B190</f>
        <v>31</v>
      </c>
      <c r="C189">
        <f>'Data Entry'!I190</f>
        <v>0</v>
      </c>
      <c r="D189">
        <f>'Data Entry'!J190</f>
        <v>0</v>
      </c>
      <c r="E189">
        <f t="shared" si="10"/>
        <v>0</v>
      </c>
      <c r="F189" s="26" t="e">
        <f t="shared" si="11"/>
        <v>#DIV/0!</v>
      </c>
      <c r="G189">
        <f>'Data Entry'!K190</f>
        <v>5</v>
      </c>
      <c r="H189">
        <f>'Data Entry'!L190</f>
        <v>1</v>
      </c>
      <c r="I189">
        <f t="shared" si="12"/>
        <v>6</v>
      </c>
      <c r="J189" s="26">
        <f t="shared" si="13"/>
        <v>0.833333333333333</v>
      </c>
      <c r="K189" s="1">
        <f>SUMIFS('Data Entry'!N$3:N$2000,'Data Entry'!M$3:M$2000,A189,'Data Entry'!B$3:B$2000,B189)+SUMIFS('Data Entry'!P$3:P$2000,'Data Entry'!O$3:O$2000,A189,'Data Entry'!B$3:B$2000,B189)+SUMIFS('Data Entry'!R$3:R$2000,'Data Entry'!Q$3:Q$2000,A189,'Data Entry'!B$3:B$2000,B189)</f>
        <v>0.569</v>
      </c>
      <c r="L189">
        <f t="shared" si="14"/>
        <v>10</v>
      </c>
    </row>
    <row r="190" spans="1:12">
      <c r="A190">
        <f>'Data Entry'!A191</f>
        <v>1114</v>
      </c>
      <c r="B190">
        <f>'Data Entry'!B191</f>
        <v>32</v>
      </c>
      <c r="C190">
        <f>'Data Entry'!I191</f>
        <v>0</v>
      </c>
      <c r="D190">
        <f>'Data Entry'!J191</f>
        <v>0</v>
      </c>
      <c r="E190">
        <f t="shared" ref="E190:E253" si="15">C190+D190</f>
        <v>0</v>
      </c>
      <c r="F190" s="26" t="e">
        <f t="shared" ref="F190:F253" si="16">C190/E190</f>
        <v>#DIV/0!</v>
      </c>
      <c r="G190">
        <f>'Data Entry'!K191</f>
        <v>12</v>
      </c>
      <c r="H190">
        <f>'Data Entry'!L191</f>
        <v>1</v>
      </c>
      <c r="I190">
        <f t="shared" ref="I190:I253" si="17">G190+H190</f>
        <v>13</v>
      </c>
      <c r="J190" s="26">
        <f t="shared" ref="J190:J253" si="18">G190/I190</f>
        <v>0.923076923076923</v>
      </c>
      <c r="K190" s="1">
        <f>SUMIFS('Data Entry'!N$3:N$2000,'Data Entry'!M$3:M$2000,A190,'Data Entry'!B$3:B$2000,B190)+SUMIFS('Data Entry'!P$3:P$2000,'Data Entry'!O$3:O$2000,A190,'Data Entry'!B$3:B$2000,B190)+SUMIFS('Data Entry'!R$3:R$2000,'Data Entry'!Q$3:Q$2000,A190,'Data Entry'!B$3:B$2000,B190)</f>
        <v>0</v>
      </c>
      <c r="L190">
        <f t="shared" ref="L190:L253" si="19">(G190*2)+C190</f>
        <v>24</v>
      </c>
    </row>
    <row r="191" spans="1:12">
      <c r="A191">
        <f>'Data Entry'!A192</f>
        <v>781</v>
      </c>
      <c r="B191">
        <f>'Data Entry'!B192</f>
        <v>32</v>
      </c>
      <c r="C191">
        <f>'Data Entry'!I192</f>
        <v>4</v>
      </c>
      <c r="D191">
        <f>'Data Entry'!J192</f>
        <v>1</v>
      </c>
      <c r="E191">
        <f t="shared" si="15"/>
        <v>5</v>
      </c>
      <c r="F191" s="26">
        <f t="shared" si="16"/>
        <v>0.8</v>
      </c>
      <c r="G191">
        <f>'Data Entry'!K192</f>
        <v>0</v>
      </c>
      <c r="H191">
        <f>'Data Entry'!L192</f>
        <v>0</v>
      </c>
      <c r="I191">
        <f t="shared" si="17"/>
        <v>0</v>
      </c>
      <c r="J191" s="26" t="e">
        <f t="shared" si="18"/>
        <v>#DIV/0!</v>
      </c>
      <c r="K191" s="1">
        <f>SUMIFS('Data Entry'!N$3:N$2000,'Data Entry'!M$3:M$2000,A191,'Data Entry'!B$3:B$2000,B191)+SUMIFS('Data Entry'!P$3:P$2000,'Data Entry'!O$3:O$2000,A191,'Data Entry'!B$3:B$2000,B191)+SUMIFS('Data Entry'!R$3:R$2000,'Data Entry'!Q$3:Q$2000,A191,'Data Entry'!B$3:B$2000,B191)</f>
        <v>0</v>
      </c>
      <c r="L191">
        <f t="shared" si="19"/>
        <v>4</v>
      </c>
    </row>
    <row r="192" spans="1:12">
      <c r="A192">
        <f>'Data Entry'!A193</f>
        <v>771</v>
      </c>
      <c r="B192">
        <f>'Data Entry'!B193</f>
        <v>32</v>
      </c>
      <c r="C192">
        <f>'Data Entry'!I193</f>
        <v>0</v>
      </c>
      <c r="D192">
        <f>'Data Entry'!J193</f>
        <v>0</v>
      </c>
      <c r="E192">
        <f t="shared" si="15"/>
        <v>0</v>
      </c>
      <c r="F192" s="26" t="e">
        <f t="shared" si="16"/>
        <v>#DIV/0!</v>
      </c>
      <c r="G192">
        <f>'Data Entry'!K193</f>
        <v>0</v>
      </c>
      <c r="H192">
        <f>'Data Entry'!L193</f>
        <v>0</v>
      </c>
      <c r="I192">
        <f t="shared" si="17"/>
        <v>0</v>
      </c>
      <c r="J192" s="26" t="e">
        <f t="shared" si="18"/>
        <v>#DIV/0!</v>
      </c>
      <c r="K192" s="1">
        <f>SUMIFS('Data Entry'!N$3:N$2000,'Data Entry'!M$3:M$2000,A192,'Data Entry'!B$3:B$2000,B192)+SUMIFS('Data Entry'!P$3:P$2000,'Data Entry'!O$3:O$2000,A192,'Data Entry'!B$3:B$2000,B192)+SUMIFS('Data Entry'!R$3:R$2000,'Data Entry'!Q$3:Q$2000,A192,'Data Entry'!B$3:B$2000,B192)</f>
        <v>0</v>
      </c>
      <c r="L192">
        <f t="shared" si="19"/>
        <v>0</v>
      </c>
    </row>
    <row r="193" spans="1:12">
      <c r="A193">
        <f>'Data Entry'!A194</f>
        <v>5036</v>
      </c>
      <c r="B193">
        <f>'Data Entry'!B194</f>
        <v>32</v>
      </c>
      <c r="C193">
        <f>'Data Entry'!I194</f>
        <v>15</v>
      </c>
      <c r="D193">
        <f>'Data Entry'!J194</f>
        <v>0</v>
      </c>
      <c r="E193">
        <f t="shared" si="15"/>
        <v>15</v>
      </c>
      <c r="F193" s="26">
        <f t="shared" si="16"/>
        <v>1</v>
      </c>
      <c r="G193">
        <f>'Data Entry'!K194</f>
        <v>0</v>
      </c>
      <c r="H193">
        <f>'Data Entry'!L194</f>
        <v>0</v>
      </c>
      <c r="I193">
        <f t="shared" si="17"/>
        <v>0</v>
      </c>
      <c r="J193" s="26" t="e">
        <f t="shared" si="18"/>
        <v>#DIV/0!</v>
      </c>
      <c r="K193" s="1">
        <f>SUMIFS('Data Entry'!N$3:N$2000,'Data Entry'!M$3:M$2000,A193,'Data Entry'!B$3:B$2000,B193)+SUMIFS('Data Entry'!P$3:P$2000,'Data Entry'!O$3:O$2000,A193,'Data Entry'!B$3:B$2000,B193)+SUMIFS('Data Entry'!R$3:R$2000,'Data Entry'!Q$3:Q$2000,A193,'Data Entry'!B$3:B$2000,B193)</f>
        <v>0</v>
      </c>
      <c r="L193">
        <f t="shared" si="19"/>
        <v>15</v>
      </c>
    </row>
    <row r="194" spans="1:12">
      <c r="A194">
        <f>'Data Entry'!A195</f>
        <v>4951</v>
      </c>
      <c r="B194">
        <f>'Data Entry'!B195</f>
        <v>32</v>
      </c>
      <c r="C194">
        <f>'Data Entry'!I195</f>
        <v>0</v>
      </c>
      <c r="D194">
        <f>'Data Entry'!J195</f>
        <v>0</v>
      </c>
      <c r="E194">
        <f t="shared" si="15"/>
        <v>0</v>
      </c>
      <c r="F194" s="26" t="e">
        <f t="shared" si="16"/>
        <v>#DIV/0!</v>
      </c>
      <c r="G194">
        <f>'Data Entry'!K195</f>
        <v>4</v>
      </c>
      <c r="H194">
        <f>'Data Entry'!L195</f>
        <v>1</v>
      </c>
      <c r="I194">
        <f t="shared" si="17"/>
        <v>5</v>
      </c>
      <c r="J194" s="26">
        <f t="shared" si="18"/>
        <v>0.8</v>
      </c>
      <c r="K194" s="1">
        <f>SUMIFS('Data Entry'!N$3:N$2000,'Data Entry'!M$3:M$2000,A194,'Data Entry'!B$3:B$2000,B194)+SUMIFS('Data Entry'!P$3:P$2000,'Data Entry'!O$3:O$2000,A194,'Data Entry'!B$3:B$2000,B194)+SUMIFS('Data Entry'!R$3:R$2000,'Data Entry'!Q$3:Q$2000,A194,'Data Entry'!B$3:B$2000,B194)</f>
        <v>35.94</v>
      </c>
      <c r="L194">
        <f t="shared" si="19"/>
        <v>8</v>
      </c>
    </row>
    <row r="195" spans="1:12">
      <c r="A195">
        <f>'Data Entry'!A196</f>
        <v>6865</v>
      </c>
      <c r="B195">
        <f>'Data Entry'!B196</f>
        <v>32</v>
      </c>
      <c r="C195">
        <f>'Data Entry'!I196</f>
        <v>0</v>
      </c>
      <c r="D195">
        <f>'Data Entry'!J196</f>
        <v>2</v>
      </c>
      <c r="E195">
        <f t="shared" si="15"/>
        <v>2</v>
      </c>
      <c r="F195" s="26">
        <f t="shared" si="16"/>
        <v>0</v>
      </c>
      <c r="G195">
        <f>'Data Entry'!K196</f>
        <v>0</v>
      </c>
      <c r="H195">
        <f>'Data Entry'!L196</f>
        <v>0</v>
      </c>
      <c r="I195">
        <f t="shared" si="17"/>
        <v>0</v>
      </c>
      <c r="J195" s="26" t="e">
        <f t="shared" si="18"/>
        <v>#DIV/0!</v>
      </c>
      <c r="K195" s="1">
        <f>SUMIFS('Data Entry'!N$3:N$2000,'Data Entry'!M$3:M$2000,A195,'Data Entry'!B$3:B$2000,B195)+SUMIFS('Data Entry'!P$3:P$2000,'Data Entry'!O$3:O$2000,A195,'Data Entry'!B$3:B$2000,B195)+SUMIFS('Data Entry'!R$3:R$2000,'Data Entry'!Q$3:Q$2000,A195,'Data Entry'!B$3:B$2000,B195)</f>
        <v>0</v>
      </c>
      <c r="L195">
        <f t="shared" si="19"/>
        <v>0</v>
      </c>
    </row>
    <row r="196" spans="1:12">
      <c r="A196">
        <f>'Data Entry'!A197</f>
        <v>7659</v>
      </c>
      <c r="B196">
        <f>'Data Entry'!B197</f>
        <v>33</v>
      </c>
      <c r="C196">
        <f>'Data Entry'!I197</f>
        <v>3</v>
      </c>
      <c r="D196">
        <f>'Data Entry'!J197</f>
        <v>0</v>
      </c>
      <c r="E196">
        <f t="shared" si="15"/>
        <v>3</v>
      </c>
      <c r="F196" s="26">
        <f t="shared" si="16"/>
        <v>1</v>
      </c>
      <c r="G196">
        <f>'Data Entry'!K197</f>
        <v>0</v>
      </c>
      <c r="H196">
        <f>'Data Entry'!L197</f>
        <v>0</v>
      </c>
      <c r="I196">
        <f t="shared" si="17"/>
        <v>0</v>
      </c>
      <c r="J196" s="26" t="e">
        <f t="shared" si="18"/>
        <v>#DIV/0!</v>
      </c>
      <c r="K196" s="1">
        <f>SUMIFS('Data Entry'!N$3:N$2000,'Data Entry'!M$3:M$2000,A196,'Data Entry'!B$3:B$2000,B196)+SUMIFS('Data Entry'!P$3:P$2000,'Data Entry'!O$3:O$2000,A196,'Data Entry'!B$3:B$2000,B196)+SUMIFS('Data Entry'!R$3:R$2000,'Data Entry'!Q$3:Q$2000,A196,'Data Entry'!B$3:B$2000,B196)</f>
        <v>3.746</v>
      </c>
      <c r="L196">
        <f t="shared" si="19"/>
        <v>3</v>
      </c>
    </row>
    <row r="197" spans="1:12">
      <c r="A197">
        <f>'Data Entry'!A198</f>
        <v>772</v>
      </c>
      <c r="B197">
        <f>'Data Entry'!B198</f>
        <v>33</v>
      </c>
      <c r="C197">
        <f>'Data Entry'!I198</f>
        <v>0</v>
      </c>
      <c r="D197">
        <f>'Data Entry'!J198</f>
        <v>0</v>
      </c>
      <c r="E197">
        <f t="shared" si="15"/>
        <v>0</v>
      </c>
      <c r="F197" s="26" t="e">
        <f t="shared" si="16"/>
        <v>#DIV/0!</v>
      </c>
      <c r="G197">
        <f>'Data Entry'!K198</f>
        <v>6</v>
      </c>
      <c r="H197">
        <f>'Data Entry'!L198</f>
        <v>7</v>
      </c>
      <c r="I197">
        <f t="shared" si="17"/>
        <v>13</v>
      </c>
      <c r="J197" s="26">
        <f t="shared" si="18"/>
        <v>0.461538461538462</v>
      </c>
      <c r="K197" s="1">
        <f>SUMIFS('Data Entry'!N$3:N$2000,'Data Entry'!M$3:M$2000,A197,'Data Entry'!B$3:B$2000,B197)+SUMIFS('Data Entry'!P$3:P$2000,'Data Entry'!O$3:O$2000,A197,'Data Entry'!B$3:B$2000,B197)+SUMIFS('Data Entry'!R$3:R$2000,'Data Entry'!Q$3:Q$2000,A197,'Data Entry'!B$3:B$2000,B197)</f>
        <v>18.151</v>
      </c>
      <c r="L197">
        <f t="shared" si="19"/>
        <v>12</v>
      </c>
    </row>
    <row r="198" spans="1:12">
      <c r="A198">
        <f>'Data Entry'!A199</f>
        <v>8884</v>
      </c>
      <c r="B198">
        <f>'Data Entry'!B199</f>
        <v>33</v>
      </c>
      <c r="C198">
        <f>'Data Entry'!I199</f>
        <v>0</v>
      </c>
      <c r="D198">
        <f>'Data Entry'!J199</f>
        <v>0</v>
      </c>
      <c r="E198">
        <f t="shared" si="15"/>
        <v>0</v>
      </c>
      <c r="F198" s="26" t="e">
        <f t="shared" si="16"/>
        <v>#DIV/0!</v>
      </c>
      <c r="G198">
        <f>'Data Entry'!K199</f>
        <v>0</v>
      </c>
      <c r="H198">
        <f>'Data Entry'!L199</f>
        <v>0</v>
      </c>
      <c r="I198">
        <f t="shared" si="17"/>
        <v>0</v>
      </c>
      <c r="J198" s="26" t="e">
        <f t="shared" si="18"/>
        <v>#DIV/0!</v>
      </c>
      <c r="K198" s="1">
        <f>SUMIFS('Data Entry'!N$3:N$2000,'Data Entry'!M$3:M$2000,A198,'Data Entry'!B$3:B$2000,B198)+SUMIFS('Data Entry'!P$3:P$2000,'Data Entry'!O$3:O$2000,A198,'Data Entry'!B$3:B$2000,B198)+SUMIFS('Data Entry'!R$3:R$2000,'Data Entry'!Q$3:Q$2000,A198,'Data Entry'!B$3:B$2000,B198)</f>
        <v>0.517</v>
      </c>
      <c r="L198">
        <f t="shared" si="19"/>
        <v>0</v>
      </c>
    </row>
    <row r="199" spans="1:12">
      <c r="A199">
        <f>'Data Entry'!A200</f>
        <v>1241</v>
      </c>
      <c r="B199">
        <f>'Data Entry'!B200</f>
        <v>33</v>
      </c>
      <c r="C199">
        <f>'Data Entry'!I200</f>
        <v>1</v>
      </c>
      <c r="D199">
        <f>'Data Entry'!J200</f>
        <v>0</v>
      </c>
      <c r="E199">
        <f t="shared" si="15"/>
        <v>1</v>
      </c>
      <c r="F199" s="26">
        <f t="shared" si="16"/>
        <v>1</v>
      </c>
      <c r="G199">
        <f>'Data Entry'!K200</f>
        <v>15</v>
      </c>
      <c r="H199">
        <f>'Data Entry'!L200</f>
        <v>4</v>
      </c>
      <c r="I199">
        <f t="shared" si="17"/>
        <v>19</v>
      </c>
      <c r="J199" s="26">
        <f t="shared" si="18"/>
        <v>0.789473684210526</v>
      </c>
      <c r="K199" s="1">
        <f>SUMIFS('Data Entry'!N$3:N$2000,'Data Entry'!M$3:M$2000,A199,'Data Entry'!B$3:B$2000,B199)+SUMIFS('Data Entry'!P$3:P$2000,'Data Entry'!O$3:O$2000,A199,'Data Entry'!B$3:B$2000,B199)+SUMIFS('Data Entry'!R$3:R$2000,'Data Entry'!Q$3:Q$2000,A199,'Data Entry'!B$3:B$2000,B199)</f>
        <v>33.179</v>
      </c>
      <c r="L199">
        <f t="shared" si="19"/>
        <v>31</v>
      </c>
    </row>
    <row r="200" spans="1:12">
      <c r="A200">
        <f>'Data Entry'!A201</f>
        <v>4476</v>
      </c>
      <c r="B200">
        <f>'Data Entry'!B201</f>
        <v>33</v>
      </c>
      <c r="C200">
        <f>'Data Entry'!I201</f>
        <v>0</v>
      </c>
      <c r="D200">
        <f>'Data Entry'!J201</f>
        <v>0</v>
      </c>
      <c r="E200">
        <f t="shared" si="15"/>
        <v>0</v>
      </c>
      <c r="F200" s="26" t="e">
        <f t="shared" si="16"/>
        <v>#DIV/0!</v>
      </c>
      <c r="G200">
        <f>'Data Entry'!K201</f>
        <v>13</v>
      </c>
      <c r="H200">
        <f>'Data Entry'!L201</f>
        <v>0</v>
      </c>
      <c r="I200">
        <f t="shared" si="17"/>
        <v>13</v>
      </c>
      <c r="J200" s="26">
        <f t="shared" si="18"/>
        <v>1</v>
      </c>
      <c r="K200" s="1">
        <f>SUMIFS('Data Entry'!N$3:N$2000,'Data Entry'!M$3:M$2000,A200,'Data Entry'!B$3:B$2000,B200)+SUMIFS('Data Entry'!P$3:P$2000,'Data Entry'!O$3:O$2000,A200,'Data Entry'!B$3:B$2000,B200)+SUMIFS('Data Entry'!R$3:R$2000,'Data Entry'!Q$3:Q$2000,A200,'Data Entry'!B$3:B$2000,B200)</f>
        <v>18.423</v>
      </c>
      <c r="L200">
        <f t="shared" si="19"/>
        <v>26</v>
      </c>
    </row>
    <row r="201" spans="1:12">
      <c r="A201">
        <f>'Data Entry'!A202</f>
        <v>8789</v>
      </c>
      <c r="B201">
        <f>'Data Entry'!B202</f>
        <v>33</v>
      </c>
      <c r="C201">
        <f>'Data Entry'!I202</f>
        <v>0</v>
      </c>
      <c r="D201">
        <f>'Data Entry'!J202</f>
        <v>0</v>
      </c>
      <c r="E201">
        <f t="shared" si="15"/>
        <v>0</v>
      </c>
      <c r="F201" s="26" t="e">
        <f t="shared" si="16"/>
        <v>#DIV/0!</v>
      </c>
      <c r="G201">
        <f>'Data Entry'!K202</f>
        <v>0</v>
      </c>
      <c r="H201">
        <f>'Data Entry'!L202</f>
        <v>0</v>
      </c>
      <c r="I201">
        <f t="shared" si="17"/>
        <v>0</v>
      </c>
      <c r="J201" s="26" t="e">
        <f t="shared" si="18"/>
        <v>#DIV/0!</v>
      </c>
      <c r="K201" s="1">
        <f>SUMIFS('Data Entry'!N$3:N$2000,'Data Entry'!M$3:M$2000,A201,'Data Entry'!B$3:B$2000,B201)+SUMIFS('Data Entry'!P$3:P$2000,'Data Entry'!O$3:O$2000,A201,'Data Entry'!B$3:B$2000,B201)+SUMIFS('Data Entry'!R$3:R$2000,'Data Entry'!Q$3:Q$2000,A201,'Data Entry'!B$3:B$2000,B201)</f>
        <v>0</v>
      </c>
      <c r="L201">
        <f t="shared" si="19"/>
        <v>0</v>
      </c>
    </row>
    <row r="202" spans="1:12">
      <c r="A202">
        <f>'Data Entry'!A203</f>
        <v>4907</v>
      </c>
      <c r="B202">
        <f>'Data Entry'!B203</f>
        <v>34</v>
      </c>
      <c r="C202">
        <f>'Data Entry'!I203</f>
        <v>0</v>
      </c>
      <c r="D202">
        <f>'Data Entry'!J203</f>
        <v>0</v>
      </c>
      <c r="E202">
        <f t="shared" si="15"/>
        <v>0</v>
      </c>
      <c r="F202" s="26" t="e">
        <f t="shared" si="16"/>
        <v>#DIV/0!</v>
      </c>
      <c r="G202">
        <f>'Data Entry'!K203</f>
        <v>7</v>
      </c>
      <c r="H202">
        <f>'Data Entry'!L203</f>
        <v>7</v>
      </c>
      <c r="I202">
        <f t="shared" si="17"/>
        <v>14</v>
      </c>
      <c r="J202" s="26">
        <f t="shared" si="18"/>
        <v>0.5</v>
      </c>
      <c r="K202" s="1">
        <f>SUMIFS('Data Entry'!N$3:N$2000,'Data Entry'!M$3:M$2000,A202,'Data Entry'!B$3:B$2000,B202)+SUMIFS('Data Entry'!P$3:P$2000,'Data Entry'!O$3:O$2000,A202,'Data Entry'!B$3:B$2000,B202)+SUMIFS('Data Entry'!R$3:R$2000,'Data Entry'!Q$3:Q$2000,A202,'Data Entry'!B$3:B$2000,B202)</f>
        <v>22.638</v>
      </c>
      <c r="L202">
        <f t="shared" si="19"/>
        <v>14</v>
      </c>
    </row>
    <row r="203" spans="1:12">
      <c r="A203">
        <f>'Data Entry'!A204</f>
        <v>4343</v>
      </c>
      <c r="B203">
        <f>'Data Entry'!B204</f>
        <v>34</v>
      </c>
      <c r="C203">
        <f>'Data Entry'!I204</f>
        <v>0</v>
      </c>
      <c r="D203">
        <f>'Data Entry'!J204</f>
        <v>0</v>
      </c>
      <c r="E203">
        <f t="shared" si="15"/>
        <v>0</v>
      </c>
      <c r="F203" s="26" t="e">
        <f t="shared" si="16"/>
        <v>#DIV/0!</v>
      </c>
      <c r="G203">
        <f>'Data Entry'!K204</f>
        <v>6</v>
      </c>
      <c r="H203">
        <f>'Data Entry'!L204</f>
        <v>2</v>
      </c>
      <c r="I203">
        <f t="shared" si="17"/>
        <v>8</v>
      </c>
      <c r="J203" s="26">
        <f t="shared" si="18"/>
        <v>0.75</v>
      </c>
      <c r="K203" s="1">
        <f>SUMIFS('Data Entry'!N$3:N$2000,'Data Entry'!M$3:M$2000,A203,'Data Entry'!B$3:B$2000,B203)+SUMIFS('Data Entry'!P$3:P$2000,'Data Entry'!O$3:O$2000,A203,'Data Entry'!B$3:B$2000,B203)+SUMIFS('Data Entry'!R$3:R$2000,'Data Entry'!Q$3:Q$2000,A203,'Data Entry'!B$3:B$2000,B203)</f>
        <v>20.356</v>
      </c>
      <c r="L203">
        <f t="shared" si="19"/>
        <v>12</v>
      </c>
    </row>
    <row r="204" spans="1:12">
      <c r="A204">
        <f>'Data Entry'!A205</f>
        <v>4152</v>
      </c>
      <c r="B204">
        <f>'Data Entry'!B205</f>
        <v>34</v>
      </c>
      <c r="C204">
        <f>'Data Entry'!I205</f>
        <v>0</v>
      </c>
      <c r="D204">
        <f>'Data Entry'!J205</f>
        <v>0</v>
      </c>
      <c r="E204">
        <f t="shared" si="15"/>
        <v>0</v>
      </c>
      <c r="F204" s="26" t="e">
        <f t="shared" si="16"/>
        <v>#DIV/0!</v>
      </c>
      <c r="G204">
        <f>'Data Entry'!K205</f>
        <v>5</v>
      </c>
      <c r="H204">
        <f>'Data Entry'!L205</f>
        <v>3</v>
      </c>
      <c r="I204">
        <f t="shared" si="17"/>
        <v>8</v>
      </c>
      <c r="J204" s="26">
        <f t="shared" si="18"/>
        <v>0.625</v>
      </c>
      <c r="K204" s="1">
        <f>SUMIFS('Data Entry'!N$3:N$2000,'Data Entry'!M$3:M$2000,A204,'Data Entry'!B$3:B$2000,B204)+SUMIFS('Data Entry'!P$3:P$2000,'Data Entry'!O$3:O$2000,A204,'Data Entry'!B$3:B$2000,B204)+SUMIFS('Data Entry'!R$3:R$2000,'Data Entry'!Q$3:Q$2000,A204,'Data Entry'!B$3:B$2000,B204)</f>
        <v>8.613</v>
      </c>
      <c r="L204">
        <f t="shared" si="19"/>
        <v>10</v>
      </c>
    </row>
    <row r="205" spans="1:12">
      <c r="A205">
        <f>'Data Entry'!A206</f>
        <v>8765</v>
      </c>
      <c r="B205">
        <f>'Data Entry'!B206</f>
        <v>34</v>
      </c>
      <c r="C205">
        <f>'Data Entry'!I206</f>
        <v>0</v>
      </c>
      <c r="D205">
        <f>'Data Entry'!J206</f>
        <v>0</v>
      </c>
      <c r="E205">
        <f t="shared" si="15"/>
        <v>0</v>
      </c>
      <c r="F205" s="26" t="e">
        <f t="shared" si="16"/>
        <v>#DIV/0!</v>
      </c>
      <c r="G205">
        <f>'Data Entry'!K206</f>
        <v>0</v>
      </c>
      <c r="H205">
        <f>'Data Entry'!L206</f>
        <v>0</v>
      </c>
      <c r="I205">
        <f t="shared" si="17"/>
        <v>0</v>
      </c>
      <c r="J205" s="26" t="e">
        <f t="shared" si="18"/>
        <v>#DIV/0!</v>
      </c>
      <c r="K205" s="1">
        <f>SUMIFS('Data Entry'!N$3:N$2000,'Data Entry'!M$3:M$2000,A205,'Data Entry'!B$3:B$2000,B205)+SUMIFS('Data Entry'!P$3:P$2000,'Data Entry'!O$3:O$2000,A205,'Data Entry'!B$3:B$2000,B205)+SUMIFS('Data Entry'!R$3:R$2000,'Data Entry'!Q$3:Q$2000,A205,'Data Entry'!B$3:B$2000,B205)</f>
        <v>2.169</v>
      </c>
      <c r="L205">
        <f t="shared" si="19"/>
        <v>0</v>
      </c>
    </row>
    <row r="206" spans="1:12">
      <c r="A206">
        <f>'Data Entry'!A207</f>
        <v>1374</v>
      </c>
      <c r="B206">
        <f>'Data Entry'!B207</f>
        <v>34</v>
      </c>
      <c r="C206">
        <f>'Data Entry'!I207</f>
        <v>0</v>
      </c>
      <c r="D206">
        <f>'Data Entry'!J207</f>
        <v>0</v>
      </c>
      <c r="E206">
        <f t="shared" si="15"/>
        <v>0</v>
      </c>
      <c r="F206" s="26" t="e">
        <f t="shared" si="16"/>
        <v>#DIV/0!</v>
      </c>
      <c r="G206">
        <f>'Data Entry'!K207</f>
        <v>0</v>
      </c>
      <c r="H206">
        <f>'Data Entry'!L207</f>
        <v>0</v>
      </c>
      <c r="I206">
        <f t="shared" si="17"/>
        <v>0</v>
      </c>
      <c r="J206" s="26" t="e">
        <f t="shared" si="18"/>
        <v>#DIV/0!</v>
      </c>
      <c r="K206" s="1">
        <f>SUMIFS('Data Entry'!N$3:N$2000,'Data Entry'!M$3:M$2000,A206,'Data Entry'!B$3:B$2000,B206)+SUMIFS('Data Entry'!P$3:P$2000,'Data Entry'!O$3:O$2000,A206,'Data Entry'!B$3:B$2000,B206)+SUMIFS('Data Entry'!R$3:R$2000,'Data Entry'!Q$3:Q$2000,A206,'Data Entry'!B$3:B$2000,B206)</f>
        <v>8.708</v>
      </c>
      <c r="L206">
        <f t="shared" si="19"/>
        <v>0</v>
      </c>
    </row>
    <row r="207" spans="1:12">
      <c r="A207">
        <f>'Data Entry'!A208</f>
        <v>6135</v>
      </c>
      <c r="B207">
        <f>'Data Entry'!B208</f>
        <v>34</v>
      </c>
      <c r="C207">
        <f>'Data Entry'!I208</f>
        <v>0</v>
      </c>
      <c r="D207">
        <f>'Data Entry'!J208</f>
        <v>0</v>
      </c>
      <c r="E207">
        <f t="shared" si="15"/>
        <v>0</v>
      </c>
      <c r="F207" s="26" t="e">
        <f t="shared" si="16"/>
        <v>#DIV/0!</v>
      </c>
      <c r="G207">
        <f>'Data Entry'!K208</f>
        <v>0</v>
      </c>
      <c r="H207">
        <f>'Data Entry'!L208</f>
        <v>0</v>
      </c>
      <c r="I207">
        <f t="shared" si="17"/>
        <v>0</v>
      </c>
      <c r="J207" s="26" t="e">
        <f t="shared" si="18"/>
        <v>#DIV/0!</v>
      </c>
      <c r="K207" s="1">
        <f>SUMIFS('Data Entry'!N$3:N$2000,'Data Entry'!M$3:M$2000,A207,'Data Entry'!B$3:B$2000,B207)+SUMIFS('Data Entry'!P$3:P$2000,'Data Entry'!O$3:O$2000,A207,'Data Entry'!B$3:B$2000,B207)+SUMIFS('Data Entry'!R$3:R$2000,'Data Entry'!Q$3:Q$2000,A207,'Data Entry'!B$3:B$2000,B207)</f>
        <v>0</v>
      </c>
      <c r="L207">
        <f t="shared" si="19"/>
        <v>0</v>
      </c>
    </row>
    <row r="208" spans="1:12">
      <c r="A208">
        <f>'Data Entry'!A209</f>
        <v>5409</v>
      </c>
      <c r="B208">
        <f>'Data Entry'!B209</f>
        <v>35</v>
      </c>
      <c r="C208">
        <f>'Data Entry'!I209</f>
        <v>0</v>
      </c>
      <c r="D208">
        <f>'Data Entry'!J209</f>
        <v>0</v>
      </c>
      <c r="E208">
        <f t="shared" si="15"/>
        <v>0</v>
      </c>
      <c r="F208" s="26" t="e">
        <f t="shared" si="16"/>
        <v>#DIV/0!</v>
      </c>
      <c r="G208">
        <f>'Data Entry'!K209</f>
        <v>5</v>
      </c>
      <c r="H208">
        <f>'Data Entry'!L209</f>
        <v>4</v>
      </c>
      <c r="I208">
        <f t="shared" si="17"/>
        <v>9</v>
      </c>
      <c r="J208" s="26">
        <f t="shared" si="18"/>
        <v>0.555555555555556</v>
      </c>
      <c r="K208" s="1">
        <f>SUMIFS('Data Entry'!N$3:N$2000,'Data Entry'!M$3:M$2000,A208,'Data Entry'!B$3:B$2000,B208)+SUMIFS('Data Entry'!P$3:P$2000,'Data Entry'!O$3:O$2000,A208,'Data Entry'!B$3:B$2000,B208)+SUMIFS('Data Entry'!R$3:R$2000,'Data Entry'!Q$3:Q$2000,A208,'Data Entry'!B$3:B$2000,B208)</f>
        <v>21.212</v>
      </c>
      <c r="L208">
        <f t="shared" si="19"/>
        <v>10</v>
      </c>
    </row>
    <row r="209" spans="1:12">
      <c r="A209">
        <f>'Data Entry'!A210</f>
        <v>3543</v>
      </c>
      <c r="B209">
        <f>'Data Entry'!B210</f>
        <v>35</v>
      </c>
      <c r="C209">
        <f>'Data Entry'!I210</f>
        <v>2</v>
      </c>
      <c r="D209">
        <f>'Data Entry'!J210</f>
        <v>3</v>
      </c>
      <c r="E209">
        <f t="shared" si="15"/>
        <v>5</v>
      </c>
      <c r="F209" s="26">
        <f t="shared" si="16"/>
        <v>0.4</v>
      </c>
      <c r="G209">
        <f>'Data Entry'!K210</f>
        <v>0</v>
      </c>
      <c r="H209">
        <f>'Data Entry'!L210</f>
        <v>0</v>
      </c>
      <c r="I209">
        <f t="shared" si="17"/>
        <v>0</v>
      </c>
      <c r="J209" s="26" t="e">
        <f t="shared" si="18"/>
        <v>#DIV/0!</v>
      </c>
      <c r="K209" s="1">
        <f>SUMIFS('Data Entry'!N$3:N$2000,'Data Entry'!M$3:M$2000,A209,'Data Entry'!B$3:B$2000,B209)+SUMIFS('Data Entry'!P$3:P$2000,'Data Entry'!O$3:O$2000,A209,'Data Entry'!B$3:B$2000,B209)+SUMIFS('Data Entry'!R$3:R$2000,'Data Entry'!Q$3:Q$2000,A209,'Data Entry'!B$3:B$2000,B209)</f>
        <v>83.302</v>
      </c>
      <c r="L209">
        <f t="shared" si="19"/>
        <v>2</v>
      </c>
    </row>
    <row r="210" spans="1:12">
      <c r="A210">
        <f>'Data Entry'!A211</f>
        <v>6978</v>
      </c>
      <c r="B210">
        <f>'Data Entry'!B211</f>
        <v>35</v>
      </c>
      <c r="C210">
        <f>'Data Entry'!I211</f>
        <v>0</v>
      </c>
      <c r="D210">
        <f>'Data Entry'!J211</f>
        <v>0</v>
      </c>
      <c r="E210">
        <f t="shared" si="15"/>
        <v>0</v>
      </c>
      <c r="F210" s="26" t="e">
        <f t="shared" si="16"/>
        <v>#DIV/0!</v>
      </c>
      <c r="G210">
        <f>'Data Entry'!K211</f>
        <v>3</v>
      </c>
      <c r="H210">
        <f>'Data Entry'!L211</f>
        <v>6</v>
      </c>
      <c r="I210">
        <f t="shared" si="17"/>
        <v>9</v>
      </c>
      <c r="J210" s="26">
        <f t="shared" si="18"/>
        <v>0.333333333333333</v>
      </c>
      <c r="K210" s="1">
        <f>SUMIFS('Data Entry'!N$3:N$2000,'Data Entry'!M$3:M$2000,A210,'Data Entry'!B$3:B$2000,B210)+SUMIFS('Data Entry'!P$3:P$2000,'Data Entry'!O$3:O$2000,A210,'Data Entry'!B$3:B$2000,B210)+SUMIFS('Data Entry'!R$3:R$2000,'Data Entry'!Q$3:Q$2000,A210,'Data Entry'!B$3:B$2000,B210)</f>
        <v>0</v>
      </c>
      <c r="L210">
        <f t="shared" si="19"/>
        <v>6</v>
      </c>
    </row>
    <row r="211" spans="1:12">
      <c r="A211">
        <f>'Data Entry'!A212</f>
        <v>3161</v>
      </c>
      <c r="B211">
        <f>'Data Entry'!B212</f>
        <v>35</v>
      </c>
      <c r="C211">
        <f>'Data Entry'!I212</f>
        <v>0</v>
      </c>
      <c r="D211">
        <f>'Data Entry'!J212</f>
        <v>0</v>
      </c>
      <c r="E211">
        <f t="shared" si="15"/>
        <v>0</v>
      </c>
      <c r="F211" s="26" t="e">
        <f t="shared" si="16"/>
        <v>#DIV/0!</v>
      </c>
      <c r="G211">
        <f>'Data Entry'!K212</f>
        <v>0</v>
      </c>
      <c r="H211">
        <f>'Data Entry'!L212</f>
        <v>0</v>
      </c>
      <c r="I211">
        <f t="shared" si="17"/>
        <v>0</v>
      </c>
      <c r="J211" s="26" t="e">
        <f t="shared" si="18"/>
        <v>#DIV/0!</v>
      </c>
      <c r="K211" s="1">
        <f>SUMIFS('Data Entry'!N$3:N$2000,'Data Entry'!M$3:M$2000,A211,'Data Entry'!B$3:B$2000,B211)+SUMIFS('Data Entry'!P$3:P$2000,'Data Entry'!O$3:O$2000,A211,'Data Entry'!B$3:B$2000,B211)+SUMIFS('Data Entry'!R$3:R$2000,'Data Entry'!Q$3:Q$2000,A211,'Data Entry'!B$3:B$2000,B211)</f>
        <v>12.406</v>
      </c>
      <c r="L211">
        <f t="shared" si="19"/>
        <v>0</v>
      </c>
    </row>
    <row r="212" spans="1:12">
      <c r="A212">
        <f>'Data Entry'!A213</f>
        <v>4617</v>
      </c>
      <c r="B212">
        <f>'Data Entry'!B213</f>
        <v>35</v>
      </c>
      <c r="C212">
        <f>'Data Entry'!I213</f>
        <v>0</v>
      </c>
      <c r="D212">
        <f>'Data Entry'!J213</f>
        <v>0</v>
      </c>
      <c r="E212">
        <f t="shared" si="15"/>
        <v>0</v>
      </c>
      <c r="F212" s="26" t="e">
        <f t="shared" si="16"/>
        <v>#DIV/0!</v>
      </c>
      <c r="G212">
        <f>'Data Entry'!K213</f>
        <v>0</v>
      </c>
      <c r="H212">
        <f>'Data Entry'!L213</f>
        <v>0</v>
      </c>
      <c r="I212">
        <f t="shared" si="17"/>
        <v>0</v>
      </c>
      <c r="J212" s="26" t="e">
        <f t="shared" si="18"/>
        <v>#DIV/0!</v>
      </c>
      <c r="K212" s="1">
        <f>SUMIFS('Data Entry'!N$3:N$2000,'Data Entry'!M$3:M$2000,A212,'Data Entry'!B$3:B$2000,B212)+SUMIFS('Data Entry'!P$3:P$2000,'Data Entry'!O$3:O$2000,A212,'Data Entry'!B$3:B$2000,B212)+SUMIFS('Data Entry'!R$3:R$2000,'Data Entry'!Q$3:Q$2000,A212,'Data Entry'!B$3:B$2000,B212)</f>
        <v>1.5</v>
      </c>
      <c r="L212">
        <f t="shared" si="19"/>
        <v>0</v>
      </c>
    </row>
    <row r="213" spans="1:12">
      <c r="A213">
        <f>'Data Entry'!A214</f>
        <v>8731</v>
      </c>
      <c r="B213">
        <f>'Data Entry'!B214</f>
        <v>35</v>
      </c>
      <c r="C213">
        <f>'Data Entry'!I214</f>
        <v>7</v>
      </c>
      <c r="D213">
        <f>'Data Entry'!J214</f>
        <v>0</v>
      </c>
      <c r="E213">
        <f t="shared" si="15"/>
        <v>7</v>
      </c>
      <c r="F213" s="26">
        <f t="shared" si="16"/>
        <v>1</v>
      </c>
      <c r="G213">
        <f>'Data Entry'!K214</f>
        <v>0</v>
      </c>
      <c r="H213">
        <f>'Data Entry'!L214</f>
        <v>0</v>
      </c>
      <c r="I213">
        <f t="shared" si="17"/>
        <v>0</v>
      </c>
      <c r="J213" s="26" t="e">
        <f t="shared" si="18"/>
        <v>#DIV/0!</v>
      </c>
      <c r="K213" s="1">
        <f>SUMIFS('Data Entry'!N$3:N$2000,'Data Entry'!M$3:M$2000,A213,'Data Entry'!B$3:B$2000,B213)+SUMIFS('Data Entry'!P$3:P$2000,'Data Entry'!O$3:O$2000,A213,'Data Entry'!B$3:B$2000,B213)+SUMIFS('Data Entry'!R$3:R$2000,'Data Entry'!Q$3:Q$2000,A213,'Data Entry'!B$3:B$2000,B213)</f>
        <v>30.934</v>
      </c>
      <c r="L213">
        <f t="shared" si="19"/>
        <v>7</v>
      </c>
    </row>
    <row r="214" spans="1:12">
      <c r="A214">
        <f>'Data Entry'!A215</f>
        <v>5409</v>
      </c>
      <c r="B214">
        <f>'Data Entry'!B215</f>
        <v>35</v>
      </c>
      <c r="C214">
        <f>'Data Entry'!I215</f>
        <v>0</v>
      </c>
      <c r="D214">
        <f>'Data Entry'!J215</f>
        <v>0</v>
      </c>
      <c r="E214">
        <f t="shared" si="15"/>
        <v>0</v>
      </c>
      <c r="F214" s="26" t="e">
        <f t="shared" si="16"/>
        <v>#DIV/0!</v>
      </c>
      <c r="G214">
        <f>'Data Entry'!K215</f>
        <v>5</v>
      </c>
      <c r="H214">
        <f>'Data Entry'!L215</f>
        <v>4</v>
      </c>
      <c r="I214">
        <f t="shared" si="17"/>
        <v>9</v>
      </c>
      <c r="J214" s="26">
        <f t="shared" si="18"/>
        <v>0.555555555555556</v>
      </c>
      <c r="K214" s="1">
        <f>SUMIFS('Data Entry'!N$3:N$2000,'Data Entry'!M$3:M$2000,A214,'Data Entry'!B$3:B$2000,B214)+SUMIFS('Data Entry'!P$3:P$2000,'Data Entry'!O$3:O$2000,A214,'Data Entry'!B$3:B$2000,B214)+SUMIFS('Data Entry'!R$3:R$2000,'Data Entry'!Q$3:Q$2000,A214,'Data Entry'!B$3:B$2000,B214)</f>
        <v>21.212</v>
      </c>
      <c r="L214">
        <f t="shared" si="19"/>
        <v>10</v>
      </c>
    </row>
    <row r="215" spans="1:12">
      <c r="A215">
        <f>'Data Entry'!A216</f>
        <v>3543</v>
      </c>
      <c r="B215">
        <f>'Data Entry'!B216</f>
        <v>35</v>
      </c>
      <c r="C215">
        <f>'Data Entry'!I216</f>
        <v>2</v>
      </c>
      <c r="D215">
        <f>'Data Entry'!J216</f>
        <v>3</v>
      </c>
      <c r="E215">
        <f t="shared" si="15"/>
        <v>5</v>
      </c>
      <c r="F215" s="26">
        <f t="shared" si="16"/>
        <v>0.4</v>
      </c>
      <c r="G215">
        <f>'Data Entry'!K216</f>
        <v>0</v>
      </c>
      <c r="H215">
        <f>'Data Entry'!L216</f>
        <v>0</v>
      </c>
      <c r="I215">
        <f t="shared" si="17"/>
        <v>0</v>
      </c>
      <c r="J215" s="26" t="e">
        <f t="shared" si="18"/>
        <v>#DIV/0!</v>
      </c>
      <c r="K215" s="1">
        <f>SUMIFS('Data Entry'!N$3:N$2000,'Data Entry'!M$3:M$2000,A215,'Data Entry'!B$3:B$2000,B215)+SUMIFS('Data Entry'!P$3:P$2000,'Data Entry'!O$3:O$2000,A215,'Data Entry'!B$3:B$2000,B215)+SUMIFS('Data Entry'!R$3:R$2000,'Data Entry'!Q$3:Q$2000,A215,'Data Entry'!B$3:B$2000,B215)</f>
        <v>83.302</v>
      </c>
      <c r="L215">
        <f t="shared" si="19"/>
        <v>2</v>
      </c>
    </row>
    <row r="216" spans="1:12">
      <c r="A216">
        <f>'Data Entry'!A217</f>
        <v>6978</v>
      </c>
      <c r="B216">
        <f>'Data Entry'!B217</f>
        <v>35</v>
      </c>
      <c r="C216">
        <f>'Data Entry'!I217</f>
        <v>0</v>
      </c>
      <c r="D216">
        <f>'Data Entry'!J217</f>
        <v>0</v>
      </c>
      <c r="E216">
        <f t="shared" si="15"/>
        <v>0</v>
      </c>
      <c r="F216" s="26" t="e">
        <f t="shared" si="16"/>
        <v>#DIV/0!</v>
      </c>
      <c r="G216">
        <f>'Data Entry'!K217</f>
        <v>3</v>
      </c>
      <c r="H216">
        <f>'Data Entry'!L217</f>
        <v>6</v>
      </c>
      <c r="I216">
        <f t="shared" si="17"/>
        <v>9</v>
      </c>
      <c r="J216" s="26">
        <f t="shared" si="18"/>
        <v>0.333333333333333</v>
      </c>
      <c r="K216" s="1">
        <f>SUMIFS('Data Entry'!N$3:N$2000,'Data Entry'!M$3:M$2000,A216,'Data Entry'!B$3:B$2000,B216)+SUMIFS('Data Entry'!P$3:P$2000,'Data Entry'!O$3:O$2000,A216,'Data Entry'!B$3:B$2000,B216)+SUMIFS('Data Entry'!R$3:R$2000,'Data Entry'!Q$3:Q$2000,A216,'Data Entry'!B$3:B$2000,B216)</f>
        <v>0</v>
      </c>
      <c r="L216">
        <f t="shared" si="19"/>
        <v>6</v>
      </c>
    </row>
    <row r="217" spans="1:12">
      <c r="A217">
        <f>'Data Entry'!A218</f>
        <v>3161</v>
      </c>
      <c r="B217">
        <f>'Data Entry'!B218</f>
        <v>35</v>
      </c>
      <c r="C217">
        <f>'Data Entry'!I218</f>
        <v>0</v>
      </c>
      <c r="D217">
        <f>'Data Entry'!J218</f>
        <v>0</v>
      </c>
      <c r="E217">
        <f t="shared" si="15"/>
        <v>0</v>
      </c>
      <c r="F217" s="26" t="e">
        <f t="shared" si="16"/>
        <v>#DIV/0!</v>
      </c>
      <c r="G217">
        <f>'Data Entry'!K218</f>
        <v>0</v>
      </c>
      <c r="H217">
        <f>'Data Entry'!L218</f>
        <v>0</v>
      </c>
      <c r="I217">
        <f t="shared" si="17"/>
        <v>0</v>
      </c>
      <c r="J217" s="26" t="e">
        <f t="shared" si="18"/>
        <v>#DIV/0!</v>
      </c>
      <c r="K217" s="1">
        <f>SUMIFS('Data Entry'!N$3:N$2000,'Data Entry'!M$3:M$2000,A217,'Data Entry'!B$3:B$2000,B217)+SUMIFS('Data Entry'!P$3:P$2000,'Data Entry'!O$3:O$2000,A217,'Data Entry'!B$3:B$2000,B217)+SUMIFS('Data Entry'!R$3:R$2000,'Data Entry'!Q$3:Q$2000,A217,'Data Entry'!B$3:B$2000,B217)</f>
        <v>12.406</v>
      </c>
      <c r="L217">
        <f t="shared" si="19"/>
        <v>0</v>
      </c>
    </row>
    <row r="218" spans="1:12">
      <c r="A218">
        <f>'Data Entry'!A219</f>
        <v>4617</v>
      </c>
      <c r="B218">
        <f>'Data Entry'!B219</f>
        <v>35</v>
      </c>
      <c r="C218">
        <f>'Data Entry'!I219</f>
        <v>0</v>
      </c>
      <c r="D218">
        <f>'Data Entry'!J219</f>
        <v>0</v>
      </c>
      <c r="E218">
        <f t="shared" si="15"/>
        <v>0</v>
      </c>
      <c r="F218" s="26" t="e">
        <f t="shared" si="16"/>
        <v>#DIV/0!</v>
      </c>
      <c r="G218">
        <f>'Data Entry'!K219</f>
        <v>0</v>
      </c>
      <c r="H218">
        <f>'Data Entry'!L219</f>
        <v>0</v>
      </c>
      <c r="I218">
        <f t="shared" si="17"/>
        <v>0</v>
      </c>
      <c r="J218" s="26" t="e">
        <f t="shared" si="18"/>
        <v>#DIV/0!</v>
      </c>
      <c r="K218" s="1">
        <f>SUMIFS('Data Entry'!N$3:N$2000,'Data Entry'!M$3:M$2000,A218,'Data Entry'!B$3:B$2000,B218)+SUMIFS('Data Entry'!P$3:P$2000,'Data Entry'!O$3:O$2000,A218,'Data Entry'!B$3:B$2000,B218)+SUMIFS('Data Entry'!R$3:R$2000,'Data Entry'!Q$3:Q$2000,A218,'Data Entry'!B$3:B$2000,B218)</f>
        <v>1.5</v>
      </c>
      <c r="L218">
        <f t="shared" si="19"/>
        <v>0</v>
      </c>
    </row>
    <row r="219" spans="1:12">
      <c r="A219">
        <f>'Data Entry'!A220</f>
        <v>8731</v>
      </c>
      <c r="B219">
        <f>'Data Entry'!B220</f>
        <v>35</v>
      </c>
      <c r="C219">
        <f>'Data Entry'!I220</f>
        <v>7</v>
      </c>
      <c r="D219">
        <f>'Data Entry'!J220</f>
        <v>0</v>
      </c>
      <c r="E219">
        <f t="shared" si="15"/>
        <v>7</v>
      </c>
      <c r="F219" s="26">
        <f t="shared" si="16"/>
        <v>1</v>
      </c>
      <c r="G219">
        <f>'Data Entry'!K220</f>
        <v>0</v>
      </c>
      <c r="H219">
        <f>'Data Entry'!L220</f>
        <v>0</v>
      </c>
      <c r="I219">
        <f t="shared" si="17"/>
        <v>0</v>
      </c>
      <c r="J219" s="26" t="e">
        <f t="shared" si="18"/>
        <v>#DIV/0!</v>
      </c>
      <c r="K219" s="1">
        <f>SUMIFS('Data Entry'!N$3:N$2000,'Data Entry'!M$3:M$2000,A219,'Data Entry'!B$3:B$2000,B219)+SUMIFS('Data Entry'!P$3:P$2000,'Data Entry'!O$3:O$2000,A219,'Data Entry'!B$3:B$2000,B219)+SUMIFS('Data Entry'!R$3:R$2000,'Data Entry'!Q$3:Q$2000,A219,'Data Entry'!B$3:B$2000,B219)</f>
        <v>30.934</v>
      </c>
      <c r="L219">
        <f t="shared" si="19"/>
        <v>7</v>
      </c>
    </row>
    <row r="220" spans="1:12">
      <c r="A220">
        <f>'Data Entry'!A221</f>
        <v>8764</v>
      </c>
      <c r="B220">
        <f>'Data Entry'!B221</f>
        <v>38</v>
      </c>
      <c r="C220">
        <f>'Data Entry'!I221</f>
        <v>7</v>
      </c>
      <c r="D220">
        <f>'Data Entry'!J221</f>
        <v>0</v>
      </c>
      <c r="E220">
        <f t="shared" si="15"/>
        <v>7</v>
      </c>
      <c r="F220" s="26">
        <f t="shared" si="16"/>
        <v>1</v>
      </c>
      <c r="G220">
        <f>'Data Entry'!K221</f>
        <v>0</v>
      </c>
      <c r="H220">
        <f>'Data Entry'!L221</f>
        <v>0</v>
      </c>
      <c r="I220">
        <f t="shared" si="17"/>
        <v>0</v>
      </c>
      <c r="J220" s="26" t="e">
        <f t="shared" si="18"/>
        <v>#DIV/0!</v>
      </c>
      <c r="K220" s="1">
        <f>SUMIFS('Data Entry'!N$3:N$2000,'Data Entry'!M$3:M$2000,A220,'Data Entry'!B$3:B$2000,B220)+SUMIFS('Data Entry'!P$3:P$2000,'Data Entry'!O$3:O$2000,A220,'Data Entry'!B$3:B$2000,B220)+SUMIFS('Data Entry'!R$3:R$2000,'Data Entry'!Q$3:Q$2000,A220,'Data Entry'!B$3:B$2000,B220)</f>
        <v>0</v>
      </c>
      <c r="L220">
        <f t="shared" si="19"/>
        <v>7</v>
      </c>
    </row>
    <row r="221" spans="1:12">
      <c r="A221">
        <f>'Data Entry'!A222</f>
        <v>5406</v>
      </c>
      <c r="B221">
        <f>'Data Entry'!B222</f>
        <v>37</v>
      </c>
      <c r="C221">
        <f>'Data Entry'!I222</f>
        <v>0</v>
      </c>
      <c r="D221">
        <f>'Data Entry'!J222</f>
        <v>0</v>
      </c>
      <c r="E221">
        <f t="shared" si="15"/>
        <v>0</v>
      </c>
      <c r="F221" s="26" t="e">
        <f t="shared" si="16"/>
        <v>#DIV/0!</v>
      </c>
      <c r="G221">
        <f>'Data Entry'!K222</f>
        <v>9</v>
      </c>
      <c r="H221">
        <f>'Data Entry'!L222</f>
        <v>4</v>
      </c>
      <c r="I221">
        <f t="shared" si="17"/>
        <v>13</v>
      </c>
      <c r="J221" s="26">
        <f t="shared" si="18"/>
        <v>0.692307692307692</v>
      </c>
      <c r="K221" s="1">
        <f>SUMIFS('Data Entry'!N$3:N$2000,'Data Entry'!M$3:M$2000,A221,'Data Entry'!B$3:B$2000,B221)+SUMIFS('Data Entry'!P$3:P$2000,'Data Entry'!O$3:O$2000,A221,'Data Entry'!B$3:B$2000,B221)+SUMIFS('Data Entry'!R$3:R$2000,'Data Entry'!Q$3:Q$2000,A221,'Data Entry'!B$3:B$2000,B221)</f>
        <v>0</v>
      </c>
      <c r="L221">
        <f t="shared" si="19"/>
        <v>18</v>
      </c>
    </row>
    <row r="222" spans="1:12">
      <c r="A222">
        <f>'Data Entry'!A223</f>
        <v>610</v>
      </c>
      <c r="B222">
        <f>'Data Entry'!B223</f>
        <v>37</v>
      </c>
      <c r="C222">
        <f>'Data Entry'!I223</f>
        <v>0</v>
      </c>
      <c r="D222">
        <f>'Data Entry'!J223</f>
        <v>0</v>
      </c>
      <c r="E222">
        <f t="shared" si="15"/>
        <v>0</v>
      </c>
      <c r="F222" s="26" t="e">
        <f t="shared" si="16"/>
        <v>#DIV/0!</v>
      </c>
      <c r="G222">
        <f>'Data Entry'!K223</f>
        <v>0</v>
      </c>
      <c r="H222">
        <f>'Data Entry'!L223</f>
        <v>0</v>
      </c>
      <c r="I222">
        <f t="shared" si="17"/>
        <v>0</v>
      </c>
      <c r="J222" s="26" t="e">
        <f t="shared" si="18"/>
        <v>#DIV/0!</v>
      </c>
      <c r="K222" s="1">
        <f>SUMIFS('Data Entry'!N$3:N$2000,'Data Entry'!M$3:M$2000,A222,'Data Entry'!B$3:B$2000,B222)+SUMIFS('Data Entry'!P$3:P$2000,'Data Entry'!O$3:O$2000,A222,'Data Entry'!B$3:B$2000,B222)+SUMIFS('Data Entry'!R$3:R$2000,'Data Entry'!Q$3:Q$2000,A222,'Data Entry'!B$3:B$2000,B222)</f>
        <v>15.329</v>
      </c>
      <c r="L222">
        <f t="shared" si="19"/>
        <v>0</v>
      </c>
    </row>
    <row r="223" spans="1:12">
      <c r="A223">
        <f>'Data Entry'!A224</f>
        <v>8850</v>
      </c>
      <c r="B223">
        <f>'Data Entry'!B224</f>
        <v>37</v>
      </c>
      <c r="C223">
        <f>'Data Entry'!I224</f>
        <v>0</v>
      </c>
      <c r="D223">
        <f>'Data Entry'!J224</f>
        <v>4</v>
      </c>
      <c r="E223">
        <f t="shared" si="15"/>
        <v>4</v>
      </c>
      <c r="F223" s="26">
        <f t="shared" si="16"/>
        <v>0</v>
      </c>
      <c r="G223">
        <f>'Data Entry'!K224</f>
        <v>0</v>
      </c>
      <c r="H223">
        <f>'Data Entry'!L224</f>
        <v>0</v>
      </c>
      <c r="I223">
        <f t="shared" si="17"/>
        <v>0</v>
      </c>
      <c r="J223" s="26" t="e">
        <f t="shared" si="18"/>
        <v>#DIV/0!</v>
      </c>
      <c r="K223" s="1">
        <f>SUMIFS('Data Entry'!N$3:N$2000,'Data Entry'!M$3:M$2000,A223,'Data Entry'!B$3:B$2000,B223)+SUMIFS('Data Entry'!P$3:P$2000,'Data Entry'!O$3:O$2000,A223,'Data Entry'!B$3:B$2000,B223)+SUMIFS('Data Entry'!R$3:R$2000,'Data Entry'!Q$3:Q$2000,A223,'Data Entry'!B$3:B$2000,B223)</f>
        <v>0</v>
      </c>
      <c r="L223">
        <f t="shared" si="19"/>
        <v>0</v>
      </c>
    </row>
    <row r="224" spans="1:12">
      <c r="A224">
        <f>'Data Entry'!A225</f>
        <v>3683</v>
      </c>
      <c r="B224">
        <f>'Data Entry'!B225</f>
        <v>35</v>
      </c>
      <c r="C224">
        <f>'Data Entry'!I225</f>
        <v>0</v>
      </c>
      <c r="D224">
        <f>'Data Entry'!J225</f>
        <v>0</v>
      </c>
      <c r="E224">
        <f t="shared" si="15"/>
        <v>0</v>
      </c>
      <c r="F224" s="26" t="e">
        <f t="shared" si="16"/>
        <v>#DIV/0!</v>
      </c>
      <c r="G224">
        <f>'Data Entry'!K225</f>
        <v>6</v>
      </c>
      <c r="H224">
        <f>'Data Entry'!L225</f>
        <v>2</v>
      </c>
      <c r="I224">
        <f t="shared" si="17"/>
        <v>8</v>
      </c>
      <c r="J224" s="26">
        <f t="shared" si="18"/>
        <v>0.75</v>
      </c>
      <c r="K224" s="1">
        <f>SUMIFS('Data Entry'!N$3:N$2000,'Data Entry'!M$3:M$2000,A224,'Data Entry'!B$3:B$2000,B224)+SUMIFS('Data Entry'!P$3:P$2000,'Data Entry'!O$3:O$2000,A224,'Data Entry'!B$3:B$2000,B224)+SUMIFS('Data Entry'!R$3:R$2000,'Data Entry'!Q$3:Q$2000,A224,'Data Entry'!B$3:B$2000,B224)</f>
        <v>0</v>
      </c>
      <c r="L224">
        <f t="shared" si="19"/>
        <v>12</v>
      </c>
    </row>
    <row r="225" spans="1:12">
      <c r="A225">
        <f>'Data Entry'!A226</f>
        <v>7480</v>
      </c>
      <c r="B225">
        <f>'Data Entry'!B226</f>
        <v>37</v>
      </c>
      <c r="C225">
        <f>'Data Entry'!I226</f>
        <v>0</v>
      </c>
      <c r="D225">
        <f>'Data Entry'!J226</f>
        <v>0</v>
      </c>
      <c r="E225">
        <f t="shared" si="15"/>
        <v>0</v>
      </c>
      <c r="F225" s="26" t="e">
        <f t="shared" si="16"/>
        <v>#DIV/0!</v>
      </c>
      <c r="G225">
        <f>'Data Entry'!K226</f>
        <v>12</v>
      </c>
      <c r="H225">
        <f>'Data Entry'!L226</f>
        <v>4</v>
      </c>
      <c r="I225">
        <f t="shared" si="17"/>
        <v>16</v>
      </c>
      <c r="J225" s="26">
        <f t="shared" si="18"/>
        <v>0.75</v>
      </c>
      <c r="K225" s="1">
        <f>SUMIFS('Data Entry'!N$3:N$2000,'Data Entry'!M$3:M$2000,A225,'Data Entry'!B$3:B$2000,B225)+SUMIFS('Data Entry'!P$3:P$2000,'Data Entry'!O$3:O$2000,A225,'Data Entry'!B$3:B$2000,B225)+SUMIFS('Data Entry'!R$3:R$2000,'Data Entry'!Q$3:Q$2000,A225,'Data Entry'!B$3:B$2000,B225)</f>
        <v>0</v>
      </c>
      <c r="L225">
        <f t="shared" si="19"/>
        <v>24</v>
      </c>
    </row>
    <row r="226" spans="1:12">
      <c r="A226">
        <f>'Data Entry'!A227</f>
        <v>5032</v>
      </c>
      <c r="B226">
        <f>'Data Entry'!B227</f>
        <v>37</v>
      </c>
      <c r="C226">
        <f>'Data Entry'!I227</f>
        <v>0</v>
      </c>
      <c r="D226">
        <f>'Data Entry'!J227</f>
        <v>0</v>
      </c>
      <c r="E226">
        <f t="shared" si="15"/>
        <v>0</v>
      </c>
      <c r="F226" s="26" t="e">
        <f t="shared" si="16"/>
        <v>#DIV/0!</v>
      </c>
      <c r="G226">
        <f>'Data Entry'!K227</f>
        <v>8</v>
      </c>
      <c r="H226">
        <f>'Data Entry'!L227</f>
        <v>9</v>
      </c>
      <c r="I226">
        <f t="shared" si="17"/>
        <v>17</v>
      </c>
      <c r="J226" s="26">
        <f t="shared" si="18"/>
        <v>0.470588235294118</v>
      </c>
      <c r="K226" s="1">
        <f>SUMIFS('Data Entry'!N$3:N$2000,'Data Entry'!M$3:M$2000,A226,'Data Entry'!B$3:B$2000,B226)+SUMIFS('Data Entry'!P$3:P$2000,'Data Entry'!O$3:O$2000,A226,'Data Entry'!B$3:B$2000,B226)+SUMIFS('Data Entry'!R$3:R$2000,'Data Entry'!Q$3:Q$2000,A226,'Data Entry'!B$3:B$2000,B226)</f>
        <v>1.126</v>
      </c>
      <c r="L226">
        <f t="shared" si="19"/>
        <v>16</v>
      </c>
    </row>
    <row r="227" spans="1:12">
      <c r="A227">
        <f>'Data Entry'!A228</f>
        <v>1334</v>
      </c>
      <c r="B227">
        <f>'Data Entry'!B228</f>
        <v>38</v>
      </c>
      <c r="C227">
        <f>'Data Entry'!I228</f>
        <v>0</v>
      </c>
      <c r="D227">
        <f>'Data Entry'!J228</f>
        <v>0</v>
      </c>
      <c r="E227">
        <f t="shared" si="15"/>
        <v>0</v>
      </c>
      <c r="F227" s="26" t="e">
        <f t="shared" si="16"/>
        <v>#DIV/0!</v>
      </c>
      <c r="G227">
        <f>'Data Entry'!K228</f>
        <v>0</v>
      </c>
      <c r="H227">
        <f>'Data Entry'!L228</f>
        <v>1</v>
      </c>
      <c r="I227">
        <f t="shared" si="17"/>
        <v>1</v>
      </c>
      <c r="J227" s="26">
        <f t="shared" si="18"/>
        <v>0</v>
      </c>
      <c r="K227" s="1">
        <f>SUMIFS('Data Entry'!N$3:N$2000,'Data Entry'!M$3:M$2000,A227,'Data Entry'!B$3:B$2000,B227)+SUMIFS('Data Entry'!P$3:P$2000,'Data Entry'!O$3:O$2000,A227,'Data Entry'!B$3:B$2000,B227)+SUMIFS('Data Entry'!R$3:R$2000,'Data Entry'!Q$3:Q$2000,A227,'Data Entry'!B$3:B$2000,B227)</f>
        <v>0</v>
      </c>
      <c r="L227">
        <f t="shared" si="19"/>
        <v>0</v>
      </c>
    </row>
    <row r="228" spans="1:12">
      <c r="A228">
        <f>'Data Entry'!A229</f>
        <v>8082</v>
      </c>
      <c r="B228">
        <f>'Data Entry'!B229</f>
        <v>36</v>
      </c>
      <c r="C228">
        <f>'Data Entry'!I229</f>
        <v>0</v>
      </c>
      <c r="D228">
        <f>'Data Entry'!J229</f>
        <v>0</v>
      </c>
      <c r="E228">
        <f t="shared" si="15"/>
        <v>0</v>
      </c>
      <c r="F228" s="26" t="e">
        <f t="shared" si="16"/>
        <v>#DIV/0!</v>
      </c>
      <c r="G228">
        <f>'Data Entry'!K229</f>
        <v>0</v>
      </c>
      <c r="H228">
        <f>'Data Entry'!L229</f>
        <v>0</v>
      </c>
      <c r="I228">
        <f t="shared" si="17"/>
        <v>0</v>
      </c>
      <c r="J228" s="26" t="e">
        <f t="shared" si="18"/>
        <v>#DIV/0!</v>
      </c>
      <c r="K228" s="1">
        <f>SUMIFS('Data Entry'!N$3:N$2000,'Data Entry'!M$3:M$2000,A228,'Data Entry'!B$3:B$2000,B228)+SUMIFS('Data Entry'!P$3:P$2000,'Data Entry'!O$3:O$2000,A228,'Data Entry'!B$3:B$2000,B228)+SUMIFS('Data Entry'!R$3:R$2000,'Data Entry'!Q$3:Q$2000,A228,'Data Entry'!B$3:B$2000,B228)</f>
        <v>0</v>
      </c>
      <c r="L228">
        <f t="shared" si="19"/>
        <v>0</v>
      </c>
    </row>
    <row r="229" spans="1:12">
      <c r="A229">
        <f>'Data Entry'!A230</f>
        <v>8729</v>
      </c>
      <c r="B229">
        <f>'Data Entry'!B230</f>
        <v>38</v>
      </c>
      <c r="C229">
        <f>'Data Entry'!I230</f>
        <v>0</v>
      </c>
      <c r="D229">
        <f>'Data Entry'!J230</f>
        <v>0</v>
      </c>
      <c r="E229">
        <f t="shared" si="15"/>
        <v>0</v>
      </c>
      <c r="F229" s="26" t="e">
        <f t="shared" si="16"/>
        <v>#DIV/0!</v>
      </c>
      <c r="G229">
        <f>'Data Entry'!K230</f>
        <v>3</v>
      </c>
      <c r="H229">
        <f>'Data Entry'!L230</f>
        <v>6</v>
      </c>
      <c r="I229">
        <f t="shared" si="17"/>
        <v>9</v>
      </c>
      <c r="J229" s="26">
        <f t="shared" si="18"/>
        <v>0.333333333333333</v>
      </c>
      <c r="K229" s="1">
        <f>SUMIFS('Data Entry'!N$3:N$2000,'Data Entry'!M$3:M$2000,A229,'Data Entry'!B$3:B$2000,B229)+SUMIFS('Data Entry'!P$3:P$2000,'Data Entry'!O$3:O$2000,A229,'Data Entry'!B$3:B$2000,B229)+SUMIFS('Data Entry'!R$3:R$2000,'Data Entry'!Q$3:Q$2000,A229,'Data Entry'!B$3:B$2000,B229)</f>
        <v>0</v>
      </c>
      <c r="L229">
        <f t="shared" si="19"/>
        <v>6</v>
      </c>
    </row>
    <row r="230" spans="1:12">
      <c r="A230">
        <f>'Data Entry'!A231</f>
        <v>3739</v>
      </c>
      <c r="B230">
        <f>'Data Entry'!B231</f>
        <v>38</v>
      </c>
      <c r="C230">
        <f>'Data Entry'!I231</f>
        <v>0</v>
      </c>
      <c r="D230">
        <f>'Data Entry'!J231</f>
        <v>0</v>
      </c>
      <c r="E230">
        <f t="shared" si="15"/>
        <v>0</v>
      </c>
      <c r="F230" s="26" t="e">
        <f t="shared" si="16"/>
        <v>#DIV/0!</v>
      </c>
      <c r="G230">
        <f>'Data Entry'!K231</f>
        <v>1</v>
      </c>
      <c r="H230">
        <f>'Data Entry'!L231</f>
        <v>0</v>
      </c>
      <c r="I230">
        <f t="shared" si="17"/>
        <v>1</v>
      </c>
      <c r="J230" s="26">
        <f t="shared" si="18"/>
        <v>1</v>
      </c>
      <c r="K230" s="1">
        <f>SUMIFS('Data Entry'!N$3:N$2000,'Data Entry'!M$3:M$2000,A230,'Data Entry'!B$3:B$2000,B230)+SUMIFS('Data Entry'!P$3:P$2000,'Data Entry'!O$3:O$2000,A230,'Data Entry'!B$3:B$2000,B230)+SUMIFS('Data Entry'!R$3:R$2000,'Data Entry'!Q$3:Q$2000,A230,'Data Entry'!B$3:B$2000,B230)</f>
        <v>2.428</v>
      </c>
      <c r="L230">
        <f t="shared" si="19"/>
        <v>2</v>
      </c>
    </row>
    <row r="231" spans="1:12">
      <c r="A231">
        <f>'Data Entry'!A232</f>
        <v>4976</v>
      </c>
      <c r="B231">
        <f>'Data Entry'!B232</f>
        <v>39</v>
      </c>
      <c r="C231">
        <f>'Data Entry'!I232</f>
        <v>0</v>
      </c>
      <c r="D231">
        <f>'Data Entry'!J232</f>
        <v>0</v>
      </c>
      <c r="E231">
        <f t="shared" si="15"/>
        <v>0</v>
      </c>
      <c r="F231" s="26" t="e">
        <f t="shared" si="16"/>
        <v>#DIV/0!</v>
      </c>
      <c r="G231">
        <f>'Data Entry'!K232</f>
        <v>5</v>
      </c>
      <c r="H231">
        <f>'Data Entry'!L232</f>
        <v>8</v>
      </c>
      <c r="I231">
        <f t="shared" si="17"/>
        <v>13</v>
      </c>
      <c r="J231" s="26">
        <f t="shared" si="18"/>
        <v>0.384615384615385</v>
      </c>
      <c r="K231" s="1">
        <f>SUMIFS('Data Entry'!N$3:N$2000,'Data Entry'!M$3:M$2000,A231,'Data Entry'!B$3:B$2000,B231)+SUMIFS('Data Entry'!P$3:P$2000,'Data Entry'!O$3:O$2000,A231,'Data Entry'!B$3:B$2000,B231)+SUMIFS('Data Entry'!R$3:R$2000,'Data Entry'!Q$3:Q$2000,A231,'Data Entry'!B$3:B$2000,B231)</f>
        <v>0</v>
      </c>
      <c r="L231">
        <f t="shared" si="19"/>
        <v>10</v>
      </c>
    </row>
    <row r="232" spans="1:12">
      <c r="A232">
        <f>'Data Entry'!A233</f>
        <v>865</v>
      </c>
      <c r="B232">
        <f>'Data Entry'!B233</f>
        <v>39</v>
      </c>
      <c r="C232">
        <f>'Data Entry'!I233</f>
        <v>0</v>
      </c>
      <c r="D232">
        <f>'Data Entry'!J233</f>
        <v>0</v>
      </c>
      <c r="E232">
        <f t="shared" si="15"/>
        <v>0</v>
      </c>
      <c r="F232" s="26" t="e">
        <f t="shared" si="16"/>
        <v>#DIV/0!</v>
      </c>
      <c r="G232">
        <f>'Data Entry'!K233</f>
        <v>6</v>
      </c>
      <c r="H232">
        <f>'Data Entry'!L233</f>
        <v>1</v>
      </c>
      <c r="I232">
        <f t="shared" si="17"/>
        <v>7</v>
      </c>
      <c r="J232" s="26">
        <f t="shared" si="18"/>
        <v>0.857142857142857</v>
      </c>
      <c r="K232" s="1">
        <f>SUMIFS('Data Entry'!N$3:N$2000,'Data Entry'!M$3:M$2000,A232,'Data Entry'!B$3:B$2000,B232)+SUMIFS('Data Entry'!P$3:P$2000,'Data Entry'!O$3:O$2000,A232,'Data Entry'!B$3:B$2000,B232)+SUMIFS('Data Entry'!R$3:R$2000,'Data Entry'!Q$3:Q$2000,A232,'Data Entry'!B$3:B$2000,B232)</f>
        <v>8.236</v>
      </c>
      <c r="L232">
        <f t="shared" si="19"/>
        <v>12</v>
      </c>
    </row>
    <row r="233" spans="1:12">
      <c r="A233">
        <f>'Data Entry'!A234</f>
        <v>6865</v>
      </c>
      <c r="B233">
        <f>'Data Entry'!B234</f>
        <v>39</v>
      </c>
      <c r="C233">
        <f>'Data Entry'!I234</f>
        <v>4</v>
      </c>
      <c r="D233">
        <f>'Data Entry'!J234</f>
        <v>0</v>
      </c>
      <c r="E233">
        <f t="shared" si="15"/>
        <v>4</v>
      </c>
      <c r="F233" s="26">
        <f t="shared" si="16"/>
        <v>1</v>
      </c>
      <c r="G233">
        <f>'Data Entry'!K234</f>
        <v>0</v>
      </c>
      <c r="H233">
        <f>'Data Entry'!L234</f>
        <v>0</v>
      </c>
      <c r="I233">
        <f t="shared" si="17"/>
        <v>0</v>
      </c>
      <c r="J233" s="26" t="e">
        <f t="shared" si="18"/>
        <v>#DIV/0!</v>
      </c>
      <c r="K233" s="1">
        <f>SUMIFS('Data Entry'!N$3:N$2000,'Data Entry'!M$3:M$2000,A233,'Data Entry'!B$3:B$2000,B233)+SUMIFS('Data Entry'!P$3:P$2000,'Data Entry'!O$3:O$2000,A233,'Data Entry'!B$3:B$2000,B233)+SUMIFS('Data Entry'!R$3:R$2000,'Data Entry'!Q$3:Q$2000,A233,'Data Entry'!B$3:B$2000,B233)</f>
        <v>5.312</v>
      </c>
      <c r="L233">
        <f t="shared" si="19"/>
        <v>4</v>
      </c>
    </row>
    <row r="234" spans="1:12">
      <c r="A234">
        <f>'Data Entry'!A235</f>
        <v>6864</v>
      </c>
      <c r="B234">
        <f>'Data Entry'!B235</f>
        <v>39</v>
      </c>
      <c r="C234">
        <f>'Data Entry'!I235</f>
        <v>1</v>
      </c>
      <c r="D234">
        <f>'Data Entry'!J235</f>
        <v>0</v>
      </c>
      <c r="E234">
        <f t="shared" si="15"/>
        <v>1</v>
      </c>
      <c r="F234" s="26">
        <f t="shared" si="16"/>
        <v>1</v>
      </c>
      <c r="G234">
        <f>'Data Entry'!K235</f>
        <v>1</v>
      </c>
      <c r="H234">
        <f>'Data Entry'!L235</f>
        <v>1</v>
      </c>
      <c r="I234">
        <f t="shared" si="17"/>
        <v>2</v>
      </c>
      <c r="J234" s="26">
        <f t="shared" si="18"/>
        <v>0.5</v>
      </c>
      <c r="K234" s="1">
        <f>SUMIFS('Data Entry'!N$3:N$2000,'Data Entry'!M$3:M$2000,A234,'Data Entry'!B$3:B$2000,B234)+SUMIFS('Data Entry'!P$3:P$2000,'Data Entry'!O$3:O$2000,A234,'Data Entry'!B$3:B$2000,B234)+SUMIFS('Data Entry'!R$3:R$2000,'Data Entry'!Q$3:Q$2000,A234,'Data Entry'!B$3:B$2000,B234)</f>
        <v>0</v>
      </c>
      <c r="L234">
        <f t="shared" si="19"/>
        <v>3</v>
      </c>
    </row>
    <row r="235" spans="1:12">
      <c r="A235">
        <f>'Data Entry'!A236</f>
        <v>8574</v>
      </c>
      <c r="B235">
        <f>'Data Entry'!B236</f>
        <v>39</v>
      </c>
      <c r="C235">
        <f>'Data Entry'!I236</f>
        <v>0</v>
      </c>
      <c r="D235">
        <f>'Data Entry'!J236</f>
        <v>0</v>
      </c>
      <c r="E235">
        <f t="shared" si="15"/>
        <v>0</v>
      </c>
      <c r="F235" s="26" t="e">
        <f t="shared" si="16"/>
        <v>#DIV/0!</v>
      </c>
      <c r="G235">
        <f>'Data Entry'!K236</f>
        <v>0</v>
      </c>
      <c r="H235">
        <f>'Data Entry'!L236</f>
        <v>0</v>
      </c>
      <c r="I235">
        <f t="shared" si="17"/>
        <v>0</v>
      </c>
      <c r="J235" s="26" t="e">
        <f t="shared" si="18"/>
        <v>#DIV/0!</v>
      </c>
      <c r="K235" s="1">
        <f>SUMIFS('Data Entry'!N$3:N$2000,'Data Entry'!M$3:M$2000,A235,'Data Entry'!B$3:B$2000,B235)+SUMIFS('Data Entry'!P$3:P$2000,'Data Entry'!O$3:O$2000,A235,'Data Entry'!B$3:B$2000,B235)+SUMIFS('Data Entry'!R$3:R$2000,'Data Entry'!Q$3:Q$2000,A235,'Data Entry'!B$3:B$2000,B235)</f>
        <v>0</v>
      </c>
      <c r="L235">
        <f t="shared" si="19"/>
        <v>0</v>
      </c>
    </row>
    <row r="236" spans="1:12">
      <c r="A236">
        <f>'Data Entry'!A237</f>
        <v>914</v>
      </c>
      <c r="B236">
        <f>'Data Entry'!B237</f>
        <v>39</v>
      </c>
      <c r="C236">
        <f>'Data Entry'!I237</f>
        <v>0</v>
      </c>
      <c r="D236">
        <f>'Data Entry'!J237</f>
        <v>2</v>
      </c>
      <c r="E236">
        <f t="shared" si="15"/>
        <v>2</v>
      </c>
      <c r="F236" s="26">
        <f t="shared" si="16"/>
        <v>0</v>
      </c>
      <c r="G236">
        <f>'Data Entry'!K237</f>
        <v>1</v>
      </c>
      <c r="H236">
        <f>'Data Entry'!L237</f>
        <v>0</v>
      </c>
      <c r="I236">
        <f t="shared" si="17"/>
        <v>1</v>
      </c>
      <c r="J236" s="26">
        <f t="shared" si="18"/>
        <v>1</v>
      </c>
      <c r="K236" s="1">
        <f>SUMIFS('Data Entry'!N$3:N$2000,'Data Entry'!M$3:M$2000,A236,'Data Entry'!B$3:B$2000,B236)+SUMIFS('Data Entry'!P$3:P$2000,'Data Entry'!O$3:O$2000,A236,'Data Entry'!B$3:B$2000,B236)+SUMIFS('Data Entry'!R$3:R$2000,'Data Entry'!Q$3:Q$2000,A236,'Data Entry'!B$3:B$2000,B236)</f>
        <v>25.502</v>
      </c>
      <c r="L236">
        <f t="shared" si="19"/>
        <v>2</v>
      </c>
    </row>
    <row r="237" spans="1:12">
      <c r="A237">
        <f>'Data Entry'!A238</f>
        <v>5024</v>
      </c>
      <c r="B237">
        <f>'Data Entry'!B238</f>
        <v>39</v>
      </c>
      <c r="C237">
        <f>'Data Entry'!I238</f>
        <v>0</v>
      </c>
      <c r="D237">
        <f>'Data Entry'!J238</f>
        <v>0</v>
      </c>
      <c r="E237">
        <f t="shared" si="15"/>
        <v>0</v>
      </c>
      <c r="F237" s="26" t="e">
        <f t="shared" si="16"/>
        <v>#DIV/0!</v>
      </c>
      <c r="G237">
        <f>'Data Entry'!K238</f>
        <v>6</v>
      </c>
      <c r="H237">
        <f>'Data Entry'!L238</f>
        <v>1</v>
      </c>
      <c r="I237">
        <f t="shared" si="17"/>
        <v>7</v>
      </c>
      <c r="J237" s="26">
        <f t="shared" si="18"/>
        <v>0.857142857142857</v>
      </c>
      <c r="K237" s="1">
        <f>SUMIFS('Data Entry'!N$3:N$2000,'Data Entry'!M$3:M$2000,A237,'Data Entry'!B$3:B$2000,B237)+SUMIFS('Data Entry'!P$3:P$2000,'Data Entry'!O$3:O$2000,A237,'Data Entry'!B$3:B$2000,B237)+SUMIFS('Data Entry'!R$3:R$2000,'Data Entry'!Q$3:Q$2000,A237,'Data Entry'!B$3:B$2000,B237)</f>
        <v>1.249</v>
      </c>
      <c r="L237">
        <f t="shared" si="19"/>
        <v>12</v>
      </c>
    </row>
    <row r="238" spans="1:12">
      <c r="A238">
        <f>'Data Entry'!A239</f>
        <v>914</v>
      </c>
      <c r="B238">
        <f>'Data Entry'!B239</f>
        <v>39</v>
      </c>
      <c r="C238">
        <f>'Data Entry'!I239</f>
        <v>0</v>
      </c>
      <c r="D238">
        <f>'Data Entry'!J239</f>
        <v>2</v>
      </c>
      <c r="E238">
        <f t="shared" si="15"/>
        <v>2</v>
      </c>
      <c r="F238" s="26">
        <f t="shared" si="16"/>
        <v>0</v>
      </c>
      <c r="G238">
        <f>'Data Entry'!K239</f>
        <v>1</v>
      </c>
      <c r="H238">
        <f>'Data Entry'!L239</f>
        <v>0</v>
      </c>
      <c r="I238">
        <f t="shared" si="17"/>
        <v>1</v>
      </c>
      <c r="J238" s="26">
        <f t="shared" si="18"/>
        <v>1</v>
      </c>
      <c r="K238" s="1">
        <f>SUMIFS('Data Entry'!N$3:N$2000,'Data Entry'!M$3:M$2000,A238,'Data Entry'!B$3:B$2000,B238)+SUMIFS('Data Entry'!P$3:P$2000,'Data Entry'!O$3:O$2000,A238,'Data Entry'!B$3:B$2000,B238)+SUMIFS('Data Entry'!R$3:R$2000,'Data Entry'!Q$3:Q$2000,A238,'Data Entry'!B$3:B$2000,B238)</f>
        <v>25.502</v>
      </c>
      <c r="L238">
        <f t="shared" si="19"/>
        <v>2</v>
      </c>
    </row>
    <row r="239" spans="1:12">
      <c r="A239">
        <f>'Data Entry'!A240</f>
        <v>5024</v>
      </c>
      <c r="B239">
        <f>'Data Entry'!B240</f>
        <v>39</v>
      </c>
      <c r="C239">
        <f>'Data Entry'!I240</f>
        <v>0</v>
      </c>
      <c r="D239">
        <f>'Data Entry'!J240</f>
        <v>0</v>
      </c>
      <c r="E239">
        <f t="shared" si="15"/>
        <v>0</v>
      </c>
      <c r="F239" s="26" t="e">
        <f t="shared" si="16"/>
        <v>#DIV/0!</v>
      </c>
      <c r="G239">
        <f>'Data Entry'!K240</f>
        <v>6</v>
      </c>
      <c r="H239">
        <f>'Data Entry'!L240</f>
        <v>1</v>
      </c>
      <c r="I239">
        <f t="shared" si="17"/>
        <v>7</v>
      </c>
      <c r="J239" s="26">
        <f t="shared" si="18"/>
        <v>0.857142857142857</v>
      </c>
      <c r="K239" s="1">
        <f>SUMIFS('Data Entry'!N$3:N$2000,'Data Entry'!M$3:M$2000,A239,'Data Entry'!B$3:B$2000,B239)+SUMIFS('Data Entry'!P$3:P$2000,'Data Entry'!O$3:O$2000,A239,'Data Entry'!B$3:B$2000,B239)+SUMIFS('Data Entry'!R$3:R$2000,'Data Entry'!Q$3:Q$2000,A239,'Data Entry'!B$3:B$2000,B239)</f>
        <v>1.249</v>
      </c>
      <c r="L239">
        <f t="shared" si="19"/>
        <v>12</v>
      </c>
    </row>
    <row r="240" spans="1:12">
      <c r="A240">
        <f>'Data Entry'!A241</f>
        <v>5031</v>
      </c>
      <c r="B240">
        <f>'Data Entry'!B241</f>
        <v>41</v>
      </c>
      <c r="C240">
        <f>'Data Entry'!I241</f>
        <v>0</v>
      </c>
      <c r="D240">
        <f>'Data Entry'!J241</f>
        <v>0</v>
      </c>
      <c r="E240">
        <f t="shared" si="15"/>
        <v>0</v>
      </c>
      <c r="F240" s="26" t="e">
        <f t="shared" si="16"/>
        <v>#DIV/0!</v>
      </c>
      <c r="G240">
        <f>'Data Entry'!K241</f>
        <v>0</v>
      </c>
      <c r="H240">
        <f>'Data Entry'!L241</f>
        <v>0</v>
      </c>
      <c r="I240">
        <f t="shared" si="17"/>
        <v>0</v>
      </c>
      <c r="J240" s="26" t="e">
        <f t="shared" si="18"/>
        <v>#DIV/0!</v>
      </c>
      <c r="K240" s="1">
        <f>SUMIFS('Data Entry'!N$3:N$2000,'Data Entry'!M$3:M$2000,A240,'Data Entry'!B$3:B$2000,B240)+SUMIFS('Data Entry'!P$3:P$2000,'Data Entry'!O$3:O$2000,A240,'Data Entry'!B$3:B$2000,B240)+SUMIFS('Data Entry'!R$3:R$2000,'Data Entry'!Q$3:Q$2000,A240,'Data Entry'!B$3:B$2000,B240)</f>
        <v>6.774</v>
      </c>
      <c r="L240">
        <f t="shared" si="19"/>
        <v>0</v>
      </c>
    </row>
    <row r="241" spans="1:12">
      <c r="A241">
        <f>'Data Entry'!A242</f>
        <v>2013</v>
      </c>
      <c r="B241">
        <f>'Data Entry'!B242</f>
        <v>40</v>
      </c>
      <c r="C241">
        <f>'Data Entry'!I242</f>
        <v>0</v>
      </c>
      <c r="D241">
        <f>'Data Entry'!J242</f>
        <v>0</v>
      </c>
      <c r="E241">
        <f t="shared" si="15"/>
        <v>0</v>
      </c>
      <c r="F241" s="26" t="e">
        <f t="shared" si="16"/>
        <v>#DIV/0!</v>
      </c>
      <c r="G241">
        <f>'Data Entry'!K242</f>
        <v>0</v>
      </c>
      <c r="H241">
        <f>'Data Entry'!L242</f>
        <v>0</v>
      </c>
      <c r="I241">
        <f t="shared" si="17"/>
        <v>0</v>
      </c>
      <c r="J241" s="26" t="e">
        <f t="shared" si="18"/>
        <v>#DIV/0!</v>
      </c>
      <c r="K241" s="1">
        <f>SUMIFS('Data Entry'!N$3:N$2000,'Data Entry'!M$3:M$2000,A241,'Data Entry'!B$3:B$2000,B241)+SUMIFS('Data Entry'!P$3:P$2000,'Data Entry'!O$3:O$2000,A241,'Data Entry'!B$3:B$2000,B241)+SUMIFS('Data Entry'!R$3:R$2000,'Data Entry'!Q$3:Q$2000,A241,'Data Entry'!B$3:B$2000,B241)</f>
        <v>0</v>
      </c>
      <c r="L241">
        <f t="shared" si="19"/>
        <v>0</v>
      </c>
    </row>
    <row r="242" spans="1:12">
      <c r="A242">
        <f>'Data Entry'!A243</f>
        <v>2609</v>
      </c>
      <c r="B242">
        <f>'Data Entry'!B243</f>
        <v>40</v>
      </c>
      <c r="C242">
        <f>'Data Entry'!I243</f>
        <v>0</v>
      </c>
      <c r="D242">
        <f>'Data Entry'!J243</f>
        <v>0</v>
      </c>
      <c r="E242">
        <f t="shared" si="15"/>
        <v>0</v>
      </c>
      <c r="F242" s="26" t="e">
        <f t="shared" si="16"/>
        <v>#DIV/0!</v>
      </c>
      <c r="G242">
        <f>'Data Entry'!K243</f>
        <v>6</v>
      </c>
      <c r="H242">
        <f>'Data Entry'!L243</f>
        <v>0</v>
      </c>
      <c r="I242">
        <f t="shared" si="17"/>
        <v>6</v>
      </c>
      <c r="J242" s="26">
        <f t="shared" si="18"/>
        <v>1</v>
      </c>
      <c r="K242" s="1">
        <f>SUMIFS('Data Entry'!N$3:N$2000,'Data Entry'!M$3:M$2000,A242,'Data Entry'!B$3:B$2000,B242)+SUMIFS('Data Entry'!P$3:P$2000,'Data Entry'!O$3:O$2000,A242,'Data Entry'!B$3:B$2000,B242)+SUMIFS('Data Entry'!R$3:R$2000,'Data Entry'!Q$3:Q$2000,A242,'Data Entry'!B$3:B$2000,B242)</f>
        <v>0</v>
      </c>
      <c r="L242">
        <f t="shared" si="19"/>
        <v>12</v>
      </c>
    </row>
    <row r="243" spans="1:12">
      <c r="A243">
        <f>'Data Entry'!A244</f>
        <v>4069</v>
      </c>
      <c r="B243">
        <f>'Data Entry'!B244</f>
        <v>41</v>
      </c>
      <c r="C243">
        <f>'Data Entry'!I244</f>
        <v>0</v>
      </c>
      <c r="D243">
        <f>'Data Entry'!J244</f>
        <v>0</v>
      </c>
      <c r="E243">
        <f t="shared" si="15"/>
        <v>0</v>
      </c>
      <c r="F243" s="26" t="e">
        <f t="shared" si="16"/>
        <v>#DIV/0!</v>
      </c>
      <c r="G243">
        <f>'Data Entry'!K244</f>
        <v>5</v>
      </c>
      <c r="H243">
        <f>'Data Entry'!L244</f>
        <v>2</v>
      </c>
      <c r="I243">
        <f t="shared" si="17"/>
        <v>7</v>
      </c>
      <c r="J243" s="26">
        <f t="shared" si="18"/>
        <v>0.714285714285714</v>
      </c>
      <c r="K243" s="1">
        <f>SUMIFS('Data Entry'!N$3:N$2000,'Data Entry'!M$3:M$2000,A243,'Data Entry'!B$3:B$2000,B243)+SUMIFS('Data Entry'!P$3:P$2000,'Data Entry'!O$3:O$2000,A243,'Data Entry'!B$3:B$2000,B243)+SUMIFS('Data Entry'!R$3:R$2000,'Data Entry'!Q$3:Q$2000,A243,'Data Entry'!B$3:B$2000,B243)</f>
        <v>13.756</v>
      </c>
      <c r="L243">
        <f t="shared" si="19"/>
        <v>10</v>
      </c>
    </row>
    <row r="244" spans="1:12">
      <c r="A244">
        <f>'Data Entry'!A245</f>
        <v>7520</v>
      </c>
      <c r="B244">
        <f>'Data Entry'!B245</f>
        <v>41</v>
      </c>
      <c r="C244">
        <f>'Data Entry'!I245</f>
        <v>0</v>
      </c>
      <c r="D244">
        <f>'Data Entry'!J245</f>
        <v>0</v>
      </c>
      <c r="E244">
        <f t="shared" si="15"/>
        <v>0</v>
      </c>
      <c r="F244" s="26" t="e">
        <f t="shared" si="16"/>
        <v>#DIV/0!</v>
      </c>
      <c r="G244">
        <f>'Data Entry'!K245</f>
        <v>0</v>
      </c>
      <c r="H244">
        <f>'Data Entry'!L245</f>
        <v>0</v>
      </c>
      <c r="I244">
        <f t="shared" si="17"/>
        <v>0</v>
      </c>
      <c r="J244" s="26" t="e">
        <f t="shared" si="18"/>
        <v>#DIV/0!</v>
      </c>
      <c r="K244" s="1">
        <f>SUMIFS('Data Entry'!N$3:N$2000,'Data Entry'!M$3:M$2000,A244,'Data Entry'!B$3:B$2000,B244)+SUMIFS('Data Entry'!P$3:P$2000,'Data Entry'!O$3:O$2000,A244,'Data Entry'!B$3:B$2000,B244)+SUMIFS('Data Entry'!R$3:R$2000,'Data Entry'!Q$3:Q$2000,A244,'Data Entry'!B$3:B$2000,B244)</f>
        <v>14.949</v>
      </c>
      <c r="L244">
        <f t="shared" si="19"/>
        <v>0</v>
      </c>
    </row>
    <row r="245" spans="1:12">
      <c r="A245">
        <f>'Data Entry'!A246</f>
        <v>6875</v>
      </c>
      <c r="B245">
        <f>'Data Entry'!B246</f>
        <v>41</v>
      </c>
      <c r="C245">
        <f>'Data Entry'!I246</f>
        <v>8</v>
      </c>
      <c r="D245">
        <f>'Data Entry'!J246</f>
        <v>3</v>
      </c>
      <c r="E245">
        <f t="shared" si="15"/>
        <v>11</v>
      </c>
      <c r="F245" s="26">
        <f t="shared" si="16"/>
        <v>0.727272727272727</v>
      </c>
      <c r="G245">
        <f>'Data Entry'!K246</f>
        <v>0</v>
      </c>
      <c r="H245">
        <f>'Data Entry'!L246</f>
        <v>0</v>
      </c>
      <c r="I245">
        <f t="shared" si="17"/>
        <v>0</v>
      </c>
      <c r="J245" s="26" t="e">
        <f t="shared" si="18"/>
        <v>#DIV/0!</v>
      </c>
      <c r="K245" s="1">
        <f>SUMIFS('Data Entry'!N$3:N$2000,'Data Entry'!M$3:M$2000,A245,'Data Entry'!B$3:B$2000,B245)+SUMIFS('Data Entry'!P$3:P$2000,'Data Entry'!O$3:O$2000,A245,'Data Entry'!B$3:B$2000,B245)+SUMIFS('Data Entry'!R$3:R$2000,'Data Entry'!Q$3:Q$2000,A245,'Data Entry'!B$3:B$2000,B245)</f>
        <v>16.224</v>
      </c>
      <c r="L245">
        <f t="shared" si="19"/>
        <v>8</v>
      </c>
    </row>
    <row r="246" spans="1:12">
      <c r="A246">
        <f>'Data Entry'!A247</f>
        <v>7659</v>
      </c>
      <c r="B246">
        <f>'Data Entry'!B247</f>
        <v>41</v>
      </c>
      <c r="C246">
        <f>'Data Entry'!I247</f>
        <v>2</v>
      </c>
      <c r="D246">
        <f>'Data Entry'!J247</f>
        <v>0</v>
      </c>
      <c r="E246">
        <f t="shared" si="15"/>
        <v>2</v>
      </c>
      <c r="F246" s="26">
        <f t="shared" si="16"/>
        <v>1</v>
      </c>
      <c r="G246">
        <f>'Data Entry'!K247</f>
        <v>0</v>
      </c>
      <c r="H246">
        <f>'Data Entry'!L247</f>
        <v>0</v>
      </c>
      <c r="I246">
        <f t="shared" si="17"/>
        <v>0</v>
      </c>
      <c r="J246" s="26" t="e">
        <f t="shared" si="18"/>
        <v>#DIV/0!</v>
      </c>
      <c r="K246" s="1">
        <f>SUMIFS('Data Entry'!N$3:N$2000,'Data Entry'!M$3:M$2000,A246,'Data Entry'!B$3:B$2000,B246)+SUMIFS('Data Entry'!P$3:P$2000,'Data Entry'!O$3:O$2000,A246,'Data Entry'!B$3:B$2000,B246)+SUMIFS('Data Entry'!R$3:R$2000,'Data Entry'!Q$3:Q$2000,A246,'Data Entry'!B$3:B$2000,B246)</f>
        <v>1.404</v>
      </c>
      <c r="L246">
        <f t="shared" si="19"/>
        <v>2</v>
      </c>
    </row>
    <row r="247" spans="1:12">
      <c r="A247">
        <f>'Data Entry'!A248</f>
        <v>4152</v>
      </c>
      <c r="B247">
        <f>'Data Entry'!B248</f>
        <v>42</v>
      </c>
      <c r="C247">
        <f>'Data Entry'!I248</f>
        <v>0</v>
      </c>
      <c r="D247">
        <f>'Data Entry'!J248</f>
        <v>0</v>
      </c>
      <c r="E247">
        <f t="shared" si="15"/>
        <v>0</v>
      </c>
      <c r="F247" s="26" t="e">
        <f t="shared" si="16"/>
        <v>#DIV/0!</v>
      </c>
      <c r="G247">
        <f>'Data Entry'!K248</f>
        <v>3</v>
      </c>
      <c r="H247">
        <f>'Data Entry'!L248</f>
        <v>3</v>
      </c>
      <c r="I247">
        <f t="shared" si="17"/>
        <v>6</v>
      </c>
      <c r="J247" s="26">
        <f t="shared" si="18"/>
        <v>0.5</v>
      </c>
      <c r="K247" s="1">
        <f>SUMIFS('Data Entry'!N$3:N$2000,'Data Entry'!M$3:M$2000,A247,'Data Entry'!B$3:B$2000,B247)+SUMIFS('Data Entry'!P$3:P$2000,'Data Entry'!O$3:O$2000,A247,'Data Entry'!B$3:B$2000,B247)+SUMIFS('Data Entry'!R$3:R$2000,'Data Entry'!Q$3:Q$2000,A247,'Data Entry'!B$3:B$2000,B247)</f>
        <v>0</v>
      </c>
      <c r="L247">
        <f t="shared" si="19"/>
        <v>6</v>
      </c>
    </row>
    <row r="248" spans="1:12">
      <c r="A248">
        <f>'Data Entry'!A249</f>
        <v>4015</v>
      </c>
      <c r="B248">
        <f>'Data Entry'!B249</f>
        <v>42</v>
      </c>
      <c r="C248">
        <f>'Data Entry'!I249</f>
        <v>0</v>
      </c>
      <c r="D248">
        <f>'Data Entry'!J249</f>
        <v>0</v>
      </c>
      <c r="E248">
        <f t="shared" si="15"/>
        <v>0</v>
      </c>
      <c r="F248" s="26" t="e">
        <f t="shared" si="16"/>
        <v>#DIV/0!</v>
      </c>
      <c r="G248">
        <f>'Data Entry'!K249</f>
        <v>0</v>
      </c>
      <c r="H248">
        <f>'Data Entry'!L249</f>
        <v>1</v>
      </c>
      <c r="I248">
        <f t="shared" si="17"/>
        <v>1</v>
      </c>
      <c r="J248" s="26">
        <f t="shared" si="18"/>
        <v>0</v>
      </c>
      <c r="K248" s="1">
        <f>SUMIFS('Data Entry'!N$3:N$2000,'Data Entry'!M$3:M$2000,A248,'Data Entry'!B$3:B$2000,B248)+SUMIFS('Data Entry'!P$3:P$2000,'Data Entry'!O$3:O$2000,A248,'Data Entry'!B$3:B$2000,B248)+SUMIFS('Data Entry'!R$3:R$2000,'Data Entry'!Q$3:Q$2000,A248,'Data Entry'!B$3:B$2000,B248)</f>
        <v>30.785</v>
      </c>
      <c r="L248">
        <f t="shared" si="19"/>
        <v>0</v>
      </c>
    </row>
    <row r="249" spans="1:12">
      <c r="A249">
        <f>'Data Entry'!A250</f>
        <v>772</v>
      </c>
      <c r="B249">
        <f>'Data Entry'!B250</f>
        <v>42</v>
      </c>
      <c r="C249">
        <f>'Data Entry'!I250</f>
        <v>2</v>
      </c>
      <c r="D249">
        <f>'Data Entry'!J250</f>
        <v>2</v>
      </c>
      <c r="E249">
        <f t="shared" si="15"/>
        <v>4</v>
      </c>
      <c r="F249" s="26">
        <f t="shared" si="16"/>
        <v>0.5</v>
      </c>
      <c r="G249">
        <f>'Data Entry'!K250</f>
        <v>0</v>
      </c>
      <c r="H249">
        <f>'Data Entry'!L250</f>
        <v>9</v>
      </c>
      <c r="I249">
        <f t="shared" si="17"/>
        <v>9</v>
      </c>
      <c r="J249" s="26">
        <f t="shared" si="18"/>
        <v>0</v>
      </c>
      <c r="K249" s="1">
        <f>SUMIFS('Data Entry'!N$3:N$2000,'Data Entry'!M$3:M$2000,A249,'Data Entry'!B$3:B$2000,B249)+SUMIFS('Data Entry'!P$3:P$2000,'Data Entry'!O$3:O$2000,A249,'Data Entry'!B$3:B$2000,B249)+SUMIFS('Data Entry'!R$3:R$2000,'Data Entry'!Q$3:Q$2000,A249,'Data Entry'!B$3:B$2000,B249)</f>
        <v>0</v>
      </c>
      <c r="L249">
        <f t="shared" si="19"/>
        <v>2</v>
      </c>
    </row>
    <row r="250" spans="1:12">
      <c r="A250">
        <f>'Data Entry'!A251</f>
        <v>5036</v>
      </c>
      <c r="B250">
        <f>'Data Entry'!B251</f>
        <v>42</v>
      </c>
      <c r="C250">
        <f>'Data Entry'!I251</f>
        <v>8</v>
      </c>
      <c r="D250">
        <f>'Data Entry'!J251</f>
        <v>0</v>
      </c>
      <c r="E250">
        <f t="shared" si="15"/>
        <v>8</v>
      </c>
      <c r="F250" s="26">
        <f t="shared" si="16"/>
        <v>1</v>
      </c>
      <c r="G250">
        <f>'Data Entry'!K251</f>
        <v>0</v>
      </c>
      <c r="H250">
        <f>'Data Entry'!L251</f>
        <v>0</v>
      </c>
      <c r="I250">
        <f t="shared" si="17"/>
        <v>0</v>
      </c>
      <c r="J250" s="26" t="e">
        <f t="shared" si="18"/>
        <v>#DIV/0!</v>
      </c>
      <c r="K250" s="1">
        <f>SUMIFS('Data Entry'!N$3:N$2000,'Data Entry'!M$3:M$2000,A250,'Data Entry'!B$3:B$2000,B250)+SUMIFS('Data Entry'!P$3:P$2000,'Data Entry'!O$3:O$2000,A250,'Data Entry'!B$3:B$2000,B250)+SUMIFS('Data Entry'!R$3:R$2000,'Data Entry'!Q$3:Q$2000,A250,'Data Entry'!B$3:B$2000,B250)</f>
        <v>0</v>
      </c>
      <c r="L250">
        <f t="shared" si="19"/>
        <v>8</v>
      </c>
    </row>
    <row r="251" spans="1:12">
      <c r="A251">
        <f>'Data Entry'!A252</f>
        <v>4917</v>
      </c>
      <c r="B251">
        <f>'Data Entry'!B252</f>
        <v>42</v>
      </c>
      <c r="C251">
        <f>'Data Entry'!I252</f>
        <v>0</v>
      </c>
      <c r="D251">
        <f>'Data Entry'!J252</f>
        <v>0</v>
      </c>
      <c r="E251">
        <f t="shared" si="15"/>
        <v>0</v>
      </c>
      <c r="F251" s="26" t="e">
        <f t="shared" si="16"/>
        <v>#DIV/0!</v>
      </c>
      <c r="G251">
        <f>'Data Entry'!K252</f>
        <v>5</v>
      </c>
      <c r="H251">
        <f>'Data Entry'!L252</f>
        <v>6</v>
      </c>
      <c r="I251">
        <f t="shared" si="17"/>
        <v>11</v>
      </c>
      <c r="J251" s="26">
        <f t="shared" si="18"/>
        <v>0.454545454545455</v>
      </c>
      <c r="K251" s="1">
        <f>SUMIFS('Data Entry'!N$3:N$2000,'Data Entry'!M$3:M$2000,A251,'Data Entry'!B$3:B$2000,B251)+SUMIFS('Data Entry'!P$3:P$2000,'Data Entry'!O$3:O$2000,A251,'Data Entry'!B$3:B$2000,B251)+SUMIFS('Data Entry'!R$3:R$2000,'Data Entry'!Q$3:Q$2000,A251,'Data Entry'!B$3:B$2000,B251)</f>
        <v>0</v>
      </c>
      <c r="L251">
        <f t="shared" si="19"/>
        <v>10</v>
      </c>
    </row>
    <row r="252" spans="1:12">
      <c r="A252">
        <f>'Data Entry'!A253</f>
        <v>771</v>
      </c>
      <c r="B252">
        <f>'Data Entry'!B253</f>
        <v>41</v>
      </c>
      <c r="C252">
        <f>'Data Entry'!I253</f>
        <v>0</v>
      </c>
      <c r="D252">
        <f>'Data Entry'!J253</f>
        <v>0</v>
      </c>
      <c r="E252">
        <f t="shared" si="15"/>
        <v>0</v>
      </c>
      <c r="F252" s="26" t="e">
        <f t="shared" si="16"/>
        <v>#DIV/0!</v>
      </c>
      <c r="G252">
        <f>'Data Entry'!K253</f>
        <v>0</v>
      </c>
      <c r="H252">
        <f>'Data Entry'!L253</f>
        <v>0</v>
      </c>
      <c r="I252">
        <f t="shared" si="17"/>
        <v>0</v>
      </c>
      <c r="J252" s="26" t="e">
        <f t="shared" si="18"/>
        <v>#DIV/0!</v>
      </c>
      <c r="K252" s="1">
        <f>SUMIFS('Data Entry'!N$3:N$2000,'Data Entry'!M$3:M$2000,A252,'Data Entry'!B$3:B$2000,B252)+SUMIFS('Data Entry'!P$3:P$2000,'Data Entry'!O$3:O$2000,A252,'Data Entry'!B$3:B$2000,B252)+SUMIFS('Data Entry'!R$3:R$2000,'Data Entry'!Q$3:Q$2000,A252,'Data Entry'!B$3:B$2000,B252)</f>
        <v>3.213</v>
      </c>
      <c r="L252">
        <f t="shared" si="19"/>
        <v>0</v>
      </c>
    </row>
    <row r="253" spans="1:12">
      <c r="A253">
        <f>'Data Entry'!A254</f>
        <v>781</v>
      </c>
      <c r="B253">
        <f>'Data Entry'!B254</f>
        <v>43</v>
      </c>
      <c r="C253">
        <f>'Data Entry'!I254</f>
        <v>0</v>
      </c>
      <c r="D253">
        <f>'Data Entry'!J254</f>
        <v>0</v>
      </c>
      <c r="E253">
        <f t="shared" si="15"/>
        <v>0</v>
      </c>
      <c r="F253" s="26" t="e">
        <f t="shared" si="16"/>
        <v>#DIV/0!</v>
      </c>
      <c r="G253">
        <f>'Data Entry'!K254</f>
        <v>2</v>
      </c>
      <c r="H253">
        <f>'Data Entry'!L254</f>
        <v>1</v>
      </c>
      <c r="I253">
        <f t="shared" si="17"/>
        <v>3</v>
      </c>
      <c r="J253" s="26">
        <f t="shared" si="18"/>
        <v>0.666666666666667</v>
      </c>
      <c r="K253" s="1">
        <f>SUMIFS('Data Entry'!N$3:N$2000,'Data Entry'!M$3:M$2000,A253,'Data Entry'!B$3:B$2000,B253)+SUMIFS('Data Entry'!P$3:P$2000,'Data Entry'!O$3:O$2000,A253,'Data Entry'!B$3:B$2000,B253)+SUMIFS('Data Entry'!R$3:R$2000,'Data Entry'!Q$3:Q$2000,A253,'Data Entry'!B$3:B$2000,B253)</f>
        <v>0</v>
      </c>
      <c r="L253">
        <f t="shared" si="19"/>
        <v>4</v>
      </c>
    </row>
    <row r="254" spans="1:12">
      <c r="A254">
        <f>'Data Entry'!A255</f>
        <v>4678</v>
      </c>
      <c r="B254">
        <f>'Data Entry'!B255</f>
        <v>43</v>
      </c>
      <c r="C254">
        <f>'Data Entry'!I255</f>
        <v>0</v>
      </c>
      <c r="D254">
        <f>'Data Entry'!J255</f>
        <v>0</v>
      </c>
      <c r="E254">
        <f t="shared" ref="E254:E317" si="20">C254+D254</f>
        <v>0</v>
      </c>
      <c r="F254" s="26" t="e">
        <f t="shared" ref="F254:F317" si="21">C254/E254</f>
        <v>#DIV/0!</v>
      </c>
      <c r="G254">
        <f>'Data Entry'!K255</f>
        <v>6</v>
      </c>
      <c r="H254">
        <f>'Data Entry'!L255</f>
        <v>1</v>
      </c>
      <c r="I254">
        <f t="shared" ref="I254:I317" si="22">G254+H254</f>
        <v>7</v>
      </c>
      <c r="J254" s="26">
        <f t="shared" ref="J254:J317" si="23">G254/I254</f>
        <v>0.857142857142857</v>
      </c>
      <c r="K254" s="1">
        <f>SUMIFS('Data Entry'!N$3:N$2000,'Data Entry'!M$3:M$2000,A254,'Data Entry'!B$3:B$2000,B254)+SUMIFS('Data Entry'!P$3:P$2000,'Data Entry'!O$3:O$2000,A254,'Data Entry'!B$3:B$2000,B254)+SUMIFS('Data Entry'!R$3:R$2000,'Data Entry'!Q$3:Q$2000,A254,'Data Entry'!B$3:B$2000,B254)</f>
        <v>45.34</v>
      </c>
      <c r="L254">
        <f t="shared" ref="L254:L317" si="24">(G254*2)+C254</f>
        <v>12</v>
      </c>
    </row>
    <row r="255" spans="1:12">
      <c r="A255">
        <f>'Data Entry'!A256</f>
        <v>2706</v>
      </c>
      <c r="B255">
        <f>'Data Entry'!B256</f>
        <v>43</v>
      </c>
      <c r="C255">
        <f>'Data Entry'!I256</f>
        <v>1</v>
      </c>
      <c r="D255">
        <f>'Data Entry'!J256</f>
        <v>2</v>
      </c>
      <c r="E255">
        <f t="shared" si="20"/>
        <v>3</v>
      </c>
      <c r="F255" s="26">
        <f t="shared" si="21"/>
        <v>0.333333333333333</v>
      </c>
      <c r="G255">
        <f>'Data Entry'!K256</f>
        <v>1</v>
      </c>
      <c r="H255">
        <f>'Data Entry'!L256</f>
        <v>1</v>
      </c>
      <c r="I255">
        <f t="shared" si="22"/>
        <v>2</v>
      </c>
      <c r="J255" s="26">
        <f t="shared" si="23"/>
        <v>0.5</v>
      </c>
      <c r="K255" s="1">
        <f>SUMIFS('Data Entry'!N$3:N$2000,'Data Entry'!M$3:M$2000,A255,'Data Entry'!B$3:B$2000,B255)+SUMIFS('Data Entry'!P$3:P$2000,'Data Entry'!O$3:O$2000,A255,'Data Entry'!B$3:B$2000,B255)+SUMIFS('Data Entry'!R$3:R$2000,'Data Entry'!Q$3:Q$2000,A255,'Data Entry'!B$3:B$2000,B255)</f>
        <v>4.396</v>
      </c>
      <c r="L255">
        <f t="shared" si="24"/>
        <v>3</v>
      </c>
    </row>
    <row r="256" spans="1:12">
      <c r="A256">
        <f>'Data Entry'!A257</f>
        <v>6135</v>
      </c>
      <c r="B256">
        <f>'Data Entry'!B257</f>
        <v>43</v>
      </c>
      <c r="C256">
        <f>'Data Entry'!I257</f>
        <v>0</v>
      </c>
      <c r="D256">
        <f>'Data Entry'!J257</f>
        <v>0</v>
      </c>
      <c r="E256">
        <f t="shared" si="20"/>
        <v>0</v>
      </c>
      <c r="F256" s="26" t="e">
        <f t="shared" si="21"/>
        <v>#DIV/0!</v>
      </c>
      <c r="G256">
        <f>'Data Entry'!K257</f>
        <v>7</v>
      </c>
      <c r="H256">
        <f>'Data Entry'!L257</f>
        <v>1</v>
      </c>
      <c r="I256">
        <f t="shared" si="22"/>
        <v>8</v>
      </c>
      <c r="J256" s="26">
        <f t="shared" si="23"/>
        <v>0.875</v>
      </c>
      <c r="K256" s="1">
        <f>SUMIFS('Data Entry'!N$3:N$2000,'Data Entry'!M$3:M$2000,A256,'Data Entry'!B$3:B$2000,B256)+SUMIFS('Data Entry'!P$3:P$2000,'Data Entry'!O$3:O$2000,A256,'Data Entry'!B$3:B$2000,B256)+SUMIFS('Data Entry'!R$3:R$2000,'Data Entry'!Q$3:Q$2000,A256,'Data Entry'!B$3:B$2000,B256)</f>
        <v>6.903</v>
      </c>
      <c r="L256">
        <f t="shared" si="24"/>
        <v>14</v>
      </c>
    </row>
    <row r="257" spans="1:12">
      <c r="A257">
        <f>'Data Entry'!A258</f>
        <v>4039</v>
      </c>
      <c r="B257">
        <f>'Data Entry'!B258</f>
        <v>42</v>
      </c>
      <c r="C257">
        <f>'Data Entry'!I258</f>
        <v>0</v>
      </c>
      <c r="D257">
        <f>'Data Entry'!J258</f>
        <v>0</v>
      </c>
      <c r="E257">
        <f t="shared" si="20"/>
        <v>0</v>
      </c>
      <c r="F257" s="26" t="e">
        <f t="shared" si="21"/>
        <v>#DIV/0!</v>
      </c>
      <c r="G257">
        <f>'Data Entry'!K258</f>
        <v>13</v>
      </c>
      <c r="H257">
        <f>'Data Entry'!L258</f>
        <v>1</v>
      </c>
      <c r="I257">
        <f t="shared" si="22"/>
        <v>14</v>
      </c>
      <c r="J257" s="26">
        <f t="shared" si="23"/>
        <v>0.928571428571429</v>
      </c>
      <c r="K257" s="1">
        <f>SUMIFS('Data Entry'!N$3:N$2000,'Data Entry'!M$3:M$2000,A257,'Data Entry'!B$3:B$2000,B257)+SUMIFS('Data Entry'!P$3:P$2000,'Data Entry'!O$3:O$2000,A257,'Data Entry'!B$3:B$2000,B257)+SUMIFS('Data Entry'!R$3:R$2000,'Data Entry'!Q$3:Q$2000,A257,'Data Entry'!B$3:B$2000,B257)</f>
        <v>11.633</v>
      </c>
      <c r="L257">
        <f t="shared" si="24"/>
        <v>26</v>
      </c>
    </row>
    <row r="258" spans="1:12">
      <c r="A258">
        <f>'Data Entry'!A259</f>
        <v>1241</v>
      </c>
      <c r="B258">
        <f>'Data Entry'!B259</f>
        <v>43</v>
      </c>
      <c r="C258">
        <f>'Data Entry'!I259</f>
        <v>0</v>
      </c>
      <c r="D258">
        <f>'Data Entry'!J259</f>
        <v>0</v>
      </c>
      <c r="E258">
        <f t="shared" si="20"/>
        <v>0</v>
      </c>
      <c r="F258" s="26" t="e">
        <f t="shared" si="21"/>
        <v>#DIV/0!</v>
      </c>
      <c r="G258">
        <f>'Data Entry'!K259</f>
        <v>17</v>
      </c>
      <c r="H258">
        <f>'Data Entry'!L259</f>
        <v>2</v>
      </c>
      <c r="I258">
        <f t="shared" si="22"/>
        <v>19</v>
      </c>
      <c r="J258" s="26">
        <f t="shared" si="23"/>
        <v>0.894736842105263</v>
      </c>
      <c r="K258" s="1">
        <f>SUMIFS('Data Entry'!N$3:N$2000,'Data Entry'!M$3:M$2000,A258,'Data Entry'!B$3:B$2000,B258)+SUMIFS('Data Entry'!P$3:P$2000,'Data Entry'!O$3:O$2000,A258,'Data Entry'!B$3:B$2000,B258)+SUMIFS('Data Entry'!R$3:R$2000,'Data Entry'!Q$3:Q$2000,A258,'Data Entry'!B$3:B$2000,B258)</f>
        <v>51.315</v>
      </c>
      <c r="L258">
        <f t="shared" si="24"/>
        <v>34</v>
      </c>
    </row>
    <row r="259" spans="1:12">
      <c r="A259">
        <f>'Data Entry'!A260</f>
        <v>8789</v>
      </c>
      <c r="B259">
        <f>'Data Entry'!B260</f>
        <v>43</v>
      </c>
      <c r="C259">
        <f>'Data Entry'!I260</f>
        <v>0</v>
      </c>
      <c r="D259">
        <f>'Data Entry'!J260</f>
        <v>0</v>
      </c>
      <c r="E259">
        <f t="shared" si="20"/>
        <v>0</v>
      </c>
      <c r="F259" s="26" t="e">
        <f t="shared" si="21"/>
        <v>#DIV/0!</v>
      </c>
      <c r="G259">
        <f>'Data Entry'!K260</f>
        <v>0</v>
      </c>
      <c r="H259">
        <f>'Data Entry'!L260</f>
        <v>0</v>
      </c>
      <c r="I259">
        <f t="shared" si="22"/>
        <v>0</v>
      </c>
      <c r="J259" s="26" t="e">
        <f t="shared" si="23"/>
        <v>#DIV/0!</v>
      </c>
      <c r="K259" s="1">
        <f>SUMIFS('Data Entry'!N$3:N$2000,'Data Entry'!M$3:M$2000,A259,'Data Entry'!B$3:B$2000,B259)+SUMIFS('Data Entry'!P$3:P$2000,'Data Entry'!O$3:O$2000,A259,'Data Entry'!B$3:B$2000,B259)+SUMIFS('Data Entry'!R$3:R$2000,'Data Entry'!Q$3:Q$2000,A259,'Data Entry'!B$3:B$2000,B259)</f>
        <v>11.638</v>
      </c>
      <c r="L259">
        <f t="shared" si="24"/>
        <v>0</v>
      </c>
    </row>
    <row r="260" spans="1:12">
      <c r="A260">
        <f>'Data Entry'!A261</f>
        <v>8735</v>
      </c>
      <c r="B260">
        <f>'Data Entry'!B261</f>
        <v>44</v>
      </c>
      <c r="C260">
        <f>'Data Entry'!I261</f>
        <v>0</v>
      </c>
      <c r="D260">
        <f>'Data Entry'!J261</f>
        <v>0</v>
      </c>
      <c r="E260">
        <f t="shared" si="20"/>
        <v>0</v>
      </c>
      <c r="F260" s="26" t="e">
        <f t="shared" si="21"/>
        <v>#DIV/0!</v>
      </c>
      <c r="G260">
        <f>'Data Entry'!K261</f>
        <v>0</v>
      </c>
      <c r="H260">
        <f>'Data Entry'!L261</f>
        <v>0</v>
      </c>
      <c r="I260">
        <f t="shared" si="22"/>
        <v>0</v>
      </c>
      <c r="J260" s="26" t="e">
        <f t="shared" si="23"/>
        <v>#DIV/0!</v>
      </c>
      <c r="K260" s="1">
        <f>SUMIFS('Data Entry'!N$3:N$2000,'Data Entry'!M$3:M$2000,A260,'Data Entry'!B$3:B$2000,B260)+SUMIFS('Data Entry'!P$3:P$2000,'Data Entry'!O$3:O$2000,A260,'Data Entry'!B$3:B$2000,B260)+SUMIFS('Data Entry'!R$3:R$2000,'Data Entry'!Q$3:Q$2000,A260,'Data Entry'!B$3:B$2000,B260)</f>
        <v>0</v>
      </c>
      <c r="L260">
        <f t="shared" si="24"/>
        <v>0</v>
      </c>
    </row>
    <row r="261" spans="1:12">
      <c r="A261">
        <f>'Data Entry'!A262</f>
        <v>7757</v>
      </c>
      <c r="B261">
        <f>'Data Entry'!B262</f>
        <v>44</v>
      </c>
      <c r="C261">
        <f>'Data Entry'!I262</f>
        <v>0</v>
      </c>
      <c r="D261">
        <f>'Data Entry'!J262</f>
        <v>0</v>
      </c>
      <c r="E261">
        <f t="shared" si="20"/>
        <v>0</v>
      </c>
      <c r="F261" s="26" t="e">
        <f t="shared" si="21"/>
        <v>#DIV/0!</v>
      </c>
      <c r="G261">
        <f>'Data Entry'!K262</f>
        <v>1</v>
      </c>
      <c r="H261">
        <f>'Data Entry'!L262</f>
        <v>1</v>
      </c>
      <c r="I261">
        <f t="shared" si="22"/>
        <v>2</v>
      </c>
      <c r="J261" s="26">
        <f t="shared" si="23"/>
        <v>0.5</v>
      </c>
      <c r="K261" s="1">
        <f>SUMIFS('Data Entry'!N$3:N$2000,'Data Entry'!M$3:M$2000,A261,'Data Entry'!B$3:B$2000,B261)+SUMIFS('Data Entry'!P$3:P$2000,'Data Entry'!O$3:O$2000,A261,'Data Entry'!B$3:B$2000,B261)+SUMIFS('Data Entry'!R$3:R$2000,'Data Entry'!Q$3:Q$2000,A261,'Data Entry'!B$3:B$2000,B261)</f>
        <v>4.614</v>
      </c>
      <c r="L261">
        <f t="shared" si="24"/>
        <v>2</v>
      </c>
    </row>
    <row r="262" spans="1:12">
      <c r="A262">
        <f>'Data Entry'!A263</f>
        <v>7902</v>
      </c>
      <c r="B262">
        <f>'Data Entry'!B263</f>
        <v>44</v>
      </c>
      <c r="C262">
        <f>'Data Entry'!I263</f>
        <v>0</v>
      </c>
      <c r="D262">
        <f>'Data Entry'!J263</f>
        <v>0</v>
      </c>
      <c r="E262">
        <f t="shared" si="20"/>
        <v>0</v>
      </c>
      <c r="F262" s="26" t="e">
        <f t="shared" si="21"/>
        <v>#DIV/0!</v>
      </c>
      <c r="G262">
        <f>'Data Entry'!K263</f>
        <v>11</v>
      </c>
      <c r="H262">
        <f>'Data Entry'!L263</f>
        <v>5</v>
      </c>
      <c r="I262">
        <f t="shared" si="22"/>
        <v>16</v>
      </c>
      <c r="J262" s="26">
        <f t="shared" si="23"/>
        <v>0.6875</v>
      </c>
      <c r="K262" s="1">
        <f>SUMIFS('Data Entry'!N$3:N$2000,'Data Entry'!M$3:M$2000,A262,'Data Entry'!B$3:B$2000,B262)+SUMIFS('Data Entry'!P$3:P$2000,'Data Entry'!O$3:O$2000,A262,'Data Entry'!B$3:B$2000,B262)+SUMIFS('Data Entry'!R$3:R$2000,'Data Entry'!Q$3:Q$2000,A262,'Data Entry'!B$3:B$2000,B262)</f>
        <v>0</v>
      </c>
      <c r="L262">
        <f t="shared" si="24"/>
        <v>22</v>
      </c>
    </row>
    <row r="263" spans="1:12">
      <c r="A263">
        <f>'Data Entry'!A264</f>
        <v>3560</v>
      </c>
      <c r="B263">
        <f>'Data Entry'!B264</f>
        <v>44</v>
      </c>
      <c r="C263">
        <f>'Data Entry'!I264</f>
        <v>0</v>
      </c>
      <c r="D263">
        <f>'Data Entry'!J264</f>
        <v>0</v>
      </c>
      <c r="E263">
        <f t="shared" si="20"/>
        <v>0</v>
      </c>
      <c r="F263" s="26" t="e">
        <f t="shared" si="21"/>
        <v>#DIV/0!</v>
      </c>
      <c r="G263">
        <f>'Data Entry'!K264</f>
        <v>8</v>
      </c>
      <c r="H263">
        <f>'Data Entry'!L264</f>
        <v>3</v>
      </c>
      <c r="I263">
        <f t="shared" si="22"/>
        <v>11</v>
      </c>
      <c r="J263" s="26">
        <f t="shared" si="23"/>
        <v>0.727272727272727</v>
      </c>
      <c r="K263" s="1">
        <f>SUMIFS('Data Entry'!N$3:N$2000,'Data Entry'!M$3:M$2000,A263,'Data Entry'!B$3:B$2000,B263)+SUMIFS('Data Entry'!P$3:P$2000,'Data Entry'!O$3:O$2000,A263,'Data Entry'!B$3:B$2000,B263)+SUMIFS('Data Entry'!R$3:R$2000,'Data Entry'!Q$3:Q$2000,A263,'Data Entry'!B$3:B$2000,B263)</f>
        <v>0</v>
      </c>
      <c r="L263">
        <f t="shared" si="24"/>
        <v>16</v>
      </c>
    </row>
    <row r="264" spans="1:12">
      <c r="A264">
        <f>'Data Entry'!A265</f>
        <v>8884</v>
      </c>
      <c r="B264">
        <f>'Data Entry'!B265</f>
        <v>44</v>
      </c>
      <c r="C264">
        <f>'Data Entry'!I265</f>
        <v>6</v>
      </c>
      <c r="D264">
        <f>'Data Entry'!J265</f>
        <v>0</v>
      </c>
      <c r="E264">
        <f t="shared" si="20"/>
        <v>6</v>
      </c>
      <c r="F264" s="26">
        <f t="shared" si="21"/>
        <v>1</v>
      </c>
      <c r="G264">
        <f>'Data Entry'!K265</f>
        <v>0</v>
      </c>
      <c r="H264">
        <f>'Data Entry'!L265</f>
        <v>0</v>
      </c>
      <c r="I264">
        <f t="shared" si="22"/>
        <v>0</v>
      </c>
      <c r="J264" s="26" t="e">
        <f t="shared" si="23"/>
        <v>#DIV/0!</v>
      </c>
      <c r="K264" s="1">
        <f>SUMIFS('Data Entry'!N$3:N$2000,'Data Entry'!M$3:M$2000,A264,'Data Entry'!B$3:B$2000,B264)+SUMIFS('Data Entry'!P$3:P$2000,'Data Entry'!O$3:O$2000,A264,'Data Entry'!B$3:B$2000,B264)+SUMIFS('Data Entry'!R$3:R$2000,'Data Entry'!Q$3:Q$2000,A264,'Data Entry'!B$3:B$2000,B264)</f>
        <v>0</v>
      </c>
      <c r="L264">
        <f t="shared" si="24"/>
        <v>6</v>
      </c>
    </row>
    <row r="265" spans="1:12">
      <c r="A265">
        <f>'Data Entry'!A266</f>
        <v>4976</v>
      </c>
      <c r="B265">
        <f>'Data Entry'!B266</f>
        <v>46</v>
      </c>
      <c r="C265">
        <f>'Data Entry'!I266</f>
        <v>0</v>
      </c>
      <c r="D265">
        <f>'Data Entry'!J266</f>
        <v>0</v>
      </c>
      <c r="E265">
        <f t="shared" si="20"/>
        <v>0</v>
      </c>
      <c r="F265" s="26" t="e">
        <f t="shared" si="21"/>
        <v>#DIV/0!</v>
      </c>
      <c r="G265">
        <f>'Data Entry'!K266</f>
        <v>12</v>
      </c>
      <c r="H265">
        <f>'Data Entry'!L266</f>
        <v>2</v>
      </c>
      <c r="I265">
        <f t="shared" si="22"/>
        <v>14</v>
      </c>
      <c r="J265" s="26">
        <f t="shared" si="23"/>
        <v>0.857142857142857</v>
      </c>
      <c r="K265" s="1">
        <f>SUMIFS('Data Entry'!N$3:N$2000,'Data Entry'!M$3:M$2000,A265,'Data Entry'!B$3:B$2000,B265)+SUMIFS('Data Entry'!P$3:P$2000,'Data Entry'!O$3:O$2000,A265,'Data Entry'!B$3:B$2000,B265)+SUMIFS('Data Entry'!R$3:R$2000,'Data Entry'!Q$3:Q$2000,A265,'Data Entry'!B$3:B$2000,B265)</f>
        <v>0</v>
      </c>
      <c r="L265">
        <f t="shared" si="24"/>
        <v>24</v>
      </c>
    </row>
    <row r="266" spans="1:12">
      <c r="A266">
        <f>'Data Entry'!A267</f>
        <v>5409</v>
      </c>
      <c r="B266">
        <f>'Data Entry'!B267</f>
        <v>46</v>
      </c>
      <c r="C266">
        <f>'Data Entry'!I267</f>
        <v>0</v>
      </c>
      <c r="D266">
        <f>'Data Entry'!J267</f>
        <v>0</v>
      </c>
      <c r="E266">
        <f t="shared" si="20"/>
        <v>0</v>
      </c>
      <c r="F266" s="26" t="e">
        <f t="shared" si="21"/>
        <v>#DIV/0!</v>
      </c>
      <c r="G266">
        <f>'Data Entry'!K267</f>
        <v>17</v>
      </c>
      <c r="H266">
        <f>'Data Entry'!L267</f>
        <v>0</v>
      </c>
      <c r="I266">
        <f t="shared" si="22"/>
        <v>17</v>
      </c>
      <c r="J266" s="26">
        <f t="shared" si="23"/>
        <v>1</v>
      </c>
      <c r="K266" s="1">
        <f>SUMIFS('Data Entry'!N$3:N$2000,'Data Entry'!M$3:M$2000,A266,'Data Entry'!B$3:B$2000,B266)+SUMIFS('Data Entry'!P$3:P$2000,'Data Entry'!O$3:O$2000,A266,'Data Entry'!B$3:B$2000,B266)+SUMIFS('Data Entry'!R$3:R$2000,'Data Entry'!Q$3:Q$2000,A266,'Data Entry'!B$3:B$2000,B266)</f>
        <v>23.683</v>
      </c>
      <c r="L266">
        <f t="shared" si="24"/>
        <v>34</v>
      </c>
    </row>
    <row r="267" spans="1:12">
      <c r="A267">
        <f>'Data Entry'!A268</f>
        <v>5032</v>
      </c>
      <c r="B267">
        <f>'Data Entry'!B268</f>
        <v>46</v>
      </c>
      <c r="C267">
        <f>'Data Entry'!I268</f>
        <v>0</v>
      </c>
      <c r="D267">
        <f>'Data Entry'!J268</f>
        <v>0</v>
      </c>
      <c r="E267">
        <f t="shared" si="20"/>
        <v>0</v>
      </c>
      <c r="F267" s="26" t="e">
        <f t="shared" si="21"/>
        <v>#DIV/0!</v>
      </c>
      <c r="G267">
        <f>'Data Entry'!K268</f>
        <v>4</v>
      </c>
      <c r="H267">
        <f>'Data Entry'!L268</f>
        <v>3</v>
      </c>
      <c r="I267">
        <f t="shared" si="22"/>
        <v>7</v>
      </c>
      <c r="J267" s="26">
        <f t="shared" si="23"/>
        <v>0.571428571428571</v>
      </c>
      <c r="K267" s="1">
        <f>SUMIFS('Data Entry'!N$3:N$2000,'Data Entry'!M$3:M$2000,A267,'Data Entry'!B$3:B$2000,B267)+SUMIFS('Data Entry'!P$3:P$2000,'Data Entry'!O$3:O$2000,A267,'Data Entry'!B$3:B$2000,B267)+SUMIFS('Data Entry'!R$3:R$2000,'Data Entry'!Q$3:Q$2000,A267,'Data Entry'!B$3:B$2000,B267)</f>
        <v>1.29</v>
      </c>
      <c r="L267">
        <f t="shared" si="24"/>
        <v>8</v>
      </c>
    </row>
    <row r="268" spans="1:12">
      <c r="A268">
        <f>'Data Entry'!A269</f>
        <v>865</v>
      </c>
      <c r="B268">
        <f>'Data Entry'!B269</f>
        <v>46</v>
      </c>
      <c r="C268">
        <f>'Data Entry'!I269</f>
        <v>0</v>
      </c>
      <c r="D268">
        <f>'Data Entry'!J269</f>
        <v>0</v>
      </c>
      <c r="E268">
        <f t="shared" si="20"/>
        <v>0</v>
      </c>
      <c r="F268" s="26" t="e">
        <f t="shared" si="21"/>
        <v>#DIV/0!</v>
      </c>
      <c r="G268">
        <f>'Data Entry'!K269</f>
        <v>2</v>
      </c>
      <c r="H268">
        <f>'Data Entry'!L269</f>
        <v>3</v>
      </c>
      <c r="I268">
        <f t="shared" si="22"/>
        <v>5</v>
      </c>
      <c r="J268" s="26">
        <f t="shared" si="23"/>
        <v>0.4</v>
      </c>
      <c r="K268" s="1">
        <f>SUMIFS('Data Entry'!N$3:N$2000,'Data Entry'!M$3:M$2000,A268,'Data Entry'!B$3:B$2000,B268)+SUMIFS('Data Entry'!P$3:P$2000,'Data Entry'!O$3:O$2000,A268,'Data Entry'!B$3:B$2000,B268)+SUMIFS('Data Entry'!R$3:R$2000,'Data Entry'!Q$3:Q$2000,A268,'Data Entry'!B$3:B$2000,B268)</f>
        <v>16.366</v>
      </c>
      <c r="L268">
        <f t="shared" si="24"/>
        <v>4</v>
      </c>
    </row>
    <row r="269" spans="1:12">
      <c r="A269">
        <f>'Data Entry'!A270</f>
        <v>5672</v>
      </c>
      <c r="B269">
        <f>'Data Entry'!B270</f>
        <v>46</v>
      </c>
      <c r="C269">
        <f>'Data Entry'!I270</f>
        <v>0</v>
      </c>
      <c r="D269">
        <f>'Data Entry'!J270</f>
        <v>0</v>
      </c>
      <c r="E269">
        <f t="shared" si="20"/>
        <v>0</v>
      </c>
      <c r="F269" s="26" t="e">
        <f t="shared" si="21"/>
        <v>#DIV/0!</v>
      </c>
      <c r="G269">
        <f>'Data Entry'!K270</f>
        <v>0</v>
      </c>
      <c r="H269">
        <f>'Data Entry'!L270</f>
        <v>0</v>
      </c>
      <c r="I269">
        <f t="shared" si="22"/>
        <v>0</v>
      </c>
      <c r="J269" s="26" t="e">
        <f t="shared" si="23"/>
        <v>#DIV/0!</v>
      </c>
      <c r="K269" s="1">
        <f>SUMIFS('Data Entry'!N$3:N$2000,'Data Entry'!M$3:M$2000,A269,'Data Entry'!B$3:B$2000,B269)+SUMIFS('Data Entry'!P$3:P$2000,'Data Entry'!O$3:O$2000,A269,'Data Entry'!B$3:B$2000,B269)+SUMIFS('Data Entry'!R$3:R$2000,'Data Entry'!Q$3:Q$2000,A269,'Data Entry'!B$3:B$2000,B269)</f>
        <v>0</v>
      </c>
      <c r="L269">
        <f t="shared" si="24"/>
        <v>0</v>
      </c>
    </row>
    <row r="270" spans="1:12">
      <c r="A270">
        <f>'Data Entry'!A271</f>
        <v>1334</v>
      </c>
      <c r="B270">
        <f>'Data Entry'!B271</f>
        <v>46</v>
      </c>
      <c r="C270">
        <f>'Data Entry'!I271</f>
        <v>0</v>
      </c>
      <c r="D270">
        <f>'Data Entry'!J271</f>
        <v>0</v>
      </c>
      <c r="E270">
        <f t="shared" si="20"/>
        <v>0</v>
      </c>
      <c r="F270" s="26" t="e">
        <f t="shared" si="21"/>
        <v>#DIV/0!</v>
      </c>
      <c r="G270">
        <f>'Data Entry'!K271</f>
        <v>1</v>
      </c>
      <c r="H270">
        <f>'Data Entry'!L271</f>
        <v>1</v>
      </c>
      <c r="I270">
        <f t="shared" si="22"/>
        <v>2</v>
      </c>
      <c r="J270" s="26">
        <f t="shared" si="23"/>
        <v>0.5</v>
      </c>
      <c r="K270" s="1">
        <f>SUMIFS('Data Entry'!N$3:N$2000,'Data Entry'!M$3:M$2000,A270,'Data Entry'!B$3:B$2000,B270)+SUMIFS('Data Entry'!P$3:P$2000,'Data Entry'!O$3:O$2000,A270,'Data Entry'!B$3:B$2000,B270)+SUMIFS('Data Entry'!R$3:R$2000,'Data Entry'!Q$3:Q$2000,A270,'Data Entry'!B$3:B$2000,B270)</f>
        <v>2.15</v>
      </c>
      <c r="L270">
        <f t="shared" si="24"/>
        <v>2</v>
      </c>
    </row>
    <row r="271" spans="1:12">
      <c r="A271">
        <f>'Data Entry'!A272</f>
        <v>1305</v>
      </c>
      <c r="B271">
        <f>'Data Entry'!B272</f>
        <v>45</v>
      </c>
      <c r="C271">
        <f>'Data Entry'!I272</f>
        <v>3</v>
      </c>
      <c r="D271">
        <f>'Data Entry'!J272</f>
        <v>4</v>
      </c>
      <c r="E271">
        <f t="shared" si="20"/>
        <v>7</v>
      </c>
      <c r="F271" s="26">
        <f t="shared" si="21"/>
        <v>0.428571428571429</v>
      </c>
      <c r="G271">
        <f>'Data Entry'!K272</f>
        <v>0</v>
      </c>
      <c r="H271">
        <f>'Data Entry'!L272</f>
        <v>0</v>
      </c>
      <c r="I271">
        <f t="shared" si="22"/>
        <v>0</v>
      </c>
      <c r="J271" s="26" t="e">
        <f t="shared" si="23"/>
        <v>#DIV/0!</v>
      </c>
      <c r="K271" s="1">
        <f>SUMIFS('Data Entry'!N$3:N$2000,'Data Entry'!M$3:M$2000,A271,'Data Entry'!B$3:B$2000,B271)+SUMIFS('Data Entry'!P$3:P$2000,'Data Entry'!O$3:O$2000,A271,'Data Entry'!B$3:B$2000,B271)+SUMIFS('Data Entry'!R$3:R$2000,'Data Entry'!Q$3:Q$2000,A271,'Data Entry'!B$3:B$2000,B271)</f>
        <v>27.335</v>
      </c>
      <c r="L271">
        <f t="shared" si="24"/>
        <v>3</v>
      </c>
    </row>
    <row r="272" spans="1:12">
      <c r="A272">
        <f>'Data Entry'!A273</f>
        <v>2386</v>
      </c>
      <c r="B272">
        <f>'Data Entry'!B273</f>
        <v>45</v>
      </c>
      <c r="C272">
        <f>'Data Entry'!I273</f>
        <v>0</v>
      </c>
      <c r="D272">
        <f>'Data Entry'!J273</f>
        <v>0</v>
      </c>
      <c r="E272">
        <f t="shared" si="20"/>
        <v>0</v>
      </c>
      <c r="F272" s="26" t="e">
        <f t="shared" si="21"/>
        <v>#DIV/0!</v>
      </c>
      <c r="G272">
        <f>'Data Entry'!K273</f>
        <v>4</v>
      </c>
      <c r="H272">
        <f>'Data Entry'!L273</f>
        <v>3</v>
      </c>
      <c r="I272">
        <f t="shared" si="22"/>
        <v>7</v>
      </c>
      <c r="J272" s="26">
        <f t="shared" si="23"/>
        <v>0.571428571428571</v>
      </c>
      <c r="K272" s="1">
        <f>SUMIFS('Data Entry'!N$3:N$2000,'Data Entry'!M$3:M$2000,A272,'Data Entry'!B$3:B$2000,B272)+SUMIFS('Data Entry'!P$3:P$2000,'Data Entry'!O$3:O$2000,A272,'Data Entry'!B$3:B$2000,B272)+SUMIFS('Data Entry'!R$3:R$2000,'Data Entry'!Q$3:Q$2000,A272,'Data Entry'!B$3:B$2000,B272)</f>
        <v>0</v>
      </c>
      <c r="L272">
        <f t="shared" si="24"/>
        <v>8</v>
      </c>
    </row>
    <row r="273" spans="1:12">
      <c r="A273">
        <f>'Data Entry'!A274</f>
        <v>8765</v>
      </c>
      <c r="B273">
        <f>'Data Entry'!B274</f>
        <v>47</v>
      </c>
      <c r="C273">
        <f>'Data Entry'!I274</f>
        <v>0</v>
      </c>
      <c r="D273">
        <f>'Data Entry'!J274</f>
        <v>0</v>
      </c>
      <c r="E273">
        <f t="shared" si="20"/>
        <v>0</v>
      </c>
      <c r="F273" s="26" t="e">
        <f t="shared" si="21"/>
        <v>#DIV/0!</v>
      </c>
      <c r="G273">
        <f>'Data Entry'!K274</f>
        <v>0</v>
      </c>
      <c r="H273">
        <f>'Data Entry'!L274</f>
        <v>0</v>
      </c>
      <c r="I273">
        <f t="shared" si="22"/>
        <v>0</v>
      </c>
      <c r="J273" s="26" t="e">
        <f t="shared" si="23"/>
        <v>#DIV/0!</v>
      </c>
      <c r="K273" s="1">
        <f>SUMIFS('Data Entry'!N$3:N$2000,'Data Entry'!M$3:M$2000,A273,'Data Entry'!B$3:B$2000,B273)+SUMIFS('Data Entry'!P$3:P$2000,'Data Entry'!O$3:O$2000,A273,'Data Entry'!B$3:B$2000,B273)+SUMIFS('Data Entry'!R$3:R$2000,'Data Entry'!Q$3:Q$2000,A273,'Data Entry'!B$3:B$2000,B273)</f>
        <v>0</v>
      </c>
      <c r="L273">
        <f t="shared" si="24"/>
        <v>0</v>
      </c>
    </row>
    <row r="274" spans="1:12">
      <c r="A274">
        <f>'Data Entry'!A275</f>
        <v>4946</v>
      </c>
      <c r="B274">
        <f>'Data Entry'!B275</f>
        <v>45</v>
      </c>
      <c r="C274">
        <f>'Data Entry'!I275</f>
        <v>0</v>
      </c>
      <c r="D274">
        <f>'Data Entry'!J275</f>
        <v>0</v>
      </c>
      <c r="E274">
        <f t="shared" si="20"/>
        <v>0</v>
      </c>
      <c r="F274" s="26" t="e">
        <f t="shared" si="21"/>
        <v>#DIV/0!</v>
      </c>
      <c r="G274">
        <f>'Data Entry'!K275</f>
        <v>5</v>
      </c>
      <c r="H274">
        <f>'Data Entry'!L275</f>
        <v>1</v>
      </c>
      <c r="I274">
        <f t="shared" si="22"/>
        <v>6</v>
      </c>
      <c r="J274" s="26">
        <f t="shared" si="23"/>
        <v>0.833333333333333</v>
      </c>
      <c r="K274" s="1">
        <f>SUMIFS('Data Entry'!N$3:N$2000,'Data Entry'!M$3:M$2000,A274,'Data Entry'!B$3:B$2000,B274)+SUMIFS('Data Entry'!P$3:P$2000,'Data Entry'!O$3:O$2000,A274,'Data Entry'!B$3:B$2000,B274)+SUMIFS('Data Entry'!R$3:R$2000,'Data Entry'!Q$3:Q$2000,A274,'Data Entry'!B$3:B$2000,B274)</f>
        <v>15.35</v>
      </c>
      <c r="L274">
        <f t="shared" si="24"/>
        <v>10</v>
      </c>
    </row>
    <row r="275" spans="1:12">
      <c r="A275">
        <f>'Data Entry'!A276</f>
        <v>2198</v>
      </c>
      <c r="B275">
        <f>'Data Entry'!B276</f>
        <v>45</v>
      </c>
      <c r="C275">
        <f>'Data Entry'!I276</f>
        <v>2</v>
      </c>
      <c r="D275">
        <f>'Data Entry'!J276</f>
        <v>0</v>
      </c>
      <c r="E275">
        <f t="shared" si="20"/>
        <v>2</v>
      </c>
      <c r="F275" s="26">
        <f t="shared" si="21"/>
        <v>1</v>
      </c>
      <c r="G275">
        <f>'Data Entry'!K276</f>
        <v>0</v>
      </c>
      <c r="H275">
        <f>'Data Entry'!L276</f>
        <v>3</v>
      </c>
      <c r="I275">
        <f t="shared" si="22"/>
        <v>3</v>
      </c>
      <c r="J275" s="26">
        <f t="shared" si="23"/>
        <v>0</v>
      </c>
      <c r="K275" s="1">
        <f>SUMIFS('Data Entry'!N$3:N$2000,'Data Entry'!M$3:M$2000,A275,'Data Entry'!B$3:B$2000,B275)+SUMIFS('Data Entry'!P$3:P$2000,'Data Entry'!O$3:O$2000,A275,'Data Entry'!B$3:B$2000,B275)+SUMIFS('Data Entry'!R$3:R$2000,'Data Entry'!Q$3:Q$2000,A275,'Data Entry'!B$3:B$2000,B275)</f>
        <v>0</v>
      </c>
      <c r="L275">
        <f t="shared" si="24"/>
        <v>2</v>
      </c>
    </row>
    <row r="276" spans="1:12">
      <c r="A276">
        <f>'Data Entry'!A277</f>
        <v>6397</v>
      </c>
      <c r="B276">
        <f>'Data Entry'!B277</f>
        <v>45</v>
      </c>
      <c r="C276">
        <f>'Data Entry'!I277</f>
        <v>1</v>
      </c>
      <c r="D276">
        <f>'Data Entry'!J277</f>
        <v>0</v>
      </c>
      <c r="E276">
        <f t="shared" si="20"/>
        <v>1</v>
      </c>
      <c r="F276" s="26">
        <f t="shared" si="21"/>
        <v>1</v>
      </c>
      <c r="G276">
        <f>'Data Entry'!K277</f>
        <v>0</v>
      </c>
      <c r="H276">
        <f>'Data Entry'!L277</f>
        <v>0</v>
      </c>
      <c r="I276">
        <f t="shared" si="22"/>
        <v>0</v>
      </c>
      <c r="J276" s="26" t="e">
        <f t="shared" si="23"/>
        <v>#DIV/0!</v>
      </c>
      <c r="K276" s="1">
        <f>SUMIFS('Data Entry'!N$3:N$2000,'Data Entry'!M$3:M$2000,A276,'Data Entry'!B$3:B$2000,B276)+SUMIFS('Data Entry'!P$3:P$2000,'Data Entry'!O$3:O$2000,A276,'Data Entry'!B$3:B$2000,B276)+SUMIFS('Data Entry'!R$3:R$2000,'Data Entry'!Q$3:Q$2000,A276,'Data Entry'!B$3:B$2000,B276)</f>
        <v>0</v>
      </c>
      <c r="L276">
        <f t="shared" si="24"/>
        <v>1</v>
      </c>
    </row>
    <row r="277" spans="1:12">
      <c r="A277">
        <f>'Data Entry'!A278</f>
        <v>4476</v>
      </c>
      <c r="B277">
        <f>'Data Entry'!B278</f>
        <v>47</v>
      </c>
      <c r="C277">
        <f>'Data Entry'!I278</f>
        <v>0</v>
      </c>
      <c r="D277">
        <f>'Data Entry'!J278</f>
        <v>0</v>
      </c>
      <c r="E277">
        <f t="shared" si="20"/>
        <v>0</v>
      </c>
      <c r="F277" s="26" t="e">
        <f t="shared" si="21"/>
        <v>#DIV/0!</v>
      </c>
      <c r="G277">
        <f>'Data Entry'!K278</f>
        <v>18</v>
      </c>
      <c r="H277">
        <f>'Data Entry'!L278</f>
        <v>0</v>
      </c>
      <c r="I277">
        <f t="shared" si="22"/>
        <v>18</v>
      </c>
      <c r="J277" s="26">
        <f t="shared" si="23"/>
        <v>1</v>
      </c>
      <c r="K277" s="1">
        <f>SUMIFS('Data Entry'!N$3:N$2000,'Data Entry'!M$3:M$2000,A277,'Data Entry'!B$3:B$2000,B277)+SUMIFS('Data Entry'!P$3:P$2000,'Data Entry'!O$3:O$2000,A277,'Data Entry'!B$3:B$2000,B277)+SUMIFS('Data Entry'!R$3:R$2000,'Data Entry'!Q$3:Q$2000,A277,'Data Entry'!B$3:B$2000,B277)</f>
        <v>0</v>
      </c>
      <c r="L277">
        <f t="shared" si="24"/>
        <v>36</v>
      </c>
    </row>
    <row r="278" spans="1:12">
      <c r="A278">
        <f>'Data Entry'!A279</f>
        <v>6864</v>
      </c>
      <c r="B278">
        <f>'Data Entry'!B279</f>
        <v>47</v>
      </c>
      <c r="C278">
        <f>'Data Entry'!I279</f>
        <v>0</v>
      </c>
      <c r="D278">
        <f>'Data Entry'!J279</f>
        <v>0</v>
      </c>
      <c r="E278">
        <f t="shared" si="20"/>
        <v>0</v>
      </c>
      <c r="F278" s="26" t="e">
        <f t="shared" si="21"/>
        <v>#DIV/0!</v>
      </c>
      <c r="G278">
        <f>'Data Entry'!K279</f>
        <v>1</v>
      </c>
      <c r="H278">
        <f>'Data Entry'!L279</f>
        <v>0</v>
      </c>
      <c r="I278">
        <f t="shared" si="22"/>
        <v>1</v>
      </c>
      <c r="J278" s="26">
        <f t="shared" si="23"/>
        <v>1</v>
      </c>
      <c r="K278" s="1">
        <f>SUMIFS('Data Entry'!N$3:N$2000,'Data Entry'!M$3:M$2000,A278,'Data Entry'!B$3:B$2000,B278)+SUMIFS('Data Entry'!P$3:P$2000,'Data Entry'!O$3:O$2000,A278,'Data Entry'!B$3:B$2000,B278)+SUMIFS('Data Entry'!R$3:R$2000,'Data Entry'!Q$3:Q$2000,A278,'Data Entry'!B$3:B$2000,B278)</f>
        <v>14.908</v>
      </c>
      <c r="L278">
        <f t="shared" si="24"/>
        <v>2</v>
      </c>
    </row>
    <row r="279" spans="1:12">
      <c r="A279">
        <f>'Data Entry'!A280</f>
        <v>4951</v>
      </c>
      <c r="B279">
        <f>'Data Entry'!B280</f>
        <v>47</v>
      </c>
      <c r="C279">
        <f>'Data Entry'!I280</f>
        <v>0</v>
      </c>
      <c r="D279">
        <f>'Data Entry'!J280</f>
        <v>0</v>
      </c>
      <c r="E279">
        <f t="shared" si="20"/>
        <v>0</v>
      </c>
      <c r="F279" s="26" t="e">
        <f t="shared" si="21"/>
        <v>#DIV/0!</v>
      </c>
      <c r="G279">
        <f>'Data Entry'!K280</f>
        <v>5</v>
      </c>
      <c r="H279">
        <f>'Data Entry'!L280</f>
        <v>2</v>
      </c>
      <c r="I279">
        <f t="shared" si="22"/>
        <v>7</v>
      </c>
      <c r="J279" s="26">
        <f t="shared" si="23"/>
        <v>0.714285714285714</v>
      </c>
      <c r="K279" s="1">
        <f>SUMIFS('Data Entry'!N$3:N$2000,'Data Entry'!M$3:M$2000,A279,'Data Entry'!B$3:B$2000,B279)+SUMIFS('Data Entry'!P$3:P$2000,'Data Entry'!O$3:O$2000,A279,'Data Entry'!B$3:B$2000,B279)+SUMIFS('Data Entry'!R$3:R$2000,'Data Entry'!Q$3:Q$2000,A279,'Data Entry'!B$3:B$2000,B279)</f>
        <v>13.591</v>
      </c>
      <c r="L279">
        <f t="shared" si="24"/>
        <v>10</v>
      </c>
    </row>
    <row r="280" spans="1:12">
      <c r="A280">
        <f>'Data Entry'!A281</f>
        <v>3682</v>
      </c>
      <c r="B280">
        <f>'Data Entry'!B281</f>
        <v>47</v>
      </c>
      <c r="C280">
        <f>'Data Entry'!I281</f>
        <v>0</v>
      </c>
      <c r="D280">
        <f>'Data Entry'!J281</f>
        <v>0</v>
      </c>
      <c r="E280">
        <f t="shared" si="20"/>
        <v>0</v>
      </c>
      <c r="F280" s="26" t="e">
        <f t="shared" si="21"/>
        <v>#DIV/0!</v>
      </c>
      <c r="G280">
        <f>'Data Entry'!K281</f>
        <v>6</v>
      </c>
      <c r="H280">
        <f>'Data Entry'!L281</f>
        <v>5</v>
      </c>
      <c r="I280">
        <f t="shared" si="22"/>
        <v>11</v>
      </c>
      <c r="J280" s="26">
        <f t="shared" si="23"/>
        <v>0.545454545454545</v>
      </c>
      <c r="K280" s="1">
        <f>SUMIFS('Data Entry'!N$3:N$2000,'Data Entry'!M$3:M$2000,A280,'Data Entry'!B$3:B$2000,B280)+SUMIFS('Data Entry'!P$3:P$2000,'Data Entry'!O$3:O$2000,A280,'Data Entry'!B$3:B$2000,B280)+SUMIFS('Data Entry'!R$3:R$2000,'Data Entry'!Q$3:Q$2000,A280,'Data Entry'!B$3:B$2000,B280)</f>
        <v>0</v>
      </c>
      <c r="L280">
        <f t="shared" si="24"/>
        <v>12</v>
      </c>
    </row>
    <row r="281" spans="1:12">
      <c r="A281">
        <f>'Data Entry'!A282</f>
        <v>5406</v>
      </c>
      <c r="B281">
        <f>'Data Entry'!B282</f>
        <v>47</v>
      </c>
      <c r="C281">
        <f>'Data Entry'!I282</f>
        <v>0</v>
      </c>
      <c r="D281">
        <f>'Data Entry'!J282</f>
        <v>0</v>
      </c>
      <c r="E281">
        <f t="shared" si="20"/>
        <v>0</v>
      </c>
      <c r="F281" s="26" t="e">
        <f t="shared" si="21"/>
        <v>#DIV/0!</v>
      </c>
      <c r="G281">
        <f>'Data Entry'!K282</f>
        <v>10</v>
      </c>
      <c r="H281">
        <f>'Data Entry'!L282</f>
        <v>3</v>
      </c>
      <c r="I281">
        <f t="shared" si="22"/>
        <v>13</v>
      </c>
      <c r="J281" s="26">
        <f t="shared" si="23"/>
        <v>0.769230769230769</v>
      </c>
      <c r="K281" s="1">
        <f>SUMIFS('Data Entry'!N$3:N$2000,'Data Entry'!M$3:M$2000,A281,'Data Entry'!B$3:B$2000,B281)+SUMIFS('Data Entry'!P$3:P$2000,'Data Entry'!O$3:O$2000,A281,'Data Entry'!B$3:B$2000,B281)+SUMIFS('Data Entry'!R$3:R$2000,'Data Entry'!Q$3:Q$2000,A281,'Data Entry'!B$3:B$2000,B281)</f>
        <v>8.237</v>
      </c>
      <c r="L281">
        <f t="shared" si="24"/>
        <v>20</v>
      </c>
    </row>
    <row r="282" spans="1:12">
      <c r="A282">
        <f>'Data Entry'!A283</f>
        <v>1360</v>
      </c>
      <c r="B282">
        <f>'Data Entry'!B283</f>
        <v>47</v>
      </c>
      <c r="C282">
        <f>'Data Entry'!I283</f>
        <v>0</v>
      </c>
      <c r="D282">
        <f>'Data Entry'!J283</f>
        <v>0</v>
      </c>
      <c r="E282">
        <f t="shared" si="20"/>
        <v>0</v>
      </c>
      <c r="F282" s="26" t="e">
        <f t="shared" si="21"/>
        <v>#DIV/0!</v>
      </c>
      <c r="G282">
        <f>'Data Entry'!K283</f>
        <v>0</v>
      </c>
      <c r="H282">
        <f>'Data Entry'!L283</f>
        <v>2</v>
      </c>
      <c r="I282">
        <f t="shared" si="22"/>
        <v>2</v>
      </c>
      <c r="J282" s="26">
        <f t="shared" si="23"/>
        <v>0</v>
      </c>
      <c r="K282" s="1">
        <f>SUMIFS('Data Entry'!N$3:N$2000,'Data Entry'!M$3:M$2000,A282,'Data Entry'!B$3:B$2000,B282)+SUMIFS('Data Entry'!P$3:P$2000,'Data Entry'!O$3:O$2000,A282,'Data Entry'!B$3:B$2000,B282)+SUMIFS('Data Entry'!R$3:R$2000,'Data Entry'!Q$3:Q$2000,A282,'Data Entry'!B$3:B$2000,B282)</f>
        <v>0</v>
      </c>
      <c r="L282">
        <f t="shared" si="24"/>
        <v>0</v>
      </c>
    </row>
    <row r="283" spans="1:12">
      <c r="A283">
        <f>'Data Entry'!A284</f>
        <v>6865</v>
      </c>
      <c r="B283">
        <f>'Data Entry'!B284</f>
        <v>48</v>
      </c>
      <c r="C283">
        <f>'Data Entry'!I284</f>
        <v>4</v>
      </c>
      <c r="D283">
        <f>'Data Entry'!J284</f>
        <v>3</v>
      </c>
      <c r="E283">
        <f t="shared" si="20"/>
        <v>7</v>
      </c>
      <c r="F283" s="26">
        <f t="shared" si="21"/>
        <v>0.571428571428571</v>
      </c>
      <c r="G283">
        <f>'Data Entry'!K284</f>
        <v>0</v>
      </c>
      <c r="H283">
        <f>'Data Entry'!L284</f>
        <v>0</v>
      </c>
      <c r="I283">
        <f t="shared" si="22"/>
        <v>0</v>
      </c>
      <c r="J283" s="26" t="e">
        <f t="shared" si="23"/>
        <v>#DIV/0!</v>
      </c>
      <c r="K283" s="1">
        <f>SUMIFS('Data Entry'!N$3:N$2000,'Data Entry'!M$3:M$2000,A283,'Data Entry'!B$3:B$2000,B283)+SUMIFS('Data Entry'!P$3:P$2000,'Data Entry'!O$3:O$2000,A283,'Data Entry'!B$3:B$2000,B283)+SUMIFS('Data Entry'!R$3:R$2000,'Data Entry'!Q$3:Q$2000,A283,'Data Entry'!B$3:B$2000,B283)</f>
        <v>1.615</v>
      </c>
      <c r="L283">
        <f t="shared" si="24"/>
        <v>4</v>
      </c>
    </row>
    <row r="284" spans="1:12">
      <c r="A284">
        <f>'Data Entry'!A285</f>
        <v>8729</v>
      </c>
      <c r="B284">
        <f>'Data Entry'!B285</f>
        <v>48</v>
      </c>
      <c r="C284">
        <f>'Data Entry'!I285</f>
        <v>0</v>
      </c>
      <c r="D284">
        <f>'Data Entry'!J285</f>
        <v>0</v>
      </c>
      <c r="E284">
        <f t="shared" si="20"/>
        <v>0</v>
      </c>
      <c r="F284" s="26" t="e">
        <f t="shared" si="21"/>
        <v>#DIV/0!</v>
      </c>
      <c r="G284">
        <f>'Data Entry'!K285</f>
        <v>5</v>
      </c>
      <c r="H284">
        <f>'Data Entry'!L285</f>
        <v>5</v>
      </c>
      <c r="I284">
        <f t="shared" si="22"/>
        <v>10</v>
      </c>
      <c r="J284" s="26">
        <f t="shared" si="23"/>
        <v>0.5</v>
      </c>
      <c r="K284" s="1">
        <f>SUMIFS('Data Entry'!N$3:N$2000,'Data Entry'!M$3:M$2000,A284,'Data Entry'!B$3:B$2000,B284)+SUMIFS('Data Entry'!P$3:P$2000,'Data Entry'!O$3:O$2000,A284,'Data Entry'!B$3:B$2000,B284)+SUMIFS('Data Entry'!R$3:R$2000,'Data Entry'!Q$3:Q$2000,A284,'Data Entry'!B$3:B$2000,B284)</f>
        <v>0</v>
      </c>
      <c r="L284">
        <f t="shared" si="24"/>
        <v>10</v>
      </c>
    </row>
    <row r="285" spans="1:12">
      <c r="A285">
        <f>'Data Entry'!A286</f>
        <v>3161</v>
      </c>
      <c r="B285">
        <f>'Data Entry'!B286</f>
        <v>48</v>
      </c>
      <c r="C285">
        <f>'Data Entry'!I286</f>
        <v>0</v>
      </c>
      <c r="D285">
        <f>'Data Entry'!J286</f>
        <v>0</v>
      </c>
      <c r="E285">
        <f t="shared" si="20"/>
        <v>0</v>
      </c>
      <c r="F285" s="26" t="e">
        <f t="shared" si="21"/>
        <v>#DIV/0!</v>
      </c>
      <c r="G285">
        <f>'Data Entry'!K286</f>
        <v>0</v>
      </c>
      <c r="H285">
        <f>'Data Entry'!L286</f>
        <v>0</v>
      </c>
      <c r="I285">
        <f t="shared" si="22"/>
        <v>0</v>
      </c>
      <c r="J285" s="26" t="e">
        <f t="shared" si="23"/>
        <v>#DIV/0!</v>
      </c>
      <c r="K285" s="1">
        <f>SUMIFS('Data Entry'!N$3:N$2000,'Data Entry'!M$3:M$2000,A285,'Data Entry'!B$3:B$2000,B285)+SUMIFS('Data Entry'!P$3:P$2000,'Data Entry'!O$3:O$2000,A285,'Data Entry'!B$3:B$2000,B285)+SUMIFS('Data Entry'!R$3:R$2000,'Data Entry'!Q$3:Q$2000,A285,'Data Entry'!B$3:B$2000,B285)</f>
        <v>0</v>
      </c>
      <c r="L285">
        <f t="shared" si="24"/>
        <v>0</v>
      </c>
    </row>
    <row r="286" spans="1:12">
      <c r="A286">
        <f>'Data Entry'!A287</f>
        <v>4617</v>
      </c>
      <c r="B286">
        <f>'Data Entry'!B287</f>
        <v>48</v>
      </c>
      <c r="C286">
        <f>'Data Entry'!I287</f>
        <v>0</v>
      </c>
      <c r="D286">
        <f>'Data Entry'!J287</f>
        <v>0</v>
      </c>
      <c r="E286">
        <f t="shared" si="20"/>
        <v>0</v>
      </c>
      <c r="F286" s="26" t="e">
        <f t="shared" si="21"/>
        <v>#DIV/0!</v>
      </c>
      <c r="G286">
        <f>'Data Entry'!K287</f>
        <v>0</v>
      </c>
      <c r="H286">
        <f>'Data Entry'!L287</f>
        <v>0</v>
      </c>
      <c r="I286">
        <f t="shared" si="22"/>
        <v>0</v>
      </c>
      <c r="J286" s="26" t="e">
        <f t="shared" si="23"/>
        <v>#DIV/0!</v>
      </c>
      <c r="K286" s="1">
        <f>SUMIFS('Data Entry'!N$3:N$2000,'Data Entry'!M$3:M$2000,A286,'Data Entry'!B$3:B$2000,B286)+SUMIFS('Data Entry'!P$3:P$2000,'Data Entry'!O$3:O$2000,A286,'Data Entry'!B$3:B$2000,B286)+SUMIFS('Data Entry'!R$3:R$2000,'Data Entry'!Q$3:Q$2000,A286,'Data Entry'!B$3:B$2000,B286)</f>
        <v>0</v>
      </c>
      <c r="L286">
        <f t="shared" si="24"/>
        <v>0</v>
      </c>
    </row>
    <row r="287" spans="1:12">
      <c r="A287">
        <f>'Data Entry'!A288</f>
        <v>2013</v>
      </c>
      <c r="B287">
        <f>'Data Entry'!B288</f>
        <v>48</v>
      </c>
      <c r="C287">
        <f>'Data Entry'!I288</f>
        <v>4</v>
      </c>
      <c r="D287">
        <f>'Data Entry'!J288</f>
        <v>0</v>
      </c>
      <c r="E287">
        <f t="shared" si="20"/>
        <v>4</v>
      </c>
      <c r="F287" s="26">
        <f t="shared" si="21"/>
        <v>1</v>
      </c>
      <c r="G287">
        <f>'Data Entry'!K288</f>
        <v>0</v>
      </c>
      <c r="H287">
        <f>'Data Entry'!L288</f>
        <v>0</v>
      </c>
      <c r="I287">
        <f t="shared" si="22"/>
        <v>0</v>
      </c>
      <c r="J287" s="26" t="e">
        <f t="shared" si="23"/>
        <v>#DIV/0!</v>
      </c>
      <c r="K287" s="1">
        <f>SUMIFS('Data Entry'!N$3:N$2000,'Data Entry'!M$3:M$2000,A287,'Data Entry'!B$3:B$2000,B287)+SUMIFS('Data Entry'!P$3:P$2000,'Data Entry'!O$3:O$2000,A287,'Data Entry'!B$3:B$2000,B287)+SUMIFS('Data Entry'!R$3:R$2000,'Data Entry'!Q$3:Q$2000,A287,'Data Entry'!B$3:B$2000,B287)</f>
        <v>0</v>
      </c>
      <c r="L287">
        <f t="shared" si="24"/>
        <v>4</v>
      </c>
    </row>
    <row r="288" spans="1:12">
      <c r="A288">
        <f>'Data Entry'!A289</f>
        <v>772</v>
      </c>
      <c r="B288">
        <f>'Data Entry'!B289</f>
        <v>49</v>
      </c>
      <c r="C288">
        <f>'Data Entry'!I289</f>
        <v>1</v>
      </c>
      <c r="D288">
        <f>'Data Entry'!J289</f>
        <v>0</v>
      </c>
      <c r="E288">
        <f t="shared" si="20"/>
        <v>1</v>
      </c>
      <c r="F288" s="26">
        <f t="shared" si="21"/>
        <v>1</v>
      </c>
      <c r="G288">
        <f>'Data Entry'!K289</f>
        <v>3</v>
      </c>
      <c r="H288">
        <f>'Data Entry'!L289</f>
        <v>6</v>
      </c>
      <c r="I288">
        <f t="shared" si="22"/>
        <v>9</v>
      </c>
      <c r="J288" s="26">
        <f t="shared" si="23"/>
        <v>0.333333333333333</v>
      </c>
      <c r="K288" s="1">
        <f>SUMIFS('Data Entry'!N$3:N$2000,'Data Entry'!M$3:M$2000,A288,'Data Entry'!B$3:B$2000,B288)+SUMIFS('Data Entry'!P$3:P$2000,'Data Entry'!O$3:O$2000,A288,'Data Entry'!B$3:B$2000,B288)+SUMIFS('Data Entry'!R$3:R$2000,'Data Entry'!Q$3:Q$2000,A288,'Data Entry'!B$3:B$2000,B288)</f>
        <v>26.726</v>
      </c>
      <c r="L288">
        <f t="shared" si="24"/>
        <v>7</v>
      </c>
    </row>
    <row r="289" spans="1:12">
      <c r="A289">
        <f>'Data Entry'!A290</f>
        <v>771</v>
      </c>
      <c r="B289">
        <f>'Data Entry'!B290</f>
        <v>49</v>
      </c>
      <c r="C289">
        <f>'Data Entry'!I290</f>
        <v>0</v>
      </c>
      <c r="D289">
        <f>'Data Entry'!J290</f>
        <v>0</v>
      </c>
      <c r="E289">
        <f t="shared" si="20"/>
        <v>0</v>
      </c>
      <c r="F289" s="26" t="e">
        <f t="shared" si="21"/>
        <v>#DIV/0!</v>
      </c>
      <c r="G289">
        <f>'Data Entry'!K290</f>
        <v>0</v>
      </c>
      <c r="H289">
        <f>'Data Entry'!L290</f>
        <v>0</v>
      </c>
      <c r="I289">
        <f t="shared" si="22"/>
        <v>0</v>
      </c>
      <c r="J289" s="26" t="e">
        <f t="shared" si="23"/>
        <v>#DIV/0!</v>
      </c>
      <c r="K289" s="1">
        <f>SUMIFS('Data Entry'!N$3:N$2000,'Data Entry'!M$3:M$2000,A289,'Data Entry'!B$3:B$2000,B289)+SUMIFS('Data Entry'!P$3:P$2000,'Data Entry'!O$3:O$2000,A289,'Data Entry'!B$3:B$2000,B289)+SUMIFS('Data Entry'!R$3:R$2000,'Data Entry'!Q$3:Q$2000,A289,'Data Entry'!B$3:B$2000,B289)</f>
        <v>1.029</v>
      </c>
      <c r="L289">
        <f t="shared" si="24"/>
        <v>0</v>
      </c>
    </row>
    <row r="290" spans="1:12">
      <c r="A290">
        <f>'Data Entry'!A291</f>
        <v>610</v>
      </c>
      <c r="B290">
        <f>'Data Entry'!B291</f>
        <v>49</v>
      </c>
      <c r="C290">
        <f>'Data Entry'!I291</f>
        <v>0</v>
      </c>
      <c r="D290">
        <f>'Data Entry'!J291</f>
        <v>0</v>
      </c>
      <c r="E290">
        <f t="shared" si="20"/>
        <v>0</v>
      </c>
      <c r="F290" s="26" t="e">
        <f t="shared" si="21"/>
        <v>#DIV/0!</v>
      </c>
      <c r="G290">
        <f>'Data Entry'!K291</f>
        <v>6</v>
      </c>
      <c r="H290">
        <f>'Data Entry'!L291</f>
        <v>0</v>
      </c>
      <c r="I290">
        <f t="shared" si="22"/>
        <v>6</v>
      </c>
      <c r="J290" s="26">
        <f t="shared" si="23"/>
        <v>1</v>
      </c>
      <c r="K290" s="1">
        <f>SUMIFS('Data Entry'!N$3:N$2000,'Data Entry'!M$3:M$2000,A290,'Data Entry'!B$3:B$2000,B290)+SUMIFS('Data Entry'!P$3:P$2000,'Data Entry'!O$3:O$2000,A290,'Data Entry'!B$3:B$2000,B290)+SUMIFS('Data Entry'!R$3:R$2000,'Data Entry'!Q$3:Q$2000,A290,'Data Entry'!B$3:B$2000,B290)</f>
        <v>6.464</v>
      </c>
      <c r="L290">
        <f t="shared" si="24"/>
        <v>12</v>
      </c>
    </row>
    <row r="291" spans="1:12">
      <c r="A291">
        <f>'Data Entry'!A292</f>
        <v>4069</v>
      </c>
      <c r="B291">
        <f>'Data Entry'!B292</f>
        <v>49</v>
      </c>
      <c r="C291">
        <f>'Data Entry'!I292</f>
        <v>0</v>
      </c>
      <c r="D291">
        <f>'Data Entry'!J292</f>
        <v>0</v>
      </c>
      <c r="E291">
        <f t="shared" si="20"/>
        <v>0</v>
      </c>
      <c r="F291" s="26" t="e">
        <f t="shared" si="21"/>
        <v>#DIV/0!</v>
      </c>
      <c r="G291">
        <f>'Data Entry'!K292</f>
        <v>2</v>
      </c>
      <c r="H291">
        <f>'Data Entry'!L292</f>
        <v>5</v>
      </c>
      <c r="I291">
        <f t="shared" si="22"/>
        <v>7</v>
      </c>
      <c r="J291" s="26">
        <f t="shared" si="23"/>
        <v>0.285714285714286</v>
      </c>
      <c r="K291" s="1">
        <f>SUMIFS('Data Entry'!N$3:N$2000,'Data Entry'!M$3:M$2000,A291,'Data Entry'!B$3:B$2000,B291)+SUMIFS('Data Entry'!P$3:P$2000,'Data Entry'!O$3:O$2000,A291,'Data Entry'!B$3:B$2000,B291)+SUMIFS('Data Entry'!R$3:R$2000,'Data Entry'!Q$3:Q$2000,A291,'Data Entry'!B$3:B$2000,B291)</f>
        <v>0</v>
      </c>
      <c r="L291">
        <f t="shared" si="24"/>
        <v>4</v>
      </c>
    </row>
    <row r="292" spans="1:12">
      <c r="A292">
        <f>'Data Entry'!A293</f>
        <v>2056</v>
      </c>
      <c r="B292">
        <f>'Data Entry'!B293</f>
        <v>49</v>
      </c>
      <c r="C292">
        <f>'Data Entry'!I293</f>
        <v>0</v>
      </c>
      <c r="D292">
        <f>'Data Entry'!J293</f>
        <v>0</v>
      </c>
      <c r="E292">
        <f t="shared" si="20"/>
        <v>0</v>
      </c>
      <c r="F292" s="26" t="e">
        <f t="shared" si="21"/>
        <v>#DIV/0!</v>
      </c>
      <c r="G292">
        <f>'Data Entry'!K293</f>
        <v>17</v>
      </c>
      <c r="H292">
        <f>'Data Entry'!L293</f>
        <v>0</v>
      </c>
      <c r="I292">
        <f t="shared" si="22"/>
        <v>17</v>
      </c>
      <c r="J292" s="26">
        <f t="shared" si="23"/>
        <v>1</v>
      </c>
      <c r="K292" s="1">
        <f>SUMIFS('Data Entry'!N$3:N$2000,'Data Entry'!M$3:M$2000,A292,'Data Entry'!B$3:B$2000,B292)+SUMIFS('Data Entry'!P$3:P$2000,'Data Entry'!O$3:O$2000,A292,'Data Entry'!B$3:B$2000,B292)+SUMIFS('Data Entry'!R$3:R$2000,'Data Entry'!Q$3:Q$2000,A292,'Data Entry'!B$3:B$2000,B292)</f>
        <v>65.042</v>
      </c>
      <c r="L292">
        <f t="shared" si="24"/>
        <v>34</v>
      </c>
    </row>
    <row r="293" spans="1:12">
      <c r="A293">
        <f>'Data Entry'!A294</f>
        <v>4152</v>
      </c>
      <c r="B293">
        <f>'Data Entry'!B294</f>
        <v>49</v>
      </c>
      <c r="C293">
        <f>'Data Entry'!I294</f>
        <v>1</v>
      </c>
      <c r="D293">
        <f>'Data Entry'!J294</f>
        <v>0</v>
      </c>
      <c r="E293">
        <f t="shared" si="20"/>
        <v>1</v>
      </c>
      <c r="F293" s="26">
        <f t="shared" si="21"/>
        <v>1</v>
      </c>
      <c r="G293">
        <f>'Data Entry'!K294</f>
        <v>7</v>
      </c>
      <c r="H293">
        <f>'Data Entry'!L294</f>
        <v>1</v>
      </c>
      <c r="I293">
        <f t="shared" si="22"/>
        <v>8</v>
      </c>
      <c r="J293" s="26">
        <f t="shared" si="23"/>
        <v>0.875</v>
      </c>
      <c r="K293" s="1">
        <f>SUMIFS('Data Entry'!N$3:N$2000,'Data Entry'!M$3:M$2000,A293,'Data Entry'!B$3:B$2000,B293)+SUMIFS('Data Entry'!P$3:P$2000,'Data Entry'!O$3:O$2000,A293,'Data Entry'!B$3:B$2000,B293)+SUMIFS('Data Entry'!R$3:R$2000,'Data Entry'!Q$3:Q$2000,A293,'Data Entry'!B$3:B$2000,B293)</f>
        <v>8.894</v>
      </c>
      <c r="L293">
        <f t="shared" si="24"/>
        <v>15</v>
      </c>
    </row>
    <row r="294" spans="1:12">
      <c r="A294">
        <f>'Data Entry'!A295</f>
        <v>4678</v>
      </c>
      <c r="B294">
        <f>'Data Entry'!B295</f>
        <v>50</v>
      </c>
      <c r="C294">
        <f>'Data Entry'!I295</f>
        <v>0</v>
      </c>
      <c r="D294">
        <f>'Data Entry'!J295</f>
        <v>2</v>
      </c>
      <c r="E294">
        <f t="shared" si="20"/>
        <v>2</v>
      </c>
      <c r="F294" s="26">
        <f t="shared" si="21"/>
        <v>0</v>
      </c>
      <c r="G294">
        <f>'Data Entry'!K295</f>
        <v>4</v>
      </c>
      <c r="H294">
        <f>'Data Entry'!L295</f>
        <v>3</v>
      </c>
      <c r="I294">
        <f t="shared" si="22"/>
        <v>7</v>
      </c>
      <c r="J294" s="26">
        <f t="shared" si="23"/>
        <v>0.571428571428571</v>
      </c>
      <c r="K294" s="1">
        <f>SUMIFS('Data Entry'!N$3:N$2000,'Data Entry'!M$3:M$2000,A294,'Data Entry'!B$3:B$2000,B294)+SUMIFS('Data Entry'!P$3:P$2000,'Data Entry'!O$3:O$2000,A294,'Data Entry'!B$3:B$2000,B294)+SUMIFS('Data Entry'!R$3:R$2000,'Data Entry'!Q$3:Q$2000,A294,'Data Entry'!B$3:B$2000,B294)</f>
        <v>18.49</v>
      </c>
      <c r="L294">
        <f t="shared" si="24"/>
        <v>8</v>
      </c>
    </row>
    <row r="295" spans="1:12">
      <c r="A295">
        <f>'Data Entry'!A296</f>
        <v>1374</v>
      </c>
      <c r="B295">
        <f>'Data Entry'!B296</f>
        <v>50</v>
      </c>
      <c r="C295">
        <f>'Data Entry'!I296</f>
        <v>0</v>
      </c>
      <c r="D295">
        <f>'Data Entry'!J296</f>
        <v>0</v>
      </c>
      <c r="E295">
        <f t="shared" si="20"/>
        <v>0</v>
      </c>
      <c r="F295" s="26" t="e">
        <f t="shared" si="21"/>
        <v>#DIV/0!</v>
      </c>
      <c r="G295">
        <f>'Data Entry'!K296</f>
        <v>0</v>
      </c>
      <c r="H295">
        <f>'Data Entry'!L296</f>
        <v>0</v>
      </c>
      <c r="I295">
        <f t="shared" si="22"/>
        <v>0</v>
      </c>
      <c r="J295" s="26" t="e">
        <f t="shared" si="23"/>
        <v>#DIV/0!</v>
      </c>
      <c r="K295" s="1">
        <f>SUMIFS('Data Entry'!N$3:N$2000,'Data Entry'!M$3:M$2000,A295,'Data Entry'!B$3:B$2000,B295)+SUMIFS('Data Entry'!P$3:P$2000,'Data Entry'!O$3:O$2000,A295,'Data Entry'!B$3:B$2000,B295)+SUMIFS('Data Entry'!R$3:R$2000,'Data Entry'!Q$3:Q$2000,A295,'Data Entry'!B$3:B$2000,B295)</f>
        <v>1.784</v>
      </c>
      <c r="L295">
        <f t="shared" si="24"/>
        <v>0</v>
      </c>
    </row>
    <row r="296" spans="1:12">
      <c r="A296">
        <f>'Data Entry'!A297</f>
        <v>2200</v>
      </c>
      <c r="B296">
        <f>'Data Entry'!B297</f>
        <v>50</v>
      </c>
      <c r="C296">
        <f>'Data Entry'!I297</f>
        <v>0</v>
      </c>
      <c r="D296">
        <f>'Data Entry'!J297</f>
        <v>0</v>
      </c>
      <c r="E296">
        <f t="shared" si="20"/>
        <v>0</v>
      </c>
      <c r="F296" s="26" t="e">
        <f t="shared" si="21"/>
        <v>#DIV/0!</v>
      </c>
      <c r="G296">
        <f>'Data Entry'!K297</f>
        <v>14</v>
      </c>
      <c r="H296">
        <f>'Data Entry'!L297</f>
        <v>5</v>
      </c>
      <c r="I296">
        <f t="shared" si="22"/>
        <v>19</v>
      </c>
      <c r="J296" s="26">
        <f t="shared" si="23"/>
        <v>0.736842105263158</v>
      </c>
      <c r="K296" s="1">
        <f>SUMIFS('Data Entry'!N$3:N$2000,'Data Entry'!M$3:M$2000,A296,'Data Entry'!B$3:B$2000,B296)+SUMIFS('Data Entry'!P$3:P$2000,'Data Entry'!O$3:O$2000,A296,'Data Entry'!B$3:B$2000,B296)+SUMIFS('Data Entry'!R$3:R$2000,'Data Entry'!Q$3:Q$2000,A296,'Data Entry'!B$3:B$2000,B296)</f>
        <v>46.258</v>
      </c>
      <c r="L296">
        <f t="shared" si="24"/>
        <v>28</v>
      </c>
    </row>
    <row r="297" spans="1:12">
      <c r="A297">
        <f>'Data Entry'!A298</f>
        <v>6978</v>
      </c>
      <c r="B297">
        <f>'Data Entry'!B298</f>
        <v>50</v>
      </c>
      <c r="C297">
        <f>'Data Entry'!I298</f>
        <v>1</v>
      </c>
      <c r="D297">
        <f>'Data Entry'!J298</f>
        <v>0</v>
      </c>
      <c r="E297">
        <f t="shared" si="20"/>
        <v>1</v>
      </c>
      <c r="F297" s="26">
        <f t="shared" si="21"/>
        <v>1</v>
      </c>
      <c r="G297">
        <f>'Data Entry'!K298</f>
        <v>2</v>
      </c>
      <c r="H297">
        <f>'Data Entry'!L298</f>
        <v>5</v>
      </c>
      <c r="I297">
        <f t="shared" si="22"/>
        <v>7</v>
      </c>
      <c r="J297" s="26">
        <f t="shared" si="23"/>
        <v>0.285714285714286</v>
      </c>
      <c r="K297" s="1">
        <f>SUMIFS('Data Entry'!N$3:N$2000,'Data Entry'!M$3:M$2000,A297,'Data Entry'!B$3:B$2000,B297)+SUMIFS('Data Entry'!P$3:P$2000,'Data Entry'!O$3:O$2000,A297,'Data Entry'!B$3:B$2000,B297)+SUMIFS('Data Entry'!R$3:R$2000,'Data Entry'!Q$3:Q$2000,A297,'Data Entry'!B$3:B$2000,B297)</f>
        <v>2.067</v>
      </c>
      <c r="L297">
        <f t="shared" si="24"/>
        <v>5</v>
      </c>
    </row>
    <row r="298" spans="1:12">
      <c r="A298">
        <f>'Data Entry'!A299</f>
        <v>4015</v>
      </c>
      <c r="B298">
        <f>'Data Entry'!B299</f>
        <v>50</v>
      </c>
      <c r="C298">
        <f>'Data Entry'!I299</f>
        <v>0</v>
      </c>
      <c r="D298">
        <f>'Data Entry'!J299</f>
        <v>2</v>
      </c>
      <c r="E298">
        <f t="shared" si="20"/>
        <v>2</v>
      </c>
      <c r="F298" s="26">
        <f t="shared" si="21"/>
        <v>0</v>
      </c>
      <c r="G298">
        <f>'Data Entry'!K299</f>
        <v>0</v>
      </c>
      <c r="H298">
        <f>'Data Entry'!L299</f>
        <v>3</v>
      </c>
      <c r="I298">
        <f t="shared" si="22"/>
        <v>3</v>
      </c>
      <c r="J298" s="26">
        <f t="shared" si="23"/>
        <v>0</v>
      </c>
      <c r="K298" s="1">
        <f>SUMIFS('Data Entry'!N$3:N$2000,'Data Entry'!M$3:M$2000,A298,'Data Entry'!B$3:B$2000,B298)+SUMIFS('Data Entry'!P$3:P$2000,'Data Entry'!O$3:O$2000,A298,'Data Entry'!B$3:B$2000,B298)+SUMIFS('Data Entry'!R$3:R$2000,'Data Entry'!Q$3:Q$2000,A298,'Data Entry'!B$3:B$2000,B298)</f>
        <v>2.693</v>
      </c>
      <c r="L298">
        <f t="shared" si="24"/>
        <v>0</v>
      </c>
    </row>
    <row r="299" spans="1:12">
      <c r="A299">
        <f>'Data Entry'!A300</f>
        <v>7659</v>
      </c>
      <c r="B299">
        <f>'Data Entry'!B300</f>
        <v>50</v>
      </c>
      <c r="C299">
        <f>'Data Entry'!I300</f>
        <v>0</v>
      </c>
      <c r="D299">
        <f>'Data Entry'!J300</f>
        <v>0</v>
      </c>
      <c r="E299">
        <f t="shared" si="20"/>
        <v>0</v>
      </c>
      <c r="F299" s="26" t="e">
        <f t="shared" si="21"/>
        <v>#DIV/0!</v>
      </c>
      <c r="G299">
        <f>'Data Entry'!K300</f>
        <v>0</v>
      </c>
      <c r="H299">
        <f>'Data Entry'!L300</f>
        <v>0</v>
      </c>
      <c r="I299">
        <f t="shared" si="22"/>
        <v>0</v>
      </c>
      <c r="J299" s="26" t="e">
        <f t="shared" si="23"/>
        <v>#DIV/0!</v>
      </c>
      <c r="K299" s="1">
        <f>SUMIFS('Data Entry'!N$3:N$2000,'Data Entry'!M$3:M$2000,A299,'Data Entry'!B$3:B$2000,B299)+SUMIFS('Data Entry'!P$3:P$2000,'Data Entry'!O$3:O$2000,A299,'Data Entry'!B$3:B$2000,B299)+SUMIFS('Data Entry'!R$3:R$2000,'Data Entry'!Q$3:Q$2000,A299,'Data Entry'!B$3:B$2000,B299)</f>
        <v>0</v>
      </c>
      <c r="L299">
        <f t="shared" si="24"/>
        <v>0</v>
      </c>
    </row>
    <row r="300" spans="1:12">
      <c r="A300">
        <f>'Data Entry'!A301</f>
        <v>8884</v>
      </c>
      <c r="B300">
        <f>'Data Entry'!B301</f>
        <v>52</v>
      </c>
      <c r="C300">
        <f>'Data Entry'!I301</f>
        <v>0</v>
      </c>
      <c r="D300">
        <f>'Data Entry'!J301</f>
        <v>0</v>
      </c>
      <c r="E300">
        <f t="shared" si="20"/>
        <v>0</v>
      </c>
      <c r="F300" s="26" t="e">
        <f t="shared" si="21"/>
        <v>#DIV/0!</v>
      </c>
      <c r="G300">
        <f>'Data Entry'!K301</f>
        <v>0</v>
      </c>
      <c r="H300">
        <f>'Data Entry'!L301</f>
        <v>0</v>
      </c>
      <c r="I300">
        <f t="shared" si="22"/>
        <v>0</v>
      </c>
      <c r="J300" s="26" t="e">
        <f t="shared" si="23"/>
        <v>#DIV/0!</v>
      </c>
      <c r="K300" s="1">
        <f>SUMIFS('Data Entry'!N$3:N$2000,'Data Entry'!M$3:M$2000,A300,'Data Entry'!B$3:B$2000,B300)+SUMIFS('Data Entry'!P$3:P$2000,'Data Entry'!O$3:O$2000,A300,'Data Entry'!B$3:B$2000,B300)+SUMIFS('Data Entry'!R$3:R$2000,'Data Entry'!Q$3:Q$2000,A300,'Data Entry'!B$3:B$2000,B300)</f>
        <v>9.412</v>
      </c>
      <c r="L300">
        <f t="shared" si="24"/>
        <v>0</v>
      </c>
    </row>
    <row r="301" spans="1:12">
      <c r="A301">
        <f>'Data Entry'!A302</f>
        <v>781</v>
      </c>
      <c r="B301">
        <f>'Data Entry'!B302</f>
        <v>52</v>
      </c>
      <c r="C301">
        <f>'Data Entry'!I302</f>
        <v>0</v>
      </c>
      <c r="D301">
        <f>'Data Entry'!J302</f>
        <v>0</v>
      </c>
      <c r="E301">
        <f t="shared" si="20"/>
        <v>0</v>
      </c>
      <c r="F301" s="26" t="e">
        <f t="shared" si="21"/>
        <v>#DIV/0!</v>
      </c>
      <c r="G301">
        <f>'Data Entry'!K302</f>
        <v>1</v>
      </c>
      <c r="H301">
        <f>'Data Entry'!L302</f>
        <v>4</v>
      </c>
      <c r="I301">
        <f t="shared" si="22"/>
        <v>5</v>
      </c>
      <c r="J301" s="26">
        <f t="shared" si="23"/>
        <v>0.2</v>
      </c>
      <c r="K301" s="1">
        <f>SUMIFS('Data Entry'!N$3:N$2000,'Data Entry'!M$3:M$2000,A301,'Data Entry'!B$3:B$2000,B301)+SUMIFS('Data Entry'!P$3:P$2000,'Data Entry'!O$3:O$2000,A301,'Data Entry'!B$3:B$2000,B301)+SUMIFS('Data Entry'!R$3:R$2000,'Data Entry'!Q$3:Q$2000,A301,'Data Entry'!B$3:B$2000,B301)</f>
        <v>18.493</v>
      </c>
      <c r="L301">
        <f t="shared" si="24"/>
        <v>2</v>
      </c>
    </row>
    <row r="302" spans="1:12">
      <c r="A302">
        <f>'Data Entry'!A303</f>
        <v>781</v>
      </c>
      <c r="B302">
        <f>'Data Entry'!B303</f>
        <v>52</v>
      </c>
      <c r="C302">
        <f>'Data Entry'!I303</f>
        <v>0</v>
      </c>
      <c r="D302">
        <f>'Data Entry'!J303</f>
        <v>0</v>
      </c>
      <c r="E302">
        <f t="shared" si="20"/>
        <v>0</v>
      </c>
      <c r="F302" s="26" t="e">
        <f t="shared" si="21"/>
        <v>#DIV/0!</v>
      </c>
      <c r="G302">
        <f>'Data Entry'!K303</f>
        <v>1</v>
      </c>
      <c r="H302">
        <f>'Data Entry'!L303</f>
        <v>4</v>
      </c>
      <c r="I302">
        <f t="shared" si="22"/>
        <v>5</v>
      </c>
      <c r="J302" s="26">
        <f t="shared" si="23"/>
        <v>0.2</v>
      </c>
      <c r="K302" s="1">
        <f>SUMIFS('Data Entry'!N$3:N$2000,'Data Entry'!M$3:M$2000,A302,'Data Entry'!B$3:B$2000,B302)+SUMIFS('Data Entry'!P$3:P$2000,'Data Entry'!O$3:O$2000,A302,'Data Entry'!B$3:B$2000,B302)+SUMIFS('Data Entry'!R$3:R$2000,'Data Entry'!Q$3:Q$2000,A302,'Data Entry'!B$3:B$2000,B302)</f>
        <v>18.493</v>
      </c>
      <c r="L302">
        <f t="shared" si="24"/>
        <v>2</v>
      </c>
    </row>
    <row r="303" spans="1:12">
      <c r="A303">
        <f>'Data Entry'!A304</f>
        <v>8850</v>
      </c>
      <c r="B303">
        <f>'Data Entry'!B304</f>
        <v>52</v>
      </c>
      <c r="C303">
        <f>'Data Entry'!I304</f>
        <v>3</v>
      </c>
      <c r="D303">
        <f>'Data Entry'!J304</f>
        <v>3</v>
      </c>
      <c r="E303">
        <f t="shared" si="20"/>
        <v>6</v>
      </c>
      <c r="F303" s="26">
        <f t="shared" si="21"/>
        <v>0.5</v>
      </c>
      <c r="G303">
        <f>'Data Entry'!K304</f>
        <v>0</v>
      </c>
      <c r="H303">
        <f>'Data Entry'!L304</f>
        <v>0</v>
      </c>
      <c r="I303">
        <f t="shared" si="22"/>
        <v>0</v>
      </c>
      <c r="J303" s="26" t="e">
        <f t="shared" si="23"/>
        <v>#DIV/0!</v>
      </c>
      <c r="K303" s="1">
        <f>SUMIFS('Data Entry'!N$3:N$2000,'Data Entry'!M$3:M$2000,A303,'Data Entry'!B$3:B$2000,B303)+SUMIFS('Data Entry'!P$3:P$2000,'Data Entry'!O$3:O$2000,A303,'Data Entry'!B$3:B$2000,B303)+SUMIFS('Data Entry'!R$3:R$2000,'Data Entry'!Q$3:Q$2000,A303,'Data Entry'!B$3:B$2000,B303)</f>
        <v>3.64</v>
      </c>
      <c r="L303">
        <f t="shared" si="24"/>
        <v>3</v>
      </c>
    </row>
    <row r="304" spans="1:12">
      <c r="A304">
        <f>'Data Entry'!A305</f>
        <v>4039</v>
      </c>
      <c r="B304">
        <f>'Data Entry'!B305</f>
        <v>52</v>
      </c>
      <c r="C304">
        <f>'Data Entry'!I305</f>
        <v>0</v>
      </c>
      <c r="D304">
        <f>'Data Entry'!J305</f>
        <v>0</v>
      </c>
      <c r="E304">
        <f t="shared" si="20"/>
        <v>0</v>
      </c>
      <c r="F304" s="26" t="e">
        <f t="shared" si="21"/>
        <v>#DIV/0!</v>
      </c>
      <c r="G304">
        <f>'Data Entry'!K305</f>
        <v>10</v>
      </c>
      <c r="H304">
        <f>'Data Entry'!L305</f>
        <v>2</v>
      </c>
      <c r="I304">
        <f t="shared" si="22"/>
        <v>12</v>
      </c>
      <c r="J304" s="26">
        <f t="shared" si="23"/>
        <v>0.833333333333333</v>
      </c>
      <c r="K304" s="1">
        <f>SUMIFS('Data Entry'!N$3:N$2000,'Data Entry'!M$3:M$2000,A304,'Data Entry'!B$3:B$2000,B304)+SUMIFS('Data Entry'!P$3:P$2000,'Data Entry'!O$3:O$2000,A304,'Data Entry'!B$3:B$2000,B304)+SUMIFS('Data Entry'!R$3:R$2000,'Data Entry'!Q$3:Q$2000,A304,'Data Entry'!B$3:B$2000,B304)</f>
        <v>5.372</v>
      </c>
      <c r="L304">
        <f t="shared" si="24"/>
        <v>20</v>
      </c>
    </row>
    <row r="305" spans="1:12">
      <c r="A305">
        <f>'Data Entry'!A306</f>
        <v>4903</v>
      </c>
      <c r="B305">
        <f>'Data Entry'!B306</f>
        <v>52</v>
      </c>
      <c r="C305">
        <f>'Data Entry'!I306</f>
        <v>5</v>
      </c>
      <c r="D305">
        <f>'Data Entry'!J306</f>
        <v>0</v>
      </c>
      <c r="E305">
        <f t="shared" si="20"/>
        <v>5</v>
      </c>
      <c r="F305" s="26">
        <f t="shared" si="21"/>
        <v>1</v>
      </c>
      <c r="G305">
        <f>'Data Entry'!K306</f>
        <v>0</v>
      </c>
      <c r="H305">
        <f>'Data Entry'!L306</f>
        <v>0</v>
      </c>
      <c r="I305">
        <f t="shared" si="22"/>
        <v>0</v>
      </c>
      <c r="J305" s="26" t="e">
        <f t="shared" si="23"/>
        <v>#DIV/0!</v>
      </c>
      <c r="K305" s="1">
        <f>SUMIFS('Data Entry'!N$3:N$2000,'Data Entry'!M$3:M$2000,A305,'Data Entry'!B$3:B$2000,B305)+SUMIFS('Data Entry'!P$3:P$2000,'Data Entry'!O$3:O$2000,A305,'Data Entry'!B$3:B$2000,B305)+SUMIFS('Data Entry'!R$3:R$2000,'Data Entry'!Q$3:Q$2000,A305,'Data Entry'!B$3:B$2000,B305)</f>
        <v>37.445</v>
      </c>
      <c r="L305">
        <f t="shared" si="24"/>
        <v>5</v>
      </c>
    </row>
    <row r="306" spans="1:12">
      <c r="A306">
        <f>'Data Entry'!A307</f>
        <v>7520</v>
      </c>
      <c r="B306">
        <f>'Data Entry'!B307</f>
        <v>53</v>
      </c>
      <c r="C306">
        <f>'Data Entry'!I307</f>
        <v>0</v>
      </c>
      <c r="D306">
        <f>'Data Entry'!J307</f>
        <v>0</v>
      </c>
      <c r="E306">
        <f t="shared" si="20"/>
        <v>0</v>
      </c>
      <c r="F306" s="26" t="e">
        <f t="shared" si="21"/>
        <v>#DIV/0!</v>
      </c>
      <c r="G306">
        <f>'Data Entry'!K307</f>
        <v>1</v>
      </c>
      <c r="H306">
        <f>'Data Entry'!L307</f>
        <v>1</v>
      </c>
      <c r="I306">
        <f t="shared" si="22"/>
        <v>2</v>
      </c>
      <c r="J306" s="26">
        <f t="shared" si="23"/>
        <v>0.5</v>
      </c>
      <c r="K306" s="1">
        <f>SUMIFS('Data Entry'!N$3:N$2000,'Data Entry'!M$3:M$2000,A306,'Data Entry'!B$3:B$2000,B306)+SUMIFS('Data Entry'!P$3:P$2000,'Data Entry'!O$3:O$2000,A306,'Data Entry'!B$3:B$2000,B306)+SUMIFS('Data Entry'!R$3:R$2000,'Data Entry'!Q$3:Q$2000,A306,'Data Entry'!B$3:B$2000,B306)</f>
        <v>0</v>
      </c>
      <c r="L306">
        <f t="shared" si="24"/>
        <v>2</v>
      </c>
    </row>
    <row r="307" spans="1:12">
      <c r="A307">
        <f>'Data Entry'!A308</f>
        <v>8735</v>
      </c>
      <c r="B307">
        <f>'Data Entry'!B308</f>
        <v>53</v>
      </c>
      <c r="C307">
        <f>'Data Entry'!I308</f>
        <v>0</v>
      </c>
      <c r="D307">
        <f>'Data Entry'!J308</f>
        <v>0</v>
      </c>
      <c r="E307">
        <f t="shared" si="20"/>
        <v>0</v>
      </c>
      <c r="F307" s="26" t="e">
        <f t="shared" si="21"/>
        <v>#DIV/0!</v>
      </c>
      <c r="G307">
        <f>'Data Entry'!K308</f>
        <v>0</v>
      </c>
      <c r="H307">
        <f>'Data Entry'!L308</f>
        <v>0</v>
      </c>
      <c r="I307">
        <f t="shared" si="22"/>
        <v>0</v>
      </c>
      <c r="J307" s="26" t="e">
        <f t="shared" si="23"/>
        <v>#DIV/0!</v>
      </c>
      <c r="K307" s="1">
        <f>SUMIFS('Data Entry'!N$3:N$2000,'Data Entry'!M$3:M$2000,A307,'Data Entry'!B$3:B$2000,B307)+SUMIFS('Data Entry'!P$3:P$2000,'Data Entry'!O$3:O$2000,A307,'Data Entry'!B$3:B$2000,B307)+SUMIFS('Data Entry'!R$3:R$2000,'Data Entry'!Q$3:Q$2000,A307,'Data Entry'!B$3:B$2000,B307)</f>
        <v>0</v>
      </c>
      <c r="L307">
        <f t="shared" si="24"/>
        <v>0</v>
      </c>
    </row>
    <row r="308" spans="1:12">
      <c r="A308">
        <f>'Data Entry'!A309</f>
        <v>6135</v>
      </c>
      <c r="B308">
        <f>'Data Entry'!B309</f>
        <v>54</v>
      </c>
      <c r="C308">
        <f>'Data Entry'!I309</f>
        <v>0</v>
      </c>
      <c r="D308">
        <f>'Data Entry'!J309</f>
        <v>0</v>
      </c>
      <c r="E308">
        <f t="shared" si="20"/>
        <v>0</v>
      </c>
      <c r="F308" s="26" t="e">
        <f t="shared" si="21"/>
        <v>#DIV/0!</v>
      </c>
      <c r="G308">
        <f>'Data Entry'!K309</f>
        <v>0</v>
      </c>
      <c r="H308">
        <f>'Data Entry'!L309</f>
        <v>0</v>
      </c>
      <c r="I308">
        <f t="shared" si="22"/>
        <v>0</v>
      </c>
      <c r="J308" s="26" t="e">
        <f t="shared" si="23"/>
        <v>#DIV/0!</v>
      </c>
      <c r="K308" s="1">
        <f>SUMIFS('Data Entry'!N$3:N$2000,'Data Entry'!M$3:M$2000,A308,'Data Entry'!B$3:B$2000,B308)+SUMIFS('Data Entry'!P$3:P$2000,'Data Entry'!O$3:O$2000,A308,'Data Entry'!B$3:B$2000,B308)+SUMIFS('Data Entry'!R$3:R$2000,'Data Entry'!Q$3:Q$2000,A308,'Data Entry'!B$3:B$2000,B308)</f>
        <v>0</v>
      </c>
      <c r="L308">
        <f t="shared" si="24"/>
        <v>0</v>
      </c>
    </row>
    <row r="309" spans="1:12">
      <c r="A309">
        <f>'Data Entry'!A310</f>
        <v>2386</v>
      </c>
      <c r="B309">
        <f>'Data Entry'!B310</f>
        <v>53</v>
      </c>
      <c r="C309">
        <f>'Data Entry'!I310</f>
        <v>0</v>
      </c>
      <c r="D309">
        <f>'Data Entry'!J310</f>
        <v>0</v>
      </c>
      <c r="E309">
        <f t="shared" si="20"/>
        <v>0</v>
      </c>
      <c r="F309" s="26" t="e">
        <f t="shared" si="21"/>
        <v>#DIV/0!</v>
      </c>
      <c r="G309">
        <f>'Data Entry'!K310</f>
        <v>0</v>
      </c>
      <c r="H309">
        <f>'Data Entry'!L310</f>
        <v>0</v>
      </c>
      <c r="I309">
        <f t="shared" si="22"/>
        <v>0</v>
      </c>
      <c r="J309" s="26" t="e">
        <f t="shared" si="23"/>
        <v>#DIV/0!</v>
      </c>
      <c r="K309" s="1">
        <f>SUMIFS('Data Entry'!N$3:N$2000,'Data Entry'!M$3:M$2000,A309,'Data Entry'!B$3:B$2000,B309)+SUMIFS('Data Entry'!P$3:P$2000,'Data Entry'!O$3:O$2000,A309,'Data Entry'!B$3:B$2000,B309)+SUMIFS('Data Entry'!R$3:R$2000,'Data Entry'!Q$3:Q$2000,A309,'Data Entry'!B$3:B$2000,B309)</f>
        <v>8.6</v>
      </c>
      <c r="L309">
        <f t="shared" si="24"/>
        <v>0</v>
      </c>
    </row>
    <row r="310" spans="1:12">
      <c r="A310">
        <f>'Data Entry'!A311</f>
        <v>2198</v>
      </c>
      <c r="B310">
        <f>'Data Entry'!B311</f>
        <v>53</v>
      </c>
      <c r="C310">
        <f>'Data Entry'!I311</f>
        <v>0</v>
      </c>
      <c r="D310">
        <f>'Data Entry'!J311</f>
        <v>0</v>
      </c>
      <c r="E310">
        <f t="shared" si="20"/>
        <v>0</v>
      </c>
      <c r="F310" s="26" t="e">
        <f t="shared" si="21"/>
        <v>#DIV/0!</v>
      </c>
      <c r="G310">
        <f>'Data Entry'!K311</f>
        <v>3</v>
      </c>
      <c r="H310">
        <f>'Data Entry'!L311</f>
        <v>3</v>
      </c>
      <c r="I310">
        <f t="shared" si="22"/>
        <v>6</v>
      </c>
      <c r="J310" s="26">
        <f t="shared" si="23"/>
        <v>0.5</v>
      </c>
      <c r="K310" s="1">
        <f>SUMIFS('Data Entry'!N$3:N$2000,'Data Entry'!M$3:M$2000,A310,'Data Entry'!B$3:B$2000,B310)+SUMIFS('Data Entry'!P$3:P$2000,'Data Entry'!O$3:O$2000,A310,'Data Entry'!B$3:B$2000,B310)+SUMIFS('Data Entry'!R$3:R$2000,'Data Entry'!Q$3:Q$2000,A310,'Data Entry'!B$3:B$2000,B310)</f>
        <v>79.154</v>
      </c>
      <c r="L310">
        <f t="shared" si="24"/>
        <v>6</v>
      </c>
    </row>
    <row r="311" spans="1:12">
      <c r="A311">
        <f>'Data Entry'!A312</f>
        <v>3739</v>
      </c>
      <c r="B311">
        <f>'Data Entry'!B312</f>
        <v>53</v>
      </c>
      <c r="C311">
        <f>'Data Entry'!I312</f>
        <v>3</v>
      </c>
      <c r="D311">
        <f>'Data Entry'!J312</f>
        <v>1</v>
      </c>
      <c r="E311">
        <f t="shared" si="20"/>
        <v>4</v>
      </c>
      <c r="F311" s="26">
        <f t="shared" si="21"/>
        <v>0.75</v>
      </c>
      <c r="G311">
        <f>'Data Entry'!K312</f>
        <v>0</v>
      </c>
      <c r="H311">
        <f>'Data Entry'!L312</f>
        <v>0</v>
      </c>
      <c r="I311">
        <f t="shared" si="22"/>
        <v>0</v>
      </c>
      <c r="J311" s="26" t="e">
        <f t="shared" si="23"/>
        <v>#DIV/0!</v>
      </c>
      <c r="K311" s="1">
        <f>SUMIFS('Data Entry'!N$3:N$2000,'Data Entry'!M$3:M$2000,A311,'Data Entry'!B$3:B$2000,B311)+SUMIFS('Data Entry'!P$3:P$2000,'Data Entry'!O$3:O$2000,A311,'Data Entry'!B$3:B$2000,B311)+SUMIFS('Data Entry'!R$3:R$2000,'Data Entry'!Q$3:Q$2000,A311,'Data Entry'!B$3:B$2000,B311)</f>
        <v>0</v>
      </c>
      <c r="L311">
        <f t="shared" si="24"/>
        <v>3</v>
      </c>
    </row>
    <row r="312" spans="1:12">
      <c r="A312">
        <f>'Data Entry'!A313</f>
        <v>7520</v>
      </c>
      <c r="B312">
        <f>'Data Entry'!B313</f>
        <v>53</v>
      </c>
      <c r="C312">
        <f>'Data Entry'!I313</f>
        <v>0</v>
      </c>
      <c r="D312">
        <f>'Data Entry'!J313</f>
        <v>0</v>
      </c>
      <c r="E312">
        <f t="shared" si="20"/>
        <v>0</v>
      </c>
      <c r="F312" s="26" t="e">
        <f t="shared" si="21"/>
        <v>#DIV/0!</v>
      </c>
      <c r="G312">
        <f>'Data Entry'!K313</f>
        <v>1</v>
      </c>
      <c r="H312">
        <f>'Data Entry'!L313</f>
        <v>1</v>
      </c>
      <c r="I312">
        <f t="shared" si="22"/>
        <v>2</v>
      </c>
      <c r="J312" s="26">
        <f t="shared" si="23"/>
        <v>0.5</v>
      </c>
      <c r="K312" s="1">
        <f>SUMIFS('Data Entry'!N$3:N$2000,'Data Entry'!M$3:M$2000,A312,'Data Entry'!B$3:B$2000,B312)+SUMIFS('Data Entry'!P$3:P$2000,'Data Entry'!O$3:O$2000,A312,'Data Entry'!B$3:B$2000,B312)+SUMIFS('Data Entry'!R$3:R$2000,'Data Entry'!Q$3:Q$2000,A312,'Data Entry'!B$3:B$2000,B312)</f>
        <v>0</v>
      </c>
      <c r="L312">
        <f t="shared" si="24"/>
        <v>2</v>
      </c>
    </row>
    <row r="313" spans="1:12">
      <c r="A313">
        <f>'Data Entry'!A314</f>
        <v>8735</v>
      </c>
      <c r="B313">
        <f>'Data Entry'!B314</f>
        <v>53</v>
      </c>
      <c r="C313">
        <f>'Data Entry'!I314</f>
        <v>0</v>
      </c>
      <c r="D313">
        <f>'Data Entry'!J314</f>
        <v>0</v>
      </c>
      <c r="E313">
        <f t="shared" si="20"/>
        <v>0</v>
      </c>
      <c r="F313" s="26" t="e">
        <f t="shared" si="21"/>
        <v>#DIV/0!</v>
      </c>
      <c r="G313">
        <f>'Data Entry'!K314</f>
        <v>0</v>
      </c>
      <c r="H313">
        <f>'Data Entry'!L314</f>
        <v>0</v>
      </c>
      <c r="I313">
        <f t="shared" si="22"/>
        <v>0</v>
      </c>
      <c r="J313" s="26" t="e">
        <f t="shared" si="23"/>
        <v>#DIV/0!</v>
      </c>
      <c r="K313" s="1">
        <f>SUMIFS('Data Entry'!N$3:N$2000,'Data Entry'!M$3:M$2000,A313,'Data Entry'!B$3:B$2000,B313)+SUMIFS('Data Entry'!P$3:P$2000,'Data Entry'!O$3:O$2000,A313,'Data Entry'!B$3:B$2000,B313)+SUMIFS('Data Entry'!R$3:R$2000,'Data Entry'!Q$3:Q$2000,A313,'Data Entry'!B$3:B$2000,B313)</f>
        <v>0</v>
      </c>
      <c r="L313">
        <f t="shared" si="24"/>
        <v>0</v>
      </c>
    </row>
    <row r="314" spans="1:12">
      <c r="A314">
        <f>'Data Entry'!A315</f>
        <v>6135</v>
      </c>
      <c r="B314">
        <f>'Data Entry'!B315</f>
        <v>54</v>
      </c>
      <c r="C314">
        <f>'Data Entry'!I315</f>
        <v>0</v>
      </c>
      <c r="D314">
        <f>'Data Entry'!J315</f>
        <v>0</v>
      </c>
      <c r="E314">
        <f t="shared" si="20"/>
        <v>0</v>
      </c>
      <c r="F314" s="26" t="e">
        <f t="shared" si="21"/>
        <v>#DIV/0!</v>
      </c>
      <c r="G314">
        <f>'Data Entry'!K315</f>
        <v>0</v>
      </c>
      <c r="H314">
        <f>'Data Entry'!L315</f>
        <v>0</v>
      </c>
      <c r="I314">
        <f t="shared" si="22"/>
        <v>0</v>
      </c>
      <c r="J314" s="26" t="e">
        <f t="shared" si="23"/>
        <v>#DIV/0!</v>
      </c>
      <c r="K314" s="1">
        <f>SUMIFS('Data Entry'!N$3:N$2000,'Data Entry'!M$3:M$2000,A314,'Data Entry'!B$3:B$2000,B314)+SUMIFS('Data Entry'!P$3:P$2000,'Data Entry'!O$3:O$2000,A314,'Data Entry'!B$3:B$2000,B314)+SUMIFS('Data Entry'!R$3:R$2000,'Data Entry'!Q$3:Q$2000,A314,'Data Entry'!B$3:B$2000,B314)</f>
        <v>0</v>
      </c>
      <c r="L314">
        <f t="shared" si="24"/>
        <v>0</v>
      </c>
    </row>
    <row r="315" spans="1:12">
      <c r="A315">
        <f>'Data Entry'!A316</f>
        <v>2386</v>
      </c>
      <c r="B315">
        <f>'Data Entry'!B316</f>
        <v>53</v>
      </c>
      <c r="C315">
        <f>'Data Entry'!I316</f>
        <v>0</v>
      </c>
      <c r="D315">
        <f>'Data Entry'!J316</f>
        <v>0</v>
      </c>
      <c r="E315">
        <f t="shared" si="20"/>
        <v>0</v>
      </c>
      <c r="F315" s="26" t="e">
        <f t="shared" si="21"/>
        <v>#DIV/0!</v>
      </c>
      <c r="G315">
        <f>'Data Entry'!K316</f>
        <v>0</v>
      </c>
      <c r="H315">
        <f>'Data Entry'!L316</f>
        <v>0</v>
      </c>
      <c r="I315">
        <f t="shared" si="22"/>
        <v>0</v>
      </c>
      <c r="J315" s="26" t="e">
        <f t="shared" si="23"/>
        <v>#DIV/0!</v>
      </c>
      <c r="K315" s="1">
        <f>SUMIFS('Data Entry'!N$3:N$2000,'Data Entry'!M$3:M$2000,A315,'Data Entry'!B$3:B$2000,B315)+SUMIFS('Data Entry'!P$3:P$2000,'Data Entry'!O$3:O$2000,A315,'Data Entry'!B$3:B$2000,B315)+SUMIFS('Data Entry'!R$3:R$2000,'Data Entry'!Q$3:Q$2000,A315,'Data Entry'!B$3:B$2000,B315)</f>
        <v>8.6</v>
      </c>
      <c r="L315">
        <f t="shared" si="24"/>
        <v>0</v>
      </c>
    </row>
    <row r="316" spans="1:12">
      <c r="A316">
        <f>'Data Entry'!A317</f>
        <v>2198</v>
      </c>
      <c r="B316">
        <f>'Data Entry'!B317</f>
        <v>53</v>
      </c>
      <c r="C316">
        <f>'Data Entry'!I317</f>
        <v>0</v>
      </c>
      <c r="D316">
        <f>'Data Entry'!J317</f>
        <v>0</v>
      </c>
      <c r="E316">
        <f t="shared" si="20"/>
        <v>0</v>
      </c>
      <c r="F316" s="26" t="e">
        <f t="shared" si="21"/>
        <v>#DIV/0!</v>
      </c>
      <c r="G316">
        <f>'Data Entry'!K317</f>
        <v>3</v>
      </c>
      <c r="H316">
        <f>'Data Entry'!L317</f>
        <v>3</v>
      </c>
      <c r="I316">
        <f t="shared" si="22"/>
        <v>6</v>
      </c>
      <c r="J316" s="26">
        <f t="shared" si="23"/>
        <v>0.5</v>
      </c>
      <c r="K316" s="1">
        <f>SUMIFS('Data Entry'!N$3:N$2000,'Data Entry'!M$3:M$2000,A316,'Data Entry'!B$3:B$2000,B316)+SUMIFS('Data Entry'!P$3:P$2000,'Data Entry'!O$3:O$2000,A316,'Data Entry'!B$3:B$2000,B316)+SUMIFS('Data Entry'!R$3:R$2000,'Data Entry'!Q$3:Q$2000,A316,'Data Entry'!B$3:B$2000,B316)</f>
        <v>79.154</v>
      </c>
      <c r="L316">
        <f t="shared" si="24"/>
        <v>6</v>
      </c>
    </row>
    <row r="317" spans="1:12">
      <c r="A317">
        <f>'Data Entry'!A318</f>
        <v>3739</v>
      </c>
      <c r="B317">
        <f>'Data Entry'!B318</f>
        <v>53</v>
      </c>
      <c r="C317">
        <f>'Data Entry'!I318</f>
        <v>3</v>
      </c>
      <c r="D317">
        <f>'Data Entry'!J318</f>
        <v>1</v>
      </c>
      <c r="E317">
        <f t="shared" si="20"/>
        <v>4</v>
      </c>
      <c r="F317" s="26">
        <f t="shared" si="21"/>
        <v>0.75</v>
      </c>
      <c r="G317">
        <f>'Data Entry'!K318</f>
        <v>0</v>
      </c>
      <c r="H317">
        <f>'Data Entry'!L318</f>
        <v>0</v>
      </c>
      <c r="I317">
        <f t="shared" si="22"/>
        <v>0</v>
      </c>
      <c r="J317" s="26" t="e">
        <f t="shared" si="23"/>
        <v>#DIV/0!</v>
      </c>
      <c r="K317" s="1">
        <f>SUMIFS('Data Entry'!N$3:N$2000,'Data Entry'!M$3:M$2000,A317,'Data Entry'!B$3:B$2000,B317)+SUMIFS('Data Entry'!P$3:P$2000,'Data Entry'!O$3:O$2000,A317,'Data Entry'!B$3:B$2000,B317)+SUMIFS('Data Entry'!R$3:R$2000,'Data Entry'!Q$3:Q$2000,A317,'Data Entry'!B$3:B$2000,B317)</f>
        <v>0</v>
      </c>
      <c r="L317">
        <f t="shared" si="24"/>
        <v>3</v>
      </c>
    </row>
    <row r="318" spans="1:12">
      <c r="A318">
        <f>'Data Entry'!A319</f>
        <v>4946</v>
      </c>
      <c r="B318">
        <f>'Data Entry'!B319</f>
        <v>55</v>
      </c>
      <c r="C318">
        <f>'Data Entry'!I319</f>
        <v>0</v>
      </c>
      <c r="D318">
        <f>'Data Entry'!J319</f>
        <v>0</v>
      </c>
      <c r="E318">
        <f t="shared" ref="E318:E381" si="25">C318+D318</f>
        <v>0</v>
      </c>
      <c r="F318" s="26" t="e">
        <f t="shared" ref="F318:F381" si="26">C318/E318</f>
        <v>#DIV/0!</v>
      </c>
      <c r="G318">
        <f>'Data Entry'!K319</f>
        <v>4</v>
      </c>
      <c r="H318">
        <f>'Data Entry'!L319</f>
        <v>1</v>
      </c>
      <c r="I318">
        <f t="shared" ref="I318:I381" si="27">G318+H318</f>
        <v>5</v>
      </c>
      <c r="J318" s="26">
        <f t="shared" ref="J318:J381" si="28">G318/I318</f>
        <v>0.8</v>
      </c>
      <c r="K318" s="1">
        <f>SUMIFS('Data Entry'!N$3:N$2000,'Data Entry'!M$3:M$2000,A318,'Data Entry'!B$3:B$2000,B318)+SUMIFS('Data Entry'!P$3:P$2000,'Data Entry'!O$3:O$2000,A318,'Data Entry'!B$3:B$2000,B318)+SUMIFS('Data Entry'!R$3:R$2000,'Data Entry'!Q$3:Q$2000,A318,'Data Entry'!B$3:B$2000,B318)</f>
        <v>4.515</v>
      </c>
      <c r="L318">
        <f t="shared" ref="L318:L381" si="29">(G318*2)+C318</f>
        <v>8</v>
      </c>
    </row>
    <row r="319" spans="1:12">
      <c r="A319">
        <f>'Data Entry'!A320</f>
        <v>7902</v>
      </c>
      <c r="B319">
        <f>'Data Entry'!B320</f>
        <v>55</v>
      </c>
      <c r="C319">
        <f>'Data Entry'!I320</f>
        <v>0</v>
      </c>
      <c r="D319">
        <f>'Data Entry'!J320</f>
        <v>0</v>
      </c>
      <c r="E319">
        <f t="shared" si="25"/>
        <v>0</v>
      </c>
      <c r="F319" s="26" t="e">
        <f t="shared" si="26"/>
        <v>#DIV/0!</v>
      </c>
      <c r="G319">
        <f>'Data Entry'!K320</f>
        <v>7</v>
      </c>
      <c r="H319">
        <f>'Data Entry'!L320</f>
        <v>2</v>
      </c>
      <c r="I319">
        <f t="shared" si="27"/>
        <v>9</v>
      </c>
      <c r="J319" s="26">
        <f t="shared" si="28"/>
        <v>0.777777777777778</v>
      </c>
      <c r="K319" s="1">
        <f>SUMIFS('Data Entry'!N$3:N$2000,'Data Entry'!M$3:M$2000,A319,'Data Entry'!B$3:B$2000,B319)+SUMIFS('Data Entry'!P$3:P$2000,'Data Entry'!O$3:O$2000,A319,'Data Entry'!B$3:B$2000,B319)+SUMIFS('Data Entry'!R$3:R$2000,'Data Entry'!Q$3:Q$2000,A319,'Data Entry'!B$3:B$2000,B319)</f>
        <v>5.591</v>
      </c>
      <c r="L319">
        <f t="shared" si="29"/>
        <v>14</v>
      </c>
    </row>
    <row r="320" spans="1:12">
      <c r="A320">
        <f>'Data Entry'!A321</f>
        <v>4343</v>
      </c>
      <c r="B320">
        <f>'Data Entry'!B321</f>
        <v>55</v>
      </c>
      <c r="C320">
        <f>'Data Entry'!I321</f>
        <v>0</v>
      </c>
      <c r="D320">
        <f>'Data Entry'!J321</f>
        <v>0</v>
      </c>
      <c r="E320">
        <f t="shared" si="25"/>
        <v>0</v>
      </c>
      <c r="F320" s="26" t="e">
        <f t="shared" si="26"/>
        <v>#DIV/0!</v>
      </c>
      <c r="G320">
        <f>'Data Entry'!K321</f>
        <v>6</v>
      </c>
      <c r="H320">
        <f>'Data Entry'!L321</f>
        <v>2</v>
      </c>
      <c r="I320">
        <f t="shared" si="27"/>
        <v>8</v>
      </c>
      <c r="J320" s="26">
        <f t="shared" si="28"/>
        <v>0.75</v>
      </c>
      <c r="K320" s="1">
        <f>SUMIFS('Data Entry'!N$3:N$2000,'Data Entry'!M$3:M$2000,A320,'Data Entry'!B$3:B$2000,B320)+SUMIFS('Data Entry'!P$3:P$2000,'Data Entry'!O$3:O$2000,A320,'Data Entry'!B$3:B$2000,B320)+SUMIFS('Data Entry'!R$3:R$2000,'Data Entry'!Q$3:Q$2000,A320,'Data Entry'!B$3:B$2000,B320)</f>
        <v>0</v>
      </c>
      <c r="L320">
        <f t="shared" si="29"/>
        <v>12</v>
      </c>
    </row>
    <row r="321" spans="1:12">
      <c r="A321">
        <f>'Data Entry'!A322</f>
        <v>8574</v>
      </c>
      <c r="B321">
        <f>'Data Entry'!B322</f>
        <v>55</v>
      </c>
      <c r="C321">
        <f>'Data Entry'!I322</f>
        <v>0</v>
      </c>
      <c r="D321">
        <f>'Data Entry'!J322</f>
        <v>0</v>
      </c>
      <c r="E321">
        <f t="shared" si="25"/>
        <v>0</v>
      </c>
      <c r="F321" s="26" t="e">
        <f t="shared" si="26"/>
        <v>#DIV/0!</v>
      </c>
      <c r="G321">
        <f>'Data Entry'!K322</f>
        <v>0</v>
      </c>
      <c r="H321">
        <f>'Data Entry'!L322</f>
        <v>0</v>
      </c>
      <c r="I321">
        <f t="shared" si="27"/>
        <v>0</v>
      </c>
      <c r="J321" s="26" t="e">
        <f t="shared" si="28"/>
        <v>#DIV/0!</v>
      </c>
      <c r="K321" s="1">
        <f>SUMIFS('Data Entry'!N$3:N$2000,'Data Entry'!M$3:M$2000,A321,'Data Entry'!B$3:B$2000,B321)+SUMIFS('Data Entry'!P$3:P$2000,'Data Entry'!O$3:O$2000,A321,'Data Entry'!B$3:B$2000,B321)+SUMIFS('Data Entry'!R$3:R$2000,'Data Entry'!Q$3:Q$2000,A321,'Data Entry'!B$3:B$2000,B321)</f>
        <v>0</v>
      </c>
      <c r="L321">
        <f t="shared" si="29"/>
        <v>0</v>
      </c>
    </row>
    <row r="322" spans="1:12">
      <c r="A322">
        <f>'Data Entry'!A323</f>
        <v>5031</v>
      </c>
      <c r="B322">
        <f>'Data Entry'!B323</f>
        <v>55</v>
      </c>
      <c r="C322">
        <f>'Data Entry'!I323</f>
        <v>0</v>
      </c>
      <c r="D322">
        <f>'Data Entry'!J323</f>
        <v>0</v>
      </c>
      <c r="E322">
        <f t="shared" si="25"/>
        <v>0</v>
      </c>
      <c r="F322" s="26" t="e">
        <f t="shared" si="26"/>
        <v>#DIV/0!</v>
      </c>
      <c r="G322">
        <f>'Data Entry'!K323</f>
        <v>0</v>
      </c>
      <c r="H322">
        <f>'Data Entry'!L323</f>
        <v>0</v>
      </c>
      <c r="I322">
        <f t="shared" si="27"/>
        <v>0</v>
      </c>
      <c r="J322" s="26" t="e">
        <f t="shared" si="28"/>
        <v>#DIV/0!</v>
      </c>
      <c r="K322" s="1">
        <f>SUMIFS('Data Entry'!N$3:N$2000,'Data Entry'!M$3:M$2000,A322,'Data Entry'!B$3:B$2000,B322)+SUMIFS('Data Entry'!P$3:P$2000,'Data Entry'!O$3:O$2000,A322,'Data Entry'!B$3:B$2000,B322)+SUMIFS('Data Entry'!R$3:R$2000,'Data Entry'!Q$3:Q$2000,A322,'Data Entry'!B$3:B$2000,B322)</f>
        <v>28.361</v>
      </c>
      <c r="L322">
        <f t="shared" si="29"/>
        <v>0</v>
      </c>
    </row>
    <row r="323" spans="1:12">
      <c r="A323">
        <f>'Data Entry'!A324</f>
        <v>7480</v>
      </c>
      <c r="B323">
        <f>'Data Entry'!B324</f>
        <v>55</v>
      </c>
      <c r="C323">
        <f>'Data Entry'!I324</f>
        <v>0</v>
      </c>
      <c r="D323">
        <f>'Data Entry'!J324</f>
        <v>0</v>
      </c>
      <c r="E323">
        <f t="shared" si="25"/>
        <v>0</v>
      </c>
      <c r="F323" s="26" t="e">
        <f t="shared" si="26"/>
        <v>#DIV/0!</v>
      </c>
      <c r="G323">
        <f>'Data Entry'!K324</f>
        <v>9</v>
      </c>
      <c r="H323">
        <f>'Data Entry'!L324</f>
        <v>2</v>
      </c>
      <c r="I323">
        <f t="shared" si="27"/>
        <v>11</v>
      </c>
      <c r="J323" s="26">
        <f t="shared" si="28"/>
        <v>0.818181818181818</v>
      </c>
      <c r="K323" s="1">
        <f>SUMIFS('Data Entry'!N$3:N$2000,'Data Entry'!M$3:M$2000,A323,'Data Entry'!B$3:B$2000,B323)+SUMIFS('Data Entry'!P$3:P$2000,'Data Entry'!O$3:O$2000,A323,'Data Entry'!B$3:B$2000,B323)+SUMIFS('Data Entry'!R$3:R$2000,'Data Entry'!Q$3:Q$2000,A323,'Data Entry'!B$3:B$2000,B323)</f>
        <v>2.355</v>
      </c>
      <c r="L323">
        <f t="shared" si="29"/>
        <v>18</v>
      </c>
    </row>
    <row r="324" spans="1:12">
      <c r="A324">
        <f>'Data Entry'!A325</f>
        <v>914</v>
      </c>
      <c r="B324">
        <f>'Data Entry'!B325</f>
        <v>56</v>
      </c>
      <c r="C324">
        <f>'Data Entry'!I325</f>
        <v>0</v>
      </c>
      <c r="D324">
        <f>'Data Entry'!J325</f>
        <v>0</v>
      </c>
      <c r="E324">
        <f t="shared" si="25"/>
        <v>0</v>
      </c>
      <c r="F324" s="26" t="e">
        <f t="shared" si="26"/>
        <v>#DIV/0!</v>
      </c>
      <c r="G324">
        <f>'Data Entry'!K325</f>
        <v>3</v>
      </c>
      <c r="H324">
        <f>'Data Entry'!L325</f>
        <v>2</v>
      </c>
      <c r="I324">
        <f t="shared" si="27"/>
        <v>5</v>
      </c>
      <c r="J324" s="26">
        <f t="shared" si="28"/>
        <v>0.6</v>
      </c>
      <c r="K324" s="1">
        <f>SUMIFS('Data Entry'!N$3:N$2000,'Data Entry'!M$3:M$2000,A324,'Data Entry'!B$3:B$2000,B324)+SUMIFS('Data Entry'!P$3:P$2000,'Data Entry'!O$3:O$2000,A324,'Data Entry'!B$3:B$2000,B324)+SUMIFS('Data Entry'!R$3:R$2000,'Data Entry'!Q$3:Q$2000,A324,'Data Entry'!B$3:B$2000,B324)</f>
        <v>11.706</v>
      </c>
      <c r="L324">
        <f t="shared" si="29"/>
        <v>6</v>
      </c>
    </row>
    <row r="325" spans="1:12">
      <c r="A325">
        <f>'Data Entry'!A326</f>
        <v>8764</v>
      </c>
      <c r="B325">
        <f>'Data Entry'!B326</f>
        <v>56</v>
      </c>
      <c r="C325">
        <f>'Data Entry'!I326</f>
        <v>1</v>
      </c>
      <c r="D325">
        <f>'Data Entry'!J326</f>
        <v>0</v>
      </c>
      <c r="E325">
        <f t="shared" si="25"/>
        <v>1</v>
      </c>
      <c r="F325" s="26">
        <f t="shared" si="26"/>
        <v>1</v>
      </c>
      <c r="G325">
        <f>'Data Entry'!K326</f>
        <v>0</v>
      </c>
      <c r="H325">
        <f>'Data Entry'!L326</f>
        <v>0</v>
      </c>
      <c r="I325">
        <f t="shared" si="27"/>
        <v>0</v>
      </c>
      <c r="J325" s="26" t="e">
        <f t="shared" si="28"/>
        <v>#DIV/0!</v>
      </c>
      <c r="K325" s="1">
        <f>SUMIFS('Data Entry'!N$3:N$2000,'Data Entry'!M$3:M$2000,A325,'Data Entry'!B$3:B$2000,B325)+SUMIFS('Data Entry'!P$3:P$2000,'Data Entry'!O$3:O$2000,A325,'Data Entry'!B$3:B$2000,B325)+SUMIFS('Data Entry'!R$3:R$2000,'Data Entry'!Q$3:Q$2000,A325,'Data Entry'!B$3:B$2000,B325)</f>
        <v>2.621</v>
      </c>
      <c r="L325">
        <f t="shared" si="29"/>
        <v>1</v>
      </c>
    </row>
    <row r="326" spans="1:12">
      <c r="A326">
        <f>'Data Entry'!A327</f>
        <v>1241</v>
      </c>
      <c r="B326">
        <f>'Data Entry'!B327</f>
        <v>54</v>
      </c>
      <c r="C326">
        <f>'Data Entry'!I327</f>
        <v>0</v>
      </c>
      <c r="D326">
        <f>'Data Entry'!J327</f>
        <v>0</v>
      </c>
      <c r="E326">
        <f t="shared" si="25"/>
        <v>0</v>
      </c>
      <c r="F326" s="26" t="e">
        <f t="shared" si="26"/>
        <v>#DIV/0!</v>
      </c>
      <c r="G326">
        <f>'Data Entry'!K327</f>
        <v>16</v>
      </c>
      <c r="H326">
        <f>'Data Entry'!L327</f>
        <v>3</v>
      </c>
      <c r="I326">
        <f t="shared" si="27"/>
        <v>19</v>
      </c>
      <c r="J326" s="26">
        <f t="shared" si="28"/>
        <v>0.842105263157895</v>
      </c>
      <c r="K326" s="1">
        <f>SUMIFS('Data Entry'!N$3:N$2000,'Data Entry'!M$3:M$2000,A326,'Data Entry'!B$3:B$2000,B326)+SUMIFS('Data Entry'!P$3:P$2000,'Data Entry'!O$3:O$2000,A326,'Data Entry'!B$3:B$2000,B326)+SUMIFS('Data Entry'!R$3:R$2000,'Data Entry'!Q$3:Q$2000,A326,'Data Entry'!B$3:B$2000,B326)</f>
        <v>0</v>
      </c>
      <c r="L326">
        <f t="shared" si="29"/>
        <v>32</v>
      </c>
    </row>
    <row r="327" spans="1:12">
      <c r="A327">
        <f>'Data Entry'!A328</f>
        <v>1114</v>
      </c>
      <c r="B327">
        <f>'Data Entry'!B328</f>
        <v>56</v>
      </c>
      <c r="C327">
        <f>'Data Entry'!I328</f>
        <v>0</v>
      </c>
      <c r="D327">
        <f>'Data Entry'!J328</f>
        <v>0</v>
      </c>
      <c r="E327">
        <f t="shared" si="25"/>
        <v>0</v>
      </c>
      <c r="F327" s="26" t="e">
        <f t="shared" si="26"/>
        <v>#DIV/0!</v>
      </c>
      <c r="G327">
        <f>'Data Entry'!K328</f>
        <v>14</v>
      </c>
      <c r="H327">
        <f>'Data Entry'!L328</f>
        <v>2</v>
      </c>
      <c r="I327">
        <f t="shared" si="27"/>
        <v>16</v>
      </c>
      <c r="J327" s="26">
        <f t="shared" si="28"/>
        <v>0.875</v>
      </c>
      <c r="K327" s="1">
        <f>SUMIFS('Data Entry'!N$3:N$2000,'Data Entry'!M$3:M$2000,A327,'Data Entry'!B$3:B$2000,B327)+SUMIFS('Data Entry'!P$3:P$2000,'Data Entry'!O$3:O$2000,A327,'Data Entry'!B$3:B$2000,B327)+SUMIFS('Data Entry'!R$3:R$2000,'Data Entry'!Q$3:Q$2000,A327,'Data Entry'!B$3:B$2000,B327)</f>
        <v>1.225</v>
      </c>
      <c r="L327">
        <f t="shared" si="29"/>
        <v>28</v>
      </c>
    </row>
    <row r="328" spans="1:12">
      <c r="A328">
        <f>'Data Entry'!A329</f>
        <v>865</v>
      </c>
      <c r="B328">
        <f>'Data Entry'!B329</f>
        <v>56</v>
      </c>
      <c r="C328">
        <f>'Data Entry'!I329</f>
        <v>0</v>
      </c>
      <c r="D328">
        <f>'Data Entry'!J329</f>
        <v>0</v>
      </c>
      <c r="E328">
        <f t="shared" si="25"/>
        <v>0</v>
      </c>
      <c r="F328" s="26" t="e">
        <f t="shared" si="26"/>
        <v>#DIV/0!</v>
      </c>
      <c r="G328">
        <f>'Data Entry'!K329</f>
        <v>3</v>
      </c>
      <c r="H328">
        <f>'Data Entry'!L329</f>
        <v>1</v>
      </c>
      <c r="I328">
        <f t="shared" si="27"/>
        <v>4</v>
      </c>
      <c r="J328" s="26">
        <f t="shared" si="28"/>
        <v>0.75</v>
      </c>
      <c r="K328" s="1">
        <f>SUMIFS('Data Entry'!N$3:N$2000,'Data Entry'!M$3:M$2000,A328,'Data Entry'!B$3:B$2000,B328)+SUMIFS('Data Entry'!P$3:P$2000,'Data Entry'!O$3:O$2000,A328,'Data Entry'!B$3:B$2000,B328)+SUMIFS('Data Entry'!R$3:R$2000,'Data Entry'!Q$3:Q$2000,A328,'Data Entry'!B$3:B$2000,B328)</f>
        <v>3.413</v>
      </c>
      <c r="L328">
        <f t="shared" si="29"/>
        <v>6</v>
      </c>
    </row>
    <row r="329" spans="1:12">
      <c r="A329">
        <f>'Data Entry'!A330</f>
        <v>4907</v>
      </c>
      <c r="B329">
        <f>'Data Entry'!B330</f>
        <v>56</v>
      </c>
      <c r="C329">
        <f>'Data Entry'!I330</f>
        <v>0</v>
      </c>
      <c r="D329">
        <f>'Data Entry'!J330</f>
        <v>0</v>
      </c>
      <c r="E329">
        <f t="shared" si="25"/>
        <v>0</v>
      </c>
      <c r="F329" s="26" t="e">
        <f t="shared" si="26"/>
        <v>#DIV/0!</v>
      </c>
      <c r="G329">
        <f>'Data Entry'!K330</f>
        <v>10</v>
      </c>
      <c r="H329">
        <f>'Data Entry'!L330</f>
        <v>0</v>
      </c>
      <c r="I329">
        <f t="shared" si="27"/>
        <v>10</v>
      </c>
      <c r="J329" s="26">
        <f t="shared" si="28"/>
        <v>1</v>
      </c>
      <c r="K329" s="1">
        <f>SUMIFS('Data Entry'!N$3:N$2000,'Data Entry'!M$3:M$2000,A329,'Data Entry'!B$3:B$2000,B329)+SUMIFS('Data Entry'!P$3:P$2000,'Data Entry'!O$3:O$2000,A329,'Data Entry'!B$3:B$2000,B329)+SUMIFS('Data Entry'!R$3:R$2000,'Data Entry'!Q$3:Q$2000,A329,'Data Entry'!B$3:B$2000,B329)</f>
        <v>8.263</v>
      </c>
      <c r="L329">
        <f t="shared" si="29"/>
        <v>20</v>
      </c>
    </row>
    <row r="330" spans="1:12">
      <c r="A330">
        <f>'Data Entry'!A331</f>
        <v>3161</v>
      </c>
      <c r="B330">
        <f>'Data Entry'!B331</f>
        <v>57</v>
      </c>
      <c r="C330">
        <f>'Data Entry'!I331</f>
        <v>0</v>
      </c>
      <c r="D330">
        <f>'Data Entry'!J331</f>
        <v>0</v>
      </c>
      <c r="E330">
        <f t="shared" si="25"/>
        <v>0</v>
      </c>
      <c r="F330" s="26" t="e">
        <f t="shared" si="26"/>
        <v>#DIV/0!</v>
      </c>
      <c r="G330">
        <f>'Data Entry'!K331</f>
        <v>0</v>
      </c>
      <c r="H330">
        <f>'Data Entry'!L331</f>
        <v>0</v>
      </c>
      <c r="I330">
        <f t="shared" si="27"/>
        <v>0</v>
      </c>
      <c r="J330" s="26" t="e">
        <f t="shared" si="28"/>
        <v>#DIV/0!</v>
      </c>
      <c r="K330" s="1">
        <f>SUMIFS('Data Entry'!N$3:N$2000,'Data Entry'!M$3:M$2000,A330,'Data Entry'!B$3:B$2000,B330)+SUMIFS('Data Entry'!P$3:P$2000,'Data Entry'!O$3:O$2000,A330,'Data Entry'!B$3:B$2000,B330)+SUMIFS('Data Entry'!R$3:R$2000,'Data Entry'!Q$3:Q$2000,A330,'Data Entry'!B$3:B$2000,B330)</f>
        <v>0</v>
      </c>
      <c r="L330">
        <f t="shared" si="29"/>
        <v>0</v>
      </c>
    </row>
    <row r="331" spans="1:12">
      <c r="A331">
        <f>'Data Entry'!A332</f>
        <v>4069</v>
      </c>
      <c r="B331">
        <f>'Data Entry'!B332</f>
        <v>57</v>
      </c>
      <c r="C331">
        <f>'Data Entry'!I332</f>
        <v>1</v>
      </c>
      <c r="D331">
        <f>'Data Entry'!J332</f>
        <v>0</v>
      </c>
      <c r="E331">
        <f t="shared" si="25"/>
        <v>1</v>
      </c>
      <c r="F331" s="26">
        <f t="shared" si="26"/>
        <v>1</v>
      </c>
      <c r="G331">
        <f>'Data Entry'!K332</f>
        <v>6</v>
      </c>
      <c r="H331">
        <f>'Data Entry'!L332</f>
        <v>2</v>
      </c>
      <c r="I331">
        <f t="shared" si="27"/>
        <v>8</v>
      </c>
      <c r="J331" s="26">
        <f t="shared" si="28"/>
        <v>0.75</v>
      </c>
      <c r="K331" s="1">
        <f>SUMIFS('Data Entry'!N$3:N$2000,'Data Entry'!M$3:M$2000,A331,'Data Entry'!B$3:B$2000,B331)+SUMIFS('Data Entry'!P$3:P$2000,'Data Entry'!O$3:O$2000,A331,'Data Entry'!B$3:B$2000,B331)+SUMIFS('Data Entry'!R$3:R$2000,'Data Entry'!Q$3:Q$2000,A331,'Data Entry'!B$3:B$2000,B331)</f>
        <v>20.381</v>
      </c>
      <c r="L331">
        <f t="shared" si="29"/>
        <v>13</v>
      </c>
    </row>
    <row r="332" spans="1:12">
      <c r="A332">
        <f>'Data Entry'!A333</f>
        <v>8765</v>
      </c>
      <c r="B332">
        <f>'Data Entry'!B333</f>
        <v>57</v>
      </c>
      <c r="C332">
        <f>'Data Entry'!I333</f>
        <v>0</v>
      </c>
      <c r="D332">
        <f>'Data Entry'!J333</f>
        <v>0</v>
      </c>
      <c r="E332">
        <f t="shared" si="25"/>
        <v>0</v>
      </c>
      <c r="F332" s="26" t="e">
        <f t="shared" si="26"/>
        <v>#DIV/0!</v>
      </c>
      <c r="G332">
        <f>'Data Entry'!K333</f>
        <v>0</v>
      </c>
      <c r="H332">
        <f>'Data Entry'!L333</f>
        <v>0</v>
      </c>
      <c r="I332">
        <f t="shared" si="27"/>
        <v>0</v>
      </c>
      <c r="J332" s="26" t="e">
        <f t="shared" si="28"/>
        <v>#DIV/0!</v>
      </c>
      <c r="K332" s="1">
        <f>SUMIFS('Data Entry'!N$3:N$2000,'Data Entry'!M$3:M$2000,A332,'Data Entry'!B$3:B$2000,B332)+SUMIFS('Data Entry'!P$3:P$2000,'Data Entry'!O$3:O$2000,A332,'Data Entry'!B$3:B$2000,B332)+SUMIFS('Data Entry'!R$3:R$2000,'Data Entry'!Q$3:Q$2000,A332,'Data Entry'!B$3:B$2000,B332)</f>
        <v>0</v>
      </c>
      <c r="L332">
        <f t="shared" si="29"/>
        <v>0</v>
      </c>
    </row>
    <row r="333" spans="1:12">
      <c r="A333">
        <f>'Data Entry'!A334</f>
        <v>4678</v>
      </c>
      <c r="B333">
        <f>'Data Entry'!B334</f>
        <v>57</v>
      </c>
      <c r="C333">
        <f>'Data Entry'!I334</f>
        <v>0</v>
      </c>
      <c r="D333">
        <f>'Data Entry'!J334</f>
        <v>0</v>
      </c>
      <c r="E333">
        <f t="shared" si="25"/>
        <v>0</v>
      </c>
      <c r="F333" s="26" t="e">
        <f t="shared" si="26"/>
        <v>#DIV/0!</v>
      </c>
      <c r="G333">
        <f>'Data Entry'!K334</f>
        <v>0</v>
      </c>
      <c r="H333">
        <f>'Data Entry'!L334</f>
        <v>0</v>
      </c>
      <c r="I333">
        <f t="shared" si="27"/>
        <v>0</v>
      </c>
      <c r="J333" s="26" t="e">
        <f t="shared" si="28"/>
        <v>#DIV/0!</v>
      </c>
      <c r="K333" s="1">
        <f>SUMIFS('Data Entry'!N$3:N$2000,'Data Entry'!M$3:M$2000,A333,'Data Entry'!B$3:B$2000,B333)+SUMIFS('Data Entry'!P$3:P$2000,'Data Entry'!O$3:O$2000,A333,'Data Entry'!B$3:B$2000,B333)+SUMIFS('Data Entry'!R$3:R$2000,'Data Entry'!Q$3:Q$2000,A333,'Data Entry'!B$3:B$2000,B333)</f>
        <v>0</v>
      </c>
      <c r="L333">
        <f t="shared" si="29"/>
        <v>0</v>
      </c>
    </row>
    <row r="334" spans="1:12">
      <c r="A334">
        <f>'Data Entry'!A335</f>
        <v>4951</v>
      </c>
      <c r="B334">
        <f>'Data Entry'!B335</f>
        <v>58</v>
      </c>
      <c r="C334">
        <f>'Data Entry'!I335</f>
        <v>0</v>
      </c>
      <c r="D334">
        <f>'Data Entry'!J335</f>
        <v>3</v>
      </c>
      <c r="E334">
        <f t="shared" si="25"/>
        <v>3</v>
      </c>
      <c r="F334" s="26">
        <f t="shared" si="26"/>
        <v>0</v>
      </c>
      <c r="G334">
        <f>'Data Entry'!K335</f>
        <v>0</v>
      </c>
      <c r="H334">
        <f>'Data Entry'!L335</f>
        <v>0</v>
      </c>
      <c r="I334">
        <f t="shared" si="27"/>
        <v>0</v>
      </c>
      <c r="J334" s="26" t="e">
        <f t="shared" si="28"/>
        <v>#DIV/0!</v>
      </c>
      <c r="K334" s="1">
        <f>SUMIFS('Data Entry'!N$3:N$2000,'Data Entry'!M$3:M$2000,A334,'Data Entry'!B$3:B$2000,B334)+SUMIFS('Data Entry'!P$3:P$2000,'Data Entry'!O$3:O$2000,A334,'Data Entry'!B$3:B$2000,B334)+SUMIFS('Data Entry'!R$3:R$2000,'Data Entry'!Q$3:Q$2000,A334,'Data Entry'!B$3:B$2000,B334)</f>
        <v>6.531</v>
      </c>
      <c r="L334">
        <f t="shared" si="29"/>
        <v>0</v>
      </c>
    </row>
    <row r="335" spans="1:12">
      <c r="A335">
        <f>'Data Entry'!A336</f>
        <v>2056</v>
      </c>
      <c r="B335">
        <f>'Data Entry'!B336</f>
        <v>57</v>
      </c>
      <c r="C335">
        <f>'Data Entry'!I336</f>
        <v>0</v>
      </c>
      <c r="D335">
        <f>'Data Entry'!J336</f>
        <v>0</v>
      </c>
      <c r="E335">
        <f t="shared" si="25"/>
        <v>0</v>
      </c>
      <c r="F335" s="26" t="e">
        <f t="shared" si="26"/>
        <v>#DIV/0!</v>
      </c>
      <c r="G335">
        <f>'Data Entry'!K336</f>
        <v>17</v>
      </c>
      <c r="H335">
        <f>'Data Entry'!L336</f>
        <v>2</v>
      </c>
      <c r="I335">
        <f t="shared" si="27"/>
        <v>19</v>
      </c>
      <c r="J335" s="26">
        <f t="shared" si="28"/>
        <v>0.894736842105263</v>
      </c>
      <c r="K335" s="1">
        <f>SUMIFS('Data Entry'!N$3:N$2000,'Data Entry'!M$3:M$2000,A335,'Data Entry'!B$3:B$2000,B335)+SUMIFS('Data Entry'!P$3:P$2000,'Data Entry'!O$3:O$2000,A335,'Data Entry'!B$3:B$2000,B335)+SUMIFS('Data Entry'!R$3:R$2000,'Data Entry'!Q$3:Q$2000,A335,'Data Entry'!B$3:B$2000,B335)</f>
        <v>18.597</v>
      </c>
      <c r="L335">
        <f t="shared" si="29"/>
        <v>34</v>
      </c>
    </row>
    <row r="336" spans="1:12">
      <c r="A336">
        <f>'Data Entry'!A337</f>
        <v>1334</v>
      </c>
      <c r="B336">
        <f>'Data Entry'!B337</f>
        <v>57</v>
      </c>
      <c r="C336">
        <f>'Data Entry'!I337</f>
        <v>0</v>
      </c>
      <c r="D336">
        <f>'Data Entry'!J337</f>
        <v>0</v>
      </c>
      <c r="E336">
        <f t="shared" si="25"/>
        <v>0</v>
      </c>
      <c r="F336" s="26" t="e">
        <f t="shared" si="26"/>
        <v>#DIV/0!</v>
      </c>
      <c r="G336">
        <f>'Data Entry'!K337</f>
        <v>0</v>
      </c>
      <c r="H336">
        <f>'Data Entry'!L337</f>
        <v>0</v>
      </c>
      <c r="I336">
        <f t="shared" si="27"/>
        <v>0</v>
      </c>
      <c r="J336" s="26" t="e">
        <f t="shared" si="28"/>
        <v>#DIV/0!</v>
      </c>
      <c r="K336" s="1">
        <f>SUMIFS('Data Entry'!N$3:N$2000,'Data Entry'!M$3:M$2000,A336,'Data Entry'!B$3:B$2000,B336)+SUMIFS('Data Entry'!P$3:P$2000,'Data Entry'!O$3:O$2000,A336,'Data Entry'!B$3:B$2000,B336)+SUMIFS('Data Entry'!R$3:R$2000,'Data Entry'!Q$3:Q$2000,A336,'Data Entry'!B$3:B$2000,B336)</f>
        <v>0.986</v>
      </c>
      <c r="L336">
        <f t="shared" si="29"/>
        <v>0</v>
      </c>
    </row>
    <row r="337" spans="1:12">
      <c r="A337">
        <f>'Data Entry'!A338</f>
        <v>5024</v>
      </c>
      <c r="B337">
        <f>'Data Entry'!B338</f>
        <v>58</v>
      </c>
      <c r="C337">
        <f>'Data Entry'!I338</f>
        <v>1</v>
      </c>
      <c r="D337">
        <f>'Data Entry'!J338</f>
        <v>0</v>
      </c>
      <c r="E337">
        <f t="shared" si="25"/>
        <v>1</v>
      </c>
      <c r="F337" s="26">
        <f t="shared" si="26"/>
        <v>1</v>
      </c>
      <c r="G337">
        <f>'Data Entry'!K338</f>
        <v>8</v>
      </c>
      <c r="H337">
        <f>'Data Entry'!L338</f>
        <v>1</v>
      </c>
      <c r="I337">
        <f t="shared" si="27"/>
        <v>9</v>
      </c>
      <c r="J337" s="26">
        <f t="shared" si="28"/>
        <v>0.888888888888889</v>
      </c>
      <c r="K337" s="1">
        <f>SUMIFS('Data Entry'!N$3:N$2000,'Data Entry'!M$3:M$2000,A337,'Data Entry'!B$3:B$2000,B337)+SUMIFS('Data Entry'!P$3:P$2000,'Data Entry'!O$3:O$2000,A337,'Data Entry'!B$3:B$2000,B337)+SUMIFS('Data Entry'!R$3:R$2000,'Data Entry'!Q$3:Q$2000,A337,'Data Entry'!B$3:B$2000,B337)</f>
        <v>0</v>
      </c>
      <c r="L337">
        <f t="shared" si="29"/>
        <v>17</v>
      </c>
    </row>
    <row r="338" spans="1:12">
      <c r="A338">
        <f>'Data Entry'!A339</f>
        <v>2609</v>
      </c>
      <c r="B338">
        <f>'Data Entry'!B339</f>
        <v>58</v>
      </c>
      <c r="C338">
        <f>'Data Entry'!I339</f>
        <v>0</v>
      </c>
      <c r="D338">
        <f>'Data Entry'!J339</f>
        <v>0</v>
      </c>
      <c r="E338">
        <f t="shared" si="25"/>
        <v>0</v>
      </c>
      <c r="F338" s="26" t="e">
        <f t="shared" si="26"/>
        <v>#DIV/0!</v>
      </c>
      <c r="G338">
        <f>'Data Entry'!K339</f>
        <v>7</v>
      </c>
      <c r="H338">
        <f>'Data Entry'!L339</f>
        <v>1</v>
      </c>
      <c r="I338">
        <f t="shared" si="27"/>
        <v>8</v>
      </c>
      <c r="J338" s="26">
        <f t="shared" si="28"/>
        <v>0.875</v>
      </c>
      <c r="K338" s="1">
        <f>SUMIFS('Data Entry'!N$3:N$2000,'Data Entry'!M$3:M$2000,A338,'Data Entry'!B$3:B$2000,B338)+SUMIFS('Data Entry'!P$3:P$2000,'Data Entry'!O$3:O$2000,A338,'Data Entry'!B$3:B$2000,B338)+SUMIFS('Data Entry'!R$3:R$2000,'Data Entry'!Q$3:Q$2000,A338,'Data Entry'!B$3:B$2000,B338)</f>
        <v>1.573</v>
      </c>
      <c r="L338">
        <f t="shared" si="29"/>
        <v>14</v>
      </c>
    </row>
    <row r="339" spans="1:12">
      <c r="A339">
        <f>'Data Entry'!A340</f>
        <v>5672</v>
      </c>
      <c r="B339">
        <f>'Data Entry'!B340</f>
        <v>58</v>
      </c>
      <c r="C339">
        <f>'Data Entry'!I340</f>
        <v>0</v>
      </c>
      <c r="D339">
        <f>'Data Entry'!J340</f>
        <v>0</v>
      </c>
      <c r="E339">
        <f t="shared" si="25"/>
        <v>0</v>
      </c>
      <c r="F339" s="26" t="e">
        <f t="shared" si="26"/>
        <v>#DIV/0!</v>
      </c>
      <c r="G339">
        <f>'Data Entry'!K340</f>
        <v>0</v>
      </c>
      <c r="H339">
        <f>'Data Entry'!L340</f>
        <v>0</v>
      </c>
      <c r="I339">
        <f t="shared" si="27"/>
        <v>0</v>
      </c>
      <c r="J339" s="26" t="e">
        <f t="shared" si="28"/>
        <v>#DIV/0!</v>
      </c>
      <c r="K339" s="1">
        <f>SUMIFS('Data Entry'!N$3:N$2000,'Data Entry'!M$3:M$2000,A339,'Data Entry'!B$3:B$2000,B339)+SUMIFS('Data Entry'!P$3:P$2000,'Data Entry'!O$3:O$2000,A339,'Data Entry'!B$3:B$2000,B339)+SUMIFS('Data Entry'!R$3:R$2000,'Data Entry'!Q$3:Q$2000,A339,'Data Entry'!B$3:B$2000,B339)</f>
        <v>31.193</v>
      </c>
      <c r="L339">
        <f t="shared" si="29"/>
        <v>0</v>
      </c>
    </row>
    <row r="340" spans="1:12">
      <c r="A340">
        <f>'Data Entry'!A341</f>
        <v>8729</v>
      </c>
      <c r="B340">
        <f>'Data Entry'!B341</f>
        <v>58</v>
      </c>
      <c r="C340">
        <f>'Data Entry'!I341</f>
        <v>0</v>
      </c>
      <c r="D340">
        <f>'Data Entry'!J341</f>
        <v>0</v>
      </c>
      <c r="E340">
        <f t="shared" si="25"/>
        <v>0</v>
      </c>
      <c r="F340" s="26" t="e">
        <f t="shared" si="26"/>
        <v>#DIV/0!</v>
      </c>
      <c r="G340">
        <f>'Data Entry'!K341</f>
        <v>3</v>
      </c>
      <c r="H340">
        <f>'Data Entry'!L341</f>
        <v>3</v>
      </c>
      <c r="I340">
        <f t="shared" si="27"/>
        <v>6</v>
      </c>
      <c r="J340" s="26">
        <f t="shared" si="28"/>
        <v>0.5</v>
      </c>
      <c r="K340" s="1">
        <f>SUMIFS('Data Entry'!N$3:N$2000,'Data Entry'!M$3:M$2000,A340,'Data Entry'!B$3:B$2000,B340)+SUMIFS('Data Entry'!P$3:P$2000,'Data Entry'!O$3:O$2000,A340,'Data Entry'!B$3:B$2000,B340)+SUMIFS('Data Entry'!R$3:R$2000,'Data Entry'!Q$3:Q$2000,A340,'Data Entry'!B$3:B$2000,B340)</f>
        <v>0</v>
      </c>
      <c r="L340">
        <f t="shared" si="29"/>
        <v>6</v>
      </c>
    </row>
    <row r="341" spans="1:12">
      <c r="A341">
        <f>'Data Entry'!A342</f>
        <v>772</v>
      </c>
      <c r="B341">
        <f>'Data Entry'!B342</f>
        <v>58</v>
      </c>
      <c r="C341">
        <f>'Data Entry'!I342</f>
        <v>0</v>
      </c>
      <c r="D341">
        <f>'Data Entry'!J342</f>
        <v>0</v>
      </c>
      <c r="E341">
        <f t="shared" si="25"/>
        <v>0</v>
      </c>
      <c r="F341" s="26" t="e">
        <f t="shared" si="26"/>
        <v>#DIV/0!</v>
      </c>
      <c r="G341">
        <f>'Data Entry'!K342</f>
        <v>7</v>
      </c>
      <c r="H341">
        <f>'Data Entry'!L342</f>
        <v>6</v>
      </c>
      <c r="I341">
        <f t="shared" si="27"/>
        <v>13</v>
      </c>
      <c r="J341" s="26">
        <f t="shared" si="28"/>
        <v>0.538461538461538</v>
      </c>
      <c r="K341" s="1">
        <f>SUMIFS('Data Entry'!N$3:N$2000,'Data Entry'!M$3:M$2000,A341,'Data Entry'!B$3:B$2000,B341)+SUMIFS('Data Entry'!P$3:P$2000,'Data Entry'!O$3:O$2000,A341,'Data Entry'!B$3:B$2000,B341)+SUMIFS('Data Entry'!R$3:R$2000,'Data Entry'!Q$3:Q$2000,A341,'Data Entry'!B$3:B$2000,B341)</f>
        <v>1.4</v>
      </c>
      <c r="L341">
        <f t="shared" si="29"/>
        <v>14</v>
      </c>
    </row>
    <row r="342" spans="1:12">
      <c r="A342">
        <f>'Data Entry'!A343</f>
        <v>2200</v>
      </c>
      <c r="B342">
        <f>'Data Entry'!B343</f>
        <v>59</v>
      </c>
      <c r="C342">
        <f>'Data Entry'!I343</f>
        <v>0</v>
      </c>
      <c r="D342">
        <f>'Data Entry'!J343</f>
        <v>0</v>
      </c>
      <c r="E342">
        <f t="shared" si="25"/>
        <v>0</v>
      </c>
      <c r="F342" s="26" t="e">
        <f t="shared" si="26"/>
        <v>#DIV/0!</v>
      </c>
      <c r="G342">
        <f>'Data Entry'!K343</f>
        <v>6</v>
      </c>
      <c r="H342">
        <f>'Data Entry'!L343</f>
        <v>2</v>
      </c>
      <c r="I342">
        <f t="shared" si="27"/>
        <v>8</v>
      </c>
      <c r="J342" s="26">
        <f t="shared" si="28"/>
        <v>0.75</v>
      </c>
      <c r="K342" s="1">
        <f>SUMIFS('Data Entry'!N$3:N$2000,'Data Entry'!M$3:M$2000,A342,'Data Entry'!B$3:B$2000,B342)+SUMIFS('Data Entry'!P$3:P$2000,'Data Entry'!O$3:O$2000,A342,'Data Entry'!B$3:B$2000,B342)+SUMIFS('Data Entry'!R$3:R$2000,'Data Entry'!Q$3:Q$2000,A342,'Data Entry'!B$3:B$2000,B342)</f>
        <v>0</v>
      </c>
      <c r="L342">
        <f t="shared" si="29"/>
        <v>12</v>
      </c>
    </row>
    <row r="343" spans="1:12">
      <c r="A343">
        <f>'Data Entry'!A344</f>
        <v>3560</v>
      </c>
      <c r="B343">
        <f>'Data Entry'!B344</f>
        <v>59</v>
      </c>
      <c r="C343">
        <f>'Data Entry'!I344</f>
        <v>0</v>
      </c>
      <c r="D343">
        <f>'Data Entry'!J344</f>
        <v>0</v>
      </c>
      <c r="E343">
        <f t="shared" si="25"/>
        <v>0</v>
      </c>
      <c r="F343" s="26" t="e">
        <f t="shared" si="26"/>
        <v>#DIV/0!</v>
      </c>
      <c r="G343">
        <f>'Data Entry'!K344</f>
        <v>8</v>
      </c>
      <c r="H343">
        <f>'Data Entry'!L344</f>
        <v>1</v>
      </c>
      <c r="I343">
        <f t="shared" si="27"/>
        <v>9</v>
      </c>
      <c r="J343" s="26">
        <f t="shared" si="28"/>
        <v>0.888888888888889</v>
      </c>
      <c r="K343" s="1">
        <f>SUMIFS('Data Entry'!N$3:N$2000,'Data Entry'!M$3:M$2000,A343,'Data Entry'!B$3:B$2000,B343)+SUMIFS('Data Entry'!P$3:P$2000,'Data Entry'!O$3:O$2000,A343,'Data Entry'!B$3:B$2000,B343)+SUMIFS('Data Entry'!R$3:R$2000,'Data Entry'!Q$3:Q$2000,A343,'Data Entry'!B$3:B$2000,B343)</f>
        <v>0</v>
      </c>
      <c r="L343">
        <f t="shared" si="29"/>
        <v>16</v>
      </c>
    </row>
    <row r="344" spans="1:12">
      <c r="A344">
        <f>'Data Entry'!A345</f>
        <v>6864</v>
      </c>
      <c r="B344">
        <f>'Data Entry'!B345</f>
        <v>59</v>
      </c>
      <c r="C344">
        <f>'Data Entry'!I345</f>
        <v>0</v>
      </c>
      <c r="D344">
        <f>'Data Entry'!J345</f>
        <v>0</v>
      </c>
      <c r="E344">
        <f t="shared" si="25"/>
        <v>0</v>
      </c>
      <c r="F344" s="26" t="e">
        <f t="shared" si="26"/>
        <v>#DIV/0!</v>
      </c>
      <c r="G344">
        <f>'Data Entry'!K345</f>
        <v>0</v>
      </c>
      <c r="H344">
        <f>'Data Entry'!L345</f>
        <v>0</v>
      </c>
      <c r="I344">
        <f t="shared" si="27"/>
        <v>0</v>
      </c>
      <c r="J344" s="26" t="e">
        <f t="shared" si="28"/>
        <v>#DIV/0!</v>
      </c>
      <c r="K344" s="1">
        <f>SUMIFS('Data Entry'!N$3:N$2000,'Data Entry'!M$3:M$2000,A344,'Data Entry'!B$3:B$2000,B344)+SUMIFS('Data Entry'!P$3:P$2000,'Data Entry'!O$3:O$2000,A344,'Data Entry'!B$3:B$2000,B344)+SUMIFS('Data Entry'!R$3:R$2000,'Data Entry'!Q$3:Q$2000,A344,'Data Entry'!B$3:B$2000,B344)</f>
        <v>6.641</v>
      </c>
      <c r="L344">
        <f t="shared" si="29"/>
        <v>0</v>
      </c>
    </row>
    <row r="345" spans="1:12">
      <c r="A345">
        <f>'Data Entry'!A346</f>
        <v>5032</v>
      </c>
      <c r="B345">
        <f>'Data Entry'!B346</f>
        <v>59</v>
      </c>
      <c r="C345">
        <f>'Data Entry'!I346</f>
        <v>0</v>
      </c>
      <c r="D345">
        <f>'Data Entry'!J346</f>
        <v>0</v>
      </c>
      <c r="E345">
        <f t="shared" si="25"/>
        <v>0</v>
      </c>
      <c r="F345" s="26" t="e">
        <f t="shared" si="26"/>
        <v>#DIV/0!</v>
      </c>
      <c r="G345">
        <f>'Data Entry'!K346</f>
        <v>16</v>
      </c>
      <c r="H345">
        <f>'Data Entry'!L346</f>
        <v>3</v>
      </c>
      <c r="I345">
        <f t="shared" si="27"/>
        <v>19</v>
      </c>
      <c r="J345" s="26">
        <f t="shared" si="28"/>
        <v>0.842105263157895</v>
      </c>
      <c r="K345" s="1">
        <f>SUMIFS('Data Entry'!N$3:N$2000,'Data Entry'!M$3:M$2000,A345,'Data Entry'!B$3:B$2000,B345)+SUMIFS('Data Entry'!P$3:P$2000,'Data Entry'!O$3:O$2000,A345,'Data Entry'!B$3:B$2000,B345)+SUMIFS('Data Entry'!R$3:R$2000,'Data Entry'!Q$3:Q$2000,A345,'Data Entry'!B$3:B$2000,B345)</f>
        <v>2.966</v>
      </c>
      <c r="L345">
        <f t="shared" si="29"/>
        <v>32</v>
      </c>
    </row>
    <row r="346" spans="1:12">
      <c r="A346">
        <f>'Data Entry'!A347</f>
        <v>7659</v>
      </c>
      <c r="B346">
        <f>'Data Entry'!B347</f>
        <v>59</v>
      </c>
      <c r="C346">
        <f>'Data Entry'!I347</f>
        <v>2</v>
      </c>
      <c r="D346">
        <f>'Data Entry'!J347</f>
        <v>0</v>
      </c>
      <c r="E346">
        <f t="shared" si="25"/>
        <v>2</v>
      </c>
      <c r="F346" s="26">
        <f t="shared" si="26"/>
        <v>1</v>
      </c>
      <c r="G346">
        <f>'Data Entry'!K347</f>
        <v>0</v>
      </c>
      <c r="H346">
        <f>'Data Entry'!L347</f>
        <v>0</v>
      </c>
      <c r="I346">
        <f t="shared" si="27"/>
        <v>0</v>
      </c>
      <c r="J346" s="26" t="e">
        <f t="shared" si="28"/>
        <v>#DIV/0!</v>
      </c>
      <c r="K346" s="1">
        <f>SUMIFS('Data Entry'!N$3:N$2000,'Data Entry'!M$3:M$2000,A346,'Data Entry'!B$3:B$2000,B346)+SUMIFS('Data Entry'!P$3:P$2000,'Data Entry'!O$3:O$2000,A346,'Data Entry'!B$3:B$2000,B346)+SUMIFS('Data Entry'!R$3:R$2000,'Data Entry'!Q$3:Q$2000,A346,'Data Entry'!B$3:B$2000,B346)</f>
        <v>5.98</v>
      </c>
      <c r="L346">
        <f t="shared" si="29"/>
        <v>2</v>
      </c>
    </row>
    <row r="347" spans="1:12">
      <c r="A347">
        <f>'Data Entry'!A348</f>
        <v>2706</v>
      </c>
      <c r="B347">
        <f>'Data Entry'!B348</f>
        <v>59</v>
      </c>
      <c r="C347">
        <f>'Data Entry'!I348</f>
        <v>0</v>
      </c>
      <c r="D347">
        <f>'Data Entry'!J348</f>
        <v>0</v>
      </c>
      <c r="E347">
        <f t="shared" si="25"/>
        <v>0</v>
      </c>
      <c r="F347" s="26" t="e">
        <f t="shared" si="26"/>
        <v>#DIV/0!</v>
      </c>
      <c r="G347">
        <f>'Data Entry'!K348</f>
        <v>8</v>
      </c>
      <c r="H347">
        <f>'Data Entry'!L348</f>
        <v>5</v>
      </c>
      <c r="I347">
        <f t="shared" si="27"/>
        <v>13</v>
      </c>
      <c r="J347" s="26">
        <f t="shared" si="28"/>
        <v>0.615384615384615</v>
      </c>
      <c r="K347" s="1">
        <f>SUMIFS('Data Entry'!N$3:N$2000,'Data Entry'!M$3:M$2000,A347,'Data Entry'!B$3:B$2000,B347)+SUMIFS('Data Entry'!P$3:P$2000,'Data Entry'!O$3:O$2000,A347,'Data Entry'!B$3:B$2000,B347)+SUMIFS('Data Entry'!R$3:R$2000,'Data Entry'!Q$3:Q$2000,A347,'Data Entry'!B$3:B$2000,B347)</f>
        <v>0</v>
      </c>
      <c r="L347">
        <f t="shared" si="29"/>
        <v>16</v>
      </c>
    </row>
    <row r="348" spans="1:12">
      <c r="A348">
        <f>'Data Entry'!A349</f>
        <v>3543</v>
      </c>
      <c r="B348">
        <f>'Data Entry'!B349</f>
        <v>61</v>
      </c>
      <c r="C348">
        <f>'Data Entry'!I349</f>
        <v>2</v>
      </c>
      <c r="D348">
        <f>'Data Entry'!J349</f>
        <v>1</v>
      </c>
      <c r="E348">
        <f t="shared" si="25"/>
        <v>3</v>
      </c>
      <c r="F348" s="26">
        <f t="shared" si="26"/>
        <v>0.666666666666667</v>
      </c>
      <c r="G348">
        <f>'Data Entry'!K349</f>
        <v>0</v>
      </c>
      <c r="H348">
        <f>'Data Entry'!L349</f>
        <v>0</v>
      </c>
      <c r="I348">
        <f t="shared" si="27"/>
        <v>0</v>
      </c>
      <c r="J348" s="26" t="e">
        <f t="shared" si="28"/>
        <v>#DIV/0!</v>
      </c>
      <c r="K348" s="1">
        <f>SUMIFS('Data Entry'!N$3:N$2000,'Data Entry'!M$3:M$2000,A348,'Data Entry'!B$3:B$2000,B348)+SUMIFS('Data Entry'!P$3:P$2000,'Data Entry'!O$3:O$2000,A348,'Data Entry'!B$3:B$2000,B348)+SUMIFS('Data Entry'!R$3:R$2000,'Data Entry'!Q$3:Q$2000,A348,'Data Entry'!B$3:B$2000,B348)</f>
        <v>0</v>
      </c>
      <c r="L348">
        <f t="shared" si="29"/>
        <v>2</v>
      </c>
    </row>
    <row r="349" spans="1:12">
      <c r="A349">
        <f>'Data Entry'!A350</f>
        <v>6135</v>
      </c>
      <c r="B349">
        <f>'Data Entry'!B350</f>
        <v>60</v>
      </c>
      <c r="C349">
        <f>'Data Entry'!I350</f>
        <v>0</v>
      </c>
      <c r="D349">
        <f>'Data Entry'!J350</f>
        <v>0</v>
      </c>
      <c r="E349">
        <f t="shared" si="25"/>
        <v>0</v>
      </c>
      <c r="F349" s="26" t="e">
        <f t="shared" si="26"/>
        <v>#DIV/0!</v>
      </c>
      <c r="G349">
        <f>'Data Entry'!K350</f>
        <v>14</v>
      </c>
      <c r="H349">
        <f>'Data Entry'!L350</f>
        <v>0</v>
      </c>
      <c r="I349">
        <f t="shared" si="27"/>
        <v>14</v>
      </c>
      <c r="J349" s="26">
        <f t="shared" si="28"/>
        <v>1</v>
      </c>
      <c r="K349" s="1">
        <f>SUMIFS('Data Entry'!N$3:N$2000,'Data Entry'!M$3:M$2000,A349,'Data Entry'!B$3:B$2000,B349)+SUMIFS('Data Entry'!P$3:P$2000,'Data Entry'!O$3:O$2000,A349,'Data Entry'!B$3:B$2000,B349)+SUMIFS('Data Entry'!R$3:R$2000,'Data Entry'!Q$3:Q$2000,A349,'Data Entry'!B$3:B$2000,B349)</f>
        <v>0</v>
      </c>
      <c r="L349">
        <f t="shared" si="29"/>
        <v>28</v>
      </c>
    </row>
    <row r="350" spans="1:12">
      <c r="A350">
        <f>'Data Entry'!A351</f>
        <v>4015</v>
      </c>
      <c r="B350">
        <f>'Data Entry'!B351</f>
        <v>60</v>
      </c>
      <c r="C350">
        <f>'Data Entry'!I351</f>
        <v>0</v>
      </c>
      <c r="D350">
        <f>'Data Entry'!J351</f>
        <v>0</v>
      </c>
      <c r="E350">
        <f t="shared" si="25"/>
        <v>0</v>
      </c>
      <c r="F350" s="26" t="e">
        <f t="shared" si="26"/>
        <v>#DIV/0!</v>
      </c>
      <c r="G350">
        <f>'Data Entry'!K351</f>
        <v>6</v>
      </c>
      <c r="H350">
        <f>'Data Entry'!L351</f>
        <v>5</v>
      </c>
      <c r="I350">
        <f t="shared" si="27"/>
        <v>11</v>
      </c>
      <c r="J350" s="26">
        <f t="shared" si="28"/>
        <v>0.545454545454545</v>
      </c>
      <c r="K350" s="1">
        <f>SUMIFS('Data Entry'!N$3:N$2000,'Data Entry'!M$3:M$2000,A350,'Data Entry'!B$3:B$2000,B350)+SUMIFS('Data Entry'!P$3:P$2000,'Data Entry'!O$3:O$2000,A350,'Data Entry'!B$3:B$2000,B350)+SUMIFS('Data Entry'!R$3:R$2000,'Data Entry'!Q$3:Q$2000,A350,'Data Entry'!B$3:B$2000,B350)</f>
        <v>50.306</v>
      </c>
      <c r="L350">
        <f t="shared" si="29"/>
        <v>12</v>
      </c>
    </row>
    <row r="351" spans="1:12">
      <c r="A351">
        <f>'Data Entry'!A352</f>
        <v>7520</v>
      </c>
      <c r="B351">
        <f>'Data Entry'!B352</f>
        <v>60</v>
      </c>
      <c r="C351">
        <f>'Data Entry'!I352</f>
        <v>0</v>
      </c>
      <c r="D351">
        <f>'Data Entry'!J352</f>
        <v>0</v>
      </c>
      <c r="E351">
        <f t="shared" si="25"/>
        <v>0</v>
      </c>
      <c r="F351" s="26" t="e">
        <f t="shared" si="26"/>
        <v>#DIV/0!</v>
      </c>
      <c r="G351">
        <f>'Data Entry'!K352</f>
        <v>0</v>
      </c>
      <c r="H351">
        <f>'Data Entry'!L352</f>
        <v>0</v>
      </c>
      <c r="I351">
        <f t="shared" si="27"/>
        <v>0</v>
      </c>
      <c r="J351" s="26" t="e">
        <f t="shared" si="28"/>
        <v>#DIV/0!</v>
      </c>
      <c r="K351" s="1">
        <f>SUMIFS('Data Entry'!N$3:N$2000,'Data Entry'!M$3:M$2000,A351,'Data Entry'!B$3:B$2000,B351)+SUMIFS('Data Entry'!P$3:P$2000,'Data Entry'!O$3:O$2000,A351,'Data Entry'!B$3:B$2000,B351)+SUMIFS('Data Entry'!R$3:R$2000,'Data Entry'!Q$3:Q$2000,A351,'Data Entry'!B$3:B$2000,B351)</f>
        <v>0</v>
      </c>
      <c r="L351">
        <f t="shared" si="29"/>
        <v>0</v>
      </c>
    </row>
    <row r="352" spans="1:12">
      <c r="A352">
        <f>'Data Entry'!A353</f>
        <v>8731</v>
      </c>
      <c r="B352">
        <f>'Data Entry'!B353</f>
        <v>60</v>
      </c>
      <c r="C352">
        <f>'Data Entry'!I353</f>
        <v>8</v>
      </c>
      <c r="D352">
        <f>'Data Entry'!J353</f>
        <v>0</v>
      </c>
      <c r="E352">
        <f t="shared" si="25"/>
        <v>8</v>
      </c>
      <c r="F352" s="26">
        <f t="shared" si="26"/>
        <v>1</v>
      </c>
      <c r="G352">
        <f>'Data Entry'!K353</f>
        <v>0</v>
      </c>
      <c r="H352">
        <f>'Data Entry'!L353</f>
        <v>0</v>
      </c>
      <c r="I352">
        <f t="shared" si="27"/>
        <v>0</v>
      </c>
      <c r="J352" s="26" t="e">
        <f t="shared" si="28"/>
        <v>#DIV/0!</v>
      </c>
      <c r="K352" s="1">
        <f>SUMIFS('Data Entry'!N$3:N$2000,'Data Entry'!M$3:M$2000,A352,'Data Entry'!B$3:B$2000,B352)+SUMIFS('Data Entry'!P$3:P$2000,'Data Entry'!O$3:O$2000,A352,'Data Entry'!B$3:B$2000,B352)+SUMIFS('Data Entry'!R$3:R$2000,'Data Entry'!Q$3:Q$2000,A352,'Data Entry'!B$3:B$2000,B352)</f>
        <v>5.483</v>
      </c>
      <c r="L352">
        <f t="shared" si="29"/>
        <v>8</v>
      </c>
    </row>
    <row r="353" spans="1:12">
      <c r="A353">
        <f>'Data Entry'!A354</f>
        <v>4976</v>
      </c>
      <c r="B353">
        <f>'Data Entry'!B354</f>
        <v>60</v>
      </c>
      <c r="C353">
        <f>'Data Entry'!I354</f>
        <v>2</v>
      </c>
      <c r="D353">
        <f>'Data Entry'!J354</f>
        <v>1</v>
      </c>
      <c r="E353">
        <f t="shared" si="25"/>
        <v>3</v>
      </c>
      <c r="F353" s="26">
        <f t="shared" si="26"/>
        <v>0.666666666666667</v>
      </c>
      <c r="G353">
        <f>'Data Entry'!K354</f>
        <v>1</v>
      </c>
      <c r="H353">
        <f>'Data Entry'!L354</f>
        <v>6</v>
      </c>
      <c r="I353">
        <f t="shared" si="27"/>
        <v>7</v>
      </c>
      <c r="J353" s="26">
        <f t="shared" si="28"/>
        <v>0.142857142857143</v>
      </c>
      <c r="K353" s="1">
        <f>SUMIFS('Data Entry'!N$3:N$2000,'Data Entry'!M$3:M$2000,A353,'Data Entry'!B$3:B$2000,B353)+SUMIFS('Data Entry'!P$3:P$2000,'Data Entry'!O$3:O$2000,A353,'Data Entry'!B$3:B$2000,B353)+SUMIFS('Data Entry'!R$3:R$2000,'Data Entry'!Q$3:Q$2000,A353,'Data Entry'!B$3:B$2000,B353)</f>
        <v>17.042</v>
      </c>
      <c r="L353">
        <f t="shared" si="29"/>
        <v>4</v>
      </c>
    </row>
    <row r="354" spans="1:12">
      <c r="A354">
        <f>'Data Entry'!A355</f>
        <v>6397</v>
      </c>
      <c r="B354">
        <f>'Data Entry'!B355</f>
        <v>60</v>
      </c>
      <c r="C354">
        <f>'Data Entry'!I355</f>
        <v>4</v>
      </c>
      <c r="D354">
        <f>'Data Entry'!J355</f>
        <v>0</v>
      </c>
      <c r="E354">
        <f t="shared" si="25"/>
        <v>4</v>
      </c>
      <c r="F354" s="26">
        <f t="shared" si="26"/>
        <v>1</v>
      </c>
      <c r="G354">
        <f>'Data Entry'!K355</f>
        <v>0</v>
      </c>
      <c r="H354">
        <f>'Data Entry'!L355</f>
        <v>0</v>
      </c>
      <c r="I354">
        <f t="shared" si="27"/>
        <v>0</v>
      </c>
      <c r="J354" s="26" t="e">
        <f t="shared" si="28"/>
        <v>#DIV/0!</v>
      </c>
      <c r="K354" s="1">
        <f>SUMIFS('Data Entry'!N$3:N$2000,'Data Entry'!M$3:M$2000,A354,'Data Entry'!B$3:B$2000,B354)+SUMIFS('Data Entry'!P$3:P$2000,'Data Entry'!O$3:O$2000,A354,'Data Entry'!B$3:B$2000,B354)+SUMIFS('Data Entry'!R$3:R$2000,'Data Entry'!Q$3:Q$2000,A354,'Data Entry'!B$3:B$2000,B354)</f>
        <v>2.68</v>
      </c>
      <c r="L354">
        <f t="shared" si="29"/>
        <v>4</v>
      </c>
    </row>
    <row r="355" spans="1:12">
      <c r="A355">
        <f>'Data Entry'!A356</f>
        <v>781</v>
      </c>
      <c r="B355">
        <f>'Data Entry'!B356</f>
        <v>61</v>
      </c>
      <c r="C355">
        <f>'Data Entry'!I356</f>
        <v>5</v>
      </c>
      <c r="D355">
        <f>'Data Entry'!J356</f>
        <v>0</v>
      </c>
      <c r="E355">
        <f t="shared" si="25"/>
        <v>5</v>
      </c>
      <c r="F355" s="26">
        <f t="shared" si="26"/>
        <v>1</v>
      </c>
      <c r="G355">
        <f>'Data Entry'!K356</f>
        <v>1</v>
      </c>
      <c r="H355">
        <f>'Data Entry'!L356</f>
        <v>4</v>
      </c>
      <c r="I355">
        <f t="shared" si="27"/>
        <v>5</v>
      </c>
      <c r="J355" s="26">
        <f t="shared" si="28"/>
        <v>0.2</v>
      </c>
      <c r="K355" s="1">
        <f>SUMIFS('Data Entry'!N$3:N$2000,'Data Entry'!M$3:M$2000,A355,'Data Entry'!B$3:B$2000,B355)+SUMIFS('Data Entry'!P$3:P$2000,'Data Entry'!O$3:O$2000,A355,'Data Entry'!B$3:B$2000,B355)+SUMIFS('Data Entry'!R$3:R$2000,'Data Entry'!Q$3:Q$2000,A355,'Data Entry'!B$3:B$2000,B355)</f>
        <v>0.734</v>
      </c>
      <c r="L355">
        <f t="shared" si="29"/>
        <v>7</v>
      </c>
    </row>
    <row r="356" spans="1:12">
      <c r="A356">
        <f>'Data Entry'!A357</f>
        <v>3739</v>
      </c>
      <c r="B356">
        <f>'Data Entry'!B357</f>
        <v>61</v>
      </c>
      <c r="C356">
        <f>'Data Entry'!I357</f>
        <v>8</v>
      </c>
      <c r="D356">
        <f>'Data Entry'!J357</f>
        <v>0</v>
      </c>
      <c r="E356">
        <f t="shared" si="25"/>
        <v>8</v>
      </c>
      <c r="F356" s="26">
        <f t="shared" si="26"/>
        <v>1</v>
      </c>
      <c r="G356">
        <f>'Data Entry'!K357</f>
        <v>0</v>
      </c>
      <c r="H356">
        <f>'Data Entry'!L357</f>
        <v>0</v>
      </c>
      <c r="I356">
        <f t="shared" si="27"/>
        <v>0</v>
      </c>
      <c r="J356" s="26" t="e">
        <f t="shared" si="28"/>
        <v>#DIV/0!</v>
      </c>
      <c r="K356" s="1">
        <f>SUMIFS('Data Entry'!N$3:N$2000,'Data Entry'!M$3:M$2000,A356,'Data Entry'!B$3:B$2000,B356)+SUMIFS('Data Entry'!P$3:P$2000,'Data Entry'!O$3:O$2000,A356,'Data Entry'!B$3:B$2000,B356)+SUMIFS('Data Entry'!R$3:R$2000,'Data Entry'!Q$3:Q$2000,A356,'Data Entry'!B$3:B$2000,B356)</f>
        <v>8.179</v>
      </c>
      <c r="L356">
        <f t="shared" si="29"/>
        <v>8</v>
      </c>
    </row>
    <row r="357" spans="1:12">
      <c r="A357">
        <f>'Data Entry'!A358</f>
        <v>6978</v>
      </c>
      <c r="B357">
        <f>'Data Entry'!B358</f>
        <v>61</v>
      </c>
      <c r="C357">
        <f>'Data Entry'!I358</f>
        <v>0</v>
      </c>
      <c r="D357">
        <f>'Data Entry'!J358</f>
        <v>0</v>
      </c>
      <c r="E357">
        <f t="shared" si="25"/>
        <v>0</v>
      </c>
      <c r="F357" s="26" t="e">
        <f t="shared" si="26"/>
        <v>#DIV/0!</v>
      </c>
      <c r="G357">
        <f>'Data Entry'!K358</f>
        <v>0</v>
      </c>
      <c r="H357">
        <f>'Data Entry'!L358</f>
        <v>2</v>
      </c>
      <c r="I357">
        <f t="shared" si="27"/>
        <v>2</v>
      </c>
      <c r="J357" s="26">
        <f t="shared" si="28"/>
        <v>0</v>
      </c>
      <c r="K357" s="1">
        <f>SUMIFS('Data Entry'!N$3:N$2000,'Data Entry'!M$3:M$2000,A357,'Data Entry'!B$3:B$2000,B357)+SUMIFS('Data Entry'!P$3:P$2000,'Data Entry'!O$3:O$2000,A357,'Data Entry'!B$3:B$2000,B357)+SUMIFS('Data Entry'!R$3:R$2000,'Data Entry'!Q$3:Q$2000,A357,'Data Entry'!B$3:B$2000,B357)</f>
        <v>0</v>
      </c>
      <c r="L357">
        <f t="shared" si="29"/>
        <v>0</v>
      </c>
    </row>
    <row r="358" spans="1:12">
      <c r="A358">
        <f>'Data Entry'!A359</f>
        <v>4903</v>
      </c>
      <c r="B358">
        <f>'Data Entry'!B359</f>
        <v>61</v>
      </c>
      <c r="C358">
        <f>'Data Entry'!I359</f>
        <v>5</v>
      </c>
      <c r="D358">
        <f>'Data Entry'!J359</f>
        <v>0</v>
      </c>
      <c r="E358">
        <f t="shared" si="25"/>
        <v>5</v>
      </c>
      <c r="F358" s="26">
        <f t="shared" si="26"/>
        <v>1</v>
      </c>
      <c r="G358">
        <f>'Data Entry'!K359</f>
        <v>0</v>
      </c>
      <c r="H358">
        <f>'Data Entry'!L359</f>
        <v>0</v>
      </c>
      <c r="I358">
        <f t="shared" si="27"/>
        <v>0</v>
      </c>
      <c r="J358" s="26" t="e">
        <f t="shared" si="28"/>
        <v>#DIV/0!</v>
      </c>
      <c r="K358" s="1">
        <f>SUMIFS('Data Entry'!N$3:N$2000,'Data Entry'!M$3:M$2000,A358,'Data Entry'!B$3:B$2000,B358)+SUMIFS('Data Entry'!P$3:P$2000,'Data Entry'!O$3:O$2000,A358,'Data Entry'!B$3:B$2000,B358)+SUMIFS('Data Entry'!R$3:R$2000,'Data Entry'!Q$3:Q$2000,A358,'Data Entry'!B$3:B$2000,B358)</f>
        <v>1.101</v>
      </c>
      <c r="L358">
        <f t="shared" si="29"/>
        <v>5</v>
      </c>
    </row>
    <row r="359" spans="1:12">
      <c r="A359">
        <f>'Data Entry'!A360</f>
        <v>1305</v>
      </c>
      <c r="B359">
        <f>'Data Entry'!B360</f>
        <v>61</v>
      </c>
      <c r="C359">
        <f>'Data Entry'!I360</f>
        <v>0</v>
      </c>
      <c r="D359">
        <f>'Data Entry'!J360</f>
        <v>0</v>
      </c>
      <c r="E359">
        <f t="shared" si="25"/>
        <v>0</v>
      </c>
      <c r="F359" s="26" t="e">
        <f t="shared" si="26"/>
        <v>#DIV/0!</v>
      </c>
      <c r="G359">
        <f>'Data Entry'!K360</f>
        <v>6</v>
      </c>
      <c r="H359">
        <f>'Data Entry'!L360</f>
        <v>3</v>
      </c>
      <c r="I359">
        <f t="shared" si="27"/>
        <v>9</v>
      </c>
      <c r="J359" s="26">
        <f t="shared" si="28"/>
        <v>0.666666666666667</v>
      </c>
      <c r="K359" s="1">
        <f>SUMIFS('Data Entry'!N$3:N$2000,'Data Entry'!M$3:M$2000,A359,'Data Entry'!B$3:B$2000,B359)+SUMIFS('Data Entry'!P$3:P$2000,'Data Entry'!O$3:O$2000,A359,'Data Entry'!B$3:B$2000,B359)+SUMIFS('Data Entry'!R$3:R$2000,'Data Entry'!Q$3:Q$2000,A359,'Data Entry'!B$3:B$2000,B359)</f>
        <v>27.671</v>
      </c>
      <c r="L359">
        <f t="shared" si="29"/>
        <v>12</v>
      </c>
    </row>
    <row r="360" spans="1:12">
      <c r="A360">
        <f>'Data Entry'!A361</f>
        <v>8574</v>
      </c>
      <c r="B360">
        <f>'Data Entry'!B361</f>
        <v>62</v>
      </c>
      <c r="C360">
        <f>'Data Entry'!I361</f>
        <v>4</v>
      </c>
      <c r="D360">
        <f>'Data Entry'!J361</f>
        <v>0</v>
      </c>
      <c r="E360">
        <f t="shared" si="25"/>
        <v>4</v>
      </c>
      <c r="F360" s="26">
        <f t="shared" si="26"/>
        <v>1</v>
      </c>
      <c r="G360">
        <f>'Data Entry'!K361</f>
        <v>0</v>
      </c>
      <c r="H360">
        <f>'Data Entry'!L361</f>
        <v>0</v>
      </c>
      <c r="I360">
        <f t="shared" si="27"/>
        <v>0</v>
      </c>
      <c r="J360" s="26" t="e">
        <f t="shared" si="28"/>
        <v>#DIV/0!</v>
      </c>
      <c r="K360" s="1">
        <f>SUMIFS('Data Entry'!N$3:N$2000,'Data Entry'!M$3:M$2000,A360,'Data Entry'!B$3:B$2000,B360)+SUMIFS('Data Entry'!P$3:P$2000,'Data Entry'!O$3:O$2000,A360,'Data Entry'!B$3:B$2000,B360)+SUMIFS('Data Entry'!R$3:R$2000,'Data Entry'!Q$3:Q$2000,A360,'Data Entry'!B$3:B$2000,B360)</f>
        <v>7.466</v>
      </c>
      <c r="L360">
        <f t="shared" si="29"/>
        <v>4</v>
      </c>
    </row>
    <row r="361" spans="1:12">
      <c r="A361">
        <f>'Data Entry'!A362</f>
        <v>4343</v>
      </c>
      <c r="B361">
        <f>'Data Entry'!B362</f>
        <v>62</v>
      </c>
      <c r="C361">
        <f>'Data Entry'!I362</f>
        <v>0</v>
      </c>
      <c r="D361">
        <f>'Data Entry'!J362</f>
        <v>0</v>
      </c>
      <c r="E361">
        <f t="shared" si="25"/>
        <v>0</v>
      </c>
      <c r="F361" s="26" t="e">
        <f t="shared" si="26"/>
        <v>#DIV/0!</v>
      </c>
      <c r="G361">
        <f>'Data Entry'!K362</f>
        <v>9</v>
      </c>
      <c r="H361">
        <f>'Data Entry'!L362</f>
        <v>1</v>
      </c>
      <c r="I361">
        <f t="shared" si="27"/>
        <v>10</v>
      </c>
      <c r="J361" s="26">
        <f t="shared" si="28"/>
        <v>0.9</v>
      </c>
      <c r="K361" s="1">
        <f>SUMIFS('Data Entry'!N$3:N$2000,'Data Entry'!M$3:M$2000,A361,'Data Entry'!B$3:B$2000,B361)+SUMIFS('Data Entry'!P$3:P$2000,'Data Entry'!O$3:O$2000,A361,'Data Entry'!B$3:B$2000,B361)+SUMIFS('Data Entry'!R$3:R$2000,'Data Entry'!Q$3:Q$2000,A361,'Data Entry'!B$3:B$2000,B361)</f>
        <v>67.333</v>
      </c>
      <c r="L361">
        <f t="shared" si="29"/>
        <v>18</v>
      </c>
    </row>
    <row r="362" spans="1:12">
      <c r="A362">
        <f>'Data Entry'!A363</f>
        <v>8884</v>
      </c>
      <c r="B362">
        <f>'Data Entry'!B363</f>
        <v>62</v>
      </c>
      <c r="C362">
        <f>'Data Entry'!I363</f>
        <v>6</v>
      </c>
      <c r="D362">
        <f>'Data Entry'!J363</f>
        <v>0</v>
      </c>
      <c r="E362">
        <f t="shared" si="25"/>
        <v>6</v>
      </c>
      <c r="F362" s="26">
        <f t="shared" si="26"/>
        <v>1</v>
      </c>
      <c r="G362">
        <f>'Data Entry'!K363</f>
        <v>0</v>
      </c>
      <c r="H362">
        <f>'Data Entry'!L363</f>
        <v>0</v>
      </c>
      <c r="I362">
        <f t="shared" si="27"/>
        <v>0</v>
      </c>
      <c r="J362" s="26" t="e">
        <f t="shared" si="28"/>
        <v>#DIV/0!</v>
      </c>
      <c r="K362" s="1">
        <f>SUMIFS('Data Entry'!N$3:N$2000,'Data Entry'!M$3:M$2000,A362,'Data Entry'!B$3:B$2000,B362)+SUMIFS('Data Entry'!P$3:P$2000,'Data Entry'!O$3:O$2000,A362,'Data Entry'!B$3:B$2000,B362)+SUMIFS('Data Entry'!R$3:R$2000,'Data Entry'!Q$3:Q$2000,A362,'Data Entry'!B$3:B$2000,B362)</f>
        <v>0</v>
      </c>
      <c r="L362">
        <f t="shared" si="29"/>
        <v>6</v>
      </c>
    </row>
    <row r="363" spans="1:12">
      <c r="A363">
        <f>'Data Entry'!A364</f>
        <v>8089</v>
      </c>
      <c r="B363">
        <f>'Data Entry'!B364</f>
        <v>62</v>
      </c>
      <c r="C363">
        <f>'Data Entry'!I364</f>
        <v>0</v>
      </c>
      <c r="D363">
        <f>'Data Entry'!J364</f>
        <v>0</v>
      </c>
      <c r="E363">
        <f t="shared" si="25"/>
        <v>0</v>
      </c>
      <c r="F363" s="26" t="e">
        <f t="shared" si="26"/>
        <v>#DIV/0!</v>
      </c>
      <c r="G363">
        <f>'Data Entry'!K364</f>
        <v>5</v>
      </c>
      <c r="H363">
        <f>'Data Entry'!L364</f>
        <v>1</v>
      </c>
      <c r="I363">
        <f t="shared" si="27"/>
        <v>6</v>
      </c>
      <c r="J363" s="26">
        <f t="shared" si="28"/>
        <v>0.833333333333333</v>
      </c>
      <c r="K363" s="1">
        <f>SUMIFS('Data Entry'!N$3:N$2000,'Data Entry'!M$3:M$2000,A363,'Data Entry'!B$3:B$2000,B363)+SUMIFS('Data Entry'!P$3:P$2000,'Data Entry'!O$3:O$2000,A363,'Data Entry'!B$3:B$2000,B363)+SUMIFS('Data Entry'!R$3:R$2000,'Data Entry'!Q$3:Q$2000,A363,'Data Entry'!B$3:B$2000,B363)</f>
        <v>1.29</v>
      </c>
      <c r="L363">
        <f t="shared" si="29"/>
        <v>10</v>
      </c>
    </row>
    <row r="364" spans="1:12">
      <c r="A364">
        <f>'Data Entry'!A365</f>
        <v>2386</v>
      </c>
      <c r="B364">
        <f>'Data Entry'!B365</f>
        <v>62</v>
      </c>
      <c r="C364">
        <f>'Data Entry'!I365</f>
        <v>0</v>
      </c>
      <c r="D364">
        <f>'Data Entry'!J365</f>
        <v>0</v>
      </c>
      <c r="E364">
        <f t="shared" si="25"/>
        <v>0</v>
      </c>
      <c r="F364" s="26" t="e">
        <f t="shared" si="26"/>
        <v>#DIV/0!</v>
      </c>
      <c r="G364">
        <f>'Data Entry'!K365</f>
        <v>0</v>
      </c>
      <c r="H364">
        <f>'Data Entry'!L365</f>
        <v>0</v>
      </c>
      <c r="I364">
        <f t="shared" si="27"/>
        <v>0</v>
      </c>
      <c r="J364" s="26" t="e">
        <f t="shared" si="28"/>
        <v>#DIV/0!</v>
      </c>
      <c r="K364" s="1">
        <f>SUMIFS('Data Entry'!N$3:N$2000,'Data Entry'!M$3:M$2000,A364,'Data Entry'!B$3:B$2000,B364)+SUMIFS('Data Entry'!P$3:P$2000,'Data Entry'!O$3:O$2000,A364,'Data Entry'!B$3:B$2000,B364)+SUMIFS('Data Entry'!R$3:R$2000,'Data Entry'!Q$3:Q$2000,A364,'Data Entry'!B$3:B$2000,B364)</f>
        <v>1.631</v>
      </c>
      <c r="L364">
        <f t="shared" si="29"/>
        <v>0</v>
      </c>
    </row>
    <row r="365" spans="1:12">
      <c r="A365">
        <f>'Data Entry'!A366</f>
        <v>5036</v>
      </c>
      <c r="B365">
        <f>'Data Entry'!B366</f>
        <v>62</v>
      </c>
      <c r="C365">
        <f>'Data Entry'!I366</f>
        <v>14</v>
      </c>
      <c r="D365">
        <f>'Data Entry'!J366</f>
        <v>2</v>
      </c>
      <c r="E365">
        <f t="shared" si="25"/>
        <v>16</v>
      </c>
      <c r="F365" s="26">
        <f t="shared" si="26"/>
        <v>0.875</v>
      </c>
      <c r="G365">
        <f>'Data Entry'!K366</f>
        <v>0</v>
      </c>
      <c r="H365">
        <f>'Data Entry'!L366</f>
        <v>0</v>
      </c>
      <c r="I365">
        <f t="shared" si="27"/>
        <v>0</v>
      </c>
      <c r="J365" s="26" t="e">
        <f t="shared" si="28"/>
        <v>#DIV/0!</v>
      </c>
      <c r="K365" s="1">
        <f>SUMIFS('Data Entry'!N$3:N$2000,'Data Entry'!M$3:M$2000,A365,'Data Entry'!B$3:B$2000,B365)+SUMIFS('Data Entry'!P$3:P$2000,'Data Entry'!O$3:O$2000,A365,'Data Entry'!B$3:B$2000,B365)+SUMIFS('Data Entry'!R$3:R$2000,'Data Entry'!Q$3:Q$2000,A365,'Data Entry'!B$3:B$2000,B365)</f>
        <v>23.594</v>
      </c>
      <c r="L365">
        <f t="shared" si="29"/>
        <v>14</v>
      </c>
    </row>
    <row r="366" spans="1:12">
      <c r="A366">
        <f>'Data Entry'!A367</f>
        <v>914</v>
      </c>
      <c r="B366">
        <f>'Data Entry'!B367</f>
        <v>63</v>
      </c>
      <c r="C366">
        <f>'Data Entry'!I367</f>
        <v>0</v>
      </c>
      <c r="D366">
        <f>'Data Entry'!J367</f>
        <v>0</v>
      </c>
      <c r="E366">
        <f t="shared" si="25"/>
        <v>0</v>
      </c>
      <c r="F366" s="26" t="e">
        <f t="shared" si="26"/>
        <v>#DIV/0!</v>
      </c>
      <c r="G366">
        <f>'Data Entry'!K367</f>
        <v>7</v>
      </c>
      <c r="H366">
        <f>'Data Entry'!L367</f>
        <v>7</v>
      </c>
      <c r="I366">
        <f t="shared" si="27"/>
        <v>14</v>
      </c>
      <c r="J366" s="26">
        <f t="shared" si="28"/>
        <v>0.5</v>
      </c>
      <c r="K366" s="1">
        <f>SUMIFS('Data Entry'!N$3:N$2000,'Data Entry'!M$3:M$2000,A366,'Data Entry'!B$3:B$2000,B366)+SUMIFS('Data Entry'!P$3:P$2000,'Data Entry'!O$3:O$2000,A366,'Data Entry'!B$3:B$2000,B366)+SUMIFS('Data Entry'!R$3:R$2000,'Data Entry'!Q$3:Q$2000,A366,'Data Entry'!B$3:B$2000,B366)</f>
        <v>0</v>
      </c>
      <c r="L366">
        <f t="shared" si="29"/>
        <v>14</v>
      </c>
    </row>
    <row r="367" spans="1:12">
      <c r="A367">
        <f>'Data Entry'!A368</f>
        <v>5409</v>
      </c>
      <c r="B367">
        <f>'Data Entry'!B368</f>
        <v>63</v>
      </c>
      <c r="C367">
        <f>'Data Entry'!I368</f>
        <v>1</v>
      </c>
      <c r="D367">
        <f>'Data Entry'!J368</f>
        <v>0</v>
      </c>
      <c r="E367">
        <f t="shared" si="25"/>
        <v>1</v>
      </c>
      <c r="F367" s="26">
        <f t="shared" si="26"/>
        <v>1</v>
      </c>
      <c r="G367">
        <f>'Data Entry'!K368</f>
        <v>13</v>
      </c>
      <c r="H367">
        <f>'Data Entry'!L368</f>
        <v>2</v>
      </c>
      <c r="I367">
        <f t="shared" si="27"/>
        <v>15</v>
      </c>
      <c r="J367" s="26">
        <f t="shared" si="28"/>
        <v>0.866666666666667</v>
      </c>
      <c r="K367" s="1">
        <f>SUMIFS('Data Entry'!N$3:N$2000,'Data Entry'!M$3:M$2000,A367,'Data Entry'!B$3:B$2000,B367)+SUMIFS('Data Entry'!P$3:P$2000,'Data Entry'!O$3:O$2000,A367,'Data Entry'!B$3:B$2000,B367)+SUMIFS('Data Entry'!R$3:R$2000,'Data Entry'!Q$3:Q$2000,A367,'Data Entry'!B$3:B$2000,B367)</f>
        <v>3.825</v>
      </c>
      <c r="L367">
        <f t="shared" si="29"/>
        <v>27</v>
      </c>
    </row>
    <row r="368" spans="1:12">
      <c r="A368">
        <f>'Data Entry'!A369</f>
        <v>8789</v>
      </c>
      <c r="B368">
        <f>'Data Entry'!B369</f>
        <v>63</v>
      </c>
      <c r="C368">
        <f>'Data Entry'!I369</f>
        <v>0</v>
      </c>
      <c r="D368">
        <f>'Data Entry'!J369</f>
        <v>0</v>
      </c>
      <c r="E368">
        <f t="shared" si="25"/>
        <v>0</v>
      </c>
      <c r="F368" s="26" t="e">
        <f t="shared" si="26"/>
        <v>#DIV/0!</v>
      </c>
      <c r="G368">
        <f>'Data Entry'!K369</f>
        <v>2</v>
      </c>
      <c r="H368">
        <f>'Data Entry'!L369</f>
        <v>1</v>
      </c>
      <c r="I368">
        <f t="shared" si="27"/>
        <v>3</v>
      </c>
      <c r="J368" s="26">
        <f t="shared" si="28"/>
        <v>0.666666666666667</v>
      </c>
      <c r="K368" s="1">
        <f>SUMIFS('Data Entry'!N$3:N$2000,'Data Entry'!M$3:M$2000,A368,'Data Entry'!B$3:B$2000,B368)+SUMIFS('Data Entry'!P$3:P$2000,'Data Entry'!O$3:O$2000,A368,'Data Entry'!B$3:B$2000,B368)+SUMIFS('Data Entry'!R$3:R$2000,'Data Entry'!Q$3:Q$2000,A368,'Data Entry'!B$3:B$2000,B368)</f>
        <v>25.78</v>
      </c>
      <c r="L368">
        <f t="shared" si="29"/>
        <v>4</v>
      </c>
    </row>
    <row r="369" spans="1:12">
      <c r="A369">
        <f>'Data Entry'!A370</f>
        <v>6875</v>
      </c>
      <c r="B369">
        <f>'Data Entry'!B370</f>
        <v>63</v>
      </c>
      <c r="C369">
        <f>'Data Entry'!I370</f>
        <v>4</v>
      </c>
      <c r="D369">
        <f>'Data Entry'!J370</f>
        <v>2</v>
      </c>
      <c r="E369">
        <f t="shared" si="25"/>
        <v>6</v>
      </c>
      <c r="F369" s="26">
        <f t="shared" si="26"/>
        <v>0.666666666666667</v>
      </c>
      <c r="G369">
        <f>'Data Entry'!K370</f>
        <v>0</v>
      </c>
      <c r="H369">
        <f>'Data Entry'!L370</f>
        <v>0</v>
      </c>
      <c r="I369">
        <f t="shared" si="27"/>
        <v>0</v>
      </c>
      <c r="J369" s="26" t="e">
        <f t="shared" si="28"/>
        <v>#DIV/0!</v>
      </c>
      <c r="K369" s="1">
        <f>SUMIFS('Data Entry'!N$3:N$2000,'Data Entry'!M$3:M$2000,A369,'Data Entry'!B$3:B$2000,B369)+SUMIFS('Data Entry'!P$3:P$2000,'Data Entry'!O$3:O$2000,A369,'Data Entry'!B$3:B$2000,B369)+SUMIFS('Data Entry'!R$3:R$2000,'Data Entry'!Q$3:Q$2000,A369,'Data Entry'!B$3:B$2000,B369)</f>
        <v>0</v>
      </c>
      <c r="L369">
        <f t="shared" si="29"/>
        <v>4</v>
      </c>
    </row>
    <row r="370" spans="1:12">
      <c r="A370">
        <f>'Data Entry'!A371</f>
        <v>4946</v>
      </c>
      <c r="B370">
        <f>'Data Entry'!B371</f>
        <v>63</v>
      </c>
      <c r="C370">
        <f>'Data Entry'!I371</f>
        <v>0</v>
      </c>
      <c r="D370">
        <f>'Data Entry'!J371</f>
        <v>2</v>
      </c>
      <c r="E370">
        <f t="shared" si="25"/>
        <v>2</v>
      </c>
      <c r="F370" s="26">
        <f t="shared" si="26"/>
        <v>0</v>
      </c>
      <c r="G370">
        <f>'Data Entry'!K371</f>
        <v>10</v>
      </c>
      <c r="H370">
        <f>'Data Entry'!L371</f>
        <v>0</v>
      </c>
      <c r="I370">
        <f t="shared" si="27"/>
        <v>10</v>
      </c>
      <c r="J370" s="26">
        <f t="shared" si="28"/>
        <v>1</v>
      </c>
      <c r="K370" s="1">
        <f>SUMIFS('Data Entry'!N$3:N$2000,'Data Entry'!M$3:M$2000,A370,'Data Entry'!B$3:B$2000,B370)+SUMIFS('Data Entry'!P$3:P$2000,'Data Entry'!O$3:O$2000,A370,'Data Entry'!B$3:B$2000,B370)+SUMIFS('Data Entry'!R$3:R$2000,'Data Entry'!Q$3:Q$2000,A370,'Data Entry'!B$3:B$2000,B370)</f>
        <v>0</v>
      </c>
      <c r="L370">
        <f t="shared" si="29"/>
        <v>20</v>
      </c>
    </row>
    <row r="371" spans="1:12">
      <c r="A371">
        <f>'Data Entry'!A372</f>
        <v>1360</v>
      </c>
      <c r="B371">
        <f>'Data Entry'!B372</f>
        <v>63</v>
      </c>
      <c r="C371">
        <f>'Data Entry'!I372</f>
        <v>0</v>
      </c>
      <c r="D371">
        <f>'Data Entry'!J372</f>
        <v>0</v>
      </c>
      <c r="E371">
        <f t="shared" si="25"/>
        <v>0</v>
      </c>
      <c r="F371" s="26" t="e">
        <f t="shared" si="26"/>
        <v>#DIV/0!</v>
      </c>
      <c r="G371">
        <f>'Data Entry'!K372</f>
        <v>8</v>
      </c>
      <c r="H371">
        <f>'Data Entry'!L372</f>
        <v>3</v>
      </c>
      <c r="I371">
        <f t="shared" si="27"/>
        <v>11</v>
      </c>
      <c r="J371" s="26">
        <f t="shared" si="28"/>
        <v>0.727272727272727</v>
      </c>
      <c r="K371" s="1">
        <f>SUMIFS('Data Entry'!N$3:N$2000,'Data Entry'!M$3:M$2000,A371,'Data Entry'!B$3:B$2000,B371)+SUMIFS('Data Entry'!P$3:P$2000,'Data Entry'!O$3:O$2000,A371,'Data Entry'!B$3:B$2000,B371)+SUMIFS('Data Entry'!R$3:R$2000,'Data Entry'!Q$3:Q$2000,A371,'Data Entry'!B$3:B$2000,B371)</f>
        <v>0</v>
      </c>
      <c r="L371">
        <f t="shared" si="29"/>
        <v>16</v>
      </c>
    </row>
    <row r="372" spans="1:12">
      <c r="A372">
        <f>'Data Entry'!A373</f>
        <v>8735</v>
      </c>
      <c r="B372">
        <f>'Data Entry'!B373</f>
        <v>64</v>
      </c>
      <c r="C372">
        <f>'Data Entry'!I373</f>
        <v>0</v>
      </c>
      <c r="D372">
        <f>'Data Entry'!J373</f>
        <v>0</v>
      </c>
      <c r="E372">
        <f t="shared" si="25"/>
        <v>0</v>
      </c>
      <c r="F372" s="26" t="e">
        <f t="shared" si="26"/>
        <v>#DIV/0!</v>
      </c>
      <c r="G372">
        <f>'Data Entry'!K373</f>
        <v>0</v>
      </c>
      <c r="H372">
        <f>'Data Entry'!L373</f>
        <v>0</v>
      </c>
      <c r="I372">
        <f t="shared" si="27"/>
        <v>0</v>
      </c>
      <c r="J372" s="26" t="e">
        <f t="shared" si="28"/>
        <v>#DIV/0!</v>
      </c>
      <c r="K372" s="1">
        <f>SUMIFS('Data Entry'!N$3:N$2000,'Data Entry'!M$3:M$2000,A372,'Data Entry'!B$3:B$2000,B372)+SUMIFS('Data Entry'!P$3:P$2000,'Data Entry'!O$3:O$2000,A372,'Data Entry'!B$3:B$2000,B372)+SUMIFS('Data Entry'!R$3:R$2000,'Data Entry'!Q$3:Q$2000,A372,'Data Entry'!B$3:B$2000,B372)</f>
        <v>38.116</v>
      </c>
      <c r="L372">
        <f t="shared" si="29"/>
        <v>0</v>
      </c>
    </row>
    <row r="373" spans="1:12">
      <c r="A373">
        <f>'Data Entry'!A374</f>
        <v>1114</v>
      </c>
      <c r="B373">
        <f>'Data Entry'!B374</f>
        <v>64</v>
      </c>
      <c r="C373">
        <f>'Data Entry'!I374</f>
        <v>0</v>
      </c>
      <c r="D373">
        <f>'Data Entry'!J374</f>
        <v>0</v>
      </c>
      <c r="E373">
        <f t="shared" si="25"/>
        <v>0</v>
      </c>
      <c r="F373" s="26" t="e">
        <f t="shared" si="26"/>
        <v>#DIV/0!</v>
      </c>
      <c r="G373">
        <f>'Data Entry'!K374</f>
        <v>14</v>
      </c>
      <c r="H373">
        <f>'Data Entry'!L374</f>
        <v>2</v>
      </c>
      <c r="I373">
        <f t="shared" si="27"/>
        <v>16</v>
      </c>
      <c r="J373" s="26">
        <f t="shared" si="28"/>
        <v>0.875</v>
      </c>
      <c r="K373" s="1">
        <f>SUMIFS('Data Entry'!N$3:N$2000,'Data Entry'!M$3:M$2000,A373,'Data Entry'!B$3:B$2000,B373)+SUMIFS('Data Entry'!P$3:P$2000,'Data Entry'!O$3:O$2000,A373,'Data Entry'!B$3:B$2000,B373)+SUMIFS('Data Entry'!R$3:R$2000,'Data Entry'!Q$3:Q$2000,A373,'Data Entry'!B$3:B$2000,B373)</f>
        <v>25.548</v>
      </c>
      <c r="L373">
        <f t="shared" si="29"/>
        <v>28</v>
      </c>
    </row>
    <row r="374" spans="1:12">
      <c r="A374">
        <f>'Data Entry'!A375</f>
        <v>4152</v>
      </c>
      <c r="B374">
        <f>'Data Entry'!B375</f>
        <v>64</v>
      </c>
      <c r="C374">
        <f>'Data Entry'!I375</f>
        <v>0</v>
      </c>
      <c r="D374">
        <f>'Data Entry'!J375</f>
        <v>0</v>
      </c>
      <c r="E374">
        <f t="shared" si="25"/>
        <v>0</v>
      </c>
      <c r="F374" s="26" t="e">
        <f t="shared" si="26"/>
        <v>#DIV/0!</v>
      </c>
      <c r="G374">
        <f>'Data Entry'!K375</f>
        <v>5</v>
      </c>
      <c r="H374">
        <f>'Data Entry'!L375</f>
        <v>3</v>
      </c>
      <c r="I374">
        <f t="shared" si="27"/>
        <v>8</v>
      </c>
      <c r="J374" s="26">
        <f t="shared" si="28"/>
        <v>0.625</v>
      </c>
      <c r="K374" s="1">
        <f>SUMIFS('Data Entry'!N$3:N$2000,'Data Entry'!M$3:M$2000,A374,'Data Entry'!B$3:B$2000,B374)+SUMIFS('Data Entry'!P$3:P$2000,'Data Entry'!O$3:O$2000,A374,'Data Entry'!B$3:B$2000,B374)+SUMIFS('Data Entry'!R$3:R$2000,'Data Entry'!Q$3:Q$2000,A374,'Data Entry'!B$3:B$2000,B374)</f>
        <v>0</v>
      </c>
      <c r="L374">
        <f t="shared" si="29"/>
        <v>10</v>
      </c>
    </row>
    <row r="375" spans="1:12">
      <c r="A375">
        <f>'Data Entry'!A376</f>
        <v>8850</v>
      </c>
      <c r="B375">
        <f>'Data Entry'!B376</f>
        <v>66</v>
      </c>
      <c r="C375">
        <f>'Data Entry'!I376</f>
        <v>2</v>
      </c>
      <c r="D375">
        <f>'Data Entry'!J376</f>
        <v>2</v>
      </c>
      <c r="E375">
        <f t="shared" si="25"/>
        <v>4</v>
      </c>
      <c r="F375" s="26">
        <f t="shared" si="26"/>
        <v>0.5</v>
      </c>
      <c r="G375">
        <f>'Data Entry'!K376</f>
        <v>0</v>
      </c>
      <c r="H375">
        <f>'Data Entry'!L376</f>
        <v>0</v>
      </c>
      <c r="I375">
        <f t="shared" si="27"/>
        <v>0</v>
      </c>
      <c r="J375" s="26" t="e">
        <f t="shared" si="28"/>
        <v>#DIV/0!</v>
      </c>
      <c r="K375" s="1">
        <f>SUMIFS('Data Entry'!N$3:N$2000,'Data Entry'!M$3:M$2000,A375,'Data Entry'!B$3:B$2000,B375)+SUMIFS('Data Entry'!P$3:P$2000,'Data Entry'!O$3:O$2000,A375,'Data Entry'!B$3:B$2000,B375)+SUMIFS('Data Entry'!R$3:R$2000,'Data Entry'!Q$3:Q$2000,A375,'Data Entry'!B$3:B$2000,B375)</f>
        <v>0</v>
      </c>
      <c r="L375">
        <f t="shared" si="29"/>
        <v>2</v>
      </c>
    </row>
    <row r="376" spans="1:12">
      <c r="A376">
        <f>'Data Entry'!A377</f>
        <v>1241</v>
      </c>
      <c r="B376">
        <f>'Data Entry'!B377</f>
        <v>67</v>
      </c>
      <c r="C376">
        <f>'Data Entry'!I377</f>
        <v>0</v>
      </c>
      <c r="D376">
        <f>'Data Entry'!J377</f>
        <v>0</v>
      </c>
      <c r="E376">
        <f t="shared" si="25"/>
        <v>0</v>
      </c>
      <c r="F376" s="26" t="e">
        <f t="shared" si="26"/>
        <v>#DIV/0!</v>
      </c>
      <c r="G376">
        <f>'Data Entry'!K377</f>
        <v>18</v>
      </c>
      <c r="H376">
        <f>'Data Entry'!L377</f>
        <v>2</v>
      </c>
      <c r="I376">
        <f t="shared" si="27"/>
        <v>20</v>
      </c>
      <c r="J376" s="26">
        <f t="shared" si="28"/>
        <v>0.9</v>
      </c>
      <c r="K376" s="1">
        <f>SUMIFS('Data Entry'!N$3:N$2000,'Data Entry'!M$3:M$2000,A376,'Data Entry'!B$3:B$2000,B376)+SUMIFS('Data Entry'!P$3:P$2000,'Data Entry'!O$3:O$2000,A376,'Data Entry'!B$3:B$2000,B376)+SUMIFS('Data Entry'!R$3:R$2000,'Data Entry'!Q$3:Q$2000,A376,'Data Entry'!B$3:B$2000,B376)</f>
        <v>0</v>
      </c>
      <c r="L376">
        <f t="shared" si="29"/>
        <v>36</v>
      </c>
    </row>
    <row r="377" spans="1:12">
      <c r="A377">
        <f>'Data Entry'!A378</f>
        <v>2706</v>
      </c>
      <c r="B377">
        <f>'Data Entry'!B378</f>
        <v>68</v>
      </c>
      <c r="C377">
        <f>'Data Entry'!I378</f>
        <v>0</v>
      </c>
      <c r="D377">
        <f>'Data Entry'!J378</f>
        <v>0</v>
      </c>
      <c r="E377">
        <f t="shared" si="25"/>
        <v>0</v>
      </c>
      <c r="F377" s="26" t="e">
        <f t="shared" si="26"/>
        <v>#DIV/0!</v>
      </c>
      <c r="G377">
        <f>'Data Entry'!K378</f>
        <v>8</v>
      </c>
      <c r="H377">
        <f>'Data Entry'!L378</f>
        <v>3</v>
      </c>
      <c r="I377">
        <f t="shared" si="27"/>
        <v>11</v>
      </c>
      <c r="J377" s="26">
        <f t="shared" si="28"/>
        <v>0.727272727272727</v>
      </c>
      <c r="K377" s="1">
        <f>SUMIFS('Data Entry'!N$3:N$2000,'Data Entry'!M$3:M$2000,A377,'Data Entry'!B$3:B$2000,B377)+SUMIFS('Data Entry'!P$3:P$2000,'Data Entry'!O$3:O$2000,A377,'Data Entry'!B$3:B$2000,B377)+SUMIFS('Data Entry'!R$3:R$2000,'Data Entry'!Q$3:Q$2000,A377,'Data Entry'!B$3:B$2000,B377)</f>
        <v>0</v>
      </c>
      <c r="L377">
        <f t="shared" si="29"/>
        <v>16</v>
      </c>
    </row>
    <row r="378" spans="1:12">
      <c r="A378">
        <f>'Data Entry'!A379</f>
        <v>6978</v>
      </c>
      <c r="B378">
        <f>'Data Entry'!B379</f>
        <v>68</v>
      </c>
      <c r="C378">
        <f>'Data Entry'!I379</f>
        <v>0</v>
      </c>
      <c r="D378">
        <f>'Data Entry'!J379</f>
        <v>0</v>
      </c>
      <c r="E378">
        <f t="shared" si="25"/>
        <v>0</v>
      </c>
      <c r="F378" s="26" t="e">
        <f t="shared" si="26"/>
        <v>#DIV/0!</v>
      </c>
      <c r="G378">
        <f>'Data Entry'!K379</f>
        <v>0</v>
      </c>
      <c r="H378">
        <f>'Data Entry'!L379</f>
        <v>3</v>
      </c>
      <c r="I378">
        <f t="shared" si="27"/>
        <v>3</v>
      </c>
      <c r="J378" s="26">
        <f t="shared" si="28"/>
        <v>0</v>
      </c>
      <c r="K378" s="1">
        <f>SUMIFS('Data Entry'!N$3:N$2000,'Data Entry'!M$3:M$2000,A378,'Data Entry'!B$3:B$2000,B378)+SUMIFS('Data Entry'!P$3:P$2000,'Data Entry'!O$3:O$2000,A378,'Data Entry'!B$3:B$2000,B378)+SUMIFS('Data Entry'!R$3:R$2000,'Data Entry'!Q$3:Q$2000,A378,'Data Entry'!B$3:B$2000,B378)</f>
        <v>10.448</v>
      </c>
      <c r="L378">
        <f t="shared" si="29"/>
        <v>0</v>
      </c>
    </row>
    <row r="379" spans="1:12">
      <c r="A379">
        <f>'Data Entry'!A380</f>
        <v>4976</v>
      </c>
      <c r="B379">
        <f>'Data Entry'!B380</f>
        <v>68</v>
      </c>
      <c r="C379">
        <f>'Data Entry'!I380</f>
        <v>0</v>
      </c>
      <c r="D379">
        <f>'Data Entry'!J380</f>
        <v>0</v>
      </c>
      <c r="E379">
        <f t="shared" si="25"/>
        <v>0</v>
      </c>
      <c r="F379" s="26" t="e">
        <f t="shared" si="26"/>
        <v>#DIV/0!</v>
      </c>
      <c r="G379">
        <f>'Data Entry'!K380</f>
        <v>0</v>
      </c>
      <c r="H379">
        <f>'Data Entry'!L380</f>
        <v>0</v>
      </c>
      <c r="I379">
        <f t="shared" si="27"/>
        <v>0</v>
      </c>
      <c r="J379" s="26" t="e">
        <f t="shared" si="28"/>
        <v>#DIV/0!</v>
      </c>
      <c r="K379" s="1">
        <f>SUMIFS('Data Entry'!N$3:N$2000,'Data Entry'!M$3:M$2000,A379,'Data Entry'!B$3:B$2000,B379)+SUMIFS('Data Entry'!P$3:P$2000,'Data Entry'!O$3:O$2000,A379,'Data Entry'!B$3:B$2000,B379)+SUMIFS('Data Entry'!R$3:R$2000,'Data Entry'!Q$3:Q$2000,A379,'Data Entry'!B$3:B$2000,B379)</f>
        <v>0</v>
      </c>
      <c r="L379">
        <f t="shared" si="29"/>
        <v>0</v>
      </c>
    </row>
    <row r="380" spans="1:12">
      <c r="A380">
        <f>'Data Entry'!A381</f>
        <v>1305</v>
      </c>
      <c r="B380">
        <f>'Data Entry'!B381</f>
        <v>68</v>
      </c>
      <c r="C380">
        <f>'Data Entry'!I381</f>
        <v>0</v>
      </c>
      <c r="D380">
        <f>'Data Entry'!J381</f>
        <v>0</v>
      </c>
      <c r="E380">
        <f t="shared" si="25"/>
        <v>0</v>
      </c>
      <c r="F380" s="26" t="e">
        <f t="shared" si="26"/>
        <v>#DIV/0!</v>
      </c>
      <c r="G380">
        <f>'Data Entry'!K381</f>
        <v>7</v>
      </c>
      <c r="H380">
        <f>'Data Entry'!L381</f>
        <v>3</v>
      </c>
      <c r="I380">
        <f t="shared" si="27"/>
        <v>10</v>
      </c>
      <c r="J380" s="26">
        <f t="shared" si="28"/>
        <v>0.7</v>
      </c>
      <c r="K380" s="1">
        <f>SUMIFS('Data Entry'!N$3:N$2000,'Data Entry'!M$3:M$2000,A380,'Data Entry'!B$3:B$2000,B380)+SUMIFS('Data Entry'!P$3:P$2000,'Data Entry'!O$3:O$2000,A380,'Data Entry'!B$3:B$2000,B380)+SUMIFS('Data Entry'!R$3:R$2000,'Data Entry'!Q$3:Q$2000,A380,'Data Entry'!B$3:B$2000,B380)</f>
        <v>6.883</v>
      </c>
      <c r="L380">
        <f t="shared" si="29"/>
        <v>14</v>
      </c>
    </row>
    <row r="381" spans="1:12">
      <c r="A381">
        <f>'Data Entry'!A382</f>
        <v>4917</v>
      </c>
      <c r="B381">
        <f>'Data Entry'!B382</f>
        <v>67</v>
      </c>
      <c r="C381">
        <f>'Data Entry'!I382</f>
        <v>0</v>
      </c>
      <c r="D381">
        <f>'Data Entry'!J382</f>
        <v>0</v>
      </c>
      <c r="E381">
        <f t="shared" si="25"/>
        <v>0</v>
      </c>
      <c r="F381" s="26" t="e">
        <f t="shared" si="26"/>
        <v>#DIV/0!</v>
      </c>
      <c r="G381">
        <f>'Data Entry'!K382</f>
        <v>11</v>
      </c>
      <c r="H381">
        <f>'Data Entry'!L382</f>
        <v>1</v>
      </c>
      <c r="I381">
        <f t="shared" si="27"/>
        <v>12</v>
      </c>
      <c r="J381" s="26">
        <f t="shared" si="28"/>
        <v>0.916666666666667</v>
      </c>
      <c r="K381" s="1">
        <f>SUMIFS('Data Entry'!N$3:N$2000,'Data Entry'!M$3:M$2000,A381,'Data Entry'!B$3:B$2000,B381)+SUMIFS('Data Entry'!P$3:P$2000,'Data Entry'!O$3:O$2000,A381,'Data Entry'!B$3:B$2000,B381)+SUMIFS('Data Entry'!R$3:R$2000,'Data Entry'!Q$3:Q$2000,A381,'Data Entry'!B$3:B$2000,B381)</f>
        <v>6.399</v>
      </c>
      <c r="L381">
        <f t="shared" si="29"/>
        <v>22</v>
      </c>
    </row>
    <row r="382" spans="1:12">
      <c r="A382">
        <f>'Data Entry'!A383</f>
        <v>7480</v>
      </c>
      <c r="B382">
        <f>'Data Entry'!B383</f>
        <v>67</v>
      </c>
      <c r="C382">
        <f>'Data Entry'!I383</f>
        <v>0</v>
      </c>
      <c r="D382">
        <f>'Data Entry'!J383</f>
        <v>0</v>
      </c>
      <c r="E382">
        <f t="shared" ref="E382:E445" si="30">C382+D382</f>
        <v>0</v>
      </c>
      <c r="F382" s="26" t="e">
        <f t="shared" ref="F382:F445" si="31">C382/E382</f>
        <v>#DIV/0!</v>
      </c>
      <c r="G382">
        <f>'Data Entry'!K383</f>
        <v>11</v>
      </c>
      <c r="H382">
        <f>'Data Entry'!L383</f>
        <v>4</v>
      </c>
      <c r="I382">
        <f t="shared" ref="I382:I445" si="32">G382+H382</f>
        <v>15</v>
      </c>
      <c r="J382" s="26">
        <f t="shared" ref="J382:J445" si="33">G382/I382</f>
        <v>0.733333333333333</v>
      </c>
      <c r="K382" s="1">
        <f>SUMIFS('Data Entry'!N$3:N$2000,'Data Entry'!M$3:M$2000,A382,'Data Entry'!B$3:B$2000,B382)+SUMIFS('Data Entry'!P$3:P$2000,'Data Entry'!O$3:O$2000,A382,'Data Entry'!B$3:B$2000,B382)+SUMIFS('Data Entry'!R$3:R$2000,'Data Entry'!Q$3:Q$2000,A382,'Data Entry'!B$3:B$2000,B382)</f>
        <v>0</v>
      </c>
      <c r="L382">
        <f t="shared" ref="L382:L445" si="34">(G382*2)+C382</f>
        <v>22</v>
      </c>
    </row>
    <row r="383" spans="1:12">
      <c r="A383">
        <f>'Data Entry'!A384</f>
        <v>2013</v>
      </c>
      <c r="B383">
        <f>'Data Entry'!B384</f>
        <v>67</v>
      </c>
      <c r="C383">
        <f>'Data Entry'!I384</f>
        <v>4</v>
      </c>
      <c r="D383">
        <f>'Data Entry'!J384</f>
        <v>0</v>
      </c>
      <c r="E383">
        <f t="shared" si="30"/>
        <v>4</v>
      </c>
      <c r="F383" s="26">
        <f t="shared" si="31"/>
        <v>1</v>
      </c>
      <c r="G383">
        <f>'Data Entry'!K384</f>
        <v>0</v>
      </c>
      <c r="H383">
        <f>'Data Entry'!L384</f>
        <v>0</v>
      </c>
      <c r="I383">
        <f t="shared" si="32"/>
        <v>0</v>
      </c>
      <c r="J383" s="26" t="e">
        <f t="shared" si="33"/>
        <v>#DIV/0!</v>
      </c>
      <c r="K383" s="1">
        <f>SUMIFS('Data Entry'!N$3:N$2000,'Data Entry'!M$3:M$2000,A383,'Data Entry'!B$3:B$2000,B383)+SUMIFS('Data Entry'!P$3:P$2000,'Data Entry'!O$3:O$2000,A383,'Data Entry'!B$3:B$2000,B383)+SUMIFS('Data Entry'!R$3:R$2000,'Data Entry'!Q$3:Q$2000,A383,'Data Entry'!B$3:B$2000,B383)</f>
        <v>21.985</v>
      </c>
      <c r="L383">
        <f t="shared" si="34"/>
        <v>4</v>
      </c>
    </row>
    <row r="384" spans="1:12">
      <c r="A384">
        <f>'Data Entry'!A385</f>
        <v>5406</v>
      </c>
      <c r="B384">
        <f>'Data Entry'!B385</f>
        <v>67</v>
      </c>
      <c r="C384">
        <f>'Data Entry'!I385</f>
        <v>0</v>
      </c>
      <c r="D384">
        <f>'Data Entry'!J385</f>
        <v>0</v>
      </c>
      <c r="E384">
        <f t="shared" si="30"/>
        <v>0</v>
      </c>
      <c r="F384" s="26" t="e">
        <f t="shared" si="31"/>
        <v>#DIV/0!</v>
      </c>
      <c r="G384">
        <f>'Data Entry'!K385</f>
        <v>9</v>
      </c>
      <c r="H384">
        <f>'Data Entry'!L385</f>
        <v>4</v>
      </c>
      <c r="I384">
        <f t="shared" si="32"/>
        <v>13</v>
      </c>
      <c r="J384" s="26">
        <f t="shared" si="33"/>
        <v>0.692307692307692</v>
      </c>
      <c r="K384" s="1">
        <f>SUMIFS('Data Entry'!N$3:N$2000,'Data Entry'!M$3:M$2000,A384,'Data Entry'!B$3:B$2000,B384)+SUMIFS('Data Entry'!P$3:P$2000,'Data Entry'!O$3:O$2000,A384,'Data Entry'!B$3:B$2000,B384)+SUMIFS('Data Entry'!R$3:R$2000,'Data Entry'!Q$3:Q$2000,A384,'Data Entry'!B$3:B$2000,B384)</f>
        <v>0</v>
      </c>
      <c r="L384">
        <f t="shared" si="34"/>
        <v>18</v>
      </c>
    </row>
    <row r="385" spans="1:12">
      <c r="A385">
        <f>'Data Entry'!A386</f>
        <v>5031</v>
      </c>
      <c r="B385">
        <f>'Data Entry'!B386</f>
        <v>67</v>
      </c>
      <c r="C385">
        <f>'Data Entry'!I386</f>
        <v>1</v>
      </c>
      <c r="D385">
        <f>'Data Entry'!J386</f>
        <v>0</v>
      </c>
      <c r="E385">
        <f t="shared" si="30"/>
        <v>1</v>
      </c>
      <c r="F385" s="26">
        <f t="shared" si="31"/>
        <v>1</v>
      </c>
      <c r="G385">
        <f>'Data Entry'!K386</f>
        <v>0</v>
      </c>
      <c r="H385">
        <f>'Data Entry'!L386</f>
        <v>1</v>
      </c>
      <c r="I385">
        <f t="shared" si="32"/>
        <v>1</v>
      </c>
      <c r="J385" s="26">
        <f t="shared" si="33"/>
        <v>0</v>
      </c>
      <c r="K385" s="1">
        <f>SUMIFS('Data Entry'!N$3:N$2000,'Data Entry'!M$3:M$2000,A385,'Data Entry'!B$3:B$2000,B385)+SUMIFS('Data Entry'!P$3:P$2000,'Data Entry'!O$3:O$2000,A385,'Data Entry'!B$3:B$2000,B385)+SUMIFS('Data Entry'!R$3:R$2000,'Data Entry'!Q$3:Q$2000,A385,'Data Entry'!B$3:B$2000,B385)</f>
        <v>0</v>
      </c>
      <c r="L385">
        <f t="shared" si="34"/>
        <v>1</v>
      </c>
    </row>
    <row r="386" spans="1:12">
      <c r="A386">
        <f>'Data Entry'!A387</f>
        <v>7520</v>
      </c>
      <c r="B386">
        <f>'Data Entry'!B387</f>
        <v>68</v>
      </c>
      <c r="C386">
        <f>'Data Entry'!I387</f>
        <v>0</v>
      </c>
      <c r="D386">
        <f>'Data Entry'!J387</f>
        <v>0</v>
      </c>
      <c r="E386">
        <f t="shared" si="30"/>
        <v>0</v>
      </c>
      <c r="F386" s="26" t="e">
        <f t="shared" si="31"/>
        <v>#DIV/0!</v>
      </c>
      <c r="G386">
        <f>'Data Entry'!K387</f>
        <v>3</v>
      </c>
      <c r="H386">
        <f>'Data Entry'!L387</f>
        <v>1</v>
      </c>
      <c r="I386">
        <f t="shared" si="32"/>
        <v>4</v>
      </c>
      <c r="J386" s="26">
        <f t="shared" si="33"/>
        <v>0.75</v>
      </c>
      <c r="K386" s="1">
        <f>SUMIFS('Data Entry'!N$3:N$2000,'Data Entry'!M$3:M$2000,A386,'Data Entry'!B$3:B$2000,B386)+SUMIFS('Data Entry'!P$3:P$2000,'Data Entry'!O$3:O$2000,A386,'Data Entry'!B$3:B$2000,B386)+SUMIFS('Data Entry'!R$3:R$2000,'Data Entry'!Q$3:Q$2000,A386,'Data Entry'!B$3:B$2000,B386)</f>
        <v>1.258</v>
      </c>
      <c r="L386">
        <f t="shared" si="34"/>
        <v>6</v>
      </c>
    </row>
    <row r="387" spans="1:12">
      <c r="A387">
        <f>'Data Entry'!A388</f>
        <v>2198</v>
      </c>
      <c r="B387">
        <f>'Data Entry'!B388</f>
        <v>66</v>
      </c>
      <c r="C387">
        <f>'Data Entry'!I388</f>
        <v>1</v>
      </c>
      <c r="D387">
        <f>'Data Entry'!J388</f>
        <v>0</v>
      </c>
      <c r="E387">
        <f t="shared" si="30"/>
        <v>1</v>
      </c>
      <c r="F387" s="26">
        <f t="shared" si="31"/>
        <v>1</v>
      </c>
      <c r="G387">
        <f>'Data Entry'!K388</f>
        <v>3</v>
      </c>
      <c r="H387">
        <f>'Data Entry'!L388</f>
        <v>4</v>
      </c>
      <c r="I387">
        <f t="shared" si="32"/>
        <v>7</v>
      </c>
      <c r="J387" s="26">
        <f t="shared" si="33"/>
        <v>0.428571428571429</v>
      </c>
      <c r="K387" s="1">
        <f>SUMIFS('Data Entry'!N$3:N$2000,'Data Entry'!M$3:M$2000,A387,'Data Entry'!B$3:B$2000,B387)+SUMIFS('Data Entry'!P$3:P$2000,'Data Entry'!O$3:O$2000,A387,'Data Entry'!B$3:B$2000,B387)+SUMIFS('Data Entry'!R$3:R$2000,'Data Entry'!Q$3:Q$2000,A387,'Data Entry'!B$3:B$2000,B387)</f>
        <v>10.359</v>
      </c>
      <c r="L387">
        <f t="shared" si="34"/>
        <v>7</v>
      </c>
    </row>
    <row r="388" spans="1:12">
      <c r="A388">
        <f>'Data Entry'!A389</f>
        <v>7902</v>
      </c>
      <c r="B388">
        <f>'Data Entry'!B389</f>
        <v>66</v>
      </c>
      <c r="C388">
        <f>'Data Entry'!I389</f>
        <v>1</v>
      </c>
      <c r="D388">
        <f>'Data Entry'!J389</f>
        <v>1</v>
      </c>
      <c r="E388">
        <f t="shared" si="30"/>
        <v>2</v>
      </c>
      <c r="F388" s="26">
        <f t="shared" si="31"/>
        <v>0.5</v>
      </c>
      <c r="G388">
        <f>'Data Entry'!K389</f>
        <v>4</v>
      </c>
      <c r="H388">
        <f>'Data Entry'!L389</f>
        <v>1</v>
      </c>
      <c r="I388">
        <f t="shared" si="32"/>
        <v>5</v>
      </c>
      <c r="J388" s="26">
        <f t="shared" si="33"/>
        <v>0.8</v>
      </c>
      <c r="K388" s="1">
        <f>SUMIFS('Data Entry'!N$3:N$2000,'Data Entry'!M$3:M$2000,A388,'Data Entry'!B$3:B$2000,B388)+SUMIFS('Data Entry'!P$3:P$2000,'Data Entry'!O$3:O$2000,A388,'Data Entry'!B$3:B$2000,B388)+SUMIFS('Data Entry'!R$3:R$2000,'Data Entry'!Q$3:Q$2000,A388,'Data Entry'!B$3:B$2000,B388)</f>
        <v>0</v>
      </c>
      <c r="L388">
        <f t="shared" si="34"/>
        <v>9</v>
      </c>
    </row>
    <row r="389" spans="1:12">
      <c r="A389">
        <f>'Data Entry'!A390</f>
        <v>8764</v>
      </c>
      <c r="B389">
        <f>'Data Entry'!B390</f>
        <v>66</v>
      </c>
      <c r="C389">
        <f>'Data Entry'!I390</f>
        <v>9</v>
      </c>
      <c r="D389">
        <f>'Data Entry'!J390</f>
        <v>0</v>
      </c>
      <c r="E389">
        <f t="shared" si="30"/>
        <v>9</v>
      </c>
      <c r="F389" s="26">
        <f t="shared" si="31"/>
        <v>1</v>
      </c>
      <c r="G389">
        <f>'Data Entry'!K390</f>
        <v>0</v>
      </c>
      <c r="H389">
        <f>'Data Entry'!L390</f>
        <v>0</v>
      </c>
      <c r="I389">
        <f t="shared" si="32"/>
        <v>0</v>
      </c>
      <c r="J389" s="26" t="e">
        <f t="shared" si="33"/>
        <v>#DIV/0!</v>
      </c>
      <c r="K389" s="1">
        <f>SUMIFS('Data Entry'!N$3:N$2000,'Data Entry'!M$3:M$2000,A389,'Data Entry'!B$3:B$2000,B389)+SUMIFS('Data Entry'!P$3:P$2000,'Data Entry'!O$3:O$2000,A389,'Data Entry'!B$3:B$2000,B389)+SUMIFS('Data Entry'!R$3:R$2000,'Data Entry'!Q$3:Q$2000,A389,'Data Entry'!B$3:B$2000,B389)</f>
        <v>37.959</v>
      </c>
      <c r="L389">
        <f t="shared" si="34"/>
        <v>9</v>
      </c>
    </row>
    <row r="390" spans="1:12">
      <c r="A390">
        <f>'Data Entry'!A391</f>
        <v>3683</v>
      </c>
      <c r="B390">
        <f>'Data Entry'!B391</f>
        <v>66</v>
      </c>
      <c r="C390">
        <f>'Data Entry'!I391</f>
        <v>0</v>
      </c>
      <c r="D390">
        <f>'Data Entry'!J391</f>
        <v>0</v>
      </c>
      <c r="E390">
        <f t="shared" si="30"/>
        <v>0</v>
      </c>
      <c r="F390" s="26" t="e">
        <f t="shared" si="31"/>
        <v>#DIV/0!</v>
      </c>
      <c r="G390">
        <f>'Data Entry'!K391</f>
        <v>7</v>
      </c>
      <c r="H390">
        <f>'Data Entry'!L391</f>
        <v>3</v>
      </c>
      <c r="I390">
        <f t="shared" si="32"/>
        <v>10</v>
      </c>
      <c r="J390" s="26">
        <f t="shared" si="33"/>
        <v>0.7</v>
      </c>
      <c r="K390" s="1">
        <f>SUMIFS('Data Entry'!N$3:N$2000,'Data Entry'!M$3:M$2000,A390,'Data Entry'!B$3:B$2000,B390)+SUMIFS('Data Entry'!P$3:P$2000,'Data Entry'!O$3:O$2000,A390,'Data Entry'!B$3:B$2000,B390)+SUMIFS('Data Entry'!R$3:R$2000,'Data Entry'!Q$3:Q$2000,A390,'Data Entry'!B$3:B$2000,B390)</f>
        <v>14.101</v>
      </c>
      <c r="L390">
        <f t="shared" si="34"/>
        <v>14</v>
      </c>
    </row>
    <row r="391" spans="1:12">
      <c r="A391">
        <f>'Data Entry'!A392</f>
        <v>1374</v>
      </c>
      <c r="B391">
        <f>'Data Entry'!B392</f>
        <v>66</v>
      </c>
      <c r="C391">
        <f>'Data Entry'!I392</f>
        <v>0</v>
      </c>
      <c r="D391">
        <f>'Data Entry'!J392</f>
        <v>0</v>
      </c>
      <c r="E391">
        <f t="shared" si="30"/>
        <v>0</v>
      </c>
      <c r="F391" s="26" t="e">
        <f t="shared" si="31"/>
        <v>#DIV/0!</v>
      </c>
      <c r="G391">
        <f>'Data Entry'!K392</f>
        <v>0</v>
      </c>
      <c r="H391">
        <f>'Data Entry'!L392</f>
        <v>0</v>
      </c>
      <c r="I391">
        <f t="shared" si="32"/>
        <v>0</v>
      </c>
      <c r="J391" s="26" t="e">
        <f t="shared" si="33"/>
        <v>#DIV/0!</v>
      </c>
      <c r="K391" s="1">
        <f>SUMIFS('Data Entry'!N$3:N$2000,'Data Entry'!M$3:M$2000,A391,'Data Entry'!B$3:B$2000,B391)+SUMIFS('Data Entry'!P$3:P$2000,'Data Entry'!O$3:O$2000,A391,'Data Entry'!B$3:B$2000,B391)+SUMIFS('Data Entry'!R$3:R$2000,'Data Entry'!Q$3:Q$2000,A391,'Data Entry'!B$3:B$2000,B391)</f>
        <v>0</v>
      </c>
      <c r="L391">
        <f t="shared" si="34"/>
        <v>0</v>
      </c>
    </row>
    <row r="392" spans="1:12">
      <c r="A392">
        <f>'Data Entry'!A393</f>
        <v>6135</v>
      </c>
      <c r="B392">
        <f>'Data Entry'!B393</f>
        <v>69</v>
      </c>
      <c r="C392">
        <f>'Data Entry'!I393</f>
        <v>0</v>
      </c>
      <c r="D392">
        <f>'Data Entry'!J393</f>
        <v>2</v>
      </c>
      <c r="E392">
        <f t="shared" si="30"/>
        <v>2</v>
      </c>
      <c r="F392" s="26">
        <f t="shared" si="31"/>
        <v>0</v>
      </c>
      <c r="G392">
        <f>'Data Entry'!K393</f>
        <v>9</v>
      </c>
      <c r="H392">
        <f>'Data Entry'!L393</f>
        <v>1</v>
      </c>
      <c r="I392">
        <f t="shared" si="32"/>
        <v>10</v>
      </c>
      <c r="J392" s="26">
        <f t="shared" si="33"/>
        <v>0.9</v>
      </c>
      <c r="K392" s="1">
        <f>SUMIFS('Data Entry'!N$3:N$2000,'Data Entry'!M$3:M$2000,A392,'Data Entry'!B$3:B$2000,B392)+SUMIFS('Data Entry'!P$3:P$2000,'Data Entry'!O$3:O$2000,A392,'Data Entry'!B$3:B$2000,B392)+SUMIFS('Data Entry'!R$3:R$2000,'Data Entry'!Q$3:Q$2000,A392,'Data Entry'!B$3:B$2000,B392)</f>
        <v>0</v>
      </c>
      <c r="L392">
        <f t="shared" si="34"/>
        <v>18</v>
      </c>
    </row>
    <row r="393" spans="1:12">
      <c r="A393">
        <f>'Data Entry'!A394</f>
        <v>2200</v>
      </c>
      <c r="B393">
        <f>'Data Entry'!B394</f>
        <v>69</v>
      </c>
      <c r="C393">
        <f>'Data Entry'!I394</f>
        <v>0</v>
      </c>
      <c r="D393">
        <f>'Data Entry'!J394</f>
        <v>0</v>
      </c>
      <c r="E393">
        <f t="shared" si="30"/>
        <v>0</v>
      </c>
      <c r="F393" s="26" t="e">
        <f t="shared" si="31"/>
        <v>#DIV/0!</v>
      </c>
      <c r="G393">
        <f>'Data Entry'!K394</f>
        <v>9</v>
      </c>
      <c r="H393">
        <f>'Data Entry'!L394</f>
        <v>5</v>
      </c>
      <c r="I393">
        <f t="shared" si="32"/>
        <v>14</v>
      </c>
      <c r="J393" s="26">
        <f t="shared" si="33"/>
        <v>0.642857142857143</v>
      </c>
      <c r="K393" s="1">
        <f>SUMIFS('Data Entry'!N$3:N$2000,'Data Entry'!M$3:M$2000,A393,'Data Entry'!B$3:B$2000,B393)+SUMIFS('Data Entry'!P$3:P$2000,'Data Entry'!O$3:O$2000,A393,'Data Entry'!B$3:B$2000,B393)+SUMIFS('Data Entry'!R$3:R$2000,'Data Entry'!Q$3:Q$2000,A393,'Data Entry'!B$3:B$2000,B393)</f>
        <v>0</v>
      </c>
      <c r="L393">
        <f t="shared" si="34"/>
        <v>18</v>
      </c>
    </row>
    <row r="394" spans="1:12">
      <c r="A394">
        <f>'Data Entry'!A395</f>
        <v>2386</v>
      </c>
      <c r="B394">
        <f>'Data Entry'!B395</f>
        <v>69</v>
      </c>
      <c r="C394">
        <f>'Data Entry'!I395</f>
        <v>0</v>
      </c>
      <c r="D394">
        <f>'Data Entry'!J395</f>
        <v>0</v>
      </c>
      <c r="E394">
        <f t="shared" si="30"/>
        <v>0</v>
      </c>
      <c r="F394" s="26" t="e">
        <f t="shared" si="31"/>
        <v>#DIV/0!</v>
      </c>
      <c r="G394">
        <f>'Data Entry'!K395</f>
        <v>3</v>
      </c>
      <c r="H394">
        <f>'Data Entry'!L395</f>
        <v>0</v>
      </c>
      <c r="I394">
        <f t="shared" si="32"/>
        <v>3</v>
      </c>
      <c r="J394" s="26">
        <f t="shared" si="33"/>
        <v>1</v>
      </c>
      <c r="K394" s="1">
        <f>SUMIFS('Data Entry'!N$3:N$2000,'Data Entry'!M$3:M$2000,A394,'Data Entry'!B$3:B$2000,B394)+SUMIFS('Data Entry'!P$3:P$2000,'Data Entry'!O$3:O$2000,A394,'Data Entry'!B$3:B$2000,B394)+SUMIFS('Data Entry'!R$3:R$2000,'Data Entry'!Q$3:Q$2000,A394,'Data Entry'!B$3:B$2000,B394)</f>
        <v>0</v>
      </c>
      <c r="L394">
        <f t="shared" si="34"/>
        <v>6</v>
      </c>
    </row>
    <row r="395" spans="1:12">
      <c r="A395">
        <f>'Data Entry'!A396</f>
        <v>8574</v>
      </c>
      <c r="B395">
        <f>'Data Entry'!B396</f>
        <v>69</v>
      </c>
      <c r="C395">
        <f>'Data Entry'!I396</f>
        <v>0</v>
      </c>
      <c r="D395">
        <f>'Data Entry'!J396</f>
        <v>0</v>
      </c>
      <c r="E395">
        <f t="shared" si="30"/>
        <v>0</v>
      </c>
      <c r="F395" s="26" t="e">
        <f t="shared" si="31"/>
        <v>#DIV/0!</v>
      </c>
      <c r="G395">
        <f>'Data Entry'!K396</f>
        <v>0</v>
      </c>
      <c r="H395">
        <f>'Data Entry'!L396</f>
        <v>0</v>
      </c>
      <c r="I395">
        <f t="shared" si="32"/>
        <v>0</v>
      </c>
      <c r="J395" s="26" t="e">
        <f t="shared" si="33"/>
        <v>#DIV/0!</v>
      </c>
      <c r="K395" s="1">
        <f>SUMIFS('Data Entry'!N$3:N$2000,'Data Entry'!M$3:M$2000,A395,'Data Entry'!B$3:B$2000,B395)+SUMIFS('Data Entry'!P$3:P$2000,'Data Entry'!O$3:O$2000,A395,'Data Entry'!B$3:B$2000,B395)+SUMIFS('Data Entry'!R$3:R$2000,'Data Entry'!Q$3:Q$2000,A395,'Data Entry'!B$3:B$2000,B395)</f>
        <v>0</v>
      </c>
      <c r="L395">
        <f t="shared" si="34"/>
        <v>0</v>
      </c>
    </row>
    <row r="396" spans="1:12">
      <c r="A396">
        <f>'Data Entry'!A397</f>
        <v>2386</v>
      </c>
      <c r="B396">
        <f>'Data Entry'!B397</f>
        <v>62</v>
      </c>
      <c r="C396">
        <f>'Data Entry'!I397</f>
        <v>0</v>
      </c>
      <c r="D396">
        <f>'Data Entry'!J397</f>
        <v>0</v>
      </c>
      <c r="E396">
        <f t="shared" si="30"/>
        <v>0</v>
      </c>
      <c r="F396" s="26" t="e">
        <f t="shared" si="31"/>
        <v>#DIV/0!</v>
      </c>
      <c r="G396">
        <f>'Data Entry'!K397</f>
        <v>0</v>
      </c>
      <c r="H396">
        <f>'Data Entry'!L397</f>
        <v>0</v>
      </c>
      <c r="I396">
        <f t="shared" si="32"/>
        <v>0</v>
      </c>
      <c r="J396" s="26" t="e">
        <f t="shared" si="33"/>
        <v>#DIV/0!</v>
      </c>
      <c r="K396" s="1">
        <f>SUMIFS('Data Entry'!N$3:N$2000,'Data Entry'!M$3:M$2000,A396,'Data Entry'!B$3:B$2000,B396)+SUMIFS('Data Entry'!P$3:P$2000,'Data Entry'!O$3:O$2000,A396,'Data Entry'!B$3:B$2000,B396)+SUMIFS('Data Entry'!R$3:R$2000,'Data Entry'!Q$3:Q$2000,A396,'Data Entry'!B$3:B$2000,B396)</f>
        <v>1.631</v>
      </c>
      <c r="L396">
        <f t="shared" si="34"/>
        <v>0</v>
      </c>
    </row>
    <row r="397" spans="1:12">
      <c r="A397">
        <f>'Data Entry'!A398</f>
        <v>7757</v>
      </c>
      <c r="B397">
        <f>'Data Entry'!B398</f>
        <v>64</v>
      </c>
      <c r="C397">
        <f>'Data Entry'!I398</f>
        <v>0</v>
      </c>
      <c r="D397">
        <f>'Data Entry'!J398</f>
        <v>0</v>
      </c>
      <c r="E397">
        <f t="shared" si="30"/>
        <v>0</v>
      </c>
      <c r="F397" s="26" t="e">
        <f t="shared" si="31"/>
        <v>#DIV/0!</v>
      </c>
      <c r="G397">
        <f>'Data Entry'!K398</f>
        <v>0</v>
      </c>
      <c r="H397">
        <f>'Data Entry'!L398</f>
        <v>2</v>
      </c>
      <c r="I397">
        <f t="shared" si="32"/>
        <v>2</v>
      </c>
      <c r="J397" s="26">
        <f t="shared" si="33"/>
        <v>0</v>
      </c>
      <c r="K397" s="1">
        <f>SUMIFS('Data Entry'!N$3:N$2000,'Data Entry'!M$3:M$2000,A397,'Data Entry'!B$3:B$2000,B397)+SUMIFS('Data Entry'!P$3:P$2000,'Data Entry'!O$3:O$2000,A397,'Data Entry'!B$3:B$2000,B397)+SUMIFS('Data Entry'!R$3:R$2000,'Data Entry'!Q$3:Q$2000,A397,'Data Entry'!B$3:B$2000,B397)</f>
        <v>0</v>
      </c>
      <c r="L397">
        <f t="shared" si="34"/>
        <v>0</v>
      </c>
    </row>
    <row r="398" spans="1:12">
      <c r="A398">
        <f>'Data Entry'!A399</f>
        <v>4039</v>
      </c>
      <c r="B398">
        <f>'Data Entry'!B399</f>
        <v>65</v>
      </c>
      <c r="C398">
        <f>'Data Entry'!I399</f>
        <v>0</v>
      </c>
      <c r="D398">
        <f>'Data Entry'!J399</f>
        <v>0</v>
      </c>
      <c r="E398">
        <f t="shared" si="30"/>
        <v>0</v>
      </c>
      <c r="F398" s="26" t="e">
        <f t="shared" si="31"/>
        <v>#DIV/0!</v>
      </c>
      <c r="G398">
        <f>'Data Entry'!K399</f>
        <v>9</v>
      </c>
      <c r="H398">
        <f>'Data Entry'!L399</f>
        <v>6</v>
      </c>
      <c r="I398">
        <f t="shared" si="32"/>
        <v>15</v>
      </c>
      <c r="J398" s="26">
        <f t="shared" si="33"/>
        <v>0.6</v>
      </c>
      <c r="K398" s="1">
        <f>SUMIFS('Data Entry'!N$3:N$2000,'Data Entry'!M$3:M$2000,A398,'Data Entry'!B$3:B$2000,B398)+SUMIFS('Data Entry'!P$3:P$2000,'Data Entry'!O$3:O$2000,A398,'Data Entry'!B$3:B$2000,B398)+SUMIFS('Data Entry'!R$3:R$2000,'Data Entry'!Q$3:Q$2000,A398,'Data Entry'!B$3:B$2000,B398)</f>
        <v>16.558</v>
      </c>
      <c r="L398">
        <f t="shared" si="34"/>
        <v>18</v>
      </c>
    </row>
    <row r="399" spans="1:12">
      <c r="A399">
        <f>'Data Entry'!A400</f>
        <v>6865</v>
      </c>
      <c r="B399">
        <f>'Data Entry'!B400</f>
        <v>65</v>
      </c>
      <c r="C399">
        <f>'Data Entry'!I400</f>
        <v>1</v>
      </c>
      <c r="D399">
        <f>'Data Entry'!J400</f>
        <v>2</v>
      </c>
      <c r="E399">
        <f t="shared" si="30"/>
        <v>3</v>
      </c>
      <c r="F399" s="26">
        <f t="shared" si="31"/>
        <v>0.333333333333333</v>
      </c>
      <c r="G399">
        <f>'Data Entry'!K400</f>
        <v>0</v>
      </c>
      <c r="H399">
        <f>'Data Entry'!L400</f>
        <v>0</v>
      </c>
      <c r="I399">
        <f t="shared" si="32"/>
        <v>0</v>
      </c>
      <c r="J399" s="26" t="e">
        <f t="shared" si="33"/>
        <v>#DIV/0!</v>
      </c>
      <c r="K399" s="1">
        <f>SUMIFS('Data Entry'!N$3:N$2000,'Data Entry'!M$3:M$2000,A399,'Data Entry'!B$3:B$2000,B399)+SUMIFS('Data Entry'!P$3:P$2000,'Data Entry'!O$3:O$2000,A399,'Data Entry'!B$3:B$2000,B399)+SUMIFS('Data Entry'!R$3:R$2000,'Data Entry'!Q$3:Q$2000,A399,'Data Entry'!B$3:B$2000,B399)</f>
        <v>0</v>
      </c>
      <c r="L399">
        <f t="shared" si="34"/>
        <v>1</v>
      </c>
    </row>
    <row r="400" spans="1:12">
      <c r="A400">
        <f>'Data Entry'!A401</f>
        <v>610</v>
      </c>
      <c r="B400">
        <f>'Data Entry'!B401</f>
        <v>65</v>
      </c>
      <c r="C400">
        <f>'Data Entry'!I401</f>
        <v>0</v>
      </c>
      <c r="D400">
        <f>'Data Entry'!J401</f>
        <v>0</v>
      </c>
      <c r="E400">
        <f t="shared" si="30"/>
        <v>0</v>
      </c>
      <c r="F400" s="26" t="e">
        <f t="shared" si="31"/>
        <v>#DIV/0!</v>
      </c>
      <c r="G400">
        <f>'Data Entry'!K401</f>
        <v>4</v>
      </c>
      <c r="H400">
        <f>'Data Entry'!L401</f>
        <v>1</v>
      </c>
      <c r="I400">
        <f t="shared" si="32"/>
        <v>5</v>
      </c>
      <c r="J400" s="26">
        <f t="shared" si="33"/>
        <v>0.8</v>
      </c>
      <c r="K400" s="1">
        <f>SUMIFS('Data Entry'!N$3:N$2000,'Data Entry'!M$3:M$2000,A400,'Data Entry'!B$3:B$2000,B400)+SUMIFS('Data Entry'!P$3:P$2000,'Data Entry'!O$3:O$2000,A400,'Data Entry'!B$3:B$2000,B400)+SUMIFS('Data Entry'!R$3:R$2000,'Data Entry'!Q$3:Q$2000,A400,'Data Entry'!B$3:B$2000,B400)</f>
        <v>0</v>
      </c>
      <c r="L400">
        <f t="shared" si="34"/>
        <v>8</v>
      </c>
    </row>
    <row r="401" spans="1:12">
      <c r="A401">
        <f>'Data Entry'!A402</f>
        <v>4907</v>
      </c>
      <c r="B401">
        <f>'Data Entry'!B402</f>
        <v>65</v>
      </c>
      <c r="C401">
        <f>'Data Entry'!I402</f>
        <v>0</v>
      </c>
      <c r="D401">
        <f>'Data Entry'!J402</f>
        <v>0</v>
      </c>
      <c r="E401">
        <f t="shared" si="30"/>
        <v>0</v>
      </c>
      <c r="F401" s="26" t="e">
        <f t="shared" si="31"/>
        <v>#DIV/0!</v>
      </c>
      <c r="G401">
        <f>'Data Entry'!K402</f>
        <v>13</v>
      </c>
      <c r="H401">
        <f>'Data Entry'!L402</f>
        <v>2</v>
      </c>
      <c r="I401">
        <f t="shared" si="32"/>
        <v>15</v>
      </c>
      <c r="J401" s="26">
        <f t="shared" si="33"/>
        <v>0.866666666666667</v>
      </c>
      <c r="K401" s="1">
        <f>SUMIFS('Data Entry'!N$3:N$2000,'Data Entry'!M$3:M$2000,A401,'Data Entry'!B$3:B$2000,B401)+SUMIFS('Data Entry'!P$3:P$2000,'Data Entry'!O$3:O$2000,A401,'Data Entry'!B$3:B$2000,B401)+SUMIFS('Data Entry'!R$3:R$2000,'Data Entry'!Q$3:Q$2000,A401,'Data Entry'!B$3:B$2000,B401)</f>
        <v>0</v>
      </c>
      <c r="L401">
        <f t="shared" si="34"/>
        <v>26</v>
      </c>
    </row>
    <row r="402" spans="1:12">
      <c r="A402">
        <f>'Data Entry'!A403</f>
        <v>1325</v>
      </c>
      <c r="B402">
        <f>'Data Entry'!B403</f>
        <v>65</v>
      </c>
      <c r="C402">
        <f>'Data Entry'!I403</f>
        <v>0</v>
      </c>
      <c r="D402">
        <f>'Data Entry'!J403</f>
        <v>0</v>
      </c>
      <c r="E402">
        <f t="shared" si="30"/>
        <v>0</v>
      </c>
      <c r="F402" s="26" t="e">
        <f t="shared" si="31"/>
        <v>#DIV/0!</v>
      </c>
      <c r="G402">
        <f>'Data Entry'!K403</f>
        <v>15</v>
      </c>
      <c r="H402">
        <f>'Data Entry'!L403</f>
        <v>1</v>
      </c>
      <c r="I402">
        <f t="shared" si="32"/>
        <v>16</v>
      </c>
      <c r="J402" s="26">
        <f t="shared" si="33"/>
        <v>0.9375</v>
      </c>
      <c r="K402" s="1">
        <f>SUMIFS('Data Entry'!N$3:N$2000,'Data Entry'!M$3:M$2000,A402,'Data Entry'!B$3:B$2000,B402)+SUMIFS('Data Entry'!P$3:P$2000,'Data Entry'!O$3:O$2000,A402,'Data Entry'!B$3:B$2000,B402)+SUMIFS('Data Entry'!R$3:R$2000,'Data Entry'!Q$3:Q$2000,A402,'Data Entry'!B$3:B$2000,B402)</f>
        <v>0</v>
      </c>
      <c r="L402">
        <f t="shared" si="34"/>
        <v>30</v>
      </c>
    </row>
    <row r="403" spans="1:12">
      <c r="A403">
        <f>'Data Entry'!A404</f>
        <v>6865</v>
      </c>
      <c r="B403">
        <f>'Data Entry'!B404</f>
        <v>65</v>
      </c>
      <c r="C403">
        <f>'Data Entry'!I404</f>
        <v>4</v>
      </c>
      <c r="D403">
        <f>'Data Entry'!J404</f>
        <v>1</v>
      </c>
      <c r="E403">
        <f t="shared" si="30"/>
        <v>5</v>
      </c>
      <c r="F403" s="26">
        <f t="shared" si="31"/>
        <v>0.8</v>
      </c>
      <c r="G403">
        <f>'Data Entry'!K404</f>
        <v>0</v>
      </c>
      <c r="H403">
        <f>'Data Entry'!L404</f>
        <v>0</v>
      </c>
      <c r="I403">
        <f t="shared" si="32"/>
        <v>0</v>
      </c>
      <c r="J403" s="26" t="e">
        <f t="shared" si="33"/>
        <v>#DIV/0!</v>
      </c>
      <c r="K403" s="1">
        <f>SUMIFS('Data Entry'!N$3:N$2000,'Data Entry'!M$3:M$2000,A403,'Data Entry'!B$3:B$2000,B403)+SUMIFS('Data Entry'!P$3:P$2000,'Data Entry'!O$3:O$2000,A403,'Data Entry'!B$3:B$2000,B403)+SUMIFS('Data Entry'!R$3:R$2000,'Data Entry'!Q$3:Q$2000,A403,'Data Entry'!B$3:B$2000,B403)</f>
        <v>0</v>
      </c>
      <c r="L403">
        <f t="shared" si="34"/>
        <v>4</v>
      </c>
    </row>
    <row r="404" spans="1:12">
      <c r="A404">
        <f>'Data Entry'!A405</f>
        <v>8729</v>
      </c>
      <c r="B404">
        <f>'Data Entry'!B405</f>
        <v>70</v>
      </c>
      <c r="C404">
        <f>'Data Entry'!I405</f>
        <v>0</v>
      </c>
      <c r="D404">
        <f>'Data Entry'!J405</f>
        <v>0</v>
      </c>
      <c r="E404">
        <f t="shared" si="30"/>
        <v>0</v>
      </c>
      <c r="F404" s="26" t="e">
        <f t="shared" si="31"/>
        <v>#DIV/0!</v>
      </c>
      <c r="G404">
        <f>'Data Entry'!K405</f>
        <v>1</v>
      </c>
      <c r="H404">
        <f>'Data Entry'!L405</f>
        <v>4</v>
      </c>
      <c r="I404">
        <f t="shared" si="32"/>
        <v>5</v>
      </c>
      <c r="J404" s="26">
        <f t="shared" si="33"/>
        <v>0.2</v>
      </c>
      <c r="K404" s="1">
        <f>SUMIFS('Data Entry'!N$3:N$2000,'Data Entry'!M$3:M$2000,A404,'Data Entry'!B$3:B$2000,B404)+SUMIFS('Data Entry'!P$3:P$2000,'Data Entry'!O$3:O$2000,A404,'Data Entry'!B$3:B$2000,B404)+SUMIFS('Data Entry'!R$3:R$2000,'Data Entry'!Q$3:Q$2000,A404,'Data Entry'!B$3:B$2000,B404)</f>
        <v>5.347</v>
      </c>
      <c r="L404">
        <f t="shared" si="34"/>
        <v>2</v>
      </c>
    </row>
    <row r="405" spans="1:12">
      <c r="A405">
        <f>'Data Entry'!A406</f>
        <v>6135</v>
      </c>
      <c r="B405">
        <f>'Data Entry'!B406</f>
        <v>69</v>
      </c>
      <c r="C405">
        <f>'Data Entry'!I406</f>
        <v>0</v>
      </c>
      <c r="D405">
        <f>'Data Entry'!J406</f>
        <v>2</v>
      </c>
      <c r="E405">
        <f t="shared" si="30"/>
        <v>2</v>
      </c>
      <c r="F405" s="26">
        <f t="shared" si="31"/>
        <v>0</v>
      </c>
      <c r="G405">
        <f>'Data Entry'!K406</f>
        <v>9</v>
      </c>
      <c r="H405">
        <f>'Data Entry'!L406</f>
        <v>1</v>
      </c>
      <c r="I405">
        <f t="shared" si="32"/>
        <v>10</v>
      </c>
      <c r="J405" s="26">
        <f t="shared" si="33"/>
        <v>0.9</v>
      </c>
      <c r="K405" s="1">
        <f>SUMIFS('Data Entry'!N$3:N$2000,'Data Entry'!M$3:M$2000,A405,'Data Entry'!B$3:B$2000,B405)+SUMIFS('Data Entry'!P$3:P$2000,'Data Entry'!O$3:O$2000,A405,'Data Entry'!B$3:B$2000,B405)+SUMIFS('Data Entry'!R$3:R$2000,'Data Entry'!Q$3:Q$2000,A405,'Data Entry'!B$3:B$2000,B405)</f>
        <v>0</v>
      </c>
      <c r="L405">
        <f t="shared" si="34"/>
        <v>18</v>
      </c>
    </row>
    <row r="406" spans="1:12">
      <c r="A406">
        <f>'Data Entry'!A407</f>
        <v>781</v>
      </c>
      <c r="B406">
        <f>'Data Entry'!B407</f>
        <v>73</v>
      </c>
      <c r="C406">
        <f>'Data Entry'!I407</f>
        <v>2</v>
      </c>
      <c r="D406">
        <f>'Data Entry'!J407</f>
        <v>0</v>
      </c>
      <c r="E406">
        <f t="shared" si="30"/>
        <v>2</v>
      </c>
      <c r="F406" s="26">
        <f t="shared" si="31"/>
        <v>1</v>
      </c>
      <c r="G406">
        <f>'Data Entry'!K407</f>
        <v>0</v>
      </c>
      <c r="H406">
        <f>'Data Entry'!L407</f>
        <v>1</v>
      </c>
      <c r="I406">
        <f t="shared" si="32"/>
        <v>1</v>
      </c>
      <c r="J406" s="26">
        <f t="shared" si="33"/>
        <v>0</v>
      </c>
      <c r="K406" s="1">
        <f>SUMIFS('Data Entry'!N$3:N$2000,'Data Entry'!M$3:M$2000,A406,'Data Entry'!B$3:B$2000,B406)+SUMIFS('Data Entry'!P$3:P$2000,'Data Entry'!O$3:O$2000,A406,'Data Entry'!B$3:B$2000,B406)+SUMIFS('Data Entry'!R$3:R$2000,'Data Entry'!Q$3:Q$2000,A406,'Data Entry'!B$3:B$2000,B406)</f>
        <v>1.148</v>
      </c>
      <c r="L406">
        <f t="shared" si="34"/>
        <v>2</v>
      </c>
    </row>
    <row r="407" spans="1:12">
      <c r="A407">
        <f>'Data Entry'!A408</f>
        <v>4015</v>
      </c>
      <c r="B407">
        <f>'Data Entry'!B408</f>
        <v>71</v>
      </c>
      <c r="C407">
        <f>'Data Entry'!I408</f>
        <v>0</v>
      </c>
      <c r="D407">
        <f>'Data Entry'!J408</f>
        <v>0</v>
      </c>
      <c r="E407">
        <f t="shared" si="30"/>
        <v>0</v>
      </c>
      <c r="F407" s="26" t="e">
        <f t="shared" si="31"/>
        <v>#DIV/0!</v>
      </c>
      <c r="G407">
        <f>'Data Entry'!K408</f>
        <v>4</v>
      </c>
      <c r="H407">
        <f>'Data Entry'!L408</f>
        <v>4</v>
      </c>
      <c r="I407">
        <f t="shared" si="32"/>
        <v>8</v>
      </c>
      <c r="J407" s="26">
        <f t="shared" si="33"/>
        <v>0.5</v>
      </c>
      <c r="K407" s="1">
        <f>SUMIFS('Data Entry'!N$3:N$2000,'Data Entry'!M$3:M$2000,A407,'Data Entry'!B$3:B$2000,B407)+SUMIFS('Data Entry'!P$3:P$2000,'Data Entry'!O$3:O$2000,A407,'Data Entry'!B$3:B$2000,B407)+SUMIFS('Data Entry'!R$3:R$2000,'Data Entry'!Q$3:Q$2000,A407,'Data Entry'!B$3:B$2000,B407)</f>
        <v>0</v>
      </c>
      <c r="L407">
        <f t="shared" si="34"/>
        <v>8</v>
      </c>
    </row>
    <row r="408" spans="1:12">
      <c r="A408">
        <f>'Data Entry'!A409</f>
        <v>772</v>
      </c>
      <c r="B408">
        <f>'Data Entry'!B409</f>
        <v>73</v>
      </c>
      <c r="C408">
        <f>'Data Entry'!I409</f>
        <v>0</v>
      </c>
      <c r="D408">
        <f>'Data Entry'!J409</f>
        <v>0</v>
      </c>
      <c r="E408">
        <f t="shared" si="30"/>
        <v>0</v>
      </c>
      <c r="F408" s="26" t="e">
        <f t="shared" si="31"/>
        <v>#DIV/0!</v>
      </c>
      <c r="G408">
        <f>'Data Entry'!K409</f>
        <v>4</v>
      </c>
      <c r="H408">
        <f>'Data Entry'!L409</f>
        <v>14</v>
      </c>
      <c r="I408">
        <f t="shared" si="32"/>
        <v>18</v>
      </c>
      <c r="J408" s="26">
        <f t="shared" si="33"/>
        <v>0.222222222222222</v>
      </c>
      <c r="K408" s="1">
        <f>SUMIFS('Data Entry'!N$3:N$2000,'Data Entry'!M$3:M$2000,A408,'Data Entry'!B$3:B$2000,B408)+SUMIFS('Data Entry'!P$3:P$2000,'Data Entry'!O$3:O$2000,A408,'Data Entry'!B$3:B$2000,B408)+SUMIFS('Data Entry'!R$3:R$2000,'Data Entry'!Q$3:Q$2000,A408,'Data Entry'!B$3:B$2000,B408)</f>
        <v>14.924</v>
      </c>
      <c r="L408">
        <f t="shared" si="34"/>
        <v>8</v>
      </c>
    </row>
    <row r="409" spans="1:12">
      <c r="A409">
        <f>'Data Entry'!A410</f>
        <v>8789</v>
      </c>
      <c r="B409">
        <f>'Data Entry'!B410</f>
        <v>71</v>
      </c>
      <c r="C409">
        <f>'Data Entry'!I410</f>
        <v>0</v>
      </c>
      <c r="D409">
        <f>'Data Entry'!J410</f>
        <v>0</v>
      </c>
      <c r="E409">
        <f t="shared" si="30"/>
        <v>0</v>
      </c>
      <c r="F409" s="26" t="e">
        <f t="shared" si="31"/>
        <v>#DIV/0!</v>
      </c>
      <c r="G409">
        <f>'Data Entry'!K410</f>
        <v>0</v>
      </c>
      <c r="H409">
        <f>'Data Entry'!L410</f>
        <v>0</v>
      </c>
      <c r="I409">
        <f t="shared" si="32"/>
        <v>0</v>
      </c>
      <c r="J409" s="26" t="e">
        <f t="shared" si="33"/>
        <v>#DIV/0!</v>
      </c>
      <c r="K409" s="1">
        <f>SUMIFS('Data Entry'!N$3:N$2000,'Data Entry'!M$3:M$2000,A409,'Data Entry'!B$3:B$2000,B409)+SUMIFS('Data Entry'!P$3:P$2000,'Data Entry'!O$3:O$2000,A409,'Data Entry'!B$3:B$2000,B409)+SUMIFS('Data Entry'!R$3:R$2000,'Data Entry'!Q$3:Q$2000,A409,'Data Entry'!B$3:B$2000,B409)</f>
        <v>0</v>
      </c>
      <c r="L409">
        <f t="shared" si="34"/>
        <v>0</v>
      </c>
    </row>
    <row r="410" spans="1:12">
      <c r="A410">
        <f>'Data Entry'!A411</f>
        <v>8764</v>
      </c>
      <c r="B410">
        <f>'Data Entry'!B411</f>
        <v>73</v>
      </c>
      <c r="C410">
        <f>'Data Entry'!I411</f>
        <v>10</v>
      </c>
      <c r="D410">
        <f>'Data Entry'!J411</f>
        <v>0</v>
      </c>
      <c r="E410">
        <f t="shared" si="30"/>
        <v>10</v>
      </c>
      <c r="F410" s="26">
        <f t="shared" si="31"/>
        <v>1</v>
      </c>
      <c r="G410">
        <f>'Data Entry'!K411</f>
        <v>0</v>
      </c>
      <c r="H410">
        <f>'Data Entry'!L411</f>
        <v>0</v>
      </c>
      <c r="I410">
        <f t="shared" si="32"/>
        <v>0</v>
      </c>
      <c r="J410" s="26" t="e">
        <f t="shared" si="33"/>
        <v>#DIV/0!</v>
      </c>
      <c r="K410" s="1">
        <f>SUMIFS('Data Entry'!N$3:N$2000,'Data Entry'!M$3:M$2000,A410,'Data Entry'!B$3:B$2000,B410)+SUMIFS('Data Entry'!P$3:P$2000,'Data Entry'!O$3:O$2000,A410,'Data Entry'!B$3:B$2000,B410)+SUMIFS('Data Entry'!R$3:R$2000,'Data Entry'!Q$3:Q$2000,A410,'Data Entry'!B$3:B$2000,B410)</f>
        <v>0</v>
      </c>
      <c r="L410">
        <f t="shared" si="34"/>
        <v>10</v>
      </c>
    </row>
    <row r="411" spans="1:12">
      <c r="A411">
        <f>'Data Entry'!A412</f>
        <v>865</v>
      </c>
      <c r="B411">
        <f>'Data Entry'!B412</f>
        <v>73</v>
      </c>
      <c r="C411">
        <f>'Data Entry'!I412</f>
        <v>0</v>
      </c>
      <c r="D411">
        <f>'Data Entry'!J412</f>
        <v>0</v>
      </c>
      <c r="E411">
        <f t="shared" si="30"/>
        <v>0</v>
      </c>
      <c r="F411" s="26" t="e">
        <f t="shared" si="31"/>
        <v>#DIV/0!</v>
      </c>
      <c r="G411">
        <f>'Data Entry'!K412</f>
        <v>3</v>
      </c>
      <c r="H411">
        <f>'Data Entry'!L412</f>
        <v>1</v>
      </c>
      <c r="I411">
        <f t="shared" si="32"/>
        <v>4</v>
      </c>
      <c r="J411" s="26">
        <f t="shared" si="33"/>
        <v>0.75</v>
      </c>
      <c r="K411" s="1">
        <f>SUMIFS('Data Entry'!N$3:N$2000,'Data Entry'!M$3:M$2000,A411,'Data Entry'!B$3:B$2000,B411)+SUMIFS('Data Entry'!P$3:P$2000,'Data Entry'!O$3:O$2000,A411,'Data Entry'!B$3:B$2000,B411)+SUMIFS('Data Entry'!R$3:R$2000,'Data Entry'!Q$3:Q$2000,A411,'Data Entry'!B$3:B$2000,B411)</f>
        <v>12.146</v>
      </c>
      <c r="L411">
        <f t="shared" si="34"/>
        <v>6</v>
      </c>
    </row>
    <row r="412" spans="1:12">
      <c r="A412">
        <f>'Data Entry'!A413</f>
        <v>8735</v>
      </c>
      <c r="B412">
        <f>'Data Entry'!B413</f>
        <v>73</v>
      </c>
      <c r="C412">
        <f>'Data Entry'!I413</f>
        <v>0</v>
      </c>
      <c r="D412">
        <f>'Data Entry'!J413</f>
        <v>0</v>
      </c>
      <c r="E412">
        <f t="shared" si="30"/>
        <v>0</v>
      </c>
      <c r="F412" s="26" t="e">
        <f t="shared" si="31"/>
        <v>#DIV/0!</v>
      </c>
      <c r="G412">
        <f>'Data Entry'!K413</f>
        <v>0</v>
      </c>
      <c r="H412">
        <f>'Data Entry'!L413</f>
        <v>0</v>
      </c>
      <c r="I412">
        <f t="shared" si="32"/>
        <v>0</v>
      </c>
      <c r="J412" s="26" t="e">
        <f t="shared" si="33"/>
        <v>#DIV/0!</v>
      </c>
      <c r="K412" s="1">
        <f>SUMIFS('Data Entry'!N$3:N$2000,'Data Entry'!M$3:M$2000,A412,'Data Entry'!B$3:B$2000,B412)+SUMIFS('Data Entry'!P$3:P$2000,'Data Entry'!O$3:O$2000,A412,'Data Entry'!B$3:B$2000,B412)+SUMIFS('Data Entry'!R$3:R$2000,'Data Entry'!Q$3:Q$2000,A412,'Data Entry'!B$3:B$2000,B412)</f>
        <v>0</v>
      </c>
      <c r="L412">
        <f t="shared" si="34"/>
        <v>0</v>
      </c>
    </row>
    <row r="413" spans="1:12">
      <c r="A413">
        <f>'Data Entry'!A414</f>
        <v>6864</v>
      </c>
      <c r="B413">
        <f>'Data Entry'!B414</f>
        <v>71</v>
      </c>
      <c r="C413">
        <f>'Data Entry'!I414</f>
        <v>0</v>
      </c>
      <c r="D413">
        <f>'Data Entry'!J414</f>
        <v>0</v>
      </c>
      <c r="E413">
        <f t="shared" si="30"/>
        <v>0</v>
      </c>
      <c r="F413" s="26" t="e">
        <f t="shared" si="31"/>
        <v>#DIV/0!</v>
      </c>
      <c r="G413">
        <f>'Data Entry'!K414</f>
        <v>0</v>
      </c>
      <c r="H413">
        <f>'Data Entry'!L414</f>
        <v>4</v>
      </c>
      <c r="I413">
        <f t="shared" si="32"/>
        <v>4</v>
      </c>
      <c r="J413" s="26">
        <f t="shared" si="33"/>
        <v>0</v>
      </c>
      <c r="K413" s="1">
        <f>SUMIFS('Data Entry'!N$3:N$2000,'Data Entry'!M$3:M$2000,A413,'Data Entry'!B$3:B$2000,B413)+SUMIFS('Data Entry'!P$3:P$2000,'Data Entry'!O$3:O$2000,A413,'Data Entry'!B$3:B$2000,B413)+SUMIFS('Data Entry'!R$3:R$2000,'Data Entry'!Q$3:Q$2000,A413,'Data Entry'!B$3:B$2000,B413)</f>
        <v>0</v>
      </c>
      <c r="L413">
        <f t="shared" si="34"/>
        <v>0</v>
      </c>
    </row>
    <row r="414" spans="1:12">
      <c r="A414">
        <f>'Data Entry'!A415</f>
        <v>1325</v>
      </c>
      <c r="B414">
        <f>'Data Entry'!B415</f>
        <v>73</v>
      </c>
      <c r="C414">
        <f>'Data Entry'!I415</f>
        <v>0</v>
      </c>
      <c r="D414">
        <f>'Data Entry'!J415</f>
        <v>0</v>
      </c>
      <c r="E414">
        <f t="shared" si="30"/>
        <v>0</v>
      </c>
      <c r="F414" s="26" t="e">
        <f t="shared" si="31"/>
        <v>#DIV/0!</v>
      </c>
      <c r="G414">
        <f>'Data Entry'!K415</f>
        <v>9</v>
      </c>
      <c r="H414">
        <f>'Data Entry'!L415</f>
        <v>0</v>
      </c>
      <c r="I414">
        <f t="shared" si="32"/>
        <v>9</v>
      </c>
      <c r="J414" s="26">
        <f t="shared" si="33"/>
        <v>1</v>
      </c>
      <c r="K414" s="1">
        <f>SUMIFS('Data Entry'!N$3:N$2000,'Data Entry'!M$3:M$2000,A414,'Data Entry'!B$3:B$2000,B414)+SUMIFS('Data Entry'!P$3:P$2000,'Data Entry'!O$3:O$2000,A414,'Data Entry'!B$3:B$2000,B414)+SUMIFS('Data Entry'!R$3:R$2000,'Data Entry'!Q$3:Q$2000,A414,'Data Entry'!B$3:B$2000,B414)</f>
        <v>8.55</v>
      </c>
      <c r="L414">
        <f t="shared" si="34"/>
        <v>18</v>
      </c>
    </row>
    <row r="415" spans="1:12">
      <c r="A415">
        <f>'Data Entry'!A416</f>
        <v>5036</v>
      </c>
      <c r="B415">
        <f>'Data Entry'!B416</f>
        <v>70</v>
      </c>
      <c r="C415">
        <f>'Data Entry'!I416</f>
        <v>11</v>
      </c>
      <c r="D415">
        <f>'Data Entry'!J416</f>
        <v>5</v>
      </c>
      <c r="E415">
        <f t="shared" si="30"/>
        <v>16</v>
      </c>
      <c r="F415" s="26">
        <f t="shared" si="31"/>
        <v>0.6875</v>
      </c>
      <c r="G415">
        <f>'Data Entry'!K416</f>
        <v>0</v>
      </c>
      <c r="H415">
        <f>'Data Entry'!L416</f>
        <v>0</v>
      </c>
      <c r="I415">
        <f t="shared" si="32"/>
        <v>0</v>
      </c>
      <c r="J415" s="26" t="e">
        <f t="shared" si="33"/>
        <v>#DIV/0!</v>
      </c>
      <c r="K415" s="1">
        <f>SUMIFS('Data Entry'!N$3:N$2000,'Data Entry'!M$3:M$2000,A415,'Data Entry'!B$3:B$2000,B415)+SUMIFS('Data Entry'!P$3:P$2000,'Data Entry'!O$3:O$2000,A415,'Data Entry'!B$3:B$2000,B415)+SUMIFS('Data Entry'!R$3:R$2000,'Data Entry'!Q$3:Q$2000,A415,'Data Entry'!B$3:B$2000,B415)</f>
        <v>0</v>
      </c>
      <c r="L415">
        <f t="shared" si="34"/>
        <v>11</v>
      </c>
    </row>
    <row r="416" spans="1:12">
      <c r="A416">
        <f>'Data Entry'!A417</f>
        <v>610</v>
      </c>
      <c r="B416">
        <f>'Data Entry'!B417</f>
        <v>72</v>
      </c>
      <c r="C416">
        <f>'Data Entry'!I417</f>
        <v>0</v>
      </c>
      <c r="D416">
        <f>'Data Entry'!J417</f>
        <v>0</v>
      </c>
      <c r="E416">
        <f t="shared" si="30"/>
        <v>0</v>
      </c>
      <c r="F416" s="26" t="e">
        <f t="shared" si="31"/>
        <v>#DIV/0!</v>
      </c>
      <c r="G416">
        <f>'Data Entry'!K417</f>
        <v>9</v>
      </c>
      <c r="H416">
        <f>'Data Entry'!L417</f>
        <v>2</v>
      </c>
      <c r="I416">
        <f t="shared" si="32"/>
        <v>11</v>
      </c>
      <c r="J416" s="26">
        <f t="shared" si="33"/>
        <v>0.818181818181818</v>
      </c>
      <c r="K416" s="1">
        <f>SUMIFS('Data Entry'!N$3:N$2000,'Data Entry'!M$3:M$2000,A416,'Data Entry'!B$3:B$2000,B416)+SUMIFS('Data Entry'!P$3:P$2000,'Data Entry'!O$3:O$2000,A416,'Data Entry'!B$3:B$2000,B416)+SUMIFS('Data Entry'!R$3:R$2000,'Data Entry'!Q$3:Q$2000,A416,'Data Entry'!B$3:B$2000,B416)</f>
        <v>1.299</v>
      </c>
      <c r="L416">
        <f t="shared" si="34"/>
        <v>18</v>
      </c>
    </row>
    <row r="417" spans="1:12">
      <c r="A417">
        <f>'Data Entry'!A418</f>
        <v>7757</v>
      </c>
      <c r="B417">
        <f>'Data Entry'!B418</f>
        <v>74</v>
      </c>
      <c r="C417">
        <f>'Data Entry'!I418</f>
        <v>0</v>
      </c>
      <c r="D417">
        <f>'Data Entry'!J418</f>
        <v>0</v>
      </c>
      <c r="E417">
        <f t="shared" si="30"/>
        <v>0</v>
      </c>
      <c r="F417" s="26" t="e">
        <f t="shared" si="31"/>
        <v>#DIV/0!</v>
      </c>
      <c r="G417">
        <f>'Data Entry'!K418</f>
        <v>0</v>
      </c>
      <c r="H417">
        <f>'Data Entry'!L418</f>
        <v>0</v>
      </c>
      <c r="I417">
        <f t="shared" si="32"/>
        <v>0</v>
      </c>
      <c r="J417" s="26" t="e">
        <f t="shared" si="33"/>
        <v>#DIV/0!</v>
      </c>
      <c r="K417" s="1">
        <f>SUMIFS('Data Entry'!N$3:N$2000,'Data Entry'!M$3:M$2000,A417,'Data Entry'!B$3:B$2000,B417)+SUMIFS('Data Entry'!P$3:P$2000,'Data Entry'!O$3:O$2000,A417,'Data Entry'!B$3:B$2000,B417)+SUMIFS('Data Entry'!R$3:R$2000,'Data Entry'!Q$3:Q$2000,A417,'Data Entry'!B$3:B$2000,B417)</f>
        <v>0</v>
      </c>
      <c r="L417">
        <f t="shared" si="34"/>
        <v>0</v>
      </c>
    </row>
    <row r="418" spans="1:12">
      <c r="A418">
        <f>'Data Entry'!A419</f>
        <v>914</v>
      </c>
      <c r="B418">
        <f>'Data Entry'!B419</f>
        <v>70</v>
      </c>
      <c r="C418">
        <f>'Data Entry'!I419</f>
        <v>0</v>
      </c>
      <c r="D418">
        <f>'Data Entry'!J419</f>
        <v>0</v>
      </c>
      <c r="E418">
        <f t="shared" si="30"/>
        <v>0</v>
      </c>
      <c r="F418" s="26" t="e">
        <f t="shared" si="31"/>
        <v>#DIV/0!</v>
      </c>
      <c r="G418">
        <f>'Data Entry'!K419</f>
        <v>5</v>
      </c>
      <c r="H418">
        <f>'Data Entry'!L419</f>
        <v>2</v>
      </c>
      <c r="I418">
        <f t="shared" si="32"/>
        <v>7</v>
      </c>
      <c r="J418" s="26">
        <f t="shared" si="33"/>
        <v>0.714285714285714</v>
      </c>
      <c r="K418" s="1">
        <f>SUMIFS('Data Entry'!N$3:N$2000,'Data Entry'!M$3:M$2000,A418,'Data Entry'!B$3:B$2000,B418)+SUMIFS('Data Entry'!P$3:P$2000,'Data Entry'!O$3:O$2000,A418,'Data Entry'!B$3:B$2000,B418)+SUMIFS('Data Entry'!R$3:R$2000,'Data Entry'!Q$3:Q$2000,A418,'Data Entry'!B$3:B$2000,B418)</f>
        <v>12.867</v>
      </c>
      <c r="L418">
        <f t="shared" si="34"/>
        <v>10</v>
      </c>
    </row>
    <row r="419" spans="1:12">
      <c r="A419">
        <f>'Data Entry'!A420</f>
        <v>3560</v>
      </c>
      <c r="B419">
        <f>'Data Entry'!B420</f>
        <v>72</v>
      </c>
      <c r="C419">
        <f>'Data Entry'!I420</f>
        <v>0</v>
      </c>
      <c r="D419">
        <f>'Data Entry'!J420</f>
        <v>0</v>
      </c>
      <c r="E419">
        <f t="shared" si="30"/>
        <v>0</v>
      </c>
      <c r="F419" s="26" t="e">
        <f t="shared" si="31"/>
        <v>#DIV/0!</v>
      </c>
      <c r="G419">
        <f>'Data Entry'!K420</f>
        <v>8</v>
      </c>
      <c r="H419">
        <f>'Data Entry'!L420</f>
        <v>4</v>
      </c>
      <c r="I419">
        <f t="shared" si="32"/>
        <v>12</v>
      </c>
      <c r="J419" s="26">
        <f t="shared" si="33"/>
        <v>0.666666666666667</v>
      </c>
      <c r="K419" s="1">
        <f>SUMIFS('Data Entry'!N$3:N$2000,'Data Entry'!M$3:M$2000,A419,'Data Entry'!B$3:B$2000,B419)+SUMIFS('Data Entry'!P$3:P$2000,'Data Entry'!O$3:O$2000,A419,'Data Entry'!B$3:B$2000,B419)+SUMIFS('Data Entry'!R$3:R$2000,'Data Entry'!Q$3:Q$2000,A419,'Data Entry'!B$3:B$2000,B419)</f>
        <v>7.197</v>
      </c>
      <c r="L419">
        <f t="shared" si="34"/>
        <v>16</v>
      </c>
    </row>
    <row r="420" spans="1:12">
      <c r="A420">
        <f>'Data Entry'!A421</f>
        <v>5406</v>
      </c>
      <c r="B420">
        <f>'Data Entry'!B421</f>
        <v>74</v>
      </c>
      <c r="C420">
        <f>'Data Entry'!I421</f>
        <v>4</v>
      </c>
      <c r="D420">
        <f>'Data Entry'!J421</f>
        <v>3</v>
      </c>
      <c r="E420">
        <f t="shared" si="30"/>
        <v>7</v>
      </c>
      <c r="F420" s="26">
        <f t="shared" si="31"/>
        <v>0.571428571428571</v>
      </c>
      <c r="G420">
        <f>'Data Entry'!K421</f>
        <v>0</v>
      </c>
      <c r="H420">
        <f>'Data Entry'!L421</f>
        <v>0</v>
      </c>
      <c r="I420">
        <f t="shared" si="32"/>
        <v>0</v>
      </c>
      <c r="J420" s="26" t="e">
        <f t="shared" si="33"/>
        <v>#DIV/0!</v>
      </c>
      <c r="K420" s="1">
        <f>SUMIFS('Data Entry'!N$3:N$2000,'Data Entry'!M$3:M$2000,A420,'Data Entry'!B$3:B$2000,B420)+SUMIFS('Data Entry'!P$3:P$2000,'Data Entry'!O$3:O$2000,A420,'Data Entry'!B$3:B$2000,B420)+SUMIFS('Data Entry'!R$3:R$2000,'Data Entry'!Q$3:Q$2000,A420,'Data Entry'!B$3:B$2000,B420)</f>
        <v>46.046</v>
      </c>
      <c r="L420">
        <f t="shared" si="34"/>
        <v>4</v>
      </c>
    </row>
    <row r="421" spans="1:12">
      <c r="A421">
        <f>'Data Entry'!A422</f>
        <v>4903</v>
      </c>
      <c r="B421">
        <f>'Data Entry'!B422</f>
        <v>70</v>
      </c>
      <c r="C421">
        <f>'Data Entry'!I422</f>
        <v>5</v>
      </c>
      <c r="D421">
        <f>'Data Entry'!J422</f>
        <v>0</v>
      </c>
      <c r="E421">
        <f t="shared" si="30"/>
        <v>5</v>
      </c>
      <c r="F421" s="26">
        <f t="shared" si="31"/>
        <v>1</v>
      </c>
      <c r="G421">
        <f>'Data Entry'!K422</f>
        <v>0</v>
      </c>
      <c r="H421">
        <f>'Data Entry'!L422</f>
        <v>0</v>
      </c>
      <c r="I421">
        <f t="shared" si="32"/>
        <v>0</v>
      </c>
      <c r="J421" s="26" t="e">
        <f t="shared" si="33"/>
        <v>#DIV/0!</v>
      </c>
      <c r="K421" s="1">
        <f>SUMIFS('Data Entry'!N$3:N$2000,'Data Entry'!M$3:M$2000,A421,'Data Entry'!B$3:B$2000,B421)+SUMIFS('Data Entry'!P$3:P$2000,'Data Entry'!O$3:O$2000,A421,'Data Entry'!B$3:B$2000,B421)+SUMIFS('Data Entry'!R$3:R$2000,'Data Entry'!Q$3:Q$2000,A421,'Data Entry'!B$3:B$2000,B421)</f>
        <v>3.941</v>
      </c>
      <c r="L421">
        <f t="shared" si="34"/>
        <v>5</v>
      </c>
    </row>
    <row r="422" spans="1:12">
      <c r="A422">
        <f>'Data Entry'!A423</f>
        <v>1360</v>
      </c>
      <c r="B422">
        <f>'Data Entry'!B423</f>
        <v>72</v>
      </c>
      <c r="C422">
        <f>'Data Entry'!I423</f>
        <v>0</v>
      </c>
      <c r="D422">
        <f>'Data Entry'!J423</f>
        <v>0</v>
      </c>
      <c r="E422">
        <f t="shared" si="30"/>
        <v>0</v>
      </c>
      <c r="F422" s="26" t="e">
        <f t="shared" si="31"/>
        <v>#DIV/0!</v>
      </c>
      <c r="G422">
        <f>'Data Entry'!K423</f>
        <v>5</v>
      </c>
      <c r="H422">
        <f>'Data Entry'!L423</f>
        <v>0</v>
      </c>
      <c r="I422">
        <f t="shared" si="32"/>
        <v>5</v>
      </c>
      <c r="J422" s="26">
        <f t="shared" si="33"/>
        <v>1</v>
      </c>
      <c r="K422" s="1">
        <f>SUMIFS('Data Entry'!N$3:N$2000,'Data Entry'!M$3:M$2000,A422,'Data Entry'!B$3:B$2000,B422)+SUMIFS('Data Entry'!P$3:P$2000,'Data Entry'!O$3:O$2000,A422,'Data Entry'!B$3:B$2000,B422)+SUMIFS('Data Entry'!R$3:R$2000,'Data Entry'!Q$3:Q$2000,A422,'Data Entry'!B$3:B$2000,B422)</f>
        <v>0.784</v>
      </c>
      <c r="L422">
        <f t="shared" si="34"/>
        <v>10</v>
      </c>
    </row>
    <row r="423" spans="1:12">
      <c r="A423">
        <f>'Data Entry'!A424</f>
        <v>3739</v>
      </c>
      <c r="B423">
        <f>'Data Entry'!B424</f>
        <v>74</v>
      </c>
      <c r="C423">
        <f>'Data Entry'!I424</f>
        <v>4</v>
      </c>
      <c r="D423">
        <f>'Data Entry'!J424</f>
        <v>0</v>
      </c>
      <c r="E423">
        <f t="shared" si="30"/>
        <v>4</v>
      </c>
      <c r="F423" s="26">
        <f t="shared" si="31"/>
        <v>1</v>
      </c>
      <c r="G423">
        <f>'Data Entry'!K424</f>
        <v>0</v>
      </c>
      <c r="H423">
        <f>'Data Entry'!L424</f>
        <v>0</v>
      </c>
      <c r="I423">
        <f t="shared" si="32"/>
        <v>0</v>
      </c>
      <c r="J423" s="26" t="e">
        <f t="shared" si="33"/>
        <v>#DIV/0!</v>
      </c>
      <c r="K423" s="1">
        <f>SUMIFS('Data Entry'!N$3:N$2000,'Data Entry'!M$3:M$2000,A423,'Data Entry'!B$3:B$2000,B423)+SUMIFS('Data Entry'!P$3:P$2000,'Data Entry'!O$3:O$2000,A423,'Data Entry'!B$3:B$2000,B423)+SUMIFS('Data Entry'!R$3:R$2000,'Data Entry'!Q$3:Q$2000,A423,'Data Entry'!B$3:B$2000,B423)</f>
        <v>8.125</v>
      </c>
      <c r="L423">
        <f t="shared" si="34"/>
        <v>4</v>
      </c>
    </row>
    <row r="424" spans="1:12">
      <c r="A424">
        <f>'Data Entry'!A425</f>
        <v>5031</v>
      </c>
      <c r="B424">
        <f>'Data Entry'!B425</f>
        <v>74</v>
      </c>
      <c r="C424">
        <f>'Data Entry'!I425</f>
        <v>0</v>
      </c>
      <c r="D424">
        <f>'Data Entry'!J425</f>
        <v>0</v>
      </c>
      <c r="E424">
        <f t="shared" si="30"/>
        <v>0</v>
      </c>
      <c r="F424" s="26" t="e">
        <f t="shared" si="31"/>
        <v>#DIV/0!</v>
      </c>
      <c r="G424">
        <f>'Data Entry'!K425</f>
        <v>0</v>
      </c>
      <c r="H424">
        <f>'Data Entry'!L425</f>
        <v>0</v>
      </c>
      <c r="I424">
        <f t="shared" si="32"/>
        <v>0</v>
      </c>
      <c r="J424" s="26" t="e">
        <f t="shared" si="33"/>
        <v>#DIV/0!</v>
      </c>
      <c r="K424" s="1">
        <f>SUMIFS('Data Entry'!N$3:N$2000,'Data Entry'!M$3:M$2000,A424,'Data Entry'!B$3:B$2000,B424)+SUMIFS('Data Entry'!P$3:P$2000,'Data Entry'!O$3:O$2000,A424,'Data Entry'!B$3:B$2000,B424)+SUMIFS('Data Entry'!R$3:R$2000,'Data Entry'!Q$3:Q$2000,A424,'Data Entry'!B$3:B$2000,B424)</f>
        <v>2.84</v>
      </c>
      <c r="L424">
        <f t="shared" si="34"/>
        <v>0</v>
      </c>
    </row>
    <row r="425" spans="1:12">
      <c r="A425">
        <f>'Data Entry'!A426</f>
        <v>7659</v>
      </c>
      <c r="B425">
        <f>'Data Entry'!B426</f>
        <v>70</v>
      </c>
      <c r="C425">
        <f>'Data Entry'!I426</f>
        <v>5</v>
      </c>
      <c r="D425">
        <f>'Data Entry'!J426</f>
        <v>0</v>
      </c>
      <c r="E425">
        <f t="shared" si="30"/>
        <v>5</v>
      </c>
      <c r="F425" s="26">
        <f t="shared" si="31"/>
        <v>1</v>
      </c>
      <c r="G425">
        <f>'Data Entry'!K426</f>
        <v>0</v>
      </c>
      <c r="H425">
        <f>'Data Entry'!L426</f>
        <v>0</v>
      </c>
      <c r="I425">
        <f t="shared" si="32"/>
        <v>0</v>
      </c>
      <c r="J425" s="26" t="e">
        <f t="shared" si="33"/>
        <v>#DIV/0!</v>
      </c>
      <c r="K425" s="1">
        <f>SUMIFS('Data Entry'!N$3:N$2000,'Data Entry'!M$3:M$2000,A425,'Data Entry'!B$3:B$2000,B425)+SUMIFS('Data Entry'!P$3:P$2000,'Data Entry'!O$3:O$2000,A425,'Data Entry'!B$3:B$2000,B425)+SUMIFS('Data Entry'!R$3:R$2000,'Data Entry'!Q$3:Q$2000,A425,'Data Entry'!B$3:B$2000,B425)</f>
        <v>0</v>
      </c>
      <c r="L425">
        <f t="shared" si="34"/>
        <v>5</v>
      </c>
    </row>
    <row r="426" spans="1:12">
      <c r="A426">
        <f>'Data Entry'!A427</f>
        <v>8765</v>
      </c>
      <c r="B426">
        <f>'Data Entry'!B427</f>
        <v>70</v>
      </c>
      <c r="C426">
        <f>'Data Entry'!I427</f>
        <v>0</v>
      </c>
      <c r="D426">
        <f>'Data Entry'!J427</f>
        <v>0</v>
      </c>
      <c r="E426">
        <f t="shared" si="30"/>
        <v>0</v>
      </c>
      <c r="F426" s="26" t="e">
        <f t="shared" si="31"/>
        <v>#DIV/0!</v>
      </c>
      <c r="G426">
        <f>'Data Entry'!K427</f>
        <v>0</v>
      </c>
      <c r="H426">
        <f>'Data Entry'!L427</f>
        <v>0</v>
      </c>
      <c r="I426">
        <f t="shared" si="32"/>
        <v>0</v>
      </c>
      <c r="J426" s="26" t="e">
        <f t="shared" si="33"/>
        <v>#DIV/0!</v>
      </c>
      <c r="K426" s="1">
        <f>SUMIFS('Data Entry'!N$3:N$2000,'Data Entry'!M$3:M$2000,A426,'Data Entry'!B$3:B$2000,B426)+SUMIFS('Data Entry'!P$3:P$2000,'Data Entry'!O$3:O$2000,A426,'Data Entry'!B$3:B$2000,B426)+SUMIFS('Data Entry'!R$3:R$2000,'Data Entry'!Q$3:Q$2000,A426,'Data Entry'!B$3:B$2000,B426)</f>
        <v>30.738</v>
      </c>
      <c r="L426">
        <f t="shared" si="34"/>
        <v>0</v>
      </c>
    </row>
    <row r="427" spans="1:12">
      <c r="A427">
        <f>'Data Entry'!A428</f>
        <v>4343</v>
      </c>
      <c r="B427">
        <f>'Data Entry'!B428</f>
        <v>72</v>
      </c>
      <c r="C427">
        <f>'Data Entry'!I428</f>
        <v>0</v>
      </c>
      <c r="D427">
        <f>'Data Entry'!J428</f>
        <v>0</v>
      </c>
      <c r="E427">
        <f t="shared" si="30"/>
        <v>0</v>
      </c>
      <c r="F427" s="26" t="e">
        <f t="shared" si="31"/>
        <v>#DIV/0!</v>
      </c>
      <c r="G427">
        <f>'Data Entry'!K428</f>
        <v>6</v>
      </c>
      <c r="H427">
        <f>'Data Entry'!L428</f>
        <v>2</v>
      </c>
      <c r="I427">
        <f t="shared" si="32"/>
        <v>8</v>
      </c>
      <c r="J427" s="26">
        <f t="shared" si="33"/>
        <v>0.75</v>
      </c>
      <c r="K427" s="1">
        <f>SUMIFS('Data Entry'!N$3:N$2000,'Data Entry'!M$3:M$2000,A427,'Data Entry'!B$3:B$2000,B427)+SUMIFS('Data Entry'!P$3:P$2000,'Data Entry'!O$3:O$2000,A427,'Data Entry'!B$3:B$2000,B427)+SUMIFS('Data Entry'!R$3:R$2000,'Data Entry'!Q$3:Q$2000,A427,'Data Entry'!B$3:B$2000,B427)</f>
        <v>7.987</v>
      </c>
      <c r="L427">
        <f t="shared" si="34"/>
        <v>12</v>
      </c>
    </row>
    <row r="428" spans="1:12">
      <c r="A428">
        <f>'Data Entry'!A429</f>
        <v>5672</v>
      </c>
      <c r="B428">
        <f>'Data Entry'!B429</f>
        <v>74</v>
      </c>
      <c r="C428">
        <f>'Data Entry'!I429</f>
        <v>1</v>
      </c>
      <c r="D428">
        <f>'Data Entry'!J429</f>
        <v>1</v>
      </c>
      <c r="E428">
        <f t="shared" si="30"/>
        <v>2</v>
      </c>
      <c r="F428" s="26">
        <f t="shared" si="31"/>
        <v>0.5</v>
      </c>
      <c r="G428">
        <f>'Data Entry'!K429</f>
        <v>0</v>
      </c>
      <c r="H428">
        <f>'Data Entry'!L429</f>
        <v>0</v>
      </c>
      <c r="I428">
        <f t="shared" si="32"/>
        <v>0</v>
      </c>
      <c r="J428" s="26" t="e">
        <f t="shared" si="33"/>
        <v>#DIV/0!</v>
      </c>
      <c r="K428" s="1">
        <f>SUMIFS('Data Entry'!N$3:N$2000,'Data Entry'!M$3:M$2000,A428,'Data Entry'!B$3:B$2000,B428)+SUMIFS('Data Entry'!P$3:P$2000,'Data Entry'!O$3:O$2000,A428,'Data Entry'!B$3:B$2000,B428)+SUMIFS('Data Entry'!R$3:R$2000,'Data Entry'!Q$3:Q$2000,A428,'Data Entry'!B$3:B$2000,B428)</f>
        <v>45.8</v>
      </c>
      <c r="L428">
        <f t="shared" si="34"/>
        <v>1</v>
      </c>
    </row>
    <row r="429" spans="1:12">
      <c r="A429">
        <f>'Data Entry'!A430</f>
        <v>610</v>
      </c>
      <c r="B429">
        <f>'Data Entry'!B430</f>
        <v>72</v>
      </c>
      <c r="C429">
        <f>'Data Entry'!I430</f>
        <v>0</v>
      </c>
      <c r="D429">
        <f>'Data Entry'!J430</f>
        <v>0</v>
      </c>
      <c r="E429">
        <f t="shared" si="30"/>
        <v>0</v>
      </c>
      <c r="F429" s="26" t="e">
        <f t="shared" si="31"/>
        <v>#DIV/0!</v>
      </c>
      <c r="G429">
        <f>'Data Entry'!K430</f>
        <v>9</v>
      </c>
      <c r="H429">
        <f>'Data Entry'!L430</f>
        <v>3</v>
      </c>
      <c r="I429">
        <f t="shared" si="32"/>
        <v>12</v>
      </c>
      <c r="J429" s="26">
        <f t="shared" si="33"/>
        <v>0.75</v>
      </c>
      <c r="K429" s="1">
        <f>SUMIFS('Data Entry'!N$3:N$2000,'Data Entry'!M$3:M$2000,A429,'Data Entry'!B$3:B$2000,B429)+SUMIFS('Data Entry'!P$3:P$2000,'Data Entry'!O$3:O$2000,A429,'Data Entry'!B$3:B$2000,B429)+SUMIFS('Data Entry'!R$3:R$2000,'Data Entry'!Q$3:Q$2000,A429,'Data Entry'!B$3:B$2000,B429)</f>
        <v>1.299</v>
      </c>
      <c r="L429">
        <f t="shared" si="34"/>
        <v>18</v>
      </c>
    </row>
    <row r="430" spans="1:12">
      <c r="A430">
        <f>'Data Entry'!A431</f>
        <v>5031</v>
      </c>
      <c r="B430">
        <f>'Data Entry'!B431</f>
        <v>74</v>
      </c>
      <c r="C430">
        <f>'Data Entry'!I431</f>
        <v>0</v>
      </c>
      <c r="D430">
        <f>'Data Entry'!J431</f>
        <v>0</v>
      </c>
      <c r="E430">
        <f t="shared" si="30"/>
        <v>0</v>
      </c>
      <c r="F430" s="26" t="e">
        <f t="shared" si="31"/>
        <v>#DIV/0!</v>
      </c>
      <c r="G430">
        <f>'Data Entry'!K431</f>
        <v>0</v>
      </c>
      <c r="H430">
        <f>'Data Entry'!L431</f>
        <v>0</v>
      </c>
      <c r="I430">
        <f t="shared" si="32"/>
        <v>0</v>
      </c>
      <c r="J430" s="26" t="e">
        <f t="shared" si="33"/>
        <v>#DIV/0!</v>
      </c>
      <c r="K430" s="1">
        <f>SUMIFS('Data Entry'!N$3:N$2000,'Data Entry'!M$3:M$2000,A430,'Data Entry'!B$3:B$2000,B430)+SUMIFS('Data Entry'!P$3:P$2000,'Data Entry'!O$3:O$2000,A430,'Data Entry'!B$3:B$2000,B430)+SUMIFS('Data Entry'!R$3:R$2000,'Data Entry'!Q$3:Q$2000,A430,'Data Entry'!B$3:B$2000,B430)</f>
        <v>2.84</v>
      </c>
      <c r="L430">
        <f t="shared" si="34"/>
        <v>0</v>
      </c>
    </row>
    <row r="431" spans="1:12">
      <c r="A431">
        <f>'Data Entry'!A432</f>
        <v>4069</v>
      </c>
      <c r="B431">
        <f>'Data Entry'!B432</f>
        <v>75</v>
      </c>
      <c r="C431">
        <f>'Data Entry'!I432</f>
        <v>0</v>
      </c>
      <c r="D431">
        <f>'Data Entry'!J432</f>
        <v>0</v>
      </c>
      <c r="E431">
        <f t="shared" si="30"/>
        <v>0</v>
      </c>
      <c r="F431" s="26" t="e">
        <f t="shared" si="31"/>
        <v>#DIV/0!</v>
      </c>
      <c r="G431">
        <f>'Data Entry'!K432</f>
        <v>4</v>
      </c>
      <c r="H431">
        <f>'Data Entry'!L432</f>
        <v>1</v>
      </c>
      <c r="I431">
        <f t="shared" si="32"/>
        <v>5</v>
      </c>
      <c r="J431" s="26">
        <f t="shared" si="33"/>
        <v>0.8</v>
      </c>
      <c r="K431" s="1">
        <f>SUMIFS('Data Entry'!N$3:N$2000,'Data Entry'!M$3:M$2000,A431,'Data Entry'!B$3:B$2000,B431)+SUMIFS('Data Entry'!P$3:P$2000,'Data Entry'!O$3:O$2000,A431,'Data Entry'!B$3:B$2000,B431)+SUMIFS('Data Entry'!R$3:R$2000,'Data Entry'!Q$3:Q$2000,A431,'Data Entry'!B$3:B$2000,B431)</f>
        <v>24.901</v>
      </c>
      <c r="L431">
        <f t="shared" si="34"/>
        <v>8</v>
      </c>
    </row>
    <row r="432" spans="1:12">
      <c r="A432">
        <f>'Data Entry'!A433</f>
        <v>4678</v>
      </c>
      <c r="B432">
        <f>'Data Entry'!B433</f>
        <v>75</v>
      </c>
      <c r="C432">
        <f>'Data Entry'!I433</f>
        <v>0</v>
      </c>
      <c r="D432">
        <f>'Data Entry'!J433</f>
        <v>0</v>
      </c>
      <c r="E432">
        <f t="shared" si="30"/>
        <v>0</v>
      </c>
      <c r="F432" s="26" t="e">
        <f t="shared" si="31"/>
        <v>#DIV/0!</v>
      </c>
      <c r="G432">
        <f>'Data Entry'!K433</f>
        <v>15</v>
      </c>
      <c r="H432">
        <f>'Data Entry'!L433</f>
        <v>2</v>
      </c>
      <c r="I432">
        <f t="shared" si="32"/>
        <v>17</v>
      </c>
      <c r="J432" s="26">
        <f t="shared" si="33"/>
        <v>0.882352941176471</v>
      </c>
      <c r="K432" s="1">
        <f>SUMIFS('Data Entry'!N$3:N$2000,'Data Entry'!M$3:M$2000,A432,'Data Entry'!B$3:B$2000,B432)+SUMIFS('Data Entry'!P$3:P$2000,'Data Entry'!O$3:O$2000,A432,'Data Entry'!B$3:B$2000,B432)+SUMIFS('Data Entry'!R$3:R$2000,'Data Entry'!Q$3:Q$2000,A432,'Data Entry'!B$3:B$2000,B432)</f>
        <v>0</v>
      </c>
      <c r="L432">
        <f t="shared" si="34"/>
        <v>30</v>
      </c>
    </row>
    <row r="433" spans="1:12">
      <c r="A433">
        <f>'Data Entry'!A434</f>
        <v>2013</v>
      </c>
      <c r="B433">
        <f>'Data Entry'!B434</f>
        <v>75</v>
      </c>
      <c r="C433">
        <f>'Data Entry'!I434</f>
        <v>3</v>
      </c>
      <c r="D433">
        <f>'Data Entry'!J434</f>
        <v>4</v>
      </c>
      <c r="E433">
        <f t="shared" si="30"/>
        <v>7</v>
      </c>
      <c r="F433" s="26">
        <f t="shared" si="31"/>
        <v>0.428571428571429</v>
      </c>
      <c r="G433">
        <f>'Data Entry'!K434</f>
        <v>0</v>
      </c>
      <c r="H433">
        <f>'Data Entry'!L434</f>
        <v>0</v>
      </c>
      <c r="I433">
        <f t="shared" si="32"/>
        <v>0</v>
      </c>
      <c r="J433" s="26" t="e">
        <f t="shared" si="33"/>
        <v>#DIV/0!</v>
      </c>
      <c r="K433" s="1">
        <f>SUMIFS('Data Entry'!N$3:N$2000,'Data Entry'!M$3:M$2000,A433,'Data Entry'!B$3:B$2000,B433)+SUMIFS('Data Entry'!P$3:P$2000,'Data Entry'!O$3:O$2000,A433,'Data Entry'!B$3:B$2000,B433)+SUMIFS('Data Entry'!R$3:R$2000,'Data Entry'!Q$3:Q$2000,A433,'Data Entry'!B$3:B$2000,B433)</f>
        <v>0</v>
      </c>
      <c r="L433">
        <f t="shared" si="34"/>
        <v>3</v>
      </c>
    </row>
    <row r="434" spans="1:12">
      <c r="A434">
        <f>'Data Entry'!A435</f>
        <v>8731</v>
      </c>
      <c r="B434">
        <f>'Data Entry'!B435</f>
        <v>75</v>
      </c>
      <c r="C434">
        <f>'Data Entry'!I435</f>
        <v>1</v>
      </c>
      <c r="D434">
        <f>'Data Entry'!J435</f>
        <v>1</v>
      </c>
      <c r="E434">
        <f t="shared" si="30"/>
        <v>2</v>
      </c>
      <c r="F434" s="26">
        <f t="shared" si="31"/>
        <v>0.5</v>
      </c>
      <c r="G434">
        <f>'Data Entry'!K435</f>
        <v>0</v>
      </c>
      <c r="H434">
        <f>'Data Entry'!L435</f>
        <v>1</v>
      </c>
      <c r="I434">
        <f t="shared" si="32"/>
        <v>1</v>
      </c>
      <c r="J434" s="26">
        <f t="shared" si="33"/>
        <v>0</v>
      </c>
      <c r="K434" s="1">
        <f>SUMIFS('Data Entry'!N$3:N$2000,'Data Entry'!M$3:M$2000,A434,'Data Entry'!B$3:B$2000,B434)+SUMIFS('Data Entry'!P$3:P$2000,'Data Entry'!O$3:O$2000,A434,'Data Entry'!B$3:B$2000,B434)+SUMIFS('Data Entry'!R$3:R$2000,'Data Entry'!Q$3:Q$2000,A434,'Data Entry'!B$3:B$2000,B434)</f>
        <v>18.246</v>
      </c>
      <c r="L434">
        <f t="shared" si="34"/>
        <v>1</v>
      </c>
    </row>
    <row r="435" spans="1:12">
      <c r="A435">
        <f>'Data Entry'!A436</f>
        <v>4476</v>
      </c>
      <c r="B435">
        <f>'Data Entry'!B436</f>
        <v>75</v>
      </c>
      <c r="C435">
        <f>'Data Entry'!I436</f>
        <v>0</v>
      </c>
      <c r="D435">
        <f>'Data Entry'!J436</f>
        <v>0</v>
      </c>
      <c r="E435">
        <f t="shared" si="30"/>
        <v>0</v>
      </c>
      <c r="F435" s="26" t="e">
        <f t="shared" si="31"/>
        <v>#DIV/0!</v>
      </c>
      <c r="G435">
        <f>'Data Entry'!K436</f>
        <v>12</v>
      </c>
      <c r="H435">
        <f>'Data Entry'!L436</f>
        <v>1</v>
      </c>
      <c r="I435">
        <f t="shared" si="32"/>
        <v>13</v>
      </c>
      <c r="J435" s="26">
        <f t="shared" si="33"/>
        <v>0.923076923076923</v>
      </c>
      <c r="K435" s="1">
        <f>SUMIFS('Data Entry'!N$3:N$2000,'Data Entry'!M$3:M$2000,A435,'Data Entry'!B$3:B$2000,B435)+SUMIFS('Data Entry'!P$3:P$2000,'Data Entry'!O$3:O$2000,A435,'Data Entry'!B$3:B$2000,B435)+SUMIFS('Data Entry'!R$3:R$2000,'Data Entry'!Q$3:Q$2000,A435,'Data Entry'!B$3:B$2000,B435)</f>
        <v>0</v>
      </c>
      <c r="L435">
        <f t="shared" si="34"/>
        <v>24</v>
      </c>
    </row>
    <row r="436" spans="1:12">
      <c r="A436">
        <f>'Data Entry'!A437</f>
        <v>4917</v>
      </c>
      <c r="B436">
        <f>'Data Entry'!B437</f>
        <v>75</v>
      </c>
      <c r="C436">
        <f>'Data Entry'!I437</f>
        <v>0</v>
      </c>
      <c r="D436">
        <f>'Data Entry'!J437</f>
        <v>0</v>
      </c>
      <c r="E436">
        <f t="shared" si="30"/>
        <v>0</v>
      </c>
      <c r="F436" s="26" t="e">
        <f t="shared" si="31"/>
        <v>#DIV/0!</v>
      </c>
      <c r="G436">
        <f>'Data Entry'!K437</f>
        <v>7</v>
      </c>
      <c r="H436">
        <f>'Data Entry'!L437</f>
        <v>1</v>
      </c>
      <c r="I436">
        <f t="shared" si="32"/>
        <v>8</v>
      </c>
      <c r="J436" s="26">
        <f t="shared" si="33"/>
        <v>0.875</v>
      </c>
      <c r="K436" s="1">
        <f>SUMIFS('Data Entry'!N$3:N$2000,'Data Entry'!M$3:M$2000,A436,'Data Entry'!B$3:B$2000,B436)+SUMIFS('Data Entry'!P$3:P$2000,'Data Entry'!O$3:O$2000,A436,'Data Entry'!B$3:B$2000,B436)+SUMIFS('Data Entry'!R$3:R$2000,'Data Entry'!Q$3:Q$2000,A436,'Data Entry'!B$3:B$2000,B436)</f>
        <v>0</v>
      </c>
      <c r="L436">
        <f t="shared" si="34"/>
        <v>14</v>
      </c>
    </row>
    <row r="437" spans="1:12">
      <c r="A437">
        <f>'Data Entry'!A438</f>
        <v>4039</v>
      </c>
      <c r="B437">
        <f>'Data Entry'!B438</f>
        <v>72</v>
      </c>
      <c r="C437">
        <f>'Data Entry'!I438</f>
        <v>0</v>
      </c>
      <c r="D437">
        <f>'Data Entry'!J438</f>
        <v>0</v>
      </c>
      <c r="E437">
        <f t="shared" si="30"/>
        <v>0</v>
      </c>
      <c r="F437" s="26" t="e">
        <f t="shared" si="31"/>
        <v>#DIV/0!</v>
      </c>
      <c r="G437">
        <f>'Data Entry'!K438</f>
        <v>9</v>
      </c>
      <c r="H437">
        <f>'Data Entry'!L438</f>
        <v>2</v>
      </c>
      <c r="I437">
        <f t="shared" si="32"/>
        <v>11</v>
      </c>
      <c r="J437" s="26">
        <f t="shared" si="33"/>
        <v>0.818181818181818</v>
      </c>
      <c r="K437" s="1">
        <f>SUMIFS('Data Entry'!N$3:N$2000,'Data Entry'!M$3:M$2000,A437,'Data Entry'!B$3:B$2000,B437)+SUMIFS('Data Entry'!P$3:P$2000,'Data Entry'!O$3:O$2000,A437,'Data Entry'!B$3:B$2000,B437)+SUMIFS('Data Entry'!R$3:R$2000,'Data Entry'!Q$3:Q$2000,A437,'Data Entry'!B$3:B$2000,B437)</f>
        <v>1.95</v>
      </c>
      <c r="L437">
        <f t="shared" si="34"/>
        <v>18</v>
      </c>
    </row>
    <row r="438" spans="1:12">
      <c r="A438">
        <f>'Data Entry'!A439</f>
        <v>5024</v>
      </c>
      <c r="B438">
        <f>'Data Entry'!B439</f>
        <v>51</v>
      </c>
      <c r="C438">
        <f>'Data Entry'!I439</f>
        <v>1</v>
      </c>
      <c r="D438">
        <f>'Data Entry'!J439</f>
        <v>0</v>
      </c>
      <c r="E438">
        <f t="shared" si="30"/>
        <v>1</v>
      </c>
      <c r="F438" s="26">
        <f t="shared" si="31"/>
        <v>1</v>
      </c>
      <c r="G438">
        <f>'Data Entry'!K439</f>
        <v>5</v>
      </c>
      <c r="H438">
        <f>'Data Entry'!L439</f>
        <v>2</v>
      </c>
      <c r="I438">
        <f t="shared" si="32"/>
        <v>7</v>
      </c>
      <c r="J438" s="26">
        <f t="shared" si="33"/>
        <v>0.714285714285714</v>
      </c>
      <c r="K438" s="1">
        <f>SUMIFS('Data Entry'!N$3:N$2000,'Data Entry'!M$3:M$2000,A438,'Data Entry'!B$3:B$2000,B438)+SUMIFS('Data Entry'!P$3:P$2000,'Data Entry'!O$3:O$2000,A438,'Data Entry'!B$3:B$2000,B438)+SUMIFS('Data Entry'!R$3:R$2000,'Data Entry'!Q$3:Q$2000,A438,'Data Entry'!B$3:B$2000,B438)</f>
        <v>17.349</v>
      </c>
      <c r="L438">
        <f t="shared" si="34"/>
        <v>11</v>
      </c>
    </row>
    <row r="439" spans="1:12">
      <c r="A439">
        <f>'Data Entry'!A440</f>
        <v>3560</v>
      </c>
      <c r="B439">
        <f>'Data Entry'!B440</f>
        <v>51</v>
      </c>
      <c r="C439">
        <f>'Data Entry'!I440</f>
        <v>0</v>
      </c>
      <c r="D439">
        <f>'Data Entry'!J440</f>
        <v>0</v>
      </c>
      <c r="E439">
        <f t="shared" si="30"/>
        <v>0</v>
      </c>
      <c r="F439" s="26" t="e">
        <f t="shared" si="31"/>
        <v>#DIV/0!</v>
      </c>
      <c r="G439">
        <f>'Data Entry'!K440</f>
        <v>4</v>
      </c>
      <c r="H439">
        <f>'Data Entry'!L440</f>
        <v>1</v>
      </c>
      <c r="I439">
        <f t="shared" si="32"/>
        <v>5</v>
      </c>
      <c r="J439" s="26">
        <f t="shared" si="33"/>
        <v>0.8</v>
      </c>
      <c r="K439" s="1">
        <f>SUMIFS('Data Entry'!N$3:N$2000,'Data Entry'!M$3:M$2000,A439,'Data Entry'!B$3:B$2000,B439)+SUMIFS('Data Entry'!P$3:P$2000,'Data Entry'!O$3:O$2000,A439,'Data Entry'!B$3:B$2000,B439)+SUMIFS('Data Entry'!R$3:R$2000,'Data Entry'!Q$3:Q$2000,A439,'Data Entry'!B$3:B$2000,B439)</f>
        <v>15.493</v>
      </c>
      <c r="L439">
        <f t="shared" si="34"/>
        <v>8</v>
      </c>
    </row>
    <row r="440" spans="1:12">
      <c r="A440">
        <f>'Data Entry'!A441</f>
        <v>8731</v>
      </c>
      <c r="B440">
        <f>'Data Entry'!B441</f>
        <v>51</v>
      </c>
      <c r="C440">
        <f>'Data Entry'!I441</f>
        <v>10</v>
      </c>
      <c r="D440">
        <f>'Data Entry'!J441</f>
        <v>0</v>
      </c>
      <c r="E440">
        <f t="shared" si="30"/>
        <v>10</v>
      </c>
      <c r="F440" s="26">
        <f t="shared" si="31"/>
        <v>1</v>
      </c>
      <c r="G440">
        <f>'Data Entry'!K441</f>
        <v>0</v>
      </c>
      <c r="H440">
        <f>'Data Entry'!L441</f>
        <v>0</v>
      </c>
      <c r="I440">
        <f t="shared" si="32"/>
        <v>0</v>
      </c>
      <c r="J440" s="26" t="e">
        <f t="shared" si="33"/>
        <v>#DIV/0!</v>
      </c>
      <c r="K440" s="1">
        <f>SUMIFS('Data Entry'!N$3:N$2000,'Data Entry'!M$3:M$2000,A440,'Data Entry'!B$3:B$2000,B440)+SUMIFS('Data Entry'!P$3:P$2000,'Data Entry'!O$3:O$2000,A440,'Data Entry'!B$3:B$2000,B440)+SUMIFS('Data Entry'!R$3:R$2000,'Data Entry'!Q$3:Q$2000,A440,'Data Entry'!B$3:B$2000,B440)</f>
        <v>0</v>
      </c>
      <c r="L440">
        <f t="shared" si="34"/>
        <v>10</v>
      </c>
    </row>
    <row r="441" spans="1:12">
      <c r="A441">
        <f>'Data Entry'!A442</f>
        <v>5036</v>
      </c>
      <c r="B441">
        <f>'Data Entry'!B442</f>
        <v>51</v>
      </c>
      <c r="C441">
        <f>'Data Entry'!I442</f>
        <v>0</v>
      </c>
      <c r="D441">
        <f>'Data Entry'!J442</f>
        <v>0</v>
      </c>
      <c r="E441">
        <f t="shared" si="30"/>
        <v>0</v>
      </c>
      <c r="F441" s="26" t="e">
        <f t="shared" si="31"/>
        <v>#DIV/0!</v>
      </c>
      <c r="G441">
        <f>'Data Entry'!K442</f>
        <v>0</v>
      </c>
      <c r="H441">
        <f>'Data Entry'!L442</f>
        <v>0</v>
      </c>
      <c r="I441">
        <f t="shared" si="32"/>
        <v>0</v>
      </c>
      <c r="J441" s="26" t="e">
        <f t="shared" si="33"/>
        <v>#DIV/0!</v>
      </c>
      <c r="K441" s="1">
        <f>SUMIFS('Data Entry'!N$3:N$2000,'Data Entry'!M$3:M$2000,A441,'Data Entry'!B$3:B$2000,B441)+SUMIFS('Data Entry'!P$3:P$2000,'Data Entry'!O$3:O$2000,A441,'Data Entry'!B$3:B$2000,B441)+SUMIFS('Data Entry'!R$3:R$2000,'Data Entry'!Q$3:Q$2000,A441,'Data Entry'!B$3:B$2000,B441)</f>
        <v>0</v>
      </c>
      <c r="L441">
        <f t="shared" si="34"/>
        <v>0</v>
      </c>
    </row>
    <row r="442" spans="1:12">
      <c r="A442">
        <f>'Data Entry'!A443</f>
        <v>2706</v>
      </c>
      <c r="B442">
        <f>'Data Entry'!B443</f>
        <v>51</v>
      </c>
      <c r="C442">
        <f>'Data Entry'!I443</f>
        <v>0</v>
      </c>
      <c r="D442">
        <f>'Data Entry'!J443</f>
        <v>1</v>
      </c>
      <c r="E442">
        <f t="shared" si="30"/>
        <v>1</v>
      </c>
      <c r="F442" s="26">
        <f t="shared" si="31"/>
        <v>0</v>
      </c>
      <c r="G442">
        <f>'Data Entry'!K443</f>
        <v>2</v>
      </c>
      <c r="H442">
        <f>'Data Entry'!L443</f>
        <v>0</v>
      </c>
      <c r="I442">
        <f t="shared" si="32"/>
        <v>2</v>
      </c>
      <c r="J442" s="26">
        <f t="shared" si="33"/>
        <v>1</v>
      </c>
      <c r="K442" s="1">
        <f>SUMIFS('Data Entry'!N$3:N$2000,'Data Entry'!M$3:M$2000,A442,'Data Entry'!B$3:B$2000,B442)+SUMIFS('Data Entry'!P$3:P$2000,'Data Entry'!O$3:O$2000,A442,'Data Entry'!B$3:B$2000,B442)+SUMIFS('Data Entry'!R$3:R$2000,'Data Entry'!Q$3:Q$2000,A442,'Data Entry'!B$3:B$2000,B442)</f>
        <v>2.368</v>
      </c>
      <c r="L442">
        <f t="shared" si="34"/>
        <v>4</v>
      </c>
    </row>
    <row r="443" spans="1:12">
      <c r="A443">
        <f>'Data Entry'!A444</f>
        <v>2609</v>
      </c>
      <c r="B443">
        <f>'Data Entry'!B444</f>
        <v>51</v>
      </c>
      <c r="C443">
        <f>'Data Entry'!I444</f>
        <v>0</v>
      </c>
      <c r="D443">
        <f>'Data Entry'!J444</f>
        <v>0</v>
      </c>
      <c r="E443">
        <f t="shared" si="30"/>
        <v>0</v>
      </c>
      <c r="F443" s="26" t="e">
        <f t="shared" si="31"/>
        <v>#DIV/0!</v>
      </c>
      <c r="G443">
        <f>'Data Entry'!K444</f>
        <v>9</v>
      </c>
      <c r="H443">
        <f>'Data Entry'!L444</f>
        <v>4</v>
      </c>
      <c r="I443">
        <f t="shared" si="32"/>
        <v>13</v>
      </c>
      <c r="J443" s="26">
        <f t="shared" si="33"/>
        <v>0.692307692307692</v>
      </c>
      <c r="K443" s="1">
        <f>SUMIFS('Data Entry'!N$3:N$2000,'Data Entry'!M$3:M$2000,A443,'Data Entry'!B$3:B$2000,B443)+SUMIFS('Data Entry'!P$3:P$2000,'Data Entry'!O$3:O$2000,A443,'Data Entry'!B$3:B$2000,B443)+SUMIFS('Data Entry'!R$3:R$2000,'Data Entry'!Q$3:Q$2000,A443,'Data Entry'!B$3:B$2000,B443)</f>
        <v>0</v>
      </c>
      <c r="L443">
        <f t="shared" si="34"/>
        <v>18</v>
      </c>
    </row>
    <row r="444" spans="1:12">
      <c r="A444">
        <f>'Data Entry'!A445</f>
        <v>6875</v>
      </c>
      <c r="B444">
        <f>'Data Entry'!B445</f>
        <v>76</v>
      </c>
      <c r="C444">
        <f>'Data Entry'!I445</f>
        <v>7</v>
      </c>
      <c r="D444">
        <f>'Data Entry'!J445</f>
        <v>0</v>
      </c>
      <c r="E444">
        <f t="shared" si="30"/>
        <v>7</v>
      </c>
      <c r="F444" s="26">
        <f t="shared" si="31"/>
        <v>1</v>
      </c>
      <c r="G444">
        <f>'Data Entry'!K445</f>
        <v>0</v>
      </c>
      <c r="H444">
        <f>'Data Entry'!L445</f>
        <v>0</v>
      </c>
      <c r="I444">
        <f t="shared" si="32"/>
        <v>0</v>
      </c>
      <c r="J444" s="26" t="e">
        <f t="shared" si="33"/>
        <v>#DIV/0!</v>
      </c>
      <c r="K444" s="1">
        <f>SUMIFS('Data Entry'!N$3:N$2000,'Data Entry'!M$3:M$2000,A444,'Data Entry'!B$3:B$2000,B444)+SUMIFS('Data Entry'!P$3:P$2000,'Data Entry'!O$3:O$2000,A444,'Data Entry'!B$3:B$2000,B444)+SUMIFS('Data Entry'!R$3:R$2000,'Data Entry'!Q$3:Q$2000,A444,'Data Entry'!B$3:B$2000,B444)</f>
        <v>1.884</v>
      </c>
      <c r="L444">
        <f t="shared" si="34"/>
        <v>7</v>
      </c>
    </row>
    <row r="445" spans="1:12">
      <c r="A445">
        <f>'Data Entry'!A446</f>
        <v>5409</v>
      </c>
      <c r="B445">
        <f>'Data Entry'!B446</f>
        <v>76</v>
      </c>
      <c r="C445">
        <f>'Data Entry'!I446</f>
        <v>0</v>
      </c>
      <c r="D445">
        <f>'Data Entry'!J446</f>
        <v>0</v>
      </c>
      <c r="E445">
        <f t="shared" si="30"/>
        <v>0</v>
      </c>
      <c r="F445" s="26" t="e">
        <f t="shared" si="31"/>
        <v>#DIV/0!</v>
      </c>
      <c r="G445">
        <f>'Data Entry'!K446</f>
        <v>9</v>
      </c>
      <c r="H445">
        <f>'Data Entry'!L446</f>
        <v>1</v>
      </c>
      <c r="I445">
        <f t="shared" si="32"/>
        <v>10</v>
      </c>
      <c r="J445" s="26">
        <f t="shared" si="33"/>
        <v>0.9</v>
      </c>
      <c r="K445" s="1">
        <f>SUMIFS('Data Entry'!N$3:N$2000,'Data Entry'!M$3:M$2000,A445,'Data Entry'!B$3:B$2000,B445)+SUMIFS('Data Entry'!P$3:P$2000,'Data Entry'!O$3:O$2000,A445,'Data Entry'!B$3:B$2000,B445)+SUMIFS('Data Entry'!R$3:R$2000,'Data Entry'!Q$3:Q$2000,A445,'Data Entry'!B$3:B$2000,B445)</f>
        <v>14.517</v>
      </c>
      <c r="L445">
        <f t="shared" si="34"/>
        <v>18</v>
      </c>
    </row>
    <row r="446" spans="1:12">
      <c r="A446">
        <f>'Data Entry'!A447</f>
        <v>4907</v>
      </c>
      <c r="B446">
        <f>'Data Entry'!B447</f>
        <v>76</v>
      </c>
      <c r="C446">
        <f>'Data Entry'!I447</f>
        <v>0</v>
      </c>
      <c r="D446">
        <f>'Data Entry'!J447</f>
        <v>0</v>
      </c>
      <c r="E446">
        <f t="shared" ref="E446:E509" si="35">C446+D446</f>
        <v>0</v>
      </c>
      <c r="F446" s="26" t="e">
        <f t="shared" ref="F446:F509" si="36">C446/E446</f>
        <v>#DIV/0!</v>
      </c>
      <c r="G446">
        <f>'Data Entry'!K447</f>
        <v>9</v>
      </c>
      <c r="H446">
        <f>'Data Entry'!L447</f>
        <v>1</v>
      </c>
      <c r="I446">
        <f t="shared" ref="I446:I509" si="37">G446+H446</f>
        <v>10</v>
      </c>
      <c r="J446" s="26">
        <f t="shared" ref="J446:J509" si="38">G446/I446</f>
        <v>0.9</v>
      </c>
      <c r="K446" s="1">
        <f>SUMIFS('Data Entry'!N$3:N$2000,'Data Entry'!M$3:M$2000,A446,'Data Entry'!B$3:B$2000,B446)+SUMIFS('Data Entry'!P$3:P$2000,'Data Entry'!O$3:O$2000,A446,'Data Entry'!B$3:B$2000,B446)+SUMIFS('Data Entry'!R$3:R$2000,'Data Entry'!Q$3:Q$2000,A446,'Data Entry'!B$3:B$2000,B446)</f>
        <v>0.651</v>
      </c>
      <c r="L446">
        <f t="shared" ref="L446:L509" si="39">(G446*2)+C446</f>
        <v>18</v>
      </c>
    </row>
    <row r="447" spans="1:12">
      <c r="A447">
        <f>'Data Entry'!A448</f>
        <v>1114</v>
      </c>
      <c r="B447">
        <f>'Data Entry'!B448</f>
        <v>76</v>
      </c>
      <c r="C447">
        <f>'Data Entry'!I448</f>
        <v>1</v>
      </c>
      <c r="D447">
        <f>'Data Entry'!J448</f>
        <v>0</v>
      </c>
      <c r="E447">
        <f t="shared" si="35"/>
        <v>1</v>
      </c>
      <c r="F447" s="26">
        <f t="shared" si="36"/>
        <v>1</v>
      </c>
      <c r="G447">
        <f>'Data Entry'!K448</f>
        <v>12</v>
      </c>
      <c r="H447">
        <f>'Data Entry'!L448</f>
        <v>4</v>
      </c>
      <c r="I447">
        <f t="shared" si="37"/>
        <v>16</v>
      </c>
      <c r="J447" s="26">
        <f t="shared" si="38"/>
        <v>0.75</v>
      </c>
      <c r="K447" s="1">
        <f>SUMIFS('Data Entry'!N$3:N$2000,'Data Entry'!M$3:M$2000,A447,'Data Entry'!B$3:B$2000,B447)+SUMIFS('Data Entry'!P$3:P$2000,'Data Entry'!O$3:O$2000,A447,'Data Entry'!B$3:B$2000,B447)+SUMIFS('Data Entry'!R$3:R$2000,'Data Entry'!Q$3:Q$2000,A447,'Data Entry'!B$3:B$2000,B447)</f>
        <v>0</v>
      </c>
      <c r="L447">
        <f t="shared" si="39"/>
        <v>25</v>
      </c>
    </row>
    <row r="448" spans="1:12">
      <c r="A448">
        <f>'Data Entry'!A449</f>
        <v>3683</v>
      </c>
      <c r="B448">
        <f>'Data Entry'!B449</f>
        <v>76</v>
      </c>
      <c r="C448">
        <f>'Data Entry'!I449</f>
        <v>0</v>
      </c>
      <c r="D448">
        <f>'Data Entry'!J449</f>
        <v>0</v>
      </c>
      <c r="E448">
        <f t="shared" si="35"/>
        <v>0</v>
      </c>
      <c r="F448" s="26" t="e">
        <f t="shared" si="36"/>
        <v>#DIV/0!</v>
      </c>
      <c r="G448">
        <f>'Data Entry'!K449</f>
        <v>11</v>
      </c>
      <c r="H448">
        <f>'Data Entry'!L449</f>
        <v>3</v>
      </c>
      <c r="I448">
        <f t="shared" si="37"/>
        <v>14</v>
      </c>
      <c r="J448" s="26">
        <f t="shared" si="38"/>
        <v>0.785714285714286</v>
      </c>
      <c r="K448" s="1">
        <f>SUMIFS('Data Entry'!N$3:N$2000,'Data Entry'!M$3:M$2000,A448,'Data Entry'!B$3:B$2000,B448)+SUMIFS('Data Entry'!P$3:P$2000,'Data Entry'!O$3:O$2000,A448,'Data Entry'!B$3:B$2000,B448)+SUMIFS('Data Entry'!R$3:R$2000,'Data Entry'!Q$3:Q$2000,A448,'Data Entry'!B$3:B$2000,B448)</f>
        <v>28.759</v>
      </c>
      <c r="L448">
        <f t="shared" si="39"/>
        <v>22</v>
      </c>
    </row>
    <row r="449" spans="1:12">
      <c r="A449">
        <f>'Data Entry'!A450</f>
        <v>4152</v>
      </c>
      <c r="B449">
        <f>'Data Entry'!B450</f>
        <v>77</v>
      </c>
      <c r="C449">
        <f>'Data Entry'!I450</f>
        <v>0</v>
      </c>
      <c r="D449">
        <f>'Data Entry'!J450</f>
        <v>0</v>
      </c>
      <c r="E449">
        <f t="shared" si="35"/>
        <v>0</v>
      </c>
      <c r="F449" s="26" t="e">
        <f t="shared" si="36"/>
        <v>#DIV/0!</v>
      </c>
      <c r="G449">
        <f>'Data Entry'!K450</f>
        <v>5</v>
      </c>
      <c r="H449">
        <f>'Data Entry'!L450</f>
        <v>2</v>
      </c>
      <c r="I449">
        <f t="shared" si="37"/>
        <v>7</v>
      </c>
      <c r="J449" s="26">
        <f t="shared" si="38"/>
        <v>0.714285714285714</v>
      </c>
      <c r="K449" s="1">
        <f>SUMIFS('Data Entry'!N$3:N$2000,'Data Entry'!M$3:M$2000,A449,'Data Entry'!B$3:B$2000,B449)+SUMIFS('Data Entry'!P$3:P$2000,'Data Entry'!O$3:O$2000,A449,'Data Entry'!B$3:B$2000,B449)+SUMIFS('Data Entry'!R$3:R$2000,'Data Entry'!Q$3:Q$2000,A449,'Data Entry'!B$3:B$2000,B449)</f>
        <v>0</v>
      </c>
      <c r="L449">
        <f t="shared" si="39"/>
        <v>10</v>
      </c>
    </row>
    <row r="450" spans="1:12">
      <c r="A450">
        <f>'Data Entry'!A451</f>
        <v>2198</v>
      </c>
      <c r="B450">
        <f>'Data Entry'!B451</f>
        <v>77</v>
      </c>
      <c r="C450">
        <f>'Data Entry'!I451</f>
        <v>0</v>
      </c>
      <c r="D450">
        <f>'Data Entry'!J451</f>
        <v>3</v>
      </c>
      <c r="E450">
        <f t="shared" si="35"/>
        <v>3</v>
      </c>
      <c r="F450" s="26">
        <f t="shared" si="36"/>
        <v>0</v>
      </c>
      <c r="G450">
        <f>'Data Entry'!K451</f>
        <v>3</v>
      </c>
      <c r="H450">
        <f>'Data Entry'!L451</f>
        <v>2</v>
      </c>
      <c r="I450">
        <f t="shared" si="37"/>
        <v>5</v>
      </c>
      <c r="J450" s="26">
        <f t="shared" si="38"/>
        <v>0.6</v>
      </c>
      <c r="K450" s="1">
        <f>SUMIFS('Data Entry'!N$3:N$2000,'Data Entry'!M$3:M$2000,A450,'Data Entry'!B$3:B$2000,B450)+SUMIFS('Data Entry'!P$3:P$2000,'Data Entry'!O$3:O$2000,A450,'Data Entry'!B$3:B$2000,B450)+SUMIFS('Data Entry'!R$3:R$2000,'Data Entry'!Q$3:Q$2000,A450,'Data Entry'!B$3:B$2000,B450)</f>
        <v>0</v>
      </c>
      <c r="L450">
        <f t="shared" si="39"/>
        <v>6</v>
      </c>
    </row>
    <row r="451" spans="1:12">
      <c r="A451">
        <f>'Data Entry'!A452</f>
        <v>7480</v>
      </c>
      <c r="B451">
        <f>'Data Entry'!B452</f>
        <v>77</v>
      </c>
      <c r="C451">
        <f>'Data Entry'!I452</f>
        <v>0</v>
      </c>
      <c r="D451">
        <f>'Data Entry'!J452</f>
        <v>0</v>
      </c>
      <c r="E451">
        <f t="shared" si="35"/>
        <v>0</v>
      </c>
      <c r="F451" s="26" t="e">
        <f t="shared" si="36"/>
        <v>#DIV/0!</v>
      </c>
      <c r="G451">
        <f>'Data Entry'!K452</f>
        <v>12</v>
      </c>
      <c r="H451">
        <f>'Data Entry'!L452</f>
        <v>2</v>
      </c>
      <c r="I451">
        <f t="shared" si="37"/>
        <v>14</v>
      </c>
      <c r="J451" s="26">
        <f t="shared" si="38"/>
        <v>0.857142857142857</v>
      </c>
      <c r="K451" s="1">
        <f>SUMIFS('Data Entry'!N$3:N$2000,'Data Entry'!M$3:M$2000,A451,'Data Entry'!B$3:B$2000,B451)+SUMIFS('Data Entry'!P$3:P$2000,'Data Entry'!O$3:O$2000,A451,'Data Entry'!B$3:B$2000,B451)+SUMIFS('Data Entry'!R$3:R$2000,'Data Entry'!Q$3:Q$2000,A451,'Data Entry'!B$3:B$2000,B451)</f>
        <v>0</v>
      </c>
      <c r="L451">
        <f t="shared" si="39"/>
        <v>24</v>
      </c>
    </row>
    <row r="452" spans="1:12">
      <c r="A452">
        <f>'Data Entry'!A453</f>
        <v>771</v>
      </c>
      <c r="B452">
        <f>'Data Entry'!B453</f>
        <v>78</v>
      </c>
      <c r="C452">
        <f>'Data Entry'!I453</f>
        <v>0</v>
      </c>
      <c r="D452">
        <f>'Data Entry'!J453</f>
        <v>0</v>
      </c>
      <c r="E452">
        <f t="shared" si="35"/>
        <v>0</v>
      </c>
      <c r="F452" s="26" t="e">
        <f t="shared" si="36"/>
        <v>#DIV/0!</v>
      </c>
      <c r="G452">
        <f>'Data Entry'!K453</f>
        <v>0</v>
      </c>
      <c r="H452">
        <f>'Data Entry'!L453</f>
        <v>0</v>
      </c>
      <c r="I452">
        <f t="shared" si="37"/>
        <v>0</v>
      </c>
      <c r="J452" s="26" t="e">
        <f t="shared" si="38"/>
        <v>#DIV/0!</v>
      </c>
      <c r="K452" s="1">
        <f>SUMIFS('Data Entry'!N$3:N$2000,'Data Entry'!M$3:M$2000,A452,'Data Entry'!B$3:B$2000,B452)+SUMIFS('Data Entry'!P$3:P$2000,'Data Entry'!O$3:O$2000,A452,'Data Entry'!B$3:B$2000,B452)+SUMIFS('Data Entry'!R$3:R$2000,'Data Entry'!Q$3:Q$2000,A452,'Data Entry'!B$3:B$2000,B452)</f>
        <v>1.167</v>
      </c>
      <c r="L452">
        <f t="shared" si="39"/>
        <v>0</v>
      </c>
    </row>
    <row r="453" spans="1:12">
      <c r="A453">
        <f>'Data Entry'!A454</f>
        <v>3543</v>
      </c>
      <c r="B453">
        <f>'Data Entry'!B454</f>
        <v>78</v>
      </c>
      <c r="C453">
        <f>'Data Entry'!I454</f>
        <v>3</v>
      </c>
      <c r="D453">
        <f>'Data Entry'!J454</f>
        <v>1</v>
      </c>
      <c r="E453">
        <f t="shared" si="35"/>
        <v>4</v>
      </c>
      <c r="F453" s="26">
        <f t="shared" si="36"/>
        <v>0.75</v>
      </c>
      <c r="G453">
        <f>'Data Entry'!K454</f>
        <v>0</v>
      </c>
      <c r="H453">
        <f>'Data Entry'!L454</f>
        <v>0</v>
      </c>
      <c r="I453">
        <f t="shared" si="37"/>
        <v>0</v>
      </c>
      <c r="J453" s="26" t="e">
        <f t="shared" si="38"/>
        <v>#DIV/0!</v>
      </c>
      <c r="K453" s="1">
        <f>SUMIFS('Data Entry'!N$3:N$2000,'Data Entry'!M$3:M$2000,A453,'Data Entry'!B$3:B$2000,B453)+SUMIFS('Data Entry'!P$3:P$2000,'Data Entry'!O$3:O$2000,A453,'Data Entry'!B$3:B$2000,B453)+SUMIFS('Data Entry'!R$3:R$2000,'Data Entry'!Q$3:Q$2000,A453,'Data Entry'!B$3:B$2000,B453)</f>
        <v>0</v>
      </c>
      <c r="L453">
        <f t="shared" si="39"/>
        <v>3</v>
      </c>
    </row>
    <row r="454" spans="1:12">
      <c r="A454">
        <f>'Data Entry'!A455</f>
        <v>4946</v>
      </c>
      <c r="B454">
        <f>'Data Entry'!B455</f>
        <v>78</v>
      </c>
      <c r="C454">
        <f>'Data Entry'!I455</f>
        <v>0</v>
      </c>
      <c r="D454">
        <f>'Data Entry'!J455</f>
        <v>0</v>
      </c>
      <c r="E454">
        <f t="shared" si="35"/>
        <v>0</v>
      </c>
      <c r="F454" s="26" t="e">
        <f t="shared" si="36"/>
        <v>#DIV/0!</v>
      </c>
      <c r="G454">
        <f>'Data Entry'!K455</f>
        <v>7</v>
      </c>
      <c r="H454">
        <f>'Data Entry'!L455</f>
        <v>4</v>
      </c>
      <c r="I454">
        <f t="shared" si="37"/>
        <v>11</v>
      </c>
      <c r="J454" s="26">
        <f t="shared" si="38"/>
        <v>0.636363636363636</v>
      </c>
      <c r="K454" s="1">
        <f>SUMIFS('Data Entry'!N$3:N$2000,'Data Entry'!M$3:M$2000,A454,'Data Entry'!B$3:B$2000,B454)+SUMIFS('Data Entry'!P$3:P$2000,'Data Entry'!O$3:O$2000,A454,'Data Entry'!B$3:B$2000,B454)+SUMIFS('Data Entry'!R$3:R$2000,'Data Entry'!Q$3:Q$2000,A454,'Data Entry'!B$3:B$2000,B454)</f>
        <v>5.267</v>
      </c>
      <c r="L454">
        <f t="shared" si="39"/>
        <v>14</v>
      </c>
    </row>
    <row r="455" spans="1:12">
      <c r="A455">
        <f>'Data Entry'!A456</f>
        <v>6865</v>
      </c>
      <c r="B455">
        <f>'Data Entry'!B456</f>
        <v>78</v>
      </c>
      <c r="C455">
        <f>'Data Entry'!I456</f>
        <v>0</v>
      </c>
      <c r="D455">
        <f>'Data Entry'!J456</f>
        <v>0</v>
      </c>
      <c r="E455">
        <f t="shared" si="35"/>
        <v>0</v>
      </c>
      <c r="F455" s="26" t="e">
        <f t="shared" si="36"/>
        <v>#DIV/0!</v>
      </c>
      <c r="G455">
        <f>'Data Entry'!K456</f>
        <v>0</v>
      </c>
      <c r="H455">
        <f>'Data Entry'!L456</f>
        <v>0</v>
      </c>
      <c r="I455">
        <f t="shared" si="37"/>
        <v>0</v>
      </c>
      <c r="J455" s="26" t="e">
        <f t="shared" si="38"/>
        <v>#DIV/0!</v>
      </c>
      <c r="K455" s="1">
        <f>SUMIFS('Data Entry'!N$3:N$2000,'Data Entry'!M$3:M$2000,A455,'Data Entry'!B$3:B$2000,B455)+SUMIFS('Data Entry'!P$3:P$2000,'Data Entry'!O$3:O$2000,A455,'Data Entry'!B$3:B$2000,B455)+SUMIFS('Data Entry'!R$3:R$2000,'Data Entry'!Q$3:Q$2000,A455,'Data Entry'!B$3:B$2000,B455)</f>
        <v>37.673</v>
      </c>
      <c r="L455">
        <f t="shared" si="39"/>
        <v>0</v>
      </c>
    </row>
    <row r="456" spans="1:12">
      <c r="A456">
        <f>'Data Entry'!A457</f>
        <v>8850</v>
      </c>
      <c r="B456">
        <f>'Data Entry'!B457</f>
        <v>78</v>
      </c>
      <c r="C456">
        <f>'Data Entry'!I457</f>
        <v>1</v>
      </c>
      <c r="D456">
        <f>'Data Entry'!J457</f>
        <v>6</v>
      </c>
      <c r="E456">
        <f t="shared" si="35"/>
        <v>7</v>
      </c>
      <c r="F456" s="26">
        <f t="shared" si="36"/>
        <v>0.142857142857143</v>
      </c>
      <c r="G456">
        <f>'Data Entry'!K457</f>
        <v>0</v>
      </c>
      <c r="H456">
        <f>'Data Entry'!L457</f>
        <v>0</v>
      </c>
      <c r="I456">
        <f t="shared" si="37"/>
        <v>0</v>
      </c>
      <c r="J456" s="26" t="e">
        <f t="shared" si="38"/>
        <v>#DIV/0!</v>
      </c>
      <c r="K456" s="1">
        <f>SUMIFS('Data Entry'!N$3:N$2000,'Data Entry'!M$3:M$2000,A456,'Data Entry'!B$3:B$2000,B456)+SUMIFS('Data Entry'!P$3:P$2000,'Data Entry'!O$3:O$2000,A456,'Data Entry'!B$3:B$2000,B456)+SUMIFS('Data Entry'!R$3:R$2000,'Data Entry'!Q$3:Q$2000,A456,'Data Entry'!B$3:B$2000,B456)</f>
        <v>1.383</v>
      </c>
      <c r="L456">
        <f t="shared" si="39"/>
        <v>1</v>
      </c>
    </row>
    <row r="457" spans="1:12">
      <c r="A457">
        <f>'Data Entry'!A458</f>
        <v>6397</v>
      </c>
      <c r="B457">
        <f>'Data Entry'!B458</f>
        <v>76</v>
      </c>
      <c r="C457">
        <f>'Data Entry'!I458</f>
        <v>2</v>
      </c>
      <c r="D457">
        <f>'Data Entry'!J458</f>
        <v>2</v>
      </c>
      <c r="E457">
        <f t="shared" si="35"/>
        <v>4</v>
      </c>
      <c r="F457" s="26">
        <f t="shared" si="36"/>
        <v>0.5</v>
      </c>
      <c r="G457">
        <f>'Data Entry'!K458</f>
        <v>0</v>
      </c>
      <c r="H457">
        <f>'Data Entry'!L458</f>
        <v>0</v>
      </c>
      <c r="I457">
        <f t="shared" si="37"/>
        <v>0</v>
      </c>
      <c r="J457" s="26" t="e">
        <f t="shared" si="38"/>
        <v>#DIV/0!</v>
      </c>
      <c r="K457" s="1">
        <f>SUMIFS('Data Entry'!N$3:N$2000,'Data Entry'!M$3:M$2000,A457,'Data Entry'!B$3:B$2000,B457)+SUMIFS('Data Entry'!P$3:P$2000,'Data Entry'!O$3:O$2000,A457,'Data Entry'!B$3:B$2000,B457)+SUMIFS('Data Entry'!R$3:R$2000,'Data Entry'!Q$3:Q$2000,A457,'Data Entry'!B$3:B$2000,B457)</f>
        <v>0.566</v>
      </c>
      <c r="L457">
        <f t="shared" si="39"/>
        <v>2</v>
      </c>
    </row>
    <row r="458" spans="1:12">
      <c r="A458">
        <f>'Data Entry'!A459</f>
        <v>1360</v>
      </c>
      <c r="B458">
        <f>'Data Entry'!B459</f>
        <v>79</v>
      </c>
      <c r="C458">
        <f>'Data Entry'!I459</f>
        <v>0</v>
      </c>
      <c r="D458">
        <f>'Data Entry'!J459</f>
        <v>0</v>
      </c>
      <c r="E458">
        <f t="shared" si="35"/>
        <v>0</v>
      </c>
      <c r="F458" s="26" t="e">
        <f t="shared" si="36"/>
        <v>#DIV/0!</v>
      </c>
      <c r="G458">
        <f>'Data Entry'!K459</f>
        <v>8</v>
      </c>
      <c r="H458">
        <f>'Data Entry'!L459</f>
        <v>1</v>
      </c>
      <c r="I458">
        <f t="shared" si="37"/>
        <v>9</v>
      </c>
      <c r="J458" s="26">
        <f t="shared" si="38"/>
        <v>0.888888888888889</v>
      </c>
      <c r="K458" s="1">
        <f>SUMIFS('Data Entry'!N$3:N$2000,'Data Entry'!M$3:M$2000,A458,'Data Entry'!B$3:B$2000,B458)+SUMIFS('Data Entry'!P$3:P$2000,'Data Entry'!O$3:O$2000,A458,'Data Entry'!B$3:B$2000,B458)+SUMIFS('Data Entry'!R$3:R$2000,'Data Entry'!Q$3:Q$2000,A458,'Data Entry'!B$3:B$2000,B458)</f>
        <v>0</v>
      </c>
      <c r="L458">
        <f t="shared" si="39"/>
        <v>16</v>
      </c>
    </row>
    <row r="459" spans="1:12">
      <c r="A459">
        <f>'Data Entry'!A460</f>
        <v>1334</v>
      </c>
      <c r="B459">
        <f>'Data Entry'!B460</f>
        <v>79</v>
      </c>
      <c r="C459">
        <f>'Data Entry'!I460</f>
        <v>0</v>
      </c>
      <c r="D459">
        <f>'Data Entry'!J460</f>
        <v>0</v>
      </c>
      <c r="E459">
        <f t="shared" si="35"/>
        <v>0</v>
      </c>
      <c r="F459" s="26" t="e">
        <f t="shared" si="36"/>
        <v>#DIV/0!</v>
      </c>
      <c r="G459">
        <f>'Data Entry'!K460</f>
        <v>0</v>
      </c>
      <c r="H459">
        <f>'Data Entry'!L460</f>
        <v>0</v>
      </c>
      <c r="I459">
        <f t="shared" si="37"/>
        <v>0</v>
      </c>
      <c r="J459" s="26" t="e">
        <f t="shared" si="38"/>
        <v>#DIV/0!</v>
      </c>
      <c r="K459" s="1">
        <f>SUMIFS('Data Entry'!N$3:N$2000,'Data Entry'!M$3:M$2000,A459,'Data Entry'!B$3:B$2000,B459)+SUMIFS('Data Entry'!P$3:P$2000,'Data Entry'!O$3:O$2000,A459,'Data Entry'!B$3:B$2000,B459)+SUMIFS('Data Entry'!R$3:R$2000,'Data Entry'!Q$3:Q$2000,A459,'Data Entry'!B$3:B$2000,B459)</f>
        <v>9.41</v>
      </c>
      <c r="L459">
        <f t="shared" si="39"/>
        <v>0</v>
      </c>
    </row>
    <row r="460" spans="1:12">
      <c r="A460">
        <f>'Data Entry'!A461</f>
        <v>7902</v>
      </c>
      <c r="B460">
        <f>'Data Entry'!B461</f>
        <v>79</v>
      </c>
      <c r="C460">
        <f>'Data Entry'!I461</f>
        <v>0</v>
      </c>
      <c r="D460">
        <f>'Data Entry'!J461</f>
        <v>0</v>
      </c>
      <c r="E460">
        <f t="shared" si="35"/>
        <v>0</v>
      </c>
      <c r="F460" s="26" t="e">
        <f t="shared" si="36"/>
        <v>#DIV/0!</v>
      </c>
      <c r="G460">
        <f>'Data Entry'!K461</f>
        <v>7</v>
      </c>
      <c r="H460">
        <f>'Data Entry'!L461</f>
        <v>4</v>
      </c>
      <c r="I460">
        <f t="shared" si="37"/>
        <v>11</v>
      </c>
      <c r="J460" s="26">
        <f t="shared" si="38"/>
        <v>0.636363636363636</v>
      </c>
      <c r="K460" s="1">
        <f>SUMIFS('Data Entry'!N$3:N$2000,'Data Entry'!M$3:M$2000,A460,'Data Entry'!B$3:B$2000,B460)+SUMIFS('Data Entry'!P$3:P$2000,'Data Entry'!O$3:O$2000,A460,'Data Entry'!B$3:B$2000,B460)+SUMIFS('Data Entry'!R$3:R$2000,'Data Entry'!Q$3:Q$2000,A460,'Data Entry'!B$3:B$2000,B460)</f>
        <v>2.327</v>
      </c>
      <c r="L460">
        <f t="shared" si="39"/>
        <v>14</v>
      </c>
    </row>
    <row r="461" spans="1:12">
      <c r="A461">
        <f>'Data Entry'!A462</f>
        <v>4015</v>
      </c>
      <c r="B461">
        <f>'Data Entry'!B462</f>
        <v>79</v>
      </c>
      <c r="C461">
        <f>'Data Entry'!I462</f>
        <v>1</v>
      </c>
      <c r="D461">
        <f>'Data Entry'!J462</f>
        <v>0</v>
      </c>
      <c r="E461">
        <f t="shared" si="35"/>
        <v>1</v>
      </c>
      <c r="F461" s="26">
        <f t="shared" si="36"/>
        <v>1</v>
      </c>
      <c r="G461">
        <f>'Data Entry'!K462</f>
        <v>7</v>
      </c>
      <c r="H461">
        <f>'Data Entry'!L462</f>
        <v>0</v>
      </c>
      <c r="I461">
        <f t="shared" si="37"/>
        <v>7</v>
      </c>
      <c r="J461" s="26">
        <f t="shared" si="38"/>
        <v>1</v>
      </c>
      <c r="K461" s="1">
        <f>SUMIFS('Data Entry'!N$3:N$2000,'Data Entry'!M$3:M$2000,A461,'Data Entry'!B$3:B$2000,B461)+SUMIFS('Data Entry'!P$3:P$2000,'Data Entry'!O$3:O$2000,A461,'Data Entry'!B$3:B$2000,B461)+SUMIFS('Data Entry'!R$3:R$2000,'Data Entry'!Q$3:Q$2000,A461,'Data Entry'!B$3:B$2000,B461)</f>
        <v>0</v>
      </c>
      <c r="L461">
        <f t="shared" si="39"/>
        <v>15</v>
      </c>
    </row>
    <row r="462" spans="1:12">
      <c r="A462">
        <f>'Data Entry'!A463</f>
        <v>1305</v>
      </c>
      <c r="B462">
        <f>'Data Entry'!B463</f>
        <v>79</v>
      </c>
      <c r="C462">
        <f>'Data Entry'!I463</f>
        <v>0</v>
      </c>
      <c r="D462">
        <f>'Data Entry'!J463</f>
        <v>0</v>
      </c>
      <c r="E462">
        <f t="shared" si="35"/>
        <v>0</v>
      </c>
      <c r="F462" s="26" t="e">
        <f t="shared" si="36"/>
        <v>#DIV/0!</v>
      </c>
      <c r="G462">
        <f>'Data Entry'!K463</f>
        <v>2</v>
      </c>
      <c r="H462">
        <f>'Data Entry'!L463</f>
        <v>3</v>
      </c>
      <c r="I462">
        <f t="shared" si="37"/>
        <v>5</v>
      </c>
      <c r="J462" s="26">
        <f t="shared" si="38"/>
        <v>0.4</v>
      </c>
      <c r="K462" s="1">
        <f>SUMIFS('Data Entry'!N$3:N$2000,'Data Entry'!M$3:M$2000,A462,'Data Entry'!B$3:B$2000,B462)+SUMIFS('Data Entry'!P$3:P$2000,'Data Entry'!O$3:O$2000,A462,'Data Entry'!B$3:B$2000,B462)+SUMIFS('Data Entry'!R$3:R$2000,'Data Entry'!Q$3:Q$2000,A462,'Data Entry'!B$3:B$2000,B462)</f>
        <v>21.868</v>
      </c>
      <c r="L462">
        <f t="shared" si="39"/>
        <v>4</v>
      </c>
    </row>
    <row r="463" spans="1:12">
      <c r="A463">
        <f>'Data Entry'!A464</f>
        <v>7520</v>
      </c>
      <c r="B463">
        <f>'Data Entry'!B464</f>
        <v>80</v>
      </c>
      <c r="C463">
        <f>'Data Entry'!I464</f>
        <v>0</v>
      </c>
      <c r="D463">
        <f>'Data Entry'!J464</f>
        <v>0</v>
      </c>
      <c r="E463">
        <f t="shared" si="35"/>
        <v>0</v>
      </c>
      <c r="F463" s="26" t="e">
        <f t="shared" si="36"/>
        <v>#DIV/0!</v>
      </c>
      <c r="G463">
        <f>'Data Entry'!K464</f>
        <v>0</v>
      </c>
      <c r="H463">
        <f>'Data Entry'!L464</f>
        <v>0</v>
      </c>
      <c r="I463">
        <f t="shared" si="37"/>
        <v>0</v>
      </c>
      <c r="J463" s="26" t="e">
        <f t="shared" si="38"/>
        <v>#DIV/0!</v>
      </c>
      <c r="K463" s="1">
        <f>SUMIFS('Data Entry'!N$3:N$2000,'Data Entry'!M$3:M$2000,A463,'Data Entry'!B$3:B$2000,B463)+SUMIFS('Data Entry'!P$3:P$2000,'Data Entry'!O$3:O$2000,A463,'Data Entry'!B$3:B$2000,B463)+SUMIFS('Data Entry'!R$3:R$2000,'Data Entry'!Q$3:Q$2000,A463,'Data Entry'!B$3:B$2000,B463)</f>
        <v>14.727</v>
      </c>
      <c r="L463">
        <f t="shared" si="39"/>
        <v>0</v>
      </c>
    </row>
    <row r="464" spans="1:12">
      <c r="A464">
        <f>'Data Entry'!A465</f>
        <v>8789</v>
      </c>
      <c r="B464">
        <f>'Data Entry'!B465</f>
        <v>80</v>
      </c>
      <c r="C464">
        <f>'Data Entry'!I465</f>
        <v>0</v>
      </c>
      <c r="D464">
        <f>'Data Entry'!J465</f>
        <v>0</v>
      </c>
      <c r="E464">
        <f t="shared" si="35"/>
        <v>0</v>
      </c>
      <c r="F464" s="26" t="e">
        <f t="shared" si="36"/>
        <v>#DIV/0!</v>
      </c>
      <c r="G464">
        <f>'Data Entry'!K465</f>
        <v>0</v>
      </c>
      <c r="H464">
        <f>'Data Entry'!L465</f>
        <v>0</v>
      </c>
      <c r="I464">
        <f t="shared" si="37"/>
        <v>0</v>
      </c>
      <c r="J464" s="26" t="e">
        <f t="shared" si="38"/>
        <v>#DIV/0!</v>
      </c>
      <c r="K464" s="1">
        <f>SUMIFS('Data Entry'!N$3:N$2000,'Data Entry'!M$3:M$2000,A464,'Data Entry'!B$3:B$2000,B464)+SUMIFS('Data Entry'!P$3:P$2000,'Data Entry'!O$3:O$2000,A464,'Data Entry'!B$3:B$2000,B464)+SUMIFS('Data Entry'!R$3:R$2000,'Data Entry'!Q$3:Q$2000,A464,'Data Entry'!B$3:B$2000,B464)</f>
        <v>2.732</v>
      </c>
      <c r="L464">
        <f t="shared" si="39"/>
        <v>0</v>
      </c>
    </row>
    <row r="465" spans="1:12">
      <c r="A465">
        <f>'Data Entry'!A466</f>
        <v>4343</v>
      </c>
      <c r="B465">
        <f>'Data Entry'!B466</f>
        <v>80</v>
      </c>
      <c r="C465">
        <f>'Data Entry'!I466</f>
        <v>0</v>
      </c>
      <c r="D465">
        <f>'Data Entry'!J466</f>
        <v>0</v>
      </c>
      <c r="E465">
        <f t="shared" si="35"/>
        <v>0</v>
      </c>
      <c r="F465" s="26" t="e">
        <f t="shared" si="36"/>
        <v>#DIV/0!</v>
      </c>
      <c r="G465">
        <f>'Data Entry'!K466</f>
        <v>10</v>
      </c>
      <c r="H465">
        <f>'Data Entry'!L466</f>
        <v>1</v>
      </c>
      <c r="I465">
        <f t="shared" si="37"/>
        <v>11</v>
      </c>
      <c r="J465" s="26">
        <f t="shared" si="38"/>
        <v>0.909090909090909</v>
      </c>
      <c r="K465" s="1">
        <f>SUMIFS('Data Entry'!N$3:N$2000,'Data Entry'!M$3:M$2000,A465,'Data Entry'!B$3:B$2000,B465)+SUMIFS('Data Entry'!P$3:P$2000,'Data Entry'!O$3:O$2000,A465,'Data Entry'!B$3:B$2000,B465)+SUMIFS('Data Entry'!R$3:R$2000,'Data Entry'!Q$3:Q$2000,A465,'Data Entry'!B$3:B$2000,B465)</f>
        <v>0</v>
      </c>
      <c r="L465">
        <f t="shared" si="39"/>
        <v>20</v>
      </c>
    </row>
    <row r="466" spans="1:12">
      <c r="A466">
        <f>'Data Entry'!A467</f>
        <v>610</v>
      </c>
      <c r="B466">
        <f>'Data Entry'!B467</f>
        <v>80</v>
      </c>
      <c r="C466">
        <f>'Data Entry'!I467</f>
        <v>0</v>
      </c>
      <c r="D466">
        <f>'Data Entry'!J467</f>
        <v>0</v>
      </c>
      <c r="E466">
        <f t="shared" si="35"/>
        <v>0</v>
      </c>
      <c r="F466" s="26" t="e">
        <f t="shared" si="36"/>
        <v>#DIV/0!</v>
      </c>
      <c r="G466">
        <f>'Data Entry'!K467</f>
        <v>4</v>
      </c>
      <c r="H466">
        <f>'Data Entry'!L467</f>
        <v>3</v>
      </c>
      <c r="I466">
        <f t="shared" si="37"/>
        <v>7</v>
      </c>
      <c r="J466" s="26">
        <f t="shared" si="38"/>
        <v>0.571428571428571</v>
      </c>
      <c r="K466" s="1">
        <f>SUMIFS('Data Entry'!N$3:N$2000,'Data Entry'!M$3:M$2000,A466,'Data Entry'!B$3:B$2000,B466)+SUMIFS('Data Entry'!P$3:P$2000,'Data Entry'!O$3:O$2000,A466,'Data Entry'!B$3:B$2000,B466)+SUMIFS('Data Entry'!R$3:R$2000,'Data Entry'!Q$3:Q$2000,A466,'Data Entry'!B$3:B$2000,B466)</f>
        <v>11.817</v>
      </c>
      <c r="L466">
        <f t="shared" si="39"/>
        <v>8</v>
      </c>
    </row>
    <row r="467" spans="1:12">
      <c r="A467">
        <f>'Data Entry'!A468</f>
        <v>2056</v>
      </c>
      <c r="B467">
        <f>'Data Entry'!B468</f>
        <v>80</v>
      </c>
      <c r="C467">
        <f>'Data Entry'!I468</f>
        <v>0</v>
      </c>
      <c r="D467">
        <f>'Data Entry'!J468</f>
        <v>0</v>
      </c>
      <c r="E467">
        <f t="shared" si="35"/>
        <v>0</v>
      </c>
      <c r="F467" s="26" t="e">
        <f t="shared" si="36"/>
        <v>#DIV/0!</v>
      </c>
      <c r="G467">
        <f>'Data Entry'!K468</f>
        <v>12</v>
      </c>
      <c r="H467">
        <f>'Data Entry'!L468</f>
        <v>0</v>
      </c>
      <c r="I467">
        <f t="shared" si="37"/>
        <v>12</v>
      </c>
      <c r="J467" s="26">
        <f t="shared" si="38"/>
        <v>1</v>
      </c>
      <c r="K467" s="1">
        <f>SUMIFS('Data Entry'!N$3:N$2000,'Data Entry'!M$3:M$2000,A467,'Data Entry'!B$3:B$2000,B467)+SUMIFS('Data Entry'!P$3:P$2000,'Data Entry'!O$3:O$2000,A467,'Data Entry'!B$3:B$2000,B467)+SUMIFS('Data Entry'!R$3:R$2000,'Data Entry'!Q$3:Q$2000,A467,'Data Entry'!B$3:B$2000,B467)</f>
        <v>54.3</v>
      </c>
      <c r="L467">
        <f t="shared" si="39"/>
        <v>24</v>
      </c>
    </row>
    <row r="468" spans="1:12">
      <c r="A468">
        <f>'Data Entry'!A469</f>
        <v>8729</v>
      </c>
      <c r="B468">
        <f>'Data Entry'!B469</f>
        <v>80</v>
      </c>
      <c r="C468">
        <f>'Data Entry'!I469</f>
        <v>0</v>
      </c>
      <c r="D468">
        <f>'Data Entry'!J469</f>
        <v>0</v>
      </c>
      <c r="E468">
        <f t="shared" si="35"/>
        <v>0</v>
      </c>
      <c r="F468" s="26" t="e">
        <f t="shared" si="36"/>
        <v>#DIV/0!</v>
      </c>
      <c r="G468">
        <f>'Data Entry'!K469</f>
        <v>4</v>
      </c>
      <c r="H468">
        <f>'Data Entry'!L469</f>
        <v>2</v>
      </c>
      <c r="I468">
        <f t="shared" si="37"/>
        <v>6</v>
      </c>
      <c r="J468" s="26">
        <f t="shared" si="38"/>
        <v>0.666666666666667</v>
      </c>
      <c r="K468" s="1">
        <f>SUMIFS('Data Entry'!N$3:N$2000,'Data Entry'!M$3:M$2000,A468,'Data Entry'!B$3:B$2000,B468)+SUMIFS('Data Entry'!P$3:P$2000,'Data Entry'!O$3:O$2000,A468,'Data Entry'!B$3:B$2000,B468)+SUMIFS('Data Entry'!R$3:R$2000,'Data Entry'!Q$3:Q$2000,A468,'Data Entry'!B$3:B$2000,B468)</f>
        <v>9.499</v>
      </c>
      <c r="L468">
        <f t="shared" si="39"/>
        <v>8</v>
      </c>
    </row>
    <row r="469" spans="1:12">
      <c r="A469">
        <f>'Data Entry'!A470</f>
        <v>914</v>
      </c>
      <c r="B469">
        <f>'Data Entry'!B470</f>
        <v>81</v>
      </c>
      <c r="C469">
        <f>'Data Entry'!I470</f>
        <v>0</v>
      </c>
      <c r="D469">
        <f>'Data Entry'!J470</f>
        <v>0</v>
      </c>
      <c r="E469">
        <f t="shared" si="35"/>
        <v>0</v>
      </c>
      <c r="F469" s="26" t="e">
        <f t="shared" si="36"/>
        <v>#DIV/0!</v>
      </c>
      <c r="G469">
        <f>'Data Entry'!K470</f>
        <v>7</v>
      </c>
      <c r="H469">
        <f>'Data Entry'!L470</f>
        <v>4</v>
      </c>
      <c r="I469">
        <f t="shared" si="37"/>
        <v>11</v>
      </c>
      <c r="J469" s="26">
        <f t="shared" si="38"/>
        <v>0.636363636363636</v>
      </c>
      <c r="K469" s="1">
        <f>SUMIFS('Data Entry'!N$3:N$2000,'Data Entry'!M$3:M$2000,A469,'Data Entry'!B$3:B$2000,B469)+SUMIFS('Data Entry'!P$3:P$2000,'Data Entry'!O$3:O$2000,A469,'Data Entry'!B$3:B$2000,B469)+SUMIFS('Data Entry'!R$3:R$2000,'Data Entry'!Q$3:Q$2000,A469,'Data Entry'!B$3:B$2000,B469)</f>
        <v>10.51</v>
      </c>
      <c r="L469">
        <f t="shared" si="39"/>
        <v>14</v>
      </c>
    </row>
    <row r="470" spans="1:12">
      <c r="A470">
        <f>'Data Entry'!A471</f>
        <v>6978</v>
      </c>
      <c r="B470">
        <f>'Data Entry'!B471</f>
        <v>81</v>
      </c>
      <c r="C470">
        <f>'Data Entry'!I471</f>
        <v>0</v>
      </c>
      <c r="D470">
        <f>'Data Entry'!J471</f>
        <v>0</v>
      </c>
      <c r="E470">
        <f t="shared" si="35"/>
        <v>0</v>
      </c>
      <c r="F470" s="26" t="e">
        <f t="shared" si="36"/>
        <v>#DIV/0!</v>
      </c>
      <c r="G470">
        <f>'Data Entry'!K471</f>
        <v>3</v>
      </c>
      <c r="H470">
        <f>'Data Entry'!L471</f>
        <v>4</v>
      </c>
      <c r="I470">
        <f t="shared" si="37"/>
        <v>7</v>
      </c>
      <c r="J470" s="26">
        <f t="shared" si="38"/>
        <v>0.428571428571429</v>
      </c>
      <c r="K470" s="1">
        <f>SUMIFS('Data Entry'!N$3:N$2000,'Data Entry'!M$3:M$2000,A470,'Data Entry'!B$3:B$2000,B470)+SUMIFS('Data Entry'!P$3:P$2000,'Data Entry'!O$3:O$2000,A470,'Data Entry'!B$3:B$2000,B470)+SUMIFS('Data Entry'!R$3:R$2000,'Data Entry'!Q$3:Q$2000,A470,'Data Entry'!B$3:B$2000,B470)</f>
        <v>7.403</v>
      </c>
      <c r="L470">
        <f t="shared" si="39"/>
        <v>6</v>
      </c>
    </row>
    <row r="471" spans="1:12">
      <c r="A471">
        <f>'Data Entry'!A472</f>
        <v>772</v>
      </c>
      <c r="B471">
        <f>'Data Entry'!B472</f>
        <v>81</v>
      </c>
      <c r="C471">
        <f>'Data Entry'!I472</f>
        <v>0</v>
      </c>
      <c r="D471">
        <f>'Data Entry'!J472</f>
        <v>0</v>
      </c>
      <c r="E471">
        <f t="shared" si="35"/>
        <v>0</v>
      </c>
      <c r="F471" s="26" t="e">
        <f t="shared" si="36"/>
        <v>#DIV/0!</v>
      </c>
      <c r="G471">
        <f>'Data Entry'!K472</f>
        <v>9</v>
      </c>
      <c r="H471">
        <f>'Data Entry'!L472</f>
        <v>4</v>
      </c>
      <c r="I471">
        <f t="shared" si="37"/>
        <v>13</v>
      </c>
      <c r="J471" s="26">
        <f t="shared" si="38"/>
        <v>0.692307692307692</v>
      </c>
      <c r="K471" s="1">
        <f>SUMIFS('Data Entry'!N$3:N$2000,'Data Entry'!M$3:M$2000,A471,'Data Entry'!B$3:B$2000,B471)+SUMIFS('Data Entry'!P$3:P$2000,'Data Entry'!O$3:O$2000,A471,'Data Entry'!B$3:B$2000,B471)+SUMIFS('Data Entry'!R$3:R$2000,'Data Entry'!Q$3:Q$2000,A471,'Data Entry'!B$3:B$2000,B471)</f>
        <v>65.912</v>
      </c>
      <c r="L471">
        <f t="shared" si="39"/>
        <v>18</v>
      </c>
    </row>
    <row r="472" spans="1:12">
      <c r="A472">
        <f>'Data Entry'!A473</f>
        <v>8735</v>
      </c>
      <c r="B472">
        <f>'Data Entry'!B473</f>
        <v>81</v>
      </c>
      <c r="C472">
        <f>'Data Entry'!I473</f>
        <v>0</v>
      </c>
      <c r="D472">
        <f>'Data Entry'!J473</f>
        <v>0</v>
      </c>
      <c r="E472">
        <f t="shared" si="35"/>
        <v>0</v>
      </c>
      <c r="F472" s="26" t="e">
        <f t="shared" si="36"/>
        <v>#DIV/0!</v>
      </c>
      <c r="G472">
        <f>'Data Entry'!K473</f>
        <v>0</v>
      </c>
      <c r="H472">
        <f>'Data Entry'!L473</f>
        <v>0</v>
      </c>
      <c r="I472">
        <f t="shared" si="37"/>
        <v>0</v>
      </c>
      <c r="J472" s="26" t="e">
        <f t="shared" si="38"/>
        <v>#DIV/0!</v>
      </c>
      <c r="K472" s="1">
        <f>SUMIFS('Data Entry'!N$3:N$2000,'Data Entry'!M$3:M$2000,A472,'Data Entry'!B$3:B$2000,B472)+SUMIFS('Data Entry'!P$3:P$2000,'Data Entry'!O$3:O$2000,A472,'Data Entry'!B$3:B$2000,B472)+SUMIFS('Data Entry'!R$3:R$2000,'Data Entry'!Q$3:Q$2000,A472,'Data Entry'!B$3:B$2000,B472)</f>
        <v>66.401</v>
      </c>
      <c r="L472">
        <f t="shared" si="39"/>
        <v>0</v>
      </c>
    </row>
    <row r="473" spans="1:12">
      <c r="A473">
        <f>'Data Entry'!A474</f>
        <v>5406</v>
      </c>
      <c r="B473">
        <f>'Data Entry'!B474</f>
        <v>81</v>
      </c>
      <c r="C473">
        <f>'Data Entry'!I474</f>
        <v>0</v>
      </c>
      <c r="D473">
        <f>'Data Entry'!J474</f>
        <v>0</v>
      </c>
      <c r="E473">
        <f t="shared" si="35"/>
        <v>0</v>
      </c>
      <c r="F473" s="26" t="e">
        <f t="shared" si="36"/>
        <v>#DIV/0!</v>
      </c>
      <c r="G473">
        <f>'Data Entry'!K474</f>
        <v>4</v>
      </c>
      <c r="H473">
        <f>'Data Entry'!L474</f>
        <v>2</v>
      </c>
      <c r="I473">
        <f t="shared" si="37"/>
        <v>6</v>
      </c>
      <c r="J473" s="26">
        <f t="shared" si="38"/>
        <v>0.666666666666667</v>
      </c>
      <c r="K473" s="1">
        <f>SUMIFS('Data Entry'!N$3:N$2000,'Data Entry'!M$3:M$2000,A473,'Data Entry'!B$3:B$2000,B473)+SUMIFS('Data Entry'!P$3:P$2000,'Data Entry'!O$3:O$2000,A473,'Data Entry'!B$3:B$2000,B473)+SUMIFS('Data Entry'!R$3:R$2000,'Data Entry'!Q$3:Q$2000,A473,'Data Entry'!B$3:B$2000,B473)</f>
        <v>14.676</v>
      </c>
      <c r="L473">
        <f t="shared" si="39"/>
        <v>8</v>
      </c>
    </row>
    <row r="474" spans="1:12">
      <c r="A474">
        <f>'Data Entry'!A475</f>
        <v>8765</v>
      </c>
      <c r="B474">
        <f>'Data Entry'!B475</f>
        <v>81</v>
      </c>
      <c r="C474">
        <f>'Data Entry'!I475</f>
        <v>0</v>
      </c>
      <c r="D474">
        <f>'Data Entry'!J475</f>
        <v>0</v>
      </c>
      <c r="E474">
        <f t="shared" si="35"/>
        <v>0</v>
      </c>
      <c r="F474" s="26" t="e">
        <f t="shared" si="36"/>
        <v>#DIV/0!</v>
      </c>
      <c r="G474">
        <f>'Data Entry'!K475</f>
        <v>0</v>
      </c>
      <c r="H474">
        <f>'Data Entry'!L475</f>
        <v>0</v>
      </c>
      <c r="I474">
        <f t="shared" si="37"/>
        <v>0</v>
      </c>
      <c r="J474" s="26" t="e">
        <f t="shared" si="38"/>
        <v>#DIV/0!</v>
      </c>
      <c r="K474" s="1">
        <f>SUMIFS('Data Entry'!N$3:N$2000,'Data Entry'!M$3:M$2000,A474,'Data Entry'!B$3:B$2000,B474)+SUMIFS('Data Entry'!P$3:P$2000,'Data Entry'!O$3:O$2000,A474,'Data Entry'!B$3:B$2000,B474)+SUMIFS('Data Entry'!R$3:R$2000,'Data Entry'!Q$3:Q$2000,A474,'Data Entry'!B$3:B$2000,B474)</f>
        <v>1.129</v>
      </c>
      <c r="L474">
        <f t="shared" si="39"/>
        <v>0</v>
      </c>
    </row>
    <row r="475" spans="1:12">
      <c r="A475">
        <f>'Data Entry'!A476</f>
        <v>8764</v>
      </c>
      <c r="B475">
        <f>'Data Entry'!B476</f>
        <v>82</v>
      </c>
      <c r="C475">
        <f>'Data Entry'!I476</f>
        <v>8</v>
      </c>
      <c r="D475">
        <f>'Data Entry'!J476</f>
        <v>1</v>
      </c>
      <c r="E475">
        <f t="shared" si="35"/>
        <v>9</v>
      </c>
      <c r="F475" s="26">
        <f t="shared" si="36"/>
        <v>0.888888888888889</v>
      </c>
      <c r="G475">
        <f>'Data Entry'!K476</f>
        <v>0</v>
      </c>
      <c r="H475">
        <f>'Data Entry'!L476</f>
        <v>0</v>
      </c>
      <c r="I475">
        <f t="shared" si="37"/>
        <v>0</v>
      </c>
      <c r="J475" s="26" t="e">
        <f t="shared" si="38"/>
        <v>#DIV/0!</v>
      </c>
      <c r="K475" s="1">
        <f>SUMIFS('Data Entry'!N$3:N$2000,'Data Entry'!M$3:M$2000,A475,'Data Entry'!B$3:B$2000,B475)+SUMIFS('Data Entry'!P$3:P$2000,'Data Entry'!O$3:O$2000,A475,'Data Entry'!B$3:B$2000,B475)+SUMIFS('Data Entry'!R$3:R$2000,'Data Entry'!Q$3:Q$2000,A475,'Data Entry'!B$3:B$2000,B475)</f>
        <v>0</v>
      </c>
      <c r="L475">
        <f t="shared" si="39"/>
        <v>8</v>
      </c>
    </row>
    <row r="476" spans="1:12">
      <c r="A476">
        <f>'Data Entry'!A477</f>
        <v>8574</v>
      </c>
      <c r="B476">
        <f>'Data Entry'!B477</f>
        <v>82</v>
      </c>
      <c r="C476">
        <f>'Data Entry'!I477</f>
        <v>1</v>
      </c>
      <c r="D476">
        <f>'Data Entry'!J477</f>
        <v>0</v>
      </c>
      <c r="E476">
        <f t="shared" si="35"/>
        <v>1</v>
      </c>
      <c r="F476" s="26">
        <f t="shared" si="36"/>
        <v>1</v>
      </c>
      <c r="G476">
        <f>'Data Entry'!K477</f>
        <v>0</v>
      </c>
      <c r="H476">
        <f>'Data Entry'!L477</f>
        <v>0</v>
      </c>
      <c r="I476">
        <f t="shared" si="37"/>
        <v>0</v>
      </c>
      <c r="J476" s="26" t="e">
        <f t="shared" si="38"/>
        <v>#DIV/0!</v>
      </c>
      <c r="K476" s="1">
        <f>SUMIFS('Data Entry'!N$3:N$2000,'Data Entry'!M$3:M$2000,A476,'Data Entry'!B$3:B$2000,B476)+SUMIFS('Data Entry'!P$3:P$2000,'Data Entry'!O$3:O$2000,A476,'Data Entry'!B$3:B$2000,B476)+SUMIFS('Data Entry'!R$3:R$2000,'Data Entry'!Q$3:Q$2000,A476,'Data Entry'!B$3:B$2000,B476)</f>
        <v>44.337</v>
      </c>
      <c r="L476">
        <f t="shared" si="39"/>
        <v>1</v>
      </c>
    </row>
    <row r="477" spans="1:12">
      <c r="A477">
        <f>'Data Entry'!A478</f>
        <v>5031</v>
      </c>
      <c r="B477">
        <f>'Data Entry'!B478</f>
        <v>83</v>
      </c>
      <c r="C477">
        <f>'Data Entry'!I478</f>
        <v>0</v>
      </c>
      <c r="D477">
        <f>'Data Entry'!J478</f>
        <v>0</v>
      </c>
      <c r="E477">
        <f t="shared" si="35"/>
        <v>0</v>
      </c>
      <c r="F477" s="26" t="e">
        <f t="shared" si="36"/>
        <v>#DIV/0!</v>
      </c>
      <c r="G477">
        <f>'Data Entry'!K478</f>
        <v>0</v>
      </c>
      <c r="H477">
        <f>'Data Entry'!L478</f>
        <v>6</v>
      </c>
      <c r="I477">
        <f t="shared" si="37"/>
        <v>6</v>
      </c>
      <c r="J477" s="26">
        <f t="shared" si="38"/>
        <v>0</v>
      </c>
      <c r="K477" s="1">
        <f>SUMIFS('Data Entry'!N$3:N$2000,'Data Entry'!M$3:M$2000,A477,'Data Entry'!B$3:B$2000,B477)+SUMIFS('Data Entry'!P$3:P$2000,'Data Entry'!O$3:O$2000,A477,'Data Entry'!B$3:B$2000,B477)+SUMIFS('Data Entry'!R$3:R$2000,'Data Entry'!Q$3:Q$2000,A477,'Data Entry'!B$3:B$2000,B477)</f>
        <v>0</v>
      </c>
      <c r="L477">
        <f t="shared" si="39"/>
        <v>0</v>
      </c>
    </row>
    <row r="478" spans="1:12">
      <c r="A478">
        <f>'Data Entry'!A479</f>
        <v>4907</v>
      </c>
      <c r="B478">
        <f>'Data Entry'!B479</f>
        <v>83</v>
      </c>
      <c r="C478">
        <f>'Data Entry'!I479</f>
        <v>0</v>
      </c>
      <c r="D478">
        <f>'Data Entry'!J479</f>
        <v>0</v>
      </c>
      <c r="E478">
        <f t="shared" si="35"/>
        <v>0</v>
      </c>
      <c r="F478" s="26" t="e">
        <f t="shared" si="36"/>
        <v>#DIV/0!</v>
      </c>
      <c r="G478">
        <f>'Data Entry'!K479</f>
        <v>10</v>
      </c>
      <c r="H478">
        <f>'Data Entry'!L479</f>
        <v>2</v>
      </c>
      <c r="I478">
        <f t="shared" si="37"/>
        <v>12</v>
      </c>
      <c r="J478" s="26">
        <f t="shared" si="38"/>
        <v>0.833333333333333</v>
      </c>
      <c r="K478" s="1">
        <f>SUMIFS('Data Entry'!N$3:N$2000,'Data Entry'!M$3:M$2000,A478,'Data Entry'!B$3:B$2000,B478)+SUMIFS('Data Entry'!P$3:P$2000,'Data Entry'!O$3:O$2000,A478,'Data Entry'!B$3:B$2000,B478)+SUMIFS('Data Entry'!R$3:R$2000,'Data Entry'!Q$3:Q$2000,A478,'Data Entry'!B$3:B$2000,B478)</f>
        <v>2.595</v>
      </c>
      <c r="L478">
        <f t="shared" si="39"/>
        <v>20</v>
      </c>
    </row>
    <row r="479" spans="1:12">
      <c r="A479">
        <f>'Data Entry'!A480</f>
        <v>4017</v>
      </c>
      <c r="B479">
        <f>'Data Entry'!B480</f>
        <v>82</v>
      </c>
      <c r="C479">
        <f>'Data Entry'!I480</f>
        <v>0</v>
      </c>
      <c r="D479">
        <f>'Data Entry'!J480</f>
        <v>0</v>
      </c>
      <c r="E479">
        <f t="shared" si="35"/>
        <v>0</v>
      </c>
      <c r="F479" s="26" t="e">
        <f t="shared" si="36"/>
        <v>#DIV/0!</v>
      </c>
      <c r="G479">
        <f>'Data Entry'!K480</f>
        <v>0</v>
      </c>
      <c r="H479">
        <f>'Data Entry'!L480</f>
        <v>0</v>
      </c>
      <c r="I479">
        <f t="shared" si="37"/>
        <v>0</v>
      </c>
      <c r="J479" s="26" t="e">
        <f t="shared" si="38"/>
        <v>#DIV/0!</v>
      </c>
      <c r="K479" s="1">
        <f>SUMIFS('Data Entry'!N$3:N$2000,'Data Entry'!M$3:M$2000,A479,'Data Entry'!B$3:B$2000,B479)+SUMIFS('Data Entry'!P$3:P$2000,'Data Entry'!O$3:O$2000,A479,'Data Entry'!B$3:B$2000,B479)+SUMIFS('Data Entry'!R$3:R$2000,'Data Entry'!Q$3:Q$2000,A479,'Data Entry'!B$3:B$2000,B479)</f>
        <v>0</v>
      </c>
      <c r="L479">
        <f t="shared" si="39"/>
        <v>0</v>
      </c>
    </row>
    <row r="480" spans="1:12">
      <c r="A480">
        <f>'Data Entry'!A481</f>
        <v>4476</v>
      </c>
      <c r="B480">
        <f>'Data Entry'!B481</f>
        <v>82</v>
      </c>
      <c r="C480">
        <f>'Data Entry'!I481</f>
        <v>0</v>
      </c>
      <c r="D480">
        <f>'Data Entry'!J481</f>
        <v>0</v>
      </c>
      <c r="E480">
        <f t="shared" si="35"/>
        <v>0</v>
      </c>
      <c r="F480" s="26" t="e">
        <f t="shared" si="36"/>
        <v>#DIV/0!</v>
      </c>
      <c r="G480">
        <f>'Data Entry'!K481</f>
        <v>16</v>
      </c>
      <c r="H480">
        <f>'Data Entry'!L481</f>
        <v>2</v>
      </c>
      <c r="I480">
        <f t="shared" si="37"/>
        <v>18</v>
      </c>
      <c r="J480" s="26">
        <f t="shared" si="38"/>
        <v>0.888888888888889</v>
      </c>
      <c r="K480" s="1">
        <f>SUMIFS('Data Entry'!N$3:N$2000,'Data Entry'!M$3:M$2000,A480,'Data Entry'!B$3:B$2000,B480)+SUMIFS('Data Entry'!P$3:P$2000,'Data Entry'!O$3:O$2000,A480,'Data Entry'!B$3:B$2000,B480)+SUMIFS('Data Entry'!R$3:R$2000,'Data Entry'!Q$3:Q$2000,A480,'Data Entry'!B$3:B$2000,B480)</f>
        <v>14.868</v>
      </c>
      <c r="L480">
        <f t="shared" si="39"/>
        <v>32</v>
      </c>
    </row>
    <row r="481" spans="1:12">
      <c r="A481">
        <f>'Data Entry'!A482</f>
        <v>7739</v>
      </c>
      <c r="B481">
        <f>'Data Entry'!B482</f>
        <v>83</v>
      </c>
      <c r="C481">
        <f>'Data Entry'!I482</f>
        <v>0</v>
      </c>
      <c r="D481">
        <f>'Data Entry'!J482</f>
        <v>2</v>
      </c>
      <c r="E481">
        <f t="shared" si="35"/>
        <v>2</v>
      </c>
      <c r="F481" s="26">
        <f t="shared" si="36"/>
        <v>0</v>
      </c>
      <c r="G481">
        <f>'Data Entry'!K482</f>
        <v>1</v>
      </c>
      <c r="H481">
        <f>'Data Entry'!L482</f>
        <v>0</v>
      </c>
      <c r="I481">
        <f t="shared" si="37"/>
        <v>1</v>
      </c>
      <c r="J481" s="26">
        <f t="shared" si="38"/>
        <v>1</v>
      </c>
      <c r="K481" s="1">
        <f>SUMIFS('Data Entry'!N$3:N$2000,'Data Entry'!M$3:M$2000,A481,'Data Entry'!B$3:B$2000,B481)+SUMIFS('Data Entry'!P$3:P$2000,'Data Entry'!O$3:O$2000,A481,'Data Entry'!B$3:B$2000,B481)+SUMIFS('Data Entry'!R$3:R$2000,'Data Entry'!Q$3:Q$2000,A481,'Data Entry'!B$3:B$2000,B481)</f>
        <v>0</v>
      </c>
      <c r="L481">
        <f t="shared" si="39"/>
        <v>2</v>
      </c>
    </row>
    <row r="482" spans="1:12">
      <c r="A482">
        <f>'Data Entry'!A483</f>
        <v>5672</v>
      </c>
      <c r="B482">
        <f>'Data Entry'!B483</f>
        <v>82</v>
      </c>
      <c r="C482">
        <f>'Data Entry'!I483</f>
        <v>0</v>
      </c>
      <c r="D482">
        <f>'Data Entry'!J483</f>
        <v>0</v>
      </c>
      <c r="E482">
        <f t="shared" si="35"/>
        <v>0</v>
      </c>
      <c r="F482" s="26" t="e">
        <f t="shared" si="36"/>
        <v>#DIV/0!</v>
      </c>
      <c r="G482">
        <f>'Data Entry'!K483</f>
        <v>0</v>
      </c>
      <c r="H482">
        <f>'Data Entry'!L483</f>
        <v>0</v>
      </c>
      <c r="I482">
        <f t="shared" si="37"/>
        <v>0</v>
      </c>
      <c r="J482" s="26" t="e">
        <f t="shared" si="38"/>
        <v>#DIV/0!</v>
      </c>
      <c r="K482" s="1">
        <f>SUMIFS('Data Entry'!N$3:N$2000,'Data Entry'!M$3:M$2000,A482,'Data Entry'!B$3:B$2000,B482)+SUMIFS('Data Entry'!P$3:P$2000,'Data Entry'!O$3:O$2000,A482,'Data Entry'!B$3:B$2000,B482)+SUMIFS('Data Entry'!R$3:R$2000,'Data Entry'!Q$3:Q$2000,A482,'Data Entry'!B$3:B$2000,B482)</f>
        <v>12.58</v>
      </c>
      <c r="L482">
        <f t="shared" si="39"/>
        <v>0</v>
      </c>
    </row>
    <row r="483" spans="1:12">
      <c r="A483">
        <f>'Data Entry'!A484</f>
        <v>8731</v>
      </c>
      <c r="B483">
        <f>'Data Entry'!B484</f>
        <v>83</v>
      </c>
      <c r="C483">
        <f>'Data Entry'!I484</f>
        <v>5</v>
      </c>
      <c r="D483">
        <f>'Data Entry'!J484</f>
        <v>0</v>
      </c>
      <c r="E483">
        <f t="shared" si="35"/>
        <v>5</v>
      </c>
      <c r="F483" s="26">
        <f t="shared" si="36"/>
        <v>1</v>
      </c>
      <c r="G483">
        <f>'Data Entry'!K484</f>
        <v>0</v>
      </c>
      <c r="H483">
        <f>'Data Entry'!L484</f>
        <v>0</v>
      </c>
      <c r="I483">
        <f t="shared" si="37"/>
        <v>0</v>
      </c>
      <c r="J483" s="26" t="e">
        <f t="shared" si="38"/>
        <v>#DIV/0!</v>
      </c>
      <c r="K483" s="1">
        <f>SUMIFS('Data Entry'!N$3:N$2000,'Data Entry'!M$3:M$2000,A483,'Data Entry'!B$3:B$2000,B483)+SUMIFS('Data Entry'!P$3:P$2000,'Data Entry'!O$3:O$2000,A483,'Data Entry'!B$3:B$2000,B483)+SUMIFS('Data Entry'!R$3:R$2000,'Data Entry'!Q$3:Q$2000,A483,'Data Entry'!B$3:B$2000,B483)</f>
        <v>21.004</v>
      </c>
      <c r="L483">
        <f t="shared" si="39"/>
        <v>5</v>
      </c>
    </row>
    <row r="484" spans="1:12">
      <c r="A484">
        <f>'Data Entry'!A485</f>
        <v>8884</v>
      </c>
      <c r="B484">
        <f>'Data Entry'!B485</f>
        <v>83</v>
      </c>
      <c r="C484">
        <f>'Data Entry'!I485</f>
        <v>4</v>
      </c>
      <c r="D484">
        <f>'Data Entry'!J485</f>
        <v>0</v>
      </c>
      <c r="E484">
        <f t="shared" si="35"/>
        <v>4</v>
      </c>
      <c r="F484" s="26">
        <f t="shared" si="36"/>
        <v>1</v>
      </c>
      <c r="G484">
        <f>'Data Entry'!K485</f>
        <v>0</v>
      </c>
      <c r="H484">
        <f>'Data Entry'!L485</f>
        <v>0</v>
      </c>
      <c r="I484">
        <f t="shared" si="37"/>
        <v>0</v>
      </c>
      <c r="J484" s="26" t="e">
        <f t="shared" si="38"/>
        <v>#DIV/0!</v>
      </c>
      <c r="K484" s="1">
        <f>SUMIFS('Data Entry'!N$3:N$2000,'Data Entry'!M$3:M$2000,A484,'Data Entry'!B$3:B$2000,B484)+SUMIFS('Data Entry'!P$3:P$2000,'Data Entry'!O$3:O$2000,A484,'Data Entry'!B$3:B$2000,B484)+SUMIFS('Data Entry'!R$3:R$2000,'Data Entry'!Q$3:Q$2000,A484,'Data Entry'!B$3:B$2000,B484)</f>
        <v>22.727</v>
      </c>
      <c r="L484">
        <f t="shared" si="39"/>
        <v>4</v>
      </c>
    </row>
    <row r="485" spans="1:12">
      <c r="A485">
        <f>'Data Entry'!A486</f>
        <v>5036</v>
      </c>
      <c r="B485">
        <f>'Data Entry'!B486</f>
        <v>84</v>
      </c>
      <c r="C485">
        <f>'Data Entry'!I486</f>
        <v>0</v>
      </c>
      <c r="D485">
        <f>'Data Entry'!J486</f>
        <v>0</v>
      </c>
      <c r="E485">
        <f t="shared" si="35"/>
        <v>0</v>
      </c>
      <c r="F485" s="26" t="e">
        <f t="shared" si="36"/>
        <v>#DIV/0!</v>
      </c>
      <c r="G485">
        <f>'Data Entry'!K486</f>
        <v>0</v>
      </c>
      <c r="H485">
        <f>'Data Entry'!L486</f>
        <v>0</v>
      </c>
      <c r="I485">
        <f t="shared" si="37"/>
        <v>0</v>
      </c>
      <c r="J485" s="26" t="e">
        <f t="shared" si="38"/>
        <v>#DIV/0!</v>
      </c>
      <c r="K485" s="1">
        <f>SUMIFS('Data Entry'!N$3:N$2000,'Data Entry'!M$3:M$2000,A485,'Data Entry'!B$3:B$2000,B485)+SUMIFS('Data Entry'!P$3:P$2000,'Data Entry'!O$3:O$2000,A485,'Data Entry'!B$3:B$2000,B485)+SUMIFS('Data Entry'!R$3:R$2000,'Data Entry'!Q$3:Q$2000,A485,'Data Entry'!B$3:B$2000,B485)</f>
        <v>0.515</v>
      </c>
      <c r="L485">
        <f t="shared" si="39"/>
        <v>0</v>
      </c>
    </row>
    <row r="486" spans="1:12">
      <c r="A486">
        <f>'Data Entry'!A487</f>
        <v>5409</v>
      </c>
      <c r="B486">
        <f>'Data Entry'!B487</f>
        <v>84</v>
      </c>
      <c r="C486">
        <f>'Data Entry'!I487</f>
        <v>0</v>
      </c>
      <c r="D486">
        <f>'Data Entry'!J487</f>
        <v>0</v>
      </c>
      <c r="E486">
        <f t="shared" si="35"/>
        <v>0</v>
      </c>
      <c r="F486" s="26" t="e">
        <f t="shared" si="36"/>
        <v>#DIV/0!</v>
      </c>
      <c r="G486">
        <f>'Data Entry'!K487</f>
        <v>12</v>
      </c>
      <c r="H486">
        <f>'Data Entry'!L487</f>
        <v>2</v>
      </c>
      <c r="I486">
        <f t="shared" si="37"/>
        <v>14</v>
      </c>
      <c r="J486" s="26">
        <f t="shared" si="38"/>
        <v>0.857142857142857</v>
      </c>
      <c r="K486" s="1">
        <f>SUMIFS('Data Entry'!N$3:N$2000,'Data Entry'!M$3:M$2000,A486,'Data Entry'!B$3:B$2000,B486)+SUMIFS('Data Entry'!P$3:P$2000,'Data Entry'!O$3:O$2000,A486,'Data Entry'!B$3:B$2000,B486)+SUMIFS('Data Entry'!R$3:R$2000,'Data Entry'!Q$3:Q$2000,A486,'Data Entry'!B$3:B$2000,B486)</f>
        <v>38.908</v>
      </c>
      <c r="L486">
        <f t="shared" si="39"/>
        <v>24</v>
      </c>
    </row>
    <row r="487" spans="1:12">
      <c r="A487">
        <f>'Data Entry'!A488</f>
        <v>1374</v>
      </c>
      <c r="B487">
        <f>'Data Entry'!B488</f>
        <v>68</v>
      </c>
      <c r="C487">
        <f>'Data Entry'!I488</f>
        <v>0</v>
      </c>
      <c r="D487">
        <f>'Data Entry'!J488</f>
        <v>0</v>
      </c>
      <c r="E487">
        <f t="shared" si="35"/>
        <v>0</v>
      </c>
      <c r="F487" s="26" t="e">
        <f t="shared" si="36"/>
        <v>#DIV/0!</v>
      </c>
      <c r="G487">
        <f>'Data Entry'!K488</f>
        <v>0</v>
      </c>
      <c r="H487">
        <f>'Data Entry'!L488</f>
        <v>0</v>
      </c>
      <c r="I487">
        <f t="shared" si="37"/>
        <v>0</v>
      </c>
      <c r="J487" s="26" t="e">
        <f t="shared" si="38"/>
        <v>#DIV/0!</v>
      </c>
      <c r="K487" s="1">
        <f>SUMIFS('Data Entry'!N$3:N$2000,'Data Entry'!M$3:M$2000,A487,'Data Entry'!B$3:B$2000,B487)+SUMIFS('Data Entry'!P$3:P$2000,'Data Entry'!O$3:O$2000,A487,'Data Entry'!B$3:B$2000,B487)+SUMIFS('Data Entry'!R$3:R$2000,'Data Entry'!Q$3:Q$2000,A487,'Data Entry'!B$3:B$2000,B487)</f>
        <v>0</v>
      </c>
      <c r="L487">
        <f t="shared" si="39"/>
        <v>0</v>
      </c>
    </row>
    <row r="488" spans="1:12">
      <c r="A488">
        <f>'Data Entry'!A489</f>
        <v>6864</v>
      </c>
      <c r="B488">
        <f>'Data Entry'!B489</f>
        <v>84</v>
      </c>
      <c r="C488">
        <f>'Data Entry'!I489</f>
        <v>0</v>
      </c>
      <c r="D488">
        <f>'Data Entry'!J489</f>
        <v>0</v>
      </c>
      <c r="E488">
        <f t="shared" si="35"/>
        <v>0</v>
      </c>
      <c r="F488" s="26" t="e">
        <f t="shared" si="36"/>
        <v>#DIV/0!</v>
      </c>
      <c r="G488">
        <f>'Data Entry'!K489</f>
        <v>4</v>
      </c>
      <c r="H488">
        <f>'Data Entry'!L489</f>
        <v>4</v>
      </c>
      <c r="I488">
        <f t="shared" si="37"/>
        <v>8</v>
      </c>
      <c r="J488" s="26">
        <f t="shared" si="38"/>
        <v>0.5</v>
      </c>
      <c r="K488" s="1">
        <f>SUMIFS('Data Entry'!N$3:N$2000,'Data Entry'!M$3:M$2000,A488,'Data Entry'!B$3:B$2000,B488)+SUMIFS('Data Entry'!P$3:P$2000,'Data Entry'!O$3:O$2000,A488,'Data Entry'!B$3:B$2000,B488)+SUMIFS('Data Entry'!R$3:R$2000,'Data Entry'!Q$3:Q$2000,A488,'Data Entry'!B$3:B$2000,B488)</f>
        <v>18.018</v>
      </c>
      <c r="L488">
        <f t="shared" si="39"/>
        <v>8</v>
      </c>
    </row>
    <row r="489" spans="1:12">
      <c r="A489">
        <f>'Data Entry'!A490</f>
        <v>5032</v>
      </c>
      <c r="B489">
        <f>'Data Entry'!B490</f>
        <v>82</v>
      </c>
      <c r="C489">
        <f>'Data Entry'!I490</f>
        <v>0</v>
      </c>
      <c r="D489">
        <f>'Data Entry'!J490</f>
        <v>0</v>
      </c>
      <c r="E489">
        <f t="shared" si="35"/>
        <v>0</v>
      </c>
      <c r="F489" s="26" t="e">
        <f t="shared" si="36"/>
        <v>#DIV/0!</v>
      </c>
      <c r="G489">
        <f>'Data Entry'!K490</f>
        <v>11</v>
      </c>
      <c r="H489">
        <f>'Data Entry'!L490</f>
        <v>3</v>
      </c>
      <c r="I489">
        <f t="shared" si="37"/>
        <v>14</v>
      </c>
      <c r="J489" s="26">
        <f t="shared" si="38"/>
        <v>0.785714285714286</v>
      </c>
      <c r="K489" s="1">
        <f>SUMIFS('Data Entry'!N$3:N$2000,'Data Entry'!M$3:M$2000,A489,'Data Entry'!B$3:B$2000,B489)+SUMIFS('Data Entry'!P$3:P$2000,'Data Entry'!O$3:O$2000,A489,'Data Entry'!B$3:B$2000,B489)+SUMIFS('Data Entry'!R$3:R$2000,'Data Entry'!Q$3:Q$2000,A489,'Data Entry'!B$3:B$2000,B489)</f>
        <v>51.719</v>
      </c>
      <c r="L489">
        <f t="shared" si="39"/>
        <v>22</v>
      </c>
    </row>
    <row r="490" spans="1:12">
      <c r="A490">
        <f>'Data Entry'!A491</f>
        <v>5409</v>
      </c>
      <c r="B490">
        <f>'Data Entry'!B491</f>
        <v>84</v>
      </c>
      <c r="C490">
        <f>'Data Entry'!I491</f>
        <v>0</v>
      </c>
      <c r="D490">
        <f>'Data Entry'!J491</f>
        <v>0</v>
      </c>
      <c r="E490">
        <f t="shared" si="35"/>
        <v>0</v>
      </c>
      <c r="F490" s="26" t="e">
        <f t="shared" si="36"/>
        <v>#DIV/0!</v>
      </c>
      <c r="G490">
        <f>'Data Entry'!K491</f>
        <v>11</v>
      </c>
      <c r="H490">
        <f>'Data Entry'!L491</f>
        <v>2</v>
      </c>
      <c r="I490">
        <f t="shared" si="37"/>
        <v>13</v>
      </c>
      <c r="J490" s="26">
        <f t="shared" si="38"/>
        <v>0.846153846153846</v>
      </c>
      <c r="K490" s="1">
        <f>SUMIFS('Data Entry'!N$3:N$2000,'Data Entry'!M$3:M$2000,A490,'Data Entry'!B$3:B$2000,B490)+SUMIFS('Data Entry'!P$3:P$2000,'Data Entry'!O$3:O$2000,A490,'Data Entry'!B$3:B$2000,B490)+SUMIFS('Data Entry'!R$3:R$2000,'Data Entry'!Q$3:Q$2000,A490,'Data Entry'!B$3:B$2000,B490)</f>
        <v>38.908</v>
      </c>
      <c r="L490">
        <f t="shared" si="39"/>
        <v>22</v>
      </c>
    </row>
    <row r="491" spans="1:12">
      <c r="A491">
        <f>'Data Entry'!A492</f>
        <v>2013</v>
      </c>
      <c r="B491">
        <f>'Data Entry'!B492</f>
        <v>84</v>
      </c>
      <c r="C491">
        <f>'Data Entry'!I492</f>
        <v>6</v>
      </c>
      <c r="D491">
        <f>'Data Entry'!J492</f>
        <v>2</v>
      </c>
      <c r="E491">
        <f t="shared" si="35"/>
        <v>8</v>
      </c>
      <c r="F491" s="26">
        <f t="shared" si="36"/>
        <v>0.75</v>
      </c>
      <c r="G491">
        <f>'Data Entry'!K492</f>
        <v>0</v>
      </c>
      <c r="H491">
        <f>'Data Entry'!L492</f>
        <v>0</v>
      </c>
      <c r="I491">
        <f t="shared" si="37"/>
        <v>0</v>
      </c>
      <c r="J491" s="26" t="e">
        <f t="shared" si="38"/>
        <v>#DIV/0!</v>
      </c>
      <c r="K491" s="1">
        <f>SUMIFS('Data Entry'!N$3:N$2000,'Data Entry'!M$3:M$2000,A491,'Data Entry'!B$3:B$2000,B491)+SUMIFS('Data Entry'!P$3:P$2000,'Data Entry'!O$3:O$2000,A491,'Data Entry'!B$3:B$2000,B491)+SUMIFS('Data Entry'!R$3:R$2000,'Data Entry'!Q$3:Q$2000,A491,'Data Entry'!B$3:B$2000,B491)</f>
        <v>0</v>
      </c>
      <c r="L491">
        <f t="shared" si="39"/>
        <v>6</v>
      </c>
    </row>
    <row r="492" spans="1:12">
      <c r="A492">
        <f>'Data Entry'!A493</f>
        <v>2200</v>
      </c>
      <c r="B492">
        <f>'Data Entry'!B493</f>
        <v>83</v>
      </c>
      <c r="C492">
        <f>'Data Entry'!I493</f>
        <v>0</v>
      </c>
      <c r="D492">
        <f>'Data Entry'!J493</f>
        <v>0</v>
      </c>
      <c r="E492">
        <f t="shared" si="35"/>
        <v>0</v>
      </c>
      <c r="F492" s="26" t="e">
        <f t="shared" si="36"/>
        <v>#DIV/0!</v>
      </c>
      <c r="G492">
        <f>'Data Entry'!K493</f>
        <v>13</v>
      </c>
      <c r="H492">
        <f>'Data Entry'!L493</f>
        <v>2</v>
      </c>
      <c r="I492">
        <f t="shared" si="37"/>
        <v>15</v>
      </c>
      <c r="J492" s="26">
        <f t="shared" si="38"/>
        <v>0.866666666666667</v>
      </c>
      <c r="K492" s="1">
        <f>SUMIFS('Data Entry'!N$3:N$2000,'Data Entry'!M$3:M$2000,A492,'Data Entry'!B$3:B$2000,B492)+SUMIFS('Data Entry'!P$3:P$2000,'Data Entry'!O$3:O$2000,A492,'Data Entry'!B$3:B$2000,B492)+SUMIFS('Data Entry'!R$3:R$2000,'Data Entry'!Q$3:Q$2000,A492,'Data Entry'!B$3:B$2000,B492)</f>
        <v>0</v>
      </c>
      <c r="L492">
        <f t="shared" si="39"/>
        <v>26</v>
      </c>
    </row>
    <row r="493" spans="1:12">
      <c r="A493">
        <f>'Data Entry'!A494</f>
        <v>865</v>
      </c>
      <c r="B493">
        <f>'Data Entry'!B494</f>
        <v>85</v>
      </c>
      <c r="C493">
        <f>'Data Entry'!I494</f>
        <v>0</v>
      </c>
      <c r="D493">
        <f>'Data Entry'!J494</f>
        <v>0</v>
      </c>
      <c r="E493">
        <f t="shared" si="35"/>
        <v>0</v>
      </c>
      <c r="F493" s="26" t="e">
        <f t="shared" si="36"/>
        <v>#DIV/0!</v>
      </c>
      <c r="G493">
        <f>'Data Entry'!K494</f>
        <v>4</v>
      </c>
      <c r="H493">
        <f>'Data Entry'!L494</f>
        <v>6</v>
      </c>
      <c r="I493">
        <f t="shared" si="37"/>
        <v>10</v>
      </c>
      <c r="J493" s="26">
        <f t="shared" si="38"/>
        <v>0.4</v>
      </c>
      <c r="K493" s="1">
        <f>SUMIFS('Data Entry'!N$3:N$2000,'Data Entry'!M$3:M$2000,A493,'Data Entry'!B$3:B$2000,B493)+SUMIFS('Data Entry'!P$3:P$2000,'Data Entry'!O$3:O$2000,A493,'Data Entry'!B$3:B$2000,B493)+SUMIFS('Data Entry'!R$3:R$2000,'Data Entry'!Q$3:Q$2000,A493,'Data Entry'!B$3:B$2000,B493)</f>
        <v>0</v>
      </c>
      <c r="L493">
        <f t="shared" si="39"/>
        <v>8</v>
      </c>
    </row>
    <row r="494" spans="1:12">
      <c r="A494">
        <f>'Data Entry'!A495</f>
        <v>4946</v>
      </c>
      <c r="B494">
        <f>'Data Entry'!B495</f>
        <v>85</v>
      </c>
      <c r="C494">
        <f>'Data Entry'!I495</f>
        <v>0</v>
      </c>
      <c r="D494">
        <f>'Data Entry'!J495</f>
        <v>0</v>
      </c>
      <c r="E494">
        <f t="shared" si="35"/>
        <v>0</v>
      </c>
      <c r="F494" s="26" t="e">
        <f t="shared" si="36"/>
        <v>#DIV/0!</v>
      </c>
      <c r="G494">
        <f>'Data Entry'!K495</f>
        <v>6</v>
      </c>
      <c r="H494">
        <f>'Data Entry'!L495</f>
        <v>5</v>
      </c>
      <c r="I494">
        <f t="shared" si="37"/>
        <v>11</v>
      </c>
      <c r="J494" s="26">
        <f t="shared" si="38"/>
        <v>0.545454545454545</v>
      </c>
      <c r="K494" s="1">
        <f>SUMIFS('Data Entry'!N$3:N$2000,'Data Entry'!M$3:M$2000,A494,'Data Entry'!B$3:B$2000,B494)+SUMIFS('Data Entry'!P$3:P$2000,'Data Entry'!O$3:O$2000,A494,'Data Entry'!B$3:B$2000,B494)+SUMIFS('Data Entry'!R$3:R$2000,'Data Entry'!Q$3:Q$2000,A494,'Data Entry'!B$3:B$2000,B494)</f>
        <v>0</v>
      </c>
      <c r="L494">
        <f t="shared" si="39"/>
        <v>12</v>
      </c>
    </row>
    <row r="495" spans="1:12">
      <c r="A495">
        <f>'Data Entry'!A496</f>
        <v>8089</v>
      </c>
      <c r="B495">
        <f>'Data Entry'!B496</f>
        <v>85</v>
      </c>
      <c r="C495">
        <f>'Data Entry'!I496</f>
        <v>1</v>
      </c>
      <c r="D495">
        <f>'Data Entry'!J496</f>
        <v>0</v>
      </c>
      <c r="E495">
        <f t="shared" si="35"/>
        <v>1</v>
      </c>
      <c r="F495" s="26">
        <f t="shared" si="36"/>
        <v>1</v>
      </c>
      <c r="G495">
        <f>'Data Entry'!K496</f>
        <v>5</v>
      </c>
      <c r="H495">
        <f>'Data Entry'!L496</f>
        <v>3</v>
      </c>
      <c r="I495">
        <f t="shared" si="37"/>
        <v>8</v>
      </c>
      <c r="J495" s="26">
        <f t="shared" si="38"/>
        <v>0.625</v>
      </c>
      <c r="K495" s="1">
        <f>SUMIFS('Data Entry'!N$3:N$2000,'Data Entry'!M$3:M$2000,A495,'Data Entry'!B$3:B$2000,B495)+SUMIFS('Data Entry'!P$3:P$2000,'Data Entry'!O$3:O$2000,A495,'Data Entry'!B$3:B$2000,B495)+SUMIFS('Data Entry'!R$3:R$2000,'Data Entry'!Q$3:Q$2000,A495,'Data Entry'!B$3:B$2000,B495)</f>
        <v>17.282</v>
      </c>
      <c r="L495">
        <f t="shared" si="39"/>
        <v>11</v>
      </c>
    </row>
    <row r="496" spans="1:12">
      <c r="A496">
        <f>'Data Entry'!A497</f>
        <v>4951</v>
      </c>
      <c r="B496">
        <f>'Data Entry'!B497</f>
        <v>85</v>
      </c>
      <c r="C496">
        <f>'Data Entry'!I497</f>
        <v>0</v>
      </c>
      <c r="D496">
        <f>'Data Entry'!J497</f>
        <v>0</v>
      </c>
      <c r="E496">
        <f t="shared" si="35"/>
        <v>0</v>
      </c>
      <c r="F496" s="26" t="e">
        <f t="shared" si="36"/>
        <v>#DIV/0!</v>
      </c>
      <c r="G496">
        <f>'Data Entry'!K497</f>
        <v>1</v>
      </c>
      <c r="H496">
        <f>'Data Entry'!L497</f>
        <v>1</v>
      </c>
      <c r="I496">
        <f t="shared" si="37"/>
        <v>2</v>
      </c>
      <c r="J496" s="26">
        <f t="shared" si="38"/>
        <v>0.5</v>
      </c>
      <c r="K496" s="1">
        <f>SUMIFS('Data Entry'!N$3:N$2000,'Data Entry'!M$3:M$2000,A496,'Data Entry'!B$3:B$2000,B496)+SUMIFS('Data Entry'!P$3:P$2000,'Data Entry'!O$3:O$2000,A496,'Data Entry'!B$3:B$2000,B496)+SUMIFS('Data Entry'!R$3:R$2000,'Data Entry'!Q$3:Q$2000,A496,'Data Entry'!B$3:B$2000,B496)</f>
        <v>0</v>
      </c>
      <c r="L496">
        <f t="shared" si="39"/>
        <v>2</v>
      </c>
    </row>
    <row r="497" spans="1:12">
      <c r="A497">
        <f>'Data Entry'!A498</f>
        <v>6135</v>
      </c>
      <c r="B497">
        <f>'Data Entry'!B498</f>
        <v>89</v>
      </c>
      <c r="C497">
        <f>'Data Entry'!I498</f>
        <v>0</v>
      </c>
      <c r="D497">
        <f>'Data Entry'!J498</f>
        <v>0</v>
      </c>
      <c r="E497">
        <f t="shared" si="35"/>
        <v>0</v>
      </c>
      <c r="F497" s="26" t="e">
        <f t="shared" si="36"/>
        <v>#DIV/0!</v>
      </c>
      <c r="G497">
        <f>'Data Entry'!K498</f>
        <v>2</v>
      </c>
      <c r="H497">
        <f>'Data Entry'!L498</f>
        <v>0</v>
      </c>
      <c r="I497">
        <f t="shared" si="37"/>
        <v>2</v>
      </c>
      <c r="J497" s="26">
        <f t="shared" si="38"/>
        <v>1</v>
      </c>
      <c r="K497" s="1">
        <f>SUMIFS('Data Entry'!N$3:N$2000,'Data Entry'!M$3:M$2000,A497,'Data Entry'!B$3:B$2000,B497)+SUMIFS('Data Entry'!P$3:P$2000,'Data Entry'!O$3:O$2000,A497,'Data Entry'!B$3:B$2000,B497)+SUMIFS('Data Entry'!R$3:R$2000,'Data Entry'!Q$3:Q$2000,A497,'Data Entry'!B$3:B$2000,B497)</f>
        <v>36.643</v>
      </c>
      <c r="L497">
        <f t="shared" si="39"/>
        <v>4</v>
      </c>
    </row>
    <row r="498" spans="1:12">
      <c r="A498">
        <f>'Data Entry'!A499</f>
        <v>7757</v>
      </c>
      <c r="B498">
        <f>'Data Entry'!B499</f>
        <v>89</v>
      </c>
      <c r="C498">
        <f>'Data Entry'!I499</f>
        <v>0</v>
      </c>
      <c r="D498">
        <f>'Data Entry'!J499</f>
        <v>0</v>
      </c>
      <c r="E498">
        <f t="shared" si="35"/>
        <v>0</v>
      </c>
      <c r="F498" s="26" t="e">
        <f t="shared" si="36"/>
        <v>#DIV/0!</v>
      </c>
      <c r="G498">
        <f>'Data Entry'!K499</f>
        <v>0</v>
      </c>
      <c r="H498">
        <f>'Data Entry'!L499</f>
        <v>0</v>
      </c>
      <c r="I498">
        <f t="shared" si="37"/>
        <v>0</v>
      </c>
      <c r="J498" s="26" t="e">
        <f t="shared" si="38"/>
        <v>#DIV/0!</v>
      </c>
      <c r="K498" s="1">
        <f>SUMIFS('Data Entry'!N$3:N$2000,'Data Entry'!M$3:M$2000,A498,'Data Entry'!B$3:B$2000,B498)+SUMIFS('Data Entry'!P$3:P$2000,'Data Entry'!O$3:O$2000,A498,'Data Entry'!B$3:B$2000,B498)+SUMIFS('Data Entry'!R$3:R$2000,'Data Entry'!Q$3:Q$2000,A498,'Data Entry'!B$3:B$2000,B498)</f>
        <v>1.735</v>
      </c>
      <c r="L498">
        <f t="shared" si="39"/>
        <v>0</v>
      </c>
    </row>
    <row r="499" spans="1:12">
      <c r="A499">
        <f>'Data Entry'!A500</f>
        <v>7659</v>
      </c>
      <c r="B499">
        <f>'Data Entry'!B500</f>
        <v>89</v>
      </c>
      <c r="C499">
        <f>'Data Entry'!I500</f>
        <v>3</v>
      </c>
      <c r="D499">
        <f>'Data Entry'!J500</f>
        <v>0</v>
      </c>
      <c r="E499">
        <f t="shared" si="35"/>
        <v>3</v>
      </c>
      <c r="F499" s="26">
        <f t="shared" si="36"/>
        <v>1</v>
      </c>
      <c r="G499">
        <f>'Data Entry'!K500</f>
        <v>0</v>
      </c>
      <c r="H499">
        <f>'Data Entry'!L500</f>
        <v>0</v>
      </c>
      <c r="I499">
        <f t="shared" si="37"/>
        <v>0</v>
      </c>
      <c r="J499" s="26" t="e">
        <f t="shared" si="38"/>
        <v>#DIV/0!</v>
      </c>
      <c r="K499" s="1">
        <f>SUMIFS('Data Entry'!N$3:N$2000,'Data Entry'!M$3:M$2000,A499,'Data Entry'!B$3:B$2000,B499)+SUMIFS('Data Entry'!P$3:P$2000,'Data Entry'!O$3:O$2000,A499,'Data Entry'!B$3:B$2000,B499)+SUMIFS('Data Entry'!R$3:R$2000,'Data Entry'!Q$3:Q$2000,A499,'Data Entry'!B$3:B$2000,B499)</f>
        <v>0</v>
      </c>
      <c r="L499">
        <f t="shared" si="39"/>
        <v>3</v>
      </c>
    </row>
    <row r="500" spans="1:12">
      <c r="A500">
        <f>'Data Entry'!A501</f>
        <v>1114</v>
      </c>
      <c r="B500">
        <f>'Data Entry'!B501</f>
        <v>89</v>
      </c>
      <c r="C500">
        <f>'Data Entry'!I501</f>
        <v>0</v>
      </c>
      <c r="D500">
        <f>'Data Entry'!J501</f>
        <v>0</v>
      </c>
      <c r="E500">
        <f t="shared" si="35"/>
        <v>0</v>
      </c>
      <c r="F500" s="26" t="e">
        <f t="shared" si="36"/>
        <v>#DIV/0!</v>
      </c>
      <c r="G500">
        <f>'Data Entry'!K501</f>
        <v>9</v>
      </c>
      <c r="H500">
        <f>'Data Entry'!L501</f>
        <v>4</v>
      </c>
      <c r="I500">
        <f t="shared" si="37"/>
        <v>13</v>
      </c>
      <c r="J500" s="26">
        <f t="shared" si="38"/>
        <v>0.692307692307692</v>
      </c>
      <c r="K500" s="1">
        <f>SUMIFS('Data Entry'!N$3:N$2000,'Data Entry'!M$3:M$2000,A500,'Data Entry'!B$3:B$2000,B500)+SUMIFS('Data Entry'!P$3:P$2000,'Data Entry'!O$3:O$2000,A500,'Data Entry'!B$3:B$2000,B500)+SUMIFS('Data Entry'!R$3:R$2000,'Data Entry'!Q$3:Q$2000,A500,'Data Entry'!B$3:B$2000,B500)</f>
        <v>11.083</v>
      </c>
      <c r="L500">
        <f t="shared" si="39"/>
        <v>18</v>
      </c>
    </row>
    <row r="501" spans="1:12">
      <c r="A501">
        <f>'Data Entry'!A502</f>
        <v>7480</v>
      </c>
      <c r="B501">
        <f>'Data Entry'!B502</f>
        <v>89</v>
      </c>
      <c r="C501">
        <f>'Data Entry'!I502</f>
        <v>0</v>
      </c>
      <c r="D501">
        <f>'Data Entry'!J502</f>
        <v>0</v>
      </c>
      <c r="E501">
        <f t="shared" si="35"/>
        <v>0</v>
      </c>
      <c r="F501" s="26" t="e">
        <f t="shared" si="36"/>
        <v>#DIV/0!</v>
      </c>
      <c r="G501">
        <f>'Data Entry'!K502</f>
        <v>8</v>
      </c>
      <c r="H501">
        <f>'Data Entry'!L502</f>
        <v>3</v>
      </c>
      <c r="I501">
        <f t="shared" si="37"/>
        <v>11</v>
      </c>
      <c r="J501" s="26">
        <f t="shared" si="38"/>
        <v>0.727272727272727</v>
      </c>
      <c r="K501" s="1">
        <f>SUMIFS('Data Entry'!N$3:N$2000,'Data Entry'!M$3:M$2000,A501,'Data Entry'!B$3:B$2000,B501)+SUMIFS('Data Entry'!P$3:P$2000,'Data Entry'!O$3:O$2000,A501,'Data Entry'!B$3:B$2000,B501)+SUMIFS('Data Entry'!R$3:R$2000,'Data Entry'!Q$3:Q$2000,A501,'Data Entry'!B$3:B$2000,B501)</f>
        <v>3.583</v>
      </c>
      <c r="L501">
        <f t="shared" si="39"/>
        <v>16</v>
      </c>
    </row>
    <row r="502" spans="1:12">
      <c r="A502">
        <f>'Data Entry'!A503</f>
        <v>4039</v>
      </c>
      <c r="B502">
        <f>'Data Entry'!B503</f>
        <v>89</v>
      </c>
      <c r="C502">
        <f>'Data Entry'!I503</f>
        <v>0</v>
      </c>
      <c r="D502">
        <f>'Data Entry'!J503</f>
        <v>0</v>
      </c>
      <c r="E502">
        <f t="shared" si="35"/>
        <v>0</v>
      </c>
      <c r="F502" s="26" t="e">
        <f t="shared" si="36"/>
        <v>#DIV/0!</v>
      </c>
      <c r="G502">
        <f>'Data Entry'!K503</f>
        <v>12</v>
      </c>
      <c r="H502">
        <f>'Data Entry'!L503</f>
        <v>2</v>
      </c>
      <c r="I502">
        <f t="shared" si="37"/>
        <v>14</v>
      </c>
      <c r="J502" s="26">
        <f t="shared" si="38"/>
        <v>0.857142857142857</v>
      </c>
      <c r="K502" s="1">
        <f>SUMIFS('Data Entry'!N$3:N$2000,'Data Entry'!M$3:M$2000,A502,'Data Entry'!B$3:B$2000,B502)+SUMIFS('Data Entry'!P$3:P$2000,'Data Entry'!O$3:O$2000,A502,'Data Entry'!B$3:B$2000,B502)+SUMIFS('Data Entry'!R$3:R$2000,'Data Entry'!Q$3:Q$2000,A502,'Data Entry'!B$3:B$2000,B502)</f>
        <v>0</v>
      </c>
      <c r="L502">
        <f t="shared" si="39"/>
        <v>24</v>
      </c>
    </row>
    <row r="503" spans="1:12">
      <c r="A503">
        <f>'Data Entry'!A504</f>
        <v>4976</v>
      </c>
      <c r="B503">
        <f>'Data Entry'!B504</f>
        <v>87</v>
      </c>
      <c r="C503">
        <f>'Data Entry'!I504</f>
        <v>0</v>
      </c>
      <c r="D503">
        <f>'Data Entry'!J504</f>
        <v>2</v>
      </c>
      <c r="E503">
        <f t="shared" si="35"/>
        <v>2</v>
      </c>
      <c r="F503" s="26">
        <f t="shared" si="36"/>
        <v>0</v>
      </c>
      <c r="G503">
        <f>'Data Entry'!K504</f>
        <v>3</v>
      </c>
      <c r="H503">
        <f>'Data Entry'!L504</f>
        <v>3</v>
      </c>
      <c r="I503">
        <f t="shared" si="37"/>
        <v>6</v>
      </c>
      <c r="J503" s="26">
        <f t="shared" si="38"/>
        <v>0.5</v>
      </c>
      <c r="K503" s="1">
        <f>SUMIFS('Data Entry'!N$3:N$2000,'Data Entry'!M$3:M$2000,A503,'Data Entry'!B$3:B$2000,B503)+SUMIFS('Data Entry'!P$3:P$2000,'Data Entry'!O$3:O$2000,A503,'Data Entry'!B$3:B$2000,B503)+SUMIFS('Data Entry'!R$3:R$2000,'Data Entry'!Q$3:Q$2000,A503,'Data Entry'!B$3:B$2000,B503)</f>
        <v>0</v>
      </c>
      <c r="L503">
        <f t="shared" si="39"/>
        <v>6</v>
      </c>
    </row>
    <row r="504" spans="1:12">
      <c r="A504">
        <f>'Data Entry'!A505</f>
        <v>4917</v>
      </c>
      <c r="B504">
        <f>'Data Entry'!B505</f>
        <v>87</v>
      </c>
      <c r="C504">
        <f>'Data Entry'!I505</f>
        <v>0</v>
      </c>
      <c r="D504">
        <f>'Data Entry'!J505</f>
        <v>6</v>
      </c>
      <c r="E504">
        <f t="shared" si="35"/>
        <v>6</v>
      </c>
      <c r="F504" s="26">
        <f t="shared" si="36"/>
        <v>0</v>
      </c>
      <c r="G504">
        <f>'Data Entry'!K505</f>
        <v>0</v>
      </c>
      <c r="H504">
        <f>'Data Entry'!L505</f>
        <v>3</v>
      </c>
      <c r="I504">
        <f t="shared" si="37"/>
        <v>3</v>
      </c>
      <c r="J504" s="26">
        <f t="shared" si="38"/>
        <v>0</v>
      </c>
      <c r="K504" s="1">
        <f>SUMIFS('Data Entry'!N$3:N$2000,'Data Entry'!M$3:M$2000,A504,'Data Entry'!B$3:B$2000,B504)+SUMIFS('Data Entry'!P$3:P$2000,'Data Entry'!O$3:O$2000,A504,'Data Entry'!B$3:B$2000,B504)+SUMIFS('Data Entry'!R$3:R$2000,'Data Entry'!Q$3:Q$2000,A504,'Data Entry'!B$3:B$2000,B504)</f>
        <v>0</v>
      </c>
      <c r="L504">
        <f t="shared" si="39"/>
        <v>0</v>
      </c>
    </row>
    <row r="505" spans="1:12">
      <c r="A505">
        <f>'Data Entry'!A506</f>
        <v>4678</v>
      </c>
      <c r="B505">
        <f>'Data Entry'!B506</f>
        <v>87</v>
      </c>
      <c r="C505">
        <f>'Data Entry'!I506</f>
        <v>0</v>
      </c>
      <c r="D505">
        <f>'Data Entry'!J506</f>
        <v>0</v>
      </c>
      <c r="E505">
        <f t="shared" si="35"/>
        <v>0</v>
      </c>
      <c r="F505" s="26" t="e">
        <f t="shared" si="36"/>
        <v>#DIV/0!</v>
      </c>
      <c r="G505">
        <f>'Data Entry'!K506</f>
        <v>3</v>
      </c>
      <c r="H505">
        <f>'Data Entry'!L506</f>
        <v>0</v>
      </c>
      <c r="I505">
        <f t="shared" si="37"/>
        <v>3</v>
      </c>
      <c r="J505" s="26">
        <f t="shared" si="38"/>
        <v>1</v>
      </c>
      <c r="K505" s="1">
        <f>SUMIFS('Data Entry'!N$3:N$2000,'Data Entry'!M$3:M$2000,A505,'Data Entry'!B$3:B$2000,B505)+SUMIFS('Data Entry'!P$3:P$2000,'Data Entry'!O$3:O$2000,A505,'Data Entry'!B$3:B$2000,B505)+SUMIFS('Data Entry'!R$3:R$2000,'Data Entry'!Q$3:Q$2000,A505,'Data Entry'!B$3:B$2000,B505)</f>
        <v>0</v>
      </c>
      <c r="L505">
        <f t="shared" si="39"/>
        <v>6</v>
      </c>
    </row>
    <row r="506" spans="1:12">
      <c r="A506">
        <f>'Data Entry'!A507</f>
        <v>3560</v>
      </c>
      <c r="B506">
        <f>'Data Entry'!B507</f>
        <v>87</v>
      </c>
      <c r="C506">
        <f>'Data Entry'!I507</f>
        <v>0</v>
      </c>
      <c r="D506">
        <f>'Data Entry'!J507</f>
        <v>0</v>
      </c>
      <c r="E506">
        <f t="shared" si="35"/>
        <v>0</v>
      </c>
      <c r="F506" s="26" t="e">
        <f t="shared" si="36"/>
        <v>#DIV/0!</v>
      </c>
      <c r="G506">
        <f>'Data Entry'!K507</f>
        <v>1</v>
      </c>
      <c r="H506">
        <f>'Data Entry'!L507</f>
        <v>2</v>
      </c>
      <c r="I506">
        <f t="shared" si="37"/>
        <v>3</v>
      </c>
      <c r="J506" s="26">
        <f t="shared" si="38"/>
        <v>0.333333333333333</v>
      </c>
      <c r="K506" s="1">
        <f>SUMIFS('Data Entry'!N$3:N$2000,'Data Entry'!M$3:M$2000,A506,'Data Entry'!B$3:B$2000,B506)+SUMIFS('Data Entry'!P$3:P$2000,'Data Entry'!O$3:O$2000,A506,'Data Entry'!B$3:B$2000,B506)+SUMIFS('Data Entry'!R$3:R$2000,'Data Entry'!Q$3:Q$2000,A506,'Data Entry'!B$3:B$2000,B506)</f>
        <v>0</v>
      </c>
      <c r="L506">
        <f t="shared" si="39"/>
        <v>2</v>
      </c>
    </row>
    <row r="507" spans="1:12">
      <c r="A507">
        <f>'Data Entry'!A508</f>
        <v>5406</v>
      </c>
      <c r="B507">
        <f>'Data Entry'!B508</f>
        <v>90</v>
      </c>
      <c r="C507">
        <f>'Data Entry'!I508</f>
        <v>0</v>
      </c>
      <c r="D507">
        <f>'Data Entry'!J508</f>
        <v>0</v>
      </c>
      <c r="E507">
        <f t="shared" si="35"/>
        <v>0</v>
      </c>
      <c r="F507" s="26" t="e">
        <f t="shared" si="36"/>
        <v>#DIV/0!</v>
      </c>
      <c r="G507">
        <f>'Data Entry'!K508</f>
        <v>9</v>
      </c>
      <c r="H507">
        <f>'Data Entry'!L508</f>
        <v>1</v>
      </c>
      <c r="I507">
        <f t="shared" si="37"/>
        <v>10</v>
      </c>
      <c r="J507" s="26">
        <f t="shared" si="38"/>
        <v>0.9</v>
      </c>
      <c r="K507" s="1">
        <f>SUMIFS('Data Entry'!N$3:N$2000,'Data Entry'!M$3:M$2000,A507,'Data Entry'!B$3:B$2000,B507)+SUMIFS('Data Entry'!P$3:P$2000,'Data Entry'!O$3:O$2000,A507,'Data Entry'!B$3:B$2000,B507)+SUMIFS('Data Entry'!R$3:R$2000,'Data Entry'!Q$3:Q$2000,A507,'Data Entry'!B$3:B$2000,B507)</f>
        <v>0</v>
      </c>
      <c r="L507">
        <f t="shared" si="39"/>
        <v>18</v>
      </c>
    </row>
    <row r="508" spans="1:12">
      <c r="A508">
        <f>'Data Entry'!A509</f>
        <v>4015</v>
      </c>
      <c r="B508">
        <f>'Data Entry'!B509</f>
        <v>90</v>
      </c>
      <c r="C508">
        <f>'Data Entry'!I509</f>
        <v>0</v>
      </c>
      <c r="D508">
        <f>'Data Entry'!J509</f>
        <v>1</v>
      </c>
      <c r="E508">
        <f t="shared" si="35"/>
        <v>1</v>
      </c>
      <c r="F508" s="26">
        <f t="shared" si="36"/>
        <v>0</v>
      </c>
      <c r="G508">
        <f>'Data Entry'!K509</f>
        <v>6</v>
      </c>
      <c r="H508">
        <f>'Data Entry'!L509</f>
        <v>2</v>
      </c>
      <c r="I508">
        <f t="shared" si="37"/>
        <v>8</v>
      </c>
      <c r="J508" s="26">
        <f t="shared" si="38"/>
        <v>0.75</v>
      </c>
      <c r="K508" s="1">
        <f>SUMIFS('Data Entry'!N$3:N$2000,'Data Entry'!M$3:M$2000,A508,'Data Entry'!B$3:B$2000,B508)+SUMIFS('Data Entry'!P$3:P$2000,'Data Entry'!O$3:O$2000,A508,'Data Entry'!B$3:B$2000,B508)+SUMIFS('Data Entry'!R$3:R$2000,'Data Entry'!Q$3:Q$2000,A508,'Data Entry'!B$3:B$2000,B508)</f>
        <v>0.616</v>
      </c>
      <c r="L508">
        <f t="shared" si="39"/>
        <v>12</v>
      </c>
    </row>
    <row r="509" spans="1:12">
      <c r="A509">
        <f>'Data Entry'!A510</f>
        <v>6865</v>
      </c>
      <c r="B509">
        <f>'Data Entry'!B510</f>
        <v>90</v>
      </c>
      <c r="C509">
        <f>'Data Entry'!I510</f>
        <v>6</v>
      </c>
      <c r="D509">
        <f>'Data Entry'!J510</f>
        <v>3</v>
      </c>
      <c r="E509">
        <f t="shared" si="35"/>
        <v>9</v>
      </c>
      <c r="F509" s="26">
        <f t="shared" si="36"/>
        <v>0.666666666666667</v>
      </c>
      <c r="G509">
        <f>'Data Entry'!K510</f>
        <v>0</v>
      </c>
      <c r="H509">
        <f>'Data Entry'!L510</f>
        <v>0</v>
      </c>
      <c r="I509">
        <f t="shared" si="37"/>
        <v>0</v>
      </c>
      <c r="J509" s="26" t="e">
        <f t="shared" si="38"/>
        <v>#DIV/0!</v>
      </c>
      <c r="K509" s="1">
        <f>SUMIFS('Data Entry'!N$3:N$2000,'Data Entry'!M$3:M$2000,A509,'Data Entry'!B$3:B$2000,B509)+SUMIFS('Data Entry'!P$3:P$2000,'Data Entry'!O$3:O$2000,A509,'Data Entry'!B$3:B$2000,B509)+SUMIFS('Data Entry'!R$3:R$2000,'Data Entry'!Q$3:Q$2000,A509,'Data Entry'!B$3:B$2000,B509)</f>
        <v>0</v>
      </c>
      <c r="L509">
        <f t="shared" si="39"/>
        <v>6</v>
      </c>
    </row>
    <row r="510" spans="1:12">
      <c r="A510">
        <f>'Data Entry'!A511</f>
        <v>5672</v>
      </c>
      <c r="B510">
        <f>'Data Entry'!B511</f>
        <v>90</v>
      </c>
      <c r="C510">
        <f>'Data Entry'!I511</f>
        <v>4</v>
      </c>
      <c r="D510">
        <f>'Data Entry'!J511</f>
        <v>0</v>
      </c>
      <c r="E510">
        <f t="shared" ref="E510:E573" si="40">C510+D510</f>
        <v>4</v>
      </c>
      <c r="F510" s="26">
        <f t="shared" ref="F510:F573" si="41">C510/E510</f>
        <v>1</v>
      </c>
      <c r="G510">
        <f>'Data Entry'!K511</f>
        <v>0</v>
      </c>
      <c r="H510">
        <f>'Data Entry'!L511</f>
        <v>0</v>
      </c>
      <c r="I510">
        <f t="shared" ref="I510:I573" si="42">G510+H510</f>
        <v>0</v>
      </c>
      <c r="J510" s="26" t="e">
        <f t="shared" ref="J510:J573" si="43">G510/I510</f>
        <v>#DIV/0!</v>
      </c>
      <c r="K510" s="1">
        <f>SUMIFS('Data Entry'!N$3:N$2000,'Data Entry'!M$3:M$2000,A510,'Data Entry'!B$3:B$2000,B510)+SUMIFS('Data Entry'!P$3:P$2000,'Data Entry'!O$3:O$2000,A510,'Data Entry'!B$3:B$2000,B510)+SUMIFS('Data Entry'!R$3:R$2000,'Data Entry'!Q$3:Q$2000,A510,'Data Entry'!B$3:B$2000,B510)</f>
        <v>23.1</v>
      </c>
      <c r="L510">
        <f t="shared" ref="L510:L573" si="44">(G510*2)+C510</f>
        <v>4</v>
      </c>
    </row>
    <row r="511" spans="1:12">
      <c r="A511">
        <f>'Data Entry'!A512</f>
        <v>8884</v>
      </c>
      <c r="B511">
        <f>'Data Entry'!B512</f>
        <v>90</v>
      </c>
      <c r="C511">
        <f>'Data Entry'!I512</f>
        <v>5</v>
      </c>
      <c r="D511">
        <f>'Data Entry'!J512</f>
        <v>1</v>
      </c>
      <c r="E511">
        <f t="shared" si="40"/>
        <v>6</v>
      </c>
      <c r="F511" s="26">
        <f t="shared" si="41"/>
        <v>0.833333333333333</v>
      </c>
      <c r="G511">
        <f>'Data Entry'!K512</f>
        <v>0</v>
      </c>
      <c r="H511">
        <f>'Data Entry'!L512</f>
        <v>0</v>
      </c>
      <c r="I511">
        <f t="shared" si="42"/>
        <v>0</v>
      </c>
      <c r="J511" s="26" t="e">
        <f t="shared" si="43"/>
        <v>#DIV/0!</v>
      </c>
      <c r="K511" s="1">
        <f>SUMIFS('Data Entry'!N$3:N$2000,'Data Entry'!M$3:M$2000,A511,'Data Entry'!B$3:B$2000,B511)+SUMIFS('Data Entry'!P$3:P$2000,'Data Entry'!O$3:O$2000,A511,'Data Entry'!B$3:B$2000,B511)+SUMIFS('Data Entry'!R$3:R$2000,'Data Entry'!Q$3:Q$2000,A511,'Data Entry'!B$3:B$2000,B511)</f>
        <v>0</v>
      </c>
      <c r="L511">
        <f t="shared" si="44"/>
        <v>5</v>
      </c>
    </row>
    <row r="512" spans="1:12">
      <c r="A512">
        <f>'Data Entry'!A513</f>
        <v>4343</v>
      </c>
      <c r="B512">
        <f>'Data Entry'!B513</f>
        <v>91</v>
      </c>
      <c r="C512">
        <f>'Data Entry'!I513</f>
        <v>0</v>
      </c>
      <c r="D512">
        <f>'Data Entry'!J513</f>
        <v>0</v>
      </c>
      <c r="E512">
        <f t="shared" si="40"/>
        <v>0</v>
      </c>
      <c r="F512" s="26" t="e">
        <f t="shared" si="41"/>
        <v>#DIV/0!</v>
      </c>
      <c r="G512">
        <f>'Data Entry'!K513</f>
        <v>8</v>
      </c>
      <c r="H512">
        <f>'Data Entry'!L513</f>
        <v>0</v>
      </c>
      <c r="I512">
        <f t="shared" si="42"/>
        <v>8</v>
      </c>
      <c r="J512" s="26">
        <f t="shared" si="43"/>
        <v>1</v>
      </c>
      <c r="K512" s="1">
        <f>SUMIFS('Data Entry'!N$3:N$2000,'Data Entry'!M$3:M$2000,A512,'Data Entry'!B$3:B$2000,B512)+SUMIFS('Data Entry'!P$3:P$2000,'Data Entry'!O$3:O$2000,A512,'Data Entry'!B$3:B$2000,B512)+SUMIFS('Data Entry'!R$3:R$2000,'Data Entry'!Q$3:Q$2000,A512,'Data Entry'!B$3:B$2000,B512)</f>
        <v>18.609</v>
      </c>
      <c r="L512">
        <f t="shared" si="44"/>
        <v>16</v>
      </c>
    </row>
    <row r="513" spans="1:12">
      <c r="A513">
        <f>'Data Entry'!A514</f>
        <v>1305</v>
      </c>
      <c r="B513">
        <f>'Data Entry'!B514</f>
        <v>91</v>
      </c>
      <c r="C513">
        <f>'Data Entry'!I514</f>
        <v>0</v>
      </c>
      <c r="D513">
        <f>'Data Entry'!J514</f>
        <v>0</v>
      </c>
      <c r="E513">
        <f t="shared" si="40"/>
        <v>0</v>
      </c>
      <c r="F513" s="26" t="e">
        <f t="shared" si="41"/>
        <v>#DIV/0!</v>
      </c>
      <c r="G513">
        <f>'Data Entry'!K514</f>
        <v>8</v>
      </c>
      <c r="H513">
        <f>'Data Entry'!L514</f>
        <v>3</v>
      </c>
      <c r="I513">
        <f t="shared" si="42"/>
        <v>11</v>
      </c>
      <c r="J513" s="26">
        <f t="shared" si="43"/>
        <v>0.727272727272727</v>
      </c>
      <c r="K513" s="1">
        <f>SUMIFS('Data Entry'!N$3:N$2000,'Data Entry'!M$3:M$2000,A513,'Data Entry'!B$3:B$2000,B513)+SUMIFS('Data Entry'!P$3:P$2000,'Data Entry'!O$3:O$2000,A513,'Data Entry'!B$3:B$2000,B513)+SUMIFS('Data Entry'!R$3:R$2000,'Data Entry'!Q$3:Q$2000,A513,'Data Entry'!B$3:B$2000,B513)</f>
        <v>1.81</v>
      </c>
      <c r="L513">
        <f t="shared" si="44"/>
        <v>16</v>
      </c>
    </row>
    <row r="514" spans="1:12">
      <c r="A514">
        <f>'Data Entry'!A515</f>
        <v>6864</v>
      </c>
      <c r="B514">
        <f>'Data Entry'!B515</f>
        <v>91</v>
      </c>
      <c r="C514">
        <f>'Data Entry'!I515</f>
        <v>0</v>
      </c>
      <c r="D514">
        <f>'Data Entry'!J515</f>
        <v>0</v>
      </c>
      <c r="E514">
        <f t="shared" si="40"/>
        <v>0</v>
      </c>
      <c r="F514" s="26" t="e">
        <f t="shared" si="41"/>
        <v>#DIV/0!</v>
      </c>
      <c r="G514">
        <f>'Data Entry'!K515</f>
        <v>0</v>
      </c>
      <c r="H514">
        <f>'Data Entry'!L515</f>
        <v>0</v>
      </c>
      <c r="I514">
        <f t="shared" si="42"/>
        <v>0</v>
      </c>
      <c r="J514" s="26" t="e">
        <f t="shared" si="43"/>
        <v>#DIV/0!</v>
      </c>
      <c r="K514" s="1">
        <f>SUMIFS('Data Entry'!N$3:N$2000,'Data Entry'!M$3:M$2000,A514,'Data Entry'!B$3:B$2000,B514)+SUMIFS('Data Entry'!P$3:P$2000,'Data Entry'!O$3:O$2000,A514,'Data Entry'!B$3:B$2000,B514)+SUMIFS('Data Entry'!R$3:R$2000,'Data Entry'!Q$3:Q$2000,A514,'Data Entry'!B$3:B$2000,B514)</f>
        <v>0</v>
      </c>
      <c r="L514">
        <f t="shared" si="44"/>
        <v>0</v>
      </c>
    </row>
    <row r="515" spans="1:12">
      <c r="A515">
        <f>'Data Entry'!A516</f>
        <v>772</v>
      </c>
      <c r="B515">
        <f>'Data Entry'!B516</f>
        <v>91</v>
      </c>
      <c r="C515">
        <f>'Data Entry'!I516</f>
        <v>0</v>
      </c>
      <c r="D515">
        <f>'Data Entry'!J516</f>
        <v>0</v>
      </c>
      <c r="E515">
        <f t="shared" si="40"/>
        <v>0</v>
      </c>
      <c r="F515" s="26" t="e">
        <f t="shared" si="41"/>
        <v>#DIV/0!</v>
      </c>
      <c r="G515">
        <f>'Data Entry'!K516</f>
        <v>3</v>
      </c>
      <c r="H515">
        <f>'Data Entry'!L516</f>
        <v>5</v>
      </c>
      <c r="I515">
        <f t="shared" si="42"/>
        <v>8</v>
      </c>
      <c r="J515" s="26">
        <f t="shared" si="43"/>
        <v>0.375</v>
      </c>
      <c r="K515" s="1">
        <f>SUMIFS('Data Entry'!N$3:N$2000,'Data Entry'!M$3:M$2000,A515,'Data Entry'!B$3:B$2000,B515)+SUMIFS('Data Entry'!P$3:P$2000,'Data Entry'!O$3:O$2000,A515,'Data Entry'!B$3:B$2000,B515)+SUMIFS('Data Entry'!R$3:R$2000,'Data Entry'!Q$3:Q$2000,A515,'Data Entry'!B$3:B$2000,B515)</f>
        <v>4.188</v>
      </c>
      <c r="L515">
        <f t="shared" si="44"/>
        <v>6</v>
      </c>
    </row>
    <row r="516" spans="1:12">
      <c r="A516">
        <f>'Data Entry'!A517</f>
        <v>914</v>
      </c>
      <c r="B516">
        <f>'Data Entry'!B517</f>
        <v>91</v>
      </c>
      <c r="C516">
        <f>'Data Entry'!I517</f>
        <v>0</v>
      </c>
      <c r="D516">
        <f>'Data Entry'!J517</f>
        <v>0</v>
      </c>
      <c r="E516">
        <f t="shared" si="40"/>
        <v>0</v>
      </c>
      <c r="F516" s="26" t="e">
        <f t="shared" si="41"/>
        <v>#DIV/0!</v>
      </c>
      <c r="G516">
        <f>'Data Entry'!K517</f>
        <v>2</v>
      </c>
      <c r="H516">
        <f>'Data Entry'!L517</f>
        <v>5</v>
      </c>
      <c r="I516">
        <f t="shared" si="42"/>
        <v>7</v>
      </c>
      <c r="J516" s="26">
        <f t="shared" si="43"/>
        <v>0.285714285714286</v>
      </c>
      <c r="K516" s="1">
        <f>SUMIFS('Data Entry'!N$3:N$2000,'Data Entry'!M$3:M$2000,A516,'Data Entry'!B$3:B$2000,B516)+SUMIFS('Data Entry'!P$3:P$2000,'Data Entry'!O$3:O$2000,A516,'Data Entry'!B$3:B$2000,B516)+SUMIFS('Data Entry'!R$3:R$2000,'Data Entry'!Q$3:Q$2000,A516,'Data Entry'!B$3:B$2000,B516)</f>
        <v>10.37</v>
      </c>
      <c r="L516">
        <f t="shared" si="44"/>
        <v>4</v>
      </c>
    </row>
    <row r="517" spans="1:12">
      <c r="A517">
        <f>'Data Entry'!A518</f>
        <v>4907</v>
      </c>
      <c r="B517">
        <f>'Data Entry'!B518</f>
        <v>91</v>
      </c>
      <c r="C517">
        <f>'Data Entry'!I518</f>
        <v>0</v>
      </c>
      <c r="D517">
        <f>'Data Entry'!J518</f>
        <v>0</v>
      </c>
      <c r="E517">
        <f t="shared" si="40"/>
        <v>0</v>
      </c>
      <c r="F517" s="26" t="e">
        <f t="shared" si="41"/>
        <v>#DIV/0!</v>
      </c>
      <c r="G517">
        <f>'Data Entry'!K518</f>
        <v>6</v>
      </c>
      <c r="H517">
        <f>'Data Entry'!L518</f>
        <v>0</v>
      </c>
      <c r="I517">
        <f t="shared" si="42"/>
        <v>6</v>
      </c>
      <c r="J517" s="26">
        <f t="shared" si="43"/>
        <v>1</v>
      </c>
      <c r="K517" s="1">
        <f>SUMIFS('Data Entry'!N$3:N$2000,'Data Entry'!M$3:M$2000,A517,'Data Entry'!B$3:B$2000,B517)+SUMIFS('Data Entry'!P$3:P$2000,'Data Entry'!O$3:O$2000,A517,'Data Entry'!B$3:B$2000,B517)+SUMIFS('Data Entry'!R$3:R$2000,'Data Entry'!Q$3:Q$2000,A517,'Data Entry'!B$3:B$2000,B517)</f>
        <v>0</v>
      </c>
      <c r="L517">
        <f t="shared" si="44"/>
        <v>12</v>
      </c>
    </row>
    <row r="518" spans="1:12">
      <c r="A518">
        <f>'Data Entry'!A519</f>
        <v>2056</v>
      </c>
      <c r="B518">
        <f>'Data Entry'!B519</f>
        <v>92</v>
      </c>
      <c r="C518">
        <f>'Data Entry'!I519</f>
        <v>0</v>
      </c>
      <c r="D518">
        <f>'Data Entry'!J519</f>
        <v>0</v>
      </c>
      <c r="E518">
        <f t="shared" si="40"/>
        <v>0</v>
      </c>
      <c r="F518" s="26" t="e">
        <f t="shared" si="41"/>
        <v>#DIV/0!</v>
      </c>
      <c r="G518">
        <f>'Data Entry'!K519</f>
        <v>14</v>
      </c>
      <c r="H518">
        <f>'Data Entry'!L519</f>
        <v>0</v>
      </c>
      <c r="I518">
        <f t="shared" si="42"/>
        <v>14</v>
      </c>
      <c r="J518" s="26">
        <f t="shared" si="43"/>
        <v>1</v>
      </c>
      <c r="K518" s="1">
        <f>SUMIFS('Data Entry'!N$3:N$2000,'Data Entry'!M$3:M$2000,A518,'Data Entry'!B$3:B$2000,B518)+SUMIFS('Data Entry'!P$3:P$2000,'Data Entry'!O$3:O$2000,A518,'Data Entry'!B$3:B$2000,B518)+SUMIFS('Data Entry'!R$3:R$2000,'Data Entry'!Q$3:Q$2000,A518,'Data Entry'!B$3:B$2000,B518)</f>
        <v>0</v>
      </c>
      <c r="L518">
        <f t="shared" si="44"/>
        <v>28</v>
      </c>
    </row>
    <row r="519" spans="1:12">
      <c r="A519">
        <f>'Data Entry'!A520</f>
        <v>3739</v>
      </c>
      <c r="B519">
        <f>'Data Entry'!B520</f>
        <v>92</v>
      </c>
      <c r="C519">
        <f>'Data Entry'!I520</f>
        <v>3</v>
      </c>
      <c r="D519">
        <f>'Data Entry'!J520</f>
        <v>1</v>
      </c>
      <c r="E519">
        <f t="shared" si="40"/>
        <v>4</v>
      </c>
      <c r="F519" s="26">
        <f t="shared" si="41"/>
        <v>0.75</v>
      </c>
      <c r="G519">
        <f>'Data Entry'!K520</f>
        <v>0</v>
      </c>
      <c r="H519">
        <f>'Data Entry'!L520</f>
        <v>0</v>
      </c>
      <c r="I519">
        <f t="shared" si="42"/>
        <v>0</v>
      </c>
      <c r="J519" s="26" t="e">
        <f t="shared" si="43"/>
        <v>#DIV/0!</v>
      </c>
      <c r="K519" s="1">
        <f>SUMIFS('Data Entry'!N$3:N$2000,'Data Entry'!M$3:M$2000,A519,'Data Entry'!B$3:B$2000,B519)+SUMIFS('Data Entry'!P$3:P$2000,'Data Entry'!O$3:O$2000,A519,'Data Entry'!B$3:B$2000,B519)+SUMIFS('Data Entry'!R$3:R$2000,'Data Entry'!Q$3:Q$2000,A519,'Data Entry'!B$3:B$2000,B519)</f>
        <v>15.284</v>
      </c>
      <c r="L519">
        <f t="shared" si="44"/>
        <v>3</v>
      </c>
    </row>
    <row r="520" spans="1:12">
      <c r="A520">
        <f>'Data Entry'!A521</f>
        <v>5036</v>
      </c>
      <c r="B520">
        <f>'Data Entry'!B521</f>
        <v>93</v>
      </c>
      <c r="C520">
        <f>'Data Entry'!I521</f>
        <v>0</v>
      </c>
      <c r="D520">
        <f>'Data Entry'!J521</f>
        <v>0</v>
      </c>
      <c r="E520">
        <f t="shared" si="40"/>
        <v>0</v>
      </c>
      <c r="F520" s="26" t="e">
        <f t="shared" si="41"/>
        <v>#DIV/0!</v>
      </c>
      <c r="G520">
        <f>'Data Entry'!K521</f>
        <v>0</v>
      </c>
      <c r="H520">
        <f>'Data Entry'!L521</f>
        <v>0</v>
      </c>
      <c r="I520">
        <f t="shared" si="42"/>
        <v>0</v>
      </c>
      <c r="J520" s="26" t="e">
        <f t="shared" si="43"/>
        <v>#DIV/0!</v>
      </c>
      <c r="K520" s="1">
        <f>SUMIFS('Data Entry'!N$3:N$2000,'Data Entry'!M$3:M$2000,A520,'Data Entry'!B$3:B$2000,B520)+SUMIFS('Data Entry'!P$3:P$2000,'Data Entry'!O$3:O$2000,A520,'Data Entry'!B$3:B$2000,B520)+SUMIFS('Data Entry'!R$3:R$2000,'Data Entry'!Q$3:Q$2000,A520,'Data Entry'!B$3:B$2000,B520)</f>
        <v>4.995</v>
      </c>
      <c r="L520">
        <f t="shared" si="44"/>
        <v>0</v>
      </c>
    </row>
    <row r="521" spans="1:12">
      <c r="A521">
        <f>'Data Entry'!A522</f>
        <v>8789</v>
      </c>
      <c r="B521">
        <f>'Data Entry'!B522</f>
        <v>92</v>
      </c>
      <c r="C521">
        <f>'Data Entry'!I522</f>
        <v>0</v>
      </c>
      <c r="D521">
        <f>'Data Entry'!J522</f>
        <v>0</v>
      </c>
      <c r="E521">
        <f t="shared" si="40"/>
        <v>0</v>
      </c>
      <c r="F521" s="26" t="e">
        <f t="shared" si="41"/>
        <v>#DIV/0!</v>
      </c>
      <c r="G521">
        <f>'Data Entry'!K522</f>
        <v>7</v>
      </c>
      <c r="H521">
        <f>'Data Entry'!L522</f>
        <v>1</v>
      </c>
      <c r="I521">
        <f t="shared" si="42"/>
        <v>8</v>
      </c>
      <c r="J521" s="26">
        <f t="shared" si="43"/>
        <v>0.875</v>
      </c>
      <c r="K521" s="1">
        <f>SUMIFS('Data Entry'!N$3:N$2000,'Data Entry'!M$3:M$2000,A521,'Data Entry'!B$3:B$2000,B521)+SUMIFS('Data Entry'!P$3:P$2000,'Data Entry'!O$3:O$2000,A521,'Data Entry'!B$3:B$2000,B521)+SUMIFS('Data Entry'!R$3:R$2000,'Data Entry'!Q$3:Q$2000,A521,'Data Entry'!B$3:B$2000,B521)</f>
        <v>0</v>
      </c>
      <c r="L521">
        <f t="shared" si="44"/>
        <v>14</v>
      </c>
    </row>
    <row r="522" spans="1:12">
      <c r="A522">
        <f>'Data Entry'!A523</f>
        <v>4951</v>
      </c>
      <c r="B522">
        <f>'Data Entry'!B523</f>
        <v>92</v>
      </c>
      <c r="C522">
        <f>'Data Entry'!I523</f>
        <v>0</v>
      </c>
      <c r="D522">
        <f>'Data Entry'!J523</f>
        <v>1</v>
      </c>
      <c r="E522">
        <f t="shared" si="40"/>
        <v>1</v>
      </c>
      <c r="F522" s="26">
        <f t="shared" si="41"/>
        <v>0</v>
      </c>
      <c r="G522">
        <f>'Data Entry'!K523</f>
        <v>3</v>
      </c>
      <c r="H522">
        <f>'Data Entry'!L523</f>
        <v>2</v>
      </c>
      <c r="I522">
        <f t="shared" si="42"/>
        <v>5</v>
      </c>
      <c r="J522" s="26">
        <f t="shared" si="43"/>
        <v>0.6</v>
      </c>
      <c r="K522" s="1">
        <f>SUMIFS('Data Entry'!N$3:N$2000,'Data Entry'!M$3:M$2000,A522,'Data Entry'!B$3:B$2000,B522)+SUMIFS('Data Entry'!P$3:P$2000,'Data Entry'!O$3:O$2000,A522,'Data Entry'!B$3:B$2000,B522)+SUMIFS('Data Entry'!R$3:R$2000,'Data Entry'!Q$3:Q$2000,A522,'Data Entry'!B$3:B$2000,B522)</f>
        <v>0</v>
      </c>
      <c r="L522">
        <f t="shared" si="44"/>
        <v>6</v>
      </c>
    </row>
    <row r="523" spans="1:12">
      <c r="A523">
        <f>'Data Entry'!A524</f>
        <v>1334</v>
      </c>
      <c r="B523">
        <f>'Data Entry'!B524</f>
        <v>93</v>
      </c>
      <c r="C523">
        <f>'Data Entry'!I524</f>
        <v>0</v>
      </c>
      <c r="D523">
        <f>'Data Entry'!J524</f>
        <v>0</v>
      </c>
      <c r="E523">
        <f t="shared" si="40"/>
        <v>0</v>
      </c>
      <c r="F523" s="26" t="e">
        <f t="shared" si="41"/>
        <v>#DIV/0!</v>
      </c>
      <c r="G523">
        <f>'Data Entry'!K524</f>
        <v>2</v>
      </c>
      <c r="H523">
        <f>'Data Entry'!L524</f>
        <v>0</v>
      </c>
      <c r="I523">
        <f t="shared" si="42"/>
        <v>2</v>
      </c>
      <c r="J523" s="26">
        <f t="shared" si="43"/>
        <v>1</v>
      </c>
      <c r="K523" s="1">
        <f>SUMIFS('Data Entry'!N$3:N$2000,'Data Entry'!M$3:M$2000,A523,'Data Entry'!B$3:B$2000,B523)+SUMIFS('Data Entry'!P$3:P$2000,'Data Entry'!O$3:O$2000,A523,'Data Entry'!B$3:B$2000,B523)+SUMIFS('Data Entry'!R$3:R$2000,'Data Entry'!Q$3:Q$2000,A523,'Data Entry'!B$3:B$2000,B523)</f>
        <v>9.975</v>
      </c>
      <c r="L523">
        <f t="shared" si="44"/>
        <v>4</v>
      </c>
    </row>
    <row r="524" spans="1:12">
      <c r="A524">
        <f>'Data Entry'!A525</f>
        <v>6978</v>
      </c>
      <c r="B524">
        <f>'Data Entry'!B525</f>
        <v>93</v>
      </c>
      <c r="C524">
        <f>'Data Entry'!I525</f>
        <v>0</v>
      </c>
      <c r="D524">
        <f>'Data Entry'!J525</f>
        <v>0</v>
      </c>
      <c r="E524">
        <f t="shared" si="40"/>
        <v>0</v>
      </c>
      <c r="F524" s="26" t="e">
        <f t="shared" si="41"/>
        <v>#DIV/0!</v>
      </c>
      <c r="G524">
        <f>'Data Entry'!K525</f>
        <v>0</v>
      </c>
      <c r="H524">
        <f>'Data Entry'!L525</f>
        <v>0</v>
      </c>
      <c r="I524">
        <f t="shared" si="42"/>
        <v>0</v>
      </c>
      <c r="J524" s="26" t="e">
        <f t="shared" si="43"/>
        <v>#DIV/0!</v>
      </c>
      <c r="K524" s="1">
        <f>SUMIFS('Data Entry'!N$3:N$2000,'Data Entry'!M$3:M$2000,A524,'Data Entry'!B$3:B$2000,B524)+SUMIFS('Data Entry'!P$3:P$2000,'Data Entry'!O$3:O$2000,A524,'Data Entry'!B$3:B$2000,B524)+SUMIFS('Data Entry'!R$3:R$2000,'Data Entry'!Q$3:Q$2000,A524,'Data Entry'!B$3:B$2000,B524)</f>
        <v>0</v>
      </c>
      <c r="L524">
        <f t="shared" si="44"/>
        <v>0</v>
      </c>
    </row>
    <row r="525" spans="1:12">
      <c r="A525">
        <f>'Data Entry'!A526</f>
        <v>4946</v>
      </c>
      <c r="B525">
        <f>'Data Entry'!B526</f>
        <v>93</v>
      </c>
      <c r="C525">
        <f>'Data Entry'!I526</f>
        <v>0</v>
      </c>
      <c r="D525">
        <f>'Data Entry'!J526</f>
        <v>0</v>
      </c>
      <c r="E525">
        <f t="shared" si="40"/>
        <v>0</v>
      </c>
      <c r="F525" s="26" t="e">
        <f t="shared" si="41"/>
        <v>#DIV/0!</v>
      </c>
      <c r="G525">
        <f>'Data Entry'!K526</f>
        <v>5</v>
      </c>
      <c r="H525">
        <f>'Data Entry'!L526</f>
        <v>3</v>
      </c>
      <c r="I525">
        <f t="shared" si="42"/>
        <v>8</v>
      </c>
      <c r="J525" s="26">
        <f t="shared" si="43"/>
        <v>0.625</v>
      </c>
      <c r="K525" s="1">
        <f>SUMIFS('Data Entry'!N$3:N$2000,'Data Entry'!M$3:M$2000,A525,'Data Entry'!B$3:B$2000,B525)+SUMIFS('Data Entry'!P$3:P$2000,'Data Entry'!O$3:O$2000,A525,'Data Entry'!B$3:B$2000,B525)+SUMIFS('Data Entry'!R$3:R$2000,'Data Entry'!Q$3:Q$2000,A525,'Data Entry'!B$3:B$2000,B525)</f>
        <v>19.489</v>
      </c>
      <c r="L525">
        <f t="shared" si="44"/>
        <v>10</v>
      </c>
    </row>
    <row r="526" spans="1:12">
      <c r="A526">
        <f>'Data Entry'!A527</f>
        <v>8764</v>
      </c>
      <c r="B526">
        <f>'Data Entry'!B527</f>
        <v>93</v>
      </c>
      <c r="C526">
        <f>'Data Entry'!I527</f>
        <v>11</v>
      </c>
      <c r="D526">
        <f>'Data Entry'!J527</f>
        <v>0</v>
      </c>
      <c r="E526">
        <f t="shared" si="40"/>
        <v>11</v>
      </c>
      <c r="F526" s="26">
        <f t="shared" si="41"/>
        <v>1</v>
      </c>
      <c r="G526">
        <f>'Data Entry'!K527</f>
        <v>0</v>
      </c>
      <c r="H526">
        <f>'Data Entry'!L527</f>
        <v>0</v>
      </c>
      <c r="I526">
        <f t="shared" si="42"/>
        <v>0</v>
      </c>
      <c r="J526" s="26" t="e">
        <f t="shared" si="43"/>
        <v>#DIV/0!</v>
      </c>
      <c r="K526" s="1">
        <f>SUMIFS('Data Entry'!N$3:N$2000,'Data Entry'!M$3:M$2000,A526,'Data Entry'!B$3:B$2000,B526)+SUMIFS('Data Entry'!P$3:P$2000,'Data Entry'!O$3:O$2000,A526,'Data Entry'!B$3:B$2000,B526)+SUMIFS('Data Entry'!R$3:R$2000,'Data Entry'!Q$3:Q$2000,A526,'Data Entry'!B$3:B$2000,B526)</f>
        <v>31.866</v>
      </c>
      <c r="L526">
        <f t="shared" si="44"/>
        <v>11</v>
      </c>
    </row>
    <row r="527" spans="1:12">
      <c r="A527">
        <f>'Data Entry'!A528</f>
        <v>610</v>
      </c>
      <c r="B527">
        <f>'Data Entry'!B528</f>
        <v>93</v>
      </c>
      <c r="C527">
        <f>'Data Entry'!I528</f>
        <v>0</v>
      </c>
      <c r="D527">
        <f>'Data Entry'!J528</f>
        <v>0</v>
      </c>
      <c r="E527">
        <f t="shared" si="40"/>
        <v>0</v>
      </c>
      <c r="F527" s="26" t="e">
        <f t="shared" si="41"/>
        <v>#DIV/0!</v>
      </c>
      <c r="G527">
        <f>'Data Entry'!K528</f>
        <v>8</v>
      </c>
      <c r="H527">
        <f>'Data Entry'!L528</f>
        <v>2</v>
      </c>
      <c r="I527">
        <f t="shared" si="42"/>
        <v>10</v>
      </c>
      <c r="J527" s="26">
        <f t="shared" si="43"/>
        <v>0.8</v>
      </c>
      <c r="K527" s="1">
        <f>SUMIFS('Data Entry'!N$3:N$2000,'Data Entry'!M$3:M$2000,A527,'Data Entry'!B$3:B$2000,B527)+SUMIFS('Data Entry'!P$3:P$2000,'Data Entry'!O$3:O$2000,A527,'Data Entry'!B$3:B$2000,B527)+SUMIFS('Data Entry'!R$3:R$2000,'Data Entry'!Q$3:Q$2000,A527,'Data Entry'!B$3:B$2000,B527)</f>
        <v>5.5</v>
      </c>
      <c r="L527">
        <f t="shared" si="44"/>
        <v>16</v>
      </c>
    </row>
    <row r="528" spans="1:12">
      <c r="A528">
        <f>'Data Entry'!A529</f>
        <v>3161</v>
      </c>
      <c r="B528">
        <f>'Data Entry'!B529</f>
        <v>94</v>
      </c>
      <c r="C528">
        <f>'Data Entry'!I529</f>
        <v>0</v>
      </c>
      <c r="D528">
        <f>'Data Entry'!J529</f>
        <v>0</v>
      </c>
      <c r="E528">
        <f t="shared" si="40"/>
        <v>0</v>
      </c>
      <c r="F528" s="26" t="e">
        <f t="shared" si="41"/>
        <v>#DIV/0!</v>
      </c>
      <c r="G528">
        <f>'Data Entry'!K529</f>
        <v>1</v>
      </c>
      <c r="H528">
        <f>'Data Entry'!L529</f>
        <v>5</v>
      </c>
      <c r="I528">
        <f t="shared" si="42"/>
        <v>6</v>
      </c>
      <c r="J528" s="26">
        <f t="shared" si="43"/>
        <v>0.166666666666667</v>
      </c>
      <c r="K528" s="1">
        <f>SUMIFS('Data Entry'!N$3:N$2000,'Data Entry'!M$3:M$2000,A528,'Data Entry'!B$3:B$2000,B528)+SUMIFS('Data Entry'!P$3:P$2000,'Data Entry'!O$3:O$2000,A528,'Data Entry'!B$3:B$2000,B528)+SUMIFS('Data Entry'!R$3:R$2000,'Data Entry'!Q$3:Q$2000,A528,'Data Entry'!B$3:B$2000,B528)</f>
        <v>0</v>
      </c>
      <c r="L528">
        <f t="shared" si="44"/>
        <v>2</v>
      </c>
    </row>
    <row r="529" spans="1:12">
      <c r="A529">
        <f>'Data Entry'!A530</f>
        <v>2200</v>
      </c>
      <c r="B529">
        <f>'Data Entry'!B530</f>
        <v>94</v>
      </c>
      <c r="C529">
        <f>'Data Entry'!I530</f>
        <v>1</v>
      </c>
      <c r="D529">
        <f>'Data Entry'!J530</f>
        <v>0</v>
      </c>
      <c r="E529">
        <f t="shared" si="40"/>
        <v>1</v>
      </c>
      <c r="F529" s="26">
        <f t="shared" si="41"/>
        <v>1</v>
      </c>
      <c r="G529">
        <f>'Data Entry'!K530</f>
        <v>4</v>
      </c>
      <c r="H529">
        <f>'Data Entry'!L530</f>
        <v>2</v>
      </c>
      <c r="I529">
        <f t="shared" si="42"/>
        <v>6</v>
      </c>
      <c r="J529" s="26">
        <f t="shared" si="43"/>
        <v>0.666666666666667</v>
      </c>
      <c r="K529" s="1">
        <f>SUMIFS('Data Entry'!N$3:N$2000,'Data Entry'!M$3:M$2000,A529,'Data Entry'!B$3:B$2000,B529)+SUMIFS('Data Entry'!P$3:P$2000,'Data Entry'!O$3:O$2000,A529,'Data Entry'!B$3:B$2000,B529)+SUMIFS('Data Entry'!R$3:R$2000,'Data Entry'!Q$3:Q$2000,A529,'Data Entry'!B$3:B$2000,B529)</f>
        <v>0</v>
      </c>
      <c r="L529">
        <f t="shared" si="44"/>
        <v>9</v>
      </c>
    </row>
    <row r="530" spans="1:12">
      <c r="A530">
        <f>'Data Entry'!A531</f>
        <v>8850</v>
      </c>
      <c r="B530">
        <f>'Data Entry'!B531</f>
        <v>94</v>
      </c>
      <c r="C530">
        <f>'Data Entry'!I531</f>
        <v>4</v>
      </c>
      <c r="D530">
        <f>'Data Entry'!J531</f>
        <v>5</v>
      </c>
      <c r="E530">
        <f t="shared" si="40"/>
        <v>9</v>
      </c>
      <c r="F530" s="26">
        <f t="shared" si="41"/>
        <v>0.444444444444444</v>
      </c>
      <c r="G530">
        <f>'Data Entry'!K531</f>
        <v>0</v>
      </c>
      <c r="H530">
        <f>'Data Entry'!L531</f>
        <v>0</v>
      </c>
      <c r="I530">
        <f t="shared" si="42"/>
        <v>0</v>
      </c>
      <c r="J530" s="26" t="e">
        <f t="shared" si="43"/>
        <v>#DIV/0!</v>
      </c>
      <c r="K530" s="1">
        <f>SUMIFS('Data Entry'!N$3:N$2000,'Data Entry'!M$3:M$2000,A530,'Data Entry'!B$3:B$2000,B530)+SUMIFS('Data Entry'!P$3:P$2000,'Data Entry'!O$3:O$2000,A530,'Data Entry'!B$3:B$2000,B530)+SUMIFS('Data Entry'!R$3:R$2000,'Data Entry'!Q$3:Q$2000,A530,'Data Entry'!B$3:B$2000,B530)</f>
        <v>21.469</v>
      </c>
      <c r="L530">
        <f t="shared" si="44"/>
        <v>4</v>
      </c>
    </row>
    <row r="531" spans="1:12">
      <c r="A531">
        <f>'Data Entry'!A532</f>
        <v>4678</v>
      </c>
      <c r="B531">
        <f>'Data Entry'!B532</f>
        <v>95</v>
      </c>
      <c r="C531">
        <f>'Data Entry'!I532</f>
        <v>0</v>
      </c>
      <c r="D531">
        <f>'Data Entry'!J532</f>
        <v>0</v>
      </c>
      <c r="E531">
        <f t="shared" si="40"/>
        <v>0</v>
      </c>
      <c r="F531" s="26" t="e">
        <f t="shared" si="41"/>
        <v>#DIV/0!</v>
      </c>
      <c r="G531">
        <f>'Data Entry'!K532</f>
        <v>8</v>
      </c>
      <c r="H531">
        <f>'Data Entry'!L532</f>
        <v>6</v>
      </c>
      <c r="I531">
        <f t="shared" si="42"/>
        <v>14</v>
      </c>
      <c r="J531" s="26">
        <f t="shared" si="43"/>
        <v>0.571428571428571</v>
      </c>
      <c r="K531" s="1">
        <f>SUMIFS('Data Entry'!N$3:N$2000,'Data Entry'!M$3:M$2000,A531,'Data Entry'!B$3:B$2000,B531)+SUMIFS('Data Entry'!P$3:P$2000,'Data Entry'!O$3:O$2000,A531,'Data Entry'!B$3:B$2000,B531)+SUMIFS('Data Entry'!R$3:R$2000,'Data Entry'!Q$3:Q$2000,A531,'Data Entry'!B$3:B$2000,B531)</f>
        <v>1.349</v>
      </c>
      <c r="L531">
        <f t="shared" si="44"/>
        <v>16</v>
      </c>
    </row>
    <row r="532" spans="1:12">
      <c r="A532">
        <f>'Data Entry'!A533</f>
        <v>4476</v>
      </c>
      <c r="B532">
        <f>'Data Entry'!B533</f>
        <v>94</v>
      </c>
      <c r="C532">
        <f>'Data Entry'!I533</f>
        <v>0</v>
      </c>
      <c r="D532">
        <f>'Data Entry'!J533</f>
        <v>0</v>
      </c>
      <c r="E532">
        <f t="shared" si="40"/>
        <v>0</v>
      </c>
      <c r="F532" s="26" t="e">
        <f t="shared" si="41"/>
        <v>#DIV/0!</v>
      </c>
      <c r="G532">
        <f>'Data Entry'!K533</f>
        <v>13</v>
      </c>
      <c r="H532">
        <f>'Data Entry'!L533</f>
        <v>5</v>
      </c>
      <c r="I532">
        <f t="shared" si="42"/>
        <v>18</v>
      </c>
      <c r="J532" s="26">
        <f t="shared" si="43"/>
        <v>0.722222222222222</v>
      </c>
      <c r="K532" s="1">
        <f>SUMIFS('Data Entry'!N$3:N$2000,'Data Entry'!M$3:M$2000,A532,'Data Entry'!B$3:B$2000,B532)+SUMIFS('Data Entry'!P$3:P$2000,'Data Entry'!O$3:O$2000,A532,'Data Entry'!B$3:B$2000,B532)+SUMIFS('Data Entry'!R$3:R$2000,'Data Entry'!Q$3:Q$2000,A532,'Data Entry'!B$3:B$2000,B532)</f>
        <v>0</v>
      </c>
      <c r="L532">
        <f t="shared" si="44"/>
        <v>26</v>
      </c>
    </row>
    <row r="533" spans="1:12">
      <c r="A533">
        <f>'Data Entry'!A534</f>
        <v>6397</v>
      </c>
      <c r="B533">
        <f>'Data Entry'!B534</f>
        <v>95</v>
      </c>
      <c r="C533">
        <f>'Data Entry'!I534</f>
        <v>0</v>
      </c>
      <c r="D533">
        <f>'Data Entry'!J534</f>
        <v>0</v>
      </c>
      <c r="E533">
        <f t="shared" si="40"/>
        <v>0</v>
      </c>
      <c r="F533" s="26" t="e">
        <f t="shared" si="41"/>
        <v>#DIV/0!</v>
      </c>
      <c r="G533">
        <f>'Data Entry'!K534</f>
        <v>0</v>
      </c>
      <c r="H533">
        <f>'Data Entry'!L534</f>
        <v>0</v>
      </c>
      <c r="I533">
        <f t="shared" si="42"/>
        <v>0</v>
      </c>
      <c r="J533" s="26" t="e">
        <f t="shared" si="43"/>
        <v>#DIV/0!</v>
      </c>
      <c r="K533" s="1">
        <f>SUMIFS('Data Entry'!N$3:N$2000,'Data Entry'!M$3:M$2000,A533,'Data Entry'!B$3:B$2000,B533)+SUMIFS('Data Entry'!P$3:P$2000,'Data Entry'!O$3:O$2000,A533,'Data Entry'!B$3:B$2000,B533)+SUMIFS('Data Entry'!R$3:R$2000,'Data Entry'!Q$3:Q$2000,A533,'Data Entry'!B$3:B$2000,B533)</f>
        <v>10.89</v>
      </c>
      <c r="L533">
        <f t="shared" si="44"/>
        <v>0</v>
      </c>
    </row>
    <row r="534" spans="1:12">
      <c r="A534">
        <f>'Data Entry'!A535</f>
        <v>4152</v>
      </c>
      <c r="B534">
        <f>'Data Entry'!B535</f>
        <v>95</v>
      </c>
      <c r="C534">
        <f>'Data Entry'!I535</f>
        <v>0</v>
      </c>
      <c r="D534">
        <f>'Data Entry'!J535</f>
        <v>0</v>
      </c>
      <c r="E534">
        <f t="shared" si="40"/>
        <v>0</v>
      </c>
      <c r="F534" s="26" t="e">
        <f t="shared" si="41"/>
        <v>#DIV/0!</v>
      </c>
      <c r="G534">
        <f>'Data Entry'!K535</f>
        <v>0</v>
      </c>
      <c r="H534">
        <f>'Data Entry'!L535</f>
        <v>0</v>
      </c>
      <c r="I534">
        <f t="shared" si="42"/>
        <v>0</v>
      </c>
      <c r="J534" s="26" t="e">
        <f t="shared" si="43"/>
        <v>#DIV/0!</v>
      </c>
      <c r="K534" s="1">
        <f>SUMIFS('Data Entry'!N$3:N$2000,'Data Entry'!M$3:M$2000,A534,'Data Entry'!B$3:B$2000,B534)+SUMIFS('Data Entry'!P$3:P$2000,'Data Entry'!O$3:O$2000,A534,'Data Entry'!B$3:B$2000,B534)+SUMIFS('Data Entry'!R$3:R$2000,'Data Entry'!Q$3:Q$2000,A534,'Data Entry'!B$3:B$2000,B534)</f>
        <v>134.981</v>
      </c>
      <c r="L534">
        <f t="shared" si="44"/>
        <v>0</v>
      </c>
    </row>
    <row r="535" spans="1:12">
      <c r="A535">
        <f>'Data Entry'!A536</f>
        <v>4617</v>
      </c>
      <c r="B535">
        <f>'Data Entry'!B536</f>
        <v>95</v>
      </c>
      <c r="C535">
        <f>'Data Entry'!I536</f>
        <v>0</v>
      </c>
      <c r="D535">
        <f>'Data Entry'!J536</f>
        <v>0</v>
      </c>
      <c r="E535">
        <f t="shared" si="40"/>
        <v>0</v>
      </c>
      <c r="F535" s="26" t="e">
        <f t="shared" si="41"/>
        <v>#DIV/0!</v>
      </c>
      <c r="G535">
        <f>'Data Entry'!K536</f>
        <v>0</v>
      </c>
      <c r="H535">
        <f>'Data Entry'!L536</f>
        <v>0</v>
      </c>
      <c r="I535">
        <f t="shared" si="42"/>
        <v>0</v>
      </c>
      <c r="J535" s="26" t="e">
        <f t="shared" si="43"/>
        <v>#DIV/0!</v>
      </c>
      <c r="K535" s="1">
        <f>SUMIFS('Data Entry'!N$3:N$2000,'Data Entry'!M$3:M$2000,A535,'Data Entry'!B$3:B$2000,B535)+SUMIFS('Data Entry'!P$3:P$2000,'Data Entry'!O$3:O$2000,A535,'Data Entry'!B$3:B$2000,B535)+SUMIFS('Data Entry'!R$3:R$2000,'Data Entry'!Q$3:Q$2000,A535,'Data Entry'!B$3:B$2000,B535)</f>
        <v>0.9</v>
      </c>
      <c r="L535">
        <f t="shared" si="44"/>
        <v>0</v>
      </c>
    </row>
    <row r="536" spans="1:12">
      <c r="A536">
        <f>'Data Entry'!A537</f>
        <v>1374</v>
      </c>
      <c r="B536">
        <f>'Data Entry'!B537</f>
        <v>95</v>
      </c>
      <c r="C536">
        <f>'Data Entry'!I537</f>
        <v>0</v>
      </c>
      <c r="D536">
        <f>'Data Entry'!J537</f>
        <v>0</v>
      </c>
      <c r="E536">
        <f t="shared" si="40"/>
        <v>0</v>
      </c>
      <c r="F536" s="26" t="e">
        <f t="shared" si="41"/>
        <v>#DIV/0!</v>
      </c>
      <c r="G536">
        <f>'Data Entry'!K537</f>
        <v>0</v>
      </c>
      <c r="H536">
        <f>'Data Entry'!L537</f>
        <v>0</v>
      </c>
      <c r="I536">
        <f t="shared" si="42"/>
        <v>0</v>
      </c>
      <c r="J536" s="26" t="e">
        <f t="shared" si="43"/>
        <v>#DIV/0!</v>
      </c>
      <c r="K536" s="1">
        <f>SUMIFS('Data Entry'!N$3:N$2000,'Data Entry'!M$3:M$2000,A536,'Data Entry'!B$3:B$2000,B536)+SUMIFS('Data Entry'!P$3:P$2000,'Data Entry'!O$3:O$2000,A536,'Data Entry'!B$3:B$2000,B536)+SUMIFS('Data Entry'!R$3:R$2000,'Data Entry'!Q$3:Q$2000,A536,'Data Entry'!B$3:B$2000,B536)</f>
        <v>17.109</v>
      </c>
      <c r="L536">
        <f t="shared" si="44"/>
        <v>0</v>
      </c>
    </row>
    <row r="537" spans="1:12">
      <c r="A537">
        <f>'Data Entry'!A538</f>
        <v>5031</v>
      </c>
      <c r="B537">
        <f>'Data Entry'!B538</f>
        <v>95</v>
      </c>
      <c r="C537">
        <f>'Data Entry'!I538</f>
        <v>2</v>
      </c>
      <c r="D537">
        <f>'Data Entry'!J538</f>
        <v>1</v>
      </c>
      <c r="E537">
        <f t="shared" si="40"/>
        <v>3</v>
      </c>
      <c r="F537" s="26">
        <f t="shared" si="41"/>
        <v>0.666666666666667</v>
      </c>
      <c r="G537">
        <f>'Data Entry'!K538</f>
        <v>2</v>
      </c>
      <c r="H537">
        <f>'Data Entry'!L538</f>
        <v>3</v>
      </c>
      <c r="I537">
        <f t="shared" si="42"/>
        <v>5</v>
      </c>
      <c r="J537" s="26">
        <f t="shared" si="43"/>
        <v>0.4</v>
      </c>
      <c r="K537" s="1">
        <f>SUMIFS('Data Entry'!N$3:N$2000,'Data Entry'!M$3:M$2000,A537,'Data Entry'!B$3:B$2000,B537)+SUMIFS('Data Entry'!P$3:P$2000,'Data Entry'!O$3:O$2000,A537,'Data Entry'!B$3:B$2000,B537)+SUMIFS('Data Entry'!R$3:R$2000,'Data Entry'!Q$3:Q$2000,A537,'Data Entry'!B$3:B$2000,B537)</f>
        <v>15.91</v>
      </c>
      <c r="L537">
        <f t="shared" si="44"/>
        <v>6</v>
      </c>
    </row>
    <row r="538" spans="1:12">
      <c r="A538">
        <f>'Data Entry'!A539</f>
        <v>6397</v>
      </c>
      <c r="B538">
        <f>'Data Entry'!B539</f>
        <v>95</v>
      </c>
      <c r="C538">
        <f>'Data Entry'!I539</f>
        <v>0</v>
      </c>
      <c r="D538">
        <f>'Data Entry'!J539</f>
        <v>0</v>
      </c>
      <c r="E538">
        <f t="shared" si="40"/>
        <v>0</v>
      </c>
      <c r="F538" s="26" t="e">
        <f t="shared" si="41"/>
        <v>#DIV/0!</v>
      </c>
      <c r="G538">
        <f>'Data Entry'!K539</f>
        <v>0</v>
      </c>
      <c r="H538">
        <f>'Data Entry'!L539</f>
        <v>0</v>
      </c>
      <c r="I538">
        <f t="shared" si="42"/>
        <v>0</v>
      </c>
      <c r="J538" s="26" t="e">
        <f t="shared" si="43"/>
        <v>#DIV/0!</v>
      </c>
      <c r="K538" s="1">
        <f>SUMIFS('Data Entry'!N$3:N$2000,'Data Entry'!M$3:M$2000,A538,'Data Entry'!B$3:B$2000,B538)+SUMIFS('Data Entry'!P$3:P$2000,'Data Entry'!O$3:O$2000,A538,'Data Entry'!B$3:B$2000,B538)+SUMIFS('Data Entry'!R$3:R$2000,'Data Entry'!Q$3:Q$2000,A538,'Data Entry'!B$3:B$2000,B538)</f>
        <v>10.89</v>
      </c>
      <c r="L538">
        <f t="shared" si="44"/>
        <v>0</v>
      </c>
    </row>
    <row r="539" spans="1:12">
      <c r="A539">
        <f>'Data Entry'!A540</f>
        <v>2386</v>
      </c>
      <c r="B539">
        <f>'Data Entry'!B540</f>
        <v>96</v>
      </c>
      <c r="C539">
        <f>'Data Entry'!I540</f>
        <v>0</v>
      </c>
      <c r="D539">
        <f>'Data Entry'!J540</f>
        <v>0</v>
      </c>
      <c r="E539">
        <f t="shared" si="40"/>
        <v>0</v>
      </c>
      <c r="F539" s="26" t="e">
        <f t="shared" si="41"/>
        <v>#DIV/0!</v>
      </c>
      <c r="G539">
        <f>'Data Entry'!K540</f>
        <v>4</v>
      </c>
      <c r="H539">
        <f>'Data Entry'!L540</f>
        <v>2</v>
      </c>
      <c r="I539">
        <f t="shared" si="42"/>
        <v>6</v>
      </c>
      <c r="J539" s="26">
        <f t="shared" si="43"/>
        <v>0.666666666666667</v>
      </c>
      <c r="K539" s="1">
        <f>SUMIFS('Data Entry'!N$3:N$2000,'Data Entry'!M$3:M$2000,A539,'Data Entry'!B$3:B$2000,B539)+SUMIFS('Data Entry'!P$3:P$2000,'Data Entry'!O$3:O$2000,A539,'Data Entry'!B$3:B$2000,B539)+SUMIFS('Data Entry'!R$3:R$2000,'Data Entry'!Q$3:Q$2000,A539,'Data Entry'!B$3:B$2000,B539)</f>
        <v>0</v>
      </c>
      <c r="L539">
        <f t="shared" si="44"/>
        <v>8</v>
      </c>
    </row>
    <row r="540" spans="1:12">
      <c r="A540">
        <f>'Data Entry'!A541</f>
        <v>4903</v>
      </c>
      <c r="B540">
        <f>'Data Entry'!B541</f>
        <v>96</v>
      </c>
      <c r="C540">
        <f>'Data Entry'!I541</f>
        <v>4</v>
      </c>
      <c r="D540">
        <f>'Data Entry'!J541</f>
        <v>0</v>
      </c>
      <c r="E540">
        <f t="shared" si="40"/>
        <v>4</v>
      </c>
      <c r="F540" s="26">
        <f t="shared" si="41"/>
        <v>1</v>
      </c>
      <c r="G540">
        <f>'Data Entry'!K541</f>
        <v>0</v>
      </c>
      <c r="H540">
        <f>'Data Entry'!L541</f>
        <v>0</v>
      </c>
      <c r="I540">
        <f t="shared" si="42"/>
        <v>0</v>
      </c>
      <c r="J540" s="26" t="e">
        <f t="shared" si="43"/>
        <v>#DIV/0!</v>
      </c>
      <c r="K540" s="1">
        <f>SUMIFS('Data Entry'!N$3:N$2000,'Data Entry'!M$3:M$2000,A540,'Data Entry'!B$3:B$2000,B540)+SUMIFS('Data Entry'!P$3:P$2000,'Data Entry'!O$3:O$2000,A540,'Data Entry'!B$3:B$2000,B540)+SUMIFS('Data Entry'!R$3:R$2000,'Data Entry'!Q$3:Q$2000,A540,'Data Entry'!B$3:B$2000,B540)</f>
        <v>0</v>
      </c>
      <c r="L540">
        <f t="shared" si="44"/>
        <v>4</v>
      </c>
    </row>
    <row r="541" spans="1:12">
      <c r="A541">
        <f>'Data Entry'!A542</f>
        <v>7757</v>
      </c>
      <c r="B541">
        <f>'Data Entry'!B542</f>
        <v>96</v>
      </c>
      <c r="C541">
        <f>'Data Entry'!I542</f>
        <v>0</v>
      </c>
      <c r="D541">
        <f>'Data Entry'!J542</f>
        <v>0</v>
      </c>
      <c r="E541">
        <f t="shared" si="40"/>
        <v>0</v>
      </c>
      <c r="F541" s="26" t="e">
        <f t="shared" si="41"/>
        <v>#DIV/0!</v>
      </c>
      <c r="G541">
        <f>'Data Entry'!K542</f>
        <v>0</v>
      </c>
      <c r="H541">
        <f>'Data Entry'!L542</f>
        <v>0</v>
      </c>
      <c r="I541">
        <f t="shared" si="42"/>
        <v>0</v>
      </c>
      <c r="J541" s="26" t="e">
        <f t="shared" si="43"/>
        <v>#DIV/0!</v>
      </c>
      <c r="K541" s="1">
        <f>SUMIFS('Data Entry'!N$3:N$2000,'Data Entry'!M$3:M$2000,A541,'Data Entry'!B$3:B$2000,B541)+SUMIFS('Data Entry'!P$3:P$2000,'Data Entry'!O$3:O$2000,A541,'Data Entry'!B$3:B$2000,B541)+SUMIFS('Data Entry'!R$3:R$2000,'Data Entry'!Q$3:Q$2000,A541,'Data Entry'!B$3:B$2000,B541)</f>
        <v>0</v>
      </c>
      <c r="L541">
        <f t="shared" si="44"/>
        <v>0</v>
      </c>
    </row>
    <row r="542" spans="1:12">
      <c r="A542">
        <f>'Data Entry'!A543</f>
        <v>3560</v>
      </c>
      <c r="B542">
        <f>'Data Entry'!B543</f>
        <v>96</v>
      </c>
      <c r="C542">
        <f>'Data Entry'!I543</f>
        <v>0</v>
      </c>
      <c r="D542">
        <f>'Data Entry'!J543</f>
        <v>0</v>
      </c>
      <c r="E542">
        <f t="shared" si="40"/>
        <v>0</v>
      </c>
      <c r="F542" s="26" t="e">
        <f t="shared" si="41"/>
        <v>#DIV/0!</v>
      </c>
      <c r="G542">
        <f>'Data Entry'!K543</f>
        <v>8</v>
      </c>
      <c r="H542">
        <f>'Data Entry'!L543</f>
        <v>2</v>
      </c>
      <c r="I542">
        <f t="shared" si="42"/>
        <v>10</v>
      </c>
      <c r="J542" s="26">
        <f t="shared" si="43"/>
        <v>0.8</v>
      </c>
      <c r="K542" s="1">
        <f>SUMIFS('Data Entry'!N$3:N$2000,'Data Entry'!M$3:M$2000,A542,'Data Entry'!B$3:B$2000,B542)+SUMIFS('Data Entry'!P$3:P$2000,'Data Entry'!O$3:O$2000,A542,'Data Entry'!B$3:B$2000,B542)+SUMIFS('Data Entry'!R$3:R$2000,'Data Entry'!Q$3:Q$2000,A542,'Data Entry'!B$3:B$2000,B542)</f>
        <v>44.492</v>
      </c>
      <c r="L542">
        <f t="shared" si="44"/>
        <v>16</v>
      </c>
    </row>
    <row r="543" spans="1:12">
      <c r="A543">
        <f>'Data Entry'!A544</f>
        <v>7480</v>
      </c>
      <c r="B543">
        <f>'Data Entry'!B544</f>
        <v>96</v>
      </c>
      <c r="C543">
        <f>'Data Entry'!I544</f>
        <v>0</v>
      </c>
      <c r="D543">
        <f>'Data Entry'!J544</f>
        <v>0</v>
      </c>
      <c r="E543">
        <f t="shared" si="40"/>
        <v>0</v>
      </c>
      <c r="F543" s="26" t="e">
        <f t="shared" si="41"/>
        <v>#DIV/0!</v>
      </c>
      <c r="G543">
        <f>'Data Entry'!K544</f>
        <v>6</v>
      </c>
      <c r="H543">
        <f>'Data Entry'!L544</f>
        <v>6</v>
      </c>
      <c r="I543">
        <f t="shared" si="42"/>
        <v>12</v>
      </c>
      <c r="J543" s="26">
        <f t="shared" si="43"/>
        <v>0.5</v>
      </c>
      <c r="K543" s="1">
        <f>SUMIFS('Data Entry'!N$3:N$2000,'Data Entry'!M$3:M$2000,A543,'Data Entry'!B$3:B$2000,B543)+SUMIFS('Data Entry'!P$3:P$2000,'Data Entry'!O$3:O$2000,A543,'Data Entry'!B$3:B$2000,B543)+SUMIFS('Data Entry'!R$3:R$2000,'Data Entry'!Q$3:Q$2000,A543,'Data Entry'!B$3:B$2000,B543)</f>
        <v>0</v>
      </c>
      <c r="L543">
        <f t="shared" si="44"/>
        <v>12</v>
      </c>
    </row>
    <row r="544" spans="1:12">
      <c r="A544">
        <f>'Data Entry'!A545</f>
        <v>6865</v>
      </c>
      <c r="B544">
        <f>'Data Entry'!B545</f>
        <v>98</v>
      </c>
      <c r="C544">
        <f>'Data Entry'!I545</f>
        <v>3</v>
      </c>
      <c r="D544">
        <f>'Data Entry'!J545</f>
        <v>2</v>
      </c>
      <c r="E544">
        <f t="shared" si="40"/>
        <v>5</v>
      </c>
      <c r="F544" s="26">
        <f t="shared" si="41"/>
        <v>0.6</v>
      </c>
      <c r="G544">
        <f>'Data Entry'!K545</f>
        <v>0</v>
      </c>
      <c r="H544">
        <f>'Data Entry'!L545</f>
        <v>0</v>
      </c>
      <c r="I544">
        <f t="shared" si="42"/>
        <v>0</v>
      </c>
      <c r="J544" s="26" t="e">
        <f t="shared" si="43"/>
        <v>#DIV/0!</v>
      </c>
      <c r="K544" s="1">
        <f>SUMIFS('Data Entry'!N$3:N$2000,'Data Entry'!M$3:M$2000,A544,'Data Entry'!B$3:B$2000,B544)+SUMIFS('Data Entry'!P$3:P$2000,'Data Entry'!O$3:O$2000,A544,'Data Entry'!B$3:B$2000,B544)+SUMIFS('Data Entry'!R$3:R$2000,'Data Entry'!Q$3:Q$2000,A544,'Data Entry'!B$3:B$2000,B544)</f>
        <v>34.63</v>
      </c>
      <c r="L544">
        <f t="shared" si="44"/>
        <v>3</v>
      </c>
    </row>
    <row r="545" spans="1:12">
      <c r="A545">
        <f>'Data Entry'!A546</f>
        <v>4069</v>
      </c>
      <c r="B545">
        <f>'Data Entry'!B546</f>
        <v>98</v>
      </c>
      <c r="C545">
        <f>'Data Entry'!I546</f>
        <v>0</v>
      </c>
      <c r="D545">
        <f>'Data Entry'!J546</f>
        <v>0</v>
      </c>
      <c r="E545">
        <f t="shared" si="40"/>
        <v>0</v>
      </c>
      <c r="F545" s="26" t="e">
        <f t="shared" si="41"/>
        <v>#DIV/0!</v>
      </c>
      <c r="G545">
        <f>'Data Entry'!K546</f>
        <v>10</v>
      </c>
      <c r="H545">
        <f>'Data Entry'!L546</f>
        <v>2</v>
      </c>
      <c r="I545">
        <f t="shared" si="42"/>
        <v>12</v>
      </c>
      <c r="J545" s="26">
        <f t="shared" si="43"/>
        <v>0.833333333333333</v>
      </c>
      <c r="K545" s="1">
        <f>SUMIFS('Data Entry'!N$3:N$2000,'Data Entry'!M$3:M$2000,A545,'Data Entry'!B$3:B$2000,B545)+SUMIFS('Data Entry'!P$3:P$2000,'Data Entry'!O$3:O$2000,A545,'Data Entry'!B$3:B$2000,B545)+SUMIFS('Data Entry'!R$3:R$2000,'Data Entry'!Q$3:Q$2000,A545,'Data Entry'!B$3:B$2000,B545)</f>
        <v>0</v>
      </c>
      <c r="L545">
        <f t="shared" si="44"/>
        <v>20</v>
      </c>
    </row>
    <row r="546" spans="1:12">
      <c r="A546">
        <f>'Data Entry'!A547</f>
        <v>8735</v>
      </c>
      <c r="B546">
        <f>'Data Entry'!B547</f>
        <v>98</v>
      </c>
      <c r="C546">
        <f>'Data Entry'!I547</f>
        <v>0</v>
      </c>
      <c r="D546">
        <f>'Data Entry'!J547</f>
        <v>0</v>
      </c>
      <c r="E546">
        <f t="shared" si="40"/>
        <v>0</v>
      </c>
      <c r="F546" s="26" t="e">
        <f t="shared" si="41"/>
        <v>#DIV/0!</v>
      </c>
      <c r="G546">
        <f>'Data Entry'!K547</f>
        <v>0</v>
      </c>
      <c r="H546">
        <f>'Data Entry'!L547</f>
        <v>0</v>
      </c>
      <c r="I546">
        <f t="shared" si="42"/>
        <v>0</v>
      </c>
      <c r="J546" s="26" t="e">
        <f t="shared" si="43"/>
        <v>#DIV/0!</v>
      </c>
      <c r="K546" s="1">
        <f>SUMIFS('Data Entry'!N$3:N$2000,'Data Entry'!M$3:M$2000,A546,'Data Entry'!B$3:B$2000,B546)+SUMIFS('Data Entry'!P$3:P$2000,'Data Entry'!O$3:O$2000,A546,'Data Entry'!B$3:B$2000,B546)+SUMIFS('Data Entry'!R$3:R$2000,'Data Entry'!Q$3:Q$2000,A546,'Data Entry'!B$3:B$2000,B546)</f>
        <v>1.067</v>
      </c>
      <c r="L546">
        <f t="shared" si="44"/>
        <v>0</v>
      </c>
    </row>
    <row r="547" spans="1:12">
      <c r="A547">
        <f>'Data Entry'!A548</f>
        <v>771</v>
      </c>
      <c r="B547">
        <f>'Data Entry'!B548</f>
        <v>97</v>
      </c>
      <c r="C547">
        <f>'Data Entry'!I548</f>
        <v>0</v>
      </c>
      <c r="D547">
        <f>'Data Entry'!J548</f>
        <v>0</v>
      </c>
      <c r="E547">
        <f t="shared" si="40"/>
        <v>0</v>
      </c>
      <c r="F547" s="26" t="e">
        <f t="shared" si="41"/>
        <v>#DIV/0!</v>
      </c>
      <c r="G547">
        <f>'Data Entry'!K548</f>
        <v>0</v>
      </c>
      <c r="H547">
        <f>'Data Entry'!L548</f>
        <v>0</v>
      </c>
      <c r="I547">
        <f t="shared" si="42"/>
        <v>0</v>
      </c>
      <c r="J547" s="26" t="e">
        <f t="shared" si="43"/>
        <v>#DIV/0!</v>
      </c>
      <c r="K547" s="1">
        <f>SUMIFS('Data Entry'!N$3:N$2000,'Data Entry'!M$3:M$2000,A547,'Data Entry'!B$3:B$2000,B547)+SUMIFS('Data Entry'!P$3:P$2000,'Data Entry'!O$3:O$2000,A547,'Data Entry'!B$3:B$2000,B547)+SUMIFS('Data Entry'!R$3:R$2000,'Data Entry'!Q$3:Q$2000,A547,'Data Entry'!B$3:B$2000,B547)</f>
        <v>5.354</v>
      </c>
      <c r="L547">
        <f t="shared" si="44"/>
        <v>0</v>
      </c>
    </row>
    <row r="548" spans="1:12">
      <c r="A548">
        <f>'Data Entry'!A549</f>
        <v>4704</v>
      </c>
      <c r="B548">
        <f>'Data Entry'!B549</f>
        <v>98</v>
      </c>
      <c r="C548">
        <f>'Data Entry'!I549</f>
        <v>0</v>
      </c>
      <c r="D548">
        <f>'Data Entry'!J549</f>
        <v>0</v>
      </c>
      <c r="E548">
        <f t="shared" si="40"/>
        <v>0</v>
      </c>
      <c r="F548" s="26" t="e">
        <f t="shared" si="41"/>
        <v>#DIV/0!</v>
      </c>
      <c r="G548">
        <f>'Data Entry'!K549</f>
        <v>3</v>
      </c>
      <c r="H548">
        <f>'Data Entry'!L549</f>
        <v>3</v>
      </c>
      <c r="I548">
        <f t="shared" si="42"/>
        <v>6</v>
      </c>
      <c r="J548" s="26">
        <f t="shared" si="43"/>
        <v>0.5</v>
      </c>
      <c r="K548" s="1">
        <f>SUMIFS('Data Entry'!N$3:N$2000,'Data Entry'!M$3:M$2000,A548,'Data Entry'!B$3:B$2000,B548)+SUMIFS('Data Entry'!P$3:P$2000,'Data Entry'!O$3:O$2000,A548,'Data Entry'!B$3:B$2000,B548)+SUMIFS('Data Entry'!R$3:R$2000,'Data Entry'!Q$3:Q$2000,A548,'Data Entry'!B$3:B$2000,B548)</f>
        <v>0</v>
      </c>
      <c r="L548">
        <f t="shared" si="44"/>
        <v>6</v>
      </c>
    </row>
    <row r="549" spans="1:12">
      <c r="A549">
        <f>'Data Entry'!A550</f>
        <v>4976</v>
      </c>
      <c r="B549">
        <f>'Data Entry'!B550</f>
        <v>98</v>
      </c>
      <c r="C549">
        <f>'Data Entry'!I550</f>
        <v>1</v>
      </c>
      <c r="D549">
        <f>'Data Entry'!J550</f>
        <v>0</v>
      </c>
      <c r="E549">
        <f t="shared" si="40"/>
        <v>1</v>
      </c>
      <c r="F549" s="26">
        <f t="shared" si="41"/>
        <v>1</v>
      </c>
      <c r="G549">
        <f>'Data Entry'!K550</f>
        <v>8</v>
      </c>
      <c r="H549">
        <f>'Data Entry'!L550</f>
        <v>4</v>
      </c>
      <c r="I549">
        <f t="shared" si="42"/>
        <v>12</v>
      </c>
      <c r="J549" s="26">
        <f t="shared" si="43"/>
        <v>0.666666666666667</v>
      </c>
      <c r="K549" s="1">
        <f>SUMIFS('Data Entry'!N$3:N$2000,'Data Entry'!M$3:M$2000,A549,'Data Entry'!B$3:B$2000,B549)+SUMIFS('Data Entry'!P$3:P$2000,'Data Entry'!O$3:O$2000,A549,'Data Entry'!B$3:B$2000,B549)+SUMIFS('Data Entry'!R$3:R$2000,'Data Entry'!Q$3:Q$2000,A549,'Data Entry'!B$3:B$2000,B549)</f>
        <v>51.604</v>
      </c>
      <c r="L549">
        <f t="shared" si="44"/>
        <v>17</v>
      </c>
    </row>
    <row r="550" spans="1:12">
      <c r="A550">
        <f>'Data Entry'!A551</f>
        <v>1241</v>
      </c>
      <c r="B550">
        <f>'Data Entry'!B551</f>
        <v>97</v>
      </c>
      <c r="C550">
        <f>'Data Entry'!I551</f>
        <v>0</v>
      </c>
      <c r="D550">
        <f>'Data Entry'!J551</f>
        <v>0</v>
      </c>
      <c r="E550">
        <f t="shared" si="40"/>
        <v>0</v>
      </c>
      <c r="F550" s="26" t="e">
        <f t="shared" si="41"/>
        <v>#DIV/0!</v>
      </c>
      <c r="G550">
        <f>'Data Entry'!K551</f>
        <v>9</v>
      </c>
      <c r="H550">
        <f>'Data Entry'!L551</f>
        <v>5</v>
      </c>
      <c r="I550">
        <f t="shared" si="42"/>
        <v>14</v>
      </c>
      <c r="J550" s="26">
        <f t="shared" si="43"/>
        <v>0.642857142857143</v>
      </c>
      <c r="K550" s="1">
        <f>SUMIFS('Data Entry'!N$3:N$2000,'Data Entry'!M$3:M$2000,A550,'Data Entry'!B$3:B$2000,B550)+SUMIFS('Data Entry'!P$3:P$2000,'Data Entry'!O$3:O$2000,A550,'Data Entry'!B$3:B$2000,B550)+SUMIFS('Data Entry'!R$3:R$2000,'Data Entry'!Q$3:Q$2000,A550,'Data Entry'!B$3:B$2000,B550)</f>
        <v>6.511</v>
      </c>
      <c r="L550">
        <f t="shared" si="44"/>
        <v>18</v>
      </c>
    </row>
    <row r="551" spans="1:12">
      <c r="A551">
        <f>'Data Entry'!A552</f>
        <v>5024</v>
      </c>
      <c r="B551">
        <f>'Data Entry'!B552</f>
        <v>97</v>
      </c>
      <c r="C551">
        <f>'Data Entry'!I552</f>
        <v>0</v>
      </c>
      <c r="D551">
        <f>'Data Entry'!J552</f>
        <v>0</v>
      </c>
      <c r="E551">
        <f t="shared" si="40"/>
        <v>0</v>
      </c>
      <c r="F551" s="26" t="e">
        <f t="shared" si="41"/>
        <v>#DIV/0!</v>
      </c>
      <c r="G551">
        <f>'Data Entry'!K552</f>
        <v>0</v>
      </c>
      <c r="H551">
        <f>'Data Entry'!L552</f>
        <v>0</v>
      </c>
      <c r="I551">
        <f t="shared" si="42"/>
        <v>0</v>
      </c>
      <c r="J551" s="26" t="e">
        <f t="shared" si="43"/>
        <v>#DIV/0!</v>
      </c>
      <c r="K551" s="1">
        <f>SUMIFS('Data Entry'!N$3:N$2000,'Data Entry'!M$3:M$2000,A551,'Data Entry'!B$3:B$2000,B551)+SUMIFS('Data Entry'!P$3:P$2000,'Data Entry'!O$3:O$2000,A551,'Data Entry'!B$3:B$2000,B551)+SUMIFS('Data Entry'!R$3:R$2000,'Data Entry'!Q$3:Q$2000,A551,'Data Entry'!B$3:B$2000,B551)</f>
        <v>17.785</v>
      </c>
      <c r="L551">
        <f t="shared" si="44"/>
        <v>0</v>
      </c>
    </row>
    <row r="552" spans="1:12">
      <c r="A552">
        <f>'Data Entry'!A553</f>
        <v>8574</v>
      </c>
      <c r="B552">
        <f>'Data Entry'!B553</f>
        <v>97</v>
      </c>
      <c r="C552">
        <f>'Data Entry'!I553</f>
        <v>0</v>
      </c>
      <c r="D552">
        <f>'Data Entry'!J553</f>
        <v>0</v>
      </c>
      <c r="E552">
        <f t="shared" si="40"/>
        <v>0</v>
      </c>
      <c r="F552" s="26" t="e">
        <f t="shared" si="41"/>
        <v>#DIV/0!</v>
      </c>
      <c r="G552">
        <f>'Data Entry'!K553</f>
        <v>0</v>
      </c>
      <c r="H552">
        <f>'Data Entry'!L553</f>
        <v>0</v>
      </c>
      <c r="I552">
        <f t="shared" si="42"/>
        <v>0</v>
      </c>
      <c r="J552" s="26" t="e">
        <f t="shared" si="43"/>
        <v>#DIV/0!</v>
      </c>
      <c r="K552" s="1">
        <f>SUMIFS('Data Entry'!N$3:N$2000,'Data Entry'!M$3:M$2000,A552,'Data Entry'!B$3:B$2000,B552)+SUMIFS('Data Entry'!P$3:P$2000,'Data Entry'!O$3:O$2000,A552,'Data Entry'!B$3:B$2000,B552)+SUMIFS('Data Entry'!R$3:R$2000,'Data Entry'!Q$3:Q$2000,A552,'Data Entry'!B$3:B$2000,B552)</f>
        <v>15.608</v>
      </c>
      <c r="L552">
        <f t="shared" si="44"/>
        <v>0</v>
      </c>
    </row>
    <row r="553" spans="1:12">
      <c r="A553">
        <f>'Data Entry'!A554</f>
        <v>5409</v>
      </c>
      <c r="B553">
        <f>'Data Entry'!B554</f>
        <v>97</v>
      </c>
      <c r="C553">
        <f>'Data Entry'!I554</f>
        <v>0</v>
      </c>
      <c r="D553">
        <f>'Data Entry'!J554</f>
        <v>0</v>
      </c>
      <c r="E553">
        <f t="shared" si="40"/>
        <v>0</v>
      </c>
      <c r="F553" s="26" t="e">
        <f t="shared" si="41"/>
        <v>#DIV/0!</v>
      </c>
      <c r="G553">
        <f>'Data Entry'!K554</f>
        <v>9</v>
      </c>
      <c r="H553">
        <f>'Data Entry'!L554</f>
        <v>0</v>
      </c>
      <c r="I553">
        <f t="shared" si="42"/>
        <v>9</v>
      </c>
      <c r="J553" s="26">
        <f t="shared" si="43"/>
        <v>1</v>
      </c>
      <c r="K553" s="1">
        <f>SUMIFS('Data Entry'!N$3:N$2000,'Data Entry'!M$3:M$2000,A553,'Data Entry'!B$3:B$2000,B553)+SUMIFS('Data Entry'!P$3:P$2000,'Data Entry'!O$3:O$2000,A553,'Data Entry'!B$3:B$2000,B553)+SUMIFS('Data Entry'!R$3:R$2000,'Data Entry'!Q$3:Q$2000,A553,'Data Entry'!B$3:B$2000,B553)</f>
        <v>63.223</v>
      </c>
      <c r="L553">
        <f t="shared" si="44"/>
        <v>18</v>
      </c>
    </row>
    <row r="554" spans="1:12">
      <c r="A554">
        <f>'Data Entry'!A555</f>
        <v>4039</v>
      </c>
      <c r="B554">
        <f>'Data Entry'!B555</f>
        <v>97</v>
      </c>
      <c r="C554">
        <f>'Data Entry'!I555</f>
        <v>0</v>
      </c>
      <c r="D554">
        <f>'Data Entry'!J555</f>
        <v>0</v>
      </c>
      <c r="E554">
        <f t="shared" si="40"/>
        <v>0</v>
      </c>
      <c r="F554" s="26" t="e">
        <f t="shared" si="41"/>
        <v>#DIV/0!</v>
      </c>
      <c r="G554">
        <f>'Data Entry'!K555</f>
        <v>14</v>
      </c>
      <c r="H554">
        <f>'Data Entry'!L555</f>
        <v>5</v>
      </c>
      <c r="I554">
        <f t="shared" si="42"/>
        <v>19</v>
      </c>
      <c r="J554" s="26">
        <f t="shared" si="43"/>
        <v>0.736842105263158</v>
      </c>
      <c r="K554" s="1">
        <f>SUMIFS('Data Entry'!N$3:N$2000,'Data Entry'!M$3:M$2000,A554,'Data Entry'!B$3:B$2000,B554)+SUMIFS('Data Entry'!P$3:P$2000,'Data Entry'!O$3:O$2000,A554,'Data Entry'!B$3:B$2000,B554)+SUMIFS('Data Entry'!R$3:R$2000,'Data Entry'!Q$3:Q$2000,A554,'Data Entry'!B$3:B$2000,B554)</f>
        <v>64.897</v>
      </c>
      <c r="L554">
        <f t="shared" si="44"/>
        <v>28</v>
      </c>
    </row>
    <row r="555" spans="1:12">
      <c r="A555">
        <f>'Data Entry'!A556</f>
        <v>2198</v>
      </c>
      <c r="B555">
        <f>'Data Entry'!B556</f>
        <v>99</v>
      </c>
      <c r="C555">
        <f>'Data Entry'!I556</f>
        <v>1</v>
      </c>
      <c r="D555">
        <f>'Data Entry'!J556</f>
        <v>0</v>
      </c>
      <c r="E555">
        <f t="shared" si="40"/>
        <v>1</v>
      </c>
      <c r="F555" s="26">
        <f t="shared" si="41"/>
        <v>1</v>
      </c>
      <c r="G555">
        <f>'Data Entry'!K556</f>
        <v>6</v>
      </c>
      <c r="H555">
        <f>'Data Entry'!L556</f>
        <v>2</v>
      </c>
      <c r="I555">
        <f t="shared" si="42"/>
        <v>8</v>
      </c>
      <c r="J555" s="26">
        <f t="shared" si="43"/>
        <v>0.75</v>
      </c>
      <c r="K555" s="1">
        <f>SUMIFS('Data Entry'!N$3:N$2000,'Data Entry'!M$3:M$2000,A555,'Data Entry'!B$3:B$2000,B555)+SUMIFS('Data Entry'!P$3:P$2000,'Data Entry'!O$3:O$2000,A555,'Data Entry'!B$3:B$2000,B555)+SUMIFS('Data Entry'!R$3:R$2000,'Data Entry'!Q$3:Q$2000,A555,'Data Entry'!B$3:B$2000,B555)</f>
        <v>0</v>
      </c>
      <c r="L555">
        <f t="shared" si="44"/>
        <v>13</v>
      </c>
    </row>
    <row r="556" spans="1:12">
      <c r="A556">
        <f>'Data Entry'!A557</f>
        <v>2013</v>
      </c>
      <c r="B556">
        <f>'Data Entry'!B557</f>
        <v>99</v>
      </c>
      <c r="C556">
        <f>'Data Entry'!I557</f>
        <v>6</v>
      </c>
      <c r="D556">
        <f>'Data Entry'!J557</f>
        <v>1</v>
      </c>
      <c r="E556">
        <f t="shared" si="40"/>
        <v>7</v>
      </c>
      <c r="F556" s="26">
        <f t="shared" si="41"/>
        <v>0.857142857142857</v>
      </c>
      <c r="G556">
        <f>'Data Entry'!K557</f>
        <v>0</v>
      </c>
      <c r="H556">
        <f>'Data Entry'!L557</f>
        <v>0</v>
      </c>
      <c r="I556">
        <f t="shared" si="42"/>
        <v>0</v>
      </c>
      <c r="J556" s="26" t="e">
        <f t="shared" si="43"/>
        <v>#DIV/0!</v>
      </c>
      <c r="K556" s="1">
        <f>SUMIFS('Data Entry'!N$3:N$2000,'Data Entry'!M$3:M$2000,A556,'Data Entry'!B$3:B$2000,B556)+SUMIFS('Data Entry'!P$3:P$2000,'Data Entry'!O$3:O$2000,A556,'Data Entry'!B$3:B$2000,B556)+SUMIFS('Data Entry'!R$3:R$2000,'Data Entry'!Q$3:Q$2000,A556,'Data Entry'!B$3:B$2000,B556)</f>
        <v>0</v>
      </c>
      <c r="L556">
        <f t="shared" si="44"/>
        <v>6</v>
      </c>
    </row>
    <row r="557" spans="1:12">
      <c r="A557">
        <f>'Data Entry'!A558</f>
        <v>3543</v>
      </c>
      <c r="B557">
        <f>'Data Entry'!B558</f>
        <v>99</v>
      </c>
      <c r="C557">
        <f>'Data Entry'!I558</f>
        <v>4</v>
      </c>
      <c r="D557">
        <f>'Data Entry'!J558</f>
        <v>0</v>
      </c>
      <c r="E557">
        <f t="shared" si="40"/>
        <v>4</v>
      </c>
      <c r="F557" s="26">
        <f t="shared" si="41"/>
        <v>1</v>
      </c>
      <c r="G557">
        <f>'Data Entry'!K558</f>
        <v>0</v>
      </c>
      <c r="H557">
        <f>'Data Entry'!L558</f>
        <v>0</v>
      </c>
      <c r="I557">
        <f t="shared" si="42"/>
        <v>0</v>
      </c>
      <c r="J557" s="26" t="e">
        <f t="shared" si="43"/>
        <v>#DIV/0!</v>
      </c>
      <c r="K557" s="1">
        <f>SUMIFS('Data Entry'!N$3:N$2000,'Data Entry'!M$3:M$2000,A557,'Data Entry'!B$3:B$2000,B557)+SUMIFS('Data Entry'!P$3:P$2000,'Data Entry'!O$3:O$2000,A557,'Data Entry'!B$3:B$2000,B557)+SUMIFS('Data Entry'!R$3:R$2000,'Data Entry'!Q$3:Q$2000,A557,'Data Entry'!B$3:B$2000,B557)</f>
        <v>17.501</v>
      </c>
      <c r="L557">
        <f t="shared" si="44"/>
        <v>4</v>
      </c>
    </row>
    <row r="558" spans="1:12">
      <c r="A558">
        <f>'Data Entry'!A559</f>
        <v>7902</v>
      </c>
      <c r="B558">
        <f>'Data Entry'!B559</f>
        <v>99</v>
      </c>
      <c r="C558">
        <f>'Data Entry'!I559</f>
        <v>0</v>
      </c>
      <c r="D558">
        <f>'Data Entry'!J559</f>
        <v>0</v>
      </c>
      <c r="E558">
        <f t="shared" si="40"/>
        <v>0</v>
      </c>
      <c r="F558" s="26" t="e">
        <f t="shared" si="41"/>
        <v>#DIV/0!</v>
      </c>
      <c r="G558">
        <f>'Data Entry'!K559</f>
        <v>6</v>
      </c>
      <c r="H558">
        <f>'Data Entry'!L559</f>
        <v>0</v>
      </c>
      <c r="I558">
        <f t="shared" si="42"/>
        <v>6</v>
      </c>
      <c r="J558" s="26">
        <f t="shared" si="43"/>
        <v>1</v>
      </c>
      <c r="K558" s="1">
        <f>SUMIFS('Data Entry'!N$3:N$2000,'Data Entry'!M$3:M$2000,A558,'Data Entry'!B$3:B$2000,B558)+SUMIFS('Data Entry'!P$3:P$2000,'Data Entry'!O$3:O$2000,A558,'Data Entry'!B$3:B$2000,B558)+SUMIFS('Data Entry'!R$3:R$2000,'Data Entry'!Q$3:Q$2000,A558,'Data Entry'!B$3:B$2000,B558)</f>
        <v>21.135</v>
      </c>
      <c r="L558">
        <f t="shared" si="44"/>
        <v>12</v>
      </c>
    </row>
    <row r="559" spans="1:12">
      <c r="A559">
        <f>'Data Entry'!A560</f>
        <v>7659</v>
      </c>
      <c r="B559">
        <f>'Data Entry'!B560</f>
        <v>99</v>
      </c>
      <c r="C559">
        <f>'Data Entry'!I560</f>
        <v>0</v>
      </c>
      <c r="D559">
        <f>'Data Entry'!J560</f>
        <v>1</v>
      </c>
      <c r="E559">
        <f t="shared" si="40"/>
        <v>1</v>
      </c>
      <c r="F559" s="26">
        <f t="shared" si="41"/>
        <v>0</v>
      </c>
      <c r="G559">
        <f>'Data Entry'!K560</f>
        <v>0</v>
      </c>
      <c r="H559">
        <f>'Data Entry'!L560</f>
        <v>0</v>
      </c>
      <c r="I559">
        <f t="shared" si="42"/>
        <v>0</v>
      </c>
      <c r="J559" s="26" t="e">
        <f t="shared" si="43"/>
        <v>#DIV/0!</v>
      </c>
      <c r="K559" s="1">
        <f>SUMIFS('Data Entry'!N$3:N$2000,'Data Entry'!M$3:M$2000,A559,'Data Entry'!B$3:B$2000,B559)+SUMIFS('Data Entry'!P$3:P$2000,'Data Entry'!O$3:O$2000,A559,'Data Entry'!B$3:B$2000,B559)+SUMIFS('Data Entry'!R$3:R$2000,'Data Entry'!Q$3:Q$2000,A559,'Data Entry'!B$3:B$2000,B559)</f>
        <v>38.999</v>
      </c>
      <c r="L559">
        <f t="shared" si="44"/>
        <v>0</v>
      </c>
    </row>
    <row r="560" spans="1:12">
      <c r="A560">
        <f>'Data Entry'!A561</f>
        <v>865</v>
      </c>
      <c r="B560">
        <f>'Data Entry'!B561</f>
        <v>99</v>
      </c>
      <c r="C560">
        <f>'Data Entry'!I561</f>
        <v>0</v>
      </c>
      <c r="D560">
        <f>'Data Entry'!J561</f>
        <v>0</v>
      </c>
      <c r="E560">
        <f t="shared" si="40"/>
        <v>0</v>
      </c>
      <c r="F560" s="26" t="e">
        <f t="shared" si="41"/>
        <v>#DIV/0!</v>
      </c>
      <c r="G560">
        <f>'Data Entry'!K561</f>
        <v>2</v>
      </c>
      <c r="H560">
        <f>'Data Entry'!L561</f>
        <v>4</v>
      </c>
      <c r="I560">
        <f t="shared" si="42"/>
        <v>6</v>
      </c>
      <c r="J560" s="26">
        <f t="shared" si="43"/>
        <v>0.333333333333333</v>
      </c>
      <c r="K560" s="1">
        <f>SUMIFS('Data Entry'!N$3:N$2000,'Data Entry'!M$3:M$2000,A560,'Data Entry'!B$3:B$2000,B560)+SUMIFS('Data Entry'!P$3:P$2000,'Data Entry'!O$3:O$2000,A560,'Data Entry'!B$3:B$2000,B560)+SUMIFS('Data Entry'!R$3:R$2000,'Data Entry'!Q$3:Q$2000,A560,'Data Entry'!B$3:B$2000,B560)</f>
        <v>0</v>
      </c>
      <c r="L560">
        <f t="shared" si="44"/>
        <v>4</v>
      </c>
    </row>
    <row r="561" spans="1:12">
      <c r="A561">
        <f>'Data Entry'!A562</f>
        <v>1360</v>
      </c>
      <c r="B561">
        <f>'Data Entry'!B562</f>
        <v>100</v>
      </c>
      <c r="C561">
        <f>'Data Entry'!I562</f>
        <v>0</v>
      </c>
      <c r="D561">
        <f>'Data Entry'!J562</f>
        <v>0</v>
      </c>
      <c r="E561">
        <f t="shared" si="40"/>
        <v>0</v>
      </c>
      <c r="F561" s="26" t="e">
        <f t="shared" si="41"/>
        <v>#DIV/0!</v>
      </c>
      <c r="G561">
        <f>'Data Entry'!K562</f>
        <v>6</v>
      </c>
      <c r="H561">
        <f>'Data Entry'!L562</f>
        <v>0</v>
      </c>
      <c r="I561">
        <f t="shared" si="42"/>
        <v>6</v>
      </c>
      <c r="J561" s="26">
        <f t="shared" si="43"/>
        <v>1</v>
      </c>
      <c r="K561" s="1">
        <f>SUMIFS('Data Entry'!N$3:N$2000,'Data Entry'!M$3:M$2000,A561,'Data Entry'!B$3:B$2000,B561)+SUMIFS('Data Entry'!P$3:P$2000,'Data Entry'!O$3:O$2000,A561,'Data Entry'!B$3:B$2000,B561)+SUMIFS('Data Entry'!R$3:R$2000,'Data Entry'!Q$3:Q$2000,A561,'Data Entry'!B$3:B$2000,B561)</f>
        <v>98.587</v>
      </c>
      <c r="L561">
        <f t="shared" si="44"/>
        <v>12</v>
      </c>
    </row>
    <row r="562" spans="1:12">
      <c r="A562">
        <f>'Data Entry'!A563</f>
        <v>8731</v>
      </c>
      <c r="B562">
        <f>'Data Entry'!B563</f>
        <v>100</v>
      </c>
      <c r="C562">
        <f>'Data Entry'!I563</f>
        <v>5</v>
      </c>
      <c r="D562">
        <f>'Data Entry'!J563</f>
        <v>1</v>
      </c>
      <c r="E562">
        <f t="shared" si="40"/>
        <v>6</v>
      </c>
      <c r="F562" s="26">
        <f t="shared" si="41"/>
        <v>0.833333333333333</v>
      </c>
      <c r="G562">
        <f>'Data Entry'!K563</f>
        <v>0</v>
      </c>
      <c r="H562">
        <f>'Data Entry'!L563</f>
        <v>0</v>
      </c>
      <c r="I562">
        <f t="shared" si="42"/>
        <v>0</v>
      </c>
      <c r="J562" s="26" t="e">
        <f t="shared" si="43"/>
        <v>#DIV/0!</v>
      </c>
      <c r="K562" s="1">
        <f>SUMIFS('Data Entry'!N$3:N$2000,'Data Entry'!M$3:M$2000,A562,'Data Entry'!B$3:B$2000,B562)+SUMIFS('Data Entry'!P$3:P$2000,'Data Entry'!O$3:O$2000,A562,'Data Entry'!B$3:B$2000,B562)+SUMIFS('Data Entry'!R$3:R$2000,'Data Entry'!Q$3:Q$2000,A562,'Data Entry'!B$3:B$2000,B562)</f>
        <v>3.333</v>
      </c>
      <c r="L562">
        <f t="shared" si="44"/>
        <v>5</v>
      </c>
    </row>
    <row r="563" spans="1:12">
      <c r="A563">
        <f>'Data Entry'!A564</f>
        <v>1114</v>
      </c>
      <c r="B563">
        <f>'Data Entry'!B564</f>
        <v>100</v>
      </c>
      <c r="C563">
        <f>'Data Entry'!I564</f>
        <v>0</v>
      </c>
      <c r="D563">
        <f>'Data Entry'!J564</f>
        <v>0</v>
      </c>
      <c r="E563">
        <f t="shared" si="40"/>
        <v>0</v>
      </c>
      <c r="F563" s="26" t="e">
        <f t="shared" si="41"/>
        <v>#DIV/0!</v>
      </c>
      <c r="G563">
        <f>'Data Entry'!K564</f>
        <v>0</v>
      </c>
      <c r="H563">
        <f>'Data Entry'!L564</f>
        <v>0</v>
      </c>
      <c r="I563">
        <f t="shared" si="42"/>
        <v>0</v>
      </c>
      <c r="J563" s="26" t="e">
        <f t="shared" si="43"/>
        <v>#DIV/0!</v>
      </c>
      <c r="K563" s="1">
        <f>SUMIFS('Data Entry'!N$3:N$2000,'Data Entry'!M$3:M$2000,A563,'Data Entry'!B$3:B$2000,B563)+SUMIFS('Data Entry'!P$3:P$2000,'Data Entry'!O$3:O$2000,A563,'Data Entry'!B$3:B$2000,B563)+SUMIFS('Data Entry'!R$3:R$2000,'Data Entry'!Q$3:Q$2000,A563,'Data Entry'!B$3:B$2000,B563)</f>
        <v>9.817</v>
      </c>
      <c r="L563">
        <f t="shared" si="44"/>
        <v>0</v>
      </c>
    </row>
    <row r="564" spans="1:12">
      <c r="A564">
        <f>'Data Entry'!A565</f>
        <v>1325</v>
      </c>
      <c r="B564">
        <f>'Data Entry'!B565</f>
        <v>100</v>
      </c>
      <c r="C564">
        <f>'Data Entry'!I565</f>
        <v>0</v>
      </c>
      <c r="D564">
        <f>'Data Entry'!J565</f>
        <v>0</v>
      </c>
      <c r="E564">
        <f t="shared" si="40"/>
        <v>0</v>
      </c>
      <c r="F564" s="26" t="e">
        <f t="shared" si="41"/>
        <v>#DIV/0!</v>
      </c>
      <c r="G564">
        <f>'Data Entry'!K565</f>
        <v>8</v>
      </c>
      <c r="H564">
        <f>'Data Entry'!L565</f>
        <v>2</v>
      </c>
      <c r="I564">
        <f t="shared" si="42"/>
        <v>10</v>
      </c>
      <c r="J564" s="26">
        <f t="shared" si="43"/>
        <v>0.8</v>
      </c>
      <c r="K564" s="1">
        <f>SUMIFS('Data Entry'!N$3:N$2000,'Data Entry'!M$3:M$2000,A564,'Data Entry'!B$3:B$2000,B564)+SUMIFS('Data Entry'!P$3:P$2000,'Data Entry'!O$3:O$2000,A564,'Data Entry'!B$3:B$2000,B564)+SUMIFS('Data Entry'!R$3:R$2000,'Data Entry'!Q$3:Q$2000,A564,'Data Entry'!B$3:B$2000,B564)</f>
        <v>9.805</v>
      </c>
      <c r="L564">
        <f t="shared" si="44"/>
        <v>16</v>
      </c>
    </row>
    <row r="565" spans="1:12">
      <c r="A565">
        <f>'Data Entry'!A566</f>
        <v>6397</v>
      </c>
      <c r="B565">
        <f>'Data Entry'!B566</f>
        <v>102</v>
      </c>
      <c r="C565">
        <f>'Data Entry'!I566</f>
        <v>2</v>
      </c>
      <c r="D565">
        <f>'Data Entry'!J566</f>
        <v>0</v>
      </c>
      <c r="E565">
        <f t="shared" si="40"/>
        <v>2</v>
      </c>
      <c r="F565" s="26">
        <f t="shared" si="41"/>
        <v>1</v>
      </c>
      <c r="G565">
        <f>'Data Entry'!K566</f>
        <v>0</v>
      </c>
      <c r="H565">
        <f>'Data Entry'!L566</f>
        <v>0</v>
      </c>
      <c r="I565">
        <f t="shared" si="42"/>
        <v>0</v>
      </c>
      <c r="J565" s="26" t="e">
        <f t="shared" si="43"/>
        <v>#DIV/0!</v>
      </c>
      <c r="K565" s="1">
        <f>SUMIFS('Data Entry'!N$3:N$2000,'Data Entry'!M$3:M$2000,A565,'Data Entry'!B$3:B$2000,B565)+SUMIFS('Data Entry'!P$3:P$2000,'Data Entry'!O$3:O$2000,A565,'Data Entry'!B$3:B$2000,B565)+SUMIFS('Data Entry'!R$3:R$2000,'Data Entry'!Q$3:Q$2000,A565,'Data Entry'!B$3:B$2000,B565)</f>
        <v>0</v>
      </c>
      <c r="L565">
        <f t="shared" si="44"/>
        <v>2</v>
      </c>
    </row>
    <row r="566" spans="1:12">
      <c r="A566">
        <f>'Data Entry'!A567</f>
        <v>8729</v>
      </c>
      <c r="B566">
        <f>'Data Entry'!B567</f>
        <v>100</v>
      </c>
      <c r="C566">
        <f>'Data Entry'!I567</f>
        <v>0</v>
      </c>
      <c r="D566">
        <f>'Data Entry'!J567</f>
        <v>0</v>
      </c>
      <c r="E566">
        <f t="shared" si="40"/>
        <v>0</v>
      </c>
      <c r="F566" s="26" t="e">
        <f t="shared" si="41"/>
        <v>#DIV/0!</v>
      </c>
      <c r="G566">
        <f>'Data Entry'!K567</f>
        <v>0</v>
      </c>
      <c r="H566">
        <f>'Data Entry'!L567</f>
        <v>0</v>
      </c>
      <c r="I566">
        <f t="shared" si="42"/>
        <v>0</v>
      </c>
      <c r="J566" s="26" t="e">
        <f t="shared" si="43"/>
        <v>#DIV/0!</v>
      </c>
      <c r="K566" s="1">
        <f>SUMIFS('Data Entry'!N$3:N$2000,'Data Entry'!M$3:M$2000,A566,'Data Entry'!B$3:B$2000,B566)+SUMIFS('Data Entry'!P$3:P$2000,'Data Entry'!O$3:O$2000,A566,'Data Entry'!B$3:B$2000,B566)+SUMIFS('Data Entry'!R$3:R$2000,'Data Entry'!Q$3:Q$2000,A566,'Data Entry'!B$3:B$2000,B566)</f>
        <v>0</v>
      </c>
      <c r="L566">
        <f t="shared" si="44"/>
        <v>0</v>
      </c>
    </row>
    <row r="567" spans="1:12">
      <c r="A567">
        <f>'Data Entry'!A568</f>
        <v>8765</v>
      </c>
      <c r="B567">
        <f>'Data Entry'!B568</f>
        <v>101</v>
      </c>
      <c r="C567">
        <f>'Data Entry'!I568</f>
        <v>0</v>
      </c>
      <c r="D567">
        <f>'Data Entry'!J568</f>
        <v>0</v>
      </c>
      <c r="E567">
        <f t="shared" si="40"/>
        <v>0</v>
      </c>
      <c r="F567" s="26" t="e">
        <f t="shared" si="41"/>
        <v>#DIV/0!</v>
      </c>
      <c r="G567">
        <f>'Data Entry'!K568</f>
        <v>0</v>
      </c>
      <c r="H567">
        <f>'Data Entry'!L568</f>
        <v>0</v>
      </c>
      <c r="I567">
        <f t="shared" si="42"/>
        <v>0</v>
      </c>
      <c r="J567" s="26" t="e">
        <f t="shared" si="43"/>
        <v>#DIV/0!</v>
      </c>
      <c r="K567" s="1">
        <f>SUMIFS('Data Entry'!N$3:N$2000,'Data Entry'!M$3:M$2000,A567,'Data Entry'!B$3:B$2000,B567)+SUMIFS('Data Entry'!P$3:P$2000,'Data Entry'!O$3:O$2000,A567,'Data Entry'!B$3:B$2000,B567)+SUMIFS('Data Entry'!R$3:R$2000,'Data Entry'!Q$3:Q$2000,A567,'Data Entry'!B$3:B$2000,B567)</f>
        <v>0</v>
      </c>
      <c r="L567">
        <f t="shared" si="44"/>
        <v>0</v>
      </c>
    </row>
    <row r="568" spans="1:12">
      <c r="A568">
        <f>'Data Entry'!A569</f>
        <v>610</v>
      </c>
      <c r="B568">
        <f>'Data Entry'!B569</f>
        <v>101</v>
      </c>
      <c r="C568">
        <f>'Data Entry'!I569</f>
        <v>0</v>
      </c>
      <c r="D568">
        <f>'Data Entry'!J569</f>
        <v>0</v>
      </c>
      <c r="E568">
        <f t="shared" si="40"/>
        <v>0</v>
      </c>
      <c r="F568" s="26" t="e">
        <f t="shared" si="41"/>
        <v>#DIV/0!</v>
      </c>
      <c r="G568">
        <f>'Data Entry'!K569</f>
        <v>9</v>
      </c>
      <c r="H568">
        <f>'Data Entry'!L569</f>
        <v>5</v>
      </c>
      <c r="I568">
        <f t="shared" si="42"/>
        <v>14</v>
      </c>
      <c r="J568" s="26">
        <f t="shared" si="43"/>
        <v>0.642857142857143</v>
      </c>
      <c r="K568" s="1">
        <f>SUMIFS('Data Entry'!N$3:N$2000,'Data Entry'!M$3:M$2000,A568,'Data Entry'!B$3:B$2000,B568)+SUMIFS('Data Entry'!P$3:P$2000,'Data Entry'!O$3:O$2000,A568,'Data Entry'!B$3:B$2000,B568)+SUMIFS('Data Entry'!R$3:R$2000,'Data Entry'!Q$3:Q$2000,A568,'Data Entry'!B$3:B$2000,B568)</f>
        <v>0</v>
      </c>
      <c r="L568">
        <f t="shared" si="44"/>
        <v>18</v>
      </c>
    </row>
    <row r="569" spans="1:12">
      <c r="A569">
        <f>'Data Entry'!A570</f>
        <v>4917</v>
      </c>
      <c r="B569">
        <f>'Data Entry'!B570</f>
        <v>101</v>
      </c>
      <c r="C569">
        <f>'Data Entry'!I570</f>
        <v>0</v>
      </c>
      <c r="D569">
        <f>'Data Entry'!J570</f>
        <v>0</v>
      </c>
      <c r="E569">
        <f t="shared" si="40"/>
        <v>0</v>
      </c>
      <c r="F569" s="26" t="e">
        <f t="shared" si="41"/>
        <v>#DIV/0!</v>
      </c>
      <c r="G569">
        <f>'Data Entry'!K570</f>
        <v>8</v>
      </c>
      <c r="H569">
        <f>'Data Entry'!L570</f>
        <v>2</v>
      </c>
      <c r="I569">
        <f t="shared" si="42"/>
        <v>10</v>
      </c>
      <c r="J569" s="26">
        <f t="shared" si="43"/>
        <v>0.8</v>
      </c>
      <c r="K569" s="1">
        <f>SUMIFS('Data Entry'!N$3:N$2000,'Data Entry'!M$3:M$2000,A569,'Data Entry'!B$3:B$2000,B569)+SUMIFS('Data Entry'!P$3:P$2000,'Data Entry'!O$3:O$2000,A569,'Data Entry'!B$3:B$2000,B569)+SUMIFS('Data Entry'!R$3:R$2000,'Data Entry'!Q$3:Q$2000,A569,'Data Entry'!B$3:B$2000,B569)</f>
        <v>17.206</v>
      </c>
      <c r="L569">
        <f t="shared" si="44"/>
        <v>16</v>
      </c>
    </row>
    <row r="570" spans="1:12">
      <c r="A570">
        <f>'Data Entry'!A571</f>
        <v>6135</v>
      </c>
      <c r="B570">
        <f>'Data Entry'!B571</f>
        <v>101</v>
      </c>
      <c r="C570">
        <f>'Data Entry'!I571</f>
        <v>0</v>
      </c>
      <c r="D570">
        <f>'Data Entry'!J571</f>
        <v>0</v>
      </c>
      <c r="E570">
        <f t="shared" si="40"/>
        <v>0</v>
      </c>
      <c r="F570" s="26" t="e">
        <f t="shared" si="41"/>
        <v>#DIV/0!</v>
      </c>
      <c r="G570">
        <f>'Data Entry'!K571</f>
        <v>8</v>
      </c>
      <c r="H570">
        <f>'Data Entry'!L571</f>
        <v>4</v>
      </c>
      <c r="I570">
        <f t="shared" si="42"/>
        <v>12</v>
      </c>
      <c r="J570" s="26">
        <f t="shared" si="43"/>
        <v>0.666666666666667</v>
      </c>
      <c r="K570" s="1">
        <f>SUMIFS('Data Entry'!N$3:N$2000,'Data Entry'!M$3:M$2000,A570,'Data Entry'!B$3:B$2000,B570)+SUMIFS('Data Entry'!P$3:P$2000,'Data Entry'!O$3:O$2000,A570,'Data Entry'!B$3:B$2000,B570)+SUMIFS('Data Entry'!R$3:R$2000,'Data Entry'!Q$3:Q$2000,A570,'Data Entry'!B$3:B$2000,B570)</f>
        <v>8.97</v>
      </c>
      <c r="L570">
        <f t="shared" si="44"/>
        <v>16</v>
      </c>
    </row>
    <row r="571" spans="1:12">
      <c r="A571">
        <f>'Data Entry'!A572</f>
        <v>6975</v>
      </c>
      <c r="B571">
        <f>'Data Entry'!B572</f>
        <v>101</v>
      </c>
      <c r="C571">
        <f>'Data Entry'!I572</f>
        <v>2</v>
      </c>
      <c r="D571">
        <f>'Data Entry'!J572</f>
        <v>1</v>
      </c>
      <c r="E571">
        <f t="shared" si="40"/>
        <v>3</v>
      </c>
      <c r="F571" s="26">
        <f t="shared" si="41"/>
        <v>0.666666666666667</v>
      </c>
      <c r="G571">
        <f>'Data Entry'!K572</f>
        <v>0</v>
      </c>
      <c r="H571">
        <f>'Data Entry'!L572</f>
        <v>0</v>
      </c>
      <c r="I571">
        <f t="shared" si="42"/>
        <v>0</v>
      </c>
      <c r="J571" s="26" t="e">
        <f t="shared" si="43"/>
        <v>#DIV/0!</v>
      </c>
      <c r="K571" s="1">
        <f>SUMIFS('Data Entry'!N$3:N$2000,'Data Entry'!M$3:M$2000,A571,'Data Entry'!B$3:B$2000,B571)+SUMIFS('Data Entry'!P$3:P$2000,'Data Entry'!O$3:O$2000,A571,'Data Entry'!B$3:B$2000,B571)+SUMIFS('Data Entry'!R$3:R$2000,'Data Entry'!Q$3:Q$2000,A571,'Data Entry'!B$3:B$2000,B571)</f>
        <v>0</v>
      </c>
      <c r="L571">
        <f t="shared" si="44"/>
        <v>2</v>
      </c>
    </row>
    <row r="572" spans="1:12">
      <c r="A572">
        <f>'Data Entry'!A573</f>
        <v>5672</v>
      </c>
      <c r="B572">
        <f>'Data Entry'!B573</f>
        <v>103</v>
      </c>
      <c r="C572">
        <f>'Data Entry'!I573</f>
        <v>0</v>
      </c>
      <c r="D572">
        <f>'Data Entry'!J573</f>
        <v>0</v>
      </c>
      <c r="E572">
        <f t="shared" si="40"/>
        <v>0</v>
      </c>
      <c r="F572" s="26" t="e">
        <f t="shared" si="41"/>
        <v>#DIV/0!</v>
      </c>
      <c r="G572">
        <f>'Data Entry'!K573</f>
        <v>2</v>
      </c>
      <c r="H572">
        <f>'Data Entry'!L573</f>
        <v>1</v>
      </c>
      <c r="I572">
        <f t="shared" si="42"/>
        <v>3</v>
      </c>
      <c r="J572" s="26">
        <f t="shared" si="43"/>
        <v>0.666666666666667</v>
      </c>
      <c r="K572" s="1">
        <f>SUMIFS('Data Entry'!N$3:N$2000,'Data Entry'!M$3:M$2000,A572,'Data Entry'!B$3:B$2000,B572)+SUMIFS('Data Entry'!P$3:P$2000,'Data Entry'!O$3:O$2000,A572,'Data Entry'!B$3:B$2000,B572)+SUMIFS('Data Entry'!R$3:R$2000,'Data Entry'!Q$3:Q$2000,A572,'Data Entry'!B$3:B$2000,B572)</f>
        <v>0</v>
      </c>
      <c r="L572">
        <f t="shared" si="44"/>
        <v>4</v>
      </c>
    </row>
    <row r="573" spans="1:12">
      <c r="A573">
        <f>'Data Entry'!A574</f>
        <v>7520</v>
      </c>
      <c r="B573">
        <f>'Data Entry'!B574</f>
        <v>103</v>
      </c>
      <c r="C573">
        <f>'Data Entry'!I574</f>
        <v>0</v>
      </c>
      <c r="D573">
        <f>'Data Entry'!J574</f>
        <v>0</v>
      </c>
      <c r="E573">
        <f t="shared" si="40"/>
        <v>0</v>
      </c>
      <c r="F573" s="26" t="e">
        <f t="shared" si="41"/>
        <v>#DIV/0!</v>
      </c>
      <c r="G573">
        <f>'Data Entry'!K574</f>
        <v>0</v>
      </c>
      <c r="H573">
        <f>'Data Entry'!L574</f>
        <v>3</v>
      </c>
      <c r="I573">
        <f t="shared" si="42"/>
        <v>3</v>
      </c>
      <c r="J573" s="26">
        <f t="shared" si="43"/>
        <v>0</v>
      </c>
      <c r="K573" s="1">
        <f>SUMIFS('Data Entry'!N$3:N$2000,'Data Entry'!M$3:M$2000,A573,'Data Entry'!B$3:B$2000,B573)+SUMIFS('Data Entry'!P$3:P$2000,'Data Entry'!O$3:O$2000,A573,'Data Entry'!B$3:B$2000,B573)+SUMIFS('Data Entry'!R$3:R$2000,'Data Entry'!Q$3:Q$2000,A573,'Data Entry'!B$3:B$2000,B573)</f>
        <v>33</v>
      </c>
      <c r="L573">
        <f t="shared" si="44"/>
        <v>0</v>
      </c>
    </row>
    <row r="574" spans="1:12">
      <c r="A574">
        <f>'Data Entry'!A575</f>
        <v>8089</v>
      </c>
      <c r="B574">
        <f>'Data Entry'!B575</f>
        <v>103</v>
      </c>
      <c r="C574">
        <f>'Data Entry'!I575</f>
        <v>0</v>
      </c>
      <c r="D574">
        <f>'Data Entry'!J575</f>
        <v>0</v>
      </c>
      <c r="E574">
        <f t="shared" ref="E574:E637" si="45">C574+D574</f>
        <v>0</v>
      </c>
      <c r="F574" s="26" t="e">
        <f t="shared" ref="F574:F637" si="46">C574/E574</f>
        <v>#DIV/0!</v>
      </c>
      <c r="G574">
        <f>'Data Entry'!K575</f>
        <v>3</v>
      </c>
      <c r="H574">
        <f>'Data Entry'!L575</f>
        <v>3</v>
      </c>
      <c r="I574">
        <f t="shared" ref="I574:I637" si="47">G574+H574</f>
        <v>6</v>
      </c>
      <c r="J574" s="26">
        <f t="shared" ref="J574:J637" si="48">G574/I574</f>
        <v>0.5</v>
      </c>
      <c r="K574" s="1">
        <f>SUMIFS('Data Entry'!N$3:N$2000,'Data Entry'!M$3:M$2000,A574,'Data Entry'!B$3:B$2000,B574)+SUMIFS('Data Entry'!P$3:P$2000,'Data Entry'!O$3:O$2000,A574,'Data Entry'!B$3:B$2000,B574)+SUMIFS('Data Entry'!R$3:R$2000,'Data Entry'!Q$3:Q$2000,A574,'Data Entry'!B$3:B$2000,B574)</f>
        <v>15.254</v>
      </c>
      <c r="L574">
        <f t="shared" ref="L574:L637" si="49">(G574*2)+C574</f>
        <v>6</v>
      </c>
    </row>
    <row r="575" spans="1:12">
      <c r="A575">
        <f>'Data Entry'!A576</f>
        <v>914</v>
      </c>
      <c r="B575">
        <f>'Data Entry'!B576</f>
        <v>103</v>
      </c>
      <c r="C575">
        <f>'Data Entry'!I576</f>
        <v>0</v>
      </c>
      <c r="D575">
        <f>'Data Entry'!J576</f>
        <v>0</v>
      </c>
      <c r="E575">
        <f t="shared" si="45"/>
        <v>0</v>
      </c>
      <c r="F575" s="26" t="e">
        <f t="shared" si="46"/>
        <v>#DIV/0!</v>
      </c>
      <c r="G575">
        <f>'Data Entry'!K576</f>
        <v>3</v>
      </c>
      <c r="H575">
        <f>'Data Entry'!L576</f>
        <v>4</v>
      </c>
      <c r="I575">
        <f t="shared" si="47"/>
        <v>7</v>
      </c>
      <c r="J575" s="26">
        <f t="shared" si="48"/>
        <v>0.428571428571429</v>
      </c>
      <c r="K575" s="1">
        <f>SUMIFS('Data Entry'!N$3:N$2000,'Data Entry'!M$3:M$2000,A575,'Data Entry'!B$3:B$2000,B575)+SUMIFS('Data Entry'!P$3:P$2000,'Data Entry'!O$3:O$2000,A575,'Data Entry'!B$3:B$2000,B575)+SUMIFS('Data Entry'!R$3:R$2000,'Data Entry'!Q$3:Q$2000,A575,'Data Entry'!B$3:B$2000,B575)</f>
        <v>22.678</v>
      </c>
      <c r="L575">
        <f t="shared" si="49"/>
        <v>6</v>
      </c>
    </row>
    <row r="576" spans="1:12">
      <c r="A576">
        <f>'Data Entry'!A577</f>
        <v>7480</v>
      </c>
      <c r="B576">
        <f>'Data Entry'!B577</f>
        <v>103</v>
      </c>
      <c r="C576">
        <f>'Data Entry'!I577</f>
        <v>2</v>
      </c>
      <c r="D576">
        <f>'Data Entry'!J577</f>
        <v>0</v>
      </c>
      <c r="E576">
        <f t="shared" si="45"/>
        <v>2</v>
      </c>
      <c r="F576" s="26">
        <f t="shared" si="46"/>
        <v>1</v>
      </c>
      <c r="G576">
        <f>'Data Entry'!K577</f>
        <v>12</v>
      </c>
      <c r="H576">
        <f>'Data Entry'!L577</f>
        <v>0</v>
      </c>
      <c r="I576">
        <f t="shared" si="47"/>
        <v>12</v>
      </c>
      <c r="J576" s="26">
        <f t="shared" si="48"/>
        <v>1</v>
      </c>
      <c r="K576" s="1">
        <f>SUMIFS('Data Entry'!N$3:N$2000,'Data Entry'!M$3:M$2000,A576,'Data Entry'!B$3:B$2000,B576)+SUMIFS('Data Entry'!P$3:P$2000,'Data Entry'!O$3:O$2000,A576,'Data Entry'!B$3:B$2000,B576)+SUMIFS('Data Entry'!R$3:R$2000,'Data Entry'!Q$3:Q$2000,A576,'Data Entry'!B$3:B$2000,B576)</f>
        <v>0</v>
      </c>
      <c r="L576">
        <f t="shared" si="49"/>
        <v>26</v>
      </c>
    </row>
    <row r="577" spans="1:12">
      <c r="A577">
        <f>'Data Entry'!A578</f>
        <v>4946</v>
      </c>
      <c r="B577">
        <f>'Data Entry'!B578</f>
        <v>103</v>
      </c>
      <c r="C577">
        <f>'Data Entry'!I578</f>
        <v>0</v>
      </c>
      <c r="D577">
        <f>'Data Entry'!J578</f>
        <v>0</v>
      </c>
      <c r="E577">
        <f t="shared" si="45"/>
        <v>0</v>
      </c>
      <c r="F577" s="26" t="e">
        <f t="shared" si="46"/>
        <v>#DIV/0!</v>
      </c>
      <c r="G577">
        <f>'Data Entry'!K578</f>
        <v>4</v>
      </c>
      <c r="H577">
        <f>'Data Entry'!L578</f>
        <v>1</v>
      </c>
      <c r="I577">
        <f t="shared" si="47"/>
        <v>5</v>
      </c>
      <c r="J577" s="26">
        <f t="shared" si="48"/>
        <v>0.8</v>
      </c>
      <c r="K577" s="1">
        <f>SUMIFS('Data Entry'!N$3:N$2000,'Data Entry'!M$3:M$2000,A577,'Data Entry'!B$3:B$2000,B577)+SUMIFS('Data Entry'!P$3:P$2000,'Data Entry'!O$3:O$2000,A577,'Data Entry'!B$3:B$2000,B577)+SUMIFS('Data Entry'!R$3:R$2000,'Data Entry'!Q$3:Q$2000,A577,'Data Entry'!B$3:B$2000,B577)</f>
        <v>47.794</v>
      </c>
      <c r="L577">
        <f t="shared" si="49"/>
        <v>8</v>
      </c>
    </row>
    <row r="578" spans="1:12">
      <c r="A578">
        <f>'Data Entry'!A579</f>
        <v>1334</v>
      </c>
      <c r="B578">
        <f>'Data Entry'!B579</f>
        <v>105</v>
      </c>
      <c r="C578">
        <f>'Data Entry'!I579</f>
        <v>0</v>
      </c>
      <c r="D578">
        <f>'Data Entry'!J579</f>
        <v>0</v>
      </c>
      <c r="E578">
        <f t="shared" si="45"/>
        <v>0</v>
      </c>
      <c r="F578" s="26" t="e">
        <f t="shared" si="46"/>
        <v>#DIV/0!</v>
      </c>
      <c r="G578">
        <f>'Data Entry'!K579</f>
        <v>0</v>
      </c>
      <c r="H578">
        <f>'Data Entry'!L579</f>
        <v>0</v>
      </c>
      <c r="I578">
        <f t="shared" si="47"/>
        <v>0</v>
      </c>
      <c r="J578" s="26" t="e">
        <f t="shared" si="48"/>
        <v>#DIV/0!</v>
      </c>
      <c r="K578" s="1">
        <f>SUMIFS('Data Entry'!N$3:N$2000,'Data Entry'!M$3:M$2000,A578,'Data Entry'!B$3:B$2000,B578)+SUMIFS('Data Entry'!P$3:P$2000,'Data Entry'!O$3:O$2000,A578,'Data Entry'!B$3:B$2000,B578)+SUMIFS('Data Entry'!R$3:R$2000,'Data Entry'!Q$3:Q$2000,A578,'Data Entry'!B$3:B$2000,B578)</f>
        <v>1.85</v>
      </c>
      <c r="L578">
        <f t="shared" si="49"/>
        <v>0</v>
      </c>
    </row>
    <row r="579" spans="1:12">
      <c r="A579">
        <f>'Data Entry'!A580</f>
        <v>6864</v>
      </c>
      <c r="B579">
        <f>'Data Entry'!B580</f>
        <v>106</v>
      </c>
      <c r="C579">
        <f>'Data Entry'!I580</f>
        <v>0</v>
      </c>
      <c r="D579">
        <f>'Data Entry'!J580</f>
        <v>0</v>
      </c>
      <c r="E579">
        <f t="shared" si="45"/>
        <v>0</v>
      </c>
      <c r="F579" s="26" t="e">
        <f t="shared" si="46"/>
        <v>#DIV/0!</v>
      </c>
      <c r="G579">
        <f>'Data Entry'!K580</f>
        <v>2</v>
      </c>
      <c r="H579">
        <f>'Data Entry'!L580</f>
        <v>2</v>
      </c>
      <c r="I579">
        <f t="shared" si="47"/>
        <v>4</v>
      </c>
      <c r="J579" s="26">
        <f t="shared" si="48"/>
        <v>0.5</v>
      </c>
      <c r="K579" s="1">
        <f>SUMIFS('Data Entry'!N$3:N$2000,'Data Entry'!M$3:M$2000,A579,'Data Entry'!B$3:B$2000,B579)+SUMIFS('Data Entry'!P$3:P$2000,'Data Entry'!O$3:O$2000,A579,'Data Entry'!B$3:B$2000,B579)+SUMIFS('Data Entry'!R$3:R$2000,'Data Entry'!Q$3:Q$2000,A579,'Data Entry'!B$3:B$2000,B579)</f>
        <v>0</v>
      </c>
      <c r="L579">
        <f t="shared" si="49"/>
        <v>4</v>
      </c>
    </row>
    <row r="580" spans="1:12">
      <c r="A580">
        <f>'Data Entry'!A581</f>
        <v>4617</v>
      </c>
      <c r="B580">
        <f>'Data Entry'!B581</f>
        <v>104</v>
      </c>
      <c r="C580">
        <f>'Data Entry'!I581</f>
        <v>0</v>
      </c>
      <c r="D580">
        <f>'Data Entry'!J581</f>
        <v>0</v>
      </c>
      <c r="E580">
        <f t="shared" si="45"/>
        <v>0</v>
      </c>
      <c r="F580" s="26" t="e">
        <f t="shared" si="46"/>
        <v>#DIV/0!</v>
      </c>
      <c r="G580">
        <f>'Data Entry'!K581</f>
        <v>0</v>
      </c>
      <c r="H580">
        <f>'Data Entry'!L581</f>
        <v>0</v>
      </c>
      <c r="I580">
        <f t="shared" si="47"/>
        <v>0</v>
      </c>
      <c r="J580" s="26" t="e">
        <f t="shared" si="48"/>
        <v>#DIV/0!</v>
      </c>
      <c r="K580" s="1">
        <f>SUMIFS('Data Entry'!N$3:N$2000,'Data Entry'!M$3:M$2000,A580,'Data Entry'!B$3:B$2000,B580)+SUMIFS('Data Entry'!P$3:P$2000,'Data Entry'!O$3:O$2000,A580,'Data Entry'!B$3:B$2000,B580)+SUMIFS('Data Entry'!R$3:R$2000,'Data Entry'!Q$3:Q$2000,A580,'Data Entry'!B$3:B$2000,B580)</f>
        <v>0</v>
      </c>
      <c r="L580">
        <f t="shared" si="49"/>
        <v>0</v>
      </c>
    </row>
    <row r="581" spans="1:12">
      <c r="A581">
        <f>'Data Entry'!A582</f>
        <v>5024</v>
      </c>
      <c r="B581">
        <f>'Data Entry'!B582</f>
        <v>110</v>
      </c>
      <c r="C581">
        <f>'Data Entry'!I582</f>
        <v>5</v>
      </c>
      <c r="D581">
        <f>'Data Entry'!J582</f>
        <v>0</v>
      </c>
      <c r="E581">
        <f t="shared" si="45"/>
        <v>5</v>
      </c>
      <c r="F581" s="26">
        <f t="shared" si="46"/>
        <v>1</v>
      </c>
      <c r="G581">
        <f>'Data Entry'!K582</f>
        <v>0</v>
      </c>
      <c r="H581">
        <f>'Data Entry'!L582</f>
        <v>0</v>
      </c>
      <c r="I581">
        <f t="shared" si="47"/>
        <v>0</v>
      </c>
      <c r="J581" s="26" t="e">
        <f t="shared" si="48"/>
        <v>#DIV/0!</v>
      </c>
      <c r="K581" s="1">
        <f>SUMIFS('Data Entry'!N$3:N$2000,'Data Entry'!M$3:M$2000,A581,'Data Entry'!B$3:B$2000,B581)+SUMIFS('Data Entry'!P$3:P$2000,'Data Entry'!O$3:O$2000,A581,'Data Entry'!B$3:B$2000,B581)+SUMIFS('Data Entry'!R$3:R$2000,'Data Entry'!Q$3:Q$2000,A581,'Data Entry'!B$3:B$2000,B581)</f>
        <v>0</v>
      </c>
      <c r="L581">
        <f t="shared" si="49"/>
        <v>5</v>
      </c>
    </row>
    <row r="582" spans="1:12">
      <c r="A582">
        <f>'Data Entry'!A583</f>
        <v>3560</v>
      </c>
      <c r="B582">
        <f>'Data Entry'!B583</f>
        <v>108</v>
      </c>
      <c r="C582">
        <f>'Data Entry'!I583</f>
        <v>0</v>
      </c>
      <c r="D582">
        <f>'Data Entry'!J583</f>
        <v>0</v>
      </c>
      <c r="E582">
        <f t="shared" si="45"/>
        <v>0</v>
      </c>
      <c r="F582" s="26" t="e">
        <f t="shared" si="46"/>
        <v>#DIV/0!</v>
      </c>
      <c r="G582">
        <f>'Data Entry'!K583</f>
        <v>8</v>
      </c>
      <c r="H582">
        <f>'Data Entry'!L583</f>
        <v>2</v>
      </c>
      <c r="I582">
        <f t="shared" si="47"/>
        <v>10</v>
      </c>
      <c r="J582" s="26">
        <f t="shared" si="48"/>
        <v>0.8</v>
      </c>
      <c r="K582" s="1">
        <f>SUMIFS('Data Entry'!N$3:N$2000,'Data Entry'!M$3:M$2000,A582,'Data Entry'!B$3:B$2000,B582)+SUMIFS('Data Entry'!P$3:P$2000,'Data Entry'!O$3:O$2000,A582,'Data Entry'!B$3:B$2000,B582)+SUMIFS('Data Entry'!R$3:R$2000,'Data Entry'!Q$3:Q$2000,A582,'Data Entry'!B$3:B$2000,B582)</f>
        <v>17.614</v>
      </c>
      <c r="L582">
        <f t="shared" si="49"/>
        <v>16</v>
      </c>
    </row>
    <row r="583" spans="1:12">
      <c r="A583">
        <f>'Data Entry'!A584</f>
        <v>8089</v>
      </c>
      <c r="B583">
        <f>'Data Entry'!B584</f>
        <v>103</v>
      </c>
      <c r="C583">
        <f>'Data Entry'!I584</f>
        <v>0</v>
      </c>
      <c r="D583">
        <f>'Data Entry'!J584</f>
        <v>0</v>
      </c>
      <c r="E583">
        <f t="shared" si="45"/>
        <v>0</v>
      </c>
      <c r="F583" s="26" t="e">
        <f t="shared" si="46"/>
        <v>#DIV/0!</v>
      </c>
      <c r="G583">
        <f>'Data Entry'!K584</f>
        <v>3</v>
      </c>
      <c r="H583">
        <f>'Data Entry'!L584</f>
        <v>3</v>
      </c>
      <c r="I583">
        <f t="shared" si="47"/>
        <v>6</v>
      </c>
      <c r="J583" s="26">
        <f t="shared" si="48"/>
        <v>0.5</v>
      </c>
      <c r="K583" s="1">
        <f>SUMIFS('Data Entry'!N$3:N$2000,'Data Entry'!M$3:M$2000,A583,'Data Entry'!B$3:B$2000,B583)+SUMIFS('Data Entry'!P$3:P$2000,'Data Entry'!O$3:O$2000,A583,'Data Entry'!B$3:B$2000,B583)+SUMIFS('Data Entry'!R$3:R$2000,'Data Entry'!Q$3:Q$2000,A583,'Data Entry'!B$3:B$2000,B583)</f>
        <v>15.254</v>
      </c>
      <c r="L583">
        <f t="shared" si="49"/>
        <v>6</v>
      </c>
    </row>
    <row r="584" spans="1:12">
      <c r="A584">
        <f>'Data Entry'!A585</f>
        <v>2056</v>
      </c>
      <c r="B584">
        <f>'Data Entry'!B585</f>
        <v>109</v>
      </c>
      <c r="C584">
        <f>'Data Entry'!I585</f>
        <v>0</v>
      </c>
      <c r="D584">
        <f>'Data Entry'!J585</f>
        <v>0</v>
      </c>
      <c r="E584">
        <f t="shared" si="45"/>
        <v>0</v>
      </c>
      <c r="F584" s="26" t="e">
        <f t="shared" si="46"/>
        <v>#DIV/0!</v>
      </c>
      <c r="G584">
        <f>'Data Entry'!K585</f>
        <v>10</v>
      </c>
      <c r="H584">
        <f>'Data Entry'!L585</f>
        <v>2</v>
      </c>
      <c r="I584">
        <f t="shared" si="47"/>
        <v>12</v>
      </c>
      <c r="J584" s="26">
        <f t="shared" si="48"/>
        <v>0.833333333333333</v>
      </c>
      <c r="K584" s="1">
        <f>SUMIFS('Data Entry'!N$3:N$2000,'Data Entry'!M$3:M$2000,A584,'Data Entry'!B$3:B$2000,B584)+SUMIFS('Data Entry'!P$3:P$2000,'Data Entry'!O$3:O$2000,A584,'Data Entry'!B$3:B$2000,B584)+SUMIFS('Data Entry'!R$3:R$2000,'Data Entry'!Q$3:Q$2000,A584,'Data Entry'!B$3:B$2000,B584)</f>
        <v>70.275</v>
      </c>
      <c r="L584">
        <f t="shared" si="49"/>
        <v>20</v>
      </c>
    </row>
    <row r="585" spans="1:12">
      <c r="A585">
        <f>'Data Entry'!A586</f>
        <v>7480</v>
      </c>
      <c r="B585">
        <f>'Data Entry'!B586</f>
        <v>103</v>
      </c>
      <c r="C585">
        <f>'Data Entry'!I586</f>
        <v>2</v>
      </c>
      <c r="D585">
        <f>'Data Entry'!J586</f>
        <v>0</v>
      </c>
      <c r="E585">
        <f t="shared" si="45"/>
        <v>2</v>
      </c>
      <c r="F585" s="26">
        <f t="shared" si="46"/>
        <v>1</v>
      </c>
      <c r="G585">
        <f>'Data Entry'!K586</f>
        <v>12</v>
      </c>
      <c r="H585">
        <f>'Data Entry'!L586</f>
        <v>0</v>
      </c>
      <c r="I585">
        <f t="shared" si="47"/>
        <v>12</v>
      </c>
      <c r="J585" s="26">
        <f t="shared" si="48"/>
        <v>1</v>
      </c>
      <c r="K585" s="1">
        <f>SUMIFS('Data Entry'!N$3:N$2000,'Data Entry'!M$3:M$2000,A585,'Data Entry'!B$3:B$2000,B585)+SUMIFS('Data Entry'!P$3:P$2000,'Data Entry'!O$3:O$2000,A585,'Data Entry'!B$3:B$2000,B585)+SUMIFS('Data Entry'!R$3:R$2000,'Data Entry'!Q$3:Q$2000,A585,'Data Entry'!B$3:B$2000,B585)</f>
        <v>0</v>
      </c>
      <c r="L585">
        <f t="shared" si="49"/>
        <v>26</v>
      </c>
    </row>
    <row r="586" spans="1:12">
      <c r="A586">
        <f>'Data Entry'!A587</f>
        <v>8089</v>
      </c>
      <c r="B586">
        <f>'Data Entry'!B587</f>
        <v>103</v>
      </c>
      <c r="C586">
        <f>'Data Entry'!I587</f>
        <v>0</v>
      </c>
      <c r="D586">
        <f>'Data Entry'!J587</f>
        <v>0</v>
      </c>
      <c r="E586">
        <f t="shared" si="45"/>
        <v>0</v>
      </c>
      <c r="F586" s="26" t="e">
        <f t="shared" si="46"/>
        <v>#DIV/0!</v>
      </c>
      <c r="G586">
        <f>'Data Entry'!K587</f>
        <v>3</v>
      </c>
      <c r="H586">
        <f>'Data Entry'!L587</f>
        <v>3</v>
      </c>
      <c r="I586">
        <f t="shared" si="47"/>
        <v>6</v>
      </c>
      <c r="J586" s="26">
        <f t="shared" si="48"/>
        <v>0.5</v>
      </c>
      <c r="K586" s="1">
        <f>SUMIFS('Data Entry'!N$3:N$2000,'Data Entry'!M$3:M$2000,A586,'Data Entry'!B$3:B$2000,B586)+SUMIFS('Data Entry'!P$3:P$2000,'Data Entry'!O$3:O$2000,A586,'Data Entry'!B$3:B$2000,B586)+SUMIFS('Data Entry'!R$3:R$2000,'Data Entry'!Q$3:Q$2000,A586,'Data Entry'!B$3:B$2000,B586)</f>
        <v>15.254</v>
      </c>
      <c r="L586">
        <f t="shared" si="49"/>
        <v>6</v>
      </c>
    </row>
    <row r="587" spans="1:12">
      <c r="A587">
        <f>'Data Entry'!A588</f>
        <v>4946</v>
      </c>
      <c r="B587">
        <f>'Data Entry'!B588</f>
        <v>103</v>
      </c>
      <c r="C587">
        <f>'Data Entry'!I588</f>
        <v>0</v>
      </c>
      <c r="D587">
        <f>'Data Entry'!J588</f>
        <v>0</v>
      </c>
      <c r="E587">
        <f t="shared" si="45"/>
        <v>0</v>
      </c>
      <c r="F587" s="26" t="e">
        <f t="shared" si="46"/>
        <v>#DIV/0!</v>
      </c>
      <c r="G587">
        <f>'Data Entry'!K588</f>
        <v>4</v>
      </c>
      <c r="H587">
        <f>'Data Entry'!L588</f>
        <v>1</v>
      </c>
      <c r="I587">
        <f t="shared" si="47"/>
        <v>5</v>
      </c>
      <c r="J587" s="26">
        <f t="shared" si="48"/>
        <v>0.8</v>
      </c>
      <c r="K587" s="1">
        <f>SUMIFS('Data Entry'!N$3:N$2000,'Data Entry'!M$3:M$2000,A587,'Data Entry'!B$3:B$2000,B587)+SUMIFS('Data Entry'!P$3:P$2000,'Data Entry'!O$3:O$2000,A587,'Data Entry'!B$3:B$2000,B587)+SUMIFS('Data Entry'!R$3:R$2000,'Data Entry'!Q$3:Q$2000,A587,'Data Entry'!B$3:B$2000,B587)</f>
        <v>47.794</v>
      </c>
      <c r="L587">
        <f t="shared" si="49"/>
        <v>8</v>
      </c>
    </row>
    <row r="588" spans="1:12">
      <c r="A588">
        <f>'Data Entry'!A589</f>
        <v>7520</v>
      </c>
      <c r="B588">
        <f>'Data Entry'!B589</f>
        <v>103</v>
      </c>
      <c r="C588">
        <f>'Data Entry'!I589</f>
        <v>0</v>
      </c>
      <c r="D588">
        <f>'Data Entry'!J589</f>
        <v>0</v>
      </c>
      <c r="E588">
        <f t="shared" si="45"/>
        <v>0</v>
      </c>
      <c r="F588" s="26" t="e">
        <f t="shared" si="46"/>
        <v>#DIV/0!</v>
      </c>
      <c r="G588">
        <f>'Data Entry'!K589</f>
        <v>0</v>
      </c>
      <c r="H588">
        <f>'Data Entry'!L589</f>
        <v>3</v>
      </c>
      <c r="I588">
        <f t="shared" si="47"/>
        <v>3</v>
      </c>
      <c r="J588" s="26">
        <f t="shared" si="48"/>
        <v>0</v>
      </c>
      <c r="K588" s="1">
        <f>SUMIFS('Data Entry'!N$3:N$2000,'Data Entry'!M$3:M$2000,A588,'Data Entry'!B$3:B$2000,B588)+SUMIFS('Data Entry'!P$3:P$2000,'Data Entry'!O$3:O$2000,A588,'Data Entry'!B$3:B$2000,B588)+SUMIFS('Data Entry'!R$3:R$2000,'Data Entry'!Q$3:Q$2000,A588,'Data Entry'!B$3:B$2000,B588)</f>
        <v>33</v>
      </c>
      <c r="L588">
        <f t="shared" si="49"/>
        <v>0</v>
      </c>
    </row>
    <row r="589" spans="1:12">
      <c r="A589">
        <f>'Data Entry'!A590</f>
        <v>3739</v>
      </c>
      <c r="B589">
        <f>'Data Entry'!B590</f>
        <v>102</v>
      </c>
      <c r="C589">
        <f>'Data Entry'!I590</f>
        <v>2</v>
      </c>
      <c r="D589">
        <f>'Data Entry'!J590</f>
        <v>1</v>
      </c>
      <c r="E589">
        <f t="shared" si="45"/>
        <v>3</v>
      </c>
      <c r="F589" s="26">
        <f t="shared" si="46"/>
        <v>0.666666666666667</v>
      </c>
      <c r="G589">
        <f>'Data Entry'!K590</f>
        <v>0</v>
      </c>
      <c r="H589">
        <f>'Data Entry'!L590</f>
        <v>0</v>
      </c>
      <c r="I589">
        <f t="shared" si="47"/>
        <v>0</v>
      </c>
      <c r="J589" s="26" t="e">
        <f t="shared" si="48"/>
        <v>#DIV/0!</v>
      </c>
      <c r="K589" s="1">
        <f>SUMIFS('Data Entry'!N$3:N$2000,'Data Entry'!M$3:M$2000,A589,'Data Entry'!B$3:B$2000,B589)+SUMIFS('Data Entry'!P$3:P$2000,'Data Entry'!O$3:O$2000,A589,'Data Entry'!B$3:B$2000,B589)+SUMIFS('Data Entry'!R$3:R$2000,'Data Entry'!Q$3:Q$2000,A589,'Data Entry'!B$3:B$2000,B589)</f>
        <v>0</v>
      </c>
      <c r="L589">
        <f t="shared" si="49"/>
        <v>2</v>
      </c>
    </row>
    <row r="590" spans="1:12">
      <c r="A590">
        <f>'Data Entry'!A591</f>
        <v>8789</v>
      </c>
      <c r="B590">
        <f>'Data Entry'!B591</f>
        <v>102</v>
      </c>
      <c r="C590">
        <f>'Data Entry'!I591</f>
        <v>0</v>
      </c>
      <c r="D590">
        <f>'Data Entry'!J591</f>
        <v>0</v>
      </c>
      <c r="E590">
        <f t="shared" si="45"/>
        <v>0</v>
      </c>
      <c r="F590" s="26" t="e">
        <f t="shared" si="46"/>
        <v>#DIV/0!</v>
      </c>
      <c r="G590">
        <f>'Data Entry'!K591</f>
        <v>0</v>
      </c>
      <c r="H590">
        <f>'Data Entry'!L591</f>
        <v>0</v>
      </c>
      <c r="I590">
        <f t="shared" si="47"/>
        <v>0</v>
      </c>
      <c r="J590" s="26" t="e">
        <f t="shared" si="48"/>
        <v>#DIV/0!</v>
      </c>
      <c r="K590" s="1">
        <f>SUMIFS('Data Entry'!N$3:N$2000,'Data Entry'!M$3:M$2000,A590,'Data Entry'!B$3:B$2000,B590)+SUMIFS('Data Entry'!P$3:P$2000,'Data Entry'!O$3:O$2000,A590,'Data Entry'!B$3:B$2000,B590)+SUMIFS('Data Entry'!R$3:R$2000,'Data Entry'!Q$3:Q$2000,A590,'Data Entry'!B$3:B$2000,B590)</f>
        <v>0</v>
      </c>
      <c r="L590">
        <f t="shared" si="49"/>
        <v>0</v>
      </c>
    </row>
    <row r="591" spans="1:12">
      <c r="A591">
        <f>'Data Entry'!A592</f>
        <v>8850</v>
      </c>
      <c r="B591">
        <f>'Data Entry'!B592</f>
        <v>102</v>
      </c>
      <c r="C591">
        <f>'Data Entry'!I592</f>
        <v>0</v>
      </c>
      <c r="D591">
        <f>'Data Entry'!J592</f>
        <v>1</v>
      </c>
      <c r="E591">
        <f t="shared" si="45"/>
        <v>1</v>
      </c>
      <c r="F591" s="26">
        <f t="shared" si="46"/>
        <v>0</v>
      </c>
      <c r="G591">
        <f>'Data Entry'!K592</f>
        <v>0</v>
      </c>
      <c r="H591">
        <f>'Data Entry'!L592</f>
        <v>0</v>
      </c>
      <c r="I591">
        <f t="shared" si="47"/>
        <v>0</v>
      </c>
      <c r="J591" s="26" t="e">
        <f t="shared" si="48"/>
        <v>#DIV/0!</v>
      </c>
      <c r="K591" s="1">
        <f>SUMIFS('Data Entry'!N$3:N$2000,'Data Entry'!M$3:M$2000,A591,'Data Entry'!B$3:B$2000,B591)+SUMIFS('Data Entry'!P$3:P$2000,'Data Entry'!O$3:O$2000,A591,'Data Entry'!B$3:B$2000,B591)+SUMIFS('Data Entry'!R$3:R$2000,'Data Entry'!Q$3:Q$2000,A591,'Data Entry'!B$3:B$2000,B591)</f>
        <v>0</v>
      </c>
      <c r="L591">
        <f t="shared" si="49"/>
        <v>0</v>
      </c>
    </row>
    <row r="592" spans="1:12">
      <c r="A592">
        <f>'Data Entry'!A593</f>
        <v>4617</v>
      </c>
      <c r="B592">
        <f>'Data Entry'!B593</f>
        <v>104</v>
      </c>
      <c r="C592">
        <f>'Data Entry'!I593</f>
        <v>0</v>
      </c>
      <c r="D592">
        <f>'Data Entry'!J593</f>
        <v>0</v>
      </c>
      <c r="E592">
        <f t="shared" si="45"/>
        <v>0</v>
      </c>
      <c r="F592" s="26" t="e">
        <f t="shared" si="46"/>
        <v>#DIV/0!</v>
      </c>
      <c r="G592">
        <f>'Data Entry'!K593</f>
        <v>0</v>
      </c>
      <c r="H592">
        <f>'Data Entry'!L593</f>
        <v>0</v>
      </c>
      <c r="I592">
        <f t="shared" si="47"/>
        <v>0</v>
      </c>
      <c r="J592" s="26" t="e">
        <f t="shared" si="48"/>
        <v>#DIV/0!</v>
      </c>
      <c r="K592" s="1">
        <f>SUMIFS('Data Entry'!N$3:N$2000,'Data Entry'!M$3:M$2000,A592,'Data Entry'!B$3:B$2000,B592)+SUMIFS('Data Entry'!P$3:P$2000,'Data Entry'!O$3:O$2000,A592,'Data Entry'!B$3:B$2000,B592)+SUMIFS('Data Entry'!R$3:R$2000,'Data Entry'!Q$3:Q$2000,A592,'Data Entry'!B$3:B$2000,B592)</f>
        <v>0</v>
      </c>
      <c r="L592">
        <f t="shared" si="49"/>
        <v>0</v>
      </c>
    </row>
    <row r="593" spans="1:12">
      <c r="A593">
        <f>'Data Entry'!A594</f>
        <v>4678</v>
      </c>
      <c r="B593">
        <f>'Data Entry'!B594</f>
        <v>104</v>
      </c>
      <c r="C593">
        <f>'Data Entry'!I594</f>
        <v>0</v>
      </c>
      <c r="D593">
        <f>'Data Entry'!J594</f>
        <v>0</v>
      </c>
      <c r="E593">
        <f t="shared" si="45"/>
        <v>0</v>
      </c>
      <c r="F593" s="26" t="e">
        <f t="shared" si="46"/>
        <v>#DIV/0!</v>
      </c>
      <c r="G593">
        <f>'Data Entry'!K594</f>
        <v>13</v>
      </c>
      <c r="H593">
        <f>'Data Entry'!L594</f>
        <v>2</v>
      </c>
      <c r="I593">
        <f t="shared" si="47"/>
        <v>15</v>
      </c>
      <c r="J593" s="26">
        <f t="shared" si="48"/>
        <v>0.866666666666667</v>
      </c>
      <c r="K593" s="1">
        <f>SUMIFS('Data Entry'!N$3:N$2000,'Data Entry'!M$3:M$2000,A593,'Data Entry'!B$3:B$2000,B593)+SUMIFS('Data Entry'!P$3:P$2000,'Data Entry'!O$3:O$2000,A593,'Data Entry'!B$3:B$2000,B593)+SUMIFS('Data Entry'!R$3:R$2000,'Data Entry'!Q$3:Q$2000,A593,'Data Entry'!B$3:B$2000,B593)</f>
        <v>89.356</v>
      </c>
      <c r="L593">
        <f t="shared" si="49"/>
        <v>26</v>
      </c>
    </row>
    <row r="594" spans="1:12">
      <c r="A594">
        <f>'Data Entry'!A595</f>
        <v>4951</v>
      </c>
      <c r="B594">
        <f>'Data Entry'!B595</f>
        <v>104</v>
      </c>
      <c r="C594">
        <f>'Data Entry'!I595</f>
        <v>3</v>
      </c>
      <c r="D594">
        <f>'Data Entry'!J595</f>
        <v>4</v>
      </c>
      <c r="E594">
        <f t="shared" si="45"/>
        <v>7</v>
      </c>
      <c r="F594" s="26">
        <f t="shared" si="46"/>
        <v>0.428571428571429</v>
      </c>
      <c r="G594">
        <f>'Data Entry'!K595</f>
        <v>0</v>
      </c>
      <c r="H594">
        <f>'Data Entry'!L595</f>
        <v>1</v>
      </c>
      <c r="I594">
        <f t="shared" si="47"/>
        <v>1</v>
      </c>
      <c r="J594" s="26">
        <f t="shared" si="48"/>
        <v>0</v>
      </c>
      <c r="K594" s="1">
        <f>SUMIFS('Data Entry'!N$3:N$2000,'Data Entry'!M$3:M$2000,A594,'Data Entry'!B$3:B$2000,B594)+SUMIFS('Data Entry'!P$3:P$2000,'Data Entry'!O$3:O$2000,A594,'Data Entry'!B$3:B$2000,B594)+SUMIFS('Data Entry'!R$3:R$2000,'Data Entry'!Q$3:Q$2000,A594,'Data Entry'!B$3:B$2000,B594)</f>
        <v>13.968</v>
      </c>
      <c r="L594">
        <f t="shared" si="49"/>
        <v>3</v>
      </c>
    </row>
    <row r="595" spans="1:12">
      <c r="A595">
        <f>'Data Entry'!A596</f>
        <v>2386</v>
      </c>
      <c r="B595">
        <f>'Data Entry'!B596</f>
        <v>104</v>
      </c>
      <c r="C595">
        <f>'Data Entry'!I596</f>
        <v>0</v>
      </c>
      <c r="D595">
        <f>'Data Entry'!J596</f>
        <v>0</v>
      </c>
      <c r="E595">
        <f t="shared" si="45"/>
        <v>0</v>
      </c>
      <c r="F595" s="26" t="e">
        <f t="shared" si="46"/>
        <v>#DIV/0!</v>
      </c>
      <c r="G595">
        <f>'Data Entry'!K596</f>
        <v>3</v>
      </c>
      <c r="H595">
        <f>'Data Entry'!L596</f>
        <v>0</v>
      </c>
      <c r="I595">
        <f t="shared" si="47"/>
        <v>3</v>
      </c>
      <c r="J595" s="26">
        <f t="shared" si="48"/>
        <v>1</v>
      </c>
      <c r="K595" s="1">
        <f>SUMIFS('Data Entry'!N$3:N$2000,'Data Entry'!M$3:M$2000,A595,'Data Entry'!B$3:B$2000,B595)+SUMIFS('Data Entry'!P$3:P$2000,'Data Entry'!O$3:O$2000,A595,'Data Entry'!B$3:B$2000,B595)+SUMIFS('Data Entry'!R$3:R$2000,'Data Entry'!Q$3:Q$2000,A595,'Data Entry'!B$3:B$2000,B595)</f>
        <v>0</v>
      </c>
      <c r="L595">
        <f t="shared" si="49"/>
        <v>6</v>
      </c>
    </row>
    <row r="596" spans="1:12">
      <c r="A596">
        <f>'Data Entry'!A597</f>
        <v>1334</v>
      </c>
      <c r="B596">
        <f>'Data Entry'!B597</f>
        <v>105</v>
      </c>
      <c r="C596">
        <f>'Data Entry'!I597</f>
        <v>0</v>
      </c>
      <c r="D596">
        <f>'Data Entry'!J597</f>
        <v>0</v>
      </c>
      <c r="E596">
        <f t="shared" si="45"/>
        <v>0</v>
      </c>
      <c r="F596" s="26" t="e">
        <f t="shared" si="46"/>
        <v>#DIV/0!</v>
      </c>
      <c r="G596">
        <f>'Data Entry'!K597</f>
        <v>0</v>
      </c>
      <c r="H596">
        <f>'Data Entry'!L597</f>
        <v>0</v>
      </c>
      <c r="I596">
        <f t="shared" si="47"/>
        <v>0</v>
      </c>
      <c r="J596" s="26" t="e">
        <f t="shared" si="48"/>
        <v>#DIV/0!</v>
      </c>
      <c r="K596" s="1">
        <f>SUMIFS('Data Entry'!N$3:N$2000,'Data Entry'!M$3:M$2000,A596,'Data Entry'!B$3:B$2000,B596)+SUMIFS('Data Entry'!P$3:P$2000,'Data Entry'!O$3:O$2000,A596,'Data Entry'!B$3:B$2000,B596)+SUMIFS('Data Entry'!R$3:R$2000,'Data Entry'!Q$3:Q$2000,A596,'Data Entry'!B$3:B$2000,B596)</f>
        <v>1.85</v>
      </c>
      <c r="L596">
        <f t="shared" si="49"/>
        <v>0</v>
      </c>
    </row>
    <row r="597" spans="1:12">
      <c r="A597">
        <f>'Data Entry'!A598</f>
        <v>771</v>
      </c>
      <c r="B597">
        <f>'Data Entry'!B598</f>
        <v>105</v>
      </c>
      <c r="C597">
        <f>'Data Entry'!I598</f>
        <v>0</v>
      </c>
      <c r="D597">
        <f>'Data Entry'!J598</f>
        <v>0</v>
      </c>
      <c r="E597">
        <f t="shared" si="45"/>
        <v>0</v>
      </c>
      <c r="F597" s="26" t="e">
        <f t="shared" si="46"/>
        <v>#DIV/0!</v>
      </c>
      <c r="G597">
        <f>'Data Entry'!K598</f>
        <v>0</v>
      </c>
      <c r="H597">
        <f>'Data Entry'!L598</f>
        <v>0</v>
      </c>
      <c r="I597">
        <f t="shared" si="47"/>
        <v>0</v>
      </c>
      <c r="J597" s="26" t="e">
        <f t="shared" si="48"/>
        <v>#DIV/0!</v>
      </c>
      <c r="K597" s="1">
        <f>SUMIFS('Data Entry'!N$3:N$2000,'Data Entry'!M$3:M$2000,A597,'Data Entry'!B$3:B$2000,B597)+SUMIFS('Data Entry'!P$3:P$2000,'Data Entry'!O$3:O$2000,A597,'Data Entry'!B$3:B$2000,B597)+SUMIFS('Data Entry'!R$3:R$2000,'Data Entry'!Q$3:Q$2000,A597,'Data Entry'!B$3:B$2000,B597)</f>
        <v>3.767</v>
      </c>
      <c r="L597">
        <f t="shared" si="49"/>
        <v>0</v>
      </c>
    </row>
    <row r="598" spans="1:12">
      <c r="A598">
        <f>'Data Entry'!A599</f>
        <v>2200</v>
      </c>
      <c r="B598">
        <f>'Data Entry'!B599</f>
        <v>106</v>
      </c>
      <c r="C598">
        <f>'Data Entry'!I599</f>
        <v>0</v>
      </c>
      <c r="D598">
        <f>'Data Entry'!J599</f>
        <v>0</v>
      </c>
      <c r="E598">
        <f t="shared" si="45"/>
        <v>0</v>
      </c>
      <c r="F598" s="26" t="e">
        <f t="shared" si="46"/>
        <v>#DIV/0!</v>
      </c>
      <c r="G598">
        <f>'Data Entry'!K599</f>
        <v>10</v>
      </c>
      <c r="H598">
        <f>'Data Entry'!L599</f>
        <v>2</v>
      </c>
      <c r="I598">
        <f t="shared" si="47"/>
        <v>12</v>
      </c>
      <c r="J598" s="26">
        <f t="shared" si="48"/>
        <v>0.833333333333333</v>
      </c>
      <c r="K598" s="1">
        <f>SUMIFS('Data Entry'!N$3:N$2000,'Data Entry'!M$3:M$2000,A598,'Data Entry'!B$3:B$2000,B598)+SUMIFS('Data Entry'!P$3:P$2000,'Data Entry'!O$3:O$2000,A598,'Data Entry'!B$3:B$2000,B598)+SUMIFS('Data Entry'!R$3:R$2000,'Data Entry'!Q$3:Q$2000,A598,'Data Entry'!B$3:B$2000,B598)</f>
        <v>0</v>
      </c>
      <c r="L598">
        <f t="shared" si="49"/>
        <v>20</v>
      </c>
    </row>
    <row r="599" spans="1:12">
      <c r="A599">
        <f>'Data Entry'!A600</f>
        <v>3543</v>
      </c>
      <c r="B599">
        <f>'Data Entry'!B600</f>
        <v>106</v>
      </c>
      <c r="C599">
        <f>'Data Entry'!I600</f>
        <v>7</v>
      </c>
      <c r="D599">
        <f>'Data Entry'!J600</f>
        <v>0</v>
      </c>
      <c r="E599">
        <f t="shared" si="45"/>
        <v>7</v>
      </c>
      <c r="F599" s="26">
        <f t="shared" si="46"/>
        <v>1</v>
      </c>
      <c r="G599">
        <f>'Data Entry'!K600</f>
        <v>0</v>
      </c>
      <c r="H599">
        <f>'Data Entry'!L600</f>
        <v>0</v>
      </c>
      <c r="I599">
        <f t="shared" si="47"/>
        <v>0</v>
      </c>
      <c r="J599" s="26" t="e">
        <f t="shared" si="48"/>
        <v>#DIV/0!</v>
      </c>
      <c r="K599" s="1">
        <f>SUMIFS('Data Entry'!N$3:N$2000,'Data Entry'!M$3:M$2000,A599,'Data Entry'!B$3:B$2000,B599)+SUMIFS('Data Entry'!P$3:P$2000,'Data Entry'!O$3:O$2000,A599,'Data Entry'!B$3:B$2000,B599)+SUMIFS('Data Entry'!R$3:R$2000,'Data Entry'!Q$3:Q$2000,A599,'Data Entry'!B$3:B$2000,B599)</f>
        <v>0</v>
      </c>
      <c r="L599">
        <f t="shared" si="49"/>
        <v>7</v>
      </c>
    </row>
    <row r="600" spans="1:12">
      <c r="A600">
        <f>'Data Entry'!A601</f>
        <v>1360</v>
      </c>
      <c r="B600">
        <f>'Data Entry'!B601</f>
        <v>107</v>
      </c>
      <c r="C600">
        <f>'Data Entry'!I601</f>
        <v>0</v>
      </c>
      <c r="D600">
        <f>'Data Entry'!J601</f>
        <v>0</v>
      </c>
      <c r="E600">
        <f t="shared" si="45"/>
        <v>0</v>
      </c>
      <c r="F600" s="26" t="e">
        <f t="shared" si="46"/>
        <v>#DIV/0!</v>
      </c>
      <c r="G600">
        <f>'Data Entry'!K601</f>
        <v>2</v>
      </c>
      <c r="H600">
        <f>'Data Entry'!L601</f>
        <v>1</v>
      </c>
      <c r="I600">
        <f t="shared" si="47"/>
        <v>3</v>
      </c>
      <c r="J600" s="26">
        <f t="shared" si="48"/>
        <v>0.666666666666667</v>
      </c>
      <c r="K600" s="1">
        <f>SUMIFS('Data Entry'!N$3:N$2000,'Data Entry'!M$3:M$2000,A600,'Data Entry'!B$3:B$2000,B600)+SUMIFS('Data Entry'!P$3:P$2000,'Data Entry'!O$3:O$2000,A600,'Data Entry'!B$3:B$2000,B600)+SUMIFS('Data Entry'!R$3:R$2000,'Data Entry'!Q$3:Q$2000,A600,'Data Entry'!B$3:B$2000,B600)</f>
        <v>1.218</v>
      </c>
      <c r="L600">
        <f t="shared" si="49"/>
        <v>4</v>
      </c>
    </row>
    <row r="601" spans="1:12">
      <c r="A601">
        <f>'Data Entry'!A602</f>
        <v>781</v>
      </c>
      <c r="B601">
        <f>'Data Entry'!B602</f>
        <v>107</v>
      </c>
      <c r="C601">
        <f>'Data Entry'!I602</f>
        <v>1</v>
      </c>
      <c r="D601">
        <f>'Data Entry'!J602</f>
        <v>0</v>
      </c>
      <c r="E601">
        <f t="shared" si="45"/>
        <v>1</v>
      </c>
      <c r="F601" s="26">
        <f t="shared" si="46"/>
        <v>1</v>
      </c>
      <c r="G601">
        <f>'Data Entry'!K602</f>
        <v>0</v>
      </c>
      <c r="H601">
        <f>'Data Entry'!L602</f>
        <v>2</v>
      </c>
      <c r="I601">
        <f t="shared" si="47"/>
        <v>2</v>
      </c>
      <c r="J601" s="26">
        <f t="shared" si="48"/>
        <v>0</v>
      </c>
      <c r="K601" s="1">
        <f>SUMIFS('Data Entry'!N$3:N$2000,'Data Entry'!M$3:M$2000,A601,'Data Entry'!B$3:B$2000,B601)+SUMIFS('Data Entry'!P$3:P$2000,'Data Entry'!O$3:O$2000,A601,'Data Entry'!B$3:B$2000,B601)+SUMIFS('Data Entry'!R$3:R$2000,'Data Entry'!Q$3:Q$2000,A601,'Data Entry'!B$3:B$2000,B601)</f>
        <v>0</v>
      </c>
      <c r="L601">
        <f t="shared" si="49"/>
        <v>1</v>
      </c>
    </row>
    <row r="602" spans="1:12">
      <c r="A602">
        <f>'Data Entry'!A603</f>
        <v>5409</v>
      </c>
      <c r="B602">
        <f>'Data Entry'!B603</f>
        <v>105</v>
      </c>
      <c r="C602">
        <f>'Data Entry'!I603</f>
        <v>0</v>
      </c>
      <c r="D602">
        <f>'Data Entry'!J603</f>
        <v>0</v>
      </c>
      <c r="E602">
        <f t="shared" si="45"/>
        <v>0</v>
      </c>
      <c r="F602" s="26" t="e">
        <f t="shared" si="46"/>
        <v>#DIV/0!</v>
      </c>
      <c r="G602">
        <f>'Data Entry'!K603</f>
        <v>9</v>
      </c>
      <c r="H602">
        <f>'Data Entry'!L603</f>
        <v>4</v>
      </c>
      <c r="I602">
        <f t="shared" si="47"/>
        <v>13</v>
      </c>
      <c r="J602" s="26">
        <f t="shared" si="48"/>
        <v>0.692307692307692</v>
      </c>
      <c r="K602" s="1">
        <f>SUMIFS('Data Entry'!N$3:N$2000,'Data Entry'!M$3:M$2000,A602,'Data Entry'!B$3:B$2000,B602)+SUMIFS('Data Entry'!P$3:P$2000,'Data Entry'!O$3:O$2000,A602,'Data Entry'!B$3:B$2000,B602)+SUMIFS('Data Entry'!R$3:R$2000,'Data Entry'!Q$3:Q$2000,A602,'Data Entry'!B$3:B$2000,B602)</f>
        <v>49.621</v>
      </c>
      <c r="L602">
        <f t="shared" si="49"/>
        <v>18</v>
      </c>
    </row>
    <row r="603" spans="1:12">
      <c r="A603">
        <f>'Data Entry'!A604</f>
        <v>5032</v>
      </c>
      <c r="B603">
        <f>'Data Entry'!B604</f>
        <v>107</v>
      </c>
      <c r="C603">
        <f>'Data Entry'!I604</f>
        <v>1</v>
      </c>
      <c r="D603">
        <f>'Data Entry'!J604</f>
        <v>1</v>
      </c>
      <c r="E603">
        <f t="shared" si="45"/>
        <v>2</v>
      </c>
      <c r="F603" s="26">
        <f t="shared" si="46"/>
        <v>0.5</v>
      </c>
      <c r="G603">
        <f>'Data Entry'!K604</f>
        <v>5</v>
      </c>
      <c r="H603">
        <f>'Data Entry'!L604</f>
        <v>2</v>
      </c>
      <c r="I603">
        <f t="shared" si="47"/>
        <v>7</v>
      </c>
      <c r="J603" s="26">
        <f t="shared" si="48"/>
        <v>0.714285714285714</v>
      </c>
      <c r="K603" s="1">
        <f>SUMIFS('Data Entry'!N$3:N$2000,'Data Entry'!M$3:M$2000,A603,'Data Entry'!B$3:B$2000,B603)+SUMIFS('Data Entry'!P$3:P$2000,'Data Entry'!O$3:O$2000,A603,'Data Entry'!B$3:B$2000,B603)+SUMIFS('Data Entry'!R$3:R$2000,'Data Entry'!Q$3:Q$2000,A603,'Data Entry'!B$3:B$2000,B603)</f>
        <v>2.966</v>
      </c>
      <c r="L603">
        <f t="shared" si="49"/>
        <v>11</v>
      </c>
    </row>
    <row r="604" spans="1:12">
      <c r="A604">
        <f>'Data Entry'!A605</f>
        <v>6865</v>
      </c>
      <c r="B604">
        <f>'Data Entry'!B605</f>
        <v>105</v>
      </c>
      <c r="C604">
        <f>'Data Entry'!I605</f>
        <v>3</v>
      </c>
      <c r="D604">
        <f>'Data Entry'!J605</f>
        <v>3</v>
      </c>
      <c r="E604">
        <f t="shared" si="45"/>
        <v>6</v>
      </c>
      <c r="F604" s="26">
        <f t="shared" si="46"/>
        <v>0.5</v>
      </c>
      <c r="G604">
        <f>'Data Entry'!K605</f>
        <v>2</v>
      </c>
      <c r="H604">
        <f>'Data Entry'!L605</f>
        <v>1</v>
      </c>
      <c r="I604">
        <f t="shared" si="47"/>
        <v>3</v>
      </c>
      <c r="J604" s="26">
        <f t="shared" si="48"/>
        <v>0.666666666666667</v>
      </c>
      <c r="K604" s="1">
        <f>SUMIFS('Data Entry'!N$3:N$2000,'Data Entry'!M$3:M$2000,A604,'Data Entry'!B$3:B$2000,B604)+SUMIFS('Data Entry'!P$3:P$2000,'Data Entry'!O$3:O$2000,A604,'Data Entry'!B$3:B$2000,B604)+SUMIFS('Data Entry'!R$3:R$2000,'Data Entry'!Q$3:Q$2000,A604,'Data Entry'!B$3:B$2000,B604)</f>
        <v>0</v>
      </c>
      <c r="L604">
        <f t="shared" si="49"/>
        <v>7</v>
      </c>
    </row>
    <row r="605" spans="1:12">
      <c r="A605">
        <f>'Data Entry'!A606</f>
        <v>1305</v>
      </c>
      <c r="B605">
        <f>'Data Entry'!B606</f>
        <v>108</v>
      </c>
      <c r="C605">
        <f>'Data Entry'!I606</f>
        <v>0</v>
      </c>
      <c r="D605">
        <f>'Data Entry'!J606</f>
        <v>0</v>
      </c>
      <c r="E605">
        <f t="shared" si="45"/>
        <v>0</v>
      </c>
      <c r="F605" s="26" t="e">
        <f t="shared" si="46"/>
        <v>#DIV/0!</v>
      </c>
      <c r="G605">
        <f>'Data Entry'!K606</f>
        <v>4</v>
      </c>
      <c r="H605">
        <f>'Data Entry'!L606</f>
        <v>6</v>
      </c>
      <c r="I605">
        <f t="shared" si="47"/>
        <v>10</v>
      </c>
      <c r="J605" s="26">
        <f t="shared" si="48"/>
        <v>0.4</v>
      </c>
      <c r="K605" s="1">
        <f>SUMIFS('Data Entry'!N$3:N$2000,'Data Entry'!M$3:M$2000,A605,'Data Entry'!B$3:B$2000,B605)+SUMIFS('Data Entry'!P$3:P$2000,'Data Entry'!O$3:O$2000,A605,'Data Entry'!B$3:B$2000,B605)+SUMIFS('Data Entry'!R$3:R$2000,'Data Entry'!Q$3:Q$2000,A605,'Data Entry'!B$3:B$2000,B605)</f>
        <v>1.075</v>
      </c>
      <c r="L605">
        <f t="shared" si="49"/>
        <v>8</v>
      </c>
    </row>
    <row r="606" spans="1:12">
      <c r="A606">
        <f>'Data Entry'!A607</f>
        <v>8574</v>
      </c>
      <c r="B606">
        <f>'Data Entry'!B607</f>
        <v>108</v>
      </c>
      <c r="C606">
        <f>'Data Entry'!I607</f>
        <v>0</v>
      </c>
      <c r="D606">
        <f>'Data Entry'!J607</f>
        <v>0</v>
      </c>
      <c r="E606">
        <f t="shared" si="45"/>
        <v>0</v>
      </c>
      <c r="F606" s="26" t="e">
        <f t="shared" si="46"/>
        <v>#DIV/0!</v>
      </c>
      <c r="G606">
        <f>'Data Entry'!K607</f>
        <v>0</v>
      </c>
      <c r="H606">
        <f>'Data Entry'!L607</f>
        <v>0</v>
      </c>
      <c r="I606">
        <f t="shared" si="47"/>
        <v>0</v>
      </c>
      <c r="J606" s="26" t="e">
        <f t="shared" si="48"/>
        <v>#DIV/0!</v>
      </c>
      <c r="K606" s="1">
        <f>SUMIFS('Data Entry'!N$3:N$2000,'Data Entry'!M$3:M$2000,A606,'Data Entry'!B$3:B$2000,B606)+SUMIFS('Data Entry'!P$3:P$2000,'Data Entry'!O$3:O$2000,A606,'Data Entry'!B$3:B$2000,B606)+SUMIFS('Data Entry'!R$3:R$2000,'Data Entry'!Q$3:Q$2000,A606,'Data Entry'!B$3:B$2000,B606)</f>
        <v>0</v>
      </c>
      <c r="L606">
        <f t="shared" si="49"/>
        <v>0</v>
      </c>
    </row>
    <row r="607" spans="1:12">
      <c r="A607">
        <f>'Data Entry'!A608</f>
        <v>3560</v>
      </c>
      <c r="B607">
        <f>'Data Entry'!B608</f>
        <v>108</v>
      </c>
      <c r="C607">
        <f>'Data Entry'!I608</f>
        <v>0</v>
      </c>
      <c r="D607">
        <f>'Data Entry'!J608</f>
        <v>0</v>
      </c>
      <c r="E607">
        <f t="shared" si="45"/>
        <v>0</v>
      </c>
      <c r="F607" s="26" t="e">
        <f t="shared" si="46"/>
        <v>#DIV/0!</v>
      </c>
      <c r="G607">
        <f>'Data Entry'!K608</f>
        <v>8</v>
      </c>
      <c r="H607">
        <f>'Data Entry'!L608</f>
        <v>2</v>
      </c>
      <c r="I607">
        <f t="shared" si="47"/>
        <v>10</v>
      </c>
      <c r="J607" s="26">
        <f t="shared" si="48"/>
        <v>0.8</v>
      </c>
      <c r="K607" s="1">
        <f>SUMIFS('Data Entry'!N$3:N$2000,'Data Entry'!M$3:M$2000,A607,'Data Entry'!B$3:B$2000,B607)+SUMIFS('Data Entry'!P$3:P$2000,'Data Entry'!O$3:O$2000,A607,'Data Entry'!B$3:B$2000,B607)+SUMIFS('Data Entry'!R$3:R$2000,'Data Entry'!Q$3:Q$2000,A607,'Data Entry'!B$3:B$2000,B607)</f>
        <v>17.614</v>
      </c>
      <c r="L607">
        <f t="shared" si="49"/>
        <v>16</v>
      </c>
    </row>
    <row r="608" spans="1:12">
      <c r="A608">
        <f>'Data Entry'!A609</f>
        <v>1241</v>
      </c>
      <c r="B608">
        <f>'Data Entry'!B609</f>
        <v>107</v>
      </c>
      <c r="C608">
        <f>'Data Entry'!I609</f>
        <v>0</v>
      </c>
      <c r="D608">
        <f>'Data Entry'!J609</f>
        <v>0</v>
      </c>
      <c r="E608">
        <f t="shared" si="45"/>
        <v>0</v>
      </c>
      <c r="F608" s="26" t="e">
        <f t="shared" si="46"/>
        <v>#DIV/0!</v>
      </c>
      <c r="G608">
        <f>'Data Entry'!K609</f>
        <v>13</v>
      </c>
      <c r="H608">
        <f>'Data Entry'!L609</f>
        <v>5</v>
      </c>
      <c r="I608">
        <f t="shared" si="47"/>
        <v>18</v>
      </c>
      <c r="J608" s="26">
        <f t="shared" si="48"/>
        <v>0.722222222222222</v>
      </c>
      <c r="K608" s="1">
        <f>SUMIFS('Data Entry'!N$3:N$2000,'Data Entry'!M$3:M$2000,A608,'Data Entry'!B$3:B$2000,B608)+SUMIFS('Data Entry'!P$3:P$2000,'Data Entry'!O$3:O$2000,A608,'Data Entry'!B$3:B$2000,B608)+SUMIFS('Data Entry'!R$3:R$2000,'Data Entry'!Q$3:Q$2000,A608,'Data Entry'!B$3:B$2000,B608)</f>
        <v>0</v>
      </c>
      <c r="L608">
        <f t="shared" si="49"/>
        <v>26</v>
      </c>
    </row>
    <row r="609" spans="1:12">
      <c r="A609">
        <f>'Data Entry'!A610</f>
        <v>4015</v>
      </c>
      <c r="B609">
        <f>'Data Entry'!B610</f>
        <v>109</v>
      </c>
      <c r="C609">
        <f>'Data Entry'!I610</f>
        <v>0</v>
      </c>
      <c r="D609">
        <f>'Data Entry'!J610</f>
        <v>0</v>
      </c>
      <c r="E609">
        <f t="shared" si="45"/>
        <v>0</v>
      </c>
      <c r="F609" s="26" t="e">
        <f t="shared" si="46"/>
        <v>#DIV/0!</v>
      </c>
      <c r="G609">
        <f>'Data Entry'!K610</f>
        <v>2</v>
      </c>
      <c r="H609">
        <f>'Data Entry'!L610</f>
        <v>0</v>
      </c>
      <c r="I609">
        <f t="shared" si="47"/>
        <v>2</v>
      </c>
      <c r="J609" s="26">
        <f t="shared" si="48"/>
        <v>1</v>
      </c>
      <c r="K609" s="1">
        <f>SUMIFS('Data Entry'!N$3:N$2000,'Data Entry'!M$3:M$2000,A609,'Data Entry'!B$3:B$2000,B609)+SUMIFS('Data Entry'!P$3:P$2000,'Data Entry'!O$3:O$2000,A609,'Data Entry'!B$3:B$2000,B609)+SUMIFS('Data Entry'!R$3:R$2000,'Data Entry'!Q$3:Q$2000,A609,'Data Entry'!B$3:B$2000,B609)</f>
        <v>14.589</v>
      </c>
      <c r="L609">
        <f t="shared" si="49"/>
        <v>4</v>
      </c>
    </row>
    <row r="610" spans="1:12">
      <c r="A610">
        <f>'Data Entry'!A611</f>
        <v>4476</v>
      </c>
      <c r="B610">
        <f>'Data Entry'!B611</f>
        <v>109</v>
      </c>
      <c r="C610">
        <f>'Data Entry'!I611</f>
        <v>0</v>
      </c>
      <c r="D610">
        <f>'Data Entry'!J611</f>
        <v>0</v>
      </c>
      <c r="E610">
        <f t="shared" si="45"/>
        <v>0</v>
      </c>
      <c r="F610" s="26" t="e">
        <f t="shared" si="46"/>
        <v>#DIV/0!</v>
      </c>
      <c r="G610">
        <f>'Data Entry'!K611</f>
        <v>13</v>
      </c>
      <c r="H610">
        <f>'Data Entry'!L611</f>
        <v>1</v>
      </c>
      <c r="I610">
        <f t="shared" si="47"/>
        <v>14</v>
      </c>
      <c r="J610" s="26">
        <f t="shared" si="48"/>
        <v>0.928571428571429</v>
      </c>
      <c r="K610" s="1">
        <f>SUMIFS('Data Entry'!N$3:N$2000,'Data Entry'!M$3:M$2000,A610,'Data Entry'!B$3:B$2000,B610)+SUMIFS('Data Entry'!P$3:P$2000,'Data Entry'!O$3:O$2000,A610,'Data Entry'!B$3:B$2000,B610)+SUMIFS('Data Entry'!R$3:R$2000,'Data Entry'!Q$3:Q$2000,A610,'Data Entry'!B$3:B$2000,B610)</f>
        <v>0</v>
      </c>
      <c r="L610">
        <f t="shared" si="49"/>
        <v>26</v>
      </c>
    </row>
    <row r="611" spans="1:12">
      <c r="A611">
        <f>'Data Entry'!A612</f>
        <v>4976</v>
      </c>
      <c r="B611">
        <f>'Data Entry'!B612</f>
        <v>121</v>
      </c>
      <c r="C611">
        <f>'Data Entry'!I612</f>
        <v>0</v>
      </c>
      <c r="D611">
        <f>'Data Entry'!J612</f>
        <v>0</v>
      </c>
      <c r="E611">
        <f t="shared" si="45"/>
        <v>0</v>
      </c>
      <c r="F611" s="26" t="e">
        <f t="shared" si="46"/>
        <v>#DIV/0!</v>
      </c>
      <c r="G611">
        <f>'Data Entry'!K612</f>
        <v>11</v>
      </c>
      <c r="H611">
        <f>'Data Entry'!L612</f>
        <v>2</v>
      </c>
      <c r="I611">
        <f t="shared" si="47"/>
        <v>13</v>
      </c>
      <c r="J611" s="26">
        <f t="shared" si="48"/>
        <v>0.846153846153846</v>
      </c>
      <c r="K611" s="1">
        <f>SUMIFS('Data Entry'!N$3:N$2000,'Data Entry'!M$3:M$2000,A611,'Data Entry'!B$3:B$2000,B611)+SUMIFS('Data Entry'!P$3:P$2000,'Data Entry'!O$3:O$2000,A611,'Data Entry'!B$3:B$2000,B611)+SUMIFS('Data Entry'!R$3:R$2000,'Data Entry'!Q$3:Q$2000,A611,'Data Entry'!B$3:B$2000,B611)</f>
        <v>0</v>
      </c>
      <c r="L611">
        <f t="shared" si="49"/>
        <v>22</v>
      </c>
    </row>
    <row r="612" spans="1:12">
      <c r="A612">
        <f>'Data Entry'!A613</f>
        <v>4976</v>
      </c>
      <c r="B612">
        <f>'Data Entry'!B613</f>
        <v>106</v>
      </c>
      <c r="C612">
        <f>'Data Entry'!I613</f>
        <v>0</v>
      </c>
      <c r="D612">
        <f>'Data Entry'!J613</f>
        <v>0</v>
      </c>
      <c r="E612">
        <f t="shared" si="45"/>
        <v>0</v>
      </c>
      <c r="F612" s="26" t="e">
        <f t="shared" si="46"/>
        <v>#DIV/0!</v>
      </c>
      <c r="G612">
        <f>'Data Entry'!K613</f>
        <v>7</v>
      </c>
      <c r="H612">
        <f>'Data Entry'!L613</f>
        <v>5</v>
      </c>
      <c r="I612">
        <f t="shared" si="47"/>
        <v>12</v>
      </c>
      <c r="J612" s="26">
        <f t="shared" si="48"/>
        <v>0.583333333333333</v>
      </c>
      <c r="K612" s="1">
        <f>SUMIFS('Data Entry'!N$3:N$2000,'Data Entry'!M$3:M$2000,A612,'Data Entry'!B$3:B$2000,B612)+SUMIFS('Data Entry'!P$3:P$2000,'Data Entry'!O$3:O$2000,A612,'Data Entry'!B$3:B$2000,B612)+SUMIFS('Data Entry'!R$3:R$2000,'Data Entry'!Q$3:Q$2000,A612,'Data Entry'!B$3:B$2000,B612)</f>
        <v>24.47</v>
      </c>
      <c r="L612">
        <f t="shared" si="49"/>
        <v>14</v>
      </c>
    </row>
    <row r="613" spans="1:12">
      <c r="A613">
        <f>'Data Entry'!A614</f>
        <v>0</v>
      </c>
      <c r="B613">
        <f>'Data Entry'!B614</f>
        <v>0</v>
      </c>
      <c r="C613">
        <f>'Data Entry'!I614</f>
        <v>0</v>
      </c>
      <c r="D613">
        <f>'Data Entry'!J614</f>
        <v>0</v>
      </c>
      <c r="E613">
        <f t="shared" si="45"/>
        <v>0</v>
      </c>
      <c r="F613" s="26" t="e">
        <f t="shared" si="46"/>
        <v>#DIV/0!</v>
      </c>
      <c r="G613">
        <f>'Data Entry'!K614</f>
        <v>0</v>
      </c>
      <c r="H613">
        <f>'Data Entry'!L614</f>
        <v>0</v>
      </c>
      <c r="I613">
        <f t="shared" si="47"/>
        <v>0</v>
      </c>
      <c r="J613" s="26" t="e">
        <f t="shared" si="48"/>
        <v>#DIV/0!</v>
      </c>
      <c r="K613" s="1">
        <f>SUMIFS('Data Entry'!N$3:N$2000,'Data Entry'!M$3:M$2000,A613,'Data Entry'!B$3:B$2000,B613)+SUMIFS('Data Entry'!P$3:P$2000,'Data Entry'!O$3:O$2000,A613,'Data Entry'!B$3:B$2000,B613)+SUMIFS('Data Entry'!R$3:R$2000,'Data Entry'!Q$3:Q$2000,A613,'Data Entry'!B$3:B$2000,B613)</f>
        <v>0</v>
      </c>
      <c r="L613">
        <f t="shared" si="49"/>
        <v>0</v>
      </c>
    </row>
    <row r="614" spans="1:12">
      <c r="A614">
        <f>'Data Entry'!A615</f>
        <v>0</v>
      </c>
      <c r="B614">
        <f>'Data Entry'!B615</f>
        <v>0</v>
      </c>
      <c r="C614">
        <f>'Data Entry'!I615</f>
        <v>0</v>
      </c>
      <c r="D614">
        <f>'Data Entry'!J615</f>
        <v>0</v>
      </c>
      <c r="E614">
        <f t="shared" si="45"/>
        <v>0</v>
      </c>
      <c r="F614" s="26" t="e">
        <f t="shared" si="46"/>
        <v>#DIV/0!</v>
      </c>
      <c r="G614">
        <f>'Data Entry'!K615</f>
        <v>0</v>
      </c>
      <c r="H614">
        <f>'Data Entry'!L615</f>
        <v>0</v>
      </c>
      <c r="I614">
        <f t="shared" si="47"/>
        <v>0</v>
      </c>
      <c r="J614" s="26" t="e">
        <f t="shared" si="48"/>
        <v>#DIV/0!</v>
      </c>
      <c r="K614" s="1">
        <f>SUMIFS('Data Entry'!N$3:N$2000,'Data Entry'!M$3:M$2000,A614,'Data Entry'!B$3:B$2000,B614)+SUMIFS('Data Entry'!P$3:P$2000,'Data Entry'!O$3:O$2000,A614,'Data Entry'!B$3:B$2000,B614)+SUMIFS('Data Entry'!R$3:R$2000,'Data Entry'!Q$3:Q$2000,A614,'Data Entry'!B$3:B$2000,B614)</f>
        <v>0</v>
      </c>
      <c r="L614">
        <f t="shared" si="49"/>
        <v>0</v>
      </c>
    </row>
    <row r="615" spans="1:12">
      <c r="A615">
        <f>'Data Entry'!A616</f>
        <v>0</v>
      </c>
      <c r="B615">
        <f>'Data Entry'!B616</f>
        <v>0</v>
      </c>
      <c r="C615">
        <f>'Data Entry'!I616</f>
        <v>0</v>
      </c>
      <c r="D615">
        <f>'Data Entry'!J616</f>
        <v>0</v>
      </c>
      <c r="E615">
        <f t="shared" si="45"/>
        <v>0</v>
      </c>
      <c r="F615" s="26" t="e">
        <f t="shared" si="46"/>
        <v>#DIV/0!</v>
      </c>
      <c r="G615">
        <f>'Data Entry'!K616</f>
        <v>0</v>
      </c>
      <c r="H615">
        <f>'Data Entry'!L616</f>
        <v>0</v>
      </c>
      <c r="I615">
        <f t="shared" si="47"/>
        <v>0</v>
      </c>
      <c r="J615" s="26" t="e">
        <f t="shared" si="48"/>
        <v>#DIV/0!</v>
      </c>
      <c r="K615" s="1">
        <f>SUMIFS('Data Entry'!N$3:N$2000,'Data Entry'!M$3:M$2000,A615,'Data Entry'!B$3:B$2000,B615)+SUMIFS('Data Entry'!P$3:P$2000,'Data Entry'!O$3:O$2000,A615,'Data Entry'!B$3:B$2000,B615)+SUMIFS('Data Entry'!R$3:R$2000,'Data Entry'!Q$3:Q$2000,A615,'Data Entry'!B$3:B$2000,B615)</f>
        <v>0</v>
      </c>
      <c r="L615">
        <f t="shared" si="49"/>
        <v>0</v>
      </c>
    </row>
    <row r="616" spans="1:12">
      <c r="A616">
        <f>'Data Entry'!A617</f>
        <v>0</v>
      </c>
      <c r="B616">
        <f>'Data Entry'!B617</f>
        <v>0</v>
      </c>
      <c r="C616">
        <f>'Data Entry'!I617</f>
        <v>0</v>
      </c>
      <c r="D616">
        <f>'Data Entry'!J617</f>
        <v>0</v>
      </c>
      <c r="E616">
        <f t="shared" si="45"/>
        <v>0</v>
      </c>
      <c r="F616" s="26" t="e">
        <f t="shared" si="46"/>
        <v>#DIV/0!</v>
      </c>
      <c r="G616">
        <f>'Data Entry'!K617</f>
        <v>0</v>
      </c>
      <c r="H616">
        <f>'Data Entry'!L617</f>
        <v>0</v>
      </c>
      <c r="I616">
        <f t="shared" si="47"/>
        <v>0</v>
      </c>
      <c r="J616" s="26" t="e">
        <f t="shared" si="48"/>
        <v>#DIV/0!</v>
      </c>
      <c r="K616" s="1">
        <f>SUMIFS('Data Entry'!N$3:N$2000,'Data Entry'!M$3:M$2000,A616,'Data Entry'!B$3:B$2000,B616)+SUMIFS('Data Entry'!P$3:P$2000,'Data Entry'!O$3:O$2000,A616,'Data Entry'!B$3:B$2000,B616)+SUMIFS('Data Entry'!R$3:R$2000,'Data Entry'!Q$3:Q$2000,A616,'Data Entry'!B$3:B$2000,B616)</f>
        <v>0</v>
      </c>
      <c r="L616">
        <f t="shared" si="49"/>
        <v>0</v>
      </c>
    </row>
    <row r="617" spans="1:12">
      <c r="A617">
        <f>'Data Entry'!A618</f>
        <v>0</v>
      </c>
      <c r="B617">
        <f>'Data Entry'!B618</f>
        <v>0</v>
      </c>
      <c r="C617">
        <f>'Data Entry'!I618</f>
        <v>0</v>
      </c>
      <c r="D617">
        <f>'Data Entry'!J618</f>
        <v>0</v>
      </c>
      <c r="E617">
        <f t="shared" si="45"/>
        <v>0</v>
      </c>
      <c r="F617" s="26" t="e">
        <f t="shared" si="46"/>
        <v>#DIV/0!</v>
      </c>
      <c r="G617">
        <f>'Data Entry'!K618</f>
        <v>0</v>
      </c>
      <c r="H617">
        <f>'Data Entry'!L618</f>
        <v>0</v>
      </c>
      <c r="I617">
        <f t="shared" si="47"/>
        <v>0</v>
      </c>
      <c r="J617" s="26" t="e">
        <f t="shared" si="48"/>
        <v>#DIV/0!</v>
      </c>
      <c r="K617" s="1">
        <f>SUMIFS('Data Entry'!N$3:N$2000,'Data Entry'!M$3:M$2000,A617,'Data Entry'!B$3:B$2000,B617)+SUMIFS('Data Entry'!P$3:P$2000,'Data Entry'!O$3:O$2000,A617,'Data Entry'!B$3:B$2000,B617)+SUMIFS('Data Entry'!R$3:R$2000,'Data Entry'!Q$3:Q$2000,A617,'Data Entry'!B$3:B$2000,B617)</f>
        <v>0</v>
      </c>
      <c r="L617">
        <f t="shared" si="49"/>
        <v>0</v>
      </c>
    </row>
    <row r="618" spans="1:12">
      <c r="A618">
        <f>'Data Entry'!A619</f>
        <v>0</v>
      </c>
      <c r="B618">
        <f>'Data Entry'!B619</f>
        <v>0</v>
      </c>
      <c r="C618">
        <f>'Data Entry'!I619</f>
        <v>0</v>
      </c>
      <c r="D618">
        <f>'Data Entry'!J619</f>
        <v>0</v>
      </c>
      <c r="E618">
        <f t="shared" si="45"/>
        <v>0</v>
      </c>
      <c r="F618" s="26" t="e">
        <f t="shared" si="46"/>
        <v>#DIV/0!</v>
      </c>
      <c r="G618">
        <f>'Data Entry'!K619</f>
        <v>0</v>
      </c>
      <c r="H618">
        <f>'Data Entry'!L619</f>
        <v>0</v>
      </c>
      <c r="I618">
        <f t="shared" si="47"/>
        <v>0</v>
      </c>
      <c r="J618" s="26" t="e">
        <f t="shared" si="48"/>
        <v>#DIV/0!</v>
      </c>
      <c r="K618" s="1">
        <f>SUMIFS('Data Entry'!N$3:N$2000,'Data Entry'!M$3:M$2000,A618,'Data Entry'!B$3:B$2000,B618)+SUMIFS('Data Entry'!P$3:P$2000,'Data Entry'!O$3:O$2000,A618,'Data Entry'!B$3:B$2000,B618)+SUMIFS('Data Entry'!R$3:R$2000,'Data Entry'!Q$3:Q$2000,A618,'Data Entry'!B$3:B$2000,B618)</f>
        <v>0</v>
      </c>
      <c r="L618">
        <f t="shared" si="49"/>
        <v>0</v>
      </c>
    </row>
    <row r="619" spans="1:12">
      <c r="A619">
        <f>'Data Entry'!A620</f>
        <v>0</v>
      </c>
      <c r="B619">
        <f>'Data Entry'!B620</f>
        <v>0</v>
      </c>
      <c r="C619">
        <f>'Data Entry'!I620</f>
        <v>0</v>
      </c>
      <c r="D619">
        <f>'Data Entry'!J620</f>
        <v>0</v>
      </c>
      <c r="E619">
        <f t="shared" si="45"/>
        <v>0</v>
      </c>
      <c r="F619" s="26" t="e">
        <f t="shared" si="46"/>
        <v>#DIV/0!</v>
      </c>
      <c r="G619">
        <f>'Data Entry'!K620</f>
        <v>0</v>
      </c>
      <c r="H619">
        <f>'Data Entry'!L620</f>
        <v>0</v>
      </c>
      <c r="I619">
        <f t="shared" si="47"/>
        <v>0</v>
      </c>
      <c r="J619" s="26" t="e">
        <f t="shared" si="48"/>
        <v>#DIV/0!</v>
      </c>
      <c r="K619" s="1">
        <f>SUMIFS('Data Entry'!N$3:N$2000,'Data Entry'!M$3:M$2000,A619,'Data Entry'!B$3:B$2000,B619)+SUMIFS('Data Entry'!P$3:P$2000,'Data Entry'!O$3:O$2000,A619,'Data Entry'!B$3:B$2000,B619)+SUMIFS('Data Entry'!R$3:R$2000,'Data Entry'!Q$3:Q$2000,A619,'Data Entry'!B$3:B$2000,B619)</f>
        <v>0</v>
      </c>
      <c r="L619">
        <f t="shared" si="49"/>
        <v>0</v>
      </c>
    </row>
    <row r="620" spans="1:12">
      <c r="A620">
        <f>'Data Entry'!A621</f>
        <v>0</v>
      </c>
      <c r="B620">
        <f>'Data Entry'!B621</f>
        <v>0</v>
      </c>
      <c r="C620">
        <f>'Data Entry'!I621</f>
        <v>0</v>
      </c>
      <c r="D620">
        <f>'Data Entry'!J621</f>
        <v>0</v>
      </c>
      <c r="E620">
        <f t="shared" si="45"/>
        <v>0</v>
      </c>
      <c r="F620" s="26" t="e">
        <f t="shared" si="46"/>
        <v>#DIV/0!</v>
      </c>
      <c r="G620">
        <f>'Data Entry'!K621</f>
        <v>0</v>
      </c>
      <c r="H620">
        <f>'Data Entry'!L621</f>
        <v>0</v>
      </c>
      <c r="I620">
        <f t="shared" si="47"/>
        <v>0</v>
      </c>
      <c r="J620" s="26" t="e">
        <f t="shared" si="48"/>
        <v>#DIV/0!</v>
      </c>
      <c r="K620" s="1">
        <f>SUMIFS('Data Entry'!N$3:N$2000,'Data Entry'!M$3:M$2000,A620,'Data Entry'!B$3:B$2000,B620)+SUMIFS('Data Entry'!P$3:P$2000,'Data Entry'!O$3:O$2000,A620,'Data Entry'!B$3:B$2000,B620)+SUMIFS('Data Entry'!R$3:R$2000,'Data Entry'!Q$3:Q$2000,A620,'Data Entry'!B$3:B$2000,B620)</f>
        <v>0</v>
      </c>
      <c r="L620">
        <f t="shared" si="49"/>
        <v>0</v>
      </c>
    </row>
    <row r="621" spans="1:12">
      <c r="A621">
        <f>'Data Entry'!A622</f>
        <v>0</v>
      </c>
      <c r="B621">
        <f>'Data Entry'!B622</f>
        <v>0</v>
      </c>
      <c r="C621">
        <f>'Data Entry'!I622</f>
        <v>0</v>
      </c>
      <c r="D621">
        <f>'Data Entry'!J622</f>
        <v>0</v>
      </c>
      <c r="E621">
        <f t="shared" si="45"/>
        <v>0</v>
      </c>
      <c r="F621" s="26" t="e">
        <f t="shared" si="46"/>
        <v>#DIV/0!</v>
      </c>
      <c r="G621">
        <f>'Data Entry'!K622</f>
        <v>0</v>
      </c>
      <c r="H621">
        <f>'Data Entry'!L622</f>
        <v>0</v>
      </c>
      <c r="I621">
        <f t="shared" si="47"/>
        <v>0</v>
      </c>
      <c r="J621" s="26" t="e">
        <f t="shared" si="48"/>
        <v>#DIV/0!</v>
      </c>
      <c r="K621" s="1">
        <f>SUMIFS('Data Entry'!N$3:N$2000,'Data Entry'!M$3:M$2000,A621,'Data Entry'!B$3:B$2000,B621)+SUMIFS('Data Entry'!P$3:P$2000,'Data Entry'!O$3:O$2000,A621,'Data Entry'!B$3:B$2000,B621)+SUMIFS('Data Entry'!R$3:R$2000,'Data Entry'!Q$3:Q$2000,A621,'Data Entry'!B$3:B$2000,B621)</f>
        <v>0</v>
      </c>
      <c r="L621">
        <f t="shared" si="49"/>
        <v>0</v>
      </c>
    </row>
    <row r="622" spans="1:12">
      <c r="A622">
        <f>'Data Entry'!A623</f>
        <v>0</v>
      </c>
      <c r="B622">
        <f>'Data Entry'!B623</f>
        <v>0</v>
      </c>
      <c r="C622">
        <f>'Data Entry'!I623</f>
        <v>0</v>
      </c>
      <c r="D622">
        <f>'Data Entry'!J623</f>
        <v>0</v>
      </c>
      <c r="E622">
        <f t="shared" si="45"/>
        <v>0</v>
      </c>
      <c r="F622" s="26" t="e">
        <f t="shared" si="46"/>
        <v>#DIV/0!</v>
      </c>
      <c r="G622">
        <f>'Data Entry'!K623</f>
        <v>0</v>
      </c>
      <c r="H622">
        <f>'Data Entry'!L623</f>
        <v>0</v>
      </c>
      <c r="I622">
        <f t="shared" si="47"/>
        <v>0</v>
      </c>
      <c r="J622" s="26" t="e">
        <f t="shared" si="48"/>
        <v>#DIV/0!</v>
      </c>
      <c r="K622" s="1">
        <f>SUMIFS('Data Entry'!N$3:N$2000,'Data Entry'!M$3:M$2000,A622,'Data Entry'!B$3:B$2000,B622)+SUMIFS('Data Entry'!P$3:P$2000,'Data Entry'!O$3:O$2000,A622,'Data Entry'!B$3:B$2000,B622)+SUMIFS('Data Entry'!R$3:R$2000,'Data Entry'!Q$3:Q$2000,A622,'Data Entry'!B$3:B$2000,B622)</f>
        <v>0</v>
      </c>
      <c r="L622">
        <f t="shared" si="49"/>
        <v>0</v>
      </c>
    </row>
    <row r="623" spans="1:12">
      <c r="A623">
        <f>'Data Entry'!A624</f>
        <v>0</v>
      </c>
      <c r="B623">
        <f>'Data Entry'!B624</f>
        <v>0</v>
      </c>
      <c r="C623">
        <f>'Data Entry'!I624</f>
        <v>0</v>
      </c>
      <c r="D623">
        <f>'Data Entry'!J624</f>
        <v>0</v>
      </c>
      <c r="E623">
        <f t="shared" si="45"/>
        <v>0</v>
      </c>
      <c r="F623" s="26" t="e">
        <f t="shared" si="46"/>
        <v>#DIV/0!</v>
      </c>
      <c r="G623">
        <f>'Data Entry'!K624</f>
        <v>0</v>
      </c>
      <c r="H623">
        <f>'Data Entry'!L624</f>
        <v>0</v>
      </c>
      <c r="I623">
        <f t="shared" si="47"/>
        <v>0</v>
      </c>
      <c r="J623" s="26" t="e">
        <f t="shared" si="48"/>
        <v>#DIV/0!</v>
      </c>
      <c r="K623" s="1">
        <f>SUMIFS('Data Entry'!N$3:N$2000,'Data Entry'!M$3:M$2000,A623,'Data Entry'!B$3:B$2000,B623)+SUMIFS('Data Entry'!P$3:P$2000,'Data Entry'!O$3:O$2000,A623,'Data Entry'!B$3:B$2000,B623)+SUMIFS('Data Entry'!R$3:R$2000,'Data Entry'!Q$3:Q$2000,A623,'Data Entry'!B$3:B$2000,B623)</f>
        <v>0</v>
      </c>
      <c r="L623">
        <f t="shared" si="49"/>
        <v>0</v>
      </c>
    </row>
    <row r="624" spans="1:12">
      <c r="A624">
        <f>'Data Entry'!A625</f>
        <v>0</v>
      </c>
      <c r="B624">
        <f>'Data Entry'!B625</f>
        <v>0</v>
      </c>
      <c r="C624">
        <f>'Data Entry'!I625</f>
        <v>0</v>
      </c>
      <c r="D624">
        <f>'Data Entry'!J625</f>
        <v>0</v>
      </c>
      <c r="E624">
        <f t="shared" si="45"/>
        <v>0</v>
      </c>
      <c r="F624" s="26" t="e">
        <f t="shared" si="46"/>
        <v>#DIV/0!</v>
      </c>
      <c r="G624">
        <f>'Data Entry'!K625</f>
        <v>0</v>
      </c>
      <c r="H624">
        <f>'Data Entry'!L625</f>
        <v>0</v>
      </c>
      <c r="I624">
        <f t="shared" si="47"/>
        <v>0</v>
      </c>
      <c r="J624" s="26" t="e">
        <f t="shared" si="48"/>
        <v>#DIV/0!</v>
      </c>
      <c r="K624" s="1">
        <f>SUMIFS('Data Entry'!N$3:N$2000,'Data Entry'!M$3:M$2000,A624,'Data Entry'!B$3:B$2000,B624)+SUMIFS('Data Entry'!P$3:P$2000,'Data Entry'!O$3:O$2000,A624,'Data Entry'!B$3:B$2000,B624)+SUMIFS('Data Entry'!R$3:R$2000,'Data Entry'!Q$3:Q$2000,A624,'Data Entry'!B$3:B$2000,B624)</f>
        <v>0</v>
      </c>
      <c r="L624">
        <f t="shared" si="49"/>
        <v>0</v>
      </c>
    </row>
    <row r="625" spans="1:12">
      <c r="A625">
        <f>'Data Entry'!A626</f>
        <v>0</v>
      </c>
      <c r="B625">
        <f>'Data Entry'!B626</f>
        <v>0</v>
      </c>
      <c r="C625">
        <f>'Data Entry'!I626</f>
        <v>0</v>
      </c>
      <c r="D625">
        <f>'Data Entry'!J626</f>
        <v>0</v>
      </c>
      <c r="E625">
        <f t="shared" si="45"/>
        <v>0</v>
      </c>
      <c r="F625" s="26" t="e">
        <f t="shared" si="46"/>
        <v>#DIV/0!</v>
      </c>
      <c r="G625">
        <f>'Data Entry'!K626</f>
        <v>0</v>
      </c>
      <c r="H625">
        <f>'Data Entry'!L626</f>
        <v>0</v>
      </c>
      <c r="I625">
        <f t="shared" si="47"/>
        <v>0</v>
      </c>
      <c r="J625" s="26" t="e">
        <f t="shared" si="48"/>
        <v>#DIV/0!</v>
      </c>
      <c r="K625" s="1">
        <f>SUMIFS('Data Entry'!N$3:N$2000,'Data Entry'!M$3:M$2000,A625,'Data Entry'!B$3:B$2000,B625)+SUMIFS('Data Entry'!P$3:P$2000,'Data Entry'!O$3:O$2000,A625,'Data Entry'!B$3:B$2000,B625)+SUMIFS('Data Entry'!R$3:R$2000,'Data Entry'!Q$3:Q$2000,A625,'Data Entry'!B$3:B$2000,B625)</f>
        <v>0</v>
      </c>
      <c r="L625">
        <f t="shared" si="49"/>
        <v>0</v>
      </c>
    </row>
    <row r="626" spans="1:12">
      <c r="A626">
        <f>'Data Entry'!A627</f>
        <v>0</v>
      </c>
      <c r="B626">
        <f>'Data Entry'!B627</f>
        <v>0</v>
      </c>
      <c r="C626">
        <f>'Data Entry'!I627</f>
        <v>0</v>
      </c>
      <c r="D626">
        <f>'Data Entry'!J627</f>
        <v>0</v>
      </c>
      <c r="E626">
        <f t="shared" si="45"/>
        <v>0</v>
      </c>
      <c r="F626" s="26" t="e">
        <f t="shared" si="46"/>
        <v>#DIV/0!</v>
      </c>
      <c r="G626">
        <f>'Data Entry'!K627</f>
        <v>0</v>
      </c>
      <c r="H626">
        <f>'Data Entry'!L627</f>
        <v>0</v>
      </c>
      <c r="I626">
        <f t="shared" si="47"/>
        <v>0</v>
      </c>
      <c r="J626" s="26" t="e">
        <f t="shared" si="48"/>
        <v>#DIV/0!</v>
      </c>
      <c r="K626" s="1">
        <f>SUMIFS('Data Entry'!N$3:N$2000,'Data Entry'!M$3:M$2000,A626,'Data Entry'!B$3:B$2000,B626)+SUMIFS('Data Entry'!P$3:P$2000,'Data Entry'!O$3:O$2000,A626,'Data Entry'!B$3:B$2000,B626)+SUMIFS('Data Entry'!R$3:R$2000,'Data Entry'!Q$3:Q$2000,A626,'Data Entry'!B$3:B$2000,B626)</f>
        <v>0</v>
      </c>
      <c r="L626">
        <f t="shared" si="49"/>
        <v>0</v>
      </c>
    </row>
    <row r="627" spans="1:12">
      <c r="A627">
        <f>'Data Entry'!A628</f>
        <v>0</v>
      </c>
      <c r="B627">
        <f>'Data Entry'!B628</f>
        <v>0</v>
      </c>
      <c r="C627">
        <f>'Data Entry'!I628</f>
        <v>0</v>
      </c>
      <c r="D627">
        <f>'Data Entry'!J628</f>
        <v>0</v>
      </c>
      <c r="E627">
        <f t="shared" si="45"/>
        <v>0</v>
      </c>
      <c r="F627" s="26" t="e">
        <f t="shared" si="46"/>
        <v>#DIV/0!</v>
      </c>
      <c r="G627">
        <f>'Data Entry'!K628</f>
        <v>0</v>
      </c>
      <c r="H627">
        <f>'Data Entry'!L628</f>
        <v>0</v>
      </c>
      <c r="I627">
        <f t="shared" si="47"/>
        <v>0</v>
      </c>
      <c r="J627" s="26" t="e">
        <f t="shared" si="48"/>
        <v>#DIV/0!</v>
      </c>
      <c r="K627" s="1">
        <f>SUMIFS('Data Entry'!N$3:N$2000,'Data Entry'!M$3:M$2000,A627,'Data Entry'!B$3:B$2000,B627)+SUMIFS('Data Entry'!P$3:P$2000,'Data Entry'!O$3:O$2000,A627,'Data Entry'!B$3:B$2000,B627)+SUMIFS('Data Entry'!R$3:R$2000,'Data Entry'!Q$3:Q$2000,A627,'Data Entry'!B$3:B$2000,B627)</f>
        <v>0</v>
      </c>
      <c r="L627">
        <f t="shared" si="49"/>
        <v>0</v>
      </c>
    </row>
    <row r="628" spans="1:12">
      <c r="A628">
        <f>'Data Entry'!A629</f>
        <v>0</v>
      </c>
      <c r="B628">
        <f>'Data Entry'!B629</f>
        <v>0</v>
      </c>
      <c r="C628">
        <f>'Data Entry'!I629</f>
        <v>0</v>
      </c>
      <c r="D628">
        <f>'Data Entry'!J629</f>
        <v>0</v>
      </c>
      <c r="E628">
        <f t="shared" si="45"/>
        <v>0</v>
      </c>
      <c r="F628" s="26" t="e">
        <f t="shared" si="46"/>
        <v>#DIV/0!</v>
      </c>
      <c r="G628">
        <f>'Data Entry'!K629</f>
        <v>0</v>
      </c>
      <c r="H628">
        <f>'Data Entry'!L629</f>
        <v>0</v>
      </c>
      <c r="I628">
        <f t="shared" si="47"/>
        <v>0</v>
      </c>
      <c r="J628" s="26" t="e">
        <f t="shared" si="48"/>
        <v>#DIV/0!</v>
      </c>
      <c r="K628" s="1">
        <f>SUMIFS('Data Entry'!N$3:N$2000,'Data Entry'!M$3:M$2000,A628,'Data Entry'!B$3:B$2000,B628)+SUMIFS('Data Entry'!P$3:P$2000,'Data Entry'!O$3:O$2000,A628,'Data Entry'!B$3:B$2000,B628)+SUMIFS('Data Entry'!R$3:R$2000,'Data Entry'!Q$3:Q$2000,A628,'Data Entry'!B$3:B$2000,B628)</f>
        <v>0</v>
      </c>
      <c r="L628">
        <f t="shared" si="49"/>
        <v>0</v>
      </c>
    </row>
    <row r="629" spans="1:12">
      <c r="A629">
        <f>'Data Entry'!A630</f>
        <v>0</v>
      </c>
      <c r="B629">
        <f>'Data Entry'!B630</f>
        <v>0</v>
      </c>
      <c r="C629">
        <f>'Data Entry'!I630</f>
        <v>0</v>
      </c>
      <c r="D629">
        <f>'Data Entry'!J630</f>
        <v>0</v>
      </c>
      <c r="E629">
        <f t="shared" si="45"/>
        <v>0</v>
      </c>
      <c r="F629" s="26" t="e">
        <f t="shared" si="46"/>
        <v>#DIV/0!</v>
      </c>
      <c r="G629">
        <f>'Data Entry'!K630</f>
        <v>0</v>
      </c>
      <c r="H629">
        <f>'Data Entry'!L630</f>
        <v>0</v>
      </c>
      <c r="I629">
        <f t="shared" si="47"/>
        <v>0</v>
      </c>
      <c r="J629" s="26" t="e">
        <f t="shared" si="48"/>
        <v>#DIV/0!</v>
      </c>
      <c r="K629" s="1">
        <f>SUMIFS('Data Entry'!N$3:N$2000,'Data Entry'!M$3:M$2000,A629,'Data Entry'!B$3:B$2000,B629)+SUMIFS('Data Entry'!P$3:P$2000,'Data Entry'!O$3:O$2000,A629,'Data Entry'!B$3:B$2000,B629)+SUMIFS('Data Entry'!R$3:R$2000,'Data Entry'!Q$3:Q$2000,A629,'Data Entry'!B$3:B$2000,B629)</f>
        <v>0</v>
      </c>
      <c r="L629">
        <f t="shared" si="49"/>
        <v>0</v>
      </c>
    </row>
    <row r="630" spans="1:12">
      <c r="A630">
        <f>'Data Entry'!A631</f>
        <v>0</v>
      </c>
      <c r="B630">
        <f>'Data Entry'!B631</f>
        <v>0</v>
      </c>
      <c r="C630">
        <f>'Data Entry'!I631</f>
        <v>0</v>
      </c>
      <c r="D630">
        <f>'Data Entry'!J631</f>
        <v>0</v>
      </c>
      <c r="E630">
        <f t="shared" si="45"/>
        <v>0</v>
      </c>
      <c r="F630" s="26" t="e">
        <f t="shared" si="46"/>
        <v>#DIV/0!</v>
      </c>
      <c r="G630">
        <f>'Data Entry'!K631</f>
        <v>0</v>
      </c>
      <c r="H630">
        <f>'Data Entry'!L631</f>
        <v>0</v>
      </c>
      <c r="I630">
        <f t="shared" si="47"/>
        <v>0</v>
      </c>
      <c r="J630" s="26" t="e">
        <f t="shared" si="48"/>
        <v>#DIV/0!</v>
      </c>
      <c r="K630" s="1">
        <f>SUMIFS('Data Entry'!N$3:N$2000,'Data Entry'!M$3:M$2000,A630,'Data Entry'!B$3:B$2000,B630)+SUMIFS('Data Entry'!P$3:P$2000,'Data Entry'!O$3:O$2000,A630,'Data Entry'!B$3:B$2000,B630)+SUMIFS('Data Entry'!R$3:R$2000,'Data Entry'!Q$3:Q$2000,A630,'Data Entry'!B$3:B$2000,B630)</f>
        <v>0</v>
      </c>
      <c r="L630">
        <f t="shared" si="49"/>
        <v>0</v>
      </c>
    </row>
    <row r="631" spans="1:12">
      <c r="A631">
        <f>'Data Entry'!A632</f>
        <v>0</v>
      </c>
      <c r="B631">
        <f>'Data Entry'!B632</f>
        <v>0</v>
      </c>
      <c r="C631">
        <f>'Data Entry'!I632</f>
        <v>0</v>
      </c>
      <c r="D631">
        <f>'Data Entry'!J632</f>
        <v>0</v>
      </c>
      <c r="E631">
        <f t="shared" si="45"/>
        <v>0</v>
      </c>
      <c r="F631" s="26" t="e">
        <f t="shared" si="46"/>
        <v>#DIV/0!</v>
      </c>
      <c r="G631">
        <f>'Data Entry'!K632</f>
        <v>0</v>
      </c>
      <c r="H631">
        <f>'Data Entry'!L632</f>
        <v>0</v>
      </c>
      <c r="I631">
        <f t="shared" si="47"/>
        <v>0</v>
      </c>
      <c r="J631" s="26" t="e">
        <f t="shared" si="48"/>
        <v>#DIV/0!</v>
      </c>
      <c r="K631" s="1">
        <f>SUMIFS('Data Entry'!N$3:N$2000,'Data Entry'!M$3:M$2000,A631,'Data Entry'!B$3:B$2000,B631)+SUMIFS('Data Entry'!P$3:P$2000,'Data Entry'!O$3:O$2000,A631,'Data Entry'!B$3:B$2000,B631)+SUMIFS('Data Entry'!R$3:R$2000,'Data Entry'!Q$3:Q$2000,A631,'Data Entry'!B$3:B$2000,B631)</f>
        <v>0</v>
      </c>
      <c r="L631">
        <f t="shared" si="49"/>
        <v>0</v>
      </c>
    </row>
    <row r="632" spans="1:12">
      <c r="A632">
        <f>'Data Entry'!A633</f>
        <v>0</v>
      </c>
      <c r="B632">
        <f>'Data Entry'!B633</f>
        <v>0</v>
      </c>
      <c r="C632">
        <f>'Data Entry'!I633</f>
        <v>0</v>
      </c>
      <c r="D632">
        <f>'Data Entry'!J633</f>
        <v>0</v>
      </c>
      <c r="E632">
        <f t="shared" si="45"/>
        <v>0</v>
      </c>
      <c r="F632" s="26" t="e">
        <f t="shared" si="46"/>
        <v>#DIV/0!</v>
      </c>
      <c r="G632">
        <f>'Data Entry'!K633</f>
        <v>0</v>
      </c>
      <c r="H632">
        <f>'Data Entry'!L633</f>
        <v>0</v>
      </c>
      <c r="I632">
        <f t="shared" si="47"/>
        <v>0</v>
      </c>
      <c r="J632" s="26" t="e">
        <f t="shared" si="48"/>
        <v>#DIV/0!</v>
      </c>
      <c r="K632" s="1">
        <f>SUMIFS('Data Entry'!N$3:N$2000,'Data Entry'!M$3:M$2000,A632,'Data Entry'!B$3:B$2000,B632)+SUMIFS('Data Entry'!P$3:P$2000,'Data Entry'!O$3:O$2000,A632,'Data Entry'!B$3:B$2000,B632)+SUMIFS('Data Entry'!R$3:R$2000,'Data Entry'!Q$3:Q$2000,A632,'Data Entry'!B$3:B$2000,B632)</f>
        <v>0</v>
      </c>
      <c r="L632">
        <f t="shared" si="49"/>
        <v>0</v>
      </c>
    </row>
    <row r="633" spans="1:12">
      <c r="A633">
        <f>'Data Entry'!A634</f>
        <v>0</v>
      </c>
      <c r="B633">
        <f>'Data Entry'!B634</f>
        <v>0</v>
      </c>
      <c r="C633">
        <f>'Data Entry'!I634</f>
        <v>0</v>
      </c>
      <c r="D633">
        <f>'Data Entry'!J634</f>
        <v>0</v>
      </c>
      <c r="E633">
        <f t="shared" si="45"/>
        <v>0</v>
      </c>
      <c r="F633" s="26" t="e">
        <f t="shared" si="46"/>
        <v>#DIV/0!</v>
      </c>
      <c r="G633">
        <f>'Data Entry'!K634</f>
        <v>0</v>
      </c>
      <c r="H633">
        <f>'Data Entry'!L634</f>
        <v>0</v>
      </c>
      <c r="I633">
        <f t="shared" si="47"/>
        <v>0</v>
      </c>
      <c r="J633" s="26" t="e">
        <f t="shared" si="48"/>
        <v>#DIV/0!</v>
      </c>
      <c r="K633" s="1">
        <f>SUMIFS('Data Entry'!N$3:N$2000,'Data Entry'!M$3:M$2000,A633,'Data Entry'!B$3:B$2000,B633)+SUMIFS('Data Entry'!P$3:P$2000,'Data Entry'!O$3:O$2000,A633,'Data Entry'!B$3:B$2000,B633)+SUMIFS('Data Entry'!R$3:R$2000,'Data Entry'!Q$3:Q$2000,A633,'Data Entry'!B$3:B$2000,B633)</f>
        <v>0</v>
      </c>
      <c r="L633">
        <f t="shared" si="49"/>
        <v>0</v>
      </c>
    </row>
    <row r="634" spans="1:12">
      <c r="A634">
        <f>'Data Entry'!A635</f>
        <v>0</v>
      </c>
      <c r="B634">
        <f>'Data Entry'!B635</f>
        <v>0</v>
      </c>
      <c r="C634">
        <f>'Data Entry'!I635</f>
        <v>0</v>
      </c>
      <c r="D634">
        <f>'Data Entry'!J635</f>
        <v>0</v>
      </c>
      <c r="E634">
        <f t="shared" si="45"/>
        <v>0</v>
      </c>
      <c r="F634" s="26" t="e">
        <f t="shared" si="46"/>
        <v>#DIV/0!</v>
      </c>
      <c r="G634">
        <f>'Data Entry'!K635</f>
        <v>0</v>
      </c>
      <c r="H634">
        <f>'Data Entry'!L635</f>
        <v>0</v>
      </c>
      <c r="I634">
        <f t="shared" si="47"/>
        <v>0</v>
      </c>
      <c r="J634" s="26" t="e">
        <f t="shared" si="48"/>
        <v>#DIV/0!</v>
      </c>
      <c r="K634" s="1">
        <f>SUMIFS('Data Entry'!N$3:N$2000,'Data Entry'!M$3:M$2000,A634,'Data Entry'!B$3:B$2000,B634)+SUMIFS('Data Entry'!P$3:P$2000,'Data Entry'!O$3:O$2000,A634,'Data Entry'!B$3:B$2000,B634)+SUMIFS('Data Entry'!R$3:R$2000,'Data Entry'!Q$3:Q$2000,A634,'Data Entry'!B$3:B$2000,B634)</f>
        <v>0</v>
      </c>
      <c r="L634">
        <f t="shared" si="49"/>
        <v>0</v>
      </c>
    </row>
    <row r="635" spans="1:12">
      <c r="A635">
        <f>'Data Entry'!A636</f>
        <v>0</v>
      </c>
      <c r="B635">
        <f>'Data Entry'!B636</f>
        <v>0</v>
      </c>
      <c r="C635">
        <f>'Data Entry'!I636</f>
        <v>0</v>
      </c>
      <c r="D635">
        <f>'Data Entry'!J636</f>
        <v>0</v>
      </c>
      <c r="E635">
        <f t="shared" si="45"/>
        <v>0</v>
      </c>
      <c r="F635" s="26" t="e">
        <f t="shared" si="46"/>
        <v>#DIV/0!</v>
      </c>
      <c r="G635">
        <f>'Data Entry'!K636</f>
        <v>0</v>
      </c>
      <c r="H635">
        <f>'Data Entry'!L636</f>
        <v>0</v>
      </c>
      <c r="I635">
        <f t="shared" si="47"/>
        <v>0</v>
      </c>
      <c r="J635" s="26" t="e">
        <f t="shared" si="48"/>
        <v>#DIV/0!</v>
      </c>
      <c r="K635" s="1">
        <f>SUMIFS('Data Entry'!N$3:N$2000,'Data Entry'!M$3:M$2000,A635,'Data Entry'!B$3:B$2000,B635)+SUMIFS('Data Entry'!P$3:P$2000,'Data Entry'!O$3:O$2000,A635,'Data Entry'!B$3:B$2000,B635)+SUMIFS('Data Entry'!R$3:R$2000,'Data Entry'!Q$3:Q$2000,A635,'Data Entry'!B$3:B$2000,B635)</f>
        <v>0</v>
      </c>
      <c r="L635">
        <f t="shared" si="49"/>
        <v>0</v>
      </c>
    </row>
    <row r="636" spans="1:12">
      <c r="A636">
        <f>'Data Entry'!A637</f>
        <v>0</v>
      </c>
      <c r="B636">
        <f>'Data Entry'!B637</f>
        <v>0</v>
      </c>
      <c r="C636">
        <f>'Data Entry'!I637</f>
        <v>0</v>
      </c>
      <c r="D636">
        <f>'Data Entry'!J637</f>
        <v>0</v>
      </c>
      <c r="E636">
        <f t="shared" si="45"/>
        <v>0</v>
      </c>
      <c r="F636" s="26" t="e">
        <f t="shared" si="46"/>
        <v>#DIV/0!</v>
      </c>
      <c r="G636">
        <f>'Data Entry'!K637</f>
        <v>0</v>
      </c>
      <c r="H636">
        <f>'Data Entry'!L637</f>
        <v>0</v>
      </c>
      <c r="I636">
        <f t="shared" si="47"/>
        <v>0</v>
      </c>
      <c r="J636" s="26" t="e">
        <f t="shared" si="48"/>
        <v>#DIV/0!</v>
      </c>
      <c r="K636" s="1">
        <f>SUMIFS('Data Entry'!N$3:N$2000,'Data Entry'!M$3:M$2000,A636,'Data Entry'!B$3:B$2000,B636)+SUMIFS('Data Entry'!P$3:P$2000,'Data Entry'!O$3:O$2000,A636,'Data Entry'!B$3:B$2000,B636)+SUMIFS('Data Entry'!R$3:R$2000,'Data Entry'!Q$3:Q$2000,A636,'Data Entry'!B$3:B$2000,B636)</f>
        <v>0</v>
      </c>
      <c r="L636">
        <f t="shared" si="49"/>
        <v>0</v>
      </c>
    </row>
    <row r="637" spans="1:12">
      <c r="A637">
        <f>'Data Entry'!A638</f>
        <v>0</v>
      </c>
      <c r="B637">
        <f>'Data Entry'!B638</f>
        <v>0</v>
      </c>
      <c r="C637">
        <f>'Data Entry'!I638</f>
        <v>0</v>
      </c>
      <c r="D637">
        <f>'Data Entry'!J638</f>
        <v>0</v>
      </c>
      <c r="E637">
        <f t="shared" si="45"/>
        <v>0</v>
      </c>
      <c r="F637" s="26" t="e">
        <f t="shared" si="46"/>
        <v>#DIV/0!</v>
      </c>
      <c r="G637">
        <f>'Data Entry'!K638</f>
        <v>0</v>
      </c>
      <c r="H637">
        <f>'Data Entry'!L638</f>
        <v>0</v>
      </c>
      <c r="I637">
        <f t="shared" si="47"/>
        <v>0</v>
      </c>
      <c r="J637" s="26" t="e">
        <f t="shared" si="48"/>
        <v>#DIV/0!</v>
      </c>
      <c r="K637" s="1">
        <f>SUMIFS('Data Entry'!N$3:N$2000,'Data Entry'!M$3:M$2000,A637,'Data Entry'!B$3:B$2000,B637)+SUMIFS('Data Entry'!P$3:P$2000,'Data Entry'!O$3:O$2000,A637,'Data Entry'!B$3:B$2000,B637)+SUMIFS('Data Entry'!R$3:R$2000,'Data Entry'!Q$3:Q$2000,A637,'Data Entry'!B$3:B$2000,B637)</f>
        <v>0</v>
      </c>
      <c r="L637">
        <f t="shared" si="49"/>
        <v>0</v>
      </c>
    </row>
    <row r="638" spans="1:12">
      <c r="A638">
        <f>'Data Entry'!A639</f>
        <v>0</v>
      </c>
      <c r="B638">
        <f>'Data Entry'!B639</f>
        <v>0</v>
      </c>
      <c r="C638">
        <f>'Data Entry'!I639</f>
        <v>0</v>
      </c>
      <c r="D638">
        <f>'Data Entry'!J639</f>
        <v>0</v>
      </c>
      <c r="E638">
        <f t="shared" ref="E638:E701" si="50">C638+D638</f>
        <v>0</v>
      </c>
      <c r="F638" s="26" t="e">
        <f t="shared" ref="F638:F701" si="51">C638/E638</f>
        <v>#DIV/0!</v>
      </c>
      <c r="G638">
        <f>'Data Entry'!K639</f>
        <v>0</v>
      </c>
      <c r="H638">
        <f>'Data Entry'!L639</f>
        <v>0</v>
      </c>
      <c r="I638">
        <f t="shared" ref="I638:I701" si="52">G638+H638</f>
        <v>0</v>
      </c>
      <c r="J638" s="26" t="e">
        <f t="shared" ref="J638:J701" si="53">G638/I638</f>
        <v>#DIV/0!</v>
      </c>
      <c r="K638" s="1">
        <f>SUMIFS('Data Entry'!N$3:N$2000,'Data Entry'!M$3:M$2000,A638,'Data Entry'!B$3:B$2000,B638)+SUMIFS('Data Entry'!P$3:P$2000,'Data Entry'!O$3:O$2000,A638,'Data Entry'!B$3:B$2000,B638)+SUMIFS('Data Entry'!R$3:R$2000,'Data Entry'!Q$3:Q$2000,A638,'Data Entry'!B$3:B$2000,B638)</f>
        <v>0</v>
      </c>
      <c r="L638">
        <f t="shared" ref="L638:L701" si="54">(G638*2)+C638</f>
        <v>0</v>
      </c>
    </row>
    <row r="639" spans="1:12">
      <c r="A639">
        <f>'Data Entry'!A640</f>
        <v>0</v>
      </c>
      <c r="B639">
        <f>'Data Entry'!B640</f>
        <v>0</v>
      </c>
      <c r="C639">
        <f>'Data Entry'!I640</f>
        <v>0</v>
      </c>
      <c r="D639">
        <f>'Data Entry'!J640</f>
        <v>0</v>
      </c>
      <c r="E639">
        <f t="shared" si="50"/>
        <v>0</v>
      </c>
      <c r="F639" s="26" t="e">
        <f t="shared" si="51"/>
        <v>#DIV/0!</v>
      </c>
      <c r="G639">
        <f>'Data Entry'!K640</f>
        <v>0</v>
      </c>
      <c r="H639">
        <f>'Data Entry'!L640</f>
        <v>0</v>
      </c>
      <c r="I639">
        <f t="shared" si="52"/>
        <v>0</v>
      </c>
      <c r="J639" s="26" t="e">
        <f t="shared" si="53"/>
        <v>#DIV/0!</v>
      </c>
      <c r="K639" s="1">
        <f>SUMIFS('Data Entry'!N$3:N$2000,'Data Entry'!M$3:M$2000,A639,'Data Entry'!B$3:B$2000,B639)+SUMIFS('Data Entry'!P$3:P$2000,'Data Entry'!O$3:O$2000,A639,'Data Entry'!B$3:B$2000,B639)+SUMIFS('Data Entry'!R$3:R$2000,'Data Entry'!Q$3:Q$2000,A639,'Data Entry'!B$3:B$2000,B639)</f>
        <v>0</v>
      </c>
      <c r="L639">
        <f t="shared" si="54"/>
        <v>0</v>
      </c>
    </row>
    <row r="640" spans="1:12">
      <c r="A640">
        <f>'Data Entry'!A641</f>
        <v>0</v>
      </c>
      <c r="B640">
        <f>'Data Entry'!B641</f>
        <v>0</v>
      </c>
      <c r="C640">
        <f>'Data Entry'!I641</f>
        <v>0</v>
      </c>
      <c r="D640">
        <f>'Data Entry'!J641</f>
        <v>0</v>
      </c>
      <c r="E640">
        <f t="shared" si="50"/>
        <v>0</v>
      </c>
      <c r="F640" s="26" t="e">
        <f t="shared" si="51"/>
        <v>#DIV/0!</v>
      </c>
      <c r="G640">
        <f>'Data Entry'!K641</f>
        <v>0</v>
      </c>
      <c r="H640">
        <f>'Data Entry'!L641</f>
        <v>0</v>
      </c>
      <c r="I640">
        <f t="shared" si="52"/>
        <v>0</v>
      </c>
      <c r="J640" s="26" t="e">
        <f t="shared" si="53"/>
        <v>#DIV/0!</v>
      </c>
      <c r="K640" s="1">
        <f>SUMIFS('Data Entry'!N$3:N$2000,'Data Entry'!M$3:M$2000,A640,'Data Entry'!B$3:B$2000,B640)+SUMIFS('Data Entry'!P$3:P$2000,'Data Entry'!O$3:O$2000,A640,'Data Entry'!B$3:B$2000,B640)+SUMIFS('Data Entry'!R$3:R$2000,'Data Entry'!Q$3:Q$2000,A640,'Data Entry'!B$3:B$2000,B640)</f>
        <v>0</v>
      </c>
      <c r="L640">
        <f t="shared" si="54"/>
        <v>0</v>
      </c>
    </row>
    <row r="641" spans="1:12">
      <c r="A641">
        <f>'Data Entry'!A642</f>
        <v>0</v>
      </c>
      <c r="B641">
        <f>'Data Entry'!B642</f>
        <v>0</v>
      </c>
      <c r="C641">
        <f>'Data Entry'!I642</f>
        <v>0</v>
      </c>
      <c r="D641">
        <f>'Data Entry'!J642</f>
        <v>0</v>
      </c>
      <c r="E641">
        <f t="shared" si="50"/>
        <v>0</v>
      </c>
      <c r="F641" s="26" t="e">
        <f t="shared" si="51"/>
        <v>#DIV/0!</v>
      </c>
      <c r="G641">
        <f>'Data Entry'!K642</f>
        <v>0</v>
      </c>
      <c r="H641">
        <f>'Data Entry'!L642</f>
        <v>0</v>
      </c>
      <c r="I641">
        <f t="shared" si="52"/>
        <v>0</v>
      </c>
      <c r="J641" s="26" t="e">
        <f t="shared" si="53"/>
        <v>#DIV/0!</v>
      </c>
      <c r="K641" s="1">
        <f>SUMIFS('Data Entry'!N$3:N$2000,'Data Entry'!M$3:M$2000,A641,'Data Entry'!B$3:B$2000,B641)+SUMIFS('Data Entry'!P$3:P$2000,'Data Entry'!O$3:O$2000,A641,'Data Entry'!B$3:B$2000,B641)+SUMIFS('Data Entry'!R$3:R$2000,'Data Entry'!Q$3:Q$2000,A641,'Data Entry'!B$3:B$2000,B641)</f>
        <v>0</v>
      </c>
      <c r="L641">
        <f t="shared" si="54"/>
        <v>0</v>
      </c>
    </row>
    <row r="642" spans="1:12">
      <c r="A642">
        <f>'Data Entry'!A643</f>
        <v>0</v>
      </c>
      <c r="B642">
        <f>'Data Entry'!B643</f>
        <v>0</v>
      </c>
      <c r="C642">
        <f>'Data Entry'!I643</f>
        <v>0</v>
      </c>
      <c r="D642">
        <f>'Data Entry'!J643</f>
        <v>0</v>
      </c>
      <c r="E642">
        <f t="shared" si="50"/>
        <v>0</v>
      </c>
      <c r="F642" s="26" t="e">
        <f t="shared" si="51"/>
        <v>#DIV/0!</v>
      </c>
      <c r="G642">
        <f>'Data Entry'!K643</f>
        <v>0</v>
      </c>
      <c r="H642">
        <f>'Data Entry'!L643</f>
        <v>0</v>
      </c>
      <c r="I642">
        <f t="shared" si="52"/>
        <v>0</v>
      </c>
      <c r="J642" s="26" t="e">
        <f t="shared" si="53"/>
        <v>#DIV/0!</v>
      </c>
      <c r="K642" s="1">
        <f>SUMIFS('Data Entry'!N$3:N$2000,'Data Entry'!M$3:M$2000,A642,'Data Entry'!B$3:B$2000,B642)+SUMIFS('Data Entry'!P$3:P$2000,'Data Entry'!O$3:O$2000,A642,'Data Entry'!B$3:B$2000,B642)+SUMIFS('Data Entry'!R$3:R$2000,'Data Entry'!Q$3:Q$2000,A642,'Data Entry'!B$3:B$2000,B642)</f>
        <v>0</v>
      </c>
      <c r="L642">
        <f t="shared" si="54"/>
        <v>0</v>
      </c>
    </row>
    <row r="643" spans="1:12">
      <c r="A643">
        <f>'Data Entry'!A644</f>
        <v>0</v>
      </c>
      <c r="B643">
        <f>'Data Entry'!B644</f>
        <v>0</v>
      </c>
      <c r="C643">
        <f>'Data Entry'!I644</f>
        <v>0</v>
      </c>
      <c r="D643">
        <f>'Data Entry'!J644</f>
        <v>0</v>
      </c>
      <c r="E643">
        <f t="shared" si="50"/>
        <v>0</v>
      </c>
      <c r="F643" s="26" t="e">
        <f t="shared" si="51"/>
        <v>#DIV/0!</v>
      </c>
      <c r="G643">
        <f>'Data Entry'!K644</f>
        <v>0</v>
      </c>
      <c r="H643">
        <f>'Data Entry'!L644</f>
        <v>0</v>
      </c>
      <c r="I643">
        <f t="shared" si="52"/>
        <v>0</v>
      </c>
      <c r="J643" s="26" t="e">
        <f t="shared" si="53"/>
        <v>#DIV/0!</v>
      </c>
      <c r="K643" s="1">
        <f>SUMIFS('Data Entry'!N$3:N$2000,'Data Entry'!M$3:M$2000,A643,'Data Entry'!B$3:B$2000,B643)+SUMIFS('Data Entry'!P$3:P$2000,'Data Entry'!O$3:O$2000,A643,'Data Entry'!B$3:B$2000,B643)+SUMIFS('Data Entry'!R$3:R$2000,'Data Entry'!Q$3:Q$2000,A643,'Data Entry'!B$3:B$2000,B643)</f>
        <v>0</v>
      </c>
      <c r="L643">
        <f t="shared" si="54"/>
        <v>0</v>
      </c>
    </row>
    <row r="644" spans="1:12">
      <c r="A644">
        <f>'Data Entry'!A645</f>
        <v>0</v>
      </c>
      <c r="B644">
        <f>'Data Entry'!B645</f>
        <v>0</v>
      </c>
      <c r="C644">
        <f>'Data Entry'!I645</f>
        <v>0</v>
      </c>
      <c r="D644">
        <f>'Data Entry'!J645</f>
        <v>0</v>
      </c>
      <c r="E644">
        <f t="shared" si="50"/>
        <v>0</v>
      </c>
      <c r="F644" s="26" t="e">
        <f t="shared" si="51"/>
        <v>#DIV/0!</v>
      </c>
      <c r="G644">
        <f>'Data Entry'!K645</f>
        <v>0</v>
      </c>
      <c r="H644">
        <f>'Data Entry'!L645</f>
        <v>0</v>
      </c>
      <c r="I644">
        <f t="shared" si="52"/>
        <v>0</v>
      </c>
      <c r="J644" s="26" t="e">
        <f t="shared" si="53"/>
        <v>#DIV/0!</v>
      </c>
      <c r="K644" s="1">
        <f>SUMIFS('Data Entry'!N$3:N$2000,'Data Entry'!M$3:M$2000,A644,'Data Entry'!B$3:B$2000,B644)+SUMIFS('Data Entry'!P$3:P$2000,'Data Entry'!O$3:O$2000,A644,'Data Entry'!B$3:B$2000,B644)+SUMIFS('Data Entry'!R$3:R$2000,'Data Entry'!Q$3:Q$2000,A644,'Data Entry'!B$3:B$2000,B644)</f>
        <v>0</v>
      </c>
      <c r="L644">
        <f t="shared" si="54"/>
        <v>0</v>
      </c>
    </row>
    <row r="645" spans="1:12">
      <c r="A645">
        <f>'Data Entry'!A646</f>
        <v>0</v>
      </c>
      <c r="B645">
        <f>'Data Entry'!B646</f>
        <v>0</v>
      </c>
      <c r="C645">
        <f>'Data Entry'!I646</f>
        <v>0</v>
      </c>
      <c r="D645">
        <f>'Data Entry'!J646</f>
        <v>0</v>
      </c>
      <c r="E645">
        <f t="shared" si="50"/>
        <v>0</v>
      </c>
      <c r="F645" s="26" t="e">
        <f t="shared" si="51"/>
        <v>#DIV/0!</v>
      </c>
      <c r="G645">
        <f>'Data Entry'!K646</f>
        <v>0</v>
      </c>
      <c r="H645">
        <f>'Data Entry'!L646</f>
        <v>0</v>
      </c>
      <c r="I645">
        <f t="shared" si="52"/>
        <v>0</v>
      </c>
      <c r="J645" s="26" t="e">
        <f t="shared" si="53"/>
        <v>#DIV/0!</v>
      </c>
      <c r="K645" s="1">
        <f>SUMIFS('Data Entry'!N$3:N$2000,'Data Entry'!M$3:M$2000,A645,'Data Entry'!B$3:B$2000,B645)+SUMIFS('Data Entry'!P$3:P$2000,'Data Entry'!O$3:O$2000,A645,'Data Entry'!B$3:B$2000,B645)+SUMIFS('Data Entry'!R$3:R$2000,'Data Entry'!Q$3:Q$2000,A645,'Data Entry'!B$3:B$2000,B645)</f>
        <v>0</v>
      </c>
      <c r="L645">
        <f t="shared" si="54"/>
        <v>0</v>
      </c>
    </row>
    <row r="646" spans="1:12">
      <c r="A646">
        <f>'Data Entry'!A647</f>
        <v>0</v>
      </c>
      <c r="B646">
        <f>'Data Entry'!B647</f>
        <v>0</v>
      </c>
      <c r="C646">
        <f>'Data Entry'!I647</f>
        <v>0</v>
      </c>
      <c r="D646">
        <f>'Data Entry'!J647</f>
        <v>0</v>
      </c>
      <c r="E646">
        <f t="shared" si="50"/>
        <v>0</v>
      </c>
      <c r="F646" s="26" t="e">
        <f t="shared" si="51"/>
        <v>#DIV/0!</v>
      </c>
      <c r="G646">
        <f>'Data Entry'!K647</f>
        <v>0</v>
      </c>
      <c r="H646">
        <f>'Data Entry'!L647</f>
        <v>0</v>
      </c>
      <c r="I646">
        <f t="shared" si="52"/>
        <v>0</v>
      </c>
      <c r="J646" s="26" t="e">
        <f t="shared" si="53"/>
        <v>#DIV/0!</v>
      </c>
      <c r="K646" s="1">
        <f>SUMIFS('Data Entry'!N$3:N$2000,'Data Entry'!M$3:M$2000,A646,'Data Entry'!B$3:B$2000,B646)+SUMIFS('Data Entry'!P$3:P$2000,'Data Entry'!O$3:O$2000,A646,'Data Entry'!B$3:B$2000,B646)+SUMIFS('Data Entry'!R$3:R$2000,'Data Entry'!Q$3:Q$2000,A646,'Data Entry'!B$3:B$2000,B646)</f>
        <v>0</v>
      </c>
      <c r="L646">
        <f t="shared" si="54"/>
        <v>0</v>
      </c>
    </row>
    <row r="647" spans="1:12">
      <c r="A647">
        <f>'Data Entry'!A648</f>
        <v>0</v>
      </c>
      <c r="B647">
        <f>'Data Entry'!B648</f>
        <v>0</v>
      </c>
      <c r="C647">
        <f>'Data Entry'!I648</f>
        <v>0</v>
      </c>
      <c r="D647">
        <f>'Data Entry'!J648</f>
        <v>0</v>
      </c>
      <c r="E647">
        <f t="shared" si="50"/>
        <v>0</v>
      </c>
      <c r="F647" s="26" t="e">
        <f t="shared" si="51"/>
        <v>#DIV/0!</v>
      </c>
      <c r="G647">
        <f>'Data Entry'!K648</f>
        <v>0</v>
      </c>
      <c r="H647">
        <f>'Data Entry'!L648</f>
        <v>0</v>
      </c>
      <c r="I647">
        <f t="shared" si="52"/>
        <v>0</v>
      </c>
      <c r="J647" s="26" t="e">
        <f t="shared" si="53"/>
        <v>#DIV/0!</v>
      </c>
      <c r="K647" s="1">
        <f>SUMIFS('Data Entry'!N$3:N$2000,'Data Entry'!M$3:M$2000,A647,'Data Entry'!B$3:B$2000,B647)+SUMIFS('Data Entry'!P$3:P$2000,'Data Entry'!O$3:O$2000,A647,'Data Entry'!B$3:B$2000,B647)+SUMIFS('Data Entry'!R$3:R$2000,'Data Entry'!Q$3:Q$2000,A647,'Data Entry'!B$3:B$2000,B647)</f>
        <v>0</v>
      </c>
      <c r="L647">
        <f t="shared" si="54"/>
        <v>0</v>
      </c>
    </row>
    <row r="648" spans="1:12">
      <c r="A648">
        <f>'Data Entry'!A649</f>
        <v>0</v>
      </c>
      <c r="B648">
        <f>'Data Entry'!B649</f>
        <v>0</v>
      </c>
      <c r="C648">
        <f>'Data Entry'!I649</f>
        <v>0</v>
      </c>
      <c r="D648">
        <f>'Data Entry'!J649</f>
        <v>0</v>
      </c>
      <c r="E648">
        <f t="shared" si="50"/>
        <v>0</v>
      </c>
      <c r="F648" s="26" t="e">
        <f t="shared" si="51"/>
        <v>#DIV/0!</v>
      </c>
      <c r="G648">
        <f>'Data Entry'!K649</f>
        <v>0</v>
      </c>
      <c r="H648">
        <f>'Data Entry'!L649</f>
        <v>0</v>
      </c>
      <c r="I648">
        <f t="shared" si="52"/>
        <v>0</v>
      </c>
      <c r="J648" s="26" t="e">
        <f t="shared" si="53"/>
        <v>#DIV/0!</v>
      </c>
      <c r="K648" s="1">
        <f>SUMIFS('Data Entry'!N$3:N$2000,'Data Entry'!M$3:M$2000,A648,'Data Entry'!B$3:B$2000,B648)+SUMIFS('Data Entry'!P$3:P$2000,'Data Entry'!O$3:O$2000,A648,'Data Entry'!B$3:B$2000,B648)+SUMIFS('Data Entry'!R$3:R$2000,'Data Entry'!Q$3:Q$2000,A648,'Data Entry'!B$3:B$2000,B648)</f>
        <v>0</v>
      </c>
      <c r="L648">
        <f t="shared" si="54"/>
        <v>0</v>
      </c>
    </row>
    <row r="649" spans="1:12">
      <c r="A649">
        <f>'Data Entry'!A650</f>
        <v>0</v>
      </c>
      <c r="B649">
        <f>'Data Entry'!B650</f>
        <v>0</v>
      </c>
      <c r="C649">
        <f>'Data Entry'!I650</f>
        <v>0</v>
      </c>
      <c r="D649">
        <f>'Data Entry'!J650</f>
        <v>0</v>
      </c>
      <c r="E649">
        <f t="shared" si="50"/>
        <v>0</v>
      </c>
      <c r="F649" s="26" t="e">
        <f t="shared" si="51"/>
        <v>#DIV/0!</v>
      </c>
      <c r="G649">
        <f>'Data Entry'!K650</f>
        <v>0</v>
      </c>
      <c r="H649">
        <f>'Data Entry'!L650</f>
        <v>0</v>
      </c>
      <c r="I649">
        <f t="shared" si="52"/>
        <v>0</v>
      </c>
      <c r="J649" s="26" t="e">
        <f t="shared" si="53"/>
        <v>#DIV/0!</v>
      </c>
      <c r="K649" s="1">
        <f>SUMIFS('Data Entry'!N$3:N$2000,'Data Entry'!M$3:M$2000,A649,'Data Entry'!B$3:B$2000,B649)+SUMIFS('Data Entry'!P$3:P$2000,'Data Entry'!O$3:O$2000,A649,'Data Entry'!B$3:B$2000,B649)+SUMIFS('Data Entry'!R$3:R$2000,'Data Entry'!Q$3:Q$2000,A649,'Data Entry'!B$3:B$2000,B649)</f>
        <v>0</v>
      </c>
      <c r="L649">
        <f t="shared" si="54"/>
        <v>0</v>
      </c>
    </row>
    <row r="650" spans="1:12">
      <c r="A650">
        <f>'Data Entry'!A651</f>
        <v>0</v>
      </c>
      <c r="B650">
        <f>'Data Entry'!B651</f>
        <v>0</v>
      </c>
      <c r="C650">
        <f>'Data Entry'!I651</f>
        <v>0</v>
      </c>
      <c r="D650">
        <f>'Data Entry'!J651</f>
        <v>0</v>
      </c>
      <c r="E650">
        <f t="shared" si="50"/>
        <v>0</v>
      </c>
      <c r="F650" s="26" t="e">
        <f t="shared" si="51"/>
        <v>#DIV/0!</v>
      </c>
      <c r="G650">
        <f>'Data Entry'!K651</f>
        <v>0</v>
      </c>
      <c r="H650">
        <f>'Data Entry'!L651</f>
        <v>0</v>
      </c>
      <c r="I650">
        <f t="shared" si="52"/>
        <v>0</v>
      </c>
      <c r="J650" s="26" t="e">
        <f t="shared" si="53"/>
        <v>#DIV/0!</v>
      </c>
      <c r="K650" s="1">
        <f>SUMIFS('Data Entry'!N$3:N$2000,'Data Entry'!M$3:M$2000,A650,'Data Entry'!B$3:B$2000,B650)+SUMIFS('Data Entry'!P$3:P$2000,'Data Entry'!O$3:O$2000,A650,'Data Entry'!B$3:B$2000,B650)+SUMIFS('Data Entry'!R$3:R$2000,'Data Entry'!Q$3:Q$2000,A650,'Data Entry'!B$3:B$2000,B650)</f>
        <v>0</v>
      </c>
      <c r="L650">
        <f t="shared" si="54"/>
        <v>0</v>
      </c>
    </row>
    <row r="651" spans="1:12">
      <c r="A651">
        <f>'Data Entry'!A652</f>
        <v>0</v>
      </c>
      <c r="B651">
        <f>'Data Entry'!B652</f>
        <v>0</v>
      </c>
      <c r="C651">
        <f>'Data Entry'!I652</f>
        <v>0</v>
      </c>
      <c r="D651">
        <f>'Data Entry'!J652</f>
        <v>0</v>
      </c>
      <c r="E651">
        <f t="shared" si="50"/>
        <v>0</v>
      </c>
      <c r="F651" s="26" t="e">
        <f t="shared" si="51"/>
        <v>#DIV/0!</v>
      </c>
      <c r="G651">
        <f>'Data Entry'!K652</f>
        <v>0</v>
      </c>
      <c r="H651">
        <f>'Data Entry'!L652</f>
        <v>0</v>
      </c>
      <c r="I651">
        <f t="shared" si="52"/>
        <v>0</v>
      </c>
      <c r="J651" s="26" t="e">
        <f t="shared" si="53"/>
        <v>#DIV/0!</v>
      </c>
      <c r="K651" s="1">
        <f>SUMIFS('Data Entry'!N$3:N$2000,'Data Entry'!M$3:M$2000,A651,'Data Entry'!B$3:B$2000,B651)+SUMIFS('Data Entry'!P$3:P$2000,'Data Entry'!O$3:O$2000,A651,'Data Entry'!B$3:B$2000,B651)+SUMIFS('Data Entry'!R$3:R$2000,'Data Entry'!Q$3:Q$2000,A651,'Data Entry'!B$3:B$2000,B651)</f>
        <v>0</v>
      </c>
      <c r="L651">
        <f t="shared" si="54"/>
        <v>0</v>
      </c>
    </row>
    <row r="652" spans="1:12">
      <c r="A652">
        <f>'Data Entry'!A653</f>
        <v>0</v>
      </c>
      <c r="B652">
        <f>'Data Entry'!B653</f>
        <v>0</v>
      </c>
      <c r="C652">
        <f>'Data Entry'!I653</f>
        <v>0</v>
      </c>
      <c r="D652">
        <f>'Data Entry'!J653</f>
        <v>0</v>
      </c>
      <c r="E652">
        <f t="shared" si="50"/>
        <v>0</v>
      </c>
      <c r="F652" s="26" t="e">
        <f t="shared" si="51"/>
        <v>#DIV/0!</v>
      </c>
      <c r="G652">
        <f>'Data Entry'!K653</f>
        <v>0</v>
      </c>
      <c r="H652">
        <f>'Data Entry'!L653</f>
        <v>0</v>
      </c>
      <c r="I652">
        <f t="shared" si="52"/>
        <v>0</v>
      </c>
      <c r="J652" s="26" t="e">
        <f t="shared" si="53"/>
        <v>#DIV/0!</v>
      </c>
      <c r="K652" s="1">
        <f>SUMIFS('Data Entry'!N$3:N$2000,'Data Entry'!M$3:M$2000,A652,'Data Entry'!B$3:B$2000,B652)+SUMIFS('Data Entry'!P$3:P$2000,'Data Entry'!O$3:O$2000,A652,'Data Entry'!B$3:B$2000,B652)+SUMIFS('Data Entry'!R$3:R$2000,'Data Entry'!Q$3:Q$2000,A652,'Data Entry'!B$3:B$2000,B652)</f>
        <v>0</v>
      </c>
      <c r="L652">
        <f t="shared" si="54"/>
        <v>0</v>
      </c>
    </row>
    <row r="653" spans="1:12">
      <c r="A653">
        <f>'Data Entry'!A654</f>
        <v>0</v>
      </c>
      <c r="B653">
        <f>'Data Entry'!B654</f>
        <v>0</v>
      </c>
      <c r="C653">
        <f>'Data Entry'!I654</f>
        <v>0</v>
      </c>
      <c r="D653">
        <f>'Data Entry'!J654</f>
        <v>0</v>
      </c>
      <c r="E653">
        <f t="shared" si="50"/>
        <v>0</v>
      </c>
      <c r="F653" s="26" t="e">
        <f t="shared" si="51"/>
        <v>#DIV/0!</v>
      </c>
      <c r="G653">
        <f>'Data Entry'!K654</f>
        <v>0</v>
      </c>
      <c r="H653">
        <f>'Data Entry'!L654</f>
        <v>0</v>
      </c>
      <c r="I653">
        <f t="shared" si="52"/>
        <v>0</v>
      </c>
      <c r="J653" s="26" t="e">
        <f t="shared" si="53"/>
        <v>#DIV/0!</v>
      </c>
      <c r="K653" s="1">
        <f>SUMIFS('Data Entry'!N$3:N$2000,'Data Entry'!M$3:M$2000,A653,'Data Entry'!B$3:B$2000,B653)+SUMIFS('Data Entry'!P$3:P$2000,'Data Entry'!O$3:O$2000,A653,'Data Entry'!B$3:B$2000,B653)+SUMIFS('Data Entry'!R$3:R$2000,'Data Entry'!Q$3:Q$2000,A653,'Data Entry'!B$3:B$2000,B653)</f>
        <v>0</v>
      </c>
      <c r="L653">
        <f t="shared" si="54"/>
        <v>0</v>
      </c>
    </row>
    <row r="654" spans="1:12">
      <c r="A654">
        <f>'Data Entry'!A655</f>
        <v>0</v>
      </c>
      <c r="B654">
        <f>'Data Entry'!B655</f>
        <v>0</v>
      </c>
      <c r="C654">
        <f>'Data Entry'!I655</f>
        <v>0</v>
      </c>
      <c r="D654">
        <f>'Data Entry'!J655</f>
        <v>0</v>
      </c>
      <c r="E654">
        <f t="shared" si="50"/>
        <v>0</v>
      </c>
      <c r="F654" s="26" t="e">
        <f t="shared" si="51"/>
        <v>#DIV/0!</v>
      </c>
      <c r="G654">
        <f>'Data Entry'!K655</f>
        <v>0</v>
      </c>
      <c r="H654">
        <f>'Data Entry'!L655</f>
        <v>0</v>
      </c>
      <c r="I654">
        <f t="shared" si="52"/>
        <v>0</v>
      </c>
      <c r="J654" s="26" t="e">
        <f t="shared" si="53"/>
        <v>#DIV/0!</v>
      </c>
      <c r="K654" s="1">
        <f>SUMIFS('Data Entry'!N$3:N$2000,'Data Entry'!M$3:M$2000,A654,'Data Entry'!B$3:B$2000,B654)+SUMIFS('Data Entry'!P$3:P$2000,'Data Entry'!O$3:O$2000,A654,'Data Entry'!B$3:B$2000,B654)+SUMIFS('Data Entry'!R$3:R$2000,'Data Entry'!Q$3:Q$2000,A654,'Data Entry'!B$3:B$2000,B654)</f>
        <v>0</v>
      </c>
      <c r="L654">
        <f t="shared" si="54"/>
        <v>0</v>
      </c>
    </row>
    <row r="655" spans="1:12">
      <c r="A655">
        <f>'Data Entry'!A656</f>
        <v>0</v>
      </c>
      <c r="B655">
        <f>'Data Entry'!B656</f>
        <v>0</v>
      </c>
      <c r="C655">
        <f>'Data Entry'!I656</f>
        <v>0</v>
      </c>
      <c r="D655">
        <f>'Data Entry'!J656</f>
        <v>0</v>
      </c>
      <c r="E655">
        <f t="shared" si="50"/>
        <v>0</v>
      </c>
      <c r="F655" s="26" t="e">
        <f t="shared" si="51"/>
        <v>#DIV/0!</v>
      </c>
      <c r="G655">
        <f>'Data Entry'!K656</f>
        <v>0</v>
      </c>
      <c r="H655">
        <f>'Data Entry'!L656</f>
        <v>0</v>
      </c>
      <c r="I655">
        <f t="shared" si="52"/>
        <v>0</v>
      </c>
      <c r="J655" s="26" t="e">
        <f t="shared" si="53"/>
        <v>#DIV/0!</v>
      </c>
      <c r="K655" s="1">
        <f>SUMIFS('Data Entry'!N$3:N$2000,'Data Entry'!M$3:M$2000,A655,'Data Entry'!B$3:B$2000,B655)+SUMIFS('Data Entry'!P$3:P$2000,'Data Entry'!O$3:O$2000,A655,'Data Entry'!B$3:B$2000,B655)+SUMIFS('Data Entry'!R$3:R$2000,'Data Entry'!Q$3:Q$2000,A655,'Data Entry'!B$3:B$2000,B655)</f>
        <v>0</v>
      </c>
      <c r="L655">
        <f t="shared" si="54"/>
        <v>0</v>
      </c>
    </row>
    <row r="656" spans="1:12">
      <c r="A656">
        <f>'Data Entry'!A657</f>
        <v>0</v>
      </c>
      <c r="B656">
        <f>'Data Entry'!B657</f>
        <v>0</v>
      </c>
      <c r="C656">
        <f>'Data Entry'!I657</f>
        <v>0</v>
      </c>
      <c r="D656">
        <f>'Data Entry'!J657</f>
        <v>0</v>
      </c>
      <c r="E656">
        <f t="shared" si="50"/>
        <v>0</v>
      </c>
      <c r="F656" s="26" t="e">
        <f t="shared" si="51"/>
        <v>#DIV/0!</v>
      </c>
      <c r="G656">
        <f>'Data Entry'!K657</f>
        <v>0</v>
      </c>
      <c r="H656">
        <f>'Data Entry'!L657</f>
        <v>0</v>
      </c>
      <c r="I656">
        <f t="shared" si="52"/>
        <v>0</v>
      </c>
      <c r="J656" s="26" t="e">
        <f t="shared" si="53"/>
        <v>#DIV/0!</v>
      </c>
      <c r="K656" s="1">
        <f>SUMIFS('Data Entry'!N$3:N$2000,'Data Entry'!M$3:M$2000,A656,'Data Entry'!B$3:B$2000,B656)+SUMIFS('Data Entry'!P$3:P$2000,'Data Entry'!O$3:O$2000,A656,'Data Entry'!B$3:B$2000,B656)+SUMIFS('Data Entry'!R$3:R$2000,'Data Entry'!Q$3:Q$2000,A656,'Data Entry'!B$3:B$2000,B656)</f>
        <v>0</v>
      </c>
      <c r="L656">
        <f t="shared" si="54"/>
        <v>0</v>
      </c>
    </row>
    <row r="657" spans="1:12">
      <c r="A657">
        <f>'Data Entry'!A658</f>
        <v>0</v>
      </c>
      <c r="B657">
        <f>'Data Entry'!B658</f>
        <v>0</v>
      </c>
      <c r="C657">
        <f>'Data Entry'!I658</f>
        <v>0</v>
      </c>
      <c r="D657">
        <f>'Data Entry'!J658</f>
        <v>0</v>
      </c>
      <c r="E657">
        <f t="shared" si="50"/>
        <v>0</v>
      </c>
      <c r="F657" s="26" t="e">
        <f t="shared" si="51"/>
        <v>#DIV/0!</v>
      </c>
      <c r="G657">
        <f>'Data Entry'!K658</f>
        <v>0</v>
      </c>
      <c r="H657">
        <f>'Data Entry'!L658</f>
        <v>0</v>
      </c>
      <c r="I657">
        <f t="shared" si="52"/>
        <v>0</v>
      </c>
      <c r="J657" s="26" t="e">
        <f t="shared" si="53"/>
        <v>#DIV/0!</v>
      </c>
      <c r="K657" s="1">
        <f>SUMIFS('Data Entry'!N$3:N$2000,'Data Entry'!M$3:M$2000,A657,'Data Entry'!B$3:B$2000,B657)+SUMIFS('Data Entry'!P$3:P$2000,'Data Entry'!O$3:O$2000,A657,'Data Entry'!B$3:B$2000,B657)+SUMIFS('Data Entry'!R$3:R$2000,'Data Entry'!Q$3:Q$2000,A657,'Data Entry'!B$3:B$2000,B657)</f>
        <v>0</v>
      </c>
      <c r="L657">
        <f t="shared" si="54"/>
        <v>0</v>
      </c>
    </row>
    <row r="658" spans="1:12">
      <c r="A658">
        <f>'Data Entry'!A659</f>
        <v>0</v>
      </c>
      <c r="B658">
        <f>'Data Entry'!B659</f>
        <v>0</v>
      </c>
      <c r="C658">
        <f>'Data Entry'!I659</f>
        <v>0</v>
      </c>
      <c r="D658">
        <f>'Data Entry'!J659</f>
        <v>0</v>
      </c>
      <c r="E658">
        <f t="shared" si="50"/>
        <v>0</v>
      </c>
      <c r="F658" s="26" t="e">
        <f t="shared" si="51"/>
        <v>#DIV/0!</v>
      </c>
      <c r="G658">
        <f>'Data Entry'!K659</f>
        <v>0</v>
      </c>
      <c r="H658">
        <f>'Data Entry'!L659</f>
        <v>0</v>
      </c>
      <c r="I658">
        <f t="shared" si="52"/>
        <v>0</v>
      </c>
      <c r="J658" s="26" t="e">
        <f t="shared" si="53"/>
        <v>#DIV/0!</v>
      </c>
      <c r="K658" s="1">
        <f>SUMIFS('Data Entry'!N$3:N$2000,'Data Entry'!M$3:M$2000,A658,'Data Entry'!B$3:B$2000,B658)+SUMIFS('Data Entry'!P$3:P$2000,'Data Entry'!O$3:O$2000,A658,'Data Entry'!B$3:B$2000,B658)+SUMIFS('Data Entry'!R$3:R$2000,'Data Entry'!Q$3:Q$2000,A658,'Data Entry'!B$3:B$2000,B658)</f>
        <v>0</v>
      </c>
      <c r="L658">
        <f t="shared" si="54"/>
        <v>0</v>
      </c>
    </row>
    <row r="659" spans="1:12">
      <c r="A659">
        <f>'Data Entry'!A660</f>
        <v>0</v>
      </c>
      <c r="B659">
        <f>'Data Entry'!B660</f>
        <v>0</v>
      </c>
      <c r="C659">
        <f>'Data Entry'!I660</f>
        <v>0</v>
      </c>
      <c r="D659">
        <f>'Data Entry'!J660</f>
        <v>0</v>
      </c>
      <c r="E659">
        <f t="shared" si="50"/>
        <v>0</v>
      </c>
      <c r="F659" s="26" t="e">
        <f t="shared" si="51"/>
        <v>#DIV/0!</v>
      </c>
      <c r="G659">
        <f>'Data Entry'!K660</f>
        <v>0</v>
      </c>
      <c r="H659">
        <f>'Data Entry'!L660</f>
        <v>0</v>
      </c>
      <c r="I659">
        <f t="shared" si="52"/>
        <v>0</v>
      </c>
      <c r="J659" s="26" t="e">
        <f t="shared" si="53"/>
        <v>#DIV/0!</v>
      </c>
      <c r="K659" s="1">
        <f>SUMIFS('Data Entry'!N$3:N$2000,'Data Entry'!M$3:M$2000,A659,'Data Entry'!B$3:B$2000,B659)+SUMIFS('Data Entry'!P$3:P$2000,'Data Entry'!O$3:O$2000,A659,'Data Entry'!B$3:B$2000,B659)+SUMIFS('Data Entry'!R$3:R$2000,'Data Entry'!Q$3:Q$2000,A659,'Data Entry'!B$3:B$2000,B659)</f>
        <v>0</v>
      </c>
      <c r="L659">
        <f t="shared" si="54"/>
        <v>0</v>
      </c>
    </row>
    <row r="660" spans="1:12">
      <c r="A660">
        <f>'Data Entry'!A661</f>
        <v>0</v>
      </c>
      <c r="B660">
        <f>'Data Entry'!B661</f>
        <v>0</v>
      </c>
      <c r="C660">
        <f>'Data Entry'!I661</f>
        <v>0</v>
      </c>
      <c r="D660">
        <f>'Data Entry'!J661</f>
        <v>0</v>
      </c>
      <c r="E660">
        <f t="shared" si="50"/>
        <v>0</v>
      </c>
      <c r="F660" s="26" t="e">
        <f t="shared" si="51"/>
        <v>#DIV/0!</v>
      </c>
      <c r="G660">
        <f>'Data Entry'!K661</f>
        <v>0</v>
      </c>
      <c r="H660">
        <f>'Data Entry'!L661</f>
        <v>0</v>
      </c>
      <c r="I660">
        <f t="shared" si="52"/>
        <v>0</v>
      </c>
      <c r="J660" s="26" t="e">
        <f t="shared" si="53"/>
        <v>#DIV/0!</v>
      </c>
      <c r="K660" s="1">
        <f>SUMIFS('Data Entry'!N$3:N$2000,'Data Entry'!M$3:M$2000,A660,'Data Entry'!B$3:B$2000,B660)+SUMIFS('Data Entry'!P$3:P$2000,'Data Entry'!O$3:O$2000,A660,'Data Entry'!B$3:B$2000,B660)+SUMIFS('Data Entry'!R$3:R$2000,'Data Entry'!Q$3:Q$2000,A660,'Data Entry'!B$3:B$2000,B660)</f>
        <v>0</v>
      </c>
      <c r="L660">
        <f t="shared" si="54"/>
        <v>0</v>
      </c>
    </row>
    <row r="661" spans="1:12">
      <c r="A661">
        <f>'Data Entry'!A662</f>
        <v>0</v>
      </c>
      <c r="B661">
        <f>'Data Entry'!B662</f>
        <v>0</v>
      </c>
      <c r="C661">
        <f>'Data Entry'!I662</f>
        <v>0</v>
      </c>
      <c r="D661">
        <f>'Data Entry'!J662</f>
        <v>0</v>
      </c>
      <c r="E661">
        <f t="shared" si="50"/>
        <v>0</v>
      </c>
      <c r="F661" s="26" t="e">
        <f t="shared" si="51"/>
        <v>#DIV/0!</v>
      </c>
      <c r="G661">
        <f>'Data Entry'!K662</f>
        <v>0</v>
      </c>
      <c r="H661">
        <f>'Data Entry'!L662</f>
        <v>0</v>
      </c>
      <c r="I661">
        <f t="shared" si="52"/>
        <v>0</v>
      </c>
      <c r="J661" s="26" t="e">
        <f t="shared" si="53"/>
        <v>#DIV/0!</v>
      </c>
      <c r="K661" s="1">
        <f>SUMIFS('Data Entry'!N$3:N$2000,'Data Entry'!M$3:M$2000,A661,'Data Entry'!B$3:B$2000,B661)+SUMIFS('Data Entry'!P$3:P$2000,'Data Entry'!O$3:O$2000,A661,'Data Entry'!B$3:B$2000,B661)+SUMIFS('Data Entry'!R$3:R$2000,'Data Entry'!Q$3:Q$2000,A661,'Data Entry'!B$3:B$2000,B661)</f>
        <v>0</v>
      </c>
      <c r="L661">
        <f t="shared" si="54"/>
        <v>0</v>
      </c>
    </row>
    <row r="662" spans="1:12">
      <c r="A662">
        <f>'Data Entry'!A663</f>
        <v>0</v>
      </c>
      <c r="B662">
        <f>'Data Entry'!B663</f>
        <v>0</v>
      </c>
      <c r="C662">
        <f>'Data Entry'!I663</f>
        <v>0</v>
      </c>
      <c r="D662">
        <f>'Data Entry'!J663</f>
        <v>0</v>
      </c>
      <c r="E662">
        <f t="shared" si="50"/>
        <v>0</v>
      </c>
      <c r="F662" s="26" t="e">
        <f t="shared" si="51"/>
        <v>#DIV/0!</v>
      </c>
      <c r="G662">
        <f>'Data Entry'!K663</f>
        <v>0</v>
      </c>
      <c r="H662">
        <f>'Data Entry'!L663</f>
        <v>0</v>
      </c>
      <c r="I662">
        <f t="shared" si="52"/>
        <v>0</v>
      </c>
      <c r="J662" s="26" t="e">
        <f t="shared" si="53"/>
        <v>#DIV/0!</v>
      </c>
      <c r="K662" s="1">
        <f>SUMIFS('Data Entry'!N$3:N$2000,'Data Entry'!M$3:M$2000,A662,'Data Entry'!B$3:B$2000,B662)+SUMIFS('Data Entry'!P$3:P$2000,'Data Entry'!O$3:O$2000,A662,'Data Entry'!B$3:B$2000,B662)+SUMIFS('Data Entry'!R$3:R$2000,'Data Entry'!Q$3:Q$2000,A662,'Data Entry'!B$3:B$2000,B662)</f>
        <v>0</v>
      </c>
      <c r="L662">
        <f t="shared" si="54"/>
        <v>0</v>
      </c>
    </row>
    <row r="663" spans="1:12">
      <c r="A663">
        <f>'Data Entry'!A664</f>
        <v>0</v>
      </c>
      <c r="B663">
        <f>'Data Entry'!B664</f>
        <v>0</v>
      </c>
      <c r="C663">
        <f>'Data Entry'!I664</f>
        <v>0</v>
      </c>
      <c r="D663">
        <f>'Data Entry'!J664</f>
        <v>0</v>
      </c>
      <c r="E663">
        <f t="shared" si="50"/>
        <v>0</v>
      </c>
      <c r="F663" s="26" t="e">
        <f t="shared" si="51"/>
        <v>#DIV/0!</v>
      </c>
      <c r="G663">
        <f>'Data Entry'!K664</f>
        <v>0</v>
      </c>
      <c r="H663">
        <f>'Data Entry'!L664</f>
        <v>0</v>
      </c>
      <c r="I663">
        <f t="shared" si="52"/>
        <v>0</v>
      </c>
      <c r="J663" s="26" t="e">
        <f t="shared" si="53"/>
        <v>#DIV/0!</v>
      </c>
      <c r="K663" s="1">
        <f>SUMIFS('Data Entry'!N$3:N$2000,'Data Entry'!M$3:M$2000,A663,'Data Entry'!B$3:B$2000,B663)+SUMIFS('Data Entry'!P$3:P$2000,'Data Entry'!O$3:O$2000,A663,'Data Entry'!B$3:B$2000,B663)+SUMIFS('Data Entry'!R$3:R$2000,'Data Entry'!Q$3:Q$2000,A663,'Data Entry'!B$3:B$2000,B663)</f>
        <v>0</v>
      </c>
      <c r="L663">
        <f t="shared" si="54"/>
        <v>0</v>
      </c>
    </row>
    <row r="664" spans="1:12">
      <c r="A664">
        <f>'Data Entry'!A665</f>
        <v>0</v>
      </c>
      <c r="B664">
        <f>'Data Entry'!B665</f>
        <v>0</v>
      </c>
      <c r="C664">
        <f>'Data Entry'!I665</f>
        <v>0</v>
      </c>
      <c r="D664">
        <f>'Data Entry'!J665</f>
        <v>0</v>
      </c>
      <c r="E664">
        <f t="shared" si="50"/>
        <v>0</v>
      </c>
      <c r="F664" s="26" t="e">
        <f t="shared" si="51"/>
        <v>#DIV/0!</v>
      </c>
      <c r="G664">
        <f>'Data Entry'!K665</f>
        <v>0</v>
      </c>
      <c r="H664">
        <f>'Data Entry'!L665</f>
        <v>0</v>
      </c>
      <c r="I664">
        <f t="shared" si="52"/>
        <v>0</v>
      </c>
      <c r="J664" s="26" t="e">
        <f t="shared" si="53"/>
        <v>#DIV/0!</v>
      </c>
      <c r="K664" s="1">
        <f>SUMIFS('Data Entry'!N$3:N$2000,'Data Entry'!M$3:M$2000,A664,'Data Entry'!B$3:B$2000,B664)+SUMIFS('Data Entry'!P$3:P$2000,'Data Entry'!O$3:O$2000,A664,'Data Entry'!B$3:B$2000,B664)+SUMIFS('Data Entry'!R$3:R$2000,'Data Entry'!Q$3:Q$2000,A664,'Data Entry'!B$3:B$2000,B664)</f>
        <v>0</v>
      </c>
      <c r="L664">
        <f t="shared" si="54"/>
        <v>0</v>
      </c>
    </row>
    <row r="665" spans="1:12">
      <c r="A665">
        <f>'Data Entry'!A666</f>
        <v>0</v>
      </c>
      <c r="B665">
        <f>'Data Entry'!B666</f>
        <v>0</v>
      </c>
      <c r="C665">
        <f>'Data Entry'!I666</f>
        <v>0</v>
      </c>
      <c r="D665">
        <f>'Data Entry'!J666</f>
        <v>0</v>
      </c>
      <c r="E665">
        <f t="shared" si="50"/>
        <v>0</v>
      </c>
      <c r="F665" s="26" t="e">
        <f t="shared" si="51"/>
        <v>#DIV/0!</v>
      </c>
      <c r="G665">
        <f>'Data Entry'!K666</f>
        <v>0</v>
      </c>
      <c r="H665">
        <f>'Data Entry'!L666</f>
        <v>0</v>
      </c>
      <c r="I665">
        <f t="shared" si="52"/>
        <v>0</v>
      </c>
      <c r="J665" s="26" t="e">
        <f t="shared" si="53"/>
        <v>#DIV/0!</v>
      </c>
      <c r="K665" s="1">
        <f>SUMIFS('Data Entry'!N$3:N$2000,'Data Entry'!M$3:M$2000,A665,'Data Entry'!B$3:B$2000,B665)+SUMIFS('Data Entry'!P$3:P$2000,'Data Entry'!O$3:O$2000,A665,'Data Entry'!B$3:B$2000,B665)+SUMIFS('Data Entry'!R$3:R$2000,'Data Entry'!Q$3:Q$2000,A665,'Data Entry'!B$3:B$2000,B665)</f>
        <v>0</v>
      </c>
      <c r="L665">
        <f t="shared" si="54"/>
        <v>0</v>
      </c>
    </row>
    <row r="666" spans="1:12">
      <c r="A666">
        <f>'Data Entry'!A667</f>
        <v>0</v>
      </c>
      <c r="B666">
        <f>'Data Entry'!B667</f>
        <v>0</v>
      </c>
      <c r="C666">
        <f>'Data Entry'!I667</f>
        <v>0</v>
      </c>
      <c r="D666">
        <f>'Data Entry'!J667</f>
        <v>0</v>
      </c>
      <c r="E666">
        <f t="shared" si="50"/>
        <v>0</v>
      </c>
      <c r="F666" s="26" t="e">
        <f t="shared" si="51"/>
        <v>#DIV/0!</v>
      </c>
      <c r="G666">
        <f>'Data Entry'!K667</f>
        <v>0</v>
      </c>
      <c r="H666">
        <f>'Data Entry'!L667</f>
        <v>0</v>
      </c>
      <c r="I666">
        <f t="shared" si="52"/>
        <v>0</v>
      </c>
      <c r="J666" s="26" t="e">
        <f t="shared" si="53"/>
        <v>#DIV/0!</v>
      </c>
      <c r="K666" s="1">
        <f>SUMIFS('Data Entry'!N$3:N$2000,'Data Entry'!M$3:M$2000,A666,'Data Entry'!B$3:B$2000,B666)+SUMIFS('Data Entry'!P$3:P$2000,'Data Entry'!O$3:O$2000,A666,'Data Entry'!B$3:B$2000,B666)+SUMIFS('Data Entry'!R$3:R$2000,'Data Entry'!Q$3:Q$2000,A666,'Data Entry'!B$3:B$2000,B666)</f>
        <v>0</v>
      </c>
      <c r="L666">
        <f t="shared" si="54"/>
        <v>0</v>
      </c>
    </row>
    <row r="667" spans="1:12">
      <c r="A667">
        <f>'Data Entry'!A668</f>
        <v>0</v>
      </c>
      <c r="B667">
        <f>'Data Entry'!B668</f>
        <v>0</v>
      </c>
      <c r="C667">
        <f>'Data Entry'!I668</f>
        <v>0</v>
      </c>
      <c r="D667">
        <f>'Data Entry'!J668</f>
        <v>0</v>
      </c>
      <c r="E667">
        <f t="shared" si="50"/>
        <v>0</v>
      </c>
      <c r="F667" s="26" t="e">
        <f t="shared" si="51"/>
        <v>#DIV/0!</v>
      </c>
      <c r="G667">
        <f>'Data Entry'!K668</f>
        <v>0</v>
      </c>
      <c r="H667">
        <f>'Data Entry'!L668</f>
        <v>0</v>
      </c>
      <c r="I667">
        <f t="shared" si="52"/>
        <v>0</v>
      </c>
      <c r="J667" s="26" t="e">
        <f t="shared" si="53"/>
        <v>#DIV/0!</v>
      </c>
      <c r="K667" s="1">
        <f>SUMIFS('Data Entry'!N$3:N$2000,'Data Entry'!M$3:M$2000,A667,'Data Entry'!B$3:B$2000,B667)+SUMIFS('Data Entry'!P$3:P$2000,'Data Entry'!O$3:O$2000,A667,'Data Entry'!B$3:B$2000,B667)+SUMIFS('Data Entry'!R$3:R$2000,'Data Entry'!Q$3:Q$2000,A667,'Data Entry'!B$3:B$2000,B667)</f>
        <v>0</v>
      </c>
      <c r="L667">
        <f t="shared" si="54"/>
        <v>0</v>
      </c>
    </row>
    <row r="668" spans="1:12">
      <c r="A668">
        <f>'Data Entry'!A669</f>
        <v>0</v>
      </c>
      <c r="B668">
        <f>'Data Entry'!B669</f>
        <v>0</v>
      </c>
      <c r="C668">
        <f>'Data Entry'!I669</f>
        <v>0</v>
      </c>
      <c r="D668">
        <f>'Data Entry'!J669</f>
        <v>0</v>
      </c>
      <c r="E668">
        <f t="shared" si="50"/>
        <v>0</v>
      </c>
      <c r="F668" s="26" t="e">
        <f t="shared" si="51"/>
        <v>#DIV/0!</v>
      </c>
      <c r="G668">
        <f>'Data Entry'!K669</f>
        <v>0</v>
      </c>
      <c r="H668">
        <f>'Data Entry'!L669</f>
        <v>0</v>
      </c>
      <c r="I668">
        <f t="shared" si="52"/>
        <v>0</v>
      </c>
      <c r="J668" s="26" t="e">
        <f t="shared" si="53"/>
        <v>#DIV/0!</v>
      </c>
      <c r="K668" s="1">
        <f>SUMIFS('Data Entry'!N$3:N$2000,'Data Entry'!M$3:M$2000,A668,'Data Entry'!B$3:B$2000,B668)+SUMIFS('Data Entry'!P$3:P$2000,'Data Entry'!O$3:O$2000,A668,'Data Entry'!B$3:B$2000,B668)+SUMIFS('Data Entry'!R$3:R$2000,'Data Entry'!Q$3:Q$2000,A668,'Data Entry'!B$3:B$2000,B668)</f>
        <v>0</v>
      </c>
      <c r="L668">
        <f t="shared" si="54"/>
        <v>0</v>
      </c>
    </row>
    <row r="669" spans="1:12">
      <c r="A669">
        <f>'Data Entry'!A670</f>
        <v>0</v>
      </c>
      <c r="B669">
        <f>'Data Entry'!B670</f>
        <v>0</v>
      </c>
      <c r="C669">
        <f>'Data Entry'!I670</f>
        <v>0</v>
      </c>
      <c r="D669">
        <f>'Data Entry'!J670</f>
        <v>0</v>
      </c>
      <c r="E669">
        <f t="shared" si="50"/>
        <v>0</v>
      </c>
      <c r="F669" s="26" t="e">
        <f t="shared" si="51"/>
        <v>#DIV/0!</v>
      </c>
      <c r="G669">
        <f>'Data Entry'!K670</f>
        <v>0</v>
      </c>
      <c r="H669">
        <f>'Data Entry'!L670</f>
        <v>0</v>
      </c>
      <c r="I669">
        <f t="shared" si="52"/>
        <v>0</v>
      </c>
      <c r="J669" s="26" t="e">
        <f t="shared" si="53"/>
        <v>#DIV/0!</v>
      </c>
      <c r="K669" s="1">
        <f>SUMIFS('Data Entry'!N$3:N$2000,'Data Entry'!M$3:M$2000,A669,'Data Entry'!B$3:B$2000,B669)+SUMIFS('Data Entry'!P$3:P$2000,'Data Entry'!O$3:O$2000,A669,'Data Entry'!B$3:B$2000,B669)+SUMIFS('Data Entry'!R$3:R$2000,'Data Entry'!Q$3:Q$2000,A669,'Data Entry'!B$3:B$2000,B669)</f>
        <v>0</v>
      </c>
      <c r="L669">
        <f t="shared" si="54"/>
        <v>0</v>
      </c>
    </row>
    <row r="670" spans="1:12">
      <c r="A670">
        <f>'Data Entry'!A671</f>
        <v>0</v>
      </c>
      <c r="B670">
        <f>'Data Entry'!B671</f>
        <v>0</v>
      </c>
      <c r="C670">
        <f>'Data Entry'!I671</f>
        <v>0</v>
      </c>
      <c r="D670">
        <f>'Data Entry'!J671</f>
        <v>0</v>
      </c>
      <c r="E670">
        <f t="shared" si="50"/>
        <v>0</v>
      </c>
      <c r="F670" s="26" t="e">
        <f t="shared" si="51"/>
        <v>#DIV/0!</v>
      </c>
      <c r="G670">
        <f>'Data Entry'!K671</f>
        <v>0</v>
      </c>
      <c r="H670">
        <f>'Data Entry'!L671</f>
        <v>0</v>
      </c>
      <c r="I670">
        <f t="shared" si="52"/>
        <v>0</v>
      </c>
      <c r="J670" s="26" t="e">
        <f t="shared" si="53"/>
        <v>#DIV/0!</v>
      </c>
      <c r="K670" s="1">
        <f>SUMIFS('Data Entry'!N$3:N$2000,'Data Entry'!M$3:M$2000,A670,'Data Entry'!B$3:B$2000,B670)+SUMIFS('Data Entry'!P$3:P$2000,'Data Entry'!O$3:O$2000,A670,'Data Entry'!B$3:B$2000,B670)+SUMIFS('Data Entry'!R$3:R$2000,'Data Entry'!Q$3:Q$2000,A670,'Data Entry'!B$3:B$2000,B670)</f>
        <v>0</v>
      </c>
      <c r="L670">
        <f t="shared" si="54"/>
        <v>0</v>
      </c>
    </row>
    <row r="671" spans="1:12">
      <c r="A671">
        <f>'Data Entry'!A672</f>
        <v>0</v>
      </c>
      <c r="B671">
        <f>'Data Entry'!B672</f>
        <v>0</v>
      </c>
      <c r="C671">
        <f>'Data Entry'!I672</f>
        <v>0</v>
      </c>
      <c r="D671">
        <f>'Data Entry'!J672</f>
        <v>0</v>
      </c>
      <c r="E671">
        <f t="shared" si="50"/>
        <v>0</v>
      </c>
      <c r="F671" s="26" t="e">
        <f t="shared" si="51"/>
        <v>#DIV/0!</v>
      </c>
      <c r="G671">
        <f>'Data Entry'!K672</f>
        <v>0</v>
      </c>
      <c r="H671">
        <f>'Data Entry'!L672</f>
        <v>0</v>
      </c>
      <c r="I671">
        <f t="shared" si="52"/>
        <v>0</v>
      </c>
      <c r="J671" s="26" t="e">
        <f t="shared" si="53"/>
        <v>#DIV/0!</v>
      </c>
      <c r="K671" s="1">
        <f>SUMIFS('Data Entry'!N$3:N$2000,'Data Entry'!M$3:M$2000,A671,'Data Entry'!B$3:B$2000,B671)+SUMIFS('Data Entry'!P$3:P$2000,'Data Entry'!O$3:O$2000,A671,'Data Entry'!B$3:B$2000,B671)+SUMIFS('Data Entry'!R$3:R$2000,'Data Entry'!Q$3:Q$2000,A671,'Data Entry'!B$3:B$2000,B671)</f>
        <v>0</v>
      </c>
      <c r="L671">
        <f t="shared" si="54"/>
        <v>0</v>
      </c>
    </row>
    <row r="672" spans="1:12">
      <c r="A672">
        <f>'Data Entry'!A673</f>
        <v>0</v>
      </c>
      <c r="B672">
        <f>'Data Entry'!B673</f>
        <v>0</v>
      </c>
      <c r="C672">
        <f>'Data Entry'!I673</f>
        <v>0</v>
      </c>
      <c r="D672">
        <f>'Data Entry'!J673</f>
        <v>0</v>
      </c>
      <c r="E672">
        <f t="shared" si="50"/>
        <v>0</v>
      </c>
      <c r="F672" s="26" t="e">
        <f t="shared" si="51"/>
        <v>#DIV/0!</v>
      </c>
      <c r="G672">
        <f>'Data Entry'!K673</f>
        <v>0</v>
      </c>
      <c r="H672">
        <f>'Data Entry'!L673</f>
        <v>0</v>
      </c>
      <c r="I672">
        <f t="shared" si="52"/>
        <v>0</v>
      </c>
      <c r="J672" s="26" t="e">
        <f t="shared" si="53"/>
        <v>#DIV/0!</v>
      </c>
      <c r="K672" s="1">
        <f>SUMIFS('Data Entry'!N$3:N$2000,'Data Entry'!M$3:M$2000,A672,'Data Entry'!B$3:B$2000,B672)+SUMIFS('Data Entry'!P$3:P$2000,'Data Entry'!O$3:O$2000,A672,'Data Entry'!B$3:B$2000,B672)+SUMIFS('Data Entry'!R$3:R$2000,'Data Entry'!Q$3:Q$2000,A672,'Data Entry'!B$3:B$2000,B672)</f>
        <v>0</v>
      </c>
      <c r="L672">
        <f t="shared" si="54"/>
        <v>0</v>
      </c>
    </row>
    <row r="673" spans="1:12">
      <c r="A673">
        <f>'Data Entry'!A674</f>
        <v>0</v>
      </c>
      <c r="B673">
        <f>'Data Entry'!B674</f>
        <v>0</v>
      </c>
      <c r="C673">
        <f>'Data Entry'!I674</f>
        <v>0</v>
      </c>
      <c r="D673">
        <f>'Data Entry'!J674</f>
        <v>0</v>
      </c>
      <c r="E673">
        <f t="shared" si="50"/>
        <v>0</v>
      </c>
      <c r="F673" s="26" t="e">
        <f t="shared" si="51"/>
        <v>#DIV/0!</v>
      </c>
      <c r="G673">
        <f>'Data Entry'!K674</f>
        <v>0</v>
      </c>
      <c r="H673">
        <f>'Data Entry'!L674</f>
        <v>0</v>
      </c>
      <c r="I673">
        <f t="shared" si="52"/>
        <v>0</v>
      </c>
      <c r="J673" s="26" t="e">
        <f t="shared" si="53"/>
        <v>#DIV/0!</v>
      </c>
      <c r="K673" s="1">
        <f>SUMIFS('Data Entry'!N$3:N$2000,'Data Entry'!M$3:M$2000,A673,'Data Entry'!B$3:B$2000,B673)+SUMIFS('Data Entry'!P$3:P$2000,'Data Entry'!O$3:O$2000,A673,'Data Entry'!B$3:B$2000,B673)+SUMIFS('Data Entry'!R$3:R$2000,'Data Entry'!Q$3:Q$2000,A673,'Data Entry'!B$3:B$2000,B673)</f>
        <v>0</v>
      </c>
      <c r="L673">
        <f t="shared" si="54"/>
        <v>0</v>
      </c>
    </row>
    <row r="674" spans="1:12">
      <c r="A674">
        <f>'Data Entry'!A675</f>
        <v>0</v>
      </c>
      <c r="B674">
        <f>'Data Entry'!B675</f>
        <v>0</v>
      </c>
      <c r="C674">
        <f>'Data Entry'!I675</f>
        <v>0</v>
      </c>
      <c r="D674">
        <f>'Data Entry'!J675</f>
        <v>0</v>
      </c>
      <c r="E674">
        <f t="shared" si="50"/>
        <v>0</v>
      </c>
      <c r="F674" s="26" t="e">
        <f t="shared" si="51"/>
        <v>#DIV/0!</v>
      </c>
      <c r="G674">
        <f>'Data Entry'!K675</f>
        <v>0</v>
      </c>
      <c r="H674">
        <f>'Data Entry'!L675</f>
        <v>0</v>
      </c>
      <c r="I674">
        <f t="shared" si="52"/>
        <v>0</v>
      </c>
      <c r="J674" s="26" t="e">
        <f t="shared" si="53"/>
        <v>#DIV/0!</v>
      </c>
      <c r="K674" s="1">
        <f>SUMIFS('Data Entry'!N$3:N$2000,'Data Entry'!M$3:M$2000,A674,'Data Entry'!B$3:B$2000,B674)+SUMIFS('Data Entry'!P$3:P$2000,'Data Entry'!O$3:O$2000,A674,'Data Entry'!B$3:B$2000,B674)+SUMIFS('Data Entry'!R$3:R$2000,'Data Entry'!Q$3:Q$2000,A674,'Data Entry'!B$3:B$2000,B674)</f>
        <v>0</v>
      </c>
      <c r="L674">
        <f t="shared" si="54"/>
        <v>0</v>
      </c>
    </row>
    <row r="675" spans="1:12">
      <c r="A675">
        <f>'Data Entry'!A676</f>
        <v>0</v>
      </c>
      <c r="B675">
        <f>'Data Entry'!B676</f>
        <v>0</v>
      </c>
      <c r="C675">
        <f>'Data Entry'!I676</f>
        <v>0</v>
      </c>
      <c r="D675">
        <f>'Data Entry'!J676</f>
        <v>0</v>
      </c>
      <c r="E675">
        <f t="shared" si="50"/>
        <v>0</v>
      </c>
      <c r="F675" s="26" t="e">
        <f t="shared" si="51"/>
        <v>#DIV/0!</v>
      </c>
      <c r="G675">
        <f>'Data Entry'!K676</f>
        <v>0</v>
      </c>
      <c r="H675">
        <f>'Data Entry'!L676</f>
        <v>0</v>
      </c>
      <c r="I675">
        <f t="shared" si="52"/>
        <v>0</v>
      </c>
      <c r="J675" s="26" t="e">
        <f t="shared" si="53"/>
        <v>#DIV/0!</v>
      </c>
      <c r="K675" s="1">
        <f>SUMIFS('Data Entry'!N$3:N$2000,'Data Entry'!M$3:M$2000,A675,'Data Entry'!B$3:B$2000,B675)+SUMIFS('Data Entry'!P$3:P$2000,'Data Entry'!O$3:O$2000,A675,'Data Entry'!B$3:B$2000,B675)+SUMIFS('Data Entry'!R$3:R$2000,'Data Entry'!Q$3:Q$2000,A675,'Data Entry'!B$3:B$2000,B675)</f>
        <v>0</v>
      </c>
      <c r="L675">
        <f t="shared" si="54"/>
        <v>0</v>
      </c>
    </row>
    <row r="676" spans="1:12">
      <c r="A676">
        <f>'Data Entry'!A677</f>
        <v>0</v>
      </c>
      <c r="B676">
        <f>'Data Entry'!B677</f>
        <v>0</v>
      </c>
      <c r="C676">
        <f>'Data Entry'!I677</f>
        <v>0</v>
      </c>
      <c r="D676">
        <f>'Data Entry'!J677</f>
        <v>0</v>
      </c>
      <c r="E676">
        <f t="shared" si="50"/>
        <v>0</v>
      </c>
      <c r="F676" s="26" t="e">
        <f t="shared" si="51"/>
        <v>#DIV/0!</v>
      </c>
      <c r="G676">
        <f>'Data Entry'!K677</f>
        <v>0</v>
      </c>
      <c r="H676">
        <f>'Data Entry'!L677</f>
        <v>0</v>
      </c>
      <c r="I676">
        <f t="shared" si="52"/>
        <v>0</v>
      </c>
      <c r="J676" s="26" t="e">
        <f t="shared" si="53"/>
        <v>#DIV/0!</v>
      </c>
      <c r="K676" s="1">
        <f>SUMIFS('Data Entry'!N$3:N$2000,'Data Entry'!M$3:M$2000,A676,'Data Entry'!B$3:B$2000,B676)+SUMIFS('Data Entry'!P$3:P$2000,'Data Entry'!O$3:O$2000,A676,'Data Entry'!B$3:B$2000,B676)+SUMIFS('Data Entry'!R$3:R$2000,'Data Entry'!Q$3:Q$2000,A676,'Data Entry'!B$3:B$2000,B676)</f>
        <v>0</v>
      </c>
      <c r="L676">
        <f t="shared" si="54"/>
        <v>0</v>
      </c>
    </row>
    <row r="677" spans="1:12">
      <c r="A677">
        <f>'Data Entry'!A678</f>
        <v>0</v>
      </c>
      <c r="B677">
        <f>'Data Entry'!B678</f>
        <v>0</v>
      </c>
      <c r="C677">
        <f>'Data Entry'!I678</f>
        <v>0</v>
      </c>
      <c r="D677">
        <f>'Data Entry'!J678</f>
        <v>0</v>
      </c>
      <c r="E677">
        <f t="shared" si="50"/>
        <v>0</v>
      </c>
      <c r="F677" s="26" t="e">
        <f t="shared" si="51"/>
        <v>#DIV/0!</v>
      </c>
      <c r="G677">
        <f>'Data Entry'!K678</f>
        <v>0</v>
      </c>
      <c r="H677">
        <f>'Data Entry'!L678</f>
        <v>0</v>
      </c>
      <c r="I677">
        <f t="shared" si="52"/>
        <v>0</v>
      </c>
      <c r="J677" s="26" t="e">
        <f t="shared" si="53"/>
        <v>#DIV/0!</v>
      </c>
      <c r="K677" s="1">
        <f>SUMIFS('Data Entry'!N$3:N$2000,'Data Entry'!M$3:M$2000,A677,'Data Entry'!B$3:B$2000,B677)+SUMIFS('Data Entry'!P$3:P$2000,'Data Entry'!O$3:O$2000,A677,'Data Entry'!B$3:B$2000,B677)+SUMIFS('Data Entry'!R$3:R$2000,'Data Entry'!Q$3:Q$2000,A677,'Data Entry'!B$3:B$2000,B677)</f>
        <v>0</v>
      </c>
      <c r="L677">
        <f t="shared" si="54"/>
        <v>0</v>
      </c>
    </row>
    <row r="678" spans="1:12">
      <c r="A678">
        <f>'Data Entry'!A679</f>
        <v>0</v>
      </c>
      <c r="B678">
        <f>'Data Entry'!B679</f>
        <v>0</v>
      </c>
      <c r="C678">
        <f>'Data Entry'!I679</f>
        <v>0</v>
      </c>
      <c r="D678">
        <f>'Data Entry'!J679</f>
        <v>0</v>
      </c>
      <c r="E678">
        <f t="shared" si="50"/>
        <v>0</v>
      </c>
      <c r="F678" s="26" t="e">
        <f t="shared" si="51"/>
        <v>#DIV/0!</v>
      </c>
      <c r="G678">
        <f>'Data Entry'!K679</f>
        <v>0</v>
      </c>
      <c r="H678">
        <f>'Data Entry'!L679</f>
        <v>0</v>
      </c>
      <c r="I678">
        <f t="shared" si="52"/>
        <v>0</v>
      </c>
      <c r="J678" s="26" t="e">
        <f t="shared" si="53"/>
        <v>#DIV/0!</v>
      </c>
      <c r="K678" s="1">
        <f>SUMIFS('Data Entry'!N$3:N$2000,'Data Entry'!M$3:M$2000,A678,'Data Entry'!B$3:B$2000,B678)+SUMIFS('Data Entry'!P$3:P$2000,'Data Entry'!O$3:O$2000,A678,'Data Entry'!B$3:B$2000,B678)+SUMIFS('Data Entry'!R$3:R$2000,'Data Entry'!Q$3:Q$2000,A678,'Data Entry'!B$3:B$2000,B678)</f>
        <v>0</v>
      </c>
      <c r="L678">
        <f t="shared" si="54"/>
        <v>0</v>
      </c>
    </row>
    <row r="679" spans="1:12">
      <c r="A679">
        <f>'Data Entry'!A680</f>
        <v>0</v>
      </c>
      <c r="B679">
        <f>'Data Entry'!B680</f>
        <v>0</v>
      </c>
      <c r="C679">
        <f>'Data Entry'!I680</f>
        <v>0</v>
      </c>
      <c r="D679">
        <f>'Data Entry'!J680</f>
        <v>0</v>
      </c>
      <c r="E679">
        <f t="shared" si="50"/>
        <v>0</v>
      </c>
      <c r="F679" s="26" t="e">
        <f t="shared" si="51"/>
        <v>#DIV/0!</v>
      </c>
      <c r="G679">
        <f>'Data Entry'!K680</f>
        <v>0</v>
      </c>
      <c r="H679">
        <f>'Data Entry'!L680</f>
        <v>0</v>
      </c>
      <c r="I679">
        <f t="shared" si="52"/>
        <v>0</v>
      </c>
      <c r="J679" s="26" t="e">
        <f t="shared" si="53"/>
        <v>#DIV/0!</v>
      </c>
      <c r="K679" s="1">
        <f>SUMIFS('Data Entry'!N$3:N$2000,'Data Entry'!M$3:M$2000,A679,'Data Entry'!B$3:B$2000,B679)+SUMIFS('Data Entry'!P$3:P$2000,'Data Entry'!O$3:O$2000,A679,'Data Entry'!B$3:B$2000,B679)+SUMIFS('Data Entry'!R$3:R$2000,'Data Entry'!Q$3:Q$2000,A679,'Data Entry'!B$3:B$2000,B679)</f>
        <v>0</v>
      </c>
      <c r="L679">
        <f t="shared" si="54"/>
        <v>0</v>
      </c>
    </row>
    <row r="680" spans="1:12">
      <c r="A680">
        <f>'Data Entry'!A681</f>
        <v>0</v>
      </c>
      <c r="B680">
        <f>'Data Entry'!B681</f>
        <v>0</v>
      </c>
      <c r="C680">
        <f>'Data Entry'!I681</f>
        <v>0</v>
      </c>
      <c r="D680">
        <f>'Data Entry'!J681</f>
        <v>0</v>
      </c>
      <c r="E680">
        <f t="shared" si="50"/>
        <v>0</v>
      </c>
      <c r="F680" s="26" t="e">
        <f t="shared" si="51"/>
        <v>#DIV/0!</v>
      </c>
      <c r="G680">
        <f>'Data Entry'!K681</f>
        <v>0</v>
      </c>
      <c r="H680">
        <f>'Data Entry'!L681</f>
        <v>0</v>
      </c>
      <c r="I680">
        <f t="shared" si="52"/>
        <v>0</v>
      </c>
      <c r="J680" s="26" t="e">
        <f t="shared" si="53"/>
        <v>#DIV/0!</v>
      </c>
      <c r="K680" s="1">
        <f>SUMIFS('Data Entry'!N$3:N$2000,'Data Entry'!M$3:M$2000,A680,'Data Entry'!B$3:B$2000,B680)+SUMIFS('Data Entry'!P$3:P$2000,'Data Entry'!O$3:O$2000,A680,'Data Entry'!B$3:B$2000,B680)+SUMIFS('Data Entry'!R$3:R$2000,'Data Entry'!Q$3:Q$2000,A680,'Data Entry'!B$3:B$2000,B680)</f>
        <v>0</v>
      </c>
      <c r="L680">
        <f t="shared" si="54"/>
        <v>0</v>
      </c>
    </row>
    <row r="681" spans="1:12">
      <c r="A681">
        <f>'Data Entry'!A682</f>
        <v>0</v>
      </c>
      <c r="B681">
        <f>'Data Entry'!B682</f>
        <v>0</v>
      </c>
      <c r="C681">
        <f>'Data Entry'!I682</f>
        <v>0</v>
      </c>
      <c r="D681">
        <f>'Data Entry'!J682</f>
        <v>0</v>
      </c>
      <c r="E681">
        <f t="shared" si="50"/>
        <v>0</v>
      </c>
      <c r="F681" s="26" t="e">
        <f t="shared" si="51"/>
        <v>#DIV/0!</v>
      </c>
      <c r="G681">
        <f>'Data Entry'!K682</f>
        <v>0</v>
      </c>
      <c r="H681">
        <f>'Data Entry'!L682</f>
        <v>0</v>
      </c>
      <c r="I681">
        <f t="shared" si="52"/>
        <v>0</v>
      </c>
      <c r="J681" s="26" t="e">
        <f t="shared" si="53"/>
        <v>#DIV/0!</v>
      </c>
      <c r="K681" s="1">
        <f>SUMIFS('Data Entry'!N$3:N$2000,'Data Entry'!M$3:M$2000,A681,'Data Entry'!B$3:B$2000,B681)+SUMIFS('Data Entry'!P$3:P$2000,'Data Entry'!O$3:O$2000,A681,'Data Entry'!B$3:B$2000,B681)+SUMIFS('Data Entry'!R$3:R$2000,'Data Entry'!Q$3:Q$2000,A681,'Data Entry'!B$3:B$2000,B681)</f>
        <v>0</v>
      </c>
      <c r="L681">
        <f t="shared" si="54"/>
        <v>0</v>
      </c>
    </row>
    <row r="682" spans="1:12">
      <c r="A682">
        <f>'Data Entry'!A683</f>
        <v>0</v>
      </c>
      <c r="B682">
        <f>'Data Entry'!B683</f>
        <v>0</v>
      </c>
      <c r="C682">
        <f>'Data Entry'!I683</f>
        <v>0</v>
      </c>
      <c r="D682">
        <f>'Data Entry'!J683</f>
        <v>0</v>
      </c>
      <c r="E682">
        <f t="shared" si="50"/>
        <v>0</v>
      </c>
      <c r="F682" s="26" t="e">
        <f t="shared" si="51"/>
        <v>#DIV/0!</v>
      </c>
      <c r="G682">
        <f>'Data Entry'!K683</f>
        <v>0</v>
      </c>
      <c r="H682">
        <f>'Data Entry'!L683</f>
        <v>0</v>
      </c>
      <c r="I682">
        <f t="shared" si="52"/>
        <v>0</v>
      </c>
      <c r="J682" s="26" t="e">
        <f t="shared" si="53"/>
        <v>#DIV/0!</v>
      </c>
      <c r="K682" s="1">
        <f>SUMIFS('Data Entry'!N$3:N$2000,'Data Entry'!M$3:M$2000,A682,'Data Entry'!B$3:B$2000,B682)+SUMIFS('Data Entry'!P$3:P$2000,'Data Entry'!O$3:O$2000,A682,'Data Entry'!B$3:B$2000,B682)+SUMIFS('Data Entry'!R$3:R$2000,'Data Entry'!Q$3:Q$2000,A682,'Data Entry'!B$3:B$2000,B682)</f>
        <v>0</v>
      </c>
      <c r="L682">
        <f t="shared" si="54"/>
        <v>0</v>
      </c>
    </row>
    <row r="683" spans="1:12">
      <c r="A683">
        <f>'Data Entry'!A684</f>
        <v>0</v>
      </c>
      <c r="B683">
        <f>'Data Entry'!B684</f>
        <v>0</v>
      </c>
      <c r="C683">
        <f>'Data Entry'!I684</f>
        <v>0</v>
      </c>
      <c r="D683">
        <f>'Data Entry'!J684</f>
        <v>0</v>
      </c>
      <c r="E683">
        <f t="shared" si="50"/>
        <v>0</v>
      </c>
      <c r="F683" s="26" t="e">
        <f t="shared" si="51"/>
        <v>#DIV/0!</v>
      </c>
      <c r="G683">
        <f>'Data Entry'!K684</f>
        <v>0</v>
      </c>
      <c r="H683">
        <f>'Data Entry'!L684</f>
        <v>0</v>
      </c>
      <c r="I683">
        <f t="shared" si="52"/>
        <v>0</v>
      </c>
      <c r="J683" s="26" t="e">
        <f t="shared" si="53"/>
        <v>#DIV/0!</v>
      </c>
      <c r="K683" s="1">
        <f>SUMIFS('Data Entry'!N$3:N$2000,'Data Entry'!M$3:M$2000,A683,'Data Entry'!B$3:B$2000,B683)+SUMIFS('Data Entry'!P$3:P$2000,'Data Entry'!O$3:O$2000,A683,'Data Entry'!B$3:B$2000,B683)+SUMIFS('Data Entry'!R$3:R$2000,'Data Entry'!Q$3:Q$2000,A683,'Data Entry'!B$3:B$2000,B683)</f>
        <v>0</v>
      </c>
      <c r="L683">
        <f t="shared" si="54"/>
        <v>0</v>
      </c>
    </row>
    <row r="684" spans="1:12">
      <c r="A684">
        <f>'Data Entry'!A685</f>
        <v>0</v>
      </c>
      <c r="B684">
        <f>'Data Entry'!B685</f>
        <v>0</v>
      </c>
      <c r="C684">
        <f>'Data Entry'!I685</f>
        <v>0</v>
      </c>
      <c r="D684">
        <f>'Data Entry'!J685</f>
        <v>0</v>
      </c>
      <c r="E684">
        <f t="shared" si="50"/>
        <v>0</v>
      </c>
      <c r="F684" s="26" t="e">
        <f t="shared" si="51"/>
        <v>#DIV/0!</v>
      </c>
      <c r="G684">
        <f>'Data Entry'!K685</f>
        <v>0</v>
      </c>
      <c r="H684">
        <f>'Data Entry'!L685</f>
        <v>0</v>
      </c>
      <c r="I684">
        <f t="shared" si="52"/>
        <v>0</v>
      </c>
      <c r="J684" s="26" t="e">
        <f t="shared" si="53"/>
        <v>#DIV/0!</v>
      </c>
      <c r="K684" s="1">
        <f>SUMIFS('Data Entry'!N$3:N$2000,'Data Entry'!M$3:M$2000,A684,'Data Entry'!B$3:B$2000,B684)+SUMIFS('Data Entry'!P$3:P$2000,'Data Entry'!O$3:O$2000,A684,'Data Entry'!B$3:B$2000,B684)+SUMIFS('Data Entry'!R$3:R$2000,'Data Entry'!Q$3:Q$2000,A684,'Data Entry'!B$3:B$2000,B684)</f>
        <v>0</v>
      </c>
      <c r="L684">
        <f t="shared" si="54"/>
        <v>0</v>
      </c>
    </row>
    <row r="685" spans="1:12">
      <c r="A685">
        <f>'Data Entry'!A686</f>
        <v>0</v>
      </c>
      <c r="B685">
        <f>'Data Entry'!B686</f>
        <v>0</v>
      </c>
      <c r="C685">
        <f>'Data Entry'!I686</f>
        <v>0</v>
      </c>
      <c r="D685">
        <f>'Data Entry'!J686</f>
        <v>0</v>
      </c>
      <c r="E685">
        <f t="shared" si="50"/>
        <v>0</v>
      </c>
      <c r="F685" s="26" t="e">
        <f t="shared" si="51"/>
        <v>#DIV/0!</v>
      </c>
      <c r="G685">
        <f>'Data Entry'!K686</f>
        <v>0</v>
      </c>
      <c r="H685">
        <f>'Data Entry'!L686</f>
        <v>0</v>
      </c>
      <c r="I685">
        <f t="shared" si="52"/>
        <v>0</v>
      </c>
      <c r="J685" s="26" t="e">
        <f t="shared" si="53"/>
        <v>#DIV/0!</v>
      </c>
      <c r="K685" s="1">
        <f>SUMIFS('Data Entry'!N$3:N$2000,'Data Entry'!M$3:M$2000,A685,'Data Entry'!B$3:B$2000,B685)+SUMIFS('Data Entry'!P$3:P$2000,'Data Entry'!O$3:O$2000,A685,'Data Entry'!B$3:B$2000,B685)+SUMIFS('Data Entry'!R$3:R$2000,'Data Entry'!Q$3:Q$2000,A685,'Data Entry'!B$3:B$2000,B685)</f>
        <v>0</v>
      </c>
      <c r="L685">
        <f t="shared" si="54"/>
        <v>0</v>
      </c>
    </row>
    <row r="686" spans="1:12">
      <c r="A686">
        <f>'Data Entry'!A687</f>
        <v>0</v>
      </c>
      <c r="B686">
        <f>'Data Entry'!B687</f>
        <v>0</v>
      </c>
      <c r="C686">
        <f>'Data Entry'!I687</f>
        <v>0</v>
      </c>
      <c r="D686">
        <f>'Data Entry'!J687</f>
        <v>0</v>
      </c>
      <c r="E686">
        <f t="shared" si="50"/>
        <v>0</v>
      </c>
      <c r="F686" s="26" t="e">
        <f t="shared" si="51"/>
        <v>#DIV/0!</v>
      </c>
      <c r="G686">
        <f>'Data Entry'!K687</f>
        <v>0</v>
      </c>
      <c r="H686">
        <f>'Data Entry'!L687</f>
        <v>0</v>
      </c>
      <c r="I686">
        <f t="shared" si="52"/>
        <v>0</v>
      </c>
      <c r="J686" s="26" t="e">
        <f t="shared" si="53"/>
        <v>#DIV/0!</v>
      </c>
      <c r="K686" s="1">
        <f>SUMIFS('Data Entry'!N$3:N$2000,'Data Entry'!M$3:M$2000,A686,'Data Entry'!B$3:B$2000,B686)+SUMIFS('Data Entry'!P$3:P$2000,'Data Entry'!O$3:O$2000,A686,'Data Entry'!B$3:B$2000,B686)+SUMIFS('Data Entry'!R$3:R$2000,'Data Entry'!Q$3:Q$2000,A686,'Data Entry'!B$3:B$2000,B686)</f>
        <v>0</v>
      </c>
      <c r="L686">
        <f t="shared" si="54"/>
        <v>0</v>
      </c>
    </row>
    <row r="687" spans="1:12">
      <c r="A687">
        <f>'Data Entry'!A688</f>
        <v>0</v>
      </c>
      <c r="B687">
        <f>'Data Entry'!B688</f>
        <v>0</v>
      </c>
      <c r="C687">
        <f>'Data Entry'!I688</f>
        <v>0</v>
      </c>
      <c r="D687">
        <f>'Data Entry'!J688</f>
        <v>0</v>
      </c>
      <c r="E687">
        <f t="shared" si="50"/>
        <v>0</v>
      </c>
      <c r="F687" s="26" t="e">
        <f t="shared" si="51"/>
        <v>#DIV/0!</v>
      </c>
      <c r="G687">
        <f>'Data Entry'!K688</f>
        <v>0</v>
      </c>
      <c r="H687">
        <f>'Data Entry'!L688</f>
        <v>0</v>
      </c>
      <c r="I687">
        <f t="shared" si="52"/>
        <v>0</v>
      </c>
      <c r="J687" s="26" t="e">
        <f t="shared" si="53"/>
        <v>#DIV/0!</v>
      </c>
      <c r="K687" s="1">
        <f>SUMIFS('Data Entry'!N$3:N$2000,'Data Entry'!M$3:M$2000,A687,'Data Entry'!B$3:B$2000,B687)+SUMIFS('Data Entry'!P$3:P$2000,'Data Entry'!O$3:O$2000,A687,'Data Entry'!B$3:B$2000,B687)+SUMIFS('Data Entry'!R$3:R$2000,'Data Entry'!Q$3:Q$2000,A687,'Data Entry'!B$3:B$2000,B687)</f>
        <v>0</v>
      </c>
      <c r="L687">
        <f t="shared" si="54"/>
        <v>0</v>
      </c>
    </row>
    <row r="688" spans="1:12">
      <c r="A688">
        <f>'Data Entry'!A689</f>
        <v>0</v>
      </c>
      <c r="B688">
        <f>'Data Entry'!B689</f>
        <v>0</v>
      </c>
      <c r="C688">
        <f>'Data Entry'!I689</f>
        <v>0</v>
      </c>
      <c r="D688">
        <f>'Data Entry'!J689</f>
        <v>0</v>
      </c>
      <c r="E688">
        <f t="shared" si="50"/>
        <v>0</v>
      </c>
      <c r="F688" s="26" t="e">
        <f t="shared" si="51"/>
        <v>#DIV/0!</v>
      </c>
      <c r="G688">
        <f>'Data Entry'!K689</f>
        <v>0</v>
      </c>
      <c r="H688">
        <f>'Data Entry'!L689</f>
        <v>0</v>
      </c>
      <c r="I688">
        <f t="shared" si="52"/>
        <v>0</v>
      </c>
      <c r="J688" s="26" t="e">
        <f t="shared" si="53"/>
        <v>#DIV/0!</v>
      </c>
      <c r="K688" s="1">
        <f>SUMIFS('Data Entry'!N$3:N$2000,'Data Entry'!M$3:M$2000,A688,'Data Entry'!B$3:B$2000,B688)+SUMIFS('Data Entry'!P$3:P$2000,'Data Entry'!O$3:O$2000,A688,'Data Entry'!B$3:B$2000,B688)+SUMIFS('Data Entry'!R$3:R$2000,'Data Entry'!Q$3:Q$2000,A688,'Data Entry'!B$3:B$2000,B688)</f>
        <v>0</v>
      </c>
      <c r="L688">
        <f t="shared" si="54"/>
        <v>0</v>
      </c>
    </row>
    <row r="689" spans="1:12">
      <c r="A689">
        <f>'Data Entry'!A690</f>
        <v>0</v>
      </c>
      <c r="B689">
        <f>'Data Entry'!B690</f>
        <v>0</v>
      </c>
      <c r="C689">
        <f>'Data Entry'!I690</f>
        <v>0</v>
      </c>
      <c r="D689">
        <f>'Data Entry'!J690</f>
        <v>0</v>
      </c>
      <c r="E689">
        <f t="shared" si="50"/>
        <v>0</v>
      </c>
      <c r="F689" s="26" t="e">
        <f t="shared" si="51"/>
        <v>#DIV/0!</v>
      </c>
      <c r="G689">
        <f>'Data Entry'!K690</f>
        <v>0</v>
      </c>
      <c r="H689">
        <f>'Data Entry'!L690</f>
        <v>0</v>
      </c>
      <c r="I689">
        <f t="shared" si="52"/>
        <v>0</v>
      </c>
      <c r="J689" s="26" t="e">
        <f t="shared" si="53"/>
        <v>#DIV/0!</v>
      </c>
      <c r="K689" s="1">
        <f>SUMIFS('Data Entry'!N$3:N$2000,'Data Entry'!M$3:M$2000,A689,'Data Entry'!B$3:B$2000,B689)+SUMIFS('Data Entry'!P$3:P$2000,'Data Entry'!O$3:O$2000,A689,'Data Entry'!B$3:B$2000,B689)+SUMIFS('Data Entry'!R$3:R$2000,'Data Entry'!Q$3:Q$2000,A689,'Data Entry'!B$3:B$2000,B689)</f>
        <v>0</v>
      </c>
      <c r="L689">
        <f t="shared" si="54"/>
        <v>0</v>
      </c>
    </row>
    <row r="690" spans="1:12">
      <c r="A690">
        <f>'Data Entry'!A691</f>
        <v>0</v>
      </c>
      <c r="B690">
        <f>'Data Entry'!B691</f>
        <v>0</v>
      </c>
      <c r="C690">
        <f>'Data Entry'!I691</f>
        <v>0</v>
      </c>
      <c r="D690">
        <f>'Data Entry'!J691</f>
        <v>0</v>
      </c>
      <c r="E690">
        <f t="shared" si="50"/>
        <v>0</v>
      </c>
      <c r="F690" s="26" t="e">
        <f t="shared" si="51"/>
        <v>#DIV/0!</v>
      </c>
      <c r="G690">
        <f>'Data Entry'!K691</f>
        <v>0</v>
      </c>
      <c r="H690">
        <f>'Data Entry'!L691</f>
        <v>0</v>
      </c>
      <c r="I690">
        <f t="shared" si="52"/>
        <v>0</v>
      </c>
      <c r="J690" s="26" t="e">
        <f t="shared" si="53"/>
        <v>#DIV/0!</v>
      </c>
      <c r="K690" s="1">
        <f>SUMIFS('Data Entry'!N$3:N$2000,'Data Entry'!M$3:M$2000,A690,'Data Entry'!B$3:B$2000,B690)+SUMIFS('Data Entry'!P$3:P$2000,'Data Entry'!O$3:O$2000,A690,'Data Entry'!B$3:B$2000,B690)+SUMIFS('Data Entry'!R$3:R$2000,'Data Entry'!Q$3:Q$2000,A690,'Data Entry'!B$3:B$2000,B690)</f>
        <v>0</v>
      </c>
      <c r="L690">
        <f t="shared" si="54"/>
        <v>0</v>
      </c>
    </row>
    <row r="691" spans="1:12">
      <c r="A691">
        <f>'Data Entry'!A692</f>
        <v>0</v>
      </c>
      <c r="B691">
        <f>'Data Entry'!B692</f>
        <v>0</v>
      </c>
      <c r="C691">
        <f>'Data Entry'!I692</f>
        <v>0</v>
      </c>
      <c r="D691">
        <f>'Data Entry'!J692</f>
        <v>0</v>
      </c>
      <c r="E691">
        <f t="shared" si="50"/>
        <v>0</v>
      </c>
      <c r="F691" s="26" t="e">
        <f t="shared" si="51"/>
        <v>#DIV/0!</v>
      </c>
      <c r="G691">
        <f>'Data Entry'!K692</f>
        <v>0</v>
      </c>
      <c r="H691">
        <f>'Data Entry'!L692</f>
        <v>0</v>
      </c>
      <c r="I691">
        <f t="shared" si="52"/>
        <v>0</v>
      </c>
      <c r="J691" s="26" t="e">
        <f t="shared" si="53"/>
        <v>#DIV/0!</v>
      </c>
      <c r="K691" s="1">
        <f>SUMIFS('Data Entry'!N$3:N$2000,'Data Entry'!M$3:M$2000,A691,'Data Entry'!B$3:B$2000,B691)+SUMIFS('Data Entry'!P$3:P$2000,'Data Entry'!O$3:O$2000,A691,'Data Entry'!B$3:B$2000,B691)+SUMIFS('Data Entry'!R$3:R$2000,'Data Entry'!Q$3:Q$2000,A691,'Data Entry'!B$3:B$2000,B691)</f>
        <v>0</v>
      </c>
      <c r="L691">
        <f t="shared" si="54"/>
        <v>0</v>
      </c>
    </row>
    <row r="692" spans="1:12">
      <c r="A692">
        <f>'Data Entry'!A693</f>
        <v>0</v>
      </c>
      <c r="B692">
        <f>'Data Entry'!B693</f>
        <v>0</v>
      </c>
      <c r="C692">
        <f>'Data Entry'!I693</f>
        <v>0</v>
      </c>
      <c r="D692">
        <f>'Data Entry'!J693</f>
        <v>0</v>
      </c>
      <c r="E692">
        <f t="shared" si="50"/>
        <v>0</v>
      </c>
      <c r="F692" s="26" t="e">
        <f t="shared" si="51"/>
        <v>#DIV/0!</v>
      </c>
      <c r="G692">
        <f>'Data Entry'!K693</f>
        <v>0</v>
      </c>
      <c r="H692">
        <f>'Data Entry'!L693</f>
        <v>0</v>
      </c>
      <c r="I692">
        <f t="shared" si="52"/>
        <v>0</v>
      </c>
      <c r="J692" s="26" t="e">
        <f t="shared" si="53"/>
        <v>#DIV/0!</v>
      </c>
      <c r="K692" s="1">
        <f>SUMIFS('Data Entry'!N$3:N$2000,'Data Entry'!M$3:M$2000,A692,'Data Entry'!B$3:B$2000,B692)+SUMIFS('Data Entry'!P$3:P$2000,'Data Entry'!O$3:O$2000,A692,'Data Entry'!B$3:B$2000,B692)+SUMIFS('Data Entry'!R$3:R$2000,'Data Entry'!Q$3:Q$2000,A692,'Data Entry'!B$3:B$2000,B692)</f>
        <v>0</v>
      </c>
      <c r="L692">
        <f t="shared" si="54"/>
        <v>0</v>
      </c>
    </row>
    <row r="693" spans="1:12">
      <c r="A693">
        <f>'Data Entry'!A694</f>
        <v>0</v>
      </c>
      <c r="B693">
        <f>'Data Entry'!B694</f>
        <v>0</v>
      </c>
      <c r="C693">
        <f>'Data Entry'!I694</f>
        <v>0</v>
      </c>
      <c r="D693">
        <f>'Data Entry'!J694</f>
        <v>0</v>
      </c>
      <c r="E693">
        <f t="shared" si="50"/>
        <v>0</v>
      </c>
      <c r="F693" s="26" t="e">
        <f t="shared" si="51"/>
        <v>#DIV/0!</v>
      </c>
      <c r="G693">
        <f>'Data Entry'!K694</f>
        <v>0</v>
      </c>
      <c r="H693">
        <f>'Data Entry'!L694</f>
        <v>0</v>
      </c>
      <c r="I693">
        <f t="shared" si="52"/>
        <v>0</v>
      </c>
      <c r="J693" s="26" t="e">
        <f t="shared" si="53"/>
        <v>#DIV/0!</v>
      </c>
      <c r="K693" s="1">
        <f>SUMIFS('Data Entry'!N$3:N$2000,'Data Entry'!M$3:M$2000,A693,'Data Entry'!B$3:B$2000,B693)+SUMIFS('Data Entry'!P$3:P$2000,'Data Entry'!O$3:O$2000,A693,'Data Entry'!B$3:B$2000,B693)+SUMIFS('Data Entry'!R$3:R$2000,'Data Entry'!Q$3:Q$2000,A693,'Data Entry'!B$3:B$2000,B693)</f>
        <v>0</v>
      </c>
      <c r="L693">
        <f t="shared" si="54"/>
        <v>0</v>
      </c>
    </row>
    <row r="694" spans="1:12">
      <c r="A694">
        <f>'Data Entry'!A695</f>
        <v>0</v>
      </c>
      <c r="B694">
        <f>'Data Entry'!B695</f>
        <v>0</v>
      </c>
      <c r="C694">
        <f>'Data Entry'!I695</f>
        <v>0</v>
      </c>
      <c r="D694">
        <f>'Data Entry'!J695</f>
        <v>0</v>
      </c>
      <c r="E694">
        <f t="shared" si="50"/>
        <v>0</v>
      </c>
      <c r="F694" s="26" t="e">
        <f t="shared" si="51"/>
        <v>#DIV/0!</v>
      </c>
      <c r="G694">
        <f>'Data Entry'!K695</f>
        <v>0</v>
      </c>
      <c r="H694">
        <f>'Data Entry'!L695</f>
        <v>0</v>
      </c>
      <c r="I694">
        <f t="shared" si="52"/>
        <v>0</v>
      </c>
      <c r="J694" s="26" t="e">
        <f t="shared" si="53"/>
        <v>#DIV/0!</v>
      </c>
      <c r="K694" s="1">
        <f>SUMIFS('Data Entry'!N$3:N$2000,'Data Entry'!M$3:M$2000,A694,'Data Entry'!B$3:B$2000,B694)+SUMIFS('Data Entry'!P$3:P$2000,'Data Entry'!O$3:O$2000,A694,'Data Entry'!B$3:B$2000,B694)+SUMIFS('Data Entry'!R$3:R$2000,'Data Entry'!Q$3:Q$2000,A694,'Data Entry'!B$3:B$2000,B694)</f>
        <v>0</v>
      </c>
      <c r="L694">
        <f t="shared" si="54"/>
        <v>0</v>
      </c>
    </row>
    <row r="695" spans="1:12">
      <c r="A695">
        <f>'Data Entry'!A696</f>
        <v>0</v>
      </c>
      <c r="B695">
        <f>'Data Entry'!B696</f>
        <v>0</v>
      </c>
      <c r="C695">
        <f>'Data Entry'!I696</f>
        <v>0</v>
      </c>
      <c r="D695">
        <f>'Data Entry'!J696</f>
        <v>0</v>
      </c>
      <c r="E695">
        <f t="shared" si="50"/>
        <v>0</v>
      </c>
      <c r="F695" s="26" t="e">
        <f t="shared" si="51"/>
        <v>#DIV/0!</v>
      </c>
      <c r="G695">
        <f>'Data Entry'!K696</f>
        <v>0</v>
      </c>
      <c r="H695">
        <f>'Data Entry'!L696</f>
        <v>0</v>
      </c>
      <c r="I695">
        <f t="shared" si="52"/>
        <v>0</v>
      </c>
      <c r="J695" s="26" t="e">
        <f t="shared" si="53"/>
        <v>#DIV/0!</v>
      </c>
      <c r="K695" s="1">
        <f>SUMIFS('Data Entry'!N$3:N$2000,'Data Entry'!M$3:M$2000,A695,'Data Entry'!B$3:B$2000,B695)+SUMIFS('Data Entry'!P$3:P$2000,'Data Entry'!O$3:O$2000,A695,'Data Entry'!B$3:B$2000,B695)+SUMIFS('Data Entry'!R$3:R$2000,'Data Entry'!Q$3:Q$2000,A695,'Data Entry'!B$3:B$2000,B695)</f>
        <v>0</v>
      </c>
      <c r="L695">
        <f t="shared" si="54"/>
        <v>0</v>
      </c>
    </row>
    <row r="696" spans="1:12">
      <c r="A696">
        <f>'Data Entry'!A697</f>
        <v>0</v>
      </c>
      <c r="B696">
        <f>'Data Entry'!B697</f>
        <v>0</v>
      </c>
      <c r="C696">
        <f>'Data Entry'!I697</f>
        <v>0</v>
      </c>
      <c r="D696">
        <f>'Data Entry'!J697</f>
        <v>0</v>
      </c>
      <c r="E696">
        <f t="shared" si="50"/>
        <v>0</v>
      </c>
      <c r="F696" s="26" t="e">
        <f t="shared" si="51"/>
        <v>#DIV/0!</v>
      </c>
      <c r="G696">
        <f>'Data Entry'!K697</f>
        <v>0</v>
      </c>
      <c r="H696">
        <f>'Data Entry'!L697</f>
        <v>0</v>
      </c>
      <c r="I696">
        <f t="shared" si="52"/>
        <v>0</v>
      </c>
      <c r="J696" s="26" t="e">
        <f t="shared" si="53"/>
        <v>#DIV/0!</v>
      </c>
      <c r="K696" s="1">
        <f>SUMIFS('Data Entry'!N$3:N$2000,'Data Entry'!M$3:M$2000,A696,'Data Entry'!B$3:B$2000,B696)+SUMIFS('Data Entry'!P$3:P$2000,'Data Entry'!O$3:O$2000,A696,'Data Entry'!B$3:B$2000,B696)+SUMIFS('Data Entry'!R$3:R$2000,'Data Entry'!Q$3:Q$2000,A696,'Data Entry'!B$3:B$2000,B696)</f>
        <v>0</v>
      </c>
      <c r="L696">
        <f t="shared" si="54"/>
        <v>0</v>
      </c>
    </row>
    <row r="697" spans="1:12">
      <c r="A697">
        <f>'Data Entry'!A698</f>
        <v>0</v>
      </c>
      <c r="B697">
        <f>'Data Entry'!B698</f>
        <v>0</v>
      </c>
      <c r="C697">
        <f>'Data Entry'!I698</f>
        <v>0</v>
      </c>
      <c r="D697">
        <f>'Data Entry'!J698</f>
        <v>0</v>
      </c>
      <c r="E697">
        <f t="shared" si="50"/>
        <v>0</v>
      </c>
      <c r="F697" s="26" t="e">
        <f t="shared" si="51"/>
        <v>#DIV/0!</v>
      </c>
      <c r="G697">
        <f>'Data Entry'!K698</f>
        <v>0</v>
      </c>
      <c r="H697">
        <f>'Data Entry'!L698</f>
        <v>0</v>
      </c>
      <c r="I697">
        <f t="shared" si="52"/>
        <v>0</v>
      </c>
      <c r="J697" s="26" t="e">
        <f t="shared" si="53"/>
        <v>#DIV/0!</v>
      </c>
      <c r="K697" s="1">
        <f>SUMIFS('Data Entry'!N$3:N$2000,'Data Entry'!M$3:M$2000,A697,'Data Entry'!B$3:B$2000,B697)+SUMIFS('Data Entry'!P$3:P$2000,'Data Entry'!O$3:O$2000,A697,'Data Entry'!B$3:B$2000,B697)+SUMIFS('Data Entry'!R$3:R$2000,'Data Entry'!Q$3:Q$2000,A697,'Data Entry'!B$3:B$2000,B697)</f>
        <v>0</v>
      </c>
      <c r="L697">
        <f t="shared" si="54"/>
        <v>0</v>
      </c>
    </row>
    <row r="698" spans="1:12">
      <c r="A698">
        <f>'Data Entry'!A699</f>
        <v>0</v>
      </c>
      <c r="B698">
        <f>'Data Entry'!B699</f>
        <v>0</v>
      </c>
      <c r="C698">
        <f>'Data Entry'!I699</f>
        <v>0</v>
      </c>
      <c r="D698">
        <f>'Data Entry'!J699</f>
        <v>0</v>
      </c>
      <c r="E698">
        <f t="shared" si="50"/>
        <v>0</v>
      </c>
      <c r="F698" s="26" t="e">
        <f t="shared" si="51"/>
        <v>#DIV/0!</v>
      </c>
      <c r="G698">
        <f>'Data Entry'!K699</f>
        <v>0</v>
      </c>
      <c r="H698">
        <f>'Data Entry'!L699</f>
        <v>0</v>
      </c>
      <c r="I698">
        <f t="shared" si="52"/>
        <v>0</v>
      </c>
      <c r="J698" s="26" t="e">
        <f t="shared" si="53"/>
        <v>#DIV/0!</v>
      </c>
      <c r="K698" s="1">
        <f>SUMIFS('Data Entry'!N$3:N$2000,'Data Entry'!M$3:M$2000,A698,'Data Entry'!B$3:B$2000,B698)+SUMIFS('Data Entry'!P$3:P$2000,'Data Entry'!O$3:O$2000,A698,'Data Entry'!B$3:B$2000,B698)+SUMIFS('Data Entry'!R$3:R$2000,'Data Entry'!Q$3:Q$2000,A698,'Data Entry'!B$3:B$2000,B698)</f>
        <v>0</v>
      </c>
      <c r="L698">
        <f t="shared" si="54"/>
        <v>0</v>
      </c>
    </row>
    <row r="699" spans="1:12">
      <c r="A699">
        <f>'Data Entry'!A700</f>
        <v>0</v>
      </c>
      <c r="B699">
        <f>'Data Entry'!B700</f>
        <v>0</v>
      </c>
      <c r="C699">
        <f>'Data Entry'!I700</f>
        <v>0</v>
      </c>
      <c r="D699">
        <f>'Data Entry'!J700</f>
        <v>0</v>
      </c>
      <c r="E699">
        <f t="shared" si="50"/>
        <v>0</v>
      </c>
      <c r="F699" s="26" t="e">
        <f t="shared" si="51"/>
        <v>#DIV/0!</v>
      </c>
      <c r="G699">
        <f>'Data Entry'!K700</f>
        <v>0</v>
      </c>
      <c r="H699">
        <f>'Data Entry'!L700</f>
        <v>0</v>
      </c>
      <c r="I699">
        <f t="shared" si="52"/>
        <v>0</v>
      </c>
      <c r="J699" s="26" t="e">
        <f t="shared" si="53"/>
        <v>#DIV/0!</v>
      </c>
      <c r="K699" s="1">
        <f>SUMIFS('Data Entry'!N$3:N$2000,'Data Entry'!M$3:M$2000,A699,'Data Entry'!B$3:B$2000,B699)+SUMIFS('Data Entry'!P$3:P$2000,'Data Entry'!O$3:O$2000,A699,'Data Entry'!B$3:B$2000,B699)+SUMIFS('Data Entry'!R$3:R$2000,'Data Entry'!Q$3:Q$2000,A699,'Data Entry'!B$3:B$2000,B699)</f>
        <v>0</v>
      </c>
      <c r="L699">
        <f t="shared" si="54"/>
        <v>0</v>
      </c>
    </row>
    <row r="700" spans="1:12">
      <c r="A700">
        <f>'Data Entry'!A701</f>
        <v>0</v>
      </c>
      <c r="B700">
        <f>'Data Entry'!B701</f>
        <v>0</v>
      </c>
      <c r="C700">
        <f>'Data Entry'!I701</f>
        <v>0</v>
      </c>
      <c r="D700">
        <f>'Data Entry'!J701</f>
        <v>0</v>
      </c>
      <c r="E700">
        <f t="shared" si="50"/>
        <v>0</v>
      </c>
      <c r="F700" s="26" t="e">
        <f t="shared" si="51"/>
        <v>#DIV/0!</v>
      </c>
      <c r="G700">
        <f>'Data Entry'!K701</f>
        <v>0</v>
      </c>
      <c r="H700">
        <f>'Data Entry'!L701</f>
        <v>0</v>
      </c>
      <c r="I700">
        <f t="shared" si="52"/>
        <v>0</v>
      </c>
      <c r="J700" s="26" t="e">
        <f t="shared" si="53"/>
        <v>#DIV/0!</v>
      </c>
      <c r="K700" s="1">
        <f>SUMIFS('Data Entry'!N$3:N$2000,'Data Entry'!M$3:M$2000,A700,'Data Entry'!B$3:B$2000,B700)+SUMIFS('Data Entry'!P$3:P$2000,'Data Entry'!O$3:O$2000,A700,'Data Entry'!B$3:B$2000,B700)+SUMIFS('Data Entry'!R$3:R$2000,'Data Entry'!Q$3:Q$2000,A700,'Data Entry'!B$3:B$2000,B700)</f>
        <v>0</v>
      </c>
      <c r="L700">
        <f t="shared" si="54"/>
        <v>0</v>
      </c>
    </row>
    <row r="701" spans="1:12">
      <c r="A701">
        <f>'Data Entry'!A702</f>
        <v>0</v>
      </c>
      <c r="B701">
        <f>'Data Entry'!B702</f>
        <v>0</v>
      </c>
      <c r="C701">
        <f>'Data Entry'!I702</f>
        <v>0</v>
      </c>
      <c r="D701">
        <f>'Data Entry'!J702</f>
        <v>0</v>
      </c>
      <c r="E701">
        <f t="shared" si="50"/>
        <v>0</v>
      </c>
      <c r="F701" s="26" t="e">
        <f t="shared" si="51"/>
        <v>#DIV/0!</v>
      </c>
      <c r="G701">
        <f>'Data Entry'!K702</f>
        <v>0</v>
      </c>
      <c r="H701">
        <f>'Data Entry'!L702</f>
        <v>0</v>
      </c>
      <c r="I701">
        <f t="shared" si="52"/>
        <v>0</v>
      </c>
      <c r="J701" s="26" t="e">
        <f t="shared" si="53"/>
        <v>#DIV/0!</v>
      </c>
      <c r="K701" s="1">
        <f>SUMIFS('Data Entry'!N$3:N$2000,'Data Entry'!M$3:M$2000,A701,'Data Entry'!B$3:B$2000,B701)+SUMIFS('Data Entry'!P$3:P$2000,'Data Entry'!O$3:O$2000,A701,'Data Entry'!B$3:B$2000,B701)+SUMIFS('Data Entry'!R$3:R$2000,'Data Entry'!Q$3:Q$2000,A701,'Data Entry'!B$3:B$2000,B701)</f>
        <v>0</v>
      </c>
      <c r="L701">
        <f t="shared" si="54"/>
        <v>0</v>
      </c>
    </row>
    <row r="702" spans="1:12">
      <c r="A702">
        <f>'Data Entry'!A703</f>
        <v>0</v>
      </c>
      <c r="B702">
        <f>'Data Entry'!B703</f>
        <v>0</v>
      </c>
      <c r="C702">
        <f>'Data Entry'!I703</f>
        <v>0</v>
      </c>
      <c r="D702">
        <f>'Data Entry'!J703</f>
        <v>0</v>
      </c>
      <c r="E702">
        <f t="shared" ref="E702:E765" si="55">C702+D702</f>
        <v>0</v>
      </c>
      <c r="F702" s="26" t="e">
        <f t="shared" ref="F702:F765" si="56">C702/E702</f>
        <v>#DIV/0!</v>
      </c>
      <c r="G702">
        <f>'Data Entry'!K703</f>
        <v>0</v>
      </c>
      <c r="H702">
        <f>'Data Entry'!L703</f>
        <v>0</v>
      </c>
      <c r="I702">
        <f t="shared" ref="I702:I765" si="57">G702+H702</f>
        <v>0</v>
      </c>
      <c r="J702" s="26" t="e">
        <f t="shared" ref="J702:J765" si="58">G702/I702</f>
        <v>#DIV/0!</v>
      </c>
      <c r="K702" s="1">
        <f>SUMIFS('Data Entry'!N$3:N$2000,'Data Entry'!M$3:M$2000,A702,'Data Entry'!B$3:B$2000,B702)+SUMIFS('Data Entry'!P$3:P$2000,'Data Entry'!O$3:O$2000,A702,'Data Entry'!B$3:B$2000,B702)+SUMIFS('Data Entry'!R$3:R$2000,'Data Entry'!Q$3:Q$2000,A702,'Data Entry'!B$3:B$2000,B702)</f>
        <v>0</v>
      </c>
      <c r="L702">
        <f t="shared" ref="L702:L765" si="59">(G702*2)+C702</f>
        <v>0</v>
      </c>
    </row>
    <row r="703" spans="1:12">
      <c r="A703">
        <f>'Data Entry'!A704</f>
        <v>0</v>
      </c>
      <c r="B703">
        <f>'Data Entry'!B704</f>
        <v>0</v>
      </c>
      <c r="C703">
        <f>'Data Entry'!I704</f>
        <v>0</v>
      </c>
      <c r="D703">
        <f>'Data Entry'!J704</f>
        <v>0</v>
      </c>
      <c r="E703">
        <f t="shared" si="55"/>
        <v>0</v>
      </c>
      <c r="F703" s="26" t="e">
        <f t="shared" si="56"/>
        <v>#DIV/0!</v>
      </c>
      <c r="G703">
        <f>'Data Entry'!K704</f>
        <v>0</v>
      </c>
      <c r="H703">
        <f>'Data Entry'!L704</f>
        <v>0</v>
      </c>
      <c r="I703">
        <f t="shared" si="57"/>
        <v>0</v>
      </c>
      <c r="J703" s="26" t="e">
        <f t="shared" si="58"/>
        <v>#DIV/0!</v>
      </c>
      <c r="K703" s="1">
        <f>SUMIFS('Data Entry'!N$3:N$2000,'Data Entry'!M$3:M$2000,A703,'Data Entry'!B$3:B$2000,B703)+SUMIFS('Data Entry'!P$3:P$2000,'Data Entry'!O$3:O$2000,A703,'Data Entry'!B$3:B$2000,B703)+SUMIFS('Data Entry'!R$3:R$2000,'Data Entry'!Q$3:Q$2000,A703,'Data Entry'!B$3:B$2000,B703)</f>
        <v>0</v>
      </c>
      <c r="L703">
        <f t="shared" si="59"/>
        <v>0</v>
      </c>
    </row>
    <row r="704" spans="1:12">
      <c r="A704">
        <f>'Data Entry'!A705</f>
        <v>0</v>
      </c>
      <c r="B704">
        <f>'Data Entry'!B705</f>
        <v>0</v>
      </c>
      <c r="C704">
        <f>'Data Entry'!I705</f>
        <v>0</v>
      </c>
      <c r="D704">
        <f>'Data Entry'!J705</f>
        <v>0</v>
      </c>
      <c r="E704">
        <f t="shared" si="55"/>
        <v>0</v>
      </c>
      <c r="F704" s="26" t="e">
        <f t="shared" si="56"/>
        <v>#DIV/0!</v>
      </c>
      <c r="G704">
        <f>'Data Entry'!K705</f>
        <v>0</v>
      </c>
      <c r="H704">
        <f>'Data Entry'!L705</f>
        <v>0</v>
      </c>
      <c r="I704">
        <f t="shared" si="57"/>
        <v>0</v>
      </c>
      <c r="J704" s="26" t="e">
        <f t="shared" si="58"/>
        <v>#DIV/0!</v>
      </c>
      <c r="K704" s="1">
        <f>SUMIFS('Data Entry'!N$3:N$2000,'Data Entry'!M$3:M$2000,A704,'Data Entry'!B$3:B$2000,B704)+SUMIFS('Data Entry'!P$3:P$2000,'Data Entry'!O$3:O$2000,A704,'Data Entry'!B$3:B$2000,B704)+SUMIFS('Data Entry'!R$3:R$2000,'Data Entry'!Q$3:Q$2000,A704,'Data Entry'!B$3:B$2000,B704)</f>
        <v>0</v>
      </c>
      <c r="L704">
        <f t="shared" si="59"/>
        <v>0</v>
      </c>
    </row>
    <row r="705" spans="1:12">
      <c r="A705">
        <f>'Data Entry'!A706</f>
        <v>0</v>
      </c>
      <c r="B705">
        <f>'Data Entry'!B706</f>
        <v>0</v>
      </c>
      <c r="C705">
        <f>'Data Entry'!I706</f>
        <v>0</v>
      </c>
      <c r="D705">
        <f>'Data Entry'!J706</f>
        <v>0</v>
      </c>
      <c r="E705">
        <f t="shared" si="55"/>
        <v>0</v>
      </c>
      <c r="F705" s="26" t="e">
        <f t="shared" si="56"/>
        <v>#DIV/0!</v>
      </c>
      <c r="G705">
        <f>'Data Entry'!K706</f>
        <v>0</v>
      </c>
      <c r="H705">
        <f>'Data Entry'!L706</f>
        <v>0</v>
      </c>
      <c r="I705">
        <f t="shared" si="57"/>
        <v>0</v>
      </c>
      <c r="J705" s="26" t="e">
        <f t="shared" si="58"/>
        <v>#DIV/0!</v>
      </c>
      <c r="K705" s="1">
        <f>SUMIFS('Data Entry'!N$3:N$2000,'Data Entry'!M$3:M$2000,A705,'Data Entry'!B$3:B$2000,B705)+SUMIFS('Data Entry'!P$3:P$2000,'Data Entry'!O$3:O$2000,A705,'Data Entry'!B$3:B$2000,B705)+SUMIFS('Data Entry'!R$3:R$2000,'Data Entry'!Q$3:Q$2000,A705,'Data Entry'!B$3:B$2000,B705)</f>
        <v>0</v>
      </c>
      <c r="L705">
        <f t="shared" si="59"/>
        <v>0</v>
      </c>
    </row>
    <row r="706" spans="1:12">
      <c r="A706">
        <f>'Data Entry'!A707</f>
        <v>0</v>
      </c>
      <c r="B706">
        <f>'Data Entry'!B707</f>
        <v>0</v>
      </c>
      <c r="C706">
        <f>'Data Entry'!I707</f>
        <v>0</v>
      </c>
      <c r="D706">
        <f>'Data Entry'!J707</f>
        <v>0</v>
      </c>
      <c r="E706">
        <f t="shared" si="55"/>
        <v>0</v>
      </c>
      <c r="F706" s="26" t="e">
        <f t="shared" si="56"/>
        <v>#DIV/0!</v>
      </c>
      <c r="G706">
        <f>'Data Entry'!K707</f>
        <v>0</v>
      </c>
      <c r="H706">
        <f>'Data Entry'!L707</f>
        <v>0</v>
      </c>
      <c r="I706">
        <f t="shared" si="57"/>
        <v>0</v>
      </c>
      <c r="J706" s="26" t="e">
        <f t="shared" si="58"/>
        <v>#DIV/0!</v>
      </c>
      <c r="K706" s="1">
        <f>SUMIFS('Data Entry'!N$3:N$2000,'Data Entry'!M$3:M$2000,A706,'Data Entry'!B$3:B$2000,B706)+SUMIFS('Data Entry'!P$3:P$2000,'Data Entry'!O$3:O$2000,A706,'Data Entry'!B$3:B$2000,B706)+SUMIFS('Data Entry'!R$3:R$2000,'Data Entry'!Q$3:Q$2000,A706,'Data Entry'!B$3:B$2000,B706)</f>
        <v>0</v>
      </c>
      <c r="L706">
        <f t="shared" si="59"/>
        <v>0</v>
      </c>
    </row>
    <row r="707" spans="1:12">
      <c r="A707">
        <f>'Data Entry'!A708</f>
        <v>0</v>
      </c>
      <c r="B707">
        <f>'Data Entry'!B708</f>
        <v>0</v>
      </c>
      <c r="C707">
        <f>'Data Entry'!I708</f>
        <v>0</v>
      </c>
      <c r="D707">
        <f>'Data Entry'!J708</f>
        <v>0</v>
      </c>
      <c r="E707">
        <f t="shared" si="55"/>
        <v>0</v>
      </c>
      <c r="F707" s="26" t="e">
        <f t="shared" si="56"/>
        <v>#DIV/0!</v>
      </c>
      <c r="G707">
        <f>'Data Entry'!K708</f>
        <v>0</v>
      </c>
      <c r="H707">
        <f>'Data Entry'!L708</f>
        <v>0</v>
      </c>
      <c r="I707">
        <f t="shared" si="57"/>
        <v>0</v>
      </c>
      <c r="J707" s="26" t="e">
        <f t="shared" si="58"/>
        <v>#DIV/0!</v>
      </c>
      <c r="K707" s="1">
        <f>SUMIFS('Data Entry'!N$3:N$2000,'Data Entry'!M$3:M$2000,A707,'Data Entry'!B$3:B$2000,B707)+SUMIFS('Data Entry'!P$3:P$2000,'Data Entry'!O$3:O$2000,A707,'Data Entry'!B$3:B$2000,B707)+SUMIFS('Data Entry'!R$3:R$2000,'Data Entry'!Q$3:Q$2000,A707,'Data Entry'!B$3:B$2000,B707)</f>
        <v>0</v>
      </c>
      <c r="L707">
        <f t="shared" si="59"/>
        <v>0</v>
      </c>
    </row>
    <row r="708" spans="1:12">
      <c r="A708">
        <f>'Data Entry'!A709</f>
        <v>0</v>
      </c>
      <c r="B708">
        <f>'Data Entry'!B709</f>
        <v>0</v>
      </c>
      <c r="C708">
        <f>'Data Entry'!I709</f>
        <v>0</v>
      </c>
      <c r="D708">
        <f>'Data Entry'!J709</f>
        <v>0</v>
      </c>
      <c r="E708">
        <f t="shared" si="55"/>
        <v>0</v>
      </c>
      <c r="F708" s="26" t="e">
        <f t="shared" si="56"/>
        <v>#DIV/0!</v>
      </c>
      <c r="G708">
        <f>'Data Entry'!K709</f>
        <v>0</v>
      </c>
      <c r="H708">
        <f>'Data Entry'!L709</f>
        <v>0</v>
      </c>
      <c r="I708">
        <f t="shared" si="57"/>
        <v>0</v>
      </c>
      <c r="J708" s="26" t="e">
        <f t="shared" si="58"/>
        <v>#DIV/0!</v>
      </c>
      <c r="K708" s="1">
        <f>SUMIFS('Data Entry'!N$3:N$2000,'Data Entry'!M$3:M$2000,A708,'Data Entry'!B$3:B$2000,B708)+SUMIFS('Data Entry'!P$3:P$2000,'Data Entry'!O$3:O$2000,A708,'Data Entry'!B$3:B$2000,B708)+SUMIFS('Data Entry'!R$3:R$2000,'Data Entry'!Q$3:Q$2000,A708,'Data Entry'!B$3:B$2000,B708)</f>
        <v>0</v>
      </c>
      <c r="L708">
        <f t="shared" si="59"/>
        <v>0</v>
      </c>
    </row>
    <row r="709" spans="1:12">
      <c r="A709">
        <f>'Data Entry'!A710</f>
        <v>0</v>
      </c>
      <c r="B709">
        <f>'Data Entry'!B710</f>
        <v>0</v>
      </c>
      <c r="C709">
        <f>'Data Entry'!I710</f>
        <v>0</v>
      </c>
      <c r="D709">
        <f>'Data Entry'!J710</f>
        <v>0</v>
      </c>
      <c r="E709">
        <f t="shared" si="55"/>
        <v>0</v>
      </c>
      <c r="F709" s="26" t="e">
        <f t="shared" si="56"/>
        <v>#DIV/0!</v>
      </c>
      <c r="G709">
        <f>'Data Entry'!K710</f>
        <v>0</v>
      </c>
      <c r="H709">
        <f>'Data Entry'!L710</f>
        <v>0</v>
      </c>
      <c r="I709">
        <f t="shared" si="57"/>
        <v>0</v>
      </c>
      <c r="J709" s="26" t="e">
        <f t="shared" si="58"/>
        <v>#DIV/0!</v>
      </c>
      <c r="K709" s="1">
        <f>SUMIFS('Data Entry'!N$3:N$2000,'Data Entry'!M$3:M$2000,A709,'Data Entry'!B$3:B$2000,B709)+SUMIFS('Data Entry'!P$3:P$2000,'Data Entry'!O$3:O$2000,A709,'Data Entry'!B$3:B$2000,B709)+SUMIFS('Data Entry'!R$3:R$2000,'Data Entry'!Q$3:Q$2000,A709,'Data Entry'!B$3:B$2000,B709)</f>
        <v>0</v>
      </c>
      <c r="L709">
        <f t="shared" si="59"/>
        <v>0</v>
      </c>
    </row>
    <row r="710" spans="1:12">
      <c r="A710">
        <f>'Data Entry'!A711</f>
        <v>0</v>
      </c>
      <c r="B710">
        <f>'Data Entry'!B711</f>
        <v>0</v>
      </c>
      <c r="C710">
        <f>'Data Entry'!I711</f>
        <v>0</v>
      </c>
      <c r="D710">
        <f>'Data Entry'!J711</f>
        <v>0</v>
      </c>
      <c r="E710">
        <f t="shared" si="55"/>
        <v>0</v>
      </c>
      <c r="F710" s="26" t="e">
        <f t="shared" si="56"/>
        <v>#DIV/0!</v>
      </c>
      <c r="G710">
        <f>'Data Entry'!K711</f>
        <v>0</v>
      </c>
      <c r="H710">
        <f>'Data Entry'!L711</f>
        <v>0</v>
      </c>
      <c r="I710">
        <f t="shared" si="57"/>
        <v>0</v>
      </c>
      <c r="J710" s="26" t="e">
        <f t="shared" si="58"/>
        <v>#DIV/0!</v>
      </c>
      <c r="K710" s="1">
        <f>SUMIFS('Data Entry'!N$3:N$2000,'Data Entry'!M$3:M$2000,A710,'Data Entry'!B$3:B$2000,B710)+SUMIFS('Data Entry'!P$3:P$2000,'Data Entry'!O$3:O$2000,A710,'Data Entry'!B$3:B$2000,B710)+SUMIFS('Data Entry'!R$3:R$2000,'Data Entry'!Q$3:Q$2000,A710,'Data Entry'!B$3:B$2000,B710)</f>
        <v>0</v>
      </c>
      <c r="L710">
        <f t="shared" si="59"/>
        <v>0</v>
      </c>
    </row>
    <row r="711" spans="1:12">
      <c r="A711">
        <f>'Data Entry'!A712</f>
        <v>0</v>
      </c>
      <c r="B711">
        <f>'Data Entry'!B712</f>
        <v>0</v>
      </c>
      <c r="C711">
        <f>'Data Entry'!I712</f>
        <v>0</v>
      </c>
      <c r="D711">
        <f>'Data Entry'!J712</f>
        <v>0</v>
      </c>
      <c r="E711">
        <f t="shared" si="55"/>
        <v>0</v>
      </c>
      <c r="F711" s="26" t="e">
        <f t="shared" si="56"/>
        <v>#DIV/0!</v>
      </c>
      <c r="G711">
        <f>'Data Entry'!K712</f>
        <v>0</v>
      </c>
      <c r="H711">
        <f>'Data Entry'!L712</f>
        <v>0</v>
      </c>
      <c r="I711">
        <f t="shared" si="57"/>
        <v>0</v>
      </c>
      <c r="J711" s="26" t="e">
        <f t="shared" si="58"/>
        <v>#DIV/0!</v>
      </c>
      <c r="K711" s="1">
        <f>SUMIFS('Data Entry'!N$3:N$2000,'Data Entry'!M$3:M$2000,A711,'Data Entry'!B$3:B$2000,B711)+SUMIFS('Data Entry'!P$3:P$2000,'Data Entry'!O$3:O$2000,A711,'Data Entry'!B$3:B$2000,B711)+SUMIFS('Data Entry'!R$3:R$2000,'Data Entry'!Q$3:Q$2000,A711,'Data Entry'!B$3:B$2000,B711)</f>
        <v>0</v>
      </c>
      <c r="L711">
        <f t="shared" si="59"/>
        <v>0</v>
      </c>
    </row>
    <row r="712" spans="1:12">
      <c r="A712">
        <f>'Data Entry'!A713</f>
        <v>0</v>
      </c>
      <c r="B712">
        <f>'Data Entry'!B713</f>
        <v>0</v>
      </c>
      <c r="C712">
        <f>'Data Entry'!I713</f>
        <v>0</v>
      </c>
      <c r="D712">
        <f>'Data Entry'!J713</f>
        <v>0</v>
      </c>
      <c r="E712">
        <f t="shared" si="55"/>
        <v>0</v>
      </c>
      <c r="F712" s="26" t="e">
        <f t="shared" si="56"/>
        <v>#DIV/0!</v>
      </c>
      <c r="G712">
        <f>'Data Entry'!K713</f>
        <v>0</v>
      </c>
      <c r="H712">
        <f>'Data Entry'!L713</f>
        <v>0</v>
      </c>
      <c r="I712">
        <f t="shared" si="57"/>
        <v>0</v>
      </c>
      <c r="J712" s="26" t="e">
        <f t="shared" si="58"/>
        <v>#DIV/0!</v>
      </c>
      <c r="K712" s="1">
        <f>SUMIFS('Data Entry'!N$3:N$2000,'Data Entry'!M$3:M$2000,A712,'Data Entry'!B$3:B$2000,B712)+SUMIFS('Data Entry'!P$3:P$2000,'Data Entry'!O$3:O$2000,A712,'Data Entry'!B$3:B$2000,B712)+SUMIFS('Data Entry'!R$3:R$2000,'Data Entry'!Q$3:Q$2000,A712,'Data Entry'!B$3:B$2000,B712)</f>
        <v>0</v>
      </c>
      <c r="L712">
        <f t="shared" si="59"/>
        <v>0</v>
      </c>
    </row>
    <row r="713" spans="1:12">
      <c r="A713">
        <f>'Data Entry'!A714</f>
        <v>0</v>
      </c>
      <c r="B713">
        <f>'Data Entry'!B714</f>
        <v>0</v>
      </c>
      <c r="C713">
        <f>'Data Entry'!I714</f>
        <v>0</v>
      </c>
      <c r="D713">
        <f>'Data Entry'!J714</f>
        <v>0</v>
      </c>
      <c r="E713">
        <f t="shared" si="55"/>
        <v>0</v>
      </c>
      <c r="F713" s="26" t="e">
        <f t="shared" si="56"/>
        <v>#DIV/0!</v>
      </c>
      <c r="G713">
        <f>'Data Entry'!K714</f>
        <v>0</v>
      </c>
      <c r="H713">
        <f>'Data Entry'!L714</f>
        <v>0</v>
      </c>
      <c r="I713">
        <f t="shared" si="57"/>
        <v>0</v>
      </c>
      <c r="J713" s="26" t="e">
        <f t="shared" si="58"/>
        <v>#DIV/0!</v>
      </c>
      <c r="K713" s="1">
        <f>SUMIFS('Data Entry'!N$3:N$2000,'Data Entry'!M$3:M$2000,A713,'Data Entry'!B$3:B$2000,B713)+SUMIFS('Data Entry'!P$3:P$2000,'Data Entry'!O$3:O$2000,A713,'Data Entry'!B$3:B$2000,B713)+SUMIFS('Data Entry'!R$3:R$2000,'Data Entry'!Q$3:Q$2000,A713,'Data Entry'!B$3:B$2000,B713)</f>
        <v>0</v>
      </c>
      <c r="L713">
        <f t="shared" si="59"/>
        <v>0</v>
      </c>
    </row>
    <row r="714" spans="1:12">
      <c r="A714">
        <f>'Data Entry'!A715</f>
        <v>0</v>
      </c>
      <c r="B714">
        <f>'Data Entry'!B715</f>
        <v>0</v>
      </c>
      <c r="C714">
        <f>'Data Entry'!I715</f>
        <v>0</v>
      </c>
      <c r="D714">
        <f>'Data Entry'!J715</f>
        <v>0</v>
      </c>
      <c r="E714">
        <f t="shared" si="55"/>
        <v>0</v>
      </c>
      <c r="F714" s="26" t="e">
        <f t="shared" si="56"/>
        <v>#DIV/0!</v>
      </c>
      <c r="G714">
        <f>'Data Entry'!K715</f>
        <v>0</v>
      </c>
      <c r="H714">
        <f>'Data Entry'!L715</f>
        <v>0</v>
      </c>
      <c r="I714">
        <f t="shared" si="57"/>
        <v>0</v>
      </c>
      <c r="J714" s="26" t="e">
        <f t="shared" si="58"/>
        <v>#DIV/0!</v>
      </c>
      <c r="K714" s="1">
        <f>SUMIFS('Data Entry'!N$3:N$2000,'Data Entry'!M$3:M$2000,A714,'Data Entry'!B$3:B$2000,B714)+SUMIFS('Data Entry'!P$3:P$2000,'Data Entry'!O$3:O$2000,A714,'Data Entry'!B$3:B$2000,B714)+SUMIFS('Data Entry'!R$3:R$2000,'Data Entry'!Q$3:Q$2000,A714,'Data Entry'!B$3:B$2000,B714)</f>
        <v>0</v>
      </c>
      <c r="L714">
        <f t="shared" si="59"/>
        <v>0</v>
      </c>
    </row>
    <row r="715" spans="1:12">
      <c r="A715">
        <f>'Data Entry'!A716</f>
        <v>0</v>
      </c>
      <c r="B715">
        <f>'Data Entry'!B716</f>
        <v>0</v>
      </c>
      <c r="C715">
        <f>'Data Entry'!I716</f>
        <v>0</v>
      </c>
      <c r="D715">
        <f>'Data Entry'!J716</f>
        <v>0</v>
      </c>
      <c r="E715">
        <f t="shared" si="55"/>
        <v>0</v>
      </c>
      <c r="F715" s="26" t="e">
        <f t="shared" si="56"/>
        <v>#DIV/0!</v>
      </c>
      <c r="G715">
        <f>'Data Entry'!K716</f>
        <v>0</v>
      </c>
      <c r="H715">
        <f>'Data Entry'!L716</f>
        <v>0</v>
      </c>
      <c r="I715">
        <f t="shared" si="57"/>
        <v>0</v>
      </c>
      <c r="J715" s="26" t="e">
        <f t="shared" si="58"/>
        <v>#DIV/0!</v>
      </c>
      <c r="K715" s="1">
        <f>SUMIFS('Data Entry'!N$3:N$2000,'Data Entry'!M$3:M$2000,A715,'Data Entry'!B$3:B$2000,B715)+SUMIFS('Data Entry'!P$3:P$2000,'Data Entry'!O$3:O$2000,A715,'Data Entry'!B$3:B$2000,B715)+SUMIFS('Data Entry'!R$3:R$2000,'Data Entry'!Q$3:Q$2000,A715,'Data Entry'!B$3:B$2000,B715)</f>
        <v>0</v>
      </c>
      <c r="L715">
        <f t="shared" si="59"/>
        <v>0</v>
      </c>
    </row>
    <row r="716" spans="1:12">
      <c r="A716">
        <f>'Data Entry'!A717</f>
        <v>0</v>
      </c>
      <c r="B716">
        <f>'Data Entry'!B717</f>
        <v>0</v>
      </c>
      <c r="C716">
        <f>'Data Entry'!I717</f>
        <v>0</v>
      </c>
      <c r="D716">
        <f>'Data Entry'!J717</f>
        <v>0</v>
      </c>
      <c r="E716">
        <f t="shared" si="55"/>
        <v>0</v>
      </c>
      <c r="F716" s="26" t="e">
        <f t="shared" si="56"/>
        <v>#DIV/0!</v>
      </c>
      <c r="G716">
        <f>'Data Entry'!K717</f>
        <v>0</v>
      </c>
      <c r="H716">
        <f>'Data Entry'!L717</f>
        <v>0</v>
      </c>
      <c r="I716">
        <f t="shared" si="57"/>
        <v>0</v>
      </c>
      <c r="J716" s="26" t="e">
        <f t="shared" si="58"/>
        <v>#DIV/0!</v>
      </c>
      <c r="K716" s="1">
        <f>SUMIFS('Data Entry'!N$3:N$2000,'Data Entry'!M$3:M$2000,A716,'Data Entry'!B$3:B$2000,B716)+SUMIFS('Data Entry'!P$3:P$2000,'Data Entry'!O$3:O$2000,A716,'Data Entry'!B$3:B$2000,B716)+SUMIFS('Data Entry'!R$3:R$2000,'Data Entry'!Q$3:Q$2000,A716,'Data Entry'!B$3:B$2000,B716)</f>
        <v>0</v>
      </c>
      <c r="L716">
        <f t="shared" si="59"/>
        <v>0</v>
      </c>
    </row>
    <row r="717" spans="1:12">
      <c r="A717">
        <f>'Data Entry'!A718</f>
        <v>0</v>
      </c>
      <c r="B717">
        <f>'Data Entry'!B718</f>
        <v>0</v>
      </c>
      <c r="C717">
        <f>'Data Entry'!I718</f>
        <v>0</v>
      </c>
      <c r="D717">
        <f>'Data Entry'!J718</f>
        <v>0</v>
      </c>
      <c r="E717">
        <f t="shared" si="55"/>
        <v>0</v>
      </c>
      <c r="F717" s="26" t="e">
        <f t="shared" si="56"/>
        <v>#DIV/0!</v>
      </c>
      <c r="G717">
        <f>'Data Entry'!K718</f>
        <v>0</v>
      </c>
      <c r="H717">
        <f>'Data Entry'!L718</f>
        <v>0</v>
      </c>
      <c r="I717">
        <f t="shared" si="57"/>
        <v>0</v>
      </c>
      <c r="J717" s="26" t="e">
        <f t="shared" si="58"/>
        <v>#DIV/0!</v>
      </c>
      <c r="K717" s="1">
        <f>SUMIFS('Data Entry'!N$3:N$2000,'Data Entry'!M$3:M$2000,A717,'Data Entry'!B$3:B$2000,B717)+SUMIFS('Data Entry'!P$3:P$2000,'Data Entry'!O$3:O$2000,A717,'Data Entry'!B$3:B$2000,B717)+SUMIFS('Data Entry'!R$3:R$2000,'Data Entry'!Q$3:Q$2000,A717,'Data Entry'!B$3:B$2000,B717)</f>
        <v>0</v>
      </c>
      <c r="L717">
        <f t="shared" si="59"/>
        <v>0</v>
      </c>
    </row>
    <row r="718" spans="1:12">
      <c r="A718">
        <f>'Data Entry'!A719</f>
        <v>0</v>
      </c>
      <c r="B718">
        <f>'Data Entry'!B719</f>
        <v>0</v>
      </c>
      <c r="C718">
        <f>'Data Entry'!I719</f>
        <v>0</v>
      </c>
      <c r="D718">
        <f>'Data Entry'!J719</f>
        <v>0</v>
      </c>
      <c r="E718">
        <f t="shared" si="55"/>
        <v>0</v>
      </c>
      <c r="F718" s="26" t="e">
        <f t="shared" si="56"/>
        <v>#DIV/0!</v>
      </c>
      <c r="G718">
        <f>'Data Entry'!K719</f>
        <v>0</v>
      </c>
      <c r="H718">
        <f>'Data Entry'!L719</f>
        <v>0</v>
      </c>
      <c r="I718">
        <f t="shared" si="57"/>
        <v>0</v>
      </c>
      <c r="J718" s="26" t="e">
        <f t="shared" si="58"/>
        <v>#DIV/0!</v>
      </c>
      <c r="K718" s="1">
        <f>SUMIFS('Data Entry'!N$3:N$2000,'Data Entry'!M$3:M$2000,A718,'Data Entry'!B$3:B$2000,B718)+SUMIFS('Data Entry'!P$3:P$2000,'Data Entry'!O$3:O$2000,A718,'Data Entry'!B$3:B$2000,B718)+SUMIFS('Data Entry'!R$3:R$2000,'Data Entry'!Q$3:Q$2000,A718,'Data Entry'!B$3:B$2000,B718)</f>
        <v>0</v>
      </c>
      <c r="L718">
        <f t="shared" si="59"/>
        <v>0</v>
      </c>
    </row>
    <row r="719" spans="1:12">
      <c r="A719">
        <f>'Data Entry'!A720</f>
        <v>0</v>
      </c>
      <c r="B719">
        <f>'Data Entry'!B720</f>
        <v>0</v>
      </c>
      <c r="C719">
        <f>'Data Entry'!I720</f>
        <v>0</v>
      </c>
      <c r="D719">
        <f>'Data Entry'!J720</f>
        <v>0</v>
      </c>
      <c r="E719">
        <f t="shared" si="55"/>
        <v>0</v>
      </c>
      <c r="F719" s="26" t="e">
        <f t="shared" si="56"/>
        <v>#DIV/0!</v>
      </c>
      <c r="G719">
        <f>'Data Entry'!K720</f>
        <v>0</v>
      </c>
      <c r="H719">
        <f>'Data Entry'!L720</f>
        <v>0</v>
      </c>
      <c r="I719">
        <f t="shared" si="57"/>
        <v>0</v>
      </c>
      <c r="J719" s="26" t="e">
        <f t="shared" si="58"/>
        <v>#DIV/0!</v>
      </c>
      <c r="K719" s="1">
        <f>SUMIFS('Data Entry'!N$3:N$2000,'Data Entry'!M$3:M$2000,A719,'Data Entry'!B$3:B$2000,B719)+SUMIFS('Data Entry'!P$3:P$2000,'Data Entry'!O$3:O$2000,A719,'Data Entry'!B$3:B$2000,B719)+SUMIFS('Data Entry'!R$3:R$2000,'Data Entry'!Q$3:Q$2000,A719,'Data Entry'!B$3:B$2000,B719)</f>
        <v>0</v>
      </c>
      <c r="L719">
        <f t="shared" si="59"/>
        <v>0</v>
      </c>
    </row>
    <row r="720" spans="1:12">
      <c r="A720">
        <f>'Data Entry'!A721</f>
        <v>0</v>
      </c>
      <c r="B720">
        <f>'Data Entry'!B721</f>
        <v>0</v>
      </c>
      <c r="C720">
        <f>'Data Entry'!I721</f>
        <v>0</v>
      </c>
      <c r="D720">
        <f>'Data Entry'!J721</f>
        <v>0</v>
      </c>
      <c r="E720">
        <f t="shared" si="55"/>
        <v>0</v>
      </c>
      <c r="F720" s="26" t="e">
        <f t="shared" si="56"/>
        <v>#DIV/0!</v>
      </c>
      <c r="G720">
        <f>'Data Entry'!K721</f>
        <v>0</v>
      </c>
      <c r="H720">
        <f>'Data Entry'!L721</f>
        <v>0</v>
      </c>
      <c r="I720">
        <f t="shared" si="57"/>
        <v>0</v>
      </c>
      <c r="J720" s="26" t="e">
        <f t="shared" si="58"/>
        <v>#DIV/0!</v>
      </c>
      <c r="K720" s="1">
        <f>SUMIFS('Data Entry'!N$3:N$2000,'Data Entry'!M$3:M$2000,A720,'Data Entry'!B$3:B$2000,B720)+SUMIFS('Data Entry'!P$3:P$2000,'Data Entry'!O$3:O$2000,A720,'Data Entry'!B$3:B$2000,B720)+SUMIFS('Data Entry'!R$3:R$2000,'Data Entry'!Q$3:Q$2000,A720,'Data Entry'!B$3:B$2000,B720)</f>
        <v>0</v>
      </c>
      <c r="L720">
        <f t="shared" si="59"/>
        <v>0</v>
      </c>
    </row>
    <row r="721" spans="1:12">
      <c r="A721">
        <f>'Data Entry'!A722</f>
        <v>0</v>
      </c>
      <c r="B721">
        <f>'Data Entry'!B722</f>
        <v>0</v>
      </c>
      <c r="C721">
        <f>'Data Entry'!I722</f>
        <v>0</v>
      </c>
      <c r="D721">
        <f>'Data Entry'!J722</f>
        <v>0</v>
      </c>
      <c r="E721">
        <f t="shared" si="55"/>
        <v>0</v>
      </c>
      <c r="F721" s="26" t="e">
        <f t="shared" si="56"/>
        <v>#DIV/0!</v>
      </c>
      <c r="G721">
        <f>'Data Entry'!K722</f>
        <v>0</v>
      </c>
      <c r="H721">
        <f>'Data Entry'!L722</f>
        <v>0</v>
      </c>
      <c r="I721">
        <f t="shared" si="57"/>
        <v>0</v>
      </c>
      <c r="J721" s="26" t="e">
        <f t="shared" si="58"/>
        <v>#DIV/0!</v>
      </c>
      <c r="K721" s="1">
        <f>SUMIFS('Data Entry'!N$3:N$2000,'Data Entry'!M$3:M$2000,A721,'Data Entry'!B$3:B$2000,B721)+SUMIFS('Data Entry'!P$3:P$2000,'Data Entry'!O$3:O$2000,A721,'Data Entry'!B$3:B$2000,B721)+SUMIFS('Data Entry'!R$3:R$2000,'Data Entry'!Q$3:Q$2000,A721,'Data Entry'!B$3:B$2000,B721)</f>
        <v>0</v>
      </c>
      <c r="L721">
        <f t="shared" si="59"/>
        <v>0</v>
      </c>
    </row>
    <row r="722" spans="1:12">
      <c r="A722">
        <f>'Data Entry'!A723</f>
        <v>0</v>
      </c>
      <c r="B722">
        <f>'Data Entry'!B723</f>
        <v>0</v>
      </c>
      <c r="C722">
        <f>'Data Entry'!I723</f>
        <v>0</v>
      </c>
      <c r="D722">
        <f>'Data Entry'!J723</f>
        <v>0</v>
      </c>
      <c r="E722">
        <f t="shared" si="55"/>
        <v>0</v>
      </c>
      <c r="F722" s="26" t="e">
        <f t="shared" si="56"/>
        <v>#DIV/0!</v>
      </c>
      <c r="G722">
        <f>'Data Entry'!K723</f>
        <v>0</v>
      </c>
      <c r="H722">
        <f>'Data Entry'!L723</f>
        <v>0</v>
      </c>
      <c r="I722">
        <f t="shared" si="57"/>
        <v>0</v>
      </c>
      <c r="J722" s="26" t="e">
        <f t="shared" si="58"/>
        <v>#DIV/0!</v>
      </c>
      <c r="K722" s="1">
        <f>SUMIFS('Data Entry'!N$3:N$2000,'Data Entry'!M$3:M$2000,A722,'Data Entry'!B$3:B$2000,B722)+SUMIFS('Data Entry'!P$3:P$2000,'Data Entry'!O$3:O$2000,A722,'Data Entry'!B$3:B$2000,B722)+SUMIFS('Data Entry'!R$3:R$2000,'Data Entry'!Q$3:Q$2000,A722,'Data Entry'!B$3:B$2000,B722)</f>
        <v>0</v>
      </c>
      <c r="L722">
        <f t="shared" si="59"/>
        <v>0</v>
      </c>
    </row>
    <row r="723" spans="1:12">
      <c r="A723">
        <f>'Data Entry'!A724</f>
        <v>0</v>
      </c>
      <c r="B723">
        <f>'Data Entry'!B724</f>
        <v>0</v>
      </c>
      <c r="C723">
        <f>'Data Entry'!I724</f>
        <v>0</v>
      </c>
      <c r="D723">
        <f>'Data Entry'!J724</f>
        <v>0</v>
      </c>
      <c r="E723">
        <f t="shared" si="55"/>
        <v>0</v>
      </c>
      <c r="F723" s="26" t="e">
        <f t="shared" si="56"/>
        <v>#DIV/0!</v>
      </c>
      <c r="G723">
        <f>'Data Entry'!K724</f>
        <v>0</v>
      </c>
      <c r="H723">
        <f>'Data Entry'!L724</f>
        <v>0</v>
      </c>
      <c r="I723">
        <f t="shared" si="57"/>
        <v>0</v>
      </c>
      <c r="J723" s="26" t="e">
        <f t="shared" si="58"/>
        <v>#DIV/0!</v>
      </c>
      <c r="K723" s="1">
        <f>SUMIFS('Data Entry'!N$3:N$2000,'Data Entry'!M$3:M$2000,A723,'Data Entry'!B$3:B$2000,B723)+SUMIFS('Data Entry'!P$3:P$2000,'Data Entry'!O$3:O$2000,A723,'Data Entry'!B$3:B$2000,B723)+SUMIFS('Data Entry'!R$3:R$2000,'Data Entry'!Q$3:Q$2000,A723,'Data Entry'!B$3:B$2000,B723)</f>
        <v>0</v>
      </c>
      <c r="L723">
        <f t="shared" si="59"/>
        <v>0</v>
      </c>
    </row>
    <row r="724" spans="1:12">
      <c r="A724">
        <f>'Data Entry'!A725</f>
        <v>0</v>
      </c>
      <c r="B724">
        <f>'Data Entry'!B725</f>
        <v>0</v>
      </c>
      <c r="C724">
        <f>'Data Entry'!I725</f>
        <v>0</v>
      </c>
      <c r="D724">
        <f>'Data Entry'!J725</f>
        <v>0</v>
      </c>
      <c r="E724">
        <f t="shared" si="55"/>
        <v>0</v>
      </c>
      <c r="F724" s="26" t="e">
        <f t="shared" si="56"/>
        <v>#DIV/0!</v>
      </c>
      <c r="G724">
        <f>'Data Entry'!K725</f>
        <v>0</v>
      </c>
      <c r="H724">
        <f>'Data Entry'!L725</f>
        <v>0</v>
      </c>
      <c r="I724">
        <f t="shared" si="57"/>
        <v>0</v>
      </c>
      <c r="J724" s="26" t="e">
        <f t="shared" si="58"/>
        <v>#DIV/0!</v>
      </c>
      <c r="K724" s="1">
        <f>SUMIFS('Data Entry'!N$3:N$2000,'Data Entry'!M$3:M$2000,A724,'Data Entry'!B$3:B$2000,B724)+SUMIFS('Data Entry'!P$3:P$2000,'Data Entry'!O$3:O$2000,A724,'Data Entry'!B$3:B$2000,B724)+SUMIFS('Data Entry'!R$3:R$2000,'Data Entry'!Q$3:Q$2000,A724,'Data Entry'!B$3:B$2000,B724)</f>
        <v>0</v>
      </c>
      <c r="L724">
        <f t="shared" si="59"/>
        <v>0</v>
      </c>
    </row>
    <row r="725" spans="1:12">
      <c r="A725">
        <f>'Data Entry'!A726</f>
        <v>0</v>
      </c>
      <c r="B725">
        <f>'Data Entry'!B726</f>
        <v>0</v>
      </c>
      <c r="C725">
        <f>'Data Entry'!I726</f>
        <v>0</v>
      </c>
      <c r="D725">
        <f>'Data Entry'!J726</f>
        <v>0</v>
      </c>
      <c r="E725">
        <f t="shared" si="55"/>
        <v>0</v>
      </c>
      <c r="F725" s="26" t="e">
        <f t="shared" si="56"/>
        <v>#DIV/0!</v>
      </c>
      <c r="G725">
        <f>'Data Entry'!K726</f>
        <v>0</v>
      </c>
      <c r="H725">
        <f>'Data Entry'!L726</f>
        <v>0</v>
      </c>
      <c r="I725">
        <f t="shared" si="57"/>
        <v>0</v>
      </c>
      <c r="J725" s="26" t="e">
        <f t="shared" si="58"/>
        <v>#DIV/0!</v>
      </c>
      <c r="K725" s="1">
        <f>SUMIFS('Data Entry'!N$3:N$2000,'Data Entry'!M$3:M$2000,A725,'Data Entry'!B$3:B$2000,B725)+SUMIFS('Data Entry'!P$3:P$2000,'Data Entry'!O$3:O$2000,A725,'Data Entry'!B$3:B$2000,B725)+SUMIFS('Data Entry'!R$3:R$2000,'Data Entry'!Q$3:Q$2000,A725,'Data Entry'!B$3:B$2000,B725)</f>
        <v>0</v>
      </c>
      <c r="L725">
        <f t="shared" si="59"/>
        <v>0</v>
      </c>
    </row>
    <row r="726" spans="1:12">
      <c r="A726">
        <f>'Data Entry'!A727</f>
        <v>0</v>
      </c>
      <c r="B726">
        <f>'Data Entry'!B727</f>
        <v>0</v>
      </c>
      <c r="C726">
        <f>'Data Entry'!I727</f>
        <v>0</v>
      </c>
      <c r="D726">
        <f>'Data Entry'!J727</f>
        <v>0</v>
      </c>
      <c r="E726">
        <f t="shared" si="55"/>
        <v>0</v>
      </c>
      <c r="F726" s="26" t="e">
        <f t="shared" si="56"/>
        <v>#DIV/0!</v>
      </c>
      <c r="G726">
        <f>'Data Entry'!K727</f>
        <v>0</v>
      </c>
      <c r="H726">
        <f>'Data Entry'!L727</f>
        <v>0</v>
      </c>
      <c r="I726">
        <f t="shared" si="57"/>
        <v>0</v>
      </c>
      <c r="J726" s="26" t="e">
        <f t="shared" si="58"/>
        <v>#DIV/0!</v>
      </c>
      <c r="K726" s="1">
        <f>SUMIFS('Data Entry'!N$3:N$2000,'Data Entry'!M$3:M$2000,A726,'Data Entry'!B$3:B$2000,B726)+SUMIFS('Data Entry'!P$3:P$2000,'Data Entry'!O$3:O$2000,A726,'Data Entry'!B$3:B$2000,B726)+SUMIFS('Data Entry'!R$3:R$2000,'Data Entry'!Q$3:Q$2000,A726,'Data Entry'!B$3:B$2000,B726)</f>
        <v>0</v>
      </c>
      <c r="L726">
        <f t="shared" si="59"/>
        <v>0</v>
      </c>
    </row>
    <row r="727" spans="1:12">
      <c r="A727">
        <f>'Data Entry'!A728</f>
        <v>0</v>
      </c>
      <c r="B727">
        <f>'Data Entry'!B728</f>
        <v>0</v>
      </c>
      <c r="C727">
        <f>'Data Entry'!I728</f>
        <v>0</v>
      </c>
      <c r="D727">
        <f>'Data Entry'!J728</f>
        <v>0</v>
      </c>
      <c r="E727">
        <f t="shared" si="55"/>
        <v>0</v>
      </c>
      <c r="F727" s="26" t="e">
        <f t="shared" si="56"/>
        <v>#DIV/0!</v>
      </c>
      <c r="G727">
        <f>'Data Entry'!K728</f>
        <v>0</v>
      </c>
      <c r="H727">
        <f>'Data Entry'!L728</f>
        <v>0</v>
      </c>
      <c r="I727">
        <f t="shared" si="57"/>
        <v>0</v>
      </c>
      <c r="J727" s="26" t="e">
        <f t="shared" si="58"/>
        <v>#DIV/0!</v>
      </c>
      <c r="K727" s="1">
        <f>SUMIFS('Data Entry'!N$3:N$2000,'Data Entry'!M$3:M$2000,A727,'Data Entry'!B$3:B$2000,B727)+SUMIFS('Data Entry'!P$3:P$2000,'Data Entry'!O$3:O$2000,A727,'Data Entry'!B$3:B$2000,B727)+SUMIFS('Data Entry'!R$3:R$2000,'Data Entry'!Q$3:Q$2000,A727,'Data Entry'!B$3:B$2000,B727)</f>
        <v>0</v>
      </c>
      <c r="L727">
        <f t="shared" si="59"/>
        <v>0</v>
      </c>
    </row>
    <row r="728" spans="1:12">
      <c r="A728">
        <f>'Data Entry'!A729</f>
        <v>0</v>
      </c>
      <c r="B728">
        <f>'Data Entry'!B729</f>
        <v>0</v>
      </c>
      <c r="C728">
        <f>'Data Entry'!I729</f>
        <v>0</v>
      </c>
      <c r="D728">
        <f>'Data Entry'!J729</f>
        <v>0</v>
      </c>
      <c r="E728">
        <f t="shared" si="55"/>
        <v>0</v>
      </c>
      <c r="F728" s="26" t="e">
        <f t="shared" si="56"/>
        <v>#DIV/0!</v>
      </c>
      <c r="G728">
        <f>'Data Entry'!K729</f>
        <v>0</v>
      </c>
      <c r="H728">
        <f>'Data Entry'!L729</f>
        <v>0</v>
      </c>
      <c r="I728">
        <f t="shared" si="57"/>
        <v>0</v>
      </c>
      <c r="J728" s="26" t="e">
        <f t="shared" si="58"/>
        <v>#DIV/0!</v>
      </c>
      <c r="K728" s="1">
        <f>SUMIFS('Data Entry'!N$3:N$2000,'Data Entry'!M$3:M$2000,A728,'Data Entry'!B$3:B$2000,B728)+SUMIFS('Data Entry'!P$3:P$2000,'Data Entry'!O$3:O$2000,A728,'Data Entry'!B$3:B$2000,B728)+SUMIFS('Data Entry'!R$3:R$2000,'Data Entry'!Q$3:Q$2000,A728,'Data Entry'!B$3:B$2000,B728)</f>
        <v>0</v>
      </c>
      <c r="L728">
        <f t="shared" si="59"/>
        <v>0</v>
      </c>
    </row>
    <row r="729" spans="1:12">
      <c r="A729">
        <f>'Data Entry'!A730</f>
        <v>0</v>
      </c>
      <c r="B729">
        <f>'Data Entry'!B730</f>
        <v>0</v>
      </c>
      <c r="C729">
        <f>'Data Entry'!I730</f>
        <v>0</v>
      </c>
      <c r="D729">
        <f>'Data Entry'!J730</f>
        <v>0</v>
      </c>
      <c r="E729">
        <f t="shared" si="55"/>
        <v>0</v>
      </c>
      <c r="F729" s="26" t="e">
        <f t="shared" si="56"/>
        <v>#DIV/0!</v>
      </c>
      <c r="G729">
        <f>'Data Entry'!K730</f>
        <v>0</v>
      </c>
      <c r="H729">
        <f>'Data Entry'!L730</f>
        <v>0</v>
      </c>
      <c r="I729">
        <f t="shared" si="57"/>
        <v>0</v>
      </c>
      <c r="J729" s="26" t="e">
        <f t="shared" si="58"/>
        <v>#DIV/0!</v>
      </c>
      <c r="K729" s="1">
        <f>SUMIFS('Data Entry'!N$3:N$2000,'Data Entry'!M$3:M$2000,A729,'Data Entry'!B$3:B$2000,B729)+SUMIFS('Data Entry'!P$3:P$2000,'Data Entry'!O$3:O$2000,A729,'Data Entry'!B$3:B$2000,B729)+SUMIFS('Data Entry'!R$3:R$2000,'Data Entry'!Q$3:Q$2000,A729,'Data Entry'!B$3:B$2000,B729)</f>
        <v>0</v>
      </c>
      <c r="L729">
        <f t="shared" si="59"/>
        <v>0</v>
      </c>
    </row>
    <row r="730" spans="1:12">
      <c r="A730">
        <f>'Data Entry'!A731</f>
        <v>0</v>
      </c>
      <c r="B730">
        <f>'Data Entry'!B731</f>
        <v>0</v>
      </c>
      <c r="C730">
        <f>'Data Entry'!I731</f>
        <v>0</v>
      </c>
      <c r="D730">
        <f>'Data Entry'!J731</f>
        <v>0</v>
      </c>
      <c r="E730">
        <f t="shared" si="55"/>
        <v>0</v>
      </c>
      <c r="F730" s="26" t="e">
        <f t="shared" si="56"/>
        <v>#DIV/0!</v>
      </c>
      <c r="G730">
        <f>'Data Entry'!K731</f>
        <v>0</v>
      </c>
      <c r="H730">
        <f>'Data Entry'!L731</f>
        <v>0</v>
      </c>
      <c r="I730">
        <f t="shared" si="57"/>
        <v>0</v>
      </c>
      <c r="J730" s="26" t="e">
        <f t="shared" si="58"/>
        <v>#DIV/0!</v>
      </c>
      <c r="K730" s="1">
        <f>SUMIFS('Data Entry'!N$3:N$2000,'Data Entry'!M$3:M$2000,A730,'Data Entry'!B$3:B$2000,B730)+SUMIFS('Data Entry'!P$3:P$2000,'Data Entry'!O$3:O$2000,A730,'Data Entry'!B$3:B$2000,B730)+SUMIFS('Data Entry'!R$3:R$2000,'Data Entry'!Q$3:Q$2000,A730,'Data Entry'!B$3:B$2000,B730)</f>
        <v>0</v>
      </c>
      <c r="L730">
        <f t="shared" si="59"/>
        <v>0</v>
      </c>
    </row>
    <row r="731" spans="1:12">
      <c r="A731">
        <f>'Data Entry'!A732</f>
        <v>0</v>
      </c>
      <c r="B731">
        <f>'Data Entry'!B732</f>
        <v>0</v>
      </c>
      <c r="C731">
        <f>'Data Entry'!I732</f>
        <v>0</v>
      </c>
      <c r="D731">
        <f>'Data Entry'!J732</f>
        <v>0</v>
      </c>
      <c r="E731">
        <f t="shared" si="55"/>
        <v>0</v>
      </c>
      <c r="F731" s="26" t="e">
        <f t="shared" si="56"/>
        <v>#DIV/0!</v>
      </c>
      <c r="G731">
        <f>'Data Entry'!K732</f>
        <v>0</v>
      </c>
      <c r="H731">
        <f>'Data Entry'!L732</f>
        <v>0</v>
      </c>
      <c r="I731">
        <f t="shared" si="57"/>
        <v>0</v>
      </c>
      <c r="J731" s="26" t="e">
        <f t="shared" si="58"/>
        <v>#DIV/0!</v>
      </c>
      <c r="K731" s="1">
        <f>SUMIFS('Data Entry'!N$3:N$2000,'Data Entry'!M$3:M$2000,A731,'Data Entry'!B$3:B$2000,B731)+SUMIFS('Data Entry'!P$3:P$2000,'Data Entry'!O$3:O$2000,A731,'Data Entry'!B$3:B$2000,B731)+SUMIFS('Data Entry'!R$3:R$2000,'Data Entry'!Q$3:Q$2000,A731,'Data Entry'!B$3:B$2000,B731)</f>
        <v>0</v>
      </c>
      <c r="L731">
        <f t="shared" si="59"/>
        <v>0</v>
      </c>
    </row>
    <row r="732" spans="1:12">
      <c r="A732">
        <f>'Data Entry'!A733</f>
        <v>0</v>
      </c>
      <c r="B732">
        <f>'Data Entry'!B733</f>
        <v>0</v>
      </c>
      <c r="C732">
        <f>'Data Entry'!I733</f>
        <v>0</v>
      </c>
      <c r="D732">
        <f>'Data Entry'!J733</f>
        <v>0</v>
      </c>
      <c r="E732">
        <f t="shared" si="55"/>
        <v>0</v>
      </c>
      <c r="F732" s="26" t="e">
        <f t="shared" si="56"/>
        <v>#DIV/0!</v>
      </c>
      <c r="G732">
        <f>'Data Entry'!K733</f>
        <v>0</v>
      </c>
      <c r="H732">
        <f>'Data Entry'!L733</f>
        <v>0</v>
      </c>
      <c r="I732">
        <f t="shared" si="57"/>
        <v>0</v>
      </c>
      <c r="J732" s="26" t="e">
        <f t="shared" si="58"/>
        <v>#DIV/0!</v>
      </c>
      <c r="K732" s="1">
        <f>SUMIFS('Data Entry'!N$3:N$2000,'Data Entry'!M$3:M$2000,A732,'Data Entry'!B$3:B$2000,B732)+SUMIFS('Data Entry'!P$3:P$2000,'Data Entry'!O$3:O$2000,A732,'Data Entry'!B$3:B$2000,B732)+SUMIFS('Data Entry'!R$3:R$2000,'Data Entry'!Q$3:Q$2000,A732,'Data Entry'!B$3:B$2000,B732)</f>
        <v>0</v>
      </c>
      <c r="L732">
        <f t="shared" si="59"/>
        <v>0</v>
      </c>
    </row>
    <row r="733" spans="1:12">
      <c r="A733">
        <f>'Data Entry'!A734</f>
        <v>0</v>
      </c>
      <c r="B733">
        <f>'Data Entry'!B734</f>
        <v>0</v>
      </c>
      <c r="C733">
        <f>'Data Entry'!I734</f>
        <v>0</v>
      </c>
      <c r="D733">
        <f>'Data Entry'!J734</f>
        <v>0</v>
      </c>
      <c r="E733">
        <f t="shared" si="55"/>
        <v>0</v>
      </c>
      <c r="F733" s="26" t="e">
        <f t="shared" si="56"/>
        <v>#DIV/0!</v>
      </c>
      <c r="G733">
        <f>'Data Entry'!K734</f>
        <v>0</v>
      </c>
      <c r="H733">
        <f>'Data Entry'!L734</f>
        <v>0</v>
      </c>
      <c r="I733">
        <f t="shared" si="57"/>
        <v>0</v>
      </c>
      <c r="J733" s="26" t="e">
        <f t="shared" si="58"/>
        <v>#DIV/0!</v>
      </c>
      <c r="K733" s="1">
        <f>SUMIFS('Data Entry'!N$3:N$2000,'Data Entry'!M$3:M$2000,A733,'Data Entry'!B$3:B$2000,B733)+SUMIFS('Data Entry'!P$3:P$2000,'Data Entry'!O$3:O$2000,A733,'Data Entry'!B$3:B$2000,B733)+SUMIFS('Data Entry'!R$3:R$2000,'Data Entry'!Q$3:Q$2000,A733,'Data Entry'!B$3:B$2000,B733)</f>
        <v>0</v>
      </c>
      <c r="L733">
        <f t="shared" si="59"/>
        <v>0</v>
      </c>
    </row>
    <row r="734" spans="1:12">
      <c r="A734">
        <f>'Data Entry'!A735</f>
        <v>0</v>
      </c>
      <c r="B734">
        <f>'Data Entry'!B735</f>
        <v>0</v>
      </c>
      <c r="C734">
        <f>'Data Entry'!I735</f>
        <v>0</v>
      </c>
      <c r="D734">
        <f>'Data Entry'!J735</f>
        <v>0</v>
      </c>
      <c r="E734">
        <f t="shared" si="55"/>
        <v>0</v>
      </c>
      <c r="F734" s="26" t="e">
        <f t="shared" si="56"/>
        <v>#DIV/0!</v>
      </c>
      <c r="G734">
        <f>'Data Entry'!K735</f>
        <v>0</v>
      </c>
      <c r="H734">
        <f>'Data Entry'!L735</f>
        <v>0</v>
      </c>
      <c r="I734">
        <f t="shared" si="57"/>
        <v>0</v>
      </c>
      <c r="J734" s="26" t="e">
        <f t="shared" si="58"/>
        <v>#DIV/0!</v>
      </c>
      <c r="K734" s="1">
        <f>SUMIFS('Data Entry'!N$3:N$2000,'Data Entry'!M$3:M$2000,A734,'Data Entry'!B$3:B$2000,B734)+SUMIFS('Data Entry'!P$3:P$2000,'Data Entry'!O$3:O$2000,A734,'Data Entry'!B$3:B$2000,B734)+SUMIFS('Data Entry'!R$3:R$2000,'Data Entry'!Q$3:Q$2000,A734,'Data Entry'!B$3:B$2000,B734)</f>
        <v>0</v>
      </c>
      <c r="L734">
        <f t="shared" si="59"/>
        <v>0</v>
      </c>
    </row>
    <row r="735" spans="1:12">
      <c r="A735">
        <f>'Data Entry'!A736</f>
        <v>0</v>
      </c>
      <c r="B735">
        <f>'Data Entry'!B736</f>
        <v>0</v>
      </c>
      <c r="C735">
        <f>'Data Entry'!I736</f>
        <v>0</v>
      </c>
      <c r="D735">
        <f>'Data Entry'!J736</f>
        <v>0</v>
      </c>
      <c r="E735">
        <f t="shared" si="55"/>
        <v>0</v>
      </c>
      <c r="F735" s="26" t="e">
        <f t="shared" si="56"/>
        <v>#DIV/0!</v>
      </c>
      <c r="G735">
        <f>'Data Entry'!K736</f>
        <v>0</v>
      </c>
      <c r="H735">
        <f>'Data Entry'!L736</f>
        <v>0</v>
      </c>
      <c r="I735">
        <f t="shared" si="57"/>
        <v>0</v>
      </c>
      <c r="J735" s="26" t="e">
        <f t="shared" si="58"/>
        <v>#DIV/0!</v>
      </c>
      <c r="K735" s="1">
        <f>SUMIFS('Data Entry'!N$3:N$2000,'Data Entry'!M$3:M$2000,A735,'Data Entry'!B$3:B$2000,B735)+SUMIFS('Data Entry'!P$3:P$2000,'Data Entry'!O$3:O$2000,A735,'Data Entry'!B$3:B$2000,B735)+SUMIFS('Data Entry'!R$3:R$2000,'Data Entry'!Q$3:Q$2000,A735,'Data Entry'!B$3:B$2000,B735)</f>
        <v>0</v>
      </c>
      <c r="L735">
        <f t="shared" si="59"/>
        <v>0</v>
      </c>
    </row>
    <row r="736" spans="1:12">
      <c r="A736">
        <f>'Data Entry'!A737</f>
        <v>0</v>
      </c>
      <c r="B736">
        <f>'Data Entry'!B737</f>
        <v>0</v>
      </c>
      <c r="C736">
        <f>'Data Entry'!I737</f>
        <v>0</v>
      </c>
      <c r="D736">
        <f>'Data Entry'!J737</f>
        <v>0</v>
      </c>
      <c r="E736">
        <f t="shared" si="55"/>
        <v>0</v>
      </c>
      <c r="F736" s="26" t="e">
        <f t="shared" si="56"/>
        <v>#DIV/0!</v>
      </c>
      <c r="G736">
        <f>'Data Entry'!K737</f>
        <v>0</v>
      </c>
      <c r="H736">
        <f>'Data Entry'!L737</f>
        <v>0</v>
      </c>
      <c r="I736">
        <f t="shared" si="57"/>
        <v>0</v>
      </c>
      <c r="J736" s="26" t="e">
        <f t="shared" si="58"/>
        <v>#DIV/0!</v>
      </c>
      <c r="K736" s="1">
        <f>SUMIFS('Data Entry'!N$3:N$2000,'Data Entry'!M$3:M$2000,A736,'Data Entry'!B$3:B$2000,B736)+SUMIFS('Data Entry'!P$3:P$2000,'Data Entry'!O$3:O$2000,A736,'Data Entry'!B$3:B$2000,B736)+SUMIFS('Data Entry'!R$3:R$2000,'Data Entry'!Q$3:Q$2000,A736,'Data Entry'!B$3:B$2000,B736)</f>
        <v>0</v>
      </c>
      <c r="L736">
        <f t="shared" si="59"/>
        <v>0</v>
      </c>
    </row>
    <row r="737" spans="1:12">
      <c r="A737">
        <f>'Data Entry'!A738</f>
        <v>0</v>
      </c>
      <c r="B737">
        <f>'Data Entry'!B738</f>
        <v>0</v>
      </c>
      <c r="C737">
        <f>'Data Entry'!I738</f>
        <v>0</v>
      </c>
      <c r="D737">
        <f>'Data Entry'!J738</f>
        <v>0</v>
      </c>
      <c r="E737">
        <f t="shared" si="55"/>
        <v>0</v>
      </c>
      <c r="F737" s="26" t="e">
        <f t="shared" si="56"/>
        <v>#DIV/0!</v>
      </c>
      <c r="G737">
        <f>'Data Entry'!K738</f>
        <v>0</v>
      </c>
      <c r="H737">
        <f>'Data Entry'!L738</f>
        <v>0</v>
      </c>
      <c r="I737">
        <f t="shared" si="57"/>
        <v>0</v>
      </c>
      <c r="J737" s="26" t="e">
        <f t="shared" si="58"/>
        <v>#DIV/0!</v>
      </c>
      <c r="K737" s="1">
        <f>SUMIFS('Data Entry'!N$3:N$2000,'Data Entry'!M$3:M$2000,A737,'Data Entry'!B$3:B$2000,B737)+SUMIFS('Data Entry'!P$3:P$2000,'Data Entry'!O$3:O$2000,A737,'Data Entry'!B$3:B$2000,B737)+SUMIFS('Data Entry'!R$3:R$2000,'Data Entry'!Q$3:Q$2000,A737,'Data Entry'!B$3:B$2000,B737)</f>
        <v>0</v>
      </c>
      <c r="L737">
        <f t="shared" si="59"/>
        <v>0</v>
      </c>
    </row>
    <row r="738" spans="1:12">
      <c r="A738">
        <f>'Data Entry'!A739</f>
        <v>0</v>
      </c>
      <c r="B738">
        <f>'Data Entry'!B739</f>
        <v>0</v>
      </c>
      <c r="C738">
        <f>'Data Entry'!I739</f>
        <v>0</v>
      </c>
      <c r="D738">
        <f>'Data Entry'!J739</f>
        <v>0</v>
      </c>
      <c r="E738">
        <f t="shared" si="55"/>
        <v>0</v>
      </c>
      <c r="F738" s="26" t="e">
        <f t="shared" si="56"/>
        <v>#DIV/0!</v>
      </c>
      <c r="G738">
        <f>'Data Entry'!K739</f>
        <v>0</v>
      </c>
      <c r="H738">
        <f>'Data Entry'!L739</f>
        <v>0</v>
      </c>
      <c r="I738">
        <f t="shared" si="57"/>
        <v>0</v>
      </c>
      <c r="J738" s="26" t="e">
        <f t="shared" si="58"/>
        <v>#DIV/0!</v>
      </c>
      <c r="K738" s="1">
        <f>SUMIFS('Data Entry'!N$3:N$2000,'Data Entry'!M$3:M$2000,A738,'Data Entry'!B$3:B$2000,B738)+SUMIFS('Data Entry'!P$3:P$2000,'Data Entry'!O$3:O$2000,A738,'Data Entry'!B$3:B$2000,B738)+SUMIFS('Data Entry'!R$3:R$2000,'Data Entry'!Q$3:Q$2000,A738,'Data Entry'!B$3:B$2000,B738)</f>
        <v>0</v>
      </c>
      <c r="L738">
        <f t="shared" si="59"/>
        <v>0</v>
      </c>
    </row>
    <row r="739" spans="1:12">
      <c r="A739">
        <f>'Data Entry'!A740</f>
        <v>0</v>
      </c>
      <c r="B739">
        <f>'Data Entry'!B740</f>
        <v>0</v>
      </c>
      <c r="C739">
        <f>'Data Entry'!I740</f>
        <v>0</v>
      </c>
      <c r="D739">
        <f>'Data Entry'!J740</f>
        <v>0</v>
      </c>
      <c r="E739">
        <f t="shared" si="55"/>
        <v>0</v>
      </c>
      <c r="F739" s="26" t="e">
        <f t="shared" si="56"/>
        <v>#DIV/0!</v>
      </c>
      <c r="G739">
        <f>'Data Entry'!K740</f>
        <v>0</v>
      </c>
      <c r="H739">
        <f>'Data Entry'!L740</f>
        <v>0</v>
      </c>
      <c r="I739">
        <f t="shared" si="57"/>
        <v>0</v>
      </c>
      <c r="J739" s="26" t="e">
        <f t="shared" si="58"/>
        <v>#DIV/0!</v>
      </c>
      <c r="K739" s="1">
        <f>SUMIFS('Data Entry'!N$3:N$2000,'Data Entry'!M$3:M$2000,A739,'Data Entry'!B$3:B$2000,B739)+SUMIFS('Data Entry'!P$3:P$2000,'Data Entry'!O$3:O$2000,A739,'Data Entry'!B$3:B$2000,B739)+SUMIFS('Data Entry'!R$3:R$2000,'Data Entry'!Q$3:Q$2000,A739,'Data Entry'!B$3:B$2000,B739)</f>
        <v>0</v>
      </c>
      <c r="L739">
        <f t="shared" si="59"/>
        <v>0</v>
      </c>
    </row>
    <row r="740" spans="1:12">
      <c r="A740">
        <f>'Data Entry'!A741</f>
        <v>0</v>
      </c>
      <c r="B740">
        <f>'Data Entry'!B741</f>
        <v>0</v>
      </c>
      <c r="C740">
        <f>'Data Entry'!I741</f>
        <v>0</v>
      </c>
      <c r="D740">
        <f>'Data Entry'!J741</f>
        <v>0</v>
      </c>
      <c r="E740">
        <f t="shared" si="55"/>
        <v>0</v>
      </c>
      <c r="F740" s="26" t="e">
        <f t="shared" si="56"/>
        <v>#DIV/0!</v>
      </c>
      <c r="G740">
        <f>'Data Entry'!K741</f>
        <v>0</v>
      </c>
      <c r="H740">
        <f>'Data Entry'!L741</f>
        <v>0</v>
      </c>
      <c r="I740">
        <f t="shared" si="57"/>
        <v>0</v>
      </c>
      <c r="J740" s="26" t="e">
        <f t="shared" si="58"/>
        <v>#DIV/0!</v>
      </c>
      <c r="K740" s="1">
        <f>SUMIFS('Data Entry'!N$3:N$2000,'Data Entry'!M$3:M$2000,A740,'Data Entry'!B$3:B$2000,B740)+SUMIFS('Data Entry'!P$3:P$2000,'Data Entry'!O$3:O$2000,A740,'Data Entry'!B$3:B$2000,B740)+SUMIFS('Data Entry'!R$3:R$2000,'Data Entry'!Q$3:Q$2000,A740,'Data Entry'!B$3:B$2000,B740)</f>
        <v>0</v>
      </c>
      <c r="L740">
        <f t="shared" si="59"/>
        <v>0</v>
      </c>
    </row>
    <row r="741" spans="1:12">
      <c r="A741">
        <f>'Data Entry'!A742</f>
        <v>0</v>
      </c>
      <c r="B741">
        <f>'Data Entry'!B742</f>
        <v>0</v>
      </c>
      <c r="C741">
        <f>'Data Entry'!I742</f>
        <v>0</v>
      </c>
      <c r="D741">
        <f>'Data Entry'!J742</f>
        <v>0</v>
      </c>
      <c r="E741">
        <f t="shared" si="55"/>
        <v>0</v>
      </c>
      <c r="F741" s="26" t="e">
        <f t="shared" si="56"/>
        <v>#DIV/0!</v>
      </c>
      <c r="G741">
        <f>'Data Entry'!K742</f>
        <v>0</v>
      </c>
      <c r="H741">
        <f>'Data Entry'!L742</f>
        <v>0</v>
      </c>
      <c r="I741">
        <f t="shared" si="57"/>
        <v>0</v>
      </c>
      <c r="J741" s="26" t="e">
        <f t="shared" si="58"/>
        <v>#DIV/0!</v>
      </c>
      <c r="K741" s="1">
        <f>SUMIFS('Data Entry'!N$3:N$2000,'Data Entry'!M$3:M$2000,A741,'Data Entry'!B$3:B$2000,B741)+SUMIFS('Data Entry'!P$3:P$2000,'Data Entry'!O$3:O$2000,A741,'Data Entry'!B$3:B$2000,B741)+SUMIFS('Data Entry'!R$3:R$2000,'Data Entry'!Q$3:Q$2000,A741,'Data Entry'!B$3:B$2000,B741)</f>
        <v>0</v>
      </c>
      <c r="L741">
        <f t="shared" si="59"/>
        <v>0</v>
      </c>
    </row>
    <row r="742" spans="1:12">
      <c r="A742">
        <f>'Data Entry'!A743</f>
        <v>0</v>
      </c>
      <c r="B742">
        <f>'Data Entry'!B743</f>
        <v>0</v>
      </c>
      <c r="C742">
        <f>'Data Entry'!I743</f>
        <v>0</v>
      </c>
      <c r="D742">
        <f>'Data Entry'!J743</f>
        <v>0</v>
      </c>
      <c r="E742">
        <f t="shared" si="55"/>
        <v>0</v>
      </c>
      <c r="F742" s="26" t="e">
        <f t="shared" si="56"/>
        <v>#DIV/0!</v>
      </c>
      <c r="G742">
        <f>'Data Entry'!K743</f>
        <v>0</v>
      </c>
      <c r="H742">
        <f>'Data Entry'!L743</f>
        <v>0</v>
      </c>
      <c r="I742">
        <f t="shared" si="57"/>
        <v>0</v>
      </c>
      <c r="J742" s="26" t="e">
        <f t="shared" si="58"/>
        <v>#DIV/0!</v>
      </c>
      <c r="K742" s="1">
        <f>SUMIFS('Data Entry'!N$3:N$2000,'Data Entry'!M$3:M$2000,A742,'Data Entry'!B$3:B$2000,B742)+SUMIFS('Data Entry'!P$3:P$2000,'Data Entry'!O$3:O$2000,A742,'Data Entry'!B$3:B$2000,B742)+SUMIFS('Data Entry'!R$3:R$2000,'Data Entry'!Q$3:Q$2000,A742,'Data Entry'!B$3:B$2000,B742)</f>
        <v>0</v>
      </c>
      <c r="L742">
        <f t="shared" si="59"/>
        <v>0</v>
      </c>
    </row>
    <row r="743" spans="1:12">
      <c r="A743">
        <f>'Data Entry'!A744</f>
        <v>0</v>
      </c>
      <c r="B743">
        <f>'Data Entry'!B744</f>
        <v>0</v>
      </c>
      <c r="C743">
        <f>'Data Entry'!I744</f>
        <v>0</v>
      </c>
      <c r="D743">
        <f>'Data Entry'!J744</f>
        <v>0</v>
      </c>
      <c r="E743">
        <f t="shared" si="55"/>
        <v>0</v>
      </c>
      <c r="F743" s="26" t="e">
        <f t="shared" si="56"/>
        <v>#DIV/0!</v>
      </c>
      <c r="G743">
        <f>'Data Entry'!K744</f>
        <v>0</v>
      </c>
      <c r="H743">
        <f>'Data Entry'!L744</f>
        <v>0</v>
      </c>
      <c r="I743">
        <f t="shared" si="57"/>
        <v>0</v>
      </c>
      <c r="J743" s="26" t="e">
        <f t="shared" si="58"/>
        <v>#DIV/0!</v>
      </c>
      <c r="K743" s="1">
        <f>SUMIFS('Data Entry'!N$3:N$2000,'Data Entry'!M$3:M$2000,A743,'Data Entry'!B$3:B$2000,B743)+SUMIFS('Data Entry'!P$3:P$2000,'Data Entry'!O$3:O$2000,A743,'Data Entry'!B$3:B$2000,B743)+SUMIFS('Data Entry'!R$3:R$2000,'Data Entry'!Q$3:Q$2000,A743,'Data Entry'!B$3:B$2000,B743)</f>
        <v>0</v>
      </c>
      <c r="L743">
        <f t="shared" si="59"/>
        <v>0</v>
      </c>
    </row>
    <row r="744" spans="1:12">
      <c r="A744">
        <f>'Data Entry'!A745</f>
        <v>0</v>
      </c>
      <c r="B744">
        <f>'Data Entry'!B745</f>
        <v>0</v>
      </c>
      <c r="C744">
        <f>'Data Entry'!I745</f>
        <v>0</v>
      </c>
      <c r="D744">
        <f>'Data Entry'!J745</f>
        <v>0</v>
      </c>
      <c r="E744">
        <f t="shared" si="55"/>
        <v>0</v>
      </c>
      <c r="F744" s="26" t="e">
        <f t="shared" si="56"/>
        <v>#DIV/0!</v>
      </c>
      <c r="G744">
        <f>'Data Entry'!K745</f>
        <v>0</v>
      </c>
      <c r="H744">
        <f>'Data Entry'!L745</f>
        <v>0</v>
      </c>
      <c r="I744">
        <f t="shared" si="57"/>
        <v>0</v>
      </c>
      <c r="J744" s="26" t="e">
        <f t="shared" si="58"/>
        <v>#DIV/0!</v>
      </c>
      <c r="K744" s="1">
        <f>SUMIFS('Data Entry'!N$3:N$2000,'Data Entry'!M$3:M$2000,A744,'Data Entry'!B$3:B$2000,B744)+SUMIFS('Data Entry'!P$3:P$2000,'Data Entry'!O$3:O$2000,A744,'Data Entry'!B$3:B$2000,B744)+SUMIFS('Data Entry'!R$3:R$2000,'Data Entry'!Q$3:Q$2000,A744,'Data Entry'!B$3:B$2000,B744)</f>
        <v>0</v>
      </c>
      <c r="L744">
        <f t="shared" si="59"/>
        <v>0</v>
      </c>
    </row>
    <row r="745" spans="1:12">
      <c r="A745">
        <f>'Data Entry'!A746</f>
        <v>0</v>
      </c>
      <c r="B745">
        <f>'Data Entry'!B746</f>
        <v>0</v>
      </c>
      <c r="C745">
        <f>'Data Entry'!I746</f>
        <v>0</v>
      </c>
      <c r="D745">
        <f>'Data Entry'!J746</f>
        <v>0</v>
      </c>
      <c r="E745">
        <f t="shared" si="55"/>
        <v>0</v>
      </c>
      <c r="F745" s="26" t="e">
        <f t="shared" si="56"/>
        <v>#DIV/0!</v>
      </c>
      <c r="G745">
        <f>'Data Entry'!K746</f>
        <v>0</v>
      </c>
      <c r="H745">
        <f>'Data Entry'!L746</f>
        <v>0</v>
      </c>
      <c r="I745">
        <f t="shared" si="57"/>
        <v>0</v>
      </c>
      <c r="J745" s="26" t="e">
        <f t="shared" si="58"/>
        <v>#DIV/0!</v>
      </c>
      <c r="K745" s="1">
        <f>SUMIFS('Data Entry'!N$3:N$2000,'Data Entry'!M$3:M$2000,A745,'Data Entry'!B$3:B$2000,B745)+SUMIFS('Data Entry'!P$3:P$2000,'Data Entry'!O$3:O$2000,A745,'Data Entry'!B$3:B$2000,B745)+SUMIFS('Data Entry'!R$3:R$2000,'Data Entry'!Q$3:Q$2000,A745,'Data Entry'!B$3:B$2000,B745)</f>
        <v>0</v>
      </c>
      <c r="L745">
        <f t="shared" si="59"/>
        <v>0</v>
      </c>
    </row>
    <row r="746" spans="1:12">
      <c r="A746">
        <f>'Data Entry'!A747</f>
        <v>0</v>
      </c>
      <c r="B746">
        <f>'Data Entry'!B747</f>
        <v>0</v>
      </c>
      <c r="C746">
        <f>'Data Entry'!I747</f>
        <v>0</v>
      </c>
      <c r="D746">
        <f>'Data Entry'!J747</f>
        <v>0</v>
      </c>
      <c r="E746">
        <f t="shared" si="55"/>
        <v>0</v>
      </c>
      <c r="F746" s="26" t="e">
        <f t="shared" si="56"/>
        <v>#DIV/0!</v>
      </c>
      <c r="G746">
        <f>'Data Entry'!K747</f>
        <v>0</v>
      </c>
      <c r="H746">
        <f>'Data Entry'!L747</f>
        <v>0</v>
      </c>
      <c r="I746">
        <f t="shared" si="57"/>
        <v>0</v>
      </c>
      <c r="J746" s="26" t="e">
        <f t="shared" si="58"/>
        <v>#DIV/0!</v>
      </c>
      <c r="K746" s="1">
        <f>SUMIFS('Data Entry'!N$3:N$2000,'Data Entry'!M$3:M$2000,A746,'Data Entry'!B$3:B$2000,B746)+SUMIFS('Data Entry'!P$3:P$2000,'Data Entry'!O$3:O$2000,A746,'Data Entry'!B$3:B$2000,B746)+SUMIFS('Data Entry'!R$3:R$2000,'Data Entry'!Q$3:Q$2000,A746,'Data Entry'!B$3:B$2000,B746)</f>
        <v>0</v>
      </c>
      <c r="L746">
        <f t="shared" si="59"/>
        <v>0</v>
      </c>
    </row>
    <row r="747" spans="1:12">
      <c r="A747">
        <f>'Data Entry'!A748</f>
        <v>0</v>
      </c>
      <c r="B747">
        <f>'Data Entry'!B748</f>
        <v>0</v>
      </c>
      <c r="C747">
        <f>'Data Entry'!I748</f>
        <v>0</v>
      </c>
      <c r="D747">
        <f>'Data Entry'!J748</f>
        <v>0</v>
      </c>
      <c r="E747">
        <f t="shared" si="55"/>
        <v>0</v>
      </c>
      <c r="F747" s="26" t="e">
        <f t="shared" si="56"/>
        <v>#DIV/0!</v>
      </c>
      <c r="G747">
        <f>'Data Entry'!K748</f>
        <v>0</v>
      </c>
      <c r="H747">
        <f>'Data Entry'!L748</f>
        <v>0</v>
      </c>
      <c r="I747">
        <f t="shared" si="57"/>
        <v>0</v>
      </c>
      <c r="J747" s="26" t="e">
        <f t="shared" si="58"/>
        <v>#DIV/0!</v>
      </c>
      <c r="K747" s="1">
        <f>SUMIFS('Data Entry'!N$3:N$2000,'Data Entry'!M$3:M$2000,A747,'Data Entry'!B$3:B$2000,B747)+SUMIFS('Data Entry'!P$3:P$2000,'Data Entry'!O$3:O$2000,A747,'Data Entry'!B$3:B$2000,B747)+SUMIFS('Data Entry'!R$3:R$2000,'Data Entry'!Q$3:Q$2000,A747,'Data Entry'!B$3:B$2000,B747)</f>
        <v>0</v>
      </c>
      <c r="L747">
        <f t="shared" si="59"/>
        <v>0</v>
      </c>
    </row>
    <row r="748" spans="1:12">
      <c r="A748">
        <f>'Data Entry'!A749</f>
        <v>0</v>
      </c>
      <c r="B748">
        <f>'Data Entry'!B749</f>
        <v>0</v>
      </c>
      <c r="C748">
        <f>'Data Entry'!I749</f>
        <v>0</v>
      </c>
      <c r="D748">
        <f>'Data Entry'!J749</f>
        <v>0</v>
      </c>
      <c r="E748">
        <f t="shared" si="55"/>
        <v>0</v>
      </c>
      <c r="F748" s="26" t="e">
        <f t="shared" si="56"/>
        <v>#DIV/0!</v>
      </c>
      <c r="G748">
        <f>'Data Entry'!K749</f>
        <v>0</v>
      </c>
      <c r="H748">
        <f>'Data Entry'!L749</f>
        <v>0</v>
      </c>
      <c r="I748">
        <f t="shared" si="57"/>
        <v>0</v>
      </c>
      <c r="J748" s="26" t="e">
        <f t="shared" si="58"/>
        <v>#DIV/0!</v>
      </c>
      <c r="K748" s="1">
        <f>SUMIFS('Data Entry'!N$3:N$2000,'Data Entry'!M$3:M$2000,A748,'Data Entry'!B$3:B$2000,B748)+SUMIFS('Data Entry'!P$3:P$2000,'Data Entry'!O$3:O$2000,A748,'Data Entry'!B$3:B$2000,B748)+SUMIFS('Data Entry'!R$3:R$2000,'Data Entry'!Q$3:Q$2000,A748,'Data Entry'!B$3:B$2000,B748)</f>
        <v>0</v>
      </c>
      <c r="L748">
        <f t="shared" si="59"/>
        <v>0</v>
      </c>
    </row>
    <row r="749" spans="1:12">
      <c r="A749">
        <f>'Data Entry'!A750</f>
        <v>0</v>
      </c>
      <c r="B749">
        <f>'Data Entry'!B750</f>
        <v>0</v>
      </c>
      <c r="C749">
        <f>'Data Entry'!I750</f>
        <v>0</v>
      </c>
      <c r="D749">
        <f>'Data Entry'!J750</f>
        <v>0</v>
      </c>
      <c r="E749">
        <f t="shared" si="55"/>
        <v>0</v>
      </c>
      <c r="F749" s="26" t="e">
        <f t="shared" si="56"/>
        <v>#DIV/0!</v>
      </c>
      <c r="G749">
        <f>'Data Entry'!K750</f>
        <v>0</v>
      </c>
      <c r="H749">
        <f>'Data Entry'!L750</f>
        <v>0</v>
      </c>
      <c r="I749">
        <f t="shared" si="57"/>
        <v>0</v>
      </c>
      <c r="J749" s="26" t="e">
        <f t="shared" si="58"/>
        <v>#DIV/0!</v>
      </c>
      <c r="K749" s="1">
        <f>SUMIFS('Data Entry'!N$3:N$2000,'Data Entry'!M$3:M$2000,A749,'Data Entry'!B$3:B$2000,B749)+SUMIFS('Data Entry'!P$3:P$2000,'Data Entry'!O$3:O$2000,A749,'Data Entry'!B$3:B$2000,B749)+SUMIFS('Data Entry'!R$3:R$2000,'Data Entry'!Q$3:Q$2000,A749,'Data Entry'!B$3:B$2000,B749)</f>
        <v>0</v>
      </c>
      <c r="L749">
        <f t="shared" si="59"/>
        <v>0</v>
      </c>
    </row>
    <row r="750" spans="1:12">
      <c r="A750">
        <f>'Data Entry'!A751</f>
        <v>0</v>
      </c>
      <c r="B750">
        <f>'Data Entry'!B751</f>
        <v>0</v>
      </c>
      <c r="C750">
        <f>'Data Entry'!I751</f>
        <v>0</v>
      </c>
      <c r="D750">
        <f>'Data Entry'!J751</f>
        <v>0</v>
      </c>
      <c r="E750">
        <f t="shared" si="55"/>
        <v>0</v>
      </c>
      <c r="F750" s="26" t="e">
        <f t="shared" si="56"/>
        <v>#DIV/0!</v>
      </c>
      <c r="G750">
        <f>'Data Entry'!K751</f>
        <v>0</v>
      </c>
      <c r="H750">
        <f>'Data Entry'!L751</f>
        <v>0</v>
      </c>
      <c r="I750">
        <f t="shared" si="57"/>
        <v>0</v>
      </c>
      <c r="J750" s="26" t="e">
        <f t="shared" si="58"/>
        <v>#DIV/0!</v>
      </c>
      <c r="K750" s="1">
        <f>SUMIFS('Data Entry'!N$3:N$2000,'Data Entry'!M$3:M$2000,A750,'Data Entry'!B$3:B$2000,B750)+SUMIFS('Data Entry'!P$3:P$2000,'Data Entry'!O$3:O$2000,A750,'Data Entry'!B$3:B$2000,B750)+SUMIFS('Data Entry'!R$3:R$2000,'Data Entry'!Q$3:Q$2000,A750,'Data Entry'!B$3:B$2000,B750)</f>
        <v>0</v>
      </c>
      <c r="L750">
        <f t="shared" si="59"/>
        <v>0</v>
      </c>
    </row>
    <row r="751" spans="1:12">
      <c r="A751">
        <f>'Data Entry'!A752</f>
        <v>0</v>
      </c>
      <c r="B751">
        <f>'Data Entry'!B752</f>
        <v>0</v>
      </c>
      <c r="C751">
        <f>'Data Entry'!I752</f>
        <v>0</v>
      </c>
      <c r="D751">
        <f>'Data Entry'!J752</f>
        <v>0</v>
      </c>
      <c r="E751">
        <f t="shared" si="55"/>
        <v>0</v>
      </c>
      <c r="F751" s="26" t="e">
        <f t="shared" si="56"/>
        <v>#DIV/0!</v>
      </c>
      <c r="G751">
        <f>'Data Entry'!K752</f>
        <v>0</v>
      </c>
      <c r="H751">
        <f>'Data Entry'!L752</f>
        <v>0</v>
      </c>
      <c r="I751">
        <f t="shared" si="57"/>
        <v>0</v>
      </c>
      <c r="J751" s="26" t="e">
        <f t="shared" si="58"/>
        <v>#DIV/0!</v>
      </c>
      <c r="K751" s="1">
        <f>SUMIFS('Data Entry'!N$3:N$2000,'Data Entry'!M$3:M$2000,A751,'Data Entry'!B$3:B$2000,B751)+SUMIFS('Data Entry'!P$3:P$2000,'Data Entry'!O$3:O$2000,A751,'Data Entry'!B$3:B$2000,B751)+SUMIFS('Data Entry'!R$3:R$2000,'Data Entry'!Q$3:Q$2000,A751,'Data Entry'!B$3:B$2000,B751)</f>
        <v>0</v>
      </c>
      <c r="L751">
        <f t="shared" si="59"/>
        <v>0</v>
      </c>
    </row>
    <row r="752" spans="1:12">
      <c r="A752">
        <f>'Data Entry'!A753</f>
        <v>0</v>
      </c>
      <c r="B752">
        <f>'Data Entry'!B753</f>
        <v>0</v>
      </c>
      <c r="C752">
        <f>'Data Entry'!I753</f>
        <v>0</v>
      </c>
      <c r="D752">
        <f>'Data Entry'!J753</f>
        <v>0</v>
      </c>
      <c r="E752">
        <f t="shared" si="55"/>
        <v>0</v>
      </c>
      <c r="F752" s="26" t="e">
        <f t="shared" si="56"/>
        <v>#DIV/0!</v>
      </c>
      <c r="G752">
        <f>'Data Entry'!K753</f>
        <v>0</v>
      </c>
      <c r="H752">
        <f>'Data Entry'!L753</f>
        <v>0</v>
      </c>
      <c r="I752">
        <f t="shared" si="57"/>
        <v>0</v>
      </c>
      <c r="J752" s="26" t="e">
        <f t="shared" si="58"/>
        <v>#DIV/0!</v>
      </c>
      <c r="K752" s="1">
        <f>SUMIFS('Data Entry'!N$3:N$2000,'Data Entry'!M$3:M$2000,A752,'Data Entry'!B$3:B$2000,B752)+SUMIFS('Data Entry'!P$3:P$2000,'Data Entry'!O$3:O$2000,A752,'Data Entry'!B$3:B$2000,B752)+SUMIFS('Data Entry'!R$3:R$2000,'Data Entry'!Q$3:Q$2000,A752,'Data Entry'!B$3:B$2000,B752)</f>
        <v>0</v>
      </c>
      <c r="L752">
        <f t="shared" si="59"/>
        <v>0</v>
      </c>
    </row>
    <row r="753" spans="1:12">
      <c r="A753">
        <f>'Data Entry'!A754</f>
        <v>0</v>
      </c>
      <c r="B753">
        <f>'Data Entry'!B754</f>
        <v>0</v>
      </c>
      <c r="C753">
        <f>'Data Entry'!I754</f>
        <v>0</v>
      </c>
      <c r="D753">
        <f>'Data Entry'!J754</f>
        <v>0</v>
      </c>
      <c r="E753">
        <f t="shared" si="55"/>
        <v>0</v>
      </c>
      <c r="F753" s="26" t="e">
        <f t="shared" si="56"/>
        <v>#DIV/0!</v>
      </c>
      <c r="G753">
        <f>'Data Entry'!K754</f>
        <v>0</v>
      </c>
      <c r="H753">
        <f>'Data Entry'!L754</f>
        <v>0</v>
      </c>
      <c r="I753">
        <f t="shared" si="57"/>
        <v>0</v>
      </c>
      <c r="J753" s="26" t="e">
        <f t="shared" si="58"/>
        <v>#DIV/0!</v>
      </c>
      <c r="K753" s="1">
        <f>SUMIFS('Data Entry'!N$3:N$2000,'Data Entry'!M$3:M$2000,A753,'Data Entry'!B$3:B$2000,B753)+SUMIFS('Data Entry'!P$3:P$2000,'Data Entry'!O$3:O$2000,A753,'Data Entry'!B$3:B$2000,B753)+SUMIFS('Data Entry'!R$3:R$2000,'Data Entry'!Q$3:Q$2000,A753,'Data Entry'!B$3:B$2000,B753)</f>
        <v>0</v>
      </c>
      <c r="L753">
        <f t="shared" si="59"/>
        <v>0</v>
      </c>
    </row>
    <row r="754" spans="1:12">
      <c r="A754">
        <f>'Data Entry'!A755</f>
        <v>0</v>
      </c>
      <c r="B754">
        <f>'Data Entry'!B755</f>
        <v>0</v>
      </c>
      <c r="C754">
        <f>'Data Entry'!I755</f>
        <v>0</v>
      </c>
      <c r="D754">
        <f>'Data Entry'!J755</f>
        <v>0</v>
      </c>
      <c r="E754">
        <f t="shared" si="55"/>
        <v>0</v>
      </c>
      <c r="F754" s="26" t="e">
        <f t="shared" si="56"/>
        <v>#DIV/0!</v>
      </c>
      <c r="G754">
        <f>'Data Entry'!K755</f>
        <v>0</v>
      </c>
      <c r="H754">
        <f>'Data Entry'!L755</f>
        <v>0</v>
      </c>
      <c r="I754">
        <f t="shared" si="57"/>
        <v>0</v>
      </c>
      <c r="J754" s="26" t="e">
        <f t="shared" si="58"/>
        <v>#DIV/0!</v>
      </c>
      <c r="K754" s="1">
        <f>SUMIFS('Data Entry'!N$3:N$2000,'Data Entry'!M$3:M$2000,A754,'Data Entry'!B$3:B$2000,B754)+SUMIFS('Data Entry'!P$3:P$2000,'Data Entry'!O$3:O$2000,A754,'Data Entry'!B$3:B$2000,B754)+SUMIFS('Data Entry'!R$3:R$2000,'Data Entry'!Q$3:Q$2000,A754,'Data Entry'!B$3:B$2000,B754)</f>
        <v>0</v>
      </c>
      <c r="L754">
        <f t="shared" si="59"/>
        <v>0</v>
      </c>
    </row>
    <row r="755" spans="1:12">
      <c r="A755">
        <f>'Data Entry'!A756</f>
        <v>0</v>
      </c>
      <c r="B755">
        <f>'Data Entry'!B756</f>
        <v>0</v>
      </c>
      <c r="C755">
        <f>'Data Entry'!I756</f>
        <v>0</v>
      </c>
      <c r="D755">
        <f>'Data Entry'!J756</f>
        <v>0</v>
      </c>
      <c r="E755">
        <f t="shared" si="55"/>
        <v>0</v>
      </c>
      <c r="F755" s="26" t="e">
        <f t="shared" si="56"/>
        <v>#DIV/0!</v>
      </c>
      <c r="G755">
        <f>'Data Entry'!K756</f>
        <v>0</v>
      </c>
      <c r="H755">
        <f>'Data Entry'!L756</f>
        <v>0</v>
      </c>
      <c r="I755">
        <f t="shared" si="57"/>
        <v>0</v>
      </c>
      <c r="J755" s="26" t="e">
        <f t="shared" si="58"/>
        <v>#DIV/0!</v>
      </c>
      <c r="K755" s="1">
        <f>SUMIFS('Data Entry'!N$3:N$2000,'Data Entry'!M$3:M$2000,A755,'Data Entry'!B$3:B$2000,B755)+SUMIFS('Data Entry'!P$3:P$2000,'Data Entry'!O$3:O$2000,A755,'Data Entry'!B$3:B$2000,B755)+SUMIFS('Data Entry'!R$3:R$2000,'Data Entry'!Q$3:Q$2000,A755,'Data Entry'!B$3:B$2000,B755)</f>
        <v>0</v>
      </c>
      <c r="L755">
        <f t="shared" si="59"/>
        <v>0</v>
      </c>
    </row>
    <row r="756" spans="1:12">
      <c r="A756">
        <f>'Data Entry'!A757</f>
        <v>0</v>
      </c>
      <c r="B756">
        <f>'Data Entry'!B757</f>
        <v>0</v>
      </c>
      <c r="C756">
        <f>'Data Entry'!I757</f>
        <v>0</v>
      </c>
      <c r="D756">
        <f>'Data Entry'!J757</f>
        <v>0</v>
      </c>
      <c r="E756">
        <f t="shared" si="55"/>
        <v>0</v>
      </c>
      <c r="F756" s="26" t="e">
        <f t="shared" si="56"/>
        <v>#DIV/0!</v>
      </c>
      <c r="G756">
        <f>'Data Entry'!K757</f>
        <v>0</v>
      </c>
      <c r="H756">
        <f>'Data Entry'!L757</f>
        <v>0</v>
      </c>
      <c r="I756">
        <f t="shared" si="57"/>
        <v>0</v>
      </c>
      <c r="J756" s="26" t="e">
        <f t="shared" si="58"/>
        <v>#DIV/0!</v>
      </c>
      <c r="K756" s="1">
        <f>SUMIFS('Data Entry'!N$3:N$2000,'Data Entry'!M$3:M$2000,A756,'Data Entry'!B$3:B$2000,B756)+SUMIFS('Data Entry'!P$3:P$2000,'Data Entry'!O$3:O$2000,A756,'Data Entry'!B$3:B$2000,B756)+SUMIFS('Data Entry'!R$3:R$2000,'Data Entry'!Q$3:Q$2000,A756,'Data Entry'!B$3:B$2000,B756)</f>
        <v>0</v>
      </c>
      <c r="L756">
        <f t="shared" si="59"/>
        <v>0</v>
      </c>
    </row>
    <row r="757" spans="1:12">
      <c r="A757">
        <f>'Data Entry'!A758</f>
        <v>0</v>
      </c>
      <c r="B757">
        <f>'Data Entry'!B758</f>
        <v>0</v>
      </c>
      <c r="C757">
        <f>'Data Entry'!I758</f>
        <v>0</v>
      </c>
      <c r="D757">
        <f>'Data Entry'!J758</f>
        <v>0</v>
      </c>
      <c r="E757">
        <f t="shared" si="55"/>
        <v>0</v>
      </c>
      <c r="F757" s="26" t="e">
        <f t="shared" si="56"/>
        <v>#DIV/0!</v>
      </c>
      <c r="G757">
        <f>'Data Entry'!K758</f>
        <v>0</v>
      </c>
      <c r="H757">
        <f>'Data Entry'!L758</f>
        <v>0</v>
      </c>
      <c r="I757">
        <f t="shared" si="57"/>
        <v>0</v>
      </c>
      <c r="J757" s="26" t="e">
        <f t="shared" si="58"/>
        <v>#DIV/0!</v>
      </c>
      <c r="K757" s="1">
        <f>SUMIFS('Data Entry'!N$3:N$2000,'Data Entry'!M$3:M$2000,A757,'Data Entry'!B$3:B$2000,B757)+SUMIFS('Data Entry'!P$3:P$2000,'Data Entry'!O$3:O$2000,A757,'Data Entry'!B$3:B$2000,B757)+SUMIFS('Data Entry'!R$3:R$2000,'Data Entry'!Q$3:Q$2000,A757,'Data Entry'!B$3:B$2000,B757)</f>
        <v>0</v>
      </c>
      <c r="L757">
        <f t="shared" si="59"/>
        <v>0</v>
      </c>
    </row>
    <row r="758" spans="1:12">
      <c r="A758">
        <f>'Data Entry'!A759</f>
        <v>0</v>
      </c>
      <c r="B758">
        <f>'Data Entry'!B759</f>
        <v>0</v>
      </c>
      <c r="C758">
        <f>'Data Entry'!I759</f>
        <v>0</v>
      </c>
      <c r="D758">
        <f>'Data Entry'!J759</f>
        <v>0</v>
      </c>
      <c r="E758">
        <f t="shared" si="55"/>
        <v>0</v>
      </c>
      <c r="F758" s="26" t="e">
        <f t="shared" si="56"/>
        <v>#DIV/0!</v>
      </c>
      <c r="G758">
        <f>'Data Entry'!K759</f>
        <v>0</v>
      </c>
      <c r="H758">
        <f>'Data Entry'!L759</f>
        <v>0</v>
      </c>
      <c r="I758">
        <f t="shared" si="57"/>
        <v>0</v>
      </c>
      <c r="J758" s="26" t="e">
        <f t="shared" si="58"/>
        <v>#DIV/0!</v>
      </c>
      <c r="K758" s="1">
        <f>SUMIFS('Data Entry'!N$3:N$2000,'Data Entry'!M$3:M$2000,A758,'Data Entry'!B$3:B$2000,B758)+SUMIFS('Data Entry'!P$3:P$2000,'Data Entry'!O$3:O$2000,A758,'Data Entry'!B$3:B$2000,B758)+SUMIFS('Data Entry'!R$3:R$2000,'Data Entry'!Q$3:Q$2000,A758,'Data Entry'!B$3:B$2000,B758)</f>
        <v>0</v>
      </c>
      <c r="L758">
        <f t="shared" si="59"/>
        <v>0</v>
      </c>
    </row>
    <row r="759" spans="1:12">
      <c r="A759">
        <f>'Data Entry'!A760</f>
        <v>0</v>
      </c>
      <c r="B759">
        <f>'Data Entry'!B760</f>
        <v>0</v>
      </c>
      <c r="C759">
        <f>'Data Entry'!I760</f>
        <v>0</v>
      </c>
      <c r="D759">
        <f>'Data Entry'!J760</f>
        <v>0</v>
      </c>
      <c r="E759">
        <f t="shared" si="55"/>
        <v>0</v>
      </c>
      <c r="F759" s="26" t="e">
        <f t="shared" si="56"/>
        <v>#DIV/0!</v>
      </c>
      <c r="G759">
        <f>'Data Entry'!K760</f>
        <v>0</v>
      </c>
      <c r="H759">
        <f>'Data Entry'!L760</f>
        <v>0</v>
      </c>
      <c r="I759">
        <f t="shared" si="57"/>
        <v>0</v>
      </c>
      <c r="J759" s="26" t="e">
        <f t="shared" si="58"/>
        <v>#DIV/0!</v>
      </c>
      <c r="K759" s="1">
        <f>SUMIFS('Data Entry'!N$3:N$2000,'Data Entry'!M$3:M$2000,A759,'Data Entry'!B$3:B$2000,B759)+SUMIFS('Data Entry'!P$3:P$2000,'Data Entry'!O$3:O$2000,A759,'Data Entry'!B$3:B$2000,B759)+SUMIFS('Data Entry'!R$3:R$2000,'Data Entry'!Q$3:Q$2000,A759,'Data Entry'!B$3:B$2000,B759)</f>
        <v>0</v>
      </c>
      <c r="L759">
        <f t="shared" si="59"/>
        <v>0</v>
      </c>
    </row>
    <row r="760" spans="1:12">
      <c r="A760">
        <f>'Data Entry'!A761</f>
        <v>0</v>
      </c>
      <c r="B760">
        <f>'Data Entry'!B761</f>
        <v>0</v>
      </c>
      <c r="C760">
        <f>'Data Entry'!I761</f>
        <v>0</v>
      </c>
      <c r="D760">
        <f>'Data Entry'!J761</f>
        <v>0</v>
      </c>
      <c r="E760">
        <f t="shared" si="55"/>
        <v>0</v>
      </c>
      <c r="F760" s="26" t="e">
        <f t="shared" si="56"/>
        <v>#DIV/0!</v>
      </c>
      <c r="G760">
        <f>'Data Entry'!K761</f>
        <v>0</v>
      </c>
      <c r="H760">
        <f>'Data Entry'!L761</f>
        <v>0</v>
      </c>
      <c r="I760">
        <f t="shared" si="57"/>
        <v>0</v>
      </c>
      <c r="J760" s="26" t="e">
        <f t="shared" si="58"/>
        <v>#DIV/0!</v>
      </c>
      <c r="K760" s="1">
        <f>SUMIFS('Data Entry'!N$3:N$2000,'Data Entry'!M$3:M$2000,A760,'Data Entry'!B$3:B$2000,B760)+SUMIFS('Data Entry'!P$3:P$2000,'Data Entry'!O$3:O$2000,A760,'Data Entry'!B$3:B$2000,B760)+SUMIFS('Data Entry'!R$3:R$2000,'Data Entry'!Q$3:Q$2000,A760,'Data Entry'!B$3:B$2000,B760)</f>
        <v>0</v>
      </c>
      <c r="L760">
        <f t="shared" si="59"/>
        <v>0</v>
      </c>
    </row>
    <row r="761" spans="1:12">
      <c r="A761">
        <f>'Data Entry'!A762</f>
        <v>0</v>
      </c>
      <c r="B761">
        <f>'Data Entry'!B762</f>
        <v>0</v>
      </c>
      <c r="C761">
        <f>'Data Entry'!I762</f>
        <v>0</v>
      </c>
      <c r="D761">
        <f>'Data Entry'!J762</f>
        <v>0</v>
      </c>
      <c r="E761">
        <f t="shared" si="55"/>
        <v>0</v>
      </c>
      <c r="F761" s="26" t="e">
        <f t="shared" si="56"/>
        <v>#DIV/0!</v>
      </c>
      <c r="G761">
        <f>'Data Entry'!K762</f>
        <v>0</v>
      </c>
      <c r="H761">
        <f>'Data Entry'!L762</f>
        <v>0</v>
      </c>
      <c r="I761">
        <f t="shared" si="57"/>
        <v>0</v>
      </c>
      <c r="J761" s="26" t="e">
        <f t="shared" si="58"/>
        <v>#DIV/0!</v>
      </c>
      <c r="K761" s="1">
        <f>SUMIFS('Data Entry'!N$3:N$2000,'Data Entry'!M$3:M$2000,A761,'Data Entry'!B$3:B$2000,B761)+SUMIFS('Data Entry'!P$3:P$2000,'Data Entry'!O$3:O$2000,A761,'Data Entry'!B$3:B$2000,B761)+SUMIFS('Data Entry'!R$3:R$2000,'Data Entry'!Q$3:Q$2000,A761,'Data Entry'!B$3:B$2000,B761)</f>
        <v>0</v>
      </c>
      <c r="L761">
        <f t="shared" si="59"/>
        <v>0</v>
      </c>
    </row>
    <row r="762" spans="1:12">
      <c r="A762">
        <f>'Data Entry'!A763</f>
        <v>0</v>
      </c>
      <c r="B762">
        <f>'Data Entry'!B763</f>
        <v>0</v>
      </c>
      <c r="C762">
        <f>'Data Entry'!I763</f>
        <v>0</v>
      </c>
      <c r="D762">
        <f>'Data Entry'!J763</f>
        <v>0</v>
      </c>
      <c r="E762">
        <f t="shared" si="55"/>
        <v>0</v>
      </c>
      <c r="F762" s="26" t="e">
        <f t="shared" si="56"/>
        <v>#DIV/0!</v>
      </c>
      <c r="G762">
        <f>'Data Entry'!K763</f>
        <v>0</v>
      </c>
      <c r="H762">
        <f>'Data Entry'!L763</f>
        <v>0</v>
      </c>
      <c r="I762">
        <f t="shared" si="57"/>
        <v>0</v>
      </c>
      <c r="J762" s="26" t="e">
        <f t="shared" si="58"/>
        <v>#DIV/0!</v>
      </c>
      <c r="K762" s="1">
        <f>SUMIFS('Data Entry'!N$3:N$2000,'Data Entry'!M$3:M$2000,A762,'Data Entry'!B$3:B$2000,B762)+SUMIFS('Data Entry'!P$3:P$2000,'Data Entry'!O$3:O$2000,A762,'Data Entry'!B$3:B$2000,B762)+SUMIFS('Data Entry'!R$3:R$2000,'Data Entry'!Q$3:Q$2000,A762,'Data Entry'!B$3:B$2000,B762)</f>
        <v>0</v>
      </c>
      <c r="L762">
        <f t="shared" si="59"/>
        <v>0</v>
      </c>
    </row>
    <row r="763" spans="1:12">
      <c r="A763">
        <f>'Data Entry'!A764</f>
        <v>0</v>
      </c>
      <c r="B763">
        <f>'Data Entry'!B764</f>
        <v>0</v>
      </c>
      <c r="C763">
        <f>'Data Entry'!I764</f>
        <v>0</v>
      </c>
      <c r="D763">
        <f>'Data Entry'!J764</f>
        <v>0</v>
      </c>
      <c r="E763">
        <f t="shared" si="55"/>
        <v>0</v>
      </c>
      <c r="F763" s="26" t="e">
        <f t="shared" si="56"/>
        <v>#DIV/0!</v>
      </c>
      <c r="G763">
        <f>'Data Entry'!K764</f>
        <v>0</v>
      </c>
      <c r="H763">
        <f>'Data Entry'!L764</f>
        <v>0</v>
      </c>
      <c r="I763">
        <f t="shared" si="57"/>
        <v>0</v>
      </c>
      <c r="J763" s="26" t="e">
        <f t="shared" si="58"/>
        <v>#DIV/0!</v>
      </c>
      <c r="K763" s="1">
        <f>SUMIFS('Data Entry'!N$3:N$2000,'Data Entry'!M$3:M$2000,A763,'Data Entry'!B$3:B$2000,B763)+SUMIFS('Data Entry'!P$3:P$2000,'Data Entry'!O$3:O$2000,A763,'Data Entry'!B$3:B$2000,B763)+SUMIFS('Data Entry'!R$3:R$2000,'Data Entry'!Q$3:Q$2000,A763,'Data Entry'!B$3:B$2000,B763)</f>
        <v>0</v>
      </c>
      <c r="L763">
        <f t="shared" si="59"/>
        <v>0</v>
      </c>
    </row>
    <row r="764" spans="1:12">
      <c r="A764">
        <f>'Data Entry'!A765</f>
        <v>0</v>
      </c>
      <c r="B764">
        <f>'Data Entry'!B765</f>
        <v>0</v>
      </c>
      <c r="C764">
        <f>'Data Entry'!I765</f>
        <v>0</v>
      </c>
      <c r="D764">
        <f>'Data Entry'!J765</f>
        <v>0</v>
      </c>
      <c r="E764">
        <f t="shared" si="55"/>
        <v>0</v>
      </c>
      <c r="F764" s="26" t="e">
        <f t="shared" si="56"/>
        <v>#DIV/0!</v>
      </c>
      <c r="G764">
        <f>'Data Entry'!K765</f>
        <v>0</v>
      </c>
      <c r="H764">
        <f>'Data Entry'!L765</f>
        <v>0</v>
      </c>
      <c r="I764">
        <f t="shared" si="57"/>
        <v>0</v>
      </c>
      <c r="J764" s="26" t="e">
        <f t="shared" si="58"/>
        <v>#DIV/0!</v>
      </c>
      <c r="K764" s="1">
        <f>SUMIFS('Data Entry'!N$3:N$2000,'Data Entry'!M$3:M$2000,A764,'Data Entry'!B$3:B$2000,B764)+SUMIFS('Data Entry'!P$3:P$2000,'Data Entry'!O$3:O$2000,A764,'Data Entry'!B$3:B$2000,B764)+SUMIFS('Data Entry'!R$3:R$2000,'Data Entry'!Q$3:Q$2000,A764,'Data Entry'!B$3:B$2000,B764)</f>
        <v>0</v>
      </c>
      <c r="L764">
        <f t="shared" si="59"/>
        <v>0</v>
      </c>
    </row>
    <row r="765" spans="1:12">
      <c r="A765">
        <f>'Data Entry'!A766</f>
        <v>0</v>
      </c>
      <c r="B765">
        <f>'Data Entry'!B766</f>
        <v>0</v>
      </c>
      <c r="C765">
        <f>'Data Entry'!I766</f>
        <v>0</v>
      </c>
      <c r="D765">
        <f>'Data Entry'!J766</f>
        <v>0</v>
      </c>
      <c r="E765">
        <f t="shared" si="55"/>
        <v>0</v>
      </c>
      <c r="F765" s="26" t="e">
        <f t="shared" si="56"/>
        <v>#DIV/0!</v>
      </c>
      <c r="G765">
        <f>'Data Entry'!K766</f>
        <v>0</v>
      </c>
      <c r="H765">
        <f>'Data Entry'!L766</f>
        <v>0</v>
      </c>
      <c r="I765">
        <f t="shared" si="57"/>
        <v>0</v>
      </c>
      <c r="J765" s="26" t="e">
        <f t="shared" si="58"/>
        <v>#DIV/0!</v>
      </c>
      <c r="K765" s="1">
        <f>SUMIFS('Data Entry'!N$3:N$2000,'Data Entry'!M$3:M$2000,A765,'Data Entry'!B$3:B$2000,B765)+SUMIFS('Data Entry'!P$3:P$2000,'Data Entry'!O$3:O$2000,A765,'Data Entry'!B$3:B$2000,B765)+SUMIFS('Data Entry'!R$3:R$2000,'Data Entry'!Q$3:Q$2000,A765,'Data Entry'!B$3:B$2000,B765)</f>
        <v>0</v>
      </c>
      <c r="L765">
        <f t="shared" si="59"/>
        <v>0</v>
      </c>
    </row>
    <row r="766" spans="1:12">
      <c r="A766">
        <f>'Data Entry'!A767</f>
        <v>0</v>
      </c>
      <c r="B766">
        <f>'Data Entry'!B767</f>
        <v>0</v>
      </c>
      <c r="C766">
        <f>'Data Entry'!I767</f>
        <v>0</v>
      </c>
      <c r="D766">
        <f>'Data Entry'!J767</f>
        <v>0</v>
      </c>
      <c r="E766">
        <f t="shared" ref="E766:E829" si="60">C766+D766</f>
        <v>0</v>
      </c>
      <c r="F766" s="26" t="e">
        <f t="shared" ref="F766:F829" si="61">C766/E766</f>
        <v>#DIV/0!</v>
      </c>
      <c r="G766">
        <f>'Data Entry'!K767</f>
        <v>0</v>
      </c>
      <c r="H766">
        <f>'Data Entry'!L767</f>
        <v>0</v>
      </c>
      <c r="I766">
        <f t="shared" ref="I766:I829" si="62">G766+H766</f>
        <v>0</v>
      </c>
      <c r="J766" s="26" t="e">
        <f t="shared" ref="J766:J829" si="63">G766/I766</f>
        <v>#DIV/0!</v>
      </c>
      <c r="K766" s="1">
        <f>SUMIFS('Data Entry'!N$3:N$2000,'Data Entry'!M$3:M$2000,A766,'Data Entry'!B$3:B$2000,B766)+SUMIFS('Data Entry'!P$3:P$2000,'Data Entry'!O$3:O$2000,A766,'Data Entry'!B$3:B$2000,B766)+SUMIFS('Data Entry'!R$3:R$2000,'Data Entry'!Q$3:Q$2000,A766,'Data Entry'!B$3:B$2000,B766)</f>
        <v>0</v>
      </c>
      <c r="L766">
        <f t="shared" ref="L766:L829" si="64">(G766*2)+C766</f>
        <v>0</v>
      </c>
    </row>
    <row r="767" spans="1:12">
      <c r="A767">
        <f>'Data Entry'!A768</f>
        <v>0</v>
      </c>
      <c r="B767">
        <f>'Data Entry'!B768</f>
        <v>0</v>
      </c>
      <c r="C767">
        <f>'Data Entry'!I768</f>
        <v>0</v>
      </c>
      <c r="D767">
        <f>'Data Entry'!J768</f>
        <v>0</v>
      </c>
      <c r="E767">
        <f t="shared" si="60"/>
        <v>0</v>
      </c>
      <c r="F767" s="26" t="e">
        <f t="shared" si="61"/>
        <v>#DIV/0!</v>
      </c>
      <c r="G767">
        <f>'Data Entry'!K768</f>
        <v>0</v>
      </c>
      <c r="H767">
        <f>'Data Entry'!L768</f>
        <v>0</v>
      </c>
      <c r="I767">
        <f t="shared" si="62"/>
        <v>0</v>
      </c>
      <c r="J767" s="26" t="e">
        <f t="shared" si="63"/>
        <v>#DIV/0!</v>
      </c>
      <c r="K767" s="1">
        <f>SUMIFS('Data Entry'!N$3:N$2000,'Data Entry'!M$3:M$2000,A767,'Data Entry'!B$3:B$2000,B767)+SUMIFS('Data Entry'!P$3:P$2000,'Data Entry'!O$3:O$2000,A767,'Data Entry'!B$3:B$2000,B767)+SUMIFS('Data Entry'!R$3:R$2000,'Data Entry'!Q$3:Q$2000,A767,'Data Entry'!B$3:B$2000,B767)</f>
        <v>0</v>
      </c>
      <c r="L767">
        <f t="shared" si="64"/>
        <v>0</v>
      </c>
    </row>
    <row r="768" spans="1:12">
      <c r="A768">
        <f>'Data Entry'!A769</f>
        <v>0</v>
      </c>
      <c r="B768">
        <f>'Data Entry'!B769</f>
        <v>0</v>
      </c>
      <c r="C768">
        <f>'Data Entry'!I769</f>
        <v>0</v>
      </c>
      <c r="D768">
        <f>'Data Entry'!J769</f>
        <v>0</v>
      </c>
      <c r="E768">
        <f t="shared" si="60"/>
        <v>0</v>
      </c>
      <c r="F768" s="26" t="e">
        <f t="shared" si="61"/>
        <v>#DIV/0!</v>
      </c>
      <c r="G768">
        <f>'Data Entry'!K769</f>
        <v>0</v>
      </c>
      <c r="H768">
        <f>'Data Entry'!L769</f>
        <v>0</v>
      </c>
      <c r="I768">
        <f t="shared" si="62"/>
        <v>0</v>
      </c>
      <c r="J768" s="26" t="e">
        <f t="shared" si="63"/>
        <v>#DIV/0!</v>
      </c>
      <c r="K768" s="1">
        <f>SUMIFS('Data Entry'!N$3:N$2000,'Data Entry'!M$3:M$2000,A768,'Data Entry'!B$3:B$2000,B768)+SUMIFS('Data Entry'!P$3:P$2000,'Data Entry'!O$3:O$2000,A768,'Data Entry'!B$3:B$2000,B768)+SUMIFS('Data Entry'!R$3:R$2000,'Data Entry'!Q$3:Q$2000,A768,'Data Entry'!B$3:B$2000,B768)</f>
        <v>0</v>
      </c>
      <c r="L768">
        <f t="shared" si="64"/>
        <v>0</v>
      </c>
    </row>
    <row r="769" spans="1:12">
      <c r="A769">
        <f>'Data Entry'!A770</f>
        <v>0</v>
      </c>
      <c r="B769">
        <f>'Data Entry'!B770</f>
        <v>0</v>
      </c>
      <c r="C769">
        <f>'Data Entry'!I770</f>
        <v>0</v>
      </c>
      <c r="D769">
        <f>'Data Entry'!J770</f>
        <v>0</v>
      </c>
      <c r="E769">
        <f t="shared" si="60"/>
        <v>0</v>
      </c>
      <c r="F769" s="26" t="e">
        <f t="shared" si="61"/>
        <v>#DIV/0!</v>
      </c>
      <c r="G769">
        <f>'Data Entry'!K770</f>
        <v>0</v>
      </c>
      <c r="H769">
        <f>'Data Entry'!L770</f>
        <v>0</v>
      </c>
      <c r="I769">
        <f t="shared" si="62"/>
        <v>0</v>
      </c>
      <c r="J769" s="26" t="e">
        <f t="shared" si="63"/>
        <v>#DIV/0!</v>
      </c>
      <c r="K769" s="1">
        <f>SUMIFS('Data Entry'!N$3:N$2000,'Data Entry'!M$3:M$2000,A769,'Data Entry'!B$3:B$2000,B769)+SUMIFS('Data Entry'!P$3:P$2000,'Data Entry'!O$3:O$2000,A769,'Data Entry'!B$3:B$2000,B769)+SUMIFS('Data Entry'!R$3:R$2000,'Data Entry'!Q$3:Q$2000,A769,'Data Entry'!B$3:B$2000,B769)</f>
        <v>0</v>
      </c>
      <c r="L769">
        <f t="shared" si="64"/>
        <v>0</v>
      </c>
    </row>
    <row r="770" spans="1:12">
      <c r="A770">
        <f>'Data Entry'!A771</f>
        <v>0</v>
      </c>
      <c r="B770">
        <f>'Data Entry'!B771</f>
        <v>0</v>
      </c>
      <c r="C770">
        <f>'Data Entry'!I771</f>
        <v>0</v>
      </c>
      <c r="D770">
        <f>'Data Entry'!J771</f>
        <v>0</v>
      </c>
      <c r="E770">
        <f t="shared" si="60"/>
        <v>0</v>
      </c>
      <c r="F770" s="26" t="e">
        <f t="shared" si="61"/>
        <v>#DIV/0!</v>
      </c>
      <c r="G770">
        <f>'Data Entry'!K771</f>
        <v>0</v>
      </c>
      <c r="H770">
        <f>'Data Entry'!L771</f>
        <v>0</v>
      </c>
      <c r="I770">
        <f t="shared" si="62"/>
        <v>0</v>
      </c>
      <c r="J770" s="26" t="e">
        <f t="shared" si="63"/>
        <v>#DIV/0!</v>
      </c>
      <c r="K770" s="1">
        <f>SUMIFS('Data Entry'!N$3:N$2000,'Data Entry'!M$3:M$2000,A770,'Data Entry'!B$3:B$2000,B770)+SUMIFS('Data Entry'!P$3:P$2000,'Data Entry'!O$3:O$2000,A770,'Data Entry'!B$3:B$2000,B770)+SUMIFS('Data Entry'!R$3:R$2000,'Data Entry'!Q$3:Q$2000,A770,'Data Entry'!B$3:B$2000,B770)</f>
        <v>0</v>
      </c>
      <c r="L770">
        <f t="shared" si="64"/>
        <v>0</v>
      </c>
    </row>
    <row r="771" spans="1:12">
      <c r="A771">
        <f>'Data Entry'!A772</f>
        <v>0</v>
      </c>
      <c r="B771">
        <f>'Data Entry'!B772</f>
        <v>0</v>
      </c>
      <c r="C771">
        <f>'Data Entry'!I772</f>
        <v>0</v>
      </c>
      <c r="D771">
        <f>'Data Entry'!J772</f>
        <v>0</v>
      </c>
      <c r="E771">
        <f t="shared" si="60"/>
        <v>0</v>
      </c>
      <c r="F771" s="26" t="e">
        <f t="shared" si="61"/>
        <v>#DIV/0!</v>
      </c>
      <c r="G771">
        <f>'Data Entry'!K772</f>
        <v>0</v>
      </c>
      <c r="H771">
        <f>'Data Entry'!L772</f>
        <v>0</v>
      </c>
      <c r="I771">
        <f t="shared" si="62"/>
        <v>0</v>
      </c>
      <c r="J771" s="26" t="e">
        <f t="shared" si="63"/>
        <v>#DIV/0!</v>
      </c>
      <c r="K771" s="1">
        <f>SUMIFS('Data Entry'!N$3:N$2000,'Data Entry'!M$3:M$2000,A771,'Data Entry'!B$3:B$2000,B771)+SUMIFS('Data Entry'!P$3:P$2000,'Data Entry'!O$3:O$2000,A771,'Data Entry'!B$3:B$2000,B771)+SUMIFS('Data Entry'!R$3:R$2000,'Data Entry'!Q$3:Q$2000,A771,'Data Entry'!B$3:B$2000,B771)</f>
        <v>0</v>
      </c>
      <c r="L771">
        <f t="shared" si="64"/>
        <v>0</v>
      </c>
    </row>
    <row r="772" spans="1:12">
      <c r="A772">
        <f>'Data Entry'!A773</f>
        <v>0</v>
      </c>
      <c r="B772">
        <f>'Data Entry'!B773</f>
        <v>0</v>
      </c>
      <c r="C772">
        <f>'Data Entry'!I773</f>
        <v>0</v>
      </c>
      <c r="D772">
        <f>'Data Entry'!J773</f>
        <v>0</v>
      </c>
      <c r="E772">
        <f t="shared" si="60"/>
        <v>0</v>
      </c>
      <c r="F772" s="26" t="e">
        <f t="shared" si="61"/>
        <v>#DIV/0!</v>
      </c>
      <c r="G772">
        <f>'Data Entry'!K773</f>
        <v>0</v>
      </c>
      <c r="H772">
        <f>'Data Entry'!L773</f>
        <v>0</v>
      </c>
      <c r="I772">
        <f t="shared" si="62"/>
        <v>0</v>
      </c>
      <c r="J772" s="26" t="e">
        <f t="shared" si="63"/>
        <v>#DIV/0!</v>
      </c>
      <c r="K772" s="1">
        <f>SUMIFS('Data Entry'!N$3:N$2000,'Data Entry'!M$3:M$2000,A772,'Data Entry'!B$3:B$2000,B772)+SUMIFS('Data Entry'!P$3:P$2000,'Data Entry'!O$3:O$2000,A772,'Data Entry'!B$3:B$2000,B772)+SUMIFS('Data Entry'!R$3:R$2000,'Data Entry'!Q$3:Q$2000,A772,'Data Entry'!B$3:B$2000,B772)</f>
        <v>0</v>
      </c>
      <c r="L772">
        <f t="shared" si="64"/>
        <v>0</v>
      </c>
    </row>
    <row r="773" spans="1:12">
      <c r="A773">
        <f>'Data Entry'!A774</f>
        <v>0</v>
      </c>
      <c r="B773">
        <f>'Data Entry'!B774</f>
        <v>0</v>
      </c>
      <c r="C773">
        <f>'Data Entry'!I774</f>
        <v>0</v>
      </c>
      <c r="D773">
        <f>'Data Entry'!J774</f>
        <v>0</v>
      </c>
      <c r="E773">
        <f t="shared" si="60"/>
        <v>0</v>
      </c>
      <c r="F773" s="26" t="e">
        <f t="shared" si="61"/>
        <v>#DIV/0!</v>
      </c>
      <c r="G773">
        <f>'Data Entry'!K774</f>
        <v>0</v>
      </c>
      <c r="H773">
        <f>'Data Entry'!L774</f>
        <v>0</v>
      </c>
      <c r="I773">
        <f t="shared" si="62"/>
        <v>0</v>
      </c>
      <c r="J773" s="26" t="e">
        <f t="shared" si="63"/>
        <v>#DIV/0!</v>
      </c>
      <c r="K773" s="1">
        <f>SUMIFS('Data Entry'!N$3:N$2000,'Data Entry'!M$3:M$2000,A773,'Data Entry'!B$3:B$2000,B773)+SUMIFS('Data Entry'!P$3:P$2000,'Data Entry'!O$3:O$2000,A773,'Data Entry'!B$3:B$2000,B773)+SUMIFS('Data Entry'!R$3:R$2000,'Data Entry'!Q$3:Q$2000,A773,'Data Entry'!B$3:B$2000,B773)</f>
        <v>0</v>
      </c>
      <c r="L773">
        <f t="shared" si="64"/>
        <v>0</v>
      </c>
    </row>
    <row r="774" spans="1:12">
      <c r="A774">
        <f>'Data Entry'!A775</f>
        <v>0</v>
      </c>
      <c r="B774">
        <f>'Data Entry'!B775</f>
        <v>0</v>
      </c>
      <c r="C774">
        <f>'Data Entry'!I775</f>
        <v>0</v>
      </c>
      <c r="D774">
        <f>'Data Entry'!J775</f>
        <v>0</v>
      </c>
      <c r="E774">
        <f t="shared" si="60"/>
        <v>0</v>
      </c>
      <c r="F774" s="26" t="e">
        <f t="shared" si="61"/>
        <v>#DIV/0!</v>
      </c>
      <c r="G774">
        <f>'Data Entry'!K775</f>
        <v>0</v>
      </c>
      <c r="H774">
        <f>'Data Entry'!L775</f>
        <v>0</v>
      </c>
      <c r="I774">
        <f t="shared" si="62"/>
        <v>0</v>
      </c>
      <c r="J774" s="26" t="e">
        <f t="shared" si="63"/>
        <v>#DIV/0!</v>
      </c>
      <c r="K774" s="1">
        <f>SUMIFS('Data Entry'!N$3:N$2000,'Data Entry'!M$3:M$2000,A774,'Data Entry'!B$3:B$2000,B774)+SUMIFS('Data Entry'!P$3:P$2000,'Data Entry'!O$3:O$2000,A774,'Data Entry'!B$3:B$2000,B774)+SUMIFS('Data Entry'!R$3:R$2000,'Data Entry'!Q$3:Q$2000,A774,'Data Entry'!B$3:B$2000,B774)</f>
        <v>0</v>
      </c>
      <c r="L774">
        <f t="shared" si="64"/>
        <v>0</v>
      </c>
    </row>
    <row r="775" spans="1:12">
      <c r="A775">
        <f>'Data Entry'!A776</f>
        <v>0</v>
      </c>
      <c r="B775">
        <f>'Data Entry'!B776</f>
        <v>0</v>
      </c>
      <c r="C775">
        <f>'Data Entry'!I776</f>
        <v>0</v>
      </c>
      <c r="D775">
        <f>'Data Entry'!J776</f>
        <v>0</v>
      </c>
      <c r="E775">
        <f t="shared" si="60"/>
        <v>0</v>
      </c>
      <c r="F775" s="26" t="e">
        <f t="shared" si="61"/>
        <v>#DIV/0!</v>
      </c>
      <c r="G775">
        <f>'Data Entry'!K776</f>
        <v>0</v>
      </c>
      <c r="H775">
        <f>'Data Entry'!L776</f>
        <v>0</v>
      </c>
      <c r="I775">
        <f t="shared" si="62"/>
        <v>0</v>
      </c>
      <c r="J775" s="26" t="e">
        <f t="shared" si="63"/>
        <v>#DIV/0!</v>
      </c>
      <c r="K775" s="1">
        <f>SUMIFS('Data Entry'!N$3:N$2000,'Data Entry'!M$3:M$2000,A775,'Data Entry'!B$3:B$2000,B775)+SUMIFS('Data Entry'!P$3:P$2000,'Data Entry'!O$3:O$2000,A775,'Data Entry'!B$3:B$2000,B775)+SUMIFS('Data Entry'!R$3:R$2000,'Data Entry'!Q$3:Q$2000,A775,'Data Entry'!B$3:B$2000,B775)</f>
        <v>0</v>
      </c>
      <c r="L775">
        <f t="shared" si="64"/>
        <v>0</v>
      </c>
    </row>
    <row r="776" spans="1:12">
      <c r="A776">
        <f>'Data Entry'!A777</f>
        <v>0</v>
      </c>
      <c r="B776">
        <f>'Data Entry'!B777</f>
        <v>0</v>
      </c>
      <c r="C776">
        <f>'Data Entry'!I777</f>
        <v>0</v>
      </c>
      <c r="D776">
        <f>'Data Entry'!J777</f>
        <v>0</v>
      </c>
      <c r="E776">
        <f t="shared" si="60"/>
        <v>0</v>
      </c>
      <c r="F776" s="26" t="e">
        <f t="shared" si="61"/>
        <v>#DIV/0!</v>
      </c>
      <c r="G776">
        <f>'Data Entry'!K777</f>
        <v>0</v>
      </c>
      <c r="H776">
        <f>'Data Entry'!L777</f>
        <v>0</v>
      </c>
      <c r="I776">
        <f t="shared" si="62"/>
        <v>0</v>
      </c>
      <c r="J776" s="26" t="e">
        <f t="shared" si="63"/>
        <v>#DIV/0!</v>
      </c>
      <c r="K776" s="1">
        <f>SUMIFS('Data Entry'!N$3:N$2000,'Data Entry'!M$3:M$2000,A776,'Data Entry'!B$3:B$2000,B776)+SUMIFS('Data Entry'!P$3:P$2000,'Data Entry'!O$3:O$2000,A776,'Data Entry'!B$3:B$2000,B776)+SUMIFS('Data Entry'!R$3:R$2000,'Data Entry'!Q$3:Q$2000,A776,'Data Entry'!B$3:B$2000,B776)</f>
        <v>0</v>
      </c>
      <c r="L776">
        <f t="shared" si="64"/>
        <v>0</v>
      </c>
    </row>
    <row r="777" spans="1:12">
      <c r="A777">
        <f>'Data Entry'!A778</f>
        <v>0</v>
      </c>
      <c r="B777">
        <f>'Data Entry'!B778</f>
        <v>0</v>
      </c>
      <c r="C777">
        <f>'Data Entry'!I778</f>
        <v>0</v>
      </c>
      <c r="D777">
        <f>'Data Entry'!J778</f>
        <v>0</v>
      </c>
      <c r="E777">
        <f t="shared" si="60"/>
        <v>0</v>
      </c>
      <c r="F777" s="26" t="e">
        <f t="shared" si="61"/>
        <v>#DIV/0!</v>
      </c>
      <c r="G777">
        <f>'Data Entry'!K778</f>
        <v>0</v>
      </c>
      <c r="H777">
        <f>'Data Entry'!L778</f>
        <v>0</v>
      </c>
      <c r="I777">
        <f t="shared" si="62"/>
        <v>0</v>
      </c>
      <c r="J777" s="26" t="e">
        <f t="shared" si="63"/>
        <v>#DIV/0!</v>
      </c>
      <c r="K777" s="1">
        <f>SUMIFS('Data Entry'!N$3:N$2000,'Data Entry'!M$3:M$2000,A777,'Data Entry'!B$3:B$2000,B777)+SUMIFS('Data Entry'!P$3:P$2000,'Data Entry'!O$3:O$2000,A777,'Data Entry'!B$3:B$2000,B777)+SUMIFS('Data Entry'!R$3:R$2000,'Data Entry'!Q$3:Q$2000,A777,'Data Entry'!B$3:B$2000,B777)</f>
        <v>0</v>
      </c>
      <c r="L777">
        <f t="shared" si="64"/>
        <v>0</v>
      </c>
    </row>
    <row r="778" spans="1:12">
      <c r="A778">
        <f>'Data Entry'!A779</f>
        <v>0</v>
      </c>
      <c r="B778">
        <f>'Data Entry'!B779</f>
        <v>0</v>
      </c>
      <c r="C778">
        <f>'Data Entry'!I779</f>
        <v>0</v>
      </c>
      <c r="D778">
        <f>'Data Entry'!J779</f>
        <v>0</v>
      </c>
      <c r="E778">
        <f t="shared" si="60"/>
        <v>0</v>
      </c>
      <c r="F778" s="26" t="e">
        <f t="shared" si="61"/>
        <v>#DIV/0!</v>
      </c>
      <c r="G778">
        <f>'Data Entry'!K779</f>
        <v>0</v>
      </c>
      <c r="H778">
        <f>'Data Entry'!L779</f>
        <v>0</v>
      </c>
      <c r="I778">
        <f t="shared" si="62"/>
        <v>0</v>
      </c>
      <c r="J778" s="26" t="e">
        <f t="shared" si="63"/>
        <v>#DIV/0!</v>
      </c>
      <c r="K778" s="1">
        <f>SUMIFS('Data Entry'!N$3:N$2000,'Data Entry'!M$3:M$2000,A778,'Data Entry'!B$3:B$2000,B778)+SUMIFS('Data Entry'!P$3:P$2000,'Data Entry'!O$3:O$2000,A778,'Data Entry'!B$3:B$2000,B778)+SUMIFS('Data Entry'!R$3:R$2000,'Data Entry'!Q$3:Q$2000,A778,'Data Entry'!B$3:B$2000,B778)</f>
        <v>0</v>
      </c>
      <c r="L778">
        <f t="shared" si="64"/>
        <v>0</v>
      </c>
    </row>
    <row r="779" spans="1:12">
      <c r="A779">
        <f>'Data Entry'!A780</f>
        <v>0</v>
      </c>
      <c r="B779">
        <f>'Data Entry'!B780</f>
        <v>0</v>
      </c>
      <c r="C779">
        <f>'Data Entry'!I780</f>
        <v>0</v>
      </c>
      <c r="D779">
        <f>'Data Entry'!J780</f>
        <v>0</v>
      </c>
      <c r="E779">
        <f t="shared" si="60"/>
        <v>0</v>
      </c>
      <c r="F779" s="26" t="e">
        <f t="shared" si="61"/>
        <v>#DIV/0!</v>
      </c>
      <c r="G779">
        <f>'Data Entry'!K780</f>
        <v>0</v>
      </c>
      <c r="H779">
        <f>'Data Entry'!L780</f>
        <v>0</v>
      </c>
      <c r="I779">
        <f t="shared" si="62"/>
        <v>0</v>
      </c>
      <c r="J779" s="26" t="e">
        <f t="shared" si="63"/>
        <v>#DIV/0!</v>
      </c>
      <c r="K779" s="1">
        <f>SUMIFS('Data Entry'!N$3:N$2000,'Data Entry'!M$3:M$2000,A779,'Data Entry'!B$3:B$2000,B779)+SUMIFS('Data Entry'!P$3:P$2000,'Data Entry'!O$3:O$2000,A779,'Data Entry'!B$3:B$2000,B779)+SUMIFS('Data Entry'!R$3:R$2000,'Data Entry'!Q$3:Q$2000,A779,'Data Entry'!B$3:B$2000,B779)</f>
        <v>0</v>
      </c>
      <c r="L779">
        <f t="shared" si="64"/>
        <v>0</v>
      </c>
    </row>
    <row r="780" spans="1:12">
      <c r="A780">
        <f>'Data Entry'!A781</f>
        <v>0</v>
      </c>
      <c r="B780">
        <f>'Data Entry'!B781</f>
        <v>0</v>
      </c>
      <c r="C780">
        <f>'Data Entry'!I781</f>
        <v>0</v>
      </c>
      <c r="D780">
        <f>'Data Entry'!J781</f>
        <v>0</v>
      </c>
      <c r="E780">
        <f t="shared" si="60"/>
        <v>0</v>
      </c>
      <c r="F780" s="26" t="e">
        <f t="shared" si="61"/>
        <v>#DIV/0!</v>
      </c>
      <c r="G780">
        <f>'Data Entry'!K781</f>
        <v>0</v>
      </c>
      <c r="H780">
        <f>'Data Entry'!L781</f>
        <v>0</v>
      </c>
      <c r="I780">
        <f t="shared" si="62"/>
        <v>0</v>
      </c>
      <c r="J780" s="26" t="e">
        <f t="shared" si="63"/>
        <v>#DIV/0!</v>
      </c>
      <c r="K780" s="1">
        <f>SUMIFS('Data Entry'!N$3:N$2000,'Data Entry'!M$3:M$2000,A780,'Data Entry'!B$3:B$2000,B780)+SUMIFS('Data Entry'!P$3:P$2000,'Data Entry'!O$3:O$2000,A780,'Data Entry'!B$3:B$2000,B780)+SUMIFS('Data Entry'!R$3:R$2000,'Data Entry'!Q$3:Q$2000,A780,'Data Entry'!B$3:B$2000,B780)</f>
        <v>0</v>
      </c>
      <c r="L780">
        <f t="shared" si="64"/>
        <v>0</v>
      </c>
    </row>
    <row r="781" spans="1:12">
      <c r="A781">
        <f>'Data Entry'!A782</f>
        <v>0</v>
      </c>
      <c r="B781">
        <f>'Data Entry'!B782</f>
        <v>0</v>
      </c>
      <c r="C781">
        <f>'Data Entry'!I782</f>
        <v>0</v>
      </c>
      <c r="D781">
        <f>'Data Entry'!J782</f>
        <v>0</v>
      </c>
      <c r="E781">
        <f t="shared" si="60"/>
        <v>0</v>
      </c>
      <c r="F781" s="26" t="e">
        <f t="shared" si="61"/>
        <v>#DIV/0!</v>
      </c>
      <c r="G781">
        <f>'Data Entry'!K782</f>
        <v>0</v>
      </c>
      <c r="H781">
        <f>'Data Entry'!L782</f>
        <v>0</v>
      </c>
      <c r="I781">
        <f t="shared" si="62"/>
        <v>0</v>
      </c>
      <c r="J781" s="26" t="e">
        <f t="shared" si="63"/>
        <v>#DIV/0!</v>
      </c>
      <c r="K781" s="1">
        <f>SUMIFS('Data Entry'!N$3:N$2000,'Data Entry'!M$3:M$2000,A781,'Data Entry'!B$3:B$2000,B781)+SUMIFS('Data Entry'!P$3:P$2000,'Data Entry'!O$3:O$2000,A781,'Data Entry'!B$3:B$2000,B781)+SUMIFS('Data Entry'!R$3:R$2000,'Data Entry'!Q$3:Q$2000,A781,'Data Entry'!B$3:B$2000,B781)</f>
        <v>0</v>
      </c>
      <c r="L781">
        <f t="shared" si="64"/>
        <v>0</v>
      </c>
    </row>
    <row r="782" spans="1:12">
      <c r="A782">
        <f>'Data Entry'!A783</f>
        <v>0</v>
      </c>
      <c r="B782">
        <f>'Data Entry'!B783</f>
        <v>0</v>
      </c>
      <c r="C782">
        <f>'Data Entry'!I783</f>
        <v>0</v>
      </c>
      <c r="D782">
        <f>'Data Entry'!J783</f>
        <v>0</v>
      </c>
      <c r="E782">
        <f t="shared" si="60"/>
        <v>0</v>
      </c>
      <c r="F782" s="26" t="e">
        <f t="shared" si="61"/>
        <v>#DIV/0!</v>
      </c>
      <c r="G782">
        <f>'Data Entry'!K783</f>
        <v>0</v>
      </c>
      <c r="H782">
        <f>'Data Entry'!L783</f>
        <v>0</v>
      </c>
      <c r="I782">
        <f t="shared" si="62"/>
        <v>0</v>
      </c>
      <c r="J782" s="26" t="e">
        <f t="shared" si="63"/>
        <v>#DIV/0!</v>
      </c>
      <c r="K782" s="1">
        <f>SUMIFS('Data Entry'!N$3:N$2000,'Data Entry'!M$3:M$2000,A782,'Data Entry'!B$3:B$2000,B782)+SUMIFS('Data Entry'!P$3:P$2000,'Data Entry'!O$3:O$2000,A782,'Data Entry'!B$3:B$2000,B782)+SUMIFS('Data Entry'!R$3:R$2000,'Data Entry'!Q$3:Q$2000,A782,'Data Entry'!B$3:B$2000,B782)</f>
        <v>0</v>
      </c>
      <c r="L782">
        <f t="shared" si="64"/>
        <v>0</v>
      </c>
    </row>
    <row r="783" spans="1:12">
      <c r="A783">
        <f>'Data Entry'!A784</f>
        <v>0</v>
      </c>
      <c r="B783">
        <f>'Data Entry'!B784</f>
        <v>0</v>
      </c>
      <c r="C783">
        <f>'Data Entry'!I784</f>
        <v>0</v>
      </c>
      <c r="D783">
        <f>'Data Entry'!J784</f>
        <v>0</v>
      </c>
      <c r="E783">
        <f t="shared" si="60"/>
        <v>0</v>
      </c>
      <c r="F783" s="26" t="e">
        <f t="shared" si="61"/>
        <v>#DIV/0!</v>
      </c>
      <c r="G783">
        <f>'Data Entry'!K784</f>
        <v>0</v>
      </c>
      <c r="H783">
        <f>'Data Entry'!L784</f>
        <v>0</v>
      </c>
      <c r="I783">
        <f t="shared" si="62"/>
        <v>0</v>
      </c>
      <c r="J783" s="26" t="e">
        <f t="shared" si="63"/>
        <v>#DIV/0!</v>
      </c>
      <c r="K783" s="1">
        <f>SUMIFS('Data Entry'!N$3:N$2000,'Data Entry'!M$3:M$2000,A783,'Data Entry'!B$3:B$2000,B783)+SUMIFS('Data Entry'!P$3:P$2000,'Data Entry'!O$3:O$2000,A783,'Data Entry'!B$3:B$2000,B783)+SUMIFS('Data Entry'!R$3:R$2000,'Data Entry'!Q$3:Q$2000,A783,'Data Entry'!B$3:B$2000,B783)</f>
        <v>0</v>
      </c>
      <c r="L783">
        <f t="shared" si="64"/>
        <v>0</v>
      </c>
    </row>
    <row r="784" spans="1:12">
      <c r="A784">
        <f>'Data Entry'!A785</f>
        <v>0</v>
      </c>
      <c r="B784">
        <f>'Data Entry'!B785</f>
        <v>0</v>
      </c>
      <c r="C784">
        <f>'Data Entry'!I785</f>
        <v>0</v>
      </c>
      <c r="D784">
        <f>'Data Entry'!J785</f>
        <v>0</v>
      </c>
      <c r="E784">
        <f t="shared" si="60"/>
        <v>0</v>
      </c>
      <c r="F784" s="26" t="e">
        <f t="shared" si="61"/>
        <v>#DIV/0!</v>
      </c>
      <c r="G784">
        <f>'Data Entry'!K785</f>
        <v>0</v>
      </c>
      <c r="H784">
        <f>'Data Entry'!L785</f>
        <v>0</v>
      </c>
      <c r="I784">
        <f t="shared" si="62"/>
        <v>0</v>
      </c>
      <c r="J784" s="26" t="e">
        <f t="shared" si="63"/>
        <v>#DIV/0!</v>
      </c>
      <c r="K784" s="1">
        <f>SUMIFS('Data Entry'!N$3:N$2000,'Data Entry'!M$3:M$2000,A784,'Data Entry'!B$3:B$2000,B784)+SUMIFS('Data Entry'!P$3:P$2000,'Data Entry'!O$3:O$2000,A784,'Data Entry'!B$3:B$2000,B784)+SUMIFS('Data Entry'!R$3:R$2000,'Data Entry'!Q$3:Q$2000,A784,'Data Entry'!B$3:B$2000,B784)</f>
        <v>0</v>
      </c>
      <c r="L784">
        <f t="shared" si="64"/>
        <v>0</v>
      </c>
    </row>
    <row r="785" spans="1:12">
      <c r="A785">
        <f>'Data Entry'!A786</f>
        <v>0</v>
      </c>
      <c r="B785">
        <f>'Data Entry'!B786</f>
        <v>0</v>
      </c>
      <c r="C785">
        <f>'Data Entry'!I786</f>
        <v>0</v>
      </c>
      <c r="D785">
        <f>'Data Entry'!J786</f>
        <v>0</v>
      </c>
      <c r="E785">
        <f t="shared" si="60"/>
        <v>0</v>
      </c>
      <c r="F785" s="26" t="e">
        <f t="shared" si="61"/>
        <v>#DIV/0!</v>
      </c>
      <c r="G785">
        <f>'Data Entry'!K786</f>
        <v>0</v>
      </c>
      <c r="H785">
        <f>'Data Entry'!L786</f>
        <v>0</v>
      </c>
      <c r="I785">
        <f t="shared" si="62"/>
        <v>0</v>
      </c>
      <c r="J785" s="26" t="e">
        <f t="shared" si="63"/>
        <v>#DIV/0!</v>
      </c>
      <c r="K785" s="1">
        <f>SUMIFS('Data Entry'!N$3:N$2000,'Data Entry'!M$3:M$2000,A785,'Data Entry'!B$3:B$2000,B785)+SUMIFS('Data Entry'!P$3:P$2000,'Data Entry'!O$3:O$2000,A785,'Data Entry'!B$3:B$2000,B785)+SUMIFS('Data Entry'!R$3:R$2000,'Data Entry'!Q$3:Q$2000,A785,'Data Entry'!B$3:B$2000,B785)</f>
        <v>0</v>
      </c>
      <c r="L785">
        <f t="shared" si="64"/>
        <v>0</v>
      </c>
    </row>
    <row r="786" spans="1:12">
      <c r="A786">
        <f>'Data Entry'!A787</f>
        <v>0</v>
      </c>
      <c r="B786">
        <f>'Data Entry'!B787</f>
        <v>0</v>
      </c>
      <c r="C786">
        <f>'Data Entry'!I787</f>
        <v>0</v>
      </c>
      <c r="D786">
        <f>'Data Entry'!J787</f>
        <v>0</v>
      </c>
      <c r="E786">
        <f t="shared" si="60"/>
        <v>0</v>
      </c>
      <c r="F786" s="26" t="e">
        <f t="shared" si="61"/>
        <v>#DIV/0!</v>
      </c>
      <c r="G786">
        <f>'Data Entry'!K787</f>
        <v>0</v>
      </c>
      <c r="H786">
        <f>'Data Entry'!L787</f>
        <v>0</v>
      </c>
      <c r="I786">
        <f t="shared" si="62"/>
        <v>0</v>
      </c>
      <c r="J786" s="26" t="e">
        <f t="shared" si="63"/>
        <v>#DIV/0!</v>
      </c>
      <c r="K786" s="1">
        <f>SUMIFS('Data Entry'!N$3:N$2000,'Data Entry'!M$3:M$2000,A786,'Data Entry'!B$3:B$2000,B786)+SUMIFS('Data Entry'!P$3:P$2000,'Data Entry'!O$3:O$2000,A786,'Data Entry'!B$3:B$2000,B786)+SUMIFS('Data Entry'!R$3:R$2000,'Data Entry'!Q$3:Q$2000,A786,'Data Entry'!B$3:B$2000,B786)</f>
        <v>0</v>
      </c>
      <c r="L786">
        <f t="shared" si="64"/>
        <v>0</v>
      </c>
    </row>
    <row r="787" spans="1:12">
      <c r="A787">
        <f>'Data Entry'!A788</f>
        <v>0</v>
      </c>
      <c r="B787">
        <f>'Data Entry'!B788</f>
        <v>0</v>
      </c>
      <c r="C787">
        <f>'Data Entry'!I788</f>
        <v>0</v>
      </c>
      <c r="D787">
        <f>'Data Entry'!J788</f>
        <v>0</v>
      </c>
      <c r="E787">
        <f t="shared" si="60"/>
        <v>0</v>
      </c>
      <c r="F787" s="26" t="e">
        <f t="shared" si="61"/>
        <v>#DIV/0!</v>
      </c>
      <c r="G787">
        <f>'Data Entry'!K788</f>
        <v>0</v>
      </c>
      <c r="H787">
        <f>'Data Entry'!L788</f>
        <v>0</v>
      </c>
      <c r="I787">
        <f t="shared" si="62"/>
        <v>0</v>
      </c>
      <c r="J787" s="26" t="e">
        <f t="shared" si="63"/>
        <v>#DIV/0!</v>
      </c>
      <c r="K787" s="1">
        <f>SUMIFS('Data Entry'!N$3:N$2000,'Data Entry'!M$3:M$2000,A787,'Data Entry'!B$3:B$2000,B787)+SUMIFS('Data Entry'!P$3:P$2000,'Data Entry'!O$3:O$2000,A787,'Data Entry'!B$3:B$2000,B787)+SUMIFS('Data Entry'!R$3:R$2000,'Data Entry'!Q$3:Q$2000,A787,'Data Entry'!B$3:B$2000,B787)</f>
        <v>0</v>
      </c>
      <c r="L787">
        <f t="shared" si="64"/>
        <v>0</v>
      </c>
    </row>
    <row r="788" spans="1:12">
      <c r="A788">
        <f>'Data Entry'!A789</f>
        <v>0</v>
      </c>
      <c r="B788">
        <f>'Data Entry'!B789</f>
        <v>0</v>
      </c>
      <c r="C788">
        <f>'Data Entry'!I789</f>
        <v>0</v>
      </c>
      <c r="D788">
        <f>'Data Entry'!J789</f>
        <v>0</v>
      </c>
      <c r="E788">
        <f t="shared" si="60"/>
        <v>0</v>
      </c>
      <c r="F788" s="26" t="e">
        <f t="shared" si="61"/>
        <v>#DIV/0!</v>
      </c>
      <c r="G788">
        <f>'Data Entry'!K789</f>
        <v>0</v>
      </c>
      <c r="H788">
        <f>'Data Entry'!L789</f>
        <v>0</v>
      </c>
      <c r="I788">
        <f t="shared" si="62"/>
        <v>0</v>
      </c>
      <c r="J788" s="26" t="e">
        <f t="shared" si="63"/>
        <v>#DIV/0!</v>
      </c>
      <c r="K788" s="1">
        <f>SUMIFS('Data Entry'!N$3:N$2000,'Data Entry'!M$3:M$2000,A788,'Data Entry'!B$3:B$2000,B788)+SUMIFS('Data Entry'!P$3:P$2000,'Data Entry'!O$3:O$2000,A788,'Data Entry'!B$3:B$2000,B788)+SUMIFS('Data Entry'!R$3:R$2000,'Data Entry'!Q$3:Q$2000,A788,'Data Entry'!B$3:B$2000,B788)</f>
        <v>0</v>
      </c>
      <c r="L788">
        <f t="shared" si="64"/>
        <v>0</v>
      </c>
    </row>
    <row r="789" spans="1:12">
      <c r="A789">
        <f>'Data Entry'!A790</f>
        <v>0</v>
      </c>
      <c r="B789">
        <f>'Data Entry'!B790</f>
        <v>0</v>
      </c>
      <c r="C789">
        <f>'Data Entry'!I790</f>
        <v>0</v>
      </c>
      <c r="D789">
        <f>'Data Entry'!J790</f>
        <v>0</v>
      </c>
      <c r="E789">
        <f t="shared" si="60"/>
        <v>0</v>
      </c>
      <c r="F789" s="26" t="e">
        <f t="shared" si="61"/>
        <v>#DIV/0!</v>
      </c>
      <c r="G789">
        <f>'Data Entry'!K790</f>
        <v>0</v>
      </c>
      <c r="H789">
        <f>'Data Entry'!L790</f>
        <v>0</v>
      </c>
      <c r="I789">
        <f t="shared" si="62"/>
        <v>0</v>
      </c>
      <c r="J789" s="26" t="e">
        <f t="shared" si="63"/>
        <v>#DIV/0!</v>
      </c>
      <c r="K789" s="1">
        <f>SUMIFS('Data Entry'!N$3:N$2000,'Data Entry'!M$3:M$2000,A789,'Data Entry'!B$3:B$2000,B789)+SUMIFS('Data Entry'!P$3:P$2000,'Data Entry'!O$3:O$2000,A789,'Data Entry'!B$3:B$2000,B789)+SUMIFS('Data Entry'!R$3:R$2000,'Data Entry'!Q$3:Q$2000,A789,'Data Entry'!B$3:B$2000,B789)</f>
        <v>0</v>
      </c>
      <c r="L789">
        <f t="shared" si="64"/>
        <v>0</v>
      </c>
    </row>
    <row r="790" spans="1:12">
      <c r="A790">
        <f>'Data Entry'!A791</f>
        <v>0</v>
      </c>
      <c r="B790">
        <f>'Data Entry'!B791</f>
        <v>0</v>
      </c>
      <c r="C790">
        <f>'Data Entry'!I791</f>
        <v>0</v>
      </c>
      <c r="D790">
        <f>'Data Entry'!J791</f>
        <v>0</v>
      </c>
      <c r="E790">
        <f t="shared" si="60"/>
        <v>0</v>
      </c>
      <c r="F790" s="26" t="e">
        <f t="shared" si="61"/>
        <v>#DIV/0!</v>
      </c>
      <c r="G790">
        <f>'Data Entry'!K791</f>
        <v>0</v>
      </c>
      <c r="H790">
        <f>'Data Entry'!L791</f>
        <v>0</v>
      </c>
      <c r="I790">
        <f t="shared" si="62"/>
        <v>0</v>
      </c>
      <c r="J790" s="26" t="e">
        <f t="shared" si="63"/>
        <v>#DIV/0!</v>
      </c>
      <c r="K790" s="1">
        <f>SUMIFS('Data Entry'!N$3:N$2000,'Data Entry'!M$3:M$2000,A790,'Data Entry'!B$3:B$2000,B790)+SUMIFS('Data Entry'!P$3:P$2000,'Data Entry'!O$3:O$2000,A790,'Data Entry'!B$3:B$2000,B790)+SUMIFS('Data Entry'!R$3:R$2000,'Data Entry'!Q$3:Q$2000,A790,'Data Entry'!B$3:B$2000,B790)</f>
        <v>0</v>
      </c>
      <c r="L790">
        <f t="shared" si="64"/>
        <v>0</v>
      </c>
    </row>
    <row r="791" spans="1:12">
      <c r="A791">
        <f>'Data Entry'!A792</f>
        <v>0</v>
      </c>
      <c r="B791">
        <f>'Data Entry'!B792</f>
        <v>0</v>
      </c>
      <c r="C791">
        <f>'Data Entry'!I792</f>
        <v>0</v>
      </c>
      <c r="D791">
        <f>'Data Entry'!J792</f>
        <v>0</v>
      </c>
      <c r="E791">
        <f t="shared" si="60"/>
        <v>0</v>
      </c>
      <c r="F791" s="26" t="e">
        <f t="shared" si="61"/>
        <v>#DIV/0!</v>
      </c>
      <c r="G791">
        <f>'Data Entry'!K792</f>
        <v>0</v>
      </c>
      <c r="H791">
        <f>'Data Entry'!L792</f>
        <v>0</v>
      </c>
      <c r="I791">
        <f t="shared" si="62"/>
        <v>0</v>
      </c>
      <c r="J791" s="26" t="e">
        <f t="shared" si="63"/>
        <v>#DIV/0!</v>
      </c>
      <c r="K791" s="1">
        <f>SUMIFS('Data Entry'!N$3:N$2000,'Data Entry'!M$3:M$2000,A791,'Data Entry'!B$3:B$2000,B791)+SUMIFS('Data Entry'!P$3:P$2000,'Data Entry'!O$3:O$2000,A791,'Data Entry'!B$3:B$2000,B791)+SUMIFS('Data Entry'!R$3:R$2000,'Data Entry'!Q$3:Q$2000,A791,'Data Entry'!B$3:B$2000,B791)</f>
        <v>0</v>
      </c>
      <c r="L791">
        <f t="shared" si="64"/>
        <v>0</v>
      </c>
    </row>
    <row r="792" spans="1:12">
      <c r="A792">
        <f>'Data Entry'!A793</f>
        <v>0</v>
      </c>
      <c r="B792">
        <f>'Data Entry'!B793</f>
        <v>0</v>
      </c>
      <c r="C792">
        <f>'Data Entry'!I793</f>
        <v>0</v>
      </c>
      <c r="D792">
        <f>'Data Entry'!J793</f>
        <v>0</v>
      </c>
      <c r="E792">
        <f t="shared" si="60"/>
        <v>0</v>
      </c>
      <c r="F792" s="26" t="e">
        <f t="shared" si="61"/>
        <v>#DIV/0!</v>
      </c>
      <c r="G792">
        <f>'Data Entry'!K793</f>
        <v>0</v>
      </c>
      <c r="H792">
        <f>'Data Entry'!L793</f>
        <v>0</v>
      </c>
      <c r="I792">
        <f t="shared" si="62"/>
        <v>0</v>
      </c>
      <c r="J792" s="26" t="e">
        <f t="shared" si="63"/>
        <v>#DIV/0!</v>
      </c>
      <c r="K792" s="1">
        <f>SUMIFS('Data Entry'!N$3:N$2000,'Data Entry'!M$3:M$2000,A792,'Data Entry'!B$3:B$2000,B792)+SUMIFS('Data Entry'!P$3:P$2000,'Data Entry'!O$3:O$2000,A792,'Data Entry'!B$3:B$2000,B792)+SUMIFS('Data Entry'!R$3:R$2000,'Data Entry'!Q$3:Q$2000,A792,'Data Entry'!B$3:B$2000,B792)</f>
        <v>0</v>
      </c>
      <c r="L792">
        <f t="shared" si="64"/>
        <v>0</v>
      </c>
    </row>
    <row r="793" spans="1:12">
      <c r="A793">
        <f>'Data Entry'!A794</f>
        <v>0</v>
      </c>
      <c r="B793">
        <f>'Data Entry'!B794</f>
        <v>0</v>
      </c>
      <c r="C793">
        <f>'Data Entry'!I794</f>
        <v>0</v>
      </c>
      <c r="D793">
        <f>'Data Entry'!J794</f>
        <v>0</v>
      </c>
      <c r="E793">
        <f t="shared" si="60"/>
        <v>0</v>
      </c>
      <c r="F793" s="26" t="e">
        <f t="shared" si="61"/>
        <v>#DIV/0!</v>
      </c>
      <c r="G793">
        <f>'Data Entry'!K794</f>
        <v>0</v>
      </c>
      <c r="H793">
        <f>'Data Entry'!L794</f>
        <v>0</v>
      </c>
      <c r="I793">
        <f t="shared" si="62"/>
        <v>0</v>
      </c>
      <c r="J793" s="26" t="e">
        <f t="shared" si="63"/>
        <v>#DIV/0!</v>
      </c>
      <c r="K793" s="1">
        <f>SUMIFS('Data Entry'!N$3:N$2000,'Data Entry'!M$3:M$2000,A793,'Data Entry'!B$3:B$2000,B793)+SUMIFS('Data Entry'!P$3:P$2000,'Data Entry'!O$3:O$2000,A793,'Data Entry'!B$3:B$2000,B793)+SUMIFS('Data Entry'!R$3:R$2000,'Data Entry'!Q$3:Q$2000,A793,'Data Entry'!B$3:B$2000,B793)</f>
        <v>0</v>
      </c>
      <c r="L793">
        <f t="shared" si="64"/>
        <v>0</v>
      </c>
    </row>
    <row r="794" spans="1:12">
      <c r="A794">
        <f>'Data Entry'!A795</f>
        <v>0</v>
      </c>
      <c r="B794">
        <f>'Data Entry'!B795</f>
        <v>0</v>
      </c>
      <c r="C794">
        <f>'Data Entry'!I795</f>
        <v>0</v>
      </c>
      <c r="D794">
        <f>'Data Entry'!J795</f>
        <v>0</v>
      </c>
      <c r="E794">
        <f t="shared" si="60"/>
        <v>0</v>
      </c>
      <c r="F794" s="26" t="e">
        <f t="shared" si="61"/>
        <v>#DIV/0!</v>
      </c>
      <c r="G794">
        <f>'Data Entry'!K795</f>
        <v>0</v>
      </c>
      <c r="H794">
        <f>'Data Entry'!L795</f>
        <v>0</v>
      </c>
      <c r="I794">
        <f t="shared" si="62"/>
        <v>0</v>
      </c>
      <c r="J794" s="26" t="e">
        <f t="shared" si="63"/>
        <v>#DIV/0!</v>
      </c>
      <c r="K794" s="1">
        <f>SUMIFS('Data Entry'!N$3:N$2000,'Data Entry'!M$3:M$2000,A794,'Data Entry'!B$3:B$2000,B794)+SUMIFS('Data Entry'!P$3:P$2000,'Data Entry'!O$3:O$2000,A794,'Data Entry'!B$3:B$2000,B794)+SUMIFS('Data Entry'!R$3:R$2000,'Data Entry'!Q$3:Q$2000,A794,'Data Entry'!B$3:B$2000,B794)</f>
        <v>0</v>
      </c>
      <c r="L794">
        <f t="shared" si="64"/>
        <v>0</v>
      </c>
    </row>
    <row r="795" spans="1:12">
      <c r="A795">
        <f>'Data Entry'!A796</f>
        <v>0</v>
      </c>
      <c r="B795">
        <f>'Data Entry'!B796</f>
        <v>0</v>
      </c>
      <c r="C795">
        <f>'Data Entry'!I796</f>
        <v>0</v>
      </c>
      <c r="D795">
        <f>'Data Entry'!J796</f>
        <v>0</v>
      </c>
      <c r="E795">
        <f t="shared" si="60"/>
        <v>0</v>
      </c>
      <c r="F795" s="26" t="e">
        <f t="shared" si="61"/>
        <v>#DIV/0!</v>
      </c>
      <c r="G795">
        <f>'Data Entry'!K796</f>
        <v>0</v>
      </c>
      <c r="H795">
        <f>'Data Entry'!L796</f>
        <v>0</v>
      </c>
      <c r="I795">
        <f t="shared" si="62"/>
        <v>0</v>
      </c>
      <c r="J795" s="26" t="e">
        <f t="shared" si="63"/>
        <v>#DIV/0!</v>
      </c>
      <c r="K795" s="1">
        <f>SUMIFS('Data Entry'!N$3:N$2000,'Data Entry'!M$3:M$2000,A795,'Data Entry'!B$3:B$2000,B795)+SUMIFS('Data Entry'!P$3:P$2000,'Data Entry'!O$3:O$2000,A795,'Data Entry'!B$3:B$2000,B795)+SUMIFS('Data Entry'!R$3:R$2000,'Data Entry'!Q$3:Q$2000,A795,'Data Entry'!B$3:B$2000,B795)</f>
        <v>0</v>
      </c>
      <c r="L795">
        <f t="shared" si="64"/>
        <v>0</v>
      </c>
    </row>
    <row r="796" spans="1:12">
      <c r="A796">
        <f>'Data Entry'!A797</f>
        <v>0</v>
      </c>
      <c r="B796">
        <f>'Data Entry'!B797</f>
        <v>0</v>
      </c>
      <c r="C796">
        <f>'Data Entry'!I797</f>
        <v>0</v>
      </c>
      <c r="D796">
        <f>'Data Entry'!J797</f>
        <v>0</v>
      </c>
      <c r="E796">
        <f t="shared" si="60"/>
        <v>0</v>
      </c>
      <c r="F796" s="26" t="e">
        <f t="shared" si="61"/>
        <v>#DIV/0!</v>
      </c>
      <c r="G796">
        <f>'Data Entry'!K797</f>
        <v>0</v>
      </c>
      <c r="H796">
        <f>'Data Entry'!L797</f>
        <v>0</v>
      </c>
      <c r="I796">
        <f t="shared" si="62"/>
        <v>0</v>
      </c>
      <c r="J796" s="26" t="e">
        <f t="shared" si="63"/>
        <v>#DIV/0!</v>
      </c>
      <c r="K796" s="1">
        <f>SUMIFS('Data Entry'!N$3:N$2000,'Data Entry'!M$3:M$2000,A796,'Data Entry'!B$3:B$2000,B796)+SUMIFS('Data Entry'!P$3:P$2000,'Data Entry'!O$3:O$2000,A796,'Data Entry'!B$3:B$2000,B796)+SUMIFS('Data Entry'!R$3:R$2000,'Data Entry'!Q$3:Q$2000,A796,'Data Entry'!B$3:B$2000,B796)</f>
        <v>0</v>
      </c>
      <c r="L796">
        <f t="shared" si="64"/>
        <v>0</v>
      </c>
    </row>
    <row r="797" spans="1:12">
      <c r="A797">
        <f>'Data Entry'!A798</f>
        <v>0</v>
      </c>
      <c r="B797">
        <f>'Data Entry'!B798</f>
        <v>0</v>
      </c>
      <c r="C797">
        <f>'Data Entry'!I798</f>
        <v>0</v>
      </c>
      <c r="D797">
        <f>'Data Entry'!J798</f>
        <v>0</v>
      </c>
      <c r="E797">
        <f t="shared" si="60"/>
        <v>0</v>
      </c>
      <c r="F797" s="26" t="e">
        <f t="shared" si="61"/>
        <v>#DIV/0!</v>
      </c>
      <c r="G797">
        <f>'Data Entry'!K798</f>
        <v>0</v>
      </c>
      <c r="H797">
        <f>'Data Entry'!L798</f>
        <v>0</v>
      </c>
      <c r="I797">
        <f t="shared" si="62"/>
        <v>0</v>
      </c>
      <c r="J797" s="26" t="e">
        <f t="shared" si="63"/>
        <v>#DIV/0!</v>
      </c>
      <c r="K797" s="1">
        <f>SUMIFS('Data Entry'!N$3:N$2000,'Data Entry'!M$3:M$2000,A797,'Data Entry'!B$3:B$2000,B797)+SUMIFS('Data Entry'!P$3:P$2000,'Data Entry'!O$3:O$2000,A797,'Data Entry'!B$3:B$2000,B797)+SUMIFS('Data Entry'!R$3:R$2000,'Data Entry'!Q$3:Q$2000,A797,'Data Entry'!B$3:B$2000,B797)</f>
        <v>0</v>
      </c>
      <c r="L797">
        <f t="shared" si="64"/>
        <v>0</v>
      </c>
    </row>
    <row r="798" spans="1:12">
      <c r="A798">
        <f>'Data Entry'!A799</f>
        <v>0</v>
      </c>
      <c r="B798">
        <f>'Data Entry'!B799</f>
        <v>0</v>
      </c>
      <c r="C798">
        <f>'Data Entry'!I799</f>
        <v>0</v>
      </c>
      <c r="D798">
        <f>'Data Entry'!J799</f>
        <v>0</v>
      </c>
      <c r="E798">
        <f t="shared" si="60"/>
        <v>0</v>
      </c>
      <c r="F798" s="26" t="e">
        <f t="shared" si="61"/>
        <v>#DIV/0!</v>
      </c>
      <c r="G798">
        <f>'Data Entry'!K799</f>
        <v>0</v>
      </c>
      <c r="H798">
        <f>'Data Entry'!L799</f>
        <v>0</v>
      </c>
      <c r="I798">
        <f t="shared" si="62"/>
        <v>0</v>
      </c>
      <c r="J798" s="26" t="e">
        <f t="shared" si="63"/>
        <v>#DIV/0!</v>
      </c>
      <c r="K798" s="1">
        <f>SUMIFS('Data Entry'!N$3:N$2000,'Data Entry'!M$3:M$2000,A798,'Data Entry'!B$3:B$2000,B798)+SUMIFS('Data Entry'!P$3:P$2000,'Data Entry'!O$3:O$2000,A798,'Data Entry'!B$3:B$2000,B798)+SUMIFS('Data Entry'!R$3:R$2000,'Data Entry'!Q$3:Q$2000,A798,'Data Entry'!B$3:B$2000,B798)</f>
        <v>0</v>
      </c>
      <c r="L798">
        <f t="shared" si="64"/>
        <v>0</v>
      </c>
    </row>
    <row r="799" spans="1:12">
      <c r="A799">
        <f>'Data Entry'!A800</f>
        <v>0</v>
      </c>
      <c r="B799">
        <f>'Data Entry'!B800</f>
        <v>0</v>
      </c>
      <c r="C799">
        <f>'Data Entry'!I800</f>
        <v>0</v>
      </c>
      <c r="D799">
        <f>'Data Entry'!J800</f>
        <v>0</v>
      </c>
      <c r="E799">
        <f t="shared" si="60"/>
        <v>0</v>
      </c>
      <c r="F799" s="26" t="e">
        <f t="shared" si="61"/>
        <v>#DIV/0!</v>
      </c>
      <c r="G799">
        <f>'Data Entry'!K800</f>
        <v>0</v>
      </c>
      <c r="H799">
        <f>'Data Entry'!L800</f>
        <v>0</v>
      </c>
      <c r="I799">
        <f t="shared" si="62"/>
        <v>0</v>
      </c>
      <c r="J799" s="26" t="e">
        <f t="shared" si="63"/>
        <v>#DIV/0!</v>
      </c>
      <c r="K799" s="1">
        <f>SUMIFS('Data Entry'!N$3:N$2000,'Data Entry'!M$3:M$2000,A799,'Data Entry'!B$3:B$2000,B799)+SUMIFS('Data Entry'!P$3:P$2000,'Data Entry'!O$3:O$2000,A799,'Data Entry'!B$3:B$2000,B799)+SUMIFS('Data Entry'!R$3:R$2000,'Data Entry'!Q$3:Q$2000,A799,'Data Entry'!B$3:B$2000,B799)</f>
        <v>0</v>
      </c>
      <c r="L799">
        <f t="shared" si="64"/>
        <v>0</v>
      </c>
    </row>
    <row r="800" spans="1:12">
      <c r="A800">
        <f>'Data Entry'!A801</f>
        <v>0</v>
      </c>
      <c r="B800">
        <f>'Data Entry'!B801</f>
        <v>0</v>
      </c>
      <c r="C800">
        <f>'Data Entry'!I801</f>
        <v>0</v>
      </c>
      <c r="D800">
        <f>'Data Entry'!J801</f>
        <v>0</v>
      </c>
      <c r="E800">
        <f t="shared" si="60"/>
        <v>0</v>
      </c>
      <c r="F800" s="26" t="e">
        <f t="shared" si="61"/>
        <v>#DIV/0!</v>
      </c>
      <c r="G800">
        <f>'Data Entry'!K801</f>
        <v>0</v>
      </c>
      <c r="H800">
        <f>'Data Entry'!L801</f>
        <v>0</v>
      </c>
      <c r="I800">
        <f t="shared" si="62"/>
        <v>0</v>
      </c>
      <c r="J800" s="26" t="e">
        <f t="shared" si="63"/>
        <v>#DIV/0!</v>
      </c>
      <c r="K800" s="1">
        <f>SUMIFS('Data Entry'!N$3:N$2000,'Data Entry'!M$3:M$2000,A800,'Data Entry'!B$3:B$2000,B800)+SUMIFS('Data Entry'!P$3:P$2000,'Data Entry'!O$3:O$2000,A800,'Data Entry'!B$3:B$2000,B800)+SUMIFS('Data Entry'!R$3:R$2000,'Data Entry'!Q$3:Q$2000,A800,'Data Entry'!B$3:B$2000,B800)</f>
        <v>0</v>
      </c>
      <c r="L800">
        <f t="shared" si="64"/>
        <v>0</v>
      </c>
    </row>
    <row r="801" spans="1:12">
      <c r="A801">
        <f>'Data Entry'!A802</f>
        <v>0</v>
      </c>
      <c r="B801">
        <f>'Data Entry'!B802</f>
        <v>0</v>
      </c>
      <c r="C801">
        <f>'Data Entry'!I802</f>
        <v>0</v>
      </c>
      <c r="D801">
        <f>'Data Entry'!J802</f>
        <v>0</v>
      </c>
      <c r="E801">
        <f t="shared" si="60"/>
        <v>0</v>
      </c>
      <c r="F801" s="26" t="e">
        <f t="shared" si="61"/>
        <v>#DIV/0!</v>
      </c>
      <c r="G801">
        <f>'Data Entry'!K802</f>
        <v>0</v>
      </c>
      <c r="H801">
        <f>'Data Entry'!L802</f>
        <v>0</v>
      </c>
      <c r="I801">
        <f t="shared" si="62"/>
        <v>0</v>
      </c>
      <c r="J801" s="26" t="e">
        <f t="shared" si="63"/>
        <v>#DIV/0!</v>
      </c>
      <c r="K801" s="1">
        <f>SUMIFS('Data Entry'!N$3:N$2000,'Data Entry'!M$3:M$2000,A801,'Data Entry'!B$3:B$2000,B801)+SUMIFS('Data Entry'!P$3:P$2000,'Data Entry'!O$3:O$2000,A801,'Data Entry'!B$3:B$2000,B801)+SUMIFS('Data Entry'!R$3:R$2000,'Data Entry'!Q$3:Q$2000,A801,'Data Entry'!B$3:B$2000,B801)</f>
        <v>0</v>
      </c>
      <c r="L801">
        <f t="shared" si="64"/>
        <v>0</v>
      </c>
    </row>
    <row r="802" spans="1:12">
      <c r="A802">
        <f>'Data Entry'!A803</f>
        <v>0</v>
      </c>
      <c r="B802">
        <f>'Data Entry'!B803</f>
        <v>0</v>
      </c>
      <c r="C802">
        <f>'Data Entry'!I803</f>
        <v>0</v>
      </c>
      <c r="D802">
        <f>'Data Entry'!J803</f>
        <v>0</v>
      </c>
      <c r="E802">
        <f t="shared" si="60"/>
        <v>0</v>
      </c>
      <c r="F802" s="26" t="e">
        <f t="shared" si="61"/>
        <v>#DIV/0!</v>
      </c>
      <c r="G802">
        <f>'Data Entry'!K803</f>
        <v>0</v>
      </c>
      <c r="H802">
        <f>'Data Entry'!L803</f>
        <v>0</v>
      </c>
      <c r="I802">
        <f t="shared" si="62"/>
        <v>0</v>
      </c>
      <c r="J802" s="26" t="e">
        <f t="shared" si="63"/>
        <v>#DIV/0!</v>
      </c>
      <c r="K802" s="1">
        <f>SUMIFS('Data Entry'!N$3:N$2000,'Data Entry'!M$3:M$2000,A802,'Data Entry'!B$3:B$2000,B802)+SUMIFS('Data Entry'!P$3:P$2000,'Data Entry'!O$3:O$2000,A802,'Data Entry'!B$3:B$2000,B802)+SUMIFS('Data Entry'!R$3:R$2000,'Data Entry'!Q$3:Q$2000,A802,'Data Entry'!B$3:B$2000,B802)</f>
        <v>0</v>
      </c>
      <c r="L802">
        <f t="shared" si="64"/>
        <v>0</v>
      </c>
    </row>
    <row r="803" spans="1:12">
      <c r="A803">
        <f>'Data Entry'!A804</f>
        <v>0</v>
      </c>
      <c r="B803">
        <f>'Data Entry'!B804</f>
        <v>0</v>
      </c>
      <c r="C803">
        <f>'Data Entry'!I804</f>
        <v>0</v>
      </c>
      <c r="D803">
        <f>'Data Entry'!J804</f>
        <v>0</v>
      </c>
      <c r="E803">
        <f t="shared" si="60"/>
        <v>0</v>
      </c>
      <c r="F803" s="26" t="e">
        <f t="shared" si="61"/>
        <v>#DIV/0!</v>
      </c>
      <c r="G803">
        <f>'Data Entry'!K804</f>
        <v>0</v>
      </c>
      <c r="H803">
        <f>'Data Entry'!L804</f>
        <v>0</v>
      </c>
      <c r="I803">
        <f t="shared" si="62"/>
        <v>0</v>
      </c>
      <c r="J803" s="26" t="e">
        <f t="shared" si="63"/>
        <v>#DIV/0!</v>
      </c>
      <c r="K803" s="1">
        <f>SUMIFS('Data Entry'!N$3:N$2000,'Data Entry'!M$3:M$2000,A803,'Data Entry'!B$3:B$2000,B803)+SUMIFS('Data Entry'!P$3:P$2000,'Data Entry'!O$3:O$2000,A803,'Data Entry'!B$3:B$2000,B803)+SUMIFS('Data Entry'!R$3:R$2000,'Data Entry'!Q$3:Q$2000,A803,'Data Entry'!B$3:B$2000,B803)</f>
        <v>0</v>
      </c>
      <c r="L803">
        <f t="shared" si="64"/>
        <v>0</v>
      </c>
    </row>
    <row r="804" spans="1:12">
      <c r="A804">
        <f>'Data Entry'!A805</f>
        <v>0</v>
      </c>
      <c r="B804">
        <f>'Data Entry'!B805</f>
        <v>0</v>
      </c>
      <c r="C804">
        <f>'Data Entry'!I805</f>
        <v>0</v>
      </c>
      <c r="D804">
        <f>'Data Entry'!J805</f>
        <v>0</v>
      </c>
      <c r="E804">
        <f t="shared" si="60"/>
        <v>0</v>
      </c>
      <c r="F804" s="26" t="e">
        <f t="shared" si="61"/>
        <v>#DIV/0!</v>
      </c>
      <c r="G804">
        <f>'Data Entry'!K805</f>
        <v>0</v>
      </c>
      <c r="H804">
        <f>'Data Entry'!L805</f>
        <v>0</v>
      </c>
      <c r="I804">
        <f t="shared" si="62"/>
        <v>0</v>
      </c>
      <c r="J804" s="26" t="e">
        <f t="shared" si="63"/>
        <v>#DIV/0!</v>
      </c>
      <c r="K804" s="1">
        <f>SUMIFS('Data Entry'!N$3:N$2000,'Data Entry'!M$3:M$2000,A804,'Data Entry'!B$3:B$2000,B804)+SUMIFS('Data Entry'!P$3:P$2000,'Data Entry'!O$3:O$2000,A804,'Data Entry'!B$3:B$2000,B804)+SUMIFS('Data Entry'!R$3:R$2000,'Data Entry'!Q$3:Q$2000,A804,'Data Entry'!B$3:B$2000,B804)</f>
        <v>0</v>
      </c>
      <c r="L804">
        <f t="shared" si="64"/>
        <v>0</v>
      </c>
    </row>
    <row r="805" spans="1:12">
      <c r="A805">
        <f>'Data Entry'!A806</f>
        <v>0</v>
      </c>
      <c r="B805">
        <f>'Data Entry'!B806</f>
        <v>0</v>
      </c>
      <c r="C805">
        <f>'Data Entry'!I806</f>
        <v>0</v>
      </c>
      <c r="D805">
        <f>'Data Entry'!J806</f>
        <v>0</v>
      </c>
      <c r="E805">
        <f t="shared" si="60"/>
        <v>0</v>
      </c>
      <c r="F805" s="26" t="e">
        <f t="shared" si="61"/>
        <v>#DIV/0!</v>
      </c>
      <c r="G805">
        <f>'Data Entry'!K806</f>
        <v>0</v>
      </c>
      <c r="H805">
        <f>'Data Entry'!L806</f>
        <v>0</v>
      </c>
      <c r="I805">
        <f t="shared" si="62"/>
        <v>0</v>
      </c>
      <c r="J805" s="26" t="e">
        <f t="shared" si="63"/>
        <v>#DIV/0!</v>
      </c>
      <c r="K805" s="1">
        <f>SUMIFS('Data Entry'!N$3:N$2000,'Data Entry'!M$3:M$2000,A805,'Data Entry'!B$3:B$2000,B805)+SUMIFS('Data Entry'!P$3:P$2000,'Data Entry'!O$3:O$2000,A805,'Data Entry'!B$3:B$2000,B805)+SUMIFS('Data Entry'!R$3:R$2000,'Data Entry'!Q$3:Q$2000,A805,'Data Entry'!B$3:B$2000,B805)</f>
        <v>0</v>
      </c>
      <c r="L805">
        <f t="shared" si="64"/>
        <v>0</v>
      </c>
    </row>
    <row r="806" spans="1:12">
      <c r="A806">
        <f>'Data Entry'!A807</f>
        <v>0</v>
      </c>
      <c r="B806">
        <f>'Data Entry'!B807</f>
        <v>0</v>
      </c>
      <c r="C806">
        <f>'Data Entry'!I807</f>
        <v>0</v>
      </c>
      <c r="D806">
        <f>'Data Entry'!J807</f>
        <v>0</v>
      </c>
      <c r="E806">
        <f t="shared" si="60"/>
        <v>0</v>
      </c>
      <c r="F806" s="26" t="e">
        <f t="shared" si="61"/>
        <v>#DIV/0!</v>
      </c>
      <c r="G806">
        <f>'Data Entry'!K807</f>
        <v>0</v>
      </c>
      <c r="H806">
        <f>'Data Entry'!L807</f>
        <v>0</v>
      </c>
      <c r="I806">
        <f t="shared" si="62"/>
        <v>0</v>
      </c>
      <c r="J806" s="26" t="e">
        <f t="shared" si="63"/>
        <v>#DIV/0!</v>
      </c>
      <c r="K806" s="1">
        <f>SUMIFS('Data Entry'!N$3:N$2000,'Data Entry'!M$3:M$2000,A806,'Data Entry'!B$3:B$2000,B806)+SUMIFS('Data Entry'!P$3:P$2000,'Data Entry'!O$3:O$2000,A806,'Data Entry'!B$3:B$2000,B806)+SUMIFS('Data Entry'!R$3:R$2000,'Data Entry'!Q$3:Q$2000,A806,'Data Entry'!B$3:B$2000,B806)</f>
        <v>0</v>
      </c>
      <c r="L806">
        <f t="shared" si="64"/>
        <v>0</v>
      </c>
    </row>
    <row r="807" spans="1:12">
      <c r="A807">
        <f>'Data Entry'!A808</f>
        <v>0</v>
      </c>
      <c r="B807">
        <f>'Data Entry'!B808</f>
        <v>0</v>
      </c>
      <c r="C807">
        <f>'Data Entry'!I808</f>
        <v>0</v>
      </c>
      <c r="D807">
        <f>'Data Entry'!J808</f>
        <v>0</v>
      </c>
      <c r="E807">
        <f t="shared" si="60"/>
        <v>0</v>
      </c>
      <c r="F807" s="26" t="e">
        <f t="shared" si="61"/>
        <v>#DIV/0!</v>
      </c>
      <c r="G807">
        <f>'Data Entry'!K808</f>
        <v>0</v>
      </c>
      <c r="H807">
        <f>'Data Entry'!L808</f>
        <v>0</v>
      </c>
      <c r="I807">
        <f t="shared" si="62"/>
        <v>0</v>
      </c>
      <c r="J807" s="26" t="e">
        <f t="shared" si="63"/>
        <v>#DIV/0!</v>
      </c>
      <c r="K807" s="1">
        <f>SUMIFS('Data Entry'!N$3:N$2000,'Data Entry'!M$3:M$2000,A807,'Data Entry'!B$3:B$2000,B807)+SUMIFS('Data Entry'!P$3:P$2000,'Data Entry'!O$3:O$2000,A807,'Data Entry'!B$3:B$2000,B807)+SUMIFS('Data Entry'!R$3:R$2000,'Data Entry'!Q$3:Q$2000,A807,'Data Entry'!B$3:B$2000,B807)</f>
        <v>0</v>
      </c>
      <c r="L807">
        <f t="shared" si="64"/>
        <v>0</v>
      </c>
    </row>
    <row r="808" spans="1:12">
      <c r="A808">
        <f>'Data Entry'!A809</f>
        <v>0</v>
      </c>
      <c r="B808">
        <f>'Data Entry'!B809</f>
        <v>0</v>
      </c>
      <c r="C808">
        <f>'Data Entry'!I809</f>
        <v>0</v>
      </c>
      <c r="D808">
        <f>'Data Entry'!J809</f>
        <v>0</v>
      </c>
      <c r="E808">
        <f t="shared" si="60"/>
        <v>0</v>
      </c>
      <c r="F808" s="26" t="e">
        <f t="shared" si="61"/>
        <v>#DIV/0!</v>
      </c>
      <c r="G808">
        <f>'Data Entry'!K809</f>
        <v>0</v>
      </c>
      <c r="H808">
        <f>'Data Entry'!L809</f>
        <v>0</v>
      </c>
      <c r="I808">
        <f t="shared" si="62"/>
        <v>0</v>
      </c>
      <c r="J808" s="26" t="e">
        <f t="shared" si="63"/>
        <v>#DIV/0!</v>
      </c>
      <c r="K808" s="1">
        <f>SUMIFS('Data Entry'!N$3:N$2000,'Data Entry'!M$3:M$2000,A808,'Data Entry'!B$3:B$2000,B808)+SUMIFS('Data Entry'!P$3:P$2000,'Data Entry'!O$3:O$2000,A808,'Data Entry'!B$3:B$2000,B808)+SUMIFS('Data Entry'!R$3:R$2000,'Data Entry'!Q$3:Q$2000,A808,'Data Entry'!B$3:B$2000,B808)</f>
        <v>0</v>
      </c>
      <c r="L808">
        <f t="shared" si="64"/>
        <v>0</v>
      </c>
    </row>
    <row r="809" spans="1:12">
      <c r="A809">
        <f>'Data Entry'!A810</f>
        <v>0</v>
      </c>
      <c r="B809">
        <f>'Data Entry'!B810</f>
        <v>0</v>
      </c>
      <c r="C809">
        <f>'Data Entry'!I810</f>
        <v>0</v>
      </c>
      <c r="D809">
        <f>'Data Entry'!J810</f>
        <v>0</v>
      </c>
      <c r="E809">
        <f t="shared" si="60"/>
        <v>0</v>
      </c>
      <c r="F809" s="26" t="e">
        <f t="shared" si="61"/>
        <v>#DIV/0!</v>
      </c>
      <c r="G809">
        <f>'Data Entry'!K810</f>
        <v>0</v>
      </c>
      <c r="H809">
        <f>'Data Entry'!L810</f>
        <v>0</v>
      </c>
      <c r="I809">
        <f t="shared" si="62"/>
        <v>0</v>
      </c>
      <c r="J809" s="26" t="e">
        <f t="shared" si="63"/>
        <v>#DIV/0!</v>
      </c>
      <c r="K809" s="1">
        <f>SUMIFS('Data Entry'!N$3:N$2000,'Data Entry'!M$3:M$2000,A809,'Data Entry'!B$3:B$2000,B809)+SUMIFS('Data Entry'!P$3:P$2000,'Data Entry'!O$3:O$2000,A809,'Data Entry'!B$3:B$2000,B809)+SUMIFS('Data Entry'!R$3:R$2000,'Data Entry'!Q$3:Q$2000,A809,'Data Entry'!B$3:B$2000,B809)</f>
        <v>0</v>
      </c>
      <c r="L809">
        <f t="shared" si="64"/>
        <v>0</v>
      </c>
    </row>
    <row r="810" spans="1:12">
      <c r="A810">
        <f>'Data Entry'!A811</f>
        <v>0</v>
      </c>
      <c r="B810">
        <f>'Data Entry'!B811</f>
        <v>0</v>
      </c>
      <c r="C810">
        <f>'Data Entry'!I811</f>
        <v>0</v>
      </c>
      <c r="D810">
        <f>'Data Entry'!J811</f>
        <v>0</v>
      </c>
      <c r="E810">
        <f t="shared" si="60"/>
        <v>0</v>
      </c>
      <c r="F810" s="26" t="e">
        <f t="shared" si="61"/>
        <v>#DIV/0!</v>
      </c>
      <c r="G810">
        <f>'Data Entry'!K811</f>
        <v>0</v>
      </c>
      <c r="H810">
        <f>'Data Entry'!L811</f>
        <v>0</v>
      </c>
      <c r="I810">
        <f t="shared" si="62"/>
        <v>0</v>
      </c>
      <c r="J810" s="26" t="e">
        <f t="shared" si="63"/>
        <v>#DIV/0!</v>
      </c>
      <c r="K810" s="1">
        <f>SUMIFS('Data Entry'!N$3:N$2000,'Data Entry'!M$3:M$2000,A810,'Data Entry'!B$3:B$2000,B810)+SUMIFS('Data Entry'!P$3:P$2000,'Data Entry'!O$3:O$2000,A810,'Data Entry'!B$3:B$2000,B810)+SUMIFS('Data Entry'!R$3:R$2000,'Data Entry'!Q$3:Q$2000,A810,'Data Entry'!B$3:B$2000,B810)</f>
        <v>0</v>
      </c>
      <c r="L810">
        <f t="shared" si="64"/>
        <v>0</v>
      </c>
    </row>
    <row r="811" spans="1:12">
      <c r="A811">
        <f>'Data Entry'!A812</f>
        <v>0</v>
      </c>
      <c r="B811">
        <f>'Data Entry'!B812</f>
        <v>0</v>
      </c>
      <c r="C811">
        <f>'Data Entry'!I812</f>
        <v>0</v>
      </c>
      <c r="D811">
        <f>'Data Entry'!J812</f>
        <v>0</v>
      </c>
      <c r="E811">
        <f t="shared" si="60"/>
        <v>0</v>
      </c>
      <c r="F811" s="26" t="e">
        <f t="shared" si="61"/>
        <v>#DIV/0!</v>
      </c>
      <c r="G811">
        <f>'Data Entry'!K812</f>
        <v>0</v>
      </c>
      <c r="H811">
        <f>'Data Entry'!L812</f>
        <v>0</v>
      </c>
      <c r="I811">
        <f t="shared" si="62"/>
        <v>0</v>
      </c>
      <c r="J811" s="26" t="e">
        <f t="shared" si="63"/>
        <v>#DIV/0!</v>
      </c>
      <c r="K811" s="1">
        <f>SUMIFS('Data Entry'!N$3:N$2000,'Data Entry'!M$3:M$2000,A811,'Data Entry'!B$3:B$2000,B811)+SUMIFS('Data Entry'!P$3:P$2000,'Data Entry'!O$3:O$2000,A811,'Data Entry'!B$3:B$2000,B811)+SUMIFS('Data Entry'!R$3:R$2000,'Data Entry'!Q$3:Q$2000,A811,'Data Entry'!B$3:B$2000,B811)</f>
        <v>0</v>
      </c>
      <c r="L811">
        <f t="shared" si="64"/>
        <v>0</v>
      </c>
    </row>
    <row r="812" spans="1:12">
      <c r="A812">
        <f>'Data Entry'!A813</f>
        <v>0</v>
      </c>
      <c r="B812">
        <f>'Data Entry'!B813</f>
        <v>0</v>
      </c>
      <c r="C812">
        <f>'Data Entry'!I813</f>
        <v>0</v>
      </c>
      <c r="D812">
        <f>'Data Entry'!J813</f>
        <v>0</v>
      </c>
      <c r="E812">
        <f t="shared" si="60"/>
        <v>0</v>
      </c>
      <c r="F812" s="26" t="e">
        <f t="shared" si="61"/>
        <v>#DIV/0!</v>
      </c>
      <c r="G812">
        <f>'Data Entry'!K813</f>
        <v>0</v>
      </c>
      <c r="H812">
        <f>'Data Entry'!L813</f>
        <v>0</v>
      </c>
      <c r="I812">
        <f t="shared" si="62"/>
        <v>0</v>
      </c>
      <c r="J812" s="26" t="e">
        <f t="shared" si="63"/>
        <v>#DIV/0!</v>
      </c>
      <c r="K812" s="1">
        <f>SUMIFS('Data Entry'!N$3:N$2000,'Data Entry'!M$3:M$2000,A812,'Data Entry'!B$3:B$2000,B812)+SUMIFS('Data Entry'!P$3:P$2000,'Data Entry'!O$3:O$2000,A812,'Data Entry'!B$3:B$2000,B812)+SUMIFS('Data Entry'!R$3:R$2000,'Data Entry'!Q$3:Q$2000,A812,'Data Entry'!B$3:B$2000,B812)</f>
        <v>0</v>
      </c>
      <c r="L812">
        <f t="shared" si="64"/>
        <v>0</v>
      </c>
    </row>
    <row r="813" spans="1:12">
      <c r="A813">
        <f>'Data Entry'!A814</f>
        <v>0</v>
      </c>
      <c r="B813">
        <f>'Data Entry'!B814</f>
        <v>0</v>
      </c>
      <c r="C813">
        <f>'Data Entry'!I814</f>
        <v>0</v>
      </c>
      <c r="D813">
        <f>'Data Entry'!J814</f>
        <v>0</v>
      </c>
      <c r="E813">
        <f t="shared" si="60"/>
        <v>0</v>
      </c>
      <c r="F813" s="26" t="e">
        <f t="shared" si="61"/>
        <v>#DIV/0!</v>
      </c>
      <c r="G813">
        <f>'Data Entry'!K814</f>
        <v>0</v>
      </c>
      <c r="H813">
        <f>'Data Entry'!L814</f>
        <v>0</v>
      </c>
      <c r="I813">
        <f t="shared" si="62"/>
        <v>0</v>
      </c>
      <c r="J813" s="26" t="e">
        <f t="shared" si="63"/>
        <v>#DIV/0!</v>
      </c>
      <c r="K813" s="1">
        <f>SUMIFS('Data Entry'!N$3:N$2000,'Data Entry'!M$3:M$2000,A813,'Data Entry'!B$3:B$2000,B813)+SUMIFS('Data Entry'!P$3:P$2000,'Data Entry'!O$3:O$2000,A813,'Data Entry'!B$3:B$2000,B813)+SUMIFS('Data Entry'!R$3:R$2000,'Data Entry'!Q$3:Q$2000,A813,'Data Entry'!B$3:B$2000,B813)</f>
        <v>0</v>
      </c>
      <c r="L813">
        <f t="shared" si="64"/>
        <v>0</v>
      </c>
    </row>
    <row r="814" spans="1:12">
      <c r="A814">
        <f>'Data Entry'!A815</f>
        <v>0</v>
      </c>
      <c r="B814">
        <f>'Data Entry'!B815</f>
        <v>0</v>
      </c>
      <c r="C814">
        <f>'Data Entry'!I815</f>
        <v>0</v>
      </c>
      <c r="D814">
        <f>'Data Entry'!J815</f>
        <v>0</v>
      </c>
      <c r="E814">
        <f t="shared" si="60"/>
        <v>0</v>
      </c>
      <c r="F814" s="26" t="e">
        <f t="shared" si="61"/>
        <v>#DIV/0!</v>
      </c>
      <c r="G814">
        <f>'Data Entry'!K815</f>
        <v>0</v>
      </c>
      <c r="H814">
        <f>'Data Entry'!L815</f>
        <v>0</v>
      </c>
      <c r="I814">
        <f t="shared" si="62"/>
        <v>0</v>
      </c>
      <c r="J814" s="26" t="e">
        <f t="shared" si="63"/>
        <v>#DIV/0!</v>
      </c>
      <c r="K814" s="1">
        <f>SUMIFS('Data Entry'!N$3:N$2000,'Data Entry'!M$3:M$2000,A814,'Data Entry'!B$3:B$2000,B814)+SUMIFS('Data Entry'!P$3:P$2000,'Data Entry'!O$3:O$2000,A814,'Data Entry'!B$3:B$2000,B814)+SUMIFS('Data Entry'!R$3:R$2000,'Data Entry'!Q$3:Q$2000,A814,'Data Entry'!B$3:B$2000,B814)</f>
        <v>0</v>
      </c>
      <c r="L814">
        <f t="shared" si="64"/>
        <v>0</v>
      </c>
    </row>
    <row r="815" spans="1:12">
      <c r="A815">
        <f>'Data Entry'!A816</f>
        <v>0</v>
      </c>
      <c r="B815">
        <f>'Data Entry'!B816</f>
        <v>0</v>
      </c>
      <c r="C815">
        <f>'Data Entry'!I816</f>
        <v>0</v>
      </c>
      <c r="D815">
        <f>'Data Entry'!J816</f>
        <v>0</v>
      </c>
      <c r="E815">
        <f t="shared" si="60"/>
        <v>0</v>
      </c>
      <c r="F815" s="26" t="e">
        <f t="shared" si="61"/>
        <v>#DIV/0!</v>
      </c>
      <c r="G815">
        <f>'Data Entry'!K816</f>
        <v>0</v>
      </c>
      <c r="H815">
        <f>'Data Entry'!L816</f>
        <v>0</v>
      </c>
      <c r="I815">
        <f t="shared" si="62"/>
        <v>0</v>
      </c>
      <c r="J815" s="26" t="e">
        <f t="shared" si="63"/>
        <v>#DIV/0!</v>
      </c>
      <c r="K815" s="1">
        <f>SUMIFS('Data Entry'!N$3:N$2000,'Data Entry'!M$3:M$2000,A815,'Data Entry'!B$3:B$2000,B815)+SUMIFS('Data Entry'!P$3:P$2000,'Data Entry'!O$3:O$2000,A815,'Data Entry'!B$3:B$2000,B815)+SUMIFS('Data Entry'!R$3:R$2000,'Data Entry'!Q$3:Q$2000,A815,'Data Entry'!B$3:B$2000,B815)</f>
        <v>0</v>
      </c>
      <c r="L815">
        <f t="shared" si="64"/>
        <v>0</v>
      </c>
    </row>
    <row r="816" spans="1:12">
      <c r="A816">
        <f>'Data Entry'!A817</f>
        <v>0</v>
      </c>
      <c r="B816">
        <f>'Data Entry'!B817</f>
        <v>0</v>
      </c>
      <c r="C816">
        <f>'Data Entry'!I817</f>
        <v>0</v>
      </c>
      <c r="D816">
        <f>'Data Entry'!J817</f>
        <v>0</v>
      </c>
      <c r="E816">
        <f t="shared" si="60"/>
        <v>0</v>
      </c>
      <c r="F816" s="26" t="e">
        <f t="shared" si="61"/>
        <v>#DIV/0!</v>
      </c>
      <c r="G816">
        <f>'Data Entry'!K817</f>
        <v>0</v>
      </c>
      <c r="H816">
        <f>'Data Entry'!L817</f>
        <v>0</v>
      </c>
      <c r="I816">
        <f t="shared" si="62"/>
        <v>0</v>
      </c>
      <c r="J816" s="26" t="e">
        <f t="shared" si="63"/>
        <v>#DIV/0!</v>
      </c>
      <c r="K816" s="1">
        <f>SUMIFS('Data Entry'!N$3:N$2000,'Data Entry'!M$3:M$2000,A816,'Data Entry'!B$3:B$2000,B816)+SUMIFS('Data Entry'!P$3:P$2000,'Data Entry'!O$3:O$2000,A816,'Data Entry'!B$3:B$2000,B816)+SUMIFS('Data Entry'!R$3:R$2000,'Data Entry'!Q$3:Q$2000,A816,'Data Entry'!B$3:B$2000,B816)</f>
        <v>0</v>
      </c>
      <c r="L816">
        <f t="shared" si="64"/>
        <v>0</v>
      </c>
    </row>
    <row r="817" spans="1:12">
      <c r="A817">
        <f>'Data Entry'!A818</f>
        <v>0</v>
      </c>
      <c r="B817">
        <f>'Data Entry'!B818</f>
        <v>0</v>
      </c>
      <c r="C817">
        <f>'Data Entry'!I818</f>
        <v>0</v>
      </c>
      <c r="D817">
        <f>'Data Entry'!J818</f>
        <v>0</v>
      </c>
      <c r="E817">
        <f t="shared" si="60"/>
        <v>0</v>
      </c>
      <c r="F817" s="26" t="e">
        <f t="shared" si="61"/>
        <v>#DIV/0!</v>
      </c>
      <c r="G817">
        <f>'Data Entry'!K818</f>
        <v>0</v>
      </c>
      <c r="H817">
        <f>'Data Entry'!L818</f>
        <v>0</v>
      </c>
      <c r="I817">
        <f t="shared" si="62"/>
        <v>0</v>
      </c>
      <c r="J817" s="26" t="e">
        <f t="shared" si="63"/>
        <v>#DIV/0!</v>
      </c>
      <c r="K817" s="1">
        <f>SUMIFS('Data Entry'!N$3:N$2000,'Data Entry'!M$3:M$2000,A817,'Data Entry'!B$3:B$2000,B817)+SUMIFS('Data Entry'!P$3:P$2000,'Data Entry'!O$3:O$2000,A817,'Data Entry'!B$3:B$2000,B817)+SUMIFS('Data Entry'!R$3:R$2000,'Data Entry'!Q$3:Q$2000,A817,'Data Entry'!B$3:B$2000,B817)</f>
        <v>0</v>
      </c>
      <c r="L817">
        <f t="shared" si="64"/>
        <v>0</v>
      </c>
    </row>
    <row r="818" spans="1:12">
      <c r="A818">
        <f>'Data Entry'!A819</f>
        <v>0</v>
      </c>
      <c r="B818">
        <f>'Data Entry'!B819</f>
        <v>0</v>
      </c>
      <c r="C818">
        <f>'Data Entry'!I819</f>
        <v>0</v>
      </c>
      <c r="D818">
        <f>'Data Entry'!J819</f>
        <v>0</v>
      </c>
      <c r="E818">
        <f t="shared" si="60"/>
        <v>0</v>
      </c>
      <c r="F818" s="26" t="e">
        <f t="shared" si="61"/>
        <v>#DIV/0!</v>
      </c>
      <c r="G818">
        <f>'Data Entry'!K819</f>
        <v>0</v>
      </c>
      <c r="H818">
        <f>'Data Entry'!L819</f>
        <v>0</v>
      </c>
      <c r="I818">
        <f t="shared" si="62"/>
        <v>0</v>
      </c>
      <c r="J818" s="26" t="e">
        <f t="shared" si="63"/>
        <v>#DIV/0!</v>
      </c>
      <c r="K818" s="1">
        <f>SUMIFS('Data Entry'!N$3:N$2000,'Data Entry'!M$3:M$2000,A818,'Data Entry'!B$3:B$2000,B818)+SUMIFS('Data Entry'!P$3:P$2000,'Data Entry'!O$3:O$2000,A818,'Data Entry'!B$3:B$2000,B818)+SUMIFS('Data Entry'!R$3:R$2000,'Data Entry'!Q$3:Q$2000,A818,'Data Entry'!B$3:B$2000,B818)</f>
        <v>0</v>
      </c>
      <c r="L818">
        <f t="shared" si="64"/>
        <v>0</v>
      </c>
    </row>
    <row r="819" spans="1:12">
      <c r="A819">
        <f>'Data Entry'!A820</f>
        <v>0</v>
      </c>
      <c r="B819">
        <f>'Data Entry'!B820</f>
        <v>0</v>
      </c>
      <c r="C819">
        <f>'Data Entry'!I820</f>
        <v>0</v>
      </c>
      <c r="D819">
        <f>'Data Entry'!J820</f>
        <v>0</v>
      </c>
      <c r="E819">
        <f t="shared" si="60"/>
        <v>0</v>
      </c>
      <c r="F819" s="26" t="e">
        <f t="shared" si="61"/>
        <v>#DIV/0!</v>
      </c>
      <c r="G819">
        <f>'Data Entry'!K820</f>
        <v>0</v>
      </c>
      <c r="H819">
        <f>'Data Entry'!L820</f>
        <v>0</v>
      </c>
      <c r="I819">
        <f t="shared" si="62"/>
        <v>0</v>
      </c>
      <c r="J819" s="26" t="e">
        <f t="shared" si="63"/>
        <v>#DIV/0!</v>
      </c>
      <c r="K819" s="1">
        <f>SUMIFS('Data Entry'!N$3:N$2000,'Data Entry'!M$3:M$2000,A819,'Data Entry'!B$3:B$2000,B819)+SUMIFS('Data Entry'!P$3:P$2000,'Data Entry'!O$3:O$2000,A819,'Data Entry'!B$3:B$2000,B819)+SUMIFS('Data Entry'!R$3:R$2000,'Data Entry'!Q$3:Q$2000,A819,'Data Entry'!B$3:B$2000,B819)</f>
        <v>0</v>
      </c>
      <c r="L819">
        <f t="shared" si="64"/>
        <v>0</v>
      </c>
    </row>
    <row r="820" spans="1:12">
      <c r="A820">
        <f>'Data Entry'!A821</f>
        <v>0</v>
      </c>
      <c r="B820">
        <f>'Data Entry'!B821</f>
        <v>0</v>
      </c>
      <c r="C820">
        <f>'Data Entry'!I821</f>
        <v>0</v>
      </c>
      <c r="D820">
        <f>'Data Entry'!J821</f>
        <v>0</v>
      </c>
      <c r="E820">
        <f t="shared" si="60"/>
        <v>0</v>
      </c>
      <c r="F820" s="26" t="e">
        <f t="shared" si="61"/>
        <v>#DIV/0!</v>
      </c>
      <c r="G820">
        <f>'Data Entry'!K821</f>
        <v>0</v>
      </c>
      <c r="H820">
        <f>'Data Entry'!L821</f>
        <v>0</v>
      </c>
      <c r="I820">
        <f t="shared" si="62"/>
        <v>0</v>
      </c>
      <c r="J820" s="26" t="e">
        <f t="shared" si="63"/>
        <v>#DIV/0!</v>
      </c>
      <c r="K820" s="1">
        <f>SUMIFS('Data Entry'!N$3:N$2000,'Data Entry'!M$3:M$2000,A820,'Data Entry'!B$3:B$2000,B820)+SUMIFS('Data Entry'!P$3:P$2000,'Data Entry'!O$3:O$2000,A820,'Data Entry'!B$3:B$2000,B820)+SUMIFS('Data Entry'!R$3:R$2000,'Data Entry'!Q$3:Q$2000,A820,'Data Entry'!B$3:B$2000,B820)</f>
        <v>0</v>
      </c>
      <c r="L820">
        <f t="shared" si="64"/>
        <v>0</v>
      </c>
    </row>
    <row r="821" spans="1:12">
      <c r="A821">
        <f>'Data Entry'!A822</f>
        <v>0</v>
      </c>
      <c r="B821">
        <f>'Data Entry'!B822</f>
        <v>0</v>
      </c>
      <c r="C821">
        <f>'Data Entry'!I822</f>
        <v>0</v>
      </c>
      <c r="D821">
        <f>'Data Entry'!J822</f>
        <v>0</v>
      </c>
      <c r="E821">
        <f t="shared" si="60"/>
        <v>0</v>
      </c>
      <c r="F821" s="26" t="e">
        <f t="shared" si="61"/>
        <v>#DIV/0!</v>
      </c>
      <c r="G821">
        <f>'Data Entry'!K822</f>
        <v>0</v>
      </c>
      <c r="H821">
        <f>'Data Entry'!L822</f>
        <v>0</v>
      </c>
      <c r="I821">
        <f t="shared" si="62"/>
        <v>0</v>
      </c>
      <c r="J821" s="26" t="e">
        <f t="shared" si="63"/>
        <v>#DIV/0!</v>
      </c>
      <c r="K821" s="1">
        <f>SUMIFS('Data Entry'!N$3:N$2000,'Data Entry'!M$3:M$2000,A821,'Data Entry'!B$3:B$2000,B821)+SUMIFS('Data Entry'!P$3:P$2000,'Data Entry'!O$3:O$2000,A821,'Data Entry'!B$3:B$2000,B821)+SUMIFS('Data Entry'!R$3:R$2000,'Data Entry'!Q$3:Q$2000,A821,'Data Entry'!B$3:B$2000,B821)</f>
        <v>0</v>
      </c>
      <c r="L821">
        <f t="shared" si="64"/>
        <v>0</v>
      </c>
    </row>
    <row r="822" spans="1:12">
      <c r="A822">
        <f>'Data Entry'!A823</f>
        <v>0</v>
      </c>
      <c r="B822">
        <f>'Data Entry'!B823</f>
        <v>0</v>
      </c>
      <c r="C822">
        <f>'Data Entry'!I823</f>
        <v>0</v>
      </c>
      <c r="D822">
        <f>'Data Entry'!J823</f>
        <v>0</v>
      </c>
      <c r="E822">
        <f t="shared" si="60"/>
        <v>0</v>
      </c>
      <c r="F822" s="26" t="e">
        <f t="shared" si="61"/>
        <v>#DIV/0!</v>
      </c>
      <c r="G822">
        <f>'Data Entry'!K823</f>
        <v>0</v>
      </c>
      <c r="H822">
        <f>'Data Entry'!L823</f>
        <v>0</v>
      </c>
      <c r="I822">
        <f t="shared" si="62"/>
        <v>0</v>
      </c>
      <c r="J822" s="26" t="e">
        <f t="shared" si="63"/>
        <v>#DIV/0!</v>
      </c>
      <c r="K822" s="1">
        <f>SUMIFS('Data Entry'!N$3:N$2000,'Data Entry'!M$3:M$2000,A822,'Data Entry'!B$3:B$2000,B822)+SUMIFS('Data Entry'!P$3:P$2000,'Data Entry'!O$3:O$2000,A822,'Data Entry'!B$3:B$2000,B822)+SUMIFS('Data Entry'!R$3:R$2000,'Data Entry'!Q$3:Q$2000,A822,'Data Entry'!B$3:B$2000,B822)</f>
        <v>0</v>
      </c>
      <c r="L822">
        <f t="shared" si="64"/>
        <v>0</v>
      </c>
    </row>
    <row r="823" spans="1:12">
      <c r="A823">
        <f>'Data Entry'!A824</f>
        <v>0</v>
      </c>
      <c r="B823">
        <f>'Data Entry'!B824</f>
        <v>0</v>
      </c>
      <c r="C823">
        <f>'Data Entry'!I824</f>
        <v>0</v>
      </c>
      <c r="D823">
        <f>'Data Entry'!J824</f>
        <v>0</v>
      </c>
      <c r="E823">
        <f t="shared" si="60"/>
        <v>0</v>
      </c>
      <c r="F823" s="26" t="e">
        <f t="shared" si="61"/>
        <v>#DIV/0!</v>
      </c>
      <c r="G823">
        <f>'Data Entry'!K824</f>
        <v>0</v>
      </c>
      <c r="H823">
        <f>'Data Entry'!L824</f>
        <v>0</v>
      </c>
      <c r="I823">
        <f t="shared" si="62"/>
        <v>0</v>
      </c>
      <c r="J823" s="26" t="e">
        <f t="shared" si="63"/>
        <v>#DIV/0!</v>
      </c>
      <c r="K823" s="1">
        <f>SUMIFS('Data Entry'!N$3:N$2000,'Data Entry'!M$3:M$2000,A823,'Data Entry'!B$3:B$2000,B823)+SUMIFS('Data Entry'!P$3:P$2000,'Data Entry'!O$3:O$2000,A823,'Data Entry'!B$3:B$2000,B823)+SUMIFS('Data Entry'!R$3:R$2000,'Data Entry'!Q$3:Q$2000,A823,'Data Entry'!B$3:B$2000,B823)</f>
        <v>0</v>
      </c>
      <c r="L823">
        <f t="shared" si="64"/>
        <v>0</v>
      </c>
    </row>
    <row r="824" spans="1:12">
      <c r="A824">
        <f>'Data Entry'!A825</f>
        <v>0</v>
      </c>
      <c r="B824">
        <f>'Data Entry'!B825</f>
        <v>0</v>
      </c>
      <c r="C824">
        <f>'Data Entry'!I825</f>
        <v>0</v>
      </c>
      <c r="D824">
        <f>'Data Entry'!J825</f>
        <v>0</v>
      </c>
      <c r="E824">
        <f t="shared" si="60"/>
        <v>0</v>
      </c>
      <c r="F824" s="26" t="e">
        <f t="shared" si="61"/>
        <v>#DIV/0!</v>
      </c>
      <c r="G824">
        <f>'Data Entry'!K825</f>
        <v>0</v>
      </c>
      <c r="H824">
        <f>'Data Entry'!L825</f>
        <v>0</v>
      </c>
      <c r="I824">
        <f t="shared" si="62"/>
        <v>0</v>
      </c>
      <c r="J824" s="26" t="e">
        <f t="shared" si="63"/>
        <v>#DIV/0!</v>
      </c>
      <c r="K824" s="1">
        <f>SUMIFS('Data Entry'!N$3:N$2000,'Data Entry'!M$3:M$2000,A824,'Data Entry'!B$3:B$2000,B824)+SUMIFS('Data Entry'!P$3:P$2000,'Data Entry'!O$3:O$2000,A824,'Data Entry'!B$3:B$2000,B824)+SUMIFS('Data Entry'!R$3:R$2000,'Data Entry'!Q$3:Q$2000,A824,'Data Entry'!B$3:B$2000,B824)</f>
        <v>0</v>
      </c>
      <c r="L824">
        <f t="shared" si="64"/>
        <v>0</v>
      </c>
    </row>
    <row r="825" spans="1:12">
      <c r="A825">
        <f>'Data Entry'!A826</f>
        <v>0</v>
      </c>
      <c r="B825">
        <f>'Data Entry'!B826</f>
        <v>0</v>
      </c>
      <c r="C825">
        <f>'Data Entry'!I826</f>
        <v>0</v>
      </c>
      <c r="D825">
        <f>'Data Entry'!J826</f>
        <v>0</v>
      </c>
      <c r="E825">
        <f t="shared" si="60"/>
        <v>0</v>
      </c>
      <c r="F825" s="26" t="e">
        <f t="shared" si="61"/>
        <v>#DIV/0!</v>
      </c>
      <c r="G825">
        <f>'Data Entry'!K826</f>
        <v>0</v>
      </c>
      <c r="H825">
        <f>'Data Entry'!L826</f>
        <v>0</v>
      </c>
      <c r="I825">
        <f t="shared" si="62"/>
        <v>0</v>
      </c>
      <c r="J825" s="26" t="e">
        <f t="shared" si="63"/>
        <v>#DIV/0!</v>
      </c>
      <c r="K825" s="1">
        <f>SUMIFS('Data Entry'!N$3:N$2000,'Data Entry'!M$3:M$2000,A825,'Data Entry'!B$3:B$2000,B825)+SUMIFS('Data Entry'!P$3:P$2000,'Data Entry'!O$3:O$2000,A825,'Data Entry'!B$3:B$2000,B825)+SUMIFS('Data Entry'!R$3:R$2000,'Data Entry'!Q$3:Q$2000,A825,'Data Entry'!B$3:B$2000,B825)</f>
        <v>0</v>
      </c>
      <c r="L825">
        <f t="shared" si="64"/>
        <v>0</v>
      </c>
    </row>
    <row r="826" spans="1:12">
      <c r="A826">
        <f>'Data Entry'!A827</f>
        <v>0</v>
      </c>
      <c r="B826">
        <f>'Data Entry'!B827</f>
        <v>0</v>
      </c>
      <c r="C826">
        <f>'Data Entry'!I827</f>
        <v>0</v>
      </c>
      <c r="D826">
        <f>'Data Entry'!J827</f>
        <v>0</v>
      </c>
      <c r="E826">
        <f t="shared" si="60"/>
        <v>0</v>
      </c>
      <c r="F826" s="26" t="e">
        <f t="shared" si="61"/>
        <v>#DIV/0!</v>
      </c>
      <c r="G826">
        <f>'Data Entry'!K827</f>
        <v>0</v>
      </c>
      <c r="H826">
        <f>'Data Entry'!L827</f>
        <v>0</v>
      </c>
      <c r="I826">
        <f t="shared" si="62"/>
        <v>0</v>
      </c>
      <c r="J826" s="26" t="e">
        <f t="shared" si="63"/>
        <v>#DIV/0!</v>
      </c>
      <c r="K826" s="1">
        <f>SUMIFS('Data Entry'!N$3:N$2000,'Data Entry'!M$3:M$2000,A826,'Data Entry'!B$3:B$2000,B826)+SUMIFS('Data Entry'!P$3:P$2000,'Data Entry'!O$3:O$2000,A826,'Data Entry'!B$3:B$2000,B826)+SUMIFS('Data Entry'!R$3:R$2000,'Data Entry'!Q$3:Q$2000,A826,'Data Entry'!B$3:B$2000,B826)</f>
        <v>0</v>
      </c>
      <c r="L826">
        <f t="shared" si="64"/>
        <v>0</v>
      </c>
    </row>
    <row r="827" spans="1:12">
      <c r="A827">
        <f>'Data Entry'!A828</f>
        <v>0</v>
      </c>
      <c r="B827">
        <f>'Data Entry'!B828</f>
        <v>0</v>
      </c>
      <c r="C827">
        <f>'Data Entry'!I828</f>
        <v>0</v>
      </c>
      <c r="D827">
        <f>'Data Entry'!J828</f>
        <v>0</v>
      </c>
      <c r="E827">
        <f t="shared" si="60"/>
        <v>0</v>
      </c>
      <c r="F827" s="26" t="e">
        <f t="shared" si="61"/>
        <v>#DIV/0!</v>
      </c>
      <c r="G827">
        <f>'Data Entry'!K828</f>
        <v>0</v>
      </c>
      <c r="H827">
        <f>'Data Entry'!L828</f>
        <v>0</v>
      </c>
      <c r="I827">
        <f t="shared" si="62"/>
        <v>0</v>
      </c>
      <c r="J827" s="26" t="e">
        <f t="shared" si="63"/>
        <v>#DIV/0!</v>
      </c>
      <c r="K827" s="1">
        <f>SUMIFS('Data Entry'!N$3:N$2000,'Data Entry'!M$3:M$2000,A827,'Data Entry'!B$3:B$2000,B827)+SUMIFS('Data Entry'!P$3:P$2000,'Data Entry'!O$3:O$2000,A827,'Data Entry'!B$3:B$2000,B827)+SUMIFS('Data Entry'!R$3:R$2000,'Data Entry'!Q$3:Q$2000,A827,'Data Entry'!B$3:B$2000,B827)</f>
        <v>0</v>
      </c>
      <c r="L827">
        <f t="shared" si="64"/>
        <v>0</v>
      </c>
    </row>
    <row r="828" spans="1:12">
      <c r="A828">
        <f>'Data Entry'!A829</f>
        <v>0</v>
      </c>
      <c r="B828">
        <f>'Data Entry'!B829</f>
        <v>0</v>
      </c>
      <c r="C828">
        <f>'Data Entry'!I829</f>
        <v>0</v>
      </c>
      <c r="D828">
        <f>'Data Entry'!J829</f>
        <v>0</v>
      </c>
      <c r="E828">
        <f t="shared" si="60"/>
        <v>0</v>
      </c>
      <c r="F828" s="26" t="e">
        <f t="shared" si="61"/>
        <v>#DIV/0!</v>
      </c>
      <c r="G828">
        <f>'Data Entry'!K829</f>
        <v>0</v>
      </c>
      <c r="H828">
        <f>'Data Entry'!L829</f>
        <v>0</v>
      </c>
      <c r="I828">
        <f t="shared" si="62"/>
        <v>0</v>
      </c>
      <c r="J828" s="26" t="e">
        <f t="shared" si="63"/>
        <v>#DIV/0!</v>
      </c>
      <c r="K828" s="1">
        <f>SUMIFS('Data Entry'!N$3:N$2000,'Data Entry'!M$3:M$2000,A828,'Data Entry'!B$3:B$2000,B828)+SUMIFS('Data Entry'!P$3:P$2000,'Data Entry'!O$3:O$2000,A828,'Data Entry'!B$3:B$2000,B828)+SUMIFS('Data Entry'!R$3:R$2000,'Data Entry'!Q$3:Q$2000,A828,'Data Entry'!B$3:B$2000,B828)</f>
        <v>0</v>
      </c>
      <c r="L828">
        <f t="shared" si="64"/>
        <v>0</v>
      </c>
    </row>
    <row r="829" spans="1:12">
      <c r="A829">
        <f>'Data Entry'!A830</f>
        <v>0</v>
      </c>
      <c r="B829">
        <f>'Data Entry'!B830</f>
        <v>0</v>
      </c>
      <c r="C829">
        <f>'Data Entry'!I830</f>
        <v>0</v>
      </c>
      <c r="D829">
        <f>'Data Entry'!J830</f>
        <v>0</v>
      </c>
      <c r="E829">
        <f t="shared" si="60"/>
        <v>0</v>
      </c>
      <c r="F829" s="26" t="e">
        <f t="shared" si="61"/>
        <v>#DIV/0!</v>
      </c>
      <c r="G829">
        <f>'Data Entry'!K830</f>
        <v>0</v>
      </c>
      <c r="H829">
        <f>'Data Entry'!L830</f>
        <v>0</v>
      </c>
      <c r="I829">
        <f t="shared" si="62"/>
        <v>0</v>
      </c>
      <c r="J829" s="26" t="e">
        <f t="shared" si="63"/>
        <v>#DIV/0!</v>
      </c>
      <c r="K829" s="1">
        <f>SUMIFS('Data Entry'!N$3:N$2000,'Data Entry'!M$3:M$2000,A829,'Data Entry'!B$3:B$2000,B829)+SUMIFS('Data Entry'!P$3:P$2000,'Data Entry'!O$3:O$2000,A829,'Data Entry'!B$3:B$2000,B829)+SUMIFS('Data Entry'!R$3:R$2000,'Data Entry'!Q$3:Q$2000,A829,'Data Entry'!B$3:B$2000,B829)</f>
        <v>0</v>
      </c>
      <c r="L829">
        <f t="shared" si="64"/>
        <v>0</v>
      </c>
    </row>
    <row r="830" spans="1:12">
      <c r="A830">
        <f>'Data Entry'!A831</f>
        <v>0</v>
      </c>
      <c r="B830">
        <f>'Data Entry'!B831</f>
        <v>0</v>
      </c>
      <c r="C830">
        <f>'Data Entry'!I831</f>
        <v>0</v>
      </c>
      <c r="D830">
        <f>'Data Entry'!J831</f>
        <v>0</v>
      </c>
      <c r="E830">
        <f t="shared" ref="E830:E893" si="65">C830+D830</f>
        <v>0</v>
      </c>
      <c r="F830" s="26" t="e">
        <f t="shared" ref="F830:F893" si="66">C830/E830</f>
        <v>#DIV/0!</v>
      </c>
      <c r="G830">
        <f>'Data Entry'!K831</f>
        <v>0</v>
      </c>
      <c r="H830">
        <f>'Data Entry'!L831</f>
        <v>0</v>
      </c>
      <c r="I830">
        <f t="shared" ref="I830:I893" si="67">G830+H830</f>
        <v>0</v>
      </c>
      <c r="J830" s="26" t="e">
        <f t="shared" ref="J830:J893" si="68">G830/I830</f>
        <v>#DIV/0!</v>
      </c>
      <c r="K830" s="1">
        <f>SUMIFS('Data Entry'!N$3:N$2000,'Data Entry'!M$3:M$2000,A830,'Data Entry'!B$3:B$2000,B830)+SUMIFS('Data Entry'!P$3:P$2000,'Data Entry'!O$3:O$2000,A830,'Data Entry'!B$3:B$2000,B830)+SUMIFS('Data Entry'!R$3:R$2000,'Data Entry'!Q$3:Q$2000,A830,'Data Entry'!B$3:B$2000,B830)</f>
        <v>0</v>
      </c>
      <c r="L830">
        <f t="shared" ref="L830:L893" si="69">(G830*2)+C830</f>
        <v>0</v>
      </c>
    </row>
    <row r="831" spans="1:12">
      <c r="A831">
        <f>'Data Entry'!A832</f>
        <v>0</v>
      </c>
      <c r="B831">
        <f>'Data Entry'!B832</f>
        <v>0</v>
      </c>
      <c r="C831">
        <f>'Data Entry'!I832</f>
        <v>0</v>
      </c>
      <c r="D831">
        <f>'Data Entry'!J832</f>
        <v>0</v>
      </c>
      <c r="E831">
        <f t="shared" si="65"/>
        <v>0</v>
      </c>
      <c r="F831" s="26" t="e">
        <f t="shared" si="66"/>
        <v>#DIV/0!</v>
      </c>
      <c r="G831">
        <f>'Data Entry'!K832</f>
        <v>0</v>
      </c>
      <c r="H831">
        <f>'Data Entry'!L832</f>
        <v>0</v>
      </c>
      <c r="I831">
        <f t="shared" si="67"/>
        <v>0</v>
      </c>
      <c r="J831" s="26" t="e">
        <f t="shared" si="68"/>
        <v>#DIV/0!</v>
      </c>
      <c r="K831" s="1">
        <f>SUMIFS('Data Entry'!N$3:N$2000,'Data Entry'!M$3:M$2000,A831,'Data Entry'!B$3:B$2000,B831)+SUMIFS('Data Entry'!P$3:P$2000,'Data Entry'!O$3:O$2000,A831,'Data Entry'!B$3:B$2000,B831)+SUMIFS('Data Entry'!R$3:R$2000,'Data Entry'!Q$3:Q$2000,A831,'Data Entry'!B$3:B$2000,B831)</f>
        <v>0</v>
      </c>
      <c r="L831">
        <f t="shared" si="69"/>
        <v>0</v>
      </c>
    </row>
    <row r="832" spans="1:12">
      <c r="A832">
        <f>'Data Entry'!A833</f>
        <v>0</v>
      </c>
      <c r="B832">
        <f>'Data Entry'!B833</f>
        <v>0</v>
      </c>
      <c r="C832">
        <f>'Data Entry'!I833</f>
        <v>0</v>
      </c>
      <c r="D832">
        <f>'Data Entry'!J833</f>
        <v>0</v>
      </c>
      <c r="E832">
        <f t="shared" si="65"/>
        <v>0</v>
      </c>
      <c r="F832" s="26" t="e">
        <f t="shared" si="66"/>
        <v>#DIV/0!</v>
      </c>
      <c r="G832">
        <f>'Data Entry'!K833</f>
        <v>0</v>
      </c>
      <c r="H832">
        <f>'Data Entry'!L833</f>
        <v>0</v>
      </c>
      <c r="I832">
        <f t="shared" si="67"/>
        <v>0</v>
      </c>
      <c r="J832" s="26" t="e">
        <f t="shared" si="68"/>
        <v>#DIV/0!</v>
      </c>
      <c r="K832" s="1">
        <f>SUMIFS('Data Entry'!N$3:N$2000,'Data Entry'!M$3:M$2000,A832,'Data Entry'!B$3:B$2000,B832)+SUMIFS('Data Entry'!P$3:P$2000,'Data Entry'!O$3:O$2000,A832,'Data Entry'!B$3:B$2000,B832)+SUMIFS('Data Entry'!R$3:R$2000,'Data Entry'!Q$3:Q$2000,A832,'Data Entry'!B$3:B$2000,B832)</f>
        <v>0</v>
      </c>
      <c r="L832">
        <f t="shared" si="69"/>
        <v>0</v>
      </c>
    </row>
    <row r="833" spans="1:12">
      <c r="A833">
        <f>'Data Entry'!A834</f>
        <v>0</v>
      </c>
      <c r="B833">
        <f>'Data Entry'!B834</f>
        <v>0</v>
      </c>
      <c r="C833">
        <f>'Data Entry'!I834</f>
        <v>0</v>
      </c>
      <c r="D833">
        <f>'Data Entry'!J834</f>
        <v>0</v>
      </c>
      <c r="E833">
        <f t="shared" si="65"/>
        <v>0</v>
      </c>
      <c r="F833" s="26" t="e">
        <f t="shared" si="66"/>
        <v>#DIV/0!</v>
      </c>
      <c r="G833">
        <f>'Data Entry'!K834</f>
        <v>0</v>
      </c>
      <c r="H833">
        <f>'Data Entry'!L834</f>
        <v>0</v>
      </c>
      <c r="I833">
        <f t="shared" si="67"/>
        <v>0</v>
      </c>
      <c r="J833" s="26" t="e">
        <f t="shared" si="68"/>
        <v>#DIV/0!</v>
      </c>
      <c r="K833" s="1">
        <f>SUMIFS('Data Entry'!N$3:N$2000,'Data Entry'!M$3:M$2000,A833,'Data Entry'!B$3:B$2000,B833)+SUMIFS('Data Entry'!P$3:P$2000,'Data Entry'!O$3:O$2000,A833,'Data Entry'!B$3:B$2000,B833)+SUMIFS('Data Entry'!R$3:R$2000,'Data Entry'!Q$3:Q$2000,A833,'Data Entry'!B$3:B$2000,B833)</f>
        <v>0</v>
      </c>
      <c r="L833">
        <f t="shared" si="69"/>
        <v>0</v>
      </c>
    </row>
    <row r="834" spans="1:12">
      <c r="A834">
        <f>'Data Entry'!A835</f>
        <v>0</v>
      </c>
      <c r="B834">
        <f>'Data Entry'!B835</f>
        <v>0</v>
      </c>
      <c r="C834">
        <f>'Data Entry'!I835</f>
        <v>0</v>
      </c>
      <c r="D834">
        <f>'Data Entry'!J835</f>
        <v>0</v>
      </c>
      <c r="E834">
        <f t="shared" si="65"/>
        <v>0</v>
      </c>
      <c r="F834" s="26" t="e">
        <f t="shared" si="66"/>
        <v>#DIV/0!</v>
      </c>
      <c r="G834">
        <f>'Data Entry'!K835</f>
        <v>0</v>
      </c>
      <c r="H834">
        <f>'Data Entry'!L835</f>
        <v>0</v>
      </c>
      <c r="I834">
        <f t="shared" si="67"/>
        <v>0</v>
      </c>
      <c r="J834" s="26" t="e">
        <f t="shared" si="68"/>
        <v>#DIV/0!</v>
      </c>
      <c r="K834" s="1">
        <f>SUMIFS('Data Entry'!N$3:N$2000,'Data Entry'!M$3:M$2000,A834,'Data Entry'!B$3:B$2000,B834)+SUMIFS('Data Entry'!P$3:P$2000,'Data Entry'!O$3:O$2000,A834,'Data Entry'!B$3:B$2000,B834)+SUMIFS('Data Entry'!R$3:R$2000,'Data Entry'!Q$3:Q$2000,A834,'Data Entry'!B$3:B$2000,B834)</f>
        <v>0</v>
      </c>
      <c r="L834">
        <f t="shared" si="69"/>
        <v>0</v>
      </c>
    </row>
    <row r="835" spans="1:12">
      <c r="A835">
        <f>'Data Entry'!A836</f>
        <v>0</v>
      </c>
      <c r="B835">
        <f>'Data Entry'!B836</f>
        <v>0</v>
      </c>
      <c r="C835">
        <f>'Data Entry'!I836</f>
        <v>0</v>
      </c>
      <c r="D835">
        <f>'Data Entry'!J836</f>
        <v>0</v>
      </c>
      <c r="E835">
        <f t="shared" si="65"/>
        <v>0</v>
      </c>
      <c r="F835" s="26" t="e">
        <f t="shared" si="66"/>
        <v>#DIV/0!</v>
      </c>
      <c r="G835">
        <f>'Data Entry'!K836</f>
        <v>0</v>
      </c>
      <c r="H835">
        <f>'Data Entry'!L836</f>
        <v>0</v>
      </c>
      <c r="I835">
        <f t="shared" si="67"/>
        <v>0</v>
      </c>
      <c r="J835" s="26" t="e">
        <f t="shared" si="68"/>
        <v>#DIV/0!</v>
      </c>
      <c r="K835" s="1">
        <f>SUMIFS('Data Entry'!N$3:N$2000,'Data Entry'!M$3:M$2000,A835,'Data Entry'!B$3:B$2000,B835)+SUMIFS('Data Entry'!P$3:P$2000,'Data Entry'!O$3:O$2000,A835,'Data Entry'!B$3:B$2000,B835)+SUMIFS('Data Entry'!R$3:R$2000,'Data Entry'!Q$3:Q$2000,A835,'Data Entry'!B$3:B$2000,B835)</f>
        <v>0</v>
      </c>
      <c r="L835">
        <f t="shared" si="69"/>
        <v>0</v>
      </c>
    </row>
    <row r="836" spans="1:12">
      <c r="A836">
        <f>'Data Entry'!A837</f>
        <v>0</v>
      </c>
      <c r="B836">
        <f>'Data Entry'!B837</f>
        <v>0</v>
      </c>
      <c r="C836">
        <f>'Data Entry'!I837</f>
        <v>0</v>
      </c>
      <c r="D836">
        <f>'Data Entry'!J837</f>
        <v>0</v>
      </c>
      <c r="E836">
        <f t="shared" si="65"/>
        <v>0</v>
      </c>
      <c r="F836" s="26" t="e">
        <f t="shared" si="66"/>
        <v>#DIV/0!</v>
      </c>
      <c r="G836">
        <f>'Data Entry'!K837</f>
        <v>0</v>
      </c>
      <c r="H836">
        <f>'Data Entry'!L837</f>
        <v>0</v>
      </c>
      <c r="I836">
        <f t="shared" si="67"/>
        <v>0</v>
      </c>
      <c r="J836" s="26" t="e">
        <f t="shared" si="68"/>
        <v>#DIV/0!</v>
      </c>
      <c r="K836" s="1">
        <f>SUMIFS('Data Entry'!N$3:N$2000,'Data Entry'!M$3:M$2000,A836,'Data Entry'!B$3:B$2000,B836)+SUMIFS('Data Entry'!P$3:P$2000,'Data Entry'!O$3:O$2000,A836,'Data Entry'!B$3:B$2000,B836)+SUMIFS('Data Entry'!R$3:R$2000,'Data Entry'!Q$3:Q$2000,A836,'Data Entry'!B$3:B$2000,B836)</f>
        <v>0</v>
      </c>
      <c r="L836">
        <f t="shared" si="69"/>
        <v>0</v>
      </c>
    </row>
    <row r="837" spans="1:12">
      <c r="A837">
        <f>'Data Entry'!A838</f>
        <v>0</v>
      </c>
      <c r="B837">
        <f>'Data Entry'!B838</f>
        <v>0</v>
      </c>
      <c r="C837">
        <f>'Data Entry'!I838</f>
        <v>0</v>
      </c>
      <c r="D837">
        <f>'Data Entry'!J838</f>
        <v>0</v>
      </c>
      <c r="E837">
        <f t="shared" si="65"/>
        <v>0</v>
      </c>
      <c r="F837" s="26" t="e">
        <f t="shared" si="66"/>
        <v>#DIV/0!</v>
      </c>
      <c r="G837">
        <f>'Data Entry'!K838</f>
        <v>0</v>
      </c>
      <c r="H837">
        <f>'Data Entry'!L838</f>
        <v>0</v>
      </c>
      <c r="I837">
        <f t="shared" si="67"/>
        <v>0</v>
      </c>
      <c r="J837" s="26" t="e">
        <f t="shared" si="68"/>
        <v>#DIV/0!</v>
      </c>
      <c r="K837" s="1">
        <f>SUMIFS('Data Entry'!N$3:N$2000,'Data Entry'!M$3:M$2000,A837,'Data Entry'!B$3:B$2000,B837)+SUMIFS('Data Entry'!P$3:P$2000,'Data Entry'!O$3:O$2000,A837,'Data Entry'!B$3:B$2000,B837)+SUMIFS('Data Entry'!R$3:R$2000,'Data Entry'!Q$3:Q$2000,A837,'Data Entry'!B$3:B$2000,B837)</f>
        <v>0</v>
      </c>
      <c r="L837">
        <f t="shared" si="69"/>
        <v>0</v>
      </c>
    </row>
    <row r="838" spans="1:12">
      <c r="A838">
        <f>'Data Entry'!A839</f>
        <v>0</v>
      </c>
      <c r="B838">
        <f>'Data Entry'!B839</f>
        <v>0</v>
      </c>
      <c r="C838">
        <f>'Data Entry'!I839</f>
        <v>0</v>
      </c>
      <c r="D838">
        <f>'Data Entry'!J839</f>
        <v>0</v>
      </c>
      <c r="E838">
        <f t="shared" si="65"/>
        <v>0</v>
      </c>
      <c r="F838" s="26" t="e">
        <f t="shared" si="66"/>
        <v>#DIV/0!</v>
      </c>
      <c r="G838">
        <f>'Data Entry'!K839</f>
        <v>0</v>
      </c>
      <c r="H838">
        <f>'Data Entry'!L839</f>
        <v>0</v>
      </c>
      <c r="I838">
        <f t="shared" si="67"/>
        <v>0</v>
      </c>
      <c r="J838" s="26" t="e">
        <f t="shared" si="68"/>
        <v>#DIV/0!</v>
      </c>
      <c r="K838" s="1">
        <f>SUMIFS('Data Entry'!N$3:N$2000,'Data Entry'!M$3:M$2000,A838,'Data Entry'!B$3:B$2000,B838)+SUMIFS('Data Entry'!P$3:P$2000,'Data Entry'!O$3:O$2000,A838,'Data Entry'!B$3:B$2000,B838)+SUMIFS('Data Entry'!R$3:R$2000,'Data Entry'!Q$3:Q$2000,A838,'Data Entry'!B$3:B$2000,B838)</f>
        <v>0</v>
      </c>
      <c r="L838">
        <f t="shared" si="69"/>
        <v>0</v>
      </c>
    </row>
    <row r="839" spans="1:12">
      <c r="A839">
        <f>'Data Entry'!A840</f>
        <v>0</v>
      </c>
      <c r="B839">
        <f>'Data Entry'!B840</f>
        <v>0</v>
      </c>
      <c r="C839">
        <f>'Data Entry'!I840</f>
        <v>0</v>
      </c>
      <c r="D839">
        <f>'Data Entry'!J840</f>
        <v>0</v>
      </c>
      <c r="E839">
        <f t="shared" si="65"/>
        <v>0</v>
      </c>
      <c r="F839" s="26" t="e">
        <f t="shared" si="66"/>
        <v>#DIV/0!</v>
      </c>
      <c r="G839">
        <f>'Data Entry'!K840</f>
        <v>0</v>
      </c>
      <c r="H839">
        <f>'Data Entry'!L840</f>
        <v>0</v>
      </c>
      <c r="I839">
        <f t="shared" si="67"/>
        <v>0</v>
      </c>
      <c r="J839" s="26" t="e">
        <f t="shared" si="68"/>
        <v>#DIV/0!</v>
      </c>
      <c r="K839" s="1">
        <f>SUMIFS('Data Entry'!N$3:N$2000,'Data Entry'!M$3:M$2000,A839,'Data Entry'!B$3:B$2000,B839)+SUMIFS('Data Entry'!P$3:P$2000,'Data Entry'!O$3:O$2000,A839,'Data Entry'!B$3:B$2000,B839)+SUMIFS('Data Entry'!R$3:R$2000,'Data Entry'!Q$3:Q$2000,A839,'Data Entry'!B$3:B$2000,B839)</f>
        <v>0</v>
      </c>
      <c r="L839">
        <f t="shared" si="69"/>
        <v>0</v>
      </c>
    </row>
    <row r="840" spans="1:12">
      <c r="A840">
        <f>'Data Entry'!A841</f>
        <v>0</v>
      </c>
      <c r="B840">
        <f>'Data Entry'!B841</f>
        <v>0</v>
      </c>
      <c r="C840">
        <f>'Data Entry'!I841</f>
        <v>0</v>
      </c>
      <c r="D840">
        <f>'Data Entry'!J841</f>
        <v>0</v>
      </c>
      <c r="E840">
        <f t="shared" si="65"/>
        <v>0</v>
      </c>
      <c r="F840" s="26" t="e">
        <f t="shared" si="66"/>
        <v>#DIV/0!</v>
      </c>
      <c r="G840">
        <f>'Data Entry'!K841</f>
        <v>0</v>
      </c>
      <c r="H840">
        <f>'Data Entry'!L841</f>
        <v>0</v>
      </c>
      <c r="I840">
        <f t="shared" si="67"/>
        <v>0</v>
      </c>
      <c r="J840" s="26" t="e">
        <f t="shared" si="68"/>
        <v>#DIV/0!</v>
      </c>
      <c r="K840" s="1">
        <f>SUMIFS('Data Entry'!N$3:N$2000,'Data Entry'!M$3:M$2000,A840,'Data Entry'!B$3:B$2000,B840)+SUMIFS('Data Entry'!P$3:P$2000,'Data Entry'!O$3:O$2000,A840,'Data Entry'!B$3:B$2000,B840)+SUMIFS('Data Entry'!R$3:R$2000,'Data Entry'!Q$3:Q$2000,A840,'Data Entry'!B$3:B$2000,B840)</f>
        <v>0</v>
      </c>
      <c r="L840">
        <f t="shared" si="69"/>
        <v>0</v>
      </c>
    </row>
    <row r="841" spans="1:12">
      <c r="A841">
        <f>'Data Entry'!A842</f>
        <v>0</v>
      </c>
      <c r="B841">
        <f>'Data Entry'!B842</f>
        <v>0</v>
      </c>
      <c r="C841">
        <f>'Data Entry'!I842</f>
        <v>0</v>
      </c>
      <c r="D841">
        <f>'Data Entry'!J842</f>
        <v>0</v>
      </c>
      <c r="E841">
        <f t="shared" si="65"/>
        <v>0</v>
      </c>
      <c r="F841" s="26" t="e">
        <f t="shared" si="66"/>
        <v>#DIV/0!</v>
      </c>
      <c r="G841">
        <f>'Data Entry'!K842</f>
        <v>0</v>
      </c>
      <c r="H841">
        <f>'Data Entry'!L842</f>
        <v>0</v>
      </c>
      <c r="I841">
        <f t="shared" si="67"/>
        <v>0</v>
      </c>
      <c r="J841" s="26" t="e">
        <f t="shared" si="68"/>
        <v>#DIV/0!</v>
      </c>
      <c r="K841" s="1">
        <f>SUMIFS('Data Entry'!N$3:N$2000,'Data Entry'!M$3:M$2000,A841,'Data Entry'!B$3:B$2000,B841)+SUMIFS('Data Entry'!P$3:P$2000,'Data Entry'!O$3:O$2000,A841,'Data Entry'!B$3:B$2000,B841)+SUMIFS('Data Entry'!R$3:R$2000,'Data Entry'!Q$3:Q$2000,A841,'Data Entry'!B$3:B$2000,B841)</f>
        <v>0</v>
      </c>
      <c r="L841">
        <f t="shared" si="69"/>
        <v>0</v>
      </c>
    </row>
    <row r="842" spans="1:12">
      <c r="A842">
        <f>'Data Entry'!A843</f>
        <v>0</v>
      </c>
      <c r="B842">
        <f>'Data Entry'!B843</f>
        <v>0</v>
      </c>
      <c r="C842">
        <f>'Data Entry'!I843</f>
        <v>0</v>
      </c>
      <c r="D842">
        <f>'Data Entry'!J843</f>
        <v>0</v>
      </c>
      <c r="E842">
        <f t="shared" si="65"/>
        <v>0</v>
      </c>
      <c r="F842" s="26" t="e">
        <f t="shared" si="66"/>
        <v>#DIV/0!</v>
      </c>
      <c r="G842">
        <f>'Data Entry'!K843</f>
        <v>0</v>
      </c>
      <c r="H842">
        <f>'Data Entry'!L843</f>
        <v>0</v>
      </c>
      <c r="I842">
        <f t="shared" si="67"/>
        <v>0</v>
      </c>
      <c r="J842" s="26" t="e">
        <f t="shared" si="68"/>
        <v>#DIV/0!</v>
      </c>
      <c r="K842" s="1">
        <f>SUMIFS('Data Entry'!N$3:N$2000,'Data Entry'!M$3:M$2000,A842,'Data Entry'!B$3:B$2000,B842)+SUMIFS('Data Entry'!P$3:P$2000,'Data Entry'!O$3:O$2000,A842,'Data Entry'!B$3:B$2000,B842)+SUMIFS('Data Entry'!R$3:R$2000,'Data Entry'!Q$3:Q$2000,A842,'Data Entry'!B$3:B$2000,B842)</f>
        <v>0</v>
      </c>
      <c r="L842">
        <f t="shared" si="69"/>
        <v>0</v>
      </c>
    </row>
    <row r="843" spans="1:12">
      <c r="A843">
        <f>'Data Entry'!A844</f>
        <v>0</v>
      </c>
      <c r="B843">
        <f>'Data Entry'!B844</f>
        <v>0</v>
      </c>
      <c r="C843">
        <f>'Data Entry'!I844</f>
        <v>0</v>
      </c>
      <c r="D843">
        <f>'Data Entry'!J844</f>
        <v>0</v>
      </c>
      <c r="E843">
        <f t="shared" si="65"/>
        <v>0</v>
      </c>
      <c r="F843" s="26" t="e">
        <f t="shared" si="66"/>
        <v>#DIV/0!</v>
      </c>
      <c r="G843">
        <f>'Data Entry'!K844</f>
        <v>0</v>
      </c>
      <c r="H843">
        <f>'Data Entry'!L844</f>
        <v>0</v>
      </c>
      <c r="I843">
        <f t="shared" si="67"/>
        <v>0</v>
      </c>
      <c r="J843" s="26" t="e">
        <f t="shared" si="68"/>
        <v>#DIV/0!</v>
      </c>
      <c r="K843" s="1">
        <f>SUMIFS('Data Entry'!N$3:N$2000,'Data Entry'!M$3:M$2000,A843,'Data Entry'!B$3:B$2000,B843)+SUMIFS('Data Entry'!P$3:P$2000,'Data Entry'!O$3:O$2000,A843,'Data Entry'!B$3:B$2000,B843)+SUMIFS('Data Entry'!R$3:R$2000,'Data Entry'!Q$3:Q$2000,A843,'Data Entry'!B$3:B$2000,B843)</f>
        <v>0</v>
      </c>
      <c r="L843">
        <f t="shared" si="69"/>
        <v>0</v>
      </c>
    </row>
    <row r="844" spans="1:12">
      <c r="A844">
        <f>'Data Entry'!A845</f>
        <v>0</v>
      </c>
      <c r="B844">
        <f>'Data Entry'!B845</f>
        <v>0</v>
      </c>
      <c r="C844">
        <f>'Data Entry'!I845</f>
        <v>0</v>
      </c>
      <c r="D844">
        <f>'Data Entry'!J845</f>
        <v>0</v>
      </c>
      <c r="E844">
        <f t="shared" si="65"/>
        <v>0</v>
      </c>
      <c r="F844" s="26" t="e">
        <f t="shared" si="66"/>
        <v>#DIV/0!</v>
      </c>
      <c r="G844">
        <f>'Data Entry'!K845</f>
        <v>0</v>
      </c>
      <c r="H844">
        <f>'Data Entry'!L845</f>
        <v>0</v>
      </c>
      <c r="I844">
        <f t="shared" si="67"/>
        <v>0</v>
      </c>
      <c r="J844" s="26" t="e">
        <f t="shared" si="68"/>
        <v>#DIV/0!</v>
      </c>
      <c r="K844" s="1">
        <f>SUMIFS('Data Entry'!N$3:N$2000,'Data Entry'!M$3:M$2000,A844,'Data Entry'!B$3:B$2000,B844)+SUMIFS('Data Entry'!P$3:P$2000,'Data Entry'!O$3:O$2000,A844,'Data Entry'!B$3:B$2000,B844)+SUMIFS('Data Entry'!R$3:R$2000,'Data Entry'!Q$3:Q$2000,A844,'Data Entry'!B$3:B$2000,B844)</f>
        <v>0</v>
      </c>
      <c r="L844">
        <f t="shared" si="69"/>
        <v>0</v>
      </c>
    </row>
    <row r="845" spans="1:12">
      <c r="A845">
        <f>'Data Entry'!A846</f>
        <v>0</v>
      </c>
      <c r="B845">
        <f>'Data Entry'!B846</f>
        <v>0</v>
      </c>
      <c r="C845">
        <f>'Data Entry'!I846</f>
        <v>0</v>
      </c>
      <c r="D845">
        <f>'Data Entry'!J846</f>
        <v>0</v>
      </c>
      <c r="E845">
        <f t="shared" si="65"/>
        <v>0</v>
      </c>
      <c r="F845" s="26" t="e">
        <f t="shared" si="66"/>
        <v>#DIV/0!</v>
      </c>
      <c r="G845">
        <f>'Data Entry'!K846</f>
        <v>0</v>
      </c>
      <c r="H845">
        <f>'Data Entry'!L846</f>
        <v>0</v>
      </c>
      <c r="I845">
        <f t="shared" si="67"/>
        <v>0</v>
      </c>
      <c r="J845" s="26" t="e">
        <f t="shared" si="68"/>
        <v>#DIV/0!</v>
      </c>
      <c r="K845" s="1">
        <f>SUMIFS('Data Entry'!N$3:N$2000,'Data Entry'!M$3:M$2000,A845,'Data Entry'!B$3:B$2000,B845)+SUMIFS('Data Entry'!P$3:P$2000,'Data Entry'!O$3:O$2000,A845,'Data Entry'!B$3:B$2000,B845)+SUMIFS('Data Entry'!R$3:R$2000,'Data Entry'!Q$3:Q$2000,A845,'Data Entry'!B$3:B$2000,B845)</f>
        <v>0</v>
      </c>
      <c r="L845">
        <f t="shared" si="69"/>
        <v>0</v>
      </c>
    </row>
    <row r="846" spans="1:12">
      <c r="A846">
        <f>'Data Entry'!A847</f>
        <v>0</v>
      </c>
      <c r="B846">
        <f>'Data Entry'!B847</f>
        <v>0</v>
      </c>
      <c r="C846">
        <f>'Data Entry'!I847</f>
        <v>0</v>
      </c>
      <c r="D846">
        <f>'Data Entry'!J847</f>
        <v>0</v>
      </c>
      <c r="E846">
        <f t="shared" si="65"/>
        <v>0</v>
      </c>
      <c r="F846" s="26" t="e">
        <f t="shared" si="66"/>
        <v>#DIV/0!</v>
      </c>
      <c r="G846">
        <f>'Data Entry'!K847</f>
        <v>0</v>
      </c>
      <c r="H846">
        <f>'Data Entry'!L847</f>
        <v>0</v>
      </c>
      <c r="I846">
        <f t="shared" si="67"/>
        <v>0</v>
      </c>
      <c r="J846" s="26" t="e">
        <f t="shared" si="68"/>
        <v>#DIV/0!</v>
      </c>
      <c r="K846" s="1">
        <f>SUMIFS('Data Entry'!N$3:N$2000,'Data Entry'!M$3:M$2000,A846,'Data Entry'!B$3:B$2000,B846)+SUMIFS('Data Entry'!P$3:P$2000,'Data Entry'!O$3:O$2000,A846,'Data Entry'!B$3:B$2000,B846)+SUMIFS('Data Entry'!R$3:R$2000,'Data Entry'!Q$3:Q$2000,A846,'Data Entry'!B$3:B$2000,B846)</f>
        <v>0</v>
      </c>
      <c r="L846">
        <f t="shared" si="69"/>
        <v>0</v>
      </c>
    </row>
    <row r="847" spans="1:12">
      <c r="A847">
        <f>'Data Entry'!A848</f>
        <v>0</v>
      </c>
      <c r="B847">
        <f>'Data Entry'!B848</f>
        <v>0</v>
      </c>
      <c r="C847">
        <f>'Data Entry'!I848</f>
        <v>0</v>
      </c>
      <c r="D847">
        <f>'Data Entry'!J848</f>
        <v>0</v>
      </c>
      <c r="E847">
        <f t="shared" si="65"/>
        <v>0</v>
      </c>
      <c r="F847" s="26" t="e">
        <f t="shared" si="66"/>
        <v>#DIV/0!</v>
      </c>
      <c r="G847">
        <f>'Data Entry'!K848</f>
        <v>0</v>
      </c>
      <c r="H847">
        <f>'Data Entry'!L848</f>
        <v>0</v>
      </c>
      <c r="I847">
        <f t="shared" si="67"/>
        <v>0</v>
      </c>
      <c r="J847" s="26" t="e">
        <f t="shared" si="68"/>
        <v>#DIV/0!</v>
      </c>
      <c r="K847" s="1">
        <f>SUMIFS('Data Entry'!N$3:N$2000,'Data Entry'!M$3:M$2000,A847,'Data Entry'!B$3:B$2000,B847)+SUMIFS('Data Entry'!P$3:P$2000,'Data Entry'!O$3:O$2000,A847,'Data Entry'!B$3:B$2000,B847)+SUMIFS('Data Entry'!R$3:R$2000,'Data Entry'!Q$3:Q$2000,A847,'Data Entry'!B$3:B$2000,B847)</f>
        <v>0</v>
      </c>
      <c r="L847">
        <f t="shared" si="69"/>
        <v>0</v>
      </c>
    </row>
    <row r="848" spans="1:12">
      <c r="A848">
        <f>'Data Entry'!A849</f>
        <v>0</v>
      </c>
      <c r="B848">
        <f>'Data Entry'!B849</f>
        <v>0</v>
      </c>
      <c r="C848">
        <f>'Data Entry'!I849</f>
        <v>0</v>
      </c>
      <c r="D848">
        <f>'Data Entry'!J849</f>
        <v>0</v>
      </c>
      <c r="E848">
        <f t="shared" si="65"/>
        <v>0</v>
      </c>
      <c r="F848" s="26" t="e">
        <f t="shared" si="66"/>
        <v>#DIV/0!</v>
      </c>
      <c r="G848">
        <f>'Data Entry'!K849</f>
        <v>0</v>
      </c>
      <c r="H848">
        <f>'Data Entry'!L849</f>
        <v>0</v>
      </c>
      <c r="I848">
        <f t="shared" si="67"/>
        <v>0</v>
      </c>
      <c r="J848" s="26" t="e">
        <f t="shared" si="68"/>
        <v>#DIV/0!</v>
      </c>
      <c r="K848" s="1">
        <f>SUMIFS('Data Entry'!N$3:N$2000,'Data Entry'!M$3:M$2000,A848,'Data Entry'!B$3:B$2000,B848)+SUMIFS('Data Entry'!P$3:P$2000,'Data Entry'!O$3:O$2000,A848,'Data Entry'!B$3:B$2000,B848)+SUMIFS('Data Entry'!R$3:R$2000,'Data Entry'!Q$3:Q$2000,A848,'Data Entry'!B$3:B$2000,B848)</f>
        <v>0</v>
      </c>
      <c r="L848">
        <f t="shared" si="69"/>
        <v>0</v>
      </c>
    </row>
    <row r="849" spans="1:12">
      <c r="A849">
        <f>'Data Entry'!A850</f>
        <v>0</v>
      </c>
      <c r="B849">
        <f>'Data Entry'!B850</f>
        <v>0</v>
      </c>
      <c r="C849">
        <f>'Data Entry'!I850</f>
        <v>0</v>
      </c>
      <c r="D849">
        <f>'Data Entry'!J850</f>
        <v>0</v>
      </c>
      <c r="E849">
        <f t="shared" si="65"/>
        <v>0</v>
      </c>
      <c r="F849" s="26" t="e">
        <f t="shared" si="66"/>
        <v>#DIV/0!</v>
      </c>
      <c r="G849">
        <f>'Data Entry'!K850</f>
        <v>0</v>
      </c>
      <c r="H849">
        <f>'Data Entry'!L850</f>
        <v>0</v>
      </c>
      <c r="I849">
        <f t="shared" si="67"/>
        <v>0</v>
      </c>
      <c r="J849" s="26" t="e">
        <f t="shared" si="68"/>
        <v>#DIV/0!</v>
      </c>
      <c r="K849" s="1">
        <f>SUMIFS('Data Entry'!N$3:N$2000,'Data Entry'!M$3:M$2000,A849,'Data Entry'!B$3:B$2000,B849)+SUMIFS('Data Entry'!P$3:P$2000,'Data Entry'!O$3:O$2000,A849,'Data Entry'!B$3:B$2000,B849)+SUMIFS('Data Entry'!R$3:R$2000,'Data Entry'!Q$3:Q$2000,A849,'Data Entry'!B$3:B$2000,B849)</f>
        <v>0</v>
      </c>
      <c r="L849">
        <f t="shared" si="69"/>
        <v>0</v>
      </c>
    </row>
    <row r="850" spans="1:12">
      <c r="A850">
        <f>'Data Entry'!A851</f>
        <v>0</v>
      </c>
      <c r="B850">
        <f>'Data Entry'!B851</f>
        <v>0</v>
      </c>
      <c r="C850">
        <f>'Data Entry'!I851</f>
        <v>0</v>
      </c>
      <c r="D850">
        <f>'Data Entry'!J851</f>
        <v>0</v>
      </c>
      <c r="E850">
        <f t="shared" si="65"/>
        <v>0</v>
      </c>
      <c r="F850" s="26" t="e">
        <f t="shared" si="66"/>
        <v>#DIV/0!</v>
      </c>
      <c r="G850">
        <f>'Data Entry'!K851</f>
        <v>0</v>
      </c>
      <c r="H850">
        <f>'Data Entry'!L851</f>
        <v>0</v>
      </c>
      <c r="I850">
        <f t="shared" si="67"/>
        <v>0</v>
      </c>
      <c r="J850" s="26" t="e">
        <f t="shared" si="68"/>
        <v>#DIV/0!</v>
      </c>
      <c r="K850" s="1">
        <f>SUMIFS('Data Entry'!N$3:N$2000,'Data Entry'!M$3:M$2000,A850,'Data Entry'!B$3:B$2000,B850)+SUMIFS('Data Entry'!P$3:P$2000,'Data Entry'!O$3:O$2000,A850,'Data Entry'!B$3:B$2000,B850)+SUMIFS('Data Entry'!R$3:R$2000,'Data Entry'!Q$3:Q$2000,A850,'Data Entry'!B$3:B$2000,B850)</f>
        <v>0</v>
      </c>
      <c r="L850">
        <f t="shared" si="69"/>
        <v>0</v>
      </c>
    </row>
    <row r="851" spans="1:12">
      <c r="A851">
        <f>'Data Entry'!A852</f>
        <v>0</v>
      </c>
      <c r="B851">
        <f>'Data Entry'!B852</f>
        <v>0</v>
      </c>
      <c r="C851">
        <f>'Data Entry'!I852</f>
        <v>0</v>
      </c>
      <c r="D851">
        <f>'Data Entry'!J852</f>
        <v>0</v>
      </c>
      <c r="E851">
        <f t="shared" si="65"/>
        <v>0</v>
      </c>
      <c r="F851" s="26" t="e">
        <f t="shared" si="66"/>
        <v>#DIV/0!</v>
      </c>
      <c r="G851">
        <f>'Data Entry'!K852</f>
        <v>0</v>
      </c>
      <c r="H851">
        <f>'Data Entry'!L852</f>
        <v>0</v>
      </c>
      <c r="I851">
        <f t="shared" si="67"/>
        <v>0</v>
      </c>
      <c r="J851" s="26" t="e">
        <f t="shared" si="68"/>
        <v>#DIV/0!</v>
      </c>
      <c r="K851" s="1">
        <f>SUMIFS('Data Entry'!N$3:N$2000,'Data Entry'!M$3:M$2000,A851,'Data Entry'!B$3:B$2000,B851)+SUMIFS('Data Entry'!P$3:P$2000,'Data Entry'!O$3:O$2000,A851,'Data Entry'!B$3:B$2000,B851)+SUMIFS('Data Entry'!R$3:R$2000,'Data Entry'!Q$3:Q$2000,A851,'Data Entry'!B$3:B$2000,B851)</f>
        <v>0</v>
      </c>
      <c r="L851">
        <f t="shared" si="69"/>
        <v>0</v>
      </c>
    </row>
    <row r="852" spans="1:12">
      <c r="A852">
        <f>'Data Entry'!A853</f>
        <v>0</v>
      </c>
      <c r="B852">
        <f>'Data Entry'!B853</f>
        <v>0</v>
      </c>
      <c r="C852">
        <f>'Data Entry'!I853</f>
        <v>0</v>
      </c>
      <c r="D852">
        <f>'Data Entry'!J853</f>
        <v>0</v>
      </c>
      <c r="E852">
        <f t="shared" si="65"/>
        <v>0</v>
      </c>
      <c r="F852" s="26" t="e">
        <f t="shared" si="66"/>
        <v>#DIV/0!</v>
      </c>
      <c r="G852">
        <f>'Data Entry'!K853</f>
        <v>0</v>
      </c>
      <c r="H852">
        <f>'Data Entry'!L853</f>
        <v>0</v>
      </c>
      <c r="I852">
        <f t="shared" si="67"/>
        <v>0</v>
      </c>
      <c r="J852" s="26" t="e">
        <f t="shared" si="68"/>
        <v>#DIV/0!</v>
      </c>
      <c r="K852" s="1">
        <f>SUMIFS('Data Entry'!N$3:N$2000,'Data Entry'!M$3:M$2000,A852,'Data Entry'!B$3:B$2000,B852)+SUMIFS('Data Entry'!P$3:P$2000,'Data Entry'!O$3:O$2000,A852,'Data Entry'!B$3:B$2000,B852)+SUMIFS('Data Entry'!R$3:R$2000,'Data Entry'!Q$3:Q$2000,A852,'Data Entry'!B$3:B$2000,B852)</f>
        <v>0</v>
      </c>
      <c r="L852">
        <f t="shared" si="69"/>
        <v>0</v>
      </c>
    </row>
    <row r="853" spans="1:12">
      <c r="A853">
        <f>'Data Entry'!A854</f>
        <v>0</v>
      </c>
      <c r="B853">
        <f>'Data Entry'!B854</f>
        <v>0</v>
      </c>
      <c r="C853">
        <f>'Data Entry'!I854</f>
        <v>0</v>
      </c>
      <c r="D853">
        <f>'Data Entry'!J854</f>
        <v>0</v>
      </c>
      <c r="E853">
        <f t="shared" si="65"/>
        <v>0</v>
      </c>
      <c r="F853" s="26" t="e">
        <f t="shared" si="66"/>
        <v>#DIV/0!</v>
      </c>
      <c r="G853">
        <f>'Data Entry'!K854</f>
        <v>0</v>
      </c>
      <c r="H853">
        <f>'Data Entry'!L854</f>
        <v>0</v>
      </c>
      <c r="I853">
        <f t="shared" si="67"/>
        <v>0</v>
      </c>
      <c r="J853" s="26" t="e">
        <f t="shared" si="68"/>
        <v>#DIV/0!</v>
      </c>
      <c r="K853" s="1">
        <f>SUMIFS('Data Entry'!N$3:N$2000,'Data Entry'!M$3:M$2000,A853,'Data Entry'!B$3:B$2000,B853)+SUMIFS('Data Entry'!P$3:P$2000,'Data Entry'!O$3:O$2000,A853,'Data Entry'!B$3:B$2000,B853)+SUMIFS('Data Entry'!R$3:R$2000,'Data Entry'!Q$3:Q$2000,A853,'Data Entry'!B$3:B$2000,B853)</f>
        <v>0</v>
      </c>
      <c r="L853">
        <f t="shared" si="69"/>
        <v>0</v>
      </c>
    </row>
    <row r="854" spans="1:12">
      <c r="A854">
        <f>'Data Entry'!A855</f>
        <v>0</v>
      </c>
      <c r="B854">
        <f>'Data Entry'!B855</f>
        <v>0</v>
      </c>
      <c r="C854">
        <f>'Data Entry'!I855</f>
        <v>0</v>
      </c>
      <c r="D854">
        <f>'Data Entry'!J855</f>
        <v>0</v>
      </c>
      <c r="E854">
        <f t="shared" si="65"/>
        <v>0</v>
      </c>
      <c r="F854" s="26" t="e">
        <f t="shared" si="66"/>
        <v>#DIV/0!</v>
      </c>
      <c r="G854">
        <f>'Data Entry'!K855</f>
        <v>0</v>
      </c>
      <c r="H854">
        <f>'Data Entry'!L855</f>
        <v>0</v>
      </c>
      <c r="I854">
        <f t="shared" si="67"/>
        <v>0</v>
      </c>
      <c r="J854" s="26" t="e">
        <f t="shared" si="68"/>
        <v>#DIV/0!</v>
      </c>
      <c r="K854" s="1">
        <f>SUMIFS('Data Entry'!N$3:N$2000,'Data Entry'!M$3:M$2000,A854,'Data Entry'!B$3:B$2000,B854)+SUMIFS('Data Entry'!P$3:P$2000,'Data Entry'!O$3:O$2000,A854,'Data Entry'!B$3:B$2000,B854)+SUMIFS('Data Entry'!R$3:R$2000,'Data Entry'!Q$3:Q$2000,A854,'Data Entry'!B$3:B$2000,B854)</f>
        <v>0</v>
      </c>
      <c r="L854">
        <f t="shared" si="69"/>
        <v>0</v>
      </c>
    </row>
    <row r="855" spans="1:12">
      <c r="A855">
        <f>'Data Entry'!A856</f>
        <v>0</v>
      </c>
      <c r="B855">
        <f>'Data Entry'!B856</f>
        <v>0</v>
      </c>
      <c r="C855">
        <f>'Data Entry'!I856</f>
        <v>0</v>
      </c>
      <c r="D855">
        <f>'Data Entry'!J856</f>
        <v>0</v>
      </c>
      <c r="E855">
        <f t="shared" si="65"/>
        <v>0</v>
      </c>
      <c r="F855" s="26" t="e">
        <f t="shared" si="66"/>
        <v>#DIV/0!</v>
      </c>
      <c r="G855">
        <f>'Data Entry'!K856</f>
        <v>0</v>
      </c>
      <c r="H855">
        <f>'Data Entry'!L856</f>
        <v>0</v>
      </c>
      <c r="I855">
        <f t="shared" si="67"/>
        <v>0</v>
      </c>
      <c r="J855" s="26" t="e">
        <f t="shared" si="68"/>
        <v>#DIV/0!</v>
      </c>
      <c r="K855" s="1">
        <f>SUMIFS('Data Entry'!N$3:N$2000,'Data Entry'!M$3:M$2000,A855,'Data Entry'!B$3:B$2000,B855)+SUMIFS('Data Entry'!P$3:P$2000,'Data Entry'!O$3:O$2000,A855,'Data Entry'!B$3:B$2000,B855)+SUMIFS('Data Entry'!R$3:R$2000,'Data Entry'!Q$3:Q$2000,A855,'Data Entry'!B$3:B$2000,B855)</f>
        <v>0</v>
      </c>
      <c r="L855">
        <f t="shared" si="69"/>
        <v>0</v>
      </c>
    </row>
    <row r="856" spans="1:12">
      <c r="A856">
        <f>'Data Entry'!A857</f>
        <v>0</v>
      </c>
      <c r="B856">
        <f>'Data Entry'!B857</f>
        <v>0</v>
      </c>
      <c r="C856">
        <f>'Data Entry'!I857</f>
        <v>0</v>
      </c>
      <c r="D856">
        <f>'Data Entry'!J857</f>
        <v>0</v>
      </c>
      <c r="E856">
        <f t="shared" si="65"/>
        <v>0</v>
      </c>
      <c r="F856" s="26" t="e">
        <f t="shared" si="66"/>
        <v>#DIV/0!</v>
      </c>
      <c r="G856">
        <f>'Data Entry'!K857</f>
        <v>0</v>
      </c>
      <c r="H856">
        <f>'Data Entry'!L857</f>
        <v>0</v>
      </c>
      <c r="I856">
        <f t="shared" si="67"/>
        <v>0</v>
      </c>
      <c r="J856" s="26" t="e">
        <f t="shared" si="68"/>
        <v>#DIV/0!</v>
      </c>
      <c r="K856" s="1">
        <f>SUMIFS('Data Entry'!N$3:N$2000,'Data Entry'!M$3:M$2000,A856,'Data Entry'!B$3:B$2000,B856)+SUMIFS('Data Entry'!P$3:P$2000,'Data Entry'!O$3:O$2000,A856,'Data Entry'!B$3:B$2000,B856)+SUMIFS('Data Entry'!R$3:R$2000,'Data Entry'!Q$3:Q$2000,A856,'Data Entry'!B$3:B$2000,B856)</f>
        <v>0</v>
      </c>
      <c r="L856">
        <f t="shared" si="69"/>
        <v>0</v>
      </c>
    </row>
    <row r="857" spans="1:12">
      <c r="A857">
        <f>'Data Entry'!A858</f>
        <v>0</v>
      </c>
      <c r="B857">
        <f>'Data Entry'!B858</f>
        <v>0</v>
      </c>
      <c r="C857">
        <f>'Data Entry'!I858</f>
        <v>0</v>
      </c>
      <c r="D857">
        <f>'Data Entry'!J858</f>
        <v>0</v>
      </c>
      <c r="E857">
        <f t="shared" si="65"/>
        <v>0</v>
      </c>
      <c r="F857" s="26" t="e">
        <f t="shared" si="66"/>
        <v>#DIV/0!</v>
      </c>
      <c r="G857">
        <f>'Data Entry'!K858</f>
        <v>0</v>
      </c>
      <c r="H857">
        <f>'Data Entry'!L858</f>
        <v>0</v>
      </c>
      <c r="I857">
        <f t="shared" si="67"/>
        <v>0</v>
      </c>
      <c r="J857" s="26" t="e">
        <f t="shared" si="68"/>
        <v>#DIV/0!</v>
      </c>
      <c r="K857" s="1">
        <f>SUMIFS('Data Entry'!N$3:N$2000,'Data Entry'!M$3:M$2000,A857,'Data Entry'!B$3:B$2000,B857)+SUMIFS('Data Entry'!P$3:P$2000,'Data Entry'!O$3:O$2000,A857,'Data Entry'!B$3:B$2000,B857)+SUMIFS('Data Entry'!R$3:R$2000,'Data Entry'!Q$3:Q$2000,A857,'Data Entry'!B$3:B$2000,B857)</f>
        <v>0</v>
      </c>
      <c r="L857">
        <f t="shared" si="69"/>
        <v>0</v>
      </c>
    </row>
    <row r="858" spans="1:12">
      <c r="A858">
        <f>'Data Entry'!A859</f>
        <v>0</v>
      </c>
      <c r="B858">
        <f>'Data Entry'!B859</f>
        <v>0</v>
      </c>
      <c r="C858">
        <f>'Data Entry'!I859</f>
        <v>0</v>
      </c>
      <c r="D858">
        <f>'Data Entry'!J859</f>
        <v>0</v>
      </c>
      <c r="E858">
        <f t="shared" si="65"/>
        <v>0</v>
      </c>
      <c r="F858" s="26" t="e">
        <f t="shared" si="66"/>
        <v>#DIV/0!</v>
      </c>
      <c r="G858">
        <f>'Data Entry'!K859</f>
        <v>0</v>
      </c>
      <c r="H858">
        <f>'Data Entry'!L859</f>
        <v>0</v>
      </c>
      <c r="I858">
        <f t="shared" si="67"/>
        <v>0</v>
      </c>
      <c r="J858" s="26" t="e">
        <f t="shared" si="68"/>
        <v>#DIV/0!</v>
      </c>
      <c r="K858" s="1">
        <f>SUMIFS('Data Entry'!N$3:N$2000,'Data Entry'!M$3:M$2000,A858,'Data Entry'!B$3:B$2000,B858)+SUMIFS('Data Entry'!P$3:P$2000,'Data Entry'!O$3:O$2000,A858,'Data Entry'!B$3:B$2000,B858)+SUMIFS('Data Entry'!R$3:R$2000,'Data Entry'!Q$3:Q$2000,A858,'Data Entry'!B$3:B$2000,B858)</f>
        <v>0</v>
      </c>
      <c r="L858">
        <f t="shared" si="69"/>
        <v>0</v>
      </c>
    </row>
    <row r="859" spans="1:12">
      <c r="A859">
        <f>'Data Entry'!A860</f>
        <v>0</v>
      </c>
      <c r="B859">
        <f>'Data Entry'!B860</f>
        <v>0</v>
      </c>
      <c r="C859">
        <f>'Data Entry'!I860</f>
        <v>0</v>
      </c>
      <c r="D859">
        <f>'Data Entry'!J860</f>
        <v>0</v>
      </c>
      <c r="E859">
        <f t="shared" si="65"/>
        <v>0</v>
      </c>
      <c r="F859" s="26" t="e">
        <f t="shared" si="66"/>
        <v>#DIV/0!</v>
      </c>
      <c r="G859">
        <f>'Data Entry'!K860</f>
        <v>0</v>
      </c>
      <c r="H859">
        <f>'Data Entry'!L860</f>
        <v>0</v>
      </c>
      <c r="I859">
        <f t="shared" si="67"/>
        <v>0</v>
      </c>
      <c r="J859" s="26" t="e">
        <f t="shared" si="68"/>
        <v>#DIV/0!</v>
      </c>
      <c r="K859" s="1">
        <f>SUMIFS('Data Entry'!N$3:N$2000,'Data Entry'!M$3:M$2000,A859,'Data Entry'!B$3:B$2000,B859)+SUMIFS('Data Entry'!P$3:P$2000,'Data Entry'!O$3:O$2000,A859,'Data Entry'!B$3:B$2000,B859)+SUMIFS('Data Entry'!R$3:R$2000,'Data Entry'!Q$3:Q$2000,A859,'Data Entry'!B$3:B$2000,B859)</f>
        <v>0</v>
      </c>
      <c r="L859">
        <f t="shared" si="69"/>
        <v>0</v>
      </c>
    </row>
    <row r="860" spans="1:12">
      <c r="A860">
        <f>'Data Entry'!A861</f>
        <v>0</v>
      </c>
      <c r="B860">
        <f>'Data Entry'!B861</f>
        <v>0</v>
      </c>
      <c r="C860">
        <f>'Data Entry'!I861</f>
        <v>0</v>
      </c>
      <c r="D860">
        <f>'Data Entry'!J861</f>
        <v>0</v>
      </c>
      <c r="E860">
        <f t="shared" si="65"/>
        <v>0</v>
      </c>
      <c r="F860" s="26" t="e">
        <f t="shared" si="66"/>
        <v>#DIV/0!</v>
      </c>
      <c r="G860">
        <f>'Data Entry'!K861</f>
        <v>0</v>
      </c>
      <c r="H860">
        <f>'Data Entry'!L861</f>
        <v>0</v>
      </c>
      <c r="I860">
        <f t="shared" si="67"/>
        <v>0</v>
      </c>
      <c r="J860" s="26" t="e">
        <f t="shared" si="68"/>
        <v>#DIV/0!</v>
      </c>
      <c r="K860" s="1">
        <f>SUMIFS('Data Entry'!N$3:N$2000,'Data Entry'!M$3:M$2000,A860,'Data Entry'!B$3:B$2000,B860)+SUMIFS('Data Entry'!P$3:P$2000,'Data Entry'!O$3:O$2000,A860,'Data Entry'!B$3:B$2000,B860)+SUMIFS('Data Entry'!R$3:R$2000,'Data Entry'!Q$3:Q$2000,A860,'Data Entry'!B$3:B$2000,B860)</f>
        <v>0</v>
      </c>
      <c r="L860">
        <f t="shared" si="69"/>
        <v>0</v>
      </c>
    </row>
    <row r="861" spans="1:12">
      <c r="A861">
        <f>'Data Entry'!A862</f>
        <v>0</v>
      </c>
      <c r="B861">
        <f>'Data Entry'!B862</f>
        <v>0</v>
      </c>
      <c r="C861">
        <f>'Data Entry'!I862</f>
        <v>0</v>
      </c>
      <c r="D861">
        <f>'Data Entry'!J862</f>
        <v>0</v>
      </c>
      <c r="E861">
        <f t="shared" si="65"/>
        <v>0</v>
      </c>
      <c r="F861" s="26" t="e">
        <f t="shared" si="66"/>
        <v>#DIV/0!</v>
      </c>
      <c r="G861">
        <f>'Data Entry'!K862</f>
        <v>0</v>
      </c>
      <c r="H861">
        <f>'Data Entry'!L862</f>
        <v>0</v>
      </c>
      <c r="I861">
        <f t="shared" si="67"/>
        <v>0</v>
      </c>
      <c r="J861" s="26" t="e">
        <f t="shared" si="68"/>
        <v>#DIV/0!</v>
      </c>
      <c r="K861" s="1">
        <f>SUMIFS('Data Entry'!N$3:N$2000,'Data Entry'!M$3:M$2000,A861,'Data Entry'!B$3:B$2000,B861)+SUMIFS('Data Entry'!P$3:P$2000,'Data Entry'!O$3:O$2000,A861,'Data Entry'!B$3:B$2000,B861)+SUMIFS('Data Entry'!R$3:R$2000,'Data Entry'!Q$3:Q$2000,A861,'Data Entry'!B$3:B$2000,B861)</f>
        <v>0</v>
      </c>
      <c r="L861">
        <f t="shared" si="69"/>
        <v>0</v>
      </c>
    </row>
    <row r="862" spans="1:12">
      <c r="A862">
        <f>'Data Entry'!A863</f>
        <v>0</v>
      </c>
      <c r="B862">
        <f>'Data Entry'!B863</f>
        <v>0</v>
      </c>
      <c r="C862">
        <f>'Data Entry'!I863</f>
        <v>0</v>
      </c>
      <c r="D862">
        <f>'Data Entry'!J863</f>
        <v>0</v>
      </c>
      <c r="E862">
        <f t="shared" si="65"/>
        <v>0</v>
      </c>
      <c r="F862" s="26" t="e">
        <f t="shared" si="66"/>
        <v>#DIV/0!</v>
      </c>
      <c r="G862">
        <f>'Data Entry'!K863</f>
        <v>0</v>
      </c>
      <c r="H862">
        <f>'Data Entry'!L863</f>
        <v>0</v>
      </c>
      <c r="I862">
        <f t="shared" si="67"/>
        <v>0</v>
      </c>
      <c r="J862" s="26" t="e">
        <f t="shared" si="68"/>
        <v>#DIV/0!</v>
      </c>
      <c r="K862" s="1">
        <f>SUMIFS('Data Entry'!N$3:N$2000,'Data Entry'!M$3:M$2000,A862,'Data Entry'!B$3:B$2000,B862)+SUMIFS('Data Entry'!P$3:P$2000,'Data Entry'!O$3:O$2000,A862,'Data Entry'!B$3:B$2000,B862)+SUMIFS('Data Entry'!R$3:R$2000,'Data Entry'!Q$3:Q$2000,A862,'Data Entry'!B$3:B$2000,B862)</f>
        <v>0</v>
      </c>
      <c r="L862">
        <f t="shared" si="69"/>
        <v>0</v>
      </c>
    </row>
    <row r="863" spans="1:12">
      <c r="A863">
        <f>'Data Entry'!A864</f>
        <v>0</v>
      </c>
      <c r="B863">
        <f>'Data Entry'!B864</f>
        <v>0</v>
      </c>
      <c r="C863">
        <f>'Data Entry'!I864</f>
        <v>0</v>
      </c>
      <c r="D863">
        <f>'Data Entry'!J864</f>
        <v>0</v>
      </c>
      <c r="E863">
        <f t="shared" si="65"/>
        <v>0</v>
      </c>
      <c r="F863" s="26" t="e">
        <f t="shared" si="66"/>
        <v>#DIV/0!</v>
      </c>
      <c r="G863">
        <f>'Data Entry'!K864</f>
        <v>0</v>
      </c>
      <c r="H863">
        <f>'Data Entry'!L864</f>
        <v>0</v>
      </c>
      <c r="I863">
        <f t="shared" si="67"/>
        <v>0</v>
      </c>
      <c r="J863" s="26" t="e">
        <f t="shared" si="68"/>
        <v>#DIV/0!</v>
      </c>
      <c r="K863" s="1">
        <f>SUMIFS('Data Entry'!N$3:N$2000,'Data Entry'!M$3:M$2000,A863,'Data Entry'!B$3:B$2000,B863)+SUMIFS('Data Entry'!P$3:P$2000,'Data Entry'!O$3:O$2000,A863,'Data Entry'!B$3:B$2000,B863)+SUMIFS('Data Entry'!R$3:R$2000,'Data Entry'!Q$3:Q$2000,A863,'Data Entry'!B$3:B$2000,B863)</f>
        <v>0</v>
      </c>
      <c r="L863">
        <f t="shared" si="69"/>
        <v>0</v>
      </c>
    </row>
    <row r="864" spans="1:12">
      <c r="A864">
        <f>'Data Entry'!A865</f>
        <v>0</v>
      </c>
      <c r="B864">
        <f>'Data Entry'!B865</f>
        <v>0</v>
      </c>
      <c r="C864">
        <f>'Data Entry'!I865</f>
        <v>0</v>
      </c>
      <c r="D864">
        <f>'Data Entry'!J865</f>
        <v>0</v>
      </c>
      <c r="E864">
        <f t="shared" si="65"/>
        <v>0</v>
      </c>
      <c r="F864" s="26" t="e">
        <f t="shared" si="66"/>
        <v>#DIV/0!</v>
      </c>
      <c r="G864">
        <f>'Data Entry'!K865</f>
        <v>0</v>
      </c>
      <c r="H864">
        <f>'Data Entry'!L865</f>
        <v>0</v>
      </c>
      <c r="I864">
        <f t="shared" si="67"/>
        <v>0</v>
      </c>
      <c r="J864" s="26" t="e">
        <f t="shared" si="68"/>
        <v>#DIV/0!</v>
      </c>
      <c r="K864" s="1">
        <f>SUMIFS('Data Entry'!N$3:N$2000,'Data Entry'!M$3:M$2000,A864,'Data Entry'!B$3:B$2000,B864)+SUMIFS('Data Entry'!P$3:P$2000,'Data Entry'!O$3:O$2000,A864,'Data Entry'!B$3:B$2000,B864)+SUMIFS('Data Entry'!R$3:R$2000,'Data Entry'!Q$3:Q$2000,A864,'Data Entry'!B$3:B$2000,B864)</f>
        <v>0</v>
      </c>
      <c r="L864">
        <f t="shared" si="69"/>
        <v>0</v>
      </c>
    </row>
    <row r="865" spans="1:12">
      <c r="A865">
        <f>'Data Entry'!A866</f>
        <v>0</v>
      </c>
      <c r="B865">
        <f>'Data Entry'!B866</f>
        <v>0</v>
      </c>
      <c r="C865">
        <f>'Data Entry'!I866</f>
        <v>0</v>
      </c>
      <c r="D865">
        <f>'Data Entry'!J866</f>
        <v>0</v>
      </c>
      <c r="E865">
        <f t="shared" si="65"/>
        <v>0</v>
      </c>
      <c r="F865" s="26" t="e">
        <f t="shared" si="66"/>
        <v>#DIV/0!</v>
      </c>
      <c r="G865">
        <f>'Data Entry'!K866</f>
        <v>0</v>
      </c>
      <c r="H865">
        <f>'Data Entry'!L866</f>
        <v>0</v>
      </c>
      <c r="I865">
        <f t="shared" si="67"/>
        <v>0</v>
      </c>
      <c r="J865" s="26" t="e">
        <f t="shared" si="68"/>
        <v>#DIV/0!</v>
      </c>
      <c r="K865" s="1">
        <f>SUMIFS('Data Entry'!N$3:N$2000,'Data Entry'!M$3:M$2000,A865,'Data Entry'!B$3:B$2000,B865)+SUMIFS('Data Entry'!P$3:P$2000,'Data Entry'!O$3:O$2000,A865,'Data Entry'!B$3:B$2000,B865)+SUMIFS('Data Entry'!R$3:R$2000,'Data Entry'!Q$3:Q$2000,A865,'Data Entry'!B$3:B$2000,B865)</f>
        <v>0</v>
      </c>
      <c r="L865">
        <f t="shared" si="69"/>
        <v>0</v>
      </c>
    </row>
    <row r="866" spans="1:12">
      <c r="A866">
        <f>'Data Entry'!A867</f>
        <v>0</v>
      </c>
      <c r="B866">
        <f>'Data Entry'!B867</f>
        <v>0</v>
      </c>
      <c r="C866">
        <f>'Data Entry'!I867</f>
        <v>0</v>
      </c>
      <c r="D866">
        <f>'Data Entry'!J867</f>
        <v>0</v>
      </c>
      <c r="E866">
        <f t="shared" si="65"/>
        <v>0</v>
      </c>
      <c r="F866" s="26" t="e">
        <f t="shared" si="66"/>
        <v>#DIV/0!</v>
      </c>
      <c r="G866">
        <f>'Data Entry'!K867</f>
        <v>0</v>
      </c>
      <c r="H866">
        <f>'Data Entry'!L867</f>
        <v>0</v>
      </c>
      <c r="I866">
        <f t="shared" si="67"/>
        <v>0</v>
      </c>
      <c r="J866" s="26" t="e">
        <f t="shared" si="68"/>
        <v>#DIV/0!</v>
      </c>
      <c r="K866" s="1">
        <f>SUMIFS('Data Entry'!N$3:N$2000,'Data Entry'!M$3:M$2000,A866,'Data Entry'!B$3:B$2000,B866)+SUMIFS('Data Entry'!P$3:P$2000,'Data Entry'!O$3:O$2000,A866,'Data Entry'!B$3:B$2000,B866)+SUMIFS('Data Entry'!R$3:R$2000,'Data Entry'!Q$3:Q$2000,A866,'Data Entry'!B$3:B$2000,B866)</f>
        <v>0</v>
      </c>
      <c r="L866">
        <f t="shared" si="69"/>
        <v>0</v>
      </c>
    </row>
    <row r="867" spans="1:12">
      <c r="A867">
        <f>'Data Entry'!A868</f>
        <v>0</v>
      </c>
      <c r="B867">
        <f>'Data Entry'!B868</f>
        <v>0</v>
      </c>
      <c r="C867">
        <f>'Data Entry'!I868</f>
        <v>0</v>
      </c>
      <c r="D867">
        <f>'Data Entry'!J868</f>
        <v>0</v>
      </c>
      <c r="E867">
        <f t="shared" si="65"/>
        <v>0</v>
      </c>
      <c r="F867" s="26" t="e">
        <f t="shared" si="66"/>
        <v>#DIV/0!</v>
      </c>
      <c r="G867">
        <f>'Data Entry'!K868</f>
        <v>0</v>
      </c>
      <c r="H867">
        <f>'Data Entry'!L868</f>
        <v>0</v>
      </c>
      <c r="I867">
        <f t="shared" si="67"/>
        <v>0</v>
      </c>
      <c r="J867" s="26" t="e">
        <f t="shared" si="68"/>
        <v>#DIV/0!</v>
      </c>
      <c r="K867" s="1">
        <f>SUMIFS('Data Entry'!N$3:N$2000,'Data Entry'!M$3:M$2000,A867,'Data Entry'!B$3:B$2000,B867)+SUMIFS('Data Entry'!P$3:P$2000,'Data Entry'!O$3:O$2000,A867,'Data Entry'!B$3:B$2000,B867)+SUMIFS('Data Entry'!R$3:R$2000,'Data Entry'!Q$3:Q$2000,A867,'Data Entry'!B$3:B$2000,B867)</f>
        <v>0</v>
      </c>
      <c r="L867">
        <f t="shared" si="69"/>
        <v>0</v>
      </c>
    </row>
    <row r="868" spans="1:12">
      <c r="A868">
        <f>'Data Entry'!A869</f>
        <v>0</v>
      </c>
      <c r="B868">
        <f>'Data Entry'!B869</f>
        <v>0</v>
      </c>
      <c r="C868">
        <f>'Data Entry'!I869</f>
        <v>0</v>
      </c>
      <c r="D868">
        <f>'Data Entry'!J869</f>
        <v>0</v>
      </c>
      <c r="E868">
        <f t="shared" si="65"/>
        <v>0</v>
      </c>
      <c r="F868" s="26" t="e">
        <f t="shared" si="66"/>
        <v>#DIV/0!</v>
      </c>
      <c r="G868">
        <f>'Data Entry'!K869</f>
        <v>0</v>
      </c>
      <c r="H868">
        <f>'Data Entry'!L869</f>
        <v>0</v>
      </c>
      <c r="I868">
        <f t="shared" si="67"/>
        <v>0</v>
      </c>
      <c r="J868" s="26" t="e">
        <f t="shared" si="68"/>
        <v>#DIV/0!</v>
      </c>
      <c r="K868" s="1">
        <f>SUMIFS('Data Entry'!N$3:N$2000,'Data Entry'!M$3:M$2000,A868,'Data Entry'!B$3:B$2000,B868)+SUMIFS('Data Entry'!P$3:P$2000,'Data Entry'!O$3:O$2000,A868,'Data Entry'!B$3:B$2000,B868)+SUMIFS('Data Entry'!R$3:R$2000,'Data Entry'!Q$3:Q$2000,A868,'Data Entry'!B$3:B$2000,B868)</f>
        <v>0</v>
      </c>
      <c r="L868">
        <f t="shared" si="69"/>
        <v>0</v>
      </c>
    </row>
    <row r="869" spans="1:12">
      <c r="A869">
        <f>'Data Entry'!A870</f>
        <v>0</v>
      </c>
      <c r="B869">
        <f>'Data Entry'!B870</f>
        <v>0</v>
      </c>
      <c r="C869">
        <f>'Data Entry'!I870</f>
        <v>0</v>
      </c>
      <c r="D869">
        <f>'Data Entry'!J870</f>
        <v>0</v>
      </c>
      <c r="E869">
        <f t="shared" si="65"/>
        <v>0</v>
      </c>
      <c r="F869" s="26" t="e">
        <f t="shared" si="66"/>
        <v>#DIV/0!</v>
      </c>
      <c r="G869">
        <f>'Data Entry'!K870</f>
        <v>0</v>
      </c>
      <c r="H869">
        <f>'Data Entry'!L870</f>
        <v>0</v>
      </c>
      <c r="I869">
        <f t="shared" si="67"/>
        <v>0</v>
      </c>
      <c r="J869" s="26" t="e">
        <f t="shared" si="68"/>
        <v>#DIV/0!</v>
      </c>
      <c r="K869" s="1">
        <f>SUMIFS('Data Entry'!N$3:N$2000,'Data Entry'!M$3:M$2000,A869,'Data Entry'!B$3:B$2000,B869)+SUMIFS('Data Entry'!P$3:P$2000,'Data Entry'!O$3:O$2000,A869,'Data Entry'!B$3:B$2000,B869)+SUMIFS('Data Entry'!R$3:R$2000,'Data Entry'!Q$3:Q$2000,A869,'Data Entry'!B$3:B$2000,B869)</f>
        <v>0</v>
      </c>
      <c r="L869">
        <f t="shared" si="69"/>
        <v>0</v>
      </c>
    </row>
    <row r="870" spans="1:12">
      <c r="A870">
        <f>'Data Entry'!A871</f>
        <v>0</v>
      </c>
      <c r="B870">
        <f>'Data Entry'!B871</f>
        <v>0</v>
      </c>
      <c r="C870">
        <f>'Data Entry'!I871</f>
        <v>0</v>
      </c>
      <c r="D870">
        <f>'Data Entry'!J871</f>
        <v>0</v>
      </c>
      <c r="E870">
        <f t="shared" si="65"/>
        <v>0</v>
      </c>
      <c r="F870" s="26" t="e">
        <f t="shared" si="66"/>
        <v>#DIV/0!</v>
      </c>
      <c r="G870">
        <f>'Data Entry'!K871</f>
        <v>0</v>
      </c>
      <c r="H870">
        <f>'Data Entry'!L871</f>
        <v>0</v>
      </c>
      <c r="I870">
        <f t="shared" si="67"/>
        <v>0</v>
      </c>
      <c r="J870" s="26" t="e">
        <f t="shared" si="68"/>
        <v>#DIV/0!</v>
      </c>
      <c r="K870" s="1">
        <f>SUMIFS('Data Entry'!N$3:N$2000,'Data Entry'!M$3:M$2000,A870,'Data Entry'!B$3:B$2000,B870)+SUMIFS('Data Entry'!P$3:P$2000,'Data Entry'!O$3:O$2000,A870,'Data Entry'!B$3:B$2000,B870)+SUMIFS('Data Entry'!R$3:R$2000,'Data Entry'!Q$3:Q$2000,A870,'Data Entry'!B$3:B$2000,B870)</f>
        <v>0</v>
      </c>
      <c r="L870">
        <f t="shared" si="69"/>
        <v>0</v>
      </c>
    </row>
    <row r="871" spans="1:12">
      <c r="A871">
        <f>'Data Entry'!A872</f>
        <v>0</v>
      </c>
      <c r="B871">
        <f>'Data Entry'!B872</f>
        <v>0</v>
      </c>
      <c r="C871">
        <f>'Data Entry'!I872</f>
        <v>0</v>
      </c>
      <c r="D871">
        <f>'Data Entry'!J872</f>
        <v>0</v>
      </c>
      <c r="E871">
        <f t="shared" si="65"/>
        <v>0</v>
      </c>
      <c r="F871" s="26" t="e">
        <f t="shared" si="66"/>
        <v>#DIV/0!</v>
      </c>
      <c r="G871">
        <f>'Data Entry'!K872</f>
        <v>0</v>
      </c>
      <c r="H871">
        <f>'Data Entry'!L872</f>
        <v>0</v>
      </c>
      <c r="I871">
        <f t="shared" si="67"/>
        <v>0</v>
      </c>
      <c r="J871" s="26" t="e">
        <f t="shared" si="68"/>
        <v>#DIV/0!</v>
      </c>
      <c r="K871" s="1">
        <f>SUMIFS('Data Entry'!N$3:N$2000,'Data Entry'!M$3:M$2000,A871,'Data Entry'!B$3:B$2000,B871)+SUMIFS('Data Entry'!P$3:P$2000,'Data Entry'!O$3:O$2000,A871,'Data Entry'!B$3:B$2000,B871)+SUMIFS('Data Entry'!R$3:R$2000,'Data Entry'!Q$3:Q$2000,A871,'Data Entry'!B$3:B$2000,B871)</f>
        <v>0</v>
      </c>
      <c r="L871">
        <f t="shared" si="69"/>
        <v>0</v>
      </c>
    </row>
    <row r="872" spans="1:12">
      <c r="A872">
        <f>'Data Entry'!A873</f>
        <v>0</v>
      </c>
      <c r="B872">
        <f>'Data Entry'!B873</f>
        <v>0</v>
      </c>
      <c r="C872">
        <f>'Data Entry'!I873</f>
        <v>0</v>
      </c>
      <c r="D872">
        <f>'Data Entry'!J873</f>
        <v>0</v>
      </c>
      <c r="E872">
        <f t="shared" si="65"/>
        <v>0</v>
      </c>
      <c r="F872" s="26" t="e">
        <f t="shared" si="66"/>
        <v>#DIV/0!</v>
      </c>
      <c r="G872">
        <f>'Data Entry'!K873</f>
        <v>0</v>
      </c>
      <c r="H872">
        <f>'Data Entry'!L873</f>
        <v>0</v>
      </c>
      <c r="I872">
        <f t="shared" si="67"/>
        <v>0</v>
      </c>
      <c r="J872" s="26" t="e">
        <f t="shared" si="68"/>
        <v>#DIV/0!</v>
      </c>
      <c r="K872" s="1">
        <f>SUMIFS('Data Entry'!N$3:N$2000,'Data Entry'!M$3:M$2000,A872,'Data Entry'!B$3:B$2000,B872)+SUMIFS('Data Entry'!P$3:P$2000,'Data Entry'!O$3:O$2000,A872,'Data Entry'!B$3:B$2000,B872)+SUMIFS('Data Entry'!R$3:R$2000,'Data Entry'!Q$3:Q$2000,A872,'Data Entry'!B$3:B$2000,B872)</f>
        <v>0</v>
      </c>
      <c r="L872">
        <f t="shared" si="69"/>
        <v>0</v>
      </c>
    </row>
    <row r="873" spans="1:12">
      <c r="A873">
        <f>'Data Entry'!A874</f>
        <v>0</v>
      </c>
      <c r="B873">
        <f>'Data Entry'!B874</f>
        <v>0</v>
      </c>
      <c r="C873">
        <f>'Data Entry'!I874</f>
        <v>0</v>
      </c>
      <c r="D873">
        <f>'Data Entry'!J874</f>
        <v>0</v>
      </c>
      <c r="E873">
        <f t="shared" si="65"/>
        <v>0</v>
      </c>
      <c r="F873" s="26" t="e">
        <f t="shared" si="66"/>
        <v>#DIV/0!</v>
      </c>
      <c r="G873">
        <f>'Data Entry'!K874</f>
        <v>0</v>
      </c>
      <c r="H873">
        <f>'Data Entry'!L874</f>
        <v>0</v>
      </c>
      <c r="I873">
        <f t="shared" si="67"/>
        <v>0</v>
      </c>
      <c r="J873" s="26" t="e">
        <f t="shared" si="68"/>
        <v>#DIV/0!</v>
      </c>
      <c r="K873" s="1">
        <f>SUMIFS('Data Entry'!N$3:N$2000,'Data Entry'!M$3:M$2000,A873,'Data Entry'!B$3:B$2000,B873)+SUMIFS('Data Entry'!P$3:P$2000,'Data Entry'!O$3:O$2000,A873,'Data Entry'!B$3:B$2000,B873)+SUMIFS('Data Entry'!R$3:R$2000,'Data Entry'!Q$3:Q$2000,A873,'Data Entry'!B$3:B$2000,B873)</f>
        <v>0</v>
      </c>
      <c r="L873">
        <f t="shared" si="69"/>
        <v>0</v>
      </c>
    </row>
    <row r="874" spans="1:12">
      <c r="A874">
        <f>'Data Entry'!A875</f>
        <v>0</v>
      </c>
      <c r="B874">
        <f>'Data Entry'!B875</f>
        <v>0</v>
      </c>
      <c r="C874">
        <f>'Data Entry'!I875</f>
        <v>0</v>
      </c>
      <c r="D874">
        <f>'Data Entry'!J875</f>
        <v>0</v>
      </c>
      <c r="E874">
        <f t="shared" si="65"/>
        <v>0</v>
      </c>
      <c r="F874" s="26" t="e">
        <f t="shared" si="66"/>
        <v>#DIV/0!</v>
      </c>
      <c r="G874">
        <f>'Data Entry'!K875</f>
        <v>0</v>
      </c>
      <c r="H874">
        <f>'Data Entry'!L875</f>
        <v>0</v>
      </c>
      <c r="I874">
        <f t="shared" si="67"/>
        <v>0</v>
      </c>
      <c r="J874" s="26" t="e">
        <f t="shared" si="68"/>
        <v>#DIV/0!</v>
      </c>
      <c r="K874" s="1">
        <f>SUMIFS('Data Entry'!N$3:N$2000,'Data Entry'!M$3:M$2000,A874,'Data Entry'!B$3:B$2000,B874)+SUMIFS('Data Entry'!P$3:P$2000,'Data Entry'!O$3:O$2000,A874,'Data Entry'!B$3:B$2000,B874)+SUMIFS('Data Entry'!R$3:R$2000,'Data Entry'!Q$3:Q$2000,A874,'Data Entry'!B$3:B$2000,B874)</f>
        <v>0</v>
      </c>
      <c r="L874">
        <f t="shared" si="69"/>
        <v>0</v>
      </c>
    </row>
    <row r="875" spans="1:12">
      <c r="A875">
        <f>'Data Entry'!A876</f>
        <v>0</v>
      </c>
      <c r="B875">
        <f>'Data Entry'!B876</f>
        <v>0</v>
      </c>
      <c r="C875">
        <f>'Data Entry'!I876</f>
        <v>0</v>
      </c>
      <c r="D875">
        <f>'Data Entry'!J876</f>
        <v>0</v>
      </c>
      <c r="E875">
        <f t="shared" si="65"/>
        <v>0</v>
      </c>
      <c r="F875" s="26" t="e">
        <f t="shared" si="66"/>
        <v>#DIV/0!</v>
      </c>
      <c r="G875">
        <f>'Data Entry'!K876</f>
        <v>0</v>
      </c>
      <c r="H875">
        <f>'Data Entry'!L876</f>
        <v>0</v>
      </c>
      <c r="I875">
        <f t="shared" si="67"/>
        <v>0</v>
      </c>
      <c r="J875" s="26" t="e">
        <f t="shared" si="68"/>
        <v>#DIV/0!</v>
      </c>
      <c r="K875" s="1">
        <f>SUMIFS('Data Entry'!N$3:N$2000,'Data Entry'!M$3:M$2000,A875,'Data Entry'!B$3:B$2000,B875)+SUMIFS('Data Entry'!P$3:P$2000,'Data Entry'!O$3:O$2000,A875,'Data Entry'!B$3:B$2000,B875)+SUMIFS('Data Entry'!R$3:R$2000,'Data Entry'!Q$3:Q$2000,A875,'Data Entry'!B$3:B$2000,B875)</f>
        <v>0</v>
      </c>
      <c r="L875">
        <f t="shared" si="69"/>
        <v>0</v>
      </c>
    </row>
    <row r="876" spans="1:12">
      <c r="A876">
        <f>'Data Entry'!A877</f>
        <v>0</v>
      </c>
      <c r="B876">
        <f>'Data Entry'!B877</f>
        <v>0</v>
      </c>
      <c r="C876">
        <f>'Data Entry'!I877</f>
        <v>0</v>
      </c>
      <c r="D876">
        <f>'Data Entry'!J877</f>
        <v>0</v>
      </c>
      <c r="E876">
        <f t="shared" si="65"/>
        <v>0</v>
      </c>
      <c r="F876" s="26" t="e">
        <f t="shared" si="66"/>
        <v>#DIV/0!</v>
      </c>
      <c r="G876">
        <f>'Data Entry'!K877</f>
        <v>0</v>
      </c>
      <c r="H876">
        <f>'Data Entry'!L877</f>
        <v>0</v>
      </c>
      <c r="I876">
        <f t="shared" si="67"/>
        <v>0</v>
      </c>
      <c r="J876" s="26" t="e">
        <f t="shared" si="68"/>
        <v>#DIV/0!</v>
      </c>
      <c r="K876" s="1">
        <f>SUMIFS('Data Entry'!N$3:N$2000,'Data Entry'!M$3:M$2000,A876,'Data Entry'!B$3:B$2000,B876)+SUMIFS('Data Entry'!P$3:P$2000,'Data Entry'!O$3:O$2000,A876,'Data Entry'!B$3:B$2000,B876)+SUMIFS('Data Entry'!R$3:R$2000,'Data Entry'!Q$3:Q$2000,A876,'Data Entry'!B$3:B$2000,B876)</f>
        <v>0</v>
      </c>
      <c r="L876">
        <f t="shared" si="69"/>
        <v>0</v>
      </c>
    </row>
    <row r="877" spans="1:12">
      <c r="A877">
        <f>'Data Entry'!A878</f>
        <v>0</v>
      </c>
      <c r="B877">
        <f>'Data Entry'!B878</f>
        <v>0</v>
      </c>
      <c r="C877">
        <f>'Data Entry'!I878</f>
        <v>0</v>
      </c>
      <c r="D877">
        <f>'Data Entry'!J878</f>
        <v>0</v>
      </c>
      <c r="E877">
        <f t="shared" si="65"/>
        <v>0</v>
      </c>
      <c r="F877" s="26" t="e">
        <f t="shared" si="66"/>
        <v>#DIV/0!</v>
      </c>
      <c r="G877">
        <f>'Data Entry'!K878</f>
        <v>0</v>
      </c>
      <c r="H877">
        <f>'Data Entry'!L878</f>
        <v>0</v>
      </c>
      <c r="I877">
        <f t="shared" si="67"/>
        <v>0</v>
      </c>
      <c r="J877" s="26" t="e">
        <f t="shared" si="68"/>
        <v>#DIV/0!</v>
      </c>
      <c r="K877" s="1">
        <f>SUMIFS('Data Entry'!N$3:N$2000,'Data Entry'!M$3:M$2000,A877,'Data Entry'!B$3:B$2000,B877)+SUMIFS('Data Entry'!P$3:P$2000,'Data Entry'!O$3:O$2000,A877,'Data Entry'!B$3:B$2000,B877)+SUMIFS('Data Entry'!R$3:R$2000,'Data Entry'!Q$3:Q$2000,A877,'Data Entry'!B$3:B$2000,B877)</f>
        <v>0</v>
      </c>
      <c r="L877">
        <f t="shared" si="69"/>
        <v>0</v>
      </c>
    </row>
    <row r="878" spans="1:12">
      <c r="A878">
        <f>'Data Entry'!A879</f>
        <v>0</v>
      </c>
      <c r="B878">
        <f>'Data Entry'!B879</f>
        <v>0</v>
      </c>
      <c r="C878">
        <f>'Data Entry'!I879</f>
        <v>0</v>
      </c>
      <c r="D878">
        <f>'Data Entry'!J879</f>
        <v>0</v>
      </c>
      <c r="E878">
        <f t="shared" si="65"/>
        <v>0</v>
      </c>
      <c r="F878" s="26" t="e">
        <f t="shared" si="66"/>
        <v>#DIV/0!</v>
      </c>
      <c r="G878">
        <f>'Data Entry'!K879</f>
        <v>0</v>
      </c>
      <c r="H878">
        <f>'Data Entry'!L879</f>
        <v>0</v>
      </c>
      <c r="I878">
        <f t="shared" si="67"/>
        <v>0</v>
      </c>
      <c r="J878" s="26" t="e">
        <f t="shared" si="68"/>
        <v>#DIV/0!</v>
      </c>
      <c r="K878" s="1">
        <f>SUMIFS('Data Entry'!N$3:N$2000,'Data Entry'!M$3:M$2000,A878,'Data Entry'!B$3:B$2000,B878)+SUMIFS('Data Entry'!P$3:P$2000,'Data Entry'!O$3:O$2000,A878,'Data Entry'!B$3:B$2000,B878)+SUMIFS('Data Entry'!R$3:R$2000,'Data Entry'!Q$3:Q$2000,A878,'Data Entry'!B$3:B$2000,B878)</f>
        <v>0</v>
      </c>
      <c r="L878">
        <f t="shared" si="69"/>
        <v>0</v>
      </c>
    </row>
    <row r="879" spans="1:12">
      <c r="A879">
        <f>'Data Entry'!A880</f>
        <v>0</v>
      </c>
      <c r="B879">
        <f>'Data Entry'!B880</f>
        <v>0</v>
      </c>
      <c r="C879">
        <f>'Data Entry'!I880</f>
        <v>0</v>
      </c>
      <c r="D879">
        <f>'Data Entry'!J880</f>
        <v>0</v>
      </c>
      <c r="E879">
        <f t="shared" si="65"/>
        <v>0</v>
      </c>
      <c r="F879" s="26" t="e">
        <f t="shared" si="66"/>
        <v>#DIV/0!</v>
      </c>
      <c r="G879">
        <f>'Data Entry'!K880</f>
        <v>0</v>
      </c>
      <c r="H879">
        <f>'Data Entry'!L880</f>
        <v>0</v>
      </c>
      <c r="I879">
        <f t="shared" si="67"/>
        <v>0</v>
      </c>
      <c r="J879" s="26" t="e">
        <f t="shared" si="68"/>
        <v>#DIV/0!</v>
      </c>
      <c r="K879" s="1">
        <f>SUMIFS('Data Entry'!N$3:N$2000,'Data Entry'!M$3:M$2000,A879,'Data Entry'!B$3:B$2000,B879)+SUMIFS('Data Entry'!P$3:P$2000,'Data Entry'!O$3:O$2000,A879,'Data Entry'!B$3:B$2000,B879)+SUMIFS('Data Entry'!R$3:R$2000,'Data Entry'!Q$3:Q$2000,A879,'Data Entry'!B$3:B$2000,B879)</f>
        <v>0</v>
      </c>
      <c r="L879">
        <f t="shared" si="69"/>
        <v>0</v>
      </c>
    </row>
    <row r="880" spans="1:12">
      <c r="A880">
        <f>'Data Entry'!A881</f>
        <v>0</v>
      </c>
      <c r="B880">
        <f>'Data Entry'!B881</f>
        <v>0</v>
      </c>
      <c r="C880">
        <f>'Data Entry'!I881</f>
        <v>0</v>
      </c>
      <c r="D880">
        <f>'Data Entry'!J881</f>
        <v>0</v>
      </c>
      <c r="E880">
        <f t="shared" si="65"/>
        <v>0</v>
      </c>
      <c r="F880" s="26" t="e">
        <f t="shared" si="66"/>
        <v>#DIV/0!</v>
      </c>
      <c r="G880">
        <f>'Data Entry'!K881</f>
        <v>0</v>
      </c>
      <c r="H880">
        <f>'Data Entry'!L881</f>
        <v>0</v>
      </c>
      <c r="I880">
        <f t="shared" si="67"/>
        <v>0</v>
      </c>
      <c r="J880" s="26" t="e">
        <f t="shared" si="68"/>
        <v>#DIV/0!</v>
      </c>
      <c r="K880" s="1">
        <f>SUMIFS('Data Entry'!N$3:N$2000,'Data Entry'!M$3:M$2000,A880,'Data Entry'!B$3:B$2000,B880)+SUMIFS('Data Entry'!P$3:P$2000,'Data Entry'!O$3:O$2000,A880,'Data Entry'!B$3:B$2000,B880)+SUMIFS('Data Entry'!R$3:R$2000,'Data Entry'!Q$3:Q$2000,A880,'Data Entry'!B$3:B$2000,B880)</f>
        <v>0</v>
      </c>
      <c r="L880">
        <f t="shared" si="69"/>
        <v>0</v>
      </c>
    </row>
    <row r="881" spans="1:12">
      <c r="A881">
        <f>'Data Entry'!A882</f>
        <v>0</v>
      </c>
      <c r="B881">
        <f>'Data Entry'!B882</f>
        <v>0</v>
      </c>
      <c r="C881">
        <f>'Data Entry'!I882</f>
        <v>0</v>
      </c>
      <c r="D881">
        <f>'Data Entry'!J882</f>
        <v>0</v>
      </c>
      <c r="E881">
        <f t="shared" si="65"/>
        <v>0</v>
      </c>
      <c r="F881" s="26" t="e">
        <f t="shared" si="66"/>
        <v>#DIV/0!</v>
      </c>
      <c r="G881">
        <f>'Data Entry'!K882</f>
        <v>0</v>
      </c>
      <c r="H881">
        <f>'Data Entry'!L882</f>
        <v>0</v>
      </c>
      <c r="I881">
        <f t="shared" si="67"/>
        <v>0</v>
      </c>
      <c r="J881" s="26" t="e">
        <f t="shared" si="68"/>
        <v>#DIV/0!</v>
      </c>
      <c r="K881" s="1">
        <f>SUMIFS('Data Entry'!N$3:N$2000,'Data Entry'!M$3:M$2000,A881,'Data Entry'!B$3:B$2000,B881)+SUMIFS('Data Entry'!P$3:P$2000,'Data Entry'!O$3:O$2000,A881,'Data Entry'!B$3:B$2000,B881)+SUMIFS('Data Entry'!R$3:R$2000,'Data Entry'!Q$3:Q$2000,A881,'Data Entry'!B$3:B$2000,B881)</f>
        <v>0</v>
      </c>
      <c r="L881">
        <f t="shared" si="69"/>
        <v>0</v>
      </c>
    </row>
    <row r="882" spans="1:12">
      <c r="A882">
        <f>'Data Entry'!A883</f>
        <v>0</v>
      </c>
      <c r="B882">
        <f>'Data Entry'!B883</f>
        <v>0</v>
      </c>
      <c r="C882">
        <f>'Data Entry'!I883</f>
        <v>0</v>
      </c>
      <c r="D882">
        <f>'Data Entry'!J883</f>
        <v>0</v>
      </c>
      <c r="E882">
        <f t="shared" si="65"/>
        <v>0</v>
      </c>
      <c r="F882" s="26" t="e">
        <f t="shared" si="66"/>
        <v>#DIV/0!</v>
      </c>
      <c r="G882">
        <f>'Data Entry'!K883</f>
        <v>0</v>
      </c>
      <c r="H882">
        <f>'Data Entry'!L883</f>
        <v>0</v>
      </c>
      <c r="I882">
        <f t="shared" si="67"/>
        <v>0</v>
      </c>
      <c r="J882" s="26" t="e">
        <f t="shared" si="68"/>
        <v>#DIV/0!</v>
      </c>
      <c r="K882" s="1">
        <f>SUMIFS('Data Entry'!N$3:N$2000,'Data Entry'!M$3:M$2000,A882,'Data Entry'!B$3:B$2000,B882)+SUMIFS('Data Entry'!P$3:P$2000,'Data Entry'!O$3:O$2000,A882,'Data Entry'!B$3:B$2000,B882)+SUMIFS('Data Entry'!R$3:R$2000,'Data Entry'!Q$3:Q$2000,A882,'Data Entry'!B$3:B$2000,B882)</f>
        <v>0</v>
      </c>
      <c r="L882">
        <f t="shared" si="69"/>
        <v>0</v>
      </c>
    </row>
    <row r="883" spans="1:12">
      <c r="A883">
        <f>'Data Entry'!A884</f>
        <v>0</v>
      </c>
      <c r="B883">
        <f>'Data Entry'!B884</f>
        <v>0</v>
      </c>
      <c r="C883">
        <f>'Data Entry'!I884</f>
        <v>0</v>
      </c>
      <c r="D883">
        <f>'Data Entry'!J884</f>
        <v>0</v>
      </c>
      <c r="E883">
        <f t="shared" si="65"/>
        <v>0</v>
      </c>
      <c r="F883" s="26" t="e">
        <f t="shared" si="66"/>
        <v>#DIV/0!</v>
      </c>
      <c r="G883">
        <f>'Data Entry'!K884</f>
        <v>0</v>
      </c>
      <c r="H883">
        <f>'Data Entry'!L884</f>
        <v>0</v>
      </c>
      <c r="I883">
        <f t="shared" si="67"/>
        <v>0</v>
      </c>
      <c r="J883" s="26" t="e">
        <f t="shared" si="68"/>
        <v>#DIV/0!</v>
      </c>
      <c r="K883" s="1">
        <f>SUMIFS('Data Entry'!N$3:N$2000,'Data Entry'!M$3:M$2000,A883,'Data Entry'!B$3:B$2000,B883)+SUMIFS('Data Entry'!P$3:P$2000,'Data Entry'!O$3:O$2000,A883,'Data Entry'!B$3:B$2000,B883)+SUMIFS('Data Entry'!R$3:R$2000,'Data Entry'!Q$3:Q$2000,A883,'Data Entry'!B$3:B$2000,B883)</f>
        <v>0</v>
      </c>
      <c r="L883">
        <f t="shared" si="69"/>
        <v>0</v>
      </c>
    </row>
    <row r="884" spans="1:12">
      <c r="A884">
        <f>'Data Entry'!A885</f>
        <v>0</v>
      </c>
      <c r="B884">
        <f>'Data Entry'!B885</f>
        <v>0</v>
      </c>
      <c r="C884">
        <f>'Data Entry'!I885</f>
        <v>0</v>
      </c>
      <c r="D884">
        <f>'Data Entry'!J885</f>
        <v>0</v>
      </c>
      <c r="E884">
        <f t="shared" si="65"/>
        <v>0</v>
      </c>
      <c r="F884" s="26" t="e">
        <f t="shared" si="66"/>
        <v>#DIV/0!</v>
      </c>
      <c r="G884">
        <f>'Data Entry'!K885</f>
        <v>0</v>
      </c>
      <c r="H884">
        <f>'Data Entry'!L885</f>
        <v>0</v>
      </c>
      <c r="I884">
        <f t="shared" si="67"/>
        <v>0</v>
      </c>
      <c r="J884" s="26" t="e">
        <f t="shared" si="68"/>
        <v>#DIV/0!</v>
      </c>
      <c r="K884" s="1">
        <f>SUMIFS('Data Entry'!N$3:N$2000,'Data Entry'!M$3:M$2000,A884,'Data Entry'!B$3:B$2000,B884)+SUMIFS('Data Entry'!P$3:P$2000,'Data Entry'!O$3:O$2000,A884,'Data Entry'!B$3:B$2000,B884)+SUMIFS('Data Entry'!R$3:R$2000,'Data Entry'!Q$3:Q$2000,A884,'Data Entry'!B$3:B$2000,B884)</f>
        <v>0</v>
      </c>
      <c r="L884">
        <f t="shared" si="69"/>
        <v>0</v>
      </c>
    </row>
    <row r="885" spans="1:12">
      <c r="A885">
        <f>'Data Entry'!A886</f>
        <v>0</v>
      </c>
      <c r="B885">
        <f>'Data Entry'!B886</f>
        <v>0</v>
      </c>
      <c r="C885">
        <f>'Data Entry'!I886</f>
        <v>0</v>
      </c>
      <c r="D885">
        <f>'Data Entry'!J886</f>
        <v>0</v>
      </c>
      <c r="E885">
        <f t="shared" si="65"/>
        <v>0</v>
      </c>
      <c r="F885" s="26" t="e">
        <f t="shared" si="66"/>
        <v>#DIV/0!</v>
      </c>
      <c r="G885">
        <f>'Data Entry'!K886</f>
        <v>0</v>
      </c>
      <c r="H885">
        <f>'Data Entry'!L886</f>
        <v>0</v>
      </c>
      <c r="I885">
        <f t="shared" si="67"/>
        <v>0</v>
      </c>
      <c r="J885" s="26" t="e">
        <f t="shared" si="68"/>
        <v>#DIV/0!</v>
      </c>
      <c r="K885" s="1">
        <f>SUMIFS('Data Entry'!N$3:N$2000,'Data Entry'!M$3:M$2000,A885,'Data Entry'!B$3:B$2000,B885)+SUMIFS('Data Entry'!P$3:P$2000,'Data Entry'!O$3:O$2000,A885,'Data Entry'!B$3:B$2000,B885)+SUMIFS('Data Entry'!R$3:R$2000,'Data Entry'!Q$3:Q$2000,A885,'Data Entry'!B$3:B$2000,B885)</f>
        <v>0</v>
      </c>
      <c r="L885">
        <f t="shared" si="69"/>
        <v>0</v>
      </c>
    </row>
    <row r="886" spans="1:12">
      <c r="A886">
        <f>'Data Entry'!A887</f>
        <v>0</v>
      </c>
      <c r="B886">
        <f>'Data Entry'!B887</f>
        <v>0</v>
      </c>
      <c r="C886">
        <f>'Data Entry'!I887</f>
        <v>0</v>
      </c>
      <c r="D886">
        <f>'Data Entry'!J887</f>
        <v>0</v>
      </c>
      <c r="E886">
        <f t="shared" si="65"/>
        <v>0</v>
      </c>
      <c r="F886" s="26" t="e">
        <f t="shared" si="66"/>
        <v>#DIV/0!</v>
      </c>
      <c r="G886">
        <f>'Data Entry'!K887</f>
        <v>0</v>
      </c>
      <c r="H886">
        <f>'Data Entry'!L887</f>
        <v>0</v>
      </c>
      <c r="I886">
        <f t="shared" si="67"/>
        <v>0</v>
      </c>
      <c r="J886" s="26" t="e">
        <f t="shared" si="68"/>
        <v>#DIV/0!</v>
      </c>
      <c r="K886" s="1">
        <f>SUMIFS('Data Entry'!N$3:N$2000,'Data Entry'!M$3:M$2000,A886,'Data Entry'!B$3:B$2000,B886)+SUMIFS('Data Entry'!P$3:P$2000,'Data Entry'!O$3:O$2000,A886,'Data Entry'!B$3:B$2000,B886)+SUMIFS('Data Entry'!R$3:R$2000,'Data Entry'!Q$3:Q$2000,A886,'Data Entry'!B$3:B$2000,B886)</f>
        <v>0</v>
      </c>
      <c r="L886">
        <f t="shared" si="69"/>
        <v>0</v>
      </c>
    </row>
    <row r="887" spans="1:12">
      <c r="A887">
        <f>'Data Entry'!A888</f>
        <v>0</v>
      </c>
      <c r="B887">
        <f>'Data Entry'!B888</f>
        <v>0</v>
      </c>
      <c r="C887">
        <f>'Data Entry'!I888</f>
        <v>0</v>
      </c>
      <c r="D887">
        <f>'Data Entry'!J888</f>
        <v>0</v>
      </c>
      <c r="E887">
        <f t="shared" si="65"/>
        <v>0</v>
      </c>
      <c r="F887" s="26" t="e">
        <f t="shared" si="66"/>
        <v>#DIV/0!</v>
      </c>
      <c r="G887">
        <f>'Data Entry'!K888</f>
        <v>0</v>
      </c>
      <c r="H887">
        <f>'Data Entry'!L888</f>
        <v>0</v>
      </c>
      <c r="I887">
        <f t="shared" si="67"/>
        <v>0</v>
      </c>
      <c r="J887" s="26" t="e">
        <f t="shared" si="68"/>
        <v>#DIV/0!</v>
      </c>
      <c r="K887" s="1">
        <f>SUMIFS('Data Entry'!N$3:N$2000,'Data Entry'!M$3:M$2000,A887,'Data Entry'!B$3:B$2000,B887)+SUMIFS('Data Entry'!P$3:P$2000,'Data Entry'!O$3:O$2000,A887,'Data Entry'!B$3:B$2000,B887)+SUMIFS('Data Entry'!R$3:R$2000,'Data Entry'!Q$3:Q$2000,A887,'Data Entry'!B$3:B$2000,B887)</f>
        <v>0</v>
      </c>
      <c r="L887">
        <f t="shared" si="69"/>
        <v>0</v>
      </c>
    </row>
    <row r="888" spans="1:12">
      <c r="A888">
        <f>'Data Entry'!A889</f>
        <v>0</v>
      </c>
      <c r="B888">
        <f>'Data Entry'!B889</f>
        <v>0</v>
      </c>
      <c r="C888">
        <f>'Data Entry'!I889</f>
        <v>0</v>
      </c>
      <c r="D888">
        <f>'Data Entry'!J889</f>
        <v>0</v>
      </c>
      <c r="E888">
        <f t="shared" si="65"/>
        <v>0</v>
      </c>
      <c r="F888" s="26" t="e">
        <f t="shared" si="66"/>
        <v>#DIV/0!</v>
      </c>
      <c r="G888">
        <f>'Data Entry'!K889</f>
        <v>0</v>
      </c>
      <c r="H888">
        <f>'Data Entry'!L889</f>
        <v>0</v>
      </c>
      <c r="I888">
        <f t="shared" si="67"/>
        <v>0</v>
      </c>
      <c r="J888" s="26" t="e">
        <f t="shared" si="68"/>
        <v>#DIV/0!</v>
      </c>
      <c r="K888" s="1">
        <f>SUMIFS('Data Entry'!N$3:N$2000,'Data Entry'!M$3:M$2000,A888,'Data Entry'!B$3:B$2000,B888)+SUMIFS('Data Entry'!P$3:P$2000,'Data Entry'!O$3:O$2000,A888,'Data Entry'!B$3:B$2000,B888)+SUMIFS('Data Entry'!R$3:R$2000,'Data Entry'!Q$3:Q$2000,A888,'Data Entry'!B$3:B$2000,B888)</f>
        <v>0</v>
      </c>
      <c r="L888">
        <f t="shared" si="69"/>
        <v>0</v>
      </c>
    </row>
    <row r="889" spans="1:12">
      <c r="A889">
        <f>'Data Entry'!A890</f>
        <v>0</v>
      </c>
      <c r="B889">
        <f>'Data Entry'!B890</f>
        <v>0</v>
      </c>
      <c r="C889">
        <f>'Data Entry'!I890</f>
        <v>0</v>
      </c>
      <c r="D889">
        <f>'Data Entry'!J890</f>
        <v>0</v>
      </c>
      <c r="E889">
        <f t="shared" si="65"/>
        <v>0</v>
      </c>
      <c r="F889" s="26" t="e">
        <f t="shared" si="66"/>
        <v>#DIV/0!</v>
      </c>
      <c r="G889">
        <f>'Data Entry'!K890</f>
        <v>0</v>
      </c>
      <c r="H889">
        <f>'Data Entry'!L890</f>
        <v>0</v>
      </c>
      <c r="I889">
        <f t="shared" si="67"/>
        <v>0</v>
      </c>
      <c r="J889" s="26" t="e">
        <f t="shared" si="68"/>
        <v>#DIV/0!</v>
      </c>
      <c r="K889" s="1">
        <f>SUMIFS('Data Entry'!N$3:N$2000,'Data Entry'!M$3:M$2000,A889,'Data Entry'!B$3:B$2000,B889)+SUMIFS('Data Entry'!P$3:P$2000,'Data Entry'!O$3:O$2000,A889,'Data Entry'!B$3:B$2000,B889)+SUMIFS('Data Entry'!R$3:R$2000,'Data Entry'!Q$3:Q$2000,A889,'Data Entry'!B$3:B$2000,B889)</f>
        <v>0</v>
      </c>
      <c r="L889">
        <f t="shared" si="69"/>
        <v>0</v>
      </c>
    </row>
    <row r="890" spans="1:12">
      <c r="A890">
        <f>'Data Entry'!A891</f>
        <v>0</v>
      </c>
      <c r="B890">
        <f>'Data Entry'!B891</f>
        <v>0</v>
      </c>
      <c r="C890">
        <f>'Data Entry'!I891</f>
        <v>0</v>
      </c>
      <c r="D890">
        <f>'Data Entry'!J891</f>
        <v>0</v>
      </c>
      <c r="E890">
        <f t="shared" si="65"/>
        <v>0</v>
      </c>
      <c r="F890" s="26" t="e">
        <f t="shared" si="66"/>
        <v>#DIV/0!</v>
      </c>
      <c r="G890">
        <f>'Data Entry'!K891</f>
        <v>0</v>
      </c>
      <c r="H890">
        <f>'Data Entry'!L891</f>
        <v>0</v>
      </c>
      <c r="I890">
        <f t="shared" si="67"/>
        <v>0</v>
      </c>
      <c r="J890" s="26" t="e">
        <f t="shared" si="68"/>
        <v>#DIV/0!</v>
      </c>
      <c r="K890" s="1">
        <f>SUMIFS('Data Entry'!N$3:N$2000,'Data Entry'!M$3:M$2000,A890,'Data Entry'!B$3:B$2000,B890)+SUMIFS('Data Entry'!P$3:P$2000,'Data Entry'!O$3:O$2000,A890,'Data Entry'!B$3:B$2000,B890)+SUMIFS('Data Entry'!R$3:R$2000,'Data Entry'!Q$3:Q$2000,A890,'Data Entry'!B$3:B$2000,B890)</f>
        <v>0</v>
      </c>
      <c r="L890">
        <f t="shared" si="69"/>
        <v>0</v>
      </c>
    </row>
    <row r="891" spans="1:12">
      <c r="A891">
        <f>'Data Entry'!A892</f>
        <v>0</v>
      </c>
      <c r="B891">
        <f>'Data Entry'!B892</f>
        <v>0</v>
      </c>
      <c r="C891">
        <f>'Data Entry'!I892</f>
        <v>0</v>
      </c>
      <c r="D891">
        <f>'Data Entry'!J892</f>
        <v>0</v>
      </c>
      <c r="E891">
        <f t="shared" si="65"/>
        <v>0</v>
      </c>
      <c r="F891" s="26" t="e">
        <f t="shared" si="66"/>
        <v>#DIV/0!</v>
      </c>
      <c r="G891">
        <f>'Data Entry'!K892</f>
        <v>0</v>
      </c>
      <c r="H891">
        <f>'Data Entry'!L892</f>
        <v>0</v>
      </c>
      <c r="I891">
        <f t="shared" si="67"/>
        <v>0</v>
      </c>
      <c r="J891" s="26" t="e">
        <f t="shared" si="68"/>
        <v>#DIV/0!</v>
      </c>
      <c r="K891" s="1">
        <f>SUMIFS('Data Entry'!N$3:N$2000,'Data Entry'!M$3:M$2000,A891,'Data Entry'!B$3:B$2000,B891)+SUMIFS('Data Entry'!P$3:P$2000,'Data Entry'!O$3:O$2000,A891,'Data Entry'!B$3:B$2000,B891)+SUMIFS('Data Entry'!R$3:R$2000,'Data Entry'!Q$3:Q$2000,A891,'Data Entry'!B$3:B$2000,B891)</f>
        <v>0</v>
      </c>
      <c r="L891">
        <f t="shared" si="69"/>
        <v>0</v>
      </c>
    </row>
    <row r="892" spans="1:12">
      <c r="A892">
        <f>'Data Entry'!A893</f>
        <v>0</v>
      </c>
      <c r="B892">
        <f>'Data Entry'!B893</f>
        <v>0</v>
      </c>
      <c r="C892">
        <f>'Data Entry'!I893</f>
        <v>0</v>
      </c>
      <c r="D892">
        <f>'Data Entry'!J893</f>
        <v>0</v>
      </c>
      <c r="E892">
        <f t="shared" si="65"/>
        <v>0</v>
      </c>
      <c r="F892" s="26" t="e">
        <f t="shared" si="66"/>
        <v>#DIV/0!</v>
      </c>
      <c r="G892">
        <f>'Data Entry'!K893</f>
        <v>0</v>
      </c>
      <c r="H892">
        <f>'Data Entry'!L893</f>
        <v>0</v>
      </c>
      <c r="I892">
        <f t="shared" si="67"/>
        <v>0</v>
      </c>
      <c r="J892" s="26" t="e">
        <f t="shared" si="68"/>
        <v>#DIV/0!</v>
      </c>
      <c r="K892" s="1">
        <f>SUMIFS('Data Entry'!N$3:N$2000,'Data Entry'!M$3:M$2000,A892,'Data Entry'!B$3:B$2000,B892)+SUMIFS('Data Entry'!P$3:P$2000,'Data Entry'!O$3:O$2000,A892,'Data Entry'!B$3:B$2000,B892)+SUMIFS('Data Entry'!R$3:R$2000,'Data Entry'!Q$3:Q$2000,A892,'Data Entry'!B$3:B$2000,B892)</f>
        <v>0</v>
      </c>
      <c r="L892">
        <f t="shared" si="69"/>
        <v>0</v>
      </c>
    </row>
    <row r="893" spans="1:12">
      <c r="A893">
        <f>'Data Entry'!A894</f>
        <v>0</v>
      </c>
      <c r="B893">
        <f>'Data Entry'!B894</f>
        <v>0</v>
      </c>
      <c r="C893">
        <f>'Data Entry'!I894</f>
        <v>0</v>
      </c>
      <c r="D893">
        <f>'Data Entry'!J894</f>
        <v>0</v>
      </c>
      <c r="E893">
        <f t="shared" si="65"/>
        <v>0</v>
      </c>
      <c r="F893" s="26" t="e">
        <f t="shared" si="66"/>
        <v>#DIV/0!</v>
      </c>
      <c r="G893">
        <f>'Data Entry'!K894</f>
        <v>0</v>
      </c>
      <c r="H893">
        <f>'Data Entry'!L894</f>
        <v>0</v>
      </c>
      <c r="I893">
        <f t="shared" si="67"/>
        <v>0</v>
      </c>
      <c r="J893" s="26" t="e">
        <f t="shared" si="68"/>
        <v>#DIV/0!</v>
      </c>
      <c r="K893" s="1">
        <f>SUMIFS('Data Entry'!N$3:N$2000,'Data Entry'!M$3:M$2000,A893,'Data Entry'!B$3:B$2000,B893)+SUMIFS('Data Entry'!P$3:P$2000,'Data Entry'!O$3:O$2000,A893,'Data Entry'!B$3:B$2000,B893)+SUMIFS('Data Entry'!R$3:R$2000,'Data Entry'!Q$3:Q$2000,A893,'Data Entry'!B$3:B$2000,B893)</f>
        <v>0</v>
      </c>
      <c r="L893">
        <f t="shared" si="69"/>
        <v>0</v>
      </c>
    </row>
    <row r="894" spans="1:12">
      <c r="A894">
        <f>'Data Entry'!A895</f>
        <v>0</v>
      </c>
      <c r="B894">
        <f>'Data Entry'!B895</f>
        <v>0</v>
      </c>
      <c r="C894">
        <f>'Data Entry'!I895</f>
        <v>0</v>
      </c>
      <c r="D894">
        <f>'Data Entry'!J895</f>
        <v>0</v>
      </c>
      <c r="E894">
        <f t="shared" ref="E894:E957" si="70">C894+D894</f>
        <v>0</v>
      </c>
      <c r="F894" s="26" t="e">
        <f t="shared" ref="F894:F957" si="71">C894/E894</f>
        <v>#DIV/0!</v>
      </c>
      <c r="G894">
        <f>'Data Entry'!K895</f>
        <v>0</v>
      </c>
      <c r="H894">
        <f>'Data Entry'!L895</f>
        <v>0</v>
      </c>
      <c r="I894">
        <f t="shared" ref="I894:I957" si="72">G894+H894</f>
        <v>0</v>
      </c>
      <c r="J894" s="26" t="e">
        <f t="shared" ref="J894:J957" si="73">G894/I894</f>
        <v>#DIV/0!</v>
      </c>
      <c r="K894" s="1">
        <f>SUMIFS('Data Entry'!N$3:N$2000,'Data Entry'!M$3:M$2000,A894,'Data Entry'!B$3:B$2000,B894)+SUMIFS('Data Entry'!P$3:P$2000,'Data Entry'!O$3:O$2000,A894,'Data Entry'!B$3:B$2000,B894)+SUMIFS('Data Entry'!R$3:R$2000,'Data Entry'!Q$3:Q$2000,A894,'Data Entry'!B$3:B$2000,B894)</f>
        <v>0</v>
      </c>
      <c r="L894">
        <f t="shared" ref="L894:L957" si="74">(G894*2)+C894</f>
        <v>0</v>
      </c>
    </row>
    <row r="895" spans="1:12">
      <c r="A895">
        <f>'Data Entry'!A896</f>
        <v>0</v>
      </c>
      <c r="B895">
        <f>'Data Entry'!B896</f>
        <v>0</v>
      </c>
      <c r="C895">
        <f>'Data Entry'!I896</f>
        <v>0</v>
      </c>
      <c r="D895">
        <f>'Data Entry'!J896</f>
        <v>0</v>
      </c>
      <c r="E895">
        <f t="shared" si="70"/>
        <v>0</v>
      </c>
      <c r="F895" s="26" t="e">
        <f t="shared" si="71"/>
        <v>#DIV/0!</v>
      </c>
      <c r="G895">
        <f>'Data Entry'!K896</f>
        <v>0</v>
      </c>
      <c r="H895">
        <f>'Data Entry'!L896</f>
        <v>0</v>
      </c>
      <c r="I895">
        <f t="shared" si="72"/>
        <v>0</v>
      </c>
      <c r="J895" s="26" t="e">
        <f t="shared" si="73"/>
        <v>#DIV/0!</v>
      </c>
      <c r="K895" s="1">
        <f>SUMIFS('Data Entry'!N$3:N$2000,'Data Entry'!M$3:M$2000,A895,'Data Entry'!B$3:B$2000,B895)+SUMIFS('Data Entry'!P$3:P$2000,'Data Entry'!O$3:O$2000,A895,'Data Entry'!B$3:B$2000,B895)+SUMIFS('Data Entry'!R$3:R$2000,'Data Entry'!Q$3:Q$2000,A895,'Data Entry'!B$3:B$2000,B895)</f>
        <v>0</v>
      </c>
      <c r="L895">
        <f t="shared" si="74"/>
        <v>0</v>
      </c>
    </row>
    <row r="896" spans="1:12">
      <c r="A896">
        <f>'Data Entry'!A897</f>
        <v>0</v>
      </c>
      <c r="B896">
        <f>'Data Entry'!B897</f>
        <v>0</v>
      </c>
      <c r="C896">
        <f>'Data Entry'!I897</f>
        <v>0</v>
      </c>
      <c r="D896">
        <f>'Data Entry'!J897</f>
        <v>0</v>
      </c>
      <c r="E896">
        <f t="shared" si="70"/>
        <v>0</v>
      </c>
      <c r="F896" s="26" t="e">
        <f t="shared" si="71"/>
        <v>#DIV/0!</v>
      </c>
      <c r="G896">
        <f>'Data Entry'!K897</f>
        <v>0</v>
      </c>
      <c r="H896">
        <f>'Data Entry'!L897</f>
        <v>0</v>
      </c>
      <c r="I896">
        <f t="shared" si="72"/>
        <v>0</v>
      </c>
      <c r="J896" s="26" t="e">
        <f t="shared" si="73"/>
        <v>#DIV/0!</v>
      </c>
      <c r="K896" s="1">
        <f>SUMIFS('Data Entry'!N$3:N$2000,'Data Entry'!M$3:M$2000,A896,'Data Entry'!B$3:B$2000,B896)+SUMIFS('Data Entry'!P$3:P$2000,'Data Entry'!O$3:O$2000,A896,'Data Entry'!B$3:B$2000,B896)+SUMIFS('Data Entry'!R$3:R$2000,'Data Entry'!Q$3:Q$2000,A896,'Data Entry'!B$3:B$2000,B896)</f>
        <v>0</v>
      </c>
      <c r="L896">
        <f t="shared" si="74"/>
        <v>0</v>
      </c>
    </row>
    <row r="897" spans="1:12">
      <c r="A897">
        <f>'Data Entry'!A898</f>
        <v>0</v>
      </c>
      <c r="B897">
        <f>'Data Entry'!B898</f>
        <v>0</v>
      </c>
      <c r="C897">
        <f>'Data Entry'!I898</f>
        <v>0</v>
      </c>
      <c r="D897">
        <f>'Data Entry'!J898</f>
        <v>0</v>
      </c>
      <c r="E897">
        <f t="shared" si="70"/>
        <v>0</v>
      </c>
      <c r="F897" s="26" t="e">
        <f t="shared" si="71"/>
        <v>#DIV/0!</v>
      </c>
      <c r="G897">
        <f>'Data Entry'!K898</f>
        <v>0</v>
      </c>
      <c r="H897">
        <f>'Data Entry'!L898</f>
        <v>0</v>
      </c>
      <c r="I897">
        <f t="shared" si="72"/>
        <v>0</v>
      </c>
      <c r="J897" s="26" t="e">
        <f t="shared" si="73"/>
        <v>#DIV/0!</v>
      </c>
      <c r="K897" s="1">
        <f>SUMIFS('Data Entry'!N$3:N$2000,'Data Entry'!M$3:M$2000,A897,'Data Entry'!B$3:B$2000,B897)+SUMIFS('Data Entry'!P$3:P$2000,'Data Entry'!O$3:O$2000,A897,'Data Entry'!B$3:B$2000,B897)+SUMIFS('Data Entry'!R$3:R$2000,'Data Entry'!Q$3:Q$2000,A897,'Data Entry'!B$3:B$2000,B897)</f>
        <v>0</v>
      </c>
      <c r="L897">
        <f t="shared" si="74"/>
        <v>0</v>
      </c>
    </row>
    <row r="898" spans="1:12">
      <c r="A898">
        <f>'Data Entry'!A899</f>
        <v>0</v>
      </c>
      <c r="B898">
        <f>'Data Entry'!B899</f>
        <v>0</v>
      </c>
      <c r="C898">
        <f>'Data Entry'!I899</f>
        <v>0</v>
      </c>
      <c r="D898">
        <f>'Data Entry'!J899</f>
        <v>0</v>
      </c>
      <c r="E898">
        <f t="shared" si="70"/>
        <v>0</v>
      </c>
      <c r="F898" s="26" t="e">
        <f t="shared" si="71"/>
        <v>#DIV/0!</v>
      </c>
      <c r="G898">
        <f>'Data Entry'!K899</f>
        <v>0</v>
      </c>
      <c r="H898">
        <f>'Data Entry'!L899</f>
        <v>0</v>
      </c>
      <c r="I898">
        <f t="shared" si="72"/>
        <v>0</v>
      </c>
      <c r="J898" s="26" t="e">
        <f t="shared" si="73"/>
        <v>#DIV/0!</v>
      </c>
      <c r="K898" s="1">
        <f>SUMIFS('Data Entry'!N$3:N$2000,'Data Entry'!M$3:M$2000,A898,'Data Entry'!B$3:B$2000,B898)+SUMIFS('Data Entry'!P$3:P$2000,'Data Entry'!O$3:O$2000,A898,'Data Entry'!B$3:B$2000,B898)+SUMIFS('Data Entry'!R$3:R$2000,'Data Entry'!Q$3:Q$2000,A898,'Data Entry'!B$3:B$2000,B898)</f>
        <v>0</v>
      </c>
      <c r="L898">
        <f t="shared" si="74"/>
        <v>0</v>
      </c>
    </row>
    <row r="899" spans="1:12">
      <c r="A899">
        <f>'Data Entry'!A900</f>
        <v>0</v>
      </c>
      <c r="B899">
        <f>'Data Entry'!B900</f>
        <v>0</v>
      </c>
      <c r="C899">
        <f>'Data Entry'!I900</f>
        <v>0</v>
      </c>
      <c r="D899">
        <f>'Data Entry'!J900</f>
        <v>0</v>
      </c>
      <c r="E899">
        <f t="shared" si="70"/>
        <v>0</v>
      </c>
      <c r="F899" s="26" t="e">
        <f t="shared" si="71"/>
        <v>#DIV/0!</v>
      </c>
      <c r="G899">
        <f>'Data Entry'!K900</f>
        <v>0</v>
      </c>
      <c r="H899">
        <f>'Data Entry'!L900</f>
        <v>0</v>
      </c>
      <c r="I899">
        <f t="shared" si="72"/>
        <v>0</v>
      </c>
      <c r="J899" s="26" t="e">
        <f t="shared" si="73"/>
        <v>#DIV/0!</v>
      </c>
      <c r="K899" s="1">
        <f>SUMIFS('Data Entry'!N$3:N$2000,'Data Entry'!M$3:M$2000,A899,'Data Entry'!B$3:B$2000,B899)+SUMIFS('Data Entry'!P$3:P$2000,'Data Entry'!O$3:O$2000,A899,'Data Entry'!B$3:B$2000,B899)+SUMIFS('Data Entry'!R$3:R$2000,'Data Entry'!Q$3:Q$2000,A899,'Data Entry'!B$3:B$2000,B899)</f>
        <v>0</v>
      </c>
      <c r="L899">
        <f t="shared" si="74"/>
        <v>0</v>
      </c>
    </row>
    <row r="900" spans="1:12">
      <c r="A900">
        <f>'Data Entry'!A901</f>
        <v>0</v>
      </c>
      <c r="B900">
        <f>'Data Entry'!B901</f>
        <v>0</v>
      </c>
      <c r="C900">
        <f>'Data Entry'!I901</f>
        <v>0</v>
      </c>
      <c r="D900">
        <f>'Data Entry'!J901</f>
        <v>0</v>
      </c>
      <c r="E900">
        <f t="shared" si="70"/>
        <v>0</v>
      </c>
      <c r="F900" s="26" t="e">
        <f t="shared" si="71"/>
        <v>#DIV/0!</v>
      </c>
      <c r="G900">
        <f>'Data Entry'!K901</f>
        <v>0</v>
      </c>
      <c r="H900">
        <f>'Data Entry'!L901</f>
        <v>0</v>
      </c>
      <c r="I900">
        <f t="shared" si="72"/>
        <v>0</v>
      </c>
      <c r="J900" s="26" t="e">
        <f t="shared" si="73"/>
        <v>#DIV/0!</v>
      </c>
      <c r="K900" s="1">
        <f>SUMIFS('Data Entry'!N$3:N$2000,'Data Entry'!M$3:M$2000,A900,'Data Entry'!B$3:B$2000,B900)+SUMIFS('Data Entry'!P$3:P$2000,'Data Entry'!O$3:O$2000,A900,'Data Entry'!B$3:B$2000,B900)+SUMIFS('Data Entry'!R$3:R$2000,'Data Entry'!Q$3:Q$2000,A900,'Data Entry'!B$3:B$2000,B900)</f>
        <v>0</v>
      </c>
      <c r="L900">
        <f t="shared" si="74"/>
        <v>0</v>
      </c>
    </row>
    <row r="901" spans="1:12">
      <c r="A901">
        <f>'Data Entry'!A902</f>
        <v>0</v>
      </c>
      <c r="B901">
        <f>'Data Entry'!B902</f>
        <v>0</v>
      </c>
      <c r="C901">
        <f>'Data Entry'!I902</f>
        <v>0</v>
      </c>
      <c r="D901">
        <f>'Data Entry'!J902</f>
        <v>0</v>
      </c>
      <c r="E901">
        <f t="shared" si="70"/>
        <v>0</v>
      </c>
      <c r="F901" s="26" t="e">
        <f t="shared" si="71"/>
        <v>#DIV/0!</v>
      </c>
      <c r="G901">
        <f>'Data Entry'!K902</f>
        <v>0</v>
      </c>
      <c r="H901">
        <f>'Data Entry'!L902</f>
        <v>0</v>
      </c>
      <c r="I901">
        <f t="shared" si="72"/>
        <v>0</v>
      </c>
      <c r="J901" s="26" t="e">
        <f t="shared" si="73"/>
        <v>#DIV/0!</v>
      </c>
      <c r="K901" s="1">
        <f>SUMIFS('Data Entry'!N$3:N$2000,'Data Entry'!M$3:M$2000,A901,'Data Entry'!B$3:B$2000,B901)+SUMIFS('Data Entry'!P$3:P$2000,'Data Entry'!O$3:O$2000,A901,'Data Entry'!B$3:B$2000,B901)+SUMIFS('Data Entry'!R$3:R$2000,'Data Entry'!Q$3:Q$2000,A901,'Data Entry'!B$3:B$2000,B901)</f>
        <v>0</v>
      </c>
      <c r="L901">
        <f t="shared" si="74"/>
        <v>0</v>
      </c>
    </row>
    <row r="902" spans="1:12">
      <c r="A902">
        <f>'Data Entry'!A903</f>
        <v>0</v>
      </c>
      <c r="B902">
        <f>'Data Entry'!B903</f>
        <v>0</v>
      </c>
      <c r="C902">
        <f>'Data Entry'!I903</f>
        <v>0</v>
      </c>
      <c r="D902">
        <f>'Data Entry'!J903</f>
        <v>0</v>
      </c>
      <c r="E902">
        <f t="shared" si="70"/>
        <v>0</v>
      </c>
      <c r="F902" s="26" t="e">
        <f t="shared" si="71"/>
        <v>#DIV/0!</v>
      </c>
      <c r="G902">
        <f>'Data Entry'!K903</f>
        <v>0</v>
      </c>
      <c r="H902">
        <f>'Data Entry'!L903</f>
        <v>0</v>
      </c>
      <c r="I902">
        <f t="shared" si="72"/>
        <v>0</v>
      </c>
      <c r="J902" s="26" t="e">
        <f t="shared" si="73"/>
        <v>#DIV/0!</v>
      </c>
      <c r="K902" s="1">
        <f>SUMIFS('Data Entry'!N$3:N$2000,'Data Entry'!M$3:M$2000,A902,'Data Entry'!B$3:B$2000,B902)+SUMIFS('Data Entry'!P$3:P$2000,'Data Entry'!O$3:O$2000,A902,'Data Entry'!B$3:B$2000,B902)+SUMIFS('Data Entry'!R$3:R$2000,'Data Entry'!Q$3:Q$2000,A902,'Data Entry'!B$3:B$2000,B902)</f>
        <v>0</v>
      </c>
      <c r="L902">
        <f t="shared" si="74"/>
        <v>0</v>
      </c>
    </row>
    <row r="903" spans="1:12">
      <c r="A903">
        <f>'Data Entry'!A904</f>
        <v>0</v>
      </c>
      <c r="B903">
        <f>'Data Entry'!B904</f>
        <v>0</v>
      </c>
      <c r="C903">
        <f>'Data Entry'!I904</f>
        <v>0</v>
      </c>
      <c r="D903">
        <f>'Data Entry'!J904</f>
        <v>0</v>
      </c>
      <c r="E903">
        <f t="shared" si="70"/>
        <v>0</v>
      </c>
      <c r="F903" s="26" t="e">
        <f t="shared" si="71"/>
        <v>#DIV/0!</v>
      </c>
      <c r="G903">
        <f>'Data Entry'!K904</f>
        <v>0</v>
      </c>
      <c r="H903">
        <f>'Data Entry'!L904</f>
        <v>0</v>
      </c>
      <c r="I903">
        <f t="shared" si="72"/>
        <v>0</v>
      </c>
      <c r="J903" s="26" t="e">
        <f t="shared" si="73"/>
        <v>#DIV/0!</v>
      </c>
      <c r="K903" s="1">
        <f>SUMIFS('Data Entry'!N$3:N$2000,'Data Entry'!M$3:M$2000,A903,'Data Entry'!B$3:B$2000,B903)+SUMIFS('Data Entry'!P$3:P$2000,'Data Entry'!O$3:O$2000,A903,'Data Entry'!B$3:B$2000,B903)+SUMIFS('Data Entry'!R$3:R$2000,'Data Entry'!Q$3:Q$2000,A903,'Data Entry'!B$3:B$2000,B903)</f>
        <v>0</v>
      </c>
      <c r="L903">
        <f t="shared" si="74"/>
        <v>0</v>
      </c>
    </row>
    <row r="904" spans="1:12">
      <c r="A904">
        <f>'Data Entry'!A905</f>
        <v>0</v>
      </c>
      <c r="B904">
        <f>'Data Entry'!B905</f>
        <v>0</v>
      </c>
      <c r="C904">
        <f>'Data Entry'!I905</f>
        <v>0</v>
      </c>
      <c r="D904">
        <f>'Data Entry'!J905</f>
        <v>0</v>
      </c>
      <c r="E904">
        <f t="shared" si="70"/>
        <v>0</v>
      </c>
      <c r="F904" s="26" t="e">
        <f t="shared" si="71"/>
        <v>#DIV/0!</v>
      </c>
      <c r="G904">
        <f>'Data Entry'!K905</f>
        <v>0</v>
      </c>
      <c r="H904">
        <f>'Data Entry'!L905</f>
        <v>0</v>
      </c>
      <c r="I904">
        <f t="shared" si="72"/>
        <v>0</v>
      </c>
      <c r="J904" s="26" t="e">
        <f t="shared" si="73"/>
        <v>#DIV/0!</v>
      </c>
      <c r="K904" s="1">
        <f>SUMIFS('Data Entry'!N$3:N$2000,'Data Entry'!M$3:M$2000,A904,'Data Entry'!B$3:B$2000,B904)+SUMIFS('Data Entry'!P$3:P$2000,'Data Entry'!O$3:O$2000,A904,'Data Entry'!B$3:B$2000,B904)+SUMIFS('Data Entry'!R$3:R$2000,'Data Entry'!Q$3:Q$2000,A904,'Data Entry'!B$3:B$2000,B904)</f>
        <v>0</v>
      </c>
      <c r="L904">
        <f t="shared" si="74"/>
        <v>0</v>
      </c>
    </row>
    <row r="905" spans="1:12">
      <c r="A905">
        <f>'Data Entry'!A906</f>
        <v>0</v>
      </c>
      <c r="B905">
        <f>'Data Entry'!B906</f>
        <v>0</v>
      </c>
      <c r="C905">
        <f>'Data Entry'!I906</f>
        <v>0</v>
      </c>
      <c r="D905">
        <f>'Data Entry'!J906</f>
        <v>0</v>
      </c>
      <c r="E905">
        <f t="shared" si="70"/>
        <v>0</v>
      </c>
      <c r="F905" s="26" t="e">
        <f t="shared" si="71"/>
        <v>#DIV/0!</v>
      </c>
      <c r="G905">
        <f>'Data Entry'!K906</f>
        <v>0</v>
      </c>
      <c r="H905">
        <f>'Data Entry'!L906</f>
        <v>0</v>
      </c>
      <c r="I905">
        <f t="shared" si="72"/>
        <v>0</v>
      </c>
      <c r="J905" s="26" t="e">
        <f t="shared" si="73"/>
        <v>#DIV/0!</v>
      </c>
      <c r="K905" s="1">
        <f>SUMIFS('Data Entry'!N$3:N$2000,'Data Entry'!M$3:M$2000,A905,'Data Entry'!B$3:B$2000,B905)+SUMIFS('Data Entry'!P$3:P$2000,'Data Entry'!O$3:O$2000,A905,'Data Entry'!B$3:B$2000,B905)+SUMIFS('Data Entry'!R$3:R$2000,'Data Entry'!Q$3:Q$2000,A905,'Data Entry'!B$3:B$2000,B905)</f>
        <v>0</v>
      </c>
      <c r="L905">
        <f t="shared" si="74"/>
        <v>0</v>
      </c>
    </row>
    <row r="906" spans="1:12">
      <c r="A906">
        <f>'Data Entry'!A907</f>
        <v>0</v>
      </c>
      <c r="B906">
        <f>'Data Entry'!B907</f>
        <v>0</v>
      </c>
      <c r="C906">
        <f>'Data Entry'!I907</f>
        <v>0</v>
      </c>
      <c r="D906">
        <f>'Data Entry'!J907</f>
        <v>0</v>
      </c>
      <c r="E906">
        <f t="shared" si="70"/>
        <v>0</v>
      </c>
      <c r="F906" s="26" t="e">
        <f t="shared" si="71"/>
        <v>#DIV/0!</v>
      </c>
      <c r="G906">
        <f>'Data Entry'!K907</f>
        <v>0</v>
      </c>
      <c r="H906">
        <f>'Data Entry'!L907</f>
        <v>0</v>
      </c>
      <c r="I906">
        <f t="shared" si="72"/>
        <v>0</v>
      </c>
      <c r="J906" s="26" t="e">
        <f t="shared" si="73"/>
        <v>#DIV/0!</v>
      </c>
      <c r="K906" s="1">
        <f>SUMIFS('Data Entry'!N$3:N$2000,'Data Entry'!M$3:M$2000,A906,'Data Entry'!B$3:B$2000,B906)+SUMIFS('Data Entry'!P$3:P$2000,'Data Entry'!O$3:O$2000,A906,'Data Entry'!B$3:B$2000,B906)+SUMIFS('Data Entry'!R$3:R$2000,'Data Entry'!Q$3:Q$2000,A906,'Data Entry'!B$3:B$2000,B906)</f>
        <v>0</v>
      </c>
      <c r="L906">
        <f t="shared" si="74"/>
        <v>0</v>
      </c>
    </row>
    <row r="907" spans="1:12">
      <c r="A907">
        <f>'Data Entry'!A908</f>
        <v>0</v>
      </c>
      <c r="B907">
        <f>'Data Entry'!B908</f>
        <v>0</v>
      </c>
      <c r="C907">
        <f>'Data Entry'!I908</f>
        <v>0</v>
      </c>
      <c r="D907">
        <f>'Data Entry'!J908</f>
        <v>0</v>
      </c>
      <c r="E907">
        <f t="shared" si="70"/>
        <v>0</v>
      </c>
      <c r="F907" s="26" t="e">
        <f t="shared" si="71"/>
        <v>#DIV/0!</v>
      </c>
      <c r="G907">
        <f>'Data Entry'!K908</f>
        <v>0</v>
      </c>
      <c r="H907">
        <f>'Data Entry'!L908</f>
        <v>0</v>
      </c>
      <c r="I907">
        <f t="shared" si="72"/>
        <v>0</v>
      </c>
      <c r="J907" s="26" t="e">
        <f t="shared" si="73"/>
        <v>#DIV/0!</v>
      </c>
      <c r="K907" s="1">
        <f>SUMIFS('Data Entry'!N$3:N$2000,'Data Entry'!M$3:M$2000,A907,'Data Entry'!B$3:B$2000,B907)+SUMIFS('Data Entry'!P$3:P$2000,'Data Entry'!O$3:O$2000,A907,'Data Entry'!B$3:B$2000,B907)+SUMIFS('Data Entry'!R$3:R$2000,'Data Entry'!Q$3:Q$2000,A907,'Data Entry'!B$3:B$2000,B907)</f>
        <v>0</v>
      </c>
      <c r="L907">
        <f t="shared" si="74"/>
        <v>0</v>
      </c>
    </row>
    <row r="908" spans="1:12">
      <c r="A908">
        <f>'Data Entry'!A909</f>
        <v>0</v>
      </c>
      <c r="B908">
        <f>'Data Entry'!B909</f>
        <v>0</v>
      </c>
      <c r="C908">
        <f>'Data Entry'!I909</f>
        <v>0</v>
      </c>
      <c r="D908">
        <f>'Data Entry'!J909</f>
        <v>0</v>
      </c>
      <c r="E908">
        <f t="shared" si="70"/>
        <v>0</v>
      </c>
      <c r="F908" s="26" t="e">
        <f t="shared" si="71"/>
        <v>#DIV/0!</v>
      </c>
      <c r="G908">
        <f>'Data Entry'!K909</f>
        <v>0</v>
      </c>
      <c r="H908">
        <f>'Data Entry'!L909</f>
        <v>0</v>
      </c>
      <c r="I908">
        <f t="shared" si="72"/>
        <v>0</v>
      </c>
      <c r="J908" s="26" t="e">
        <f t="shared" si="73"/>
        <v>#DIV/0!</v>
      </c>
      <c r="K908" s="1">
        <f>SUMIFS('Data Entry'!N$3:N$2000,'Data Entry'!M$3:M$2000,A908,'Data Entry'!B$3:B$2000,B908)+SUMIFS('Data Entry'!P$3:P$2000,'Data Entry'!O$3:O$2000,A908,'Data Entry'!B$3:B$2000,B908)+SUMIFS('Data Entry'!R$3:R$2000,'Data Entry'!Q$3:Q$2000,A908,'Data Entry'!B$3:B$2000,B908)</f>
        <v>0</v>
      </c>
      <c r="L908">
        <f t="shared" si="74"/>
        <v>0</v>
      </c>
    </row>
    <row r="909" spans="1:12">
      <c r="A909">
        <f>'Data Entry'!A910</f>
        <v>0</v>
      </c>
      <c r="B909">
        <f>'Data Entry'!B910</f>
        <v>0</v>
      </c>
      <c r="C909">
        <f>'Data Entry'!I910</f>
        <v>0</v>
      </c>
      <c r="D909">
        <f>'Data Entry'!J910</f>
        <v>0</v>
      </c>
      <c r="E909">
        <f t="shared" si="70"/>
        <v>0</v>
      </c>
      <c r="F909" s="26" t="e">
        <f t="shared" si="71"/>
        <v>#DIV/0!</v>
      </c>
      <c r="G909">
        <f>'Data Entry'!K910</f>
        <v>0</v>
      </c>
      <c r="H909">
        <f>'Data Entry'!L910</f>
        <v>0</v>
      </c>
      <c r="I909">
        <f t="shared" si="72"/>
        <v>0</v>
      </c>
      <c r="J909" s="26" t="e">
        <f t="shared" si="73"/>
        <v>#DIV/0!</v>
      </c>
      <c r="K909" s="1">
        <f>SUMIFS('Data Entry'!N$3:N$2000,'Data Entry'!M$3:M$2000,A909,'Data Entry'!B$3:B$2000,B909)+SUMIFS('Data Entry'!P$3:P$2000,'Data Entry'!O$3:O$2000,A909,'Data Entry'!B$3:B$2000,B909)+SUMIFS('Data Entry'!R$3:R$2000,'Data Entry'!Q$3:Q$2000,A909,'Data Entry'!B$3:B$2000,B909)</f>
        <v>0</v>
      </c>
      <c r="L909">
        <f t="shared" si="74"/>
        <v>0</v>
      </c>
    </row>
    <row r="910" spans="1:12">
      <c r="A910">
        <f>'Data Entry'!A911</f>
        <v>0</v>
      </c>
      <c r="B910">
        <f>'Data Entry'!B911</f>
        <v>0</v>
      </c>
      <c r="C910">
        <f>'Data Entry'!I911</f>
        <v>0</v>
      </c>
      <c r="D910">
        <f>'Data Entry'!J911</f>
        <v>0</v>
      </c>
      <c r="E910">
        <f t="shared" si="70"/>
        <v>0</v>
      </c>
      <c r="F910" s="26" t="e">
        <f t="shared" si="71"/>
        <v>#DIV/0!</v>
      </c>
      <c r="G910">
        <f>'Data Entry'!K911</f>
        <v>0</v>
      </c>
      <c r="H910">
        <f>'Data Entry'!L911</f>
        <v>0</v>
      </c>
      <c r="I910">
        <f t="shared" si="72"/>
        <v>0</v>
      </c>
      <c r="J910" s="26" t="e">
        <f t="shared" si="73"/>
        <v>#DIV/0!</v>
      </c>
      <c r="K910" s="1">
        <f>SUMIFS('Data Entry'!N$3:N$2000,'Data Entry'!M$3:M$2000,A910,'Data Entry'!B$3:B$2000,B910)+SUMIFS('Data Entry'!P$3:P$2000,'Data Entry'!O$3:O$2000,A910,'Data Entry'!B$3:B$2000,B910)+SUMIFS('Data Entry'!R$3:R$2000,'Data Entry'!Q$3:Q$2000,A910,'Data Entry'!B$3:B$2000,B910)</f>
        <v>0</v>
      </c>
      <c r="L910">
        <f t="shared" si="74"/>
        <v>0</v>
      </c>
    </row>
    <row r="911" spans="1:12">
      <c r="A911">
        <f>'Data Entry'!A912</f>
        <v>0</v>
      </c>
      <c r="B911">
        <f>'Data Entry'!B912</f>
        <v>0</v>
      </c>
      <c r="C911">
        <f>'Data Entry'!I912</f>
        <v>0</v>
      </c>
      <c r="D911">
        <f>'Data Entry'!J912</f>
        <v>0</v>
      </c>
      <c r="E911">
        <f t="shared" si="70"/>
        <v>0</v>
      </c>
      <c r="F911" s="26" t="e">
        <f t="shared" si="71"/>
        <v>#DIV/0!</v>
      </c>
      <c r="G911">
        <f>'Data Entry'!K912</f>
        <v>0</v>
      </c>
      <c r="H911">
        <f>'Data Entry'!L912</f>
        <v>0</v>
      </c>
      <c r="I911">
        <f t="shared" si="72"/>
        <v>0</v>
      </c>
      <c r="J911" s="26" t="e">
        <f t="shared" si="73"/>
        <v>#DIV/0!</v>
      </c>
      <c r="K911" s="1">
        <f>SUMIFS('Data Entry'!N$3:N$2000,'Data Entry'!M$3:M$2000,A911,'Data Entry'!B$3:B$2000,B911)+SUMIFS('Data Entry'!P$3:P$2000,'Data Entry'!O$3:O$2000,A911,'Data Entry'!B$3:B$2000,B911)+SUMIFS('Data Entry'!R$3:R$2000,'Data Entry'!Q$3:Q$2000,A911,'Data Entry'!B$3:B$2000,B911)</f>
        <v>0</v>
      </c>
      <c r="L911">
        <f t="shared" si="74"/>
        <v>0</v>
      </c>
    </row>
    <row r="912" spans="1:12">
      <c r="A912">
        <f>'Data Entry'!A913</f>
        <v>0</v>
      </c>
      <c r="B912">
        <f>'Data Entry'!B913</f>
        <v>0</v>
      </c>
      <c r="C912">
        <f>'Data Entry'!I913</f>
        <v>0</v>
      </c>
      <c r="D912">
        <f>'Data Entry'!J913</f>
        <v>0</v>
      </c>
      <c r="E912">
        <f t="shared" si="70"/>
        <v>0</v>
      </c>
      <c r="F912" s="26" t="e">
        <f t="shared" si="71"/>
        <v>#DIV/0!</v>
      </c>
      <c r="G912">
        <f>'Data Entry'!K913</f>
        <v>0</v>
      </c>
      <c r="H912">
        <f>'Data Entry'!L913</f>
        <v>0</v>
      </c>
      <c r="I912">
        <f t="shared" si="72"/>
        <v>0</v>
      </c>
      <c r="J912" s="26" t="e">
        <f t="shared" si="73"/>
        <v>#DIV/0!</v>
      </c>
      <c r="K912" s="1">
        <f>SUMIFS('Data Entry'!N$3:N$2000,'Data Entry'!M$3:M$2000,A912,'Data Entry'!B$3:B$2000,B912)+SUMIFS('Data Entry'!P$3:P$2000,'Data Entry'!O$3:O$2000,A912,'Data Entry'!B$3:B$2000,B912)+SUMIFS('Data Entry'!R$3:R$2000,'Data Entry'!Q$3:Q$2000,A912,'Data Entry'!B$3:B$2000,B912)</f>
        <v>0</v>
      </c>
      <c r="L912">
        <f t="shared" si="74"/>
        <v>0</v>
      </c>
    </row>
    <row r="913" spans="1:12">
      <c r="A913">
        <f>'Data Entry'!A914</f>
        <v>0</v>
      </c>
      <c r="B913">
        <f>'Data Entry'!B914</f>
        <v>0</v>
      </c>
      <c r="C913">
        <f>'Data Entry'!I914</f>
        <v>0</v>
      </c>
      <c r="D913">
        <f>'Data Entry'!J914</f>
        <v>0</v>
      </c>
      <c r="E913">
        <f t="shared" si="70"/>
        <v>0</v>
      </c>
      <c r="F913" s="26" t="e">
        <f t="shared" si="71"/>
        <v>#DIV/0!</v>
      </c>
      <c r="G913">
        <f>'Data Entry'!K914</f>
        <v>0</v>
      </c>
      <c r="H913">
        <f>'Data Entry'!L914</f>
        <v>0</v>
      </c>
      <c r="I913">
        <f t="shared" si="72"/>
        <v>0</v>
      </c>
      <c r="J913" s="26" t="e">
        <f t="shared" si="73"/>
        <v>#DIV/0!</v>
      </c>
      <c r="K913" s="1">
        <f>SUMIFS('Data Entry'!N$3:N$2000,'Data Entry'!M$3:M$2000,A913,'Data Entry'!B$3:B$2000,B913)+SUMIFS('Data Entry'!P$3:P$2000,'Data Entry'!O$3:O$2000,A913,'Data Entry'!B$3:B$2000,B913)+SUMIFS('Data Entry'!R$3:R$2000,'Data Entry'!Q$3:Q$2000,A913,'Data Entry'!B$3:B$2000,B913)</f>
        <v>0</v>
      </c>
      <c r="L913">
        <f t="shared" si="74"/>
        <v>0</v>
      </c>
    </row>
    <row r="914" spans="1:12">
      <c r="A914">
        <f>'Data Entry'!A915</f>
        <v>0</v>
      </c>
      <c r="B914">
        <f>'Data Entry'!B915</f>
        <v>0</v>
      </c>
      <c r="C914">
        <f>'Data Entry'!I915</f>
        <v>0</v>
      </c>
      <c r="D914">
        <f>'Data Entry'!J915</f>
        <v>0</v>
      </c>
      <c r="E914">
        <f t="shared" si="70"/>
        <v>0</v>
      </c>
      <c r="F914" s="26" t="e">
        <f t="shared" si="71"/>
        <v>#DIV/0!</v>
      </c>
      <c r="G914">
        <f>'Data Entry'!K915</f>
        <v>0</v>
      </c>
      <c r="H914">
        <f>'Data Entry'!L915</f>
        <v>0</v>
      </c>
      <c r="I914">
        <f t="shared" si="72"/>
        <v>0</v>
      </c>
      <c r="J914" s="26" t="e">
        <f t="shared" si="73"/>
        <v>#DIV/0!</v>
      </c>
      <c r="K914" s="1">
        <f>SUMIFS('Data Entry'!N$3:N$2000,'Data Entry'!M$3:M$2000,A914,'Data Entry'!B$3:B$2000,B914)+SUMIFS('Data Entry'!P$3:P$2000,'Data Entry'!O$3:O$2000,A914,'Data Entry'!B$3:B$2000,B914)+SUMIFS('Data Entry'!R$3:R$2000,'Data Entry'!Q$3:Q$2000,A914,'Data Entry'!B$3:B$2000,B914)</f>
        <v>0</v>
      </c>
      <c r="L914">
        <f t="shared" si="74"/>
        <v>0</v>
      </c>
    </row>
    <row r="915" spans="1:12">
      <c r="A915">
        <f>'Data Entry'!A916</f>
        <v>0</v>
      </c>
      <c r="B915">
        <f>'Data Entry'!B916</f>
        <v>0</v>
      </c>
      <c r="C915">
        <f>'Data Entry'!I916</f>
        <v>0</v>
      </c>
      <c r="D915">
        <f>'Data Entry'!J916</f>
        <v>0</v>
      </c>
      <c r="E915">
        <f t="shared" si="70"/>
        <v>0</v>
      </c>
      <c r="F915" s="26" t="e">
        <f t="shared" si="71"/>
        <v>#DIV/0!</v>
      </c>
      <c r="G915">
        <f>'Data Entry'!K916</f>
        <v>0</v>
      </c>
      <c r="H915">
        <f>'Data Entry'!L916</f>
        <v>0</v>
      </c>
      <c r="I915">
        <f t="shared" si="72"/>
        <v>0</v>
      </c>
      <c r="J915" s="26" t="e">
        <f t="shared" si="73"/>
        <v>#DIV/0!</v>
      </c>
      <c r="K915" s="1">
        <f>SUMIFS('Data Entry'!N$3:N$2000,'Data Entry'!M$3:M$2000,A915,'Data Entry'!B$3:B$2000,B915)+SUMIFS('Data Entry'!P$3:P$2000,'Data Entry'!O$3:O$2000,A915,'Data Entry'!B$3:B$2000,B915)+SUMIFS('Data Entry'!R$3:R$2000,'Data Entry'!Q$3:Q$2000,A915,'Data Entry'!B$3:B$2000,B915)</f>
        <v>0</v>
      </c>
      <c r="L915">
        <f t="shared" si="74"/>
        <v>0</v>
      </c>
    </row>
    <row r="916" spans="1:12">
      <c r="A916">
        <f>'Data Entry'!A917</f>
        <v>0</v>
      </c>
      <c r="B916">
        <f>'Data Entry'!B917</f>
        <v>0</v>
      </c>
      <c r="C916">
        <f>'Data Entry'!I917</f>
        <v>0</v>
      </c>
      <c r="D916">
        <f>'Data Entry'!J917</f>
        <v>0</v>
      </c>
      <c r="E916">
        <f t="shared" si="70"/>
        <v>0</v>
      </c>
      <c r="F916" s="26" t="e">
        <f t="shared" si="71"/>
        <v>#DIV/0!</v>
      </c>
      <c r="G916">
        <f>'Data Entry'!K917</f>
        <v>0</v>
      </c>
      <c r="H916">
        <f>'Data Entry'!L917</f>
        <v>0</v>
      </c>
      <c r="I916">
        <f t="shared" si="72"/>
        <v>0</v>
      </c>
      <c r="J916" s="26" t="e">
        <f t="shared" si="73"/>
        <v>#DIV/0!</v>
      </c>
      <c r="K916" s="1">
        <f>SUMIFS('Data Entry'!N$3:N$2000,'Data Entry'!M$3:M$2000,A916,'Data Entry'!B$3:B$2000,B916)+SUMIFS('Data Entry'!P$3:P$2000,'Data Entry'!O$3:O$2000,A916,'Data Entry'!B$3:B$2000,B916)+SUMIFS('Data Entry'!R$3:R$2000,'Data Entry'!Q$3:Q$2000,A916,'Data Entry'!B$3:B$2000,B916)</f>
        <v>0</v>
      </c>
      <c r="L916">
        <f t="shared" si="74"/>
        <v>0</v>
      </c>
    </row>
    <row r="917" spans="1:12">
      <c r="A917">
        <f>'Data Entry'!A918</f>
        <v>0</v>
      </c>
      <c r="B917">
        <f>'Data Entry'!B918</f>
        <v>0</v>
      </c>
      <c r="C917">
        <f>'Data Entry'!I918</f>
        <v>0</v>
      </c>
      <c r="D917">
        <f>'Data Entry'!J918</f>
        <v>0</v>
      </c>
      <c r="E917">
        <f t="shared" si="70"/>
        <v>0</v>
      </c>
      <c r="F917" s="26" t="e">
        <f t="shared" si="71"/>
        <v>#DIV/0!</v>
      </c>
      <c r="G917">
        <f>'Data Entry'!K918</f>
        <v>0</v>
      </c>
      <c r="H917">
        <f>'Data Entry'!L918</f>
        <v>0</v>
      </c>
      <c r="I917">
        <f t="shared" si="72"/>
        <v>0</v>
      </c>
      <c r="J917" s="26" t="e">
        <f t="shared" si="73"/>
        <v>#DIV/0!</v>
      </c>
      <c r="K917" s="1">
        <f>SUMIFS('Data Entry'!N$3:N$2000,'Data Entry'!M$3:M$2000,A917,'Data Entry'!B$3:B$2000,B917)+SUMIFS('Data Entry'!P$3:P$2000,'Data Entry'!O$3:O$2000,A917,'Data Entry'!B$3:B$2000,B917)+SUMIFS('Data Entry'!R$3:R$2000,'Data Entry'!Q$3:Q$2000,A917,'Data Entry'!B$3:B$2000,B917)</f>
        <v>0</v>
      </c>
      <c r="L917">
        <f t="shared" si="74"/>
        <v>0</v>
      </c>
    </row>
    <row r="918" spans="1:12">
      <c r="A918">
        <f>'Data Entry'!A919</f>
        <v>0</v>
      </c>
      <c r="B918">
        <f>'Data Entry'!B919</f>
        <v>0</v>
      </c>
      <c r="C918">
        <f>'Data Entry'!I919</f>
        <v>0</v>
      </c>
      <c r="D918">
        <f>'Data Entry'!J919</f>
        <v>0</v>
      </c>
      <c r="E918">
        <f t="shared" si="70"/>
        <v>0</v>
      </c>
      <c r="F918" s="26" t="e">
        <f t="shared" si="71"/>
        <v>#DIV/0!</v>
      </c>
      <c r="G918">
        <f>'Data Entry'!K919</f>
        <v>0</v>
      </c>
      <c r="H918">
        <f>'Data Entry'!L919</f>
        <v>0</v>
      </c>
      <c r="I918">
        <f t="shared" si="72"/>
        <v>0</v>
      </c>
      <c r="J918" s="26" t="e">
        <f t="shared" si="73"/>
        <v>#DIV/0!</v>
      </c>
      <c r="K918" s="1">
        <f>SUMIFS('Data Entry'!N$3:N$2000,'Data Entry'!M$3:M$2000,A918,'Data Entry'!B$3:B$2000,B918)+SUMIFS('Data Entry'!P$3:P$2000,'Data Entry'!O$3:O$2000,A918,'Data Entry'!B$3:B$2000,B918)+SUMIFS('Data Entry'!R$3:R$2000,'Data Entry'!Q$3:Q$2000,A918,'Data Entry'!B$3:B$2000,B918)</f>
        <v>0</v>
      </c>
      <c r="L918">
        <f t="shared" si="74"/>
        <v>0</v>
      </c>
    </row>
    <row r="919" spans="1:12">
      <c r="A919">
        <f>'Data Entry'!A920</f>
        <v>0</v>
      </c>
      <c r="B919">
        <f>'Data Entry'!B920</f>
        <v>0</v>
      </c>
      <c r="C919">
        <f>'Data Entry'!I920</f>
        <v>0</v>
      </c>
      <c r="D919">
        <f>'Data Entry'!J920</f>
        <v>0</v>
      </c>
      <c r="E919">
        <f t="shared" si="70"/>
        <v>0</v>
      </c>
      <c r="F919" s="26" t="e">
        <f t="shared" si="71"/>
        <v>#DIV/0!</v>
      </c>
      <c r="G919">
        <f>'Data Entry'!K920</f>
        <v>0</v>
      </c>
      <c r="H919">
        <f>'Data Entry'!L920</f>
        <v>0</v>
      </c>
      <c r="I919">
        <f t="shared" si="72"/>
        <v>0</v>
      </c>
      <c r="J919" s="26" t="e">
        <f t="shared" si="73"/>
        <v>#DIV/0!</v>
      </c>
      <c r="K919" s="1">
        <f>SUMIFS('Data Entry'!N$3:N$2000,'Data Entry'!M$3:M$2000,A919,'Data Entry'!B$3:B$2000,B919)+SUMIFS('Data Entry'!P$3:P$2000,'Data Entry'!O$3:O$2000,A919,'Data Entry'!B$3:B$2000,B919)+SUMIFS('Data Entry'!R$3:R$2000,'Data Entry'!Q$3:Q$2000,A919,'Data Entry'!B$3:B$2000,B919)</f>
        <v>0</v>
      </c>
      <c r="L919">
        <f t="shared" si="74"/>
        <v>0</v>
      </c>
    </row>
    <row r="920" spans="1:12">
      <c r="A920">
        <f>'Data Entry'!A921</f>
        <v>0</v>
      </c>
      <c r="B920">
        <f>'Data Entry'!B921</f>
        <v>0</v>
      </c>
      <c r="C920">
        <f>'Data Entry'!I921</f>
        <v>0</v>
      </c>
      <c r="D920">
        <f>'Data Entry'!J921</f>
        <v>0</v>
      </c>
      <c r="E920">
        <f t="shared" si="70"/>
        <v>0</v>
      </c>
      <c r="F920" s="26" t="e">
        <f t="shared" si="71"/>
        <v>#DIV/0!</v>
      </c>
      <c r="G920">
        <f>'Data Entry'!K921</f>
        <v>0</v>
      </c>
      <c r="H920">
        <f>'Data Entry'!L921</f>
        <v>0</v>
      </c>
      <c r="I920">
        <f t="shared" si="72"/>
        <v>0</v>
      </c>
      <c r="J920" s="26" t="e">
        <f t="shared" si="73"/>
        <v>#DIV/0!</v>
      </c>
      <c r="K920" s="1">
        <f>SUMIFS('Data Entry'!N$3:N$2000,'Data Entry'!M$3:M$2000,A920,'Data Entry'!B$3:B$2000,B920)+SUMIFS('Data Entry'!P$3:P$2000,'Data Entry'!O$3:O$2000,A920,'Data Entry'!B$3:B$2000,B920)+SUMIFS('Data Entry'!R$3:R$2000,'Data Entry'!Q$3:Q$2000,A920,'Data Entry'!B$3:B$2000,B920)</f>
        <v>0</v>
      </c>
      <c r="L920">
        <f t="shared" si="74"/>
        <v>0</v>
      </c>
    </row>
    <row r="921" spans="1:12">
      <c r="A921">
        <f>'Data Entry'!A922</f>
        <v>0</v>
      </c>
      <c r="B921">
        <f>'Data Entry'!B922</f>
        <v>0</v>
      </c>
      <c r="C921">
        <f>'Data Entry'!I922</f>
        <v>0</v>
      </c>
      <c r="D921">
        <f>'Data Entry'!J922</f>
        <v>0</v>
      </c>
      <c r="E921">
        <f t="shared" si="70"/>
        <v>0</v>
      </c>
      <c r="F921" s="26" t="e">
        <f t="shared" si="71"/>
        <v>#DIV/0!</v>
      </c>
      <c r="G921">
        <f>'Data Entry'!K922</f>
        <v>0</v>
      </c>
      <c r="H921">
        <f>'Data Entry'!L922</f>
        <v>0</v>
      </c>
      <c r="I921">
        <f t="shared" si="72"/>
        <v>0</v>
      </c>
      <c r="J921" s="26" t="e">
        <f t="shared" si="73"/>
        <v>#DIV/0!</v>
      </c>
      <c r="K921" s="1">
        <f>SUMIFS('Data Entry'!N$3:N$2000,'Data Entry'!M$3:M$2000,A921,'Data Entry'!B$3:B$2000,B921)+SUMIFS('Data Entry'!P$3:P$2000,'Data Entry'!O$3:O$2000,A921,'Data Entry'!B$3:B$2000,B921)+SUMIFS('Data Entry'!R$3:R$2000,'Data Entry'!Q$3:Q$2000,A921,'Data Entry'!B$3:B$2000,B921)</f>
        <v>0</v>
      </c>
      <c r="L921">
        <f t="shared" si="74"/>
        <v>0</v>
      </c>
    </row>
    <row r="922" spans="1:12">
      <c r="A922">
        <f>'Data Entry'!A923</f>
        <v>0</v>
      </c>
      <c r="B922">
        <f>'Data Entry'!B923</f>
        <v>0</v>
      </c>
      <c r="C922">
        <f>'Data Entry'!I923</f>
        <v>0</v>
      </c>
      <c r="D922">
        <f>'Data Entry'!J923</f>
        <v>0</v>
      </c>
      <c r="E922">
        <f t="shared" si="70"/>
        <v>0</v>
      </c>
      <c r="F922" s="26" t="e">
        <f t="shared" si="71"/>
        <v>#DIV/0!</v>
      </c>
      <c r="G922">
        <f>'Data Entry'!K923</f>
        <v>0</v>
      </c>
      <c r="H922">
        <f>'Data Entry'!L923</f>
        <v>0</v>
      </c>
      <c r="I922">
        <f t="shared" si="72"/>
        <v>0</v>
      </c>
      <c r="J922" s="26" t="e">
        <f t="shared" si="73"/>
        <v>#DIV/0!</v>
      </c>
      <c r="K922" s="1">
        <f>SUMIFS('Data Entry'!N$3:N$2000,'Data Entry'!M$3:M$2000,A922,'Data Entry'!B$3:B$2000,B922)+SUMIFS('Data Entry'!P$3:P$2000,'Data Entry'!O$3:O$2000,A922,'Data Entry'!B$3:B$2000,B922)+SUMIFS('Data Entry'!R$3:R$2000,'Data Entry'!Q$3:Q$2000,A922,'Data Entry'!B$3:B$2000,B922)</f>
        <v>0</v>
      </c>
      <c r="L922">
        <f t="shared" si="74"/>
        <v>0</v>
      </c>
    </row>
    <row r="923" spans="1:12">
      <c r="A923">
        <f>'Data Entry'!A924</f>
        <v>0</v>
      </c>
      <c r="B923">
        <f>'Data Entry'!B924</f>
        <v>0</v>
      </c>
      <c r="C923">
        <f>'Data Entry'!I924</f>
        <v>0</v>
      </c>
      <c r="D923">
        <f>'Data Entry'!J924</f>
        <v>0</v>
      </c>
      <c r="E923">
        <f t="shared" si="70"/>
        <v>0</v>
      </c>
      <c r="F923" s="26" t="e">
        <f t="shared" si="71"/>
        <v>#DIV/0!</v>
      </c>
      <c r="G923">
        <f>'Data Entry'!K924</f>
        <v>0</v>
      </c>
      <c r="H923">
        <f>'Data Entry'!L924</f>
        <v>0</v>
      </c>
      <c r="I923">
        <f t="shared" si="72"/>
        <v>0</v>
      </c>
      <c r="J923" s="26" t="e">
        <f t="shared" si="73"/>
        <v>#DIV/0!</v>
      </c>
      <c r="K923" s="1">
        <f>SUMIFS('Data Entry'!N$3:N$2000,'Data Entry'!M$3:M$2000,A923,'Data Entry'!B$3:B$2000,B923)+SUMIFS('Data Entry'!P$3:P$2000,'Data Entry'!O$3:O$2000,A923,'Data Entry'!B$3:B$2000,B923)+SUMIFS('Data Entry'!R$3:R$2000,'Data Entry'!Q$3:Q$2000,A923,'Data Entry'!B$3:B$2000,B923)</f>
        <v>0</v>
      </c>
      <c r="L923">
        <f t="shared" si="74"/>
        <v>0</v>
      </c>
    </row>
    <row r="924" spans="1:12">
      <c r="A924">
        <f>'Data Entry'!A925</f>
        <v>0</v>
      </c>
      <c r="B924">
        <f>'Data Entry'!B925</f>
        <v>0</v>
      </c>
      <c r="C924">
        <f>'Data Entry'!I925</f>
        <v>0</v>
      </c>
      <c r="D924">
        <f>'Data Entry'!J925</f>
        <v>0</v>
      </c>
      <c r="E924">
        <f t="shared" si="70"/>
        <v>0</v>
      </c>
      <c r="F924" s="26" t="e">
        <f t="shared" si="71"/>
        <v>#DIV/0!</v>
      </c>
      <c r="G924">
        <f>'Data Entry'!K925</f>
        <v>0</v>
      </c>
      <c r="H924">
        <f>'Data Entry'!L925</f>
        <v>0</v>
      </c>
      <c r="I924">
        <f t="shared" si="72"/>
        <v>0</v>
      </c>
      <c r="J924" s="26" t="e">
        <f t="shared" si="73"/>
        <v>#DIV/0!</v>
      </c>
      <c r="K924" s="1">
        <f>SUMIFS('Data Entry'!N$3:N$2000,'Data Entry'!M$3:M$2000,A924,'Data Entry'!B$3:B$2000,B924)+SUMIFS('Data Entry'!P$3:P$2000,'Data Entry'!O$3:O$2000,A924,'Data Entry'!B$3:B$2000,B924)+SUMIFS('Data Entry'!R$3:R$2000,'Data Entry'!Q$3:Q$2000,A924,'Data Entry'!B$3:B$2000,B924)</f>
        <v>0</v>
      </c>
      <c r="L924">
        <f t="shared" si="74"/>
        <v>0</v>
      </c>
    </row>
    <row r="925" spans="1:12">
      <c r="A925">
        <f>'Data Entry'!A926</f>
        <v>0</v>
      </c>
      <c r="B925">
        <f>'Data Entry'!B926</f>
        <v>0</v>
      </c>
      <c r="C925">
        <f>'Data Entry'!I926</f>
        <v>0</v>
      </c>
      <c r="D925">
        <f>'Data Entry'!J926</f>
        <v>0</v>
      </c>
      <c r="E925">
        <f t="shared" si="70"/>
        <v>0</v>
      </c>
      <c r="F925" s="26" t="e">
        <f t="shared" si="71"/>
        <v>#DIV/0!</v>
      </c>
      <c r="G925">
        <f>'Data Entry'!K926</f>
        <v>0</v>
      </c>
      <c r="H925">
        <f>'Data Entry'!L926</f>
        <v>0</v>
      </c>
      <c r="I925">
        <f t="shared" si="72"/>
        <v>0</v>
      </c>
      <c r="J925" s="26" t="e">
        <f t="shared" si="73"/>
        <v>#DIV/0!</v>
      </c>
      <c r="K925" s="1">
        <f>SUMIFS('Data Entry'!N$3:N$2000,'Data Entry'!M$3:M$2000,A925,'Data Entry'!B$3:B$2000,B925)+SUMIFS('Data Entry'!P$3:P$2000,'Data Entry'!O$3:O$2000,A925,'Data Entry'!B$3:B$2000,B925)+SUMIFS('Data Entry'!R$3:R$2000,'Data Entry'!Q$3:Q$2000,A925,'Data Entry'!B$3:B$2000,B925)</f>
        <v>0</v>
      </c>
      <c r="L925">
        <f t="shared" si="74"/>
        <v>0</v>
      </c>
    </row>
    <row r="926" spans="1:12">
      <c r="A926">
        <f>'Data Entry'!A927</f>
        <v>0</v>
      </c>
      <c r="B926">
        <f>'Data Entry'!B927</f>
        <v>0</v>
      </c>
      <c r="C926">
        <f>'Data Entry'!I927</f>
        <v>0</v>
      </c>
      <c r="D926">
        <f>'Data Entry'!J927</f>
        <v>0</v>
      </c>
      <c r="E926">
        <f t="shared" si="70"/>
        <v>0</v>
      </c>
      <c r="F926" s="26" t="e">
        <f t="shared" si="71"/>
        <v>#DIV/0!</v>
      </c>
      <c r="G926">
        <f>'Data Entry'!K927</f>
        <v>0</v>
      </c>
      <c r="H926">
        <f>'Data Entry'!L927</f>
        <v>0</v>
      </c>
      <c r="I926">
        <f t="shared" si="72"/>
        <v>0</v>
      </c>
      <c r="J926" s="26" t="e">
        <f t="shared" si="73"/>
        <v>#DIV/0!</v>
      </c>
      <c r="K926" s="1">
        <f>SUMIFS('Data Entry'!N$3:N$2000,'Data Entry'!M$3:M$2000,A926,'Data Entry'!B$3:B$2000,B926)+SUMIFS('Data Entry'!P$3:P$2000,'Data Entry'!O$3:O$2000,A926,'Data Entry'!B$3:B$2000,B926)+SUMIFS('Data Entry'!R$3:R$2000,'Data Entry'!Q$3:Q$2000,A926,'Data Entry'!B$3:B$2000,B926)</f>
        <v>0</v>
      </c>
      <c r="L926">
        <f t="shared" si="74"/>
        <v>0</v>
      </c>
    </row>
    <row r="927" spans="1:12">
      <c r="A927">
        <f>'Data Entry'!A928</f>
        <v>0</v>
      </c>
      <c r="B927">
        <f>'Data Entry'!B928</f>
        <v>0</v>
      </c>
      <c r="C927">
        <f>'Data Entry'!I928</f>
        <v>0</v>
      </c>
      <c r="D927">
        <f>'Data Entry'!J928</f>
        <v>0</v>
      </c>
      <c r="E927">
        <f t="shared" si="70"/>
        <v>0</v>
      </c>
      <c r="F927" s="26" t="e">
        <f t="shared" si="71"/>
        <v>#DIV/0!</v>
      </c>
      <c r="G927">
        <f>'Data Entry'!K928</f>
        <v>0</v>
      </c>
      <c r="H927">
        <f>'Data Entry'!L928</f>
        <v>0</v>
      </c>
      <c r="I927">
        <f t="shared" si="72"/>
        <v>0</v>
      </c>
      <c r="J927" s="26" t="e">
        <f t="shared" si="73"/>
        <v>#DIV/0!</v>
      </c>
      <c r="K927" s="1">
        <f>SUMIFS('Data Entry'!N$3:N$2000,'Data Entry'!M$3:M$2000,A927,'Data Entry'!B$3:B$2000,B927)+SUMIFS('Data Entry'!P$3:P$2000,'Data Entry'!O$3:O$2000,A927,'Data Entry'!B$3:B$2000,B927)+SUMIFS('Data Entry'!R$3:R$2000,'Data Entry'!Q$3:Q$2000,A927,'Data Entry'!B$3:B$2000,B927)</f>
        <v>0</v>
      </c>
      <c r="L927">
        <f t="shared" si="74"/>
        <v>0</v>
      </c>
    </row>
    <row r="928" spans="1:12">
      <c r="A928">
        <f>'Data Entry'!A929</f>
        <v>0</v>
      </c>
      <c r="B928">
        <f>'Data Entry'!B929</f>
        <v>0</v>
      </c>
      <c r="C928">
        <f>'Data Entry'!I929</f>
        <v>0</v>
      </c>
      <c r="D928">
        <f>'Data Entry'!J929</f>
        <v>0</v>
      </c>
      <c r="E928">
        <f t="shared" si="70"/>
        <v>0</v>
      </c>
      <c r="F928" s="26" t="e">
        <f t="shared" si="71"/>
        <v>#DIV/0!</v>
      </c>
      <c r="G928">
        <f>'Data Entry'!K929</f>
        <v>0</v>
      </c>
      <c r="H928">
        <f>'Data Entry'!L929</f>
        <v>0</v>
      </c>
      <c r="I928">
        <f t="shared" si="72"/>
        <v>0</v>
      </c>
      <c r="J928" s="26" t="e">
        <f t="shared" si="73"/>
        <v>#DIV/0!</v>
      </c>
      <c r="K928" s="1">
        <f>SUMIFS('Data Entry'!N$3:N$2000,'Data Entry'!M$3:M$2000,A928,'Data Entry'!B$3:B$2000,B928)+SUMIFS('Data Entry'!P$3:P$2000,'Data Entry'!O$3:O$2000,A928,'Data Entry'!B$3:B$2000,B928)+SUMIFS('Data Entry'!R$3:R$2000,'Data Entry'!Q$3:Q$2000,A928,'Data Entry'!B$3:B$2000,B928)</f>
        <v>0</v>
      </c>
      <c r="L928">
        <f t="shared" si="74"/>
        <v>0</v>
      </c>
    </row>
    <row r="929" spans="1:12">
      <c r="A929">
        <f>'Data Entry'!A930</f>
        <v>0</v>
      </c>
      <c r="B929">
        <f>'Data Entry'!B930</f>
        <v>0</v>
      </c>
      <c r="C929">
        <f>'Data Entry'!I930</f>
        <v>0</v>
      </c>
      <c r="D929">
        <f>'Data Entry'!J930</f>
        <v>0</v>
      </c>
      <c r="E929">
        <f t="shared" si="70"/>
        <v>0</v>
      </c>
      <c r="F929" s="26" t="e">
        <f t="shared" si="71"/>
        <v>#DIV/0!</v>
      </c>
      <c r="G929">
        <f>'Data Entry'!K930</f>
        <v>0</v>
      </c>
      <c r="H929">
        <f>'Data Entry'!L930</f>
        <v>0</v>
      </c>
      <c r="I929">
        <f t="shared" si="72"/>
        <v>0</v>
      </c>
      <c r="J929" s="26" t="e">
        <f t="shared" si="73"/>
        <v>#DIV/0!</v>
      </c>
      <c r="K929" s="1">
        <f>SUMIFS('Data Entry'!N$3:N$2000,'Data Entry'!M$3:M$2000,A929,'Data Entry'!B$3:B$2000,B929)+SUMIFS('Data Entry'!P$3:P$2000,'Data Entry'!O$3:O$2000,A929,'Data Entry'!B$3:B$2000,B929)+SUMIFS('Data Entry'!R$3:R$2000,'Data Entry'!Q$3:Q$2000,A929,'Data Entry'!B$3:B$2000,B929)</f>
        <v>0</v>
      </c>
      <c r="L929">
        <f t="shared" si="74"/>
        <v>0</v>
      </c>
    </row>
    <row r="930" spans="1:12">
      <c r="A930">
        <f>'Data Entry'!A931</f>
        <v>0</v>
      </c>
      <c r="B930">
        <f>'Data Entry'!B931</f>
        <v>0</v>
      </c>
      <c r="C930">
        <f>'Data Entry'!I931</f>
        <v>0</v>
      </c>
      <c r="D930">
        <f>'Data Entry'!J931</f>
        <v>0</v>
      </c>
      <c r="E930">
        <f t="shared" si="70"/>
        <v>0</v>
      </c>
      <c r="F930" s="26" t="e">
        <f t="shared" si="71"/>
        <v>#DIV/0!</v>
      </c>
      <c r="G930">
        <f>'Data Entry'!K931</f>
        <v>0</v>
      </c>
      <c r="H930">
        <f>'Data Entry'!L931</f>
        <v>0</v>
      </c>
      <c r="I930">
        <f t="shared" si="72"/>
        <v>0</v>
      </c>
      <c r="J930" s="26" t="e">
        <f t="shared" si="73"/>
        <v>#DIV/0!</v>
      </c>
      <c r="K930" s="1">
        <f>SUMIFS('Data Entry'!N$3:N$2000,'Data Entry'!M$3:M$2000,A930,'Data Entry'!B$3:B$2000,B930)+SUMIFS('Data Entry'!P$3:P$2000,'Data Entry'!O$3:O$2000,A930,'Data Entry'!B$3:B$2000,B930)+SUMIFS('Data Entry'!R$3:R$2000,'Data Entry'!Q$3:Q$2000,A930,'Data Entry'!B$3:B$2000,B930)</f>
        <v>0</v>
      </c>
      <c r="L930">
        <f t="shared" si="74"/>
        <v>0</v>
      </c>
    </row>
    <row r="931" spans="1:12">
      <c r="A931">
        <f>'Data Entry'!A932</f>
        <v>0</v>
      </c>
      <c r="B931">
        <f>'Data Entry'!B932</f>
        <v>0</v>
      </c>
      <c r="C931">
        <f>'Data Entry'!I932</f>
        <v>0</v>
      </c>
      <c r="D931">
        <f>'Data Entry'!J932</f>
        <v>0</v>
      </c>
      <c r="E931">
        <f t="shared" si="70"/>
        <v>0</v>
      </c>
      <c r="F931" s="26" t="e">
        <f t="shared" si="71"/>
        <v>#DIV/0!</v>
      </c>
      <c r="G931">
        <f>'Data Entry'!K932</f>
        <v>0</v>
      </c>
      <c r="H931">
        <f>'Data Entry'!L932</f>
        <v>0</v>
      </c>
      <c r="I931">
        <f t="shared" si="72"/>
        <v>0</v>
      </c>
      <c r="J931" s="26" t="e">
        <f t="shared" si="73"/>
        <v>#DIV/0!</v>
      </c>
      <c r="K931" s="1">
        <f>SUMIFS('Data Entry'!N$3:N$2000,'Data Entry'!M$3:M$2000,A931,'Data Entry'!B$3:B$2000,B931)+SUMIFS('Data Entry'!P$3:P$2000,'Data Entry'!O$3:O$2000,A931,'Data Entry'!B$3:B$2000,B931)+SUMIFS('Data Entry'!R$3:R$2000,'Data Entry'!Q$3:Q$2000,A931,'Data Entry'!B$3:B$2000,B931)</f>
        <v>0</v>
      </c>
      <c r="L931">
        <f t="shared" si="74"/>
        <v>0</v>
      </c>
    </row>
    <row r="932" spans="1:12">
      <c r="A932">
        <f>'Data Entry'!A933</f>
        <v>0</v>
      </c>
      <c r="B932">
        <f>'Data Entry'!B933</f>
        <v>0</v>
      </c>
      <c r="C932">
        <f>'Data Entry'!I933</f>
        <v>0</v>
      </c>
      <c r="D932">
        <f>'Data Entry'!J933</f>
        <v>0</v>
      </c>
      <c r="E932">
        <f t="shared" si="70"/>
        <v>0</v>
      </c>
      <c r="F932" s="26" t="e">
        <f t="shared" si="71"/>
        <v>#DIV/0!</v>
      </c>
      <c r="G932">
        <f>'Data Entry'!K933</f>
        <v>0</v>
      </c>
      <c r="H932">
        <f>'Data Entry'!L933</f>
        <v>0</v>
      </c>
      <c r="I932">
        <f t="shared" si="72"/>
        <v>0</v>
      </c>
      <c r="J932" s="26" t="e">
        <f t="shared" si="73"/>
        <v>#DIV/0!</v>
      </c>
      <c r="K932" s="1">
        <f>SUMIFS('Data Entry'!N$3:N$2000,'Data Entry'!M$3:M$2000,A932,'Data Entry'!B$3:B$2000,B932)+SUMIFS('Data Entry'!P$3:P$2000,'Data Entry'!O$3:O$2000,A932,'Data Entry'!B$3:B$2000,B932)+SUMIFS('Data Entry'!R$3:R$2000,'Data Entry'!Q$3:Q$2000,A932,'Data Entry'!B$3:B$2000,B932)</f>
        <v>0</v>
      </c>
      <c r="L932">
        <f t="shared" si="74"/>
        <v>0</v>
      </c>
    </row>
    <row r="933" spans="1:12">
      <c r="A933">
        <f>'Data Entry'!A934</f>
        <v>0</v>
      </c>
      <c r="B933">
        <f>'Data Entry'!B934</f>
        <v>0</v>
      </c>
      <c r="C933">
        <f>'Data Entry'!I934</f>
        <v>0</v>
      </c>
      <c r="D933">
        <f>'Data Entry'!J934</f>
        <v>0</v>
      </c>
      <c r="E933">
        <f t="shared" si="70"/>
        <v>0</v>
      </c>
      <c r="F933" s="26" t="e">
        <f t="shared" si="71"/>
        <v>#DIV/0!</v>
      </c>
      <c r="G933">
        <f>'Data Entry'!K934</f>
        <v>0</v>
      </c>
      <c r="H933">
        <f>'Data Entry'!L934</f>
        <v>0</v>
      </c>
      <c r="I933">
        <f t="shared" si="72"/>
        <v>0</v>
      </c>
      <c r="J933" s="26" t="e">
        <f t="shared" si="73"/>
        <v>#DIV/0!</v>
      </c>
      <c r="K933" s="1">
        <f>SUMIFS('Data Entry'!N$3:N$2000,'Data Entry'!M$3:M$2000,A933,'Data Entry'!B$3:B$2000,B933)+SUMIFS('Data Entry'!P$3:P$2000,'Data Entry'!O$3:O$2000,A933,'Data Entry'!B$3:B$2000,B933)+SUMIFS('Data Entry'!R$3:R$2000,'Data Entry'!Q$3:Q$2000,A933,'Data Entry'!B$3:B$2000,B933)</f>
        <v>0</v>
      </c>
      <c r="L933">
        <f t="shared" si="74"/>
        <v>0</v>
      </c>
    </row>
    <row r="934" spans="1:12">
      <c r="A934">
        <f>'Data Entry'!A935</f>
        <v>0</v>
      </c>
      <c r="B934">
        <f>'Data Entry'!B935</f>
        <v>0</v>
      </c>
      <c r="C934">
        <f>'Data Entry'!I935</f>
        <v>0</v>
      </c>
      <c r="D934">
        <f>'Data Entry'!J935</f>
        <v>0</v>
      </c>
      <c r="E934">
        <f t="shared" si="70"/>
        <v>0</v>
      </c>
      <c r="F934" s="26" t="e">
        <f t="shared" si="71"/>
        <v>#DIV/0!</v>
      </c>
      <c r="G934">
        <f>'Data Entry'!K935</f>
        <v>0</v>
      </c>
      <c r="H934">
        <f>'Data Entry'!L935</f>
        <v>0</v>
      </c>
      <c r="I934">
        <f t="shared" si="72"/>
        <v>0</v>
      </c>
      <c r="J934" s="26" t="e">
        <f t="shared" si="73"/>
        <v>#DIV/0!</v>
      </c>
      <c r="K934" s="1">
        <f>SUMIFS('Data Entry'!N$3:N$2000,'Data Entry'!M$3:M$2000,A934,'Data Entry'!B$3:B$2000,B934)+SUMIFS('Data Entry'!P$3:P$2000,'Data Entry'!O$3:O$2000,A934,'Data Entry'!B$3:B$2000,B934)+SUMIFS('Data Entry'!R$3:R$2000,'Data Entry'!Q$3:Q$2000,A934,'Data Entry'!B$3:B$2000,B934)</f>
        <v>0</v>
      </c>
      <c r="L934">
        <f t="shared" si="74"/>
        <v>0</v>
      </c>
    </row>
    <row r="935" spans="1:12">
      <c r="A935">
        <f>'Data Entry'!A936</f>
        <v>0</v>
      </c>
      <c r="B935">
        <f>'Data Entry'!B936</f>
        <v>0</v>
      </c>
      <c r="C935">
        <f>'Data Entry'!I936</f>
        <v>0</v>
      </c>
      <c r="D935">
        <f>'Data Entry'!J936</f>
        <v>0</v>
      </c>
      <c r="E935">
        <f t="shared" si="70"/>
        <v>0</v>
      </c>
      <c r="F935" s="26" t="e">
        <f t="shared" si="71"/>
        <v>#DIV/0!</v>
      </c>
      <c r="G935">
        <f>'Data Entry'!K936</f>
        <v>0</v>
      </c>
      <c r="H935">
        <f>'Data Entry'!L936</f>
        <v>0</v>
      </c>
      <c r="I935">
        <f t="shared" si="72"/>
        <v>0</v>
      </c>
      <c r="J935" s="26" t="e">
        <f t="shared" si="73"/>
        <v>#DIV/0!</v>
      </c>
      <c r="K935" s="1">
        <f>SUMIFS('Data Entry'!N$3:N$2000,'Data Entry'!M$3:M$2000,A935,'Data Entry'!B$3:B$2000,B935)+SUMIFS('Data Entry'!P$3:P$2000,'Data Entry'!O$3:O$2000,A935,'Data Entry'!B$3:B$2000,B935)+SUMIFS('Data Entry'!R$3:R$2000,'Data Entry'!Q$3:Q$2000,A935,'Data Entry'!B$3:B$2000,B935)</f>
        <v>0</v>
      </c>
      <c r="L935">
        <f t="shared" si="74"/>
        <v>0</v>
      </c>
    </row>
    <row r="936" spans="1:12">
      <c r="A936">
        <f>'Data Entry'!A937</f>
        <v>0</v>
      </c>
      <c r="B936">
        <f>'Data Entry'!B937</f>
        <v>0</v>
      </c>
      <c r="C936">
        <f>'Data Entry'!I937</f>
        <v>0</v>
      </c>
      <c r="D936">
        <f>'Data Entry'!J937</f>
        <v>0</v>
      </c>
      <c r="E936">
        <f t="shared" si="70"/>
        <v>0</v>
      </c>
      <c r="F936" s="26" t="e">
        <f t="shared" si="71"/>
        <v>#DIV/0!</v>
      </c>
      <c r="G936">
        <f>'Data Entry'!K937</f>
        <v>0</v>
      </c>
      <c r="H936">
        <f>'Data Entry'!L937</f>
        <v>0</v>
      </c>
      <c r="I936">
        <f t="shared" si="72"/>
        <v>0</v>
      </c>
      <c r="J936" s="26" t="e">
        <f t="shared" si="73"/>
        <v>#DIV/0!</v>
      </c>
      <c r="K936" s="1">
        <f>SUMIFS('Data Entry'!N$3:N$2000,'Data Entry'!M$3:M$2000,A936,'Data Entry'!B$3:B$2000,B936)+SUMIFS('Data Entry'!P$3:P$2000,'Data Entry'!O$3:O$2000,A936,'Data Entry'!B$3:B$2000,B936)+SUMIFS('Data Entry'!R$3:R$2000,'Data Entry'!Q$3:Q$2000,A936,'Data Entry'!B$3:B$2000,B936)</f>
        <v>0</v>
      </c>
      <c r="L936">
        <f t="shared" si="74"/>
        <v>0</v>
      </c>
    </row>
    <row r="937" spans="1:12">
      <c r="A937">
        <f>'Data Entry'!A938</f>
        <v>0</v>
      </c>
      <c r="B937">
        <f>'Data Entry'!B938</f>
        <v>0</v>
      </c>
      <c r="C937">
        <f>'Data Entry'!I938</f>
        <v>0</v>
      </c>
      <c r="D937">
        <f>'Data Entry'!J938</f>
        <v>0</v>
      </c>
      <c r="E937">
        <f t="shared" si="70"/>
        <v>0</v>
      </c>
      <c r="F937" s="26" t="e">
        <f t="shared" si="71"/>
        <v>#DIV/0!</v>
      </c>
      <c r="G937">
        <f>'Data Entry'!K938</f>
        <v>0</v>
      </c>
      <c r="H937">
        <f>'Data Entry'!L938</f>
        <v>0</v>
      </c>
      <c r="I937">
        <f t="shared" si="72"/>
        <v>0</v>
      </c>
      <c r="J937" s="26" t="e">
        <f t="shared" si="73"/>
        <v>#DIV/0!</v>
      </c>
      <c r="K937" s="1">
        <f>SUMIFS('Data Entry'!N$3:N$2000,'Data Entry'!M$3:M$2000,A937,'Data Entry'!B$3:B$2000,B937)+SUMIFS('Data Entry'!P$3:P$2000,'Data Entry'!O$3:O$2000,A937,'Data Entry'!B$3:B$2000,B937)+SUMIFS('Data Entry'!R$3:R$2000,'Data Entry'!Q$3:Q$2000,A937,'Data Entry'!B$3:B$2000,B937)</f>
        <v>0</v>
      </c>
      <c r="L937">
        <f t="shared" si="74"/>
        <v>0</v>
      </c>
    </row>
    <row r="938" spans="1:12">
      <c r="A938">
        <f>'Data Entry'!A939</f>
        <v>0</v>
      </c>
      <c r="B938">
        <f>'Data Entry'!B939</f>
        <v>0</v>
      </c>
      <c r="C938">
        <f>'Data Entry'!I939</f>
        <v>0</v>
      </c>
      <c r="D938">
        <f>'Data Entry'!J939</f>
        <v>0</v>
      </c>
      <c r="E938">
        <f t="shared" si="70"/>
        <v>0</v>
      </c>
      <c r="F938" s="26" t="e">
        <f t="shared" si="71"/>
        <v>#DIV/0!</v>
      </c>
      <c r="G938">
        <f>'Data Entry'!K939</f>
        <v>0</v>
      </c>
      <c r="H938">
        <f>'Data Entry'!L939</f>
        <v>0</v>
      </c>
      <c r="I938">
        <f t="shared" si="72"/>
        <v>0</v>
      </c>
      <c r="J938" s="26" t="e">
        <f t="shared" si="73"/>
        <v>#DIV/0!</v>
      </c>
      <c r="K938" s="1">
        <f>SUMIFS('Data Entry'!N$3:N$2000,'Data Entry'!M$3:M$2000,A938,'Data Entry'!B$3:B$2000,B938)+SUMIFS('Data Entry'!P$3:P$2000,'Data Entry'!O$3:O$2000,A938,'Data Entry'!B$3:B$2000,B938)+SUMIFS('Data Entry'!R$3:R$2000,'Data Entry'!Q$3:Q$2000,A938,'Data Entry'!B$3:B$2000,B938)</f>
        <v>0</v>
      </c>
      <c r="L938">
        <f t="shared" si="74"/>
        <v>0</v>
      </c>
    </row>
    <row r="939" spans="1:12">
      <c r="A939">
        <f>'Data Entry'!A940</f>
        <v>0</v>
      </c>
      <c r="B939">
        <f>'Data Entry'!B940</f>
        <v>0</v>
      </c>
      <c r="C939">
        <f>'Data Entry'!I940</f>
        <v>0</v>
      </c>
      <c r="D939">
        <f>'Data Entry'!J940</f>
        <v>0</v>
      </c>
      <c r="E939">
        <f t="shared" si="70"/>
        <v>0</v>
      </c>
      <c r="F939" s="26" t="e">
        <f t="shared" si="71"/>
        <v>#DIV/0!</v>
      </c>
      <c r="G939">
        <f>'Data Entry'!K940</f>
        <v>0</v>
      </c>
      <c r="H939">
        <f>'Data Entry'!L940</f>
        <v>0</v>
      </c>
      <c r="I939">
        <f t="shared" si="72"/>
        <v>0</v>
      </c>
      <c r="J939" s="26" t="e">
        <f t="shared" si="73"/>
        <v>#DIV/0!</v>
      </c>
      <c r="K939" s="1">
        <f>SUMIFS('Data Entry'!N$3:N$2000,'Data Entry'!M$3:M$2000,A939,'Data Entry'!B$3:B$2000,B939)+SUMIFS('Data Entry'!P$3:P$2000,'Data Entry'!O$3:O$2000,A939,'Data Entry'!B$3:B$2000,B939)+SUMIFS('Data Entry'!R$3:R$2000,'Data Entry'!Q$3:Q$2000,A939,'Data Entry'!B$3:B$2000,B939)</f>
        <v>0</v>
      </c>
      <c r="L939">
        <f t="shared" si="74"/>
        <v>0</v>
      </c>
    </row>
    <row r="940" spans="1:12">
      <c r="A940">
        <f>'Data Entry'!A941</f>
        <v>0</v>
      </c>
      <c r="B940">
        <f>'Data Entry'!B941</f>
        <v>0</v>
      </c>
      <c r="C940">
        <f>'Data Entry'!I941</f>
        <v>0</v>
      </c>
      <c r="D940">
        <f>'Data Entry'!J941</f>
        <v>0</v>
      </c>
      <c r="E940">
        <f t="shared" si="70"/>
        <v>0</v>
      </c>
      <c r="F940" s="26" t="e">
        <f t="shared" si="71"/>
        <v>#DIV/0!</v>
      </c>
      <c r="G940">
        <f>'Data Entry'!K941</f>
        <v>0</v>
      </c>
      <c r="H940">
        <f>'Data Entry'!L941</f>
        <v>0</v>
      </c>
      <c r="I940">
        <f t="shared" si="72"/>
        <v>0</v>
      </c>
      <c r="J940" s="26" t="e">
        <f t="shared" si="73"/>
        <v>#DIV/0!</v>
      </c>
      <c r="K940" s="1">
        <f>SUMIFS('Data Entry'!N$3:N$2000,'Data Entry'!M$3:M$2000,A940,'Data Entry'!B$3:B$2000,B940)+SUMIFS('Data Entry'!P$3:P$2000,'Data Entry'!O$3:O$2000,A940,'Data Entry'!B$3:B$2000,B940)+SUMIFS('Data Entry'!R$3:R$2000,'Data Entry'!Q$3:Q$2000,A940,'Data Entry'!B$3:B$2000,B940)</f>
        <v>0</v>
      </c>
      <c r="L940">
        <f t="shared" si="74"/>
        <v>0</v>
      </c>
    </row>
    <row r="941" spans="1:12">
      <c r="A941">
        <f>'Data Entry'!A942</f>
        <v>0</v>
      </c>
      <c r="B941">
        <f>'Data Entry'!B942</f>
        <v>0</v>
      </c>
      <c r="C941">
        <f>'Data Entry'!I942</f>
        <v>0</v>
      </c>
      <c r="D941">
        <f>'Data Entry'!J942</f>
        <v>0</v>
      </c>
      <c r="E941">
        <f t="shared" si="70"/>
        <v>0</v>
      </c>
      <c r="F941" s="26" t="e">
        <f t="shared" si="71"/>
        <v>#DIV/0!</v>
      </c>
      <c r="G941">
        <f>'Data Entry'!K942</f>
        <v>0</v>
      </c>
      <c r="H941">
        <f>'Data Entry'!L942</f>
        <v>0</v>
      </c>
      <c r="I941">
        <f t="shared" si="72"/>
        <v>0</v>
      </c>
      <c r="J941" s="26" t="e">
        <f t="shared" si="73"/>
        <v>#DIV/0!</v>
      </c>
      <c r="K941" s="1">
        <f>SUMIFS('Data Entry'!N$3:N$2000,'Data Entry'!M$3:M$2000,A941,'Data Entry'!B$3:B$2000,B941)+SUMIFS('Data Entry'!P$3:P$2000,'Data Entry'!O$3:O$2000,A941,'Data Entry'!B$3:B$2000,B941)+SUMIFS('Data Entry'!R$3:R$2000,'Data Entry'!Q$3:Q$2000,A941,'Data Entry'!B$3:B$2000,B941)</f>
        <v>0</v>
      </c>
      <c r="L941">
        <f t="shared" si="74"/>
        <v>0</v>
      </c>
    </row>
    <row r="942" spans="1:12">
      <c r="A942">
        <f>'Data Entry'!A943</f>
        <v>0</v>
      </c>
      <c r="B942">
        <f>'Data Entry'!B943</f>
        <v>0</v>
      </c>
      <c r="C942">
        <f>'Data Entry'!I943</f>
        <v>0</v>
      </c>
      <c r="D942">
        <f>'Data Entry'!J943</f>
        <v>0</v>
      </c>
      <c r="E942">
        <f t="shared" si="70"/>
        <v>0</v>
      </c>
      <c r="F942" s="26" t="e">
        <f t="shared" si="71"/>
        <v>#DIV/0!</v>
      </c>
      <c r="G942">
        <f>'Data Entry'!K943</f>
        <v>0</v>
      </c>
      <c r="H942">
        <f>'Data Entry'!L943</f>
        <v>0</v>
      </c>
      <c r="I942">
        <f t="shared" si="72"/>
        <v>0</v>
      </c>
      <c r="J942" s="26" t="e">
        <f t="shared" si="73"/>
        <v>#DIV/0!</v>
      </c>
      <c r="K942" s="1">
        <f>SUMIFS('Data Entry'!N$3:N$2000,'Data Entry'!M$3:M$2000,A942,'Data Entry'!B$3:B$2000,B942)+SUMIFS('Data Entry'!P$3:P$2000,'Data Entry'!O$3:O$2000,A942,'Data Entry'!B$3:B$2000,B942)+SUMIFS('Data Entry'!R$3:R$2000,'Data Entry'!Q$3:Q$2000,A942,'Data Entry'!B$3:B$2000,B942)</f>
        <v>0</v>
      </c>
      <c r="L942">
        <f t="shared" si="74"/>
        <v>0</v>
      </c>
    </row>
    <row r="943" spans="1:12">
      <c r="A943">
        <f>'Data Entry'!A944</f>
        <v>0</v>
      </c>
      <c r="B943">
        <f>'Data Entry'!B944</f>
        <v>0</v>
      </c>
      <c r="C943">
        <f>'Data Entry'!I944</f>
        <v>0</v>
      </c>
      <c r="D943">
        <f>'Data Entry'!J944</f>
        <v>0</v>
      </c>
      <c r="E943">
        <f t="shared" si="70"/>
        <v>0</v>
      </c>
      <c r="F943" s="26" t="e">
        <f t="shared" si="71"/>
        <v>#DIV/0!</v>
      </c>
      <c r="G943">
        <f>'Data Entry'!K944</f>
        <v>0</v>
      </c>
      <c r="H943">
        <f>'Data Entry'!L944</f>
        <v>0</v>
      </c>
      <c r="I943">
        <f t="shared" si="72"/>
        <v>0</v>
      </c>
      <c r="J943" s="26" t="e">
        <f t="shared" si="73"/>
        <v>#DIV/0!</v>
      </c>
      <c r="K943" s="1">
        <f>SUMIFS('Data Entry'!N$3:N$2000,'Data Entry'!M$3:M$2000,A943,'Data Entry'!B$3:B$2000,B943)+SUMIFS('Data Entry'!P$3:P$2000,'Data Entry'!O$3:O$2000,A943,'Data Entry'!B$3:B$2000,B943)+SUMIFS('Data Entry'!R$3:R$2000,'Data Entry'!Q$3:Q$2000,A943,'Data Entry'!B$3:B$2000,B943)</f>
        <v>0</v>
      </c>
      <c r="L943">
        <f t="shared" si="74"/>
        <v>0</v>
      </c>
    </row>
    <row r="944" spans="1:12">
      <c r="A944">
        <f>'Data Entry'!A945</f>
        <v>0</v>
      </c>
      <c r="B944">
        <f>'Data Entry'!B945</f>
        <v>0</v>
      </c>
      <c r="C944">
        <f>'Data Entry'!I945</f>
        <v>0</v>
      </c>
      <c r="D944">
        <f>'Data Entry'!J945</f>
        <v>0</v>
      </c>
      <c r="E944">
        <f t="shared" si="70"/>
        <v>0</v>
      </c>
      <c r="F944" s="26" t="e">
        <f t="shared" si="71"/>
        <v>#DIV/0!</v>
      </c>
      <c r="G944">
        <f>'Data Entry'!K945</f>
        <v>0</v>
      </c>
      <c r="H944">
        <f>'Data Entry'!L945</f>
        <v>0</v>
      </c>
      <c r="I944">
        <f t="shared" si="72"/>
        <v>0</v>
      </c>
      <c r="J944" s="26" t="e">
        <f t="shared" si="73"/>
        <v>#DIV/0!</v>
      </c>
      <c r="K944" s="1">
        <f>SUMIFS('Data Entry'!N$3:N$2000,'Data Entry'!M$3:M$2000,A944,'Data Entry'!B$3:B$2000,B944)+SUMIFS('Data Entry'!P$3:P$2000,'Data Entry'!O$3:O$2000,A944,'Data Entry'!B$3:B$2000,B944)+SUMIFS('Data Entry'!R$3:R$2000,'Data Entry'!Q$3:Q$2000,A944,'Data Entry'!B$3:B$2000,B944)</f>
        <v>0</v>
      </c>
      <c r="L944">
        <f t="shared" si="74"/>
        <v>0</v>
      </c>
    </row>
    <row r="945" spans="1:12">
      <c r="A945">
        <f>'Data Entry'!A946</f>
        <v>0</v>
      </c>
      <c r="B945">
        <f>'Data Entry'!B946</f>
        <v>0</v>
      </c>
      <c r="C945">
        <f>'Data Entry'!I946</f>
        <v>0</v>
      </c>
      <c r="D945">
        <f>'Data Entry'!J946</f>
        <v>0</v>
      </c>
      <c r="E945">
        <f t="shared" si="70"/>
        <v>0</v>
      </c>
      <c r="F945" s="26" t="e">
        <f t="shared" si="71"/>
        <v>#DIV/0!</v>
      </c>
      <c r="G945">
        <f>'Data Entry'!K946</f>
        <v>0</v>
      </c>
      <c r="H945">
        <f>'Data Entry'!L946</f>
        <v>0</v>
      </c>
      <c r="I945">
        <f t="shared" si="72"/>
        <v>0</v>
      </c>
      <c r="J945" s="26" t="e">
        <f t="shared" si="73"/>
        <v>#DIV/0!</v>
      </c>
      <c r="K945" s="1">
        <f>SUMIFS('Data Entry'!N$3:N$2000,'Data Entry'!M$3:M$2000,A945,'Data Entry'!B$3:B$2000,B945)+SUMIFS('Data Entry'!P$3:P$2000,'Data Entry'!O$3:O$2000,A945,'Data Entry'!B$3:B$2000,B945)+SUMIFS('Data Entry'!R$3:R$2000,'Data Entry'!Q$3:Q$2000,A945,'Data Entry'!B$3:B$2000,B945)</f>
        <v>0</v>
      </c>
      <c r="L945">
        <f t="shared" si="74"/>
        <v>0</v>
      </c>
    </row>
    <row r="946" spans="1:12">
      <c r="A946">
        <f>'Data Entry'!A947</f>
        <v>0</v>
      </c>
      <c r="B946">
        <f>'Data Entry'!B947</f>
        <v>0</v>
      </c>
      <c r="C946">
        <f>'Data Entry'!I947</f>
        <v>0</v>
      </c>
      <c r="D946">
        <f>'Data Entry'!J947</f>
        <v>0</v>
      </c>
      <c r="E946">
        <f t="shared" si="70"/>
        <v>0</v>
      </c>
      <c r="F946" s="26" t="e">
        <f t="shared" si="71"/>
        <v>#DIV/0!</v>
      </c>
      <c r="G946">
        <f>'Data Entry'!K947</f>
        <v>0</v>
      </c>
      <c r="H946">
        <f>'Data Entry'!L947</f>
        <v>0</v>
      </c>
      <c r="I946">
        <f t="shared" si="72"/>
        <v>0</v>
      </c>
      <c r="J946" s="26" t="e">
        <f t="shared" si="73"/>
        <v>#DIV/0!</v>
      </c>
      <c r="K946" s="1">
        <f>SUMIFS('Data Entry'!N$3:N$2000,'Data Entry'!M$3:M$2000,A946,'Data Entry'!B$3:B$2000,B946)+SUMIFS('Data Entry'!P$3:P$2000,'Data Entry'!O$3:O$2000,A946,'Data Entry'!B$3:B$2000,B946)+SUMIFS('Data Entry'!R$3:R$2000,'Data Entry'!Q$3:Q$2000,A946,'Data Entry'!B$3:B$2000,B946)</f>
        <v>0</v>
      </c>
      <c r="L946">
        <f t="shared" si="74"/>
        <v>0</v>
      </c>
    </row>
    <row r="947" spans="1:12">
      <c r="A947">
        <f>'Data Entry'!A948</f>
        <v>0</v>
      </c>
      <c r="B947">
        <f>'Data Entry'!B948</f>
        <v>0</v>
      </c>
      <c r="C947">
        <f>'Data Entry'!I948</f>
        <v>0</v>
      </c>
      <c r="D947">
        <f>'Data Entry'!J948</f>
        <v>0</v>
      </c>
      <c r="E947">
        <f t="shared" si="70"/>
        <v>0</v>
      </c>
      <c r="F947" s="26" t="e">
        <f t="shared" si="71"/>
        <v>#DIV/0!</v>
      </c>
      <c r="G947">
        <f>'Data Entry'!K948</f>
        <v>0</v>
      </c>
      <c r="H947">
        <f>'Data Entry'!L948</f>
        <v>0</v>
      </c>
      <c r="I947">
        <f t="shared" si="72"/>
        <v>0</v>
      </c>
      <c r="J947" s="26" t="e">
        <f t="shared" si="73"/>
        <v>#DIV/0!</v>
      </c>
      <c r="K947" s="1">
        <f>SUMIFS('Data Entry'!N$3:N$2000,'Data Entry'!M$3:M$2000,A947,'Data Entry'!B$3:B$2000,B947)+SUMIFS('Data Entry'!P$3:P$2000,'Data Entry'!O$3:O$2000,A947,'Data Entry'!B$3:B$2000,B947)+SUMIFS('Data Entry'!R$3:R$2000,'Data Entry'!Q$3:Q$2000,A947,'Data Entry'!B$3:B$2000,B947)</f>
        <v>0</v>
      </c>
      <c r="L947">
        <f t="shared" si="74"/>
        <v>0</v>
      </c>
    </row>
    <row r="948" spans="1:12">
      <c r="A948">
        <f>'Data Entry'!A949</f>
        <v>0</v>
      </c>
      <c r="B948">
        <f>'Data Entry'!B949</f>
        <v>0</v>
      </c>
      <c r="C948">
        <f>'Data Entry'!I949</f>
        <v>0</v>
      </c>
      <c r="D948">
        <f>'Data Entry'!J949</f>
        <v>0</v>
      </c>
      <c r="E948">
        <f t="shared" si="70"/>
        <v>0</v>
      </c>
      <c r="F948" s="26" t="e">
        <f t="shared" si="71"/>
        <v>#DIV/0!</v>
      </c>
      <c r="G948">
        <f>'Data Entry'!K949</f>
        <v>0</v>
      </c>
      <c r="H948">
        <f>'Data Entry'!L949</f>
        <v>0</v>
      </c>
      <c r="I948">
        <f t="shared" si="72"/>
        <v>0</v>
      </c>
      <c r="J948" s="26" t="e">
        <f t="shared" si="73"/>
        <v>#DIV/0!</v>
      </c>
      <c r="K948" s="1">
        <f>SUMIFS('Data Entry'!N$3:N$2000,'Data Entry'!M$3:M$2000,A948,'Data Entry'!B$3:B$2000,B948)+SUMIFS('Data Entry'!P$3:P$2000,'Data Entry'!O$3:O$2000,A948,'Data Entry'!B$3:B$2000,B948)+SUMIFS('Data Entry'!R$3:R$2000,'Data Entry'!Q$3:Q$2000,A948,'Data Entry'!B$3:B$2000,B948)</f>
        <v>0</v>
      </c>
      <c r="L948">
        <f t="shared" si="74"/>
        <v>0</v>
      </c>
    </row>
    <row r="949" spans="1:12">
      <c r="A949">
        <f>'Data Entry'!A950</f>
        <v>0</v>
      </c>
      <c r="B949">
        <f>'Data Entry'!B950</f>
        <v>0</v>
      </c>
      <c r="C949">
        <f>'Data Entry'!I950</f>
        <v>0</v>
      </c>
      <c r="D949">
        <f>'Data Entry'!J950</f>
        <v>0</v>
      </c>
      <c r="E949">
        <f t="shared" si="70"/>
        <v>0</v>
      </c>
      <c r="F949" s="26" t="e">
        <f t="shared" si="71"/>
        <v>#DIV/0!</v>
      </c>
      <c r="G949">
        <f>'Data Entry'!K950</f>
        <v>0</v>
      </c>
      <c r="H949">
        <f>'Data Entry'!L950</f>
        <v>0</v>
      </c>
      <c r="I949">
        <f t="shared" si="72"/>
        <v>0</v>
      </c>
      <c r="J949" s="26" t="e">
        <f t="shared" si="73"/>
        <v>#DIV/0!</v>
      </c>
      <c r="K949" s="1">
        <f>SUMIFS('Data Entry'!N$3:N$2000,'Data Entry'!M$3:M$2000,A949,'Data Entry'!B$3:B$2000,B949)+SUMIFS('Data Entry'!P$3:P$2000,'Data Entry'!O$3:O$2000,A949,'Data Entry'!B$3:B$2000,B949)+SUMIFS('Data Entry'!R$3:R$2000,'Data Entry'!Q$3:Q$2000,A949,'Data Entry'!B$3:B$2000,B949)</f>
        <v>0</v>
      </c>
      <c r="L949">
        <f t="shared" si="74"/>
        <v>0</v>
      </c>
    </row>
    <row r="950" spans="1:12">
      <c r="A950">
        <f>'Data Entry'!A951</f>
        <v>0</v>
      </c>
      <c r="B950">
        <f>'Data Entry'!B951</f>
        <v>0</v>
      </c>
      <c r="C950">
        <f>'Data Entry'!I951</f>
        <v>0</v>
      </c>
      <c r="D950">
        <f>'Data Entry'!J951</f>
        <v>0</v>
      </c>
      <c r="E950">
        <f t="shared" si="70"/>
        <v>0</v>
      </c>
      <c r="F950" s="26" t="e">
        <f t="shared" si="71"/>
        <v>#DIV/0!</v>
      </c>
      <c r="G950">
        <f>'Data Entry'!K951</f>
        <v>0</v>
      </c>
      <c r="H950">
        <f>'Data Entry'!L951</f>
        <v>0</v>
      </c>
      <c r="I950">
        <f t="shared" si="72"/>
        <v>0</v>
      </c>
      <c r="J950" s="26" t="e">
        <f t="shared" si="73"/>
        <v>#DIV/0!</v>
      </c>
      <c r="K950" s="1">
        <f>SUMIFS('Data Entry'!N$3:N$2000,'Data Entry'!M$3:M$2000,A950,'Data Entry'!B$3:B$2000,B950)+SUMIFS('Data Entry'!P$3:P$2000,'Data Entry'!O$3:O$2000,A950,'Data Entry'!B$3:B$2000,B950)+SUMIFS('Data Entry'!R$3:R$2000,'Data Entry'!Q$3:Q$2000,A950,'Data Entry'!B$3:B$2000,B950)</f>
        <v>0</v>
      </c>
      <c r="L950">
        <f t="shared" si="74"/>
        <v>0</v>
      </c>
    </row>
    <row r="951" spans="1:12">
      <c r="A951">
        <f>'Data Entry'!A952</f>
        <v>0</v>
      </c>
      <c r="B951">
        <f>'Data Entry'!B952</f>
        <v>0</v>
      </c>
      <c r="C951">
        <f>'Data Entry'!I952</f>
        <v>0</v>
      </c>
      <c r="D951">
        <f>'Data Entry'!J952</f>
        <v>0</v>
      </c>
      <c r="E951">
        <f t="shared" si="70"/>
        <v>0</v>
      </c>
      <c r="F951" s="26" t="e">
        <f t="shared" si="71"/>
        <v>#DIV/0!</v>
      </c>
      <c r="G951">
        <f>'Data Entry'!K952</f>
        <v>0</v>
      </c>
      <c r="H951">
        <f>'Data Entry'!L952</f>
        <v>0</v>
      </c>
      <c r="I951">
        <f t="shared" si="72"/>
        <v>0</v>
      </c>
      <c r="J951" s="26" t="e">
        <f t="shared" si="73"/>
        <v>#DIV/0!</v>
      </c>
      <c r="K951" s="1">
        <f>SUMIFS('Data Entry'!N$3:N$2000,'Data Entry'!M$3:M$2000,A951,'Data Entry'!B$3:B$2000,B951)+SUMIFS('Data Entry'!P$3:P$2000,'Data Entry'!O$3:O$2000,A951,'Data Entry'!B$3:B$2000,B951)+SUMIFS('Data Entry'!R$3:R$2000,'Data Entry'!Q$3:Q$2000,A951,'Data Entry'!B$3:B$2000,B951)</f>
        <v>0</v>
      </c>
      <c r="L951">
        <f t="shared" si="74"/>
        <v>0</v>
      </c>
    </row>
    <row r="952" spans="1:12">
      <c r="A952">
        <f>'Data Entry'!A953</f>
        <v>0</v>
      </c>
      <c r="B952">
        <f>'Data Entry'!B953</f>
        <v>0</v>
      </c>
      <c r="C952">
        <f>'Data Entry'!I953</f>
        <v>0</v>
      </c>
      <c r="D952">
        <f>'Data Entry'!J953</f>
        <v>0</v>
      </c>
      <c r="E952">
        <f t="shared" si="70"/>
        <v>0</v>
      </c>
      <c r="F952" s="26" t="e">
        <f t="shared" si="71"/>
        <v>#DIV/0!</v>
      </c>
      <c r="G952">
        <f>'Data Entry'!K953</f>
        <v>0</v>
      </c>
      <c r="H952">
        <f>'Data Entry'!L953</f>
        <v>0</v>
      </c>
      <c r="I952">
        <f t="shared" si="72"/>
        <v>0</v>
      </c>
      <c r="J952" s="26" t="e">
        <f t="shared" si="73"/>
        <v>#DIV/0!</v>
      </c>
      <c r="K952" s="1">
        <f>SUMIFS('Data Entry'!N$3:N$2000,'Data Entry'!M$3:M$2000,A952,'Data Entry'!B$3:B$2000,B952)+SUMIFS('Data Entry'!P$3:P$2000,'Data Entry'!O$3:O$2000,A952,'Data Entry'!B$3:B$2000,B952)+SUMIFS('Data Entry'!R$3:R$2000,'Data Entry'!Q$3:Q$2000,A952,'Data Entry'!B$3:B$2000,B952)</f>
        <v>0</v>
      </c>
      <c r="L952">
        <f t="shared" si="74"/>
        <v>0</v>
      </c>
    </row>
    <row r="953" spans="1:12">
      <c r="A953">
        <f>'Data Entry'!A954</f>
        <v>0</v>
      </c>
      <c r="B953">
        <f>'Data Entry'!B954</f>
        <v>0</v>
      </c>
      <c r="C953">
        <f>'Data Entry'!I954</f>
        <v>0</v>
      </c>
      <c r="D953">
        <f>'Data Entry'!J954</f>
        <v>0</v>
      </c>
      <c r="E953">
        <f t="shared" si="70"/>
        <v>0</v>
      </c>
      <c r="F953" s="26" t="e">
        <f t="shared" si="71"/>
        <v>#DIV/0!</v>
      </c>
      <c r="G953">
        <f>'Data Entry'!K954</f>
        <v>0</v>
      </c>
      <c r="H953">
        <f>'Data Entry'!L954</f>
        <v>0</v>
      </c>
      <c r="I953">
        <f t="shared" si="72"/>
        <v>0</v>
      </c>
      <c r="J953" s="26" t="e">
        <f t="shared" si="73"/>
        <v>#DIV/0!</v>
      </c>
      <c r="K953" s="1">
        <f>SUMIFS('Data Entry'!N$3:N$2000,'Data Entry'!M$3:M$2000,A953,'Data Entry'!B$3:B$2000,B953)+SUMIFS('Data Entry'!P$3:P$2000,'Data Entry'!O$3:O$2000,A953,'Data Entry'!B$3:B$2000,B953)+SUMIFS('Data Entry'!R$3:R$2000,'Data Entry'!Q$3:Q$2000,A953,'Data Entry'!B$3:B$2000,B953)</f>
        <v>0</v>
      </c>
      <c r="L953">
        <f t="shared" si="74"/>
        <v>0</v>
      </c>
    </row>
    <row r="954" spans="1:12">
      <c r="A954">
        <f>'Data Entry'!A955</f>
        <v>0</v>
      </c>
      <c r="B954">
        <f>'Data Entry'!B955</f>
        <v>0</v>
      </c>
      <c r="C954">
        <f>'Data Entry'!I955</f>
        <v>0</v>
      </c>
      <c r="D954">
        <f>'Data Entry'!J955</f>
        <v>0</v>
      </c>
      <c r="E954">
        <f t="shared" si="70"/>
        <v>0</v>
      </c>
      <c r="F954" s="26" t="e">
        <f t="shared" si="71"/>
        <v>#DIV/0!</v>
      </c>
      <c r="G954">
        <f>'Data Entry'!K955</f>
        <v>0</v>
      </c>
      <c r="H954">
        <f>'Data Entry'!L955</f>
        <v>0</v>
      </c>
      <c r="I954">
        <f t="shared" si="72"/>
        <v>0</v>
      </c>
      <c r="J954" s="26" t="e">
        <f t="shared" si="73"/>
        <v>#DIV/0!</v>
      </c>
      <c r="K954" s="1">
        <f>SUMIFS('Data Entry'!N$3:N$2000,'Data Entry'!M$3:M$2000,A954,'Data Entry'!B$3:B$2000,B954)+SUMIFS('Data Entry'!P$3:P$2000,'Data Entry'!O$3:O$2000,A954,'Data Entry'!B$3:B$2000,B954)+SUMIFS('Data Entry'!R$3:R$2000,'Data Entry'!Q$3:Q$2000,A954,'Data Entry'!B$3:B$2000,B954)</f>
        <v>0</v>
      </c>
      <c r="L954">
        <f t="shared" si="74"/>
        <v>0</v>
      </c>
    </row>
    <row r="955" spans="1:12">
      <c r="A955">
        <f>'Data Entry'!A956</f>
        <v>0</v>
      </c>
      <c r="B955">
        <f>'Data Entry'!B956</f>
        <v>0</v>
      </c>
      <c r="C955">
        <f>'Data Entry'!I956</f>
        <v>0</v>
      </c>
      <c r="D955">
        <f>'Data Entry'!J956</f>
        <v>0</v>
      </c>
      <c r="E955">
        <f t="shared" si="70"/>
        <v>0</v>
      </c>
      <c r="F955" s="26" t="e">
        <f t="shared" si="71"/>
        <v>#DIV/0!</v>
      </c>
      <c r="G955">
        <f>'Data Entry'!K956</f>
        <v>0</v>
      </c>
      <c r="H955">
        <f>'Data Entry'!L956</f>
        <v>0</v>
      </c>
      <c r="I955">
        <f t="shared" si="72"/>
        <v>0</v>
      </c>
      <c r="J955" s="26" t="e">
        <f t="shared" si="73"/>
        <v>#DIV/0!</v>
      </c>
      <c r="K955" s="1">
        <f>SUMIFS('Data Entry'!N$3:N$2000,'Data Entry'!M$3:M$2000,A955,'Data Entry'!B$3:B$2000,B955)+SUMIFS('Data Entry'!P$3:P$2000,'Data Entry'!O$3:O$2000,A955,'Data Entry'!B$3:B$2000,B955)+SUMIFS('Data Entry'!R$3:R$2000,'Data Entry'!Q$3:Q$2000,A955,'Data Entry'!B$3:B$2000,B955)</f>
        <v>0</v>
      </c>
      <c r="L955">
        <f t="shared" si="74"/>
        <v>0</v>
      </c>
    </row>
    <row r="956" spans="1:12">
      <c r="A956">
        <f>'Data Entry'!A957</f>
        <v>0</v>
      </c>
      <c r="B956">
        <f>'Data Entry'!B957</f>
        <v>0</v>
      </c>
      <c r="C956">
        <f>'Data Entry'!I957</f>
        <v>0</v>
      </c>
      <c r="D956">
        <f>'Data Entry'!J957</f>
        <v>0</v>
      </c>
      <c r="E956">
        <f t="shared" si="70"/>
        <v>0</v>
      </c>
      <c r="F956" s="26" t="e">
        <f t="shared" si="71"/>
        <v>#DIV/0!</v>
      </c>
      <c r="G956">
        <f>'Data Entry'!K957</f>
        <v>0</v>
      </c>
      <c r="H956">
        <f>'Data Entry'!L957</f>
        <v>0</v>
      </c>
      <c r="I956">
        <f t="shared" si="72"/>
        <v>0</v>
      </c>
      <c r="J956" s="26" t="e">
        <f t="shared" si="73"/>
        <v>#DIV/0!</v>
      </c>
      <c r="K956" s="1">
        <f>SUMIFS('Data Entry'!N$3:N$2000,'Data Entry'!M$3:M$2000,A956,'Data Entry'!B$3:B$2000,B956)+SUMIFS('Data Entry'!P$3:P$2000,'Data Entry'!O$3:O$2000,A956,'Data Entry'!B$3:B$2000,B956)+SUMIFS('Data Entry'!R$3:R$2000,'Data Entry'!Q$3:Q$2000,A956,'Data Entry'!B$3:B$2000,B956)</f>
        <v>0</v>
      </c>
      <c r="L956">
        <f t="shared" si="74"/>
        <v>0</v>
      </c>
    </row>
    <row r="957" spans="1:12">
      <c r="A957">
        <f>'Data Entry'!A958</f>
        <v>0</v>
      </c>
      <c r="B957">
        <f>'Data Entry'!B958</f>
        <v>0</v>
      </c>
      <c r="C957">
        <f>'Data Entry'!I958</f>
        <v>0</v>
      </c>
      <c r="D957">
        <f>'Data Entry'!J958</f>
        <v>0</v>
      </c>
      <c r="E957">
        <f t="shared" si="70"/>
        <v>0</v>
      </c>
      <c r="F957" s="26" t="e">
        <f t="shared" si="71"/>
        <v>#DIV/0!</v>
      </c>
      <c r="G957">
        <f>'Data Entry'!K958</f>
        <v>0</v>
      </c>
      <c r="H957">
        <f>'Data Entry'!L958</f>
        <v>0</v>
      </c>
      <c r="I957">
        <f t="shared" si="72"/>
        <v>0</v>
      </c>
      <c r="J957" s="26" t="e">
        <f t="shared" si="73"/>
        <v>#DIV/0!</v>
      </c>
      <c r="K957" s="1">
        <f>SUMIFS('Data Entry'!N$3:N$2000,'Data Entry'!M$3:M$2000,A957,'Data Entry'!B$3:B$2000,B957)+SUMIFS('Data Entry'!P$3:P$2000,'Data Entry'!O$3:O$2000,A957,'Data Entry'!B$3:B$2000,B957)+SUMIFS('Data Entry'!R$3:R$2000,'Data Entry'!Q$3:Q$2000,A957,'Data Entry'!B$3:B$2000,B957)</f>
        <v>0</v>
      </c>
      <c r="L957">
        <f t="shared" si="74"/>
        <v>0</v>
      </c>
    </row>
    <row r="958" spans="1:12">
      <c r="A958">
        <f>'Data Entry'!A959</f>
        <v>0</v>
      </c>
      <c r="B958">
        <f>'Data Entry'!B959</f>
        <v>0</v>
      </c>
      <c r="C958">
        <f>'Data Entry'!I959</f>
        <v>0</v>
      </c>
      <c r="D958">
        <f>'Data Entry'!J959</f>
        <v>0</v>
      </c>
      <c r="E958">
        <f t="shared" ref="E958:E999" si="75">C958+D958</f>
        <v>0</v>
      </c>
      <c r="F958" s="26" t="e">
        <f t="shared" ref="F958:F999" si="76">C958/E958</f>
        <v>#DIV/0!</v>
      </c>
      <c r="G958">
        <f>'Data Entry'!K959</f>
        <v>0</v>
      </c>
      <c r="H958">
        <f>'Data Entry'!L959</f>
        <v>0</v>
      </c>
      <c r="I958">
        <f t="shared" ref="I958:I999" si="77">G958+H958</f>
        <v>0</v>
      </c>
      <c r="J958" s="26" t="e">
        <f t="shared" ref="J958:J999" si="78">G958/I958</f>
        <v>#DIV/0!</v>
      </c>
      <c r="K958" s="1">
        <f>SUMIFS('Data Entry'!N$3:N$2000,'Data Entry'!M$3:M$2000,A958,'Data Entry'!B$3:B$2000,B958)+SUMIFS('Data Entry'!P$3:P$2000,'Data Entry'!O$3:O$2000,A958,'Data Entry'!B$3:B$2000,B958)+SUMIFS('Data Entry'!R$3:R$2000,'Data Entry'!Q$3:Q$2000,A958,'Data Entry'!B$3:B$2000,B958)</f>
        <v>0</v>
      </c>
      <c r="L958">
        <f t="shared" ref="L958:L999" si="79">(G958*2)+C958</f>
        <v>0</v>
      </c>
    </row>
    <row r="959" spans="1:12">
      <c r="A959">
        <f>'Data Entry'!A960</f>
        <v>0</v>
      </c>
      <c r="B959">
        <f>'Data Entry'!B960</f>
        <v>0</v>
      </c>
      <c r="C959">
        <f>'Data Entry'!I960</f>
        <v>0</v>
      </c>
      <c r="D959">
        <f>'Data Entry'!J960</f>
        <v>0</v>
      </c>
      <c r="E959">
        <f t="shared" si="75"/>
        <v>0</v>
      </c>
      <c r="F959" s="26" t="e">
        <f t="shared" si="76"/>
        <v>#DIV/0!</v>
      </c>
      <c r="G959">
        <f>'Data Entry'!K960</f>
        <v>0</v>
      </c>
      <c r="H959">
        <f>'Data Entry'!L960</f>
        <v>0</v>
      </c>
      <c r="I959">
        <f t="shared" si="77"/>
        <v>0</v>
      </c>
      <c r="J959" s="26" t="e">
        <f t="shared" si="78"/>
        <v>#DIV/0!</v>
      </c>
      <c r="K959" s="1">
        <f>SUMIFS('Data Entry'!N$3:N$2000,'Data Entry'!M$3:M$2000,A959,'Data Entry'!B$3:B$2000,B959)+SUMIFS('Data Entry'!P$3:P$2000,'Data Entry'!O$3:O$2000,A959,'Data Entry'!B$3:B$2000,B959)+SUMIFS('Data Entry'!R$3:R$2000,'Data Entry'!Q$3:Q$2000,A959,'Data Entry'!B$3:B$2000,B959)</f>
        <v>0</v>
      </c>
      <c r="L959">
        <f t="shared" si="79"/>
        <v>0</v>
      </c>
    </row>
    <row r="960" spans="1:12">
      <c r="A960">
        <f>'Data Entry'!A961</f>
        <v>0</v>
      </c>
      <c r="B960">
        <f>'Data Entry'!B961</f>
        <v>0</v>
      </c>
      <c r="C960">
        <f>'Data Entry'!I961</f>
        <v>0</v>
      </c>
      <c r="D960">
        <f>'Data Entry'!J961</f>
        <v>0</v>
      </c>
      <c r="E960">
        <f t="shared" si="75"/>
        <v>0</v>
      </c>
      <c r="F960" s="26" t="e">
        <f t="shared" si="76"/>
        <v>#DIV/0!</v>
      </c>
      <c r="G960">
        <f>'Data Entry'!K961</f>
        <v>0</v>
      </c>
      <c r="H960">
        <f>'Data Entry'!L961</f>
        <v>0</v>
      </c>
      <c r="I960">
        <f t="shared" si="77"/>
        <v>0</v>
      </c>
      <c r="J960" s="26" t="e">
        <f t="shared" si="78"/>
        <v>#DIV/0!</v>
      </c>
      <c r="K960" s="1">
        <f>SUMIFS('Data Entry'!N$3:N$2000,'Data Entry'!M$3:M$2000,A960,'Data Entry'!B$3:B$2000,B960)+SUMIFS('Data Entry'!P$3:P$2000,'Data Entry'!O$3:O$2000,A960,'Data Entry'!B$3:B$2000,B960)+SUMIFS('Data Entry'!R$3:R$2000,'Data Entry'!Q$3:Q$2000,A960,'Data Entry'!B$3:B$2000,B960)</f>
        <v>0</v>
      </c>
      <c r="L960">
        <f t="shared" si="79"/>
        <v>0</v>
      </c>
    </row>
    <row r="961" spans="1:12">
      <c r="A961">
        <f>'Data Entry'!A962</f>
        <v>0</v>
      </c>
      <c r="B961">
        <f>'Data Entry'!B962</f>
        <v>0</v>
      </c>
      <c r="C961">
        <f>'Data Entry'!I962</f>
        <v>0</v>
      </c>
      <c r="D961">
        <f>'Data Entry'!J962</f>
        <v>0</v>
      </c>
      <c r="E961">
        <f t="shared" si="75"/>
        <v>0</v>
      </c>
      <c r="F961" s="26" t="e">
        <f t="shared" si="76"/>
        <v>#DIV/0!</v>
      </c>
      <c r="G961">
        <f>'Data Entry'!K962</f>
        <v>0</v>
      </c>
      <c r="H961">
        <f>'Data Entry'!L962</f>
        <v>0</v>
      </c>
      <c r="I961">
        <f t="shared" si="77"/>
        <v>0</v>
      </c>
      <c r="J961" s="26" t="e">
        <f t="shared" si="78"/>
        <v>#DIV/0!</v>
      </c>
      <c r="K961" s="1">
        <f>SUMIFS('Data Entry'!N$3:N$2000,'Data Entry'!M$3:M$2000,A961,'Data Entry'!B$3:B$2000,B961)+SUMIFS('Data Entry'!P$3:P$2000,'Data Entry'!O$3:O$2000,A961,'Data Entry'!B$3:B$2000,B961)+SUMIFS('Data Entry'!R$3:R$2000,'Data Entry'!Q$3:Q$2000,A961,'Data Entry'!B$3:B$2000,B961)</f>
        <v>0</v>
      </c>
      <c r="L961">
        <f t="shared" si="79"/>
        <v>0</v>
      </c>
    </row>
    <row r="962" spans="1:12">
      <c r="A962">
        <f>'Data Entry'!A963</f>
        <v>0</v>
      </c>
      <c r="B962">
        <f>'Data Entry'!B963</f>
        <v>0</v>
      </c>
      <c r="C962">
        <f>'Data Entry'!I963</f>
        <v>0</v>
      </c>
      <c r="D962">
        <f>'Data Entry'!J963</f>
        <v>0</v>
      </c>
      <c r="E962">
        <f t="shared" si="75"/>
        <v>0</v>
      </c>
      <c r="F962" s="26" t="e">
        <f t="shared" si="76"/>
        <v>#DIV/0!</v>
      </c>
      <c r="G962">
        <f>'Data Entry'!K963</f>
        <v>0</v>
      </c>
      <c r="H962">
        <f>'Data Entry'!L963</f>
        <v>0</v>
      </c>
      <c r="I962">
        <f t="shared" si="77"/>
        <v>0</v>
      </c>
      <c r="J962" s="26" t="e">
        <f t="shared" si="78"/>
        <v>#DIV/0!</v>
      </c>
      <c r="K962" s="1">
        <f>SUMIFS('Data Entry'!N$3:N$2000,'Data Entry'!M$3:M$2000,A962,'Data Entry'!B$3:B$2000,B962)+SUMIFS('Data Entry'!P$3:P$2000,'Data Entry'!O$3:O$2000,A962,'Data Entry'!B$3:B$2000,B962)+SUMIFS('Data Entry'!R$3:R$2000,'Data Entry'!Q$3:Q$2000,A962,'Data Entry'!B$3:B$2000,B962)</f>
        <v>0</v>
      </c>
      <c r="L962">
        <f t="shared" si="79"/>
        <v>0</v>
      </c>
    </row>
    <row r="963" spans="1:12">
      <c r="A963">
        <f>'Data Entry'!A964</f>
        <v>0</v>
      </c>
      <c r="B963">
        <f>'Data Entry'!B964</f>
        <v>0</v>
      </c>
      <c r="C963">
        <f>'Data Entry'!I964</f>
        <v>0</v>
      </c>
      <c r="D963">
        <f>'Data Entry'!J964</f>
        <v>0</v>
      </c>
      <c r="E963">
        <f t="shared" si="75"/>
        <v>0</v>
      </c>
      <c r="F963" s="26" t="e">
        <f t="shared" si="76"/>
        <v>#DIV/0!</v>
      </c>
      <c r="G963">
        <f>'Data Entry'!K964</f>
        <v>0</v>
      </c>
      <c r="H963">
        <f>'Data Entry'!L964</f>
        <v>0</v>
      </c>
      <c r="I963">
        <f t="shared" si="77"/>
        <v>0</v>
      </c>
      <c r="J963" s="26" t="e">
        <f t="shared" si="78"/>
        <v>#DIV/0!</v>
      </c>
      <c r="K963" s="1">
        <f>SUMIFS('Data Entry'!N$3:N$2000,'Data Entry'!M$3:M$2000,A963,'Data Entry'!B$3:B$2000,B963)+SUMIFS('Data Entry'!P$3:P$2000,'Data Entry'!O$3:O$2000,A963,'Data Entry'!B$3:B$2000,B963)+SUMIFS('Data Entry'!R$3:R$2000,'Data Entry'!Q$3:Q$2000,A963,'Data Entry'!B$3:B$2000,B963)</f>
        <v>0</v>
      </c>
      <c r="L963">
        <f t="shared" si="79"/>
        <v>0</v>
      </c>
    </row>
    <row r="964" spans="1:12">
      <c r="A964">
        <f>'Data Entry'!A965</f>
        <v>0</v>
      </c>
      <c r="B964">
        <f>'Data Entry'!B965</f>
        <v>0</v>
      </c>
      <c r="C964">
        <f>'Data Entry'!I965</f>
        <v>0</v>
      </c>
      <c r="D964">
        <f>'Data Entry'!J965</f>
        <v>0</v>
      </c>
      <c r="E964">
        <f t="shared" si="75"/>
        <v>0</v>
      </c>
      <c r="F964" s="26" t="e">
        <f t="shared" si="76"/>
        <v>#DIV/0!</v>
      </c>
      <c r="G964">
        <f>'Data Entry'!K965</f>
        <v>0</v>
      </c>
      <c r="H964">
        <f>'Data Entry'!L965</f>
        <v>0</v>
      </c>
      <c r="I964">
        <f t="shared" si="77"/>
        <v>0</v>
      </c>
      <c r="J964" s="26" t="e">
        <f t="shared" si="78"/>
        <v>#DIV/0!</v>
      </c>
      <c r="K964" s="1">
        <f>SUMIFS('Data Entry'!N$3:N$2000,'Data Entry'!M$3:M$2000,A964,'Data Entry'!B$3:B$2000,B964)+SUMIFS('Data Entry'!P$3:P$2000,'Data Entry'!O$3:O$2000,A964,'Data Entry'!B$3:B$2000,B964)+SUMIFS('Data Entry'!R$3:R$2000,'Data Entry'!Q$3:Q$2000,A964,'Data Entry'!B$3:B$2000,B964)</f>
        <v>0</v>
      </c>
      <c r="L964">
        <f t="shared" si="79"/>
        <v>0</v>
      </c>
    </row>
    <row r="965" spans="1:12">
      <c r="A965">
        <f>'Data Entry'!A966</f>
        <v>0</v>
      </c>
      <c r="B965">
        <f>'Data Entry'!B966</f>
        <v>0</v>
      </c>
      <c r="C965">
        <f>'Data Entry'!I966</f>
        <v>0</v>
      </c>
      <c r="D965">
        <f>'Data Entry'!J966</f>
        <v>0</v>
      </c>
      <c r="E965">
        <f t="shared" si="75"/>
        <v>0</v>
      </c>
      <c r="F965" s="26" t="e">
        <f t="shared" si="76"/>
        <v>#DIV/0!</v>
      </c>
      <c r="G965">
        <f>'Data Entry'!K966</f>
        <v>0</v>
      </c>
      <c r="H965">
        <f>'Data Entry'!L966</f>
        <v>0</v>
      </c>
      <c r="I965">
        <f t="shared" si="77"/>
        <v>0</v>
      </c>
      <c r="J965" s="26" t="e">
        <f t="shared" si="78"/>
        <v>#DIV/0!</v>
      </c>
      <c r="K965" s="1">
        <f>SUMIFS('Data Entry'!N$3:N$2000,'Data Entry'!M$3:M$2000,A965,'Data Entry'!B$3:B$2000,B965)+SUMIFS('Data Entry'!P$3:P$2000,'Data Entry'!O$3:O$2000,A965,'Data Entry'!B$3:B$2000,B965)+SUMIFS('Data Entry'!R$3:R$2000,'Data Entry'!Q$3:Q$2000,A965,'Data Entry'!B$3:B$2000,B965)</f>
        <v>0</v>
      </c>
      <c r="L965">
        <f t="shared" si="79"/>
        <v>0</v>
      </c>
    </row>
    <row r="966" spans="1:12">
      <c r="A966">
        <f>'Data Entry'!A967</f>
        <v>0</v>
      </c>
      <c r="B966">
        <f>'Data Entry'!B967</f>
        <v>0</v>
      </c>
      <c r="C966">
        <f>'Data Entry'!I967</f>
        <v>0</v>
      </c>
      <c r="D966">
        <f>'Data Entry'!J967</f>
        <v>0</v>
      </c>
      <c r="E966">
        <f t="shared" si="75"/>
        <v>0</v>
      </c>
      <c r="F966" s="26" t="e">
        <f t="shared" si="76"/>
        <v>#DIV/0!</v>
      </c>
      <c r="G966">
        <f>'Data Entry'!K967</f>
        <v>0</v>
      </c>
      <c r="H966">
        <f>'Data Entry'!L967</f>
        <v>0</v>
      </c>
      <c r="I966">
        <f t="shared" si="77"/>
        <v>0</v>
      </c>
      <c r="J966" s="26" t="e">
        <f t="shared" si="78"/>
        <v>#DIV/0!</v>
      </c>
      <c r="K966" s="1">
        <f>SUMIFS('Data Entry'!N$3:N$2000,'Data Entry'!M$3:M$2000,A966,'Data Entry'!B$3:B$2000,B966)+SUMIFS('Data Entry'!P$3:P$2000,'Data Entry'!O$3:O$2000,A966,'Data Entry'!B$3:B$2000,B966)+SUMIFS('Data Entry'!R$3:R$2000,'Data Entry'!Q$3:Q$2000,A966,'Data Entry'!B$3:B$2000,B966)</f>
        <v>0</v>
      </c>
      <c r="L966">
        <f t="shared" si="79"/>
        <v>0</v>
      </c>
    </row>
    <row r="967" spans="1:12">
      <c r="A967">
        <f>'Data Entry'!A968</f>
        <v>0</v>
      </c>
      <c r="B967">
        <f>'Data Entry'!B968</f>
        <v>0</v>
      </c>
      <c r="C967">
        <f>'Data Entry'!I968</f>
        <v>0</v>
      </c>
      <c r="D967">
        <f>'Data Entry'!J968</f>
        <v>0</v>
      </c>
      <c r="E967">
        <f t="shared" si="75"/>
        <v>0</v>
      </c>
      <c r="F967" s="26" t="e">
        <f t="shared" si="76"/>
        <v>#DIV/0!</v>
      </c>
      <c r="G967">
        <f>'Data Entry'!K968</f>
        <v>0</v>
      </c>
      <c r="H967">
        <f>'Data Entry'!L968</f>
        <v>0</v>
      </c>
      <c r="I967">
        <f t="shared" si="77"/>
        <v>0</v>
      </c>
      <c r="J967" s="26" t="e">
        <f t="shared" si="78"/>
        <v>#DIV/0!</v>
      </c>
      <c r="K967" s="1">
        <f>SUMIFS('Data Entry'!N$3:N$2000,'Data Entry'!M$3:M$2000,A967,'Data Entry'!B$3:B$2000,B967)+SUMIFS('Data Entry'!P$3:P$2000,'Data Entry'!O$3:O$2000,A967,'Data Entry'!B$3:B$2000,B967)+SUMIFS('Data Entry'!R$3:R$2000,'Data Entry'!Q$3:Q$2000,A967,'Data Entry'!B$3:B$2000,B967)</f>
        <v>0</v>
      </c>
      <c r="L967">
        <f t="shared" si="79"/>
        <v>0</v>
      </c>
    </row>
    <row r="968" spans="1:12">
      <c r="A968">
        <f>'Data Entry'!A969</f>
        <v>0</v>
      </c>
      <c r="B968">
        <f>'Data Entry'!B969</f>
        <v>0</v>
      </c>
      <c r="C968">
        <f>'Data Entry'!I969</f>
        <v>0</v>
      </c>
      <c r="D968">
        <f>'Data Entry'!J969</f>
        <v>0</v>
      </c>
      <c r="E968">
        <f t="shared" si="75"/>
        <v>0</v>
      </c>
      <c r="F968" s="26" t="e">
        <f t="shared" si="76"/>
        <v>#DIV/0!</v>
      </c>
      <c r="G968">
        <f>'Data Entry'!K969</f>
        <v>0</v>
      </c>
      <c r="H968">
        <f>'Data Entry'!L969</f>
        <v>0</v>
      </c>
      <c r="I968">
        <f t="shared" si="77"/>
        <v>0</v>
      </c>
      <c r="J968" s="26" t="e">
        <f t="shared" si="78"/>
        <v>#DIV/0!</v>
      </c>
      <c r="K968" s="1">
        <f>SUMIFS('Data Entry'!N$3:N$2000,'Data Entry'!M$3:M$2000,A968,'Data Entry'!B$3:B$2000,B968)+SUMIFS('Data Entry'!P$3:P$2000,'Data Entry'!O$3:O$2000,A968,'Data Entry'!B$3:B$2000,B968)+SUMIFS('Data Entry'!R$3:R$2000,'Data Entry'!Q$3:Q$2000,A968,'Data Entry'!B$3:B$2000,B968)</f>
        <v>0</v>
      </c>
      <c r="L968">
        <f t="shared" si="79"/>
        <v>0</v>
      </c>
    </row>
    <row r="969" spans="1:12">
      <c r="A969">
        <f>'Data Entry'!A970</f>
        <v>0</v>
      </c>
      <c r="B969">
        <f>'Data Entry'!B970</f>
        <v>0</v>
      </c>
      <c r="C969">
        <f>'Data Entry'!I970</f>
        <v>0</v>
      </c>
      <c r="D969">
        <f>'Data Entry'!J970</f>
        <v>0</v>
      </c>
      <c r="E969">
        <f t="shared" si="75"/>
        <v>0</v>
      </c>
      <c r="F969" s="26" t="e">
        <f t="shared" si="76"/>
        <v>#DIV/0!</v>
      </c>
      <c r="G969">
        <f>'Data Entry'!K970</f>
        <v>0</v>
      </c>
      <c r="H969">
        <f>'Data Entry'!L970</f>
        <v>0</v>
      </c>
      <c r="I969">
        <f t="shared" si="77"/>
        <v>0</v>
      </c>
      <c r="J969" s="26" t="e">
        <f t="shared" si="78"/>
        <v>#DIV/0!</v>
      </c>
      <c r="K969" s="1">
        <f>SUMIFS('Data Entry'!N$3:N$2000,'Data Entry'!M$3:M$2000,A969,'Data Entry'!B$3:B$2000,B969)+SUMIFS('Data Entry'!P$3:P$2000,'Data Entry'!O$3:O$2000,A969,'Data Entry'!B$3:B$2000,B969)+SUMIFS('Data Entry'!R$3:R$2000,'Data Entry'!Q$3:Q$2000,A969,'Data Entry'!B$3:B$2000,B969)</f>
        <v>0</v>
      </c>
      <c r="L969">
        <f t="shared" si="79"/>
        <v>0</v>
      </c>
    </row>
    <row r="970" spans="1:12">
      <c r="A970">
        <f>'Data Entry'!A971</f>
        <v>0</v>
      </c>
      <c r="B970">
        <f>'Data Entry'!B971</f>
        <v>0</v>
      </c>
      <c r="C970">
        <f>'Data Entry'!I971</f>
        <v>0</v>
      </c>
      <c r="D970">
        <f>'Data Entry'!J971</f>
        <v>0</v>
      </c>
      <c r="E970">
        <f t="shared" si="75"/>
        <v>0</v>
      </c>
      <c r="F970" s="26" t="e">
        <f t="shared" si="76"/>
        <v>#DIV/0!</v>
      </c>
      <c r="G970">
        <f>'Data Entry'!K971</f>
        <v>0</v>
      </c>
      <c r="H970">
        <f>'Data Entry'!L971</f>
        <v>0</v>
      </c>
      <c r="I970">
        <f t="shared" si="77"/>
        <v>0</v>
      </c>
      <c r="J970" s="26" t="e">
        <f t="shared" si="78"/>
        <v>#DIV/0!</v>
      </c>
      <c r="K970" s="1">
        <f>SUMIFS('Data Entry'!N$3:N$2000,'Data Entry'!M$3:M$2000,A970,'Data Entry'!B$3:B$2000,B970)+SUMIFS('Data Entry'!P$3:P$2000,'Data Entry'!O$3:O$2000,A970,'Data Entry'!B$3:B$2000,B970)+SUMIFS('Data Entry'!R$3:R$2000,'Data Entry'!Q$3:Q$2000,A970,'Data Entry'!B$3:B$2000,B970)</f>
        <v>0</v>
      </c>
      <c r="L970">
        <f t="shared" si="79"/>
        <v>0</v>
      </c>
    </row>
    <row r="971" spans="1:12">
      <c r="A971">
        <f>'Data Entry'!A972</f>
        <v>0</v>
      </c>
      <c r="B971">
        <f>'Data Entry'!B972</f>
        <v>0</v>
      </c>
      <c r="C971">
        <f>'Data Entry'!I972</f>
        <v>0</v>
      </c>
      <c r="D971">
        <f>'Data Entry'!J972</f>
        <v>0</v>
      </c>
      <c r="E971">
        <f t="shared" si="75"/>
        <v>0</v>
      </c>
      <c r="F971" s="26" t="e">
        <f t="shared" si="76"/>
        <v>#DIV/0!</v>
      </c>
      <c r="G971">
        <f>'Data Entry'!K972</f>
        <v>0</v>
      </c>
      <c r="H971">
        <f>'Data Entry'!L972</f>
        <v>0</v>
      </c>
      <c r="I971">
        <f t="shared" si="77"/>
        <v>0</v>
      </c>
      <c r="J971" s="26" t="e">
        <f t="shared" si="78"/>
        <v>#DIV/0!</v>
      </c>
      <c r="K971" s="1">
        <f>SUMIFS('Data Entry'!N$3:N$2000,'Data Entry'!M$3:M$2000,A971,'Data Entry'!B$3:B$2000,B971)+SUMIFS('Data Entry'!P$3:P$2000,'Data Entry'!O$3:O$2000,A971,'Data Entry'!B$3:B$2000,B971)+SUMIFS('Data Entry'!R$3:R$2000,'Data Entry'!Q$3:Q$2000,A971,'Data Entry'!B$3:B$2000,B971)</f>
        <v>0</v>
      </c>
      <c r="L971">
        <f t="shared" si="79"/>
        <v>0</v>
      </c>
    </row>
    <row r="972" spans="1:12">
      <c r="A972">
        <f>'Data Entry'!A973</f>
        <v>0</v>
      </c>
      <c r="B972">
        <f>'Data Entry'!B973</f>
        <v>0</v>
      </c>
      <c r="C972">
        <f>'Data Entry'!I973</f>
        <v>0</v>
      </c>
      <c r="D972">
        <f>'Data Entry'!J973</f>
        <v>0</v>
      </c>
      <c r="E972">
        <f t="shared" si="75"/>
        <v>0</v>
      </c>
      <c r="F972" s="26" t="e">
        <f t="shared" si="76"/>
        <v>#DIV/0!</v>
      </c>
      <c r="G972">
        <f>'Data Entry'!K973</f>
        <v>0</v>
      </c>
      <c r="H972">
        <f>'Data Entry'!L973</f>
        <v>0</v>
      </c>
      <c r="I972">
        <f t="shared" si="77"/>
        <v>0</v>
      </c>
      <c r="J972" s="26" t="e">
        <f t="shared" si="78"/>
        <v>#DIV/0!</v>
      </c>
      <c r="K972" s="1">
        <f>SUMIFS('Data Entry'!N$3:N$2000,'Data Entry'!M$3:M$2000,A972,'Data Entry'!B$3:B$2000,B972)+SUMIFS('Data Entry'!P$3:P$2000,'Data Entry'!O$3:O$2000,A972,'Data Entry'!B$3:B$2000,B972)+SUMIFS('Data Entry'!R$3:R$2000,'Data Entry'!Q$3:Q$2000,A972,'Data Entry'!B$3:B$2000,B972)</f>
        <v>0</v>
      </c>
      <c r="L972">
        <f t="shared" si="79"/>
        <v>0</v>
      </c>
    </row>
    <row r="973" spans="1:12">
      <c r="A973">
        <f>'Data Entry'!A974</f>
        <v>0</v>
      </c>
      <c r="B973">
        <f>'Data Entry'!B974</f>
        <v>0</v>
      </c>
      <c r="C973">
        <f>'Data Entry'!I974</f>
        <v>0</v>
      </c>
      <c r="D973">
        <f>'Data Entry'!J974</f>
        <v>0</v>
      </c>
      <c r="E973">
        <f t="shared" si="75"/>
        <v>0</v>
      </c>
      <c r="F973" s="26" t="e">
        <f t="shared" si="76"/>
        <v>#DIV/0!</v>
      </c>
      <c r="G973">
        <f>'Data Entry'!K974</f>
        <v>0</v>
      </c>
      <c r="H973">
        <f>'Data Entry'!L974</f>
        <v>0</v>
      </c>
      <c r="I973">
        <f t="shared" si="77"/>
        <v>0</v>
      </c>
      <c r="J973" s="26" t="e">
        <f t="shared" si="78"/>
        <v>#DIV/0!</v>
      </c>
      <c r="K973" s="1">
        <f>SUMIFS('Data Entry'!N$3:N$2000,'Data Entry'!M$3:M$2000,A973,'Data Entry'!B$3:B$2000,B973)+SUMIFS('Data Entry'!P$3:P$2000,'Data Entry'!O$3:O$2000,A973,'Data Entry'!B$3:B$2000,B973)+SUMIFS('Data Entry'!R$3:R$2000,'Data Entry'!Q$3:Q$2000,A973,'Data Entry'!B$3:B$2000,B973)</f>
        <v>0</v>
      </c>
      <c r="L973">
        <f t="shared" si="79"/>
        <v>0</v>
      </c>
    </row>
    <row r="974" spans="1:12">
      <c r="A974">
        <f>'Data Entry'!A975</f>
        <v>0</v>
      </c>
      <c r="B974">
        <f>'Data Entry'!B975</f>
        <v>0</v>
      </c>
      <c r="C974">
        <f>'Data Entry'!I975</f>
        <v>0</v>
      </c>
      <c r="D974">
        <f>'Data Entry'!J975</f>
        <v>0</v>
      </c>
      <c r="E974">
        <f t="shared" si="75"/>
        <v>0</v>
      </c>
      <c r="F974" s="26" t="e">
        <f t="shared" si="76"/>
        <v>#DIV/0!</v>
      </c>
      <c r="G974">
        <f>'Data Entry'!K975</f>
        <v>0</v>
      </c>
      <c r="H974">
        <f>'Data Entry'!L975</f>
        <v>0</v>
      </c>
      <c r="I974">
        <f t="shared" si="77"/>
        <v>0</v>
      </c>
      <c r="J974" s="26" t="e">
        <f t="shared" si="78"/>
        <v>#DIV/0!</v>
      </c>
      <c r="K974" s="1">
        <f>SUMIFS('Data Entry'!N$3:N$2000,'Data Entry'!M$3:M$2000,A974,'Data Entry'!B$3:B$2000,B974)+SUMIFS('Data Entry'!P$3:P$2000,'Data Entry'!O$3:O$2000,A974,'Data Entry'!B$3:B$2000,B974)+SUMIFS('Data Entry'!R$3:R$2000,'Data Entry'!Q$3:Q$2000,A974,'Data Entry'!B$3:B$2000,B974)</f>
        <v>0</v>
      </c>
      <c r="L974">
        <f t="shared" si="79"/>
        <v>0</v>
      </c>
    </row>
    <row r="975" spans="1:12">
      <c r="A975">
        <f>'Data Entry'!A976</f>
        <v>0</v>
      </c>
      <c r="B975">
        <f>'Data Entry'!B976</f>
        <v>0</v>
      </c>
      <c r="C975">
        <f>'Data Entry'!I976</f>
        <v>0</v>
      </c>
      <c r="D975">
        <f>'Data Entry'!J976</f>
        <v>0</v>
      </c>
      <c r="E975">
        <f t="shared" si="75"/>
        <v>0</v>
      </c>
      <c r="F975" s="26" t="e">
        <f t="shared" si="76"/>
        <v>#DIV/0!</v>
      </c>
      <c r="G975">
        <f>'Data Entry'!K976</f>
        <v>0</v>
      </c>
      <c r="H975">
        <f>'Data Entry'!L976</f>
        <v>0</v>
      </c>
      <c r="I975">
        <f t="shared" si="77"/>
        <v>0</v>
      </c>
      <c r="J975" s="26" t="e">
        <f t="shared" si="78"/>
        <v>#DIV/0!</v>
      </c>
      <c r="K975" s="1">
        <f>SUMIFS('Data Entry'!N$3:N$2000,'Data Entry'!M$3:M$2000,A975,'Data Entry'!B$3:B$2000,B975)+SUMIFS('Data Entry'!P$3:P$2000,'Data Entry'!O$3:O$2000,A975,'Data Entry'!B$3:B$2000,B975)+SUMIFS('Data Entry'!R$3:R$2000,'Data Entry'!Q$3:Q$2000,A975,'Data Entry'!B$3:B$2000,B975)</f>
        <v>0</v>
      </c>
      <c r="L975">
        <f t="shared" si="79"/>
        <v>0</v>
      </c>
    </row>
    <row r="976" spans="1:12">
      <c r="A976">
        <f>'Data Entry'!A977</f>
        <v>0</v>
      </c>
      <c r="B976">
        <f>'Data Entry'!B977</f>
        <v>0</v>
      </c>
      <c r="C976">
        <f>'Data Entry'!I977</f>
        <v>0</v>
      </c>
      <c r="D976">
        <f>'Data Entry'!J977</f>
        <v>0</v>
      </c>
      <c r="E976">
        <f t="shared" si="75"/>
        <v>0</v>
      </c>
      <c r="F976" s="26" t="e">
        <f t="shared" si="76"/>
        <v>#DIV/0!</v>
      </c>
      <c r="G976">
        <f>'Data Entry'!K977</f>
        <v>0</v>
      </c>
      <c r="H976">
        <f>'Data Entry'!L977</f>
        <v>0</v>
      </c>
      <c r="I976">
        <f t="shared" si="77"/>
        <v>0</v>
      </c>
      <c r="J976" s="26" t="e">
        <f t="shared" si="78"/>
        <v>#DIV/0!</v>
      </c>
      <c r="K976" s="1">
        <f>SUMIFS('Data Entry'!N$3:N$2000,'Data Entry'!M$3:M$2000,A976,'Data Entry'!B$3:B$2000,B976)+SUMIFS('Data Entry'!P$3:P$2000,'Data Entry'!O$3:O$2000,A976,'Data Entry'!B$3:B$2000,B976)+SUMIFS('Data Entry'!R$3:R$2000,'Data Entry'!Q$3:Q$2000,A976,'Data Entry'!B$3:B$2000,B976)</f>
        <v>0</v>
      </c>
      <c r="L976">
        <f t="shared" si="79"/>
        <v>0</v>
      </c>
    </row>
    <row r="977" spans="1:12">
      <c r="A977">
        <f>'Data Entry'!A978</f>
        <v>0</v>
      </c>
      <c r="B977">
        <f>'Data Entry'!B978</f>
        <v>0</v>
      </c>
      <c r="C977">
        <f>'Data Entry'!I978</f>
        <v>0</v>
      </c>
      <c r="D977">
        <f>'Data Entry'!J978</f>
        <v>0</v>
      </c>
      <c r="E977">
        <f t="shared" si="75"/>
        <v>0</v>
      </c>
      <c r="F977" s="26" t="e">
        <f t="shared" si="76"/>
        <v>#DIV/0!</v>
      </c>
      <c r="G977">
        <f>'Data Entry'!K978</f>
        <v>0</v>
      </c>
      <c r="H977">
        <f>'Data Entry'!L978</f>
        <v>0</v>
      </c>
      <c r="I977">
        <f t="shared" si="77"/>
        <v>0</v>
      </c>
      <c r="J977" s="26" t="e">
        <f t="shared" si="78"/>
        <v>#DIV/0!</v>
      </c>
      <c r="K977" s="1">
        <f>SUMIFS('Data Entry'!N$3:N$2000,'Data Entry'!M$3:M$2000,A977,'Data Entry'!B$3:B$2000,B977)+SUMIFS('Data Entry'!P$3:P$2000,'Data Entry'!O$3:O$2000,A977,'Data Entry'!B$3:B$2000,B977)+SUMIFS('Data Entry'!R$3:R$2000,'Data Entry'!Q$3:Q$2000,A977,'Data Entry'!B$3:B$2000,B977)</f>
        <v>0</v>
      </c>
      <c r="L977">
        <f t="shared" si="79"/>
        <v>0</v>
      </c>
    </row>
    <row r="978" spans="1:12">
      <c r="A978">
        <f>'Data Entry'!A979</f>
        <v>0</v>
      </c>
      <c r="B978">
        <f>'Data Entry'!B979</f>
        <v>0</v>
      </c>
      <c r="C978">
        <f>'Data Entry'!I979</f>
        <v>0</v>
      </c>
      <c r="D978">
        <f>'Data Entry'!J979</f>
        <v>0</v>
      </c>
      <c r="E978">
        <f t="shared" si="75"/>
        <v>0</v>
      </c>
      <c r="F978" s="26" t="e">
        <f t="shared" si="76"/>
        <v>#DIV/0!</v>
      </c>
      <c r="G978">
        <f>'Data Entry'!K979</f>
        <v>0</v>
      </c>
      <c r="H978">
        <f>'Data Entry'!L979</f>
        <v>0</v>
      </c>
      <c r="I978">
        <f t="shared" si="77"/>
        <v>0</v>
      </c>
      <c r="J978" s="26" t="e">
        <f t="shared" si="78"/>
        <v>#DIV/0!</v>
      </c>
      <c r="K978" s="1">
        <f>SUMIFS('Data Entry'!N$3:N$2000,'Data Entry'!M$3:M$2000,A978,'Data Entry'!B$3:B$2000,B978)+SUMIFS('Data Entry'!P$3:P$2000,'Data Entry'!O$3:O$2000,A978,'Data Entry'!B$3:B$2000,B978)+SUMIFS('Data Entry'!R$3:R$2000,'Data Entry'!Q$3:Q$2000,A978,'Data Entry'!B$3:B$2000,B978)</f>
        <v>0</v>
      </c>
      <c r="L978">
        <f t="shared" si="79"/>
        <v>0</v>
      </c>
    </row>
    <row r="979" spans="1:12">
      <c r="A979">
        <f>'Data Entry'!A980</f>
        <v>0</v>
      </c>
      <c r="B979">
        <f>'Data Entry'!B980</f>
        <v>0</v>
      </c>
      <c r="C979">
        <f>'Data Entry'!I980</f>
        <v>0</v>
      </c>
      <c r="D979">
        <f>'Data Entry'!J980</f>
        <v>0</v>
      </c>
      <c r="E979">
        <f t="shared" si="75"/>
        <v>0</v>
      </c>
      <c r="F979" s="26" t="e">
        <f t="shared" si="76"/>
        <v>#DIV/0!</v>
      </c>
      <c r="G979">
        <f>'Data Entry'!K980</f>
        <v>0</v>
      </c>
      <c r="H979">
        <f>'Data Entry'!L980</f>
        <v>0</v>
      </c>
      <c r="I979">
        <f t="shared" si="77"/>
        <v>0</v>
      </c>
      <c r="J979" s="26" t="e">
        <f t="shared" si="78"/>
        <v>#DIV/0!</v>
      </c>
      <c r="K979" s="1">
        <f>SUMIFS('Data Entry'!N$3:N$2000,'Data Entry'!M$3:M$2000,A979,'Data Entry'!B$3:B$2000,B979)+SUMIFS('Data Entry'!P$3:P$2000,'Data Entry'!O$3:O$2000,A979,'Data Entry'!B$3:B$2000,B979)+SUMIFS('Data Entry'!R$3:R$2000,'Data Entry'!Q$3:Q$2000,A979,'Data Entry'!B$3:B$2000,B979)</f>
        <v>0</v>
      </c>
      <c r="L979">
        <f t="shared" si="79"/>
        <v>0</v>
      </c>
    </row>
    <row r="980" spans="1:12">
      <c r="A980">
        <f>'Data Entry'!A981</f>
        <v>0</v>
      </c>
      <c r="B980">
        <f>'Data Entry'!B981</f>
        <v>0</v>
      </c>
      <c r="C980">
        <f>'Data Entry'!I981</f>
        <v>0</v>
      </c>
      <c r="D980">
        <f>'Data Entry'!J981</f>
        <v>0</v>
      </c>
      <c r="E980">
        <f t="shared" si="75"/>
        <v>0</v>
      </c>
      <c r="F980" s="26" t="e">
        <f t="shared" si="76"/>
        <v>#DIV/0!</v>
      </c>
      <c r="G980">
        <f>'Data Entry'!K981</f>
        <v>0</v>
      </c>
      <c r="H980">
        <f>'Data Entry'!L981</f>
        <v>0</v>
      </c>
      <c r="I980">
        <f t="shared" si="77"/>
        <v>0</v>
      </c>
      <c r="J980" s="26" t="e">
        <f t="shared" si="78"/>
        <v>#DIV/0!</v>
      </c>
      <c r="K980" s="1">
        <f>SUMIFS('Data Entry'!N$3:N$2000,'Data Entry'!M$3:M$2000,A980,'Data Entry'!B$3:B$2000,B980)+SUMIFS('Data Entry'!P$3:P$2000,'Data Entry'!O$3:O$2000,A980,'Data Entry'!B$3:B$2000,B980)+SUMIFS('Data Entry'!R$3:R$2000,'Data Entry'!Q$3:Q$2000,A980,'Data Entry'!B$3:B$2000,B980)</f>
        <v>0</v>
      </c>
      <c r="L980">
        <f t="shared" si="79"/>
        <v>0</v>
      </c>
    </row>
    <row r="981" spans="1:12">
      <c r="A981">
        <f>'Data Entry'!A982</f>
        <v>0</v>
      </c>
      <c r="B981">
        <f>'Data Entry'!B982</f>
        <v>0</v>
      </c>
      <c r="C981">
        <f>'Data Entry'!I982</f>
        <v>0</v>
      </c>
      <c r="D981">
        <f>'Data Entry'!J982</f>
        <v>0</v>
      </c>
      <c r="E981">
        <f t="shared" si="75"/>
        <v>0</v>
      </c>
      <c r="F981" s="26" t="e">
        <f t="shared" si="76"/>
        <v>#DIV/0!</v>
      </c>
      <c r="G981">
        <f>'Data Entry'!K982</f>
        <v>0</v>
      </c>
      <c r="H981">
        <f>'Data Entry'!L982</f>
        <v>0</v>
      </c>
      <c r="I981">
        <f t="shared" si="77"/>
        <v>0</v>
      </c>
      <c r="J981" s="26" t="e">
        <f t="shared" si="78"/>
        <v>#DIV/0!</v>
      </c>
      <c r="K981" s="1">
        <f>SUMIFS('Data Entry'!N$3:N$2000,'Data Entry'!M$3:M$2000,A981,'Data Entry'!B$3:B$2000,B981)+SUMIFS('Data Entry'!P$3:P$2000,'Data Entry'!O$3:O$2000,A981,'Data Entry'!B$3:B$2000,B981)+SUMIFS('Data Entry'!R$3:R$2000,'Data Entry'!Q$3:Q$2000,A981,'Data Entry'!B$3:B$2000,B981)</f>
        <v>0</v>
      </c>
      <c r="L981">
        <f t="shared" si="79"/>
        <v>0</v>
      </c>
    </row>
    <row r="982" spans="1:12">
      <c r="A982">
        <f>'Data Entry'!A983</f>
        <v>0</v>
      </c>
      <c r="B982">
        <f>'Data Entry'!B983</f>
        <v>0</v>
      </c>
      <c r="C982">
        <f>'Data Entry'!I983</f>
        <v>0</v>
      </c>
      <c r="D982">
        <f>'Data Entry'!J983</f>
        <v>0</v>
      </c>
      <c r="E982">
        <f t="shared" si="75"/>
        <v>0</v>
      </c>
      <c r="F982" s="26" t="e">
        <f t="shared" si="76"/>
        <v>#DIV/0!</v>
      </c>
      <c r="G982">
        <f>'Data Entry'!K983</f>
        <v>0</v>
      </c>
      <c r="H982">
        <f>'Data Entry'!L983</f>
        <v>0</v>
      </c>
      <c r="I982">
        <f t="shared" si="77"/>
        <v>0</v>
      </c>
      <c r="J982" s="26" t="e">
        <f t="shared" si="78"/>
        <v>#DIV/0!</v>
      </c>
      <c r="K982" s="1">
        <f>SUMIFS('Data Entry'!N$3:N$2000,'Data Entry'!M$3:M$2000,A982,'Data Entry'!B$3:B$2000,B982)+SUMIFS('Data Entry'!P$3:P$2000,'Data Entry'!O$3:O$2000,A982,'Data Entry'!B$3:B$2000,B982)+SUMIFS('Data Entry'!R$3:R$2000,'Data Entry'!Q$3:Q$2000,A982,'Data Entry'!B$3:B$2000,B982)</f>
        <v>0</v>
      </c>
      <c r="L982">
        <f t="shared" si="79"/>
        <v>0</v>
      </c>
    </row>
    <row r="983" spans="1:12">
      <c r="A983">
        <f>'Data Entry'!A984</f>
        <v>0</v>
      </c>
      <c r="B983">
        <f>'Data Entry'!B984</f>
        <v>0</v>
      </c>
      <c r="C983">
        <f>'Data Entry'!I984</f>
        <v>0</v>
      </c>
      <c r="D983">
        <f>'Data Entry'!J984</f>
        <v>0</v>
      </c>
      <c r="E983">
        <f t="shared" si="75"/>
        <v>0</v>
      </c>
      <c r="F983" s="26" t="e">
        <f t="shared" si="76"/>
        <v>#DIV/0!</v>
      </c>
      <c r="G983">
        <f>'Data Entry'!K984</f>
        <v>0</v>
      </c>
      <c r="H983">
        <f>'Data Entry'!L984</f>
        <v>0</v>
      </c>
      <c r="I983">
        <f t="shared" si="77"/>
        <v>0</v>
      </c>
      <c r="J983" s="26" t="e">
        <f t="shared" si="78"/>
        <v>#DIV/0!</v>
      </c>
      <c r="K983" s="1">
        <f>SUMIFS('Data Entry'!N$3:N$2000,'Data Entry'!M$3:M$2000,A983,'Data Entry'!B$3:B$2000,B983)+SUMIFS('Data Entry'!P$3:P$2000,'Data Entry'!O$3:O$2000,A983,'Data Entry'!B$3:B$2000,B983)+SUMIFS('Data Entry'!R$3:R$2000,'Data Entry'!Q$3:Q$2000,A983,'Data Entry'!B$3:B$2000,B983)</f>
        <v>0</v>
      </c>
      <c r="L983">
        <f t="shared" si="79"/>
        <v>0</v>
      </c>
    </row>
    <row r="984" spans="1:12">
      <c r="A984">
        <f>'Data Entry'!A985</f>
        <v>0</v>
      </c>
      <c r="B984">
        <f>'Data Entry'!B985</f>
        <v>0</v>
      </c>
      <c r="C984">
        <f>'Data Entry'!I985</f>
        <v>0</v>
      </c>
      <c r="D984">
        <f>'Data Entry'!J985</f>
        <v>0</v>
      </c>
      <c r="E984">
        <f t="shared" si="75"/>
        <v>0</v>
      </c>
      <c r="F984" s="26" t="e">
        <f t="shared" si="76"/>
        <v>#DIV/0!</v>
      </c>
      <c r="G984">
        <f>'Data Entry'!K985</f>
        <v>0</v>
      </c>
      <c r="H984">
        <f>'Data Entry'!L985</f>
        <v>0</v>
      </c>
      <c r="I984">
        <f t="shared" si="77"/>
        <v>0</v>
      </c>
      <c r="J984" s="26" t="e">
        <f t="shared" si="78"/>
        <v>#DIV/0!</v>
      </c>
      <c r="K984" s="1">
        <f>SUMIFS('Data Entry'!N$3:N$2000,'Data Entry'!M$3:M$2000,A984,'Data Entry'!B$3:B$2000,B984)+SUMIFS('Data Entry'!P$3:P$2000,'Data Entry'!O$3:O$2000,A984,'Data Entry'!B$3:B$2000,B984)+SUMIFS('Data Entry'!R$3:R$2000,'Data Entry'!Q$3:Q$2000,A984,'Data Entry'!B$3:B$2000,B984)</f>
        <v>0</v>
      </c>
      <c r="L984">
        <f t="shared" si="79"/>
        <v>0</v>
      </c>
    </row>
    <row r="985" spans="1:12">
      <c r="A985">
        <f>'Data Entry'!A986</f>
        <v>0</v>
      </c>
      <c r="B985">
        <f>'Data Entry'!B986</f>
        <v>0</v>
      </c>
      <c r="C985">
        <f>'Data Entry'!I986</f>
        <v>0</v>
      </c>
      <c r="D985">
        <f>'Data Entry'!J986</f>
        <v>0</v>
      </c>
      <c r="E985">
        <f t="shared" si="75"/>
        <v>0</v>
      </c>
      <c r="F985" s="26" t="e">
        <f t="shared" si="76"/>
        <v>#DIV/0!</v>
      </c>
      <c r="G985">
        <f>'Data Entry'!K986</f>
        <v>0</v>
      </c>
      <c r="H985">
        <f>'Data Entry'!L986</f>
        <v>0</v>
      </c>
      <c r="I985">
        <f t="shared" si="77"/>
        <v>0</v>
      </c>
      <c r="J985" s="26" t="e">
        <f t="shared" si="78"/>
        <v>#DIV/0!</v>
      </c>
      <c r="K985" s="1">
        <f>SUMIFS('Data Entry'!N$3:N$2000,'Data Entry'!M$3:M$2000,A985,'Data Entry'!B$3:B$2000,B985)+SUMIFS('Data Entry'!P$3:P$2000,'Data Entry'!O$3:O$2000,A985,'Data Entry'!B$3:B$2000,B985)+SUMIFS('Data Entry'!R$3:R$2000,'Data Entry'!Q$3:Q$2000,A985,'Data Entry'!B$3:B$2000,B985)</f>
        <v>0</v>
      </c>
      <c r="L985">
        <f t="shared" si="79"/>
        <v>0</v>
      </c>
    </row>
    <row r="986" spans="1:12">
      <c r="A986">
        <f>'Data Entry'!A987</f>
        <v>0</v>
      </c>
      <c r="B986">
        <f>'Data Entry'!B987</f>
        <v>0</v>
      </c>
      <c r="C986">
        <f>'Data Entry'!I987</f>
        <v>0</v>
      </c>
      <c r="D986">
        <f>'Data Entry'!J987</f>
        <v>0</v>
      </c>
      <c r="E986">
        <f t="shared" si="75"/>
        <v>0</v>
      </c>
      <c r="F986" s="26" t="e">
        <f t="shared" si="76"/>
        <v>#DIV/0!</v>
      </c>
      <c r="G986">
        <f>'Data Entry'!K987</f>
        <v>0</v>
      </c>
      <c r="H986">
        <f>'Data Entry'!L987</f>
        <v>0</v>
      </c>
      <c r="I986">
        <f t="shared" si="77"/>
        <v>0</v>
      </c>
      <c r="J986" s="26" t="e">
        <f t="shared" si="78"/>
        <v>#DIV/0!</v>
      </c>
      <c r="K986" s="1">
        <f>SUMIFS('Data Entry'!N$3:N$2000,'Data Entry'!M$3:M$2000,A986,'Data Entry'!B$3:B$2000,B986)+SUMIFS('Data Entry'!P$3:P$2000,'Data Entry'!O$3:O$2000,A986,'Data Entry'!B$3:B$2000,B986)+SUMIFS('Data Entry'!R$3:R$2000,'Data Entry'!Q$3:Q$2000,A986,'Data Entry'!B$3:B$2000,B986)</f>
        <v>0</v>
      </c>
      <c r="L986">
        <f t="shared" si="79"/>
        <v>0</v>
      </c>
    </row>
    <row r="987" spans="1:12">
      <c r="A987">
        <f>'Data Entry'!A988</f>
        <v>0</v>
      </c>
      <c r="B987">
        <f>'Data Entry'!B988</f>
        <v>0</v>
      </c>
      <c r="C987">
        <f>'Data Entry'!I988</f>
        <v>0</v>
      </c>
      <c r="D987">
        <f>'Data Entry'!J988</f>
        <v>0</v>
      </c>
      <c r="E987">
        <f t="shared" si="75"/>
        <v>0</v>
      </c>
      <c r="F987" s="26" t="e">
        <f t="shared" si="76"/>
        <v>#DIV/0!</v>
      </c>
      <c r="G987">
        <f>'Data Entry'!K988</f>
        <v>0</v>
      </c>
      <c r="H987">
        <f>'Data Entry'!L988</f>
        <v>0</v>
      </c>
      <c r="I987">
        <f t="shared" si="77"/>
        <v>0</v>
      </c>
      <c r="J987" s="26" t="e">
        <f t="shared" si="78"/>
        <v>#DIV/0!</v>
      </c>
      <c r="K987" s="1">
        <f>SUMIFS('Data Entry'!N$3:N$2000,'Data Entry'!M$3:M$2000,A987,'Data Entry'!B$3:B$2000,B987)+SUMIFS('Data Entry'!P$3:P$2000,'Data Entry'!O$3:O$2000,A987,'Data Entry'!B$3:B$2000,B987)+SUMIFS('Data Entry'!R$3:R$2000,'Data Entry'!Q$3:Q$2000,A987,'Data Entry'!B$3:B$2000,B987)</f>
        <v>0</v>
      </c>
      <c r="L987">
        <f t="shared" si="79"/>
        <v>0</v>
      </c>
    </row>
    <row r="988" spans="1:12">
      <c r="A988">
        <f>'Data Entry'!A989</f>
        <v>0</v>
      </c>
      <c r="B988">
        <f>'Data Entry'!B989</f>
        <v>0</v>
      </c>
      <c r="C988">
        <f>'Data Entry'!I989</f>
        <v>0</v>
      </c>
      <c r="D988">
        <f>'Data Entry'!J989</f>
        <v>0</v>
      </c>
      <c r="E988">
        <f t="shared" si="75"/>
        <v>0</v>
      </c>
      <c r="F988" s="26" t="e">
        <f t="shared" si="76"/>
        <v>#DIV/0!</v>
      </c>
      <c r="G988">
        <f>'Data Entry'!K989</f>
        <v>0</v>
      </c>
      <c r="H988">
        <f>'Data Entry'!L989</f>
        <v>0</v>
      </c>
      <c r="I988">
        <f t="shared" si="77"/>
        <v>0</v>
      </c>
      <c r="J988" s="26" t="e">
        <f t="shared" si="78"/>
        <v>#DIV/0!</v>
      </c>
      <c r="K988" s="1">
        <f>SUMIFS('Data Entry'!N$3:N$2000,'Data Entry'!M$3:M$2000,A988,'Data Entry'!B$3:B$2000,B988)+SUMIFS('Data Entry'!P$3:P$2000,'Data Entry'!O$3:O$2000,A988,'Data Entry'!B$3:B$2000,B988)+SUMIFS('Data Entry'!R$3:R$2000,'Data Entry'!Q$3:Q$2000,A988,'Data Entry'!B$3:B$2000,B988)</f>
        <v>0</v>
      </c>
      <c r="L988">
        <f t="shared" si="79"/>
        <v>0</v>
      </c>
    </row>
    <row r="989" spans="1:12">
      <c r="A989">
        <f>'Data Entry'!A990</f>
        <v>0</v>
      </c>
      <c r="B989">
        <f>'Data Entry'!B990</f>
        <v>0</v>
      </c>
      <c r="C989">
        <f>'Data Entry'!I990</f>
        <v>0</v>
      </c>
      <c r="D989">
        <f>'Data Entry'!J990</f>
        <v>0</v>
      </c>
      <c r="E989">
        <f t="shared" si="75"/>
        <v>0</v>
      </c>
      <c r="F989" s="26" t="e">
        <f t="shared" si="76"/>
        <v>#DIV/0!</v>
      </c>
      <c r="G989">
        <f>'Data Entry'!K990</f>
        <v>0</v>
      </c>
      <c r="H989">
        <f>'Data Entry'!L990</f>
        <v>0</v>
      </c>
      <c r="I989">
        <f t="shared" si="77"/>
        <v>0</v>
      </c>
      <c r="J989" s="26" t="e">
        <f t="shared" si="78"/>
        <v>#DIV/0!</v>
      </c>
      <c r="K989" s="1">
        <f>SUMIFS('Data Entry'!N$3:N$2000,'Data Entry'!M$3:M$2000,A989,'Data Entry'!B$3:B$2000,B989)+SUMIFS('Data Entry'!P$3:P$2000,'Data Entry'!O$3:O$2000,A989,'Data Entry'!B$3:B$2000,B989)+SUMIFS('Data Entry'!R$3:R$2000,'Data Entry'!Q$3:Q$2000,A989,'Data Entry'!B$3:B$2000,B989)</f>
        <v>0</v>
      </c>
      <c r="L989">
        <f t="shared" si="79"/>
        <v>0</v>
      </c>
    </row>
    <row r="990" spans="1:12">
      <c r="A990">
        <f>'Data Entry'!A991</f>
        <v>0</v>
      </c>
      <c r="B990">
        <f>'Data Entry'!B991</f>
        <v>0</v>
      </c>
      <c r="C990">
        <f>'Data Entry'!I991</f>
        <v>0</v>
      </c>
      <c r="D990">
        <f>'Data Entry'!J991</f>
        <v>0</v>
      </c>
      <c r="E990">
        <f t="shared" si="75"/>
        <v>0</v>
      </c>
      <c r="F990" s="26" t="e">
        <f t="shared" si="76"/>
        <v>#DIV/0!</v>
      </c>
      <c r="G990">
        <f>'Data Entry'!K991</f>
        <v>0</v>
      </c>
      <c r="H990">
        <f>'Data Entry'!L991</f>
        <v>0</v>
      </c>
      <c r="I990">
        <f t="shared" si="77"/>
        <v>0</v>
      </c>
      <c r="J990" s="26" t="e">
        <f t="shared" si="78"/>
        <v>#DIV/0!</v>
      </c>
      <c r="K990" s="1">
        <f>SUMIFS('Data Entry'!N$3:N$2000,'Data Entry'!M$3:M$2000,A990,'Data Entry'!B$3:B$2000,B990)+SUMIFS('Data Entry'!P$3:P$2000,'Data Entry'!O$3:O$2000,A990,'Data Entry'!B$3:B$2000,B990)+SUMIFS('Data Entry'!R$3:R$2000,'Data Entry'!Q$3:Q$2000,A990,'Data Entry'!B$3:B$2000,B990)</f>
        <v>0</v>
      </c>
      <c r="L990">
        <f t="shared" si="79"/>
        <v>0</v>
      </c>
    </row>
    <row r="991" spans="1:12">
      <c r="A991">
        <f>'Data Entry'!A992</f>
        <v>0</v>
      </c>
      <c r="B991">
        <f>'Data Entry'!B992</f>
        <v>0</v>
      </c>
      <c r="C991">
        <f>'Data Entry'!I992</f>
        <v>0</v>
      </c>
      <c r="D991">
        <f>'Data Entry'!J992</f>
        <v>0</v>
      </c>
      <c r="E991">
        <f t="shared" si="75"/>
        <v>0</v>
      </c>
      <c r="F991" s="26" t="e">
        <f t="shared" si="76"/>
        <v>#DIV/0!</v>
      </c>
      <c r="G991">
        <f>'Data Entry'!K992</f>
        <v>0</v>
      </c>
      <c r="H991">
        <f>'Data Entry'!L992</f>
        <v>0</v>
      </c>
      <c r="I991">
        <f t="shared" si="77"/>
        <v>0</v>
      </c>
      <c r="J991" s="26" t="e">
        <f t="shared" si="78"/>
        <v>#DIV/0!</v>
      </c>
      <c r="K991" s="1">
        <f>SUMIFS('Data Entry'!N$3:N$2000,'Data Entry'!M$3:M$2000,A991,'Data Entry'!B$3:B$2000,B991)+SUMIFS('Data Entry'!P$3:P$2000,'Data Entry'!O$3:O$2000,A991,'Data Entry'!B$3:B$2000,B991)+SUMIFS('Data Entry'!R$3:R$2000,'Data Entry'!Q$3:Q$2000,A991,'Data Entry'!B$3:B$2000,B991)</f>
        <v>0</v>
      </c>
      <c r="L991">
        <f t="shared" si="79"/>
        <v>0</v>
      </c>
    </row>
    <row r="992" spans="1:12">
      <c r="A992">
        <f>'Data Entry'!A993</f>
        <v>0</v>
      </c>
      <c r="B992">
        <f>'Data Entry'!B993</f>
        <v>0</v>
      </c>
      <c r="C992">
        <f>'Data Entry'!I993</f>
        <v>0</v>
      </c>
      <c r="D992">
        <f>'Data Entry'!J993</f>
        <v>0</v>
      </c>
      <c r="E992">
        <f t="shared" si="75"/>
        <v>0</v>
      </c>
      <c r="F992" s="26" t="e">
        <f t="shared" si="76"/>
        <v>#DIV/0!</v>
      </c>
      <c r="G992">
        <f>'Data Entry'!K993</f>
        <v>0</v>
      </c>
      <c r="H992">
        <f>'Data Entry'!L993</f>
        <v>0</v>
      </c>
      <c r="I992">
        <f t="shared" si="77"/>
        <v>0</v>
      </c>
      <c r="J992" s="26" t="e">
        <f t="shared" si="78"/>
        <v>#DIV/0!</v>
      </c>
      <c r="K992" s="1">
        <f>SUMIFS('Data Entry'!N$3:N$2000,'Data Entry'!M$3:M$2000,A992,'Data Entry'!B$3:B$2000,B992)+SUMIFS('Data Entry'!P$3:P$2000,'Data Entry'!O$3:O$2000,A992,'Data Entry'!B$3:B$2000,B992)+SUMIFS('Data Entry'!R$3:R$2000,'Data Entry'!Q$3:Q$2000,A992,'Data Entry'!B$3:B$2000,B992)</f>
        <v>0</v>
      </c>
      <c r="L992">
        <f t="shared" si="79"/>
        <v>0</v>
      </c>
    </row>
    <row r="993" spans="1:12">
      <c r="A993">
        <f>'Data Entry'!A994</f>
        <v>0</v>
      </c>
      <c r="B993">
        <f>'Data Entry'!B994</f>
        <v>0</v>
      </c>
      <c r="C993">
        <f>'Data Entry'!I994</f>
        <v>0</v>
      </c>
      <c r="D993">
        <f>'Data Entry'!J994</f>
        <v>0</v>
      </c>
      <c r="E993">
        <f t="shared" si="75"/>
        <v>0</v>
      </c>
      <c r="F993" s="26" t="e">
        <f t="shared" si="76"/>
        <v>#DIV/0!</v>
      </c>
      <c r="G993">
        <f>'Data Entry'!K994</f>
        <v>0</v>
      </c>
      <c r="H993">
        <f>'Data Entry'!L994</f>
        <v>0</v>
      </c>
      <c r="I993">
        <f t="shared" si="77"/>
        <v>0</v>
      </c>
      <c r="J993" s="26" t="e">
        <f t="shared" si="78"/>
        <v>#DIV/0!</v>
      </c>
      <c r="K993" s="1">
        <f>SUMIFS('Data Entry'!N$3:N$2000,'Data Entry'!M$3:M$2000,A993,'Data Entry'!B$3:B$2000,B993)+SUMIFS('Data Entry'!P$3:P$2000,'Data Entry'!O$3:O$2000,A993,'Data Entry'!B$3:B$2000,B993)+SUMIFS('Data Entry'!R$3:R$2000,'Data Entry'!Q$3:Q$2000,A993,'Data Entry'!B$3:B$2000,B993)</f>
        <v>0</v>
      </c>
      <c r="L993">
        <f t="shared" si="79"/>
        <v>0</v>
      </c>
    </row>
    <row r="994" spans="1:12">
      <c r="A994">
        <f>'Data Entry'!A995</f>
        <v>0</v>
      </c>
      <c r="B994">
        <f>'Data Entry'!B995</f>
        <v>0</v>
      </c>
      <c r="C994">
        <f>'Data Entry'!I995</f>
        <v>0</v>
      </c>
      <c r="D994">
        <f>'Data Entry'!J995</f>
        <v>0</v>
      </c>
      <c r="E994">
        <f t="shared" si="75"/>
        <v>0</v>
      </c>
      <c r="F994" s="26" t="e">
        <f t="shared" si="76"/>
        <v>#DIV/0!</v>
      </c>
      <c r="G994">
        <f>'Data Entry'!K995</f>
        <v>0</v>
      </c>
      <c r="H994">
        <f>'Data Entry'!L995</f>
        <v>0</v>
      </c>
      <c r="I994">
        <f t="shared" si="77"/>
        <v>0</v>
      </c>
      <c r="J994" s="26" t="e">
        <f t="shared" si="78"/>
        <v>#DIV/0!</v>
      </c>
      <c r="K994" s="1">
        <f>SUMIFS('Data Entry'!N$3:N$2000,'Data Entry'!M$3:M$2000,A994,'Data Entry'!B$3:B$2000,B994)+SUMIFS('Data Entry'!P$3:P$2000,'Data Entry'!O$3:O$2000,A994,'Data Entry'!B$3:B$2000,B994)+SUMIFS('Data Entry'!R$3:R$2000,'Data Entry'!Q$3:Q$2000,A994,'Data Entry'!B$3:B$2000,B994)</f>
        <v>0</v>
      </c>
      <c r="L994">
        <f t="shared" si="79"/>
        <v>0</v>
      </c>
    </row>
    <row r="995" spans="1:12">
      <c r="A995">
        <f>'Data Entry'!A996</f>
        <v>0</v>
      </c>
      <c r="B995">
        <f>'Data Entry'!B996</f>
        <v>0</v>
      </c>
      <c r="C995">
        <f>'Data Entry'!I996</f>
        <v>0</v>
      </c>
      <c r="D995">
        <f>'Data Entry'!J996</f>
        <v>0</v>
      </c>
      <c r="E995">
        <f t="shared" si="75"/>
        <v>0</v>
      </c>
      <c r="F995" s="26" t="e">
        <f t="shared" si="76"/>
        <v>#DIV/0!</v>
      </c>
      <c r="G995">
        <f>'Data Entry'!K996</f>
        <v>0</v>
      </c>
      <c r="H995">
        <f>'Data Entry'!L996</f>
        <v>0</v>
      </c>
      <c r="I995">
        <f t="shared" si="77"/>
        <v>0</v>
      </c>
      <c r="J995" s="26" t="e">
        <f t="shared" si="78"/>
        <v>#DIV/0!</v>
      </c>
      <c r="K995" s="1">
        <f>SUMIFS('Data Entry'!N$3:N$2000,'Data Entry'!M$3:M$2000,A995,'Data Entry'!B$3:B$2000,B995)+SUMIFS('Data Entry'!P$3:P$2000,'Data Entry'!O$3:O$2000,A995,'Data Entry'!B$3:B$2000,B995)+SUMIFS('Data Entry'!R$3:R$2000,'Data Entry'!Q$3:Q$2000,A995,'Data Entry'!B$3:B$2000,B995)</f>
        <v>0</v>
      </c>
      <c r="L995">
        <f t="shared" si="79"/>
        <v>0</v>
      </c>
    </row>
    <row r="996" spans="1:12">
      <c r="A996">
        <f>'Data Entry'!A997</f>
        <v>0</v>
      </c>
      <c r="B996">
        <f>'Data Entry'!B997</f>
        <v>0</v>
      </c>
      <c r="C996">
        <f>'Data Entry'!I997</f>
        <v>0</v>
      </c>
      <c r="D996">
        <f>'Data Entry'!J997</f>
        <v>0</v>
      </c>
      <c r="E996">
        <f t="shared" si="75"/>
        <v>0</v>
      </c>
      <c r="F996" s="26" t="e">
        <f t="shared" si="76"/>
        <v>#DIV/0!</v>
      </c>
      <c r="G996">
        <f>'Data Entry'!K997</f>
        <v>0</v>
      </c>
      <c r="H996">
        <f>'Data Entry'!L997</f>
        <v>0</v>
      </c>
      <c r="I996">
        <f t="shared" si="77"/>
        <v>0</v>
      </c>
      <c r="J996" s="26" t="e">
        <f t="shared" si="78"/>
        <v>#DIV/0!</v>
      </c>
      <c r="K996" s="1">
        <f>SUMIFS('Data Entry'!N$3:N$2000,'Data Entry'!M$3:M$2000,A996,'Data Entry'!B$3:B$2000,B996)+SUMIFS('Data Entry'!P$3:P$2000,'Data Entry'!O$3:O$2000,A996,'Data Entry'!B$3:B$2000,B996)+SUMIFS('Data Entry'!R$3:R$2000,'Data Entry'!Q$3:Q$2000,A996,'Data Entry'!B$3:B$2000,B996)</f>
        <v>0</v>
      </c>
      <c r="L996">
        <f t="shared" si="79"/>
        <v>0</v>
      </c>
    </row>
    <row r="997" spans="1:12">
      <c r="A997">
        <f>'Data Entry'!A998</f>
        <v>0</v>
      </c>
      <c r="B997">
        <f>'Data Entry'!B998</f>
        <v>0</v>
      </c>
      <c r="C997">
        <f>'Data Entry'!I998</f>
        <v>0</v>
      </c>
      <c r="D997">
        <f>'Data Entry'!J998</f>
        <v>0</v>
      </c>
      <c r="E997">
        <f t="shared" si="75"/>
        <v>0</v>
      </c>
      <c r="F997" s="26" t="e">
        <f t="shared" si="76"/>
        <v>#DIV/0!</v>
      </c>
      <c r="G997">
        <f>'Data Entry'!K998</f>
        <v>0</v>
      </c>
      <c r="H997">
        <f>'Data Entry'!L998</f>
        <v>0</v>
      </c>
      <c r="I997">
        <f t="shared" si="77"/>
        <v>0</v>
      </c>
      <c r="J997" s="26" t="e">
        <f t="shared" si="78"/>
        <v>#DIV/0!</v>
      </c>
      <c r="K997" s="1">
        <f>SUMIFS('Data Entry'!N$3:N$2000,'Data Entry'!M$3:M$2000,A997,'Data Entry'!B$3:B$2000,B997)+SUMIFS('Data Entry'!P$3:P$2000,'Data Entry'!O$3:O$2000,A997,'Data Entry'!B$3:B$2000,B997)+SUMIFS('Data Entry'!R$3:R$2000,'Data Entry'!Q$3:Q$2000,A997,'Data Entry'!B$3:B$2000,B997)</f>
        <v>0</v>
      </c>
      <c r="L997">
        <f t="shared" si="79"/>
        <v>0</v>
      </c>
    </row>
    <row r="998" spans="1:12">
      <c r="A998">
        <f>'Data Entry'!A999</f>
        <v>0</v>
      </c>
      <c r="B998">
        <f>'Data Entry'!B999</f>
        <v>0</v>
      </c>
      <c r="C998">
        <f>'Data Entry'!I999</f>
        <v>0</v>
      </c>
      <c r="D998">
        <f>'Data Entry'!J999</f>
        <v>0</v>
      </c>
      <c r="E998">
        <f t="shared" si="75"/>
        <v>0</v>
      </c>
      <c r="F998" s="26" t="e">
        <f t="shared" si="76"/>
        <v>#DIV/0!</v>
      </c>
      <c r="G998">
        <f>'Data Entry'!K999</f>
        <v>0</v>
      </c>
      <c r="H998">
        <f>'Data Entry'!L999</f>
        <v>0</v>
      </c>
      <c r="I998">
        <f t="shared" si="77"/>
        <v>0</v>
      </c>
      <c r="J998" s="26" t="e">
        <f t="shared" si="78"/>
        <v>#DIV/0!</v>
      </c>
      <c r="K998" s="1">
        <f>SUMIFS('Data Entry'!N$3:N$2000,'Data Entry'!M$3:M$2000,A998,'Data Entry'!B$3:B$2000,B998)+SUMIFS('Data Entry'!P$3:P$2000,'Data Entry'!O$3:O$2000,A998,'Data Entry'!B$3:B$2000,B998)+SUMIFS('Data Entry'!R$3:R$2000,'Data Entry'!Q$3:Q$2000,A998,'Data Entry'!B$3:B$2000,B998)</f>
        <v>0</v>
      </c>
      <c r="L998">
        <f t="shared" si="79"/>
        <v>0</v>
      </c>
    </row>
    <row r="999" spans="1:12">
      <c r="A999">
        <f>'Data Entry'!A1000</f>
        <v>0</v>
      </c>
      <c r="B999">
        <f>'Data Entry'!B1000</f>
        <v>0</v>
      </c>
      <c r="C999">
        <f>'Data Entry'!I1000</f>
        <v>0</v>
      </c>
      <c r="D999">
        <f>'Data Entry'!J1000</f>
        <v>0</v>
      </c>
      <c r="E999">
        <f t="shared" si="75"/>
        <v>0</v>
      </c>
      <c r="F999" s="26" t="e">
        <f t="shared" si="76"/>
        <v>#DIV/0!</v>
      </c>
      <c r="G999">
        <f>'Data Entry'!K1000</f>
        <v>0</v>
      </c>
      <c r="H999">
        <f>'Data Entry'!L1000</f>
        <v>0</v>
      </c>
      <c r="I999">
        <f t="shared" si="77"/>
        <v>0</v>
      </c>
      <c r="J999" s="26" t="e">
        <f t="shared" si="78"/>
        <v>#DIV/0!</v>
      </c>
      <c r="K999" s="1">
        <f>SUMIFS('Data Entry'!N$3:N$2000,'Data Entry'!M$3:M$2000,A999,'Data Entry'!B$3:B$2000,B999)+SUMIFS('Data Entry'!P$3:P$2000,'Data Entry'!O$3:O$2000,A999,'Data Entry'!B$3:B$2000,B999)+SUMIFS('Data Entry'!R$3:R$2000,'Data Entry'!Q$3:Q$2000,A999,'Data Entry'!B$3:B$2000,B999)</f>
        <v>0</v>
      </c>
      <c r="L999">
        <f t="shared" si="79"/>
        <v>0</v>
      </c>
    </row>
    <row r="1000" spans="1:12">
      <c r="A1000">
        <f>'Data Entry'!A1001</f>
        <v>0</v>
      </c>
      <c r="B1000">
        <f>'Data Entry'!B1001</f>
        <v>0</v>
      </c>
      <c r="C1000">
        <f>'Data Entry'!I1001</f>
        <v>0</v>
      </c>
      <c r="D1000">
        <f>'Data Entry'!J1001</f>
        <v>0</v>
      </c>
      <c r="E1000">
        <f t="shared" ref="E1000:E1063" si="80">C1000+D1000</f>
        <v>0</v>
      </c>
      <c r="F1000" s="26" t="e">
        <f t="shared" ref="F1000:F1063" si="81">C1000/E1000</f>
        <v>#DIV/0!</v>
      </c>
      <c r="G1000">
        <f>'Data Entry'!K1001</f>
        <v>0</v>
      </c>
      <c r="H1000">
        <f>'Data Entry'!L1001</f>
        <v>0</v>
      </c>
      <c r="I1000">
        <f t="shared" ref="I1000:I1063" si="82">G1000+H1000</f>
        <v>0</v>
      </c>
      <c r="J1000" s="26" t="e">
        <f t="shared" ref="J1000:J1063" si="83">G1000/I1000</f>
        <v>#DIV/0!</v>
      </c>
      <c r="K1000" s="1">
        <f>SUMIFS('Data Entry'!N$3:N$2000,'Data Entry'!M$3:M$2000,A1000,'Data Entry'!B$3:B$2000,B1000)+SUMIFS('Data Entry'!P$3:P$2000,'Data Entry'!O$3:O$2000,A1000,'Data Entry'!B$3:B$2000,B1000)+SUMIFS('Data Entry'!R$3:R$2000,'Data Entry'!Q$3:Q$2000,A1000,'Data Entry'!B$3:B$2000,B1000)</f>
        <v>0</v>
      </c>
      <c r="L1000">
        <f t="shared" ref="L1000:L1063" si="84">(G1000*2)+C1000</f>
        <v>0</v>
      </c>
    </row>
    <row r="1001" spans="1:12">
      <c r="A1001">
        <f>'Data Entry'!A1002</f>
        <v>0</v>
      </c>
      <c r="B1001">
        <f>'Data Entry'!B1002</f>
        <v>0</v>
      </c>
      <c r="C1001">
        <f>'Data Entry'!I1002</f>
        <v>0</v>
      </c>
      <c r="D1001">
        <f>'Data Entry'!J1002</f>
        <v>0</v>
      </c>
      <c r="E1001">
        <f t="shared" si="80"/>
        <v>0</v>
      </c>
      <c r="F1001" s="26" t="e">
        <f t="shared" si="81"/>
        <v>#DIV/0!</v>
      </c>
      <c r="G1001">
        <f>'Data Entry'!K1002</f>
        <v>0</v>
      </c>
      <c r="H1001">
        <f>'Data Entry'!L1002</f>
        <v>0</v>
      </c>
      <c r="I1001">
        <f t="shared" si="82"/>
        <v>0</v>
      </c>
      <c r="J1001" s="26" t="e">
        <f t="shared" si="83"/>
        <v>#DIV/0!</v>
      </c>
      <c r="K1001" s="1">
        <f>SUMIFS('Data Entry'!N$3:N$2000,'Data Entry'!M$3:M$2000,A1001,'Data Entry'!B$3:B$2000,B1001)+SUMIFS('Data Entry'!P$3:P$2000,'Data Entry'!O$3:O$2000,A1001,'Data Entry'!B$3:B$2000,B1001)+SUMIFS('Data Entry'!R$3:R$2000,'Data Entry'!Q$3:Q$2000,A1001,'Data Entry'!B$3:B$2000,B1001)</f>
        <v>0</v>
      </c>
      <c r="L1001">
        <f t="shared" si="84"/>
        <v>0</v>
      </c>
    </row>
    <row r="1002" spans="1:12">
      <c r="A1002">
        <f>'Data Entry'!A1003</f>
        <v>0</v>
      </c>
      <c r="B1002">
        <f>'Data Entry'!B1003</f>
        <v>0</v>
      </c>
      <c r="C1002">
        <f>'Data Entry'!I1003</f>
        <v>0</v>
      </c>
      <c r="D1002">
        <f>'Data Entry'!J1003</f>
        <v>0</v>
      </c>
      <c r="E1002">
        <f t="shared" si="80"/>
        <v>0</v>
      </c>
      <c r="F1002" s="26" t="e">
        <f t="shared" si="81"/>
        <v>#DIV/0!</v>
      </c>
      <c r="G1002">
        <f>'Data Entry'!K1003</f>
        <v>0</v>
      </c>
      <c r="H1002">
        <f>'Data Entry'!L1003</f>
        <v>0</v>
      </c>
      <c r="I1002">
        <f t="shared" si="82"/>
        <v>0</v>
      </c>
      <c r="J1002" s="26" t="e">
        <f t="shared" si="83"/>
        <v>#DIV/0!</v>
      </c>
      <c r="K1002" s="1">
        <f>SUMIFS('Data Entry'!N$3:N$2000,'Data Entry'!M$3:M$2000,A1002,'Data Entry'!B$3:B$2000,B1002)+SUMIFS('Data Entry'!P$3:P$2000,'Data Entry'!O$3:O$2000,A1002,'Data Entry'!B$3:B$2000,B1002)+SUMIFS('Data Entry'!R$3:R$2000,'Data Entry'!Q$3:Q$2000,A1002,'Data Entry'!B$3:B$2000,B1002)</f>
        <v>0</v>
      </c>
      <c r="L1002">
        <f t="shared" si="84"/>
        <v>0</v>
      </c>
    </row>
    <row r="1003" spans="1:12">
      <c r="A1003">
        <f>'Data Entry'!A1004</f>
        <v>0</v>
      </c>
      <c r="B1003">
        <f>'Data Entry'!B1004</f>
        <v>0</v>
      </c>
      <c r="C1003">
        <f>'Data Entry'!I1004</f>
        <v>0</v>
      </c>
      <c r="D1003">
        <f>'Data Entry'!J1004</f>
        <v>0</v>
      </c>
      <c r="E1003">
        <f t="shared" si="80"/>
        <v>0</v>
      </c>
      <c r="F1003" s="26" t="e">
        <f t="shared" si="81"/>
        <v>#DIV/0!</v>
      </c>
      <c r="G1003">
        <f>'Data Entry'!K1004</f>
        <v>0</v>
      </c>
      <c r="H1003">
        <f>'Data Entry'!L1004</f>
        <v>0</v>
      </c>
      <c r="I1003">
        <f t="shared" si="82"/>
        <v>0</v>
      </c>
      <c r="J1003" s="26" t="e">
        <f t="shared" si="83"/>
        <v>#DIV/0!</v>
      </c>
      <c r="K1003" s="1">
        <f>SUMIFS('Data Entry'!N$3:N$2000,'Data Entry'!M$3:M$2000,A1003,'Data Entry'!B$3:B$2000,B1003)+SUMIFS('Data Entry'!P$3:P$2000,'Data Entry'!O$3:O$2000,A1003,'Data Entry'!B$3:B$2000,B1003)+SUMIFS('Data Entry'!R$3:R$2000,'Data Entry'!Q$3:Q$2000,A1003,'Data Entry'!B$3:B$2000,B1003)</f>
        <v>0</v>
      </c>
      <c r="L1003">
        <f t="shared" si="84"/>
        <v>0</v>
      </c>
    </row>
    <row r="1004" spans="1:12">
      <c r="A1004">
        <f>'Data Entry'!A1005</f>
        <v>0</v>
      </c>
      <c r="B1004">
        <f>'Data Entry'!B1005</f>
        <v>0</v>
      </c>
      <c r="C1004">
        <f>'Data Entry'!I1005</f>
        <v>0</v>
      </c>
      <c r="D1004">
        <f>'Data Entry'!J1005</f>
        <v>0</v>
      </c>
      <c r="E1004">
        <f t="shared" si="80"/>
        <v>0</v>
      </c>
      <c r="F1004" s="26" t="e">
        <f t="shared" si="81"/>
        <v>#DIV/0!</v>
      </c>
      <c r="G1004">
        <f>'Data Entry'!K1005</f>
        <v>0</v>
      </c>
      <c r="H1004">
        <f>'Data Entry'!L1005</f>
        <v>0</v>
      </c>
      <c r="I1004">
        <f t="shared" si="82"/>
        <v>0</v>
      </c>
      <c r="J1004" s="26" t="e">
        <f t="shared" si="83"/>
        <v>#DIV/0!</v>
      </c>
      <c r="K1004" s="1">
        <f>SUMIFS('Data Entry'!N$3:N$2000,'Data Entry'!M$3:M$2000,A1004,'Data Entry'!B$3:B$2000,B1004)+SUMIFS('Data Entry'!P$3:P$2000,'Data Entry'!O$3:O$2000,A1004,'Data Entry'!B$3:B$2000,B1004)+SUMIFS('Data Entry'!R$3:R$2000,'Data Entry'!Q$3:Q$2000,A1004,'Data Entry'!B$3:B$2000,B1004)</f>
        <v>0</v>
      </c>
      <c r="L1004">
        <f t="shared" si="84"/>
        <v>0</v>
      </c>
    </row>
    <row r="1005" spans="1:12">
      <c r="A1005">
        <f>'Data Entry'!A1006</f>
        <v>0</v>
      </c>
      <c r="B1005">
        <f>'Data Entry'!B1006</f>
        <v>0</v>
      </c>
      <c r="C1005">
        <f>'Data Entry'!I1006</f>
        <v>0</v>
      </c>
      <c r="D1005">
        <f>'Data Entry'!J1006</f>
        <v>0</v>
      </c>
      <c r="E1005">
        <f t="shared" si="80"/>
        <v>0</v>
      </c>
      <c r="F1005" s="26" t="e">
        <f t="shared" si="81"/>
        <v>#DIV/0!</v>
      </c>
      <c r="G1005">
        <f>'Data Entry'!K1006</f>
        <v>0</v>
      </c>
      <c r="H1005">
        <f>'Data Entry'!L1006</f>
        <v>0</v>
      </c>
      <c r="I1005">
        <f t="shared" si="82"/>
        <v>0</v>
      </c>
      <c r="J1005" s="26" t="e">
        <f t="shared" si="83"/>
        <v>#DIV/0!</v>
      </c>
      <c r="K1005" s="1">
        <f>SUMIFS('Data Entry'!N$3:N$2000,'Data Entry'!M$3:M$2000,A1005,'Data Entry'!B$3:B$2000,B1005)+SUMIFS('Data Entry'!P$3:P$2000,'Data Entry'!O$3:O$2000,A1005,'Data Entry'!B$3:B$2000,B1005)+SUMIFS('Data Entry'!R$3:R$2000,'Data Entry'!Q$3:Q$2000,A1005,'Data Entry'!B$3:B$2000,B1005)</f>
        <v>0</v>
      </c>
      <c r="L1005">
        <f t="shared" si="84"/>
        <v>0</v>
      </c>
    </row>
    <row r="1006" spans="1:12">
      <c r="A1006">
        <f>'Data Entry'!A1007</f>
        <v>0</v>
      </c>
      <c r="B1006">
        <f>'Data Entry'!B1007</f>
        <v>0</v>
      </c>
      <c r="C1006">
        <f>'Data Entry'!I1007</f>
        <v>0</v>
      </c>
      <c r="D1006">
        <f>'Data Entry'!J1007</f>
        <v>0</v>
      </c>
      <c r="E1006">
        <f t="shared" si="80"/>
        <v>0</v>
      </c>
      <c r="F1006" s="26" t="e">
        <f t="shared" si="81"/>
        <v>#DIV/0!</v>
      </c>
      <c r="G1006">
        <f>'Data Entry'!K1007</f>
        <v>0</v>
      </c>
      <c r="H1006">
        <f>'Data Entry'!L1007</f>
        <v>0</v>
      </c>
      <c r="I1006">
        <f t="shared" si="82"/>
        <v>0</v>
      </c>
      <c r="J1006" s="26" t="e">
        <f t="shared" si="83"/>
        <v>#DIV/0!</v>
      </c>
      <c r="K1006" s="1">
        <f>SUMIFS('Data Entry'!N$3:N$2000,'Data Entry'!M$3:M$2000,A1006,'Data Entry'!B$3:B$2000,B1006)+SUMIFS('Data Entry'!P$3:P$2000,'Data Entry'!O$3:O$2000,A1006,'Data Entry'!B$3:B$2000,B1006)+SUMIFS('Data Entry'!R$3:R$2000,'Data Entry'!Q$3:Q$2000,A1006,'Data Entry'!B$3:B$2000,B1006)</f>
        <v>0</v>
      </c>
      <c r="L1006">
        <f t="shared" si="84"/>
        <v>0</v>
      </c>
    </row>
    <row r="1007" spans="1:12">
      <c r="A1007">
        <f>'Data Entry'!A1008</f>
        <v>0</v>
      </c>
      <c r="B1007">
        <f>'Data Entry'!B1008</f>
        <v>0</v>
      </c>
      <c r="C1007">
        <f>'Data Entry'!I1008</f>
        <v>0</v>
      </c>
      <c r="D1007">
        <f>'Data Entry'!J1008</f>
        <v>0</v>
      </c>
      <c r="E1007">
        <f t="shared" si="80"/>
        <v>0</v>
      </c>
      <c r="F1007" s="26" t="e">
        <f t="shared" si="81"/>
        <v>#DIV/0!</v>
      </c>
      <c r="G1007">
        <f>'Data Entry'!K1008</f>
        <v>0</v>
      </c>
      <c r="H1007">
        <f>'Data Entry'!L1008</f>
        <v>0</v>
      </c>
      <c r="I1007">
        <f t="shared" si="82"/>
        <v>0</v>
      </c>
      <c r="J1007" s="26" t="e">
        <f t="shared" si="83"/>
        <v>#DIV/0!</v>
      </c>
      <c r="K1007" s="1">
        <f>SUMIFS('Data Entry'!N$3:N$2000,'Data Entry'!M$3:M$2000,A1007,'Data Entry'!B$3:B$2000,B1007)+SUMIFS('Data Entry'!P$3:P$2000,'Data Entry'!O$3:O$2000,A1007,'Data Entry'!B$3:B$2000,B1007)+SUMIFS('Data Entry'!R$3:R$2000,'Data Entry'!Q$3:Q$2000,A1007,'Data Entry'!B$3:B$2000,B1007)</f>
        <v>0</v>
      </c>
      <c r="L1007">
        <f t="shared" si="84"/>
        <v>0</v>
      </c>
    </row>
    <row r="1008" spans="1:12">
      <c r="A1008">
        <f>'Data Entry'!A1009</f>
        <v>0</v>
      </c>
      <c r="B1008">
        <f>'Data Entry'!B1009</f>
        <v>0</v>
      </c>
      <c r="C1008">
        <f>'Data Entry'!I1009</f>
        <v>0</v>
      </c>
      <c r="D1008">
        <f>'Data Entry'!J1009</f>
        <v>0</v>
      </c>
      <c r="E1008">
        <f t="shared" si="80"/>
        <v>0</v>
      </c>
      <c r="F1008" s="26" t="e">
        <f t="shared" si="81"/>
        <v>#DIV/0!</v>
      </c>
      <c r="G1008">
        <f>'Data Entry'!K1009</f>
        <v>0</v>
      </c>
      <c r="H1008">
        <f>'Data Entry'!L1009</f>
        <v>0</v>
      </c>
      <c r="I1008">
        <f t="shared" si="82"/>
        <v>0</v>
      </c>
      <c r="J1008" s="26" t="e">
        <f t="shared" si="83"/>
        <v>#DIV/0!</v>
      </c>
      <c r="K1008" s="1">
        <f>SUMIFS('Data Entry'!N$3:N$2000,'Data Entry'!M$3:M$2000,A1008,'Data Entry'!B$3:B$2000,B1008)+SUMIFS('Data Entry'!P$3:P$2000,'Data Entry'!O$3:O$2000,A1008,'Data Entry'!B$3:B$2000,B1008)+SUMIFS('Data Entry'!R$3:R$2000,'Data Entry'!Q$3:Q$2000,A1008,'Data Entry'!B$3:B$2000,B1008)</f>
        <v>0</v>
      </c>
      <c r="L1008">
        <f t="shared" si="84"/>
        <v>0</v>
      </c>
    </row>
    <row r="1009" spans="1:12">
      <c r="A1009">
        <f>'Data Entry'!A1010</f>
        <v>0</v>
      </c>
      <c r="B1009">
        <f>'Data Entry'!B1010</f>
        <v>0</v>
      </c>
      <c r="C1009">
        <f>'Data Entry'!I1010</f>
        <v>0</v>
      </c>
      <c r="D1009">
        <f>'Data Entry'!J1010</f>
        <v>0</v>
      </c>
      <c r="E1009">
        <f t="shared" si="80"/>
        <v>0</v>
      </c>
      <c r="F1009" s="26" t="e">
        <f t="shared" si="81"/>
        <v>#DIV/0!</v>
      </c>
      <c r="G1009">
        <f>'Data Entry'!K1010</f>
        <v>0</v>
      </c>
      <c r="H1009">
        <f>'Data Entry'!L1010</f>
        <v>0</v>
      </c>
      <c r="I1009">
        <f t="shared" si="82"/>
        <v>0</v>
      </c>
      <c r="J1009" s="26" t="e">
        <f t="shared" si="83"/>
        <v>#DIV/0!</v>
      </c>
      <c r="K1009" s="1">
        <f>SUMIFS('Data Entry'!N$3:N$2000,'Data Entry'!M$3:M$2000,A1009,'Data Entry'!B$3:B$2000,B1009)+SUMIFS('Data Entry'!P$3:P$2000,'Data Entry'!O$3:O$2000,A1009,'Data Entry'!B$3:B$2000,B1009)+SUMIFS('Data Entry'!R$3:R$2000,'Data Entry'!Q$3:Q$2000,A1009,'Data Entry'!B$3:B$2000,B1009)</f>
        <v>0</v>
      </c>
      <c r="L1009">
        <f t="shared" si="84"/>
        <v>0</v>
      </c>
    </row>
    <row r="1010" spans="1:12">
      <c r="A1010">
        <f>'Data Entry'!A1011</f>
        <v>0</v>
      </c>
      <c r="B1010">
        <f>'Data Entry'!B1011</f>
        <v>0</v>
      </c>
      <c r="C1010">
        <f>'Data Entry'!I1011</f>
        <v>0</v>
      </c>
      <c r="D1010">
        <f>'Data Entry'!J1011</f>
        <v>0</v>
      </c>
      <c r="E1010">
        <f t="shared" si="80"/>
        <v>0</v>
      </c>
      <c r="F1010" s="26" t="e">
        <f t="shared" si="81"/>
        <v>#DIV/0!</v>
      </c>
      <c r="G1010">
        <f>'Data Entry'!K1011</f>
        <v>0</v>
      </c>
      <c r="H1010">
        <f>'Data Entry'!L1011</f>
        <v>0</v>
      </c>
      <c r="I1010">
        <f t="shared" si="82"/>
        <v>0</v>
      </c>
      <c r="J1010" s="26" t="e">
        <f t="shared" si="83"/>
        <v>#DIV/0!</v>
      </c>
      <c r="K1010" s="1">
        <f>SUMIFS('Data Entry'!N$3:N$2000,'Data Entry'!M$3:M$2000,A1010,'Data Entry'!B$3:B$2000,B1010)+SUMIFS('Data Entry'!P$3:P$2000,'Data Entry'!O$3:O$2000,A1010,'Data Entry'!B$3:B$2000,B1010)+SUMIFS('Data Entry'!R$3:R$2000,'Data Entry'!Q$3:Q$2000,A1010,'Data Entry'!B$3:B$2000,B1010)</f>
        <v>0</v>
      </c>
      <c r="L1010">
        <f t="shared" si="84"/>
        <v>0</v>
      </c>
    </row>
    <row r="1011" spans="1:12">
      <c r="A1011">
        <f>'Data Entry'!A1012</f>
        <v>0</v>
      </c>
      <c r="B1011">
        <f>'Data Entry'!B1012</f>
        <v>0</v>
      </c>
      <c r="C1011">
        <f>'Data Entry'!I1012</f>
        <v>0</v>
      </c>
      <c r="D1011">
        <f>'Data Entry'!J1012</f>
        <v>0</v>
      </c>
      <c r="E1011">
        <f t="shared" si="80"/>
        <v>0</v>
      </c>
      <c r="F1011" s="26" t="e">
        <f t="shared" si="81"/>
        <v>#DIV/0!</v>
      </c>
      <c r="G1011">
        <f>'Data Entry'!K1012</f>
        <v>0</v>
      </c>
      <c r="H1011">
        <f>'Data Entry'!L1012</f>
        <v>0</v>
      </c>
      <c r="I1011">
        <f t="shared" si="82"/>
        <v>0</v>
      </c>
      <c r="J1011" s="26" t="e">
        <f t="shared" si="83"/>
        <v>#DIV/0!</v>
      </c>
      <c r="K1011" s="1">
        <f>SUMIFS('Data Entry'!N$3:N$2000,'Data Entry'!M$3:M$2000,A1011,'Data Entry'!B$3:B$2000,B1011)+SUMIFS('Data Entry'!P$3:P$2000,'Data Entry'!O$3:O$2000,A1011,'Data Entry'!B$3:B$2000,B1011)+SUMIFS('Data Entry'!R$3:R$2000,'Data Entry'!Q$3:Q$2000,A1011,'Data Entry'!B$3:B$2000,B1011)</f>
        <v>0</v>
      </c>
      <c r="L1011">
        <f t="shared" si="84"/>
        <v>0</v>
      </c>
    </row>
    <row r="1012" spans="1:12">
      <c r="A1012">
        <f>'Data Entry'!A1013</f>
        <v>0</v>
      </c>
      <c r="B1012">
        <f>'Data Entry'!B1013</f>
        <v>0</v>
      </c>
      <c r="C1012">
        <f>'Data Entry'!I1013</f>
        <v>0</v>
      </c>
      <c r="D1012">
        <f>'Data Entry'!J1013</f>
        <v>0</v>
      </c>
      <c r="E1012">
        <f t="shared" si="80"/>
        <v>0</v>
      </c>
      <c r="F1012" s="26" t="e">
        <f t="shared" si="81"/>
        <v>#DIV/0!</v>
      </c>
      <c r="G1012">
        <f>'Data Entry'!K1013</f>
        <v>0</v>
      </c>
      <c r="H1012">
        <f>'Data Entry'!L1013</f>
        <v>0</v>
      </c>
      <c r="I1012">
        <f t="shared" si="82"/>
        <v>0</v>
      </c>
      <c r="J1012" s="26" t="e">
        <f t="shared" si="83"/>
        <v>#DIV/0!</v>
      </c>
      <c r="K1012" s="1">
        <f>SUMIFS('Data Entry'!N$3:N$2000,'Data Entry'!M$3:M$2000,A1012,'Data Entry'!B$3:B$2000,B1012)+SUMIFS('Data Entry'!P$3:P$2000,'Data Entry'!O$3:O$2000,A1012,'Data Entry'!B$3:B$2000,B1012)+SUMIFS('Data Entry'!R$3:R$2000,'Data Entry'!Q$3:Q$2000,A1012,'Data Entry'!B$3:B$2000,B1012)</f>
        <v>0</v>
      </c>
      <c r="L1012">
        <f t="shared" si="84"/>
        <v>0</v>
      </c>
    </row>
    <row r="1013" spans="1:12">
      <c r="A1013">
        <f>'Data Entry'!A1014</f>
        <v>0</v>
      </c>
      <c r="B1013">
        <f>'Data Entry'!B1014</f>
        <v>0</v>
      </c>
      <c r="C1013">
        <f>'Data Entry'!I1014</f>
        <v>0</v>
      </c>
      <c r="D1013">
        <f>'Data Entry'!J1014</f>
        <v>0</v>
      </c>
      <c r="E1013">
        <f t="shared" si="80"/>
        <v>0</v>
      </c>
      <c r="F1013" s="26" t="e">
        <f t="shared" si="81"/>
        <v>#DIV/0!</v>
      </c>
      <c r="G1013">
        <f>'Data Entry'!K1014</f>
        <v>0</v>
      </c>
      <c r="H1013">
        <f>'Data Entry'!L1014</f>
        <v>0</v>
      </c>
      <c r="I1013">
        <f t="shared" si="82"/>
        <v>0</v>
      </c>
      <c r="J1013" s="26" t="e">
        <f t="shared" si="83"/>
        <v>#DIV/0!</v>
      </c>
      <c r="K1013" s="1">
        <f>SUMIFS('Data Entry'!N$3:N$2000,'Data Entry'!M$3:M$2000,A1013,'Data Entry'!B$3:B$2000,B1013)+SUMIFS('Data Entry'!P$3:P$2000,'Data Entry'!O$3:O$2000,A1013,'Data Entry'!B$3:B$2000,B1013)+SUMIFS('Data Entry'!R$3:R$2000,'Data Entry'!Q$3:Q$2000,A1013,'Data Entry'!B$3:B$2000,B1013)</f>
        <v>0</v>
      </c>
      <c r="L1013">
        <f t="shared" si="84"/>
        <v>0</v>
      </c>
    </row>
    <row r="1014" spans="1:12">
      <c r="A1014">
        <f>'Data Entry'!A1015</f>
        <v>0</v>
      </c>
      <c r="B1014">
        <f>'Data Entry'!B1015</f>
        <v>0</v>
      </c>
      <c r="C1014">
        <f>'Data Entry'!I1015</f>
        <v>0</v>
      </c>
      <c r="D1014">
        <f>'Data Entry'!J1015</f>
        <v>0</v>
      </c>
      <c r="E1014">
        <f t="shared" si="80"/>
        <v>0</v>
      </c>
      <c r="F1014" s="26" t="e">
        <f t="shared" si="81"/>
        <v>#DIV/0!</v>
      </c>
      <c r="G1014">
        <f>'Data Entry'!K1015</f>
        <v>0</v>
      </c>
      <c r="H1014">
        <f>'Data Entry'!L1015</f>
        <v>0</v>
      </c>
      <c r="I1014">
        <f t="shared" si="82"/>
        <v>0</v>
      </c>
      <c r="J1014" s="26" t="e">
        <f t="shared" si="83"/>
        <v>#DIV/0!</v>
      </c>
      <c r="K1014" s="1">
        <f>SUMIFS('Data Entry'!N$3:N$2000,'Data Entry'!M$3:M$2000,A1014,'Data Entry'!B$3:B$2000,B1014)+SUMIFS('Data Entry'!P$3:P$2000,'Data Entry'!O$3:O$2000,A1014,'Data Entry'!B$3:B$2000,B1014)+SUMIFS('Data Entry'!R$3:R$2000,'Data Entry'!Q$3:Q$2000,A1014,'Data Entry'!B$3:B$2000,B1014)</f>
        <v>0</v>
      </c>
      <c r="L1014">
        <f t="shared" si="84"/>
        <v>0</v>
      </c>
    </row>
    <row r="1015" spans="1:12">
      <c r="A1015">
        <f>'Data Entry'!A1016</f>
        <v>0</v>
      </c>
      <c r="B1015">
        <f>'Data Entry'!B1016</f>
        <v>0</v>
      </c>
      <c r="C1015">
        <f>'Data Entry'!I1016</f>
        <v>0</v>
      </c>
      <c r="D1015">
        <f>'Data Entry'!J1016</f>
        <v>0</v>
      </c>
      <c r="E1015">
        <f t="shared" si="80"/>
        <v>0</v>
      </c>
      <c r="F1015" s="26" t="e">
        <f t="shared" si="81"/>
        <v>#DIV/0!</v>
      </c>
      <c r="G1015">
        <f>'Data Entry'!K1016</f>
        <v>0</v>
      </c>
      <c r="H1015">
        <f>'Data Entry'!L1016</f>
        <v>0</v>
      </c>
      <c r="I1015">
        <f t="shared" si="82"/>
        <v>0</v>
      </c>
      <c r="J1015" s="26" t="e">
        <f t="shared" si="83"/>
        <v>#DIV/0!</v>
      </c>
      <c r="K1015" s="1">
        <f>SUMIFS('Data Entry'!N$3:N$2000,'Data Entry'!M$3:M$2000,A1015,'Data Entry'!B$3:B$2000,B1015)+SUMIFS('Data Entry'!P$3:P$2000,'Data Entry'!O$3:O$2000,A1015,'Data Entry'!B$3:B$2000,B1015)+SUMIFS('Data Entry'!R$3:R$2000,'Data Entry'!Q$3:Q$2000,A1015,'Data Entry'!B$3:B$2000,B1015)</f>
        <v>0</v>
      </c>
      <c r="L1015">
        <f t="shared" si="84"/>
        <v>0</v>
      </c>
    </row>
    <row r="1016" spans="1:12">
      <c r="A1016">
        <f>'Data Entry'!A1017</f>
        <v>0</v>
      </c>
      <c r="B1016">
        <f>'Data Entry'!B1017</f>
        <v>0</v>
      </c>
      <c r="C1016">
        <f>'Data Entry'!I1017</f>
        <v>0</v>
      </c>
      <c r="D1016">
        <f>'Data Entry'!J1017</f>
        <v>0</v>
      </c>
      <c r="E1016">
        <f t="shared" si="80"/>
        <v>0</v>
      </c>
      <c r="F1016" s="26" t="e">
        <f t="shared" si="81"/>
        <v>#DIV/0!</v>
      </c>
      <c r="G1016">
        <f>'Data Entry'!K1017</f>
        <v>0</v>
      </c>
      <c r="H1016">
        <f>'Data Entry'!L1017</f>
        <v>0</v>
      </c>
      <c r="I1016">
        <f t="shared" si="82"/>
        <v>0</v>
      </c>
      <c r="J1016" s="26" t="e">
        <f t="shared" si="83"/>
        <v>#DIV/0!</v>
      </c>
      <c r="K1016" s="1">
        <f>SUMIFS('Data Entry'!N$3:N$2000,'Data Entry'!M$3:M$2000,A1016,'Data Entry'!B$3:B$2000,B1016)+SUMIFS('Data Entry'!P$3:P$2000,'Data Entry'!O$3:O$2000,A1016,'Data Entry'!B$3:B$2000,B1016)+SUMIFS('Data Entry'!R$3:R$2000,'Data Entry'!Q$3:Q$2000,A1016,'Data Entry'!B$3:B$2000,B1016)</f>
        <v>0</v>
      </c>
      <c r="L1016">
        <f t="shared" si="84"/>
        <v>0</v>
      </c>
    </row>
    <row r="1017" spans="1:12">
      <c r="A1017">
        <f>'Data Entry'!A1018</f>
        <v>0</v>
      </c>
      <c r="B1017">
        <f>'Data Entry'!B1018</f>
        <v>0</v>
      </c>
      <c r="C1017">
        <f>'Data Entry'!I1018</f>
        <v>0</v>
      </c>
      <c r="D1017">
        <f>'Data Entry'!J1018</f>
        <v>0</v>
      </c>
      <c r="E1017">
        <f t="shared" si="80"/>
        <v>0</v>
      </c>
      <c r="F1017" s="26" t="e">
        <f t="shared" si="81"/>
        <v>#DIV/0!</v>
      </c>
      <c r="G1017">
        <f>'Data Entry'!K1018</f>
        <v>0</v>
      </c>
      <c r="H1017">
        <f>'Data Entry'!L1018</f>
        <v>0</v>
      </c>
      <c r="I1017">
        <f t="shared" si="82"/>
        <v>0</v>
      </c>
      <c r="J1017" s="26" t="e">
        <f t="shared" si="83"/>
        <v>#DIV/0!</v>
      </c>
      <c r="K1017" s="1">
        <f>SUMIFS('Data Entry'!N$3:N$2000,'Data Entry'!M$3:M$2000,A1017,'Data Entry'!B$3:B$2000,B1017)+SUMIFS('Data Entry'!P$3:P$2000,'Data Entry'!O$3:O$2000,A1017,'Data Entry'!B$3:B$2000,B1017)+SUMIFS('Data Entry'!R$3:R$2000,'Data Entry'!Q$3:Q$2000,A1017,'Data Entry'!B$3:B$2000,B1017)</f>
        <v>0</v>
      </c>
      <c r="L1017">
        <f t="shared" si="84"/>
        <v>0</v>
      </c>
    </row>
    <row r="1018" spans="1:12">
      <c r="A1018">
        <f>'Data Entry'!A1019</f>
        <v>0</v>
      </c>
      <c r="B1018">
        <f>'Data Entry'!B1019</f>
        <v>0</v>
      </c>
      <c r="C1018">
        <f>'Data Entry'!I1019</f>
        <v>0</v>
      </c>
      <c r="D1018">
        <f>'Data Entry'!J1019</f>
        <v>0</v>
      </c>
      <c r="E1018">
        <f t="shared" si="80"/>
        <v>0</v>
      </c>
      <c r="F1018" s="26" t="e">
        <f t="shared" si="81"/>
        <v>#DIV/0!</v>
      </c>
      <c r="G1018">
        <f>'Data Entry'!K1019</f>
        <v>0</v>
      </c>
      <c r="H1018">
        <f>'Data Entry'!L1019</f>
        <v>0</v>
      </c>
      <c r="I1018">
        <f t="shared" si="82"/>
        <v>0</v>
      </c>
      <c r="J1018" s="26" t="e">
        <f t="shared" si="83"/>
        <v>#DIV/0!</v>
      </c>
      <c r="K1018" s="1">
        <f>SUMIFS('Data Entry'!N$3:N$2000,'Data Entry'!M$3:M$2000,A1018,'Data Entry'!B$3:B$2000,B1018)+SUMIFS('Data Entry'!P$3:P$2000,'Data Entry'!O$3:O$2000,A1018,'Data Entry'!B$3:B$2000,B1018)+SUMIFS('Data Entry'!R$3:R$2000,'Data Entry'!Q$3:Q$2000,A1018,'Data Entry'!B$3:B$2000,B1018)</f>
        <v>0</v>
      </c>
      <c r="L1018">
        <f t="shared" si="84"/>
        <v>0</v>
      </c>
    </row>
    <row r="1019" spans="1:12">
      <c r="A1019">
        <f>'Data Entry'!A1020</f>
        <v>0</v>
      </c>
      <c r="B1019">
        <f>'Data Entry'!B1020</f>
        <v>0</v>
      </c>
      <c r="C1019">
        <f>'Data Entry'!I1020</f>
        <v>0</v>
      </c>
      <c r="D1019">
        <f>'Data Entry'!J1020</f>
        <v>0</v>
      </c>
      <c r="E1019">
        <f t="shared" si="80"/>
        <v>0</v>
      </c>
      <c r="F1019" s="26" t="e">
        <f t="shared" si="81"/>
        <v>#DIV/0!</v>
      </c>
      <c r="G1019">
        <f>'Data Entry'!K1020</f>
        <v>0</v>
      </c>
      <c r="H1019">
        <f>'Data Entry'!L1020</f>
        <v>0</v>
      </c>
      <c r="I1019">
        <f t="shared" si="82"/>
        <v>0</v>
      </c>
      <c r="J1019" s="26" t="e">
        <f t="shared" si="83"/>
        <v>#DIV/0!</v>
      </c>
      <c r="K1019" s="1">
        <f>SUMIFS('Data Entry'!N$3:N$2000,'Data Entry'!M$3:M$2000,A1019,'Data Entry'!B$3:B$2000,B1019)+SUMIFS('Data Entry'!P$3:P$2000,'Data Entry'!O$3:O$2000,A1019,'Data Entry'!B$3:B$2000,B1019)+SUMIFS('Data Entry'!R$3:R$2000,'Data Entry'!Q$3:Q$2000,A1019,'Data Entry'!B$3:B$2000,B1019)</f>
        <v>0</v>
      </c>
      <c r="L1019">
        <f t="shared" si="84"/>
        <v>0</v>
      </c>
    </row>
    <row r="1020" spans="1:12">
      <c r="A1020">
        <f>'Data Entry'!A1021</f>
        <v>0</v>
      </c>
      <c r="B1020">
        <f>'Data Entry'!B1021</f>
        <v>0</v>
      </c>
      <c r="C1020">
        <f>'Data Entry'!I1021</f>
        <v>0</v>
      </c>
      <c r="D1020">
        <f>'Data Entry'!J1021</f>
        <v>0</v>
      </c>
      <c r="E1020">
        <f t="shared" si="80"/>
        <v>0</v>
      </c>
      <c r="F1020" s="26" t="e">
        <f t="shared" si="81"/>
        <v>#DIV/0!</v>
      </c>
      <c r="G1020">
        <f>'Data Entry'!K1021</f>
        <v>0</v>
      </c>
      <c r="H1020">
        <f>'Data Entry'!L1021</f>
        <v>0</v>
      </c>
      <c r="I1020">
        <f t="shared" si="82"/>
        <v>0</v>
      </c>
      <c r="J1020" s="26" t="e">
        <f t="shared" si="83"/>
        <v>#DIV/0!</v>
      </c>
      <c r="K1020" s="1">
        <f>SUMIFS('Data Entry'!N$3:N$2000,'Data Entry'!M$3:M$2000,A1020,'Data Entry'!B$3:B$2000,B1020)+SUMIFS('Data Entry'!P$3:P$2000,'Data Entry'!O$3:O$2000,A1020,'Data Entry'!B$3:B$2000,B1020)+SUMIFS('Data Entry'!R$3:R$2000,'Data Entry'!Q$3:Q$2000,A1020,'Data Entry'!B$3:B$2000,B1020)</f>
        <v>0</v>
      </c>
      <c r="L1020">
        <f t="shared" si="84"/>
        <v>0</v>
      </c>
    </row>
    <row r="1021" spans="1:12">
      <c r="A1021">
        <f>'Data Entry'!A1022</f>
        <v>0</v>
      </c>
      <c r="B1021">
        <f>'Data Entry'!B1022</f>
        <v>0</v>
      </c>
      <c r="C1021">
        <f>'Data Entry'!I1022</f>
        <v>0</v>
      </c>
      <c r="D1021">
        <f>'Data Entry'!J1022</f>
        <v>0</v>
      </c>
      <c r="E1021">
        <f t="shared" si="80"/>
        <v>0</v>
      </c>
      <c r="F1021" s="26" t="e">
        <f t="shared" si="81"/>
        <v>#DIV/0!</v>
      </c>
      <c r="G1021">
        <f>'Data Entry'!K1022</f>
        <v>0</v>
      </c>
      <c r="H1021">
        <f>'Data Entry'!L1022</f>
        <v>0</v>
      </c>
      <c r="I1021">
        <f t="shared" si="82"/>
        <v>0</v>
      </c>
      <c r="J1021" s="26" t="e">
        <f t="shared" si="83"/>
        <v>#DIV/0!</v>
      </c>
      <c r="K1021" s="1">
        <f>SUMIFS('Data Entry'!N$3:N$2000,'Data Entry'!M$3:M$2000,A1021,'Data Entry'!B$3:B$2000,B1021)+SUMIFS('Data Entry'!P$3:P$2000,'Data Entry'!O$3:O$2000,A1021,'Data Entry'!B$3:B$2000,B1021)+SUMIFS('Data Entry'!R$3:R$2000,'Data Entry'!Q$3:Q$2000,A1021,'Data Entry'!B$3:B$2000,B1021)</f>
        <v>0</v>
      </c>
      <c r="L1021">
        <f t="shared" si="84"/>
        <v>0</v>
      </c>
    </row>
    <row r="1022" spans="1:12">
      <c r="A1022">
        <f>'Data Entry'!A1023</f>
        <v>0</v>
      </c>
      <c r="B1022">
        <f>'Data Entry'!B1023</f>
        <v>0</v>
      </c>
      <c r="C1022">
        <f>'Data Entry'!I1023</f>
        <v>0</v>
      </c>
      <c r="D1022">
        <f>'Data Entry'!J1023</f>
        <v>0</v>
      </c>
      <c r="E1022">
        <f t="shared" si="80"/>
        <v>0</v>
      </c>
      <c r="F1022" s="26" t="e">
        <f t="shared" si="81"/>
        <v>#DIV/0!</v>
      </c>
      <c r="G1022">
        <f>'Data Entry'!K1023</f>
        <v>0</v>
      </c>
      <c r="H1022">
        <f>'Data Entry'!L1023</f>
        <v>0</v>
      </c>
      <c r="I1022">
        <f t="shared" si="82"/>
        <v>0</v>
      </c>
      <c r="J1022" s="26" t="e">
        <f t="shared" si="83"/>
        <v>#DIV/0!</v>
      </c>
      <c r="K1022" s="1">
        <f>SUMIFS('Data Entry'!N$3:N$2000,'Data Entry'!M$3:M$2000,A1022,'Data Entry'!B$3:B$2000,B1022)+SUMIFS('Data Entry'!P$3:P$2000,'Data Entry'!O$3:O$2000,A1022,'Data Entry'!B$3:B$2000,B1022)+SUMIFS('Data Entry'!R$3:R$2000,'Data Entry'!Q$3:Q$2000,A1022,'Data Entry'!B$3:B$2000,B1022)</f>
        <v>0</v>
      </c>
      <c r="L1022">
        <f t="shared" si="84"/>
        <v>0</v>
      </c>
    </row>
    <row r="1023" spans="1:12">
      <c r="A1023">
        <f>'Data Entry'!A1024</f>
        <v>0</v>
      </c>
      <c r="B1023">
        <f>'Data Entry'!B1024</f>
        <v>0</v>
      </c>
      <c r="C1023">
        <f>'Data Entry'!I1024</f>
        <v>0</v>
      </c>
      <c r="D1023">
        <f>'Data Entry'!J1024</f>
        <v>0</v>
      </c>
      <c r="E1023">
        <f t="shared" si="80"/>
        <v>0</v>
      </c>
      <c r="F1023" s="26" t="e">
        <f t="shared" si="81"/>
        <v>#DIV/0!</v>
      </c>
      <c r="G1023">
        <f>'Data Entry'!K1024</f>
        <v>0</v>
      </c>
      <c r="H1023">
        <f>'Data Entry'!L1024</f>
        <v>0</v>
      </c>
      <c r="I1023">
        <f t="shared" si="82"/>
        <v>0</v>
      </c>
      <c r="J1023" s="26" t="e">
        <f t="shared" si="83"/>
        <v>#DIV/0!</v>
      </c>
      <c r="K1023" s="1">
        <f>SUMIFS('Data Entry'!N$3:N$2000,'Data Entry'!M$3:M$2000,A1023,'Data Entry'!B$3:B$2000,B1023)+SUMIFS('Data Entry'!P$3:P$2000,'Data Entry'!O$3:O$2000,A1023,'Data Entry'!B$3:B$2000,B1023)+SUMIFS('Data Entry'!R$3:R$2000,'Data Entry'!Q$3:Q$2000,A1023,'Data Entry'!B$3:B$2000,B1023)</f>
        <v>0</v>
      </c>
      <c r="L1023">
        <f t="shared" si="84"/>
        <v>0</v>
      </c>
    </row>
    <row r="1024" spans="1:12">
      <c r="A1024">
        <f>'Data Entry'!A1025</f>
        <v>0</v>
      </c>
      <c r="B1024">
        <f>'Data Entry'!B1025</f>
        <v>0</v>
      </c>
      <c r="C1024">
        <f>'Data Entry'!I1025</f>
        <v>0</v>
      </c>
      <c r="D1024">
        <f>'Data Entry'!J1025</f>
        <v>0</v>
      </c>
      <c r="E1024">
        <f t="shared" si="80"/>
        <v>0</v>
      </c>
      <c r="F1024" s="26" t="e">
        <f t="shared" si="81"/>
        <v>#DIV/0!</v>
      </c>
      <c r="G1024">
        <f>'Data Entry'!K1025</f>
        <v>0</v>
      </c>
      <c r="H1024">
        <f>'Data Entry'!L1025</f>
        <v>0</v>
      </c>
      <c r="I1024">
        <f t="shared" si="82"/>
        <v>0</v>
      </c>
      <c r="J1024" s="26" t="e">
        <f t="shared" si="83"/>
        <v>#DIV/0!</v>
      </c>
      <c r="K1024" s="1">
        <f>SUMIFS('Data Entry'!N$3:N$2000,'Data Entry'!M$3:M$2000,A1024,'Data Entry'!B$3:B$2000,B1024)+SUMIFS('Data Entry'!P$3:P$2000,'Data Entry'!O$3:O$2000,A1024,'Data Entry'!B$3:B$2000,B1024)+SUMIFS('Data Entry'!R$3:R$2000,'Data Entry'!Q$3:Q$2000,A1024,'Data Entry'!B$3:B$2000,B1024)</f>
        <v>0</v>
      </c>
      <c r="L1024">
        <f t="shared" si="84"/>
        <v>0</v>
      </c>
    </row>
    <row r="1025" spans="1:12">
      <c r="A1025">
        <f>'Data Entry'!A1026</f>
        <v>0</v>
      </c>
      <c r="B1025">
        <f>'Data Entry'!B1026</f>
        <v>0</v>
      </c>
      <c r="C1025">
        <f>'Data Entry'!I1026</f>
        <v>0</v>
      </c>
      <c r="D1025">
        <f>'Data Entry'!J1026</f>
        <v>0</v>
      </c>
      <c r="E1025">
        <f t="shared" si="80"/>
        <v>0</v>
      </c>
      <c r="F1025" s="26" t="e">
        <f t="shared" si="81"/>
        <v>#DIV/0!</v>
      </c>
      <c r="G1025">
        <f>'Data Entry'!K1026</f>
        <v>0</v>
      </c>
      <c r="H1025">
        <f>'Data Entry'!L1026</f>
        <v>0</v>
      </c>
      <c r="I1025">
        <f t="shared" si="82"/>
        <v>0</v>
      </c>
      <c r="J1025" s="26" t="e">
        <f t="shared" si="83"/>
        <v>#DIV/0!</v>
      </c>
      <c r="K1025" s="1">
        <f>SUMIFS('Data Entry'!N$3:N$2000,'Data Entry'!M$3:M$2000,A1025,'Data Entry'!B$3:B$2000,B1025)+SUMIFS('Data Entry'!P$3:P$2000,'Data Entry'!O$3:O$2000,A1025,'Data Entry'!B$3:B$2000,B1025)+SUMIFS('Data Entry'!R$3:R$2000,'Data Entry'!Q$3:Q$2000,A1025,'Data Entry'!B$3:B$2000,B1025)</f>
        <v>0</v>
      </c>
      <c r="L1025">
        <f t="shared" si="84"/>
        <v>0</v>
      </c>
    </row>
    <row r="1026" spans="1:12">
      <c r="A1026">
        <f>'Data Entry'!A1027</f>
        <v>0</v>
      </c>
      <c r="B1026">
        <f>'Data Entry'!B1027</f>
        <v>0</v>
      </c>
      <c r="C1026">
        <f>'Data Entry'!I1027</f>
        <v>0</v>
      </c>
      <c r="D1026">
        <f>'Data Entry'!J1027</f>
        <v>0</v>
      </c>
      <c r="E1026">
        <f t="shared" si="80"/>
        <v>0</v>
      </c>
      <c r="F1026" s="26" t="e">
        <f t="shared" si="81"/>
        <v>#DIV/0!</v>
      </c>
      <c r="G1026">
        <f>'Data Entry'!K1027</f>
        <v>0</v>
      </c>
      <c r="H1026">
        <f>'Data Entry'!L1027</f>
        <v>0</v>
      </c>
      <c r="I1026">
        <f t="shared" si="82"/>
        <v>0</v>
      </c>
      <c r="J1026" s="26" t="e">
        <f t="shared" si="83"/>
        <v>#DIV/0!</v>
      </c>
      <c r="K1026" s="1">
        <f>SUMIFS('Data Entry'!N$3:N$2000,'Data Entry'!M$3:M$2000,A1026,'Data Entry'!B$3:B$2000,B1026)+SUMIFS('Data Entry'!P$3:P$2000,'Data Entry'!O$3:O$2000,A1026,'Data Entry'!B$3:B$2000,B1026)+SUMIFS('Data Entry'!R$3:R$2000,'Data Entry'!Q$3:Q$2000,A1026,'Data Entry'!B$3:B$2000,B1026)</f>
        <v>0</v>
      </c>
      <c r="L1026">
        <f t="shared" si="84"/>
        <v>0</v>
      </c>
    </row>
    <row r="1027" spans="1:12">
      <c r="A1027">
        <f>'Data Entry'!A1028</f>
        <v>0</v>
      </c>
      <c r="B1027">
        <f>'Data Entry'!B1028</f>
        <v>0</v>
      </c>
      <c r="C1027">
        <f>'Data Entry'!I1028</f>
        <v>0</v>
      </c>
      <c r="D1027">
        <f>'Data Entry'!J1028</f>
        <v>0</v>
      </c>
      <c r="E1027">
        <f t="shared" si="80"/>
        <v>0</v>
      </c>
      <c r="F1027" s="26" t="e">
        <f t="shared" si="81"/>
        <v>#DIV/0!</v>
      </c>
      <c r="G1027">
        <f>'Data Entry'!K1028</f>
        <v>0</v>
      </c>
      <c r="H1027">
        <f>'Data Entry'!L1028</f>
        <v>0</v>
      </c>
      <c r="I1027">
        <f t="shared" si="82"/>
        <v>0</v>
      </c>
      <c r="J1027" s="26" t="e">
        <f t="shared" si="83"/>
        <v>#DIV/0!</v>
      </c>
      <c r="K1027" s="1">
        <f>SUMIFS('Data Entry'!N$3:N$2000,'Data Entry'!M$3:M$2000,A1027,'Data Entry'!B$3:B$2000,B1027)+SUMIFS('Data Entry'!P$3:P$2000,'Data Entry'!O$3:O$2000,A1027,'Data Entry'!B$3:B$2000,B1027)+SUMIFS('Data Entry'!R$3:R$2000,'Data Entry'!Q$3:Q$2000,A1027,'Data Entry'!B$3:B$2000,B1027)</f>
        <v>0</v>
      </c>
      <c r="L1027">
        <f t="shared" si="84"/>
        <v>0</v>
      </c>
    </row>
    <row r="1028" spans="1:12">
      <c r="A1028">
        <f>'Data Entry'!A1029</f>
        <v>0</v>
      </c>
      <c r="B1028">
        <f>'Data Entry'!B1029</f>
        <v>0</v>
      </c>
      <c r="C1028">
        <f>'Data Entry'!I1029</f>
        <v>0</v>
      </c>
      <c r="D1028">
        <f>'Data Entry'!J1029</f>
        <v>0</v>
      </c>
      <c r="E1028">
        <f t="shared" si="80"/>
        <v>0</v>
      </c>
      <c r="F1028" s="26" t="e">
        <f t="shared" si="81"/>
        <v>#DIV/0!</v>
      </c>
      <c r="G1028">
        <f>'Data Entry'!K1029</f>
        <v>0</v>
      </c>
      <c r="H1028">
        <f>'Data Entry'!L1029</f>
        <v>0</v>
      </c>
      <c r="I1028">
        <f t="shared" si="82"/>
        <v>0</v>
      </c>
      <c r="J1028" s="26" t="e">
        <f t="shared" si="83"/>
        <v>#DIV/0!</v>
      </c>
      <c r="K1028" s="1">
        <f>SUMIFS('Data Entry'!N$3:N$2000,'Data Entry'!M$3:M$2000,A1028,'Data Entry'!B$3:B$2000,B1028)+SUMIFS('Data Entry'!P$3:P$2000,'Data Entry'!O$3:O$2000,A1028,'Data Entry'!B$3:B$2000,B1028)+SUMIFS('Data Entry'!R$3:R$2000,'Data Entry'!Q$3:Q$2000,A1028,'Data Entry'!B$3:B$2000,B1028)</f>
        <v>0</v>
      </c>
      <c r="L1028">
        <f t="shared" si="84"/>
        <v>0</v>
      </c>
    </row>
    <row r="1029" spans="1:12">
      <c r="A1029">
        <f>'Data Entry'!A1030</f>
        <v>0</v>
      </c>
      <c r="B1029">
        <f>'Data Entry'!B1030</f>
        <v>0</v>
      </c>
      <c r="C1029">
        <f>'Data Entry'!I1030</f>
        <v>0</v>
      </c>
      <c r="D1029">
        <f>'Data Entry'!J1030</f>
        <v>0</v>
      </c>
      <c r="E1029">
        <f t="shared" si="80"/>
        <v>0</v>
      </c>
      <c r="F1029" s="26" t="e">
        <f t="shared" si="81"/>
        <v>#DIV/0!</v>
      </c>
      <c r="G1029">
        <f>'Data Entry'!K1030</f>
        <v>0</v>
      </c>
      <c r="H1029">
        <f>'Data Entry'!L1030</f>
        <v>0</v>
      </c>
      <c r="I1029">
        <f t="shared" si="82"/>
        <v>0</v>
      </c>
      <c r="J1029" s="26" t="e">
        <f t="shared" si="83"/>
        <v>#DIV/0!</v>
      </c>
      <c r="K1029" s="1">
        <f>SUMIFS('Data Entry'!N$3:N$2000,'Data Entry'!M$3:M$2000,A1029,'Data Entry'!B$3:B$2000,B1029)+SUMIFS('Data Entry'!P$3:P$2000,'Data Entry'!O$3:O$2000,A1029,'Data Entry'!B$3:B$2000,B1029)+SUMIFS('Data Entry'!R$3:R$2000,'Data Entry'!Q$3:Q$2000,A1029,'Data Entry'!B$3:B$2000,B1029)</f>
        <v>0</v>
      </c>
      <c r="L1029">
        <f t="shared" si="84"/>
        <v>0</v>
      </c>
    </row>
    <row r="1030" spans="1:12">
      <c r="A1030">
        <f>'Data Entry'!A1031</f>
        <v>0</v>
      </c>
      <c r="B1030">
        <f>'Data Entry'!B1031</f>
        <v>0</v>
      </c>
      <c r="C1030">
        <f>'Data Entry'!I1031</f>
        <v>0</v>
      </c>
      <c r="D1030">
        <f>'Data Entry'!J1031</f>
        <v>0</v>
      </c>
      <c r="E1030">
        <f t="shared" si="80"/>
        <v>0</v>
      </c>
      <c r="F1030" s="26" t="e">
        <f t="shared" si="81"/>
        <v>#DIV/0!</v>
      </c>
      <c r="G1030">
        <f>'Data Entry'!K1031</f>
        <v>0</v>
      </c>
      <c r="H1030">
        <f>'Data Entry'!L1031</f>
        <v>0</v>
      </c>
      <c r="I1030">
        <f t="shared" si="82"/>
        <v>0</v>
      </c>
      <c r="J1030" s="26" t="e">
        <f t="shared" si="83"/>
        <v>#DIV/0!</v>
      </c>
      <c r="K1030" s="1">
        <f>SUMIFS('Data Entry'!N$3:N$2000,'Data Entry'!M$3:M$2000,A1030,'Data Entry'!B$3:B$2000,B1030)+SUMIFS('Data Entry'!P$3:P$2000,'Data Entry'!O$3:O$2000,A1030,'Data Entry'!B$3:B$2000,B1030)+SUMIFS('Data Entry'!R$3:R$2000,'Data Entry'!Q$3:Q$2000,A1030,'Data Entry'!B$3:B$2000,B1030)</f>
        <v>0</v>
      </c>
      <c r="L1030">
        <f t="shared" si="84"/>
        <v>0</v>
      </c>
    </row>
    <row r="1031" spans="1:12">
      <c r="A1031">
        <f>'Data Entry'!A1032</f>
        <v>0</v>
      </c>
      <c r="B1031">
        <f>'Data Entry'!B1032</f>
        <v>0</v>
      </c>
      <c r="C1031">
        <f>'Data Entry'!I1032</f>
        <v>0</v>
      </c>
      <c r="D1031">
        <f>'Data Entry'!J1032</f>
        <v>0</v>
      </c>
      <c r="E1031">
        <f t="shared" si="80"/>
        <v>0</v>
      </c>
      <c r="F1031" s="26" t="e">
        <f t="shared" si="81"/>
        <v>#DIV/0!</v>
      </c>
      <c r="G1031">
        <f>'Data Entry'!K1032</f>
        <v>0</v>
      </c>
      <c r="H1031">
        <f>'Data Entry'!L1032</f>
        <v>0</v>
      </c>
      <c r="I1031">
        <f t="shared" si="82"/>
        <v>0</v>
      </c>
      <c r="J1031" s="26" t="e">
        <f t="shared" si="83"/>
        <v>#DIV/0!</v>
      </c>
      <c r="K1031" s="1">
        <f>SUMIFS('Data Entry'!N$3:N$2000,'Data Entry'!M$3:M$2000,A1031,'Data Entry'!B$3:B$2000,B1031)+SUMIFS('Data Entry'!P$3:P$2000,'Data Entry'!O$3:O$2000,A1031,'Data Entry'!B$3:B$2000,B1031)+SUMIFS('Data Entry'!R$3:R$2000,'Data Entry'!Q$3:Q$2000,A1031,'Data Entry'!B$3:B$2000,B1031)</f>
        <v>0</v>
      </c>
      <c r="L1031">
        <f t="shared" si="84"/>
        <v>0</v>
      </c>
    </row>
    <row r="1032" spans="1:12">
      <c r="A1032">
        <f>'Data Entry'!A1033</f>
        <v>0</v>
      </c>
      <c r="B1032">
        <f>'Data Entry'!B1033</f>
        <v>0</v>
      </c>
      <c r="C1032">
        <f>'Data Entry'!I1033</f>
        <v>0</v>
      </c>
      <c r="D1032">
        <f>'Data Entry'!J1033</f>
        <v>0</v>
      </c>
      <c r="E1032">
        <f t="shared" si="80"/>
        <v>0</v>
      </c>
      <c r="F1032" s="26" t="e">
        <f t="shared" si="81"/>
        <v>#DIV/0!</v>
      </c>
      <c r="G1032">
        <f>'Data Entry'!K1033</f>
        <v>0</v>
      </c>
      <c r="H1032">
        <f>'Data Entry'!L1033</f>
        <v>0</v>
      </c>
      <c r="I1032">
        <f t="shared" si="82"/>
        <v>0</v>
      </c>
      <c r="J1032" s="26" t="e">
        <f t="shared" si="83"/>
        <v>#DIV/0!</v>
      </c>
      <c r="K1032" s="1">
        <f>SUMIFS('Data Entry'!N$3:N$2000,'Data Entry'!M$3:M$2000,A1032,'Data Entry'!B$3:B$2000,B1032)+SUMIFS('Data Entry'!P$3:P$2000,'Data Entry'!O$3:O$2000,A1032,'Data Entry'!B$3:B$2000,B1032)+SUMIFS('Data Entry'!R$3:R$2000,'Data Entry'!Q$3:Q$2000,A1032,'Data Entry'!B$3:B$2000,B1032)</f>
        <v>0</v>
      </c>
      <c r="L1032">
        <f t="shared" si="84"/>
        <v>0</v>
      </c>
    </row>
    <row r="1033" spans="1:12">
      <c r="A1033">
        <f>'Data Entry'!A1034</f>
        <v>0</v>
      </c>
      <c r="B1033">
        <f>'Data Entry'!B1034</f>
        <v>0</v>
      </c>
      <c r="C1033">
        <f>'Data Entry'!I1034</f>
        <v>0</v>
      </c>
      <c r="D1033">
        <f>'Data Entry'!J1034</f>
        <v>0</v>
      </c>
      <c r="E1033">
        <f t="shared" si="80"/>
        <v>0</v>
      </c>
      <c r="F1033" s="26" t="e">
        <f t="shared" si="81"/>
        <v>#DIV/0!</v>
      </c>
      <c r="G1033">
        <f>'Data Entry'!K1034</f>
        <v>0</v>
      </c>
      <c r="H1033">
        <f>'Data Entry'!L1034</f>
        <v>0</v>
      </c>
      <c r="I1033">
        <f t="shared" si="82"/>
        <v>0</v>
      </c>
      <c r="J1033" s="26" t="e">
        <f t="shared" si="83"/>
        <v>#DIV/0!</v>
      </c>
      <c r="K1033" s="1">
        <f>SUMIFS('Data Entry'!N$3:N$2000,'Data Entry'!M$3:M$2000,A1033,'Data Entry'!B$3:B$2000,B1033)+SUMIFS('Data Entry'!P$3:P$2000,'Data Entry'!O$3:O$2000,A1033,'Data Entry'!B$3:B$2000,B1033)+SUMIFS('Data Entry'!R$3:R$2000,'Data Entry'!Q$3:Q$2000,A1033,'Data Entry'!B$3:B$2000,B1033)</f>
        <v>0</v>
      </c>
      <c r="L1033">
        <f t="shared" si="84"/>
        <v>0</v>
      </c>
    </row>
    <row r="1034" spans="1:12">
      <c r="A1034">
        <f>'Data Entry'!A1035</f>
        <v>0</v>
      </c>
      <c r="B1034">
        <f>'Data Entry'!B1035</f>
        <v>0</v>
      </c>
      <c r="C1034">
        <f>'Data Entry'!I1035</f>
        <v>0</v>
      </c>
      <c r="D1034">
        <f>'Data Entry'!J1035</f>
        <v>0</v>
      </c>
      <c r="E1034">
        <f t="shared" si="80"/>
        <v>0</v>
      </c>
      <c r="F1034" s="26" t="e">
        <f t="shared" si="81"/>
        <v>#DIV/0!</v>
      </c>
      <c r="G1034">
        <f>'Data Entry'!K1035</f>
        <v>0</v>
      </c>
      <c r="H1034">
        <f>'Data Entry'!L1035</f>
        <v>0</v>
      </c>
      <c r="I1034">
        <f t="shared" si="82"/>
        <v>0</v>
      </c>
      <c r="J1034" s="26" t="e">
        <f t="shared" si="83"/>
        <v>#DIV/0!</v>
      </c>
      <c r="K1034" s="1">
        <f>SUMIFS('Data Entry'!N$3:N$2000,'Data Entry'!M$3:M$2000,A1034,'Data Entry'!B$3:B$2000,B1034)+SUMIFS('Data Entry'!P$3:P$2000,'Data Entry'!O$3:O$2000,A1034,'Data Entry'!B$3:B$2000,B1034)+SUMIFS('Data Entry'!R$3:R$2000,'Data Entry'!Q$3:Q$2000,A1034,'Data Entry'!B$3:B$2000,B1034)</f>
        <v>0</v>
      </c>
      <c r="L1034">
        <f t="shared" si="84"/>
        <v>0</v>
      </c>
    </row>
    <row r="1035" spans="1:12">
      <c r="A1035">
        <f>'Data Entry'!A1036</f>
        <v>0</v>
      </c>
      <c r="B1035">
        <f>'Data Entry'!B1036</f>
        <v>0</v>
      </c>
      <c r="C1035">
        <f>'Data Entry'!I1036</f>
        <v>0</v>
      </c>
      <c r="D1035">
        <f>'Data Entry'!J1036</f>
        <v>0</v>
      </c>
      <c r="E1035">
        <f t="shared" si="80"/>
        <v>0</v>
      </c>
      <c r="F1035" s="26" t="e">
        <f t="shared" si="81"/>
        <v>#DIV/0!</v>
      </c>
      <c r="G1035">
        <f>'Data Entry'!K1036</f>
        <v>0</v>
      </c>
      <c r="H1035">
        <f>'Data Entry'!L1036</f>
        <v>0</v>
      </c>
      <c r="I1035">
        <f t="shared" si="82"/>
        <v>0</v>
      </c>
      <c r="J1035" s="26" t="e">
        <f t="shared" si="83"/>
        <v>#DIV/0!</v>
      </c>
      <c r="K1035" s="1">
        <f>SUMIFS('Data Entry'!N$3:N$2000,'Data Entry'!M$3:M$2000,A1035,'Data Entry'!B$3:B$2000,B1035)+SUMIFS('Data Entry'!P$3:P$2000,'Data Entry'!O$3:O$2000,A1035,'Data Entry'!B$3:B$2000,B1035)+SUMIFS('Data Entry'!R$3:R$2000,'Data Entry'!Q$3:Q$2000,A1035,'Data Entry'!B$3:B$2000,B1035)</f>
        <v>0</v>
      </c>
      <c r="L1035">
        <f t="shared" si="84"/>
        <v>0</v>
      </c>
    </row>
    <row r="1036" spans="1:12">
      <c r="A1036">
        <f>'Data Entry'!A1037</f>
        <v>0</v>
      </c>
      <c r="B1036">
        <f>'Data Entry'!B1037</f>
        <v>0</v>
      </c>
      <c r="C1036">
        <f>'Data Entry'!I1037</f>
        <v>0</v>
      </c>
      <c r="D1036">
        <f>'Data Entry'!J1037</f>
        <v>0</v>
      </c>
      <c r="E1036">
        <f t="shared" si="80"/>
        <v>0</v>
      </c>
      <c r="F1036" s="26" t="e">
        <f t="shared" si="81"/>
        <v>#DIV/0!</v>
      </c>
      <c r="G1036">
        <f>'Data Entry'!K1037</f>
        <v>0</v>
      </c>
      <c r="H1036">
        <f>'Data Entry'!L1037</f>
        <v>0</v>
      </c>
      <c r="I1036">
        <f t="shared" si="82"/>
        <v>0</v>
      </c>
      <c r="J1036" s="26" t="e">
        <f t="shared" si="83"/>
        <v>#DIV/0!</v>
      </c>
      <c r="K1036" s="1">
        <f>SUMIFS('Data Entry'!N$3:N$2000,'Data Entry'!M$3:M$2000,A1036,'Data Entry'!B$3:B$2000,B1036)+SUMIFS('Data Entry'!P$3:P$2000,'Data Entry'!O$3:O$2000,A1036,'Data Entry'!B$3:B$2000,B1036)+SUMIFS('Data Entry'!R$3:R$2000,'Data Entry'!Q$3:Q$2000,A1036,'Data Entry'!B$3:B$2000,B1036)</f>
        <v>0</v>
      </c>
      <c r="L1036">
        <f t="shared" si="84"/>
        <v>0</v>
      </c>
    </row>
    <row r="1037" spans="1:12">
      <c r="A1037">
        <f>'Data Entry'!A1038</f>
        <v>0</v>
      </c>
      <c r="B1037">
        <f>'Data Entry'!B1038</f>
        <v>0</v>
      </c>
      <c r="C1037">
        <f>'Data Entry'!I1038</f>
        <v>0</v>
      </c>
      <c r="D1037">
        <f>'Data Entry'!J1038</f>
        <v>0</v>
      </c>
      <c r="E1037">
        <f t="shared" si="80"/>
        <v>0</v>
      </c>
      <c r="F1037" s="26" t="e">
        <f t="shared" si="81"/>
        <v>#DIV/0!</v>
      </c>
      <c r="G1037">
        <f>'Data Entry'!K1038</f>
        <v>0</v>
      </c>
      <c r="H1037">
        <f>'Data Entry'!L1038</f>
        <v>0</v>
      </c>
      <c r="I1037">
        <f t="shared" si="82"/>
        <v>0</v>
      </c>
      <c r="J1037" s="26" t="e">
        <f t="shared" si="83"/>
        <v>#DIV/0!</v>
      </c>
      <c r="K1037" s="1">
        <f>SUMIFS('Data Entry'!N$3:N$2000,'Data Entry'!M$3:M$2000,A1037,'Data Entry'!B$3:B$2000,B1037)+SUMIFS('Data Entry'!P$3:P$2000,'Data Entry'!O$3:O$2000,A1037,'Data Entry'!B$3:B$2000,B1037)+SUMIFS('Data Entry'!R$3:R$2000,'Data Entry'!Q$3:Q$2000,A1037,'Data Entry'!B$3:B$2000,B1037)</f>
        <v>0</v>
      </c>
      <c r="L1037">
        <f t="shared" si="84"/>
        <v>0</v>
      </c>
    </row>
    <row r="1038" spans="1:12">
      <c r="A1038">
        <f>'Data Entry'!A1039</f>
        <v>0</v>
      </c>
      <c r="B1038">
        <f>'Data Entry'!B1039</f>
        <v>0</v>
      </c>
      <c r="C1038">
        <f>'Data Entry'!I1039</f>
        <v>0</v>
      </c>
      <c r="D1038">
        <f>'Data Entry'!J1039</f>
        <v>0</v>
      </c>
      <c r="E1038">
        <f t="shared" si="80"/>
        <v>0</v>
      </c>
      <c r="F1038" s="26" t="e">
        <f t="shared" si="81"/>
        <v>#DIV/0!</v>
      </c>
      <c r="G1038">
        <f>'Data Entry'!K1039</f>
        <v>0</v>
      </c>
      <c r="H1038">
        <f>'Data Entry'!L1039</f>
        <v>0</v>
      </c>
      <c r="I1038">
        <f t="shared" si="82"/>
        <v>0</v>
      </c>
      <c r="J1038" s="26" t="e">
        <f t="shared" si="83"/>
        <v>#DIV/0!</v>
      </c>
      <c r="K1038" s="1">
        <f>SUMIFS('Data Entry'!N$3:N$2000,'Data Entry'!M$3:M$2000,A1038,'Data Entry'!B$3:B$2000,B1038)+SUMIFS('Data Entry'!P$3:P$2000,'Data Entry'!O$3:O$2000,A1038,'Data Entry'!B$3:B$2000,B1038)+SUMIFS('Data Entry'!R$3:R$2000,'Data Entry'!Q$3:Q$2000,A1038,'Data Entry'!B$3:B$2000,B1038)</f>
        <v>0</v>
      </c>
      <c r="L1038">
        <f t="shared" si="84"/>
        <v>0</v>
      </c>
    </row>
    <row r="1039" spans="1:12">
      <c r="A1039">
        <f>'Data Entry'!A1040</f>
        <v>0</v>
      </c>
      <c r="B1039">
        <f>'Data Entry'!B1040</f>
        <v>0</v>
      </c>
      <c r="C1039">
        <f>'Data Entry'!I1040</f>
        <v>0</v>
      </c>
      <c r="D1039">
        <f>'Data Entry'!J1040</f>
        <v>0</v>
      </c>
      <c r="E1039">
        <f t="shared" si="80"/>
        <v>0</v>
      </c>
      <c r="F1039" s="26" t="e">
        <f t="shared" si="81"/>
        <v>#DIV/0!</v>
      </c>
      <c r="G1039">
        <f>'Data Entry'!K1040</f>
        <v>0</v>
      </c>
      <c r="H1039">
        <f>'Data Entry'!L1040</f>
        <v>0</v>
      </c>
      <c r="I1039">
        <f t="shared" si="82"/>
        <v>0</v>
      </c>
      <c r="J1039" s="26" t="e">
        <f t="shared" si="83"/>
        <v>#DIV/0!</v>
      </c>
      <c r="K1039" s="1">
        <f>SUMIFS('Data Entry'!N$3:N$2000,'Data Entry'!M$3:M$2000,A1039,'Data Entry'!B$3:B$2000,B1039)+SUMIFS('Data Entry'!P$3:P$2000,'Data Entry'!O$3:O$2000,A1039,'Data Entry'!B$3:B$2000,B1039)+SUMIFS('Data Entry'!R$3:R$2000,'Data Entry'!Q$3:Q$2000,A1039,'Data Entry'!B$3:B$2000,B1039)</f>
        <v>0</v>
      </c>
      <c r="L1039">
        <f t="shared" si="84"/>
        <v>0</v>
      </c>
    </row>
    <row r="1040" spans="1:12">
      <c r="A1040">
        <f>'Data Entry'!A1041</f>
        <v>0</v>
      </c>
      <c r="B1040">
        <f>'Data Entry'!B1041</f>
        <v>0</v>
      </c>
      <c r="C1040">
        <f>'Data Entry'!I1041</f>
        <v>0</v>
      </c>
      <c r="D1040">
        <f>'Data Entry'!J1041</f>
        <v>0</v>
      </c>
      <c r="E1040">
        <f t="shared" si="80"/>
        <v>0</v>
      </c>
      <c r="F1040" s="26" t="e">
        <f t="shared" si="81"/>
        <v>#DIV/0!</v>
      </c>
      <c r="G1040">
        <f>'Data Entry'!K1041</f>
        <v>0</v>
      </c>
      <c r="H1040">
        <f>'Data Entry'!L1041</f>
        <v>0</v>
      </c>
      <c r="I1040">
        <f t="shared" si="82"/>
        <v>0</v>
      </c>
      <c r="J1040" s="26" t="e">
        <f t="shared" si="83"/>
        <v>#DIV/0!</v>
      </c>
      <c r="K1040" s="1">
        <f>SUMIFS('Data Entry'!N$3:N$2000,'Data Entry'!M$3:M$2000,A1040,'Data Entry'!B$3:B$2000,B1040)+SUMIFS('Data Entry'!P$3:P$2000,'Data Entry'!O$3:O$2000,A1040,'Data Entry'!B$3:B$2000,B1040)+SUMIFS('Data Entry'!R$3:R$2000,'Data Entry'!Q$3:Q$2000,A1040,'Data Entry'!B$3:B$2000,B1040)</f>
        <v>0</v>
      </c>
      <c r="L1040">
        <f t="shared" si="84"/>
        <v>0</v>
      </c>
    </row>
    <row r="1041" spans="1:12">
      <c r="A1041">
        <f>'Data Entry'!A1042</f>
        <v>0</v>
      </c>
      <c r="B1041">
        <f>'Data Entry'!B1042</f>
        <v>0</v>
      </c>
      <c r="C1041">
        <f>'Data Entry'!I1042</f>
        <v>0</v>
      </c>
      <c r="D1041">
        <f>'Data Entry'!J1042</f>
        <v>0</v>
      </c>
      <c r="E1041">
        <f t="shared" si="80"/>
        <v>0</v>
      </c>
      <c r="F1041" s="26" t="e">
        <f t="shared" si="81"/>
        <v>#DIV/0!</v>
      </c>
      <c r="G1041">
        <f>'Data Entry'!K1042</f>
        <v>0</v>
      </c>
      <c r="H1041">
        <f>'Data Entry'!L1042</f>
        <v>0</v>
      </c>
      <c r="I1041">
        <f t="shared" si="82"/>
        <v>0</v>
      </c>
      <c r="J1041" s="26" t="e">
        <f t="shared" si="83"/>
        <v>#DIV/0!</v>
      </c>
      <c r="K1041" s="1">
        <f>SUMIFS('Data Entry'!N$3:N$2000,'Data Entry'!M$3:M$2000,A1041,'Data Entry'!B$3:B$2000,B1041)+SUMIFS('Data Entry'!P$3:P$2000,'Data Entry'!O$3:O$2000,A1041,'Data Entry'!B$3:B$2000,B1041)+SUMIFS('Data Entry'!R$3:R$2000,'Data Entry'!Q$3:Q$2000,A1041,'Data Entry'!B$3:B$2000,B1041)</f>
        <v>0</v>
      </c>
      <c r="L1041">
        <f t="shared" si="84"/>
        <v>0</v>
      </c>
    </row>
    <row r="1042" spans="1:12">
      <c r="A1042">
        <f>'Data Entry'!A1043</f>
        <v>0</v>
      </c>
      <c r="B1042">
        <f>'Data Entry'!B1043</f>
        <v>0</v>
      </c>
      <c r="C1042">
        <f>'Data Entry'!I1043</f>
        <v>0</v>
      </c>
      <c r="D1042">
        <f>'Data Entry'!J1043</f>
        <v>0</v>
      </c>
      <c r="E1042">
        <f t="shared" si="80"/>
        <v>0</v>
      </c>
      <c r="F1042" s="26" t="e">
        <f t="shared" si="81"/>
        <v>#DIV/0!</v>
      </c>
      <c r="G1042">
        <f>'Data Entry'!K1043</f>
        <v>0</v>
      </c>
      <c r="H1042">
        <f>'Data Entry'!L1043</f>
        <v>0</v>
      </c>
      <c r="I1042">
        <f t="shared" si="82"/>
        <v>0</v>
      </c>
      <c r="J1042" s="26" t="e">
        <f t="shared" si="83"/>
        <v>#DIV/0!</v>
      </c>
      <c r="K1042" s="1">
        <f>SUMIFS('Data Entry'!N$3:N$2000,'Data Entry'!M$3:M$2000,A1042,'Data Entry'!B$3:B$2000,B1042)+SUMIFS('Data Entry'!P$3:P$2000,'Data Entry'!O$3:O$2000,A1042,'Data Entry'!B$3:B$2000,B1042)+SUMIFS('Data Entry'!R$3:R$2000,'Data Entry'!Q$3:Q$2000,A1042,'Data Entry'!B$3:B$2000,B1042)</f>
        <v>0</v>
      </c>
      <c r="L1042">
        <f t="shared" si="84"/>
        <v>0</v>
      </c>
    </row>
    <row r="1043" spans="1:12">
      <c r="A1043">
        <f>'Data Entry'!A1044</f>
        <v>0</v>
      </c>
      <c r="B1043">
        <f>'Data Entry'!B1044</f>
        <v>0</v>
      </c>
      <c r="C1043">
        <f>'Data Entry'!I1044</f>
        <v>0</v>
      </c>
      <c r="D1043">
        <f>'Data Entry'!J1044</f>
        <v>0</v>
      </c>
      <c r="E1043">
        <f t="shared" si="80"/>
        <v>0</v>
      </c>
      <c r="F1043" s="26" t="e">
        <f t="shared" si="81"/>
        <v>#DIV/0!</v>
      </c>
      <c r="G1043">
        <f>'Data Entry'!K1044</f>
        <v>0</v>
      </c>
      <c r="H1043">
        <f>'Data Entry'!L1044</f>
        <v>0</v>
      </c>
      <c r="I1043">
        <f t="shared" si="82"/>
        <v>0</v>
      </c>
      <c r="J1043" s="26" t="e">
        <f t="shared" si="83"/>
        <v>#DIV/0!</v>
      </c>
      <c r="K1043" s="1">
        <f>SUMIFS('Data Entry'!N$3:N$2000,'Data Entry'!M$3:M$2000,A1043,'Data Entry'!B$3:B$2000,B1043)+SUMIFS('Data Entry'!P$3:P$2000,'Data Entry'!O$3:O$2000,A1043,'Data Entry'!B$3:B$2000,B1043)+SUMIFS('Data Entry'!R$3:R$2000,'Data Entry'!Q$3:Q$2000,A1043,'Data Entry'!B$3:B$2000,B1043)</f>
        <v>0</v>
      </c>
      <c r="L1043">
        <f t="shared" si="84"/>
        <v>0</v>
      </c>
    </row>
    <row r="1044" spans="1:12">
      <c r="A1044">
        <f>'Data Entry'!A1045</f>
        <v>0</v>
      </c>
      <c r="B1044">
        <f>'Data Entry'!B1045</f>
        <v>0</v>
      </c>
      <c r="C1044">
        <f>'Data Entry'!I1045</f>
        <v>0</v>
      </c>
      <c r="D1044">
        <f>'Data Entry'!J1045</f>
        <v>0</v>
      </c>
      <c r="E1044">
        <f t="shared" si="80"/>
        <v>0</v>
      </c>
      <c r="F1044" s="26" t="e">
        <f t="shared" si="81"/>
        <v>#DIV/0!</v>
      </c>
      <c r="G1044">
        <f>'Data Entry'!K1045</f>
        <v>0</v>
      </c>
      <c r="H1044">
        <f>'Data Entry'!L1045</f>
        <v>0</v>
      </c>
      <c r="I1044">
        <f t="shared" si="82"/>
        <v>0</v>
      </c>
      <c r="J1044" s="26" t="e">
        <f t="shared" si="83"/>
        <v>#DIV/0!</v>
      </c>
      <c r="K1044" s="1">
        <f>SUMIFS('Data Entry'!N$3:N$2000,'Data Entry'!M$3:M$2000,A1044,'Data Entry'!B$3:B$2000,B1044)+SUMIFS('Data Entry'!P$3:P$2000,'Data Entry'!O$3:O$2000,A1044,'Data Entry'!B$3:B$2000,B1044)+SUMIFS('Data Entry'!R$3:R$2000,'Data Entry'!Q$3:Q$2000,A1044,'Data Entry'!B$3:B$2000,B1044)</f>
        <v>0</v>
      </c>
      <c r="L1044">
        <f t="shared" si="84"/>
        <v>0</v>
      </c>
    </row>
    <row r="1045" spans="1:12">
      <c r="A1045">
        <f>'Data Entry'!A1046</f>
        <v>0</v>
      </c>
      <c r="B1045">
        <f>'Data Entry'!B1046</f>
        <v>0</v>
      </c>
      <c r="C1045">
        <f>'Data Entry'!I1046</f>
        <v>0</v>
      </c>
      <c r="D1045">
        <f>'Data Entry'!J1046</f>
        <v>0</v>
      </c>
      <c r="E1045">
        <f t="shared" si="80"/>
        <v>0</v>
      </c>
      <c r="F1045" s="26" t="e">
        <f t="shared" si="81"/>
        <v>#DIV/0!</v>
      </c>
      <c r="G1045">
        <f>'Data Entry'!K1046</f>
        <v>0</v>
      </c>
      <c r="H1045">
        <f>'Data Entry'!L1046</f>
        <v>0</v>
      </c>
      <c r="I1045">
        <f t="shared" si="82"/>
        <v>0</v>
      </c>
      <c r="J1045" s="26" t="e">
        <f t="shared" si="83"/>
        <v>#DIV/0!</v>
      </c>
      <c r="K1045" s="1">
        <f>SUMIFS('Data Entry'!N$3:N$2000,'Data Entry'!M$3:M$2000,A1045,'Data Entry'!B$3:B$2000,B1045)+SUMIFS('Data Entry'!P$3:P$2000,'Data Entry'!O$3:O$2000,A1045,'Data Entry'!B$3:B$2000,B1045)+SUMIFS('Data Entry'!R$3:R$2000,'Data Entry'!Q$3:Q$2000,A1045,'Data Entry'!B$3:B$2000,B1045)</f>
        <v>0</v>
      </c>
      <c r="L1045">
        <f t="shared" si="84"/>
        <v>0</v>
      </c>
    </row>
    <row r="1046" spans="1:12">
      <c r="A1046">
        <f>'Data Entry'!A1047</f>
        <v>0</v>
      </c>
      <c r="B1046">
        <f>'Data Entry'!B1047</f>
        <v>0</v>
      </c>
      <c r="C1046">
        <f>'Data Entry'!I1047</f>
        <v>0</v>
      </c>
      <c r="D1046">
        <f>'Data Entry'!J1047</f>
        <v>0</v>
      </c>
      <c r="E1046">
        <f t="shared" si="80"/>
        <v>0</v>
      </c>
      <c r="F1046" s="26" t="e">
        <f t="shared" si="81"/>
        <v>#DIV/0!</v>
      </c>
      <c r="G1046">
        <f>'Data Entry'!K1047</f>
        <v>0</v>
      </c>
      <c r="H1046">
        <f>'Data Entry'!L1047</f>
        <v>0</v>
      </c>
      <c r="I1046">
        <f t="shared" si="82"/>
        <v>0</v>
      </c>
      <c r="J1046" s="26" t="e">
        <f t="shared" si="83"/>
        <v>#DIV/0!</v>
      </c>
      <c r="K1046" s="1">
        <f>SUMIFS('Data Entry'!N$3:N$2000,'Data Entry'!M$3:M$2000,A1046,'Data Entry'!B$3:B$2000,B1046)+SUMIFS('Data Entry'!P$3:P$2000,'Data Entry'!O$3:O$2000,A1046,'Data Entry'!B$3:B$2000,B1046)+SUMIFS('Data Entry'!R$3:R$2000,'Data Entry'!Q$3:Q$2000,A1046,'Data Entry'!B$3:B$2000,B1046)</f>
        <v>0</v>
      </c>
      <c r="L1046">
        <f t="shared" si="84"/>
        <v>0</v>
      </c>
    </row>
    <row r="1047" spans="1:12">
      <c r="A1047">
        <f>'Data Entry'!A1048</f>
        <v>0</v>
      </c>
      <c r="B1047">
        <f>'Data Entry'!B1048</f>
        <v>0</v>
      </c>
      <c r="C1047">
        <f>'Data Entry'!I1048</f>
        <v>0</v>
      </c>
      <c r="D1047">
        <f>'Data Entry'!J1048</f>
        <v>0</v>
      </c>
      <c r="E1047">
        <f t="shared" si="80"/>
        <v>0</v>
      </c>
      <c r="F1047" s="26" t="e">
        <f t="shared" si="81"/>
        <v>#DIV/0!</v>
      </c>
      <c r="G1047">
        <f>'Data Entry'!K1048</f>
        <v>0</v>
      </c>
      <c r="H1047">
        <f>'Data Entry'!L1048</f>
        <v>0</v>
      </c>
      <c r="I1047">
        <f t="shared" si="82"/>
        <v>0</v>
      </c>
      <c r="J1047" s="26" t="e">
        <f t="shared" si="83"/>
        <v>#DIV/0!</v>
      </c>
      <c r="K1047" s="1">
        <f>SUMIFS('Data Entry'!N$3:N$2000,'Data Entry'!M$3:M$2000,A1047,'Data Entry'!B$3:B$2000,B1047)+SUMIFS('Data Entry'!P$3:P$2000,'Data Entry'!O$3:O$2000,A1047,'Data Entry'!B$3:B$2000,B1047)+SUMIFS('Data Entry'!R$3:R$2000,'Data Entry'!Q$3:Q$2000,A1047,'Data Entry'!B$3:B$2000,B1047)</f>
        <v>0</v>
      </c>
      <c r="L1047">
        <f t="shared" si="84"/>
        <v>0</v>
      </c>
    </row>
    <row r="1048" spans="1:12">
      <c r="A1048">
        <f>'Data Entry'!A1049</f>
        <v>0</v>
      </c>
      <c r="B1048">
        <f>'Data Entry'!B1049</f>
        <v>0</v>
      </c>
      <c r="C1048">
        <f>'Data Entry'!I1049</f>
        <v>0</v>
      </c>
      <c r="D1048">
        <f>'Data Entry'!J1049</f>
        <v>0</v>
      </c>
      <c r="E1048">
        <f t="shared" si="80"/>
        <v>0</v>
      </c>
      <c r="F1048" s="26" t="e">
        <f t="shared" si="81"/>
        <v>#DIV/0!</v>
      </c>
      <c r="G1048">
        <f>'Data Entry'!K1049</f>
        <v>0</v>
      </c>
      <c r="H1048">
        <f>'Data Entry'!L1049</f>
        <v>0</v>
      </c>
      <c r="I1048">
        <f t="shared" si="82"/>
        <v>0</v>
      </c>
      <c r="J1048" s="26" t="e">
        <f t="shared" si="83"/>
        <v>#DIV/0!</v>
      </c>
      <c r="K1048" s="1">
        <f>SUMIFS('Data Entry'!N$3:N$2000,'Data Entry'!M$3:M$2000,A1048,'Data Entry'!B$3:B$2000,B1048)+SUMIFS('Data Entry'!P$3:P$2000,'Data Entry'!O$3:O$2000,A1048,'Data Entry'!B$3:B$2000,B1048)+SUMIFS('Data Entry'!R$3:R$2000,'Data Entry'!Q$3:Q$2000,A1048,'Data Entry'!B$3:B$2000,B1048)</f>
        <v>0</v>
      </c>
      <c r="L1048">
        <f t="shared" si="84"/>
        <v>0</v>
      </c>
    </row>
    <row r="1049" spans="1:12">
      <c r="A1049">
        <f>'Data Entry'!A1050</f>
        <v>0</v>
      </c>
      <c r="B1049">
        <f>'Data Entry'!B1050</f>
        <v>0</v>
      </c>
      <c r="C1049">
        <f>'Data Entry'!I1050</f>
        <v>0</v>
      </c>
      <c r="D1049">
        <f>'Data Entry'!J1050</f>
        <v>0</v>
      </c>
      <c r="E1049">
        <f t="shared" si="80"/>
        <v>0</v>
      </c>
      <c r="F1049" s="26" t="e">
        <f t="shared" si="81"/>
        <v>#DIV/0!</v>
      </c>
      <c r="G1049">
        <f>'Data Entry'!K1050</f>
        <v>0</v>
      </c>
      <c r="H1049">
        <f>'Data Entry'!L1050</f>
        <v>0</v>
      </c>
      <c r="I1049">
        <f t="shared" si="82"/>
        <v>0</v>
      </c>
      <c r="J1049" s="26" t="e">
        <f t="shared" si="83"/>
        <v>#DIV/0!</v>
      </c>
      <c r="K1049" s="1">
        <f>SUMIFS('Data Entry'!N$3:N$2000,'Data Entry'!M$3:M$2000,A1049,'Data Entry'!B$3:B$2000,B1049)+SUMIFS('Data Entry'!P$3:P$2000,'Data Entry'!O$3:O$2000,A1049,'Data Entry'!B$3:B$2000,B1049)+SUMIFS('Data Entry'!R$3:R$2000,'Data Entry'!Q$3:Q$2000,A1049,'Data Entry'!B$3:B$2000,B1049)</f>
        <v>0</v>
      </c>
      <c r="L1049">
        <f t="shared" si="84"/>
        <v>0</v>
      </c>
    </row>
    <row r="1050" spans="1:12">
      <c r="A1050">
        <f>'Data Entry'!A1051</f>
        <v>0</v>
      </c>
      <c r="B1050">
        <f>'Data Entry'!B1051</f>
        <v>0</v>
      </c>
      <c r="C1050">
        <f>'Data Entry'!I1051</f>
        <v>0</v>
      </c>
      <c r="D1050">
        <f>'Data Entry'!J1051</f>
        <v>0</v>
      </c>
      <c r="E1050">
        <f t="shared" si="80"/>
        <v>0</v>
      </c>
      <c r="F1050" s="26" t="e">
        <f t="shared" si="81"/>
        <v>#DIV/0!</v>
      </c>
      <c r="G1050">
        <f>'Data Entry'!K1051</f>
        <v>0</v>
      </c>
      <c r="H1050">
        <f>'Data Entry'!L1051</f>
        <v>0</v>
      </c>
      <c r="I1050">
        <f t="shared" si="82"/>
        <v>0</v>
      </c>
      <c r="J1050" s="26" t="e">
        <f t="shared" si="83"/>
        <v>#DIV/0!</v>
      </c>
      <c r="K1050" s="1">
        <f>SUMIFS('Data Entry'!N$3:N$2000,'Data Entry'!M$3:M$2000,A1050,'Data Entry'!B$3:B$2000,B1050)+SUMIFS('Data Entry'!P$3:P$2000,'Data Entry'!O$3:O$2000,A1050,'Data Entry'!B$3:B$2000,B1050)+SUMIFS('Data Entry'!R$3:R$2000,'Data Entry'!Q$3:Q$2000,A1050,'Data Entry'!B$3:B$2000,B1050)</f>
        <v>0</v>
      </c>
      <c r="L1050">
        <f t="shared" si="84"/>
        <v>0</v>
      </c>
    </row>
    <row r="1051" spans="1:12">
      <c r="A1051">
        <f>'Data Entry'!A1052</f>
        <v>0</v>
      </c>
      <c r="B1051">
        <f>'Data Entry'!B1052</f>
        <v>0</v>
      </c>
      <c r="C1051">
        <f>'Data Entry'!I1052</f>
        <v>0</v>
      </c>
      <c r="D1051">
        <f>'Data Entry'!J1052</f>
        <v>0</v>
      </c>
      <c r="E1051">
        <f t="shared" si="80"/>
        <v>0</v>
      </c>
      <c r="F1051" s="26" t="e">
        <f t="shared" si="81"/>
        <v>#DIV/0!</v>
      </c>
      <c r="G1051">
        <f>'Data Entry'!K1052</f>
        <v>0</v>
      </c>
      <c r="H1051">
        <f>'Data Entry'!L1052</f>
        <v>0</v>
      </c>
      <c r="I1051">
        <f t="shared" si="82"/>
        <v>0</v>
      </c>
      <c r="J1051" s="26" t="e">
        <f t="shared" si="83"/>
        <v>#DIV/0!</v>
      </c>
      <c r="K1051" s="1">
        <f>SUMIFS('Data Entry'!N$3:N$2000,'Data Entry'!M$3:M$2000,A1051,'Data Entry'!B$3:B$2000,B1051)+SUMIFS('Data Entry'!P$3:P$2000,'Data Entry'!O$3:O$2000,A1051,'Data Entry'!B$3:B$2000,B1051)+SUMIFS('Data Entry'!R$3:R$2000,'Data Entry'!Q$3:Q$2000,A1051,'Data Entry'!B$3:B$2000,B1051)</f>
        <v>0</v>
      </c>
      <c r="L1051">
        <f t="shared" si="84"/>
        <v>0</v>
      </c>
    </row>
    <row r="1052" spans="1:12">
      <c r="A1052">
        <f>'Data Entry'!A1053</f>
        <v>0</v>
      </c>
      <c r="B1052">
        <f>'Data Entry'!B1053</f>
        <v>0</v>
      </c>
      <c r="C1052">
        <f>'Data Entry'!I1053</f>
        <v>0</v>
      </c>
      <c r="D1052">
        <f>'Data Entry'!J1053</f>
        <v>0</v>
      </c>
      <c r="E1052">
        <f t="shared" si="80"/>
        <v>0</v>
      </c>
      <c r="F1052" s="26" t="e">
        <f t="shared" si="81"/>
        <v>#DIV/0!</v>
      </c>
      <c r="G1052">
        <f>'Data Entry'!K1053</f>
        <v>0</v>
      </c>
      <c r="H1052">
        <f>'Data Entry'!L1053</f>
        <v>0</v>
      </c>
      <c r="I1052">
        <f t="shared" si="82"/>
        <v>0</v>
      </c>
      <c r="J1052" s="26" t="e">
        <f t="shared" si="83"/>
        <v>#DIV/0!</v>
      </c>
      <c r="K1052" s="1">
        <f>SUMIFS('Data Entry'!N$3:N$2000,'Data Entry'!M$3:M$2000,A1052,'Data Entry'!B$3:B$2000,B1052)+SUMIFS('Data Entry'!P$3:P$2000,'Data Entry'!O$3:O$2000,A1052,'Data Entry'!B$3:B$2000,B1052)+SUMIFS('Data Entry'!R$3:R$2000,'Data Entry'!Q$3:Q$2000,A1052,'Data Entry'!B$3:B$2000,B1052)</f>
        <v>0</v>
      </c>
      <c r="L1052">
        <f t="shared" si="84"/>
        <v>0</v>
      </c>
    </row>
    <row r="1053" spans="1:12">
      <c r="A1053">
        <f>'Data Entry'!A1054</f>
        <v>0</v>
      </c>
      <c r="B1053">
        <f>'Data Entry'!B1054</f>
        <v>0</v>
      </c>
      <c r="C1053">
        <f>'Data Entry'!I1054</f>
        <v>0</v>
      </c>
      <c r="D1053">
        <f>'Data Entry'!J1054</f>
        <v>0</v>
      </c>
      <c r="E1053">
        <f t="shared" si="80"/>
        <v>0</v>
      </c>
      <c r="F1053" s="26" t="e">
        <f t="shared" si="81"/>
        <v>#DIV/0!</v>
      </c>
      <c r="G1053">
        <f>'Data Entry'!K1054</f>
        <v>0</v>
      </c>
      <c r="H1053">
        <f>'Data Entry'!L1054</f>
        <v>0</v>
      </c>
      <c r="I1053">
        <f t="shared" si="82"/>
        <v>0</v>
      </c>
      <c r="J1053" s="26" t="e">
        <f t="shared" si="83"/>
        <v>#DIV/0!</v>
      </c>
      <c r="K1053" s="1">
        <f>SUMIFS('Data Entry'!N$3:N$2000,'Data Entry'!M$3:M$2000,A1053,'Data Entry'!B$3:B$2000,B1053)+SUMIFS('Data Entry'!P$3:P$2000,'Data Entry'!O$3:O$2000,A1053,'Data Entry'!B$3:B$2000,B1053)+SUMIFS('Data Entry'!R$3:R$2000,'Data Entry'!Q$3:Q$2000,A1053,'Data Entry'!B$3:B$2000,B1053)</f>
        <v>0</v>
      </c>
      <c r="L1053">
        <f t="shared" si="84"/>
        <v>0</v>
      </c>
    </row>
    <row r="1054" spans="1:12">
      <c r="A1054">
        <f>'Data Entry'!A1055</f>
        <v>0</v>
      </c>
      <c r="B1054">
        <f>'Data Entry'!B1055</f>
        <v>0</v>
      </c>
      <c r="C1054">
        <f>'Data Entry'!I1055</f>
        <v>0</v>
      </c>
      <c r="D1054">
        <f>'Data Entry'!J1055</f>
        <v>0</v>
      </c>
      <c r="E1054">
        <f t="shared" si="80"/>
        <v>0</v>
      </c>
      <c r="F1054" s="26" t="e">
        <f t="shared" si="81"/>
        <v>#DIV/0!</v>
      </c>
      <c r="G1054">
        <f>'Data Entry'!K1055</f>
        <v>0</v>
      </c>
      <c r="H1054">
        <f>'Data Entry'!L1055</f>
        <v>0</v>
      </c>
      <c r="I1054">
        <f t="shared" si="82"/>
        <v>0</v>
      </c>
      <c r="J1054" s="26" t="e">
        <f t="shared" si="83"/>
        <v>#DIV/0!</v>
      </c>
      <c r="K1054" s="1">
        <f>SUMIFS('Data Entry'!N$3:N$2000,'Data Entry'!M$3:M$2000,A1054,'Data Entry'!B$3:B$2000,B1054)+SUMIFS('Data Entry'!P$3:P$2000,'Data Entry'!O$3:O$2000,A1054,'Data Entry'!B$3:B$2000,B1054)+SUMIFS('Data Entry'!R$3:R$2000,'Data Entry'!Q$3:Q$2000,A1054,'Data Entry'!B$3:B$2000,B1054)</f>
        <v>0</v>
      </c>
      <c r="L1054">
        <f t="shared" si="84"/>
        <v>0</v>
      </c>
    </row>
    <row r="1055" spans="1:12">
      <c r="A1055">
        <f>'Data Entry'!A1056</f>
        <v>0</v>
      </c>
      <c r="B1055">
        <f>'Data Entry'!B1056</f>
        <v>0</v>
      </c>
      <c r="C1055">
        <f>'Data Entry'!I1056</f>
        <v>0</v>
      </c>
      <c r="D1055">
        <f>'Data Entry'!J1056</f>
        <v>0</v>
      </c>
      <c r="E1055">
        <f t="shared" si="80"/>
        <v>0</v>
      </c>
      <c r="F1055" s="26" t="e">
        <f t="shared" si="81"/>
        <v>#DIV/0!</v>
      </c>
      <c r="G1055">
        <f>'Data Entry'!K1056</f>
        <v>0</v>
      </c>
      <c r="H1055">
        <f>'Data Entry'!L1056</f>
        <v>0</v>
      </c>
      <c r="I1055">
        <f t="shared" si="82"/>
        <v>0</v>
      </c>
      <c r="J1055" s="26" t="e">
        <f t="shared" si="83"/>
        <v>#DIV/0!</v>
      </c>
      <c r="K1055" s="1">
        <f>SUMIFS('Data Entry'!N$3:N$2000,'Data Entry'!M$3:M$2000,A1055,'Data Entry'!B$3:B$2000,B1055)+SUMIFS('Data Entry'!P$3:P$2000,'Data Entry'!O$3:O$2000,A1055,'Data Entry'!B$3:B$2000,B1055)+SUMIFS('Data Entry'!R$3:R$2000,'Data Entry'!Q$3:Q$2000,A1055,'Data Entry'!B$3:B$2000,B1055)</f>
        <v>0</v>
      </c>
      <c r="L1055">
        <f t="shared" si="84"/>
        <v>0</v>
      </c>
    </row>
    <row r="1056" spans="1:12">
      <c r="A1056">
        <f>'Data Entry'!A1057</f>
        <v>0</v>
      </c>
      <c r="B1056">
        <f>'Data Entry'!B1057</f>
        <v>0</v>
      </c>
      <c r="C1056">
        <f>'Data Entry'!I1057</f>
        <v>0</v>
      </c>
      <c r="D1056">
        <f>'Data Entry'!J1057</f>
        <v>0</v>
      </c>
      <c r="E1056">
        <f t="shared" si="80"/>
        <v>0</v>
      </c>
      <c r="F1056" s="26" t="e">
        <f t="shared" si="81"/>
        <v>#DIV/0!</v>
      </c>
      <c r="G1056">
        <f>'Data Entry'!K1057</f>
        <v>0</v>
      </c>
      <c r="H1056">
        <f>'Data Entry'!L1057</f>
        <v>0</v>
      </c>
      <c r="I1056">
        <f t="shared" si="82"/>
        <v>0</v>
      </c>
      <c r="J1056" s="26" t="e">
        <f t="shared" si="83"/>
        <v>#DIV/0!</v>
      </c>
      <c r="K1056" s="1">
        <f>SUMIFS('Data Entry'!N$3:N$2000,'Data Entry'!M$3:M$2000,A1056,'Data Entry'!B$3:B$2000,B1056)+SUMIFS('Data Entry'!P$3:P$2000,'Data Entry'!O$3:O$2000,A1056,'Data Entry'!B$3:B$2000,B1056)+SUMIFS('Data Entry'!R$3:R$2000,'Data Entry'!Q$3:Q$2000,A1056,'Data Entry'!B$3:B$2000,B1056)</f>
        <v>0</v>
      </c>
      <c r="L1056">
        <f t="shared" si="84"/>
        <v>0</v>
      </c>
    </row>
    <row r="1057" spans="1:12">
      <c r="A1057">
        <f>'Data Entry'!A1058</f>
        <v>0</v>
      </c>
      <c r="B1057">
        <f>'Data Entry'!B1058</f>
        <v>0</v>
      </c>
      <c r="C1057">
        <f>'Data Entry'!I1058</f>
        <v>0</v>
      </c>
      <c r="D1057">
        <f>'Data Entry'!J1058</f>
        <v>0</v>
      </c>
      <c r="E1057">
        <f t="shared" si="80"/>
        <v>0</v>
      </c>
      <c r="F1057" s="26" t="e">
        <f t="shared" si="81"/>
        <v>#DIV/0!</v>
      </c>
      <c r="G1057">
        <f>'Data Entry'!K1058</f>
        <v>0</v>
      </c>
      <c r="H1057">
        <f>'Data Entry'!L1058</f>
        <v>0</v>
      </c>
      <c r="I1057">
        <f t="shared" si="82"/>
        <v>0</v>
      </c>
      <c r="J1057" s="26" t="e">
        <f t="shared" si="83"/>
        <v>#DIV/0!</v>
      </c>
      <c r="K1057" s="1">
        <f>SUMIFS('Data Entry'!N$3:N$2000,'Data Entry'!M$3:M$2000,A1057,'Data Entry'!B$3:B$2000,B1057)+SUMIFS('Data Entry'!P$3:P$2000,'Data Entry'!O$3:O$2000,A1057,'Data Entry'!B$3:B$2000,B1057)+SUMIFS('Data Entry'!R$3:R$2000,'Data Entry'!Q$3:Q$2000,A1057,'Data Entry'!B$3:B$2000,B1057)</f>
        <v>0</v>
      </c>
      <c r="L1057">
        <f t="shared" si="84"/>
        <v>0</v>
      </c>
    </row>
    <row r="1058" spans="1:12">
      <c r="A1058">
        <f>'Data Entry'!A1059</f>
        <v>0</v>
      </c>
      <c r="B1058">
        <f>'Data Entry'!B1059</f>
        <v>0</v>
      </c>
      <c r="C1058">
        <f>'Data Entry'!I1059</f>
        <v>0</v>
      </c>
      <c r="D1058">
        <f>'Data Entry'!J1059</f>
        <v>0</v>
      </c>
      <c r="E1058">
        <f t="shared" si="80"/>
        <v>0</v>
      </c>
      <c r="F1058" s="26" t="e">
        <f t="shared" si="81"/>
        <v>#DIV/0!</v>
      </c>
      <c r="G1058">
        <f>'Data Entry'!K1059</f>
        <v>0</v>
      </c>
      <c r="H1058">
        <f>'Data Entry'!L1059</f>
        <v>0</v>
      </c>
      <c r="I1058">
        <f t="shared" si="82"/>
        <v>0</v>
      </c>
      <c r="J1058" s="26" t="e">
        <f t="shared" si="83"/>
        <v>#DIV/0!</v>
      </c>
      <c r="K1058" s="1">
        <f>SUMIFS('Data Entry'!N$3:N$2000,'Data Entry'!M$3:M$2000,A1058,'Data Entry'!B$3:B$2000,B1058)+SUMIFS('Data Entry'!P$3:P$2000,'Data Entry'!O$3:O$2000,A1058,'Data Entry'!B$3:B$2000,B1058)+SUMIFS('Data Entry'!R$3:R$2000,'Data Entry'!Q$3:Q$2000,A1058,'Data Entry'!B$3:B$2000,B1058)</f>
        <v>0</v>
      </c>
      <c r="L1058">
        <f t="shared" si="84"/>
        <v>0</v>
      </c>
    </row>
    <row r="1059" spans="1:12">
      <c r="A1059">
        <f>'Data Entry'!A1060</f>
        <v>0</v>
      </c>
      <c r="B1059">
        <f>'Data Entry'!B1060</f>
        <v>0</v>
      </c>
      <c r="C1059">
        <f>'Data Entry'!I1060</f>
        <v>0</v>
      </c>
      <c r="D1059">
        <f>'Data Entry'!J1060</f>
        <v>0</v>
      </c>
      <c r="E1059">
        <f t="shared" si="80"/>
        <v>0</v>
      </c>
      <c r="F1059" s="26" t="e">
        <f t="shared" si="81"/>
        <v>#DIV/0!</v>
      </c>
      <c r="G1059">
        <f>'Data Entry'!K1060</f>
        <v>0</v>
      </c>
      <c r="H1059">
        <f>'Data Entry'!L1060</f>
        <v>0</v>
      </c>
      <c r="I1059">
        <f t="shared" si="82"/>
        <v>0</v>
      </c>
      <c r="J1059" s="26" t="e">
        <f t="shared" si="83"/>
        <v>#DIV/0!</v>
      </c>
      <c r="K1059" s="1">
        <f>SUMIFS('Data Entry'!N$3:N$2000,'Data Entry'!M$3:M$2000,A1059,'Data Entry'!B$3:B$2000,B1059)+SUMIFS('Data Entry'!P$3:P$2000,'Data Entry'!O$3:O$2000,A1059,'Data Entry'!B$3:B$2000,B1059)+SUMIFS('Data Entry'!R$3:R$2000,'Data Entry'!Q$3:Q$2000,A1059,'Data Entry'!B$3:B$2000,B1059)</f>
        <v>0</v>
      </c>
      <c r="L1059">
        <f t="shared" si="84"/>
        <v>0</v>
      </c>
    </row>
    <row r="1060" spans="1:12">
      <c r="A1060">
        <f>'Data Entry'!A1061</f>
        <v>0</v>
      </c>
      <c r="B1060">
        <f>'Data Entry'!B1061</f>
        <v>0</v>
      </c>
      <c r="C1060">
        <f>'Data Entry'!I1061</f>
        <v>0</v>
      </c>
      <c r="D1060">
        <f>'Data Entry'!J1061</f>
        <v>0</v>
      </c>
      <c r="E1060">
        <f t="shared" si="80"/>
        <v>0</v>
      </c>
      <c r="F1060" s="26" t="e">
        <f t="shared" si="81"/>
        <v>#DIV/0!</v>
      </c>
      <c r="G1060">
        <f>'Data Entry'!K1061</f>
        <v>0</v>
      </c>
      <c r="H1060">
        <f>'Data Entry'!L1061</f>
        <v>0</v>
      </c>
      <c r="I1060">
        <f t="shared" si="82"/>
        <v>0</v>
      </c>
      <c r="J1060" s="26" t="e">
        <f t="shared" si="83"/>
        <v>#DIV/0!</v>
      </c>
      <c r="K1060" s="1">
        <f>SUMIFS('Data Entry'!N$3:N$2000,'Data Entry'!M$3:M$2000,A1060,'Data Entry'!B$3:B$2000,B1060)+SUMIFS('Data Entry'!P$3:P$2000,'Data Entry'!O$3:O$2000,A1060,'Data Entry'!B$3:B$2000,B1060)+SUMIFS('Data Entry'!R$3:R$2000,'Data Entry'!Q$3:Q$2000,A1060,'Data Entry'!B$3:B$2000,B1060)</f>
        <v>0</v>
      </c>
      <c r="L1060">
        <f t="shared" si="84"/>
        <v>0</v>
      </c>
    </row>
    <row r="1061" spans="1:12">
      <c r="A1061">
        <f>'Data Entry'!A1062</f>
        <v>0</v>
      </c>
      <c r="B1061">
        <f>'Data Entry'!B1062</f>
        <v>0</v>
      </c>
      <c r="C1061">
        <f>'Data Entry'!I1062</f>
        <v>0</v>
      </c>
      <c r="D1061">
        <f>'Data Entry'!J1062</f>
        <v>0</v>
      </c>
      <c r="E1061">
        <f t="shared" si="80"/>
        <v>0</v>
      </c>
      <c r="F1061" s="26" t="e">
        <f t="shared" si="81"/>
        <v>#DIV/0!</v>
      </c>
      <c r="G1061">
        <f>'Data Entry'!K1062</f>
        <v>0</v>
      </c>
      <c r="H1061">
        <f>'Data Entry'!L1062</f>
        <v>0</v>
      </c>
      <c r="I1061">
        <f t="shared" si="82"/>
        <v>0</v>
      </c>
      <c r="J1061" s="26" t="e">
        <f t="shared" si="83"/>
        <v>#DIV/0!</v>
      </c>
      <c r="K1061" s="1">
        <f>SUMIFS('Data Entry'!N$3:N$2000,'Data Entry'!M$3:M$2000,A1061,'Data Entry'!B$3:B$2000,B1061)+SUMIFS('Data Entry'!P$3:P$2000,'Data Entry'!O$3:O$2000,A1061,'Data Entry'!B$3:B$2000,B1061)+SUMIFS('Data Entry'!R$3:R$2000,'Data Entry'!Q$3:Q$2000,A1061,'Data Entry'!B$3:B$2000,B1061)</f>
        <v>0</v>
      </c>
      <c r="L1061">
        <f t="shared" si="84"/>
        <v>0</v>
      </c>
    </row>
    <row r="1062" spans="1:12">
      <c r="A1062">
        <f>'Data Entry'!A1063</f>
        <v>0</v>
      </c>
      <c r="B1062">
        <f>'Data Entry'!B1063</f>
        <v>0</v>
      </c>
      <c r="C1062">
        <f>'Data Entry'!I1063</f>
        <v>0</v>
      </c>
      <c r="D1062">
        <f>'Data Entry'!J1063</f>
        <v>0</v>
      </c>
      <c r="E1062">
        <f t="shared" si="80"/>
        <v>0</v>
      </c>
      <c r="F1062" s="26" t="e">
        <f t="shared" si="81"/>
        <v>#DIV/0!</v>
      </c>
      <c r="G1062">
        <f>'Data Entry'!K1063</f>
        <v>0</v>
      </c>
      <c r="H1062">
        <f>'Data Entry'!L1063</f>
        <v>0</v>
      </c>
      <c r="I1062">
        <f t="shared" si="82"/>
        <v>0</v>
      </c>
      <c r="J1062" s="26" t="e">
        <f t="shared" si="83"/>
        <v>#DIV/0!</v>
      </c>
      <c r="K1062" s="1">
        <f>SUMIFS('Data Entry'!N$3:N$2000,'Data Entry'!M$3:M$2000,A1062,'Data Entry'!B$3:B$2000,B1062)+SUMIFS('Data Entry'!P$3:P$2000,'Data Entry'!O$3:O$2000,A1062,'Data Entry'!B$3:B$2000,B1062)+SUMIFS('Data Entry'!R$3:R$2000,'Data Entry'!Q$3:Q$2000,A1062,'Data Entry'!B$3:B$2000,B1062)</f>
        <v>0</v>
      </c>
      <c r="L1062">
        <f t="shared" si="84"/>
        <v>0</v>
      </c>
    </row>
    <row r="1063" spans="1:12">
      <c r="A1063">
        <f>'Data Entry'!A1064</f>
        <v>0</v>
      </c>
      <c r="B1063">
        <f>'Data Entry'!B1064</f>
        <v>0</v>
      </c>
      <c r="C1063">
        <f>'Data Entry'!I1064</f>
        <v>0</v>
      </c>
      <c r="D1063">
        <f>'Data Entry'!J1064</f>
        <v>0</v>
      </c>
      <c r="E1063">
        <f t="shared" si="80"/>
        <v>0</v>
      </c>
      <c r="F1063" s="26" t="e">
        <f t="shared" si="81"/>
        <v>#DIV/0!</v>
      </c>
      <c r="G1063">
        <f>'Data Entry'!K1064</f>
        <v>0</v>
      </c>
      <c r="H1063">
        <f>'Data Entry'!L1064</f>
        <v>0</v>
      </c>
      <c r="I1063">
        <f t="shared" si="82"/>
        <v>0</v>
      </c>
      <c r="J1063" s="26" t="e">
        <f t="shared" si="83"/>
        <v>#DIV/0!</v>
      </c>
      <c r="K1063" s="1">
        <f>SUMIFS('Data Entry'!N$3:N$2000,'Data Entry'!M$3:M$2000,A1063,'Data Entry'!B$3:B$2000,B1063)+SUMIFS('Data Entry'!P$3:P$2000,'Data Entry'!O$3:O$2000,A1063,'Data Entry'!B$3:B$2000,B1063)+SUMIFS('Data Entry'!R$3:R$2000,'Data Entry'!Q$3:Q$2000,A1063,'Data Entry'!B$3:B$2000,B1063)</f>
        <v>0</v>
      </c>
      <c r="L1063">
        <f t="shared" si="84"/>
        <v>0</v>
      </c>
    </row>
    <row r="1064" spans="1:12">
      <c r="A1064">
        <f>'Data Entry'!A1065</f>
        <v>0</v>
      </c>
      <c r="B1064">
        <f>'Data Entry'!B1065</f>
        <v>0</v>
      </c>
      <c r="C1064">
        <f>'Data Entry'!I1065</f>
        <v>0</v>
      </c>
      <c r="D1064">
        <f>'Data Entry'!J1065</f>
        <v>0</v>
      </c>
      <c r="E1064">
        <f t="shared" ref="E1064:E1127" si="85">C1064+D1064</f>
        <v>0</v>
      </c>
      <c r="F1064" s="26" t="e">
        <f t="shared" ref="F1064:F1127" si="86">C1064/E1064</f>
        <v>#DIV/0!</v>
      </c>
      <c r="G1064">
        <f>'Data Entry'!K1065</f>
        <v>0</v>
      </c>
      <c r="H1064">
        <f>'Data Entry'!L1065</f>
        <v>0</v>
      </c>
      <c r="I1064">
        <f t="shared" ref="I1064:I1127" si="87">G1064+H1064</f>
        <v>0</v>
      </c>
      <c r="J1064" s="26" t="e">
        <f t="shared" ref="J1064:J1127" si="88">G1064/I1064</f>
        <v>#DIV/0!</v>
      </c>
      <c r="K1064" s="1">
        <f>SUMIFS('Data Entry'!N$3:N$2000,'Data Entry'!M$3:M$2000,A1064,'Data Entry'!B$3:B$2000,B1064)+SUMIFS('Data Entry'!P$3:P$2000,'Data Entry'!O$3:O$2000,A1064,'Data Entry'!B$3:B$2000,B1064)+SUMIFS('Data Entry'!R$3:R$2000,'Data Entry'!Q$3:Q$2000,A1064,'Data Entry'!B$3:B$2000,B1064)</f>
        <v>0</v>
      </c>
      <c r="L1064">
        <f t="shared" ref="L1064:L1127" si="89">(G1064*2)+C1064</f>
        <v>0</v>
      </c>
    </row>
    <row r="1065" spans="1:12">
      <c r="A1065">
        <f>'Data Entry'!A1066</f>
        <v>0</v>
      </c>
      <c r="B1065">
        <f>'Data Entry'!B1066</f>
        <v>0</v>
      </c>
      <c r="C1065">
        <f>'Data Entry'!I1066</f>
        <v>0</v>
      </c>
      <c r="D1065">
        <f>'Data Entry'!J1066</f>
        <v>0</v>
      </c>
      <c r="E1065">
        <f t="shared" si="85"/>
        <v>0</v>
      </c>
      <c r="F1065" s="26" t="e">
        <f t="shared" si="86"/>
        <v>#DIV/0!</v>
      </c>
      <c r="G1065">
        <f>'Data Entry'!K1066</f>
        <v>0</v>
      </c>
      <c r="H1065">
        <f>'Data Entry'!L1066</f>
        <v>0</v>
      </c>
      <c r="I1065">
        <f t="shared" si="87"/>
        <v>0</v>
      </c>
      <c r="J1065" s="26" t="e">
        <f t="shared" si="88"/>
        <v>#DIV/0!</v>
      </c>
      <c r="K1065" s="1">
        <f>SUMIFS('Data Entry'!N$3:N$2000,'Data Entry'!M$3:M$2000,A1065,'Data Entry'!B$3:B$2000,B1065)+SUMIFS('Data Entry'!P$3:P$2000,'Data Entry'!O$3:O$2000,A1065,'Data Entry'!B$3:B$2000,B1065)+SUMIFS('Data Entry'!R$3:R$2000,'Data Entry'!Q$3:Q$2000,A1065,'Data Entry'!B$3:B$2000,B1065)</f>
        <v>0</v>
      </c>
      <c r="L1065">
        <f t="shared" si="89"/>
        <v>0</v>
      </c>
    </row>
    <row r="1066" spans="1:12">
      <c r="A1066">
        <f>'Data Entry'!A1067</f>
        <v>0</v>
      </c>
      <c r="B1066">
        <f>'Data Entry'!B1067</f>
        <v>0</v>
      </c>
      <c r="C1066">
        <f>'Data Entry'!I1067</f>
        <v>0</v>
      </c>
      <c r="D1066">
        <f>'Data Entry'!J1067</f>
        <v>0</v>
      </c>
      <c r="E1066">
        <f t="shared" si="85"/>
        <v>0</v>
      </c>
      <c r="F1066" s="26" t="e">
        <f t="shared" si="86"/>
        <v>#DIV/0!</v>
      </c>
      <c r="G1066">
        <f>'Data Entry'!K1067</f>
        <v>0</v>
      </c>
      <c r="H1066">
        <f>'Data Entry'!L1067</f>
        <v>0</v>
      </c>
      <c r="I1066">
        <f t="shared" si="87"/>
        <v>0</v>
      </c>
      <c r="J1066" s="26" t="e">
        <f t="shared" si="88"/>
        <v>#DIV/0!</v>
      </c>
      <c r="K1066" s="1">
        <f>SUMIFS('Data Entry'!N$3:N$2000,'Data Entry'!M$3:M$2000,A1066,'Data Entry'!B$3:B$2000,B1066)+SUMIFS('Data Entry'!P$3:P$2000,'Data Entry'!O$3:O$2000,A1066,'Data Entry'!B$3:B$2000,B1066)+SUMIFS('Data Entry'!R$3:R$2000,'Data Entry'!Q$3:Q$2000,A1066,'Data Entry'!B$3:B$2000,B1066)</f>
        <v>0</v>
      </c>
      <c r="L1066">
        <f t="shared" si="89"/>
        <v>0</v>
      </c>
    </row>
    <row r="1067" spans="1:12">
      <c r="A1067">
        <f>'Data Entry'!A1068</f>
        <v>0</v>
      </c>
      <c r="B1067">
        <f>'Data Entry'!B1068</f>
        <v>0</v>
      </c>
      <c r="C1067">
        <f>'Data Entry'!I1068</f>
        <v>0</v>
      </c>
      <c r="D1067">
        <f>'Data Entry'!J1068</f>
        <v>0</v>
      </c>
      <c r="E1067">
        <f t="shared" si="85"/>
        <v>0</v>
      </c>
      <c r="F1067" s="26" t="e">
        <f t="shared" si="86"/>
        <v>#DIV/0!</v>
      </c>
      <c r="G1067">
        <f>'Data Entry'!K1068</f>
        <v>0</v>
      </c>
      <c r="H1067">
        <f>'Data Entry'!L1068</f>
        <v>0</v>
      </c>
      <c r="I1067">
        <f t="shared" si="87"/>
        <v>0</v>
      </c>
      <c r="J1067" s="26" t="e">
        <f t="shared" si="88"/>
        <v>#DIV/0!</v>
      </c>
      <c r="K1067" s="1">
        <f>SUMIFS('Data Entry'!N$3:N$2000,'Data Entry'!M$3:M$2000,A1067,'Data Entry'!B$3:B$2000,B1067)+SUMIFS('Data Entry'!P$3:P$2000,'Data Entry'!O$3:O$2000,A1067,'Data Entry'!B$3:B$2000,B1067)+SUMIFS('Data Entry'!R$3:R$2000,'Data Entry'!Q$3:Q$2000,A1067,'Data Entry'!B$3:B$2000,B1067)</f>
        <v>0</v>
      </c>
      <c r="L1067">
        <f t="shared" si="89"/>
        <v>0</v>
      </c>
    </row>
    <row r="1068" spans="1:12">
      <c r="A1068">
        <f>'Data Entry'!A1069</f>
        <v>0</v>
      </c>
      <c r="B1068">
        <f>'Data Entry'!B1069</f>
        <v>0</v>
      </c>
      <c r="C1068">
        <f>'Data Entry'!I1069</f>
        <v>0</v>
      </c>
      <c r="D1068">
        <f>'Data Entry'!J1069</f>
        <v>0</v>
      </c>
      <c r="E1068">
        <f t="shared" si="85"/>
        <v>0</v>
      </c>
      <c r="F1068" s="26" t="e">
        <f t="shared" si="86"/>
        <v>#DIV/0!</v>
      </c>
      <c r="G1068">
        <f>'Data Entry'!K1069</f>
        <v>0</v>
      </c>
      <c r="H1068">
        <f>'Data Entry'!L1069</f>
        <v>0</v>
      </c>
      <c r="I1068">
        <f t="shared" si="87"/>
        <v>0</v>
      </c>
      <c r="J1068" s="26" t="e">
        <f t="shared" si="88"/>
        <v>#DIV/0!</v>
      </c>
      <c r="K1068" s="1">
        <f>SUMIFS('Data Entry'!N$3:N$2000,'Data Entry'!M$3:M$2000,A1068,'Data Entry'!B$3:B$2000,B1068)+SUMIFS('Data Entry'!P$3:P$2000,'Data Entry'!O$3:O$2000,A1068,'Data Entry'!B$3:B$2000,B1068)+SUMIFS('Data Entry'!R$3:R$2000,'Data Entry'!Q$3:Q$2000,A1068,'Data Entry'!B$3:B$2000,B1068)</f>
        <v>0</v>
      </c>
      <c r="L1068">
        <f t="shared" si="89"/>
        <v>0</v>
      </c>
    </row>
    <row r="1069" spans="1:12">
      <c r="A1069">
        <f>'Data Entry'!A1070</f>
        <v>0</v>
      </c>
      <c r="B1069">
        <f>'Data Entry'!B1070</f>
        <v>0</v>
      </c>
      <c r="C1069">
        <f>'Data Entry'!I1070</f>
        <v>0</v>
      </c>
      <c r="D1069">
        <f>'Data Entry'!J1070</f>
        <v>0</v>
      </c>
      <c r="E1069">
        <f t="shared" si="85"/>
        <v>0</v>
      </c>
      <c r="F1069" s="26" t="e">
        <f t="shared" si="86"/>
        <v>#DIV/0!</v>
      </c>
      <c r="G1069">
        <f>'Data Entry'!K1070</f>
        <v>0</v>
      </c>
      <c r="H1069">
        <f>'Data Entry'!L1070</f>
        <v>0</v>
      </c>
      <c r="I1069">
        <f t="shared" si="87"/>
        <v>0</v>
      </c>
      <c r="J1069" s="26" t="e">
        <f t="shared" si="88"/>
        <v>#DIV/0!</v>
      </c>
      <c r="K1069" s="1">
        <f>SUMIFS('Data Entry'!N$3:N$2000,'Data Entry'!M$3:M$2000,A1069,'Data Entry'!B$3:B$2000,B1069)+SUMIFS('Data Entry'!P$3:P$2000,'Data Entry'!O$3:O$2000,A1069,'Data Entry'!B$3:B$2000,B1069)+SUMIFS('Data Entry'!R$3:R$2000,'Data Entry'!Q$3:Q$2000,A1069,'Data Entry'!B$3:B$2000,B1069)</f>
        <v>0</v>
      </c>
      <c r="L1069">
        <f t="shared" si="89"/>
        <v>0</v>
      </c>
    </row>
    <row r="1070" spans="1:12">
      <c r="A1070">
        <f>'Data Entry'!A1071</f>
        <v>0</v>
      </c>
      <c r="B1070">
        <f>'Data Entry'!B1071</f>
        <v>0</v>
      </c>
      <c r="C1070">
        <f>'Data Entry'!I1071</f>
        <v>0</v>
      </c>
      <c r="D1070">
        <f>'Data Entry'!J1071</f>
        <v>0</v>
      </c>
      <c r="E1070">
        <f t="shared" si="85"/>
        <v>0</v>
      </c>
      <c r="F1070" s="26" t="e">
        <f t="shared" si="86"/>
        <v>#DIV/0!</v>
      </c>
      <c r="G1070">
        <f>'Data Entry'!K1071</f>
        <v>0</v>
      </c>
      <c r="H1070">
        <f>'Data Entry'!L1071</f>
        <v>0</v>
      </c>
      <c r="I1070">
        <f t="shared" si="87"/>
        <v>0</v>
      </c>
      <c r="J1070" s="26" t="e">
        <f t="shared" si="88"/>
        <v>#DIV/0!</v>
      </c>
      <c r="K1070" s="1">
        <f>SUMIFS('Data Entry'!N$3:N$2000,'Data Entry'!M$3:M$2000,A1070,'Data Entry'!B$3:B$2000,B1070)+SUMIFS('Data Entry'!P$3:P$2000,'Data Entry'!O$3:O$2000,A1070,'Data Entry'!B$3:B$2000,B1070)+SUMIFS('Data Entry'!R$3:R$2000,'Data Entry'!Q$3:Q$2000,A1070,'Data Entry'!B$3:B$2000,B1070)</f>
        <v>0</v>
      </c>
      <c r="L1070">
        <f t="shared" si="89"/>
        <v>0</v>
      </c>
    </row>
    <row r="1071" spans="1:12">
      <c r="A1071">
        <f>'Data Entry'!A1072</f>
        <v>0</v>
      </c>
      <c r="B1071">
        <f>'Data Entry'!B1072</f>
        <v>0</v>
      </c>
      <c r="C1071">
        <f>'Data Entry'!I1072</f>
        <v>0</v>
      </c>
      <c r="D1071">
        <f>'Data Entry'!J1072</f>
        <v>0</v>
      </c>
      <c r="E1071">
        <f t="shared" si="85"/>
        <v>0</v>
      </c>
      <c r="F1071" s="26" t="e">
        <f t="shared" si="86"/>
        <v>#DIV/0!</v>
      </c>
      <c r="G1071">
        <f>'Data Entry'!K1072</f>
        <v>0</v>
      </c>
      <c r="H1071">
        <f>'Data Entry'!L1072</f>
        <v>0</v>
      </c>
      <c r="I1071">
        <f t="shared" si="87"/>
        <v>0</v>
      </c>
      <c r="J1071" s="26" t="e">
        <f t="shared" si="88"/>
        <v>#DIV/0!</v>
      </c>
      <c r="K1071" s="1">
        <f>SUMIFS('Data Entry'!N$3:N$2000,'Data Entry'!M$3:M$2000,A1071,'Data Entry'!B$3:B$2000,B1071)+SUMIFS('Data Entry'!P$3:P$2000,'Data Entry'!O$3:O$2000,A1071,'Data Entry'!B$3:B$2000,B1071)+SUMIFS('Data Entry'!R$3:R$2000,'Data Entry'!Q$3:Q$2000,A1071,'Data Entry'!B$3:B$2000,B1071)</f>
        <v>0</v>
      </c>
      <c r="L1071">
        <f t="shared" si="89"/>
        <v>0</v>
      </c>
    </row>
    <row r="1072" spans="1:12">
      <c r="A1072">
        <f>'Data Entry'!A1073</f>
        <v>0</v>
      </c>
      <c r="B1072">
        <f>'Data Entry'!B1073</f>
        <v>0</v>
      </c>
      <c r="C1072">
        <f>'Data Entry'!I1073</f>
        <v>0</v>
      </c>
      <c r="D1072">
        <f>'Data Entry'!J1073</f>
        <v>0</v>
      </c>
      <c r="E1072">
        <f t="shared" si="85"/>
        <v>0</v>
      </c>
      <c r="F1072" s="26" t="e">
        <f t="shared" si="86"/>
        <v>#DIV/0!</v>
      </c>
      <c r="G1072">
        <f>'Data Entry'!K1073</f>
        <v>0</v>
      </c>
      <c r="H1072">
        <f>'Data Entry'!L1073</f>
        <v>0</v>
      </c>
      <c r="I1072">
        <f t="shared" si="87"/>
        <v>0</v>
      </c>
      <c r="J1072" s="26" t="e">
        <f t="shared" si="88"/>
        <v>#DIV/0!</v>
      </c>
      <c r="K1072" s="1">
        <f>SUMIFS('Data Entry'!N$3:N$2000,'Data Entry'!M$3:M$2000,A1072,'Data Entry'!B$3:B$2000,B1072)+SUMIFS('Data Entry'!P$3:P$2000,'Data Entry'!O$3:O$2000,A1072,'Data Entry'!B$3:B$2000,B1072)+SUMIFS('Data Entry'!R$3:R$2000,'Data Entry'!Q$3:Q$2000,A1072,'Data Entry'!B$3:B$2000,B1072)</f>
        <v>0</v>
      </c>
      <c r="L1072">
        <f t="shared" si="89"/>
        <v>0</v>
      </c>
    </row>
    <row r="1073" spans="1:12">
      <c r="A1073">
        <f>'Data Entry'!A1074</f>
        <v>0</v>
      </c>
      <c r="B1073">
        <f>'Data Entry'!B1074</f>
        <v>0</v>
      </c>
      <c r="C1073">
        <f>'Data Entry'!I1074</f>
        <v>0</v>
      </c>
      <c r="D1073">
        <f>'Data Entry'!J1074</f>
        <v>0</v>
      </c>
      <c r="E1073">
        <f t="shared" si="85"/>
        <v>0</v>
      </c>
      <c r="F1073" s="26" t="e">
        <f t="shared" si="86"/>
        <v>#DIV/0!</v>
      </c>
      <c r="G1073">
        <f>'Data Entry'!K1074</f>
        <v>0</v>
      </c>
      <c r="H1073">
        <f>'Data Entry'!L1074</f>
        <v>0</v>
      </c>
      <c r="I1073">
        <f t="shared" si="87"/>
        <v>0</v>
      </c>
      <c r="J1073" s="26" t="e">
        <f t="shared" si="88"/>
        <v>#DIV/0!</v>
      </c>
      <c r="K1073" s="1">
        <f>SUMIFS('Data Entry'!N$3:N$2000,'Data Entry'!M$3:M$2000,A1073,'Data Entry'!B$3:B$2000,B1073)+SUMIFS('Data Entry'!P$3:P$2000,'Data Entry'!O$3:O$2000,A1073,'Data Entry'!B$3:B$2000,B1073)+SUMIFS('Data Entry'!R$3:R$2000,'Data Entry'!Q$3:Q$2000,A1073,'Data Entry'!B$3:B$2000,B1073)</f>
        <v>0</v>
      </c>
      <c r="L1073">
        <f t="shared" si="89"/>
        <v>0</v>
      </c>
    </row>
    <row r="1074" spans="1:12">
      <c r="A1074">
        <f>'Data Entry'!A1075</f>
        <v>0</v>
      </c>
      <c r="B1074">
        <f>'Data Entry'!B1075</f>
        <v>0</v>
      </c>
      <c r="C1074">
        <f>'Data Entry'!I1075</f>
        <v>0</v>
      </c>
      <c r="D1074">
        <f>'Data Entry'!J1075</f>
        <v>0</v>
      </c>
      <c r="E1074">
        <f t="shared" si="85"/>
        <v>0</v>
      </c>
      <c r="F1074" s="26" t="e">
        <f t="shared" si="86"/>
        <v>#DIV/0!</v>
      </c>
      <c r="G1074">
        <f>'Data Entry'!K1075</f>
        <v>0</v>
      </c>
      <c r="H1074">
        <f>'Data Entry'!L1075</f>
        <v>0</v>
      </c>
      <c r="I1074">
        <f t="shared" si="87"/>
        <v>0</v>
      </c>
      <c r="J1074" s="26" t="e">
        <f t="shared" si="88"/>
        <v>#DIV/0!</v>
      </c>
      <c r="K1074" s="1">
        <f>SUMIFS('Data Entry'!N$3:N$2000,'Data Entry'!M$3:M$2000,A1074,'Data Entry'!B$3:B$2000,B1074)+SUMIFS('Data Entry'!P$3:P$2000,'Data Entry'!O$3:O$2000,A1074,'Data Entry'!B$3:B$2000,B1074)+SUMIFS('Data Entry'!R$3:R$2000,'Data Entry'!Q$3:Q$2000,A1074,'Data Entry'!B$3:B$2000,B1074)</f>
        <v>0</v>
      </c>
      <c r="L1074">
        <f t="shared" si="89"/>
        <v>0</v>
      </c>
    </row>
    <row r="1075" spans="1:12">
      <c r="A1075">
        <f>'Data Entry'!A1076</f>
        <v>0</v>
      </c>
      <c r="B1075">
        <f>'Data Entry'!B1076</f>
        <v>0</v>
      </c>
      <c r="C1075">
        <f>'Data Entry'!I1076</f>
        <v>0</v>
      </c>
      <c r="D1075">
        <f>'Data Entry'!J1076</f>
        <v>0</v>
      </c>
      <c r="E1075">
        <f t="shared" si="85"/>
        <v>0</v>
      </c>
      <c r="F1075" s="26" t="e">
        <f t="shared" si="86"/>
        <v>#DIV/0!</v>
      </c>
      <c r="G1075">
        <f>'Data Entry'!K1076</f>
        <v>0</v>
      </c>
      <c r="H1075">
        <f>'Data Entry'!L1076</f>
        <v>0</v>
      </c>
      <c r="I1075">
        <f t="shared" si="87"/>
        <v>0</v>
      </c>
      <c r="J1075" s="26" t="e">
        <f t="shared" si="88"/>
        <v>#DIV/0!</v>
      </c>
      <c r="K1075" s="1">
        <f>SUMIFS('Data Entry'!N$3:N$2000,'Data Entry'!M$3:M$2000,A1075,'Data Entry'!B$3:B$2000,B1075)+SUMIFS('Data Entry'!P$3:P$2000,'Data Entry'!O$3:O$2000,A1075,'Data Entry'!B$3:B$2000,B1075)+SUMIFS('Data Entry'!R$3:R$2000,'Data Entry'!Q$3:Q$2000,A1075,'Data Entry'!B$3:B$2000,B1075)</f>
        <v>0</v>
      </c>
      <c r="L1075">
        <f t="shared" si="89"/>
        <v>0</v>
      </c>
    </row>
    <row r="1076" spans="1:12">
      <c r="A1076">
        <f>'Data Entry'!A1077</f>
        <v>0</v>
      </c>
      <c r="B1076">
        <f>'Data Entry'!B1077</f>
        <v>0</v>
      </c>
      <c r="C1076">
        <f>'Data Entry'!I1077</f>
        <v>0</v>
      </c>
      <c r="D1076">
        <f>'Data Entry'!J1077</f>
        <v>0</v>
      </c>
      <c r="E1076">
        <f t="shared" si="85"/>
        <v>0</v>
      </c>
      <c r="F1076" s="26" t="e">
        <f t="shared" si="86"/>
        <v>#DIV/0!</v>
      </c>
      <c r="G1076">
        <f>'Data Entry'!K1077</f>
        <v>0</v>
      </c>
      <c r="H1076">
        <f>'Data Entry'!L1077</f>
        <v>0</v>
      </c>
      <c r="I1076">
        <f t="shared" si="87"/>
        <v>0</v>
      </c>
      <c r="J1076" s="26" t="e">
        <f t="shared" si="88"/>
        <v>#DIV/0!</v>
      </c>
      <c r="K1076" s="1">
        <f>SUMIFS('Data Entry'!N$3:N$2000,'Data Entry'!M$3:M$2000,A1076,'Data Entry'!B$3:B$2000,B1076)+SUMIFS('Data Entry'!P$3:P$2000,'Data Entry'!O$3:O$2000,A1076,'Data Entry'!B$3:B$2000,B1076)+SUMIFS('Data Entry'!R$3:R$2000,'Data Entry'!Q$3:Q$2000,A1076,'Data Entry'!B$3:B$2000,B1076)</f>
        <v>0</v>
      </c>
      <c r="L1076">
        <f t="shared" si="89"/>
        <v>0</v>
      </c>
    </row>
    <row r="1077" spans="1:12">
      <c r="A1077">
        <f>'Data Entry'!A1078</f>
        <v>0</v>
      </c>
      <c r="B1077">
        <f>'Data Entry'!B1078</f>
        <v>0</v>
      </c>
      <c r="C1077">
        <f>'Data Entry'!I1078</f>
        <v>0</v>
      </c>
      <c r="D1077">
        <f>'Data Entry'!J1078</f>
        <v>0</v>
      </c>
      <c r="E1077">
        <f t="shared" si="85"/>
        <v>0</v>
      </c>
      <c r="F1077" s="26" t="e">
        <f t="shared" si="86"/>
        <v>#DIV/0!</v>
      </c>
      <c r="G1077">
        <f>'Data Entry'!K1078</f>
        <v>0</v>
      </c>
      <c r="H1077">
        <f>'Data Entry'!L1078</f>
        <v>0</v>
      </c>
      <c r="I1077">
        <f t="shared" si="87"/>
        <v>0</v>
      </c>
      <c r="J1077" s="26" t="e">
        <f t="shared" si="88"/>
        <v>#DIV/0!</v>
      </c>
      <c r="K1077" s="1">
        <f>SUMIFS('Data Entry'!N$3:N$2000,'Data Entry'!M$3:M$2000,A1077,'Data Entry'!B$3:B$2000,B1077)+SUMIFS('Data Entry'!P$3:P$2000,'Data Entry'!O$3:O$2000,A1077,'Data Entry'!B$3:B$2000,B1077)+SUMIFS('Data Entry'!R$3:R$2000,'Data Entry'!Q$3:Q$2000,A1077,'Data Entry'!B$3:B$2000,B1077)</f>
        <v>0</v>
      </c>
      <c r="L1077">
        <f t="shared" si="89"/>
        <v>0</v>
      </c>
    </row>
    <row r="1078" spans="1:12">
      <c r="A1078">
        <f>'Data Entry'!A1079</f>
        <v>0</v>
      </c>
      <c r="B1078">
        <f>'Data Entry'!B1079</f>
        <v>0</v>
      </c>
      <c r="C1078">
        <f>'Data Entry'!I1079</f>
        <v>0</v>
      </c>
      <c r="D1078">
        <f>'Data Entry'!J1079</f>
        <v>0</v>
      </c>
      <c r="E1078">
        <f t="shared" si="85"/>
        <v>0</v>
      </c>
      <c r="F1078" s="26" t="e">
        <f t="shared" si="86"/>
        <v>#DIV/0!</v>
      </c>
      <c r="G1078">
        <f>'Data Entry'!K1079</f>
        <v>0</v>
      </c>
      <c r="H1078">
        <f>'Data Entry'!L1079</f>
        <v>0</v>
      </c>
      <c r="I1078">
        <f t="shared" si="87"/>
        <v>0</v>
      </c>
      <c r="J1078" s="26" t="e">
        <f t="shared" si="88"/>
        <v>#DIV/0!</v>
      </c>
      <c r="K1078" s="1">
        <f>SUMIFS('Data Entry'!N$3:N$2000,'Data Entry'!M$3:M$2000,A1078,'Data Entry'!B$3:B$2000,B1078)+SUMIFS('Data Entry'!P$3:P$2000,'Data Entry'!O$3:O$2000,A1078,'Data Entry'!B$3:B$2000,B1078)+SUMIFS('Data Entry'!R$3:R$2000,'Data Entry'!Q$3:Q$2000,A1078,'Data Entry'!B$3:B$2000,B1078)</f>
        <v>0</v>
      </c>
      <c r="L1078">
        <f t="shared" si="89"/>
        <v>0</v>
      </c>
    </row>
    <row r="1079" spans="1:12">
      <c r="A1079">
        <f>'Data Entry'!A1080</f>
        <v>0</v>
      </c>
      <c r="B1079">
        <f>'Data Entry'!B1080</f>
        <v>0</v>
      </c>
      <c r="C1079">
        <f>'Data Entry'!I1080</f>
        <v>0</v>
      </c>
      <c r="D1079">
        <f>'Data Entry'!J1080</f>
        <v>0</v>
      </c>
      <c r="E1079">
        <f t="shared" si="85"/>
        <v>0</v>
      </c>
      <c r="F1079" s="26" t="e">
        <f t="shared" si="86"/>
        <v>#DIV/0!</v>
      </c>
      <c r="G1079">
        <f>'Data Entry'!K1080</f>
        <v>0</v>
      </c>
      <c r="H1079">
        <f>'Data Entry'!L1080</f>
        <v>0</v>
      </c>
      <c r="I1079">
        <f t="shared" si="87"/>
        <v>0</v>
      </c>
      <c r="J1079" s="26" t="e">
        <f t="shared" si="88"/>
        <v>#DIV/0!</v>
      </c>
      <c r="K1079" s="1">
        <f>SUMIFS('Data Entry'!N$3:N$2000,'Data Entry'!M$3:M$2000,A1079,'Data Entry'!B$3:B$2000,B1079)+SUMIFS('Data Entry'!P$3:P$2000,'Data Entry'!O$3:O$2000,A1079,'Data Entry'!B$3:B$2000,B1079)+SUMIFS('Data Entry'!R$3:R$2000,'Data Entry'!Q$3:Q$2000,A1079,'Data Entry'!B$3:B$2000,B1079)</f>
        <v>0</v>
      </c>
      <c r="L1079">
        <f t="shared" si="89"/>
        <v>0</v>
      </c>
    </row>
    <row r="1080" spans="1:12">
      <c r="A1080">
        <f>'Data Entry'!A1081</f>
        <v>0</v>
      </c>
      <c r="B1080">
        <f>'Data Entry'!B1081</f>
        <v>0</v>
      </c>
      <c r="C1080">
        <f>'Data Entry'!I1081</f>
        <v>0</v>
      </c>
      <c r="D1080">
        <f>'Data Entry'!J1081</f>
        <v>0</v>
      </c>
      <c r="E1080">
        <f t="shared" si="85"/>
        <v>0</v>
      </c>
      <c r="F1080" s="26" t="e">
        <f t="shared" si="86"/>
        <v>#DIV/0!</v>
      </c>
      <c r="G1080">
        <f>'Data Entry'!K1081</f>
        <v>0</v>
      </c>
      <c r="H1080">
        <f>'Data Entry'!L1081</f>
        <v>0</v>
      </c>
      <c r="I1080">
        <f t="shared" si="87"/>
        <v>0</v>
      </c>
      <c r="J1080" s="26" t="e">
        <f t="shared" si="88"/>
        <v>#DIV/0!</v>
      </c>
      <c r="K1080" s="1">
        <f>SUMIFS('Data Entry'!N$3:N$2000,'Data Entry'!M$3:M$2000,A1080,'Data Entry'!B$3:B$2000,B1080)+SUMIFS('Data Entry'!P$3:P$2000,'Data Entry'!O$3:O$2000,A1080,'Data Entry'!B$3:B$2000,B1080)+SUMIFS('Data Entry'!R$3:R$2000,'Data Entry'!Q$3:Q$2000,A1080,'Data Entry'!B$3:B$2000,B1080)</f>
        <v>0</v>
      </c>
      <c r="L1080">
        <f t="shared" si="89"/>
        <v>0</v>
      </c>
    </row>
    <row r="1081" spans="1:12">
      <c r="A1081">
        <f>'Data Entry'!A1082</f>
        <v>0</v>
      </c>
      <c r="B1081">
        <f>'Data Entry'!B1082</f>
        <v>0</v>
      </c>
      <c r="C1081">
        <f>'Data Entry'!I1082</f>
        <v>0</v>
      </c>
      <c r="D1081">
        <f>'Data Entry'!J1082</f>
        <v>0</v>
      </c>
      <c r="E1081">
        <f t="shared" si="85"/>
        <v>0</v>
      </c>
      <c r="F1081" s="26" t="e">
        <f t="shared" si="86"/>
        <v>#DIV/0!</v>
      </c>
      <c r="G1081">
        <f>'Data Entry'!K1082</f>
        <v>0</v>
      </c>
      <c r="H1081">
        <f>'Data Entry'!L1082</f>
        <v>0</v>
      </c>
      <c r="I1081">
        <f t="shared" si="87"/>
        <v>0</v>
      </c>
      <c r="J1081" s="26" t="e">
        <f t="shared" si="88"/>
        <v>#DIV/0!</v>
      </c>
      <c r="K1081" s="1">
        <f>SUMIFS('Data Entry'!N$3:N$2000,'Data Entry'!M$3:M$2000,A1081,'Data Entry'!B$3:B$2000,B1081)+SUMIFS('Data Entry'!P$3:P$2000,'Data Entry'!O$3:O$2000,A1081,'Data Entry'!B$3:B$2000,B1081)+SUMIFS('Data Entry'!R$3:R$2000,'Data Entry'!Q$3:Q$2000,A1081,'Data Entry'!B$3:B$2000,B1081)</f>
        <v>0</v>
      </c>
      <c r="L1081">
        <f t="shared" si="89"/>
        <v>0</v>
      </c>
    </row>
    <row r="1082" spans="1:12">
      <c r="A1082">
        <f>'Data Entry'!A1083</f>
        <v>0</v>
      </c>
      <c r="B1082">
        <f>'Data Entry'!B1083</f>
        <v>0</v>
      </c>
      <c r="C1082">
        <f>'Data Entry'!I1083</f>
        <v>0</v>
      </c>
      <c r="D1082">
        <f>'Data Entry'!J1083</f>
        <v>0</v>
      </c>
      <c r="E1082">
        <f t="shared" si="85"/>
        <v>0</v>
      </c>
      <c r="F1082" s="26" t="e">
        <f t="shared" si="86"/>
        <v>#DIV/0!</v>
      </c>
      <c r="G1082">
        <f>'Data Entry'!K1083</f>
        <v>0</v>
      </c>
      <c r="H1082">
        <f>'Data Entry'!L1083</f>
        <v>0</v>
      </c>
      <c r="I1082">
        <f t="shared" si="87"/>
        <v>0</v>
      </c>
      <c r="J1082" s="26" t="e">
        <f t="shared" si="88"/>
        <v>#DIV/0!</v>
      </c>
      <c r="K1082" s="1">
        <f>SUMIFS('Data Entry'!N$3:N$2000,'Data Entry'!M$3:M$2000,A1082,'Data Entry'!B$3:B$2000,B1082)+SUMIFS('Data Entry'!P$3:P$2000,'Data Entry'!O$3:O$2000,A1082,'Data Entry'!B$3:B$2000,B1082)+SUMIFS('Data Entry'!R$3:R$2000,'Data Entry'!Q$3:Q$2000,A1082,'Data Entry'!B$3:B$2000,B1082)</f>
        <v>0</v>
      </c>
      <c r="L1082">
        <f t="shared" si="89"/>
        <v>0</v>
      </c>
    </row>
    <row r="1083" spans="1:12">
      <c r="A1083">
        <f>'Data Entry'!A1084</f>
        <v>0</v>
      </c>
      <c r="B1083">
        <f>'Data Entry'!B1084</f>
        <v>0</v>
      </c>
      <c r="C1083">
        <f>'Data Entry'!I1084</f>
        <v>0</v>
      </c>
      <c r="D1083">
        <f>'Data Entry'!J1084</f>
        <v>0</v>
      </c>
      <c r="E1083">
        <f t="shared" si="85"/>
        <v>0</v>
      </c>
      <c r="F1083" s="26" t="e">
        <f t="shared" si="86"/>
        <v>#DIV/0!</v>
      </c>
      <c r="G1083">
        <f>'Data Entry'!K1084</f>
        <v>0</v>
      </c>
      <c r="H1083">
        <f>'Data Entry'!L1084</f>
        <v>0</v>
      </c>
      <c r="I1083">
        <f t="shared" si="87"/>
        <v>0</v>
      </c>
      <c r="J1083" s="26" t="e">
        <f t="shared" si="88"/>
        <v>#DIV/0!</v>
      </c>
      <c r="K1083" s="1">
        <f>SUMIFS('Data Entry'!N$3:N$2000,'Data Entry'!M$3:M$2000,A1083,'Data Entry'!B$3:B$2000,B1083)+SUMIFS('Data Entry'!P$3:P$2000,'Data Entry'!O$3:O$2000,A1083,'Data Entry'!B$3:B$2000,B1083)+SUMIFS('Data Entry'!R$3:R$2000,'Data Entry'!Q$3:Q$2000,A1083,'Data Entry'!B$3:B$2000,B1083)</f>
        <v>0</v>
      </c>
      <c r="L1083">
        <f t="shared" si="89"/>
        <v>0</v>
      </c>
    </row>
    <row r="1084" spans="1:12">
      <c r="A1084">
        <f>'Data Entry'!A1085</f>
        <v>0</v>
      </c>
      <c r="B1084">
        <f>'Data Entry'!B1085</f>
        <v>0</v>
      </c>
      <c r="C1084">
        <f>'Data Entry'!I1085</f>
        <v>0</v>
      </c>
      <c r="D1084">
        <f>'Data Entry'!J1085</f>
        <v>0</v>
      </c>
      <c r="E1084">
        <f t="shared" si="85"/>
        <v>0</v>
      </c>
      <c r="F1084" s="26" t="e">
        <f t="shared" si="86"/>
        <v>#DIV/0!</v>
      </c>
      <c r="G1084">
        <f>'Data Entry'!K1085</f>
        <v>0</v>
      </c>
      <c r="H1084">
        <f>'Data Entry'!L1085</f>
        <v>0</v>
      </c>
      <c r="I1084">
        <f t="shared" si="87"/>
        <v>0</v>
      </c>
      <c r="J1084" s="26" t="e">
        <f t="shared" si="88"/>
        <v>#DIV/0!</v>
      </c>
      <c r="K1084" s="1">
        <f>SUMIFS('Data Entry'!N$3:N$2000,'Data Entry'!M$3:M$2000,A1084,'Data Entry'!B$3:B$2000,B1084)+SUMIFS('Data Entry'!P$3:P$2000,'Data Entry'!O$3:O$2000,A1084,'Data Entry'!B$3:B$2000,B1084)+SUMIFS('Data Entry'!R$3:R$2000,'Data Entry'!Q$3:Q$2000,A1084,'Data Entry'!B$3:B$2000,B1084)</f>
        <v>0</v>
      </c>
      <c r="L1084">
        <f t="shared" si="89"/>
        <v>0</v>
      </c>
    </row>
    <row r="1085" spans="1:12">
      <c r="A1085">
        <f>'Data Entry'!A1086</f>
        <v>0</v>
      </c>
      <c r="B1085">
        <f>'Data Entry'!B1086</f>
        <v>0</v>
      </c>
      <c r="C1085">
        <f>'Data Entry'!I1086</f>
        <v>0</v>
      </c>
      <c r="D1085">
        <f>'Data Entry'!J1086</f>
        <v>0</v>
      </c>
      <c r="E1085">
        <f t="shared" si="85"/>
        <v>0</v>
      </c>
      <c r="F1085" s="26" t="e">
        <f t="shared" si="86"/>
        <v>#DIV/0!</v>
      </c>
      <c r="G1085">
        <f>'Data Entry'!K1086</f>
        <v>0</v>
      </c>
      <c r="H1085">
        <f>'Data Entry'!L1086</f>
        <v>0</v>
      </c>
      <c r="I1085">
        <f t="shared" si="87"/>
        <v>0</v>
      </c>
      <c r="J1085" s="26" t="e">
        <f t="shared" si="88"/>
        <v>#DIV/0!</v>
      </c>
      <c r="K1085" s="1">
        <f>SUMIFS('Data Entry'!N$3:N$2000,'Data Entry'!M$3:M$2000,A1085,'Data Entry'!B$3:B$2000,B1085)+SUMIFS('Data Entry'!P$3:P$2000,'Data Entry'!O$3:O$2000,A1085,'Data Entry'!B$3:B$2000,B1085)+SUMIFS('Data Entry'!R$3:R$2000,'Data Entry'!Q$3:Q$2000,A1085,'Data Entry'!B$3:B$2000,B1085)</f>
        <v>0</v>
      </c>
      <c r="L1085">
        <f t="shared" si="89"/>
        <v>0</v>
      </c>
    </row>
    <row r="1086" spans="1:12">
      <c r="A1086">
        <f>'Data Entry'!A1087</f>
        <v>0</v>
      </c>
      <c r="B1086">
        <f>'Data Entry'!B1087</f>
        <v>0</v>
      </c>
      <c r="C1086">
        <f>'Data Entry'!I1087</f>
        <v>0</v>
      </c>
      <c r="D1086">
        <f>'Data Entry'!J1087</f>
        <v>0</v>
      </c>
      <c r="E1086">
        <f t="shared" si="85"/>
        <v>0</v>
      </c>
      <c r="F1086" s="26" t="e">
        <f t="shared" si="86"/>
        <v>#DIV/0!</v>
      </c>
      <c r="G1086">
        <f>'Data Entry'!K1087</f>
        <v>0</v>
      </c>
      <c r="H1086">
        <f>'Data Entry'!L1087</f>
        <v>0</v>
      </c>
      <c r="I1086">
        <f t="shared" si="87"/>
        <v>0</v>
      </c>
      <c r="J1086" s="26" t="e">
        <f t="shared" si="88"/>
        <v>#DIV/0!</v>
      </c>
      <c r="K1086" s="1">
        <f>SUMIFS('Data Entry'!N$3:N$2000,'Data Entry'!M$3:M$2000,A1086,'Data Entry'!B$3:B$2000,B1086)+SUMIFS('Data Entry'!P$3:P$2000,'Data Entry'!O$3:O$2000,A1086,'Data Entry'!B$3:B$2000,B1086)+SUMIFS('Data Entry'!R$3:R$2000,'Data Entry'!Q$3:Q$2000,A1086,'Data Entry'!B$3:B$2000,B1086)</f>
        <v>0</v>
      </c>
      <c r="L1086">
        <f t="shared" si="89"/>
        <v>0</v>
      </c>
    </row>
    <row r="1087" spans="1:12">
      <c r="A1087">
        <f>'Data Entry'!A1088</f>
        <v>0</v>
      </c>
      <c r="B1087">
        <f>'Data Entry'!B1088</f>
        <v>0</v>
      </c>
      <c r="C1087">
        <f>'Data Entry'!I1088</f>
        <v>0</v>
      </c>
      <c r="D1087">
        <f>'Data Entry'!J1088</f>
        <v>0</v>
      </c>
      <c r="E1087">
        <f t="shared" si="85"/>
        <v>0</v>
      </c>
      <c r="F1087" s="26" t="e">
        <f t="shared" si="86"/>
        <v>#DIV/0!</v>
      </c>
      <c r="G1087">
        <f>'Data Entry'!K1088</f>
        <v>0</v>
      </c>
      <c r="H1087">
        <f>'Data Entry'!L1088</f>
        <v>0</v>
      </c>
      <c r="I1087">
        <f t="shared" si="87"/>
        <v>0</v>
      </c>
      <c r="J1087" s="26" t="e">
        <f t="shared" si="88"/>
        <v>#DIV/0!</v>
      </c>
      <c r="K1087" s="1">
        <f>SUMIFS('Data Entry'!N$3:N$2000,'Data Entry'!M$3:M$2000,A1087,'Data Entry'!B$3:B$2000,B1087)+SUMIFS('Data Entry'!P$3:P$2000,'Data Entry'!O$3:O$2000,A1087,'Data Entry'!B$3:B$2000,B1087)+SUMIFS('Data Entry'!R$3:R$2000,'Data Entry'!Q$3:Q$2000,A1087,'Data Entry'!B$3:B$2000,B1087)</f>
        <v>0</v>
      </c>
      <c r="L1087">
        <f t="shared" si="89"/>
        <v>0</v>
      </c>
    </row>
    <row r="1088" spans="1:12">
      <c r="A1088">
        <f>'Data Entry'!A1089</f>
        <v>0</v>
      </c>
      <c r="B1088">
        <f>'Data Entry'!B1089</f>
        <v>0</v>
      </c>
      <c r="C1088">
        <f>'Data Entry'!I1089</f>
        <v>0</v>
      </c>
      <c r="D1088">
        <f>'Data Entry'!J1089</f>
        <v>0</v>
      </c>
      <c r="E1088">
        <f t="shared" si="85"/>
        <v>0</v>
      </c>
      <c r="F1088" s="26" t="e">
        <f t="shared" si="86"/>
        <v>#DIV/0!</v>
      </c>
      <c r="G1088">
        <f>'Data Entry'!K1089</f>
        <v>0</v>
      </c>
      <c r="H1088">
        <f>'Data Entry'!L1089</f>
        <v>0</v>
      </c>
      <c r="I1088">
        <f t="shared" si="87"/>
        <v>0</v>
      </c>
      <c r="J1088" s="26" t="e">
        <f t="shared" si="88"/>
        <v>#DIV/0!</v>
      </c>
      <c r="K1088" s="1">
        <f>SUMIFS('Data Entry'!N$3:N$2000,'Data Entry'!M$3:M$2000,A1088,'Data Entry'!B$3:B$2000,B1088)+SUMIFS('Data Entry'!P$3:P$2000,'Data Entry'!O$3:O$2000,A1088,'Data Entry'!B$3:B$2000,B1088)+SUMIFS('Data Entry'!R$3:R$2000,'Data Entry'!Q$3:Q$2000,A1088,'Data Entry'!B$3:B$2000,B1088)</f>
        <v>0</v>
      </c>
      <c r="L1088">
        <f t="shared" si="89"/>
        <v>0</v>
      </c>
    </row>
    <row r="1089" spans="1:12">
      <c r="A1089">
        <f>'Data Entry'!A1090</f>
        <v>0</v>
      </c>
      <c r="B1089">
        <f>'Data Entry'!B1090</f>
        <v>0</v>
      </c>
      <c r="C1089">
        <f>'Data Entry'!I1090</f>
        <v>0</v>
      </c>
      <c r="D1089">
        <f>'Data Entry'!J1090</f>
        <v>0</v>
      </c>
      <c r="E1089">
        <f t="shared" si="85"/>
        <v>0</v>
      </c>
      <c r="F1089" s="26" t="e">
        <f t="shared" si="86"/>
        <v>#DIV/0!</v>
      </c>
      <c r="G1089">
        <f>'Data Entry'!K1090</f>
        <v>0</v>
      </c>
      <c r="H1089">
        <f>'Data Entry'!L1090</f>
        <v>0</v>
      </c>
      <c r="I1089">
        <f t="shared" si="87"/>
        <v>0</v>
      </c>
      <c r="J1089" s="26" t="e">
        <f t="shared" si="88"/>
        <v>#DIV/0!</v>
      </c>
      <c r="K1089" s="1">
        <f>SUMIFS('Data Entry'!N$3:N$2000,'Data Entry'!M$3:M$2000,A1089,'Data Entry'!B$3:B$2000,B1089)+SUMIFS('Data Entry'!P$3:P$2000,'Data Entry'!O$3:O$2000,A1089,'Data Entry'!B$3:B$2000,B1089)+SUMIFS('Data Entry'!R$3:R$2000,'Data Entry'!Q$3:Q$2000,A1089,'Data Entry'!B$3:B$2000,B1089)</f>
        <v>0</v>
      </c>
      <c r="L1089">
        <f t="shared" si="89"/>
        <v>0</v>
      </c>
    </row>
    <row r="1090" spans="1:12">
      <c r="A1090">
        <f>'Data Entry'!A1091</f>
        <v>0</v>
      </c>
      <c r="B1090">
        <f>'Data Entry'!B1091</f>
        <v>0</v>
      </c>
      <c r="C1090">
        <f>'Data Entry'!I1091</f>
        <v>0</v>
      </c>
      <c r="D1090">
        <f>'Data Entry'!J1091</f>
        <v>0</v>
      </c>
      <c r="E1090">
        <f t="shared" si="85"/>
        <v>0</v>
      </c>
      <c r="F1090" s="26" t="e">
        <f t="shared" si="86"/>
        <v>#DIV/0!</v>
      </c>
      <c r="G1090">
        <f>'Data Entry'!K1091</f>
        <v>0</v>
      </c>
      <c r="H1090">
        <f>'Data Entry'!L1091</f>
        <v>0</v>
      </c>
      <c r="I1090">
        <f t="shared" si="87"/>
        <v>0</v>
      </c>
      <c r="J1090" s="26" t="e">
        <f t="shared" si="88"/>
        <v>#DIV/0!</v>
      </c>
      <c r="K1090" s="1">
        <f>SUMIFS('Data Entry'!N$3:N$2000,'Data Entry'!M$3:M$2000,A1090,'Data Entry'!B$3:B$2000,B1090)+SUMIFS('Data Entry'!P$3:P$2000,'Data Entry'!O$3:O$2000,A1090,'Data Entry'!B$3:B$2000,B1090)+SUMIFS('Data Entry'!R$3:R$2000,'Data Entry'!Q$3:Q$2000,A1090,'Data Entry'!B$3:B$2000,B1090)</f>
        <v>0</v>
      </c>
      <c r="L1090">
        <f t="shared" si="89"/>
        <v>0</v>
      </c>
    </row>
    <row r="1091" spans="1:12">
      <c r="A1091">
        <f>'Data Entry'!A1092</f>
        <v>0</v>
      </c>
      <c r="B1091">
        <f>'Data Entry'!B1092</f>
        <v>0</v>
      </c>
      <c r="C1091">
        <f>'Data Entry'!I1092</f>
        <v>0</v>
      </c>
      <c r="D1091">
        <f>'Data Entry'!J1092</f>
        <v>0</v>
      </c>
      <c r="E1091">
        <f t="shared" si="85"/>
        <v>0</v>
      </c>
      <c r="F1091" s="26" t="e">
        <f t="shared" si="86"/>
        <v>#DIV/0!</v>
      </c>
      <c r="G1091">
        <f>'Data Entry'!K1092</f>
        <v>0</v>
      </c>
      <c r="H1091">
        <f>'Data Entry'!L1092</f>
        <v>0</v>
      </c>
      <c r="I1091">
        <f t="shared" si="87"/>
        <v>0</v>
      </c>
      <c r="J1091" s="26" t="e">
        <f t="shared" si="88"/>
        <v>#DIV/0!</v>
      </c>
      <c r="K1091" s="1">
        <f>SUMIFS('Data Entry'!N$3:N$2000,'Data Entry'!M$3:M$2000,A1091,'Data Entry'!B$3:B$2000,B1091)+SUMIFS('Data Entry'!P$3:P$2000,'Data Entry'!O$3:O$2000,A1091,'Data Entry'!B$3:B$2000,B1091)+SUMIFS('Data Entry'!R$3:R$2000,'Data Entry'!Q$3:Q$2000,A1091,'Data Entry'!B$3:B$2000,B1091)</f>
        <v>0</v>
      </c>
      <c r="L1091">
        <f t="shared" si="89"/>
        <v>0</v>
      </c>
    </row>
    <row r="1092" spans="1:12">
      <c r="A1092">
        <f>'Data Entry'!A1093</f>
        <v>0</v>
      </c>
      <c r="B1092">
        <f>'Data Entry'!B1093</f>
        <v>0</v>
      </c>
      <c r="C1092">
        <f>'Data Entry'!I1093</f>
        <v>0</v>
      </c>
      <c r="D1092">
        <f>'Data Entry'!J1093</f>
        <v>0</v>
      </c>
      <c r="E1092">
        <f t="shared" si="85"/>
        <v>0</v>
      </c>
      <c r="F1092" s="26" t="e">
        <f t="shared" si="86"/>
        <v>#DIV/0!</v>
      </c>
      <c r="G1092">
        <f>'Data Entry'!K1093</f>
        <v>0</v>
      </c>
      <c r="H1092">
        <f>'Data Entry'!L1093</f>
        <v>0</v>
      </c>
      <c r="I1092">
        <f t="shared" si="87"/>
        <v>0</v>
      </c>
      <c r="J1092" s="26" t="e">
        <f t="shared" si="88"/>
        <v>#DIV/0!</v>
      </c>
      <c r="K1092" s="1">
        <f>SUMIFS('Data Entry'!N$3:N$2000,'Data Entry'!M$3:M$2000,A1092,'Data Entry'!B$3:B$2000,B1092)+SUMIFS('Data Entry'!P$3:P$2000,'Data Entry'!O$3:O$2000,A1092,'Data Entry'!B$3:B$2000,B1092)+SUMIFS('Data Entry'!R$3:R$2000,'Data Entry'!Q$3:Q$2000,A1092,'Data Entry'!B$3:B$2000,B1092)</f>
        <v>0</v>
      </c>
      <c r="L1092">
        <f t="shared" si="89"/>
        <v>0</v>
      </c>
    </row>
    <row r="1093" spans="1:12">
      <c r="A1093">
        <f>'Data Entry'!A1094</f>
        <v>0</v>
      </c>
      <c r="B1093">
        <f>'Data Entry'!B1094</f>
        <v>0</v>
      </c>
      <c r="C1093">
        <f>'Data Entry'!I1094</f>
        <v>0</v>
      </c>
      <c r="D1093">
        <f>'Data Entry'!J1094</f>
        <v>0</v>
      </c>
      <c r="E1093">
        <f t="shared" si="85"/>
        <v>0</v>
      </c>
      <c r="F1093" s="26" t="e">
        <f t="shared" si="86"/>
        <v>#DIV/0!</v>
      </c>
      <c r="G1093">
        <f>'Data Entry'!K1094</f>
        <v>0</v>
      </c>
      <c r="H1093">
        <f>'Data Entry'!L1094</f>
        <v>0</v>
      </c>
      <c r="I1093">
        <f t="shared" si="87"/>
        <v>0</v>
      </c>
      <c r="J1093" s="26" t="e">
        <f t="shared" si="88"/>
        <v>#DIV/0!</v>
      </c>
      <c r="K1093" s="1">
        <f>SUMIFS('Data Entry'!N$3:N$2000,'Data Entry'!M$3:M$2000,A1093,'Data Entry'!B$3:B$2000,B1093)+SUMIFS('Data Entry'!P$3:P$2000,'Data Entry'!O$3:O$2000,A1093,'Data Entry'!B$3:B$2000,B1093)+SUMIFS('Data Entry'!R$3:R$2000,'Data Entry'!Q$3:Q$2000,A1093,'Data Entry'!B$3:B$2000,B1093)</f>
        <v>0</v>
      </c>
      <c r="L1093">
        <f t="shared" si="89"/>
        <v>0</v>
      </c>
    </row>
    <row r="1094" spans="1:12">
      <c r="A1094">
        <f>'Data Entry'!A1095</f>
        <v>0</v>
      </c>
      <c r="B1094">
        <f>'Data Entry'!B1095</f>
        <v>0</v>
      </c>
      <c r="C1094">
        <f>'Data Entry'!I1095</f>
        <v>0</v>
      </c>
      <c r="D1094">
        <f>'Data Entry'!J1095</f>
        <v>0</v>
      </c>
      <c r="E1094">
        <f t="shared" si="85"/>
        <v>0</v>
      </c>
      <c r="F1094" s="26" t="e">
        <f t="shared" si="86"/>
        <v>#DIV/0!</v>
      </c>
      <c r="G1094">
        <f>'Data Entry'!K1095</f>
        <v>0</v>
      </c>
      <c r="H1094">
        <f>'Data Entry'!L1095</f>
        <v>0</v>
      </c>
      <c r="I1094">
        <f t="shared" si="87"/>
        <v>0</v>
      </c>
      <c r="J1094" s="26" t="e">
        <f t="shared" si="88"/>
        <v>#DIV/0!</v>
      </c>
      <c r="K1094" s="1">
        <f>SUMIFS('Data Entry'!N$3:N$2000,'Data Entry'!M$3:M$2000,A1094,'Data Entry'!B$3:B$2000,B1094)+SUMIFS('Data Entry'!P$3:P$2000,'Data Entry'!O$3:O$2000,A1094,'Data Entry'!B$3:B$2000,B1094)+SUMIFS('Data Entry'!R$3:R$2000,'Data Entry'!Q$3:Q$2000,A1094,'Data Entry'!B$3:B$2000,B1094)</f>
        <v>0</v>
      </c>
      <c r="L1094">
        <f t="shared" si="89"/>
        <v>0</v>
      </c>
    </row>
    <row r="1095" spans="1:12">
      <c r="A1095">
        <f>'Data Entry'!A1096</f>
        <v>0</v>
      </c>
      <c r="B1095">
        <f>'Data Entry'!B1096</f>
        <v>0</v>
      </c>
      <c r="C1095">
        <f>'Data Entry'!I1096</f>
        <v>0</v>
      </c>
      <c r="D1095">
        <f>'Data Entry'!J1096</f>
        <v>0</v>
      </c>
      <c r="E1095">
        <f t="shared" si="85"/>
        <v>0</v>
      </c>
      <c r="F1095" s="26" t="e">
        <f t="shared" si="86"/>
        <v>#DIV/0!</v>
      </c>
      <c r="G1095">
        <f>'Data Entry'!K1096</f>
        <v>0</v>
      </c>
      <c r="H1095">
        <f>'Data Entry'!L1096</f>
        <v>0</v>
      </c>
      <c r="I1095">
        <f t="shared" si="87"/>
        <v>0</v>
      </c>
      <c r="J1095" s="26" t="e">
        <f t="shared" si="88"/>
        <v>#DIV/0!</v>
      </c>
      <c r="K1095" s="1">
        <f>SUMIFS('Data Entry'!N$3:N$2000,'Data Entry'!M$3:M$2000,A1095,'Data Entry'!B$3:B$2000,B1095)+SUMIFS('Data Entry'!P$3:P$2000,'Data Entry'!O$3:O$2000,A1095,'Data Entry'!B$3:B$2000,B1095)+SUMIFS('Data Entry'!R$3:R$2000,'Data Entry'!Q$3:Q$2000,A1095,'Data Entry'!B$3:B$2000,B1095)</f>
        <v>0</v>
      </c>
      <c r="L1095">
        <f t="shared" si="89"/>
        <v>0</v>
      </c>
    </row>
    <row r="1096" spans="1:12">
      <c r="A1096">
        <f>'Data Entry'!A1097</f>
        <v>0</v>
      </c>
      <c r="B1096">
        <f>'Data Entry'!B1097</f>
        <v>0</v>
      </c>
      <c r="C1096">
        <f>'Data Entry'!I1097</f>
        <v>0</v>
      </c>
      <c r="D1096">
        <f>'Data Entry'!J1097</f>
        <v>0</v>
      </c>
      <c r="E1096">
        <f t="shared" si="85"/>
        <v>0</v>
      </c>
      <c r="F1096" s="26" t="e">
        <f t="shared" si="86"/>
        <v>#DIV/0!</v>
      </c>
      <c r="G1096">
        <f>'Data Entry'!K1097</f>
        <v>0</v>
      </c>
      <c r="H1096">
        <f>'Data Entry'!L1097</f>
        <v>0</v>
      </c>
      <c r="I1096">
        <f t="shared" si="87"/>
        <v>0</v>
      </c>
      <c r="J1096" s="26" t="e">
        <f t="shared" si="88"/>
        <v>#DIV/0!</v>
      </c>
      <c r="K1096" s="1">
        <f>SUMIFS('Data Entry'!N$3:N$2000,'Data Entry'!M$3:M$2000,A1096,'Data Entry'!B$3:B$2000,B1096)+SUMIFS('Data Entry'!P$3:P$2000,'Data Entry'!O$3:O$2000,A1096,'Data Entry'!B$3:B$2000,B1096)+SUMIFS('Data Entry'!R$3:R$2000,'Data Entry'!Q$3:Q$2000,A1096,'Data Entry'!B$3:B$2000,B1096)</f>
        <v>0</v>
      </c>
      <c r="L1096">
        <f t="shared" si="89"/>
        <v>0</v>
      </c>
    </row>
    <row r="1097" spans="1:12">
      <c r="A1097">
        <f>'Data Entry'!A1098</f>
        <v>0</v>
      </c>
      <c r="B1097">
        <f>'Data Entry'!B1098</f>
        <v>0</v>
      </c>
      <c r="C1097">
        <f>'Data Entry'!I1098</f>
        <v>0</v>
      </c>
      <c r="D1097">
        <f>'Data Entry'!J1098</f>
        <v>0</v>
      </c>
      <c r="E1097">
        <f t="shared" si="85"/>
        <v>0</v>
      </c>
      <c r="F1097" s="26" t="e">
        <f t="shared" si="86"/>
        <v>#DIV/0!</v>
      </c>
      <c r="G1097">
        <f>'Data Entry'!K1098</f>
        <v>0</v>
      </c>
      <c r="H1097">
        <f>'Data Entry'!L1098</f>
        <v>0</v>
      </c>
      <c r="I1097">
        <f t="shared" si="87"/>
        <v>0</v>
      </c>
      <c r="J1097" s="26" t="e">
        <f t="shared" si="88"/>
        <v>#DIV/0!</v>
      </c>
      <c r="K1097" s="1">
        <f>SUMIFS('Data Entry'!N$3:N$2000,'Data Entry'!M$3:M$2000,A1097,'Data Entry'!B$3:B$2000,B1097)+SUMIFS('Data Entry'!P$3:P$2000,'Data Entry'!O$3:O$2000,A1097,'Data Entry'!B$3:B$2000,B1097)+SUMIFS('Data Entry'!R$3:R$2000,'Data Entry'!Q$3:Q$2000,A1097,'Data Entry'!B$3:B$2000,B1097)</f>
        <v>0</v>
      </c>
      <c r="L1097">
        <f t="shared" si="89"/>
        <v>0</v>
      </c>
    </row>
    <row r="1098" spans="1:12">
      <c r="A1098">
        <f>'Data Entry'!A1099</f>
        <v>0</v>
      </c>
      <c r="B1098">
        <f>'Data Entry'!B1099</f>
        <v>0</v>
      </c>
      <c r="C1098">
        <f>'Data Entry'!I1099</f>
        <v>0</v>
      </c>
      <c r="D1098">
        <f>'Data Entry'!J1099</f>
        <v>0</v>
      </c>
      <c r="E1098">
        <f t="shared" si="85"/>
        <v>0</v>
      </c>
      <c r="F1098" s="26" t="e">
        <f t="shared" si="86"/>
        <v>#DIV/0!</v>
      </c>
      <c r="G1098">
        <f>'Data Entry'!K1099</f>
        <v>0</v>
      </c>
      <c r="H1098">
        <f>'Data Entry'!L1099</f>
        <v>0</v>
      </c>
      <c r="I1098">
        <f t="shared" si="87"/>
        <v>0</v>
      </c>
      <c r="J1098" s="26" t="e">
        <f t="shared" si="88"/>
        <v>#DIV/0!</v>
      </c>
      <c r="K1098" s="1">
        <f>SUMIFS('Data Entry'!N$3:N$2000,'Data Entry'!M$3:M$2000,A1098,'Data Entry'!B$3:B$2000,B1098)+SUMIFS('Data Entry'!P$3:P$2000,'Data Entry'!O$3:O$2000,A1098,'Data Entry'!B$3:B$2000,B1098)+SUMIFS('Data Entry'!R$3:R$2000,'Data Entry'!Q$3:Q$2000,A1098,'Data Entry'!B$3:B$2000,B1098)</f>
        <v>0</v>
      </c>
      <c r="L1098">
        <f t="shared" si="89"/>
        <v>0</v>
      </c>
    </row>
    <row r="1099" spans="1:12">
      <c r="A1099">
        <f>'Data Entry'!A1100</f>
        <v>0</v>
      </c>
      <c r="B1099">
        <f>'Data Entry'!B1100</f>
        <v>0</v>
      </c>
      <c r="C1099">
        <f>'Data Entry'!I1100</f>
        <v>0</v>
      </c>
      <c r="D1099">
        <f>'Data Entry'!J1100</f>
        <v>0</v>
      </c>
      <c r="E1099">
        <f t="shared" si="85"/>
        <v>0</v>
      </c>
      <c r="F1099" s="26" t="e">
        <f t="shared" si="86"/>
        <v>#DIV/0!</v>
      </c>
      <c r="G1099">
        <f>'Data Entry'!K1100</f>
        <v>0</v>
      </c>
      <c r="H1099">
        <f>'Data Entry'!L1100</f>
        <v>0</v>
      </c>
      <c r="I1099">
        <f t="shared" si="87"/>
        <v>0</v>
      </c>
      <c r="J1099" s="26" t="e">
        <f t="shared" si="88"/>
        <v>#DIV/0!</v>
      </c>
      <c r="K1099" s="1">
        <f>SUMIFS('Data Entry'!N$3:N$2000,'Data Entry'!M$3:M$2000,A1099,'Data Entry'!B$3:B$2000,B1099)+SUMIFS('Data Entry'!P$3:P$2000,'Data Entry'!O$3:O$2000,A1099,'Data Entry'!B$3:B$2000,B1099)+SUMIFS('Data Entry'!R$3:R$2000,'Data Entry'!Q$3:Q$2000,A1099,'Data Entry'!B$3:B$2000,B1099)</f>
        <v>0</v>
      </c>
      <c r="L1099">
        <f t="shared" si="89"/>
        <v>0</v>
      </c>
    </row>
    <row r="1100" spans="1:12">
      <c r="A1100">
        <f>'Data Entry'!A1101</f>
        <v>0</v>
      </c>
      <c r="B1100">
        <f>'Data Entry'!B1101</f>
        <v>0</v>
      </c>
      <c r="C1100">
        <f>'Data Entry'!I1101</f>
        <v>0</v>
      </c>
      <c r="D1100">
        <f>'Data Entry'!J1101</f>
        <v>0</v>
      </c>
      <c r="E1100">
        <f t="shared" si="85"/>
        <v>0</v>
      </c>
      <c r="F1100" s="26" t="e">
        <f t="shared" si="86"/>
        <v>#DIV/0!</v>
      </c>
      <c r="G1100">
        <f>'Data Entry'!K1101</f>
        <v>0</v>
      </c>
      <c r="H1100">
        <f>'Data Entry'!L1101</f>
        <v>0</v>
      </c>
      <c r="I1100">
        <f t="shared" si="87"/>
        <v>0</v>
      </c>
      <c r="J1100" s="26" t="e">
        <f t="shared" si="88"/>
        <v>#DIV/0!</v>
      </c>
      <c r="K1100" s="1">
        <f>SUMIFS('Data Entry'!N$3:N$2000,'Data Entry'!M$3:M$2000,A1100,'Data Entry'!B$3:B$2000,B1100)+SUMIFS('Data Entry'!P$3:P$2000,'Data Entry'!O$3:O$2000,A1100,'Data Entry'!B$3:B$2000,B1100)+SUMIFS('Data Entry'!R$3:R$2000,'Data Entry'!Q$3:Q$2000,A1100,'Data Entry'!B$3:B$2000,B1100)</f>
        <v>0</v>
      </c>
      <c r="L1100">
        <f t="shared" si="89"/>
        <v>0</v>
      </c>
    </row>
    <row r="1101" spans="1:12">
      <c r="A1101">
        <f>'Data Entry'!A1102</f>
        <v>0</v>
      </c>
      <c r="B1101">
        <f>'Data Entry'!B1102</f>
        <v>0</v>
      </c>
      <c r="C1101">
        <f>'Data Entry'!I1102</f>
        <v>0</v>
      </c>
      <c r="D1101">
        <f>'Data Entry'!J1102</f>
        <v>0</v>
      </c>
      <c r="E1101">
        <f t="shared" si="85"/>
        <v>0</v>
      </c>
      <c r="F1101" s="26" t="e">
        <f t="shared" si="86"/>
        <v>#DIV/0!</v>
      </c>
      <c r="G1101">
        <f>'Data Entry'!K1102</f>
        <v>0</v>
      </c>
      <c r="H1101">
        <f>'Data Entry'!L1102</f>
        <v>0</v>
      </c>
      <c r="I1101">
        <f t="shared" si="87"/>
        <v>0</v>
      </c>
      <c r="J1101" s="26" t="e">
        <f t="shared" si="88"/>
        <v>#DIV/0!</v>
      </c>
      <c r="K1101" s="1">
        <f>SUMIFS('Data Entry'!N$3:N$2000,'Data Entry'!M$3:M$2000,A1101,'Data Entry'!B$3:B$2000,B1101)+SUMIFS('Data Entry'!P$3:P$2000,'Data Entry'!O$3:O$2000,A1101,'Data Entry'!B$3:B$2000,B1101)+SUMIFS('Data Entry'!R$3:R$2000,'Data Entry'!Q$3:Q$2000,A1101,'Data Entry'!B$3:B$2000,B1101)</f>
        <v>0</v>
      </c>
      <c r="L1101">
        <f t="shared" si="89"/>
        <v>0</v>
      </c>
    </row>
    <row r="1102" spans="1:12">
      <c r="A1102">
        <f>'Data Entry'!A1103</f>
        <v>0</v>
      </c>
      <c r="B1102">
        <f>'Data Entry'!B1103</f>
        <v>0</v>
      </c>
      <c r="C1102">
        <f>'Data Entry'!I1103</f>
        <v>0</v>
      </c>
      <c r="D1102">
        <f>'Data Entry'!J1103</f>
        <v>0</v>
      </c>
      <c r="E1102">
        <f t="shared" si="85"/>
        <v>0</v>
      </c>
      <c r="F1102" s="26" t="e">
        <f t="shared" si="86"/>
        <v>#DIV/0!</v>
      </c>
      <c r="G1102">
        <f>'Data Entry'!K1103</f>
        <v>0</v>
      </c>
      <c r="H1102">
        <f>'Data Entry'!L1103</f>
        <v>0</v>
      </c>
      <c r="I1102">
        <f t="shared" si="87"/>
        <v>0</v>
      </c>
      <c r="J1102" s="26" t="e">
        <f t="shared" si="88"/>
        <v>#DIV/0!</v>
      </c>
      <c r="K1102" s="1">
        <f>SUMIFS('Data Entry'!N$3:N$2000,'Data Entry'!M$3:M$2000,A1102,'Data Entry'!B$3:B$2000,B1102)+SUMIFS('Data Entry'!P$3:P$2000,'Data Entry'!O$3:O$2000,A1102,'Data Entry'!B$3:B$2000,B1102)+SUMIFS('Data Entry'!R$3:R$2000,'Data Entry'!Q$3:Q$2000,A1102,'Data Entry'!B$3:B$2000,B1102)</f>
        <v>0</v>
      </c>
      <c r="L1102">
        <f t="shared" si="89"/>
        <v>0</v>
      </c>
    </row>
    <row r="1103" spans="1:12">
      <c r="A1103">
        <f>'Data Entry'!A1104</f>
        <v>0</v>
      </c>
      <c r="B1103">
        <f>'Data Entry'!B1104</f>
        <v>0</v>
      </c>
      <c r="C1103">
        <f>'Data Entry'!I1104</f>
        <v>0</v>
      </c>
      <c r="D1103">
        <f>'Data Entry'!J1104</f>
        <v>0</v>
      </c>
      <c r="E1103">
        <f t="shared" si="85"/>
        <v>0</v>
      </c>
      <c r="F1103" s="26" t="e">
        <f t="shared" si="86"/>
        <v>#DIV/0!</v>
      </c>
      <c r="G1103">
        <f>'Data Entry'!K1104</f>
        <v>0</v>
      </c>
      <c r="H1103">
        <f>'Data Entry'!L1104</f>
        <v>0</v>
      </c>
      <c r="I1103">
        <f t="shared" si="87"/>
        <v>0</v>
      </c>
      <c r="J1103" s="26" t="e">
        <f t="shared" si="88"/>
        <v>#DIV/0!</v>
      </c>
      <c r="K1103" s="1">
        <f>SUMIFS('Data Entry'!N$3:N$2000,'Data Entry'!M$3:M$2000,A1103,'Data Entry'!B$3:B$2000,B1103)+SUMIFS('Data Entry'!P$3:P$2000,'Data Entry'!O$3:O$2000,A1103,'Data Entry'!B$3:B$2000,B1103)+SUMIFS('Data Entry'!R$3:R$2000,'Data Entry'!Q$3:Q$2000,A1103,'Data Entry'!B$3:B$2000,B1103)</f>
        <v>0</v>
      </c>
      <c r="L1103">
        <f t="shared" si="89"/>
        <v>0</v>
      </c>
    </row>
    <row r="1104" spans="1:12">
      <c r="A1104">
        <f>'Data Entry'!A1105</f>
        <v>0</v>
      </c>
      <c r="B1104">
        <f>'Data Entry'!B1105</f>
        <v>0</v>
      </c>
      <c r="C1104">
        <f>'Data Entry'!I1105</f>
        <v>0</v>
      </c>
      <c r="D1104">
        <f>'Data Entry'!J1105</f>
        <v>0</v>
      </c>
      <c r="E1104">
        <f t="shared" si="85"/>
        <v>0</v>
      </c>
      <c r="F1104" s="26" t="e">
        <f t="shared" si="86"/>
        <v>#DIV/0!</v>
      </c>
      <c r="G1104">
        <f>'Data Entry'!K1105</f>
        <v>0</v>
      </c>
      <c r="H1104">
        <f>'Data Entry'!L1105</f>
        <v>0</v>
      </c>
      <c r="I1104">
        <f t="shared" si="87"/>
        <v>0</v>
      </c>
      <c r="J1104" s="26" t="e">
        <f t="shared" si="88"/>
        <v>#DIV/0!</v>
      </c>
      <c r="K1104" s="1">
        <f>SUMIFS('Data Entry'!N$3:N$2000,'Data Entry'!M$3:M$2000,A1104,'Data Entry'!B$3:B$2000,B1104)+SUMIFS('Data Entry'!P$3:P$2000,'Data Entry'!O$3:O$2000,A1104,'Data Entry'!B$3:B$2000,B1104)+SUMIFS('Data Entry'!R$3:R$2000,'Data Entry'!Q$3:Q$2000,A1104,'Data Entry'!B$3:B$2000,B1104)</f>
        <v>0</v>
      </c>
      <c r="L1104">
        <f t="shared" si="89"/>
        <v>0</v>
      </c>
    </row>
    <row r="1105" spans="1:12">
      <c r="A1105">
        <f>'Data Entry'!A1106</f>
        <v>0</v>
      </c>
      <c r="B1105">
        <f>'Data Entry'!B1106</f>
        <v>0</v>
      </c>
      <c r="C1105">
        <f>'Data Entry'!I1106</f>
        <v>0</v>
      </c>
      <c r="D1105">
        <f>'Data Entry'!J1106</f>
        <v>0</v>
      </c>
      <c r="E1105">
        <f t="shared" si="85"/>
        <v>0</v>
      </c>
      <c r="F1105" s="26" t="e">
        <f t="shared" si="86"/>
        <v>#DIV/0!</v>
      </c>
      <c r="G1105">
        <f>'Data Entry'!K1106</f>
        <v>0</v>
      </c>
      <c r="H1105">
        <f>'Data Entry'!L1106</f>
        <v>0</v>
      </c>
      <c r="I1105">
        <f t="shared" si="87"/>
        <v>0</v>
      </c>
      <c r="J1105" s="26" t="e">
        <f t="shared" si="88"/>
        <v>#DIV/0!</v>
      </c>
      <c r="K1105" s="1">
        <f>SUMIFS('Data Entry'!N$3:N$2000,'Data Entry'!M$3:M$2000,A1105,'Data Entry'!B$3:B$2000,B1105)+SUMIFS('Data Entry'!P$3:P$2000,'Data Entry'!O$3:O$2000,A1105,'Data Entry'!B$3:B$2000,B1105)+SUMIFS('Data Entry'!R$3:R$2000,'Data Entry'!Q$3:Q$2000,A1105,'Data Entry'!B$3:B$2000,B1105)</f>
        <v>0</v>
      </c>
      <c r="L1105">
        <f t="shared" si="89"/>
        <v>0</v>
      </c>
    </row>
    <row r="1106" spans="1:12">
      <c r="A1106">
        <f>'Data Entry'!A1107</f>
        <v>0</v>
      </c>
      <c r="B1106">
        <f>'Data Entry'!B1107</f>
        <v>0</v>
      </c>
      <c r="C1106">
        <f>'Data Entry'!I1107</f>
        <v>0</v>
      </c>
      <c r="D1106">
        <f>'Data Entry'!J1107</f>
        <v>0</v>
      </c>
      <c r="E1106">
        <f t="shared" si="85"/>
        <v>0</v>
      </c>
      <c r="F1106" s="26" t="e">
        <f t="shared" si="86"/>
        <v>#DIV/0!</v>
      </c>
      <c r="G1106">
        <f>'Data Entry'!K1107</f>
        <v>0</v>
      </c>
      <c r="H1106">
        <f>'Data Entry'!L1107</f>
        <v>0</v>
      </c>
      <c r="I1106">
        <f t="shared" si="87"/>
        <v>0</v>
      </c>
      <c r="J1106" s="26" t="e">
        <f t="shared" si="88"/>
        <v>#DIV/0!</v>
      </c>
      <c r="K1106" s="1">
        <f>SUMIFS('Data Entry'!N$3:N$2000,'Data Entry'!M$3:M$2000,A1106,'Data Entry'!B$3:B$2000,B1106)+SUMIFS('Data Entry'!P$3:P$2000,'Data Entry'!O$3:O$2000,A1106,'Data Entry'!B$3:B$2000,B1106)+SUMIFS('Data Entry'!R$3:R$2000,'Data Entry'!Q$3:Q$2000,A1106,'Data Entry'!B$3:B$2000,B1106)</f>
        <v>0</v>
      </c>
      <c r="L1106">
        <f t="shared" si="89"/>
        <v>0</v>
      </c>
    </row>
    <row r="1107" spans="1:12">
      <c r="A1107">
        <f>'Data Entry'!A1108</f>
        <v>0</v>
      </c>
      <c r="B1107">
        <f>'Data Entry'!B1108</f>
        <v>0</v>
      </c>
      <c r="C1107">
        <f>'Data Entry'!I1108</f>
        <v>0</v>
      </c>
      <c r="D1107">
        <f>'Data Entry'!J1108</f>
        <v>0</v>
      </c>
      <c r="E1107">
        <f t="shared" si="85"/>
        <v>0</v>
      </c>
      <c r="F1107" s="26" t="e">
        <f t="shared" si="86"/>
        <v>#DIV/0!</v>
      </c>
      <c r="G1107">
        <f>'Data Entry'!K1108</f>
        <v>0</v>
      </c>
      <c r="H1107">
        <f>'Data Entry'!L1108</f>
        <v>0</v>
      </c>
      <c r="I1107">
        <f t="shared" si="87"/>
        <v>0</v>
      </c>
      <c r="J1107" s="26" t="e">
        <f t="shared" si="88"/>
        <v>#DIV/0!</v>
      </c>
      <c r="K1107" s="1">
        <f>SUMIFS('Data Entry'!N$3:N$2000,'Data Entry'!M$3:M$2000,A1107,'Data Entry'!B$3:B$2000,B1107)+SUMIFS('Data Entry'!P$3:P$2000,'Data Entry'!O$3:O$2000,A1107,'Data Entry'!B$3:B$2000,B1107)+SUMIFS('Data Entry'!R$3:R$2000,'Data Entry'!Q$3:Q$2000,A1107,'Data Entry'!B$3:B$2000,B1107)</f>
        <v>0</v>
      </c>
      <c r="L1107">
        <f t="shared" si="89"/>
        <v>0</v>
      </c>
    </row>
    <row r="1108" spans="1:12">
      <c r="A1108">
        <f>'Data Entry'!A1109</f>
        <v>0</v>
      </c>
      <c r="B1108">
        <f>'Data Entry'!B1109</f>
        <v>0</v>
      </c>
      <c r="C1108">
        <f>'Data Entry'!I1109</f>
        <v>0</v>
      </c>
      <c r="D1108">
        <f>'Data Entry'!J1109</f>
        <v>0</v>
      </c>
      <c r="E1108">
        <f t="shared" si="85"/>
        <v>0</v>
      </c>
      <c r="F1108" s="26" t="e">
        <f t="shared" si="86"/>
        <v>#DIV/0!</v>
      </c>
      <c r="G1108">
        <f>'Data Entry'!K1109</f>
        <v>0</v>
      </c>
      <c r="H1108">
        <f>'Data Entry'!L1109</f>
        <v>0</v>
      </c>
      <c r="I1108">
        <f t="shared" si="87"/>
        <v>0</v>
      </c>
      <c r="J1108" s="26" t="e">
        <f t="shared" si="88"/>
        <v>#DIV/0!</v>
      </c>
      <c r="K1108" s="1">
        <f>SUMIFS('Data Entry'!N$3:N$2000,'Data Entry'!M$3:M$2000,A1108,'Data Entry'!B$3:B$2000,B1108)+SUMIFS('Data Entry'!P$3:P$2000,'Data Entry'!O$3:O$2000,A1108,'Data Entry'!B$3:B$2000,B1108)+SUMIFS('Data Entry'!R$3:R$2000,'Data Entry'!Q$3:Q$2000,A1108,'Data Entry'!B$3:B$2000,B1108)</f>
        <v>0</v>
      </c>
      <c r="L1108">
        <f t="shared" si="89"/>
        <v>0</v>
      </c>
    </row>
    <row r="1109" spans="1:12">
      <c r="A1109">
        <f>'Data Entry'!A1110</f>
        <v>0</v>
      </c>
      <c r="B1109">
        <f>'Data Entry'!B1110</f>
        <v>0</v>
      </c>
      <c r="C1109">
        <f>'Data Entry'!I1110</f>
        <v>0</v>
      </c>
      <c r="D1109">
        <f>'Data Entry'!J1110</f>
        <v>0</v>
      </c>
      <c r="E1109">
        <f t="shared" si="85"/>
        <v>0</v>
      </c>
      <c r="F1109" s="26" t="e">
        <f t="shared" si="86"/>
        <v>#DIV/0!</v>
      </c>
      <c r="G1109">
        <f>'Data Entry'!K1110</f>
        <v>0</v>
      </c>
      <c r="H1109">
        <f>'Data Entry'!L1110</f>
        <v>0</v>
      </c>
      <c r="I1109">
        <f t="shared" si="87"/>
        <v>0</v>
      </c>
      <c r="J1109" s="26" t="e">
        <f t="shared" si="88"/>
        <v>#DIV/0!</v>
      </c>
      <c r="K1109" s="1">
        <f>SUMIFS('Data Entry'!N$3:N$2000,'Data Entry'!M$3:M$2000,A1109,'Data Entry'!B$3:B$2000,B1109)+SUMIFS('Data Entry'!P$3:P$2000,'Data Entry'!O$3:O$2000,A1109,'Data Entry'!B$3:B$2000,B1109)+SUMIFS('Data Entry'!R$3:R$2000,'Data Entry'!Q$3:Q$2000,A1109,'Data Entry'!B$3:B$2000,B1109)</f>
        <v>0</v>
      </c>
      <c r="L1109">
        <f t="shared" si="89"/>
        <v>0</v>
      </c>
    </row>
    <row r="1110" spans="1:12">
      <c r="A1110">
        <f>'Data Entry'!A1111</f>
        <v>0</v>
      </c>
      <c r="B1110">
        <f>'Data Entry'!B1111</f>
        <v>0</v>
      </c>
      <c r="C1110">
        <f>'Data Entry'!I1111</f>
        <v>0</v>
      </c>
      <c r="D1110">
        <f>'Data Entry'!J1111</f>
        <v>0</v>
      </c>
      <c r="E1110">
        <f t="shared" si="85"/>
        <v>0</v>
      </c>
      <c r="F1110" s="26" t="e">
        <f t="shared" si="86"/>
        <v>#DIV/0!</v>
      </c>
      <c r="G1110">
        <f>'Data Entry'!K1111</f>
        <v>0</v>
      </c>
      <c r="H1110">
        <f>'Data Entry'!L1111</f>
        <v>0</v>
      </c>
      <c r="I1110">
        <f t="shared" si="87"/>
        <v>0</v>
      </c>
      <c r="J1110" s="26" t="e">
        <f t="shared" si="88"/>
        <v>#DIV/0!</v>
      </c>
      <c r="K1110" s="1">
        <f>SUMIFS('Data Entry'!N$3:N$2000,'Data Entry'!M$3:M$2000,A1110,'Data Entry'!B$3:B$2000,B1110)+SUMIFS('Data Entry'!P$3:P$2000,'Data Entry'!O$3:O$2000,A1110,'Data Entry'!B$3:B$2000,B1110)+SUMIFS('Data Entry'!R$3:R$2000,'Data Entry'!Q$3:Q$2000,A1110,'Data Entry'!B$3:B$2000,B1110)</f>
        <v>0</v>
      </c>
      <c r="L1110">
        <f t="shared" si="89"/>
        <v>0</v>
      </c>
    </row>
    <row r="1111" spans="1:12">
      <c r="A1111">
        <f>'Data Entry'!A1112</f>
        <v>0</v>
      </c>
      <c r="B1111">
        <f>'Data Entry'!B1112</f>
        <v>0</v>
      </c>
      <c r="C1111">
        <f>'Data Entry'!I1112</f>
        <v>0</v>
      </c>
      <c r="D1111">
        <f>'Data Entry'!J1112</f>
        <v>0</v>
      </c>
      <c r="E1111">
        <f t="shared" si="85"/>
        <v>0</v>
      </c>
      <c r="F1111" s="26" t="e">
        <f t="shared" si="86"/>
        <v>#DIV/0!</v>
      </c>
      <c r="G1111">
        <f>'Data Entry'!K1112</f>
        <v>0</v>
      </c>
      <c r="H1111">
        <f>'Data Entry'!L1112</f>
        <v>0</v>
      </c>
      <c r="I1111">
        <f t="shared" si="87"/>
        <v>0</v>
      </c>
      <c r="J1111" s="26" t="e">
        <f t="shared" si="88"/>
        <v>#DIV/0!</v>
      </c>
      <c r="K1111" s="1">
        <f>SUMIFS('Data Entry'!N$3:N$2000,'Data Entry'!M$3:M$2000,A1111,'Data Entry'!B$3:B$2000,B1111)+SUMIFS('Data Entry'!P$3:P$2000,'Data Entry'!O$3:O$2000,A1111,'Data Entry'!B$3:B$2000,B1111)+SUMIFS('Data Entry'!R$3:R$2000,'Data Entry'!Q$3:Q$2000,A1111,'Data Entry'!B$3:B$2000,B1111)</f>
        <v>0</v>
      </c>
      <c r="L1111">
        <f t="shared" si="89"/>
        <v>0</v>
      </c>
    </row>
    <row r="1112" spans="1:12">
      <c r="A1112">
        <f>'Data Entry'!A1113</f>
        <v>0</v>
      </c>
      <c r="B1112">
        <f>'Data Entry'!B1113</f>
        <v>0</v>
      </c>
      <c r="C1112">
        <f>'Data Entry'!I1113</f>
        <v>0</v>
      </c>
      <c r="D1112">
        <f>'Data Entry'!J1113</f>
        <v>0</v>
      </c>
      <c r="E1112">
        <f t="shared" si="85"/>
        <v>0</v>
      </c>
      <c r="F1112" s="26" t="e">
        <f t="shared" si="86"/>
        <v>#DIV/0!</v>
      </c>
      <c r="G1112">
        <f>'Data Entry'!K1113</f>
        <v>0</v>
      </c>
      <c r="H1112">
        <f>'Data Entry'!L1113</f>
        <v>0</v>
      </c>
      <c r="I1112">
        <f t="shared" si="87"/>
        <v>0</v>
      </c>
      <c r="J1112" s="26" t="e">
        <f t="shared" si="88"/>
        <v>#DIV/0!</v>
      </c>
      <c r="K1112" s="1">
        <f>SUMIFS('Data Entry'!N$3:N$2000,'Data Entry'!M$3:M$2000,A1112,'Data Entry'!B$3:B$2000,B1112)+SUMIFS('Data Entry'!P$3:P$2000,'Data Entry'!O$3:O$2000,A1112,'Data Entry'!B$3:B$2000,B1112)+SUMIFS('Data Entry'!R$3:R$2000,'Data Entry'!Q$3:Q$2000,A1112,'Data Entry'!B$3:B$2000,B1112)</f>
        <v>0</v>
      </c>
      <c r="L1112">
        <f t="shared" si="89"/>
        <v>0</v>
      </c>
    </row>
    <row r="1113" spans="1:12">
      <c r="A1113">
        <f>'Data Entry'!A1114</f>
        <v>0</v>
      </c>
      <c r="B1113">
        <f>'Data Entry'!B1114</f>
        <v>0</v>
      </c>
      <c r="C1113">
        <f>'Data Entry'!I1114</f>
        <v>0</v>
      </c>
      <c r="D1113">
        <f>'Data Entry'!J1114</f>
        <v>0</v>
      </c>
      <c r="E1113">
        <f t="shared" si="85"/>
        <v>0</v>
      </c>
      <c r="F1113" s="26" t="e">
        <f t="shared" si="86"/>
        <v>#DIV/0!</v>
      </c>
      <c r="G1113">
        <f>'Data Entry'!K1114</f>
        <v>0</v>
      </c>
      <c r="H1113">
        <f>'Data Entry'!L1114</f>
        <v>0</v>
      </c>
      <c r="I1113">
        <f t="shared" si="87"/>
        <v>0</v>
      </c>
      <c r="J1113" s="26" t="e">
        <f t="shared" si="88"/>
        <v>#DIV/0!</v>
      </c>
      <c r="K1113" s="1">
        <f>SUMIFS('Data Entry'!N$3:N$2000,'Data Entry'!M$3:M$2000,A1113,'Data Entry'!B$3:B$2000,B1113)+SUMIFS('Data Entry'!P$3:P$2000,'Data Entry'!O$3:O$2000,A1113,'Data Entry'!B$3:B$2000,B1113)+SUMIFS('Data Entry'!R$3:R$2000,'Data Entry'!Q$3:Q$2000,A1113,'Data Entry'!B$3:B$2000,B1113)</f>
        <v>0</v>
      </c>
      <c r="L1113">
        <f t="shared" si="89"/>
        <v>0</v>
      </c>
    </row>
    <row r="1114" spans="1:12">
      <c r="A1114">
        <f>'Data Entry'!A1115</f>
        <v>0</v>
      </c>
      <c r="B1114">
        <f>'Data Entry'!B1115</f>
        <v>0</v>
      </c>
      <c r="C1114">
        <f>'Data Entry'!I1115</f>
        <v>0</v>
      </c>
      <c r="D1114">
        <f>'Data Entry'!J1115</f>
        <v>0</v>
      </c>
      <c r="E1114">
        <f t="shared" si="85"/>
        <v>0</v>
      </c>
      <c r="F1114" s="26" t="e">
        <f t="shared" si="86"/>
        <v>#DIV/0!</v>
      </c>
      <c r="G1114">
        <f>'Data Entry'!K1115</f>
        <v>0</v>
      </c>
      <c r="H1114">
        <f>'Data Entry'!L1115</f>
        <v>0</v>
      </c>
      <c r="I1114">
        <f t="shared" si="87"/>
        <v>0</v>
      </c>
      <c r="J1114" s="26" t="e">
        <f t="shared" si="88"/>
        <v>#DIV/0!</v>
      </c>
      <c r="K1114" s="1">
        <f>SUMIFS('Data Entry'!N$3:N$2000,'Data Entry'!M$3:M$2000,A1114,'Data Entry'!B$3:B$2000,B1114)+SUMIFS('Data Entry'!P$3:P$2000,'Data Entry'!O$3:O$2000,A1114,'Data Entry'!B$3:B$2000,B1114)+SUMIFS('Data Entry'!R$3:R$2000,'Data Entry'!Q$3:Q$2000,A1114,'Data Entry'!B$3:B$2000,B1114)</f>
        <v>0</v>
      </c>
      <c r="L1114">
        <f t="shared" si="89"/>
        <v>0</v>
      </c>
    </row>
    <row r="1115" spans="1:12">
      <c r="A1115">
        <f>'Data Entry'!A1116</f>
        <v>0</v>
      </c>
      <c r="B1115">
        <f>'Data Entry'!B1116</f>
        <v>0</v>
      </c>
      <c r="C1115">
        <f>'Data Entry'!I1116</f>
        <v>0</v>
      </c>
      <c r="D1115">
        <f>'Data Entry'!J1116</f>
        <v>0</v>
      </c>
      <c r="E1115">
        <f t="shared" si="85"/>
        <v>0</v>
      </c>
      <c r="F1115" s="26" t="e">
        <f t="shared" si="86"/>
        <v>#DIV/0!</v>
      </c>
      <c r="G1115">
        <f>'Data Entry'!K1116</f>
        <v>0</v>
      </c>
      <c r="H1115">
        <f>'Data Entry'!L1116</f>
        <v>0</v>
      </c>
      <c r="I1115">
        <f t="shared" si="87"/>
        <v>0</v>
      </c>
      <c r="J1115" s="26" t="e">
        <f t="shared" si="88"/>
        <v>#DIV/0!</v>
      </c>
      <c r="K1115" s="1">
        <f>SUMIFS('Data Entry'!N$3:N$2000,'Data Entry'!M$3:M$2000,A1115,'Data Entry'!B$3:B$2000,B1115)+SUMIFS('Data Entry'!P$3:P$2000,'Data Entry'!O$3:O$2000,A1115,'Data Entry'!B$3:B$2000,B1115)+SUMIFS('Data Entry'!R$3:R$2000,'Data Entry'!Q$3:Q$2000,A1115,'Data Entry'!B$3:B$2000,B1115)</f>
        <v>0</v>
      </c>
      <c r="L1115">
        <f t="shared" si="89"/>
        <v>0</v>
      </c>
    </row>
    <row r="1116" spans="1:12">
      <c r="A1116">
        <f>'Data Entry'!A1117</f>
        <v>0</v>
      </c>
      <c r="B1116">
        <f>'Data Entry'!B1117</f>
        <v>0</v>
      </c>
      <c r="C1116">
        <f>'Data Entry'!I1117</f>
        <v>0</v>
      </c>
      <c r="D1116">
        <f>'Data Entry'!J1117</f>
        <v>0</v>
      </c>
      <c r="E1116">
        <f t="shared" si="85"/>
        <v>0</v>
      </c>
      <c r="F1116" s="26" t="e">
        <f t="shared" si="86"/>
        <v>#DIV/0!</v>
      </c>
      <c r="G1116">
        <f>'Data Entry'!K1117</f>
        <v>0</v>
      </c>
      <c r="H1116">
        <f>'Data Entry'!L1117</f>
        <v>0</v>
      </c>
      <c r="I1116">
        <f t="shared" si="87"/>
        <v>0</v>
      </c>
      <c r="J1116" s="26" t="e">
        <f t="shared" si="88"/>
        <v>#DIV/0!</v>
      </c>
      <c r="K1116" s="1">
        <f>SUMIFS('Data Entry'!N$3:N$2000,'Data Entry'!M$3:M$2000,A1116,'Data Entry'!B$3:B$2000,B1116)+SUMIFS('Data Entry'!P$3:P$2000,'Data Entry'!O$3:O$2000,A1116,'Data Entry'!B$3:B$2000,B1116)+SUMIFS('Data Entry'!R$3:R$2000,'Data Entry'!Q$3:Q$2000,A1116,'Data Entry'!B$3:B$2000,B1116)</f>
        <v>0</v>
      </c>
      <c r="L1116">
        <f t="shared" si="89"/>
        <v>0</v>
      </c>
    </row>
    <row r="1117" spans="1:12">
      <c r="A1117">
        <f>'Data Entry'!A1118</f>
        <v>0</v>
      </c>
      <c r="B1117">
        <f>'Data Entry'!B1118</f>
        <v>0</v>
      </c>
      <c r="C1117">
        <f>'Data Entry'!I1118</f>
        <v>0</v>
      </c>
      <c r="D1117">
        <f>'Data Entry'!J1118</f>
        <v>0</v>
      </c>
      <c r="E1117">
        <f t="shared" si="85"/>
        <v>0</v>
      </c>
      <c r="F1117" s="26" t="e">
        <f t="shared" si="86"/>
        <v>#DIV/0!</v>
      </c>
      <c r="G1117">
        <f>'Data Entry'!K1118</f>
        <v>0</v>
      </c>
      <c r="H1117">
        <f>'Data Entry'!L1118</f>
        <v>0</v>
      </c>
      <c r="I1117">
        <f t="shared" si="87"/>
        <v>0</v>
      </c>
      <c r="J1117" s="26" t="e">
        <f t="shared" si="88"/>
        <v>#DIV/0!</v>
      </c>
      <c r="K1117" s="1">
        <f>SUMIFS('Data Entry'!N$3:N$2000,'Data Entry'!M$3:M$2000,A1117,'Data Entry'!B$3:B$2000,B1117)+SUMIFS('Data Entry'!P$3:P$2000,'Data Entry'!O$3:O$2000,A1117,'Data Entry'!B$3:B$2000,B1117)+SUMIFS('Data Entry'!R$3:R$2000,'Data Entry'!Q$3:Q$2000,A1117,'Data Entry'!B$3:B$2000,B1117)</f>
        <v>0</v>
      </c>
      <c r="L1117">
        <f t="shared" si="89"/>
        <v>0</v>
      </c>
    </row>
    <row r="1118" spans="1:12">
      <c r="A1118">
        <f>'Data Entry'!A1119</f>
        <v>0</v>
      </c>
      <c r="B1118">
        <f>'Data Entry'!B1119</f>
        <v>0</v>
      </c>
      <c r="C1118">
        <f>'Data Entry'!I1119</f>
        <v>0</v>
      </c>
      <c r="D1118">
        <f>'Data Entry'!J1119</f>
        <v>0</v>
      </c>
      <c r="E1118">
        <f t="shared" si="85"/>
        <v>0</v>
      </c>
      <c r="F1118" s="26" t="e">
        <f t="shared" si="86"/>
        <v>#DIV/0!</v>
      </c>
      <c r="G1118">
        <f>'Data Entry'!K1119</f>
        <v>0</v>
      </c>
      <c r="H1118">
        <f>'Data Entry'!L1119</f>
        <v>0</v>
      </c>
      <c r="I1118">
        <f t="shared" si="87"/>
        <v>0</v>
      </c>
      <c r="J1118" s="26" t="e">
        <f t="shared" si="88"/>
        <v>#DIV/0!</v>
      </c>
      <c r="K1118" s="1">
        <f>SUMIFS('Data Entry'!N$3:N$2000,'Data Entry'!M$3:M$2000,A1118,'Data Entry'!B$3:B$2000,B1118)+SUMIFS('Data Entry'!P$3:P$2000,'Data Entry'!O$3:O$2000,A1118,'Data Entry'!B$3:B$2000,B1118)+SUMIFS('Data Entry'!R$3:R$2000,'Data Entry'!Q$3:Q$2000,A1118,'Data Entry'!B$3:B$2000,B1118)</f>
        <v>0</v>
      </c>
      <c r="L1118">
        <f t="shared" si="89"/>
        <v>0</v>
      </c>
    </row>
    <row r="1119" spans="1:12">
      <c r="A1119">
        <f>'Data Entry'!A1120</f>
        <v>0</v>
      </c>
      <c r="B1119">
        <f>'Data Entry'!B1120</f>
        <v>0</v>
      </c>
      <c r="C1119">
        <f>'Data Entry'!I1120</f>
        <v>0</v>
      </c>
      <c r="D1119">
        <f>'Data Entry'!J1120</f>
        <v>0</v>
      </c>
      <c r="E1119">
        <f t="shared" si="85"/>
        <v>0</v>
      </c>
      <c r="F1119" s="26" t="e">
        <f t="shared" si="86"/>
        <v>#DIV/0!</v>
      </c>
      <c r="G1119">
        <f>'Data Entry'!K1120</f>
        <v>0</v>
      </c>
      <c r="H1119">
        <f>'Data Entry'!L1120</f>
        <v>0</v>
      </c>
      <c r="I1119">
        <f t="shared" si="87"/>
        <v>0</v>
      </c>
      <c r="J1119" s="26" t="e">
        <f t="shared" si="88"/>
        <v>#DIV/0!</v>
      </c>
      <c r="K1119" s="1">
        <f>SUMIFS('Data Entry'!N$3:N$2000,'Data Entry'!M$3:M$2000,A1119,'Data Entry'!B$3:B$2000,B1119)+SUMIFS('Data Entry'!P$3:P$2000,'Data Entry'!O$3:O$2000,A1119,'Data Entry'!B$3:B$2000,B1119)+SUMIFS('Data Entry'!R$3:R$2000,'Data Entry'!Q$3:Q$2000,A1119,'Data Entry'!B$3:B$2000,B1119)</f>
        <v>0</v>
      </c>
      <c r="L1119">
        <f t="shared" si="89"/>
        <v>0</v>
      </c>
    </row>
    <row r="1120" spans="1:12">
      <c r="A1120">
        <f>'Data Entry'!A1121</f>
        <v>0</v>
      </c>
      <c r="B1120">
        <f>'Data Entry'!B1121</f>
        <v>0</v>
      </c>
      <c r="C1120">
        <f>'Data Entry'!I1121</f>
        <v>0</v>
      </c>
      <c r="D1120">
        <f>'Data Entry'!J1121</f>
        <v>0</v>
      </c>
      <c r="E1120">
        <f t="shared" si="85"/>
        <v>0</v>
      </c>
      <c r="F1120" s="26" t="e">
        <f t="shared" si="86"/>
        <v>#DIV/0!</v>
      </c>
      <c r="G1120">
        <f>'Data Entry'!K1121</f>
        <v>0</v>
      </c>
      <c r="H1120">
        <f>'Data Entry'!L1121</f>
        <v>0</v>
      </c>
      <c r="I1120">
        <f t="shared" si="87"/>
        <v>0</v>
      </c>
      <c r="J1120" s="26" t="e">
        <f t="shared" si="88"/>
        <v>#DIV/0!</v>
      </c>
      <c r="K1120" s="1">
        <f>SUMIFS('Data Entry'!N$3:N$2000,'Data Entry'!M$3:M$2000,A1120,'Data Entry'!B$3:B$2000,B1120)+SUMIFS('Data Entry'!P$3:P$2000,'Data Entry'!O$3:O$2000,A1120,'Data Entry'!B$3:B$2000,B1120)+SUMIFS('Data Entry'!R$3:R$2000,'Data Entry'!Q$3:Q$2000,A1120,'Data Entry'!B$3:B$2000,B1120)</f>
        <v>0</v>
      </c>
      <c r="L1120">
        <f t="shared" si="89"/>
        <v>0</v>
      </c>
    </row>
    <row r="1121" spans="1:12">
      <c r="A1121">
        <f>'Data Entry'!A1122</f>
        <v>0</v>
      </c>
      <c r="B1121">
        <f>'Data Entry'!B1122</f>
        <v>0</v>
      </c>
      <c r="C1121">
        <f>'Data Entry'!I1122</f>
        <v>0</v>
      </c>
      <c r="D1121">
        <f>'Data Entry'!J1122</f>
        <v>0</v>
      </c>
      <c r="E1121">
        <f t="shared" si="85"/>
        <v>0</v>
      </c>
      <c r="F1121" s="26" t="e">
        <f t="shared" si="86"/>
        <v>#DIV/0!</v>
      </c>
      <c r="G1121">
        <f>'Data Entry'!K1122</f>
        <v>0</v>
      </c>
      <c r="H1121">
        <f>'Data Entry'!L1122</f>
        <v>0</v>
      </c>
      <c r="I1121">
        <f t="shared" si="87"/>
        <v>0</v>
      </c>
      <c r="J1121" s="26" t="e">
        <f t="shared" si="88"/>
        <v>#DIV/0!</v>
      </c>
      <c r="K1121" s="1">
        <f>SUMIFS('Data Entry'!N$3:N$2000,'Data Entry'!M$3:M$2000,A1121,'Data Entry'!B$3:B$2000,B1121)+SUMIFS('Data Entry'!P$3:P$2000,'Data Entry'!O$3:O$2000,A1121,'Data Entry'!B$3:B$2000,B1121)+SUMIFS('Data Entry'!R$3:R$2000,'Data Entry'!Q$3:Q$2000,A1121,'Data Entry'!B$3:B$2000,B1121)</f>
        <v>0</v>
      </c>
      <c r="L1121">
        <f t="shared" si="89"/>
        <v>0</v>
      </c>
    </row>
    <row r="1122" spans="1:12">
      <c r="A1122">
        <f>'Data Entry'!A1123</f>
        <v>0</v>
      </c>
      <c r="B1122">
        <f>'Data Entry'!B1123</f>
        <v>0</v>
      </c>
      <c r="C1122">
        <f>'Data Entry'!I1123</f>
        <v>0</v>
      </c>
      <c r="D1122">
        <f>'Data Entry'!J1123</f>
        <v>0</v>
      </c>
      <c r="E1122">
        <f t="shared" si="85"/>
        <v>0</v>
      </c>
      <c r="F1122" s="26" t="e">
        <f t="shared" si="86"/>
        <v>#DIV/0!</v>
      </c>
      <c r="G1122">
        <f>'Data Entry'!K1123</f>
        <v>0</v>
      </c>
      <c r="H1122">
        <f>'Data Entry'!L1123</f>
        <v>0</v>
      </c>
      <c r="I1122">
        <f t="shared" si="87"/>
        <v>0</v>
      </c>
      <c r="J1122" s="26" t="e">
        <f t="shared" si="88"/>
        <v>#DIV/0!</v>
      </c>
      <c r="K1122" s="1">
        <f>SUMIFS('Data Entry'!N$3:N$2000,'Data Entry'!M$3:M$2000,A1122,'Data Entry'!B$3:B$2000,B1122)+SUMIFS('Data Entry'!P$3:P$2000,'Data Entry'!O$3:O$2000,A1122,'Data Entry'!B$3:B$2000,B1122)+SUMIFS('Data Entry'!R$3:R$2000,'Data Entry'!Q$3:Q$2000,A1122,'Data Entry'!B$3:B$2000,B1122)</f>
        <v>0</v>
      </c>
      <c r="L1122">
        <f t="shared" si="89"/>
        <v>0</v>
      </c>
    </row>
    <row r="1123" spans="1:12">
      <c r="A1123">
        <f>'Data Entry'!A1124</f>
        <v>0</v>
      </c>
      <c r="B1123">
        <f>'Data Entry'!B1124</f>
        <v>0</v>
      </c>
      <c r="C1123">
        <f>'Data Entry'!I1124</f>
        <v>0</v>
      </c>
      <c r="D1123">
        <f>'Data Entry'!J1124</f>
        <v>0</v>
      </c>
      <c r="E1123">
        <f t="shared" si="85"/>
        <v>0</v>
      </c>
      <c r="F1123" s="26" t="e">
        <f t="shared" si="86"/>
        <v>#DIV/0!</v>
      </c>
      <c r="G1123">
        <f>'Data Entry'!K1124</f>
        <v>0</v>
      </c>
      <c r="H1123">
        <f>'Data Entry'!L1124</f>
        <v>0</v>
      </c>
      <c r="I1123">
        <f t="shared" si="87"/>
        <v>0</v>
      </c>
      <c r="J1123" s="26" t="e">
        <f t="shared" si="88"/>
        <v>#DIV/0!</v>
      </c>
      <c r="K1123" s="1">
        <f>SUMIFS('Data Entry'!N$3:N$2000,'Data Entry'!M$3:M$2000,A1123,'Data Entry'!B$3:B$2000,B1123)+SUMIFS('Data Entry'!P$3:P$2000,'Data Entry'!O$3:O$2000,A1123,'Data Entry'!B$3:B$2000,B1123)+SUMIFS('Data Entry'!R$3:R$2000,'Data Entry'!Q$3:Q$2000,A1123,'Data Entry'!B$3:B$2000,B1123)</f>
        <v>0</v>
      </c>
      <c r="L1123">
        <f t="shared" si="89"/>
        <v>0</v>
      </c>
    </row>
    <row r="1124" spans="1:12">
      <c r="A1124">
        <f>'Data Entry'!A1125</f>
        <v>0</v>
      </c>
      <c r="B1124">
        <f>'Data Entry'!B1125</f>
        <v>0</v>
      </c>
      <c r="C1124">
        <f>'Data Entry'!I1125</f>
        <v>0</v>
      </c>
      <c r="D1124">
        <f>'Data Entry'!J1125</f>
        <v>0</v>
      </c>
      <c r="E1124">
        <f t="shared" si="85"/>
        <v>0</v>
      </c>
      <c r="F1124" s="26" t="e">
        <f t="shared" si="86"/>
        <v>#DIV/0!</v>
      </c>
      <c r="G1124">
        <f>'Data Entry'!K1125</f>
        <v>0</v>
      </c>
      <c r="H1124">
        <f>'Data Entry'!L1125</f>
        <v>0</v>
      </c>
      <c r="I1124">
        <f t="shared" si="87"/>
        <v>0</v>
      </c>
      <c r="J1124" s="26" t="e">
        <f t="shared" si="88"/>
        <v>#DIV/0!</v>
      </c>
      <c r="K1124" s="1">
        <f>SUMIFS('Data Entry'!N$3:N$2000,'Data Entry'!M$3:M$2000,A1124,'Data Entry'!B$3:B$2000,B1124)+SUMIFS('Data Entry'!P$3:P$2000,'Data Entry'!O$3:O$2000,A1124,'Data Entry'!B$3:B$2000,B1124)+SUMIFS('Data Entry'!R$3:R$2000,'Data Entry'!Q$3:Q$2000,A1124,'Data Entry'!B$3:B$2000,B1124)</f>
        <v>0</v>
      </c>
      <c r="L1124">
        <f t="shared" si="89"/>
        <v>0</v>
      </c>
    </row>
    <row r="1125" spans="1:12">
      <c r="A1125">
        <f>'Data Entry'!A1126</f>
        <v>0</v>
      </c>
      <c r="B1125">
        <f>'Data Entry'!B1126</f>
        <v>0</v>
      </c>
      <c r="C1125">
        <f>'Data Entry'!I1126</f>
        <v>0</v>
      </c>
      <c r="D1125">
        <f>'Data Entry'!J1126</f>
        <v>0</v>
      </c>
      <c r="E1125">
        <f t="shared" si="85"/>
        <v>0</v>
      </c>
      <c r="F1125" s="26" t="e">
        <f t="shared" si="86"/>
        <v>#DIV/0!</v>
      </c>
      <c r="G1125">
        <f>'Data Entry'!K1126</f>
        <v>0</v>
      </c>
      <c r="H1125">
        <f>'Data Entry'!L1126</f>
        <v>0</v>
      </c>
      <c r="I1125">
        <f t="shared" si="87"/>
        <v>0</v>
      </c>
      <c r="J1125" s="26" t="e">
        <f t="shared" si="88"/>
        <v>#DIV/0!</v>
      </c>
      <c r="K1125" s="1">
        <f>SUMIFS('Data Entry'!N$3:N$2000,'Data Entry'!M$3:M$2000,A1125,'Data Entry'!B$3:B$2000,B1125)+SUMIFS('Data Entry'!P$3:P$2000,'Data Entry'!O$3:O$2000,A1125,'Data Entry'!B$3:B$2000,B1125)+SUMIFS('Data Entry'!R$3:R$2000,'Data Entry'!Q$3:Q$2000,A1125,'Data Entry'!B$3:B$2000,B1125)</f>
        <v>0</v>
      </c>
      <c r="L1125">
        <f t="shared" si="89"/>
        <v>0</v>
      </c>
    </row>
    <row r="1126" spans="1:12">
      <c r="A1126">
        <f>'Data Entry'!A1127</f>
        <v>0</v>
      </c>
      <c r="B1126">
        <f>'Data Entry'!B1127</f>
        <v>0</v>
      </c>
      <c r="C1126">
        <f>'Data Entry'!I1127</f>
        <v>0</v>
      </c>
      <c r="D1126">
        <f>'Data Entry'!J1127</f>
        <v>0</v>
      </c>
      <c r="E1126">
        <f t="shared" si="85"/>
        <v>0</v>
      </c>
      <c r="F1126" s="26" t="e">
        <f t="shared" si="86"/>
        <v>#DIV/0!</v>
      </c>
      <c r="G1126">
        <f>'Data Entry'!K1127</f>
        <v>0</v>
      </c>
      <c r="H1126">
        <f>'Data Entry'!L1127</f>
        <v>0</v>
      </c>
      <c r="I1126">
        <f t="shared" si="87"/>
        <v>0</v>
      </c>
      <c r="J1126" s="26" t="e">
        <f t="shared" si="88"/>
        <v>#DIV/0!</v>
      </c>
      <c r="K1126" s="1">
        <f>SUMIFS('Data Entry'!N$3:N$2000,'Data Entry'!M$3:M$2000,A1126,'Data Entry'!B$3:B$2000,B1126)+SUMIFS('Data Entry'!P$3:P$2000,'Data Entry'!O$3:O$2000,A1126,'Data Entry'!B$3:B$2000,B1126)+SUMIFS('Data Entry'!R$3:R$2000,'Data Entry'!Q$3:Q$2000,A1126,'Data Entry'!B$3:B$2000,B1126)</f>
        <v>0</v>
      </c>
      <c r="L1126">
        <f t="shared" si="89"/>
        <v>0</v>
      </c>
    </row>
    <row r="1127" spans="1:12">
      <c r="A1127">
        <f>'Data Entry'!A1128</f>
        <v>0</v>
      </c>
      <c r="B1127">
        <f>'Data Entry'!B1128</f>
        <v>0</v>
      </c>
      <c r="C1127">
        <f>'Data Entry'!I1128</f>
        <v>0</v>
      </c>
      <c r="D1127">
        <f>'Data Entry'!J1128</f>
        <v>0</v>
      </c>
      <c r="E1127">
        <f t="shared" si="85"/>
        <v>0</v>
      </c>
      <c r="F1127" s="26" t="e">
        <f t="shared" si="86"/>
        <v>#DIV/0!</v>
      </c>
      <c r="G1127">
        <f>'Data Entry'!K1128</f>
        <v>0</v>
      </c>
      <c r="H1127">
        <f>'Data Entry'!L1128</f>
        <v>0</v>
      </c>
      <c r="I1127">
        <f t="shared" si="87"/>
        <v>0</v>
      </c>
      <c r="J1127" s="26" t="e">
        <f t="shared" si="88"/>
        <v>#DIV/0!</v>
      </c>
      <c r="K1127" s="1">
        <f>SUMIFS('Data Entry'!N$3:N$2000,'Data Entry'!M$3:M$2000,A1127,'Data Entry'!B$3:B$2000,B1127)+SUMIFS('Data Entry'!P$3:P$2000,'Data Entry'!O$3:O$2000,A1127,'Data Entry'!B$3:B$2000,B1127)+SUMIFS('Data Entry'!R$3:R$2000,'Data Entry'!Q$3:Q$2000,A1127,'Data Entry'!B$3:B$2000,B1127)</f>
        <v>0</v>
      </c>
      <c r="L1127">
        <f t="shared" si="89"/>
        <v>0</v>
      </c>
    </row>
    <row r="1128" spans="1:12">
      <c r="A1128">
        <f>'Data Entry'!A1129</f>
        <v>0</v>
      </c>
      <c r="B1128">
        <f>'Data Entry'!B1129</f>
        <v>0</v>
      </c>
      <c r="C1128">
        <f>'Data Entry'!I1129</f>
        <v>0</v>
      </c>
      <c r="D1128">
        <f>'Data Entry'!J1129</f>
        <v>0</v>
      </c>
      <c r="E1128">
        <f t="shared" ref="E1128:E1191" si="90">C1128+D1128</f>
        <v>0</v>
      </c>
      <c r="F1128" s="26" t="e">
        <f t="shared" ref="F1128:F1191" si="91">C1128/E1128</f>
        <v>#DIV/0!</v>
      </c>
      <c r="G1128">
        <f>'Data Entry'!K1129</f>
        <v>0</v>
      </c>
      <c r="H1128">
        <f>'Data Entry'!L1129</f>
        <v>0</v>
      </c>
      <c r="I1128">
        <f t="shared" ref="I1128:I1191" si="92">G1128+H1128</f>
        <v>0</v>
      </c>
      <c r="J1128" s="26" t="e">
        <f t="shared" ref="J1128:J1191" si="93">G1128/I1128</f>
        <v>#DIV/0!</v>
      </c>
      <c r="K1128" s="1">
        <f>SUMIFS('Data Entry'!N$3:N$2000,'Data Entry'!M$3:M$2000,A1128,'Data Entry'!B$3:B$2000,B1128)+SUMIFS('Data Entry'!P$3:P$2000,'Data Entry'!O$3:O$2000,A1128,'Data Entry'!B$3:B$2000,B1128)+SUMIFS('Data Entry'!R$3:R$2000,'Data Entry'!Q$3:Q$2000,A1128,'Data Entry'!B$3:B$2000,B1128)</f>
        <v>0</v>
      </c>
      <c r="L1128">
        <f t="shared" ref="L1128:L1191" si="94">(G1128*2)+C1128</f>
        <v>0</v>
      </c>
    </row>
    <row r="1129" spans="1:12">
      <c r="A1129">
        <f>'Data Entry'!A1130</f>
        <v>0</v>
      </c>
      <c r="B1129">
        <f>'Data Entry'!B1130</f>
        <v>0</v>
      </c>
      <c r="C1129">
        <f>'Data Entry'!I1130</f>
        <v>0</v>
      </c>
      <c r="D1129">
        <f>'Data Entry'!J1130</f>
        <v>0</v>
      </c>
      <c r="E1129">
        <f t="shared" si="90"/>
        <v>0</v>
      </c>
      <c r="F1129" s="26" t="e">
        <f t="shared" si="91"/>
        <v>#DIV/0!</v>
      </c>
      <c r="G1129">
        <f>'Data Entry'!K1130</f>
        <v>0</v>
      </c>
      <c r="H1129">
        <f>'Data Entry'!L1130</f>
        <v>0</v>
      </c>
      <c r="I1129">
        <f t="shared" si="92"/>
        <v>0</v>
      </c>
      <c r="J1129" s="26" t="e">
        <f t="shared" si="93"/>
        <v>#DIV/0!</v>
      </c>
      <c r="K1129" s="1">
        <f>SUMIFS('Data Entry'!N$3:N$2000,'Data Entry'!M$3:M$2000,A1129,'Data Entry'!B$3:B$2000,B1129)+SUMIFS('Data Entry'!P$3:P$2000,'Data Entry'!O$3:O$2000,A1129,'Data Entry'!B$3:B$2000,B1129)+SUMIFS('Data Entry'!R$3:R$2000,'Data Entry'!Q$3:Q$2000,A1129,'Data Entry'!B$3:B$2000,B1129)</f>
        <v>0</v>
      </c>
      <c r="L1129">
        <f t="shared" si="94"/>
        <v>0</v>
      </c>
    </row>
    <row r="1130" spans="1:12">
      <c r="A1130">
        <f>'Data Entry'!A1131</f>
        <v>0</v>
      </c>
      <c r="B1130">
        <f>'Data Entry'!B1131</f>
        <v>0</v>
      </c>
      <c r="C1130">
        <f>'Data Entry'!I1131</f>
        <v>0</v>
      </c>
      <c r="D1130">
        <f>'Data Entry'!J1131</f>
        <v>0</v>
      </c>
      <c r="E1130">
        <f t="shared" si="90"/>
        <v>0</v>
      </c>
      <c r="F1130" s="26" t="e">
        <f t="shared" si="91"/>
        <v>#DIV/0!</v>
      </c>
      <c r="G1130">
        <f>'Data Entry'!K1131</f>
        <v>0</v>
      </c>
      <c r="H1130">
        <f>'Data Entry'!L1131</f>
        <v>0</v>
      </c>
      <c r="I1130">
        <f t="shared" si="92"/>
        <v>0</v>
      </c>
      <c r="J1130" s="26" t="e">
        <f t="shared" si="93"/>
        <v>#DIV/0!</v>
      </c>
      <c r="K1130" s="1">
        <f>SUMIFS('Data Entry'!N$3:N$2000,'Data Entry'!M$3:M$2000,A1130,'Data Entry'!B$3:B$2000,B1130)+SUMIFS('Data Entry'!P$3:P$2000,'Data Entry'!O$3:O$2000,A1130,'Data Entry'!B$3:B$2000,B1130)+SUMIFS('Data Entry'!R$3:R$2000,'Data Entry'!Q$3:Q$2000,A1130,'Data Entry'!B$3:B$2000,B1130)</f>
        <v>0</v>
      </c>
      <c r="L1130">
        <f t="shared" si="94"/>
        <v>0</v>
      </c>
    </row>
    <row r="1131" spans="1:12">
      <c r="A1131">
        <f>'Data Entry'!A1132</f>
        <v>0</v>
      </c>
      <c r="B1131">
        <f>'Data Entry'!B1132</f>
        <v>0</v>
      </c>
      <c r="C1131">
        <f>'Data Entry'!I1132</f>
        <v>0</v>
      </c>
      <c r="D1131">
        <f>'Data Entry'!J1132</f>
        <v>0</v>
      </c>
      <c r="E1131">
        <f t="shared" si="90"/>
        <v>0</v>
      </c>
      <c r="F1131" s="26" t="e">
        <f t="shared" si="91"/>
        <v>#DIV/0!</v>
      </c>
      <c r="G1131">
        <f>'Data Entry'!K1132</f>
        <v>0</v>
      </c>
      <c r="H1131">
        <f>'Data Entry'!L1132</f>
        <v>0</v>
      </c>
      <c r="I1131">
        <f t="shared" si="92"/>
        <v>0</v>
      </c>
      <c r="J1131" s="26" t="e">
        <f t="shared" si="93"/>
        <v>#DIV/0!</v>
      </c>
      <c r="K1131" s="1">
        <f>SUMIFS('Data Entry'!N$3:N$2000,'Data Entry'!M$3:M$2000,A1131,'Data Entry'!B$3:B$2000,B1131)+SUMIFS('Data Entry'!P$3:P$2000,'Data Entry'!O$3:O$2000,A1131,'Data Entry'!B$3:B$2000,B1131)+SUMIFS('Data Entry'!R$3:R$2000,'Data Entry'!Q$3:Q$2000,A1131,'Data Entry'!B$3:B$2000,B1131)</f>
        <v>0</v>
      </c>
      <c r="L1131">
        <f t="shared" si="94"/>
        <v>0</v>
      </c>
    </row>
    <row r="1132" spans="1:12">
      <c r="A1132">
        <f>'Data Entry'!A1133</f>
        <v>0</v>
      </c>
      <c r="B1132">
        <f>'Data Entry'!B1133</f>
        <v>0</v>
      </c>
      <c r="C1132">
        <f>'Data Entry'!I1133</f>
        <v>0</v>
      </c>
      <c r="D1132">
        <f>'Data Entry'!J1133</f>
        <v>0</v>
      </c>
      <c r="E1132">
        <f t="shared" si="90"/>
        <v>0</v>
      </c>
      <c r="F1132" s="26" t="e">
        <f t="shared" si="91"/>
        <v>#DIV/0!</v>
      </c>
      <c r="G1132">
        <f>'Data Entry'!K1133</f>
        <v>0</v>
      </c>
      <c r="H1132">
        <f>'Data Entry'!L1133</f>
        <v>0</v>
      </c>
      <c r="I1132">
        <f t="shared" si="92"/>
        <v>0</v>
      </c>
      <c r="J1132" s="26" t="e">
        <f t="shared" si="93"/>
        <v>#DIV/0!</v>
      </c>
      <c r="K1132" s="1">
        <f>SUMIFS('Data Entry'!N$3:N$2000,'Data Entry'!M$3:M$2000,A1132,'Data Entry'!B$3:B$2000,B1132)+SUMIFS('Data Entry'!P$3:P$2000,'Data Entry'!O$3:O$2000,A1132,'Data Entry'!B$3:B$2000,B1132)+SUMIFS('Data Entry'!R$3:R$2000,'Data Entry'!Q$3:Q$2000,A1132,'Data Entry'!B$3:B$2000,B1132)</f>
        <v>0</v>
      </c>
      <c r="L1132">
        <f t="shared" si="94"/>
        <v>0</v>
      </c>
    </row>
    <row r="1133" spans="1:12">
      <c r="A1133">
        <f>'Data Entry'!A1134</f>
        <v>0</v>
      </c>
      <c r="B1133">
        <f>'Data Entry'!B1134</f>
        <v>0</v>
      </c>
      <c r="C1133">
        <f>'Data Entry'!I1134</f>
        <v>0</v>
      </c>
      <c r="D1133">
        <f>'Data Entry'!J1134</f>
        <v>0</v>
      </c>
      <c r="E1133">
        <f t="shared" si="90"/>
        <v>0</v>
      </c>
      <c r="F1133" s="26" t="e">
        <f t="shared" si="91"/>
        <v>#DIV/0!</v>
      </c>
      <c r="G1133">
        <f>'Data Entry'!K1134</f>
        <v>0</v>
      </c>
      <c r="H1133">
        <f>'Data Entry'!L1134</f>
        <v>0</v>
      </c>
      <c r="I1133">
        <f t="shared" si="92"/>
        <v>0</v>
      </c>
      <c r="J1133" s="26" t="e">
        <f t="shared" si="93"/>
        <v>#DIV/0!</v>
      </c>
      <c r="K1133" s="1">
        <f>SUMIFS('Data Entry'!N$3:N$2000,'Data Entry'!M$3:M$2000,A1133,'Data Entry'!B$3:B$2000,B1133)+SUMIFS('Data Entry'!P$3:P$2000,'Data Entry'!O$3:O$2000,A1133,'Data Entry'!B$3:B$2000,B1133)+SUMIFS('Data Entry'!R$3:R$2000,'Data Entry'!Q$3:Q$2000,A1133,'Data Entry'!B$3:B$2000,B1133)</f>
        <v>0</v>
      </c>
      <c r="L1133">
        <f t="shared" si="94"/>
        <v>0</v>
      </c>
    </row>
    <row r="1134" spans="1:12">
      <c r="A1134">
        <f>'Data Entry'!A1135</f>
        <v>0</v>
      </c>
      <c r="B1134">
        <f>'Data Entry'!B1135</f>
        <v>0</v>
      </c>
      <c r="C1134">
        <f>'Data Entry'!I1135</f>
        <v>0</v>
      </c>
      <c r="D1134">
        <f>'Data Entry'!J1135</f>
        <v>0</v>
      </c>
      <c r="E1134">
        <f t="shared" si="90"/>
        <v>0</v>
      </c>
      <c r="F1134" s="26" t="e">
        <f t="shared" si="91"/>
        <v>#DIV/0!</v>
      </c>
      <c r="G1134">
        <f>'Data Entry'!K1135</f>
        <v>0</v>
      </c>
      <c r="H1134">
        <f>'Data Entry'!L1135</f>
        <v>0</v>
      </c>
      <c r="I1134">
        <f t="shared" si="92"/>
        <v>0</v>
      </c>
      <c r="J1134" s="26" t="e">
        <f t="shared" si="93"/>
        <v>#DIV/0!</v>
      </c>
      <c r="K1134" s="1">
        <f>SUMIFS('Data Entry'!N$3:N$2000,'Data Entry'!M$3:M$2000,A1134,'Data Entry'!B$3:B$2000,B1134)+SUMIFS('Data Entry'!P$3:P$2000,'Data Entry'!O$3:O$2000,A1134,'Data Entry'!B$3:B$2000,B1134)+SUMIFS('Data Entry'!R$3:R$2000,'Data Entry'!Q$3:Q$2000,A1134,'Data Entry'!B$3:B$2000,B1134)</f>
        <v>0</v>
      </c>
      <c r="L1134">
        <f t="shared" si="94"/>
        <v>0</v>
      </c>
    </row>
    <row r="1135" spans="1:12">
      <c r="A1135">
        <f>'Data Entry'!A1136</f>
        <v>0</v>
      </c>
      <c r="B1135">
        <f>'Data Entry'!B1136</f>
        <v>0</v>
      </c>
      <c r="C1135">
        <f>'Data Entry'!I1136</f>
        <v>0</v>
      </c>
      <c r="D1135">
        <f>'Data Entry'!J1136</f>
        <v>0</v>
      </c>
      <c r="E1135">
        <f t="shared" si="90"/>
        <v>0</v>
      </c>
      <c r="F1135" s="26" t="e">
        <f t="shared" si="91"/>
        <v>#DIV/0!</v>
      </c>
      <c r="G1135">
        <f>'Data Entry'!K1136</f>
        <v>0</v>
      </c>
      <c r="H1135">
        <f>'Data Entry'!L1136</f>
        <v>0</v>
      </c>
      <c r="I1135">
        <f t="shared" si="92"/>
        <v>0</v>
      </c>
      <c r="J1135" s="26" t="e">
        <f t="shared" si="93"/>
        <v>#DIV/0!</v>
      </c>
      <c r="K1135" s="1">
        <f>SUMIFS('Data Entry'!N$3:N$2000,'Data Entry'!M$3:M$2000,A1135,'Data Entry'!B$3:B$2000,B1135)+SUMIFS('Data Entry'!P$3:P$2000,'Data Entry'!O$3:O$2000,A1135,'Data Entry'!B$3:B$2000,B1135)+SUMIFS('Data Entry'!R$3:R$2000,'Data Entry'!Q$3:Q$2000,A1135,'Data Entry'!B$3:B$2000,B1135)</f>
        <v>0</v>
      </c>
      <c r="L1135">
        <f t="shared" si="94"/>
        <v>0</v>
      </c>
    </row>
    <row r="1136" spans="1:12">
      <c r="A1136">
        <f>'Data Entry'!A1137</f>
        <v>0</v>
      </c>
      <c r="B1136">
        <f>'Data Entry'!B1137</f>
        <v>0</v>
      </c>
      <c r="C1136">
        <f>'Data Entry'!I1137</f>
        <v>0</v>
      </c>
      <c r="D1136">
        <f>'Data Entry'!J1137</f>
        <v>0</v>
      </c>
      <c r="E1136">
        <f t="shared" si="90"/>
        <v>0</v>
      </c>
      <c r="F1136" s="26" t="e">
        <f t="shared" si="91"/>
        <v>#DIV/0!</v>
      </c>
      <c r="G1136">
        <f>'Data Entry'!K1137</f>
        <v>0</v>
      </c>
      <c r="H1136">
        <f>'Data Entry'!L1137</f>
        <v>0</v>
      </c>
      <c r="I1136">
        <f t="shared" si="92"/>
        <v>0</v>
      </c>
      <c r="J1136" s="26" t="e">
        <f t="shared" si="93"/>
        <v>#DIV/0!</v>
      </c>
      <c r="K1136" s="1">
        <f>SUMIFS('Data Entry'!N$3:N$2000,'Data Entry'!M$3:M$2000,A1136,'Data Entry'!B$3:B$2000,B1136)+SUMIFS('Data Entry'!P$3:P$2000,'Data Entry'!O$3:O$2000,A1136,'Data Entry'!B$3:B$2000,B1136)+SUMIFS('Data Entry'!R$3:R$2000,'Data Entry'!Q$3:Q$2000,A1136,'Data Entry'!B$3:B$2000,B1136)</f>
        <v>0</v>
      </c>
      <c r="L1136">
        <f t="shared" si="94"/>
        <v>0</v>
      </c>
    </row>
    <row r="1137" spans="1:12">
      <c r="A1137">
        <f>'Data Entry'!A1138</f>
        <v>0</v>
      </c>
      <c r="B1137">
        <f>'Data Entry'!B1138</f>
        <v>0</v>
      </c>
      <c r="C1137">
        <f>'Data Entry'!I1138</f>
        <v>0</v>
      </c>
      <c r="D1137">
        <f>'Data Entry'!J1138</f>
        <v>0</v>
      </c>
      <c r="E1137">
        <f t="shared" si="90"/>
        <v>0</v>
      </c>
      <c r="F1137" s="26" t="e">
        <f t="shared" si="91"/>
        <v>#DIV/0!</v>
      </c>
      <c r="G1137">
        <f>'Data Entry'!K1138</f>
        <v>0</v>
      </c>
      <c r="H1137">
        <f>'Data Entry'!L1138</f>
        <v>0</v>
      </c>
      <c r="I1137">
        <f t="shared" si="92"/>
        <v>0</v>
      </c>
      <c r="J1137" s="26" t="e">
        <f t="shared" si="93"/>
        <v>#DIV/0!</v>
      </c>
      <c r="K1137" s="1">
        <f>SUMIFS('Data Entry'!N$3:N$2000,'Data Entry'!M$3:M$2000,A1137,'Data Entry'!B$3:B$2000,B1137)+SUMIFS('Data Entry'!P$3:P$2000,'Data Entry'!O$3:O$2000,A1137,'Data Entry'!B$3:B$2000,B1137)+SUMIFS('Data Entry'!R$3:R$2000,'Data Entry'!Q$3:Q$2000,A1137,'Data Entry'!B$3:B$2000,B1137)</f>
        <v>0</v>
      </c>
      <c r="L1137">
        <f t="shared" si="94"/>
        <v>0</v>
      </c>
    </row>
    <row r="1138" spans="1:12">
      <c r="A1138">
        <f>'Data Entry'!A1139</f>
        <v>0</v>
      </c>
      <c r="B1138">
        <f>'Data Entry'!B1139</f>
        <v>0</v>
      </c>
      <c r="C1138">
        <f>'Data Entry'!I1139</f>
        <v>0</v>
      </c>
      <c r="D1138">
        <f>'Data Entry'!J1139</f>
        <v>0</v>
      </c>
      <c r="E1138">
        <f t="shared" si="90"/>
        <v>0</v>
      </c>
      <c r="F1138" s="26" t="e">
        <f t="shared" si="91"/>
        <v>#DIV/0!</v>
      </c>
      <c r="G1138">
        <f>'Data Entry'!K1139</f>
        <v>0</v>
      </c>
      <c r="H1138">
        <f>'Data Entry'!L1139</f>
        <v>0</v>
      </c>
      <c r="I1138">
        <f t="shared" si="92"/>
        <v>0</v>
      </c>
      <c r="J1138" s="26" t="e">
        <f t="shared" si="93"/>
        <v>#DIV/0!</v>
      </c>
      <c r="K1138" s="1">
        <f>SUMIFS('Data Entry'!N$3:N$2000,'Data Entry'!M$3:M$2000,A1138,'Data Entry'!B$3:B$2000,B1138)+SUMIFS('Data Entry'!P$3:P$2000,'Data Entry'!O$3:O$2000,A1138,'Data Entry'!B$3:B$2000,B1138)+SUMIFS('Data Entry'!R$3:R$2000,'Data Entry'!Q$3:Q$2000,A1138,'Data Entry'!B$3:B$2000,B1138)</f>
        <v>0</v>
      </c>
      <c r="L1138">
        <f t="shared" si="94"/>
        <v>0</v>
      </c>
    </row>
    <row r="1139" spans="1:12">
      <c r="A1139">
        <f>'Data Entry'!A1140</f>
        <v>0</v>
      </c>
      <c r="B1139">
        <f>'Data Entry'!B1140</f>
        <v>0</v>
      </c>
      <c r="C1139">
        <f>'Data Entry'!I1140</f>
        <v>0</v>
      </c>
      <c r="D1139">
        <f>'Data Entry'!J1140</f>
        <v>0</v>
      </c>
      <c r="E1139">
        <f t="shared" si="90"/>
        <v>0</v>
      </c>
      <c r="F1139" s="26" t="e">
        <f t="shared" si="91"/>
        <v>#DIV/0!</v>
      </c>
      <c r="G1139">
        <f>'Data Entry'!K1140</f>
        <v>0</v>
      </c>
      <c r="H1139">
        <f>'Data Entry'!L1140</f>
        <v>0</v>
      </c>
      <c r="I1139">
        <f t="shared" si="92"/>
        <v>0</v>
      </c>
      <c r="J1139" s="26" t="e">
        <f t="shared" si="93"/>
        <v>#DIV/0!</v>
      </c>
      <c r="K1139" s="1">
        <f>SUMIFS('Data Entry'!N$3:N$2000,'Data Entry'!M$3:M$2000,A1139,'Data Entry'!B$3:B$2000,B1139)+SUMIFS('Data Entry'!P$3:P$2000,'Data Entry'!O$3:O$2000,A1139,'Data Entry'!B$3:B$2000,B1139)+SUMIFS('Data Entry'!R$3:R$2000,'Data Entry'!Q$3:Q$2000,A1139,'Data Entry'!B$3:B$2000,B1139)</f>
        <v>0</v>
      </c>
      <c r="L1139">
        <f t="shared" si="94"/>
        <v>0</v>
      </c>
    </row>
    <row r="1140" spans="1:12">
      <c r="A1140">
        <f>'Data Entry'!A1141</f>
        <v>0</v>
      </c>
      <c r="B1140">
        <f>'Data Entry'!B1141</f>
        <v>0</v>
      </c>
      <c r="C1140">
        <f>'Data Entry'!I1141</f>
        <v>0</v>
      </c>
      <c r="D1140">
        <f>'Data Entry'!J1141</f>
        <v>0</v>
      </c>
      <c r="E1140">
        <f t="shared" si="90"/>
        <v>0</v>
      </c>
      <c r="F1140" s="26" t="e">
        <f t="shared" si="91"/>
        <v>#DIV/0!</v>
      </c>
      <c r="G1140">
        <f>'Data Entry'!K1141</f>
        <v>0</v>
      </c>
      <c r="H1140">
        <f>'Data Entry'!L1141</f>
        <v>0</v>
      </c>
      <c r="I1140">
        <f t="shared" si="92"/>
        <v>0</v>
      </c>
      <c r="J1140" s="26" t="e">
        <f t="shared" si="93"/>
        <v>#DIV/0!</v>
      </c>
      <c r="K1140" s="1">
        <f>SUMIFS('Data Entry'!N$3:N$2000,'Data Entry'!M$3:M$2000,A1140,'Data Entry'!B$3:B$2000,B1140)+SUMIFS('Data Entry'!P$3:P$2000,'Data Entry'!O$3:O$2000,A1140,'Data Entry'!B$3:B$2000,B1140)+SUMIFS('Data Entry'!R$3:R$2000,'Data Entry'!Q$3:Q$2000,A1140,'Data Entry'!B$3:B$2000,B1140)</f>
        <v>0</v>
      </c>
      <c r="L1140">
        <f t="shared" si="94"/>
        <v>0</v>
      </c>
    </row>
    <row r="1141" spans="1:12">
      <c r="A1141">
        <f>'Data Entry'!A1142</f>
        <v>0</v>
      </c>
      <c r="B1141">
        <f>'Data Entry'!B1142</f>
        <v>0</v>
      </c>
      <c r="C1141">
        <f>'Data Entry'!I1142</f>
        <v>0</v>
      </c>
      <c r="D1141">
        <f>'Data Entry'!J1142</f>
        <v>0</v>
      </c>
      <c r="E1141">
        <f t="shared" si="90"/>
        <v>0</v>
      </c>
      <c r="F1141" s="26" t="e">
        <f t="shared" si="91"/>
        <v>#DIV/0!</v>
      </c>
      <c r="G1141">
        <f>'Data Entry'!K1142</f>
        <v>0</v>
      </c>
      <c r="H1141">
        <f>'Data Entry'!L1142</f>
        <v>0</v>
      </c>
      <c r="I1141">
        <f t="shared" si="92"/>
        <v>0</v>
      </c>
      <c r="J1141" s="26" t="e">
        <f t="shared" si="93"/>
        <v>#DIV/0!</v>
      </c>
      <c r="K1141" s="1">
        <f>SUMIFS('Data Entry'!N$3:N$2000,'Data Entry'!M$3:M$2000,A1141,'Data Entry'!B$3:B$2000,B1141)+SUMIFS('Data Entry'!P$3:P$2000,'Data Entry'!O$3:O$2000,A1141,'Data Entry'!B$3:B$2000,B1141)+SUMIFS('Data Entry'!R$3:R$2000,'Data Entry'!Q$3:Q$2000,A1141,'Data Entry'!B$3:B$2000,B1141)</f>
        <v>0</v>
      </c>
      <c r="L1141">
        <f t="shared" si="94"/>
        <v>0</v>
      </c>
    </row>
    <row r="1142" spans="1:12">
      <c r="A1142">
        <f>'Data Entry'!A1143</f>
        <v>0</v>
      </c>
      <c r="B1142">
        <f>'Data Entry'!B1143</f>
        <v>0</v>
      </c>
      <c r="C1142">
        <f>'Data Entry'!I1143</f>
        <v>0</v>
      </c>
      <c r="D1142">
        <f>'Data Entry'!J1143</f>
        <v>0</v>
      </c>
      <c r="E1142">
        <f t="shared" si="90"/>
        <v>0</v>
      </c>
      <c r="F1142" s="26" t="e">
        <f t="shared" si="91"/>
        <v>#DIV/0!</v>
      </c>
      <c r="G1142">
        <f>'Data Entry'!K1143</f>
        <v>0</v>
      </c>
      <c r="H1142">
        <f>'Data Entry'!L1143</f>
        <v>0</v>
      </c>
      <c r="I1142">
        <f t="shared" si="92"/>
        <v>0</v>
      </c>
      <c r="J1142" s="26" t="e">
        <f t="shared" si="93"/>
        <v>#DIV/0!</v>
      </c>
      <c r="K1142" s="1">
        <f>SUMIFS('Data Entry'!N$3:N$2000,'Data Entry'!M$3:M$2000,A1142,'Data Entry'!B$3:B$2000,B1142)+SUMIFS('Data Entry'!P$3:P$2000,'Data Entry'!O$3:O$2000,A1142,'Data Entry'!B$3:B$2000,B1142)+SUMIFS('Data Entry'!R$3:R$2000,'Data Entry'!Q$3:Q$2000,A1142,'Data Entry'!B$3:B$2000,B1142)</f>
        <v>0</v>
      </c>
      <c r="L1142">
        <f t="shared" si="94"/>
        <v>0</v>
      </c>
    </row>
    <row r="1143" spans="1:12">
      <c r="A1143">
        <f>'Data Entry'!A1144</f>
        <v>0</v>
      </c>
      <c r="B1143">
        <f>'Data Entry'!B1144</f>
        <v>0</v>
      </c>
      <c r="C1143">
        <f>'Data Entry'!I1144</f>
        <v>0</v>
      </c>
      <c r="D1143">
        <f>'Data Entry'!J1144</f>
        <v>0</v>
      </c>
      <c r="E1143">
        <f t="shared" si="90"/>
        <v>0</v>
      </c>
      <c r="F1143" s="26" t="e">
        <f t="shared" si="91"/>
        <v>#DIV/0!</v>
      </c>
      <c r="G1143">
        <f>'Data Entry'!K1144</f>
        <v>0</v>
      </c>
      <c r="H1143">
        <f>'Data Entry'!L1144</f>
        <v>0</v>
      </c>
      <c r="I1143">
        <f t="shared" si="92"/>
        <v>0</v>
      </c>
      <c r="J1143" s="26" t="e">
        <f t="shared" si="93"/>
        <v>#DIV/0!</v>
      </c>
      <c r="K1143" s="1">
        <f>SUMIFS('Data Entry'!N$3:N$2000,'Data Entry'!M$3:M$2000,A1143,'Data Entry'!B$3:B$2000,B1143)+SUMIFS('Data Entry'!P$3:P$2000,'Data Entry'!O$3:O$2000,A1143,'Data Entry'!B$3:B$2000,B1143)+SUMIFS('Data Entry'!R$3:R$2000,'Data Entry'!Q$3:Q$2000,A1143,'Data Entry'!B$3:B$2000,B1143)</f>
        <v>0</v>
      </c>
      <c r="L1143">
        <f t="shared" si="94"/>
        <v>0</v>
      </c>
    </row>
    <row r="1144" spans="1:12">
      <c r="A1144">
        <f>'Data Entry'!A1145</f>
        <v>0</v>
      </c>
      <c r="B1144">
        <f>'Data Entry'!B1145</f>
        <v>0</v>
      </c>
      <c r="C1144">
        <f>'Data Entry'!I1145</f>
        <v>0</v>
      </c>
      <c r="D1144">
        <f>'Data Entry'!J1145</f>
        <v>0</v>
      </c>
      <c r="E1144">
        <f t="shared" si="90"/>
        <v>0</v>
      </c>
      <c r="F1144" s="26" t="e">
        <f t="shared" si="91"/>
        <v>#DIV/0!</v>
      </c>
      <c r="G1144">
        <f>'Data Entry'!K1145</f>
        <v>0</v>
      </c>
      <c r="H1144">
        <f>'Data Entry'!L1145</f>
        <v>0</v>
      </c>
      <c r="I1144">
        <f t="shared" si="92"/>
        <v>0</v>
      </c>
      <c r="J1144" s="26" t="e">
        <f t="shared" si="93"/>
        <v>#DIV/0!</v>
      </c>
      <c r="K1144" s="1">
        <f>SUMIFS('Data Entry'!N$3:N$2000,'Data Entry'!M$3:M$2000,A1144,'Data Entry'!B$3:B$2000,B1144)+SUMIFS('Data Entry'!P$3:P$2000,'Data Entry'!O$3:O$2000,A1144,'Data Entry'!B$3:B$2000,B1144)+SUMIFS('Data Entry'!R$3:R$2000,'Data Entry'!Q$3:Q$2000,A1144,'Data Entry'!B$3:B$2000,B1144)</f>
        <v>0</v>
      </c>
      <c r="L1144">
        <f t="shared" si="94"/>
        <v>0</v>
      </c>
    </row>
    <row r="1145" spans="1:12">
      <c r="A1145">
        <f>'Data Entry'!A1146</f>
        <v>0</v>
      </c>
      <c r="B1145">
        <f>'Data Entry'!B1146</f>
        <v>0</v>
      </c>
      <c r="C1145">
        <f>'Data Entry'!I1146</f>
        <v>0</v>
      </c>
      <c r="D1145">
        <f>'Data Entry'!J1146</f>
        <v>0</v>
      </c>
      <c r="E1145">
        <f t="shared" si="90"/>
        <v>0</v>
      </c>
      <c r="F1145" s="26" t="e">
        <f t="shared" si="91"/>
        <v>#DIV/0!</v>
      </c>
      <c r="G1145">
        <f>'Data Entry'!K1146</f>
        <v>0</v>
      </c>
      <c r="H1145">
        <f>'Data Entry'!L1146</f>
        <v>0</v>
      </c>
      <c r="I1145">
        <f t="shared" si="92"/>
        <v>0</v>
      </c>
      <c r="J1145" s="26" t="e">
        <f t="shared" si="93"/>
        <v>#DIV/0!</v>
      </c>
      <c r="K1145" s="1">
        <f>SUMIFS('Data Entry'!N$3:N$2000,'Data Entry'!M$3:M$2000,A1145,'Data Entry'!B$3:B$2000,B1145)+SUMIFS('Data Entry'!P$3:P$2000,'Data Entry'!O$3:O$2000,A1145,'Data Entry'!B$3:B$2000,B1145)+SUMIFS('Data Entry'!R$3:R$2000,'Data Entry'!Q$3:Q$2000,A1145,'Data Entry'!B$3:B$2000,B1145)</f>
        <v>0</v>
      </c>
      <c r="L1145">
        <f t="shared" si="94"/>
        <v>0</v>
      </c>
    </row>
    <row r="1146" spans="1:12">
      <c r="A1146">
        <f>'Data Entry'!A1147</f>
        <v>0</v>
      </c>
      <c r="B1146">
        <f>'Data Entry'!B1147</f>
        <v>0</v>
      </c>
      <c r="C1146">
        <f>'Data Entry'!I1147</f>
        <v>0</v>
      </c>
      <c r="D1146">
        <f>'Data Entry'!J1147</f>
        <v>0</v>
      </c>
      <c r="E1146">
        <f t="shared" si="90"/>
        <v>0</v>
      </c>
      <c r="F1146" s="26" t="e">
        <f t="shared" si="91"/>
        <v>#DIV/0!</v>
      </c>
      <c r="G1146">
        <f>'Data Entry'!K1147</f>
        <v>0</v>
      </c>
      <c r="H1146">
        <f>'Data Entry'!L1147</f>
        <v>0</v>
      </c>
      <c r="I1146">
        <f t="shared" si="92"/>
        <v>0</v>
      </c>
      <c r="J1146" s="26" t="e">
        <f t="shared" si="93"/>
        <v>#DIV/0!</v>
      </c>
      <c r="K1146" s="1">
        <f>SUMIFS('Data Entry'!N$3:N$2000,'Data Entry'!M$3:M$2000,A1146,'Data Entry'!B$3:B$2000,B1146)+SUMIFS('Data Entry'!P$3:P$2000,'Data Entry'!O$3:O$2000,A1146,'Data Entry'!B$3:B$2000,B1146)+SUMIFS('Data Entry'!R$3:R$2000,'Data Entry'!Q$3:Q$2000,A1146,'Data Entry'!B$3:B$2000,B1146)</f>
        <v>0</v>
      </c>
      <c r="L1146">
        <f t="shared" si="94"/>
        <v>0</v>
      </c>
    </row>
    <row r="1147" spans="1:12">
      <c r="A1147">
        <f>'Data Entry'!A1148</f>
        <v>0</v>
      </c>
      <c r="B1147">
        <f>'Data Entry'!B1148</f>
        <v>0</v>
      </c>
      <c r="C1147">
        <f>'Data Entry'!I1148</f>
        <v>0</v>
      </c>
      <c r="D1147">
        <f>'Data Entry'!J1148</f>
        <v>0</v>
      </c>
      <c r="E1147">
        <f t="shared" si="90"/>
        <v>0</v>
      </c>
      <c r="F1147" s="26" t="e">
        <f t="shared" si="91"/>
        <v>#DIV/0!</v>
      </c>
      <c r="G1147">
        <f>'Data Entry'!K1148</f>
        <v>0</v>
      </c>
      <c r="H1147">
        <f>'Data Entry'!L1148</f>
        <v>0</v>
      </c>
      <c r="I1147">
        <f t="shared" si="92"/>
        <v>0</v>
      </c>
      <c r="J1147" s="26" t="e">
        <f t="shared" si="93"/>
        <v>#DIV/0!</v>
      </c>
      <c r="K1147" s="1">
        <f>SUMIFS('Data Entry'!N$3:N$2000,'Data Entry'!M$3:M$2000,A1147,'Data Entry'!B$3:B$2000,B1147)+SUMIFS('Data Entry'!P$3:P$2000,'Data Entry'!O$3:O$2000,A1147,'Data Entry'!B$3:B$2000,B1147)+SUMIFS('Data Entry'!R$3:R$2000,'Data Entry'!Q$3:Q$2000,A1147,'Data Entry'!B$3:B$2000,B1147)</f>
        <v>0</v>
      </c>
      <c r="L1147">
        <f t="shared" si="94"/>
        <v>0</v>
      </c>
    </row>
    <row r="1148" spans="1:12">
      <c r="A1148">
        <f>'Data Entry'!A1149</f>
        <v>0</v>
      </c>
      <c r="B1148">
        <f>'Data Entry'!B1149</f>
        <v>0</v>
      </c>
      <c r="C1148">
        <f>'Data Entry'!I1149</f>
        <v>0</v>
      </c>
      <c r="D1148">
        <f>'Data Entry'!J1149</f>
        <v>0</v>
      </c>
      <c r="E1148">
        <f t="shared" si="90"/>
        <v>0</v>
      </c>
      <c r="F1148" s="26" t="e">
        <f t="shared" si="91"/>
        <v>#DIV/0!</v>
      </c>
      <c r="G1148">
        <f>'Data Entry'!K1149</f>
        <v>0</v>
      </c>
      <c r="H1148">
        <f>'Data Entry'!L1149</f>
        <v>0</v>
      </c>
      <c r="I1148">
        <f t="shared" si="92"/>
        <v>0</v>
      </c>
      <c r="J1148" s="26" t="e">
        <f t="shared" si="93"/>
        <v>#DIV/0!</v>
      </c>
      <c r="K1148" s="1">
        <f>SUMIFS('Data Entry'!N$3:N$2000,'Data Entry'!M$3:M$2000,A1148,'Data Entry'!B$3:B$2000,B1148)+SUMIFS('Data Entry'!P$3:P$2000,'Data Entry'!O$3:O$2000,A1148,'Data Entry'!B$3:B$2000,B1148)+SUMIFS('Data Entry'!R$3:R$2000,'Data Entry'!Q$3:Q$2000,A1148,'Data Entry'!B$3:B$2000,B1148)</f>
        <v>0</v>
      </c>
      <c r="L1148">
        <f t="shared" si="94"/>
        <v>0</v>
      </c>
    </row>
    <row r="1149" spans="1:12">
      <c r="A1149">
        <f>'Data Entry'!A1150</f>
        <v>0</v>
      </c>
      <c r="B1149">
        <f>'Data Entry'!B1150</f>
        <v>0</v>
      </c>
      <c r="C1149">
        <f>'Data Entry'!I1150</f>
        <v>0</v>
      </c>
      <c r="D1149">
        <f>'Data Entry'!J1150</f>
        <v>0</v>
      </c>
      <c r="E1149">
        <f t="shared" si="90"/>
        <v>0</v>
      </c>
      <c r="F1149" s="26" t="e">
        <f t="shared" si="91"/>
        <v>#DIV/0!</v>
      </c>
      <c r="G1149">
        <f>'Data Entry'!K1150</f>
        <v>0</v>
      </c>
      <c r="H1149">
        <f>'Data Entry'!L1150</f>
        <v>0</v>
      </c>
      <c r="I1149">
        <f t="shared" si="92"/>
        <v>0</v>
      </c>
      <c r="J1149" s="26" t="e">
        <f t="shared" si="93"/>
        <v>#DIV/0!</v>
      </c>
      <c r="K1149" s="1">
        <f>SUMIFS('Data Entry'!N$3:N$2000,'Data Entry'!M$3:M$2000,A1149,'Data Entry'!B$3:B$2000,B1149)+SUMIFS('Data Entry'!P$3:P$2000,'Data Entry'!O$3:O$2000,A1149,'Data Entry'!B$3:B$2000,B1149)+SUMIFS('Data Entry'!R$3:R$2000,'Data Entry'!Q$3:Q$2000,A1149,'Data Entry'!B$3:B$2000,B1149)</f>
        <v>0</v>
      </c>
      <c r="L1149">
        <f t="shared" si="94"/>
        <v>0</v>
      </c>
    </row>
    <row r="1150" spans="1:12">
      <c r="A1150">
        <f>'Data Entry'!A1151</f>
        <v>0</v>
      </c>
      <c r="B1150">
        <f>'Data Entry'!B1151</f>
        <v>0</v>
      </c>
      <c r="C1150">
        <f>'Data Entry'!I1151</f>
        <v>0</v>
      </c>
      <c r="D1150">
        <f>'Data Entry'!J1151</f>
        <v>0</v>
      </c>
      <c r="E1150">
        <f t="shared" si="90"/>
        <v>0</v>
      </c>
      <c r="F1150" s="26" t="e">
        <f t="shared" si="91"/>
        <v>#DIV/0!</v>
      </c>
      <c r="G1150">
        <f>'Data Entry'!K1151</f>
        <v>0</v>
      </c>
      <c r="H1150">
        <f>'Data Entry'!L1151</f>
        <v>0</v>
      </c>
      <c r="I1150">
        <f t="shared" si="92"/>
        <v>0</v>
      </c>
      <c r="J1150" s="26" t="e">
        <f t="shared" si="93"/>
        <v>#DIV/0!</v>
      </c>
      <c r="K1150" s="1">
        <f>SUMIFS('Data Entry'!N$3:N$2000,'Data Entry'!M$3:M$2000,A1150,'Data Entry'!B$3:B$2000,B1150)+SUMIFS('Data Entry'!P$3:P$2000,'Data Entry'!O$3:O$2000,A1150,'Data Entry'!B$3:B$2000,B1150)+SUMIFS('Data Entry'!R$3:R$2000,'Data Entry'!Q$3:Q$2000,A1150,'Data Entry'!B$3:B$2000,B1150)</f>
        <v>0</v>
      </c>
      <c r="L1150">
        <f t="shared" si="94"/>
        <v>0</v>
      </c>
    </row>
    <row r="1151" spans="1:12">
      <c r="A1151">
        <f>'Data Entry'!A1152</f>
        <v>0</v>
      </c>
      <c r="B1151">
        <f>'Data Entry'!B1152</f>
        <v>0</v>
      </c>
      <c r="C1151">
        <f>'Data Entry'!I1152</f>
        <v>0</v>
      </c>
      <c r="D1151">
        <f>'Data Entry'!J1152</f>
        <v>0</v>
      </c>
      <c r="E1151">
        <f t="shared" si="90"/>
        <v>0</v>
      </c>
      <c r="F1151" s="26" t="e">
        <f t="shared" si="91"/>
        <v>#DIV/0!</v>
      </c>
      <c r="G1151">
        <f>'Data Entry'!K1152</f>
        <v>0</v>
      </c>
      <c r="H1151">
        <f>'Data Entry'!L1152</f>
        <v>0</v>
      </c>
      <c r="I1151">
        <f t="shared" si="92"/>
        <v>0</v>
      </c>
      <c r="J1151" s="26" t="e">
        <f t="shared" si="93"/>
        <v>#DIV/0!</v>
      </c>
      <c r="K1151" s="1">
        <f>SUMIFS('Data Entry'!N$3:N$2000,'Data Entry'!M$3:M$2000,A1151,'Data Entry'!B$3:B$2000,B1151)+SUMIFS('Data Entry'!P$3:P$2000,'Data Entry'!O$3:O$2000,A1151,'Data Entry'!B$3:B$2000,B1151)+SUMIFS('Data Entry'!R$3:R$2000,'Data Entry'!Q$3:Q$2000,A1151,'Data Entry'!B$3:B$2000,B1151)</f>
        <v>0</v>
      </c>
      <c r="L1151">
        <f t="shared" si="94"/>
        <v>0</v>
      </c>
    </row>
    <row r="1152" spans="1:12">
      <c r="A1152">
        <f>'Data Entry'!A1153</f>
        <v>0</v>
      </c>
      <c r="B1152">
        <f>'Data Entry'!B1153</f>
        <v>0</v>
      </c>
      <c r="C1152">
        <f>'Data Entry'!I1153</f>
        <v>0</v>
      </c>
      <c r="D1152">
        <f>'Data Entry'!J1153</f>
        <v>0</v>
      </c>
      <c r="E1152">
        <f t="shared" si="90"/>
        <v>0</v>
      </c>
      <c r="F1152" s="26" t="e">
        <f t="shared" si="91"/>
        <v>#DIV/0!</v>
      </c>
      <c r="G1152">
        <f>'Data Entry'!K1153</f>
        <v>0</v>
      </c>
      <c r="H1152">
        <f>'Data Entry'!L1153</f>
        <v>0</v>
      </c>
      <c r="I1152">
        <f t="shared" si="92"/>
        <v>0</v>
      </c>
      <c r="J1152" s="26" t="e">
        <f t="shared" si="93"/>
        <v>#DIV/0!</v>
      </c>
      <c r="K1152" s="1">
        <f>SUMIFS('Data Entry'!N$3:N$2000,'Data Entry'!M$3:M$2000,A1152,'Data Entry'!B$3:B$2000,B1152)+SUMIFS('Data Entry'!P$3:P$2000,'Data Entry'!O$3:O$2000,A1152,'Data Entry'!B$3:B$2000,B1152)+SUMIFS('Data Entry'!R$3:R$2000,'Data Entry'!Q$3:Q$2000,A1152,'Data Entry'!B$3:B$2000,B1152)</f>
        <v>0</v>
      </c>
      <c r="L1152">
        <f t="shared" si="94"/>
        <v>0</v>
      </c>
    </row>
    <row r="1153" spans="1:12">
      <c r="A1153">
        <f>'Data Entry'!A1154</f>
        <v>0</v>
      </c>
      <c r="B1153">
        <f>'Data Entry'!B1154</f>
        <v>0</v>
      </c>
      <c r="C1153">
        <f>'Data Entry'!I1154</f>
        <v>0</v>
      </c>
      <c r="D1153">
        <f>'Data Entry'!J1154</f>
        <v>0</v>
      </c>
      <c r="E1153">
        <f t="shared" si="90"/>
        <v>0</v>
      </c>
      <c r="F1153" s="26" t="e">
        <f t="shared" si="91"/>
        <v>#DIV/0!</v>
      </c>
      <c r="G1153">
        <f>'Data Entry'!K1154</f>
        <v>0</v>
      </c>
      <c r="H1153">
        <f>'Data Entry'!L1154</f>
        <v>0</v>
      </c>
      <c r="I1153">
        <f t="shared" si="92"/>
        <v>0</v>
      </c>
      <c r="J1153" s="26" t="e">
        <f t="shared" si="93"/>
        <v>#DIV/0!</v>
      </c>
      <c r="K1153" s="1">
        <f>SUMIFS('Data Entry'!N$3:N$2000,'Data Entry'!M$3:M$2000,A1153,'Data Entry'!B$3:B$2000,B1153)+SUMIFS('Data Entry'!P$3:P$2000,'Data Entry'!O$3:O$2000,A1153,'Data Entry'!B$3:B$2000,B1153)+SUMIFS('Data Entry'!R$3:R$2000,'Data Entry'!Q$3:Q$2000,A1153,'Data Entry'!B$3:B$2000,B1153)</f>
        <v>0</v>
      </c>
      <c r="L1153">
        <f t="shared" si="94"/>
        <v>0</v>
      </c>
    </row>
    <row r="1154" spans="1:12">
      <c r="A1154">
        <f>'Data Entry'!A1155</f>
        <v>0</v>
      </c>
      <c r="B1154">
        <f>'Data Entry'!B1155</f>
        <v>0</v>
      </c>
      <c r="C1154">
        <f>'Data Entry'!I1155</f>
        <v>0</v>
      </c>
      <c r="D1154">
        <f>'Data Entry'!J1155</f>
        <v>0</v>
      </c>
      <c r="E1154">
        <f t="shared" si="90"/>
        <v>0</v>
      </c>
      <c r="F1154" s="26" t="e">
        <f t="shared" si="91"/>
        <v>#DIV/0!</v>
      </c>
      <c r="G1154">
        <f>'Data Entry'!K1155</f>
        <v>0</v>
      </c>
      <c r="H1154">
        <f>'Data Entry'!L1155</f>
        <v>0</v>
      </c>
      <c r="I1154">
        <f t="shared" si="92"/>
        <v>0</v>
      </c>
      <c r="J1154" s="26" t="e">
        <f t="shared" si="93"/>
        <v>#DIV/0!</v>
      </c>
      <c r="K1154" s="1">
        <f>SUMIFS('Data Entry'!N$3:N$2000,'Data Entry'!M$3:M$2000,A1154,'Data Entry'!B$3:B$2000,B1154)+SUMIFS('Data Entry'!P$3:P$2000,'Data Entry'!O$3:O$2000,A1154,'Data Entry'!B$3:B$2000,B1154)+SUMIFS('Data Entry'!R$3:R$2000,'Data Entry'!Q$3:Q$2000,A1154,'Data Entry'!B$3:B$2000,B1154)</f>
        <v>0</v>
      </c>
      <c r="L1154">
        <f t="shared" si="94"/>
        <v>0</v>
      </c>
    </row>
    <row r="1155" spans="1:12">
      <c r="A1155">
        <f>'Data Entry'!A1156</f>
        <v>0</v>
      </c>
      <c r="B1155">
        <f>'Data Entry'!B1156</f>
        <v>0</v>
      </c>
      <c r="C1155">
        <f>'Data Entry'!I1156</f>
        <v>0</v>
      </c>
      <c r="D1155">
        <f>'Data Entry'!J1156</f>
        <v>0</v>
      </c>
      <c r="E1155">
        <f t="shared" si="90"/>
        <v>0</v>
      </c>
      <c r="F1155" s="26" t="e">
        <f t="shared" si="91"/>
        <v>#DIV/0!</v>
      </c>
      <c r="G1155">
        <f>'Data Entry'!K1156</f>
        <v>0</v>
      </c>
      <c r="H1155">
        <f>'Data Entry'!L1156</f>
        <v>0</v>
      </c>
      <c r="I1155">
        <f t="shared" si="92"/>
        <v>0</v>
      </c>
      <c r="J1155" s="26" t="e">
        <f t="shared" si="93"/>
        <v>#DIV/0!</v>
      </c>
      <c r="K1155" s="1">
        <f>SUMIFS('Data Entry'!N$3:N$2000,'Data Entry'!M$3:M$2000,A1155,'Data Entry'!B$3:B$2000,B1155)+SUMIFS('Data Entry'!P$3:P$2000,'Data Entry'!O$3:O$2000,A1155,'Data Entry'!B$3:B$2000,B1155)+SUMIFS('Data Entry'!R$3:R$2000,'Data Entry'!Q$3:Q$2000,A1155,'Data Entry'!B$3:B$2000,B1155)</f>
        <v>0</v>
      </c>
      <c r="L1155">
        <f t="shared" si="94"/>
        <v>0</v>
      </c>
    </row>
    <row r="1156" spans="1:12">
      <c r="A1156">
        <f>'Data Entry'!A1157</f>
        <v>0</v>
      </c>
      <c r="B1156">
        <f>'Data Entry'!B1157</f>
        <v>0</v>
      </c>
      <c r="C1156">
        <f>'Data Entry'!I1157</f>
        <v>0</v>
      </c>
      <c r="D1156">
        <f>'Data Entry'!J1157</f>
        <v>0</v>
      </c>
      <c r="E1156">
        <f t="shared" si="90"/>
        <v>0</v>
      </c>
      <c r="F1156" s="26" t="e">
        <f t="shared" si="91"/>
        <v>#DIV/0!</v>
      </c>
      <c r="G1156">
        <f>'Data Entry'!K1157</f>
        <v>0</v>
      </c>
      <c r="H1156">
        <f>'Data Entry'!L1157</f>
        <v>0</v>
      </c>
      <c r="I1156">
        <f t="shared" si="92"/>
        <v>0</v>
      </c>
      <c r="J1156" s="26" t="e">
        <f t="shared" si="93"/>
        <v>#DIV/0!</v>
      </c>
      <c r="K1156" s="1">
        <f>SUMIFS('Data Entry'!N$3:N$2000,'Data Entry'!M$3:M$2000,A1156,'Data Entry'!B$3:B$2000,B1156)+SUMIFS('Data Entry'!P$3:P$2000,'Data Entry'!O$3:O$2000,A1156,'Data Entry'!B$3:B$2000,B1156)+SUMIFS('Data Entry'!R$3:R$2000,'Data Entry'!Q$3:Q$2000,A1156,'Data Entry'!B$3:B$2000,B1156)</f>
        <v>0</v>
      </c>
      <c r="L1156">
        <f t="shared" si="94"/>
        <v>0</v>
      </c>
    </row>
    <row r="1157" spans="1:12">
      <c r="A1157">
        <f>'Data Entry'!A1158</f>
        <v>0</v>
      </c>
      <c r="B1157">
        <f>'Data Entry'!B1158</f>
        <v>0</v>
      </c>
      <c r="C1157">
        <f>'Data Entry'!I1158</f>
        <v>0</v>
      </c>
      <c r="D1157">
        <f>'Data Entry'!J1158</f>
        <v>0</v>
      </c>
      <c r="E1157">
        <f t="shared" si="90"/>
        <v>0</v>
      </c>
      <c r="F1157" s="26" t="e">
        <f t="shared" si="91"/>
        <v>#DIV/0!</v>
      </c>
      <c r="G1157">
        <f>'Data Entry'!K1158</f>
        <v>0</v>
      </c>
      <c r="H1157">
        <f>'Data Entry'!L1158</f>
        <v>0</v>
      </c>
      <c r="I1157">
        <f t="shared" si="92"/>
        <v>0</v>
      </c>
      <c r="J1157" s="26" t="e">
        <f t="shared" si="93"/>
        <v>#DIV/0!</v>
      </c>
      <c r="K1157" s="1">
        <f>SUMIFS('Data Entry'!N$3:N$2000,'Data Entry'!M$3:M$2000,A1157,'Data Entry'!B$3:B$2000,B1157)+SUMIFS('Data Entry'!P$3:P$2000,'Data Entry'!O$3:O$2000,A1157,'Data Entry'!B$3:B$2000,B1157)+SUMIFS('Data Entry'!R$3:R$2000,'Data Entry'!Q$3:Q$2000,A1157,'Data Entry'!B$3:B$2000,B1157)</f>
        <v>0</v>
      </c>
      <c r="L1157">
        <f t="shared" si="94"/>
        <v>0</v>
      </c>
    </row>
    <row r="1158" spans="1:12">
      <c r="A1158">
        <f>'Data Entry'!A1159</f>
        <v>0</v>
      </c>
      <c r="B1158">
        <f>'Data Entry'!B1159</f>
        <v>0</v>
      </c>
      <c r="C1158">
        <f>'Data Entry'!I1159</f>
        <v>0</v>
      </c>
      <c r="D1158">
        <f>'Data Entry'!J1159</f>
        <v>0</v>
      </c>
      <c r="E1158">
        <f t="shared" si="90"/>
        <v>0</v>
      </c>
      <c r="F1158" s="26" t="e">
        <f t="shared" si="91"/>
        <v>#DIV/0!</v>
      </c>
      <c r="G1158">
        <f>'Data Entry'!K1159</f>
        <v>0</v>
      </c>
      <c r="H1158">
        <f>'Data Entry'!L1159</f>
        <v>0</v>
      </c>
      <c r="I1158">
        <f t="shared" si="92"/>
        <v>0</v>
      </c>
      <c r="J1158" s="26" t="e">
        <f t="shared" si="93"/>
        <v>#DIV/0!</v>
      </c>
      <c r="K1158" s="1">
        <f>SUMIFS('Data Entry'!N$3:N$2000,'Data Entry'!M$3:M$2000,A1158,'Data Entry'!B$3:B$2000,B1158)+SUMIFS('Data Entry'!P$3:P$2000,'Data Entry'!O$3:O$2000,A1158,'Data Entry'!B$3:B$2000,B1158)+SUMIFS('Data Entry'!R$3:R$2000,'Data Entry'!Q$3:Q$2000,A1158,'Data Entry'!B$3:B$2000,B1158)</f>
        <v>0</v>
      </c>
      <c r="L1158">
        <f t="shared" si="94"/>
        <v>0</v>
      </c>
    </row>
    <row r="1159" spans="1:12">
      <c r="A1159">
        <f>'Data Entry'!A1160</f>
        <v>0</v>
      </c>
      <c r="B1159">
        <f>'Data Entry'!B1160</f>
        <v>0</v>
      </c>
      <c r="C1159">
        <f>'Data Entry'!I1160</f>
        <v>0</v>
      </c>
      <c r="D1159">
        <f>'Data Entry'!J1160</f>
        <v>0</v>
      </c>
      <c r="E1159">
        <f t="shared" si="90"/>
        <v>0</v>
      </c>
      <c r="F1159" s="26" t="e">
        <f t="shared" si="91"/>
        <v>#DIV/0!</v>
      </c>
      <c r="G1159">
        <f>'Data Entry'!K1160</f>
        <v>0</v>
      </c>
      <c r="H1159">
        <f>'Data Entry'!L1160</f>
        <v>0</v>
      </c>
      <c r="I1159">
        <f t="shared" si="92"/>
        <v>0</v>
      </c>
      <c r="J1159" s="26" t="e">
        <f t="shared" si="93"/>
        <v>#DIV/0!</v>
      </c>
      <c r="K1159" s="1">
        <f>SUMIFS('Data Entry'!N$3:N$2000,'Data Entry'!M$3:M$2000,A1159,'Data Entry'!B$3:B$2000,B1159)+SUMIFS('Data Entry'!P$3:P$2000,'Data Entry'!O$3:O$2000,A1159,'Data Entry'!B$3:B$2000,B1159)+SUMIFS('Data Entry'!R$3:R$2000,'Data Entry'!Q$3:Q$2000,A1159,'Data Entry'!B$3:B$2000,B1159)</f>
        <v>0</v>
      </c>
      <c r="L1159">
        <f t="shared" si="94"/>
        <v>0</v>
      </c>
    </row>
    <row r="1160" spans="1:12">
      <c r="A1160">
        <f>'Data Entry'!A1161</f>
        <v>0</v>
      </c>
      <c r="B1160">
        <f>'Data Entry'!B1161</f>
        <v>0</v>
      </c>
      <c r="C1160">
        <f>'Data Entry'!I1161</f>
        <v>0</v>
      </c>
      <c r="D1160">
        <f>'Data Entry'!J1161</f>
        <v>0</v>
      </c>
      <c r="E1160">
        <f t="shared" si="90"/>
        <v>0</v>
      </c>
      <c r="F1160" s="26" t="e">
        <f t="shared" si="91"/>
        <v>#DIV/0!</v>
      </c>
      <c r="G1160">
        <f>'Data Entry'!K1161</f>
        <v>0</v>
      </c>
      <c r="H1160">
        <f>'Data Entry'!L1161</f>
        <v>0</v>
      </c>
      <c r="I1160">
        <f t="shared" si="92"/>
        <v>0</v>
      </c>
      <c r="J1160" s="26" t="e">
        <f t="shared" si="93"/>
        <v>#DIV/0!</v>
      </c>
      <c r="K1160" s="1">
        <f>SUMIFS('Data Entry'!N$3:N$2000,'Data Entry'!M$3:M$2000,A1160,'Data Entry'!B$3:B$2000,B1160)+SUMIFS('Data Entry'!P$3:P$2000,'Data Entry'!O$3:O$2000,A1160,'Data Entry'!B$3:B$2000,B1160)+SUMIFS('Data Entry'!R$3:R$2000,'Data Entry'!Q$3:Q$2000,A1160,'Data Entry'!B$3:B$2000,B1160)</f>
        <v>0</v>
      </c>
      <c r="L1160">
        <f t="shared" si="94"/>
        <v>0</v>
      </c>
    </row>
    <row r="1161" spans="1:12">
      <c r="A1161">
        <f>'Data Entry'!A1162</f>
        <v>0</v>
      </c>
      <c r="B1161">
        <f>'Data Entry'!B1162</f>
        <v>0</v>
      </c>
      <c r="C1161">
        <f>'Data Entry'!I1162</f>
        <v>0</v>
      </c>
      <c r="D1161">
        <f>'Data Entry'!J1162</f>
        <v>0</v>
      </c>
      <c r="E1161">
        <f t="shared" si="90"/>
        <v>0</v>
      </c>
      <c r="F1161" s="26" t="e">
        <f t="shared" si="91"/>
        <v>#DIV/0!</v>
      </c>
      <c r="G1161">
        <f>'Data Entry'!K1162</f>
        <v>0</v>
      </c>
      <c r="H1161">
        <f>'Data Entry'!L1162</f>
        <v>0</v>
      </c>
      <c r="I1161">
        <f t="shared" si="92"/>
        <v>0</v>
      </c>
      <c r="J1161" s="26" t="e">
        <f t="shared" si="93"/>
        <v>#DIV/0!</v>
      </c>
      <c r="K1161" s="1">
        <f>SUMIFS('Data Entry'!N$3:N$2000,'Data Entry'!M$3:M$2000,A1161,'Data Entry'!B$3:B$2000,B1161)+SUMIFS('Data Entry'!P$3:P$2000,'Data Entry'!O$3:O$2000,A1161,'Data Entry'!B$3:B$2000,B1161)+SUMIFS('Data Entry'!R$3:R$2000,'Data Entry'!Q$3:Q$2000,A1161,'Data Entry'!B$3:B$2000,B1161)</f>
        <v>0</v>
      </c>
      <c r="L1161">
        <f t="shared" si="94"/>
        <v>0</v>
      </c>
    </row>
    <row r="1162" spans="1:12">
      <c r="A1162">
        <f>'Data Entry'!A1163</f>
        <v>0</v>
      </c>
      <c r="B1162">
        <f>'Data Entry'!B1163</f>
        <v>0</v>
      </c>
      <c r="C1162">
        <f>'Data Entry'!I1163</f>
        <v>0</v>
      </c>
      <c r="D1162">
        <f>'Data Entry'!J1163</f>
        <v>0</v>
      </c>
      <c r="E1162">
        <f t="shared" si="90"/>
        <v>0</v>
      </c>
      <c r="F1162" s="26" t="e">
        <f t="shared" si="91"/>
        <v>#DIV/0!</v>
      </c>
      <c r="G1162">
        <f>'Data Entry'!K1163</f>
        <v>0</v>
      </c>
      <c r="H1162">
        <f>'Data Entry'!L1163</f>
        <v>0</v>
      </c>
      <c r="I1162">
        <f t="shared" si="92"/>
        <v>0</v>
      </c>
      <c r="J1162" s="26" t="e">
        <f t="shared" si="93"/>
        <v>#DIV/0!</v>
      </c>
      <c r="K1162" s="1">
        <f>SUMIFS('Data Entry'!N$3:N$2000,'Data Entry'!M$3:M$2000,A1162,'Data Entry'!B$3:B$2000,B1162)+SUMIFS('Data Entry'!P$3:P$2000,'Data Entry'!O$3:O$2000,A1162,'Data Entry'!B$3:B$2000,B1162)+SUMIFS('Data Entry'!R$3:R$2000,'Data Entry'!Q$3:Q$2000,A1162,'Data Entry'!B$3:B$2000,B1162)</f>
        <v>0</v>
      </c>
      <c r="L1162">
        <f t="shared" si="94"/>
        <v>0</v>
      </c>
    </row>
    <row r="1163" spans="1:12">
      <c r="A1163">
        <f>'Data Entry'!A1164</f>
        <v>0</v>
      </c>
      <c r="B1163">
        <f>'Data Entry'!B1164</f>
        <v>0</v>
      </c>
      <c r="C1163">
        <f>'Data Entry'!I1164</f>
        <v>0</v>
      </c>
      <c r="D1163">
        <f>'Data Entry'!J1164</f>
        <v>0</v>
      </c>
      <c r="E1163">
        <f t="shared" si="90"/>
        <v>0</v>
      </c>
      <c r="F1163" s="26" t="e">
        <f t="shared" si="91"/>
        <v>#DIV/0!</v>
      </c>
      <c r="G1163">
        <f>'Data Entry'!K1164</f>
        <v>0</v>
      </c>
      <c r="H1163">
        <f>'Data Entry'!L1164</f>
        <v>0</v>
      </c>
      <c r="I1163">
        <f t="shared" si="92"/>
        <v>0</v>
      </c>
      <c r="J1163" s="26" t="e">
        <f t="shared" si="93"/>
        <v>#DIV/0!</v>
      </c>
      <c r="K1163" s="1">
        <f>SUMIFS('Data Entry'!N$3:N$2000,'Data Entry'!M$3:M$2000,A1163,'Data Entry'!B$3:B$2000,B1163)+SUMIFS('Data Entry'!P$3:P$2000,'Data Entry'!O$3:O$2000,A1163,'Data Entry'!B$3:B$2000,B1163)+SUMIFS('Data Entry'!R$3:R$2000,'Data Entry'!Q$3:Q$2000,A1163,'Data Entry'!B$3:B$2000,B1163)</f>
        <v>0</v>
      </c>
      <c r="L1163">
        <f t="shared" si="94"/>
        <v>0</v>
      </c>
    </row>
    <row r="1164" spans="1:12">
      <c r="A1164">
        <f>'Data Entry'!A1165</f>
        <v>0</v>
      </c>
      <c r="B1164">
        <f>'Data Entry'!B1165</f>
        <v>0</v>
      </c>
      <c r="C1164">
        <f>'Data Entry'!I1165</f>
        <v>0</v>
      </c>
      <c r="D1164">
        <f>'Data Entry'!J1165</f>
        <v>0</v>
      </c>
      <c r="E1164">
        <f t="shared" si="90"/>
        <v>0</v>
      </c>
      <c r="F1164" s="26" t="e">
        <f t="shared" si="91"/>
        <v>#DIV/0!</v>
      </c>
      <c r="G1164">
        <f>'Data Entry'!K1165</f>
        <v>0</v>
      </c>
      <c r="H1164">
        <f>'Data Entry'!L1165</f>
        <v>0</v>
      </c>
      <c r="I1164">
        <f t="shared" si="92"/>
        <v>0</v>
      </c>
      <c r="J1164" s="26" t="e">
        <f t="shared" si="93"/>
        <v>#DIV/0!</v>
      </c>
      <c r="K1164" s="1">
        <f>SUMIFS('Data Entry'!N$3:N$2000,'Data Entry'!M$3:M$2000,A1164,'Data Entry'!B$3:B$2000,B1164)+SUMIFS('Data Entry'!P$3:P$2000,'Data Entry'!O$3:O$2000,A1164,'Data Entry'!B$3:B$2000,B1164)+SUMIFS('Data Entry'!R$3:R$2000,'Data Entry'!Q$3:Q$2000,A1164,'Data Entry'!B$3:B$2000,B1164)</f>
        <v>0</v>
      </c>
      <c r="L1164">
        <f t="shared" si="94"/>
        <v>0</v>
      </c>
    </row>
    <row r="1165" spans="1:12">
      <c r="A1165">
        <f>'Data Entry'!A1166</f>
        <v>0</v>
      </c>
      <c r="B1165">
        <f>'Data Entry'!B1166</f>
        <v>0</v>
      </c>
      <c r="C1165">
        <f>'Data Entry'!I1166</f>
        <v>0</v>
      </c>
      <c r="D1165">
        <f>'Data Entry'!J1166</f>
        <v>0</v>
      </c>
      <c r="E1165">
        <f t="shared" si="90"/>
        <v>0</v>
      </c>
      <c r="F1165" s="26" t="e">
        <f t="shared" si="91"/>
        <v>#DIV/0!</v>
      </c>
      <c r="G1165">
        <f>'Data Entry'!K1166</f>
        <v>0</v>
      </c>
      <c r="H1165">
        <f>'Data Entry'!L1166</f>
        <v>0</v>
      </c>
      <c r="I1165">
        <f t="shared" si="92"/>
        <v>0</v>
      </c>
      <c r="J1165" s="26" t="e">
        <f t="shared" si="93"/>
        <v>#DIV/0!</v>
      </c>
      <c r="K1165" s="1">
        <f>SUMIFS('Data Entry'!N$3:N$2000,'Data Entry'!M$3:M$2000,A1165,'Data Entry'!B$3:B$2000,B1165)+SUMIFS('Data Entry'!P$3:P$2000,'Data Entry'!O$3:O$2000,A1165,'Data Entry'!B$3:B$2000,B1165)+SUMIFS('Data Entry'!R$3:R$2000,'Data Entry'!Q$3:Q$2000,A1165,'Data Entry'!B$3:B$2000,B1165)</f>
        <v>0</v>
      </c>
      <c r="L1165">
        <f t="shared" si="94"/>
        <v>0</v>
      </c>
    </row>
    <row r="1166" spans="1:12">
      <c r="A1166">
        <f>'Data Entry'!A1167</f>
        <v>0</v>
      </c>
      <c r="B1166">
        <f>'Data Entry'!B1167</f>
        <v>0</v>
      </c>
      <c r="C1166">
        <f>'Data Entry'!I1167</f>
        <v>0</v>
      </c>
      <c r="D1166">
        <f>'Data Entry'!J1167</f>
        <v>0</v>
      </c>
      <c r="E1166">
        <f t="shared" si="90"/>
        <v>0</v>
      </c>
      <c r="F1166" s="26" t="e">
        <f t="shared" si="91"/>
        <v>#DIV/0!</v>
      </c>
      <c r="G1166">
        <f>'Data Entry'!K1167</f>
        <v>0</v>
      </c>
      <c r="H1166">
        <f>'Data Entry'!L1167</f>
        <v>0</v>
      </c>
      <c r="I1166">
        <f t="shared" si="92"/>
        <v>0</v>
      </c>
      <c r="J1166" s="26" t="e">
        <f t="shared" si="93"/>
        <v>#DIV/0!</v>
      </c>
      <c r="K1166" s="1">
        <f>SUMIFS('Data Entry'!N$3:N$2000,'Data Entry'!M$3:M$2000,A1166,'Data Entry'!B$3:B$2000,B1166)+SUMIFS('Data Entry'!P$3:P$2000,'Data Entry'!O$3:O$2000,A1166,'Data Entry'!B$3:B$2000,B1166)+SUMIFS('Data Entry'!R$3:R$2000,'Data Entry'!Q$3:Q$2000,A1166,'Data Entry'!B$3:B$2000,B1166)</f>
        <v>0</v>
      </c>
      <c r="L1166">
        <f t="shared" si="94"/>
        <v>0</v>
      </c>
    </row>
    <row r="1167" spans="1:12">
      <c r="A1167">
        <f>'Data Entry'!A1168</f>
        <v>0</v>
      </c>
      <c r="B1167">
        <f>'Data Entry'!B1168</f>
        <v>0</v>
      </c>
      <c r="C1167">
        <f>'Data Entry'!I1168</f>
        <v>0</v>
      </c>
      <c r="D1167">
        <f>'Data Entry'!J1168</f>
        <v>0</v>
      </c>
      <c r="E1167">
        <f t="shared" si="90"/>
        <v>0</v>
      </c>
      <c r="F1167" s="26" t="e">
        <f t="shared" si="91"/>
        <v>#DIV/0!</v>
      </c>
      <c r="G1167">
        <f>'Data Entry'!K1168</f>
        <v>0</v>
      </c>
      <c r="H1167">
        <f>'Data Entry'!L1168</f>
        <v>0</v>
      </c>
      <c r="I1167">
        <f t="shared" si="92"/>
        <v>0</v>
      </c>
      <c r="J1167" s="26" t="e">
        <f t="shared" si="93"/>
        <v>#DIV/0!</v>
      </c>
      <c r="K1167" s="1">
        <f>SUMIFS('Data Entry'!N$3:N$2000,'Data Entry'!M$3:M$2000,A1167,'Data Entry'!B$3:B$2000,B1167)+SUMIFS('Data Entry'!P$3:P$2000,'Data Entry'!O$3:O$2000,A1167,'Data Entry'!B$3:B$2000,B1167)+SUMIFS('Data Entry'!R$3:R$2000,'Data Entry'!Q$3:Q$2000,A1167,'Data Entry'!B$3:B$2000,B1167)</f>
        <v>0</v>
      </c>
      <c r="L1167">
        <f t="shared" si="94"/>
        <v>0</v>
      </c>
    </row>
    <row r="1168" spans="1:12">
      <c r="A1168">
        <f>'Data Entry'!A1169</f>
        <v>0</v>
      </c>
      <c r="B1168">
        <f>'Data Entry'!B1169</f>
        <v>0</v>
      </c>
      <c r="C1168">
        <f>'Data Entry'!I1169</f>
        <v>0</v>
      </c>
      <c r="D1168">
        <f>'Data Entry'!J1169</f>
        <v>0</v>
      </c>
      <c r="E1168">
        <f t="shared" si="90"/>
        <v>0</v>
      </c>
      <c r="F1168" s="26" t="e">
        <f t="shared" si="91"/>
        <v>#DIV/0!</v>
      </c>
      <c r="G1168">
        <f>'Data Entry'!K1169</f>
        <v>0</v>
      </c>
      <c r="H1168">
        <f>'Data Entry'!L1169</f>
        <v>0</v>
      </c>
      <c r="I1168">
        <f t="shared" si="92"/>
        <v>0</v>
      </c>
      <c r="J1168" s="26" t="e">
        <f t="shared" si="93"/>
        <v>#DIV/0!</v>
      </c>
      <c r="K1168" s="1">
        <f>SUMIFS('Data Entry'!N$3:N$2000,'Data Entry'!M$3:M$2000,A1168,'Data Entry'!B$3:B$2000,B1168)+SUMIFS('Data Entry'!P$3:P$2000,'Data Entry'!O$3:O$2000,A1168,'Data Entry'!B$3:B$2000,B1168)+SUMIFS('Data Entry'!R$3:R$2000,'Data Entry'!Q$3:Q$2000,A1168,'Data Entry'!B$3:B$2000,B1168)</f>
        <v>0</v>
      </c>
      <c r="L1168">
        <f t="shared" si="94"/>
        <v>0</v>
      </c>
    </row>
    <row r="1169" spans="1:12">
      <c r="A1169">
        <f>'Data Entry'!A1170</f>
        <v>0</v>
      </c>
      <c r="B1169">
        <f>'Data Entry'!B1170</f>
        <v>0</v>
      </c>
      <c r="C1169">
        <f>'Data Entry'!I1170</f>
        <v>0</v>
      </c>
      <c r="D1169">
        <f>'Data Entry'!J1170</f>
        <v>0</v>
      </c>
      <c r="E1169">
        <f t="shared" si="90"/>
        <v>0</v>
      </c>
      <c r="F1169" s="26" t="e">
        <f t="shared" si="91"/>
        <v>#DIV/0!</v>
      </c>
      <c r="G1169">
        <f>'Data Entry'!K1170</f>
        <v>0</v>
      </c>
      <c r="H1169">
        <f>'Data Entry'!L1170</f>
        <v>0</v>
      </c>
      <c r="I1169">
        <f t="shared" si="92"/>
        <v>0</v>
      </c>
      <c r="J1169" s="26" t="e">
        <f t="shared" si="93"/>
        <v>#DIV/0!</v>
      </c>
      <c r="K1169" s="1">
        <f>SUMIFS('Data Entry'!N$3:N$2000,'Data Entry'!M$3:M$2000,A1169,'Data Entry'!B$3:B$2000,B1169)+SUMIFS('Data Entry'!P$3:P$2000,'Data Entry'!O$3:O$2000,A1169,'Data Entry'!B$3:B$2000,B1169)+SUMIFS('Data Entry'!R$3:R$2000,'Data Entry'!Q$3:Q$2000,A1169,'Data Entry'!B$3:B$2000,B1169)</f>
        <v>0</v>
      </c>
      <c r="L1169">
        <f t="shared" si="94"/>
        <v>0</v>
      </c>
    </row>
    <row r="1170" spans="1:12">
      <c r="A1170">
        <f>'Data Entry'!A1171</f>
        <v>0</v>
      </c>
      <c r="B1170">
        <f>'Data Entry'!B1171</f>
        <v>0</v>
      </c>
      <c r="C1170">
        <f>'Data Entry'!I1171</f>
        <v>0</v>
      </c>
      <c r="D1170">
        <f>'Data Entry'!J1171</f>
        <v>0</v>
      </c>
      <c r="E1170">
        <f t="shared" si="90"/>
        <v>0</v>
      </c>
      <c r="F1170" s="26" t="e">
        <f t="shared" si="91"/>
        <v>#DIV/0!</v>
      </c>
      <c r="G1170">
        <f>'Data Entry'!K1171</f>
        <v>0</v>
      </c>
      <c r="H1170">
        <f>'Data Entry'!L1171</f>
        <v>0</v>
      </c>
      <c r="I1170">
        <f t="shared" si="92"/>
        <v>0</v>
      </c>
      <c r="J1170" s="26" t="e">
        <f t="shared" si="93"/>
        <v>#DIV/0!</v>
      </c>
      <c r="K1170" s="1">
        <f>SUMIFS('Data Entry'!N$3:N$2000,'Data Entry'!M$3:M$2000,A1170,'Data Entry'!B$3:B$2000,B1170)+SUMIFS('Data Entry'!P$3:P$2000,'Data Entry'!O$3:O$2000,A1170,'Data Entry'!B$3:B$2000,B1170)+SUMIFS('Data Entry'!R$3:R$2000,'Data Entry'!Q$3:Q$2000,A1170,'Data Entry'!B$3:B$2000,B1170)</f>
        <v>0</v>
      </c>
      <c r="L1170">
        <f t="shared" si="94"/>
        <v>0</v>
      </c>
    </row>
    <row r="1171" spans="1:12">
      <c r="A1171">
        <f>'Data Entry'!A1172</f>
        <v>0</v>
      </c>
      <c r="B1171">
        <f>'Data Entry'!B1172</f>
        <v>0</v>
      </c>
      <c r="C1171">
        <f>'Data Entry'!I1172</f>
        <v>0</v>
      </c>
      <c r="D1171">
        <f>'Data Entry'!J1172</f>
        <v>0</v>
      </c>
      <c r="E1171">
        <f t="shared" si="90"/>
        <v>0</v>
      </c>
      <c r="F1171" s="26" t="e">
        <f t="shared" si="91"/>
        <v>#DIV/0!</v>
      </c>
      <c r="G1171">
        <f>'Data Entry'!K1172</f>
        <v>0</v>
      </c>
      <c r="H1171">
        <f>'Data Entry'!L1172</f>
        <v>0</v>
      </c>
      <c r="I1171">
        <f t="shared" si="92"/>
        <v>0</v>
      </c>
      <c r="J1171" s="26" t="e">
        <f t="shared" si="93"/>
        <v>#DIV/0!</v>
      </c>
      <c r="K1171" s="1">
        <f>SUMIFS('Data Entry'!N$3:N$2000,'Data Entry'!M$3:M$2000,A1171,'Data Entry'!B$3:B$2000,B1171)+SUMIFS('Data Entry'!P$3:P$2000,'Data Entry'!O$3:O$2000,A1171,'Data Entry'!B$3:B$2000,B1171)+SUMIFS('Data Entry'!R$3:R$2000,'Data Entry'!Q$3:Q$2000,A1171,'Data Entry'!B$3:B$2000,B1171)</f>
        <v>0</v>
      </c>
      <c r="L1171">
        <f t="shared" si="94"/>
        <v>0</v>
      </c>
    </row>
    <row r="1172" spans="1:12">
      <c r="A1172">
        <f>'Data Entry'!A1173</f>
        <v>0</v>
      </c>
      <c r="B1172">
        <f>'Data Entry'!B1173</f>
        <v>0</v>
      </c>
      <c r="C1172">
        <f>'Data Entry'!I1173</f>
        <v>0</v>
      </c>
      <c r="D1172">
        <f>'Data Entry'!J1173</f>
        <v>0</v>
      </c>
      <c r="E1172">
        <f t="shared" si="90"/>
        <v>0</v>
      </c>
      <c r="F1172" s="26" t="e">
        <f t="shared" si="91"/>
        <v>#DIV/0!</v>
      </c>
      <c r="G1172">
        <f>'Data Entry'!K1173</f>
        <v>0</v>
      </c>
      <c r="H1172">
        <f>'Data Entry'!L1173</f>
        <v>0</v>
      </c>
      <c r="I1172">
        <f t="shared" si="92"/>
        <v>0</v>
      </c>
      <c r="J1172" s="26" t="e">
        <f t="shared" si="93"/>
        <v>#DIV/0!</v>
      </c>
      <c r="K1172" s="1">
        <f>SUMIFS('Data Entry'!N$3:N$2000,'Data Entry'!M$3:M$2000,A1172,'Data Entry'!B$3:B$2000,B1172)+SUMIFS('Data Entry'!P$3:P$2000,'Data Entry'!O$3:O$2000,A1172,'Data Entry'!B$3:B$2000,B1172)+SUMIFS('Data Entry'!R$3:R$2000,'Data Entry'!Q$3:Q$2000,A1172,'Data Entry'!B$3:B$2000,B1172)</f>
        <v>0</v>
      </c>
      <c r="L1172">
        <f t="shared" si="94"/>
        <v>0</v>
      </c>
    </row>
    <row r="1173" spans="1:12">
      <c r="A1173">
        <f>'Data Entry'!A1174</f>
        <v>0</v>
      </c>
      <c r="B1173">
        <f>'Data Entry'!B1174</f>
        <v>0</v>
      </c>
      <c r="C1173">
        <f>'Data Entry'!I1174</f>
        <v>0</v>
      </c>
      <c r="D1173">
        <f>'Data Entry'!J1174</f>
        <v>0</v>
      </c>
      <c r="E1173">
        <f t="shared" si="90"/>
        <v>0</v>
      </c>
      <c r="F1173" s="26" t="e">
        <f t="shared" si="91"/>
        <v>#DIV/0!</v>
      </c>
      <c r="G1173">
        <f>'Data Entry'!K1174</f>
        <v>0</v>
      </c>
      <c r="H1173">
        <f>'Data Entry'!L1174</f>
        <v>0</v>
      </c>
      <c r="I1173">
        <f t="shared" si="92"/>
        <v>0</v>
      </c>
      <c r="J1173" s="26" t="e">
        <f t="shared" si="93"/>
        <v>#DIV/0!</v>
      </c>
      <c r="K1173" s="1">
        <f>SUMIFS('Data Entry'!N$3:N$2000,'Data Entry'!M$3:M$2000,A1173,'Data Entry'!B$3:B$2000,B1173)+SUMIFS('Data Entry'!P$3:P$2000,'Data Entry'!O$3:O$2000,A1173,'Data Entry'!B$3:B$2000,B1173)+SUMIFS('Data Entry'!R$3:R$2000,'Data Entry'!Q$3:Q$2000,A1173,'Data Entry'!B$3:B$2000,B1173)</f>
        <v>0</v>
      </c>
      <c r="L1173">
        <f t="shared" si="94"/>
        <v>0</v>
      </c>
    </row>
    <row r="1174" spans="1:12">
      <c r="A1174">
        <f>'Data Entry'!A1175</f>
        <v>0</v>
      </c>
      <c r="B1174">
        <f>'Data Entry'!B1175</f>
        <v>0</v>
      </c>
      <c r="C1174">
        <f>'Data Entry'!I1175</f>
        <v>0</v>
      </c>
      <c r="D1174">
        <f>'Data Entry'!J1175</f>
        <v>0</v>
      </c>
      <c r="E1174">
        <f t="shared" si="90"/>
        <v>0</v>
      </c>
      <c r="F1174" s="26" t="e">
        <f t="shared" si="91"/>
        <v>#DIV/0!</v>
      </c>
      <c r="G1174">
        <f>'Data Entry'!K1175</f>
        <v>0</v>
      </c>
      <c r="H1174">
        <f>'Data Entry'!L1175</f>
        <v>0</v>
      </c>
      <c r="I1174">
        <f t="shared" si="92"/>
        <v>0</v>
      </c>
      <c r="J1174" s="26" t="e">
        <f t="shared" si="93"/>
        <v>#DIV/0!</v>
      </c>
      <c r="K1174" s="1">
        <f>SUMIFS('Data Entry'!N$3:N$2000,'Data Entry'!M$3:M$2000,A1174,'Data Entry'!B$3:B$2000,B1174)+SUMIFS('Data Entry'!P$3:P$2000,'Data Entry'!O$3:O$2000,A1174,'Data Entry'!B$3:B$2000,B1174)+SUMIFS('Data Entry'!R$3:R$2000,'Data Entry'!Q$3:Q$2000,A1174,'Data Entry'!B$3:B$2000,B1174)</f>
        <v>0</v>
      </c>
      <c r="L1174">
        <f t="shared" si="94"/>
        <v>0</v>
      </c>
    </row>
    <row r="1175" spans="1:12">
      <c r="A1175">
        <f>'Data Entry'!A1176</f>
        <v>0</v>
      </c>
      <c r="B1175">
        <f>'Data Entry'!B1176</f>
        <v>0</v>
      </c>
      <c r="C1175">
        <f>'Data Entry'!I1176</f>
        <v>0</v>
      </c>
      <c r="D1175">
        <f>'Data Entry'!J1176</f>
        <v>0</v>
      </c>
      <c r="E1175">
        <f t="shared" si="90"/>
        <v>0</v>
      </c>
      <c r="F1175" s="26" t="e">
        <f t="shared" si="91"/>
        <v>#DIV/0!</v>
      </c>
      <c r="G1175">
        <f>'Data Entry'!K1176</f>
        <v>0</v>
      </c>
      <c r="H1175">
        <f>'Data Entry'!L1176</f>
        <v>0</v>
      </c>
      <c r="I1175">
        <f t="shared" si="92"/>
        <v>0</v>
      </c>
      <c r="J1175" s="26" t="e">
        <f t="shared" si="93"/>
        <v>#DIV/0!</v>
      </c>
      <c r="K1175" s="1">
        <f>SUMIFS('Data Entry'!N$3:N$2000,'Data Entry'!M$3:M$2000,A1175,'Data Entry'!B$3:B$2000,B1175)+SUMIFS('Data Entry'!P$3:P$2000,'Data Entry'!O$3:O$2000,A1175,'Data Entry'!B$3:B$2000,B1175)+SUMIFS('Data Entry'!R$3:R$2000,'Data Entry'!Q$3:Q$2000,A1175,'Data Entry'!B$3:B$2000,B1175)</f>
        <v>0</v>
      </c>
      <c r="L1175">
        <f t="shared" si="94"/>
        <v>0</v>
      </c>
    </row>
    <row r="1176" spans="1:12">
      <c r="A1176">
        <f>'Data Entry'!A1177</f>
        <v>0</v>
      </c>
      <c r="B1176">
        <f>'Data Entry'!B1177</f>
        <v>0</v>
      </c>
      <c r="C1176">
        <f>'Data Entry'!I1177</f>
        <v>0</v>
      </c>
      <c r="D1176">
        <f>'Data Entry'!J1177</f>
        <v>0</v>
      </c>
      <c r="E1176">
        <f t="shared" si="90"/>
        <v>0</v>
      </c>
      <c r="F1176" s="26" t="e">
        <f t="shared" si="91"/>
        <v>#DIV/0!</v>
      </c>
      <c r="G1176">
        <f>'Data Entry'!K1177</f>
        <v>0</v>
      </c>
      <c r="H1176">
        <f>'Data Entry'!L1177</f>
        <v>0</v>
      </c>
      <c r="I1176">
        <f t="shared" si="92"/>
        <v>0</v>
      </c>
      <c r="J1176" s="26" t="e">
        <f t="shared" si="93"/>
        <v>#DIV/0!</v>
      </c>
      <c r="K1176" s="1">
        <f>SUMIFS('Data Entry'!N$3:N$2000,'Data Entry'!M$3:M$2000,A1176,'Data Entry'!B$3:B$2000,B1176)+SUMIFS('Data Entry'!P$3:P$2000,'Data Entry'!O$3:O$2000,A1176,'Data Entry'!B$3:B$2000,B1176)+SUMIFS('Data Entry'!R$3:R$2000,'Data Entry'!Q$3:Q$2000,A1176,'Data Entry'!B$3:B$2000,B1176)</f>
        <v>0</v>
      </c>
      <c r="L1176">
        <f t="shared" si="94"/>
        <v>0</v>
      </c>
    </row>
    <row r="1177" spans="1:12">
      <c r="A1177">
        <f>'Data Entry'!A1178</f>
        <v>0</v>
      </c>
      <c r="B1177">
        <f>'Data Entry'!B1178</f>
        <v>0</v>
      </c>
      <c r="C1177">
        <f>'Data Entry'!I1178</f>
        <v>0</v>
      </c>
      <c r="D1177">
        <f>'Data Entry'!J1178</f>
        <v>0</v>
      </c>
      <c r="E1177">
        <f t="shared" si="90"/>
        <v>0</v>
      </c>
      <c r="F1177" s="26" t="e">
        <f t="shared" si="91"/>
        <v>#DIV/0!</v>
      </c>
      <c r="G1177">
        <f>'Data Entry'!K1178</f>
        <v>0</v>
      </c>
      <c r="H1177">
        <f>'Data Entry'!L1178</f>
        <v>0</v>
      </c>
      <c r="I1177">
        <f t="shared" si="92"/>
        <v>0</v>
      </c>
      <c r="J1177" s="26" t="e">
        <f t="shared" si="93"/>
        <v>#DIV/0!</v>
      </c>
      <c r="K1177" s="1">
        <f>SUMIFS('Data Entry'!N$3:N$2000,'Data Entry'!M$3:M$2000,A1177,'Data Entry'!B$3:B$2000,B1177)+SUMIFS('Data Entry'!P$3:P$2000,'Data Entry'!O$3:O$2000,A1177,'Data Entry'!B$3:B$2000,B1177)+SUMIFS('Data Entry'!R$3:R$2000,'Data Entry'!Q$3:Q$2000,A1177,'Data Entry'!B$3:B$2000,B1177)</f>
        <v>0</v>
      </c>
      <c r="L1177">
        <f t="shared" si="94"/>
        <v>0</v>
      </c>
    </row>
    <row r="1178" spans="1:12">
      <c r="A1178">
        <f>'Data Entry'!A1179</f>
        <v>0</v>
      </c>
      <c r="B1178">
        <f>'Data Entry'!B1179</f>
        <v>0</v>
      </c>
      <c r="C1178">
        <f>'Data Entry'!I1179</f>
        <v>0</v>
      </c>
      <c r="D1178">
        <f>'Data Entry'!J1179</f>
        <v>0</v>
      </c>
      <c r="E1178">
        <f t="shared" si="90"/>
        <v>0</v>
      </c>
      <c r="F1178" s="26" t="e">
        <f t="shared" si="91"/>
        <v>#DIV/0!</v>
      </c>
      <c r="G1178">
        <f>'Data Entry'!K1179</f>
        <v>0</v>
      </c>
      <c r="H1178">
        <f>'Data Entry'!L1179</f>
        <v>0</v>
      </c>
      <c r="I1178">
        <f t="shared" si="92"/>
        <v>0</v>
      </c>
      <c r="J1178" s="26" t="e">
        <f t="shared" si="93"/>
        <v>#DIV/0!</v>
      </c>
      <c r="K1178" s="1">
        <f>SUMIFS('Data Entry'!N$3:N$2000,'Data Entry'!M$3:M$2000,A1178,'Data Entry'!B$3:B$2000,B1178)+SUMIFS('Data Entry'!P$3:P$2000,'Data Entry'!O$3:O$2000,A1178,'Data Entry'!B$3:B$2000,B1178)+SUMIFS('Data Entry'!R$3:R$2000,'Data Entry'!Q$3:Q$2000,A1178,'Data Entry'!B$3:B$2000,B1178)</f>
        <v>0</v>
      </c>
      <c r="L1178">
        <f t="shared" si="94"/>
        <v>0</v>
      </c>
    </row>
    <row r="1179" spans="1:12">
      <c r="A1179">
        <f>'Data Entry'!A1180</f>
        <v>0</v>
      </c>
      <c r="B1179">
        <f>'Data Entry'!B1180</f>
        <v>0</v>
      </c>
      <c r="C1179">
        <f>'Data Entry'!I1180</f>
        <v>0</v>
      </c>
      <c r="D1179">
        <f>'Data Entry'!J1180</f>
        <v>0</v>
      </c>
      <c r="E1179">
        <f t="shared" si="90"/>
        <v>0</v>
      </c>
      <c r="F1179" s="26" t="e">
        <f t="shared" si="91"/>
        <v>#DIV/0!</v>
      </c>
      <c r="G1179">
        <f>'Data Entry'!K1180</f>
        <v>0</v>
      </c>
      <c r="H1179">
        <f>'Data Entry'!L1180</f>
        <v>0</v>
      </c>
      <c r="I1179">
        <f t="shared" si="92"/>
        <v>0</v>
      </c>
      <c r="J1179" s="26" t="e">
        <f t="shared" si="93"/>
        <v>#DIV/0!</v>
      </c>
      <c r="K1179" s="1">
        <f>SUMIFS('Data Entry'!N$3:N$2000,'Data Entry'!M$3:M$2000,A1179,'Data Entry'!B$3:B$2000,B1179)+SUMIFS('Data Entry'!P$3:P$2000,'Data Entry'!O$3:O$2000,A1179,'Data Entry'!B$3:B$2000,B1179)+SUMIFS('Data Entry'!R$3:R$2000,'Data Entry'!Q$3:Q$2000,A1179,'Data Entry'!B$3:B$2000,B1179)</f>
        <v>0</v>
      </c>
      <c r="L1179">
        <f t="shared" si="94"/>
        <v>0</v>
      </c>
    </row>
    <row r="1180" spans="1:12">
      <c r="A1180">
        <f>'Data Entry'!A1181</f>
        <v>0</v>
      </c>
      <c r="B1180">
        <f>'Data Entry'!B1181</f>
        <v>0</v>
      </c>
      <c r="C1180">
        <f>'Data Entry'!I1181</f>
        <v>0</v>
      </c>
      <c r="D1180">
        <f>'Data Entry'!J1181</f>
        <v>0</v>
      </c>
      <c r="E1180">
        <f t="shared" si="90"/>
        <v>0</v>
      </c>
      <c r="F1180" s="26" t="e">
        <f t="shared" si="91"/>
        <v>#DIV/0!</v>
      </c>
      <c r="G1180">
        <f>'Data Entry'!K1181</f>
        <v>0</v>
      </c>
      <c r="H1180">
        <f>'Data Entry'!L1181</f>
        <v>0</v>
      </c>
      <c r="I1180">
        <f t="shared" si="92"/>
        <v>0</v>
      </c>
      <c r="J1180" s="26" t="e">
        <f t="shared" si="93"/>
        <v>#DIV/0!</v>
      </c>
      <c r="K1180" s="1">
        <f>SUMIFS('Data Entry'!N$3:N$2000,'Data Entry'!M$3:M$2000,A1180,'Data Entry'!B$3:B$2000,B1180)+SUMIFS('Data Entry'!P$3:P$2000,'Data Entry'!O$3:O$2000,A1180,'Data Entry'!B$3:B$2000,B1180)+SUMIFS('Data Entry'!R$3:R$2000,'Data Entry'!Q$3:Q$2000,A1180,'Data Entry'!B$3:B$2000,B1180)</f>
        <v>0</v>
      </c>
      <c r="L1180">
        <f t="shared" si="94"/>
        <v>0</v>
      </c>
    </row>
    <row r="1181" spans="1:12">
      <c r="A1181">
        <f>'Data Entry'!A1182</f>
        <v>0</v>
      </c>
      <c r="B1181">
        <f>'Data Entry'!B1182</f>
        <v>0</v>
      </c>
      <c r="C1181">
        <f>'Data Entry'!I1182</f>
        <v>0</v>
      </c>
      <c r="D1181">
        <f>'Data Entry'!J1182</f>
        <v>0</v>
      </c>
      <c r="E1181">
        <f t="shared" si="90"/>
        <v>0</v>
      </c>
      <c r="F1181" s="26" t="e">
        <f t="shared" si="91"/>
        <v>#DIV/0!</v>
      </c>
      <c r="G1181">
        <f>'Data Entry'!K1182</f>
        <v>0</v>
      </c>
      <c r="H1181">
        <f>'Data Entry'!L1182</f>
        <v>0</v>
      </c>
      <c r="I1181">
        <f t="shared" si="92"/>
        <v>0</v>
      </c>
      <c r="J1181" s="26" t="e">
        <f t="shared" si="93"/>
        <v>#DIV/0!</v>
      </c>
      <c r="K1181" s="1">
        <f>SUMIFS('Data Entry'!N$3:N$2000,'Data Entry'!M$3:M$2000,A1181,'Data Entry'!B$3:B$2000,B1181)+SUMIFS('Data Entry'!P$3:P$2000,'Data Entry'!O$3:O$2000,A1181,'Data Entry'!B$3:B$2000,B1181)+SUMIFS('Data Entry'!R$3:R$2000,'Data Entry'!Q$3:Q$2000,A1181,'Data Entry'!B$3:B$2000,B1181)</f>
        <v>0</v>
      </c>
      <c r="L1181">
        <f t="shared" si="94"/>
        <v>0</v>
      </c>
    </row>
    <row r="1182" spans="1:12">
      <c r="A1182">
        <f>'Data Entry'!A1183</f>
        <v>0</v>
      </c>
      <c r="B1182">
        <f>'Data Entry'!B1183</f>
        <v>0</v>
      </c>
      <c r="C1182">
        <f>'Data Entry'!I1183</f>
        <v>0</v>
      </c>
      <c r="D1182">
        <f>'Data Entry'!J1183</f>
        <v>0</v>
      </c>
      <c r="E1182">
        <f t="shared" si="90"/>
        <v>0</v>
      </c>
      <c r="F1182" s="26" t="e">
        <f t="shared" si="91"/>
        <v>#DIV/0!</v>
      </c>
      <c r="G1182">
        <f>'Data Entry'!K1183</f>
        <v>0</v>
      </c>
      <c r="H1182">
        <f>'Data Entry'!L1183</f>
        <v>0</v>
      </c>
      <c r="I1182">
        <f t="shared" si="92"/>
        <v>0</v>
      </c>
      <c r="J1182" s="26" t="e">
        <f t="shared" si="93"/>
        <v>#DIV/0!</v>
      </c>
      <c r="K1182" s="1">
        <f>SUMIFS('Data Entry'!N$3:N$2000,'Data Entry'!M$3:M$2000,A1182,'Data Entry'!B$3:B$2000,B1182)+SUMIFS('Data Entry'!P$3:P$2000,'Data Entry'!O$3:O$2000,A1182,'Data Entry'!B$3:B$2000,B1182)+SUMIFS('Data Entry'!R$3:R$2000,'Data Entry'!Q$3:Q$2000,A1182,'Data Entry'!B$3:B$2000,B1182)</f>
        <v>0</v>
      </c>
      <c r="L1182">
        <f t="shared" si="94"/>
        <v>0</v>
      </c>
    </row>
    <row r="1183" spans="1:12">
      <c r="A1183">
        <f>'Data Entry'!A1184</f>
        <v>0</v>
      </c>
      <c r="B1183">
        <f>'Data Entry'!B1184</f>
        <v>0</v>
      </c>
      <c r="C1183">
        <f>'Data Entry'!I1184</f>
        <v>0</v>
      </c>
      <c r="D1183">
        <f>'Data Entry'!J1184</f>
        <v>0</v>
      </c>
      <c r="E1183">
        <f t="shared" si="90"/>
        <v>0</v>
      </c>
      <c r="F1183" s="26" t="e">
        <f t="shared" si="91"/>
        <v>#DIV/0!</v>
      </c>
      <c r="G1183">
        <f>'Data Entry'!K1184</f>
        <v>0</v>
      </c>
      <c r="H1183">
        <f>'Data Entry'!L1184</f>
        <v>0</v>
      </c>
      <c r="I1183">
        <f t="shared" si="92"/>
        <v>0</v>
      </c>
      <c r="J1183" s="26" t="e">
        <f t="shared" si="93"/>
        <v>#DIV/0!</v>
      </c>
      <c r="K1183" s="1">
        <f>SUMIFS('Data Entry'!N$3:N$2000,'Data Entry'!M$3:M$2000,A1183,'Data Entry'!B$3:B$2000,B1183)+SUMIFS('Data Entry'!P$3:P$2000,'Data Entry'!O$3:O$2000,A1183,'Data Entry'!B$3:B$2000,B1183)+SUMIFS('Data Entry'!R$3:R$2000,'Data Entry'!Q$3:Q$2000,A1183,'Data Entry'!B$3:B$2000,B1183)</f>
        <v>0</v>
      </c>
      <c r="L1183">
        <f t="shared" si="94"/>
        <v>0</v>
      </c>
    </row>
    <row r="1184" spans="1:12">
      <c r="A1184">
        <f>'Data Entry'!A1185</f>
        <v>0</v>
      </c>
      <c r="B1184">
        <f>'Data Entry'!B1185</f>
        <v>0</v>
      </c>
      <c r="C1184">
        <f>'Data Entry'!I1185</f>
        <v>0</v>
      </c>
      <c r="D1184">
        <f>'Data Entry'!J1185</f>
        <v>0</v>
      </c>
      <c r="E1184">
        <f t="shared" si="90"/>
        <v>0</v>
      </c>
      <c r="F1184" s="26" t="e">
        <f t="shared" si="91"/>
        <v>#DIV/0!</v>
      </c>
      <c r="G1184">
        <f>'Data Entry'!K1185</f>
        <v>0</v>
      </c>
      <c r="H1184">
        <f>'Data Entry'!L1185</f>
        <v>0</v>
      </c>
      <c r="I1184">
        <f t="shared" si="92"/>
        <v>0</v>
      </c>
      <c r="J1184" s="26" t="e">
        <f t="shared" si="93"/>
        <v>#DIV/0!</v>
      </c>
      <c r="K1184" s="1">
        <f>SUMIFS('Data Entry'!N$3:N$2000,'Data Entry'!M$3:M$2000,A1184,'Data Entry'!B$3:B$2000,B1184)+SUMIFS('Data Entry'!P$3:P$2000,'Data Entry'!O$3:O$2000,A1184,'Data Entry'!B$3:B$2000,B1184)+SUMIFS('Data Entry'!R$3:R$2000,'Data Entry'!Q$3:Q$2000,A1184,'Data Entry'!B$3:B$2000,B1184)</f>
        <v>0</v>
      </c>
      <c r="L1184">
        <f t="shared" si="94"/>
        <v>0</v>
      </c>
    </row>
    <row r="1185" spans="1:12">
      <c r="A1185">
        <f>'Data Entry'!A1186</f>
        <v>0</v>
      </c>
      <c r="B1185">
        <f>'Data Entry'!B1186</f>
        <v>0</v>
      </c>
      <c r="C1185">
        <f>'Data Entry'!I1186</f>
        <v>0</v>
      </c>
      <c r="D1185">
        <f>'Data Entry'!J1186</f>
        <v>0</v>
      </c>
      <c r="E1185">
        <f t="shared" si="90"/>
        <v>0</v>
      </c>
      <c r="F1185" s="26" t="e">
        <f t="shared" si="91"/>
        <v>#DIV/0!</v>
      </c>
      <c r="G1185">
        <f>'Data Entry'!K1186</f>
        <v>0</v>
      </c>
      <c r="H1185">
        <f>'Data Entry'!L1186</f>
        <v>0</v>
      </c>
      <c r="I1185">
        <f t="shared" si="92"/>
        <v>0</v>
      </c>
      <c r="J1185" s="26" t="e">
        <f t="shared" si="93"/>
        <v>#DIV/0!</v>
      </c>
      <c r="K1185" s="1">
        <f>SUMIFS('Data Entry'!N$3:N$2000,'Data Entry'!M$3:M$2000,A1185,'Data Entry'!B$3:B$2000,B1185)+SUMIFS('Data Entry'!P$3:P$2000,'Data Entry'!O$3:O$2000,A1185,'Data Entry'!B$3:B$2000,B1185)+SUMIFS('Data Entry'!R$3:R$2000,'Data Entry'!Q$3:Q$2000,A1185,'Data Entry'!B$3:B$2000,B1185)</f>
        <v>0</v>
      </c>
      <c r="L1185">
        <f t="shared" si="94"/>
        <v>0</v>
      </c>
    </row>
    <row r="1186" spans="1:12">
      <c r="A1186">
        <f>'Data Entry'!A1187</f>
        <v>0</v>
      </c>
      <c r="B1186">
        <f>'Data Entry'!B1187</f>
        <v>0</v>
      </c>
      <c r="C1186">
        <f>'Data Entry'!I1187</f>
        <v>0</v>
      </c>
      <c r="D1186">
        <f>'Data Entry'!J1187</f>
        <v>0</v>
      </c>
      <c r="E1186">
        <f t="shared" si="90"/>
        <v>0</v>
      </c>
      <c r="F1186" s="26" t="e">
        <f t="shared" si="91"/>
        <v>#DIV/0!</v>
      </c>
      <c r="G1186">
        <f>'Data Entry'!K1187</f>
        <v>0</v>
      </c>
      <c r="H1186">
        <f>'Data Entry'!L1187</f>
        <v>0</v>
      </c>
      <c r="I1186">
        <f t="shared" si="92"/>
        <v>0</v>
      </c>
      <c r="J1186" s="26" t="e">
        <f t="shared" si="93"/>
        <v>#DIV/0!</v>
      </c>
      <c r="K1186" s="1">
        <f>SUMIFS('Data Entry'!N$3:N$2000,'Data Entry'!M$3:M$2000,A1186,'Data Entry'!B$3:B$2000,B1186)+SUMIFS('Data Entry'!P$3:P$2000,'Data Entry'!O$3:O$2000,A1186,'Data Entry'!B$3:B$2000,B1186)+SUMIFS('Data Entry'!R$3:R$2000,'Data Entry'!Q$3:Q$2000,A1186,'Data Entry'!B$3:B$2000,B1186)</f>
        <v>0</v>
      </c>
      <c r="L1186">
        <f t="shared" si="94"/>
        <v>0</v>
      </c>
    </row>
    <row r="1187" spans="1:12">
      <c r="A1187">
        <f>'Data Entry'!A1188</f>
        <v>0</v>
      </c>
      <c r="B1187">
        <f>'Data Entry'!B1188</f>
        <v>0</v>
      </c>
      <c r="C1187">
        <f>'Data Entry'!I1188</f>
        <v>0</v>
      </c>
      <c r="D1187">
        <f>'Data Entry'!J1188</f>
        <v>0</v>
      </c>
      <c r="E1187">
        <f t="shared" si="90"/>
        <v>0</v>
      </c>
      <c r="F1187" s="26" t="e">
        <f t="shared" si="91"/>
        <v>#DIV/0!</v>
      </c>
      <c r="G1187">
        <f>'Data Entry'!K1188</f>
        <v>0</v>
      </c>
      <c r="H1187">
        <f>'Data Entry'!L1188</f>
        <v>0</v>
      </c>
      <c r="I1187">
        <f t="shared" si="92"/>
        <v>0</v>
      </c>
      <c r="J1187" s="26" t="e">
        <f t="shared" si="93"/>
        <v>#DIV/0!</v>
      </c>
      <c r="K1187" s="1">
        <f>SUMIFS('Data Entry'!N$3:N$2000,'Data Entry'!M$3:M$2000,A1187,'Data Entry'!B$3:B$2000,B1187)+SUMIFS('Data Entry'!P$3:P$2000,'Data Entry'!O$3:O$2000,A1187,'Data Entry'!B$3:B$2000,B1187)+SUMIFS('Data Entry'!R$3:R$2000,'Data Entry'!Q$3:Q$2000,A1187,'Data Entry'!B$3:B$2000,B1187)</f>
        <v>0</v>
      </c>
      <c r="L1187">
        <f t="shared" si="94"/>
        <v>0</v>
      </c>
    </row>
    <row r="1188" spans="1:12">
      <c r="A1188">
        <f>'Data Entry'!A1189</f>
        <v>0</v>
      </c>
      <c r="B1188">
        <f>'Data Entry'!B1189</f>
        <v>0</v>
      </c>
      <c r="C1188">
        <f>'Data Entry'!I1189</f>
        <v>0</v>
      </c>
      <c r="D1188">
        <f>'Data Entry'!J1189</f>
        <v>0</v>
      </c>
      <c r="E1188">
        <f t="shared" si="90"/>
        <v>0</v>
      </c>
      <c r="F1188" s="26" t="e">
        <f t="shared" si="91"/>
        <v>#DIV/0!</v>
      </c>
      <c r="G1188">
        <f>'Data Entry'!K1189</f>
        <v>0</v>
      </c>
      <c r="H1188">
        <f>'Data Entry'!L1189</f>
        <v>0</v>
      </c>
      <c r="I1188">
        <f t="shared" si="92"/>
        <v>0</v>
      </c>
      <c r="J1188" s="26" t="e">
        <f t="shared" si="93"/>
        <v>#DIV/0!</v>
      </c>
      <c r="K1188" s="1">
        <f>SUMIFS('Data Entry'!N$3:N$2000,'Data Entry'!M$3:M$2000,A1188,'Data Entry'!B$3:B$2000,B1188)+SUMIFS('Data Entry'!P$3:P$2000,'Data Entry'!O$3:O$2000,A1188,'Data Entry'!B$3:B$2000,B1188)+SUMIFS('Data Entry'!R$3:R$2000,'Data Entry'!Q$3:Q$2000,A1188,'Data Entry'!B$3:B$2000,B1188)</f>
        <v>0</v>
      </c>
      <c r="L1188">
        <f t="shared" si="94"/>
        <v>0</v>
      </c>
    </row>
    <row r="1189" spans="1:12">
      <c r="A1189">
        <f>'Data Entry'!A1190</f>
        <v>0</v>
      </c>
      <c r="B1189">
        <f>'Data Entry'!B1190</f>
        <v>0</v>
      </c>
      <c r="C1189">
        <f>'Data Entry'!I1190</f>
        <v>0</v>
      </c>
      <c r="D1189">
        <f>'Data Entry'!J1190</f>
        <v>0</v>
      </c>
      <c r="E1189">
        <f t="shared" si="90"/>
        <v>0</v>
      </c>
      <c r="F1189" s="26" t="e">
        <f t="shared" si="91"/>
        <v>#DIV/0!</v>
      </c>
      <c r="G1189">
        <f>'Data Entry'!K1190</f>
        <v>0</v>
      </c>
      <c r="H1189">
        <f>'Data Entry'!L1190</f>
        <v>0</v>
      </c>
      <c r="I1189">
        <f t="shared" si="92"/>
        <v>0</v>
      </c>
      <c r="J1189" s="26" t="e">
        <f t="shared" si="93"/>
        <v>#DIV/0!</v>
      </c>
      <c r="K1189" s="1">
        <f>SUMIFS('Data Entry'!N$3:N$2000,'Data Entry'!M$3:M$2000,A1189,'Data Entry'!B$3:B$2000,B1189)+SUMIFS('Data Entry'!P$3:P$2000,'Data Entry'!O$3:O$2000,A1189,'Data Entry'!B$3:B$2000,B1189)+SUMIFS('Data Entry'!R$3:R$2000,'Data Entry'!Q$3:Q$2000,A1189,'Data Entry'!B$3:B$2000,B1189)</f>
        <v>0</v>
      </c>
      <c r="L1189">
        <f t="shared" si="94"/>
        <v>0</v>
      </c>
    </row>
    <row r="1190" spans="1:12">
      <c r="A1190">
        <f>'Data Entry'!A1191</f>
        <v>0</v>
      </c>
      <c r="B1190">
        <f>'Data Entry'!B1191</f>
        <v>0</v>
      </c>
      <c r="C1190">
        <f>'Data Entry'!I1191</f>
        <v>0</v>
      </c>
      <c r="D1190">
        <f>'Data Entry'!J1191</f>
        <v>0</v>
      </c>
      <c r="E1190">
        <f t="shared" si="90"/>
        <v>0</v>
      </c>
      <c r="F1190" s="26" t="e">
        <f t="shared" si="91"/>
        <v>#DIV/0!</v>
      </c>
      <c r="G1190">
        <f>'Data Entry'!K1191</f>
        <v>0</v>
      </c>
      <c r="H1190">
        <f>'Data Entry'!L1191</f>
        <v>0</v>
      </c>
      <c r="I1190">
        <f t="shared" si="92"/>
        <v>0</v>
      </c>
      <c r="J1190" s="26" t="e">
        <f t="shared" si="93"/>
        <v>#DIV/0!</v>
      </c>
      <c r="K1190" s="1">
        <f>SUMIFS('Data Entry'!N$3:N$2000,'Data Entry'!M$3:M$2000,A1190,'Data Entry'!B$3:B$2000,B1190)+SUMIFS('Data Entry'!P$3:P$2000,'Data Entry'!O$3:O$2000,A1190,'Data Entry'!B$3:B$2000,B1190)+SUMIFS('Data Entry'!R$3:R$2000,'Data Entry'!Q$3:Q$2000,A1190,'Data Entry'!B$3:B$2000,B1190)</f>
        <v>0</v>
      </c>
      <c r="L1190">
        <f t="shared" si="94"/>
        <v>0</v>
      </c>
    </row>
    <row r="1191" spans="1:12">
      <c r="A1191">
        <f>'Data Entry'!A1192</f>
        <v>0</v>
      </c>
      <c r="B1191">
        <f>'Data Entry'!B1192</f>
        <v>0</v>
      </c>
      <c r="C1191">
        <f>'Data Entry'!I1192</f>
        <v>0</v>
      </c>
      <c r="D1191">
        <f>'Data Entry'!J1192</f>
        <v>0</v>
      </c>
      <c r="E1191">
        <f t="shared" si="90"/>
        <v>0</v>
      </c>
      <c r="F1191" s="26" t="e">
        <f t="shared" si="91"/>
        <v>#DIV/0!</v>
      </c>
      <c r="G1191">
        <f>'Data Entry'!K1192</f>
        <v>0</v>
      </c>
      <c r="H1191">
        <f>'Data Entry'!L1192</f>
        <v>0</v>
      </c>
      <c r="I1191">
        <f t="shared" si="92"/>
        <v>0</v>
      </c>
      <c r="J1191" s="26" t="e">
        <f t="shared" si="93"/>
        <v>#DIV/0!</v>
      </c>
      <c r="K1191" s="1">
        <f>SUMIFS('Data Entry'!N$3:N$2000,'Data Entry'!M$3:M$2000,A1191,'Data Entry'!B$3:B$2000,B1191)+SUMIFS('Data Entry'!P$3:P$2000,'Data Entry'!O$3:O$2000,A1191,'Data Entry'!B$3:B$2000,B1191)+SUMIFS('Data Entry'!R$3:R$2000,'Data Entry'!Q$3:Q$2000,A1191,'Data Entry'!B$3:B$2000,B1191)</f>
        <v>0</v>
      </c>
      <c r="L1191">
        <f t="shared" si="94"/>
        <v>0</v>
      </c>
    </row>
    <row r="1192" spans="1:12">
      <c r="A1192">
        <f>'Data Entry'!A1193</f>
        <v>0</v>
      </c>
      <c r="B1192">
        <f>'Data Entry'!B1193</f>
        <v>0</v>
      </c>
      <c r="C1192">
        <f>'Data Entry'!I1193</f>
        <v>0</v>
      </c>
      <c r="D1192">
        <f>'Data Entry'!J1193</f>
        <v>0</v>
      </c>
      <c r="E1192">
        <f t="shared" ref="E1192:E1255" si="95">C1192+D1192</f>
        <v>0</v>
      </c>
      <c r="F1192" s="26" t="e">
        <f t="shared" ref="F1192:F1255" si="96">C1192/E1192</f>
        <v>#DIV/0!</v>
      </c>
      <c r="G1192">
        <f>'Data Entry'!K1193</f>
        <v>0</v>
      </c>
      <c r="H1192">
        <f>'Data Entry'!L1193</f>
        <v>0</v>
      </c>
      <c r="I1192">
        <f t="shared" ref="I1192:I1255" si="97">G1192+H1192</f>
        <v>0</v>
      </c>
      <c r="J1192" s="26" t="e">
        <f t="shared" ref="J1192:J1255" si="98">G1192/I1192</f>
        <v>#DIV/0!</v>
      </c>
      <c r="K1192" s="1">
        <f>SUMIFS('Data Entry'!N$3:N$2000,'Data Entry'!M$3:M$2000,A1192,'Data Entry'!B$3:B$2000,B1192)+SUMIFS('Data Entry'!P$3:P$2000,'Data Entry'!O$3:O$2000,A1192,'Data Entry'!B$3:B$2000,B1192)+SUMIFS('Data Entry'!R$3:R$2000,'Data Entry'!Q$3:Q$2000,A1192,'Data Entry'!B$3:B$2000,B1192)</f>
        <v>0</v>
      </c>
      <c r="L1192">
        <f t="shared" ref="L1192:L1255" si="99">(G1192*2)+C1192</f>
        <v>0</v>
      </c>
    </row>
    <row r="1193" spans="1:12">
      <c r="A1193">
        <f>'Data Entry'!A1194</f>
        <v>0</v>
      </c>
      <c r="B1193">
        <f>'Data Entry'!B1194</f>
        <v>0</v>
      </c>
      <c r="C1193">
        <f>'Data Entry'!I1194</f>
        <v>0</v>
      </c>
      <c r="D1193">
        <f>'Data Entry'!J1194</f>
        <v>0</v>
      </c>
      <c r="E1193">
        <f t="shared" si="95"/>
        <v>0</v>
      </c>
      <c r="F1193" s="26" t="e">
        <f t="shared" si="96"/>
        <v>#DIV/0!</v>
      </c>
      <c r="G1193">
        <f>'Data Entry'!K1194</f>
        <v>0</v>
      </c>
      <c r="H1193">
        <f>'Data Entry'!L1194</f>
        <v>0</v>
      </c>
      <c r="I1193">
        <f t="shared" si="97"/>
        <v>0</v>
      </c>
      <c r="J1193" s="26" t="e">
        <f t="shared" si="98"/>
        <v>#DIV/0!</v>
      </c>
      <c r="K1193" s="1">
        <f>SUMIFS('Data Entry'!N$3:N$2000,'Data Entry'!M$3:M$2000,A1193,'Data Entry'!B$3:B$2000,B1193)+SUMIFS('Data Entry'!P$3:P$2000,'Data Entry'!O$3:O$2000,A1193,'Data Entry'!B$3:B$2000,B1193)+SUMIFS('Data Entry'!R$3:R$2000,'Data Entry'!Q$3:Q$2000,A1193,'Data Entry'!B$3:B$2000,B1193)</f>
        <v>0</v>
      </c>
      <c r="L1193">
        <f t="shared" si="99"/>
        <v>0</v>
      </c>
    </row>
    <row r="1194" spans="1:12">
      <c r="A1194">
        <f>'Data Entry'!A1195</f>
        <v>0</v>
      </c>
      <c r="B1194">
        <f>'Data Entry'!B1195</f>
        <v>0</v>
      </c>
      <c r="C1194">
        <f>'Data Entry'!I1195</f>
        <v>0</v>
      </c>
      <c r="D1194">
        <f>'Data Entry'!J1195</f>
        <v>0</v>
      </c>
      <c r="E1194">
        <f t="shared" si="95"/>
        <v>0</v>
      </c>
      <c r="F1194" s="26" t="e">
        <f t="shared" si="96"/>
        <v>#DIV/0!</v>
      </c>
      <c r="G1194">
        <f>'Data Entry'!K1195</f>
        <v>0</v>
      </c>
      <c r="H1194">
        <f>'Data Entry'!L1195</f>
        <v>0</v>
      </c>
      <c r="I1194">
        <f t="shared" si="97"/>
        <v>0</v>
      </c>
      <c r="J1194" s="26" t="e">
        <f t="shared" si="98"/>
        <v>#DIV/0!</v>
      </c>
      <c r="K1194" s="1">
        <f>SUMIFS('Data Entry'!N$3:N$2000,'Data Entry'!M$3:M$2000,A1194,'Data Entry'!B$3:B$2000,B1194)+SUMIFS('Data Entry'!P$3:P$2000,'Data Entry'!O$3:O$2000,A1194,'Data Entry'!B$3:B$2000,B1194)+SUMIFS('Data Entry'!R$3:R$2000,'Data Entry'!Q$3:Q$2000,A1194,'Data Entry'!B$3:B$2000,B1194)</f>
        <v>0</v>
      </c>
      <c r="L1194">
        <f t="shared" si="99"/>
        <v>0</v>
      </c>
    </row>
    <row r="1195" spans="1:12">
      <c r="A1195">
        <f>'Data Entry'!A1196</f>
        <v>0</v>
      </c>
      <c r="B1195">
        <f>'Data Entry'!B1196</f>
        <v>0</v>
      </c>
      <c r="C1195">
        <f>'Data Entry'!I1196</f>
        <v>0</v>
      </c>
      <c r="D1195">
        <f>'Data Entry'!J1196</f>
        <v>0</v>
      </c>
      <c r="E1195">
        <f t="shared" si="95"/>
        <v>0</v>
      </c>
      <c r="F1195" s="26" t="e">
        <f t="shared" si="96"/>
        <v>#DIV/0!</v>
      </c>
      <c r="G1195">
        <f>'Data Entry'!K1196</f>
        <v>0</v>
      </c>
      <c r="H1195">
        <f>'Data Entry'!L1196</f>
        <v>0</v>
      </c>
      <c r="I1195">
        <f t="shared" si="97"/>
        <v>0</v>
      </c>
      <c r="J1195" s="26" t="e">
        <f t="shared" si="98"/>
        <v>#DIV/0!</v>
      </c>
      <c r="K1195" s="1">
        <f>SUMIFS('Data Entry'!N$3:N$2000,'Data Entry'!M$3:M$2000,A1195,'Data Entry'!B$3:B$2000,B1195)+SUMIFS('Data Entry'!P$3:P$2000,'Data Entry'!O$3:O$2000,A1195,'Data Entry'!B$3:B$2000,B1195)+SUMIFS('Data Entry'!R$3:R$2000,'Data Entry'!Q$3:Q$2000,A1195,'Data Entry'!B$3:B$2000,B1195)</f>
        <v>0</v>
      </c>
      <c r="L1195">
        <f t="shared" si="99"/>
        <v>0</v>
      </c>
    </row>
    <row r="1196" spans="1:12">
      <c r="A1196">
        <f>'Data Entry'!A1197</f>
        <v>0</v>
      </c>
      <c r="B1196">
        <f>'Data Entry'!B1197</f>
        <v>0</v>
      </c>
      <c r="C1196">
        <f>'Data Entry'!I1197</f>
        <v>0</v>
      </c>
      <c r="D1196">
        <f>'Data Entry'!J1197</f>
        <v>0</v>
      </c>
      <c r="E1196">
        <f t="shared" si="95"/>
        <v>0</v>
      </c>
      <c r="F1196" s="26" t="e">
        <f t="shared" si="96"/>
        <v>#DIV/0!</v>
      </c>
      <c r="G1196">
        <f>'Data Entry'!K1197</f>
        <v>0</v>
      </c>
      <c r="H1196">
        <f>'Data Entry'!L1197</f>
        <v>0</v>
      </c>
      <c r="I1196">
        <f t="shared" si="97"/>
        <v>0</v>
      </c>
      <c r="J1196" s="26" t="e">
        <f t="shared" si="98"/>
        <v>#DIV/0!</v>
      </c>
      <c r="K1196" s="1">
        <f>SUMIFS('Data Entry'!N$3:N$2000,'Data Entry'!M$3:M$2000,A1196,'Data Entry'!B$3:B$2000,B1196)+SUMIFS('Data Entry'!P$3:P$2000,'Data Entry'!O$3:O$2000,A1196,'Data Entry'!B$3:B$2000,B1196)+SUMIFS('Data Entry'!R$3:R$2000,'Data Entry'!Q$3:Q$2000,A1196,'Data Entry'!B$3:B$2000,B1196)</f>
        <v>0</v>
      </c>
      <c r="L1196">
        <f t="shared" si="99"/>
        <v>0</v>
      </c>
    </row>
    <row r="1197" spans="1:12">
      <c r="A1197">
        <f>'Data Entry'!A1198</f>
        <v>0</v>
      </c>
      <c r="B1197">
        <f>'Data Entry'!B1198</f>
        <v>0</v>
      </c>
      <c r="C1197">
        <f>'Data Entry'!I1198</f>
        <v>0</v>
      </c>
      <c r="D1197">
        <f>'Data Entry'!J1198</f>
        <v>0</v>
      </c>
      <c r="E1197">
        <f t="shared" si="95"/>
        <v>0</v>
      </c>
      <c r="F1197" s="26" t="e">
        <f t="shared" si="96"/>
        <v>#DIV/0!</v>
      </c>
      <c r="G1197">
        <f>'Data Entry'!K1198</f>
        <v>0</v>
      </c>
      <c r="H1197">
        <f>'Data Entry'!L1198</f>
        <v>0</v>
      </c>
      <c r="I1197">
        <f t="shared" si="97"/>
        <v>0</v>
      </c>
      <c r="J1197" s="26" t="e">
        <f t="shared" si="98"/>
        <v>#DIV/0!</v>
      </c>
      <c r="K1197" s="1">
        <f>SUMIFS('Data Entry'!N$3:N$2000,'Data Entry'!M$3:M$2000,A1197,'Data Entry'!B$3:B$2000,B1197)+SUMIFS('Data Entry'!P$3:P$2000,'Data Entry'!O$3:O$2000,A1197,'Data Entry'!B$3:B$2000,B1197)+SUMIFS('Data Entry'!R$3:R$2000,'Data Entry'!Q$3:Q$2000,A1197,'Data Entry'!B$3:B$2000,B1197)</f>
        <v>0</v>
      </c>
      <c r="L1197">
        <f t="shared" si="99"/>
        <v>0</v>
      </c>
    </row>
    <row r="1198" spans="1:12">
      <c r="A1198">
        <f>'Data Entry'!A1199</f>
        <v>0</v>
      </c>
      <c r="B1198">
        <f>'Data Entry'!B1199</f>
        <v>0</v>
      </c>
      <c r="C1198">
        <f>'Data Entry'!I1199</f>
        <v>0</v>
      </c>
      <c r="D1198">
        <f>'Data Entry'!J1199</f>
        <v>0</v>
      </c>
      <c r="E1198">
        <f t="shared" si="95"/>
        <v>0</v>
      </c>
      <c r="F1198" s="26" t="e">
        <f t="shared" si="96"/>
        <v>#DIV/0!</v>
      </c>
      <c r="G1198">
        <f>'Data Entry'!K1199</f>
        <v>0</v>
      </c>
      <c r="H1198">
        <f>'Data Entry'!L1199</f>
        <v>0</v>
      </c>
      <c r="I1198">
        <f t="shared" si="97"/>
        <v>0</v>
      </c>
      <c r="J1198" s="26" t="e">
        <f t="shared" si="98"/>
        <v>#DIV/0!</v>
      </c>
      <c r="K1198" s="1">
        <f>SUMIFS('Data Entry'!N$3:N$2000,'Data Entry'!M$3:M$2000,A1198,'Data Entry'!B$3:B$2000,B1198)+SUMIFS('Data Entry'!P$3:P$2000,'Data Entry'!O$3:O$2000,A1198,'Data Entry'!B$3:B$2000,B1198)+SUMIFS('Data Entry'!R$3:R$2000,'Data Entry'!Q$3:Q$2000,A1198,'Data Entry'!B$3:B$2000,B1198)</f>
        <v>0</v>
      </c>
      <c r="L1198">
        <f t="shared" si="99"/>
        <v>0</v>
      </c>
    </row>
    <row r="1199" spans="1:12">
      <c r="A1199">
        <f>'Data Entry'!A1200</f>
        <v>0</v>
      </c>
      <c r="B1199">
        <f>'Data Entry'!B1200</f>
        <v>0</v>
      </c>
      <c r="C1199">
        <f>'Data Entry'!I1200</f>
        <v>0</v>
      </c>
      <c r="D1199">
        <f>'Data Entry'!J1200</f>
        <v>0</v>
      </c>
      <c r="E1199">
        <f t="shared" si="95"/>
        <v>0</v>
      </c>
      <c r="F1199" s="26" t="e">
        <f t="shared" si="96"/>
        <v>#DIV/0!</v>
      </c>
      <c r="G1199">
        <f>'Data Entry'!K1200</f>
        <v>0</v>
      </c>
      <c r="H1199">
        <f>'Data Entry'!L1200</f>
        <v>0</v>
      </c>
      <c r="I1199">
        <f t="shared" si="97"/>
        <v>0</v>
      </c>
      <c r="J1199" s="26" t="e">
        <f t="shared" si="98"/>
        <v>#DIV/0!</v>
      </c>
      <c r="K1199" s="1">
        <f>SUMIFS('Data Entry'!N$3:N$2000,'Data Entry'!M$3:M$2000,A1199,'Data Entry'!B$3:B$2000,B1199)+SUMIFS('Data Entry'!P$3:P$2000,'Data Entry'!O$3:O$2000,A1199,'Data Entry'!B$3:B$2000,B1199)+SUMIFS('Data Entry'!R$3:R$2000,'Data Entry'!Q$3:Q$2000,A1199,'Data Entry'!B$3:B$2000,B1199)</f>
        <v>0</v>
      </c>
      <c r="L1199">
        <f t="shared" si="99"/>
        <v>0</v>
      </c>
    </row>
    <row r="1200" spans="1:12">
      <c r="A1200">
        <f>'Data Entry'!A1201</f>
        <v>0</v>
      </c>
      <c r="B1200">
        <f>'Data Entry'!B1201</f>
        <v>0</v>
      </c>
      <c r="C1200">
        <f>'Data Entry'!I1201</f>
        <v>0</v>
      </c>
      <c r="D1200">
        <f>'Data Entry'!J1201</f>
        <v>0</v>
      </c>
      <c r="E1200">
        <f t="shared" si="95"/>
        <v>0</v>
      </c>
      <c r="F1200" s="26" t="e">
        <f t="shared" si="96"/>
        <v>#DIV/0!</v>
      </c>
      <c r="G1200">
        <f>'Data Entry'!K1201</f>
        <v>0</v>
      </c>
      <c r="H1200">
        <f>'Data Entry'!L1201</f>
        <v>0</v>
      </c>
      <c r="I1200">
        <f t="shared" si="97"/>
        <v>0</v>
      </c>
      <c r="J1200" s="26" t="e">
        <f t="shared" si="98"/>
        <v>#DIV/0!</v>
      </c>
      <c r="K1200" s="1">
        <f>SUMIFS('Data Entry'!N$3:N$2000,'Data Entry'!M$3:M$2000,A1200,'Data Entry'!B$3:B$2000,B1200)+SUMIFS('Data Entry'!P$3:P$2000,'Data Entry'!O$3:O$2000,A1200,'Data Entry'!B$3:B$2000,B1200)+SUMIFS('Data Entry'!R$3:R$2000,'Data Entry'!Q$3:Q$2000,A1200,'Data Entry'!B$3:B$2000,B1200)</f>
        <v>0</v>
      </c>
      <c r="L1200">
        <f t="shared" si="99"/>
        <v>0</v>
      </c>
    </row>
    <row r="1201" spans="1:12">
      <c r="A1201">
        <f>'Data Entry'!A1202</f>
        <v>0</v>
      </c>
      <c r="B1201">
        <f>'Data Entry'!B1202</f>
        <v>0</v>
      </c>
      <c r="C1201">
        <f>'Data Entry'!I1202</f>
        <v>0</v>
      </c>
      <c r="D1201">
        <f>'Data Entry'!J1202</f>
        <v>0</v>
      </c>
      <c r="E1201">
        <f t="shared" si="95"/>
        <v>0</v>
      </c>
      <c r="F1201" s="26" t="e">
        <f t="shared" si="96"/>
        <v>#DIV/0!</v>
      </c>
      <c r="G1201">
        <f>'Data Entry'!K1202</f>
        <v>0</v>
      </c>
      <c r="H1201">
        <f>'Data Entry'!L1202</f>
        <v>0</v>
      </c>
      <c r="I1201">
        <f t="shared" si="97"/>
        <v>0</v>
      </c>
      <c r="J1201" s="26" t="e">
        <f t="shared" si="98"/>
        <v>#DIV/0!</v>
      </c>
      <c r="K1201" s="1">
        <f>SUMIFS('Data Entry'!N$3:N$2000,'Data Entry'!M$3:M$2000,A1201,'Data Entry'!B$3:B$2000,B1201)+SUMIFS('Data Entry'!P$3:P$2000,'Data Entry'!O$3:O$2000,A1201,'Data Entry'!B$3:B$2000,B1201)+SUMIFS('Data Entry'!R$3:R$2000,'Data Entry'!Q$3:Q$2000,A1201,'Data Entry'!B$3:B$2000,B1201)</f>
        <v>0</v>
      </c>
      <c r="L1201">
        <f t="shared" si="99"/>
        <v>0</v>
      </c>
    </row>
    <row r="1202" spans="1:12">
      <c r="A1202">
        <f>'Data Entry'!A1203</f>
        <v>0</v>
      </c>
      <c r="B1202">
        <f>'Data Entry'!B1203</f>
        <v>0</v>
      </c>
      <c r="C1202">
        <f>'Data Entry'!I1203</f>
        <v>0</v>
      </c>
      <c r="D1202">
        <f>'Data Entry'!J1203</f>
        <v>0</v>
      </c>
      <c r="E1202">
        <f t="shared" si="95"/>
        <v>0</v>
      </c>
      <c r="F1202" s="26" t="e">
        <f t="shared" si="96"/>
        <v>#DIV/0!</v>
      </c>
      <c r="G1202">
        <f>'Data Entry'!K1203</f>
        <v>0</v>
      </c>
      <c r="H1202">
        <f>'Data Entry'!L1203</f>
        <v>0</v>
      </c>
      <c r="I1202">
        <f t="shared" si="97"/>
        <v>0</v>
      </c>
      <c r="J1202" s="26" t="e">
        <f t="shared" si="98"/>
        <v>#DIV/0!</v>
      </c>
      <c r="K1202" s="1">
        <f>SUMIFS('Data Entry'!N$3:N$2000,'Data Entry'!M$3:M$2000,A1202,'Data Entry'!B$3:B$2000,B1202)+SUMIFS('Data Entry'!P$3:P$2000,'Data Entry'!O$3:O$2000,A1202,'Data Entry'!B$3:B$2000,B1202)+SUMIFS('Data Entry'!R$3:R$2000,'Data Entry'!Q$3:Q$2000,A1202,'Data Entry'!B$3:B$2000,B1202)</f>
        <v>0</v>
      </c>
      <c r="L1202">
        <f t="shared" si="99"/>
        <v>0</v>
      </c>
    </row>
    <row r="1203" spans="1:12">
      <c r="A1203">
        <f>'Data Entry'!A1204</f>
        <v>0</v>
      </c>
      <c r="B1203">
        <f>'Data Entry'!B1204</f>
        <v>0</v>
      </c>
      <c r="C1203">
        <f>'Data Entry'!I1204</f>
        <v>0</v>
      </c>
      <c r="D1203">
        <f>'Data Entry'!J1204</f>
        <v>0</v>
      </c>
      <c r="E1203">
        <f t="shared" si="95"/>
        <v>0</v>
      </c>
      <c r="F1203" s="26" t="e">
        <f t="shared" si="96"/>
        <v>#DIV/0!</v>
      </c>
      <c r="G1203">
        <f>'Data Entry'!K1204</f>
        <v>0</v>
      </c>
      <c r="H1203">
        <f>'Data Entry'!L1204</f>
        <v>0</v>
      </c>
      <c r="I1203">
        <f t="shared" si="97"/>
        <v>0</v>
      </c>
      <c r="J1203" s="26" t="e">
        <f t="shared" si="98"/>
        <v>#DIV/0!</v>
      </c>
      <c r="K1203" s="1">
        <f>SUMIFS('Data Entry'!N$3:N$2000,'Data Entry'!M$3:M$2000,A1203,'Data Entry'!B$3:B$2000,B1203)+SUMIFS('Data Entry'!P$3:P$2000,'Data Entry'!O$3:O$2000,A1203,'Data Entry'!B$3:B$2000,B1203)+SUMIFS('Data Entry'!R$3:R$2000,'Data Entry'!Q$3:Q$2000,A1203,'Data Entry'!B$3:B$2000,B1203)</f>
        <v>0</v>
      </c>
      <c r="L1203">
        <f t="shared" si="99"/>
        <v>0</v>
      </c>
    </row>
    <row r="1204" spans="1:12">
      <c r="A1204">
        <f>'Data Entry'!A1205</f>
        <v>0</v>
      </c>
      <c r="B1204">
        <f>'Data Entry'!B1205</f>
        <v>0</v>
      </c>
      <c r="C1204">
        <f>'Data Entry'!I1205</f>
        <v>0</v>
      </c>
      <c r="D1204">
        <f>'Data Entry'!J1205</f>
        <v>0</v>
      </c>
      <c r="E1204">
        <f t="shared" si="95"/>
        <v>0</v>
      </c>
      <c r="F1204" s="26" t="e">
        <f t="shared" si="96"/>
        <v>#DIV/0!</v>
      </c>
      <c r="G1204">
        <f>'Data Entry'!K1205</f>
        <v>0</v>
      </c>
      <c r="H1204">
        <f>'Data Entry'!L1205</f>
        <v>0</v>
      </c>
      <c r="I1204">
        <f t="shared" si="97"/>
        <v>0</v>
      </c>
      <c r="J1204" s="26" t="e">
        <f t="shared" si="98"/>
        <v>#DIV/0!</v>
      </c>
      <c r="K1204" s="1">
        <f>SUMIFS('Data Entry'!N$3:N$2000,'Data Entry'!M$3:M$2000,A1204,'Data Entry'!B$3:B$2000,B1204)+SUMIFS('Data Entry'!P$3:P$2000,'Data Entry'!O$3:O$2000,A1204,'Data Entry'!B$3:B$2000,B1204)+SUMIFS('Data Entry'!R$3:R$2000,'Data Entry'!Q$3:Q$2000,A1204,'Data Entry'!B$3:B$2000,B1204)</f>
        <v>0</v>
      </c>
      <c r="L1204">
        <f t="shared" si="99"/>
        <v>0</v>
      </c>
    </row>
    <row r="1205" spans="1:12">
      <c r="A1205">
        <f>'Data Entry'!A1206</f>
        <v>0</v>
      </c>
      <c r="B1205">
        <f>'Data Entry'!B1206</f>
        <v>0</v>
      </c>
      <c r="C1205">
        <f>'Data Entry'!I1206</f>
        <v>0</v>
      </c>
      <c r="D1205">
        <f>'Data Entry'!J1206</f>
        <v>0</v>
      </c>
      <c r="E1205">
        <f t="shared" si="95"/>
        <v>0</v>
      </c>
      <c r="F1205" s="26" t="e">
        <f t="shared" si="96"/>
        <v>#DIV/0!</v>
      </c>
      <c r="G1205">
        <f>'Data Entry'!K1206</f>
        <v>0</v>
      </c>
      <c r="H1205">
        <f>'Data Entry'!L1206</f>
        <v>0</v>
      </c>
      <c r="I1205">
        <f t="shared" si="97"/>
        <v>0</v>
      </c>
      <c r="J1205" s="26" t="e">
        <f t="shared" si="98"/>
        <v>#DIV/0!</v>
      </c>
      <c r="K1205" s="1">
        <f>SUMIFS('Data Entry'!N$3:N$2000,'Data Entry'!M$3:M$2000,A1205,'Data Entry'!B$3:B$2000,B1205)+SUMIFS('Data Entry'!P$3:P$2000,'Data Entry'!O$3:O$2000,A1205,'Data Entry'!B$3:B$2000,B1205)+SUMIFS('Data Entry'!R$3:R$2000,'Data Entry'!Q$3:Q$2000,A1205,'Data Entry'!B$3:B$2000,B1205)</f>
        <v>0</v>
      </c>
      <c r="L1205">
        <f t="shared" si="99"/>
        <v>0</v>
      </c>
    </row>
    <row r="1206" spans="1:12">
      <c r="A1206">
        <f>'Data Entry'!A1207</f>
        <v>0</v>
      </c>
      <c r="B1206">
        <f>'Data Entry'!B1207</f>
        <v>0</v>
      </c>
      <c r="C1206">
        <f>'Data Entry'!I1207</f>
        <v>0</v>
      </c>
      <c r="D1206">
        <f>'Data Entry'!J1207</f>
        <v>0</v>
      </c>
      <c r="E1206">
        <f t="shared" si="95"/>
        <v>0</v>
      </c>
      <c r="F1206" s="26" t="e">
        <f t="shared" si="96"/>
        <v>#DIV/0!</v>
      </c>
      <c r="G1206">
        <f>'Data Entry'!K1207</f>
        <v>0</v>
      </c>
      <c r="H1206">
        <f>'Data Entry'!L1207</f>
        <v>0</v>
      </c>
      <c r="I1206">
        <f t="shared" si="97"/>
        <v>0</v>
      </c>
      <c r="J1206" s="26" t="e">
        <f t="shared" si="98"/>
        <v>#DIV/0!</v>
      </c>
      <c r="K1206" s="1">
        <f>SUMIFS('Data Entry'!N$3:N$2000,'Data Entry'!M$3:M$2000,A1206,'Data Entry'!B$3:B$2000,B1206)+SUMIFS('Data Entry'!P$3:P$2000,'Data Entry'!O$3:O$2000,A1206,'Data Entry'!B$3:B$2000,B1206)+SUMIFS('Data Entry'!R$3:R$2000,'Data Entry'!Q$3:Q$2000,A1206,'Data Entry'!B$3:B$2000,B1206)</f>
        <v>0</v>
      </c>
      <c r="L1206">
        <f t="shared" si="99"/>
        <v>0</v>
      </c>
    </row>
    <row r="1207" spans="1:12">
      <c r="A1207">
        <f>'Data Entry'!A1208</f>
        <v>0</v>
      </c>
      <c r="B1207">
        <f>'Data Entry'!B1208</f>
        <v>0</v>
      </c>
      <c r="C1207">
        <f>'Data Entry'!I1208</f>
        <v>0</v>
      </c>
      <c r="D1207">
        <f>'Data Entry'!J1208</f>
        <v>0</v>
      </c>
      <c r="E1207">
        <f t="shared" si="95"/>
        <v>0</v>
      </c>
      <c r="F1207" s="26" t="e">
        <f t="shared" si="96"/>
        <v>#DIV/0!</v>
      </c>
      <c r="G1207">
        <f>'Data Entry'!K1208</f>
        <v>0</v>
      </c>
      <c r="H1207">
        <f>'Data Entry'!L1208</f>
        <v>0</v>
      </c>
      <c r="I1207">
        <f t="shared" si="97"/>
        <v>0</v>
      </c>
      <c r="J1207" s="26" t="e">
        <f t="shared" si="98"/>
        <v>#DIV/0!</v>
      </c>
      <c r="K1207" s="1">
        <f>SUMIFS('Data Entry'!N$3:N$2000,'Data Entry'!M$3:M$2000,A1207,'Data Entry'!B$3:B$2000,B1207)+SUMIFS('Data Entry'!P$3:P$2000,'Data Entry'!O$3:O$2000,A1207,'Data Entry'!B$3:B$2000,B1207)+SUMIFS('Data Entry'!R$3:R$2000,'Data Entry'!Q$3:Q$2000,A1207,'Data Entry'!B$3:B$2000,B1207)</f>
        <v>0</v>
      </c>
      <c r="L1207">
        <f t="shared" si="99"/>
        <v>0</v>
      </c>
    </row>
    <row r="1208" spans="1:12">
      <c r="A1208">
        <f>'Data Entry'!A1209</f>
        <v>0</v>
      </c>
      <c r="B1208">
        <f>'Data Entry'!B1209</f>
        <v>0</v>
      </c>
      <c r="C1208">
        <f>'Data Entry'!I1209</f>
        <v>0</v>
      </c>
      <c r="D1208">
        <f>'Data Entry'!J1209</f>
        <v>0</v>
      </c>
      <c r="E1208">
        <f t="shared" si="95"/>
        <v>0</v>
      </c>
      <c r="F1208" s="26" t="e">
        <f t="shared" si="96"/>
        <v>#DIV/0!</v>
      </c>
      <c r="G1208">
        <f>'Data Entry'!K1209</f>
        <v>0</v>
      </c>
      <c r="H1208">
        <f>'Data Entry'!L1209</f>
        <v>0</v>
      </c>
      <c r="I1208">
        <f t="shared" si="97"/>
        <v>0</v>
      </c>
      <c r="J1208" s="26" t="e">
        <f t="shared" si="98"/>
        <v>#DIV/0!</v>
      </c>
      <c r="K1208" s="1">
        <f>SUMIFS('Data Entry'!N$3:N$2000,'Data Entry'!M$3:M$2000,A1208,'Data Entry'!B$3:B$2000,B1208)+SUMIFS('Data Entry'!P$3:P$2000,'Data Entry'!O$3:O$2000,A1208,'Data Entry'!B$3:B$2000,B1208)+SUMIFS('Data Entry'!R$3:R$2000,'Data Entry'!Q$3:Q$2000,A1208,'Data Entry'!B$3:B$2000,B1208)</f>
        <v>0</v>
      </c>
      <c r="L1208">
        <f t="shared" si="99"/>
        <v>0</v>
      </c>
    </row>
    <row r="1209" spans="1:12">
      <c r="A1209">
        <f>'Data Entry'!A1210</f>
        <v>0</v>
      </c>
      <c r="B1209">
        <f>'Data Entry'!B1210</f>
        <v>0</v>
      </c>
      <c r="C1209">
        <f>'Data Entry'!I1210</f>
        <v>0</v>
      </c>
      <c r="D1209">
        <f>'Data Entry'!J1210</f>
        <v>0</v>
      </c>
      <c r="E1209">
        <f t="shared" si="95"/>
        <v>0</v>
      </c>
      <c r="F1209" s="26" t="e">
        <f t="shared" si="96"/>
        <v>#DIV/0!</v>
      </c>
      <c r="G1209">
        <f>'Data Entry'!K1210</f>
        <v>0</v>
      </c>
      <c r="H1209">
        <f>'Data Entry'!L1210</f>
        <v>0</v>
      </c>
      <c r="I1209">
        <f t="shared" si="97"/>
        <v>0</v>
      </c>
      <c r="J1209" s="26" t="e">
        <f t="shared" si="98"/>
        <v>#DIV/0!</v>
      </c>
      <c r="K1209" s="1">
        <f>SUMIFS('Data Entry'!N$3:N$2000,'Data Entry'!M$3:M$2000,A1209,'Data Entry'!B$3:B$2000,B1209)+SUMIFS('Data Entry'!P$3:P$2000,'Data Entry'!O$3:O$2000,A1209,'Data Entry'!B$3:B$2000,B1209)+SUMIFS('Data Entry'!R$3:R$2000,'Data Entry'!Q$3:Q$2000,A1209,'Data Entry'!B$3:B$2000,B1209)</f>
        <v>0</v>
      </c>
      <c r="L1209">
        <f t="shared" si="99"/>
        <v>0</v>
      </c>
    </row>
    <row r="1210" spans="1:12">
      <c r="A1210">
        <f>'Data Entry'!A1211</f>
        <v>0</v>
      </c>
      <c r="B1210">
        <f>'Data Entry'!B1211</f>
        <v>0</v>
      </c>
      <c r="C1210">
        <f>'Data Entry'!I1211</f>
        <v>0</v>
      </c>
      <c r="D1210">
        <f>'Data Entry'!J1211</f>
        <v>0</v>
      </c>
      <c r="E1210">
        <f t="shared" si="95"/>
        <v>0</v>
      </c>
      <c r="F1210" s="26" t="e">
        <f t="shared" si="96"/>
        <v>#DIV/0!</v>
      </c>
      <c r="G1210">
        <f>'Data Entry'!K1211</f>
        <v>0</v>
      </c>
      <c r="H1210">
        <f>'Data Entry'!L1211</f>
        <v>0</v>
      </c>
      <c r="I1210">
        <f t="shared" si="97"/>
        <v>0</v>
      </c>
      <c r="J1210" s="26" t="e">
        <f t="shared" si="98"/>
        <v>#DIV/0!</v>
      </c>
      <c r="K1210" s="1">
        <f>SUMIFS('Data Entry'!N$3:N$2000,'Data Entry'!M$3:M$2000,A1210,'Data Entry'!B$3:B$2000,B1210)+SUMIFS('Data Entry'!P$3:P$2000,'Data Entry'!O$3:O$2000,A1210,'Data Entry'!B$3:B$2000,B1210)+SUMIFS('Data Entry'!R$3:R$2000,'Data Entry'!Q$3:Q$2000,A1210,'Data Entry'!B$3:B$2000,B1210)</f>
        <v>0</v>
      </c>
      <c r="L1210">
        <f t="shared" si="99"/>
        <v>0</v>
      </c>
    </row>
    <row r="1211" spans="1:12">
      <c r="A1211">
        <f>'Data Entry'!A1212</f>
        <v>0</v>
      </c>
      <c r="B1211">
        <f>'Data Entry'!B1212</f>
        <v>0</v>
      </c>
      <c r="C1211">
        <f>'Data Entry'!I1212</f>
        <v>0</v>
      </c>
      <c r="D1211">
        <f>'Data Entry'!J1212</f>
        <v>0</v>
      </c>
      <c r="E1211">
        <f t="shared" si="95"/>
        <v>0</v>
      </c>
      <c r="F1211" s="26" t="e">
        <f t="shared" si="96"/>
        <v>#DIV/0!</v>
      </c>
      <c r="G1211">
        <f>'Data Entry'!K1212</f>
        <v>0</v>
      </c>
      <c r="H1211">
        <f>'Data Entry'!L1212</f>
        <v>0</v>
      </c>
      <c r="I1211">
        <f t="shared" si="97"/>
        <v>0</v>
      </c>
      <c r="J1211" s="26" t="e">
        <f t="shared" si="98"/>
        <v>#DIV/0!</v>
      </c>
      <c r="K1211" s="1">
        <f>SUMIFS('Data Entry'!N$3:N$2000,'Data Entry'!M$3:M$2000,A1211,'Data Entry'!B$3:B$2000,B1211)+SUMIFS('Data Entry'!P$3:P$2000,'Data Entry'!O$3:O$2000,A1211,'Data Entry'!B$3:B$2000,B1211)+SUMIFS('Data Entry'!R$3:R$2000,'Data Entry'!Q$3:Q$2000,A1211,'Data Entry'!B$3:B$2000,B1211)</f>
        <v>0</v>
      </c>
      <c r="L1211">
        <f t="shared" si="99"/>
        <v>0</v>
      </c>
    </row>
    <row r="1212" spans="1:12">
      <c r="A1212">
        <f>'Data Entry'!A1213</f>
        <v>0</v>
      </c>
      <c r="B1212">
        <f>'Data Entry'!B1213</f>
        <v>0</v>
      </c>
      <c r="C1212">
        <f>'Data Entry'!I1213</f>
        <v>0</v>
      </c>
      <c r="D1212">
        <f>'Data Entry'!J1213</f>
        <v>0</v>
      </c>
      <c r="E1212">
        <f t="shared" si="95"/>
        <v>0</v>
      </c>
      <c r="F1212" s="26" t="e">
        <f t="shared" si="96"/>
        <v>#DIV/0!</v>
      </c>
      <c r="G1212">
        <f>'Data Entry'!K1213</f>
        <v>0</v>
      </c>
      <c r="H1212">
        <f>'Data Entry'!L1213</f>
        <v>0</v>
      </c>
      <c r="I1212">
        <f t="shared" si="97"/>
        <v>0</v>
      </c>
      <c r="J1212" s="26" t="e">
        <f t="shared" si="98"/>
        <v>#DIV/0!</v>
      </c>
      <c r="K1212" s="1">
        <f>SUMIFS('Data Entry'!N$3:N$2000,'Data Entry'!M$3:M$2000,A1212,'Data Entry'!B$3:B$2000,B1212)+SUMIFS('Data Entry'!P$3:P$2000,'Data Entry'!O$3:O$2000,A1212,'Data Entry'!B$3:B$2000,B1212)+SUMIFS('Data Entry'!R$3:R$2000,'Data Entry'!Q$3:Q$2000,A1212,'Data Entry'!B$3:B$2000,B1212)</f>
        <v>0</v>
      </c>
      <c r="L1212">
        <f t="shared" si="99"/>
        <v>0</v>
      </c>
    </row>
    <row r="1213" spans="1:12">
      <c r="A1213">
        <f>'Data Entry'!A1214</f>
        <v>0</v>
      </c>
      <c r="B1213">
        <f>'Data Entry'!B1214</f>
        <v>0</v>
      </c>
      <c r="C1213">
        <f>'Data Entry'!I1214</f>
        <v>0</v>
      </c>
      <c r="D1213">
        <f>'Data Entry'!J1214</f>
        <v>0</v>
      </c>
      <c r="E1213">
        <f t="shared" si="95"/>
        <v>0</v>
      </c>
      <c r="F1213" s="26" t="e">
        <f t="shared" si="96"/>
        <v>#DIV/0!</v>
      </c>
      <c r="G1213">
        <f>'Data Entry'!K1214</f>
        <v>0</v>
      </c>
      <c r="H1213">
        <f>'Data Entry'!L1214</f>
        <v>0</v>
      </c>
      <c r="I1213">
        <f t="shared" si="97"/>
        <v>0</v>
      </c>
      <c r="J1213" s="26" t="e">
        <f t="shared" si="98"/>
        <v>#DIV/0!</v>
      </c>
      <c r="K1213" s="1">
        <f>SUMIFS('Data Entry'!N$3:N$2000,'Data Entry'!M$3:M$2000,A1213,'Data Entry'!B$3:B$2000,B1213)+SUMIFS('Data Entry'!P$3:P$2000,'Data Entry'!O$3:O$2000,A1213,'Data Entry'!B$3:B$2000,B1213)+SUMIFS('Data Entry'!R$3:R$2000,'Data Entry'!Q$3:Q$2000,A1213,'Data Entry'!B$3:B$2000,B1213)</f>
        <v>0</v>
      </c>
      <c r="L1213">
        <f t="shared" si="99"/>
        <v>0</v>
      </c>
    </row>
    <row r="1214" spans="1:12">
      <c r="A1214">
        <f>'Data Entry'!A1215</f>
        <v>0</v>
      </c>
      <c r="B1214">
        <f>'Data Entry'!B1215</f>
        <v>0</v>
      </c>
      <c r="C1214">
        <f>'Data Entry'!I1215</f>
        <v>0</v>
      </c>
      <c r="D1214">
        <f>'Data Entry'!J1215</f>
        <v>0</v>
      </c>
      <c r="E1214">
        <f t="shared" si="95"/>
        <v>0</v>
      </c>
      <c r="F1214" s="26" t="e">
        <f t="shared" si="96"/>
        <v>#DIV/0!</v>
      </c>
      <c r="G1214">
        <f>'Data Entry'!K1215</f>
        <v>0</v>
      </c>
      <c r="H1214">
        <f>'Data Entry'!L1215</f>
        <v>0</v>
      </c>
      <c r="I1214">
        <f t="shared" si="97"/>
        <v>0</v>
      </c>
      <c r="J1214" s="26" t="e">
        <f t="shared" si="98"/>
        <v>#DIV/0!</v>
      </c>
      <c r="K1214" s="1">
        <f>SUMIFS('Data Entry'!N$3:N$2000,'Data Entry'!M$3:M$2000,A1214,'Data Entry'!B$3:B$2000,B1214)+SUMIFS('Data Entry'!P$3:P$2000,'Data Entry'!O$3:O$2000,A1214,'Data Entry'!B$3:B$2000,B1214)+SUMIFS('Data Entry'!R$3:R$2000,'Data Entry'!Q$3:Q$2000,A1214,'Data Entry'!B$3:B$2000,B1214)</f>
        <v>0</v>
      </c>
      <c r="L1214">
        <f t="shared" si="99"/>
        <v>0</v>
      </c>
    </row>
    <row r="1215" spans="1:12">
      <c r="A1215">
        <f>'Data Entry'!A1216</f>
        <v>0</v>
      </c>
      <c r="B1215">
        <f>'Data Entry'!B1216</f>
        <v>0</v>
      </c>
      <c r="C1215">
        <f>'Data Entry'!I1216</f>
        <v>0</v>
      </c>
      <c r="D1215">
        <f>'Data Entry'!J1216</f>
        <v>0</v>
      </c>
      <c r="E1215">
        <f t="shared" si="95"/>
        <v>0</v>
      </c>
      <c r="F1215" s="26" t="e">
        <f t="shared" si="96"/>
        <v>#DIV/0!</v>
      </c>
      <c r="G1215">
        <f>'Data Entry'!K1216</f>
        <v>0</v>
      </c>
      <c r="H1215">
        <f>'Data Entry'!L1216</f>
        <v>0</v>
      </c>
      <c r="I1215">
        <f t="shared" si="97"/>
        <v>0</v>
      </c>
      <c r="J1215" s="26" t="e">
        <f t="shared" si="98"/>
        <v>#DIV/0!</v>
      </c>
      <c r="K1215" s="1">
        <f>SUMIFS('Data Entry'!N$3:N$2000,'Data Entry'!M$3:M$2000,A1215,'Data Entry'!B$3:B$2000,B1215)+SUMIFS('Data Entry'!P$3:P$2000,'Data Entry'!O$3:O$2000,A1215,'Data Entry'!B$3:B$2000,B1215)+SUMIFS('Data Entry'!R$3:R$2000,'Data Entry'!Q$3:Q$2000,A1215,'Data Entry'!B$3:B$2000,B1215)</f>
        <v>0</v>
      </c>
      <c r="L1215">
        <f t="shared" si="99"/>
        <v>0</v>
      </c>
    </row>
    <row r="1216" spans="1:12">
      <c r="A1216">
        <f>'Data Entry'!A1217</f>
        <v>0</v>
      </c>
      <c r="B1216">
        <f>'Data Entry'!B1217</f>
        <v>0</v>
      </c>
      <c r="C1216">
        <f>'Data Entry'!I1217</f>
        <v>0</v>
      </c>
      <c r="D1216">
        <f>'Data Entry'!J1217</f>
        <v>0</v>
      </c>
      <c r="E1216">
        <f t="shared" si="95"/>
        <v>0</v>
      </c>
      <c r="F1216" s="26" t="e">
        <f t="shared" si="96"/>
        <v>#DIV/0!</v>
      </c>
      <c r="G1216">
        <f>'Data Entry'!K1217</f>
        <v>0</v>
      </c>
      <c r="H1216">
        <f>'Data Entry'!L1217</f>
        <v>0</v>
      </c>
      <c r="I1216">
        <f t="shared" si="97"/>
        <v>0</v>
      </c>
      <c r="J1216" s="26" t="e">
        <f t="shared" si="98"/>
        <v>#DIV/0!</v>
      </c>
      <c r="K1216" s="1">
        <f>SUMIFS('Data Entry'!N$3:N$2000,'Data Entry'!M$3:M$2000,A1216,'Data Entry'!B$3:B$2000,B1216)+SUMIFS('Data Entry'!P$3:P$2000,'Data Entry'!O$3:O$2000,A1216,'Data Entry'!B$3:B$2000,B1216)+SUMIFS('Data Entry'!R$3:R$2000,'Data Entry'!Q$3:Q$2000,A1216,'Data Entry'!B$3:B$2000,B1216)</f>
        <v>0</v>
      </c>
      <c r="L1216">
        <f t="shared" si="99"/>
        <v>0</v>
      </c>
    </row>
    <row r="1217" spans="1:12">
      <c r="A1217">
        <f>'Data Entry'!A1218</f>
        <v>0</v>
      </c>
      <c r="B1217">
        <f>'Data Entry'!B1218</f>
        <v>0</v>
      </c>
      <c r="C1217">
        <f>'Data Entry'!I1218</f>
        <v>0</v>
      </c>
      <c r="D1217">
        <f>'Data Entry'!J1218</f>
        <v>0</v>
      </c>
      <c r="E1217">
        <f t="shared" si="95"/>
        <v>0</v>
      </c>
      <c r="F1217" s="26" t="e">
        <f t="shared" si="96"/>
        <v>#DIV/0!</v>
      </c>
      <c r="G1217">
        <f>'Data Entry'!K1218</f>
        <v>0</v>
      </c>
      <c r="H1217">
        <f>'Data Entry'!L1218</f>
        <v>0</v>
      </c>
      <c r="I1217">
        <f t="shared" si="97"/>
        <v>0</v>
      </c>
      <c r="J1217" s="26" t="e">
        <f t="shared" si="98"/>
        <v>#DIV/0!</v>
      </c>
      <c r="K1217" s="1">
        <f>SUMIFS('Data Entry'!N$3:N$2000,'Data Entry'!M$3:M$2000,A1217,'Data Entry'!B$3:B$2000,B1217)+SUMIFS('Data Entry'!P$3:P$2000,'Data Entry'!O$3:O$2000,A1217,'Data Entry'!B$3:B$2000,B1217)+SUMIFS('Data Entry'!R$3:R$2000,'Data Entry'!Q$3:Q$2000,A1217,'Data Entry'!B$3:B$2000,B1217)</f>
        <v>0</v>
      </c>
      <c r="L1217">
        <f t="shared" si="99"/>
        <v>0</v>
      </c>
    </row>
    <row r="1218" spans="1:12">
      <c r="A1218">
        <f>'Data Entry'!A1219</f>
        <v>0</v>
      </c>
      <c r="B1218">
        <f>'Data Entry'!B1219</f>
        <v>0</v>
      </c>
      <c r="C1218">
        <f>'Data Entry'!I1219</f>
        <v>0</v>
      </c>
      <c r="D1218">
        <f>'Data Entry'!J1219</f>
        <v>0</v>
      </c>
      <c r="E1218">
        <f t="shared" si="95"/>
        <v>0</v>
      </c>
      <c r="F1218" s="26" t="e">
        <f t="shared" si="96"/>
        <v>#DIV/0!</v>
      </c>
      <c r="G1218">
        <f>'Data Entry'!K1219</f>
        <v>0</v>
      </c>
      <c r="H1218">
        <f>'Data Entry'!L1219</f>
        <v>0</v>
      </c>
      <c r="I1218">
        <f t="shared" si="97"/>
        <v>0</v>
      </c>
      <c r="J1218" s="26" t="e">
        <f t="shared" si="98"/>
        <v>#DIV/0!</v>
      </c>
      <c r="K1218" s="1">
        <f>SUMIFS('Data Entry'!N$3:N$2000,'Data Entry'!M$3:M$2000,A1218,'Data Entry'!B$3:B$2000,B1218)+SUMIFS('Data Entry'!P$3:P$2000,'Data Entry'!O$3:O$2000,A1218,'Data Entry'!B$3:B$2000,B1218)+SUMIFS('Data Entry'!R$3:R$2000,'Data Entry'!Q$3:Q$2000,A1218,'Data Entry'!B$3:B$2000,B1218)</f>
        <v>0</v>
      </c>
      <c r="L1218">
        <f t="shared" si="99"/>
        <v>0</v>
      </c>
    </row>
    <row r="1219" spans="1:12">
      <c r="A1219">
        <f>'Data Entry'!A1220</f>
        <v>0</v>
      </c>
      <c r="B1219">
        <f>'Data Entry'!B1220</f>
        <v>0</v>
      </c>
      <c r="C1219">
        <f>'Data Entry'!I1220</f>
        <v>0</v>
      </c>
      <c r="D1219">
        <f>'Data Entry'!J1220</f>
        <v>0</v>
      </c>
      <c r="E1219">
        <f t="shared" si="95"/>
        <v>0</v>
      </c>
      <c r="F1219" s="26" t="e">
        <f t="shared" si="96"/>
        <v>#DIV/0!</v>
      </c>
      <c r="G1219">
        <f>'Data Entry'!K1220</f>
        <v>0</v>
      </c>
      <c r="H1219">
        <f>'Data Entry'!L1220</f>
        <v>0</v>
      </c>
      <c r="I1219">
        <f t="shared" si="97"/>
        <v>0</v>
      </c>
      <c r="J1219" s="26" t="e">
        <f t="shared" si="98"/>
        <v>#DIV/0!</v>
      </c>
      <c r="K1219" s="1">
        <f>SUMIFS('Data Entry'!N$3:N$2000,'Data Entry'!M$3:M$2000,A1219,'Data Entry'!B$3:B$2000,B1219)+SUMIFS('Data Entry'!P$3:P$2000,'Data Entry'!O$3:O$2000,A1219,'Data Entry'!B$3:B$2000,B1219)+SUMIFS('Data Entry'!R$3:R$2000,'Data Entry'!Q$3:Q$2000,A1219,'Data Entry'!B$3:B$2000,B1219)</f>
        <v>0</v>
      </c>
      <c r="L1219">
        <f t="shared" si="99"/>
        <v>0</v>
      </c>
    </row>
    <row r="1220" spans="1:12">
      <c r="A1220">
        <f>'Data Entry'!A1221</f>
        <v>0</v>
      </c>
      <c r="B1220">
        <f>'Data Entry'!B1221</f>
        <v>0</v>
      </c>
      <c r="C1220">
        <f>'Data Entry'!I1221</f>
        <v>0</v>
      </c>
      <c r="D1220">
        <f>'Data Entry'!J1221</f>
        <v>0</v>
      </c>
      <c r="E1220">
        <f t="shared" si="95"/>
        <v>0</v>
      </c>
      <c r="F1220" s="26" t="e">
        <f t="shared" si="96"/>
        <v>#DIV/0!</v>
      </c>
      <c r="G1220">
        <f>'Data Entry'!K1221</f>
        <v>0</v>
      </c>
      <c r="H1220">
        <f>'Data Entry'!L1221</f>
        <v>0</v>
      </c>
      <c r="I1220">
        <f t="shared" si="97"/>
        <v>0</v>
      </c>
      <c r="J1220" s="26" t="e">
        <f t="shared" si="98"/>
        <v>#DIV/0!</v>
      </c>
      <c r="K1220" s="1">
        <f>SUMIFS('Data Entry'!N$3:N$2000,'Data Entry'!M$3:M$2000,A1220,'Data Entry'!B$3:B$2000,B1220)+SUMIFS('Data Entry'!P$3:P$2000,'Data Entry'!O$3:O$2000,A1220,'Data Entry'!B$3:B$2000,B1220)+SUMIFS('Data Entry'!R$3:R$2000,'Data Entry'!Q$3:Q$2000,A1220,'Data Entry'!B$3:B$2000,B1220)</f>
        <v>0</v>
      </c>
      <c r="L1220">
        <f t="shared" si="99"/>
        <v>0</v>
      </c>
    </row>
    <row r="1221" spans="1:12">
      <c r="A1221">
        <f>'Data Entry'!A1222</f>
        <v>0</v>
      </c>
      <c r="B1221">
        <f>'Data Entry'!B1222</f>
        <v>0</v>
      </c>
      <c r="C1221">
        <f>'Data Entry'!I1222</f>
        <v>0</v>
      </c>
      <c r="D1221">
        <f>'Data Entry'!J1222</f>
        <v>0</v>
      </c>
      <c r="E1221">
        <f t="shared" si="95"/>
        <v>0</v>
      </c>
      <c r="F1221" s="26" t="e">
        <f t="shared" si="96"/>
        <v>#DIV/0!</v>
      </c>
      <c r="G1221">
        <f>'Data Entry'!K1222</f>
        <v>0</v>
      </c>
      <c r="H1221">
        <f>'Data Entry'!L1222</f>
        <v>0</v>
      </c>
      <c r="I1221">
        <f t="shared" si="97"/>
        <v>0</v>
      </c>
      <c r="J1221" s="26" t="e">
        <f t="shared" si="98"/>
        <v>#DIV/0!</v>
      </c>
      <c r="K1221" s="1">
        <f>SUMIFS('Data Entry'!N$3:N$2000,'Data Entry'!M$3:M$2000,A1221,'Data Entry'!B$3:B$2000,B1221)+SUMIFS('Data Entry'!P$3:P$2000,'Data Entry'!O$3:O$2000,A1221,'Data Entry'!B$3:B$2000,B1221)+SUMIFS('Data Entry'!R$3:R$2000,'Data Entry'!Q$3:Q$2000,A1221,'Data Entry'!B$3:B$2000,B1221)</f>
        <v>0</v>
      </c>
      <c r="L1221">
        <f t="shared" si="99"/>
        <v>0</v>
      </c>
    </row>
    <row r="1222" spans="1:12">
      <c r="A1222">
        <f>'Data Entry'!A1223</f>
        <v>0</v>
      </c>
      <c r="B1222">
        <f>'Data Entry'!B1223</f>
        <v>0</v>
      </c>
      <c r="C1222">
        <f>'Data Entry'!I1223</f>
        <v>0</v>
      </c>
      <c r="D1222">
        <f>'Data Entry'!J1223</f>
        <v>0</v>
      </c>
      <c r="E1222">
        <f t="shared" si="95"/>
        <v>0</v>
      </c>
      <c r="F1222" s="26" t="e">
        <f t="shared" si="96"/>
        <v>#DIV/0!</v>
      </c>
      <c r="G1222">
        <f>'Data Entry'!K1223</f>
        <v>0</v>
      </c>
      <c r="H1222">
        <f>'Data Entry'!L1223</f>
        <v>0</v>
      </c>
      <c r="I1222">
        <f t="shared" si="97"/>
        <v>0</v>
      </c>
      <c r="J1222" s="26" t="e">
        <f t="shared" si="98"/>
        <v>#DIV/0!</v>
      </c>
      <c r="K1222" s="1">
        <f>SUMIFS('Data Entry'!N$3:N$2000,'Data Entry'!M$3:M$2000,A1222,'Data Entry'!B$3:B$2000,B1222)+SUMIFS('Data Entry'!P$3:P$2000,'Data Entry'!O$3:O$2000,A1222,'Data Entry'!B$3:B$2000,B1222)+SUMIFS('Data Entry'!R$3:R$2000,'Data Entry'!Q$3:Q$2000,A1222,'Data Entry'!B$3:B$2000,B1222)</f>
        <v>0</v>
      </c>
      <c r="L1222">
        <f t="shared" si="99"/>
        <v>0</v>
      </c>
    </row>
    <row r="1223" spans="1:12">
      <c r="A1223">
        <f>'Data Entry'!A1224</f>
        <v>0</v>
      </c>
      <c r="B1223">
        <f>'Data Entry'!B1224</f>
        <v>0</v>
      </c>
      <c r="C1223">
        <f>'Data Entry'!I1224</f>
        <v>0</v>
      </c>
      <c r="D1223">
        <f>'Data Entry'!J1224</f>
        <v>0</v>
      </c>
      <c r="E1223">
        <f t="shared" si="95"/>
        <v>0</v>
      </c>
      <c r="F1223" s="26" t="e">
        <f t="shared" si="96"/>
        <v>#DIV/0!</v>
      </c>
      <c r="G1223">
        <f>'Data Entry'!K1224</f>
        <v>0</v>
      </c>
      <c r="H1223">
        <f>'Data Entry'!L1224</f>
        <v>0</v>
      </c>
      <c r="I1223">
        <f t="shared" si="97"/>
        <v>0</v>
      </c>
      <c r="J1223" s="26" t="e">
        <f t="shared" si="98"/>
        <v>#DIV/0!</v>
      </c>
      <c r="K1223" s="1">
        <f>SUMIFS('Data Entry'!N$3:N$2000,'Data Entry'!M$3:M$2000,A1223,'Data Entry'!B$3:B$2000,B1223)+SUMIFS('Data Entry'!P$3:P$2000,'Data Entry'!O$3:O$2000,A1223,'Data Entry'!B$3:B$2000,B1223)+SUMIFS('Data Entry'!R$3:R$2000,'Data Entry'!Q$3:Q$2000,A1223,'Data Entry'!B$3:B$2000,B1223)</f>
        <v>0</v>
      </c>
      <c r="L1223">
        <f t="shared" si="99"/>
        <v>0</v>
      </c>
    </row>
    <row r="1224" spans="1:12">
      <c r="A1224">
        <f>'Data Entry'!A1225</f>
        <v>0</v>
      </c>
      <c r="B1224">
        <f>'Data Entry'!B1225</f>
        <v>0</v>
      </c>
      <c r="C1224">
        <f>'Data Entry'!I1225</f>
        <v>0</v>
      </c>
      <c r="D1224">
        <f>'Data Entry'!J1225</f>
        <v>0</v>
      </c>
      <c r="E1224">
        <f t="shared" si="95"/>
        <v>0</v>
      </c>
      <c r="F1224" s="26" t="e">
        <f t="shared" si="96"/>
        <v>#DIV/0!</v>
      </c>
      <c r="G1224">
        <f>'Data Entry'!K1225</f>
        <v>0</v>
      </c>
      <c r="H1224">
        <f>'Data Entry'!L1225</f>
        <v>0</v>
      </c>
      <c r="I1224">
        <f t="shared" si="97"/>
        <v>0</v>
      </c>
      <c r="J1224" s="26" t="e">
        <f t="shared" si="98"/>
        <v>#DIV/0!</v>
      </c>
      <c r="K1224" s="1">
        <f>SUMIFS('Data Entry'!N$3:N$2000,'Data Entry'!M$3:M$2000,A1224,'Data Entry'!B$3:B$2000,B1224)+SUMIFS('Data Entry'!P$3:P$2000,'Data Entry'!O$3:O$2000,A1224,'Data Entry'!B$3:B$2000,B1224)+SUMIFS('Data Entry'!R$3:R$2000,'Data Entry'!Q$3:Q$2000,A1224,'Data Entry'!B$3:B$2000,B1224)</f>
        <v>0</v>
      </c>
      <c r="L1224">
        <f t="shared" si="99"/>
        <v>0</v>
      </c>
    </row>
    <row r="1225" spans="1:12">
      <c r="A1225">
        <f>'Data Entry'!A1226</f>
        <v>0</v>
      </c>
      <c r="B1225">
        <f>'Data Entry'!B1226</f>
        <v>0</v>
      </c>
      <c r="C1225">
        <f>'Data Entry'!I1226</f>
        <v>0</v>
      </c>
      <c r="D1225">
        <f>'Data Entry'!J1226</f>
        <v>0</v>
      </c>
      <c r="E1225">
        <f t="shared" si="95"/>
        <v>0</v>
      </c>
      <c r="F1225" s="26" t="e">
        <f t="shared" si="96"/>
        <v>#DIV/0!</v>
      </c>
      <c r="G1225">
        <f>'Data Entry'!K1226</f>
        <v>0</v>
      </c>
      <c r="H1225">
        <f>'Data Entry'!L1226</f>
        <v>0</v>
      </c>
      <c r="I1225">
        <f t="shared" si="97"/>
        <v>0</v>
      </c>
      <c r="J1225" s="26" t="e">
        <f t="shared" si="98"/>
        <v>#DIV/0!</v>
      </c>
      <c r="K1225" s="1">
        <f>SUMIFS('Data Entry'!N$3:N$2000,'Data Entry'!M$3:M$2000,A1225,'Data Entry'!B$3:B$2000,B1225)+SUMIFS('Data Entry'!P$3:P$2000,'Data Entry'!O$3:O$2000,A1225,'Data Entry'!B$3:B$2000,B1225)+SUMIFS('Data Entry'!R$3:R$2000,'Data Entry'!Q$3:Q$2000,A1225,'Data Entry'!B$3:B$2000,B1225)</f>
        <v>0</v>
      </c>
      <c r="L1225">
        <f t="shared" si="99"/>
        <v>0</v>
      </c>
    </row>
    <row r="1226" spans="1:12">
      <c r="A1226">
        <f>'Data Entry'!A1227</f>
        <v>0</v>
      </c>
      <c r="B1226">
        <f>'Data Entry'!B1227</f>
        <v>0</v>
      </c>
      <c r="C1226">
        <f>'Data Entry'!I1227</f>
        <v>0</v>
      </c>
      <c r="D1226">
        <f>'Data Entry'!J1227</f>
        <v>0</v>
      </c>
      <c r="E1226">
        <f t="shared" si="95"/>
        <v>0</v>
      </c>
      <c r="F1226" s="26" t="e">
        <f t="shared" si="96"/>
        <v>#DIV/0!</v>
      </c>
      <c r="G1226">
        <f>'Data Entry'!K1227</f>
        <v>0</v>
      </c>
      <c r="H1226">
        <f>'Data Entry'!L1227</f>
        <v>0</v>
      </c>
      <c r="I1226">
        <f t="shared" si="97"/>
        <v>0</v>
      </c>
      <c r="J1226" s="26" t="e">
        <f t="shared" si="98"/>
        <v>#DIV/0!</v>
      </c>
      <c r="K1226" s="1">
        <f>SUMIFS('Data Entry'!N$3:N$2000,'Data Entry'!M$3:M$2000,A1226,'Data Entry'!B$3:B$2000,B1226)+SUMIFS('Data Entry'!P$3:P$2000,'Data Entry'!O$3:O$2000,A1226,'Data Entry'!B$3:B$2000,B1226)+SUMIFS('Data Entry'!R$3:R$2000,'Data Entry'!Q$3:Q$2000,A1226,'Data Entry'!B$3:B$2000,B1226)</f>
        <v>0</v>
      </c>
      <c r="L1226">
        <f t="shared" si="99"/>
        <v>0</v>
      </c>
    </row>
    <row r="1227" spans="1:12">
      <c r="A1227">
        <f>'Data Entry'!A1228</f>
        <v>0</v>
      </c>
      <c r="B1227">
        <f>'Data Entry'!B1228</f>
        <v>0</v>
      </c>
      <c r="C1227">
        <f>'Data Entry'!I1228</f>
        <v>0</v>
      </c>
      <c r="D1227">
        <f>'Data Entry'!J1228</f>
        <v>0</v>
      </c>
      <c r="E1227">
        <f t="shared" si="95"/>
        <v>0</v>
      </c>
      <c r="F1227" s="26" t="e">
        <f t="shared" si="96"/>
        <v>#DIV/0!</v>
      </c>
      <c r="G1227">
        <f>'Data Entry'!K1228</f>
        <v>0</v>
      </c>
      <c r="H1227">
        <f>'Data Entry'!L1228</f>
        <v>0</v>
      </c>
      <c r="I1227">
        <f t="shared" si="97"/>
        <v>0</v>
      </c>
      <c r="J1227" s="26" t="e">
        <f t="shared" si="98"/>
        <v>#DIV/0!</v>
      </c>
      <c r="K1227" s="1">
        <f>SUMIFS('Data Entry'!N$3:N$2000,'Data Entry'!M$3:M$2000,A1227,'Data Entry'!B$3:B$2000,B1227)+SUMIFS('Data Entry'!P$3:P$2000,'Data Entry'!O$3:O$2000,A1227,'Data Entry'!B$3:B$2000,B1227)+SUMIFS('Data Entry'!R$3:R$2000,'Data Entry'!Q$3:Q$2000,A1227,'Data Entry'!B$3:B$2000,B1227)</f>
        <v>0</v>
      </c>
      <c r="L1227">
        <f t="shared" si="99"/>
        <v>0</v>
      </c>
    </row>
    <row r="1228" spans="1:12">
      <c r="A1228">
        <f>'Data Entry'!A1229</f>
        <v>0</v>
      </c>
      <c r="B1228">
        <f>'Data Entry'!B1229</f>
        <v>0</v>
      </c>
      <c r="C1228">
        <f>'Data Entry'!I1229</f>
        <v>0</v>
      </c>
      <c r="D1228">
        <f>'Data Entry'!J1229</f>
        <v>0</v>
      </c>
      <c r="E1228">
        <f t="shared" si="95"/>
        <v>0</v>
      </c>
      <c r="F1228" s="26" t="e">
        <f t="shared" si="96"/>
        <v>#DIV/0!</v>
      </c>
      <c r="G1228">
        <f>'Data Entry'!K1229</f>
        <v>0</v>
      </c>
      <c r="H1228">
        <f>'Data Entry'!L1229</f>
        <v>0</v>
      </c>
      <c r="I1228">
        <f t="shared" si="97"/>
        <v>0</v>
      </c>
      <c r="J1228" s="26" t="e">
        <f t="shared" si="98"/>
        <v>#DIV/0!</v>
      </c>
      <c r="K1228" s="1">
        <f>SUMIFS('Data Entry'!N$3:N$2000,'Data Entry'!M$3:M$2000,A1228,'Data Entry'!B$3:B$2000,B1228)+SUMIFS('Data Entry'!P$3:P$2000,'Data Entry'!O$3:O$2000,A1228,'Data Entry'!B$3:B$2000,B1228)+SUMIFS('Data Entry'!R$3:R$2000,'Data Entry'!Q$3:Q$2000,A1228,'Data Entry'!B$3:B$2000,B1228)</f>
        <v>0</v>
      </c>
      <c r="L1228">
        <f t="shared" si="99"/>
        <v>0</v>
      </c>
    </row>
    <row r="1229" spans="1:12">
      <c r="A1229">
        <f>'Data Entry'!A1230</f>
        <v>0</v>
      </c>
      <c r="B1229">
        <f>'Data Entry'!B1230</f>
        <v>0</v>
      </c>
      <c r="C1229">
        <f>'Data Entry'!I1230</f>
        <v>0</v>
      </c>
      <c r="D1229">
        <f>'Data Entry'!J1230</f>
        <v>0</v>
      </c>
      <c r="E1229">
        <f t="shared" si="95"/>
        <v>0</v>
      </c>
      <c r="F1229" s="26" t="e">
        <f t="shared" si="96"/>
        <v>#DIV/0!</v>
      </c>
      <c r="G1229">
        <f>'Data Entry'!K1230</f>
        <v>0</v>
      </c>
      <c r="H1229">
        <f>'Data Entry'!L1230</f>
        <v>0</v>
      </c>
      <c r="I1229">
        <f t="shared" si="97"/>
        <v>0</v>
      </c>
      <c r="J1229" s="26" t="e">
        <f t="shared" si="98"/>
        <v>#DIV/0!</v>
      </c>
      <c r="K1229" s="1">
        <f>SUMIFS('Data Entry'!N$3:N$2000,'Data Entry'!M$3:M$2000,A1229,'Data Entry'!B$3:B$2000,B1229)+SUMIFS('Data Entry'!P$3:P$2000,'Data Entry'!O$3:O$2000,A1229,'Data Entry'!B$3:B$2000,B1229)+SUMIFS('Data Entry'!R$3:R$2000,'Data Entry'!Q$3:Q$2000,A1229,'Data Entry'!B$3:B$2000,B1229)</f>
        <v>0</v>
      </c>
      <c r="L1229">
        <f t="shared" si="99"/>
        <v>0</v>
      </c>
    </row>
    <row r="1230" spans="1:12">
      <c r="A1230">
        <f>'Data Entry'!A1231</f>
        <v>0</v>
      </c>
      <c r="B1230">
        <f>'Data Entry'!B1231</f>
        <v>0</v>
      </c>
      <c r="C1230">
        <f>'Data Entry'!I1231</f>
        <v>0</v>
      </c>
      <c r="D1230">
        <f>'Data Entry'!J1231</f>
        <v>0</v>
      </c>
      <c r="E1230">
        <f t="shared" si="95"/>
        <v>0</v>
      </c>
      <c r="F1230" s="26" t="e">
        <f t="shared" si="96"/>
        <v>#DIV/0!</v>
      </c>
      <c r="G1230">
        <f>'Data Entry'!K1231</f>
        <v>0</v>
      </c>
      <c r="H1230">
        <f>'Data Entry'!L1231</f>
        <v>0</v>
      </c>
      <c r="I1230">
        <f t="shared" si="97"/>
        <v>0</v>
      </c>
      <c r="J1230" s="26" t="e">
        <f t="shared" si="98"/>
        <v>#DIV/0!</v>
      </c>
      <c r="K1230" s="1">
        <f>SUMIFS('Data Entry'!N$3:N$2000,'Data Entry'!M$3:M$2000,A1230,'Data Entry'!B$3:B$2000,B1230)+SUMIFS('Data Entry'!P$3:P$2000,'Data Entry'!O$3:O$2000,A1230,'Data Entry'!B$3:B$2000,B1230)+SUMIFS('Data Entry'!R$3:R$2000,'Data Entry'!Q$3:Q$2000,A1230,'Data Entry'!B$3:B$2000,B1230)</f>
        <v>0</v>
      </c>
      <c r="L1230">
        <f t="shared" si="99"/>
        <v>0</v>
      </c>
    </row>
    <row r="1231" spans="1:12">
      <c r="A1231">
        <f>'Data Entry'!A1232</f>
        <v>0</v>
      </c>
      <c r="B1231">
        <f>'Data Entry'!B1232</f>
        <v>0</v>
      </c>
      <c r="C1231">
        <f>'Data Entry'!I1232</f>
        <v>0</v>
      </c>
      <c r="D1231">
        <f>'Data Entry'!J1232</f>
        <v>0</v>
      </c>
      <c r="E1231">
        <f t="shared" si="95"/>
        <v>0</v>
      </c>
      <c r="F1231" s="26" t="e">
        <f t="shared" si="96"/>
        <v>#DIV/0!</v>
      </c>
      <c r="G1231">
        <f>'Data Entry'!K1232</f>
        <v>0</v>
      </c>
      <c r="H1231">
        <f>'Data Entry'!L1232</f>
        <v>0</v>
      </c>
      <c r="I1231">
        <f t="shared" si="97"/>
        <v>0</v>
      </c>
      <c r="J1231" s="26" t="e">
        <f t="shared" si="98"/>
        <v>#DIV/0!</v>
      </c>
      <c r="K1231" s="1">
        <f>SUMIFS('Data Entry'!N$3:N$2000,'Data Entry'!M$3:M$2000,A1231,'Data Entry'!B$3:B$2000,B1231)+SUMIFS('Data Entry'!P$3:P$2000,'Data Entry'!O$3:O$2000,A1231,'Data Entry'!B$3:B$2000,B1231)+SUMIFS('Data Entry'!R$3:R$2000,'Data Entry'!Q$3:Q$2000,A1231,'Data Entry'!B$3:B$2000,B1231)</f>
        <v>0</v>
      </c>
      <c r="L1231">
        <f t="shared" si="99"/>
        <v>0</v>
      </c>
    </row>
    <row r="1232" spans="1:12">
      <c r="A1232">
        <f>'Data Entry'!A1233</f>
        <v>0</v>
      </c>
      <c r="B1232">
        <f>'Data Entry'!B1233</f>
        <v>0</v>
      </c>
      <c r="C1232">
        <f>'Data Entry'!I1233</f>
        <v>0</v>
      </c>
      <c r="D1232">
        <f>'Data Entry'!J1233</f>
        <v>0</v>
      </c>
      <c r="E1232">
        <f t="shared" si="95"/>
        <v>0</v>
      </c>
      <c r="F1232" s="26" t="e">
        <f t="shared" si="96"/>
        <v>#DIV/0!</v>
      </c>
      <c r="G1232">
        <f>'Data Entry'!K1233</f>
        <v>0</v>
      </c>
      <c r="H1232">
        <f>'Data Entry'!L1233</f>
        <v>0</v>
      </c>
      <c r="I1232">
        <f t="shared" si="97"/>
        <v>0</v>
      </c>
      <c r="J1232" s="26" t="e">
        <f t="shared" si="98"/>
        <v>#DIV/0!</v>
      </c>
      <c r="K1232" s="1">
        <f>SUMIFS('Data Entry'!N$3:N$2000,'Data Entry'!M$3:M$2000,A1232,'Data Entry'!B$3:B$2000,B1232)+SUMIFS('Data Entry'!P$3:P$2000,'Data Entry'!O$3:O$2000,A1232,'Data Entry'!B$3:B$2000,B1232)+SUMIFS('Data Entry'!R$3:R$2000,'Data Entry'!Q$3:Q$2000,A1232,'Data Entry'!B$3:B$2000,B1232)</f>
        <v>0</v>
      </c>
      <c r="L1232">
        <f t="shared" si="99"/>
        <v>0</v>
      </c>
    </row>
    <row r="1233" spans="1:12">
      <c r="A1233">
        <f>'Data Entry'!A1234</f>
        <v>0</v>
      </c>
      <c r="B1233">
        <f>'Data Entry'!B1234</f>
        <v>0</v>
      </c>
      <c r="C1233">
        <f>'Data Entry'!I1234</f>
        <v>0</v>
      </c>
      <c r="D1233">
        <f>'Data Entry'!J1234</f>
        <v>0</v>
      </c>
      <c r="E1233">
        <f t="shared" si="95"/>
        <v>0</v>
      </c>
      <c r="F1233" s="26" t="e">
        <f t="shared" si="96"/>
        <v>#DIV/0!</v>
      </c>
      <c r="G1233">
        <f>'Data Entry'!K1234</f>
        <v>0</v>
      </c>
      <c r="H1233">
        <f>'Data Entry'!L1234</f>
        <v>0</v>
      </c>
      <c r="I1233">
        <f t="shared" si="97"/>
        <v>0</v>
      </c>
      <c r="J1233" s="26" t="e">
        <f t="shared" si="98"/>
        <v>#DIV/0!</v>
      </c>
      <c r="K1233" s="1">
        <f>SUMIFS('Data Entry'!N$3:N$2000,'Data Entry'!M$3:M$2000,A1233,'Data Entry'!B$3:B$2000,B1233)+SUMIFS('Data Entry'!P$3:P$2000,'Data Entry'!O$3:O$2000,A1233,'Data Entry'!B$3:B$2000,B1233)+SUMIFS('Data Entry'!R$3:R$2000,'Data Entry'!Q$3:Q$2000,A1233,'Data Entry'!B$3:B$2000,B1233)</f>
        <v>0</v>
      </c>
      <c r="L1233">
        <f t="shared" si="99"/>
        <v>0</v>
      </c>
    </row>
    <row r="1234" spans="1:12">
      <c r="A1234">
        <f>'Data Entry'!A1235</f>
        <v>0</v>
      </c>
      <c r="B1234">
        <f>'Data Entry'!B1235</f>
        <v>0</v>
      </c>
      <c r="C1234">
        <f>'Data Entry'!I1235</f>
        <v>0</v>
      </c>
      <c r="D1234">
        <f>'Data Entry'!J1235</f>
        <v>0</v>
      </c>
      <c r="E1234">
        <f t="shared" si="95"/>
        <v>0</v>
      </c>
      <c r="F1234" s="26" t="e">
        <f t="shared" si="96"/>
        <v>#DIV/0!</v>
      </c>
      <c r="G1234">
        <f>'Data Entry'!K1235</f>
        <v>0</v>
      </c>
      <c r="H1234">
        <f>'Data Entry'!L1235</f>
        <v>0</v>
      </c>
      <c r="I1234">
        <f t="shared" si="97"/>
        <v>0</v>
      </c>
      <c r="J1234" s="26" t="e">
        <f t="shared" si="98"/>
        <v>#DIV/0!</v>
      </c>
      <c r="K1234" s="1">
        <f>SUMIFS('Data Entry'!N$3:N$2000,'Data Entry'!M$3:M$2000,A1234,'Data Entry'!B$3:B$2000,B1234)+SUMIFS('Data Entry'!P$3:P$2000,'Data Entry'!O$3:O$2000,A1234,'Data Entry'!B$3:B$2000,B1234)+SUMIFS('Data Entry'!R$3:R$2000,'Data Entry'!Q$3:Q$2000,A1234,'Data Entry'!B$3:B$2000,B1234)</f>
        <v>0</v>
      </c>
      <c r="L1234">
        <f t="shared" si="99"/>
        <v>0</v>
      </c>
    </row>
    <row r="1235" spans="1:12">
      <c r="A1235">
        <f>'Data Entry'!A1236</f>
        <v>0</v>
      </c>
      <c r="B1235">
        <f>'Data Entry'!B1236</f>
        <v>0</v>
      </c>
      <c r="C1235">
        <f>'Data Entry'!I1236</f>
        <v>0</v>
      </c>
      <c r="D1235">
        <f>'Data Entry'!J1236</f>
        <v>0</v>
      </c>
      <c r="E1235">
        <f t="shared" si="95"/>
        <v>0</v>
      </c>
      <c r="F1235" s="26" t="e">
        <f t="shared" si="96"/>
        <v>#DIV/0!</v>
      </c>
      <c r="G1235">
        <f>'Data Entry'!K1236</f>
        <v>0</v>
      </c>
      <c r="H1235">
        <f>'Data Entry'!L1236</f>
        <v>0</v>
      </c>
      <c r="I1235">
        <f t="shared" si="97"/>
        <v>0</v>
      </c>
      <c r="J1235" s="26" t="e">
        <f t="shared" si="98"/>
        <v>#DIV/0!</v>
      </c>
      <c r="K1235" s="1">
        <f>SUMIFS('Data Entry'!N$3:N$2000,'Data Entry'!M$3:M$2000,A1235,'Data Entry'!B$3:B$2000,B1235)+SUMIFS('Data Entry'!P$3:P$2000,'Data Entry'!O$3:O$2000,A1235,'Data Entry'!B$3:B$2000,B1235)+SUMIFS('Data Entry'!R$3:R$2000,'Data Entry'!Q$3:Q$2000,A1235,'Data Entry'!B$3:B$2000,B1235)</f>
        <v>0</v>
      </c>
      <c r="L1235">
        <f t="shared" si="99"/>
        <v>0</v>
      </c>
    </row>
    <row r="1236" spans="1:12">
      <c r="A1236">
        <f>'Data Entry'!A1237</f>
        <v>0</v>
      </c>
      <c r="B1236">
        <f>'Data Entry'!B1237</f>
        <v>0</v>
      </c>
      <c r="C1236">
        <f>'Data Entry'!I1237</f>
        <v>0</v>
      </c>
      <c r="D1236">
        <f>'Data Entry'!J1237</f>
        <v>0</v>
      </c>
      <c r="E1236">
        <f t="shared" si="95"/>
        <v>0</v>
      </c>
      <c r="F1236" s="26" t="e">
        <f t="shared" si="96"/>
        <v>#DIV/0!</v>
      </c>
      <c r="G1236">
        <f>'Data Entry'!K1237</f>
        <v>0</v>
      </c>
      <c r="H1236">
        <f>'Data Entry'!L1237</f>
        <v>0</v>
      </c>
      <c r="I1236">
        <f t="shared" si="97"/>
        <v>0</v>
      </c>
      <c r="J1236" s="26" t="e">
        <f t="shared" si="98"/>
        <v>#DIV/0!</v>
      </c>
      <c r="K1236" s="1">
        <f>SUMIFS('Data Entry'!N$3:N$2000,'Data Entry'!M$3:M$2000,A1236,'Data Entry'!B$3:B$2000,B1236)+SUMIFS('Data Entry'!P$3:P$2000,'Data Entry'!O$3:O$2000,A1236,'Data Entry'!B$3:B$2000,B1236)+SUMIFS('Data Entry'!R$3:R$2000,'Data Entry'!Q$3:Q$2000,A1236,'Data Entry'!B$3:B$2000,B1236)</f>
        <v>0</v>
      </c>
      <c r="L1236">
        <f t="shared" si="99"/>
        <v>0</v>
      </c>
    </row>
    <row r="1237" spans="1:12">
      <c r="A1237">
        <f>'Data Entry'!A1238</f>
        <v>0</v>
      </c>
      <c r="B1237">
        <f>'Data Entry'!B1238</f>
        <v>0</v>
      </c>
      <c r="C1237">
        <f>'Data Entry'!I1238</f>
        <v>0</v>
      </c>
      <c r="D1237">
        <f>'Data Entry'!J1238</f>
        <v>0</v>
      </c>
      <c r="E1237">
        <f t="shared" si="95"/>
        <v>0</v>
      </c>
      <c r="F1237" s="26" t="e">
        <f t="shared" si="96"/>
        <v>#DIV/0!</v>
      </c>
      <c r="G1237">
        <f>'Data Entry'!K1238</f>
        <v>0</v>
      </c>
      <c r="H1237">
        <f>'Data Entry'!L1238</f>
        <v>0</v>
      </c>
      <c r="I1237">
        <f t="shared" si="97"/>
        <v>0</v>
      </c>
      <c r="J1237" s="26" t="e">
        <f t="shared" si="98"/>
        <v>#DIV/0!</v>
      </c>
      <c r="K1237" s="1">
        <f>SUMIFS('Data Entry'!N$3:N$2000,'Data Entry'!M$3:M$2000,A1237,'Data Entry'!B$3:B$2000,B1237)+SUMIFS('Data Entry'!P$3:P$2000,'Data Entry'!O$3:O$2000,A1237,'Data Entry'!B$3:B$2000,B1237)+SUMIFS('Data Entry'!R$3:R$2000,'Data Entry'!Q$3:Q$2000,A1237,'Data Entry'!B$3:B$2000,B1237)</f>
        <v>0</v>
      </c>
      <c r="L1237">
        <f t="shared" si="99"/>
        <v>0</v>
      </c>
    </row>
    <row r="1238" spans="1:12">
      <c r="A1238">
        <f>'Data Entry'!A1239</f>
        <v>0</v>
      </c>
      <c r="B1238">
        <f>'Data Entry'!B1239</f>
        <v>0</v>
      </c>
      <c r="C1238">
        <f>'Data Entry'!I1239</f>
        <v>0</v>
      </c>
      <c r="D1238">
        <f>'Data Entry'!J1239</f>
        <v>0</v>
      </c>
      <c r="E1238">
        <f t="shared" si="95"/>
        <v>0</v>
      </c>
      <c r="F1238" s="26" t="e">
        <f t="shared" si="96"/>
        <v>#DIV/0!</v>
      </c>
      <c r="G1238">
        <f>'Data Entry'!K1239</f>
        <v>0</v>
      </c>
      <c r="H1238">
        <f>'Data Entry'!L1239</f>
        <v>0</v>
      </c>
      <c r="I1238">
        <f t="shared" si="97"/>
        <v>0</v>
      </c>
      <c r="J1238" s="26" t="e">
        <f t="shared" si="98"/>
        <v>#DIV/0!</v>
      </c>
      <c r="K1238" s="1">
        <f>SUMIFS('Data Entry'!N$3:N$2000,'Data Entry'!M$3:M$2000,A1238,'Data Entry'!B$3:B$2000,B1238)+SUMIFS('Data Entry'!P$3:P$2000,'Data Entry'!O$3:O$2000,A1238,'Data Entry'!B$3:B$2000,B1238)+SUMIFS('Data Entry'!R$3:R$2000,'Data Entry'!Q$3:Q$2000,A1238,'Data Entry'!B$3:B$2000,B1238)</f>
        <v>0</v>
      </c>
      <c r="L1238">
        <f t="shared" si="99"/>
        <v>0</v>
      </c>
    </row>
    <row r="1239" spans="1:12">
      <c r="A1239">
        <f>'Data Entry'!A1240</f>
        <v>0</v>
      </c>
      <c r="B1239">
        <f>'Data Entry'!B1240</f>
        <v>0</v>
      </c>
      <c r="C1239">
        <f>'Data Entry'!I1240</f>
        <v>0</v>
      </c>
      <c r="D1239">
        <f>'Data Entry'!J1240</f>
        <v>0</v>
      </c>
      <c r="E1239">
        <f t="shared" si="95"/>
        <v>0</v>
      </c>
      <c r="F1239" s="26" t="e">
        <f t="shared" si="96"/>
        <v>#DIV/0!</v>
      </c>
      <c r="G1239">
        <f>'Data Entry'!K1240</f>
        <v>0</v>
      </c>
      <c r="H1239">
        <f>'Data Entry'!L1240</f>
        <v>0</v>
      </c>
      <c r="I1239">
        <f t="shared" si="97"/>
        <v>0</v>
      </c>
      <c r="J1239" s="26" t="e">
        <f t="shared" si="98"/>
        <v>#DIV/0!</v>
      </c>
      <c r="K1239" s="1">
        <f>SUMIFS('Data Entry'!N$3:N$2000,'Data Entry'!M$3:M$2000,A1239,'Data Entry'!B$3:B$2000,B1239)+SUMIFS('Data Entry'!P$3:P$2000,'Data Entry'!O$3:O$2000,A1239,'Data Entry'!B$3:B$2000,B1239)+SUMIFS('Data Entry'!R$3:R$2000,'Data Entry'!Q$3:Q$2000,A1239,'Data Entry'!B$3:B$2000,B1239)</f>
        <v>0</v>
      </c>
      <c r="L1239">
        <f t="shared" si="99"/>
        <v>0</v>
      </c>
    </row>
    <row r="1240" spans="1:12">
      <c r="A1240">
        <f>'Data Entry'!A1241</f>
        <v>0</v>
      </c>
      <c r="B1240">
        <f>'Data Entry'!B1241</f>
        <v>0</v>
      </c>
      <c r="C1240">
        <f>'Data Entry'!I1241</f>
        <v>0</v>
      </c>
      <c r="D1240">
        <f>'Data Entry'!J1241</f>
        <v>0</v>
      </c>
      <c r="E1240">
        <f t="shared" si="95"/>
        <v>0</v>
      </c>
      <c r="F1240" s="26" t="e">
        <f t="shared" si="96"/>
        <v>#DIV/0!</v>
      </c>
      <c r="G1240">
        <f>'Data Entry'!K1241</f>
        <v>0</v>
      </c>
      <c r="H1240">
        <f>'Data Entry'!L1241</f>
        <v>0</v>
      </c>
      <c r="I1240">
        <f t="shared" si="97"/>
        <v>0</v>
      </c>
      <c r="J1240" s="26" t="e">
        <f t="shared" si="98"/>
        <v>#DIV/0!</v>
      </c>
      <c r="K1240" s="1">
        <f>SUMIFS('Data Entry'!N$3:N$2000,'Data Entry'!M$3:M$2000,A1240,'Data Entry'!B$3:B$2000,B1240)+SUMIFS('Data Entry'!P$3:P$2000,'Data Entry'!O$3:O$2000,A1240,'Data Entry'!B$3:B$2000,B1240)+SUMIFS('Data Entry'!R$3:R$2000,'Data Entry'!Q$3:Q$2000,A1240,'Data Entry'!B$3:B$2000,B1240)</f>
        <v>0</v>
      </c>
      <c r="L1240">
        <f t="shared" si="99"/>
        <v>0</v>
      </c>
    </row>
    <row r="1241" spans="1:12">
      <c r="A1241">
        <f>'Data Entry'!A1242</f>
        <v>0</v>
      </c>
      <c r="B1241">
        <f>'Data Entry'!B1242</f>
        <v>0</v>
      </c>
      <c r="C1241">
        <f>'Data Entry'!I1242</f>
        <v>0</v>
      </c>
      <c r="D1241">
        <f>'Data Entry'!J1242</f>
        <v>0</v>
      </c>
      <c r="E1241">
        <f t="shared" si="95"/>
        <v>0</v>
      </c>
      <c r="F1241" s="26" t="e">
        <f t="shared" si="96"/>
        <v>#DIV/0!</v>
      </c>
      <c r="G1241">
        <f>'Data Entry'!K1242</f>
        <v>0</v>
      </c>
      <c r="H1241">
        <f>'Data Entry'!L1242</f>
        <v>0</v>
      </c>
      <c r="I1241">
        <f t="shared" si="97"/>
        <v>0</v>
      </c>
      <c r="J1241" s="26" t="e">
        <f t="shared" si="98"/>
        <v>#DIV/0!</v>
      </c>
      <c r="K1241" s="1">
        <f>SUMIFS('Data Entry'!N$3:N$2000,'Data Entry'!M$3:M$2000,A1241,'Data Entry'!B$3:B$2000,B1241)+SUMIFS('Data Entry'!P$3:P$2000,'Data Entry'!O$3:O$2000,A1241,'Data Entry'!B$3:B$2000,B1241)+SUMIFS('Data Entry'!R$3:R$2000,'Data Entry'!Q$3:Q$2000,A1241,'Data Entry'!B$3:B$2000,B1241)</f>
        <v>0</v>
      </c>
      <c r="L1241">
        <f t="shared" si="99"/>
        <v>0</v>
      </c>
    </row>
    <row r="1242" spans="1:12">
      <c r="A1242">
        <f>'Data Entry'!A1243</f>
        <v>0</v>
      </c>
      <c r="B1242">
        <f>'Data Entry'!B1243</f>
        <v>0</v>
      </c>
      <c r="C1242">
        <f>'Data Entry'!I1243</f>
        <v>0</v>
      </c>
      <c r="D1242">
        <f>'Data Entry'!J1243</f>
        <v>0</v>
      </c>
      <c r="E1242">
        <f t="shared" si="95"/>
        <v>0</v>
      </c>
      <c r="F1242" s="26" t="e">
        <f t="shared" si="96"/>
        <v>#DIV/0!</v>
      </c>
      <c r="G1242">
        <f>'Data Entry'!K1243</f>
        <v>0</v>
      </c>
      <c r="H1242">
        <f>'Data Entry'!L1243</f>
        <v>0</v>
      </c>
      <c r="I1242">
        <f t="shared" si="97"/>
        <v>0</v>
      </c>
      <c r="J1242" s="26" t="e">
        <f t="shared" si="98"/>
        <v>#DIV/0!</v>
      </c>
      <c r="K1242" s="1">
        <f>SUMIFS('Data Entry'!N$3:N$2000,'Data Entry'!M$3:M$2000,A1242,'Data Entry'!B$3:B$2000,B1242)+SUMIFS('Data Entry'!P$3:P$2000,'Data Entry'!O$3:O$2000,A1242,'Data Entry'!B$3:B$2000,B1242)+SUMIFS('Data Entry'!R$3:R$2000,'Data Entry'!Q$3:Q$2000,A1242,'Data Entry'!B$3:B$2000,B1242)</f>
        <v>0</v>
      </c>
      <c r="L1242">
        <f t="shared" si="99"/>
        <v>0</v>
      </c>
    </row>
    <row r="1243" spans="1:12">
      <c r="A1243">
        <f>'Data Entry'!A1244</f>
        <v>0</v>
      </c>
      <c r="B1243">
        <f>'Data Entry'!B1244</f>
        <v>0</v>
      </c>
      <c r="C1243">
        <f>'Data Entry'!I1244</f>
        <v>0</v>
      </c>
      <c r="D1243">
        <f>'Data Entry'!J1244</f>
        <v>0</v>
      </c>
      <c r="E1243">
        <f t="shared" si="95"/>
        <v>0</v>
      </c>
      <c r="F1243" s="26" t="e">
        <f t="shared" si="96"/>
        <v>#DIV/0!</v>
      </c>
      <c r="G1243">
        <f>'Data Entry'!K1244</f>
        <v>0</v>
      </c>
      <c r="H1243">
        <f>'Data Entry'!L1244</f>
        <v>0</v>
      </c>
      <c r="I1243">
        <f t="shared" si="97"/>
        <v>0</v>
      </c>
      <c r="J1243" s="26" t="e">
        <f t="shared" si="98"/>
        <v>#DIV/0!</v>
      </c>
      <c r="K1243" s="1">
        <f>SUMIFS('Data Entry'!N$3:N$2000,'Data Entry'!M$3:M$2000,A1243,'Data Entry'!B$3:B$2000,B1243)+SUMIFS('Data Entry'!P$3:P$2000,'Data Entry'!O$3:O$2000,A1243,'Data Entry'!B$3:B$2000,B1243)+SUMIFS('Data Entry'!R$3:R$2000,'Data Entry'!Q$3:Q$2000,A1243,'Data Entry'!B$3:B$2000,B1243)</f>
        <v>0</v>
      </c>
      <c r="L1243">
        <f t="shared" si="99"/>
        <v>0</v>
      </c>
    </row>
    <row r="1244" spans="1:12">
      <c r="A1244">
        <f>'Data Entry'!A1245</f>
        <v>0</v>
      </c>
      <c r="B1244">
        <f>'Data Entry'!B1245</f>
        <v>0</v>
      </c>
      <c r="C1244">
        <f>'Data Entry'!I1245</f>
        <v>0</v>
      </c>
      <c r="D1244">
        <f>'Data Entry'!J1245</f>
        <v>0</v>
      </c>
      <c r="E1244">
        <f t="shared" si="95"/>
        <v>0</v>
      </c>
      <c r="F1244" s="26" t="e">
        <f t="shared" si="96"/>
        <v>#DIV/0!</v>
      </c>
      <c r="G1244">
        <f>'Data Entry'!K1245</f>
        <v>0</v>
      </c>
      <c r="H1244">
        <f>'Data Entry'!L1245</f>
        <v>0</v>
      </c>
      <c r="I1244">
        <f t="shared" si="97"/>
        <v>0</v>
      </c>
      <c r="J1244" s="26" t="e">
        <f t="shared" si="98"/>
        <v>#DIV/0!</v>
      </c>
      <c r="K1244" s="1">
        <f>SUMIFS('Data Entry'!N$3:N$2000,'Data Entry'!M$3:M$2000,A1244,'Data Entry'!B$3:B$2000,B1244)+SUMIFS('Data Entry'!P$3:P$2000,'Data Entry'!O$3:O$2000,A1244,'Data Entry'!B$3:B$2000,B1244)+SUMIFS('Data Entry'!R$3:R$2000,'Data Entry'!Q$3:Q$2000,A1244,'Data Entry'!B$3:B$2000,B1244)</f>
        <v>0</v>
      </c>
      <c r="L1244">
        <f t="shared" si="99"/>
        <v>0</v>
      </c>
    </row>
    <row r="1245" spans="1:12">
      <c r="A1245">
        <f>'Data Entry'!A1246</f>
        <v>0</v>
      </c>
      <c r="B1245">
        <f>'Data Entry'!B1246</f>
        <v>0</v>
      </c>
      <c r="C1245">
        <f>'Data Entry'!I1246</f>
        <v>0</v>
      </c>
      <c r="D1245">
        <f>'Data Entry'!J1246</f>
        <v>0</v>
      </c>
      <c r="E1245">
        <f t="shared" si="95"/>
        <v>0</v>
      </c>
      <c r="F1245" s="26" t="e">
        <f t="shared" si="96"/>
        <v>#DIV/0!</v>
      </c>
      <c r="G1245">
        <f>'Data Entry'!K1246</f>
        <v>0</v>
      </c>
      <c r="H1245">
        <f>'Data Entry'!L1246</f>
        <v>0</v>
      </c>
      <c r="I1245">
        <f t="shared" si="97"/>
        <v>0</v>
      </c>
      <c r="J1245" s="26" t="e">
        <f t="shared" si="98"/>
        <v>#DIV/0!</v>
      </c>
      <c r="K1245" s="1">
        <f>SUMIFS('Data Entry'!N$3:N$2000,'Data Entry'!M$3:M$2000,A1245,'Data Entry'!B$3:B$2000,B1245)+SUMIFS('Data Entry'!P$3:P$2000,'Data Entry'!O$3:O$2000,A1245,'Data Entry'!B$3:B$2000,B1245)+SUMIFS('Data Entry'!R$3:R$2000,'Data Entry'!Q$3:Q$2000,A1245,'Data Entry'!B$3:B$2000,B1245)</f>
        <v>0</v>
      </c>
      <c r="L1245">
        <f t="shared" si="99"/>
        <v>0</v>
      </c>
    </row>
    <row r="1246" spans="1:12">
      <c r="A1246">
        <f>'Data Entry'!A1247</f>
        <v>0</v>
      </c>
      <c r="B1246">
        <f>'Data Entry'!B1247</f>
        <v>0</v>
      </c>
      <c r="C1246">
        <f>'Data Entry'!I1247</f>
        <v>0</v>
      </c>
      <c r="D1246">
        <f>'Data Entry'!J1247</f>
        <v>0</v>
      </c>
      <c r="E1246">
        <f t="shared" si="95"/>
        <v>0</v>
      </c>
      <c r="F1246" s="26" t="e">
        <f t="shared" si="96"/>
        <v>#DIV/0!</v>
      </c>
      <c r="G1246">
        <f>'Data Entry'!K1247</f>
        <v>0</v>
      </c>
      <c r="H1246">
        <f>'Data Entry'!L1247</f>
        <v>0</v>
      </c>
      <c r="I1246">
        <f t="shared" si="97"/>
        <v>0</v>
      </c>
      <c r="J1246" s="26" t="e">
        <f t="shared" si="98"/>
        <v>#DIV/0!</v>
      </c>
      <c r="K1246" s="1">
        <f>SUMIFS('Data Entry'!N$3:N$2000,'Data Entry'!M$3:M$2000,A1246,'Data Entry'!B$3:B$2000,B1246)+SUMIFS('Data Entry'!P$3:P$2000,'Data Entry'!O$3:O$2000,A1246,'Data Entry'!B$3:B$2000,B1246)+SUMIFS('Data Entry'!R$3:R$2000,'Data Entry'!Q$3:Q$2000,A1246,'Data Entry'!B$3:B$2000,B1246)</f>
        <v>0</v>
      </c>
      <c r="L1246">
        <f t="shared" si="99"/>
        <v>0</v>
      </c>
    </row>
    <row r="1247" spans="1:12">
      <c r="A1247">
        <f>'Data Entry'!A1248</f>
        <v>0</v>
      </c>
      <c r="B1247">
        <f>'Data Entry'!B1248</f>
        <v>0</v>
      </c>
      <c r="C1247">
        <f>'Data Entry'!I1248</f>
        <v>0</v>
      </c>
      <c r="D1247">
        <f>'Data Entry'!J1248</f>
        <v>0</v>
      </c>
      <c r="E1247">
        <f t="shared" si="95"/>
        <v>0</v>
      </c>
      <c r="F1247" s="26" t="e">
        <f t="shared" si="96"/>
        <v>#DIV/0!</v>
      </c>
      <c r="G1247">
        <f>'Data Entry'!K1248</f>
        <v>0</v>
      </c>
      <c r="H1247">
        <f>'Data Entry'!L1248</f>
        <v>0</v>
      </c>
      <c r="I1247">
        <f t="shared" si="97"/>
        <v>0</v>
      </c>
      <c r="J1247" s="26" t="e">
        <f t="shared" si="98"/>
        <v>#DIV/0!</v>
      </c>
      <c r="K1247" s="1">
        <f>SUMIFS('Data Entry'!N$3:N$2000,'Data Entry'!M$3:M$2000,A1247,'Data Entry'!B$3:B$2000,B1247)+SUMIFS('Data Entry'!P$3:P$2000,'Data Entry'!O$3:O$2000,A1247,'Data Entry'!B$3:B$2000,B1247)+SUMIFS('Data Entry'!R$3:R$2000,'Data Entry'!Q$3:Q$2000,A1247,'Data Entry'!B$3:B$2000,B1247)</f>
        <v>0</v>
      </c>
      <c r="L1247">
        <f t="shared" si="99"/>
        <v>0</v>
      </c>
    </row>
    <row r="1248" spans="1:12">
      <c r="A1248">
        <f>'Data Entry'!A1249</f>
        <v>0</v>
      </c>
      <c r="B1248">
        <f>'Data Entry'!B1249</f>
        <v>0</v>
      </c>
      <c r="C1248">
        <f>'Data Entry'!I1249</f>
        <v>0</v>
      </c>
      <c r="D1248">
        <f>'Data Entry'!J1249</f>
        <v>0</v>
      </c>
      <c r="E1248">
        <f t="shared" si="95"/>
        <v>0</v>
      </c>
      <c r="F1248" s="26" t="e">
        <f t="shared" si="96"/>
        <v>#DIV/0!</v>
      </c>
      <c r="G1248">
        <f>'Data Entry'!K1249</f>
        <v>0</v>
      </c>
      <c r="H1248">
        <f>'Data Entry'!L1249</f>
        <v>0</v>
      </c>
      <c r="I1248">
        <f t="shared" si="97"/>
        <v>0</v>
      </c>
      <c r="J1248" s="26" t="e">
        <f t="shared" si="98"/>
        <v>#DIV/0!</v>
      </c>
      <c r="K1248" s="1">
        <f>SUMIFS('Data Entry'!N$3:N$2000,'Data Entry'!M$3:M$2000,A1248,'Data Entry'!B$3:B$2000,B1248)+SUMIFS('Data Entry'!P$3:P$2000,'Data Entry'!O$3:O$2000,A1248,'Data Entry'!B$3:B$2000,B1248)+SUMIFS('Data Entry'!R$3:R$2000,'Data Entry'!Q$3:Q$2000,A1248,'Data Entry'!B$3:B$2000,B1248)</f>
        <v>0</v>
      </c>
      <c r="L1248">
        <f t="shared" si="99"/>
        <v>0</v>
      </c>
    </row>
    <row r="1249" spans="1:12">
      <c r="A1249">
        <f>'Data Entry'!A1250</f>
        <v>0</v>
      </c>
      <c r="B1249">
        <f>'Data Entry'!B1250</f>
        <v>0</v>
      </c>
      <c r="C1249">
        <f>'Data Entry'!I1250</f>
        <v>0</v>
      </c>
      <c r="D1249">
        <f>'Data Entry'!J1250</f>
        <v>0</v>
      </c>
      <c r="E1249">
        <f t="shared" si="95"/>
        <v>0</v>
      </c>
      <c r="F1249" s="26" t="e">
        <f t="shared" si="96"/>
        <v>#DIV/0!</v>
      </c>
      <c r="G1249">
        <f>'Data Entry'!K1250</f>
        <v>0</v>
      </c>
      <c r="H1249">
        <f>'Data Entry'!L1250</f>
        <v>0</v>
      </c>
      <c r="I1249">
        <f t="shared" si="97"/>
        <v>0</v>
      </c>
      <c r="J1249" s="26" t="e">
        <f t="shared" si="98"/>
        <v>#DIV/0!</v>
      </c>
      <c r="K1249" s="1">
        <f>SUMIFS('Data Entry'!N$3:N$2000,'Data Entry'!M$3:M$2000,A1249,'Data Entry'!B$3:B$2000,B1249)+SUMIFS('Data Entry'!P$3:P$2000,'Data Entry'!O$3:O$2000,A1249,'Data Entry'!B$3:B$2000,B1249)+SUMIFS('Data Entry'!R$3:R$2000,'Data Entry'!Q$3:Q$2000,A1249,'Data Entry'!B$3:B$2000,B1249)</f>
        <v>0</v>
      </c>
      <c r="L1249">
        <f t="shared" si="99"/>
        <v>0</v>
      </c>
    </row>
    <row r="1250" spans="1:12">
      <c r="A1250">
        <f>'Data Entry'!A1251</f>
        <v>0</v>
      </c>
      <c r="B1250">
        <f>'Data Entry'!B1251</f>
        <v>0</v>
      </c>
      <c r="C1250">
        <f>'Data Entry'!I1251</f>
        <v>0</v>
      </c>
      <c r="D1250">
        <f>'Data Entry'!J1251</f>
        <v>0</v>
      </c>
      <c r="E1250">
        <f t="shared" si="95"/>
        <v>0</v>
      </c>
      <c r="F1250" s="26" t="e">
        <f t="shared" si="96"/>
        <v>#DIV/0!</v>
      </c>
      <c r="G1250">
        <f>'Data Entry'!K1251</f>
        <v>0</v>
      </c>
      <c r="H1250">
        <f>'Data Entry'!L1251</f>
        <v>0</v>
      </c>
      <c r="I1250">
        <f t="shared" si="97"/>
        <v>0</v>
      </c>
      <c r="J1250" s="26" t="e">
        <f t="shared" si="98"/>
        <v>#DIV/0!</v>
      </c>
      <c r="K1250" s="1">
        <f>SUMIFS('Data Entry'!N$3:N$2000,'Data Entry'!M$3:M$2000,A1250,'Data Entry'!B$3:B$2000,B1250)+SUMIFS('Data Entry'!P$3:P$2000,'Data Entry'!O$3:O$2000,A1250,'Data Entry'!B$3:B$2000,B1250)+SUMIFS('Data Entry'!R$3:R$2000,'Data Entry'!Q$3:Q$2000,A1250,'Data Entry'!B$3:B$2000,B1250)</f>
        <v>0</v>
      </c>
      <c r="L1250">
        <f t="shared" si="99"/>
        <v>0</v>
      </c>
    </row>
    <row r="1251" spans="1:12">
      <c r="A1251">
        <f>'Data Entry'!A1252</f>
        <v>0</v>
      </c>
      <c r="B1251">
        <f>'Data Entry'!B1252</f>
        <v>0</v>
      </c>
      <c r="C1251">
        <f>'Data Entry'!I1252</f>
        <v>0</v>
      </c>
      <c r="D1251">
        <f>'Data Entry'!J1252</f>
        <v>0</v>
      </c>
      <c r="E1251">
        <f t="shared" si="95"/>
        <v>0</v>
      </c>
      <c r="F1251" s="26" t="e">
        <f t="shared" si="96"/>
        <v>#DIV/0!</v>
      </c>
      <c r="G1251">
        <f>'Data Entry'!K1252</f>
        <v>0</v>
      </c>
      <c r="H1251">
        <f>'Data Entry'!L1252</f>
        <v>0</v>
      </c>
      <c r="I1251">
        <f t="shared" si="97"/>
        <v>0</v>
      </c>
      <c r="J1251" s="26" t="e">
        <f t="shared" si="98"/>
        <v>#DIV/0!</v>
      </c>
      <c r="K1251" s="1">
        <f>SUMIFS('Data Entry'!N$3:N$2000,'Data Entry'!M$3:M$2000,A1251,'Data Entry'!B$3:B$2000,B1251)+SUMIFS('Data Entry'!P$3:P$2000,'Data Entry'!O$3:O$2000,A1251,'Data Entry'!B$3:B$2000,B1251)+SUMIFS('Data Entry'!R$3:R$2000,'Data Entry'!Q$3:Q$2000,A1251,'Data Entry'!B$3:B$2000,B1251)</f>
        <v>0</v>
      </c>
      <c r="L1251">
        <f t="shared" si="99"/>
        <v>0</v>
      </c>
    </row>
    <row r="1252" spans="1:12">
      <c r="A1252">
        <f>'Data Entry'!A1253</f>
        <v>0</v>
      </c>
      <c r="B1252">
        <f>'Data Entry'!B1253</f>
        <v>0</v>
      </c>
      <c r="C1252">
        <f>'Data Entry'!I1253</f>
        <v>0</v>
      </c>
      <c r="D1252">
        <f>'Data Entry'!J1253</f>
        <v>0</v>
      </c>
      <c r="E1252">
        <f t="shared" si="95"/>
        <v>0</v>
      </c>
      <c r="F1252" s="26" t="e">
        <f t="shared" si="96"/>
        <v>#DIV/0!</v>
      </c>
      <c r="G1252">
        <f>'Data Entry'!K1253</f>
        <v>0</v>
      </c>
      <c r="H1252">
        <f>'Data Entry'!L1253</f>
        <v>0</v>
      </c>
      <c r="I1252">
        <f t="shared" si="97"/>
        <v>0</v>
      </c>
      <c r="J1252" s="26" t="e">
        <f t="shared" si="98"/>
        <v>#DIV/0!</v>
      </c>
      <c r="K1252" s="1">
        <f>SUMIFS('Data Entry'!N$3:N$2000,'Data Entry'!M$3:M$2000,A1252,'Data Entry'!B$3:B$2000,B1252)+SUMIFS('Data Entry'!P$3:P$2000,'Data Entry'!O$3:O$2000,A1252,'Data Entry'!B$3:B$2000,B1252)+SUMIFS('Data Entry'!R$3:R$2000,'Data Entry'!Q$3:Q$2000,A1252,'Data Entry'!B$3:B$2000,B1252)</f>
        <v>0</v>
      </c>
      <c r="L1252">
        <f t="shared" si="99"/>
        <v>0</v>
      </c>
    </row>
    <row r="1253" spans="1:12">
      <c r="A1253">
        <f>'Data Entry'!A1254</f>
        <v>0</v>
      </c>
      <c r="B1253">
        <f>'Data Entry'!B1254</f>
        <v>0</v>
      </c>
      <c r="C1253">
        <f>'Data Entry'!I1254</f>
        <v>0</v>
      </c>
      <c r="D1253">
        <f>'Data Entry'!J1254</f>
        <v>0</v>
      </c>
      <c r="E1253">
        <f t="shared" si="95"/>
        <v>0</v>
      </c>
      <c r="F1253" s="26" t="e">
        <f t="shared" si="96"/>
        <v>#DIV/0!</v>
      </c>
      <c r="G1253">
        <f>'Data Entry'!K1254</f>
        <v>0</v>
      </c>
      <c r="H1253">
        <f>'Data Entry'!L1254</f>
        <v>0</v>
      </c>
      <c r="I1253">
        <f t="shared" si="97"/>
        <v>0</v>
      </c>
      <c r="J1253" s="26" t="e">
        <f t="shared" si="98"/>
        <v>#DIV/0!</v>
      </c>
      <c r="K1253" s="1">
        <f>SUMIFS('Data Entry'!N$3:N$2000,'Data Entry'!M$3:M$2000,A1253,'Data Entry'!B$3:B$2000,B1253)+SUMIFS('Data Entry'!P$3:P$2000,'Data Entry'!O$3:O$2000,A1253,'Data Entry'!B$3:B$2000,B1253)+SUMIFS('Data Entry'!R$3:R$2000,'Data Entry'!Q$3:Q$2000,A1253,'Data Entry'!B$3:B$2000,B1253)</f>
        <v>0</v>
      </c>
      <c r="L1253">
        <f t="shared" si="99"/>
        <v>0</v>
      </c>
    </row>
    <row r="1254" spans="1:12">
      <c r="A1254">
        <f>'Data Entry'!A1255</f>
        <v>0</v>
      </c>
      <c r="B1254">
        <f>'Data Entry'!B1255</f>
        <v>0</v>
      </c>
      <c r="C1254">
        <f>'Data Entry'!I1255</f>
        <v>0</v>
      </c>
      <c r="D1254">
        <f>'Data Entry'!J1255</f>
        <v>0</v>
      </c>
      <c r="E1254">
        <f t="shared" si="95"/>
        <v>0</v>
      </c>
      <c r="F1254" s="26" t="e">
        <f t="shared" si="96"/>
        <v>#DIV/0!</v>
      </c>
      <c r="G1254">
        <f>'Data Entry'!K1255</f>
        <v>0</v>
      </c>
      <c r="H1254">
        <f>'Data Entry'!L1255</f>
        <v>0</v>
      </c>
      <c r="I1254">
        <f t="shared" si="97"/>
        <v>0</v>
      </c>
      <c r="J1254" s="26" t="e">
        <f t="shared" si="98"/>
        <v>#DIV/0!</v>
      </c>
      <c r="K1254" s="1">
        <f>SUMIFS('Data Entry'!N$3:N$2000,'Data Entry'!M$3:M$2000,A1254,'Data Entry'!B$3:B$2000,B1254)+SUMIFS('Data Entry'!P$3:P$2000,'Data Entry'!O$3:O$2000,A1254,'Data Entry'!B$3:B$2000,B1254)+SUMIFS('Data Entry'!R$3:R$2000,'Data Entry'!Q$3:Q$2000,A1254,'Data Entry'!B$3:B$2000,B1254)</f>
        <v>0</v>
      </c>
      <c r="L1254">
        <f t="shared" si="99"/>
        <v>0</v>
      </c>
    </row>
    <row r="1255" spans="1:12">
      <c r="A1255">
        <f>'Data Entry'!A1256</f>
        <v>0</v>
      </c>
      <c r="B1255">
        <f>'Data Entry'!B1256</f>
        <v>0</v>
      </c>
      <c r="C1255">
        <f>'Data Entry'!I1256</f>
        <v>0</v>
      </c>
      <c r="D1255">
        <f>'Data Entry'!J1256</f>
        <v>0</v>
      </c>
      <c r="E1255">
        <f t="shared" si="95"/>
        <v>0</v>
      </c>
      <c r="F1255" s="26" t="e">
        <f t="shared" si="96"/>
        <v>#DIV/0!</v>
      </c>
      <c r="G1255">
        <f>'Data Entry'!K1256</f>
        <v>0</v>
      </c>
      <c r="H1255">
        <f>'Data Entry'!L1256</f>
        <v>0</v>
      </c>
      <c r="I1255">
        <f t="shared" si="97"/>
        <v>0</v>
      </c>
      <c r="J1255" s="26" t="e">
        <f t="shared" si="98"/>
        <v>#DIV/0!</v>
      </c>
      <c r="K1255" s="1">
        <f>SUMIFS('Data Entry'!N$3:N$2000,'Data Entry'!M$3:M$2000,A1255,'Data Entry'!B$3:B$2000,B1255)+SUMIFS('Data Entry'!P$3:P$2000,'Data Entry'!O$3:O$2000,A1255,'Data Entry'!B$3:B$2000,B1255)+SUMIFS('Data Entry'!R$3:R$2000,'Data Entry'!Q$3:Q$2000,A1255,'Data Entry'!B$3:B$2000,B1255)</f>
        <v>0</v>
      </c>
      <c r="L1255">
        <f t="shared" si="99"/>
        <v>0</v>
      </c>
    </row>
    <row r="1256" spans="1:12">
      <c r="A1256">
        <f>'Data Entry'!A1257</f>
        <v>0</v>
      </c>
      <c r="B1256">
        <f>'Data Entry'!B1257</f>
        <v>0</v>
      </c>
      <c r="C1256">
        <f>'Data Entry'!I1257</f>
        <v>0</v>
      </c>
      <c r="D1256">
        <f>'Data Entry'!J1257</f>
        <v>0</v>
      </c>
      <c r="E1256">
        <f t="shared" ref="E1256:E1319" si="100">C1256+D1256</f>
        <v>0</v>
      </c>
      <c r="F1256" s="26" t="e">
        <f t="shared" ref="F1256:F1319" si="101">C1256/E1256</f>
        <v>#DIV/0!</v>
      </c>
      <c r="G1256">
        <f>'Data Entry'!K1257</f>
        <v>0</v>
      </c>
      <c r="H1256">
        <f>'Data Entry'!L1257</f>
        <v>0</v>
      </c>
      <c r="I1256">
        <f t="shared" ref="I1256:I1319" si="102">G1256+H1256</f>
        <v>0</v>
      </c>
      <c r="J1256" s="26" t="e">
        <f t="shared" ref="J1256:J1319" si="103">G1256/I1256</f>
        <v>#DIV/0!</v>
      </c>
      <c r="K1256" s="1">
        <f>SUMIFS('Data Entry'!N$3:N$2000,'Data Entry'!M$3:M$2000,A1256,'Data Entry'!B$3:B$2000,B1256)+SUMIFS('Data Entry'!P$3:P$2000,'Data Entry'!O$3:O$2000,A1256,'Data Entry'!B$3:B$2000,B1256)+SUMIFS('Data Entry'!R$3:R$2000,'Data Entry'!Q$3:Q$2000,A1256,'Data Entry'!B$3:B$2000,B1256)</f>
        <v>0</v>
      </c>
      <c r="L1256">
        <f t="shared" ref="L1256:L1319" si="104">(G1256*2)+C1256</f>
        <v>0</v>
      </c>
    </row>
    <row r="1257" spans="1:12">
      <c r="A1257">
        <f>'Data Entry'!A1258</f>
        <v>0</v>
      </c>
      <c r="B1257">
        <f>'Data Entry'!B1258</f>
        <v>0</v>
      </c>
      <c r="C1257">
        <f>'Data Entry'!I1258</f>
        <v>0</v>
      </c>
      <c r="D1257">
        <f>'Data Entry'!J1258</f>
        <v>0</v>
      </c>
      <c r="E1257">
        <f t="shared" si="100"/>
        <v>0</v>
      </c>
      <c r="F1257" s="26" t="e">
        <f t="shared" si="101"/>
        <v>#DIV/0!</v>
      </c>
      <c r="G1257">
        <f>'Data Entry'!K1258</f>
        <v>0</v>
      </c>
      <c r="H1257">
        <f>'Data Entry'!L1258</f>
        <v>0</v>
      </c>
      <c r="I1257">
        <f t="shared" si="102"/>
        <v>0</v>
      </c>
      <c r="J1257" s="26" t="e">
        <f t="shared" si="103"/>
        <v>#DIV/0!</v>
      </c>
      <c r="K1257" s="1">
        <f>SUMIFS('Data Entry'!N$3:N$2000,'Data Entry'!M$3:M$2000,A1257,'Data Entry'!B$3:B$2000,B1257)+SUMIFS('Data Entry'!P$3:P$2000,'Data Entry'!O$3:O$2000,A1257,'Data Entry'!B$3:B$2000,B1257)+SUMIFS('Data Entry'!R$3:R$2000,'Data Entry'!Q$3:Q$2000,A1257,'Data Entry'!B$3:B$2000,B1257)</f>
        <v>0</v>
      </c>
      <c r="L1257">
        <f t="shared" si="104"/>
        <v>0</v>
      </c>
    </row>
    <row r="1258" spans="1:12">
      <c r="A1258">
        <f>'Data Entry'!A1259</f>
        <v>0</v>
      </c>
      <c r="B1258">
        <f>'Data Entry'!B1259</f>
        <v>0</v>
      </c>
      <c r="C1258">
        <f>'Data Entry'!I1259</f>
        <v>0</v>
      </c>
      <c r="D1258">
        <f>'Data Entry'!J1259</f>
        <v>0</v>
      </c>
      <c r="E1258">
        <f t="shared" si="100"/>
        <v>0</v>
      </c>
      <c r="F1258" s="26" t="e">
        <f t="shared" si="101"/>
        <v>#DIV/0!</v>
      </c>
      <c r="G1258">
        <f>'Data Entry'!K1259</f>
        <v>0</v>
      </c>
      <c r="H1258">
        <f>'Data Entry'!L1259</f>
        <v>0</v>
      </c>
      <c r="I1258">
        <f t="shared" si="102"/>
        <v>0</v>
      </c>
      <c r="J1258" s="26" t="e">
        <f t="shared" si="103"/>
        <v>#DIV/0!</v>
      </c>
      <c r="K1258" s="1">
        <f>SUMIFS('Data Entry'!N$3:N$2000,'Data Entry'!M$3:M$2000,A1258,'Data Entry'!B$3:B$2000,B1258)+SUMIFS('Data Entry'!P$3:P$2000,'Data Entry'!O$3:O$2000,A1258,'Data Entry'!B$3:B$2000,B1258)+SUMIFS('Data Entry'!R$3:R$2000,'Data Entry'!Q$3:Q$2000,A1258,'Data Entry'!B$3:B$2000,B1258)</f>
        <v>0</v>
      </c>
      <c r="L1258">
        <f t="shared" si="104"/>
        <v>0</v>
      </c>
    </row>
    <row r="1259" spans="1:12">
      <c r="A1259">
        <f>'Data Entry'!A1260</f>
        <v>0</v>
      </c>
      <c r="B1259">
        <f>'Data Entry'!B1260</f>
        <v>0</v>
      </c>
      <c r="C1259">
        <f>'Data Entry'!I1260</f>
        <v>0</v>
      </c>
      <c r="D1259">
        <f>'Data Entry'!J1260</f>
        <v>0</v>
      </c>
      <c r="E1259">
        <f t="shared" si="100"/>
        <v>0</v>
      </c>
      <c r="F1259" s="26" t="e">
        <f t="shared" si="101"/>
        <v>#DIV/0!</v>
      </c>
      <c r="G1259">
        <f>'Data Entry'!K1260</f>
        <v>0</v>
      </c>
      <c r="H1259">
        <f>'Data Entry'!L1260</f>
        <v>0</v>
      </c>
      <c r="I1259">
        <f t="shared" si="102"/>
        <v>0</v>
      </c>
      <c r="J1259" s="26" t="e">
        <f t="shared" si="103"/>
        <v>#DIV/0!</v>
      </c>
      <c r="K1259" s="1">
        <f>SUMIFS('Data Entry'!N$3:N$2000,'Data Entry'!M$3:M$2000,A1259,'Data Entry'!B$3:B$2000,B1259)+SUMIFS('Data Entry'!P$3:P$2000,'Data Entry'!O$3:O$2000,A1259,'Data Entry'!B$3:B$2000,B1259)+SUMIFS('Data Entry'!R$3:R$2000,'Data Entry'!Q$3:Q$2000,A1259,'Data Entry'!B$3:B$2000,B1259)</f>
        <v>0</v>
      </c>
      <c r="L1259">
        <f t="shared" si="104"/>
        <v>0</v>
      </c>
    </row>
    <row r="1260" spans="1:12">
      <c r="A1260">
        <f>'Data Entry'!A1261</f>
        <v>0</v>
      </c>
      <c r="B1260">
        <f>'Data Entry'!B1261</f>
        <v>0</v>
      </c>
      <c r="C1260">
        <f>'Data Entry'!I1261</f>
        <v>0</v>
      </c>
      <c r="D1260">
        <f>'Data Entry'!J1261</f>
        <v>0</v>
      </c>
      <c r="E1260">
        <f t="shared" si="100"/>
        <v>0</v>
      </c>
      <c r="F1260" s="26" t="e">
        <f t="shared" si="101"/>
        <v>#DIV/0!</v>
      </c>
      <c r="G1260">
        <f>'Data Entry'!K1261</f>
        <v>0</v>
      </c>
      <c r="H1260">
        <f>'Data Entry'!L1261</f>
        <v>0</v>
      </c>
      <c r="I1260">
        <f t="shared" si="102"/>
        <v>0</v>
      </c>
      <c r="J1260" s="26" t="e">
        <f t="shared" si="103"/>
        <v>#DIV/0!</v>
      </c>
      <c r="K1260" s="1">
        <f>SUMIFS('Data Entry'!N$3:N$2000,'Data Entry'!M$3:M$2000,A1260,'Data Entry'!B$3:B$2000,B1260)+SUMIFS('Data Entry'!P$3:P$2000,'Data Entry'!O$3:O$2000,A1260,'Data Entry'!B$3:B$2000,B1260)+SUMIFS('Data Entry'!R$3:R$2000,'Data Entry'!Q$3:Q$2000,A1260,'Data Entry'!B$3:B$2000,B1260)</f>
        <v>0</v>
      </c>
      <c r="L1260">
        <f t="shared" si="104"/>
        <v>0</v>
      </c>
    </row>
    <row r="1261" spans="1:12">
      <c r="A1261">
        <f>'Data Entry'!A1262</f>
        <v>0</v>
      </c>
      <c r="B1261">
        <f>'Data Entry'!B1262</f>
        <v>0</v>
      </c>
      <c r="C1261">
        <f>'Data Entry'!I1262</f>
        <v>0</v>
      </c>
      <c r="D1261">
        <f>'Data Entry'!J1262</f>
        <v>0</v>
      </c>
      <c r="E1261">
        <f t="shared" si="100"/>
        <v>0</v>
      </c>
      <c r="F1261" s="26" t="e">
        <f t="shared" si="101"/>
        <v>#DIV/0!</v>
      </c>
      <c r="G1261">
        <f>'Data Entry'!K1262</f>
        <v>0</v>
      </c>
      <c r="H1261">
        <f>'Data Entry'!L1262</f>
        <v>0</v>
      </c>
      <c r="I1261">
        <f t="shared" si="102"/>
        <v>0</v>
      </c>
      <c r="J1261" s="26" t="e">
        <f t="shared" si="103"/>
        <v>#DIV/0!</v>
      </c>
      <c r="K1261" s="1">
        <f>SUMIFS('Data Entry'!N$3:N$2000,'Data Entry'!M$3:M$2000,A1261,'Data Entry'!B$3:B$2000,B1261)+SUMIFS('Data Entry'!P$3:P$2000,'Data Entry'!O$3:O$2000,A1261,'Data Entry'!B$3:B$2000,B1261)+SUMIFS('Data Entry'!R$3:R$2000,'Data Entry'!Q$3:Q$2000,A1261,'Data Entry'!B$3:B$2000,B1261)</f>
        <v>0</v>
      </c>
      <c r="L1261">
        <f t="shared" si="104"/>
        <v>0</v>
      </c>
    </row>
    <row r="1262" spans="1:12">
      <c r="A1262">
        <f>'Data Entry'!A1263</f>
        <v>0</v>
      </c>
      <c r="B1262">
        <f>'Data Entry'!B1263</f>
        <v>0</v>
      </c>
      <c r="C1262">
        <f>'Data Entry'!I1263</f>
        <v>0</v>
      </c>
      <c r="D1262">
        <f>'Data Entry'!J1263</f>
        <v>0</v>
      </c>
      <c r="E1262">
        <f t="shared" si="100"/>
        <v>0</v>
      </c>
      <c r="F1262" s="26" t="e">
        <f t="shared" si="101"/>
        <v>#DIV/0!</v>
      </c>
      <c r="G1262">
        <f>'Data Entry'!K1263</f>
        <v>0</v>
      </c>
      <c r="H1262">
        <f>'Data Entry'!L1263</f>
        <v>0</v>
      </c>
      <c r="I1262">
        <f t="shared" si="102"/>
        <v>0</v>
      </c>
      <c r="J1262" s="26" t="e">
        <f t="shared" si="103"/>
        <v>#DIV/0!</v>
      </c>
      <c r="K1262" s="1">
        <f>SUMIFS('Data Entry'!N$3:N$2000,'Data Entry'!M$3:M$2000,A1262,'Data Entry'!B$3:B$2000,B1262)+SUMIFS('Data Entry'!P$3:P$2000,'Data Entry'!O$3:O$2000,A1262,'Data Entry'!B$3:B$2000,B1262)+SUMIFS('Data Entry'!R$3:R$2000,'Data Entry'!Q$3:Q$2000,A1262,'Data Entry'!B$3:B$2000,B1262)</f>
        <v>0</v>
      </c>
      <c r="L1262">
        <f t="shared" si="104"/>
        <v>0</v>
      </c>
    </row>
    <row r="1263" spans="1:12">
      <c r="A1263">
        <f>'Data Entry'!A1264</f>
        <v>0</v>
      </c>
      <c r="B1263">
        <f>'Data Entry'!B1264</f>
        <v>0</v>
      </c>
      <c r="C1263">
        <f>'Data Entry'!I1264</f>
        <v>0</v>
      </c>
      <c r="D1263">
        <f>'Data Entry'!J1264</f>
        <v>0</v>
      </c>
      <c r="E1263">
        <f t="shared" si="100"/>
        <v>0</v>
      </c>
      <c r="F1263" s="26" t="e">
        <f t="shared" si="101"/>
        <v>#DIV/0!</v>
      </c>
      <c r="G1263">
        <f>'Data Entry'!K1264</f>
        <v>0</v>
      </c>
      <c r="H1263">
        <f>'Data Entry'!L1264</f>
        <v>0</v>
      </c>
      <c r="I1263">
        <f t="shared" si="102"/>
        <v>0</v>
      </c>
      <c r="J1263" s="26" t="e">
        <f t="shared" si="103"/>
        <v>#DIV/0!</v>
      </c>
      <c r="K1263" s="1">
        <f>SUMIFS('Data Entry'!N$3:N$2000,'Data Entry'!M$3:M$2000,A1263,'Data Entry'!B$3:B$2000,B1263)+SUMIFS('Data Entry'!P$3:P$2000,'Data Entry'!O$3:O$2000,A1263,'Data Entry'!B$3:B$2000,B1263)+SUMIFS('Data Entry'!R$3:R$2000,'Data Entry'!Q$3:Q$2000,A1263,'Data Entry'!B$3:B$2000,B1263)</f>
        <v>0</v>
      </c>
      <c r="L1263">
        <f t="shared" si="104"/>
        <v>0</v>
      </c>
    </row>
    <row r="1264" spans="1:12">
      <c r="A1264">
        <f>'Data Entry'!A1265</f>
        <v>0</v>
      </c>
      <c r="B1264">
        <f>'Data Entry'!B1265</f>
        <v>0</v>
      </c>
      <c r="C1264">
        <f>'Data Entry'!I1265</f>
        <v>0</v>
      </c>
      <c r="D1264">
        <f>'Data Entry'!J1265</f>
        <v>0</v>
      </c>
      <c r="E1264">
        <f t="shared" si="100"/>
        <v>0</v>
      </c>
      <c r="F1264" s="26" t="e">
        <f t="shared" si="101"/>
        <v>#DIV/0!</v>
      </c>
      <c r="G1264">
        <f>'Data Entry'!K1265</f>
        <v>0</v>
      </c>
      <c r="H1264">
        <f>'Data Entry'!L1265</f>
        <v>0</v>
      </c>
      <c r="I1264">
        <f t="shared" si="102"/>
        <v>0</v>
      </c>
      <c r="J1264" s="26" t="e">
        <f t="shared" si="103"/>
        <v>#DIV/0!</v>
      </c>
      <c r="K1264" s="1">
        <f>SUMIFS('Data Entry'!N$3:N$2000,'Data Entry'!M$3:M$2000,A1264,'Data Entry'!B$3:B$2000,B1264)+SUMIFS('Data Entry'!P$3:P$2000,'Data Entry'!O$3:O$2000,A1264,'Data Entry'!B$3:B$2000,B1264)+SUMIFS('Data Entry'!R$3:R$2000,'Data Entry'!Q$3:Q$2000,A1264,'Data Entry'!B$3:B$2000,B1264)</f>
        <v>0</v>
      </c>
      <c r="L1264">
        <f t="shared" si="104"/>
        <v>0</v>
      </c>
    </row>
    <row r="1265" spans="1:12">
      <c r="A1265">
        <f>'Data Entry'!A1266</f>
        <v>0</v>
      </c>
      <c r="B1265">
        <f>'Data Entry'!B1266</f>
        <v>0</v>
      </c>
      <c r="C1265">
        <f>'Data Entry'!I1266</f>
        <v>0</v>
      </c>
      <c r="D1265">
        <f>'Data Entry'!J1266</f>
        <v>0</v>
      </c>
      <c r="E1265">
        <f t="shared" si="100"/>
        <v>0</v>
      </c>
      <c r="F1265" s="26" t="e">
        <f t="shared" si="101"/>
        <v>#DIV/0!</v>
      </c>
      <c r="G1265">
        <f>'Data Entry'!K1266</f>
        <v>0</v>
      </c>
      <c r="H1265">
        <f>'Data Entry'!L1266</f>
        <v>0</v>
      </c>
      <c r="I1265">
        <f t="shared" si="102"/>
        <v>0</v>
      </c>
      <c r="J1265" s="26" t="e">
        <f t="shared" si="103"/>
        <v>#DIV/0!</v>
      </c>
      <c r="K1265" s="1">
        <f>SUMIFS('Data Entry'!N$3:N$2000,'Data Entry'!M$3:M$2000,A1265,'Data Entry'!B$3:B$2000,B1265)+SUMIFS('Data Entry'!P$3:P$2000,'Data Entry'!O$3:O$2000,A1265,'Data Entry'!B$3:B$2000,B1265)+SUMIFS('Data Entry'!R$3:R$2000,'Data Entry'!Q$3:Q$2000,A1265,'Data Entry'!B$3:B$2000,B1265)</f>
        <v>0</v>
      </c>
      <c r="L1265">
        <f t="shared" si="104"/>
        <v>0</v>
      </c>
    </row>
    <row r="1266" spans="1:12">
      <c r="A1266">
        <f>'Data Entry'!A1267</f>
        <v>0</v>
      </c>
      <c r="B1266">
        <f>'Data Entry'!B1267</f>
        <v>0</v>
      </c>
      <c r="C1266">
        <f>'Data Entry'!I1267</f>
        <v>0</v>
      </c>
      <c r="D1266">
        <f>'Data Entry'!J1267</f>
        <v>0</v>
      </c>
      <c r="E1266">
        <f t="shared" si="100"/>
        <v>0</v>
      </c>
      <c r="F1266" s="26" t="e">
        <f t="shared" si="101"/>
        <v>#DIV/0!</v>
      </c>
      <c r="G1266">
        <f>'Data Entry'!K1267</f>
        <v>0</v>
      </c>
      <c r="H1266">
        <f>'Data Entry'!L1267</f>
        <v>0</v>
      </c>
      <c r="I1266">
        <f t="shared" si="102"/>
        <v>0</v>
      </c>
      <c r="J1266" s="26" t="e">
        <f t="shared" si="103"/>
        <v>#DIV/0!</v>
      </c>
      <c r="K1266" s="1">
        <f>SUMIFS('Data Entry'!N$3:N$2000,'Data Entry'!M$3:M$2000,A1266,'Data Entry'!B$3:B$2000,B1266)+SUMIFS('Data Entry'!P$3:P$2000,'Data Entry'!O$3:O$2000,A1266,'Data Entry'!B$3:B$2000,B1266)+SUMIFS('Data Entry'!R$3:R$2000,'Data Entry'!Q$3:Q$2000,A1266,'Data Entry'!B$3:B$2000,B1266)</f>
        <v>0</v>
      </c>
      <c r="L1266">
        <f t="shared" si="104"/>
        <v>0</v>
      </c>
    </row>
    <row r="1267" spans="1:12">
      <c r="A1267">
        <f>'Data Entry'!A1268</f>
        <v>0</v>
      </c>
      <c r="B1267">
        <f>'Data Entry'!B1268</f>
        <v>0</v>
      </c>
      <c r="C1267">
        <f>'Data Entry'!I1268</f>
        <v>0</v>
      </c>
      <c r="D1267">
        <f>'Data Entry'!J1268</f>
        <v>0</v>
      </c>
      <c r="E1267">
        <f t="shared" si="100"/>
        <v>0</v>
      </c>
      <c r="F1267" s="26" t="e">
        <f t="shared" si="101"/>
        <v>#DIV/0!</v>
      </c>
      <c r="G1267">
        <f>'Data Entry'!K1268</f>
        <v>0</v>
      </c>
      <c r="H1267">
        <f>'Data Entry'!L1268</f>
        <v>0</v>
      </c>
      <c r="I1267">
        <f t="shared" si="102"/>
        <v>0</v>
      </c>
      <c r="J1267" s="26" t="e">
        <f t="shared" si="103"/>
        <v>#DIV/0!</v>
      </c>
      <c r="K1267" s="1">
        <f>SUMIFS('Data Entry'!N$3:N$2000,'Data Entry'!M$3:M$2000,A1267,'Data Entry'!B$3:B$2000,B1267)+SUMIFS('Data Entry'!P$3:P$2000,'Data Entry'!O$3:O$2000,A1267,'Data Entry'!B$3:B$2000,B1267)+SUMIFS('Data Entry'!R$3:R$2000,'Data Entry'!Q$3:Q$2000,A1267,'Data Entry'!B$3:B$2000,B1267)</f>
        <v>0</v>
      </c>
      <c r="L1267">
        <f t="shared" si="104"/>
        <v>0</v>
      </c>
    </row>
    <row r="1268" spans="1:12">
      <c r="A1268">
        <f>'Data Entry'!A1269</f>
        <v>0</v>
      </c>
      <c r="B1268">
        <f>'Data Entry'!B1269</f>
        <v>0</v>
      </c>
      <c r="C1268">
        <f>'Data Entry'!I1269</f>
        <v>0</v>
      </c>
      <c r="D1268">
        <f>'Data Entry'!J1269</f>
        <v>0</v>
      </c>
      <c r="E1268">
        <f t="shared" si="100"/>
        <v>0</v>
      </c>
      <c r="F1268" s="26" t="e">
        <f t="shared" si="101"/>
        <v>#DIV/0!</v>
      </c>
      <c r="G1268">
        <f>'Data Entry'!K1269</f>
        <v>0</v>
      </c>
      <c r="H1268">
        <f>'Data Entry'!L1269</f>
        <v>0</v>
      </c>
      <c r="I1268">
        <f t="shared" si="102"/>
        <v>0</v>
      </c>
      <c r="J1268" s="26" t="e">
        <f t="shared" si="103"/>
        <v>#DIV/0!</v>
      </c>
      <c r="K1268" s="1">
        <f>SUMIFS('Data Entry'!N$3:N$2000,'Data Entry'!M$3:M$2000,A1268,'Data Entry'!B$3:B$2000,B1268)+SUMIFS('Data Entry'!P$3:P$2000,'Data Entry'!O$3:O$2000,A1268,'Data Entry'!B$3:B$2000,B1268)+SUMIFS('Data Entry'!R$3:R$2000,'Data Entry'!Q$3:Q$2000,A1268,'Data Entry'!B$3:B$2000,B1268)</f>
        <v>0</v>
      </c>
      <c r="L1268">
        <f t="shared" si="104"/>
        <v>0</v>
      </c>
    </row>
    <row r="1269" spans="1:12">
      <c r="A1269">
        <f>'Data Entry'!A1270</f>
        <v>0</v>
      </c>
      <c r="B1269">
        <f>'Data Entry'!B1270</f>
        <v>0</v>
      </c>
      <c r="C1269">
        <f>'Data Entry'!I1270</f>
        <v>0</v>
      </c>
      <c r="D1269">
        <f>'Data Entry'!J1270</f>
        <v>0</v>
      </c>
      <c r="E1269">
        <f t="shared" si="100"/>
        <v>0</v>
      </c>
      <c r="F1269" s="26" t="e">
        <f t="shared" si="101"/>
        <v>#DIV/0!</v>
      </c>
      <c r="G1269">
        <f>'Data Entry'!K1270</f>
        <v>0</v>
      </c>
      <c r="H1269">
        <f>'Data Entry'!L1270</f>
        <v>0</v>
      </c>
      <c r="I1269">
        <f t="shared" si="102"/>
        <v>0</v>
      </c>
      <c r="J1269" s="26" t="e">
        <f t="shared" si="103"/>
        <v>#DIV/0!</v>
      </c>
      <c r="K1269" s="1">
        <f>SUMIFS('Data Entry'!N$3:N$2000,'Data Entry'!M$3:M$2000,A1269,'Data Entry'!B$3:B$2000,B1269)+SUMIFS('Data Entry'!P$3:P$2000,'Data Entry'!O$3:O$2000,A1269,'Data Entry'!B$3:B$2000,B1269)+SUMIFS('Data Entry'!R$3:R$2000,'Data Entry'!Q$3:Q$2000,A1269,'Data Entry'!B$3:B$2000,B1269)</f>
        <v>0</v>
      </c>
      <c r="L1269">
        <f t="shared" si="104"/>
        <v>0</v>
      </c>
    </row>
    <row r="1270" spans="1:12">
      <c r="A1270">
        <f>'Data Entry'!A1271</f>
        <v>0</v>
      </c>
      <c r="B1270">
        <f>'Data Entry'!B1271</f>
        <v>0</v>
      </c>
      <c r="C1270">
        <f>'Data Entry'!I1271</f>
        <v>0</v>
      </c>
      <c r="D1270">
        <f>'Data Entry'!J1271</f>
        <v>0</v>
      </c>
      <c r="E1270">
        <f t="shared" si="100"/>
        <v>0</v>
      </c>
      <c r="F1270" s="26" t="e">
        <f t="shared" si="101"/>
        <v>#DIV/0!</v>
      </c>
      <c r="G1270">
        <f>'Data Entry'!K1271</f>
        <v>0</v>
      </c>
      <c r="H1270">
        <f>'Data Entry'!L1271</f>
        <v>0</v>
      </c>
      <c r="I1270">
        <f t="shared" si="102"/>
        <v>0</v>
      </c>
      <c r="J1270" s="26" t="e">
        <f t="shared" si="103"/>
        <v>#DIV/0!</v>
      </c>
      <c r="K1270" s="1">
        <f>SUMIFS('Data Entry'!N$3:N$2000,'Data Entry'!M$3:M$2000,A1270,'Data Entry'!B$3:B$2000,B1270)+SUMIFS('Data Entry'!P$3:P$2000,'Data Entry'!O$3:O$2000,A1270,'Data Entry'!B$3:B$2000,B1270)+SUMIFS('Data Entry'!R$3:R$2000,'Data Entry'!Q$3:Q$2000,A1270,'Data Entry'!B$3:B$2000,B1270)</f>
        <v>0</v>
      </c>
      <c r="L1270">
        <f t="shared" si="104"/>
        <v>0</v>
      </c>
    </row>
    <row r="1271" spans="1:12">
      <c r="A1271">
        <f>'Data Entry'!A1272</f>
        <v>0</v>
      </c>
      <c r="B1271">
        <f>'Data Entry'!B1272</f>
        <v>0</v>
      </c>
      <c r="C1271">
        <f>'Data Entry'!I1272</f>
        <v>0</v>
      </c>
      <c r="D1271">
        <f>'Data Entry'!J1272</f>
        <v>0</v>
      </c>
      <c r="E1271">
        <f t="shared" si="100"/>
        <v>0</v>
      </c>
      <c r="F1271" s="26" t="e">
        <f t="shared" si="101"/>
        <v>#DIV/0!</v>
      </c>
      <c r="G1271">
        <f>'Data Entry'!K1272</f>
        <v>0</v>
      </c>
      <c r="H1271">
        <f>'Data Entry'!L1272</f>
        <v>0</v>
      </c>
      <c r="I1271">
        <f t="shared" si="102"/>
        <v>0</v>
      </c>
      <c r="J1271" s="26" t="e">
        <f t="shared" si="103"/>
        <v>#DIV/0!</v>
      </c>
      <c r="K1271" s="1">
        <f>SUMIFS('Data Entry'!N$3:N$2000,'Data Entry'!M$3:M$2000,A1271,'Data Entry'!B$3:B$2000,B1271)+SUMIFS('Data Entry'!P$3:P$2000,'Data Entry'!O$3:O$2000,A1271,'Data Entry'!B$3:B$2000,B1271)+SUMIFS('Data Entry'!R$3:R$2000,'Data Entry'!Q$3:Q$2000,A1271,'Data Entry'!B$3:B$2000,B1271)</f>
        <v>0</v>
      </c>
      <c r="L1271">
        <f t="shared" si="104"/>
        <v>0</v>
      </c>
    </row>
    <row r="1272" spans="1:12">
      <c r="A1272">
        <f>'Data Entry'!A1273</f>
        <v>0</v>
      </c>
      <c r="B1272">
        <f>'Data Entry'!B1273</f>
        <v>0</v>
      </c>
      <c r="C1272">
        <f>'Data Entry'!I1273</f>
        <v>0</v>
      </c>
      <c r="D1272">
        <f>'Data Entry'!J1273</f>
        <v>0</v>
      </c>
      <c r="E1272">
        <f t="shared" si="100"/>
        <v>0</v>
      </c>
      <c r="F1272" s="26" t="e">
        <f t="shared" si="101"/>
        <v>#DIV/0!</v>
      </c>
      <c r="G1272">
        <f>'Data Entry'!K1273</f>
        <v>0</v>
      </c>
      <c r="H1272">
        <f>'Data Entry'!L1273</f>
        <v>0</v>
      </c>
      <c r="I1272">
        <f t="shared" si="102"/>
        <v>0</v>
      </c>
      <c r="J1272" s="26" t="e">
        <f t="shared" si="103"/>
        <v>#DIV/0!</v>
      </c>
      <c r="K1272" s="1">
        <f>SUMIFS('Data Entry'!N$3:N$2000,'Data Entry'!M$3:M$2000,A1272,'Data Entry'!B$3:B$2000,B1272)+SUMIFS('Data Entry'!P$3:P$2000,'Data Entry'!O$3:O$2000,A1272,'Data Entry'!B$3:B$2000,B1272)+SUMIFS('Data Entry'!R$3:R$2000,'Data Entry'!Q$3:Q$2000,A1272,'Data Entry'!B$3:B$2000,B1272)</f>
        <v>0</v>
      </c>
      <c r="L1272">
        <f t="shared" si="104"/>
        <v>0</v>
      </c>
    </row>
    <row r="1273" spans="1:12">
      <c r="A1273">
        <f>'Data Entry'!A1274</f>
        <v>0</v>
      </c>
      <c r="B1273">
        <f>'Data Entry'!B1274</f>
        <v>0</v>
      </c>
      <c r="C1273">
        <f>'Data Entry'!I1274</f>
        <v>0</v>
      </c>
      <c r="D1273">
        <f>'Data Entry'!J1274</f>
        <v>0</v>
      </c>
      <c r="E1273">
        <f t="shared" si="100"/>
        <v>0</v>
      </c>
      <c r="F1273" s="26" t="e">
        <f t="shared" si="101"/>
        <v>#DIV/0!</v>
      </c>
      <c r="G1273">
        <f>'Data Entry'!K1274</f>
        <v>0</v>
      </c>
      <c r="H1273">
        <f>'Data Entry'!L1274</f>
        <v>0</v>
      </c>
      <c r="I1273">
        <f t="shared" si="102"/>
        <v>0</v>
      </c>
      <c r="J1273" s="26" t="e">
        <f t="shared" si="103"/>
        <v>#DIV/0!</v>
      </c>
      <c r="K1273" s="1">
        <f>SUMIFS('Data Entry'!N$3:N$2000,'Data Entry'!M$3:M$2000,A1273,'Data Entry'!B$3:B$2000,B1273)+SUMIFS('Data Entry'!P$3:P$2000,'Data Entry'!O$3:O$2000,A1273,'Data Entry'!B$3:B$2000,B1273)+SUMIFS('Data Entry'!R$3:R$2000,'Data Entry'!Q$3:Q$2000,A1273,'Data Entry'!B$3:B$2000,B1273)</f>
        <v>0</v>
      </c>
      <c r="L1273">
        <f t="shared" si="104"/>
        <v>0</v>
      </c>
    </row>
    <row r="1274" spans="1:12">
      <c r="A1274">
        <f>'Data Entry'!A1275</f>
        <v>0</v>
      </c>
      <c r="B1274">
        <f>'Data Entry'!B1275</f>
        <v>0</v>
      </c>
      <c r="C1274">
        <f>'Data Entry'!I1275</f>
        <v>0</v>
      </c>
      <c r="D1274">
        <f>'Data Entry'!J1275</f>
        <v>0</v>
      </c>
      <c r="E1274">
        <f t="shared" si="100"/>
        <v>0</v>
      </c>
      <c r="F1274" s="26" t="e">
        <f t="shared" si="101"/>
        <v>#DIV/0!</v>
      </c>
      <c r="G1274">
        <f>'Data Entry'!K1275</f>
        <v>0</v>
      </c>
      <c r="H1274">
        <f>'Data Entry'!L1275</f>
        <v>0</v>
      </c>
      <c r="I1274">
        <f t="shared" si="102"/>
        <v>0</v>
      </c>
      <c r="J1274" s="26" t="e">
        <f t="shared" si="103"/>
        <v>#DIV/0!</v>
      </c>
      <c r="K1274" s="1">
        <f>SUMIFS('Data Entry'!N$3:N$2000,'Data Entry'!M$3:M$2000,A1274,'Data Entry'!B$3:B$2000,B1274)+SUMIFS('Data Entry'!P$3:P$2000,'Data Entry'!O$3:O$2000,A1274,'Data Entry'!B$3:B$2000,B1274)+SUMIFS('Data Entry'!R$3:R$2000,'Data Entry'!Q$3:Q$2000,A1274,'Data Entry'!B$3:B$2000,B1274)</f>
        <v>0</v>
      </c>
      <c r="L1274">
        <f t="shared" si="104"/>
        <v>0</v>
      </c>
    </row>
    <row r="1275" spans="1:12">
      <c r="A1275">
        <f>'Data Entry'!A1276</f>
        <v>0</v>
      </c>
      <c r="B1275">
        <f>'Data Entry'!B1276</f>
        <v>0</v>
      </c>
      <c r="C1275">
        <f>'Data Entry'!I1276</f>
        <v>0</v>
      </c>
      <c r="D1275">
        <f>'Data Entry'!J1276</f>
        <v>0</v>
      </c>
      <c r="E1275">
        <f t="shared" si="100"/>
        <v>0</v>
      </c>
      <c r="F1275" s="26" t="e">
        <f t="shared" si="101"/>
        <v>#DIV/0!</v>
      </c>
      <c r="G1275">
        <f>'Data Entry'!K1276</f>
        <v>0</v>
      </c>
      <c r="H1275">
        <f>'Data Entry'!L1276</f>
        <v>0</v>
      </c>
      <c r="I1275">
        <f t="shared" si="102"/>
        <v>0</v>
      </c>
      <c r="J1275" s="26" t="e">
        <f t="shared" si="103"/>
        <v>#DIV/0!</v>
      </c>
      <c r="K1275" s="1">
        <f>SUMIFS('Data Entry'!N$3:N$2000,'Data Entry'!M$3:M$2000,A1275,'Data Entry'!B$3:B$2000,B1275)+SUMIFS('Data Entry'!P$3:P$2000,'Data Entry'!O$3:O$2000,A1275,'Data Entry'!B$3:B$2000,B1275)+SUMIFS('Data Entry'!R$3:R$2000,'Data Entry'!Q$3:Q$2000,A1275,'Data Entry'!B$3:B$2000,B1275)</f>
        <v>0</v>
      </c>
      <c r="L1275">
        <f t="shared" si="104"/>
        <v>0</v>
      </c>
    </row>
    <row r="1276" spans="1:12">
      <c r="A1276">
        <f>'Data Entry'!A1277</f>
        <v>0</v>
      </c>
      <c r="B1276">
        <f>'Data Entry'!B1277</f>
        <v>0</v>
      </c>
      <c r="C1276">
        <f>'Data Entry'!I1277</f>
        <v>0</v>
      </c>
      <c r="D1276">
        <f>'Data Entry'!J1277</f>
        <v>0</v>
      </c>
      <c r="E1276">
        <f t="shared" si="100"/>
        <v>0</v>
      </c>
      <c r="F1276" s="26" t="e">
        <f t="shared" si="101"/>
        <v>#DIV/0!</v>
      </c>
      <c r="G1276">
        <f>'Data Entry'!K1277</f>
        <v>0</v>
      </c>
      <c r="H1276">
        <f>'Data Entry'!L1277</f>
        <v>0</v>
      </c>
      <c r="I1276">
        <f t="shared" si="102"/>
        <v>0</v>
      </c>
      <c r="J1276" s="26" t="e">
        <f t="shared" si="103"/>
        <v>#DIV/0!</v>
      </c>
      <c r="K1276" s="1">
        <f>SUMIFS('Data Entry'!N$3:N$2000,'Data Entry'!M$3:M$2000,A1276,'Data Entry'!B$3:B$2000,B1276)+SUMIFS('Data Entry'!P$3:P$2000,'Data Entry'!O$3:O$2000,A1276,'Data Entry'!B$3:B$2000,B1276)+SUMIFS('Data Entry'!R$3:R$2000,'Data Entry'!Q$3:Q$2000,A1276,'Data Entry'!B$3:B$2000,B1276)</f>
        <v>0</v>
      </c>
      <c r="L1276">
        <f t="shared" si="104"/>
        <v>0</v>
      </c>
    </row>
    <row r="1277" spans="1:12">
      <c r="A1277">
        <f>'Data Entry'!A1278</f>
        <v>0</v>
      </c>
      <c r="B1277">
        <f>'Data Entry'!B1278</f>
        <v>0</v>
      </c>
      <c r="C1277">
        <f>'Data Entry'!I1278</f>
        <v>0</v>
      </c>
      <c r="D1277">
        <f>'Data Entry'!J1278</f>
        <v>0</v>
      </c>
      <c r="E1277">
        <f t="shared" si="100"/>
        <v>0</v>
      </c>
      <c r="F1277" s="26" t="e">
        <f t="shared" si="101"/>
        <v>#DIV/0!</v>
      </c>
      <c r="G1277">
        <f>'Data Entry'!K1278</f>
        <v>0</v>
      </c>
      <c r="H1277">
        <f>'Data Entry'!L1278</f>
        <v>0</v>
      </c>
      <c r="I1277">
        <f t="shared" si="102"/>
        <v>0</v>
      </c>
      <c r="J1277" s="26" t="e">
        <f t="shared" si="103"/>
        <v>#DIV/0!</v>
      </c>
      <c r="K1277" s="1">
        <f>SUMIFS('Data Entry'!N$3:N$2000,'Data Entry'!M$3:M$2000,A1277,'Data Entry'!B$3:B$2000,B1277)+SUMIFS('Data Entry'!P$3:P$2000,'Data Entry'!O$3:O$2000,A1277,'Data Entry'!B$3:B$2000,B1277)+SUMIFS('Data Entry'!R$3:R$2000,'Data Entry'!Q$3:Q$2000,A1277,'Data Entry'!B$3:B$2000,B1277)</f>
        <v>0</v>
      </c>
      <c r="L1277">
        <f t="shared" si="104"/>
        <v>0</v>
      </c>
    </row>
    <row r="1278" spans="1:12">
      <c r="A1278">
        <f>'Data Entry'!A1279</f>
        <v>0</v>
      </c>
      <c r="B1278">
        <f>'Data Entry'!B1279</f>
        <v>0</v>
      </c>
      <c r="C1278">
        <f>'Data Entry'!I1279</f>
        <v>0</v>
      </c>
      <c r="D1278">
        <f>'Data Entry'!J1279</f>
        <v>0</v>
      </c>
      <c r="E1278">
        <f t="shared" si="100"/>
        <v>0</v>
      </c>
      <c r="F1278" s="26" t="e">
        <f t="shared" si="101"/>
        <v>#DIV/0!</v>
      </c>
      <c r="G1278">
        <f>'Data Entry'!K1279</f>
        <v>0</v>
      </c>
      <c r="H1278">
        <f>'Data Entry'!L1279</f>
        <v>0</v>
      </c>
      <c r="I1278">
        <f t="shared" si="102"/>
        <v>0</v>
      </c>
      <c r="J1278" s="26" t="e">
        <f t="shared" si="103"/>
        <v>#DIV/0!</v>
      </c>
      <c r="K1278" s="1">
        <f>SUMIFS('Data Entry'!N$3:N$2000,'Data Entry'!M$3:M$2000,A1278,'Data Entry'!B$3:B$2000,B1278)+SUMIFS('Data Entry'!P$3:P$2000,'Data Entry'!O$3:O$2000,A1278,'Data Entry'!B$3:B$2000,B1278)+SUMIFS('Data Entry'!R$3:R$2000,'Data Entry'!Q$3:Q$2000,A1278,'Data Entry'!B$3:B$2000,B1278)</f>
        <v>0</v>
      </c>
      <c r="L1278">
        <f t="shared" si="104"/>
        <v>0</v>
      </c>
    </row>
    <row r="1279" spans="1:12">
      <c r="A1279">
        <f>'Data Entry'!A1280</f>
        <v>0</v>
      </c>
      <c r="B1279">
        <f>'Data Entry'!B1280</f>
        <v>0</v>
      </c>
      <c r="C1279">
        <f>'Data Entry'!I1280</f>
        <v>0</v>
      </c>
      <c r="D1279">
        <f>'Data Entry'!J1280</f>
        <v>0</v>
      </c>
      <c r="E1279">
        <f t="shared" si="100"/>
        <v>0</v>
      </c>
      <c r="F1279" s="26" t="e">
        <f t="shared" si="101"/>
        <v>#DIV/0!</v>
      </c>
      <c r="G1279">
        <f>'Data Entry'!K1280</f>
        <v>0</v>
      </c>
      <c r="H1279">
        <f>'Data Entry'!L1280</f>
        <v>0</v>
      </c>
      <c r="I1279">
        <f t="shared" si="102"/>
        <v>0</v>
      </c>
      <c r="J1279" s="26" t="e">
        <f t="shared" si="103"/>
        <v>#DIV/0!</v>
      </c>
      <c r="K1279" s="1">
        <f>SUMIFS('Data Entry'!N$3:N$2000,'Data Entry'!M$3:M$2000,A1279,'Data Entry'!B$3:B$2000,B1279)+SUMIFS('Data Entry'!P$3:P$2000,'Data Entry'!O$3:O$2000,A1279,'Data Entry'!B$3:B$2000,B1279)+SUMIFS('Data Entry'!R$3:R$2000,'Data Entry'!Q$3:Q$2000,A1279,'Data Entry'!B$3:B$2000,B1279)</f>
        <v>0</v>
      </c>
      <c r="L1279">
        <f t="shared" si="104"/>
        <v>0</v>
      </c>
    </row>
    <row r="1280" spans="1:12">
      <c r="A1280">
        <f>'Data Entry'!A1281</f>
        <v>0</v>
      </c>
      <c r="B1280">
        <f>'Data Entry'!B1281</f>
        <v>0</v>
      </c>
      <c r="C1280">
        <f>'Data Entry'!I1281</f>
        <v>0</v>
      </c>
      <c r="D1280">
        <f>'Data Entry'!J1281</f>
        <v>0</v>
      </c>
      <c r="E1280">
        <f t="shared" si="100"/>
        <v>0</v>
      </c>
      <c r="F1280" s="26" t="e">
        <f t="shared" si="101"/>
        <v>#DIV/0!</v>
      </c>
      <c r="G1280">
        <f>'Data Entry'!K1281</f>
        <v>0</v>
      </c>
      <c r="H1280">
        <f>'Data Entry'!L1281</f>
        <v>0</v>
      </c>
      <c r="I1280">
        <f t="shared" si="102"/>
        <v>0</v>
      </c>
      <c r="J1280" s="26" t="e">
        <f t="shared" si="103"/>
        <v>#DIV/0!</v>
      </c>
      <c r="K1280" s="1">
        <f>SUMIFS('Data Entry'!N$3:N$2000,'Data Entry'!M$3:M$2000,A1280,'Data Entry'!B$3:B$2000,B1280)+SUMIFS('Data Entry'!P$3:P$2000,'Data Entry'!O$3:O$2000,A1280,'Data Entry'!B$3:B$2000,B1280)+SUMIFS('Data Entry'!R$3:R$2000,'Data Entry'!Q$3:Q$2000,A1280,'Data Entry'!B$3:B$2000,B1280)</f>
        <v>0</v>
      </c>
      <c r="L1280">
        <f t="shared" si="104"/>
        <v>0</v>
      </c>
    </row>
    <row r="1281" spans="1:12">
      <c r="A1281">
        <f>'Data Entry'!A1282</f>
        <v>0</v>
      </c>
      <c r="B1281">
        <f>'Data Entry'!B1282</f>
        <v>0</v>
      </c>
      <c r="C1281">
        <f>'Data Entry'!I1282</f>
        <v>0</v>
      </c>
      <c r="D1281">
        <f>'Data Entry'!J1282</f>
        <v>0</v>
      </c>
      <c r="E1281">
        <f t="shared" si="100"/>
        <v>0</v>
      </c>
      <c r="F1281" s="26" t="e">
        <f t="shared" si="101"/>
        <v>#DIV/0!</v>
      </c>
      <c r="G1281">
        <f>'Data Entry'!K1282</f>
        <v>0</v>
      </c>
      <c r="H1281">
        <f>'Data Entry'!L1282</f>
        <v>0</v>
      </c>
      <c r="I1281">
        <f t="shared" si="102"/>
        <v>0</v>
      </c>
      <c r="J1281" s="26" t="e">
        <f t="shared" si="103"/>
        <v>#DIV/0!</v>
      </c>
      <c r="K1281" s="1">
        <f>SUMIFS('Data Entry'!N$3:N$2000,'Data Entry'!M$3:M$2000,A1281,'Data Entry'!B$3:B$2000,B1281)+SUMIFS('Data Entry'!P$3:P$2000,'Data Entry'!O$3:O$2000,A1281,'Data Entry'!B$3:B$2000,B1281)+SUMIFS('Data Entry'!R$3:R$2000,'Data Entry'!Q$3:Q$2000,A1281,'Data Entry'!B$3:B$2000,B1281)</f>
        <v>0</v>
      </c>
      <c r="L1281">
        <f t="shared" si="104"/>
        <v>0</v>
      </c>
    </row>
    <row r="1282" spans="1:12">
      <c r="A1282">
        <f>'Data Entry'!A1283</f>
        <v>0</v>
      </c>
      <c r="B1282">
        <f>'Data Entry'!B1283</f>
        <v>0</v>
      </c>
      <c r="C1282">
        <f>'Data Entry'!I1283</f>
        <v>0</v>
      </c>
      <c r="D1282">
        <f>'Data Entry'!J1283</f>
        <v>0</v>
      </c>
      <c r="E1282">
        <f t="shared" si="100"/>
        <v>0</v>
      </c>
      <c r="F1282" s="26" t="e">
        <f t="shared" si="101"/>
        <v>#DIV/0!</v>
      </c>
      <c r="G1282">
        <f>'Data Entry'!K1283</f>
        <v>0</v>
      </c>
      <c r="H1282">
        <f>'Data Entry'!L1283</f>
        <v>0</v>
      </c>
      <c r="I1282">
        <f t="shared" si="102"/>
        <v>0</v>
      </c>
      <c r="J1282" s="26" t="e">
        <f t="shared" si="103"/>
        <v>#DIV/0!</v>
      </c>
      <c r="K1282" s="1">
        <f>SUMIFS('Data Entry'!N$3:N$2000,'Data Entry'!M$3:M$2000,A1282,'Data Entry'!B$3:B$2000,B1282)+SUMIFS('Data Entry'!P$3:P$2000,'Data Entry'!O$3:O$2000,A1282,'Data Entry'!B$3:B$2000,B1282)+SUMIFS('Data Entry'!R$3:R$2000,'Data Entry'!Q$3:Q$2000,A1282,'Data Entry'!B$3:B$2000,B1282)</f>
        <v>0</v>
      </c>
      <c r="L1282">
        <f t="shared" si="104"/>
        <v>0</v>
      </c>
    </row>
    <row r="1283" spans="1:12">
      <c r="A1283">
        <f>'Data Entry'!A1284</f>
        <v>0</v>
      </c>
      <c r="B1283">
        <f>'Data Entry'!B1284</f>
        <v>0</v>
      </c>
      <c r="C1283">
        <f>'Data Entry'!I1284</f>
        <v>0</v>
      </c>
      <c r="D1283">
        <f>'Data Entry'!J1284</f>
        <v>0</v>
      </c>
      <c r="E1283">
        <f t="shared" si="100"/>
        <v>0</v>
      </c>
      <c r="F1283" s="26" t="e">
        <f t="shared" si="101"/>
        <v>#DIV/0!</v>
      </c>
      <c r="G1283">
        <f>'Data Entry'!K1284</f>
        <v>0</v>
      </c>
      <c r="H1283">
        <f>'Data Entry'!L1284</f>
        <v>0</v>
      </c>
      <c r="I1283">
        <f t="shared" si="102"/>
        <v>0</v>
      </c>
      <c r="J1283" s="26" t="e">
        <f t="shared" si="103"/>
        <v>#DIV/0!</v>
      </c>
      <c r="K1283" s="1">
        <f>SUMIFS('Data Entry'!N$3:N$2000,'Data Entry'!M$3:M$2000,A1283,'Data Entry'!B$3:B$2000,B1283)+SUMIFS('Data Entry'!P$3:P$2000,'Data Entry'!O$3:O$2000,A1283,'Data Entry'!B$3:B$2000,B1283)+SUMIFS('Data Entry'!R$3:R$2000,'Data Entry'!Q$3:Q$2000,A1283,'Data Entry'!B$3:B$2000,B1283)</f>
        <v>0</v>
      </c>
      <c r="L1283">
        <f t="shared" si="104"/>
        <v>0</v>
      </c>
    </row>
    <row r="1284" spans="1:12">
      <c r="A1284">
        <f>'Data Entry'!A1285</f>
        <v>0</v>
      </c>
      <c r="B1284">
        <f>'Data Entry'!B1285</f>
        <v>0</v>
      </c>
      <c r="C1284">
        <f>'Data Entry'!I1285</f>
        <v>0</v>
      </c>
      <c r="D1284">
        <f>'Data Entry'!J1285</f>
        <v>0</v>
      </c>
      <c r="E1284">
        <f t="shared" si="100"/>
        <v>0</v>
      </c>
      <c r="F1284" s="26" t="e">
        <f t="shared" si="101"/>
        <v>#DIV/0!</v>
      </c>
      <c r="G1284">
        <f>'Data Entry'!K1285</f>
        <v>0</v>
      </c>
      <c r="H1284">
        <f>'Data Entry'!L1285</f>
        <v>0</v>
      </c>
      <c r="I1284">
        <f t="shared" si="102"/>
        <v>0</v>
      </c>
      <c r="J1284" s="26" t="e">
        <f t="shared" si="103"/>
        <v>#DIV/0!</v>
      </c>
      <c r="K1284" s="1">
        <f>SUMIFS('Data Entry'!N$3:N$2000,'Data Entry'!M$3:M$2000,A1284,'Data Entry'!B$3:B$2000,B1284)+SUMIFS('Data Entry'!P$3:P$2000,'Data Entry'!O$3:O$2000,A1284,'Data Entry'!B$3:B$2000,B1284)+SUMIFS('Data Entry'!R$3:R$2000,'Data Entry'!Q$3:Q$2000,A1284,'Data Entry'!B$3:B$2000,B1284)</f>
        <v>0</v>
      </c>
      <c r="L1284">
        <f t="shared" si="104"/>
        <v>0</v>
      </c>
    </row>
    <row r="1285" spans="1:12">
      <c r="A1285">
        <f>'Data Entry'!A1286</f>
        <v>0</v>
      </c>
      <c r="B1285">
        <f>'Data Entry'!B1286</f>
        <v>0</v>
      </c>
      <c r="C1285">
        <f>'Data Entry'!I1286</f>
        <v>0</v>
      </c>
      <c r="D1285">
        <f>'Data Entry'!J1286</f>
        <v>0</v>
      </c>
      <c r="E1285">
        <f t="shared" si="100"/>
        <v>0</v>
      </c>
      <c r="F1285" s="26" t="e">
        <f t="shared" si="101"/>
        <v>#DIV/0!</v>
      </c>
      <c r="G1285">
        <f>'Data Entry'!K1286</f>
        <v>0</v>
      </c>
      <c r="H1285">
        <f>'Data Entry'!L1286</f>
        <v>0</v>
      </c>
      <c r="I1285">
        <f t="shared" si="102"/>
        <v>0</v>
      </c>
      <c r="J1285" s="26" t="e">
        <f t="shared" si="103"/>
        <v>#DIV/0!</v>
      </c>
      <c r="K1285" s="1">
        <f>SUMIFS('Data Entry'!N$3:N$2000,'Data Entry'!M$3:M$2000,A1285,'Data Entry'!B$3:B$2000,B1285)+SUMIFS('Data Entry'!P$3:P$2000,'Data Entry'!O$3:O$2000,A1285,'Data Entry'!B$3:B$2000,B1285)+SUMIFS('Data Entry'!R$3:R$2000,'Data Entry'!Q$3:Q$2000,A1285,'Data Entry'!B$3:B$2000,B1285)</f>
        <v>0</v>
      </c>
      <c r="L1285">
        <f t="shared" si="104"/>
        <v>0</v>
      </c>
    </row>
    <row r="1286" spans="1:12">
      <c r="A1286">
        <f>'Data Entry'!A1287</f>
        <v>0</v>
      </c>
      <c r="B1286">
        <f>'Data Entry'!B1287</f>
        <v>0</v>
      </c>
      <c r="C1286">
        <f>'Data Entry'!I1287</f>
        <v>0</v>
      </c>
      <c r="D1286">
        <f>'Data Entry'!J1287</f>
        <v>0</v>
      </c>
      <c r="E1286">
        <f t="shared" si="100"/>
        <v>0</v>
      </c>
      <c r="F1286" s="26" t="e">
        <f t="shared" si="101"/>
        <v>#DIV/0!</v>
      </c>
      <c r="G1286">
        <f>'Data Entry'!K1287</f>
        <v>0</v>
      </c>
      <c r="H1286">
        <f>'Data Entry'!L1287</f>
        <v>0</v>
      </c>
      <c r="I1286">
        <f t="shared" si="102"/>
        <v>0</v>
      </c>
      <c r="J1286" s="26" t="e">
        <f t="shared" si="103"/>
        <v>#DIV/0!</v>
      </c>
      <c r="K1286" s="1">
        <f>SUMIFS('Data Entry'!N$3:N$2000,'Data Entry'!M$3:M$2000,A1286,'Data Entry'!B$3:B$2000,B1286)+SUMIFS('Data Entry'!P$3:P$2000,'Data Entry'!O$3:O$2000,A1286,'Data Entry'!B$3:B$2000,B1286)+SUMIFS('Data Entry'!R$3:R$2000,'Data Entry'!Q$3:Q$2000,A1286,'Data Entry'!B$3:B$2000,B1286)</f>
        <v>0</v>
      </c>
      <c r="L1286">
        <f t="shared" si="104"/>
        <v>0</v>
      </c>
    </row>
    <row r="1287" spans="1:12">
      <c r="A1287">
        <f>'Data Entry'!A1288</f>
        <v>0</v>
      </c>
      <c r="B1287">
        <f>'Data Entry'!B1288</f>
        <v>0</v>
      </c>
      <c r="C1287">
        <f>'Data Entry'!I1288</f>
        <v>0</v>
      </c>
      <c r="D1287">
        <f>'Data Entry'!J1288</f>
        <v>0</v>
      </c>
      <c r="E1287">
        <f t="shared" si="100"/>
        <v>0</v>
      </c>
      <c r="F1287" s="26" t="e">
        <f t="shared" si="101"/>
        <v>#DIV/0!</v>
      </c>
      <c r="G1287">
        <f>'Data Entry'!K1288</f>
        <v>0</v>
      </c>
      <c r="H1287">
        <f>'Data Entry'!L1288</f>
        <v>0</v>
      </c>
      <c r="I1287">
        <f t="shared" si="102"/>
        <v>0</v>
      </c>
      <c r="J1287" s="26" t="e">
        <f t="shared" si="103"/>
        <v>#DIV/0!</v>
      </c>
      <c r="K1287" s="1">
        <f>SUMIFS('Data Entry'!N$3:N$2000,'Data Entry'!M$3:M$2000,A1287,'Data Entry'!B$3:B$2000,B1287)+SUMIFS('Data Entry'!P$3:P$2000,'Data Entry'!O$3:O$2000,A1287,'Data Entry'!B$3:B$2000,B1287)+SUMIFS('Data Entry'!R$3:R$2000,'Data Entry'!Q$3:Q$2000,A1287,'Data Entry'!B$3:B$2000,B1287)</f>
        <v>0</v>
      </c>
      <c r="L1287">
        <f t="shared" si="104"/>
        <v>0</v>
      </c>
    </row>
    <row r="1288" spans="1:12">
      <c r="A1288">
        <f>'Data Entry'!A1289</f>
        <v>0</v>
      </c>
      <c r="B1288">
        <f>'Data Entry'!B1289</f>
        <v>0</v>
      </c>
      <c r="C1288">
        <f>'Data Entry'!I1289</f>
        <v>0</v>
      </c>
      <c r="D1288">
        <f>'Data Entry'!J1289</f>
        <v>0</v>
      </c>
      <c r="E1288">
        <f t="shared" si="100"/>
        <v>0</v>
      </c>
      <c r="F1288" s="26" t="e">
        <f t="shared" si="101"/>
        <v>#DIV/0!</v>
      </c>
      <c r="G1288">
        <f>'Data Entry'!K1289</f>
        <v>0</v>
      </c>
      <c r="H1288">
        <f>'Data Entry'!L1289</f>
        <v>0</v>
      </c>
      <c r="I1288">
        <f t="shared" si="102"/>
        <v>0</v>
      </c>
      <c r="J1288" s="26" t="e">
        <f t="shared" si="103"/>
        <v>#DIV/0!</v>
      </c>
      <c r="K1288" s="1">
        <f>SUMIFS('Data Entry'!N$3:N$2000,'Data Entry'!M$3:M$2000,A1288,'Data Entry'!B$3:B$2000,B1288)+SUMIFS('Data Entry'!P$3:P$2000,'Data Entry'!O$3:O$2000,A1288,'Data Entry'!B$3:B$2000,B1288)+SUMIFS('Data Entry'!R$3:R$2000,'Data Entry'!Q$3:Q$2000,A1288,'Data Entry'!B$3:B$2000,B1288)</f>
        <v>0</v>
      </c>
      <c r="L1288">
        <f t="shared" si="104"/>
        <v>0</v>
      </c>
    </row>
    <row r="1289" spans="1:12">
      <c r="A1289">
        <f>'Data Entry'!A1290</f>
        <v>0</v>
      </c>
      <c r="B1289">
        <f>'Data Entry'!B1290</f>
        <v>0</v>
      </c>
      <c r="C1289">
        <f>'Data Entry'!I1290</f>
        <v>0</v>
      </c>
      <c r="D1289">
        <f>'Data Entry'!J1290</f>
        <v>0</v>
      </c>
      <c r="E1289">
        <f t="shared" si="100"/>
        <v>0</v>
      </c>
      <c r="F1289" s="26" t="e">
        <f t="shared" si="101"/>
        <v>#DIV/0!</v>
      </c>
      <c r="G1289">
        <f>'Data Entry'!K1290</f>
        <v>0</v>
      </c>
      <c r="H1289">
        <f>'Data Entry'!L1290</f>
        <v>0</v>
      </c>
      <c r="I1289">
        <f t="shared" si="102"/>
        <v>0</v>
      </c>
      <c r="J1289" s="26" t="e">
        <f t="shared" si="103"/>
        <v>#DIV/0!</v>
      </c>
      <c r="K1289" s="1">
        <f>SUMIFS('Data Entry'!N$3:N$2000,'Data Entry'!M$3:M$2000,A1289,'Data Entry'!B$3:B$2000,B1289)+SUMIFS('Data Entry'!P$3:P$2000,'Data Entry'!O$3:O$2000,A1289,'Data Entry'!B$3:B$2000,B1289)+SUMIFS('Data Entry'!R$3:R$2000,'Data Entry'!Q$3:Q$2000,A1289,'Data Entry'!B$3:B$2000,B1289)</f>
        <v>0</v>
      </c>
      <c r="L1289">
        <f t="shared" si="104"/>
        <v>0</v>
      </c>
    </row>
    <row r="1290" spans="1:12">
      <c r="A1290">
        <f>'Data Entry'!A1291</f>
        <v>0</v>
      </c>
      <c r="B1290">
        <f>'Data Entry'!B1291</f>
        <v>0</v>
      </c>
      <c r="C1290">
        <f>'Data Entry'!I1291</f>
        <v>0</v>
      </c>
      <c r="D1290">
        <f>'Data Entry'!J1291</f>
        <v>0</v>
      </c>
      <c r="E1290">
        <f t="shared" si="100"/>
        <v>0</v>
      </c>
      <c r="F1290" s="26" t="e">
        <f t="shared" si="101"/>
        <v>#DIV/0!</v>
      </c>
      <c r="G1290">
        <f>'Data Entry'!K1291</f>
        <v>0</v>
      </c>
      <c r="H1290">
        <f>'Data Entry'!L1291</f>
        <v>0</v>
      </c>
      <c r="I1290">
        <f t="shared" si="102"/>
        <v>0</v>
      </c>
      <c r="J1290" s="26" t="e">
        <f t="shared" si="103"/>
        <v>#DIV/0!</v>
      </c>
      <c r="K1290" s="1">
        <f>SUMIFS('Data Entry'!N$3:N$2000,'Data Entry'!M$3:M$2000,A1290,'Data Entry'!B$3:B$2000,B1290)+SUMIFS('Data Entry'!P$3:P$2000,'Data Entry'!O$3:O$2000,A1290,'Data Entry'!B$3:B$2000,B1290)+SUMIFS('Data Entry'!R$3:R$2000,'Data Entry'!Q$3:Q$2000,A1290,'Data Entry'!B$3:B$2000,B1290)</f>
        <v>0</v>
      </c>
      <c r="L1290">
        <f t="shared" si="104"/>
        <v>0</v>
      </c>
    </row>
    <row r="1291" spans="1:12">
      <c r="A1291">
        <f>'Data Entry'!A1292</f>
        <v>0</v>
      </c>
      <c r="B1291">
        <f>'Data Entry'!B1292</f>
        <v>0</v>
      </c>
      <c r="C1291">
        <f>'Data Entry'!I1292</f>
        <v>0</v>
      </c>
      <c r="D1291">
        <f>'Data Entry'!J1292</f>
        <v>0</v>
      </c>
      <c r="E1291">
        <f t="shared" si="100"/>
        <v>0</v>
      </c>
      <c r="F1291" s="26" t="e">
        <f t="shared" si="101"/>
        <v>#DIV/0!</v>
      </c>
      <c r="G1291">
        <f>'Data Entry'!K1292</f>
        <v>0</v>
      </c>
      <c r="H1291">
        <f>'Data Entry'!L1292</f>
        <v>0</v>
      </c>
      <c r="I1291">
        <f t="shared" si="102"/>
        <v>0</v>
      </c>
      <c r="J1291" s="26" t="e">
        <f t="shared" si="103"/>
        <v>#DIV/0!</v>
      </c>
      <c r="K1291" s="1">
        <f>SUMIFS('Data Entry'!N$3:N$2000,'Data Entry'!M$3:M$2000,A1291,'Data Entry'!B$3:B$2000,B1291)+SUMIFS('Data Entry'!P$3:P$2000,'Data Entry'!O$3:O$2000,A1291,'Data Entry'!B$3:B$2000,B1291)+SUMIFS('Data Entry'!R$3:R$2000,'Data Entry'!Q$3:Q$2000,A1291,'Data Entry'!B$3:B$2000,B1291)</f>
        <v>0</v>
      </c>
      <c r="L1291">
        <f t="shared" si="104"/>
        <v>0</v>
      </c>
    </row>
    <row r="1292" spans="1:12">
      <c r="A1292">
        <f>'Data Entry'!A1293</f>
        <v>0</v>
      </c>
      <c r="B1292">
        <f>'Data Entry'!B1293</f>
        <v>0</v>
      </c>
      <c r="C1292">
        <f>'Data Entry'!I1293</f>
        <v>0</v>
      </c>
      <c r="D1292">
        <f>'Data Entry'!J1293</f>
        <v>0</v>
      </c>
      <c r="E1292">
        <f t="shared" si="100"/>
        <v>0</v>
      </c>
      <c r="F1292" s="26" t="e">
        <f t="shared" si="101"/>
        <v>#DIV/0!</v>
      </c>
      <c r="G1292">
        <f>'Data Entry'!K1293</f>
        <v>0</v>
      </c>
      <c r="H1292">
        <f>'Data Entry'!L1293</f>
        <v>0</v>
      </c>
      <c r="I1292">
        <f t="shared" si="102"/>
        <v>0</v>
      </c>
      <c r="J1292" s="26" t="e">
        <f t="shared" si="103"/>
        <v>#DIV/0!</v>
      </c>
      <c r="K1292" s="1">
        <f>SUMIFS('Data Entry'!N$3:N$2000,'Data Entry'!M$3:M$2000,A1292,'Data Entry'!B$3:B$2000,B1292)+SUMIFS('Data Entry'!P$3:P$2000,'Data Entry'!O$3:O$2000,A1292,'Data Entry'!B$3:B$2000,B1292)+SUMIFS('Data Entry'!R$3:R$2000,'Data Entry'!Q$3:Q$2000,A1292,'Data Entry'!B$3:B$2000,B1292)</f>
        <v>0</v>
      </c>
      <c r="L1292">
        <f t="shared" si="104"/>
        <v>0</v>
      </c>
    </row>
    <row r="1293" spans="1:12">
      <c r="A1293">
        <f>'Data Entry'!A1294</f>
        <v>0</v>
      </c>
      <c r="B1293">
        <f>'Data Entry'!B1294</f>
        <v>0</v>
      </c>
      <c r="C1293">
        <f>'Data Entry'!I1294</f>
        <v>0</v>
      </c>
      <c r="D1293">
        <f>'Data Entry'!J1294</f>
        <v>0</v>
      </c>
      <c r="E1293">
        <f t="shared" si="100"/>
        <v>0</v>
      </c>
      <c r="F1293" s="26" t="e">
        <f t="shared" si="101"/>
        <v>#DIV/0!</v>
      </c>
      <c r="G1293">
        <f>'Data Entry'!K1294</f>
        <v>0</v>
      </c>
      <c r="H1293">
        <f>'Data Entry'!L1294</f>
        <v>0</v>
      </c>
      <c r="I1293">
        <f t="shared" si="102"/>
        <v>0</v>
      </c>
      <c r="J1293" s="26" t="e">
        <f t="shared" si="103"/>
        <v>#DIV/0!</v>
      </c>
      <c r="K1293" s="1">
        <f>SUMIFS('Data Entry'!N$3:N$2000,'Data Entry'!M$3:M$2000,A1293,'Data Entry'!B$3:B$2000,B1293)+SUMIFS('Data Entry'!P$3:P$2000,'Data Entry'!O$3:O$2000,A1293,'Data Entry'!B$3:B$2000,B1293)+SUMIFS('Data Entry'!R$3:R$2000,'Data Entry'!Q$3:Q$2000,A1293,'Data Entry'!B$3:B$2000,B1293)</f>
        <v>0</v>
      </c>
      <c r="L1293">
        <f t="shared" si="104"/>
        <v>0</v>
      </c>
    </row>
    <row r="1294" spans="1:12">
      <c r="A1294">
        <f>'Data Entry'!A1295</f>
        <v>0</v>
      </c>
      <c r="B1294">
        <f>'Data Entry'!B1295</f>
        <v>0</v>
      </c>
      <c r="C1294">
        <f>'Data Entry'!I1295</f>
        <v>0</v>
      </c>
      <c r="D1294">
        <f>'Data Entry'!J1295</f>
        <v>0</v>
      </c>
      <c r="E1294">
        <f t="shared" si="100"/>
        <v>0</v>
      </c>
      <c r="F1294" s="26" t="e">
        <f t="shared" si="101"/>
        <v>#DIV/0!</v>
      </c>
      <c r="G1294">
        <f>'Data Entry'!K1295</f>
        <v>0</v>
      </c>
      <c r="H1294">
        <f>'Data Entry'!L1295</f>
        <v>0</v>
      </c>
      <c r="I1294">
        <f t="shared" si="102"/>
        <v>0</v>
      </c>
      <c r="J1294" s="26" t="e">
        <f t="shared" si="103"/>
        <v>#DIV/0!</v>
      </c>
      <c r="K1294" s="1">
        <f>SUMIFS('Data Entry'!N$3:N$2000,'Data Entry'!M$3:M$2000,A1294,'Data Entry'!B$3:B$2000,B1294)+SUMIFS('Data Entry'!P$3:P$2000,'Data Entry'!O$3:O$2000,A1294,'Data Entry'!B$3:B$2000,B1294)+SUMIFS('Data Entry'!R$3:R$2000,'Data Entry'!Q$3:Q$2000,A1294,'Data Entry'!B$3:B$2000,B1294)</f>
        <v>0</v>
      </c>
      <c r="L1294">
        <f t="shared" si="104"/>
        <v>0</v>
      </c>
    </row>
    <row r="1295" spans="1:12">
      <c r="A1295">
        <f>'Data Entry'!A1296</f>
        <v>0</v>
      </c>
      <c r="B1295">
        <f>'Data Entry'!B1296</f>
        <v>0</v>
      </c>
      <c r="C1295">
        <f>'Data Entry'!I1296</f>
        <v>0</v>
      </c>
      <c r="D1295">
        <f>'Data Entry'!J1296</f>
        <v>0</v>
      </c>
      <c r="E1295">
        <f t="shared" si="100"/>
        <v>0</v>
      </c>
      <c r="F1295" s="26" t="e">
        <f t="shared" si="101"/>
        <v>#DIV/0!</v>
      </c>
      <c r="G1295">
        <f>'Data Entry'!K1296</f>
        <v>0</v>
      </c>
      <c r="H1295">
        <f>'Data Entry'!L1296</f>
        <v>0</v>
      </c>
      <c r="I1295">
        <f t="shared" si="102"/>
        <v>0</v>
      </c>
      <c r="J1295" s="26" t="e">
        <f t="shared" si="103"/>
        <v>#DIV/0!</v>
      </c>
      <c r="K1295" s="1">
        <f>SUMIFS('Data Entry'!N$3:N$2000,'Data Entry'!M$3:M$2000,A1295,'Data Entry'!B$3:B$2000,B1295)+SUMIFS('Data Entry'!P$3:P$2000,'Data Entry'!O$3:O$2000,A1295,'Data Entry'!B$3:B$2000,B1295)+SUMIFS('Data Entry'!R$3:R$2000,'Data Entry'!Q$3:Q$2000,A1295,'Data Entry'!B$3:B$2000,B1295)</f>
        <v>0</v>
      </c>
      <c r="L1295">
        <f t="shared" si="104"/>
        <v>0</v>
      </c>
    </row>
    <row r="1296" spans="1:12">
      <c r="A1296">
        <f>'Data Entry'!A1297</f>
        <v>0</v>
      </c>
      <c r="B1296">
        <f>'Data Entry'!B1297</f>
        <v>0</v>
      </c>
      <c r="C1296">
        <f>'Data Entry'!I1297</f>
        <v>0</v>
      </c>
      <c r="D1296">
        <f>'Data Entry'!J1297</f>
        <v>0</v>
      </c>
      <c r="E1296">
        <f t="shared" si="100"/>
        <v>0</v>
      </c>
      <c r="F1296" s="26" t="e">
        <f t="shared" si="101"/>
        <v>#DIV/0!</v>
      </c>
      <c r="G1296">
        <f>'Data Entry'!K1297</f>
        <v>0</v>
      </c>
      <c r="H1296">
        <f>'Data Entry'!L1297</f>
        <v>0</v>
      </c>
      <c r="I1296">
        <f t="shared" si="102"/>
        <v>0</v>
      </c>
      <c r="J1296" s="26" t="e">
        <f t="shared" si="103"/>
        <v>#DIV/0!</v>
      </c>
      <c r="K1296" s="1">
        <f>SUMIFS('Data Entry'!N$3:N$2000,'Data Entry'!M$3:M$2000,A1296,'Data Entry'!B$3:B$2000,B1296)+SUMIFS('Data Entry'!P$3:P$2000,'Data Entry'!O$3:O$2000,A1296,'Data Entry'!B$3:B$2000,B1296)+SUMIFS('Data Entry'!R$3:R$2000,'Data Entry'!Q$3:Q$2000,A1296,'Data Entry'!B$3:B$2000,B1296)</f>
        <v>0</v>
      </c>
      <c r="L1296">
        <f t="shared" si="104"/>
        <v>0</v>
      </c>
    </row>
    <row r="1297" spans="1:12">
      <c r="A1297">
        <f>'Data Entry'!A1298</f>
        <v>0</v>
      </c>
      <c r="B1297">
        <f>'Data Entry'!B1298</f>
        <v>0</v>
      </c>
      <c r="C1297">
        <f>'Data Entry'!I1298</f>
        <v>0</v>
      </c>
      <c r="D1297">
        <f>'Data Entry'!J1298</f>
        <v>0</v>
      </c>
      <c r="E1297">
        <f t="shared" si="100"/>
        <v>0</v>
      </c>
      <c r="F1297" s="26" t="e">
        <f t="shared" si="101"/>
        <v>#DIV/0!</v>
      </c>
      <c r="G1297">
        <f>'Data Entry'!K1298</f>
        <v>0</v>
      </c>
      <c r="H1297">
        <f>'Data Entry'!L1298</f>
        <v>0</v>
      </c>
      <c r="I1297">
        <f t="shared" si="102"/>
        <v>0</v>
      </c>
      <c r="J1297" s="26" t="e">
        <f t="shared" si="103"/>
        <v>#DIV/0!</v>
      </c>
      <c r="K1297" s="1">
        <f>SUMIFS('Data Entry'!N$3:N$2000,'Data Entry'!M$3:M$2000,A1297,'Data Entry'!B$3:B$2000,B1297)+SUMIFS('Data Entry'!P$3:P$2000,'Data Entry'!O$3:O$2000,A1297,'Data Entry'!B$3:B$2000,B1297)+SUMIFS('Data Entry'!R$3:R$2000,'Data Entry'!Q$3:Q$2000,A1297,'Data Entry'!B$3:B$2000,B1297)</f>
        <v>0</v>
      </c>
      <c r="L1297">
        <f t="shared" si="104"/>
        <v>0</v>
      </c>
    </row>
    <row r="1298" spans="1:12">
      <c r="A1298">
        <f>'Data Entry'!A1299</f>
        <v>0</v>
      </c>
      <c r="B1298">
        <f>'Data Entry'!B1299</f>
        <v>0</v>
      </c>
      <c r="C1298">
        <f>'Data Entry'!I1299</f>
        <v>0</v>
      </c>
      <c r="D1298">
        <f>'Data Entry'!J1299</f>
        <v>0</v>
      </c>
      <c r="E1298">
        <f t="shared" si="100"/>
        <v>0</v>
      </c>
      <c r="F1298" s="26" t="e">
        <f t="shared" si="101"/>
        <v>#DIV/0!</v>
      </c>
      <c r="G1298">
        <f>'Data Entry'!K1299</f>
        <v>0</v>
      </c>
      <c r="H1298">
        <f>'Data Entry'!L1299</f>
        <v>0</v>
      </c>
      <c r="I1298">
        <f t="shared" si="102"/>
        <v>0</v>
      </c>
      <c r="J1298" s="26" t="e">
        <f t="shared" si="103"/>
        <v>#DIV/0!</v>
      </c>
      <c r="K1298" s="1">
        <f>SUMIFS('Data Entry'!N$3:N$2000,'Data Entry'!M$3:M$2000,A1298,'Data Entry'!B$3:B$2000,B1298)+SUMIFS('Data Entry'!P$3:P$2000,'Data Entry'!O$3:O$2000,A1298,'Data Entry'!B$3:B$2000,B1298)+SUMIFS('Data Entry'!R$3:R$2000,'Data Entry'!Q$3:Q$2000,A1298,'Data Entry'!B$3:B$2000,B1298)</f>
        <v>0</v>
      </c>
      <c r="L1298">
        <f t="shared" si="104"/>
        <v>0</v>
      </c>
    </row>
    <row r="1299" spans="1:12">
      <c r="A1299">
        <f>'Data Entry'!A1300</f>
        <v>0</v>
      </c>
      <c r="B1299">
        <f>'Data Entry'!B1300</f>
        <v>0</v>
      </c>
      <c r="C1299">
        <f>'Data Entry'!I1300</f>
        <v>0</v>
      </c>
      <c r="D1299">
        <f>'Data Entry'!J1300</f>
        <v>0</v>
      </c>
      <c r="E1299">
        <f t="shared" si="100"/>
        <v>0</v>
      </c>
      <c r="F1299" s="26" t="e">
        <f t="shared" si="101"/>
        <v>#DIV/0!</v>
      </c>
      <c r="G1299">
        <f>'Data Entry'!K1300</f>
        <v>0</v>
      </c>
      <c r="H1299">
        <f>'Data Entry'!L1300</f>
        <v>0</v>
      </c>
      <c r="I1299">
        <f t="shared" si="102"/>
        <v>0</v>
      </c>
      <c r="J1299" s="26" t="e">
        <f t="shared" si="103"/>
        <v>#DIV/0!</v>
      </c>
      <c r="K1299" s="1">
        <f>SUMIFS('Data Entry'!N$3:N$2000,'Data Entry'!M$3:M$2000,A1299,'Data Entry'!B$3:B$2000,B1299)+SUMIFS('Data Entry'!P$3:P$2000,'Data Entry'!O$3:O$2000,A1299,'Data Entry'!B$3:B$2000,B1299)+SUMIFS('Data Entry'!R$3:R$2000,'Data Entry'!Q$3:Q$2000,A1299,'Data Entry'!B$3:B$2000,B1299)</f>
        <v>0</v>
      </c>
      <c r="L1299">
        <f t="shared" si="104"/>
        <v>0</v>
      </c>
    </row>
    <row r="1300" spans="1:12">
      <c r="A1300">
        <f>'Data Entry'!A1301</f>
        <v>0</v>
      </c>
      <c r="B1300">
        <f>'Data Entry'!B1301</f>
        <v>0</v>
      </c>
      <c r="C1300">
        <f>'Data Entry'!I1301</f>
        <v>0</v>
      </c>
      <c r="D1300">
        <f>'Data Entry'!J1301</f>
        <v>0</v>
      </c>
      <c r="E1300">
        <f t="shared" si="100"/>
        <v>0</v>
      </c>
      <c r="F1300" s="26" t="e">
        <f t="shared" si="101"/>
        <v>#DIV/0!</v>
      </c>
      <c r="G1300">
        <f>'Data Entry'!K1301</f>
        <v>0</v>
      </c>
      <c r="H1300">
        <f>'Data Entry'!L1301</f>
        <v>0</v>
      </c>
      <c r="I1300">
        <f t="shared" si="102"/>
        <v>0</v>
      </c>
      <c r="J1300" s="26" t="e">
        <f t="shared" si="103"/>
        <v>#DIV/0!</v>
      </c>
      <c r="K1300" s="1">
        <f>SUMIFS('Data Entry'!N$3:N$2000,'Data Entry'!M$3:M$2000,A1300,'Data Entry'!B$3:B$2000,B1300)+SUMIFS('Data Entry'!P$3:P$2000,'Data Entry'!O$3:O$2000,A1300,'Data Entry'!B$3:B$2000,B1300)+SUMIFS('Data Entry'!R$3:R$2000,'Data Entry'!Q$3:Q$2000,A1300,'Data Entry'!B$3:B$2000,B1300)</f>
        <v>0</v>
      </c>
      <c r="L1300">
        <f t="shared" si="104"/>
        <v>0</v>
      </c>
    </row>
    <row r="1301" spans="1:12">
      <c r="A1301">
        <f>'Data Entry'!A1302</f>
        <v>0</v>
      </c>
      <c r="B1301">
        <f>'Data Entry'!B1302</f>
        <v>0</v>
      </c>
      <c r="C1301">
        <f>'Data Entry'!I1302</f>
        <v>0</v>
      </c>
      <c r="D1301">
        <f>'Data Entry'!J1302</f>
        <v>0</v>
      </c>
      <c r="E1301">
        <f t="shared" si="100"/>
        <v>0</v>
      </c>
      <c r="F1301" s="26" t="e">
        <f t="shared" si="101"/>
        <v>#DIV/0!</v>
      </c>
      <c r="G1301">
        <f>'Data Entry'!K1302</f>
        <v>0</v>
      </c>
      <c r="H1301">
        <f>'Data Entry'!L1302</f>
        <v>0</v>
      </c>
      <c r="I1301">
        <f t="shared" si="102"/>
        <v>0</v>
      </c>
      <c r="J1301" s="26" t="e">
        <f t="shared" si="103"/>
        <v>#DIV/0!</v>
      </c>
      <c r="K1301" s="1">
        <f>SUMIFS('Data Entry'!N$3:N$2000,'Data Entry'!M$3:M$2000,A1301,'Data Entry'!B$3:B$2000,B1301)+SUMIFS('Data Entry'!P$3:P$2000,'Data Entry'!O$3:O$2000,A1301,'Data Entry'!B$3:B$2000,B1301)+SUMIFS('Data Entry'!R$3:R$2000,'Data Entry'!Q$3:Q$2000,A1301,'Data Entry'!B$3:B$2000,B1301)</f>
        <v>0</v>
      </c>
      <c r="L1301">
        <f t="shared" si="104"/>
        <v>0</v>
      </c>
    </row>
    <row r="1302" spans="1:12">
      <c r="A1302">
        <f>'Data Entry'!A1303</f>
        <v>0</v>
      </c>
      <c r="B1302">
        <f>'Data Entry'!B1303</f>
        <v>0</v>
      </c>
      <c r="C1302">
        <f>'Data Entry'!I1303</f>
        <v>0</v>
      </c>
      <c r="D1302">
        <f>'Data Entry'!J1303</f>
        <v>0</v>
      </c>
      <c r="E1302">
        <f t="shared" si="100"/>
        <v>0</v>
      </c>
      <c r="F1302" s="26" t="e">
        <f t="shared" si="101"/>
        <v>#DIV/0!</v>
      </c>
      <c r="G1302">
        <f>'Data Entry'!K1303</f>
        <v>0</v>
      </c>
      <c r="H1302">
        <f>'Data Entry'!L1303</f>
        <v>0</v>
      </c>
      <c r="I1302">
        <f t="shared" si="102"/>
        <v>0</v>
      </c>
      <c r="J1302" s="26" t="e">
        <f t="shared" si="103"/>
        <v>#DIV/0!</v>
      </c>
      <c r="K1302" s="1">
        <f>SUMIFS('Data Entry'!N$3:N$2000,'Data Entry'!M$3:M$2000,A1302,'Data Entry'!B$3:B$2000,B1302)+SUMIFS('Data Entry'!P$3:P$2000,'Data Entry'!O$3:O$2000,A1302,'Data Entry'!B$3:B$2000,B1302)+SUMIFS('Data Entry'!R$3:R$2000,'Data Entry'!Q$3:Q$2000,A1302,'Data Entry'!B$3:B$2000,B1302)</f>
        <v>0</v>
      </c>
      <c r="L1302">
        <f t="shared" si="104"/>
        <v>0</v>
      </c>
    </row>
    <row r="1303" spans="1:12">
      <c r="A1303">
        <f>'Data Entry'!A1304</f>
        <v>0</v>
      </c>
      <c r="B1303">
        <f>'Data Entry'!B1304</f>
        <v>0</v>
      </c>
      <c r="C1303">
        <f>'Data Entry'!I1304</f>
        <v>0</v>
      </c>
      <c r="D1303">
        <f>'Data Entry'!J1304</f>
        <v>0</v>
      </c>
      <c r="E1303">
        <f t="shared" si="100"/>
        <v>0</v>
      </c>
      <c r="F1303" s="26" t="e">
        <f t="shared" si="101"/>
        <v>#DIV/0!</v>
      </c>
      <c r="G1303">
        <f>'Data Entry'!K1304</f>
        <v>0</v>
      </c>
      <c r="H1303">
        <f>'Data Entry'!L1304</f>
        <v>0</v>
      </c>
      <c r="I1303">
        <f t="shared" si="102"/>
        <v>0</v>
      </c>
      <c r="J1303" s="26" t="e">
        <f t="shared" si="103"/>
        <v>#DIV/0!</v>
      </c>
      <c r="K1303" s="1">
        <f>SUMIFS('Data Entry'!N$3:N$2000,'Data Entry'!M$3:M$2000,A1303,'Data Entry'!B$3:B$2000,B1303)+SUMIFS('Data Entry'!P$3:P$2000,'Data Entry'!O$3:O$2000,A1303,'Data Entry'!B$3:B$2000,B1303)+SUMIFS('Data Entry'!R$3:R$2000,'Data Entry'!Q$3:Q$2000,A1303,'Data Entry'!B$3:B$2000,B1303)</f>
        <v>0</v>
      </c>
      <c r="L1303">
        <f t="shared" si="104"/>
        <v>0</v>
      </c>
    </row>
    <row r="1304" spans="1:12">
      <c r="A1304">
        <f>'Data Entry'!A1305</f>
        <v>0</v>
      </c>
      <c r="B1304">
        <f>'Data Entry'!B1305</f>
        <v>0</v>
      </c>
      <c r="C1304">
        <f>'Data Entry'!I1305</f>
        <v>0</v>
      </c>
      <c r="D1304">
        <f>'Data Entry'!J1305</f>
        <v>0</v>
      </c>
      <c r="E1304">
        <f t="shared" si="100"/>
        <v>0</v>
      </c>
      <c r="F1304" s="26" t="e">
        <f t="shared" si="101"/>
        <v>#DIV/0!</v>
      </c>
      <c r="G1304">
        <f>'Data Entry'!K1305</f>
        <v>0</v>
      </c>
      <c r="H1304">
        <f>'Data Entry'!L1305</f>
        <v>0</v>
      </c>
      <c r="I1304">
        <f t="shared" si="102"/>
        <v>0</v>
      </c>
      <c r="J1304" s="26" t="e">
        <f t="shared" si="103"/>
        <v>#DIV/0!</v>
      </c>
      <c r="K1304" s="1">
        <f>SUMIFS('Data Entry'!N$3:N$2000,'Data Entry'!M$3:M$2000,A1304,'Data Entry'!B$3:B$2000,B1304)+SUMIFS('Data Entry'!P$3:P$2000,'Data Entry'!O$3:O$2000,A1304,'Data Entry'!B$3:B$2000,B1304)+SUMIFS('Data Entry'!R$3:R$2000,'Data Entry'!Q$3:Q$2000,A1304,'Data Entry'!B$3:B$2000,B1304)</f>
        <v>0</v>
      </c>
      <c r="L1304">
        <f t="shared" si="104"/>
        <v>0</v>
      </c>
    </row>
    <row r="1305" spans="1:12">
      <c r="A1305">
        <f>'Data Entry'!A1306</f>
        <v>0</v>
      </c>
      <c r="B1305">
        <f>'Data Entry'!B1306</f>
        <v>0</v>
      </c>
      <c r="C1305">
        <f>'Data Entry'!I1306</f>
        <v>0</v>
      </c>
      <c r="D1305">
        <f>'Data Entry'!J1306</f>
        <v>0</v>
      </c>
      <c r="E1305">
        <f t="shared" si="100"/>
        <v>0</v>
      </c>
      <c r="F1305" s="26" t="e">
        <f t="shared" si="101"/>
        <v>#DIV/0!</v>
      </c>
      <c r="G1305">
        <f>'Data Entry'!K1306</f>
        <v>0</v>
      </c>
      <c r="H1305">
        <f>'Data Entry'!L1306</f>
        <v>0</v>
      </c>
      <c r="I1305">
        <f t="shared" si="102"/>
        <v>0</v>
      </c>
      <c r="J1305" s="26" t="e">
        <f t="shared" si="103"/>
        <v>#DIV/0!</v>
      </c>
      <c r="K1305" s="1">
        <f>SUMIFS('Data Entry'!N$3:N$2000,'Data Entry'!M$3:M$2000,A1305,'Data Entry'!B$3:B$2000,B1305)+SUMIFS('Data Entry'!P$3:P$2000,'Data Entry'!O$3:O$2000,A1305,'Data Entry'!B$3:B$2000,B1305)+SUMIFS('Data Entry'!R$3:R$2000,'Data Entry'!Q$3:Q$2000,A1305,'Data Entry'!B$3:B$2000,B1305)</f>
        <v>0</v>
      </c>
      <c r="L1305">
        <f t="shared" si="104"/>
        <v>0</v>
      </c>
    </row>
    <row r="1306" spans="1:12">
      <c r="A1306">
        <f>'Data Entry'!A1307</f>
        <v>0</v>
      </c>
      <c r="B1306">
        <f>'Data Entry'!B1307</f>
        <v>0</v>
      </c>
      <c r="C1306">
        <f>'Data Entry'!I1307</f>
        <v>0</v>
      </c>
      <c r="D1306">
        <f>'Data Entry'!J1307</f>
        <v>0</v>
      </c>
      <c r="E1306">
        <f t="shared" si="100"/>
        <v>0</v>
      </c>
      <c r="F1306" s="26" t="e">
        <f t="shared" si="101"/>
        <v>#DIV/0!</v>
      </c>
      <c r="G1306">
        <f>'Data Entry'!K1307</f>
        <v>0</v>
      </c>
      <c r="H1306">
        <f>'Data Entry'!L1307</f>
        <v>0</v>
      </c>
      <c r="I1306">
        <f t="shared" si="102"/>
        <v>0</v>
      </c>
      <c r="J1306" s="26" t="e">
        <f t="shared" si="103"/>
        <v>#DIV/0!</v>
      </c>
      <c r="K1306" s="1">
        <f>SUMIFS('Data Entry'!N$3:N$2000,'Data Entry'!M$3:M$2000,A1306,'Data Entry'!B$3:B$2000,B1306)+SUMIFS('Data Entry'!P$3:P$2000,'Data Entry'!O$3:O$2000,A1306,'Data Entry'!B$3:B$2000,B1306)+SUMIFS('Data Entry'!R$3:R$2000,'Data Entry'!Q$3:Q$2000,A1306,'Data Entry'!B$3:B$2000,B1306)</f>
        <v>0</v>
      </c>
      <c r="L1306">
        <f t="shared" si="104"/>
        <v>0</v>
      </c>
    </row>
    <row r="1307" spans="1:12">
      <c r="A1307">
        <f>'Data Entry'!A1308</f>
        <v>0</v>
      </c>
      <c r="B1307">
        <f>'Data Entry'!B1308</f>
        <v>0</v>
      </c>
      <c r="C1307">
        <f>'Data Entry'!I1308</f>
        <v>0</v>
      </c>
      <c r="D1307">
        <f>'Data Entry'!J1308</f>
        <v>0</v>
      </c>
      <c r="E1307">
        <f t="shared" si="100"/>
        <v>0</v>
      </c>
      <c r="F1307" s="26" t="e">
        <f t="shared" si="101"/>
        <v>#DIV/0!</v>
      </c>
      <c r="G1307">
        <f>'Data Entry'!K1308</f>
        <v>0</v>
      </c>
      <c r="H1307">
        <f>'Data Entry'!L1308</f>
        <v>0</v>
      </c>
      <c r="I1307">
        <f t="shared" si="102"/>
        <v>0</v>
      </c>
      <c r="J1307" s="26" t="e">
        <f t="shared" si="103"/>
        <v>#DIV/0!</v>
      </c>
      <c r="K1307" s="1">
        <f>SUMIFS('Data Entry'!N$3:N$2000,'Data Entry'!M$3:M$2000,A1307,'Data Entry'!B$3:B$2000,B1307)+SUMIFS('Data Entry'!P$3:P$2000,'Data Entry'!O$3:O$2000,A1307,'Data Entry'!B$3:B$2000,B1307)+SUMIFS('Data Entry'!R$3:R$2000,'Data Entry'!Q$3:Q$2000,A1307,'Data Entry'!B$3:B$2000,B1307)</f>
        <v>0</v>
      </c>
      <c r="L1307">
        <f t="shared" si="104"/>
        <v>0</v>
      </c>
    </row>
    <row r="1308" spans="1:12">
      <c r="A1308">
        <f>'Data Entry'!A1309</f>
        <v>0</v>
      </c>
      <c r="B1308">
        <f>'Data Entry'!B1309</f>
        <v>0</v>
      </c>
      <c r="C1308">
        <f>'Data Entry'!I1309</f>
        <v>0</v>
      </c>
      <c r="D1308">
        <f>'Data Entry'!J1309</f>
        <v>0</v>
      </c>
      <c r="E1308">
        <f t="shared" si="100"/>
        <v>0</v>
      </c>
      <c r="F1308" s="26" t="e">
        <f t="shared" si="101"/>
        <v>#DIV/0!</v>
      </c>
      <c r="G1308">
        <f>'Data Entry'!K1309</f>
        <v>0</v>
      </c>
      <c r="H1308">
        <f>'Data Entry'!L1309</f>
        <v>0</v>
      </c>
      <c r="I1308">
        <f t="shared" si="102"/>
        <v>0</v>
      </c>
      <c r="J1308" s="26" t="e">
        <f t="shared" si="103"/>
        <v>#DIV/0!</v>
      </c>
      <c r="K1308" s="1">
        <f>SUMIFS('Data Entry'!N$3:N$2000,'Data Entry'!M$3:M$2000,A1308,'Data Entry'!B$3:B$2000,B1308)+SUMIFS('Data Entry'!P$3:P$2000,'Data Entry'!O$3:O$2000,A1308,'Data Entry'!B$3:B$2000,B1308)+SUMIFS('Data Entry'!R$3:R$2000,'Data Entry'!Q$3:Q$2000,A1308,'Data Entry'!B$3:B$2000,B1308)</f>
        <v>0</v>
      </c>
      <c r="L1308">
        <f t="shared" si="104"/>
        <v>0</v>
      </c>
    </row>
    <row r="1309" spans="1:12">
      <c r="A1309">
        <f>'Data Entry'!A1310</f>
        <v>0</v>
      </c>
      <c r="B1309">
        <f>'Data Entry'!B1310</f>
        <v>0</v>
      </c>
      <c r="C1309">
        <f>'Data Entry'!I1310</f>
        <v>0</v>
      </c>
      <c r="D1309">
        <f>'Data Entry'!J1310</f>
        <v>0</v>
      </c>
      <c r="E1309">
        <f t="shared" si="100"/>
        <v>0</v>
      </c>
      <c r="F1309" s="26" t="e">
        <f t="shared" si="101"/>
        <v>#DIV/0!</v>
      </c>
      <c r="G1309">
        <f>'Data Entry'!K1310</f>
        <v>0</v>
      </c>
      <c r="H1309">
        <f>'Data Entry'!L1310</f>
        <v>0</v>
      </c>
      <c r="I1309">
        <f t="shared" si="102"/>
        <v>0</v>
      </c>
      <c r="J1309" s="26" t="e">
        <f t="shared" si="103"/>
        <v>#DIV/0!</v>
      </c>
      <c r="K1309" s="1">
        <f>SUMIFS('Data Entry'!N$3:N$2000,'Data Entry'!M$3:M$2000,A1309,'Data Entry'!B$3:B$2000,B1309)+SUMIFS('Data Entry'!P$3:P$2000,'Data Entry'!O$3:O$2000,A1309,'Data Entry'!B$3:B$2000,B1309)+SUMIFS('Data Entry'!R$3:R$2000,'Data Entry'!Q$3:Q$2000,A1309,'Data Entry'!B$3:B$2000,B1309)</f>
        <v>0</v>
      </c>
      <c r="L1309">
        <f t="shared" si="104"/>
        <v>0</v>
      </c>
    </row>
    <row r="1310" spans="1:12">
      <c r="A1310">
        <f>'Data Entry'!A1311</f>
        <v>0</v>
      </c>
      <c r="B1310">
        <f>'Data Entry'!B1311</f>
        <v>0</v>
      </c>
      <c r="C1310">
        <f>'Data Entry'!I1311</f>
        <v>0</v>
      </c>
      <c r="D1310">
        <f>'Data Entry'!J1311</f>
        <v>0</v>
      </c>
      <c r="E1310">
        <f t="shared" si="100"/>
        <v>0</v>
      </c>
      <c r="F1310" s="26" t="e">
        <f t="shared" si="101"/>
        <v>#DIV/0!</v>
      </c>
      <c r="G1310">
        <f>'Data Entry'!K1311</f>
        <v>0</v>
      </c>
      <c r="H1310">
        <f>'Data Entry'!L1311</f>
        <v>0</v>
      </c>
      <c r="I1310">
        <f t="shared" si="102"/>
        <v>0</v>
      </c>
      <c r="J1310" s="26" t="e">
        <f t="shared" si="103"/>
        <v>#DIV/0!</v>
      </c>
      <c r="K1310" s="1">
        <f>SUMIFS('Data Entry'!N$3:N$2000,'Data Entry'!M$3:M$2000,A1310,'Data Entry'!B$3:B$2000,B1310)+SUMIFS('Data Entry'!P$3:P$2000,'Data Entry'!O$3:O$2000,A1310,'Data Entry'!B$3:B$2000,B1310)+SUMIFS('Data Entry'!R$3:R$2000,'Data Entry'!Q$3:Q$2000,A1310,'Data Entry'!B$3:B$2000,B1310)</f>
        <v>0</v>
      </c>
      <c r="L1310">
        <f t="shared" si="104"/>
        <v>0</v>
      </c>
    </row>
    <row r="1311" spans="1:12">
      <c r="A1311">
        <f>'Data Entry'!A1312</f>
        <v>0</v>
      </c>
      <c r="B1311">
        <f>'Data Entry'!B1312</f>
        <v>0</v>
      </c>
      <c r="C1311">
        <f>'Data Entry'!I1312</f>
        <v>0</v>
      </c>
      <c r="D1311">
        <f>'Data Entry'!J1312</f>
        <v>0</v>
      </c>
      <c r="E1311">
        <f t="shared" si="100"/>
        <v>0</v>
      </c>
      <c r="F1311" s="26" t="e">
        <f t="shared" si="101"/>
        <v>#DIV/0!</v>
      </c>
      <c r="G1311">
        <f>'Data Entry'!K1312</f>
        <v>0</v>
      </c>
      <c r="H1311">
        <f>'Data Entry'!L1312</f>
        <v>0</v>
      </c>
      <c r="I1311">
        <f t="shared" si="102"/>
        <v>0</v>
      </c>
      <c r="J1311" s="26" t="e">
        <f t="shared" si="103"/>
        <v>#DIV/0!</v>
      </c>
      <c r="K1311" s="1">
        <f>SUMIFS('Data Entry'!N$3:N$2000,'Data Entry'!M$3:M$2000,A1311,'Data Entry'!B$3:B$2000,B1311)+SUMIFS('Data Entry'!P$3:P$2000,'Data Entry'!O$3:O$2000,A1311,'Data Entry'!B$3:B$2000,B1311)+SUMIFS('Data Entry'!R$3:R$2000,'Data Entry'!Q$3:Q$2000,A1311,'Data Entry'!B$3:B$2000,B1311)</f>
        <v>0</v>
      </c>
      <c r="L1311">
        <f t="shared" si="104"/>
        <v>0</v>
      </c>
    </row>
    <row r="1312" spans="1:12">
      <c r="A1312">
        <f>'Data Entry'!A1313</f>
        <v>0</v>
      </c>
      <c r="B1312">
        <f>'Data Entry'!B1313</f>
        <v>0</v>
      </c>
      <c r="C1312">
        <f>'Data Entry'!I1313</f>
        <v>0</v>
      </c>
      <c r="D1312">
        <f>'Data Entry'!J1313</f>
        <v>0</v>
      </c>
      <c r="E1312">
        <f t="shared" si="100"/>
        <v>0</v>
      </c>
      <c r="F1312" s="26" t="e">
        <f t="shared" si="101"/>
        <v>#DIV/0!</v>
      </c>
      <c r="G1312">
        <f>'Data Entry'!K1313</f>
        <v>0</v>
      </c>
      <c r="H1312">
        <f>'Data Entry'!L1313</f>
        <v>0</v>
      </c>
      <c r="I1312">
        <f t="shared" si="102"/>
        <v>0</v>
      </c>
      <c r="J1312" s="26" t="e">
        <f t="shared" si="103"/>
        <v>#DIV/0!</v>
      </c>
      <c r="K1312" s="1">
        <f>SUMIFS('Data Entry'!N$3:N$2000,'Data Entry'!M$3:M$2000,A1312,'Data Entry'!B$3:B$2000,B1312)+SUMIFS('Data Entry'!P$3:P$2000,'Data Entry'!O$3:O$2000,A1312,'Data Entry'!B$3:B$2000,B1312)+SUMIFS('Data Entry'!R$3:R$2000,'Data Entry'!Q$3:Q$2000,A1312,'Data Entry'!B$3:B$2000,B1312)</f>
        <v>0</v>
      </c>
      <c r="L1312">
        <f t="shared" si="104"/>
        <v>0</v>
      </c>
    </row>
    <row r="1313" spans="1:12">
      <c r="A1313">
        <f>'Data Entry'!A1314</f>
        <v>0</v>
      </c>
      <c r="B1313">
        <f>'Data Entry'!B1314</f>
        <v>0</v>
      </c>
      <c r="C1313">
        <f>'Data Entry'!I1314</f>
        <v>0</v>
      </c>
      <c r="D1313">
        <f>'Data Entry'!J1314</f>
        <v>0</v>
      </c>
      <c r="E1313">
        <f t="shared" si="100"/>
        <v>0</v>
      </c>
      <c r="F1313" s="26" t="e">
        <f t="shared" si="101"/>
        <v>#DIV/0!</v>
      </c>
      <c r="G1313">
        <f>'Data Entry'!K1314</f>
        <v>0</v>
      </c>
      <c r="H1313">
        <f>'Data Entry'!L1314</f>
        <v>0</v>
      </c>
      <c r="I1313">
        <f t="shared" si="102"/>
        <v>0</v>
      </c>
      <c r="J1313" s="26" t="e">
        <f t="shared" si="103"/>
        <v>#DIV/0!</v>
      </c>
      <c r="K1313" s="1">
        <f>SUMIFS('Data Entry'!N$3:N$2000,'Data Entry'!M$3:M$2000,A1313,'Data Entry'!B$3:B$2000,B1313)+SUMIFS('Data Entry'!P$3:P$2000,'Data Entry'!O$3:O$2000,A1313,'Data Entry'!B$3:B$2000,B1313)+SUMIFS('Data Entry'!R$3:R$2000,'Data Entry'!Q$3:Q$2000,A1313,'Data Entry'!B$3:B$2000,B1313)</f>
        <v>0</v>
      </c>
      <c r="L1313">
        <f t="shared" si="104"/>
        <v>0</v>
      </c>
    </row>
    <row r="1314" spans="1:12">
      <c r="A1314">
        <f>'Data Entry'!A1315</f>
        <v>0</v>
      </c>
      <c r="B1314">
        <f>'Data Entry'!B1315</f>
        <v>0</v>
      </c>
      <c r="C1314">
        <f>'Data Entry'!I1315</f>
        <v>0</v>
      </c>
      <c r="D1314">
        <f>'Data Entry'!J1315</f>
        <v>0</v>
      </c>
      <c r="E1314">
        <f t="shared" si="100"/>
        <v>0</v>
      </c>
      <c r="F1314" s="26" t="e">
        <f t="shared" si="101"/>
        <v>#DIV/0!</v>
      </c>
      <c r="G1314">
        <f>'Data Entry'!K1315</f>
        <v>0</v>
      </c>
      <c r="H1314">
        <f>'Data Entry'!L1315</f>
        <v>0</v>
      </c>
      <c r="I1314">
        <f t="shared" si="102"/>
        <v>0</v>
      </c>
      <c r="J1314" s="26" t="e">
        <f t="shared" si="103"/>
        <v>#DIV/0!</v>
      </c>
      <c r="K1314" s="1">
        <f>SUMIFS('Data Entry'!N$3:N$2000,'Data Entry'!M$3:M$2000,A1314,'Data Entry'!B$3:B$2000,B1314)+SUMIFS('Data Entry'!P$3:P$2000,'Data Entry'!O$3:O$2000,A1314,'Data Entry'!B$3:B$2000,B1314)+SUMIFS('Data Entry'!R$3:R$2000,'Data Entry'!Q$3:Q$2000,A1314,'Data Entry'!B$3:B$2000,B1314)</f>
        <v>0</v>
      </c>
      <c r="L1314">
        <f t="shared" si="104"/>
        <v>0</v>
      </c>
    </row>
    <row r="1315" spans="1:12">
      <c r="A1315">
        <f>'Data Entry'!A1316</f>
        <v>0</v>
      </c>
      <c r="B1315">
        <f>'Data Entry'!B1316</f>
        <v>0</v>
      </c>
      <c r="C1315">
        <f>'Data Entry'!I1316</f>
        <v>0</v>
      </c>
      <c r="D1315">
        <f>'Data Entry'!J1316</f>
        <v>0</v>
      </c>
      <c r="E1315">
        <f t="shared" si="100"/>
        <v>0</v>
      </c>
      <c r="F1315" s="26" t="e">
        <f t="shared" si="101"/>
        <v>#DIV/0!</v>
      </c>
      <c r="G1315">
        <f>'Data Entry'!K1316</f>
        <v>0</v>
      </c>
      <c r="H1315">
        <f>'Data Entry'!L1316</f>
        <v>0</v>
      </c>
      <c r="I1315">
        <f t="shared" si="102"/>
        <v>0</v>
      </c>
      <c r="J1315" s="26" t="e">
        <f t="shared" si="103"/>
        <v>#DIV/0!</v>
      </c>
      <c r="K1315" s="1">
        <f>SUMIFS('Data Entry'!N$3:N$2000,'Data Entry'!M$3:M$2000,A1315,'Data Entry'!B$3:B$2000,B1315)+SUMIFS('Data Entry'!P$3:P$2000,'Data Entry'!O$3:O$2000,A1315,'Data Entry'!B$3:B$2000,B1315)+SUMIFS('Data Entry'!R$3:R$2000,'Data Entry'!Q$3:Q$2000,A1315,'Data Entry'!B$3:B$2000,B1315)</f>
        <v>0</v>
      </c>
      <c r="L1315">
        <f t="shared" si="104"/>
        <v>0</v>
      </c>
    </row>
    <row r="1316" spans="1:12">
      <c r="A1316">
        <f>'Data Entry'!A1317</f>
        <v>0</v>
      </c>
      <c r="B1316">
        <f>'Data Entry'!B1317</f>
        <v>0</v>
      </c>
      <c r="C1316">
        <f>'Data Entry'!I1317</f>
        <v>0</v>
      </c>
      <c r="D1316">
        <f>'Data Entry'!J1317</f>
        <v>0</v>
      </c>
      <c r="E1316">
        <f t="shared" si="100"/>
        <v>0</v>
      </c>
      <c r="F1316" s="26" t="e">
        <f t="shared" si="101"/>
        <v>#DIV/0!</v>
      </c>
      <c r="G1316">
        <f>'Data Entry'!K1317</f>
        <v>0</v>
      </c>
      <c r="H1316">
        <f>'Data Entry'!L1317</f>
        <v>0</v>
      </c>
      <c r="I1316">
        <f t="shared" si="102"/>
        <v>0</v>
      </c>
      <c r="J1316" s="26" t="e">
        <f t="shared" si="103"/>
        <v>#DIV/0!</v>
      </c>
      <c r="K1316" s="1">
        <f>SUMIFS('Data Entry'!N$3:N$2000,'Data Entry'!M$3:M$2000,A1316,'Data Entry'!B$3:B$2000,B1316)+SUMIFS('Data Entry'!P$3:P$2000,'Data Entry'!O$3:O$2000,A1316,'Data Entry'!B$3:B$2000,B1316)+SUMIFS('Data Entry'!R$3:R$2000,'Data Entry'!Q$3:Q$2000,A1316,'Data Entry'!B$3:B$2000,B1316)</f>
        <v>0</v>
      </c>
      <c r="L1316">
        <f t="shared" si="104"/>
        <v>0</v>
      </c>
    </row>
    <row r="1317" spans="1:12">
      <c r="A1317">
        <f>'Data Entry'!A1318</f>
        <v>0</v>
      </c>
      <c r="B1317">
        <f>'Data Entry'!B1318</f>
        <v>0</v>
      </c>
      <c r="C1317">
        <f>'Data Entry'!I1318</f>
        <v>0</v>
      </c>
      <c r="D1317">
        <f>'Data Entry'!J1318</f>
        <v>0</v>
      </c>
      <c r="E1317">
        <f t="shared" si="100"/>
        <v>0</v>
      </c>
      <c r="F1317" s="26" t="e">
        <f t="shared" si="101"/>
        <v>#DIV/0!</v>
      </c>
      <c r="G1317">
        <f>'Data Entry'!K1318</f>
        <v>0</v>
      </c>
      <c r="H1317">
        <f>'Data Entry'!L1318</f>
        <v>0</v>
      </c>
      <c r="I1317">
        <f t="shared" si="102"/>
        <v>0</v>
      </c>
      <c r="J1317" s="26" t="e">
        <f t="shared" si="103"/>
        <v>#DIV/0!</v>
      </c>
      <c r="K1317" s="1">
        <f>SUMIFS('Data Entry'!N$3:N$2000,'Data Entry'!M$3:M$2000,A1317,'Data Entry'!B$3:B$2000,B1317)+SUMIFS('Data Entry'!P$3:P$2000,'Data Entry'!O$3:O$2000,A1317,'Data Entry'!B$3:B$2000,B1317)+SUMIFS('Data Entry'!R$3:R$2000,'Data Entry'!Q$3:Q$2000,A1317,'Data Entry'!B$3:B$2000,B1317)</f>
        <v>0</v>
      </c>
      <c r="L1317">
        <f t="shared" si="104"/>
        <v>0</v>
      </c>
    </row>
    <row r="1318" spans="1:12">
      <c r="A1318">
        <f>'Data Entry'!A1319</f>
        <v>0</v>
      </c>
      <c r="B1318">
        <f>'Data Entry'!B1319</f>
        <v>0</v>
      </c>
      <c r="C1318">
        <f>'Data Entry'!I1319</f>
        <v>0</v>
      </c>
      <c r="D1318">
        <f>'Data Entry'!J1319</f>
        <v>0</v>
      </c>
      <c r="E1318">
        <f t="shared" si="100"/>
        <v>0</v>
      </c>
      <c r="F1318" s="26" t="e">
        <f t="shared" si="101"/>
        <v>#DIV/0!</v>
      </c>
      <c r="G1318">
        <f>'Data Entry'!K1319</f>
        <v>0</v>
      </c>
      <c r="H1318">
        <f>'Data Entry'!L1319</f>
        <v>0</v>
      </c>
      <c r="I1318">
        <f t="shared" si="102"/>
        <v>0</v>
      </c>
      <c r="J1318" s="26" t="e">
        <f t="shared" si="103"/>
        <v>#DIV/0!</v>
      </c>
      <c r="K1318" s="1">
        <f>SUMIFS('Data Entry'!N$3:N$2000,'Data Entry'!M$3:M$2000,A1318,'Data Entry'!B$3:B$2000,B1318)+SUMIFS('Data Entry'!P$3:P$2000,'Data Entry'!O$3:O$2000,A1318,'Data Entry'!B$3:B$2000,B1318)+SUMIFS('Data Entry'!R$3:R$2000,'Data Entry'!Q$3:Q$2000,A1318,'Data Entry'!B$3:B$2000,B1318)</f>
        <v>0</v>
      </c>
      <c r="L1318">
        <f t="shared" si="104"/>
        <v>0</v>
      </c>
    </row>
    <row r="1319" spans="1:12">
      <c r="A1319">
        <f>'Data Entry'!A1320</f>
        <v>0</v>
      </c>
      <c r="B1319">
        <f>'Data Entry'!B1320</f>
        <v>0</v>
      </c>
      <c r="C1319">
        <f>'Data Entry'!I1320</f>
        <v>0</v>
      </c>
      <c r="D1319">
        <f>'Data Entry'!J1320</f>
        <v>0</v>
      </c>
      <c r="E1319">
        <f t="shared" si="100"/>
        <v>0</v>
      </c>
      <c r="F1319" s="26" t="e">
        <f t="shared" si="101"/>
        <v>#DIV/0!</v>
      </c>
      <c r="G1319">
        <f>'Data Entry'!K1320</f>
        <v>0</v>
      </c>
      <c r="H1319">
        <f>'Data Entry'!L1320</f>
        <v>0</v>
      </c>
      <c r="I1319">
        <f t="shared" si="102"/>
        <v>0</v>
      </c>
      <c r="J1319" s="26" t="e">
        <f t="shared" si="103"/>
        <v>#DIV/0!</v>
      </c>
      <c r="K1319" s="1">
        <f>SUMIFS('Data Entry'!N$3:N$2000,'Data Entry'!M$3:M$2000,A1319,'Data Entry'!B$3:B$2000,B1319)+SUMIFS('Data Entry'!P$3:P$2000,'Data Entry'!O$3:O$2000,A1319,'Data Entry'!B$3:B$2000,B1319)+SUMIFS('Data Entry'!R$3:R$2000,'Data Entry'!Q$3:Q$2000,A1319,'Data Entry'!B$3:B$2000,B1319)</f>
        <v>0</v>
      </c>
      <c r="L1319">
        <f t="shared" si="104"/>
        <v>0</v>
      </c>
    </row>
    <row r="1320" spans="1:12">
      <c r="A1320">
        <f>'Data Entry'!A1321</f>
        <v>0</v>
      </c>
      <c r="B1320">
        <f>'Data Entry'!B1321</f>
        <v>0</v>
      </c>
      <c r="C1320">
        <f>'Data Entry'!I1321</f>
        <v>0</v>
      </c>
      <c r="D1320">
        <f>'Data Entry'!J1321</f>
        <v>0</v>
      </c>
      <c r="E1320">
        <f t="shared" ref="E1320:E1383" si="105">C1320+D1320</f>
        <v>0</v>
      </c>
      <c r="F1320" s="26" t="e">
        <f t="shared" ref="F1320:F1383" si="106">C1320/E1320</f>
        <v>#DIV/0!</v>
      </c>
      <c r="G1320">
        <f>'Data Entry'!K1321</f>
        <v>0</v>
      </c>
      <c r="H1320">
        <f>'Data Entry'!L1321</f>
        <v>0</v>
      </c>
      <c r="I1320">
        <f t="shared" ref="I1320:I1383" si="107">G1320+H1320</f>
        <v>0</v>
      </c>
      <c r="J1320" s="26" t="e">
        <f t="shared" ref="J1320:J1383" si="108">G1320/I1320</f>
        <v>#DIV/0!</v>
      </c>
      <c r="K1320" s="1">
        <f>SUMIFS('Data Entry'!N$3:N$2000,'Data Entry'!M$3:M$2000,A1320,'Data Entry'!B$3:B$2000,B1320)+SUMIFS('Data Entry'!P$3:P$2000,'Data Entry'!O$3:O$2000,A1320,'Data Entry'!B$3:B$2000,B1320)+SUMIFS('Data Entry'!R$3:R$2000,'Data Entry'!Q$3:Q$2000,A1320,'Data Entry'!B$3:B$2000,B1320)</f>
        <v>0</v>
      </c>
      <c r="L1320">
        <f t="shared" ref="L1320:L1383" si="109">(G1320*2)+C1320</f>
        <v>0</v>
      </c>
    </row>
    <row r="1321" spans="1:12">
      <c r="A1321">
        <f>'Data Entry'!A1322</f>
        <v>0</v>
      </c>
      <c r="B1321">
        <f>'Data Entry'!B1322</f>
        <v>0</v>
      </c>
      <c r="C1321">
        <f>'Data Entry'!I1322</f>
        <v>0</v>
      </c>
      <c r="D1321">
        <f>'Data Entry'!J1322</f>
        <v>0</v>
      </c>
      <c r="E1321">
        <f t="shared" si="105"/>
        <v>0</v>
      </c>
      <c r="F1321" s="26" t="e">
        <f t="shared" si="106"/>
        <v>#DIV/0!</v>
      </c>
      <c r="G1321">
        <f>'Data Entry'!K1322</f>
        <v>0</v>
      </c>
      <c r="H1321">
        <f>'Data Entry'!L1322</f>
        <v>0</v>
      </c>
      <c r="I1321">
        <f t="shared" si="107"/>
        <v>0</v>
      </c>
      <c r="J1321" s="26" t="e">
        <f t="shared" si="108"/>
        <v>#DIV/0!</v>
      </c>
      <c r="K1321" s="1">
        <f>SUMIFS('Data Entry'!N$3:N$2000,'Data Entry'!M$3:M$2000,A1321,'Data Entry'!B$3:B$2000,B1321)+SUMIFS('Data Entry'!P$3:P$2000,'Data Entry'!O$3:O$2000,A1321,'Data Entry'!B$3:B$2000,B1321)+SUMIFS('Data Entry'!R$3:R$2000,'Data Entry'!Q$3:Q$2000,A1321,'Data Entry'!B$3:B$2000,B1321)</f>
        <v>0</v>
      </c>
      <c r="L1321">
        <f t="shared" si="109"/>
        <v>0</v>
      </c>
    </row>
    <row r="1322" spans="1:12">
      <c r="A1322">
        <f>'Data Entry'!A1323</f>
        <v>0</v>
      </c>
      <c r="B1322">
        <f>'Data Entry'!B1323</f>
        <v>0</v>
      </c>
      <c r="C1322">
        <f>'Data Entry'!I1323</f>
        <v>0</v>
      </c>
      <c r="D1322">
        <f>'Data Entry'!J1323</f>
        <v>0</v>
      </c>
      <c r="E1322">
        <f t="shared" si="105"/>
        <v>0</v>
      </c>
      <c r="F1322" s="26" t="e">
        <f t="shared" si="106"/>
        <v>#DIV/0!</v>
      </c>
      <c r="G1322">
        <f>'Data Entry'!K1323</f>
        <v>0</v>
      </c>
      <c r="H1322">
        <f>'Data Entry'!L1323</f>
        <v>0</v>
      </c>
      <c r="I1322">
        <f t="shared" si="107"/>
        <v>0</v>
      </c>
      <c r="J1322" s="26" t="e">
        <f t="shared" si="108"/>
        <v>#DIV/0!</v>
      </c>
      <c r="K1322" s="1">
        <f>SUMIFS('Data Entry'!N$3:N$2000,'Data Entry'!M$3:M$2000,A1322,'Data Entry'!B$3:B$2000,B1322)+SUMIFS('Data Entry'!P$3:P$2000,'Data Entry'!O$3:O$2000,A1322,'Data Entry'!B$3:B$2000,B1322)+SUMIFS('Data Entry'!R$3:R$2000,'Data Entry'!Q$3:Q$2000,A1322,'Data Entry'!B$3:B$2000,B1322)</f>
        <v>0</v>
      </c>
      <c r="L1322">
        <f t="shared" si="109"/>
        <v>0</v>
      </c>
    </row>
    <row r="1323" spans="1:12">
      <c r="A1323">
        <f>'Data Entry'!A1324</f>
        <v>0</v>
      </c>
      <c r="B1323">
        <f>'Data Entry'!B1324</f>
        <v>0</v>
      </c>
      <c r="C1323">
        <f>'Data Entry'!I1324</f>
        <v>0</v>
      </c>
      <c r="D1323">
        <f>'Data Entry'!J1324</f>
        <v>0</v>
      </c>
      <c r="E1323">
        <f t="shared" si="105"/>
        <v>0</v>
      </c>
      <c r="F1323" s="26" t="e">
        <f t="shared" si="106"/>
        <v>#DIV/0!</v>
      </c>
      <c r="G1323">
        <f>'Data Entry'!K1324</f>
        <v>0</v>
      </c>
      <c r="H1323">
        <f>'Data Entry'!L1324</f>
        <v>0</v>
      </c>
      <c r="I1323">
        <f t="shared" si="107"/>
        <v>0</v>
      </c>
      <c r="J1323" s="26" t="e">
        <f t="shared" si="108"/>
        <v>#DIV/0!</v>
      </c>
      <c r="K1323" s="1">
        <f>SUMIFS('Data Entry'!N$3:N$2000,'Data Entry'!M$3:M$2000,A1323,'Data Entry'!B$3:B$2000,B1323)+SUMIFS('Data Entry'!P$3:P$2000,'Data Entry'!O$3:O$2000,A1323,'Data Entry'!B$3:B$2000,B1323)+SUMIFS('Data Entry'!R$3:R$2000,'Data Entry'!Q$3:Q$2000,A1323,'Data Entry'!B$3:B$2000,B1323)</f>
        <v>0</v>
      </c>
      <c r="L1323">
        <f t="shared" si="109"/>
        <v>0</v>
      </c>
    </row>
    <row r="1324" spans="1:12">
      <c r="A1324">
        <f>'Data Entry'!A1325</f>
        <v>0</v>
      </c>
      <c r="B1324">
        <f>'Data Entry'!B1325</f>
        <v>0</v>
      </c>
      <c r="C1324">
        <f>'Data Entry'!I1325</f>
        <v>0</v>
      </c>
      <c r="D1324">
        <f>'Data Entry'!J1325</f>
        <v>0</v>
      </c>
      <c r="E1324">
        <f t="shared" si="105"/>
        <v>0</v>
      </c>
      <c r="F1324" s="26" t="e">
        <f t="shared" si="106"/>
        <v>#DIV/0!</v>
      </c>
      <c r="G1324">
        <f>'Data Entry'!K1325</f>
        <v>0</v>
      </c>
      <c r="H1324">
        <f>'Data Entry'!L1325</f>
        <v>0</v>
      </c>
      <c r="I1324">
        <f t="shared" si="107"/>
        <v>0</v>
      </c>
      <c r="J1324" s="26" t="e">
        <f t="shared" si="108"/>
        <v>#DIV/0!</v>
      </c>
      <c r="K1324" s="1">
        <f>SUMIFS('Data Entry'!N$3:N$2000,'Data Entry'!M$3:M$2000,A1324,'Data Entry'!B$3:B$2000,B1324)+SUMIFS('Data Entry'!P$3:P$2000,'Data Entry'!O$3:O$2000,A1324,'Data Entry'!B$3:B$2000,B1324)+SUMIFS('Data Entry'!R$3:R$2000,'Data Entry'!Q$3:Q$2000,A1324,'Data Entry'!B$3:B$2000,B1324)</f>
        <v>0</v>
      </c>
      <c r="L1324">
        <f t="shared" si="109"/>
        <v>0</v>
      </c>
    </row>
    <row r="1325" spans="1:12">
      <c r="A1325">
        <f>'Data Entry'!A1326</f>
        <v>0</v>
      </c>
      <c r="B1325">
        <f>'Data Entry'!B1326</f>
        <v>0</v>
      </c>
      <c r="C1325">
        <f>'Data Entry'!I1326</f>
        <v>0</v>
      </c>
      <c r="D1325">
        <f>'Data Entry'!J1326</f>
        <v>0</v>
      </c>
      <c r="E1325">
        <f t="shared" si="105"/>
        <v>0</v>
      </c>
      <c r="F1325" s="26" t="e">
        <f t="shared" si="106"/>
        <v>#DIV/0!</v>
      </c>
      <c r="G1325">
        <f>'Data Entry'!K1326</f>
        <v>0</v>
      </c>
      <c r="H1325">
        <f>'Data Entry'!L1326</f>
        <v>0</v>
      </c>
      <c r="I1325">
        <f t="shared" si="107"/>
        <v>0</v>
      </c>
      <c r="J1325" s="26" t="e">
        <f t="shared" si="108"/>
        <v>#DIV/0!</v>
      </c>
      <c r="K1325" s="1">
        <f>SUMIFS('Data Entry'!N$3:N$2000,'Data Entry'!M$3:M$2000,A1325,'Data Entry'!B$3:B$2000,B1325)+SUMIFS('Data Entry'!P$3:P$2000,'Data Entry'!O$3:O$2000,A1325,'Data Entry'!B$3:B$2000,B1325)+SUMIFS('Data Entry'!R$3:R$2000,'Data Entry'!Q$3:Q$2000,A1325,'Data Entry'!B$3:B$2000,B1325)</f>
        <v>0</v>
      </c>
      <c r="L1325">
        <f t="shared" si="109"/>
        <v>0</v>
      </c>
    </row>
    <row r="1326" spans="1:12">
      <c r="A1326">
        <f>'Data Entry'!A1327</f>
        <v>0</v>
      </c>
      <c r="B1326">
        <f>'Data Entry'!B1327</f>
        <v>0</v>
      </c>
      <c r="C1326">
        <f>'Data Entry'!I1327</f>
        <v>0</v>
      </c>
      <c r="D1326">
        <f>'Data Entry'!J1327</f>
        <v>0</v>
      </c>
      <c r="E1326">
        <f t="shared" si="105"/>
        <v>0</v>
      </c>
      <c r="F1326" s="26" t="e">
        <f t="shared" si="106"/>
        <v>#DIV/0!</v>
      </c>
      <c r="G1326">
        <f>'Data Entry'!K1327</f>
        <v>0</v>
      </c>
      <c r="H1326">
        <f>'Data Entry'!L1327</f>
        <v>0</v>
      </c>
      <c r="I1326">
        <f t="shared" si="107"/>
        <v>0</v>
      </c>
      <c r="J1326" s="26" t="e">
        <f t="shared" si="108"/>
        <v>#DIV/0!</v>
      </c>
      <c r="K1326" s="1">
        <f>SUMIFS('Data Entry'!N$3:N$2000,'Data Entry'!M$3:M$2000,A1326,'Data Entry'!B$3:B$2000,B1326)+SUMIFS('Data Entry'!P$3:P$2000,'Data Entry'!O$3:O$2000,A1326,'Data Entry'!B$3:B$2000,B1326)+SUMIFS('Data Entry'!R$3:R$2000,'Data Entry'!Q$3:Q$2000,A1326,'Data Entry'!B$3:B$2000,B1326)</f>
        <v>0</v>
      </c>
      <c r="L1326">
        <f t="shared" si="109"/>
        <v>0</v>
      </c>
    </row>
    <row r="1327" spans="1:12">
      <c r="A1327">
        <f>'Data Entry'!A1328</f>
        <v>0</v>
      </c>
      <c r="B1327">
        <f>'Data Entry'!B1328</f>
        <v>0</v>
      </c>
      <c r="C1327">
        <f>'Data Entry'!I1328</f>
        <v>0</v>
      </c>
      <c r="D1327">
        <f>'Data Entry'!J1328</f>
        <v>0</v>
      </c>
      <c r="E1327">
        <f t="shared" si="105"/>
        <v>0</v>
      </c>
      <c r="F1327" s="26" t="e">
        <f t="shared" si="106"/>
        <v>#DIV/0!</v>
      </c>
      <c r="G1327">
        <f>'Data Entry'!K1328</f>
        <v>0</v>
      </c>
      <c r="H1327">
        <f>'Data Entry'!L1328</f>
        <v>0</v>
      </c>
      <c r="I1327">
        <f t="shared" si="107"/>
        <v>0</v>
      </c>
      <c r="J1327" s="26" t="e">
        <f t="shared" si="108"/>
        <v>#DIV/0!</v>
      </c>
      <c r="K1327" s="1">
        <f>SUMIFS('Data Entry'!N$3:N$2000,'Data Entry'!M$3:M$2000,A1327,'Data Entry'!B$3:B$2000,B1327)+SUMIFS('Data Entry'!P$3:P$2000,'Data Entry'!O$3:O$2000,A1327,'Data Entry'!B$3:B$2000,B1327)+SUMIFS('Data Entry'!R$3:R$2000,'Data Entry'!Q$3:Q$2000,A1327,'Data Entry'!B$3:B$2000,B1327)</f>
        <v>0</v>
      </c>
      <c r="L1327">
        <f t="shared" si="109"/>
        <v>0</v>
      </c>
    </row>
    <row r="1328" spans="1:12">
      <c r="A1328">
        <f>'Data Entry'!A1329</f>
        <v>0</v>
      </c>
      <c r="B1328">
        <f>'Data Entry'!B1329</f>
        <v>0</v>
      </c>
      <c r="C1328">
        <f>'Data Entry'!I1329</f>
        <v>0</v>
      </c>
      <c r="D1328">
        <f>'Data Entry'!J1329</f>
        <v>0</v>
      </c>
      <c r="E1328">
        <f t="shared" si="105"/>
        <v>0</v>
      </c>
      <c r="F1328" s="26" t="e">
        <f t="shared" si="106"/>
        <v>#DIV/0!</v>
      </c>
      <c r="G1328">
        <f>'Data Entry'!K1329</f>
        <v>0</v>
      </c>
      <c r="H1328">
        <f>'Data Entry'!L1329</f>
        <v>0</v>
      </c>
      <c r="I1328">
        <f t="shared" si="107"/>
        <v>0</v>
      </c>
      <c r="J1328" s="26" t="e">
        <f t="shared" si="108"/>
        <v>#DIV/0!</v>
      </c>
      <c r="K1328" s="1">
        <f>SUMIFS('Data Entry'!N$3:N$2000,'Data Entry'!M$3:M$2000,A1328,'Data Entry'!B$3:B$2000,B1328)+SUMIFS('Data Entry'!P$3:P$2000,'Data Entry'!O$3:O$2000,A1328,'Data Entry'!B$3:B$2000,B1328)+SUMIFS('Data Entry'!R$3:R$2000,'Data Entry'!Q$3:Q$2000,A1328,'Data Entry'!B$3:B$2000,B1328)</f>
        <v>0</v>
      </c>
      <c r="L1328">
        <f t="shared" si="109"/>
        <v>0</v>
      </c>
    </row>
    <row r="1329" spans="1:12">
      <c r="A1329">
        <f>'Data Entry'!A1330</f>
        <v>0</v>
      </c>
      <c r="B1329">
        <f>'Data Entry'!B1330</f>
        <v>0</v>
      </c>
      <c r="C1329">
        <f>'Data Entry'!I1330</f>
        <v>0</v>
      </c>
      <c r="D1329">
        <f>'Data Entry'!J1330</f>
        <v>0</v>
      </c>
      <c r="E1329">
        <f t="shared" si="105"/>
        <v>0</v>
      </c>
      <c r="F1329" s="26" t="e">
        <f t="shared" si="106"/>
        <v>#DIV/0!</v>
      </c>
      <c r="G1329">
        <f>'Data Entry'!K1330</f>
        <v>0</v>
      </c>
      <c r="H1329">
        <f>'Data Entry'!L1330</f>
        <v>0</v>
      </c>
      <c r="I1329">
        <f t="shared" si="107"/>
        <v>0</v>
      </c>
      <c r="J1329" s="26" t="e">
        <f t="shared" si="108"/>
        <v>#DIV/0!</v>
      </c>
      <c r="K1329" s="1">
        <f>SUMIFS('Data Entry'!N$3:N$2000,'Data Entry'!M$3:M$2000,A1329,'Data Entry'!B$3:B$2000,B1329)+SUMIFS('Data Entry'!P$3:P$2000,'Data Entry'!O$3:O$2000,A1329,'Data Entry'!B$3:B$2000,B1329)+SUMIFS('Data Entry'!R$3:R$2000,'Data Entry'!Q$3:Q$2000,A1329,'Data Entry'!B$3:B$2000,B1329)</f>
        <v>0</v>
      </c>
      <c r="L1329">
        <f t="shared" si="109"/>
        <v>0</v>
      </c>
    </row>
    <row r="1330" spans="1:12">
      <c r="A1330">
        <f>'Data Entry'!A1331</f>
        <v>0</v>
      </c>
      <c r="B1330">
        <f>'Data Entry'!B1331</f>
        <v>0</v>
      </c>
      <c r="C1330">
        <f>'Data Entry'!I1331</f>
        <v>0</v>
      </c>
      <c r="D1330">
        <f>'Data Entry'!J1331</f>
        <v>0</v>
      </c>
      <c r="E1330">
        <f t="shared" si="105"/>
        <v>0</v>
      </c>
      <c r="F1330" s="26" t="e">
        <f t="shared" si="106"/>
        <v>#DIV/0!</v>
      </c>
      <c r="G1330">
        <f>'Data Entry'!K1331</f>
        <v>0</v>
      </c>
      <c r="H1330">
        <f>'Data Entry'!L1331</f>
        <v>0</v>
      </c>
      <c r="I1330">
        <f t="shared" si="107"/>
        <v>0</v>
      </c>
      <c r="J1330" s="26" t="e">
        <f t="shared" si="108"/>
        <v>#DIV/0!</v>
      </c>
      <c r="K1330" s="1">
        <f>SUMIFS('Data Entry'!N$3:N$2000,'Data Entry'!M$3:M$2000,A1330,'Data Entry'!B$3:B$2000,B1330)+SUMIFS('Data Entry'!P$3:P$2000,'Data Entry'!O$3:O$2000,A1330,'Data Entry'!B$3:B$2000,B1330)+SUMIFS('Data Entry'!R$3:R$2000,'Data Entry'!Q$3:Q$2000,A1330,'Data Entry'!B$3:B$2000,B1330)</f>
        <v>0</v>
      </c>
      <c r="L1330">
        <f t="shared" si="109"/>
        <v>0</v>
      </c>
    </row>
    <row r="1331" spans="1:12">
      <c r="A1331">
        <f>'Data Entry'!A1332</f>
        <v>0</v>
      </c>
      <c r="B1331">
        <f>'Data Entry'!B1332</f>
        <v>0</v>
      </c>
      <c r="C1331">
        <f>'Data Entry'!I1332</f>
        <v>0</v>
      </c>
      <c r="D1331">
        <f>'Data Entry'!J1332</f>
        <v>0</v>
      </c>
      <c r="E1331">
        <f t="shared" si="105"/>
        <v>0</v>
      </c>
      <c r="F1331" s="26" t="e">
        <f t="shared" si="106"/>
        <v>#DIV/0!</v>
      </c>
      <c r="G1331">
        <f>'Data Entry'!K1332</f>
        <v>0</v>
      </c>
      <c r="H1331">
        <f>'Data Entry'!L1332</f>
        <v>0</v>
      </c>
      <c r="I1331">
        <f t="shared" si="107"/>
        <v>0</v>
      </c>
      <c r="J1331" s="26" t="e">
        <f t="shared" si="108"/>
        <v>#DIV/0!</v>
      </c>
      <c r="K1331" s="1">
        <f>SUMIFS('Data Entry'!N$3:N$2000,'Data Entry'!M$3:M$2000,A1331,'Data Entry'!B$3:B$2000,B1331)+SUMIFS('Data Entry'!P$3:P$2000,'Data Entry'!O$3:O$2000,A1331,'Data Entry'!B$3:B$2000,B1331)+SUMIFS('Data Entry'!R$3:R$2000,'Data Entry'!Q$3:Q$2000,A1331,'Data Entry'!B$3:B$2000,B1331)</f>
        <v>0</v>
      </c>
      <c r="L1331">
        <f t="shared" si="109"/>
        <v>0</v>
      </c>
    </row>
    <row r="1332" spans="1:12">
      <c r="A1332">
        <f>'Data Entry'!A1333</f>
        <v>0</v>
      </c>
      <c r="B1332">
        <f>'Data Entry'!B1333</f>
        <v>0</v>
      </c>
      <c r="C1332">
        <f>'Data Entry'!I1333</f>
        <v>0</v>
      </c>
      <c r="D1332">
        <f>'Data Entry'!J1333</f>
        <v>0</v>
      </c>
      <c r="E1332">
        <f t="shared" si="105"/>
        <v>0</v>
      </c>
      <c r="F1332" s="26" t="e">
        <f t="shared" si="106"/>
        <v>#DIV/0!</v>
      </c>
      <c r="G1332">
        <f>'Data Entry'!K1333</f>
        <v>0</v>
      </c>
      <c r="H1332">
        <f>'Data Entry'!L1333</f>
        <v>0</v>
      </c>
      <c r="I1332">
        <f t="shared" si="107"/>
        <v>0</v>
      </c>
      <c r="J1332" s="26" t="e">
        <f t="shared" si="108"/>
        <v>#DIV/0!</v>
      </c>
      <c r="K1332" s="1">
        <f>SUMIFS('Data Entry'!N$3:N$2000,'Data Entry'!M$3:M$2000,A1332,'Data Entry'!B$3:B$2000,B1332)+SUMIFS('Data Entry'!P$3:P$2000,'Data Entry'!O$3:O$2000,A1332,'Data Entry'!B$3:B$2000,B1332)+SUMIFS('Data Entry'!R$3:R$2000,'Data Entry'!Q$3:Q$2000,A1332,'Data Entry'!B$3:B$2000,B1332)</f>
        <v>0</v>
      </c>
      <c r="L1332">
        <f t="shared" si="109"/>
        <v>0</v>
      </c>
    </row>
    <row r="1333" spans="1:12">
      <c r="A1333">
        <f>'Data Entry'!A1334</f>
        <v>0</v>
      </c>
      <c r="B1333">
        <f>'Data Entry'!B1334</f>
        <v>0</v>
      </c>
      <c r="C1333">
        <f>'Data Entry'!I1334</f>
        <v>0</v>
      </c>
      <c r="D1333">
        <f>'Data Entry'!J1334</f>
        <v>0</v>
      </c>
      <c r="E1333">
        <f t="shared" si="105"/>
        <v>0</v>
      </c>
      <c r="F1333" s="26" t="e">
        <f t="shared" si="106"/>
        <v>#DIV/0!</v>
      </c>
      <c r="G1333">
        <f>'Data Entry'!K1334</f>
        <v>0</v>
      </c>
      <c r="H1333">
        <f>'Data Entry'!L1334</f>
        <v>0</v>
      </c>
      <c r="I1333">
        <f t="shared" si="107"/>
        <v>0</v>
      </c>
      <c r="J1333" s="26" t="e">
        <f t="shared" si="108"/>
        <v>#DIV/0!</v>
      </c>
      <c r="K1333" s="1">
        <f>SUMIFS('Data Entry'!N$3:N$2000,'Data Entry'!M$3:M$2000,A1333,'Data Entry'!B$3:B$2000,B1333)+SUMIFS('Data Entry'!P$3:P$2000,'Data Entry'!O$3:O$2000,A1333,'Data Entry'!B$3:B$2000,B1333)+SUMIFS('Data Entry'!R$3:R$2000,'Data Entry'!Q$3:Q$2000,A1333,'Data Entry'!B$3:B$2000,B1333)</f>
        <v>0</v>
      </c>
      <c r="L1333">
        <f t="shared" si="109"/>
        <v>0</v>
      </c>
    </row>
    <row r="1334" spans="1:12">
      <c r="A1334">
        <f>'Data Entry'!A1335</f>
        <v>0</v>
      </c>
      <c r="B1334">
        <f>'Data Entry'!B1335</f>
        <v>0</v>
      </c>
      <c r="C1334">
        <f>'Data Entry'!I1335</f>
        <v>0</v>
      </c>
      <c r="D1334">
        <f>'Data Entry'!J1335</f>
        <v>0</v>
      </c>
      <c r="E1334">
        <f t="shared" si="105"/>
        <v>0</v>
      </c>
      <c r="F1334" s="26" t="e">
        <f t="shared" si="106"/>
        <v>#DIV/0!</v>
      </c>
      <c r="G1334">
        <f>'Data Entry'!K1335</f>
        <v>0</v>
      </c>
      <c r="H1334">
        <f>'Data Entry'!L1335</f>
        <v>0</v>
      </c>
      <c r="I1334">
        <f t="shared" si="107"/>
        <v>0</v>
      </c>
      <c r="J1334" s="26" t="e">
        <f t="shared" si="108"/>
        <v>#DIV/0!</v>
      </c>
      <c r="K1334" s="1">
        <f>SUMIFS('Data Entry'!N$3:N$2000,'Data Entry'!M$3:M$2000,A1334,'Data Entry'!B$3:B$2000,B1334)+SUMIFS('Data Entry'!P$3:P$2000,'Data Entry'!O$3:O$2000,A1334,'Data Entry'!B$3:B$2000,B1334)+SUMIFS('Data Entry'!R$3:R$2000,'Data Entry'!Q$3:Q$2000,A1334,'Data Entry'!B$3:B$2000,B1334)</f>
        <v>0</v>
      </c>
      <c r="L1334">
        <f t="shared" si="109"/>
        <v>0</v>
      </c>
    </row>
    <row r="1335" spans="1:12">
      <c r="A1335">
        <f>'Data Entry'!A1336</f>
        <v>0</v>
      </c>
      <c r="B1335">
        <f>'Data Entry'!B1336</f>
        <v>0</v>
      </c>
      <c r="C1335">
        <f>'Data Entry'!I1336</f>
        <v>0</v>
      </c>
      <c r="D1335">
        <f>'Data Entry'!J1336</f>
        <v>0</v>
      </c>
      <c r="E1335">
        <f t="shared" si="105"/>
        <v>0</v>
      </c>
      <c r="F1335" s="26" t="e">
        <f t="shared" si="106"/>
        <v>#DIV/0!</v>
      </c>
      <c r="G1335">
        <f>'Data Entry'!K1336</f>
        <v>0</v>
      </c>
      <c r="H1335">
        <f>'Data Entry'!L1336</f>
        <v>0</v>
      </c>
      <c r="I1335">
        <f t="shared" si="107"/>
        <v>0</v>
      </c>
      <c r="J1335" s="26" t="e">
        <f t="shared" si="108"/>
        <v>#DIV/0!</v>
      </c>
      <c r="K1335" s="1">
        <f>SUMIFS('Data Entry'!N$3:N$2000,'Data Entry'!M$3:M$2000,A1335,'Data Entry'!B$3:B$2000,B1335)+SUMIFS('Data Entry'!P$3:P$2000,'Data Entry'!O$3:O$2000,A1335,'Data Entry'!B$3:B$2000,B1335)+SUMIFS('Data Entry'!R$3:R$2000,'Data Entry'!Q$3:Q$2000,A1335,'Data Entry'!B$3:B$2000,B1335)</f>
        <v>0</v>
      </c>
      <c r="L1335">
        <f t="shared" si="109"/>
        <v>0</v>
      </c>
    </row>
    <row r="1336" spans="1:12">
      <c r="A1336">
        <f>'Data Entry'!A1337</f>
        <v>0</v>
      </c>
      <c r="B1336">
        <f>'Data Entry'!B1337</f>
        <v>0</v>
      </c>
      <c r="C1336">
        <f>'Data Entry'!I1337</f>
        <v>0</v>
      </c>
      <c r="D1336">
        <f>'Data Entry'!J1337</f>
        <v>0</v>
      </c>
      <c r="E1336">
        <f t="shared" si="105"/>
        <v>0</v>
      </c>
      <c r="F1336" s="26" t="e">
        <f t="shared" si="106"/>
        <v>#DIV/0!</v>
      </c>
      <c r="G1336">
        <f>'Data Entry'!K1337</f>
        <v>0</v>
      </c>
      <c r="H1336">
        <f>'Data Entry'!L1337</f>
        <v>0</v>
      </c>
      <c r="I1336">
        <f t="shared" si="107"/>
        <v>0</v>
      </c>
      <c r="J1336" s="26" t="e">
        <f t="shared" si="108"/>
        <v>#DIV/0!</v>
      </c>
      <c r="K1336" s="1">
        <f>SUMIFS('Data Entry'!N$3:N$2000,'Data Entry'!M$3:M$2000,A1336,'Data Entry'!B$3:B$2000,B1336)+SUMIFS('Data Entry'!P$3:P$2000,'Data Entry'!O$3:O$2000,A1336,'Data Entry'!B$3:B$2000,B1336)+SUMIFS('Data Entry'!R$3:R$2000,'Data Entry'!Q$3:Q$2000,A1336,'Data Entry'!B$3:B$2000,B1336)</f>
        <v>0</v>
      </c>
      <c r="L1336">
        <f t="shared" si="109"/>
        <v>0</v>
      </c>
    </row>
    <row r="1337" spans="1:12">
      <c r="A1337">
        <f>'Data Entry'!A1338</f>
        <v>0</v>
      </c>
      <c r="B1337">
        <f>'Data Entry'!B1338</f>
        <v>0</v>
      </c>
      <c r="C1337">
        <f>'Data Entry'!I1338</f>
        <v>0</v>
      </c>
      <c r="D1337">
        <f>'Data Entry'!J1338</f>
        <v>0</v>
      </c>
      <c r="E1337">
        <f t="shared" si="105"/>
        <v>0</v>
      </c>
      <c r="F1337" s="26" t="e">
        <f t="shared" si="106"/>
        <v>#DIV/0!</v>
      </c>
      <c r="G1337">
        <f>'Data Entry'!K1338</f>
        <v>0</v>
      </c>
      <c r="H1337">
        <f>'Data Entry'!L1338</f>
        <v>0</v>
      </c>
      <c r="I1337">
        <f t="shared" si="107"/>
        <v>0</v>
      </c>
      <c r="J1337" s="26" t="e">
        <f t="shared" si="108"/>
        <v>#DIV/0!</v>
      </c>
      <c r="K1337" s="1">
        <f>SUMIFS('Data Entry'!N$3:N$2000,'Data Entry'!M$3:M$2000,A1337,'Data Entry'!B$3:B$2000,B1337)+SUMIFS('Data Entry'!P$3:P$2000,'Data Entry'!O$3:O$2000,A1337,'Data Entry'!B$3:B$2000,B1337)+SUMIFS('Data Entry'!R$3:R$2000,'Data Entry'!Q$3:Q$2000,A1337,'Data Entry'!B$3:B$2000,B1337)</f>
        <v>0</v>
      </c>
      <c r="L1337">
        <f t="shared" si="109"/>
        <v>0</v>
      </c>
    </row>
    <row r="1338" spans="1:12">
      <c r="A1338">
        <f>'Data Entry'!A1339</f>
        <v>0</v>
      </c>
      <c r="B1338">
        <f>'Data Entry'!B1339</f>
        <v>0</v>
      </c>
      <c r="C1338">
        <f>'Data Entry'!I1339</f>
        <v>0</v>
      </c>
      <c r="D1338">
        <f>'Data Entry'!J1339</f>
        <v>0</v>
      </c>
      <c r="E1338">
        <f t="shared" si="105"/>
        <v>0</v>
      </c>
      <c r="F1338" s="26" t="e">
        <f t="shared" si="106"/>
        <v>#DIV/0!</v>
      </c>
      <c r="G1338">
        <f>'Data Entry'!K1339</f>
        <v>0</v>
      </c>
      <c r="H1338">
        <f>'Data Entry'!L1339</f>
        <v>0</v>
      </c>
      <c r="I1338">
        <f t="shared" si="107"/>
        <v>0</v>
      </c>
      <c r="J1338" s="26" t="e">
        <f t="shared" si="108"/>
        <v>#DIV/0!</v>
      </c>
      <c r="K1338" s="1">
        <f>SUMIFS('Data Entry'!N$3:N$2000,'Data Entry'!M$3:M$2000,A1338,'Data Entry'!B$3:B$2000,B1338)+SUMIFS('Data Entry'!P$3:P$2000,'Data Entry'!O$3:O$2000,A1338,'Data Entry'!B$3:B$2000,B1338)+SUMIFS('Data Entry'!R$3:R$2000,'Data Entry'!Q$3:Q$2000,A1338,'Data Entry'!B$3:B$2000,B1338)</f>
        <v>0</v>
      </c>
      <c r="L1338">
        <f t="shared" si="109"/>
        <v>0</v>
      </c>
    </row>
    <row r="1339" spans="1:12">
      <c r="A1339">
        <f>'Data Entry'!A1340</f>
        <v>0</v>
      </c>
      <c r="B1339">
        <f>'Data Entry'!B1340</f>
        <v>0</v>
      </c>
      <c r="C1339">
        <f>'Data Entry'!I1340</f>
        <v>0</v>
      </c>
      <c r="D1339">
        <f>'Data Entry'!J1340</f>
        <v>0</v>
      </c>
      <c r="E1339">
        <f t="shared" si="105"/>
        <v>0</v>
      </c>
      <c r="F1339" s="26" t="e">
        <f t="shared" si="106"/>
        <v>#DIV/0!</v>
      </c>
      <c r="G1339">
        <f>'Data Entry'!K1340</f>
        <v>0</v>
      </c>
      <c r="H1339">
        <f>'Data Entry'!L1340</f>
        <v>0</v>
      </c>
      <c r="I1339">
        <f t="shared" si="107"/>
        <v>0</v>
      </c>
      <c r="J1339" s="26" t="e">
        <f t="shared" si="108"/>
        <v>#DIV/0!</v>
      </c>
      <c r="K1339" s="1">
        <f>SUMIFS('Data Entry'!N$3:N$2000,'Data Entry'!M$3:M$2000,A1339,'Data Entry'!B$3:B$2000,B1339)+SUMIFS('Data Entry'!P$3:P$2000,'Data Entry'!O$3:O$2000,A1339,'Data Entry'!B$3:B$2000,B1339)+SUMIFS('Data Entry'!R$3:R$2000,'Data Entry'!Q$3:Q$2000,A1339,'Data Entry'!B$3:B$2000,B1339)</f>
        <v>0</v>
      </c>
      <c r="L1339">
        <f t="shared" si="109"/>
        <v>0</v>
      </c>
    </row>
    <row r="1340" spans="1:12">
      <c r="A1340">
        <f>'Data Entry'!A1341</f>
        <v>0</v>
      </c>
      <c r="B1340">
        <f>'Data Entry'!B1341</f>
        <v>0</v>
      </c>
      <c r="C1340">
        <f>'Data Entry'!I1341</f>
        <v>0</v>
      </c>
      <c r="D1340">
        <f>'Data Entry'!J1341</f>
        <v>0</v>
      </c>
      <c r="E1340">
        <f t="shared" si="105"/>
        <v>0</v>
      </c>
      <c r="F1340" s="26" t="e">
        <f t="shared" si="106"/>
        <v>#DIV/0!</v>
      </c>
      <c r="G1340">
        <f>'Data Entry'!K1341</f>
        <v>0</v>
      </c>
      <c r="H1340">
        <f>'Data Entry'!L1341</f>
        <v>0</v>
      </c>
      <c r="I1340">
        <f t="shared" si="107"/>
        <v>0</v>
      </c>
      <c r="J1340" s="26" t="e">
        <f t="shared" si="108"/>
        <v>#DIV/0!</v>
      </c>
      <c r="K1340" s="1">
        <f>SUMIFS('Data Entry'!N$3:N$2000,'Data Entry'!M$3:M$2000,A1340,'Data Entry'!B$3:B$2000,B1340)+SUMIFS('Data Entry'!P$3:P$2000,'Data Entry'!O$3:O$2000,A1340,'Data Entry'!B$3:B$2000,B1340)+SUMIFS('Data Entry'!R$3:R$2000,'Data Entry'!Q$3:Q$2000,A1340,'Data Entry'!B$3:B$2000,B1340)</f>
        <v>0</v>
      </c>
      <c r="L1340">
        <f t="shared" si="109"/>
        <v>0</v>
      </c>
    </row>
    <row r="1341" spans="1:12">
      <c r="A1341">
        <f>'Data Entry'!A1342</f>
        <v>0</v>
      </c>
      <c r="B1341">
        <f>'Data Entry'!B1342</f>
        <v>0</v>
      </c>
      <c r="C1341">
        <f>'Data Entry'!I1342</f>
        <v>0</v>
      </c>
      <c r="D1341">
        <f>'Data Entry'!J1342</f>
        <v>0</v>
      </c>
      <c r="E1341">
        <f t="shared" si="105"/>
        <v>0</v>
      </c>
      <c r="F1341" s="26" t="e">
        <f t="shared" si="106"/>
        <v>#DIV/0!</v>
      </c>
      <c r="G1341">
        <f>'Data Entry'!K1342</f>
        <v>0</v>
      </c>
      <c r="H1341">
        <f>'Data Entry'!L1342</f>
        <v>0</v>
      </c>
      <c r="I1341">
        <f t="shared" si="107"/>
        <v>0</v>
      </c>
      <c r="J1341" s="26" t="e">
        <f t="shared" si="108"/>
        <v>#DIV/0!</v>
      </c>
      <c r="K1341" s="1">
        <f>SUMIFS('Data Entry'!N$3:N$2000,'Data Entry'!M$3:M$2000,A1341,'Data Entry'!B$3:B$2000,B1341)+SUMIFS('Data Entry'!P$3:P$2000,'Data Entry'!O$3:O$2000,A1341,'Data Entry'!B$3:B$2000,B1341)+SUMIFS('Data Entry'!R$3:R$2000,'Data Entry'!Q$3:Q$2000,A1341,'Data Entry'!B$3:B$2000,B1341)</f>
        <v>0</v>
      </c>
      <c r="L1341">
        <f t="shared" si="109"/>
        <v>0</v>
      </c>
    </row>
    <row r="1342" spans="1:12">
      <c r="A1342">
        <f>'Data Entry'!A1343</f>
        <v>0</v>
      </c>
      <c r="B1342">
        <f>'Data Entry'!B1343</f>
        <v>0</v>
      </c>
      <c r="C1342">
        <f>'Data Entry'!I1343</f>
        <v>0</v>
      </c>
      <c r="D1342">
        <f>'Data Entry'!J1343</f>
        <v>0</v>
      </c>
      <c r="E1342">
        <f t="shared" si="105"/>
        <v>0</v>
      </c>
      <c r="F1342" s="26" t="e">
        <f t="shared" si="106"/>
        <v>#DIV/0!</v>
      </c>
      <c r="G1342">
        <f>'Data Entry'!K1343</f>
        <v>0</v>
      </c>
      <c r="H1342">
        <f>'Data Entry'!L1343</f>
        <v>0</v>
      </c>
      <c r="I1342">
        <f t="shared" si="107"/>
        <v>0</v>
      </c>
      <c r="J1342" s="26" t="e">
        <f t="shared" si="108"/>
        <v>#DIV/0!</v>
      </c>
      <c r="K1342" s="1">
        <f>SUMIFS('Data Entry'!N$3:N$2000,'Data Entry'!M$3:M$2000,A1342,'Data Entry'!B$3:B$2000,B1342)+SUMIFS('Data Entry'!P$3:P$2000,'Data Entry'!O$3:O$2000,A1342,'Data Entry'!B$3:B$2000,B1342)+SUMIFS('Data Entry'!R$3:R$2000,'Data Entry'!Q$3:Q$2000,A1342,'Data Entry'!B$3:B$2000,B1342)</f>
        <v>0</v>
      </c>
      <c r="L1342">
        <f t="shared" si="109"/>
        <v>0</v>
      </c>
    </row>
    <row r="1343" spans="1:12">
      <c r="A1343">
        <f>'Data Entry'!A1344</f>
        <v>0</v>
      </c>
      <c r="B1343">
        <f>'Data Entry'!B1344</f>
        <v>0</v>
      </c>
      <c r="C1343">
        <f>'Data Entry'!I1344</f>
        <v>0</v>
      </c>
      <c r="D1343">
        <f>'Data Entry'!J1344</f>
        <v>0</v>
      </c>
      <c r="E1343">
        <f t="shared" si="105"/>
        <v>0</v>
      </c>
      <c r="F1343" s="26" t="e">
        <f t="shared" si="106"/>
        <v>#DIV/0!</v>
      </c>
      <c r="G1343">
        <f>'Data Entry'!K1344</f>
        <v>0</v>
      </c>
      <c r="H1343">
        <f>'Data Entry'!L1344</f>
        <v>0</v>
      </c>
      <c r="I1343">
        <f t="shared" si="107"/>
        <v>0</v>
      </c>
      <c r="J1343" s="26" t="e">
        <f t="shared" si="108"/>
        <v>#DIV/0!</v>
      </c>
      <c r="K1343" s="1">
        <f>SUMIFS('Data Entry'!N$3:N$2000,'Data Entry'!M$3:M$2000,A1343,'Data Entry'!B$3:B$2000,B1343)+SUMIFS('Data Entry'!P$3:P$2000,'Data Entry'!O$3:O$2000,A1343,'Data Entry'!B$3:B$2000,B1343)+SUMIFS('Data Entry'!R$3:R$2000,'Data Entry'!Q$3:Q$2000,A1343,'Data Entry'!B$3:B$2000,B1343)</f>
        <v>0</v>
      </c>
      <c r="L1343">
        <f t="shared" si="109"/>
        <v>0</v>
      </c>
    </row>
    <row r="1344" spans="1:12">
      <c r="A1344">
        <f>'Data Entry'!A1345</f>
        <v>0</v>
      </c>
      <c r="B1344">
        <f>'Data Entry'!B1345</f>
        <v>0</v>
      </c>
      <c r="C1344">
        <f>'Data Entry'!I1345</f>
        <v>0</v>
      </c>
      <c r="D1344">
        <f>'Data Entry'!J1345</f>
        <v>0</v>
      </c>
      <c r="E1344">
        <f t="shared" si="105"/>
        <v>0</v>
      </c>
      <c r="F1344" s="26" t="e">
        <f t="shared" si="106"/>
        <v>#DIV/0!</v>
      </c>
      <c r="G1344">
        <f>'Data Entry'!K1345</f>
        <v>0</v>
      </c>
      <c r="H1344">
        <f>'Data Entry'!L1345</f>
        <v>0</v>
      </c>
      <c r="I1344">
        <f t="shared" si="107"/>
        <v>0</v>
      </c>
      <c r="J1344" s="26" t="e">
        <f t="shared" si="108"/>
        <v>#DIV/0!</v>
      </c>
      <c r="K1344" s="1">
        <f>SUMIFS('Data Entry'!N$3:N$2000,'Data Entry'!M$3:M$2000,A1344,'Data Entry'!B$3:B$2000,B1344)+SUMIFS('Data Entry'!P$3:P$2000,'Data Entry'!O$3:O$2000,A1344,'Data Entry'!B$3:B$2000,B1344)+SUMIFS('Data Entry'!R$3:R$2000,'Data Entry'!Q$3:Q$2000,A1344,'Data Entry'!B$3:B$2000,B1344)</f>
        <v>0</v>
      </c>
      <c r="L1344">
        <f t="shared" si="109"/>
        <v>0</v>
      </c>
    </row>
    <row r="1345" spans="1:12">
      <c r="A1345">
        <f>'Data Entry'!A1346</f>
        <v>0</v>
      </c>
      <c r="B1345">
        <f>'Data Entry'!B1346</f>
        <v>0</v>
      </c>
      <c r="C1345">
        <f>'Data Entry'!I1346</f>
        <v>0</v>
      </c>
      <c r="D1345">
        <f>'Data Entry'!J1346</f>
        <v>0</v>
      </c>
      <c r="E1345">
        <f t="shared" si="105"/>
        <v>0</v>
      </c>
      <c r="F1345" s="26" t="e">
        <f t="shared" si="106"/>
        <v>#DIV/0!</v>
      </c>
      <c r="G1345">
        <f>'Data Entry'!K1346</f>
        <v>0</v>
      </c>
      <c r="H1345">
        <f>'Data Entry'!L1346</f>
        <v>0</v>
      </c>
      <c r="I1345">
        <f t="shared" si="107"/>
        <v>0</v>
      </c>
      <c r="J1345" s="26" t="e">
        <f t="shared" si="108"/>
        <v>#DIV/0!</v>
      </c>
      <c r="K1345" s="1">
        <f>SUMIFS('Data Entry'!N$3:N$2000,'Data Entry'!M$3:M$2000,A1345,'Data Entry'!B$3:B$2000,B1345)+SUMIFS('Data Entry'!P$3:P$2000,'Data Entry'!O$3:O$2000,A1345,'Data Entry'!B$3:B$2000,B1345)+SUMIFS('Data Entry'!R$3:R$2000,'Data Entry'!Q$3:Q$2000,A1345,'Data Entry'!B$3:B$2000,B1345)</f>
        <v>0</v>
      </c>
      <c r="L1345">
        <f t="shared" si="109"/>
        <v>0</v>
      </c>
    </row>
    <row r="1346" spans="1:12">
      <c r="A1346">
        <f>'Data Entry'!A1347</f>
        <v>0</v>
      </c>
      <c r="B1346">
        <f>'Data Entry'!B1347</f>
        <v>0</v>
      </c>
      <c r="C1346">
        <f>'Data Entry'!I1347</f>
        <v>0</v>
      </c>
      <c r="D1346">
        <f>'Data Entry'!J1347</f>
        <v>0</v>
      </c>
      <c r="E1346">
        <f t="shared" si="105"/>
        <v>0</v>
      </c>
      <c r="F1346" s="26" t="e">
        <f t="shared" si="106"/>
        <v>#DIV/0!</v>
      </c>
      <c r="G1346">
        <f>'Data Entry'!K1347</f>
        <v>0</v>
      </c>
      <c r="H1346">
        <f>'Data Entry'!L1347</f>
        <v>0</v>
      </c>
      <c r="I1346">
        <f t="shared" si="107"/>
        <v>0</v>
      </c>
      <c r="J1346" s="26" t="e">
        <f t="shared" si="108"/>
        <v>#DIV/0!</v>
      </c>
      <c r="K1346" s="1">
        <f>SUMIFS('Data Entry'!N$3:N$2000,'Data Entry'!M$3:M$2000,A1346,'Data Entry'!B$3:B$2000,B1346)+SUMIFS('Data Entry'!P$3:P$2000,'Data Entry'!O$3:O$2000,A1346,'Data Entry'!B$3:B$2000,B1346)+SUMIFS('Data Entry'!R$3:R$2000,'Data Entry'!Q$3:Q$2000,A1346,'Data Entry'!B$3:B$2000,B1346)</f>
        <v>0</v>
      </c>
      <c r="L1346">
        <f t="shared" si="109"/>
        <v>0</v>
      </c>
    </row>
    <row r="1347" spans="1:12">
      <c r="A1347">
        <f>'Data Entry'!A1348</f>
        <v>0</v>
      </c>
      <c r="B1347">
        <f>'Data Entry'!B1348</f>
        <v>0</v>
      </c>
      <c r="C1347">
        <f>'Data Entry'!I1348</f>
        <v>0</v>
      </c>
      <c r="D1347">
        <f>'Data Entry'!J1348</f>
        <v>0</v>
      </c>
      <c r="E1347">
        <f t="shared" si="105"/>
        <v>0</v>
      </c>
      <c r="F1347" s="26" t="e">
        <f t="shared" si="106"/>
        <v>#DIV/0!</v>
      </c>
      <c r="G1347">
        <f>'Data Entry'!K1348</f>
        <v>0</v>
      </c>
      <c r="H1347">
        <f>'Data Entry'!L1348</f>
        <v>0</v>
      </c>
      <c r="I1347">
        <f t="shared" si="107"/>
        <v>0</v>
      </c>
      <c r="J1347" s="26" t="e">
        <f t="shared" si="108"/>
        <v>#DIV/0!</v>
      </c>
      <c r="K1347" s="1">
        <f>SUMIFS('Data Entry'!N$3:N$2000,'Data Entry'!M$3:M$2000,A1347,'Data Entry'!B$3:B$2000,B1347)+SUMIFS('Data Entry'!P$3:P$2000,'Data Entry'!O$3:O$2000,A1347,'Data Entry'!B$3:B$2000,B1347)+SUMIFS('Data Entry'!R$3:R$2000,'Data Entry'!Q$3:Q$2000,A1347,'Data Entry'!B$3:B$2000,B1347)</f>
        <v>0</v>
      </c>
      <c r="L1347">
        <f t="shared" si="109"/>
        <v>0</v>
      </c>
    </row>
    <row r="1348" spans="1:12">
      <c r="A1348">
        <f>'Data Entry'!A1349</f>
        <v>0</v>
      </c>
      <c r="B1348">
        <f>'Data Entry'!B1349</f>
        <v>0</v>
      </c>
      <c r="C1348">
        <f>'Data Entry'!I1349</f>
        <v>0</v>
      </c>
      <c r="D1348">
        <f>'Data Entry'!J1349</f>
        <v>0</v>
      </c>
      <c r="E1348">
        <f t="shared" si="105"/>
        <v>0</v>
      </c>
      <c r="F1348" s="26" t="e">
        <f t="shared" si="106"/>
        <v>#DIV/0!</v>
      </c>
      <c r="G1348">
        <f>'Data Entry'!K1349</f>
        <v>0</v>
      </c>
      <c r="H1348">
        <f>'Data Entry'!L1349</f>
        <v>0</v>
      </c>
      <c r="I1348">
        <f t="shared" si="107"/>
        <v>0</v>
      </c>
      <c r="J1348" s="26" t="e">
        <f t="shared" si="108"/>
        <v>#DIV/0!</v>
      </c>
      <c r="K1348" s="1">
        <f>SUMIFS('Data Entry'!N$3:N$2000,'Data Entry'!M$3:M$2000,A1348,'Data Entry'!B$3:B$2000,B1348)+SUMIFS('Data Entry'!P$3:P$2000,'Data Entry'!O$3:O$2000,A1348,'Data Entry'!B$3:B$2000,B1348)+SUMIFS('Data Entry'!R$3:R$2000,'Data Entry'!Q$3:Q$2000,A1348,'Data Entry'!B$3:B$2000,B1348)</f>
        <v>0</v>
      </c>
      <c r="L1348">
        <f t="shared" si="109"/>
        <v>0</v>
      </c>
    </row>
    <row r="1349" spans="1:12">
      <c r="A1349">
        <f>'Data Entry'!A1350</f>
        <v>0</v>
      </c>
      <c r="B1349">
        <f>'Data Entry'!B1350</f>
        <v>0</v>
      </c>
      <c r="C1349">
        <f>'Data Entry'!I1350</f>
        <v>0</v>
      </c>
      <c r="D1349">
        <f>'Data Entry'!J1350</f>
        <v>0</v>
      </c>
      <c r="E1349">
        <f t="shared" si="105"/>
        <v>0</v>
      </c>
      <c r="F1349" s="26" t="e">
        <f t="shared" si="106"/>
        <v>#DIV/0!</v>
      </c>
      <c r="G1349">
        <f>'Data Entry'!K1350</f>
        <v>0</v>
      </c>
      <c r="H1349">
        <f>'Data Entry'!L1350</f>
        <v>0</v>
      </c>
      <c r="I1349">
        <f t="shared" si="107"/>
        <v>0</v>
      </c>
      <c r="J1349" s="26" t="e">
        <f t="shared" si="108"/>
        <v>#DIV/0!</v>
      </c>
      <c r="K1349" s="1">
        <f>SUMIFS('Data Entry'!N$3:N$2000,'Data Entry'!M$3:M$2000,A1349,'Data Entry'!B$3:B$2000,B1349)+SUMIFS('Data Entry'!P$3:P$2000,'Data Entry'!O$3:O$2000,A1349,'Data Entry'!B$3:B$2000,B1349)+SUMIFS('Data Entry'!R$3:R$2000,'Data Entry'!Q$3:Q$2000,A1349,'Data Entry'!B$3:B$2000,B1349)</f>
        <v>0</v>
      </c>
      <c r="L1349">
        <f t="shared" si="109"/>
        <v>0</v>
      </c>
    </row>
    <row r="1350" spans="1:12">
      <c r="A1350">
        <f>'Data Entry'!A1351</f>
        <v>0</v>
      </c>
      <c r="B1350">
        <f>'Data Entry'!B1351</f>
        <v>0</v>
      </c>
      <c r="C1350">
        <f>'Data Entry'!I1351</f>
        <v>0</v>
      </c>
      <c r="D1350">
        <f>'Data Entry'!J1351</f>
        <v>0</v>
      </c>
      <c r="E1350">
        <f t="shared" si="105"/>
        <v>0</v>
      </c>
      <c r="F1350" s="26" t="e">
        <f t="shared" si="106"/>
        <v>#DIV/0!</v>
      </c>
      <c r="G1350">
        <f>'Data Entry'!K1351</f>
        <v>0</v>
      </c>
      <c r="H1350">
        <f>'Data Entry'!L1351</f>
        <v>0</v>
      </c>
      <c r="I1350">
        <f t="shared" si="107"/>
        <v>0</v>
      </c>
      <c r="J1350" s="26" t="e">
        <f t="shared" si="108"/>
        <v>#DIV/0!</v>
      </c>
      <c r="K1350" s="1">
        <f>SUMIFS('Data Entry'!N$3:N$2000,'Data Entry'!M$3:M$2000,A1350,'Data Entry'!B$3:B$2000,B1350)+SUMIFS('Data Entry'!P$3:P$2000,'Data Entry'!O$3:O$2000,A1350,'Data Entry'!B$3:B$2000,B1350)+SUMIFS('Data Entry'!R$3:R$2000,'Data Entry'!Q$3:Q$2000,A1350,'Data Entry'!B$3:B$2000,B1350)</f>
        <v>0</v>
      </c>
      <c r="L1350">
        <f t="shared" si="109"/>
        <v>0</v>
      </c>
    </row>
    <row r="1351" spans="1:12">
      <c r="A1351">
        <f>'Data Entry'!A1352</f>
        <v>0</v>
      </c>
      <c r="B1351">
        <f>'Data Entry'!B1352</f>
        <v>0</v>
      </c>
      <c r="C1351">
        <f>'Data Entry'!I1352</f>
        <v>0</v>
      </c>
      <c r="D1351">
        <f>'Data Entry'!J1352</f>
        <v>0</v>
      </c>
      <c r="E1351">
        <f t="shared" si="105"/>
        <v>0</v>
      </c>
      <c r="F1351" s="26" t="e">
        <f t="shared" si="106"/>
        <v>#DIV/0!</v>
      </c>
      <c r="G1351">
        <f>'Data Entry'!K1352</f>
        <v>0</v>
      </c>
      <c r="H1351">
        <f>'Data Entry'!L1352</f>
        <v>0</v>
      </c>
      <c r="I1351">
        <f t="shared" si="107"/>
        <v>0</v>
      </c>
      <c r="J1351" s="26" t="e">
        <f t="shared" si="108"/>
        <v>#DIV/0!</v>
      </c>
      <c r="K1351" s="1">
        <f>SUMIFS('Data Entry'!N$3:N$2000,'Data Entry'!M$3:M$2000,A1351,'Data Entry'!B$3:B$2000,B1351)+SUMIFS('Data Entry'!P$3:P$2000,'Data Entry'!O$3:O$2000,A1351,'Data Entry'!B$3:B$2000,B1351)+SUMIFS('Data Entry'!R$3:R$2000,'Data Entry'!Q$3:Q$2000,A1351,'Data Entry'!B$3:B$2000,B1351)</f>
        <v>0</v>
      </c>
      <c r="L1351">
        <f t="shared" si="109"/>
        <v>0</v>
      </c>
    </row>
    <row r="1352" spans="1:12">
      <c r="A1352">
        <f>'Data Entry'!A1353</f>
        <v>0</v>
      </c>
      <c r="B1352">
        <f>'Data Entry'!B1353</f>
        <v>0</v>
      </c>
      <c r="C1352">
        <f>'Data Entry'!I1353</f>
        <v>0</v>
      </c>
      <c r="D1352">
        <f>'Data Entry'!J1353</f>
        <v>0</v>
      </c>
      <c r="E1352">
        <f t="shared" si="105"/>
        <v>0</v>
      </c>
      <c r="F1352" s="26" t="e">
        <f t="shared" si="106"/>
        <v>#DIV/0!</v>
      </c>
      <c r="G1352">
        <f>'Data Entry'!K1353</f>
        <v>0</v>
      </c>
      <c r="H1352">
        <f>'Data Entry'!L1353</f>
        <v>0</v>
      </c>
      <c r="I1352">
        <f t="shared" si="107"/>
        <v>0</v>
      </c>
      <c r="J1352" s="26" t="e">
        <f t="shared" si="108"/>
        <v>#DIV/0!</v>
      </c>
      <c r="K1352" s="1">
        <f>SUMIFS('Data Entry'!N$3:N$2000,'Data Entry'!M$3:M$2000,A1352,'Data Entry'!B$3:B$2000,B1352)+SUMIFS('Data Entry'!P$3:P$2000,'Data Entry'!O$3:O$2000,A1352,'Data Entry'!B$3:B$2000,B1352)+SUMIFS('Data Entry'!R$3:R$2000,'Data Entry'!Q$3:Q$2000,A1352,'Data Entry'!B$3:B$2000,B1352)</f>
        <v>0</v>
      </c>
      <c r="L1352">
        <f t="shared" si="109"/>
        <v>0</v>
      </c>
    </row>
    <row r="1353" spans="1:12">
      <c r="A1353">
        <f>'Data Entry'!A1354</f>
        <v>0</v>
      </c>
      <c r="B1353">
        <f>'Data Entry'!B1354</f>
        <v>0</v>
      </c>
      <c r="C1353">
        <f>'Data Entry'!I1354</f>
        <v>0</v>
      </c>
      <c r="D1353">
        <f>'Data Entry'!J1354</f>
        <v>0</v>
      </c>
      <c r="E1353">
        <f t="shared" si="105"/>
        <v>0</v>
      </c>
      <c r="F1353" s="26" t="e">
        <f t="shared" si="106"/>
        <v>#DIV/0!</v>
      </c>
      <c r="G1353">
        <f>'Data Entry'!K1354</f>
        <v>0</v>
      </c>
      <c r="H1353">
        <f>'Data Entry'!L1354</f>
        <v>0</v>
      </c>
      <c r="I1353">
        <f t="shared" si="107"/>
        <v>0</v>
      </c>
      <c r="J1353" s="26" t="e">
        <f t="shared" si="108"/>
        <v>#DIV/0!</v>
      </c>
      <c r="K1353" s="1">
        <f>SUMIFS('Data Entry'!N$3:N$2000,'Data Entry'!M$3:M$2000,A1353,'Data Entry'!B$3:B$2000,B1353)+SUMIFS('Data Entry'!P$3:P$2000,'Data Entry'!O$3:O$2000,A1353,'Data Entry'!B$3:B$2000,B1353)+SUMIFS('Data Entry'!R$3:R$2000,'Data Entry'!Q$3:Q$2000,A1353,'Data Entry'!B$3:B$2000,B1353)</f>
        <v>0</v>
      </c>
      <c r="L1353">
        <f t="shared" si="109"/>
        <v>0</v>
      </c>
    </row>
    <row r="1354" spans="1:12">
      <c r="A1354">
        <f>'Data Entry'!A1355</f>
        <v>0</v>
      </c>
      <c r="B1354">
        <f>'Data Entry'!B1355</f>
        <v>0</v>
      </c>
      <c r="C1354">
        <f>'Data Entry'!I1355</f>
        <v>0</v>
      </c>
      <c r="D1354">
        <f>'Data Entry'!J1355</f>
        <v>0</v>
      </c>
      <c r="E1354">
        <f t="shared" si="105"/>
        <v>0</v>
      </c>
      <c r="F1354" s="26" t="e">
        <f t="shared" si="106"/>
        <v>#DIV/0!</v>
      </c>
      <c r="G1354">
        <f>'Data Entry'!K1355</f>
        <v>0</v>
      </c>
      <c r="H1354">
        <f>'Data Entry'!L1355</f>
        <v>0</v>
      </c>
      <c r="I1354">
        <f t="shared" si="107"/>
        <v>0</v>
      </c>
      <c r="J1354" s="26" t="e">
        <f t="shared" si="108"/>
        <v>#DIV/0!</v>
      </c>
      <c r="K1354" s="1">
        <f>SUMIFS('Data Entry'!N$3:N$2000,'Data Entry'!M$3:M$2000,A1354,'Data Entry'!B$3:B$2000,B1354)+SUMIFS('Data Entry'!P$3:P$2000,'Data Entry'!O$3:O$2000,A1354,'Data Entry'!B$3:B$2000,B1354)+SUMIFS('Data Entry'!R$3:R$2000,'Data Entry'!Q$3:Q$2000,A1354,'Data Entry'!B$3:B$2000,B1354)</f>
        <v>0</v>
      </c>
      <c r="L1354">
        <f t="shared" si="109"/>
        <v>0</v>
      </c>
    </row>
    <row r="1355" spans="1:12">
      <c r="A1355">
        <f>'Data Entry'!A1356</f>
        <v>0</v>
      </c>
      <c r="B1355">
        <f>'Data Entry'!B1356</f>
        <v>0</v>
      </c>
      <c r="C1355">
        <f>'Data Entry'!I1356</f>
        <v>0</v>
      </c>
      <c r="D1355">
        <f>'Data Entry'!J1356</f>
        <v>0</v>
      </c>
      <c r="E1355">
        <f t="shared" si="105"/>
        <v>0</v>
      </c>
      <c r="F1355" s="26" t="e">
        <f t="shared" si="106"/>
        <v>#DIV/0!</v>
      </c>
      <c r="G1355">
        <f>'Data Entry'!K1356</f>
        <v>0</v>
      </c>
      <c r="H1355">
        <f>'Data Entry'!L1356</f>
        <v>0</v>
      </c>
      <c r="I1355">
        <f t="shared" si="107"/>
        <v>0</v>
      </c>
      <c r="J1355" s="26" t="e">
        <f t="shared" si="108"/>
        <v>#DIV/0!</v>
      </c>
      <c r="K1355" s="1">
        <f>SUMIFS('Data Entry'!N$3:N$2000,'Data Entry'!M$3:M$2000,A1355,'Data Entry'!B$3:B$2000,B1355)+SUMIFS('Data Entry'!P$3:P$2000,'Data Entry'!O$3:O$2000,A1355,'Data Entry'!B$3:B$2000,B1355)+SUMIFS('Data Entry'!R$3:R$2000,'Data Entry'!Q$3:Q$2000,A1355,'Data Entry'!B$3:B$2000,B1355)</f>
        <v>0</v>
      </c>
      <c r="L1355">
        <f t="shared" si="109"/>
        <v>0</v>
      </c>
    </row>
    <row r="1356" spans="1:12">
      <c r="A1356">
        <f>'Data Entry'!A1357</f>
        <v>0</v>
      </c>
      <c r="B1356">
        <f>'Data Entry'!B1357</f>
        <v>0</v>
      </c>
      <c r="C1356">
        <f>'Data Entry'!I1357</f>
        <v>0</v>
      </c>
      <c r="D1356">
        <f>'Data Entry'!J1357</f>
        <v>0</v>
      </c>
      <c r="E1356">
        <f t="shared" si="105"/>
        <v>0</v>
      </c>
      <c r="F1356" s="26" t="e">
        <f t="shared" si="106"/>
        <v>#DIV/0!</v>
      </c>
      <c r="G1356">
        <f>'Data Entry'!K1357</f>
        <v>0</v>
      </c>
      <c r="H1356">
        <f>'Data Entry'!L1357</f>
        <v>0</v>
      </c>
      <c r="I1356">
        <f t="shared" si="107"/>
        <v>0</v>
      </c>
      <c r="J1356" s="26" t="e">
        <f t="shared" si="108"/>
        <v>#DIV/0!</v>
      </c>
      <c r="K1356" s="1">
        <f>SUMIFS('Data Entry'!N$3:N$2000,'Data Entry'!M$3:M$2000,A1356,'Data Entry'!B$3:B$2000,B1356)+SUMIFS('Data Entry'!P$3:P$2000,'Data Entry'!O$3:O$2000,A1356,'Data Entry'!B$3:B$2000,B1356)+SUMIFS('Data Entry'!R$3:R$2000,'Data Entry'!Q$3:Q$2000,A1356,'Data Entry'!B$3:B$2000,B1356)</f>
        <v>0</v>
      </c>
      <c r="L1356">
        <f t="shared" si="109"/>
        <v>0</v>
      </c>
    </row>
    <row r="1357" spans="1:12">
      <c r="A1357">
        <f>'Data Entry'!A1358</f>
        <v>0</v>
      </c>
      <c r="B1357">
        <f>'Data Entry'!B1358</f>
        <v>0</v>
      </c>
      <c r="C1357">
        <f>'Data Entry'!I1358</f>
        <v>0</v>
      </c>
      <c r="D1357">
        <f>'Data Entry'!J1358</f>
        <v>0</v>
      </c>
      <c r="E1357">
        <f t="shared" si="105"/>
        <v>0</v>
      </c>
      <c r="F1357" s="26" t="e">
        <f t="shared" si="106"/>
        <v>#DIV/0!</v>
      </c>
      <c r="G1357">
        <f>'Data Entry'!K1358</f>
        <v>0</v>
      </c>
      <c r="H1357">
        <f>'Data Entry'!L1358</f>
        <v>0</v>
      </c>
      <c r="I1357">
        <f t="shared" si="107"/>
        <v>0</v>
      </c>
      <c r="J1357" s="26" t="e">
        <f t="shared" si="108"/>
        <v>#DIV/0!</v>
      </c>
      <c r="K1357" s="1">
        <f>SUMIFS('Data Entry'!N$3:N$2000,'Data Entry'!M$3:M$2000,A1357,'Data Entry'!B$3:B$2000,B1357)+SUMIFS('Data Entry'!P$3:P$2000,'Data Entry'!O$3:O$2000,A1357,'Data Entry'!B$3:B$2000,B1357)+SUMIFS('Data Entry'!R$3:R$2000,'Data Entry'!Q$3:Q$2000,A1357,'Data Entry'!B$3:B$2000,B1357)</f>
        <v>0</v>
      </c>
      <c r="L1357">
        <f t="shared" si="109"/>
        <v>0</v>
      </c>
    </row>
    <row r="1358" spans="1:12">
      <c r="A1358">
        <f>'Data Entry'!A1359</f>
        <v>0</v>
      </c>
      <c r="B1358">
        <f>'Data Entry'!B1359</f>
        <v>0</v>
      </c>
      <c r="C1358">
        <f>'Data Entry'!I1359</f>
        <v>0</v>
      </c>
      <c r="D1358">
        <f>'Data Entry'!J1359</f>
        <v>0</v>
      </c>
      <c r="E1358">
        <f t="shared" si="105"/>
        <v>0</v>
      </c>
      <c r="F1358" s="26" t="e">
        <f t="shared" si="106"/>
        <v>#DIV/0!</v>
      </c>
      <c r="G1358">
        <f>'Data Entry'!K1359</f>
        <v>0</v>
      </c>
      <c r="H1358">
        <f>'Data Entry'!L1359</f>
        <v>0</v>
      </c>
      <c r="I1358">
        <f t="shared" si="107"/>
        <v>0</v>
      </c>
      <c r="J1358" s="26" t="e">
        <f t="shared" si="108"/>
        <v>#DIV/0!</v>
      </c>
      <c r="K1358" s="1">
        <f>SUMIFS('Data Entry'!N$3:N$2000,'Data Entry'!M$3:M$2000,A1358,'Data Entry'!B$3:B$2000,B1358)+SUMIFS('Data Entry'!P$3:P$2000,'Data Entry'!O$3:O$2000,A1358,'Data Entry'!B$3:B$2000,B1358)+SUMIFS('Data Entry'!R$3:R$2000,'Data Entry'!Q$3:Q$2000,A1358,'Data Entry'!B$3:B$2000,B1358)</f>
        <v>0</v>
      </c>
      <c r="L1358">
        <f t="shared" si="109"/>
        <v>0</v>
      </c>
    </row>
    <row r="1359" spans="1:12">
      <c r="A1359">
        <f>'Data Entry'!A1360</f>
        <v>0</v>
      </c>
      <c r="B1359">
        <f>'Data Entry'!B1360</f>
        <v>0</v>
      </c>
      <c r="C1359">
        <f>'Data Entry'!I1360</f>
        <v>0</v>
      </c>
      <c r="D1359">
        <f>'Data Entry'!J1360</f>
        <v>0</v>
      </c>
      <c r="E1359">
        <f t="shared" si="105"/>
        <v>0</v>
      </c>
      <c r="F1359" s="26" t="e">
        <f t="shared" si="106"/>
        <v>#DIV/0!</v>
      </c>
      <c r="G1359">
        <f>'Data Entry'!K1360</f>
        <v>0</v>
      </c>
      <c r="H1359">
        <f>'Data Entry'!L1360</f>
        <v>0</v>
      </c>
      <c r="I1359">
        <f t="shared" si="107"/>
        <v>0</v>
      </c>
      <c r="J1359" s="26" t="e">
        <f t="shared" si="108"/>
        <v>#DIV/0!</v>
      </c>
      <c r="K1359" s="1">
        <f>SUMIFS('Data Entry'!N$3:N$2000,'Data Entry'!M$3:M$2000,A1359,'Data Entry'!B$3:B$2000,B1359)+SUMIFS('Data Entry'!P$3:P$2000,'Data Entry'!O$3:O$2000,A1359,'Data Entry'!B$3:B$2000,B1359)+SUMIFS('Data Entry'!R$3:R$2000,'Data Entry'!Q$3:Q$2000,A1359,'Data Entry'!B$3:B$2000,B1359)</f>
        <v>0</v>
      </c>
      <c r="L1359">
        <f t="shared" si="109"/>
        <v>0</v>
      </c>
    </row>
    <row r="1360" spans="1:12">
      <c r="A1360">
        <f>'Data Entry'!A1361</f>
        <v>0</v>
      </c>
      <c r="B1360">
        <f>'Data Entry'!B1361</f>
        <v>0</v>
      </c>
      <c r="C1360">
        <f>'Data Entry'!I1361</f>
        <v>0</v>
      </c>
      <c r="D1360">
        <f>'Data Entry'!J1361</f>
        <v>0</v>
      </c>
      <c r="E1360">
        <f t="shared" si="105"/>
        <v>0</v>
      </c>
      <c r="F1360" s="26" t="e">
        <f t="shared" si="106"/>
        <v>#DIV/0!</v>
      </c>
      <c r="G1360">
        <f>'Data Entry'!K1361</f>
        <v>0</v>
      </c>
      <c r="H1360">
        <f>'Data Entry'!L1361</f>
        <v>0</v>
      </c>
      <c r="I1360">
        <f t="shared" si="107"/>
        <v>0</v>
      </c>
      <c r="J1360" s="26" t="e">
        <f t="shared" si="108"/>
        <v>#DIV/0!</v>
      </c>
      <c r="K1360" s="1">
        <f>SUMIFS('Data Entry'!N$3:N$2000,'Data Entry'!M$3:M$2000,A1360,'Data Entry'!B$3:B$2000,B1360)+SUMIFS('Data Entry'!P$3:P$2000,'Data Entry'!O$3:O$2000,A1360,'Data Entry'!B$3:B$2000,B1360)+SUMIFS('Data Entry'!R$3:R$2000,'Data Entry'!Q$3:Q$2000,A1360,'Data Entry'!B$3:B$2000,B1360)</f>
        <v>0</v>
      </c>
      <c r="L1360">
        <f t="shared" si="109"/>
        <v>0</v>
      </c>
    </row>
    <row r="1361" spans="1:12">
      <c r="A1361">
        <f>'Data Entry'!A1362</f>
        <v>0</v>
      </c>
      <c r="B1361">
        <f>'Data Entry'!B1362</f>
        <v>0</v>
      </c>
      <c r="C1361">
        <f>'Data Entry'!I1362</f>
        <v>0</v>
      </c>
      <c r="D1361">
        <f>'Data Entry'!J1362</f>
        <v>0</v>
      </c>
      <c r="E1361">
        <f t="shared" si="105"/>
        <v>0</v>
      </c>
      <c r="F1361" s="26" t="e">
        <f t="shared" si="106"/>
        <v>#DIV/0!</v>
      </c>
      <c r="G1361">
        <f>'Data Entry'!K1362</f>
        <v>0</v>
      </c>
      <c r="H1361">
        <f>'Data Entry'!L1362</f>
        <v>0</v>
      </c>
      <c r="I1361">
        <f t="shared" si="107"/>
        <v>0</v>
      </c>
      <c r="J1361" s="26" t="e">
        <f t="shared" si="108"/>
        <v>#DIV/0!</v>
      </c>
      <c r="K1361" s="1">
        <f>SUMIFS('Data Entry'!N$3:N$2000,'Data Entry'!M$3:M$2000,A1361,'Data Entry'!B$3:B$2000,B1361)+SUMIFS('Data Entry'!P$3:P$2000,'Data Entry'!O$3:O$2000,A1361,'Data Entry'!B$3:B$2000,B1361)+SUMIFS('Data Entry'!R$3:R$2000,'Data Entry'!Q$3:Q$2000,A1361,'Data Entry'!B$3:B$2000,B1361)</f>
        <v>0</v>
      </c>
      <c r="L1361">
        <f t="shared" si="109"/>
        <v>0</v>
      </c>
    </row>
    <row r="1362" spans="1:12">
      <c r="A1362">
        <f>'Data Entry'!A1363</f>
        <v>0</v>
      </c>
      <c r="B1362">
        <f>'Data Entry'!B1363</f>
        <v>0</v>
      </c>
      <c r="C1362">
        <f>'Data Entry'!I1363</f>
        <v>0</v>
      </c>
      <c r="D1362">
        <f>'Data Entry'!J1363</f>
        <v>0</v>
      </c>
      <c r="E1362">
        <f t="shared" si="105"/>
        <v>0</v>
      </c>
      <c r="F1362" s="26" t="e">
        <f t="shared" si="106"/>
        <v>#DIV/0!</v>
      </c>
      <c r="G1362">
        <f>'Data Entry'!K1363</f>
        <v>0</v>
      </c>
      <c r="H1362">
        <f>'Data Entry'!L1363</f>
        <v>0</v>
      </c>
      <c r="I1362">
        <f t="shared" si="107"/>
        <v>0</v>
      </c>
      <c r="J1362" s="26" t="e">
        <f t="shared" si="108"/>
        <v>#DIV/0!</v>
      </c>
      <c r="K1362" s="1">
        <f>SUMIFS('Data Entry'!N$3:N$2000,'Data Entry'!M$3:M$2000,A1362,'Data Entry'!B$3:B$2000,B1362)+SUMIFS('Data Entry'!P$3:P$2000,'Data Entry'!O$3:O$2000,A1362,'Data Entry'!B$3:B$2000,B1362)+SUMIFS('Data Entry'!R$3:R$2000,'Data Entry'!Q$3:Q$2000,A1362,'Data Entry'!B$3:B$2000,B1362)</f>
        <v>0</v>
      </c>
      <c r="L1362">
        <f t="shared" si="109"/>
        <v>0</v>
      </c>
    </row>
    <row r="1363" spans="1:12">
      <c r="A1363">
        <f>'Data Entry'!A1364</f>
        <v>0</v>
      </c>
      <c r="B1363">
        <f>'Data Entry'!B1364</f>
        <v>0</v>
      </c>
      <c r="C1363">
        <f>'Data Entry'!I1364</f>
        <v>0</v>
      </c>
      <c r="D1363">
        <f>'Data Entry'!J1364</f>
        <v>0</v>
      </c>
      <c r="E1363">
        <f t="shared" si="105"/>
        <v>0</v>
      </c>
      <c r="F1363" s="26" t="e">
        <f t="shared" si="106"/>
        <v>#DIV/0!</v>
      </c>
      <c r="G1363">
        <f>'Data Entry'!K1364</f>
        <v>0</v>
      </c>
      <c r="H1363">
        <f>'Data Entry'!L1364</f>
        <v>0</v>
      </c>
      <c r="I1363">
        <f t="shared" si="107"/>
        <v>0</v>
      </c>
      <c r="J1363" s="26" t="e">
        <f t="shared" si="108"/>
        <v>#DIV/0!</v>
      </c>
      <c r="K1363" s="1">
        <f>SUMIFS('Data Entry'!N$3:N$2000,'Data Entry'!M$3:M$2000,A1363,'Data Entry'!B$3:B$2000,B1363)+SUMIFS('Data Entry'!P$3:P$2000,'Data Entry'!O$3:O$2000,A1363,'Data Entry'!B$3:B$2000,B1363)+SUMIFS('Data Entry'!R$3:R$2000,'Data Entry'!Q$3:Q$2000,A1363,'Data Entry'!B$3:B$2000,B1363)</f>
        <v>0</v>
      </c>
      <c r="L1363">
        <f t="shared" si="109"/>
        <v>0</v>
      </c>
    </row>
    <row r="1364" spans="1:12">
      <c r="A1364">
        <f>'Data Entry'!A1365</f>
        <v>0</v>
      </c>
      <c r="B1364">
        <f>'Data Entry'!B1365</f>
        <v>0</v>
      </c>
      <c r="C1364">
        <f>'Data Entry'!I1365</f>
        <v>0</v>
      </c>
      <c r="D1364">
        <f>'Data Entry'!J1365</f>
        <v>0</v>
      </c>
      <c r="E1364">
        <f t="shared" si="105"/>
        <v>0</v>
      </c>
      <c r="F1364" s="26" t="e">
        <f t="shared" si="106"/>
        <v>#DIV/0!</v>
      </c>
      <c r="G1364">
        <f>'Data Entry'!K1365</f>
        <v>0</v>
      </c>
      <c r="H1364">
        <f>'Data Entry'!L1365</f>
        <v>0</v>
      </c>
      <c r="I1364">
        <f t="shared" si="107"/>
        <v>0</v>
      </c>
      <c r="J1364" s="26" t="e">
        <f t="shared" si="108"/>
        <v>#DIV/0!</v>
      </c>
      <c r="K1364" s="1">
        <f>SUMIFS('Data Entry'!N$3:N$2000,'Data Entry'!M$3:M$2000,A1364,'Data Entry'!B$3:B$2000,B1364)+SUMIFS('Data Entry'!P$3:P$2000,'Data Entry'!O$3:O$2000,A1364,'Data Entry'!B$3:B$2000,B1364)+SUMIFS('Data Entry'!R$3:R$2000,'Data Entry'!Q$3:Q$2000,A1364,'Data Entry'!B$3:B$2000,B1364)</f>
        <v>0</v>
      </c>
      <c r="L1364">
        <f t="shared" si="109"/>
        <v>0</v>
      </c>
    </row>
    <row r="1365" spans="1:12">
      <c r="A1365">
        <f>'Data Entry'!A1366</f>
        <v>0</v>
      </c>
      <c r="B1365">
        <f>'Data Entry'!B1366</f>
        <v>0</v>
      </c>
      <c r="C1365">
        <f>'Data Entry'!I1366</f>
        <v>0</v>
      </c>
      <c r="D1365">
        <f>'Data Entry'!J1366</f>
        <v>0</v>
      </c>
      <c r="E1365">
        <f t="shared" si="105"/>
        <v>0</v>
      </c>
      <c r="F1365" s="26" t="e">
        <f t="shared" si="106"/>
        <v>#DIV/0!</v>
      </c>
      <c r="G1365">
        <f>'Data Entry'!K1366</f>
        <v>0</v>
      </c>
      <c r="H1365">
        <f>'Data Entry'!L1366</f>
        <v>0</v>
      </c>
      <c r="I1365">
        <f t="shared" si="107"/>
        <v>0</v>
      </c>
      <c r="J1365" s="26" t="e">
        <f t="shared" si="108"/>
        <v>#DIV/0!</v>
      </c>
      <c r="K1365" s="1">
        <f>SUMIFS('Data Entry'!N$3:N$2000,'Data Entry'!M$3:M$2000,A1365,'Data Entry'!B$3:B$2000,B1365)+SUMIFS('Data Entry'!P$3:P$2000,'Data Entry'!O$3:O$2000,A1365,'Data Entry'!B$3:B$2000,B1365)+SUMIFS('Data Entry'!R$3:R$2000,'Data Entry'!Q$3:Q$2000,A1365,'Data Entry'!B$3:B$2000,B1365)</f>
        <v>0</v>
      </c>
      <c r="L1365">
        <f t="shared" si="109"/>
        <v>0</v>
      </c>
    </row>
    <row r="1366" spans="1:12">
      <c r="A1366">
        <f>'Data Entry'!A1367</f>
        <v>0</v>
      </c>
      <c r="B1366">
        <f>'Data Entry'!B1367</f>
        <v>0</v>
      </c>
      <c r="C1366">
        <f>'Data Entry'!I1367</f>
        <v>0</v>
      </c>
      <c r="D1366">
        <f>'Data Entry'!J1367</f>
        <v>0</v>
      </c>
      <c r="E1366">
        <f t="shared" si="105"/>
        <v>0</v>
      </c>
      <c r="F1366" s="26" t="e">
        <f t="shared" si="106"/>
        <v>#DIV/0!</v>
      </c>
      <c r="G1366">
        <f>'Data Entry'!K1367</f>
        <v>0</v>
      </c>
      <c r="H1366">
        <f>'Data Entry'!L1367</f>
        <v>0</v>
      </c>
      <c r="I1366">
        <f t="shared" si="107"/>
        <v>0</v>
      </c>
      <c r="J1366" s="26" t="e">
        <f t="shared" si="108"/>
        <v>#DIV/0!</v>
      </c>
      <c r="K1366" s="1">
        <f>SUMIFS('Data Entry'!N$3:N$2000,'Data Entry'!M$3:M$2000,A1366,'Data Entry'!B$3:B$2000,B1366)+SUMIFS('Data Entry'!P$3:P$2000,'Data Entry'!O$3:O$2000,A1366,'Data Entry'!B$3:B$2000,B1366)+SUMIFS('Data Entry'!R$3:R$2000,'Data Entry'!Q$3:Q$2000,A1366,'Data Entry'!B$3:B$2000,B1366)</f>
        <v>0</v>
      </c>
      <c r="L1366">
        <f t="shared" si="109"/>
        <v>0</v>
      </c>
    </row>
    <row r="1367" spans="1:12">
      <c r="A1367">
        <f>'Data Entry'!A1368</f>
        <v>0</v>
      </c>
      <c r="B1367">
        <f>'Data Entry'!B1368</f>
        <v>0</v>
      </c>
      <c r="C1367">
        <f>'Data Entry'!I1368</f>
        <v>0</v>
      </c>
      <c r="D1367">
        <f>'Data Entry'!J1368</f>
        <v>0</v>
      </c>
      <c r="E1367">
        <f t="shared" si="105"/>
        <v>0</v>
      </c>
      <c r="F1367" s="26" t="e">
        <f t="shared" si="106"/>
        <v>#DIV/0!</v>
      </c>
      <c r="G1367">
        <f>'Data Entry'!K1368</f>
        <v>0</v>
      </c>
      <c r="H1367">
        <f>'Data Entry'!L1368</f>
        <v>0</v>
      </c>
      <c r="I1367">
        <f t="shared" si="107"/>
        <v>0</v>
      </c>
      <c r="J1367" s="26" t="e">
        <f t="shared" si="108"/>
        <v>#DIV/0!</v>
      </c>
      <c r="K1367" s="1">
        <f>SUMIFS('Data Entry'!N$3:N$2000,'Data Entry'!M$3:M$2000,A1367,'Data Entry'!B$3:B$2000,B1367)+SUMIFS('Data Entry'!P$3:P$2000,'Data Entry'!O$3:O$2000,A1367,'Data Entry'!B$3:B$2000,B1367)+SUMIFS('Data Entry'!R$3:R$2000,'Data Entry'!Q$3:Q$2000,A1367,'Data Entry'!B$3:B$2000,B1367)</f>
        <v>0</v>
      </c>
      <c r="L1367">
        <f t="shared" si="109"/>
        <v>0</v>
      </c>
    </row>
    <row r="1368" spans="1:12">
      <c r="A1368">
        <f>'Data Entry'!A1369</f>
        <v>0</v>
      </c>
      <c r="B1368">
        <f>'Data Entry'!B1369</f>
        <v>0</v>
      </c>
      <c r="C1368">
        <f>'Data Entry'!I1369</f>
        <v>0</v>
      </c>
      <c r="D1368">
        <f>'Data Entry'!J1369</f>
        <v>0</v>
      </c>
      <c r="E1368">
        <f t="shared" si="105"/>
        <v>0</v>
      </c>
      <c r="F1368" s="26" t="e">
        <f t="shared" si="106"/>
        <v>#DIV/0!</v>
      </c>
      <c r="G1368">
        <f>'Data Entry'!K1369</f>
        <v>0</v>
      </c>
      <c r="H1368">
        <f>'Data Entry'!L1369</f>
        <v>0</v>
      </c>
      <c r="I1368">
        <f t="shared" si="107"/>
        <v>0</v>
      </c>
      <c r="J1368" s="26" t="e">
        <f t="shared" si="108"/>
        <v>#DIV/0!</v>
      </c>
      <c r="K1368" s="1">
        <f>SUMIFS('Data Entry'!N$3:N$2000,'Data Entry'!M$3:M$2000,A1368,'Data Entry'!B$3:B$2000,B1368)+SUMIFS('Data Entry'!P$3:P$2000,'Data Entry'!O$3:O$2000,A1368,'Data Entry'!B$3:B$2000,B1368)+SUMIFS('Data Entry'!R$3:R$2000,'Data Entry'!Q$3:Q$2000,A1368,'Data Entry'!B$3:B$2000,B1368)</f>
        <v>0</v>
      </c>
      <c r="L1368">
        <f t="shared" si="109"/>
        <v>0</v>
      </c>
    </row>
    <row r="1369" spans="1:12">
      <c r="A1369">
        <f>'Data Entry'!A1370</f>
        <v>0</v>
      </c>
      <c r="B1369">
        <f>'Data Entry'!B1370</f>
        <v>0</v>
      </c>
      <c r="C1369">
        <f>'Data Entry'!I1370</f>
        <v>0</v>
      </c>
      <c r="D1369">
        <f>'Data Entry'!J1370</f>
        <v>0</v>
      </c>
      <c r="E1369">
        <f t="shared" si="105"/>
        <v>0</v>
      </c>
      <c r="F1369" s="26" t="e">
        <f t="shared" si="106"/>
        <v>#DIV/0!</v>
      </c>
      <c r="G1369">
        <f>'Data Entry'!K1370</f>
        <v>0</v>
      </c>
      <c r="H1369">
        <f>'Data Entry'!L1370</f>
        <v>0</v>
      </c>
      <c r="I1369">
        <f t="shared" si="107"/>
        <v>0</v>
      </c>
      <c r="J1369" s="26" t="e">
        <f t="shared" si="108"/>
        <v>#DIV/0!</v>
      </c>
      <c r="K1369" s="1">
        <f>SUMIFS('Data Entry'!N$3:N$2000,'Data Entry'!M$3:M$2000,A1369,'Data Entry'!B$3:B$2000,B1369)+SUMIFS('Data Entry'!P$3:P$2000,'Data Entry'!O$3:O$2000,A1369,'Data Entry'!B$3:B$2000,B1369)+SUMIFS('Data Entry'!R$3:R$2000,'Data Entry'!Q$3:Q$2000,A1369,'Data Entry'!B$3:B$2000,B1369)</f>
        <v>0</v>
      </c>
      <c r="L1369">
        <f t="shared" si="109"/>
        <v>0</v>
      </c>
    </row>
    <row r="1370" spans="1:12">
      <c r="A1370">
        <f>'Data Entry'!A1371</f>
        <v>0</v>
      </c>
      <c r="B1370">
        <f>'Data Entry'!B1371</f>
        <v>0</v>
      </c>
      <c r="C1370">
        <f>'Data Entry'!I1371</f>
        <v>0</v>
      </c>
      <c r="D1370">
        <f>'Data Entry'!J1371</f>
        <v>0</v>
      </c>
      <c r="E1370">
        <f t="shared" si="105"/>
        <v>0</v>
      </c>
      <c r="F1370" s="26" t="e">
        <f t="shared" si="106"/>
        <v>#DIV/0!</v>
      </c>
      <c r="G1370">
        <f>'Data Entry'!K1371</f>
        <v>0</v>
      </c>
      <c r="H1370">
        <f>'Data Entry'!L1371</f>
        <v>0</v>
      </c>
      <c r="I1370">
        <f t="shared" si="107"/>
        <v>0</v>
      </c>
      <c r="J1370" s="26" t="e">
        <f t="shared" si="108"/>
        <v>#DIV/0!</v>
      </c>
      <c r="K1370" s="1">
        <f>SUMIFS('Data Entry'!N$3:N$2000,'Data Entry'!M$3:M$2000,A1370,'Data Entry'!B$3:B$2000,B1370)+SUMIFS('Data Entry'!P$3:P$2000,'Data Entry'!O$3:O$2000,A1370,'Data Entry'!B$3:B$2000,B1370)+SUMIFS('Data Entry'!R$3:R$2000,'Data Entry'!Q$3:Q$2000,A1370,'Data Entry'!B$3:B$2000,B1370)</f>
        <v>0</v>
      </c>
      <c r="L1370">
        <f t="shared" si="109"/>
        <v>0</v>
      </c>
    </row>
    <row r="1371" spans="1:12">
      <c r="A1371">
        <f>'Data Entry'!A1372</f>
        <v>0</v>
      </c>
      <c r="B1371">
        <f>'Data Entry'!B1372</f>
        <v>0</v>
      </c>
      <c r="C1371">
        <f>'Data Entry'!I1372</f>
        <v>0</v>
      </c>
      <c r="D1371">
        <f>'Data Entry'!J1372</f>
        <v>0</v>
      </c>
      <c r="E1371">
        <f t="shared" si="105"/>
        <v>0</v>
      </c>
      <c r="F1371" s="26" t="e">
        <f t="shared" si="106"/>
        <v>#DIV/0!</v>
      </c>
      <c r="G1371">
        <f>'Data Entry'!K1372</f>
        <v>0</v>
      </c>
      <c r="H1371">
        <f>'Data Entry'!L1372</f>
        <v>0</v>
      </c>
      <c r="I1371">
        <f t="shared" si="107"/>
        <v>0</v>
      </c>
      <c r="J1371" s="26" t="e">
        <f t="shared" si="108"/>
        <v>#DIV/0!</v>
      </c>
      <c r="K1371" s="1">
        <f>SUMIFS('Data Entry'!N$3:N$2000,'Data Entry'!M$3:M$2000,A1371,'Data Entry'!B$3:B$2000,B1371)+SUMIFS('Data Entry'!P$3:P$2000,'Data Entry'!O$3:O$2000,A1371,'Data Entry'!B$3:B$2000,B1371)+SUMIFS('Data Entry'!R$3:R$2000,'Data Entry'!Q$3:Q$2000,A1371,'Data Entry'!B$3:B$2000,B1371)</f>
        <v>0</v>
      </c>
      <c r="L1371">
        <f t="shared" si="109"/>
        <v>0</v>
      </c>
    </row>
    <row r="1372" spans="1:12">
      <c r="A1372">
        <f>'Data Entry'!A1373</f>
        <v>0</v>
      </c>
      <c r="B1372">
        <f>'Data Entry'!B1373</f>
        <v>0</v>
      </c>
      <c r="C1372">
        <f>'Data Entry'!I1373</f>
        <v>0</v>
      </c>
      <c r="D1372">
        <f>'Data Entry'!J1373</f>
        <v>0</v>
      </c>
      <c r="E1372">
        <f t="shared" si="105"/>
        <v>0</v>
      </c>
      <c r="F1372" s="26" t="e">
        <f t="shared" si="106"/>
        <v>#DIV/0!</v>
      </c>
      <c r="G1372">
        <f>'Data Entry'!K1373</f>
        <v>0</v>
      </c>
      <c r="H1372">
        <f>'Data Entry'!L1373</f>
        <v>0</v>
      </c>
      <c r="I1372">
        <f t="shared" si="107"/>
        <v>0</v>
      </c>
      <c r="J1372" s="26" t="e">
        <f t="shared" si="108"/>
        <v>#DIV/0!</v>
      </c>
      <c r="K1372" s="1">
        <f>SUMIFS('Data Entry'!N$3:N$2000,'Data Entry'!M$3:M$2000,A1372,'Data Entry'!B$3:B$2000,B1372)+SUMIFS('Data Entry'!P$3:P$2000,'Data Entry'!O$3:O$2000,A1372,'Data Entry'!B$3:B$2000,B1372)+SUMIFS('Data Entry'!R$3:R$2000,'Data Entry'!Q$3:Q$2000,A1372,'Data Entry'!B$3:B$2000,B1372)</f>
        <v>0</v>
      </c>
      <c r="L1372">
        <f t="shared" si="109"/>
        <v>0</v>
      </c>
    </row>
    <row r="1373" spans="1:12">
      <c r="A1373">
        <f>'Data Entry'!A1374</f>
        <v>0</v>
      </c>
      <c r="B1373">
        <f>'Data Entry'!B1374</f>
        <v>0</v>
      </c>
      <c r="C1373">
        <f>'Data Entry'!I1374</f>
        <v>0</v>
      </c>
      <c r="D1373">
        <f>'Data Entry'!J1374</f>
        <v>0</v>
      </c>
      <c r="E1373">
        <f t="shared" si="105"/>
        <v>0</v>
      </c>
      <c r="F1373" s="26" t="e">
        <f t="shared" si="106"/>
        <v>#DIV/0!</v>
      </c>
      <c r="G1373">
        <f>'Data Entry'!K1374</f>
        <v>0</v>
      </c>
      <c r="H1373">
        <f>'Data Entry'!L1374</f>
        <v>0</v>
      </c>
      <c r="I1373">
        <f t="shared" si="107"/>
        <v>0</v>
      </c>
      <c r="J1373" s="26" t="e">
        <f t="shared" si="108"/>
        <v>#DIV/0!</v>
      </c>
      <c r="K1373" s="1">
        <f>SUMIFS('Data Entry'!N$3:N$2000,'Data Entry'!M$3:M$2000,A1373,'Data Entry'!B$3:B$2000,B1373)+SUMIFS('Data Entry'!P$3:P$2000,'Data Entry'!O$3:O$2000,A1373,'Data Entry'!B$3:B$2000,B1373)+SUMIFS('Data Entry'!R$3:R$2000,'Data Entry'!Q$3:Q$2000,A1373,'Data Entry'!B$3:B$2000,B1373)</f>
        <v>0</v>
      </c>
      <c r="L1373">
        <f t="shared" si="109"/>
        <v>0</v>
      </c>
    </row>
    <row r="1374" spans="1:12">
      <c r="A1374">
        <f>'Data Entry'!A1375</f>
        <v>0</v>
      </c>
      <c r="B1374">
        <f>'Data Entry'!B1375</f>
        <v>0</v>
      </c>
      <c r="C1374">
        <f>'Data Entry'!I1375</f>
        <v>0</v>
      </c>
      <c r="D1374">
        <f>'Data Entry'!J1375</f>
        <v>0</v>
      </c>
      <c r="E1374">
        <f t="shared" si="105"/>
        <v>0</v>
      </c>
      <c r="F1374" s="26" t="e">
        <f t="shared" si="106"/>
        <v>#DIV/0!</v>
      </c>
      <c r="G1374">
        <f>'Data Entry'!K1375</f>
        <v>0</v>
      </c>
      <c r="H1374">
        <f>'Data Entry'!L1375</f>
        <v>0</v>
      </c>
      <c r="I1374">
        <f t="shared" si="107"/>
        <v>0</v>
      </c>
      <c r="J1374" s="26" t="e">
        <f t="shared" si="108"/>
        <v>#DIV/0!</v>
      </c>
      <c r="K1374" s="1">
        <f>SUMIFS('Data Entry'!N$3:N$2000,'Data Entry'!M$3:M$2000,A1374,'Data Entry'!B$3:B$2000,B1374)+SUMIFS('Data Entry'!P$3:P$2000,'Data Entry'!O$3:O$2000,A1374,'Data Entry'!B$3:B$2000,B1374)+SUMIFS('Data Entry'!R$3:R$2000,'Data Entry'!Q$3:Q$2000,A1374,'Data Entry'!B$3:B$2000,B1374)</f>
        <v>0</v>
      </c>
      <c r="L1374">
        <f t="shared" si="109"/>
        <v>0</v>
      </c>
    </row>
    <row r="1375" spans="1:12">
      <c r="A1375">
        <f>'Data Entry'!A1376</f>
        <v>0</v>
      </c>
      <c r="B1375">
        <f>'Data Entry'!B1376</f>
        <v>0</v>
      </c>
      <c r="C1375">
        <f>'Data Entry'!I1376</f>
        <v>0</v>
      </c>
      <c r="D1375">
        <f>'Data Entry'!J1376</f>
        <v>0</v>
      </c>
      <c r="E1375">
        <f t="shared" si="105"/>
        <v>0</v>
      </c>
      <c r="F1375" s="26" t="e">
        <f t="shared" si="106"/>
        <v>#DIV/0!</v>
      </c>
      <c r="G1375">
        <f>'Data Entry'!K1376</f>
        <v>0</v>
      </c>
      <c r="H1375">
        <f>'Data Entry'!L1376</f>
        <v>0</v>
      </c>
      <c r="I1375">
        <f t="shared" si="107"/>
        <v>0</v>
      </c>
      <c r="J1375" s="26" t="e">
        <f t="shared" si="108"/>
        <v>#DIV/0!</v>
      </c>
      <c r="K1375" s="1">
        <f>SUMIFS('Data Entry'!N$3:N$2000,'Data Entry'!M$3:M$2000,A1375,'Data Entry'!B$3:B$2000,B1375)+SUMIFS('Data Entry'!P$3:P$2000,'Data Entry'!O$3:O$2000,A1375,'Data Entry'!B$3:B$2000,B1375)+SUMIFS('Data Entry'!R$3:R$2000,'Data Entry'!Q$3:Q$2000,A1375,'Data Entry'!B$3:B$2000,B1375)</f>
        <v>0</v>
      </c>
      <c r="L1375">
        <f t="shared" si="109"/>
        <v>0</v>
      </c>
    </row>
    <row r="1376" spans="1:12">
      <c r="A1376">
        <f>'Data Entry'!A1377</f>
        <v>0</v>
      </c>
      <c r="B1376">
        <f>'Data Entry'!B1377</f>
        <v>0</v>
      </c>
      <c r="C1376">
        <f>'Data Entry'!I1377</f>
        <v>0</v>
      </c>
      <c r="D1376">
        <f>'Data Entry'!J1377</f>
        <v>0</v>
      </c>
      <c r="E1376">
        <f t="shared" si="105"/>
        <v>0</v>
      </c>
      <c r="F1376" s="26" t="e">
        <f t="shared" si="106"/>
        <v>#DIV/0!</v>
      </c>
      <c r="G1376">
        <f>'Data Entry'!K1377</f>
        <v>0</v>
      </c>
      <c r="H1376">
        <f>'Data Entry'!L1377</f>
        <v>0</v>
      </c>
      <c r="I1376">
        <f t="shared" si="107"/>
        <v>0</v>
      </c>
      <c r="J1376" s="26" t="e">
        <f t="shared" si="108"/>
        <v>#DIV/0!</v>
      </c>
      <c r="K1376" s="1">
        <f>SUMIFS('Data Entry'!N$3:N$2000,'Data Entry'!M$3:M$2000,A1376,'Data Entry'!B$3:B$2000,B1376)+SUMIFS('Data Entry'!P$3:P$2000,'Data Entry'!O$3:O$2000,A1376,'Data Entry'!B$3:B$2000,B1376)+SUMIFS('Data Entry'!R$3:R$2000,'Data Entry'!Q$3:Q$2000,A1376,'Data Entry'!B$3:B$2000,B1376)</f>
        <v>0</v>
      </c>
      <c r="L1376">
        <f t="shared" si="109"/>
        <v>0</v>
      </c>
    </row>
    <row r="1377" spans="1:12">
      <c r="A1377">
        <f>'Data Entry'!A1378</f>
        <v>0</v>
      </c>
      <c r="B1377">
        <f>'Data Entry'!B1378</f>
        <v>0</v>
      </c>
      <c r="C1377">
        <f>'Data Entry'!I1378</f>
        <v>0</v>
      </c>
      <c r="D1377">
        <f>'Data Entry'!J1378</f>
        <v>0</v>
      </c>
      <c r="E1377">
        <f t="shared" si="105"/>
        <v>0</v>
      </c>
      <c r="F1377" s="26" t="e">
        <f t="shared" si="106"/>
        <v>#DIV/0!</v>
      </c>
      <c r="G1377">
        <f>'Data Entry'!K1378</f>
        <v>0</v>
      </c>
      <c r="H1377">
        <f>'Data Entry'!L1378</f>
        <v>0</v>
      </c>
      <c r="I1377">
        <f t="shared" si="107"/>
        <v>0</v>
      </c>
      <c r="J1377" s="26" t="e">
        <f t="shared" si="108"/>
        <v>#DIV/0!</v>
      </c>
      <c r="K1377" s="1">
        <f>SUMIFS('Data Entry'!N$3:N$2000,'Data Entry'!M$3:M$2000,A1377,'Data Entry'!B$3:B$2000,B1377)+SUMIFS('Data Entry'!P$3:P$2000,'Data Entry'!O$3:O$2000,A1377,'Data Entry'!B$3:B$2000,B1377)+SUMIFS('Data Entry'!R$3:R$2000,'Data Entry'!Q$3:Q$2000,A1377,'Data Entry'!B$3:B$2000,B1377)</f>
        <v>0</v>
      </c>
      <c r="L1377">
        <f t="shared" si="109"/>
        <v>0</v>
      </c>
    </row>
    <row r="1378" spans="1:12">
      <c r="A1378">
        <f>'Data Entry'!A1379</f>
        <v>0</v>
      </c>
      <c r="B1378">
        <f>'Data Entry'!B1379</f>
        <v>0</v>
      </c>
      <c r="C1378">
        <f>'Data Entry'!I1379</f>
        <v>0</v>
      </c>
      <c r="D1378">
        <f>'Data Entry'!J1379</f>
        <v>0</v>
      </c>
      <c r="E1378">
        <f t="shared" si="105"/>
        <v>0</v>
      </c>
      <c r="F1378" s="26" t="e">
        <f t="shared" si="106"/>
        <v>#DIV/0!</v>
      </c>
      <c r="G1378">
        <f>'Data Entry'!K1379</f>
        <v>0</v>
      </c>
      <c r="H1378">
        <f>'Data Entry'!L1379</f>
        <v>0</v>
      </c>
      <c r="I1378">
        <f t="shared" si="107"/>
        <v>0</v>
      </c>
      <c r="J1378" s="26" t="e">
        <f t="shared" si="108"/>
        <v>#DIV/0!</v>
      </c>
      <c r="K1378" s="1">
        <f>SUMIFS('Data Entry'!N$3:N$2000,'Data Entry'!M$3:M$2000,A1378,'Data Entry'!B$3:B$2000,B1378)+SUMIFS('Data Entry'!P$3:P$2000,'Data Entry'!O$3:O$2000,A1378,'Data Entry'!B$3:B$2000,B1378)+SUMIFS('Data Entry'!R$3:R$2000,'Data Entry'!Q$3:Q$2000,A1378,'Data Entry'!B$3:B$2000,B1378)</f>
        <v>0</v>
      </c>
      <c r="L1378">
        <f t="shared" si="109"/>
        <v>0</v>
      </c>
    </row>
    <row r="1379" spans="1:12">
      <c r="A1379">
        <f>'Data Entry'!A1380</f>
        <v>0</v>
      </c>
      <c r="B1379">
        <f>'Data Entry'!B1380</f>
        <v>0</v>
      </c>
      <c r="C1379">
        <f>'Data Entry'!I1380</f>
        <v>0</v>
      </c>
      <c r="D1379">
        <f>'Data Entry'!J1380</f>
        <v>0</v>
      </c>
      <c r="E1379">
        <f t="shared" si="105"/>
        <v>0</v>
      </c>
      <c r="F1379" s="26" t="e">
        <f t="shared" si="106"/>
        <v>#DIV/0!</v>
      </c>
      <c r="G1379">
        <f>'Data Entry'!K1380</f>
        <v>0</v>
      </c>
      <c r="H1379">
        <f>'Data Entry'!L1380</f>
        <v>0</v>
      </c>
      <c r="I1379">
        <f t="shared" si="107"/>
        <v>0</v>
      </c>
      <c r="J1379" s="26" t="e">
        <f t="shared" si="108"/>
        <v>#DIV/0!</v>
      </c>
      <c r="K1379" s="1">
        <f>SUMIFS('Data Entry'!N$3:N$2000,'Data Entry'!M$3:M$2000,A1379,'Data Entry'!B$3:B$2000,B1379)+SUMIFS('Data Entry'!P$3:P$2000,'Data Entry'!O$3:O$2000,A1379,'Data Entry'!B$3:B$2000,B1379)+SUMIFS('Data Entry'!R$3:R$2000,'Data Entry'!Q$3:Q$2000,A1379,'Data Entry'!B$3:B$2000,B1379)</f>
        <v>0</v>
      </c>
      <c r="L1379">
        <f t="shared" si="109"/>
        <v>0</v>
      </c>
    </row>
    <row r="1380" spans="1:12">
      <c r="A1380">
        <f>'Data Entry'!A1381</f>
        <v>0</v>
      </c>
      <c r="B1380">
        <f>'Data Entry'!B1381</f>
        <v>0</v>
      </c>
      <c r="C1380">
        <f>'Data Entry'!I1381</f>
        <v>0</v>
      </c>
      <c r="D1380">
        <f>'Data Entry'!J1381</f>
        <v>0</v>
      </c>
      <c r="E1380">
        <f t="shared" si="105"/>
        <v>0</v>
      </c>
      <c r="F1380" s="26" t="e">
        <f t="shared" si="106"/>
        <v>#DIV/0!</v>
      </c>
      <c r="G1380">
        <f>'Data Entry'!K1381</f>
        <v>0</v>
      </c>
      <c r="H1380">
        <f>'Data Entry'!L1381</f>
        <v>0</v>
      </c>
      <c r="I1380">
        <f t="shared" si="107"/>
        <v>0</v>
      </c>
      <c r="J1380" s="26" t="e">
        <f t="shared" si="108"/>
        <v>#DIV/0!</v>
      </c>
      <c r="K1380" s="1">
        <f>SUMIFS('Data Entry'!N$3:N$2000,'Data Entry'!M$3:M$2000,A1380,'Data Entry'!B$3:B$2000,B1380)+SUMIFS('Data Entry'!P$3:P$2000,'Data Entry'!O$3:O$2000,A1380,'Data Entry'!B$3:B$2000,B1380)+SUMIFS('Data Entry'!R$3:R$2000,'Data Entry'!Q$3:Q$2000,A1380,'Data Entry'!B$3:B$2000,B1380)</f>
        <v>0</v>
      </c>
      <c r="L1380">
        <f t="shared" si="109"/>
        <v>0</v>
      </c>
    </row>
    <row r="1381" spans="1:12">
      <c r="A1381">
        <f>'Data Entry'!A1382</f>
        <v>0</v>
      </c>
      <c r="B1381">
        <f>'Data Entry'!B1382</f>
        <v>0</v>
      </c>
      <c r="C1381">
        <f>'Data Entry'!I1382</f>
        <v>0</v>
      </c>
      <c r="D1381">
        <f>'Data Entry'!J1382</f>
        <v>0</v>
      </c>
      <c r="E1381">
        <f t="shared" si="105"/>
        <v>0</v>
      </c>
      <c r="F1381" s="26" t="e">
        <f t="shared" si="106"/>
        <v>#DIV/0!</v>
      </c>
      <c r="G1381">
        <f>'Data Entry'!K1382</f>
        <v>0</v>
      </c>
      <c r="H1381">
        <f>'Data Entry'!L1382</f>
        <v>0</v>
      </c>
      <c r="I1381">
        <f t="shared" si="107"/>
        <v>0</v>
      </c>
      <c r="J1381" s="26" t="e">
        <f t="shared" si="108"/>
        <v>#DIV/0!</v>
      </c>
      <c r="K1381" s="1">
        <f>SUMIFS('Data Entry'!N$3:N$2000,'Data Entry'!M$3:M$2000,A1381,'Data Entry'!B$3:B$2000,B1381)+SUMIFS('Data Entry'!P$3:P$2000,'Data Entry'!O$3:O$2000,A1381,'Data Entry'!B$3:B$2000,B1381)+SUMIFS('Data Entry'!R$3:R$2000,'Data Entry'!Q$3:Q$2000,A1381,'Data Entry'!B$3:B$2000,B1381)</f>
        <v>0</v>
      </c>
      <c r="L1381">
        <f t="shared" si="109"/>
        <v>0</v>
      </c>
    </row>
    <row r="1382" spans="1:12">
      <c r="A1382">
        <f>'Data Entry'!A1383</f>
        <v>0</v>
      </c>
      <c r="B1382">
        <f>'Data Entry'!B1383</f>
        <v>0</v>
      </c>
      <c r="C1382">
        <f>'Data Entry'!I1383</f>
        <v>0</v>
      </c>
      <c r="D1382">
        <f>'Data Entry'!J1383</f>
        <v>0</v>
      </c>
      <c r="E1382">
        <f t="shared" si="105"/>
        <v>0</v>
      </c>
      <c r="F1382" s="26" t="e">
        <f t="shared" si="106"/>
        <v>#DIV/0!</v>
      </c>
      <c r="G1382">
        <f>'Data Entry'!K1383</f>
        <v>0</v>
      </c>
      <c r="H1382">
        <f>'Data Entry'!L1383</f>
        <v>0</v>
      </c>
      <c r="I1382">
        <f t="shared" si="107"/>
        <v>0</v>
      </c>
      <c r="J1382" s="26" t="e">
        <f t="shared" si="108"/>
        <v>#DIV/0!</v>
      </c>
      <c r="K1382" s="1">
        <f>SUMIFS('Data Entry'!N$3:N$2000,'Data Entry'!M$3:M$2000,A1382,'Data Entry'!B$3:B$2000,B1382)+SUMIFS('Data Entry'!P$3:P$2000,'Data Entry'!O$3:O$2000,A1382,'Data Entry'!B$3:B$2000,B1382)+SUMIFS('Data Entry'!R$3:R$2000,'Data Entry'!Q$3:Q$2000,A1382,'Data Entry'!B$3:B$2000,B1382)</f>
        <v>0</v>
      </c>
      <c r="L1382">
        <f t="shared" si="109"/>
        <v>0</v>
      </c>
    </row>
    <row r="1383" spans="1:12">
      <c r="A1383">
        <f>'Data Entry'!A1384</f>
        <v>0</v>
      </c>
      <c r="B1383">
        <f>'Data Entry'!B1384</f>
        <v>0</v>
      </c>
      <c r="C1383">
        <f>'Data Entry'!I1384</f>
        <v>0</v>
      </c>
      <c r="D1383">
        <f>'Data Entry'!J1384</f>
        <v>0</v>
      </c>
      <c r="E1383">
        <f t="shared" si="105"/>
        <v>0</v>
      </c>
      <c r="F1383" s="26" t="e">
        <f t="shared" si="106"/>
        <v>#DIV/0!</v>
      </c>
      <c r="G1383">
        <f>'Data Entry'!K1384</f>
        <v>0</v>
      </c>
      <c r="H1383">
        <f>'Data Entry'!L1384</f>
        <v>0</v>
      </c>
      <c r="I1383">
        <f t="shared" si="107"/>
        <v>0</v>
      </c>
      <c r="J1383" s="26" t="e">
        <f t="shared" si="108"/>
        <v>#DIV/0!</v>
      </c>
      <c r="K1383" s="1">
        <f>SUMIFS('Data Entry'!N$3:N$2000,'Data Entry'!M$3:M$2000,A1383,'Data Entry'!B$3:B$2000,B1383)+SUMIFS('Data Entry'!P$3:P$2000,'Data Entry'!O$3:O$2000,A1383,'Data Entry'!B$3:B$2000,B1383)+SUMIFS('Data Entry'!R$3:R$2000,'Data Entry'!Q$3:Q$2000,A1383,'Data Entry'!B$3:B$2000,B1383)</f>
        <v>0</v>
      </c>
      <c r="L1383">
        <f t="shared" si="109"/>
        <v>0</v>
      </c>
    </row>
    <row r="1384" spans="1:12">
      <c r="A1384">
        <f>'Data Entry'!A1385</f>
        <v>0</v>
      </c>
      <c r="B1384">
        <f>'Data Entry'!B1385</f>
        <v>0</v>
      </c>
      <c r="C1384">
        <f>'Data Entry'!I1385</f>
        <v>0</v>
      </c>
      <c r="D1384">
        <f>'Data Entry'!J1385</f>
        <v>0</v>
      </c>
      <c r="E1384">
        <f t="shared" ref="E1384:E1447" si="110">C1384+D1384</f>
        <v>0</v>
      </c>
      <c r="F1384" s="26" t="e">
        <f t="shared" ref="F1384:F1447" si="111">C1384/E1384</f>
        <v>#DIV/0!</v>
      </c>
      <c r="G1384">
        <f>'Data Entry'!K1385</f>
        <v>0</v>
      </c>
      <c r="H1384">
        <f>'Data Entry'!L1385</f>
        <v>0</v>
      </c>
      <c r="I1384">
        <f t="shared" ref="I1384:I1447" si="112">G1384+H1384</f>
        <v>0</v>
      </c>
      <c r="J1384" s="26" t="e">
        <f t="shared" ref="J1384:J1447" si="113">G1384/I1384</f>
        <v>#DIV/0!</v>
      </c>
      <c r="K1384" s="1">
        <f>SUMIFS('Data Entry'!N$3:N$2000,'Data Entry'!M$3:M$2000,A1384,'Data Entry'!B$3:B$2000,B1384)+SUMIFS('Data Entry'!P$3:P$2000,'Data Entry'!O$3:O$2000,A1384,'Data Entry'!B$3:B$2000,B1384)+SUMIFS('Data Entry'!R$3:R$2000,'Data Entry'!Q$3:Q$2000,A1384,'Data Entry'!B$3:B$2000,B1384)</f>
        <v>0</v>
      </c>
      <c r="L1384">
        <f t="shared" ref="L1384:L1447" si="114">(G1384*2)+C1384</f>
        <v>0</v>
      </c>
    </row>
    <row r="1385" spans="1:12">
      <c r="A1385">
        <f>'Data Entry'!A1386</f>
        <v>0</v>
      </c>
      <c r="B1385">
        <f>'Data Entry'!B1386</f>
        <v>0</v>
      </c>
      <c r="C1385">
        <f>'Data Entry'!I1386</f>
        <v>0</v>
      </c>
      <c r="D1385">
        <f>'Data Entry'!J1386</f>
        <v>0</v>
      </c>
      <c r="E1385">
        <f t="shared" si="110"/>
        <v>0</v>
      </c>
      <c r="F1385" s="26" t="e">
        <f t="shared" si="111"/>
        <v>#DIV/0!</v>
      </c>
      <c r="G1385">
        <f>'Data Entry'!K1386</f>
        <v>0</v>
      </c>
      <c r="H1385">
        <f>'Data Entry'!L1386</f>
        <v>0</v>
      </c>
      <c r="I1385">
        <f t="shared" si="112"/>
        <v>0</v>
      </c>
      <c r="J1385" s="26" t="e">
        <f t="shared" si="113"/>
        <v>#DIV/0!</v>
      </c>
      <c r="K1385" s="1">
        <f>SUMIFS('Data Entry'!N$3:N$2000,'Data Entry'!M$3:M$2000,A1385,'Data Entry'!B$3:B$2000,B1385)+SUMIFS('Data Entry'!P$3:P$2000,'Data Entry'!O$3:O$2000,A1385,'Data Entry'!B$3:B$2000,B1385)+SUMIFS('Data Entry'!R$3:R$2000,'Data Entry'!Q$3:Q$2000,A1385,'Data Entry'!B$3:B$2000,B1385)</f>
        <v>0</v>
      </c>
      <c r="L1385">
        <f t="shared" si="114"/>
        <v>0</v>
      </c>
    </row>
    <row r="1386" spans="1:12">
      <c r="A1386">
        <f>'Data Entry'!A1387</f>
        <v>0</v>
      </c>
      <c r="B1386">
        <f>'Data Entry'!B1387</f>
        <v>0</v>
      </c>
      <c r="C1386">
        <f>'Data Entry'!I1387</f>
        <v>0</v>
      </c>
      <c r="D1386">
        <f>'Data Entry'!J1387</f>
        <v>0</v>
      </c>
      <c r="E1386">
        <f t="shared" si="110"/>
        <v>0</v>
      </c>
      <c r="F1386" s="26" t="e">
        <f t="shared" si="111"/>
        <v>#DIV/0!</v>
      </c>
      <c r="G1386">
        <f>'Data Entry'!K1387</f>
        <v>0</v>
      </c>
      <c r="H1386">
        <f>'Data Entry'!L1387</f>
        <v>0</v>
      </c>
      <c r="I1386">
        <f t="shared" si="112"/>
        <v>0</v>
      </c>
      <c r="J1386" s="26" t="e">
        <f t="shared" si="113"/>
        <v>#DIV/0!</v>
      </c>
      <c r="K1386" s="1">
        <f>SUMIFS('Data Entry'!N$3:N$2000,'Data Entry'!M$3:M$2000,A1386,'Data Entry'!B$3:B$2000,B1386)+SUMIFS('Data Entry'!P$3:P$2000,'Data Entry'!O$3:O$2000,A1386,'Data Entry'!B$3:B$2000,B1386)+SUMIFS('Data Entry'!R$3:R$2000,'Data Entry'!Q$3:Q$2000,A1386,'Data Entry'!B$3:B$2000,B1386)</f>
        <v>0</v>
      </c>
      <c r="L1386">
        <f t="shared" si="114"/>
        <v>0</v>
      </c>
    </row>
    <row r="1387" spans="1:12">
      <c r="A1387">
        <f>'Data Entry'!A1388</f>
        <v>0</v>
      </c>
      <c r="B1387">
        <f>'Data Entry'!B1388</f>
        <v>0</v>
      </c>
      <c r="C1387">
        <f>'Data Entry'!I1388</f>
        <v>0</v>
      </c>
      <c r="D1387">
        <f>'Data Entry'!J1388</f>
        <v>0</v>
      </c>
      <c r="E1387">
        <f t="shared" si="110"/>
        <v>0</v>
      </c>
      <c r="F1387" s="26" t="e">
        <f t="shared" si="111"/>
        <v>#DIV/0!</v>
      </c>
      <c r="G1387">
        <f>'Data Entry'!K1388</f>
        <v>0</v>
      </c>
      <c r="H1387">
        <f>'Data Entry'!L1388</f>
        <v>0</v>
      </c>
      <c r="I1387">
        <f t="shared" si="112"/>
        <v>0</v>
      </c>
      <c r="J1387" s="26" t="e">
        <f t="shared" si="113"/>
        <v>#DIV/0!</v>
      </c>
      <c r="K1387" s="1">
        <f>SUMIFS('Data Entry'!N$3:N$2000,'Data Entry'!M$3:M$2000,A1387,'Data Entry'!B$3:B$2000,B1387)+SUMIFS('Data Entry'!P$3:P$2000,'Data Entry'!O$3:O$2000,A1387,'Data Entry'!B$3:B$2000,B1387)+SUMIFS('Data Entry'!R$3:R$2000,'Data Entry'!Q$3:Q$2000,A1387,'Data Entry'!B$3:B$2000,B1387)</f>
        <v>0</v>
      </c>
      <c r="L1387">
        <f t="shared" si="114"/>
        <v>0</v>
      </c>
    </row>
    <row r="1388" spans="1:12">
      <c r="A1388">
        <f>'Data Entry'!A1389</f>
        <v>0</v>
      </c>
      <c r="B1388">
        <f>'Data Entry'!B1389</f>
        <v>0</v>
      </c>
      <c r="C1388">
        <f>'Data Entry'!I1389</f>
        <v>0</v>
      </c>
      <c r="D1388">
        <f>'Data Entry'!J1389</f>
        <v>0</v>
      </c>
      <c r="E1388">
        <f t="shared" si="110"/>
        <v>0</v>
      </c>
      <c r="F1388" s="26" t="e">
        <f t="shared" si="111"/>
        <v>#DIV/0!</v>
      </c>
      <c r="G1388">
        <f>'Data Entry'!K1389</f>
        <v>0</v>
      </c>
      <c r="H1388">
        <f>'Data Entry'!L1389</f>
        <v>0</v>
      </c>
      <c r="I1388">
        <f t="shared" si="112"/>
        <v>0</v>
      </c>
      <c r="J1388" s="26" t="e">
        <f t="shared" si="113"/>
        <v>#DIV/0!</v>
      </c>
      <c r="K1388" s="1">
        <f>SUMIFS('Data Entry'!N$3:N$2000,'Data Entry'!M$3:M$2000,A1388,'Data Entry'!B$3:B$2000,B1388)+SUMIFS('Data Entry'!P$3:P$2000,'Data Entry'!O$3:O$2000,A1388,'Data Entry'!B$3:B$2000,B1388)+SUMIFS('Data Entry'!R$3:R$2000,'Data Entry'!Q$3:Q$2000,A1388,'Data Entry'!B$3:B$2000,B1388)</f>
        <v>0</v>
      </c>
      <c r="L1388">
        <f t="shared" si="114"/>
        <v>0</v>
      </c>
    </row>
    <row r="1389" spans="1:12">
      <c r="A1389">
        <f>'Data Entry'!A1390</f>
        <v>0</v>
      </c>
      <c r="B1389">
        <f>'Data Entry'!B1390</f>
        <v>0</v>
      </c>
      <c r="C1389">
        <f>'Data Entry'!I1390</f>
        <v>0</v>
      </c>
      <c r="D1389">
        <f>'Data Entry'!J1390</f>
        <v>0</v>
      </c>
      <c r="E1389">
        <f t="shared" si="110"/>
        <v>0</v>
      </c>
      <c r="F1389" s="26" t="e">
        <f t="shared" si="111"/>
        <v>#DIV/0!</v>
      </c>
      <c r="G1389">
        <f>'Data Entry'!K1390</f>
        <v>0</v>
      </c>
      <c r="H1389">
        <f>'Data Entry'!L1390</f>
        <v>0</v>
      </c>
      <c r="I1389">
        <f t="shared" si="112"/>
        <v>0</v>
      </c>
      <c r="J1389" s="26" t="e">
        <f t="shared" si="113"/>
        <v>#DIV/0!</v>
      </c>
      <c r="K1389" s="1">
        <f>SUMIFS('Data Entry'!N$3:N$2000,'Data Entry'!M$3:M$2000,A1389,'Data Entry'!B$3:B$2000,B1389)+SUMIFS('Data Entry'!P$3:P$2000,'Data Entry'!O$3:O$2000,A1389,'Data Entry'!B$3:B$2000,B1389)+SUMIFS('Data Entry'!R$3:R$2000,'Data Entry'!Q$3:Q$2000,A1389,'Data Entry'!B$3:B$2000,B1389)</f>
        <v>0</v>
      </c>
      <c r="L1389">
        <f t="shared" si="114"/>
        <v>0</v>
      </c>
    </row>
    <row r="1390" spans="1:12">
      <c r="A1390">
        <f>'Data Entry'!A1391</f>
        <v>0</v>
      </c>
      <c r="B1390">
        <f>'Data Entry'!B1391</f>
        <v>0</v>
      </c>
      <c r="C1390">
        <f>'Data Entry'!I1391</f>
        <v>0</v>
      </c>
      <c r="D1390">
        <f>'Data Entry'!J1391</f>
        <v>0</v>
      </c>
      <c r="E1390">
        <f t="shared" si="110"/>
        <v>0</v>
      </c>
      <c r="F1390" s="26" t="e">
        <f t="shared" si="111"/>
        <v>#DIV/0!</v>
      </c>
      <c r="G1390">
        <f>'Data Entry'!K1391</f>
        <v>0</v>
      </c>
      <c r="H1390">
        <f>'Data Entry'!L1391</f>
        <v>0</v>
      </c>
      <c r="I1390">
        <f t="shared" si="112"/>
        <v>0</v>
      </c>
      <c r="J1390" s="26" t="e">
        <f t="shared" si="113"/>
        <v>#DIV/0!</v>
      </c>
      <c r="K1390" s="1">
        <f>SUMIFS('Data Entry'!N$3:N$2000,'Data Entry'!M$3:M$2000,A1390,'Data Entry'!B$3:B$2000,B1390)+SUMIFS('Data Entry'!P$3:P$2000,'Data Entry'!O$3:O$2000,A1390,'Data Entry'!B$3:B$2000,B1390)+SUMIFS('Data Entry'!R$3:R$2000,'Data Entry'!Q$3:Q$2000,A1390,'Data Entry'!B$3:B$2000,B1390)</f>
        <v>0</v>
      </c>
      <c r="L1390">
        <f t="shared" si="114"/>
        <v>0</v>
      </c>
    </row>
    <row r="1391" spans="1:12">
      <c r="A1391">
        <f>'Data Entry'!A1392</f>
        <v>0</v>
      </c>
      <c r="B1391">
        <f>'Data Entry'!B1392</f>
        <v>0</v>
      </c>
      <c r="C1391">
        <f>'Data Entry'!I1392</f>
        <v>0</v>
      </c>
      <c r="D1391">
        <f>'Data Entry'!J1392</f>
        <v>0</v>
      </c>
      <c r="E1391">
        <f t="shared" si="110"/>
        <v>0</v>
      </c>
      <c r="F1391" s="26" t="e">
        <f t="shared" si="111"/>
        <v>#DIV/0!</v>
      </c>
      <c r="G1391">
        <f>'Data Entry'!K1392</f>
        <v>0</v>
      </c>
      <c r="H1391">
        <f>'Data Entry'!L1392</f>
        <v>0</v>
      </c>
      <c r="I1391">
        <f t="shared" si="112"/>
        <v>0</v>
      </c>
      <c r="J1391" s="26" t="e">
        <f t="shared" si="113"/>
        <v>#DIV/0!</v>
      </c>
      <c r="K1391" s="1">
        <f>SUMIFS('Data Entry'!N$3:N$2000,'Data Entry'!M$3:M$2000,A1391,'Data Entry'!B$3:B$2000,B1391)+SUMIFS('Data Entry'!P$3:P$2000,'Data Entry'!O$3:O$2000,A1391,'Data Entry'!B$3:B$2000,B1391)+SUMIFS('Data Entry'!R$3:R$2000,'Data Entry'!Q$3:Q$2000,A1391,'Data Entry'!B$3:B$2000,B1391)</f>
        <v>0</v>
      </c>
      <c r="L1391">
        <f t="shared" si="114"/>
        <v>0</v>
      </c>
    </row>
    <row r="1392" spans="1:12">
      <c r="A1392">
        <f>'Data Entry'!A1393</f>
        <v>0</v>
      </c>
      <c r="B1392">
        <f>'Data Entry'!B1393</f>
        <v>0</v>
      </c>
      <c r="C1392">
        <f>'Data Entry'!I1393</f>
        <v>0</v>
      </c>
      <c r="D1392">
        <f>'Data Entry'!J1393</f>
        <v>0</v>
      </c>
      <c r="E1392">
        <f t="shared" si="110"/>
        <v>0</v>
      </c>
      <c r="F1392" s="26" t="e">
        <f t="shared" si="111"/>
        <v>#DIV/0!</v>
      </c>
      <c r="G1392">
        <f>'Data Entry'!K1393</f>
        <v>0</v>
      </c>
      <c r="H1392">
        <f>'Data Entry'!L1393</f>
        <v>0</v>
      </c>
      <c r="I1392">
        <f t="shared" si="112"/>
        <v>0</v>
      </c>
      <c r="J1392" s="26" t="e">
        <f t="shared" si="113"/>
        <v>#DIV/0!</v>
      </c>
      <c r="K1392" s="1">
        <f>SUMIFS('Data Entry'!N$3:N$2000,'Data Entry'!M$3:M$2000,A1392,'Data Entry'!B$3:B$2000,B1392)+SUMIFS('Data Entry'!P$3:P$2000,'Data Entry'!O$3:O$2000,A1392,'Data Entry'!B$3:B$2000,B1392)+SUMIFS('Data Entry'!R$3:R$2000,'Data Entry'!Q$3:Q$2000,A1392,'Data Entry'!B$3:B$2000,B1392)</f>
        <v>0</v>
      </c>
      <c r="L1392">
        <f t="shared" si="114"/>
        <v>0</v>
      </c>
    </row>
    <row r="1393" spans="1:12">
      <c r="A1393">
        <f>'Data Entry'!A1394</f>
        <v>0</v>
      </c>
      <c r="B1393">
        <f>'Data Entry'!B1394</f>
        <v>0</v>
      </c>
      <c r="C1393">
        <f>'Data Entry'!I1394</f>
        <v>0</v>
      </c>
      <c r="D1393">
        <f>'Data Entry'!J1394</f>
        <v>0</v>
      </c>
      <c r="E1393">
        <f t="shared" si="110"/>
        <v>0</v>
      </c>
      <c r="F1393" s="26" t="e">
        <f t="shared" si="111"/>
        <v>#DIV/0!</v>
      </c>
      <c r="G1393">
        <f>'Data Entry'!K1394</f>
        <v>0</v>
      </c>
      <c r="H1393">
        <f>'Data Entry'!L1394</f>
        <v>0</v>
      </c>
      <c r="I1393">
        <f t="shared" si="112"/>
        <v>0</v>
      </c>
      <c r="J1393" s="26" t="e">
        <f t="shared" si="113"/>
        <v>#DIV/0!</v>
      </c>
      <c r="K1393" s="1">
        <f>SUMIFS('Data Entry'!N$3:N$2000,'Data Entry'!M$3:M$2000,A1393,'Data Entry'!B$3:B$2000,B1393)+SUMIFS('Data Entry'!P$3:P$2000,'Data Entry'!O$3:O$2000,A1393,'Data Entry'!B$3:B$2000,B1393)+SUMIFS('Data Entry'!R$3:R$2000,'Data Entry'!Q$3:Q$2000,A1393,'Data Entry'!B$3:B$2000,B1393)</f>
        <v>0</v>
      </c>
      <c r="L1393">
        <f t="shared" si="114"/>
        <v>0</v>
      </c>
    </row>
    <row r="1394" spans="1:12">
      <c r="A1394">
        <f>'Data Entry'!A1395</f>
        <v>0</v>
      </c>
      <c r="B1394">
        <f>'Data Entry'!B1395</f>
        <v>0</v>
      </c>
      <c r="C1394">
        <f>'Data Entry'!I1395</f>
        <v>0</v>
      </c>
      <c r="D1394">
        <f>'Data Entry'!J1395</f>
        <v>0</v>
      </c>
      <c r="E1394">
        <f t="shared" si="110"/>
        <v>0</v>
      </c>
      <c r="F1394" s="26" t="e">
        <f t="shared" si="111"/>
        <v>#DIV/0!</v>
      </c>
      <c r="G1394">
        <f>'Data Entry'!K1395</f>
        <v>0</v>
      </c>
      <c r="H1394">
        <f>'Data Entry'!L1395</f>
        <v>0</v>
      </c>
      <c r="I1394">
        <f t="shared" si="112"/>
        <v>0</v>
      </c>
      <c r="J1394" s="26" t="e">
        <f t="shared" si="113"/>
        <v>#DIV/0!</v>
      </c>
      <c r="K1394" s="1">
        <f>SUMIFS('Data Entry'!N$3:N$2000,'Data Entry'!M$3:M$2000,A1394,'Data Entry'!B$3:B$2000,B1394)+SUMIFS('Data Entry'!P$3:P$2000,'Data Entry'!O$3:O$2000,A1394,'Data Entry'!B$3:B$2000,B1394)+SUMIFS('Data Entry'!R$3:R$2000,'Data Entry'!Q$3:Q$2000,A1394,'Data Entry'!B$3:B$2000,B1394)</f>
        <v>0</v>
      </c>
      <c r="L1394">
        <f t="shared" si="114"/>
        <v>0</v>
      </c>
    </row>
    <row r="1395" spans="1:12">
      <c r="A1395">
        <f>'Data Entry'!A1396</f>
        <v>0</v>
      </c>
      <c r="B1395">
        <f>'Data Entry'!B1396</f>
        <v>0</v>
      </c>
      <c r="C1395">
        <f>'Data Entry'!I1396</f>
        <v>0</v>
      </c>
      <c r="D1395">
        <f>'Data Entry'!J1396</f>
        <v>0</v>
      </c>
      <c r="E1395">
        <f t="shared" si="110"/>
        <v>0</v>
      </c>
      <c r="F1395" s="26" t="e">
        <f t="shared" si="111"/>
        <v>#DIV/0!</v>
      </c>
      <c r="G1395">
        <f>'Data Entry'!K1396</f>
        <v>0</v>
      </c>
      <c r="H1395">
        <f>'Data Entry'!L1396</f>
        <v>0</v>
      </c>
      <c r="I1395">
        <f t="shared" si="112"/>
        <v>0</v>
      </c>
      <c r="J1395" s="26" t="e">
        <f t="shared" si="113"/>
        <v>#DIV/0!</v>
      </c>
      <c r="K1395" s="1">
        <f>SUMIFS('Data Entry'!N$3:N$2000,'Data Entry'!M$3:M$2000,A1395,'Data Entry'!B$3:B$2000,B1395)+SUMIFS('Data Entry'!P$3:P$2000,'Data Entry'!O$3:O$2000,A1395,'Data Entry'!B$3:B$2000,B1395)+SUMIFS('Data Entry'!R$3:R$2000,'Data Entry'!Q$3:Q$2000,A1395,'Data Entry'!B$3:B$2000,B1395)</f>
        <v>0</v>
      </c>
      <c r="L1395">
        <f t="shared" si="114"/>
        <v>0</v>
      </c>
    </row>
    <row r="1396" spans="1:12">
      <c r="A1396">
        <f>'Data Entry'!A1397</f>
        <v>0</v>
      </c>
      <c r="B1396">
        <f>'Data Entry'!B1397</f>
        <v>0</v>
      </c>
      <c r="C1396">
        <f>'Data Entry'!I1397</f>
        <v>0</v>
      </c>
      <c r="D1396">
        <f>'Data Entry'!J1397</f>
        <v>0</v>
      </c>
      <c r="E1396">
        <f t="shared" si="110"/>
        <v>0</v>
      </c>
      <c r="F1396" s="26" t="e">
        <f t="shared" si="111"/>
        <v>#DIV/0!</v>
      </c>
      <c r="G1396">
        <f>'Data Entry'!K1397</f>
        <v>0</v>
      </c>
      <c r="H1396">
        <f>'Data Entry'!L1397</f>
        <v>0</v>
      </c>
      <c r="I1396">
        <f t="shared" si="112"/>
        <v>0</v>
      </c>
      <c r="J1396" s="26" t="e">
        <f t="shared" si="113"/>
        <v>#DIV/0!</v>
      </c>
      <c r="K1396" s="1">
        <f>SUMIFS('Data Entry'!N$3:N$2000,'Data Entry'!M$3:M$2000,A1396,'Data Entry'!B$3:B$2000,B1396)+SUMIFS('Data Entry'!P$3:P$2000,'Data Entry'!O$3:O$2000,A1396,'Data Entry'!B$3:B$2000,B1396)+SUMIFS('Data Entry'!R$3:R$2000,'Data Entry'!Q$3:Q$2000,A1396,'Data Entry'!B$3:B$2000,B1396)</f>
        <v>0</v>
      </c>
      <c r="L1396">
        <f t="shared" si="114"/>
        <v>0</v>
      </c>
    </row>
    <row r="1397" spans="1:12">
      <c r="A1397">
        <f>'Data Entry'!A1398</f>
        <v>0</v>
      </c>
      <c r="B1397">
        <f>'Data Entry'!B1398</f>
        <v>0</v>
      </c>
      <c r="C1397">
        <f>'Data Entry'!I1398</f>
        <v>0</v>
      </c>
      <c r="D1397">
        <f>'Data Entry'!J1398</f>
        <v>0</v>
      </c>
      <c r="E1397">
        <f t="shared" si="110"/>
        <v>0</v>
      </c>
      <c r="F1397" s="26" t="e">
        <f t="shared" si="111"/>
        <v>#DIV/0!</v>
      </c>
      <c r="G1397">
        <f>'Data Entry'!K1398</f>
        <v>0</v>
      </c>
      <c r="H1397">
        <f>'Data Entry'!L1398</f>
        <v>0</v>
      </c>
      <c r="I1397">
        <f t="shared" si="112"/>
        <v>0</v>
      </c>
      <c r="J1397" s="26" t="e">
        <f t="shared" si="113"/>
        <v>#DIV/0!</v>
      </c>
      <c r="K1397" s="1">
        <f>SUMIFS('Data Entry'!N$3:N$2000,'Data Entry'!M$3:M$2000,A1397,'Data Entry'!B$3:B$2000,B1397)+SUMIFS('Data Entry'!P$3:P$2000,'Data Entry'!O$3:O$2000,A1397,'Data Entry'!B$3:B$2000,B1397)+SUMIFS('Data Entry'!R$3:R$2000,'Data Entry'!Q$3:Q$2000,A1397,'Data Entry'!B$3:B$2000,B1397)</f>
        <v>0</v>
      </c>
      <c r="L1397">
        <f t="shared" si="114"/>
        <v>0</v>
      </c>
    </row>
    <row r="1398" spans="1:12">
      <c r="A1398">
        <f>'Data Entry'!A1399</f>
        <v>0</v>
      </c>
      <c r="B1398">
        <f>'Data Entry'!B1399</f>
        <v>0</v>
      </c>
      <c r="C1398">
        <f>'Data Entry'!I1399</f>
        <v>0</v>
      </c>
      <c r="D1398">
        <f>'Data Entry'!J1399</f>
        <v>0</v>
      </c>
      <c r="E1398">
        <f t="shared" si="110"/>
        <v>0</v>
      </c>
      <c r="F1398" s="26" t="e">
        <f t="shared" si="111"/>
        <v>#DIV/0!</v>
      </c>
      <c r="G1398">
        <f>'Data Entry'!K1399</f>
        <v>0</v>
      </c>
      <c r="H1398">
        <f>'Data Entry'!L1399</f>
        <v>0</v>
      </c>
      <c r="I1398">
        <f t="shared" si="112"/>
        <v>0</v>
      </c>
      <c r="J1398" s="26" t="e">
        <f t="shared" si="113"/>
        <v>#DIV/0!</v>
      </c>
      <c r="K1398" s="1">
        <f>SUMIFS('Data Entry'!N$3:N$2000,'Data Entry'!M$3:M$2000,A1398,'Data Entry'!B$3:B$2000,B1398)+SUMIFS('Data Entry'!P$3:P$2000,'Data Entry'!O$3:O$2000,A1398,'Data Entry'!B$3:B$2000,B1398)+SUMIFS('Data Entry'!R$3:R$2000,'Data Entry'!Q$3:Q$2000,A1398,'Data Entry'!B$3:B$2000,B1398)</f>
        <v>0</v>
      </c>
      <c r="L1398">
        <f t="shared" si="114"/>
        <v>0</v>
      </c>
    </row>
    <row r="1399" spans="1:12">
      <c r="A1399">
        <f>'Data Entry'!A1400</f>
        <v>0</v>
      </c>
      <c r="B1399">
        <f>'Data Entry'!B1400</f>
        <v>0</v>
      </c>
      <c r="C1399">
        <f>'Data Entry'!I1400</f>
        <v>0</v>
      </c>
      <c r="D1399">
        <f>'Data Entry'!J1400</f>
        <v>0</v>
      </c>
      <c r="E1399">
        <f t="shared" si="110"/>
        <v>0</v>
      </c>
      <c r="F1399" s="26" t="e">
        <f t="shared" si="111"/>
        <v>#DIV/0!</v>
      </c>
      <c r="G1399">
        <f>'Data Entry'!K1400</f>
        <v>0</v>
      </c>
      <c r="H1399">
        <f>'Data Entry'!L1400</f>
        <v>0</v>
      </c>
      <c r="I1399">
        <f t="shared" si="112"/>
        <v>0</v>
      </c>
      <c r="J1399" s="26" t="e">
        <f t="shared" si="113"/>
        <v>#DIV/0!</v>
      </c>
      <c r="K1399" s="1">
        <f>SUMIFS('Data Entry'!N$3:N$2000,'Data Entry'!M$3:M$2000,A1399,'Data Entry'!B$3:B$2000,B1399)+SUMIFS('Data Entry'!P$3:P$2000,'Data Entry'!O$3:O$2000,A1399,'Data Entry'!B$3:B$2000,B1399)+SUMIFS('Data Entry'!R$3:R$2000,'Data Entry'!Q$3:Q$2000,A1399,'Data Entry'!B$3:B$2000,B1399)</f>
        <v>0</v>
      </c>
      <c r="L1399">
        <f t="shared" si="114"/>
        <v>0</v>
      </c>
    </row>
    <row r="1400" spans="1:12">
      <c r="A1400">
        <f>'Data Entry'!A1401</f>
        <v>0</v>
      </c>
      <c r="B1400">
        <f>'Data Entry'!B1401</f>
        <v>0</v>
      </c>
      <c r="C1400">
        <f>'Data Entry'!I1401</f>
        <v>0</v>
      </c>
      <c r="D1400">
        <f>'Data Entry'!J1401</f>
        <v>0</v>
      </c>
      <c r="E1400">
        <f t="shared" si="110"/>
        <v>0</v>
      </c>
      <c r="F1400" s="26" t="e">
        <f t="shared" si="111"/>
        <v>#DIV/0!</v>
      </c>
      <c r="G1400">
        <f>'Data Entry'!K1401</f>
        <v>0</v>
      </c>
      <c r="H1400">
        <f>'Data Entry'!L1401</f>
        <v>0</v>
      </c>
      <c r="I1400">
        <f t="shared" si="112"/>
        <v>0</v>
      </c>
      <c r="J1400" s="26" t="e">
        <f t="shared" si="113"/>
        <v>#DIV/0!</v>
      </c>
      <c r="K1400" s="1">
        <f>SUMIFS('Data Entry'!N$3:N$2000,'Data Entry'!M$3:M$2000,A1400,'Data Entry'!B$3:B$2000,B1400)+SUMIFS('Data Entry'!P$3:P$2000,'Data Entry'!O$3:O$2000,A1400,'Data Entry'!B$3:B$2000,B1400)+SUMIFS('Data Entry'!R$3:R$2000,'Data Entry'!Q$3:Q$2000,A1400,'Data Entry'!B$3:B$2000,B1400)</f>
        <v>0</v>
      </c>
      <c r="L1400">
        <f t="shared" si="114"/>
        <v>0</v>
      </c>
    </row>
    <row r="1401" spans="1:12">
      <c r="A1401">
        <f>'Data Entry'!A1402</f>
        <v>0</v>
      </c>
      <c r="B1401">
        <f>'Data Entry'!B1402</f>
        <v>0</v>
      </c>
      <c r="C1401">
        <f>'Data Entry'!I1402</f>
        <v>0</v>
      </c>
      <c r="D1401">
        <f>'Data Entry'!J1402</f>
        <v>0</v>
      </c>
      <c r="E1401">
        <f t="shared" si="110"/>
        <v>0</v>
      </c>
      <c r="F1401" s="26" t="e">
        <f t="shared" si="111"/>
        <v>#DIV/0!</v>
      </c>
      <c r="G1401">
        <f>'Data Entry'!K1402</f>
        <v>0</v>
      </c>
      <c r="H1401">
        <f>'Data Entry'!L1402</f>
        <v>0</v>
      </c>
      <c r="I1401">
        <f t="shared" si="112"/>
        <v>0</v>
      </c>
      <c r="J1401" s="26" t="e">
        <f t="shared" si="113"/>
        <v>#DIV/0!</v>
      </c>
      <c r="K1401" s="1">
        <f>SUMIFS('Data Entry'!N$3:N$2000,'Data Entry'!M$3:M$2000,A1401,'Data Entry'!B$3:B$2000,B1401)+SUMIFS('Data Entry'!P$3:P$2000,'Data Entry'!O$3:O$2000,A1401,'Data Entry'!B$3:B$2000,B1401)+SUMIFS('Data Entry'!R$3:R$2000,'Data Entry'!Q$3:Q$2000,A1401,'Data Entry'!B$3:B$2000,B1401)</f>
        <v>0</v>
      </c>
      <c r="L1401">
        <f t="shared" si="114"/>
        <v>0</v>
      </c>
    </row>
    <row r="1402" spans="1:12">
      <c r="A1402">
        <f>'Data Entry'!A1403</f>
        <v>0</v>
      </c>
      <c r="B1402">
        <f>'Data Entry'!B1403</f>
        <v>0</v>
      </c>
      <c r="C1402">
        <f>'Data Entry'!I1403</f>
        <v>0</v>
      </c>
      <c r="D1402">
        <f>'Data Entry'!J1403</f>
        <v>0</v>
      </c>
      <c r="E1402">
        <f t="shared" si="110"/>
        <v>0</v>
      </c>
      <c r="F1402" s="26" t="e">
        <f t="shared" si="111"/>
        <v>#DIV/0!</v>
      </c>
      <c r="G1402">
        <f>'Data Entry'!K1403</f>
        <v>0</v>
      </c>
      <c r="H1402">
        <f>'Data Entry'!L1403</f>
        <v>0</v>
      </c>
      <c r="I1402">
        <f t="shared" si="112"/>
        <v>0</v>
      </c>
      <c r="J1402" s="26" t="e">
        <f t="shared" si="113"/>
        <v>#DIV/0!</v>
      </c>
      <c r="K1402" s="1">
        <f>SUMIFS('Data Entry'!N$3:N$2000,'Data Entry'!M$3:M$2000,A1402,'Data Entry'!B$3:B$2000,B1402)+SUMIFS('Data Entry'!P$3:P$2000,'Data Entry'!O$3:O$2000,A1402,'Data Entry'!B$3:B$2000,B1402)+SUMIFS('Data Entry'!R$3:R$2000,'Data Entry'!Q$3:Q$2000,A1402,'Data Entry'!B$3:B$2000,B1402)</f>
        <v>0</v>
      </c>
      <c r="L1402">
        <f t="shared" si="114"/>
        <v>0</v>
      </c>
    </row>
    <row r="1403" spans="1:12">
      <c r="A1403">
        <f>'Data Entry'!A1404</f>
        <v>0</v>
      </c>
      <c r="B1403">
        <f>'Data Entry'!B1404</f>
        <v>0</v>
      </c>
      <c r="C1403">
        <f>'Data Entry'!I1404</f>
        <v>0</v>
      </c>
      <c r="D1403">
        <f>'Data Entry'!J1404</f>
        <v>0</v>
      </c>
      <c r="E1403">
        <f t="shared" si="110"/>
        <v>0</v>
      </c>
      <c r="F1403" s="26" t="e">
        <f t="shared" si="111"/>
        <v>#DIV/0!</v>
      </c>
      <c r="G1403">
        <f>'Data Entry'!K1404</f>
        <v>0</v>
      </c>
      <c r="H1403">
        <f>'Data Entry'!L1404</f>
        <v>0</v>
      </c>
      <c r="I1403">
        <f t="shared" si="112"/>
        <v>0</v>
      </c>
      <c r="J1403" s="26" t="e">
        <f t="shared" si="113"/>
        <v>#DIV/0!</v>
      </c>
      <c r="K1403" s="1">
        <f>SUMIFS('Data Entry'!N$3:N$2000,'Data Entry'!M$3:M$2000,A1403,'Data Entry'!B$3:B$2000,B1403)+SUMIFS('Data Entry'!P$3:P$2000,'Data Entry'!O$3:O$2000,A1403,'Data Entry'!B$3:B$2000,B1403)+SUMIFS('Data Entry'!R$3:R$2000,'Data Entry'!Q$3:Q$2000,A1403,'Data Entry'!B$3:B$2000,B1403)</f>
        <v>0</v>
      </c>
      <c r="L1403">
        <f t="shared" si="114"/>
        <v>0</v>
      </c>
    </row>
    <row r="1404" spans="1:12">
      <c r="A1404">
        <f>'Data Entry'!A1405</f>
        <v>0</v>
      </c>
      <c r="B1404">
        <f>'Data Entry'!B1405</f>
        <v>0</v>
      </c>
      <c r="C1404">
        <f>'Data Entry'!I1405</f>
        <v>0</v>
      </c>
      <c r="D1404">
        <f>'Data Entry'!J1405</f>
        <v>0</v>
      </c>
      <c r="E1404">
        <f t="shared" si="110"/>
        <v>0</v>
      </c>
      <c r="F1404" s="26" t="e">
        <f t="shared" si="111"/>
        <v>#DIV/0!</v>
      </c>
      <c r="G1404">
        <f>'Data Entry'!K1405</f>
        <v>0</v>
      </c>
      <c r="H1404">
        <f>'Data Entry'!L1405</f>
        <v>0</v>
      </c>
      <c r="I1404">
        <f t="shared" si="112"/>
        <v>0</v>
      </c>
      <c r="J1404" s="26" t="e">
        <f t="shared" si="113"/>
        <v>#DIV/0!</v>
      </c>
      <c r="K1404" s="1">
        <f>SUMIFS('Data Entry'!N$3:N$2000,'Data Entry'!M$3:M$2000,A1404,'Data Entry'!B$3:B$2000,B1404)+SUMIFS('Data Entry'!P$3:P$2000,'Data Entry'!O$3:O$2000,A1404,'Data Entry'!B$3:B$2000,B1404)+SUMIFS('Data Entry'!R$3:R$2000,'Data Entry'!Q$3:Q$2000,A1404,'Data Entry'!B$3:B$2000,B1404)</f>
        <v>0</v>
      </c>
      <c r="L1404">
        <f t="shared" si="114"/>
        <v>0</v>
      </c>
    </row>
    <row r="1405" spans="1:12">
      <c r="A1405">
        <f>'Data Entry'!A1406</f>
        <v>0</v>
      </c>
      <c r="B1405">
        <f>'Data Entry'!B1406</f>
        <v>0</v>
      </c>
      <c r="C1405">
        <f>'Data Entry'!I1406</f>
        <v>0</v>
      </c>
      <c r="D1405">
        <f>'Data Entry'!J1406</f>
        <v>0</v>
      </c>
      <c r="E1405">
        <f t="shared" si="110"/>
        <v>0</v>
      </c>
      <c r="F1405" s="26" t="e">
        <f t="shared" si="111"/>
        <v>#DIV/0!</v>
      </c>
      <c r="G1405">
        <f>'Data Entry'!K1406</f>
        <v>0</v>
      </c>
      <c r="H1405">
        <f>'Data Entry'!L1406</f>
        <v>0</v>
      </c>
      <c r="I1405">
        <f t="shared" si="112"/>
        <v>0</v>
      </c>
      <c r="J1405" s="26" t="e">
        <f t="shared" si="113"/>
        <v>#DIV/0!</v>
      </c>
      <c r="K1405" s="1">
        <f>SUMIFS('Data Entry'!N$3:N$2000,'Data Entry'!M$3:M$2000,A1405,'Data Entry'!B$3:B$2000,B1405)+SUMIFS('Data Entry'!P$3:P$2000,'Data Entry'!O$3:O$2000,A1405,'Data Entry'!B$3:B$2000,B1405)+SUMIFS('Data Entry'!R$3:R$2000,'Data Entry'!Q$3:Q$2000,A1405,'Data Entry'!B$3:B$2000,B1405)</f>
        <v>0</v>
      </c>
      <c r="L1405">
        <f t="shared" si="114"/>
        <v>0</v>
      </c>
    </row>
    <row r="1406" spans="1:12">
      <c r="A1406">
        <f>'Data Entry'!A1407</f>
        <v>0</v>
      </c>
      <c r="B1406">
        <f>'Data Entry'!B1407</f>
        <v>0</v>
      </c>
      <c r="C1406">
        <f>'Data Entry'!I1407</f>
        <v>0</v>
      </c>
      <c r="D1406">
        <f>'Data Entry'!J1407</f>
        <v>0</v>
      </c>
      <c r="E1406">
        <f t="shared" si="110"/>
        <v>0</v>
      </c>
      <c r="F1406" s="26" t="e">
        <f t="shared" si="111"/>
        <v>#DIV/0!</v>
      </c>
      <c r="G1406">
        <f>'Data Entry'!K1407</f>
        <v>0</v>
      </c>
      <c r="H1406">
        <f>'Data Entry'!L1407</f>
        <v>0</v>
      </c>
      <c r="I1406">
        <f t="shared" si="112"/>
        <v>0</v>
      </c>
      <c r="J1406" s="26" t="e">
        <f t="shared" si="113"/>
        <v>#DIV/0!</v>
      </c>
      <c r="K1406" s="1">
        <f>SUMIFS('Data Entry'!N$3:N$2000,'Data Entry'!M$3:M$2000,A1406,'Data Entry'!B$3:B$2000,B1406)+SUMIFS('Data Entry'!P$3:P$2000,'Data Entry'!O$3:O$2000,A1406,'Data Entry'!B$3:B$2000,B1406)+SUMIFS('Data Entry'!R$3:R$2000,'Data Entry'!Q$3:Q$2000,A1406,'Data Entry'!B$3:B$2000,B1406)</f>
        <v>0</v>
      </c>
      <c r="L1406">
        <f t="shared" si="114"/>
        <v>0</v>
      </c>
    </row>
    <row r="1407" spans="1:12">
      <c r="A1407">
        <f>'Data Entry'!A1408</f>
        <v>0</v>
      </c>
      <c r="B1407">
        <f>'Data Entry'!B1408</f>
        <v>0</v>
      </c>
      <c r="C1407">
        <f>'Data Entry'!I1408</f>
        <v>0</v>
      </c>
      <c r="D1407">
        <f>'Data Entry'!J1408</f>
        <v>0</v>
      </c>
      <c r="E1407">
        <f t="shared" si="110"/>
        <v>0</v>
      </c>
      <c r="F1407" s="26" t="e">
        <f t="shared" si="111"/>
        <v>#DIV/0!</v>
      </c>
      <c r="G1407">
        <f>'Data Entry'!K1408</f>
        <v>0</v>
      </c>
      <c r="H1407">
        <f>'Data Entry'!L1408</f>
        <v>0</v>
      </c>
      <c r="I1407">
        <f t="shared" si="112"/>
        <v>0</v>
      </c>
      <c r="J1407" s="26" t="e">
        <f t="shared" si="113"/>
        <v>#DIV/0!</v>
      </c>
      <c r="K1407" s="1">
        <f>SUMIFS('Data Entry'!N$3:N$2000,'Data Entry'!M$3:M$2000,A1407,'Data Entry'!B$3:B$2000,B1407)+SUMIFS('Data Entry'!P$3:P$2000,'Data Entry'!O$3:O$2000,A1407,'Data Entry'!B$3:B$2000,B1407)+SUMIFS('Data Entry'!R$3:R$2000,'Data Entry'!Q$3:Q$2000,A1407,'Data Entry'!B$3:B$2000,B1407)</f>
        <v>0</v>
      </c>
      <c r="L1407">
        <f t="shared" si="114"/>
        <v>0</v>
      </c>
    </row>
    <row r="1408" spans="1:12">
      <c r="A1408">
        <f>'Data Entry'!A1409</f>
        <v>0</v>
      </c>
      <c r="B1408">
        <f>'Data Entry'!B1409</f>
        <v>0</v>
      </c>
      <c r="C1408">
        <f>'Data Entry'!I1409</f>
        <v>0</v>
      </c>
      <c r="D1408">
        <f>'Data Entry'!J1409</f>
        <v>0</v>
      </c>
      <c r="E1408">
        <f t="shared" si="110"/>
        <v>0</v>
      </c>
      <c r="F1408" s="26" t="e">
        <f t="shared" si="111"/>
        <v>#DIV/0!</v>
      </c>
      <c r="G1408">
        <f>'Data Entry'!K1409</f>
        <v>0</v>
      </c>
      <c r="H1408">
        <f>'Data Entry'!L1409</f>
        <v>0</v>
      </c>
      <c r="I1408">
        <f t="shared" si="112"/>
        <v>0</v>
      </c>
      <c r="J1408" s="26" t="e">
        <f t="shared" si="113"/>
        <v>#DIV/0!</v>
      </c>
      <c r="K1408" s="1">
        <f>SUMIFS('Data Entry'!N$3:N$2000,'Data Entry'!M$3:M$2000,A1408,'Data Entry'!B$3:B$2000,B1408)+SUMIFS('Data Entry'!P$3:P$2000,'Data Entry'!O$3:O$2000,A1408,'Data Entry'!B$3:B$2000,B1408)+SUMIFS('Data Entry'!R$3:R$2000,'Data Entry'!Q$3:Q$2000,A1408,'Data Entry'!B$3:B$2000,B1408)</f>
        <v>0</v>
      </c>
      <c r="L1408">
        <f t="shared" si="114"/>
        <v>0</v>
      </c>
    </row>
    <row r="1409" spans="1:12">
      <c r="A1409">
        <f>'Data Entry'!A1410</f>
        <v>0</v>
      </c>
      <c r="B1409">
        <f>'Data Entry'!B1410</f>
        <v>0</v>
      </c>
      <c r="C1409">
        <f>'Data Entry'!I1410</f>
        <v>0</v>
      </c>
      <c r="D1409">
        <f>'Data Entry'!J1410</f>
        <v>0</v>
      </c>
      <c r="E1409">
        <f t="shared" si="110"/>
        <v>0</v>
      </c>
      <c r="F1409" s="26" t="e">
        <f t="shared" si="111"/>
        <v>#DIV/0!</v>
      </c>
      <c r="G1409">
        <f>'Data Entry'!K1410</f>
        <v>0</v>
      </c>
      <c r="H1409">
        <f>'Data Entry'!L1410</f>
        <v>0</v>
      </c>
      <c r="I1409">
        <f t="shared" si="112"/>
        <v>0</v>
      </c>
      <c r="J1409" s="26" t="e">
        <f t="shared" si="113"/>
        <v>#DIV/0!</v>
      </c>
      <c r="K1409" s="1">
        <f>SUMIFS('Data Entry'!N$3:N$2000,'Data Entry'!M$3:M$2000,A1409,'Data Entry'!B$3:B$2000,B1409)+SUMIFS('Data Entry'!P$3:P$2000,'Data Entry'!O$3:O$2000,A1409,'Data Entry'!B$3:B$2000,B1409)+SUMIFS('Data Entry'!R$3:R$2000,'Data Entry'!Q$3:Q$2000,A1409,'Data Entry'!B$3:B$2000,B1409)</f>
        <v>0</v>
      </c>
      <c r="L1409">
        <f t="shared" si="114"/>
        <v>0</v>
      </c>
    </row>
    <row r="1410" spans="1:12">
      <c r="A1410">
        <f>'Data Entry'!A1411</f>
        <v>0</v>
      </c>
      <c r="B1410">
        <f>'Data Entry'!B1411</f>
        <v>0</v>
      </c>
      <c r="C1410">
        <f>'Data Entry'!I1411</f>
        <v>0</v>
      </c>
      <c r="D1410">
        <f>'Data Entry'!J1411</f>
        <v>0</v>
      </c>
      <c r="E1410">
        <f t="shared" si="110"/>
        <v>0</v>
      </c>
      <c r="F1410" s="26" t="e">
        <f t="shared" si="111"/>
        <v>#DIV/0!</v>
      </c>
      <c r="G1410">
        <f>'Data Entry'!K1411</f>
        <v>0</v>
      </c>
      <c r="H1410">
        <f>'Data Entry'!L1411</f>
        <v>0</v>
      </c>
      <c r="I1410">
        <f t="shared" si="112"/>
        <v>0</v>
      </c>
      <c r="J1410" s="26" t="e">
        <f t="shared" si="113"/>
        <v>#DIV/0!</v>
      </c>
      <c r="K1410" s="1">
        <f>SUMIFS('Data Entry'!N$3:N$2000,'Data Entry'!M$3:M$2000,A1410,'Data Entry'!B$3:B$2000,B1410)+SUMIFS('Data Entry'!P$3:P$2000,'Data Entry'!O$3:O$2000,A1410,'Data Entry'!B$3:B$2000,B1410)+SUMIFS('Data Entry'!R$3:R$2000,'Data Entry'!Q$3:Q$2000,A1410,'Data Entry'!B$3:B$2000,B1410)</f>
        <v>0</v>
      </c>
      <c r="L1410">
        <f t="shared" si="114"/>
        <v>0</v>
      </c>
    </row>
    <row r="1411" spans="1:12">
      <c r="A1411">
        <f>'Data Entry'!A1412</f>
        <v>0</v>
      </c>
      <c r="B1411">
        <f>'Data Entry'!B1412</f>
        <v>0</v>
      </c>
      <c r="C1411">
        <f>'Data Entry'!I1412</f>
        <v>0</v>
      </c>
      <c r="D1411">
        <f>'Data Entry'!J1412</f>
        <v>0</v>
      </c>
      <c r="E1411">
        <f t="shared" si="110"/>
        <v>0</v>
      </c>
      <c r="F1411" s="26" t="e">
        <f t="shared" si="111"/>
        <v>#DIV/0!</v>
      </c>
      <c r="G1411">
        <f>'Data Entry'!K1412</f>
        <v>0</v>
      </c>
      <c r="H1411">
        <f>'Data Entry'!L1412</f>
        <v>0</v>
      </c>
      <c r="I1411">
        <f t="shared" si="112"/>
        <v>0</v>
      </c>
      <c r="J1411" s="26" t="e">
        <f t="shared" si="113"/>
        <v>#DIV/0!</v>
      </c>
      <c r="K1411" s="1">
        <f>SUMIFS('Data Entry'!N$3:N$2000,'Data Entry'!M$3:M$2000,A1411,'Data Entry'!B$3:B$2000,B1411)+SUMIFS('Data Entry'!P$3:P$2000,'Data Entry'!O$3:O$2000,A1411,'Data Entry'!B$3:B$2000,B1411)+SUMIFS('Data Entry'!R$3:R$2000,'Data Entry'!Q$3:Q$2000,A1411,'Data Entry'!B$3:B$2000,B1411)</f>
        <v>0</v>
      </c>
      <c r="L1411">
        <f t="shared" si="114"/>
        <v>0</v>
      </c>
    </row>
    <row r="1412" spans="1:12">
      <c r="A1412">
        <f>'Data Entry'!A1413</f>
        <v>0</v>
      </c>
      <c r="B1412">
        <f>'Data Entry'!B1413</f>
        <v>0</v>
      </c>
      <c r="C1412">
        <f>'Data Entry'!I1413</f>
        <v>0</v>
      </c>
      <c r="D1412">
        <f>'Data Entry'!J1413</f>
        <v>0</v>
      </c>
      <c r="E1412">
        <f t="shared" si="110"/>
        <v>0</v>
      </c>
      <c r="F1412" s="26" t="e">
        <f t="shared" si="111"/>
        <v>#DIV/0!</v>
      </c>
      <c r="G1412">
        <f>'Data Entry'!K1413</f>
        <v>0</v>
      </c>
      <c r="H1412">
        <f>'Data Entry'!L1413</f>
        <v>0</v>
      </c>
      <c r="I1412">
        <f t="shared" si="112"/>
        <v>0</v>
      </c>
      <c r="J1412" s="26" t="e">
        <f t="shared" si="113"/>
        <v>#DIV/0!</v>
      </c>
      <c r="K1412" s="1">
        <f>SUMIFS('Data Entry'!N$3:N$2000,'Data Entry'!M$3:M$2000,A1412,'Data Entry'!B$3:B$2000,B1412)+SUMIFS('Data Entry'!P$3:P$2000,'Data Entry'!O$3:O$2000,A1412,'Data Entry'!B$3:B$2000,B1412)+SUMIFS('Data Entry'!R$3:R$2000,'Data Entry'!Q$3:Q$2000,A1412,'Data Entry'!B$3:B$2000,B1412)</f>
        <v>0</v>
      </c>
      <c r="L1412">
        <f t="shared" si="114"/>
        <v>0</v>
      </c>
    </row>
    <row r="1413" spans="1:12">
      <c r="A1413">
        <f>'Data Entry'!A1414</f>
        <v>0</v>
      </c>
      <c r="B1413">
        <f>'Data Entry'!B1414</f>
        <v>0</v>
      </c>
      <c r="C1413">
        <f>'Data Entry'!I1414</f>
        <v>0</v>
      </c>
      <c r="D1413">
        <f>'Data Entry'!J1414</f>
        <v>0</v>
      </c>
      <c r="E1413">
        <f t="shared" si="110"/>
        <v>0</v>
      </c>
      <c r="F1413" s="26" t="e">
        <f t="shared" si="111"/>
        <v>#DIV/0!</v>
      </c>
      <c r="G1413">
        <f>'Data Entry'!K1414</f>
        <v>0</v>
      </c>
      <c r="H1413">
        <f>'Data Entry'!L1414</f>
        <v>0</v>
      </c>
      <c r="I1413">
        <f t="shared" si="112"/>
        <v>0</v>
      </c>
      <c r="J1413" s="26" t="e">
        <f t="shared" si="113"/>
        <v>#DIV/0!</v>
      </c>
      <c r="K1413" s="1">
        <f>SUMIFS('Data Entry'!N$3:N$2000,'Data Entry'!M$3:M$2000,A1413,'Data Entry'!B$3:B$2000,B1413)+SUMIFS('Data Entry'!P$3:P$2000,'Data Entry'!O$3:O$2000,A1413,'Data Entry'!B$3:B$2000,B1413)+SUMIFS('Data Entry'!R$3:R$2000,'Data Entry'!Q$3:Q$2000,A1413,'Data Entry'!B$3:B$2000,B1413)</f>
        <v>0</v>
      </c>
      <c r="L1413">
        <f t="shared" si="114"/>
        <v>0</v>
      </c>
    </row>
    <row r="1414" spans="1:12">
      <c r="A1414">
        <f>'Data Entry'!A1415</f>
        <v>0</v>
      </c>
      <c r="B1414">
        <f>'Data Entry'!B1415</f>
        <v>0</v>
      </c>
      <c r="C1414">
        <f>'Data Entry'!I1415</f>
        <v>0</v>
      </c>
      <c r="D1414">
        <f>'Data Entry'!J1415</f>
        <v>0</v>
      </c>
      <c r="E1414">
        <f t="shared" si="110"/>
        <v>0</v>
      </c>
      <c r="F1414" s="26" t="e">
        <f t="shared" si="111"/>
        <v>#DIV/0!</v>
      </c>
      <c r="G1414">
        <f>'Data Entry'!K1415</f>
        <v>0</v>
      </c>
      <c r="H1414">
        <f>'Data Entry'!L1415</f>
        <v>0</v>
      </c>
      <c r="I1414">
        <f t="shared" si="112"/>
        <v>0</v>
      </c>
      <c r="J1414" s="26" t="e">
        <f t="shared" si="113"/>
        <v>#DIV/0!</v>
      </c>
      <c r="K1414" s="1">
        <f>SUMIFS('Data Entry'!N$3:N$2000,'Data Entry'!M$3:M$2000,A1414,'Data Entry'!B$3:B$2000,B1414)+SUMIFS('Data Entry'!P$3:P$2000,'Data Entry'!O$3:O$2000,A1414,'Data Entry'!B$3:B$2000,B1414)+SUMIFS('Data Entry'!R$3:R$2000,'Data Entry'!Q$3:Q$2000,A1414,'Data Entry'!B$3:B$2000,B1414)</f>
        <v>0</v>
      </c>
      <c r="L1414">
        <f t="shared" si="114"/>
        <v>0</v>
      </c>
    </row>
    <row r="1415" spans="1:12">
      <c r="A1415">
        <f>'Data Entry'!A1416</f>
        <v>0</v>
      </c>
      <c r="B1415">
        <f>'Data Entry'!B1416</f>
        <v>0</v>
      </c>
      <c r="C1415">
        <f>'Data Entry'!I1416</f>
        <v>0</v>
      </c>
      <c r="D1415">
        <f>'Data Entry'!J1416</f>
        <v>0</v>
      </c>
      <c r="E1415">
        <f t="shared" si="110"/>
        <v>0</v>
      </c>
      <c r="F1415" s="26" t="e">
        <f t="shared" si="111"/>
        <v>#DIV/0!</v>
      </c>
      <c r="G1415">
        <f>'Data Entry'!K1416</f>
        <v>0</v>
      </c>
      <c r="H1415">
        <f>'Data Entry'!L1416</f>
        <v>0</v>
      </c>
      <c r="I1415">
        <f t="shared" si="112"/>
        <v>0</v>
      </c>
      <c r="J1415" s="26" t="e">
        <f t="shared" si="113"/>
        <v>#DIV/0!</v>
      </c>
      <c r="K1415" s="1">
        <f>SUMIFS('Data Entry'!N$3:N$2000,'Data Entry'!M$3:M$2000,A1415,'Data Entry'!B$3:B$2000,B1415)+SUMIFS('Data Entry'!P$3:P$2000,'Data Entry'!O$3:O$2000,A1415,'Data Entry'!B$3:B$2000,B1415)+SUMIFS('Data Entry'!R$3:R$2000,'Data Entry'!Q$3:Q$2000,A1415,'Data Entry'!B$3:B$2000,B1415)</f>
        <v>0</v>
      </c>
      <c r="L1415">
        <f t="shared" si="114"/>
        <v>0</v>
      </c>
    </row>
    <row r="1416" spans="1:12">
      <c r="A1416">
        <f>'Data Entry'!A1417</f>
        <v>0</v>
      </c>
      <c r="B1416">
        <f>'Data Entry'!B1417</f>
        <v>0</v>
      </c>
      <c r="C1416">
        <f>'Data Entry'!I1417</f>
        <v>0</v>
      </c>
      <c r="D1416">
        <f>'Data Entry'!J1417</f>
        <v>0</v>
      </c>
      <c r="E1416">
        <f t="shared" si="110"/>
        <v>0</v>
      </c>
      <c r="F1416" s="26" t="e">
        <f t="shared" si="111"/>
        <v>#DIV/0!</v>
      </c>
      <c r="G1416">
        <f>'Data Entry'!K1417</f>
        <v>0</v>
      </c>
      <c r="H1416">
        <f>'Data Entry'!L1417</f>
        <v>0</v>
      </c>
      <c r="I1416">
        <f t="shared" si="112"/>
        <v>0</v>
      </c>
      <c r="J1416" s="26" t="e">
        <f t="shared" si="113"/>
        <v>#DIV/0!</v>
      </c>
      <c r="K1416" s="1">
        <f>SUMIFS('Data Entry'!N$3:N$2000,'Data Entry'!M$3:M$2000,A1416,'Data Entry'!B$3:B$2000,B1416)+SUMIFS('Data Entry'!P$3:P$2000,'Data Entry'!O$3:O$2000,A1416,'Data Entry'!B$3:B$2000,B1416)+SUMIFS('Data Entry'!R$3:R$2000,'Data Entry'!Q$3:Q$2000,A1416,'Data Entry'!B$3:B$2000,B1416)</f>
        <v>0</v>
      </c>
      <c r="L1416">
        <f t="shared" si="114"/>
        <v>0</v>
      </c>
    </row>
    <row r="1417" spans="1:12">
      <c r="A1417">
        <f>'Data Entry'!A1418</f>
        <v>0</v>
      </c>
      <c r="B1417">
        <f>'Data Entry'!B1418</f>
        <v>0</v>
      </c>
      <c r="C1417">
        <f>'Data Entry'!I1418</f>
        <v>0</v>
      </c>
      <c r="D1417">
        <f>'Data Entry'!J1418</f>
        <v>0</v>
      </c>
      <c r="E1417">
        <f t="shared" si="110"/>
        <v>0</v>
      </c>
      <c r="F1417" s="26" t="e">
        <f t="shared" si="111"/>
        <v>#DIV/0!</v>
      </c>
      <c r="G1417">
        <f>'Data Entry'!K1418</f>
        <v>0</v>
      </c>
      <c r="H1417">
        <f>'Data Entry'!L1418</f>
        <v>0</v>
      </c>
      <c r="I1417">
        <f t="shared" si="112"/>
        <v>0</v>
      </c>
      <c r="J1417" s="26" t="e">
        <f t="shared" si="113"/>
        <v>#DIV/0!</v>
      </c>
      <c r="K1417" s="1">
        <f>SUMIFS('Data Entry'!N$3:N$2000,'Data Entry'!M$3:M$2000,A1417,'Data Entry'!B$3:B$2000,B1417)+SUMIFS('Data Entry'!P$3:P$2000,'Data Entry'!O$3:O$2000,A1417,'Data Entry'!B$3:B$2000,B1417)+SUMIFS('Data Entry'!R$3:R$2000,'Data Entry'!Q$3:Q$2000,A1417,'Data Entry'!B$3:B$2000,B1417)</f>
        <v>0</v>
      </c>
      <c r="L1417">
        <f t="shared" si="114"/>
        <v>0</v>
      </c>
    </row>
    <row r="1418" spans="1:12">
      <c r="A1418">
        <f>'Data Entry'!A1419</f>
        <v>0</v>
      </c>
      <c r="B1418">
        <f>'Data Entry'!B1419</f>
        <v>0</v>
      </c>
      <c r="C1418">
        <f>'Data Entry'!I1419</f>
        <v>0</v>
      </c>
      <c r="D1418">
        <f>'Data Entry'!J1419</f>
        <v>0</v>
      </c>
      <c r="E1418">
        <f t="shared" si="110"/>
        <v>0</v>
      </c>
      <c r="F1418" s="26" t="e">
        <f t="shared" si="111"/>
        <v>#DIV/0!</v>
      </c>
      <c r="G1418">
        <f>'Data Entry'!K1419</f>
        <v>0</v>
      </c>
      <c r="H1418">
        <f>'Data Entry'!L1419</f>
        <v>0</v>
      </c>
      <c r="I1418">
        <f t="shared" si="112"/>
        <v>0</v>
      </c>
      <c r="J1418" s="26" t="e">
        <f t="shared" si="113"/>
        <v>#DIV/0!</v>
      </c>
      <c r="K1418" s="1">
        <f>SUMIFS('Data Entry'!N$3:N$2000,'Data Entry'!M$3:M$2000,A1418,'Data Entry'!B$3:B$2000,B1418)+SUMIFS('Data Entry'!P$3:P$2000,'Data Entry'!O$3:O$2000,A1418,'Data Entry'!B$3:B$2000,B1418)+SUMIFS('Data Entry'!R$3:R$2000,'Data Entry'!Q$3:Q$2000,A1418,'Data Entry'!B$3:B$2000,B1418)</f>
        <v>0</v>
      </c>
      <c r="L1418">
        <f t="shared" si="114"/>
        <v>0</v>
      </c>
    </row>
    <row r="1419" spans="1:12">
      <c r="A1419">
        <f>'Data Entry'!A1420</f>
        <v>0</v>
      </c>
      <c r="B1419">
        <f>'Data Entry'!B1420</f>
        <v>0</v>
      </c>
      <c r="C1419">
        <f>'Data Entry'!I1420</f>
        <v>0</v>
      </c>
      <c r="D1419">
        <f>'Data Entry'!J1420</f>
        <v>0</v>
      </c>
      <c r="E1419">
        <f t="shared" si="110"/>
        <v>0</v>
      </c>
      <c r="F1419" s="26" t="e">
        <f t="shared" si="111"/>
        <v>#DIV/0!</v>
      </c>
      <c r="G1419">
        <f>'Data Entry'!K1420</f>
        <v>0</v>
      </c>
      <c r="H1419">
        <f>'Data Entry'!L1420</f>
        <v>0</v>
      </c>
      <c r="I1419">
        <f t="shared" si="112"/>
        <v>0</v>
      </c>
      <c r="J1419" s="26" t="e">
        <f t="shared" si="113"/>
        <v>#DIV/0!</v>
      </c>
      <c r="K1419" s="1">
        <f>SUMIFS('Data Entry'!N$3:N$2000,'Data Entry'!M$3:M$2000,A1419,'Data Entry'!B$3:B$2000,B1419)+SUMIFS('Data Entry'!P$3:P$2000,'Data Entry'!O$3:O$2000,A1419,'Data Entry'!B$3:B$2000,B1419)+SUMIFS('Data Entry'!R$3:R$2000,'Data Entry'!Q$3:Q$2000,A1419,'Data Entry'!B$3:B$2000,B1419)</f>
        <v>0</v>
      </c>
      <c r="L1419">
        <f t="shared" si="114"/>
        <v>0</v>
      </c>
    </row>
    <row r="1420" spans="1:12">
      <c r="A1420">
        <f>'Data Entry'!A1421</f>
        <v>0</v>
      </c>
      <c r="B1420">
        <f>'Data Entry'!B1421</f>
        <v>0</v>
      </c>
      <c r="C1420">
        <f>'Data Entry'!I1421</f>
        <v>0</v>
      </c>
      <c r="D1420">
        <f>'Data Entry'!J1421</f>
        <v>0</v>
      </c>
      <c r="E1420">
        <f t="shared" si="110"/>
        <v>0</v>
      </c>
      <c r="F1420" s="26" t="e">
        <f t="shared" si="111"/>
        <v>#DIV/0!</v>
      </c>
      <c r="G1420">
        <f>'Data Entry'!K1421</f>
        <v>0</v>
      </c>
      <c r="H1420">
        <f>'Data Entry'!L1421</f>
        <v>0</v>
      </c>
      <c r="I1420">
        <f t="shared" si="112"/>
        <v>0</v>
      </c>
      <c r="J1420" s="26" t="e">
        <f t="shared" si="113"/>
        <v>#DIV/0!</v>
      </c>
      <c r="K1420" s="1">
        <f>SUMIFS('Data Entry'!N$3:N$2000,'Data Entry'!M$3:M$2000,A1420,'Data Entry'!B$3:B$2000,B1420)+SUMIFS('Data Entry'!P$3:P$2000,'Data Entry'!O$3:O$2000,A1420,'Data Entry'!B$3:B$2000,B1420)+SUMIFS('Data Entry'!R$3:R$2000,'Data Entry'!Q$3:Q$2000,A1420,'Data Entry'!B$3:B$2000,B1420)</f>
        <v>0</v>
      </c>
      <c r="L1420">
        <f t="shared" si="114"/>
        <v>0</v>
      </c>
    </row>
    <row r="1421" spans="1:12">
      <c r="A1421">
        <f>'Data Entry'!A1422</f>
        <v>0</v>
      </c>
      <c r="B1421">
        <f>'Data Entry'!B1422</f>
        <v>0</v>
      </c>
      <c r="C1421">
        <f>'Data Entry'!I1422</f>
        <v>0</v>
      </c>
      <c r="D1421">
        <f>'Data Entry'!J1422</f>
        <v>0</v>
      </c>
      <c r="E1421">
        <f t="shared" si="110"/>
        <v>0</v>
      </c>
      <c r="F1421" s="26" t="e">
        <f t="shared" si="111"/>
        <v>#DIV/0!</v>
      </c>
      <c r="G1421">
        <f>'Data Entry'!K1422</f>
        <v>0</v>
      </c>
      <c r="H1421">
        <f>'Data Entry'!L1422</f>
        <v>0</v>
      </c>
      <c r="I1421">
        <f t="shared" si="112"/>
        <v>0</v>
      </c>
      <c r="J1421" s="26" t="e">
        <f t="shared" si="113"/>
        <v>#DIV/0!</v>
      </c>
      <c r="K1421" s="1">
        <f>SUMIFS('Data Entry'!N$3:N$2000,'Data Entry'!M$3:M$2000,A1421,'Data Entry'!B$3:B$2000,B1421)+SUMIFS('Data Entry'!P$3:P$2000,'Data Entry'!O$3:O$2000,A1421,'Data Entry'!B$3:B$2000,B1421)+SUMIFS('Data Entry'!R$3:R$2000,'Data Entry'!Q$3:Q$2000,A1421,'Data Entry'!B$3:B$2000,B1421)</f>
        <v>0</v>
      </c>
      <c r="L1421">
        <f t="shared" si="114"/>
        <v>0</v>
      </c>
    </row>
    <row r="1422" spans="1:12">
      <c r="A1422">
        <f>'Data Entry'!A1423</f>
        <v>0</v>
      </c>
      <c r="B1422">
        <f>'Data Entry'!B1423</f>
        <v>0</v>
      </c>
      <c r="C1422">
        <f>'Data Entry'!I1423</f>
        <v>0</v>
      </c>
      <c r="D1422">
        <f>'Data Entry'!J1423</f>
        <v>0</v>
      </c>
      <c r="E1422">
        <f t="shared" si="110"/>
        <v>0</v>
      </c>
      <c r="F1422" s="26" t="e">
        <f t="shared" si="111"/>
        <v>#DIV/0!</v>
      </c>
      <c r="G1422">
        <f>'Data Entry'!K1423</f>
        <v>0</v>
      </c>
      <c r="H1422">
        <f>'Data Entry'!L1423</f>
        <v>0</v>
      </c>
      <c r="I1422">
        <f t="shared" si="112"/>
        <v>0</v>
      </c>
      <c r="J1422" s="26" t="e">
        <f t="shared" si="113"/>
        <v>#DIV/0!</v>
      </c>
      <c r="K1422" s="1">
        <f>SUMIFS('Data Entry'!N$3:N$2000,'Data Entry'!M$3:M$2000,A1422,'Data Entry'!B$3:B$2000,B1422)+SUMIFS('Data Entry'!P$3:P$2000,'Data Entry'!O$3:O$2000,A1422,'Data Entry'!B$3:B$2000,B1422)+SUMIFS('Data Entry'!R$3:R$2000,'Data Entry'!Q$3:Q$2000,A1422,'Data Entry'!B$3:B$2000,B1422)</f>
        <v>0</v>
      </c>
      <c r="L1422">
        <f t="shared" si="114"/>
        <v>0</v>
      </c>
    </row>
    <row r="1423" spans="1:12">
      <c r="A1423">
        <f>'Data Entry'!A1424</f>
        <v>0</v>
      </c>
      <c r="B1423">
        <f>'Data Entry'!B1424</f>
        <v>0</v>
      </c>
      <c r="C1423">
        <f>'Data Entry'!I1424</f>
        <v>0</v>
      </c>
      <c r="D1423">
        <f>'Data Entry'!J1424</f>
        <v>0</v>
      </c>
      <c r="E1423">
        <f t="shared" si="110"/>
        <v>0</v>
      </c>
      <c r="F1423" s="26" t="e">
        <f t="shared" si="111"/>
        <v>#DIV/0!</v>
      </c>
      <c r="G1423">
        <f>'Data Entry'!K1424</f>
        <v>0</v>
      </c>
      <c r="H1423">
        <f>'Data Entry'!L1424</f>
        <v>0</v>
      </c>
      <c r="I1423">
        <f t="shared" si="112"/>
        <v>0</v>
      </c>
      <c r="J1423" s="26" t="e">
        <f t="shared" si="113"/>
        <v>#DIV/0!</v>
      </c>
      <c r="K1423" s="1">
        <f>SUMIFS('Data Entry'!N$3:N$2000,'Data Entry'!M$3:M$2000,A1423,'Data Entry'!B$3:B$2000,B1423)+SUMIFS('Data Entry'!P$3:P$2000,'Data Entry'!O$3:O$2000,A1423,'Data Entry'!B$3:B$2000,B1423)+SUMIFS('Data Entry'!R$3:R$2000,'Data Entry'!Q$3:Q$2000,A1423,'Data Entry'!B$3:B$2000,B1423)</f>
        <v>0</v>
      </c>
      <c r="L1423">
        <f t="shared" si="114"/>
        <v>0</v>
      </c>
    </row>
    <row r="1424" spans="1:12">
      <c r="A1424">
        <f>'Data Entry'!A1425</f>
        <v>0</v>
      </c>
      <c r="B1424">
        <f>'Data Entry'!B1425</f>
        <v>0</v>
      </c>
      <c r="C1424">
        <f>'Data Entry'!I1425</f>
        <v>0</v>
      </c>
      <c r="D1424">
        <f>'Data Entry'!J1425</f>
        <v>0</v>
      </c>
      <c r="E1424">
        <f t="shared" si="110"/>
        <v>0</v>
      </c>
      <c r="F1424" s="26" t="e">
        <f t="shared" si="111"/>
        <v>#DIV/0!</v>
      </c>
      <c r="G1424">
        <f>'Data Entry'!K1425</f>
        <v>0</v>
      </c>
      <c r="H1424">
        <f>'Data Entry'!L1425</f>
        <v>0</v>
      </c>
      <c r="I1424">
        <f t="shared" si="112"/>
        <v>0</v>
      </c>
      <c r="J1424" s="26" t="e">
        <f t="shared" si="113"/>
        <v>#DIV/0!</v>
      </c>
      <c r="K1424" s="1">
        <f>SUMIFS('Data Entry'!N$3:N$2000,'Data Entry'!M$3:M$2000,A1424,'Data Entry'!B$3:B$2000,B1424)+SUMIFS('Data Entry'!P$3:P$2000,'Data Entry'!O$3:O$2000,A1424,'Data Entry'!B$3:B$2000,B1424)+SUMIFS('Data Entry'!R$3:R$2000,'Data Entry'!Q$3:Q$2000,A1424,'Data Entry'!B$3:B$2000,B1424)</f>
        <v>0</v>
      </c>
      <c r="L1424">
        <f t="shared" si="114"/>
        <v>0</v>
      </c>
    </row>
    <row r="1425" spans="1:12">
      <c r="A1425">
        <f>'Data Entry'!A1426</f>
        <v>0</v>
      </c>
      <c r="B1425">
        <f>'Data Entry'!B1426</f>
        <v>0</v>
      </c>
      <c r="C1425">
        <f>'Data Entry'!I1426</f>
        <v>0</v>
      </c>
      <c r="D1425">
        <f>'Data Entry'!J1426</f>
        <v>0</v>
      </c>
      <c r="E1425">
        <f t="shared" si="110"/>
        <v>0</v>
      </c>
      <c r="F1425" s="26" t="e">
        <f t="shared" si="111"/>
        <v>#DIV/0!</v>
      </c>
      <c r="G1425">
        <f>'Data Entry'!K1426</f>
        <v>0</v>
      </c>
      <c r="H1425">
        <f>'Data Entry'!L1426</f>
        <v>0</v>
      </c>
      <c r="I1425">
        <f t="shared" si="112"/>
        <v>0</v>
      </c>
      <c r="J1425" s="26" t="e">
        <f t="shared" si="113"/>
        <v>#DIV/0!</v>
      </c>
      <c r="K1425" s="1">
        <f>SUMIFS('Data Entry'!N$3:N$2000,'Data Entry'!M$3:M$2000,A1425,'Data Entry'!B$3:B$2000,B1425)+SUMIFS('Data Entry'!P$3:P$2000,'Data Entry'!O$3:O$2000,A1425,'Data Entry'!B$3:B$2000,B1425)+SUMIFS('Data Entry'!R$3:R$2000,'Data Entry'!Q$3:Q$2000,A1425,'Data Entry'!B$3:B$2000,B1425)</f>
        <v>0</v>
      </c>
      <c r="L1425">
        <f t="shared" si="114"/>
        <v>0</v>
      </c>
    </row>
    <row r="1426" spans="1:12">
      <c r="A1426">
        <f>'Data Entry'!A1427</f>
        <v>0</v>
      </c>
      <c r="B1426">
        <f>'Data Entry'!B1427</f>
        <v>0</v>
      </c>
      <c r="C1426">
        <f>'Data Entry'!I1427</f>
        <v>0</v>
      </c>
      <c r="D1426">
        <f>'Data Entry'!J1427</f>
        <v>0</v>
      </c>
      <c r="E1426">
        <f t="shared" si="110"/>
        <v>0</v>
      </c>
      <c r="F1426" s="26" t="e">
        <f t="shared" si="111"/>
        <v>#DIV/0!</v>
      </c>
      <c r="G1426">
        <f>'Data Entry'!K1427</f>
        <v>0</v>
      </c>
      <c r="H1426">
        <f>'Data Entry'!L1427</f>
        <v>0</v>
      </c>
      <c r="I1426">
        <f t="shared" si="112"/>
        <v>0</v>
      </c>
      <c r="J1426" s="26" t="e">
        <f t="shared" si="113"/>
        <v>#DIV/0!</v>
      </c>
      <c r="K1426" s="1">
        <f>SUMIFS('Data Entry'!N$3:N$2000,'Data Entry'!M$3:M$2000,A1426,'Data Entry'!B$3:B$2000,B1426)+SUMIFS('Data Entry'!P$3:P$2000,'Data Entry'!O$3:O$2000,A1426,'Data Entry'!B$3:B$2000,B1426)+SUMIFS('Data Entry'!R$3:R$2000,'Data Entry'!Q$3:Q$2000,A1426,'Data Entry'!B$3:B$2000,B1426)</f>
        <v>0</v>
      </c>
      <c r="L1426">
        <f t="shared" si="114"/>
        <v>0</v>
      </c>
    </row>
    <row r="1427" spans="1:12">
      <c r="A1427">
        <f>'Data Entry'!A1428</f>
        <v>0</v>
      </c>
      <c r="B1427">
        <f>'Data Entry'!B1428</f>
        <v>0</v>
      </c>
      <c r="C1427">
        <f>'Data Entry'!I1428</f>
        <v>0</v>
      </c>
      <c r="D1427">
        <f>'Data Entry'!J1428</f>
        <v>0</v>
      </c>
      <c r="E1427">
        <f t="shared" si="110"/>
        <v>0</v>
      </c>
      <c r="F1427" s="26" t="e">
        <f t="shared" si="111"/>
        <v>#DIV/0!</v>
      </c>
      <c r="G1427">
        <f>'Data Entry'!K1428</f>
        <v>0</v>
      </c>
      <c r="H1427">
        <f>'Data Entry'!L1428</f>
        <v>0</v>
      </c>
      <c r="I1427">
        <f t="shared" si="112"/>
        <v>0</v>
      </c>
      <c r="J1427" s="26" t="e">
        <f t="shared" si="113"/>
        <v>#DIV/0!</v>
      </c>
      <c r="K1427" s="1">
        <f>SUMIFS('Data Entry'!N$3:N$2000,'Data Entry'!M$3:M$2000,A1427,'Data Entry'!B$3:B$2000,B1427)+SUMIFS('Data Entry'!P$3:P$2000,'Data Entry'!O$3:O$2000,A1427,'Data Entry'!B$3:B$2000,B1427)+SUMIFS('Data Entry'!R$3:R$2000,'Data Entry'!Q$3:Q$2000,A1427,'Data Entry'!B$3:B$2000,B1427)</f>
        <v>0</v>
      </c>
      <c r="L1427">
        <f t="shared" si="114"/>
        <v>0</v>
      </c>
    </row>
    <row r="1428" spans="1:12">
      <c r="A1428">
        <f>'Data Entry'!A1429</f>
        <v>0</v>
      </c>
      <c r="B1428">
        <f>'Data Entry'!B1429</f>
        <v>0</v>
      </c>
      <c r="C1428">
        <f>'Data Entry'!I1429</f>
        <v>0</v>
      </c>
      <c r="D1428">
        <f>'Data Entry'!J1429</f>
        <v>0</v>
      </c>
      <c r="E1428">
        <f t="shared" si="110"/>
        <v>0</v>
      </c>
      <c r="F1428" s="26" t="e">
        <f t="shared" si="111"/>
        <v>#DIV/0!</v>
      </c>
      <c r="G1428">
        <f>'Data Entry'!K1429</f>
        <v>0</v>
      </c>
      <c r="H1428">
        <f>'Data Entry'!L1429</f>
        <v>0</v>
      </c>
      <c r="I1428">
        <f t="shared" si="112"/>
        <v>0</v>
      </c>
      <c r="J1428" s="26" t="e">
        <f t="shared" si="113"/>
        <v>#DIV/0!</v>
      </c>
      <c r="K1428" s="1">
        <f>SUMIFS('Data Entry'!N$3:N$2000,'Data Entry'!M$3:M$2000,A1428,'Data Entry'!B$3:B$2000,B1428)+SUMIFS('Data Entry'!P$3:P$2000,'Data Entry'!O$3:O$2000,A1428,'Data Entry'!B$3:B$2000,B1428)+SUMIFS('Data Entry'!R$3:R$2000,'Data Entry'!Q$3:Q$2000,A1428,'Data Entry'!B$3:B$2000,B1428)</f>
        <v>0</v>
      </c>
      <c r="L1428">
        <f t="shared" si="114"/>
        <v>0</v>
      </c>
    </row>
    <row r="1429" spans="1:12">
      <c r="A1429">
        <f>'Data Entry'!A1430</f>
        <v>0</v>
      </c>
      <c r="B1429">
        <f>'Data Entry'!B1430</f>
        <v>0</v>
      </c>
      <c r="C1429">
        <f>'Data Entry'!I1430</f>
        <v>0</v>
      </c>
      <c r="D1429">
        <f>'Data Entry'!J1430</f>
        <v>0</v>
      </c>
      <c r="E1429">
        <f t="shared" si="110"/>
        <v>0</v>
      </c>
      <c r="F1429" s="26" t="e">
        <f t="shared" si="111"/>
        <v>#DIV/0!</v>
      </c>
      <c r="G1429">
        <f>'Data Entry'!K1430</f>
        <v>0</v>
      </c>
      <c r="H1429">
        <f>'Data Entry'!L1430</f>
        <v>0</v>
      </c>
      <c r="I1429">
        <f t="shared" si="112"/>
        <v>0</v>
      </c>
      <c r="J1429" s="26" t="e">
        <f t="shared" si="113"/>
        <v>#DIV/0!</v>
      </c>
      <c r="K1429" s="1">
        <f>SUMIFS('Data Entry'!N$3:N$2000,'Data Entry'!M$3:M$2000,A1429,'Data Entry'!B$3:B$2000,B1429)+SUMIFS('Data Entry'!P$3:P$2000,'Data Entry'!O$3:O$2000,A1429,'Data Entry'!B$3:B$2000,B1429)+SUMIFS('Data Entry'!R$3:R$2000,'Data Entry'!Q$3:Q$2000,A1429,'Data Entry'!B$3:B$2000,B1429)</f>
        <v>0</v>
      </c>
      <c r="L1429">
        <f t="shared" si="114"/>
        <v>0</v>
      </c>
    </row>
    <row r="1430" spans="1:12">
      <c r="A1430">
        <f>'Data Entry'!A1431</f>
        <v>0</v>
      </c>
      <c r="B1430">
        <f>'Data Entry'!B1431</f>
        <v>0</v>
      </c>
      <c r="C1430">
        <f>'Data Entry'!I1431</f>
        <v>0</v>
      </c>
      <c r="D1430">
        <f>'Data Entry'!J1431</f>
        <v>0</v>
      </c>
      <c r="E1430">
        <f t="shared" si="110"/>
        <v>0</v>
      </c>
      <c r="F1430" s="26" t="e">
        <f t="shared" si="111"/>
        <v>#DIV/0!</v>
      </c>
      <c r="G1430">
        <f>'Data Entry'!K1431</f>
        <v>0</v>
      </c>
      <c r="H1430">
        <f>'Data Entry'!L1431</f>
        <v>0</v>
      </c>
      <c r="I1430">
        <f t="shared" si="112"/>
        <v>0</v>
      </c>
      <c r="J1430" s="26" t="e">
        <f t="shared" si="113"/>
        <v>#DIV/0!</v>
      </c>
      <c r="K1430" s="1">
        <f>SUMIFS('Data Entry'!N$3:N$2000,'Data Entry'!M$3:M$2000,A1430,'Data Entry'!B$3:B$2000,B1430)+SUMIFS('Data Entry'!P$3:P$2000,'Data Entry'!O$3:O$2000,A1430,'Data Entry'!B$3:B$2000,B1430)+SUMIFS('Data Entry'!R$3:R$2000,'Data Entry'!Q$3:Q$2000,A1430,'Data Entry'!B$3:B$2000,B1430)</f>
        <v>0</v>
      </c>
      <c r="L1430">
        <f t="shared" si="114"/>
        <v>0</v>
      </c>
    </row>
    <row r="1431" spans="1:12">
      <c r="A1431">
        <f>'Data Entry'!A1432</f>
        <v>0</v>
      </c>
      <c r="B1431">
        <f>'Data Entry'!B1432</f>
        <v>0</v>
      </c>
      <c r="C1431">
        <f>'Data Entry'!I1432</f>
        <v>0</v>
      </c>
      <c r="D1431">
        <f>'Data Entry'!J1432</f>
        <v>0</v>
      </c>
      <c r="E1431">
        <f t="shared" si="110"/>
        <v>0</v>
      </c>
      <c r="F1431" s="26" t="e">
        <f t="shared" si="111"/>
        <v>#DIV/0!</v>
      </c>
      <c r="G1431">
        <f>'Data Entry'!K1432</f>
        <v>0</v>
      </c>
      <c r="H1431">
        <f>'Data Entry'!L1432</f>
        <v>0</v>
      </c>
      <c r="I1431">
        <f t="shared" si="112"/>
        <v>0</v>
      </c>
      <c r="J1431" s="26" t="e">
        <f t="shared" si="113"/>
        <v>#DIV/0!</v>
      </c>
      <c r="K1431" s="1">
        <f>SUMIFS('Data Entry'!N$3:N$2000,'Data Entry'!M$3:M$2000,A1431,'Data Entry'!B$3:B$2000,B1431)+SUMIFS('Data Entry'!P$3:P$2000,'Data Entry'!O$3:O$2000,A1431,'Data Entry'!B$3:B$2000,B1431)+SUMIFS('Data Entry'!R$3:R$2000,'Data Entry'!Q$3:Q$2000,A1431,'Data Entry'!B$3:B$2000,B1431)</f>
        <v>0</v>
      </c>
      <c r="L1431">
        <f t="shared" si="114"/>
        <v>0</v>
      </c>
    </row>
    <row r="1432" spans="1:12">
      <c r="A1432">
        <f>'Data Entry'!A1433</f>
        <v>0</v>
      </c>
      <c r="B1432">
        <f>'Data Entry'!B1433</f>
        <v>0</v>
      </c>
      <c r="C1432">
        <f>'Data Entry'!I1433</f>
        <v>0</v>
      </c>
      <c r="D1432">
        <f>'Data Entry'!J1433</f>
        <v>0</v>
      </c>
      <c r="E1432">
        <f t="shared" si="110"/>
        <v>0</v>
      </c>
      <c r="F1432" s="26" t="e">
        <f t="shared" si="111"/>
        <v>#DIV/0!</v>
      </c>
      <c r="G1432">
        <f>'Data Entry'!K1433</f>
        <v>0</v>
      </c>
      <c r="H1432">
        <f>'Data Entry'!L1433</f>
        <v>0</v>
      </c>
      <c r="I1432">
        <f t="shared" si="112"/>
        <v>0</v>
      </c>
      <c r="J1432" s="26" t="e">
        <f t="shared" si="113"/>
        <v>#DIV/0!</v>
      </c>
      <c r="K1432" s="1">
        <f>SUMIFS('Data Entry'!N$3:N$2000,'Data Entry'!M$3:M$2000,A1432,'Data Entry'!B$3:B$2000,B1432)+SUMIFS('Data Entry'!P$3:P$2000,'Data Entry'!O$3:O$2000,A1432,'Data Entry'!B$3:B$2000,B1432)+SUMIFS('Data Entry'!R$3:R$2000,'Data Entry'!Q$3:Q$2000,A1432,'Data Entry'!B$3:B$2000,B1432)</f>
        <v>0</v>
      </c>
      <c r="L1432">
        <f t="shared" si="114"/>
        <v>0</v>
      </c>
    </row>
    <row r="1433" spans="1:12">
      <c r="A1433">
        <f>'Data Entry'!A1434</f>
        <v>0</v>
      </c>
      <c r="B1433">
        <f>'Data Entry'!B1434</f>
        <v>0</v>
      </c>
      <c r="C1433">
        <f>'Data Entry'!I1434</f>
        <v>0</v>
      </c>
      <c r="D1433">
        <f>'Data Entry'!J1434</f>
        <v>0</v>
      </c>
      <c r="E1433">
        <f t="shared" si="110"/>
        <v>0</v>
      </c>
      <c r="F1433" s="26" t="e">
        <f t="shared" si="111"/>
        <v>#DIV/0!</v>
      </c>
      <c r="G1433">
        <f>'Data Entry'!K1434</f>
        <v>0</v>
      </c>
      <c r="H1433">
        <f>'Data Entry'!L1434</f>
        <v>0</v>
      </c>
      <c r="I1433">
        <f t="shared" si="112"/>
        <v>0</v>
      </c>
      <c r="J1433" s="26" t="e">
        <f t="shared" si="113"/>
        <v>#DIV/0!</v>
      </c>
      <c r="K1433" s="1">
        <f>SUMIFS('Data Entry'!N$3:N$2000,'Data Entry'!M$3:M$2000,A1433,'Data Entry'!B$3:B$2000,B1433)+SUMIFS('Data Entry'!P$3:P$2000,'Data Entry'!O$3:O$2000,A1433,'Data Entry'!B$3:B$2000,B1433)+SUMIFS('Data Entry'!R$3:R$2000,'Data Entry'!Q$3:Q$2000,A1433,'Data Entry'!B$3:B$2000,B1433)</f>
        <v>0</v>
      </c>
      <c r="L1433">
        <f t="shared" si="114"/>
        <v>0</v>
      </c>
    </row>
    <row r="1434" spans="1:12">
      <c r="A1434">
        <f>'Data Entry'!A1435</f>
        <v>0</v>
      </c>
      <c r="B1434">
        <f>'Data Entry'!B1435</f>
        <v>0</v>
      </c>
      <c r="C1434">
        <f>'Data Entry'!I1435</f>
        <v>0</v>
      </c>
      <c r="D1434">
        <f>'Data Entry'!J1435</f>
        <v>0</v>
      </c>
      <c r="E1434">
        <f t="shared" si="110"/>
        <v>0</v>
      </c>
      <c r="F1434" s="26" t="e">
        <f t="shared" si="111"/>
        <v>#DIV/0!</v>
      </c>
      <c r="G1434">
        <f>'Data Entry'!K1435</f>
        <v>0</v>
      </c>
      <c r="H1434">
        <f>'Data Entry'!L1435</f>
        <v>0</v>
      </c>
      <c r="I1434">
        <f t="shared" si="112"/>
        <v>0</v>
      </c>
      <c r="J1434" s="26" t="e">
        <f t="shared" si="113"/>
        <v>#DIV/0!</v>
      </c>
      <c r="K1434" s="1">
        <f>SUMIFS('Data Entry'!N$3:N$2000,'Data Entry'!M$3:M$2000,A1434,'Data Entry'!B$3:B$2000,B1434)+SUMIFS('Data Entry'!P$3:P$2000,'Data Entry'!O$3:O$2000,A1434,'Data Entry'!B$3:B$2000,B1434)+SUMIFS('Data Entry'!R$3:R$2000,'Data Entry'!Q$3:Q$2000,A1434,'Data Entry'!B$3:B$2000,B1434)</f>
        <v>0</v>
      </c>
      <c r="L1434">
        <f t="shared" si="114"/>
        <v>0</v>
      </c>
    </row>
    <row r="1435" spans="1:12">
      <c r="A1435">
        <f>'Data Entry'!A1436</f>
        <v>0</v>
      </c>
      <c r="B1435">
        <f>'Data Entry'!B1436</f>
        <v>0</v>
      </c>
      <c r="C1435">
        <f>'Data Entry'!I1436</f>
        <v>0</v>
      </c>
      <c r="D1435">
        <f>'Data Entry'!J1436</f>
        <v>0</v>
      </c>
      <c r="E1435">
        <f t="shared" si="110"/>
        <v>0</v>
      </c>
      <c r="F1435" s="26" t="e">
        <f t="shared" si="111"/>
        <v>#DIV/0!</v>
      </c>
      <c r="G1435">
        <f>'Data Entry'!K1436</f>
        <v>0</v>
      </c>
      <c r="H1435">
        <f>'Data Entry'!L1436</f>
        <v>0</v>
      </c>
      <c r="I1435">
        <f t="shared" si="112"/>
        <v>0</v>
      </c>
      <c r="J1435" s="26" t="e">
        <f t="shared" si="113"/>
        <v>#DIV/0!</v>
      </c>
      <c r="K1435" s="1">
        <f>SUMIFS('Data Entry'!N$3:N$2000,'Data Entry'!M$3:M$2000,A1435,'Data Entry'!B$3:B$2000,B1435)+SUMIFS('Data Entry'!P$3:P$2000,'Data Entry'!O$3:O$2000,A1435,'Data Entry'!B$3:B$2000,B1435)+SUMIFS('Data Entry'!R$3:R$2000,'Data Entry'!Q$3:Q$2000,A1435,'Data Entry'!B$3:B$2000,B1435)</f>
        <v>0</v>
      </c>
      <c r="L1435">
        <f t="shared" si="114"/>
        <v>0</v>
      </c>
    </row>
    <row r="1436" spans="1:12">
      <c r="A1436">
        <f>'Data Entry'!A1437</f>
        <v>0</v>
      </c>
      <c r="B1436">
        <f>'Data Entry'!B1437</f>
        <v>0</v>
      </c>
      <c r="C1436">
        <f>'Data Entry'!I1437</f>
        <v>0</v>
      </c>
      <c r="D1436">
        <f>'Data Entry'!J1437</f>
        <v>0</v>
      </c>
      <c r="E1436">
        <f t="shared" si="110"/>
        <v>0</v>
      </c>
      <c r="F1436" s="26" t="e">
        <f t="shared" si="111"/>
        <v>#DIV/0!</v>
      </c>
      <c r="G1436">
        <f>'Data Entry'!K1437</f>
        <v>0</v>
      </c>
      <c r="H1436">
        <f>'Data Entry'!L1437</f>
        <v>0</v>
      </c>
      <c r="I1436">
        <f t="shared" si="112"/>
        <v>0</v>
      </c>
      <c r="J1436" s="26" t="e">
        <f t="shared" si="113"/>
        <v>#DIV/0!</v>
      </c>
      <c r="K1436" s="1">
        <f>SUMIFS('Data Entry'!N$3:N$2000,'Data Entry'!M$3:M$2000,A1436,'Data Entry'!B$3:B$2000,B1436)+SUMIFS('Data Entry'!P$3:P$2000,'Data Entry'!O$3:O$2000,A1436,'Data Entry'!B$3:B$2000,B1436)+SUMIFS('Data Entry'!R$3:R$2000,'Data Entry'!Q$3:Q$2000,A1436,'Data Entry'!B$3:B$2000,B1436)</f>
        <v>0</v>
      </c>
      <c r="L1436">
        <f t="shared" si="114"/>
        <v>0</v>
      </c>
    </row>
    <row r="1437" spans="1:12">
      <c r="A1437">
        <f>'Data Entry'!A1438</f>
        <v>0</v>
      </c>
      <c r="B1437">
        <f>'Data Entry'!B1438</f>
        <v>0</v>
      </c>
      <c r="C1437">
        <f>'Data Entry'!I1438</f>
        <v>0</v>
      </c>
      <c r="D1437">
        <f>'Data Entry'!J1438</f>
        <v>0</v>
      </c>
      <c r="E1437">
        <f t="shared" si="110"/>
        <v>0</v>
      </c>
      <c r="F1437" s="26" t="e">
        <f t="shared" si="111"/>
        <v>#DIV/0!</v>
      </c>
      <c r="G1437">
        <f>'Data Entry'!K1438</f>
        <v>0</v>
      </c>
      <c r="H1437">
        <f>'Data Entry'!L1438</f>
        <v>0</v>
      </c>
      <c r="I1437">
        <f t="shared" si="112"/>
        <v>0</v>
      </c>
      <c r="J1437" s="26" t="e">
        <f t="shared" si="113"/>
        <v>#DIV/0!</v>
      </c>
      <c r="K1437" s="1">
        <f>SUMIFS('Data Entry'!N$3:N$2000,'Data Entry'!M$3:M$2000,A1437,'Data Entry'!B$3:B$2000,B1437)+SUMIFS('Data Entry'!P$3:P$2000,'Data Entry'!O$3:O$2000,A1437,'Data Entry'!B$3:B$2000,B1437)+SUMIFS('Data Entry'!R$3:R$2000,'Data Entry'!Q$3:Q$2000,A1437,'Data Entry'!B$3:B$2000,B1437)</f>
        <v>0</v>
      </c>
      <c r="L1437">
        <f t="shared" si="114"/>
        <v>0</v>
      </c>
    </row>
    <row r="1438" spans="1:12">
      <c r="A1438">
        <f>'Data Entry'!A1439</f>
        <v>0</v>
      </c>
      <c r="B1438">
        <f>'Data Entry'!B1439</f>
        <v>0</v>
      </c>
      <c r="C1438">
        <f>'Data Entry'!I1439</f>
        <v>0</v>
      </c>
      <c r="D1438">
        <f>'Data Entry'!J1439</f>
        <v>0</v>
      </c>
      <c r="E1438">
        <f t="shared" si="110"/>
        <v>0</v>
      </c>
      <c r="F1438" s="26" t="e">
        <f t="shared" si="111"/>
        <v>#DIV/0!</v>
      </c>
      <c r="G1438">
        <f>'Data Entry'!K1439</f>
        <v>0</v>
      </c>
      <c r="H1438">
        <f>'Data Entry'!L1439</f>
        <v>0</v>
      </c>
      <c r="I1438">
        <f t="shared" si="112"/>
        <v>0</v>
      </c>
      <c r="J1438" s="26" t="e">
        <f t="shared" si="113"/>
        <v>#DIV/0!</v>
      </c>
      <c r="K1438" s="1">
        <f>SUMIFS('Data Entry'!N$3:N$2000,'Data Entry'!M$3:M$2000,A1438,'Data Entry'!B$3:B$2000,B1438)+SUMIFS('Data Entry'!P$3:P$2000,'Data Entry'!O$3:O$2000,A1438,'Data Entry'!B$3:B$2000,B1438)+SUMIFS('Data Entry'!R$3:R$2000,'Data Entry'!Q$3:Q$2000,A1438,'Data Entry'!B$3:B$2000,B1438)</f>
        <v>0</v>
      </c>
      <c r="L1438">
        <f t="shared" si="114"/>
        <v>0</v>
      </c>
    </row>
    <row r="1439" spans="1:12">
      <c r="A1439">
        <f>'Data Entry'!A1440</f>
        <v>0</v>
      </c>
      <c r="B1439">
        <f>'Data Entry'!B1440</f>
        <v>0</v>
      </c>
      <c r="C1439">
        <f>'Data Entry'!I1440</f>
        <v>0</v>
      </c>
      <c r="D1439">
        <f>'Data Entry'!J1440</f>
        <v>0</v>
      </c>
      <c r="E1439">
        <f t="shared" si="110"/>
        <v>0</v>
      </c>
      <c r="F1439" s="26" t="e">
        <f t="shared" si="111"/>
        <v>#DIV/0!</v>
      </c>
      <c r="G1439">
        <f>'Data Entry'!K1440</f>
        <v>0</v>
      </c>
      <c r="H1439">
        <f>'Data Entry'!L1440</f>
        <v>0</v>
      </c>
      <c r="I1439">
        <f t="shared" si="112"/>
        <v>0</v>
      </c>
      <c r="J1439" s="26" t="e">
        <f t="shared" si="113"/>
        <v>#DIV/0!</v>
      </c>
      <c r="K1439" s="1">
        <f>SUMIFS('Data Entry'!N$3:N$2000,'Data Entry'!M$3:M$2000,A1439,'Data Entry'!B$3:B$2000,B1439)+SUMIFS('Data Entry'!P$3:P$2000,'Data Entry'!O$3:O$2000,A1439,'Data Entry'!B$3:B$2000,B1439)+SUMIFS('Data Entry'!R$3:R$2000,'Data Entry'!Q$3:Q$2000,A1439,'Data Entry'!B$3:B$2000,B1439)</f>
        <v>0</v>
      </c>
      <c r="L1439">
        <f t="shared" si="114"/>
        <v>0</v>
      </c>
    </row>
    <row r="1440" spans="1:12">
      <c r="A1440">
        <f>'Data Entry'!A1441</f>
        <v>0</v>
      </c>
      <c r="B1440">
        <f>'Data Entry'!B1441</f>
        <v>0</v>
      </c>
      <c r="C1440">
        <f>'Data Entry'!I1441</f>
        <v>0</v>
      </c>
      <c r="D1440">
        <f>'Data Entry'!J1441</f>
        <v>0</v>
      </c>
      <c r="E1440">
        <f t="shared" si="110"/>
        <v>0</v>
      </c>
      <c r="F1440" s="26" t="e">
        <f t="shared" si="111"/>
        <v>#DIV/0!</v>
      </c>
      <c r="G1440">
        <f>'Data Entry'!K1441</f>
        <v>0</v>
      </c>
      <c r="H1440">
        <f>'Data Entry'!L1441</f>
        <v>0</v>
      </c>
      <c r="I1440">
        <f t="shared" si="112"/>
        <v>0</v>
      </c>
      <c r="J1440" s="26" t="e">
        <f t="shared" si="113"/>
        <v>#DIV/0!</v>
      </c>
      <c r="K1440" s="1">
        <f>SUMIFS('Data Entry'!N$3:N$2000,'Data Entry'!M$3:M$2000,A1440,'Data Entry'!B$3:B$2000,B1440)+SUMIFS('Data Entry'!P$3:P$2000,'Data Entry'!O$3:O$2000,A1440,'Data Entry'!B$3:B$2000,B1440)+SUMIFS('Data Entry'!R$3:R$2000,'Data Entry'!Q$3:Q$2000,A1440,'Data Entry'!B$3:B$2000,B1440)</f>
        <v>0</v>
      </c>
      <c r="L1440">
        <f t="shared" si="114"/>
        <v>0</v>
      </c>
    </row>
    <row r="1441" spans="1:12">
      <c r="A1441">
        <f>'Data Entry'!A1442</f>
        <v>0</v>
      </c>
      <c r="B1441">
        <f>'Data Entry'!B1442</f>
        <v>0</v>
      </c>
      <c r="C1441">
        <f>'Data Entry'!I1442</f>
        <v>0</v>
      </c>
      <c r="D1441">
        <f>'Data Entry'!J1442</f>
        <v>0</v>
      </c>
      <c r="E1441">
        <f t="shared" si="110"/>
        <v>0</v>
      </c>
      <c r="F1441" s="26" t="e">
        <f t="shared" si="111"/>
        <v>#DIV/0!</v>
      </c>
      <c r="G1441">
        <f>'Data Entry'!K1442</f>
        <v>0</v>
      </c>
      <c r="H1441">
        <f>'Data Entry'!L1442</f>
        <v>0</v>
      </c>
      <c r="I1441">
        <f t="shared" si="112"/>
        <v>0</v>
      </c>
      <c r="J1441" s="26" t="e">
        <f t="shared" si="113"/>
        <v>#DIV/0!</v>
      </c>
      <c r="K1441" s="1">
        <f>SUMIFS('Data Entry'!N$3:N$2000,'Data Entry'!M$3:M$2000,A1441,'Data Entry'!B$3:B$2000,B1441)+SUMIFS('Data Entry'!P$3:P$2000,'Data Entry'!O$3:O$2000,A1441,'Data Entry'!B$3:B$2000,B1441)+SUMIFS('Data Entry'!R$3:R$2000,'Data Entry'!Q$3:Q$2000,A1441,'Data Entry'!B$3:B$2000,B1441)</f>
        <v>0</v>
      </c>
      <c r="L1441">
        <f t="shared" si="114"/>
        <v>0</v>
      </c>
    </row>
    <row r="1442" spans="1:12">
      <c r="A1442">
        <f>'Data Entry'!A1443</f>
        <v>0</v>
      </c>
      <c r="B1442">
        <f>'Data Entry'!B1443</f>
        <v>0</v>
      </c>
      <c r="C1442">
        <f>'Data Entry'!I1443</f>
        <v>0</v>
      </c>
      <c r="D1442">
        <f>'Data Entry'!J1443</f>
        <v>0</v>
      </c>
      <c r="E1442">
        <f t="shared" si="110"/>
        <v>0</v>
      </c>
      <c r="F1442" s="26" t="e">
        <f t="shared" si="111"/>
        <v>#DIV/0!</v>
      </c>
      <c r="G1442">
        <f>'Data Entry'!K1443</f>
        <v>0</v>
      </c>
      <c r="H1442">
        <f>'Data Entry'!L1443</f>
        <v>0</v>
      </c>
      <c r="I1442">
        <f t="shared" si="112"/>
        <v>0</v>
      </c>
      <c r="J1442" s="26" t="e">
        <f t="shared" si="113"/>
        <v>#DIV/0!</v>
      </c>
      <c r="K1442" s="1">
        <f>SUMIFS('Data Entry'!N$3:N$2000,'Data Entry'!M$3:M$2000,A1442,'Data Entry'!B$3:B$2000,B1442)+SUMIFS('Data Entry'!P$3:P$2000,'Data Entry'!O$3:O$2000,A1442,'Data Entry'!B$3:B$2000,B1442)+SUMIFS('Data Entry'!R$3:R$2000,'Data Entry'!Q$3:Q$2000,A1442,'Data Entry'!B$3:B$2000,B1442)</f>
        <v>0</v>
      </c>
      <c r="L1442">
        <f t="shared" si="114"/>
        <v>0</v>
      </c>
    </row>
    <row r="1443" spans="1:12">
      <c r="A1443">
        <f>'Data Entry'!A1444</f>
        <v>0</v>
      </c>
      <c r="B1443">
        <f>'Data Entry'!B1444</f>
        <v>0</v>
      </c>
      <c r="C1443">
        <f>'Data Entry'!I1444</f>
        <v>0</v>
      </c>
      <c r="D1443">
        <f>'Data Entry'!J1444</f>
        <v>0</v>
      </c>
      <c r="E1443">
        <f t="shared" si="110"/>
        <v>0</v>
      </c>
      <c r="F1443" s="26" t="e">
        <f t="shared" si="111"/>
        <v>#DIV/0!</v>
      </c>
      <c r="G1443">
        <f>'Data Entry'!K1444</f>
        <v>0</v>
      </c>
      <c r="H1443">
        <f>'Data Entry'!L1444</f>
        <v>0</v>
      </c>
      <c r="I1443">
        <f t="shared" si="112"/>
        <v>0</v>
      </c>
      <c r="J1443" s="26" t="e">
        <f t="shared" si="113"/>
        <v>#DIV/0!</v>
      </c>
      <c r="K1443" s="1">
        <f>SUMIFS('Data Entry'!N$3:N$2000,'Data Entry'!M$3:M$2000,A1443,'Data Entry'!B$3:B$2000,B1443)+SUMIFS('Data Entry'!P$3:P$2000,'Data Entry'!O$3:O$2000,A1443,'Data Entry'!B$3:B$2000,B1443)+SUMIFS('Data Entry'!R$3:R$2000,'Data Entry'!Q$3:Q$2000,A1443,'Data Entry'!B$3:B$2000,B1443)</f>
        <v>0</v>
      </c>
      <c r="L1443">
        <f t="shared" si="114"/>
        <v>0</v>
      </c>
    </row>
    <row r="1444" spans="1:12">
      <c r="A1444">
        <f>'Data Entry'!A1445</f>
        <v>0</v>
      </c>
      <c r="B1444">
        <f>'Data Entry'!B1445</f>
        <v>0</v>
      </c>
      <c r="C1444">
        <f>'Data Entry'!I1445</f>
        <v>0</v>
      </c>
      <c r="D1444">
        <f>'Data Entry'!J1445</f>
        <v>0</v>
      </c>
      <c r="E1444">
        <f t="shared" si="110"/>
        <v>0</v>
      </c>
      <c r="F1444" s="26" t="e">
        <f t="shared" si="111"/>
        <v>#DIV/0!</v>
      </c>
      <c r="G1444">
        <f>'Data Entry'!K1445</f>
        <v>0</v>
      </c>
      <c r="H1444">
        <f>'Data Entry'!L1445</f>
        <v>0</v>
      </c>
      <c r="I1444">
        <f t="shared" si="112"/>
        <v>0</v>
      </c>
      <c r="J1444" s="26" t="e">
        <f t="shared" si="113"/>
        <v>#DIV/0!</v>
      </c>
      <c r="K1444" s="1">
        <f>SUMIFS('Data Entry'!N$3:N$2000,'Data Entry'!M$3:M$2000,A1444,'Data Entry'!B$3:B$2000,B1444)+SUMIFS('Data Entry'!P$3:P$2000,'Data Entry'!O$3:O$2000,A1444,'Data Entry'!B$3:B$2000,B1444)+SUMIFS('Data Entry'!R$3:R$2000,'Data Entry'!Q$3:Q$2000,A1444,'Data Entry'!B$3:B$2000,B1444)</f>
        <v>0</v>
      </c>
      <c r="L1444">
        <f t="shared" si="114"/>
        <v>0</v>
      </c>
    </row>
    <row r="1445" spans="1:12">
      <c r="A1445">
        <f>'Data Entry'!A1446</f>
        <v>0</v>
      </c>
      <c r="B1445">
        <f>'Data Entry'!B1446</f>
        <v>0</v>
      </c>
      <c r="C1445">
        <f>'Data Entry'!I1446</f>
        <v>0</v>
      </c>
      <c r="D1445">
        <f>'Data Entry'!J1446</f>
        <v>0</v>
      </c>
      <c r="E1445">
        <f t="shared" si="110"/>
        <v>0</v>
      </c>
      <c r="F1445" s="26" t="e">
        <f t="shared" si="111"/>
        <v>#DIV/0!</v>
      </c>
      <c r="G1445">
        <f>'Data Entry'!K1446</f>
        <v>0</v>
      </c>
      <c r="H1445">
        <f>'Data Entry'!L1446</f>
        <v>0</v>
      </c>
      <c r="I1445">
        <f t="shared" si="112"/>
        <v>0</v>
      </c>
      <c r="J1445" s="26" t="e">
        <f t="shared" si="113"/>
        <v>#DIV/0!</v>
      </c>
      <c r="K1445" s="1">
        <f>SUMIFS('Data Entry'!N$3:N$2000,'Data Entry'!M$3:M$2000,A1445,'Data Entry'!B$3:B$2000,B1445)+SUMIFS('Data Entry'!P$3:P$2000,'Data Entry'!O$3:O$2000,A1445,'Data Entry'!B$3:B$2000,B1445)+SUMIFS('Data Entry'!R$3:R$2000,'Data Entry'!Q$3:Q$2000,A1445,'Data Entry'!B$3:B$2000,B1445)</f>
        <v>0</v>
      </c>
      <c r="L1445">
        <f t="shared" si="114"/>
        <v>0</v>
      </c>
    </row>
    <row r="1446" spans="1:12">
      <c r="A1446">
        <f>'Data Entry'!A1447</f>
        <v>0</v>
      </c>
      <c r="B1446">
        <f>'Data Entry'!B1447</f>
        <v>0</v>
      </c>
      <c r="C1446">
        <f>'Data Entry'!I1447</f>
        <v>0</v>
      </c>
      <c r="D1446">
        <f>'Data Entry'!J1447</f>
        <v>0</v>
      </c>
      <c r="E1446">
        <f t="shared" si="110"/>
        <v>0</v>
      </c>
      <c r="F1446" s="26" t="e">
        <f t="shared" si="111"/>
        <v>#DIV/0!</v>
      </c>
      <c r="G1446">
        <f>'Data Entry'!K1447</f>
        <v>0</v>
      </c>
      <c r="H1446">
        <f>'Data Entry'!L1447</f>
        <v>0</v>
      </c>
      <c r="I1446">
        <f t="shared" si="112"/>
        <v>0</v>
      </c>
      <c r="J1446" s="26" t="e">
        <f t="shared" si="113"/>
        <v>#DIV/0!</v>
      </c>
      <c r="K1446" s="1">
        <f>SUMIFS('Data Entry'!N$3:N$2000,'Data Entry'!M$3:M$2000,A1446,'Data Entry'!B$3:B$2000,B1446)+SUMIFS('Data Entry'!P$3:P$2000,'Data Entry'!O$3:O$2000,A1446,'Data Entry'!B$3:B$2000,B1446)+SUMIFS('Data Entry'!R$3:R$2000,'Data Entry'!Q$3:Q$2000,A1446,'Data Entry'!B$3:B$2000,B1446)</f>
        <v>0</v>
      </c>
      <c r="L1446">
        <f t="shared" si="114"/>
        <v>0</v>
      </c>
    </row>
    <row r="1447" spans="1:12">
      <c r="A1447">
        <f>'Data Entry'!A1448</f>
        <v>0</v>
      </c>
      <c r="B1447">
        <f>'Data Entry'!B1448</f>
        <v>0</v>
      </c>
      <c r="C1447">
        <f>'Data Entry'!I1448</f>
        <v>0</v>
      </c>
      <c r="D1447">
        <f>'Data Entry'!J1448</f>
        <v>0</v>
      </c>
      <c r="E1447">
        <f t="shared" si="110"/>
        <v>0</v>
      </c>
      <c r="F1447" s="26" t="e">
        <f t="shared" si="111"/>
        <v>#DIV/0!</v>
      </c>
      <c r="G1447">
        <f>'Data Entry'!K1448</f>
        <v>0</v>
      </c>
      <c r="H1447">
        <f>'Data Entry'!L1448</f>
        <v>0</v>
      </c>
      <c r="I1447">
        <f t="shared" si="112"/>
        <v>0</v>
      </c>
      <c r="J1447" s="26" t="e">
        <f t="shared" si="113"/>
        <v>#DIV/0!</v>
      </c>
      <c r="K1447" s="1">
        <f>SUMIFS('Data Entry'!N$3:N$2000,'Data Entry'!M$3:M$2000,A1447,'Data Entry'!B$3:B$2000,B1447)+SUMIFS('Data Entry'!P$3:P$2000,'Data Entry'!O$3:O$2000,A1447,'Data Entry'!B$3:B$2000,B1447)+SUMIFS('Data Entry'!R$3:R$2000,'Data Entry'!Q$3:Q$2000,A1447,'Data Entry'!B$3:B$2000,B1447)</f>
        <v>0</v>
      </c>
      <c r="L1447">
        <f t="shared" si="114"/>
        <v>0</v>
      </c>
    </row>
    <row r="1448" spans="1:12">
      <c r="A1448">
        <f>'Data Entry'!A1449</f>
        <v>0</v>
      </c>
      <c r="B1448">
        <f>'Data Entry'!B1449</f>
        <v>0</v>
      </c>
      <c r="C1448">
        <f>'Data Entry'!I1449</f>
        <v>0</v>
      </c>
      <c r="D1448">
        <f>'Data Entry'!J1449</f>
        <v>0</v>
      </c>
      <c r="E1448">
        <f t="shared" ref="E1448:E1511" si="115">C1448+D1448</f>
        <v>0</v>
      </c>
      <c r="F1448" s="26" t="e">
        <f t="shared" ref="F1448:F1511" si="116">C1448/E1448</f>
        <v>#DIV/0!</v>
      </c>
      <c r="G1448">
        <f>'Data Entry'!K1449</f>
        <v>0</v>
      </c>
      <c r="H1448">
        <f>'Data Entry'!L1449</f>
        <v>0</v>
      </c>
      <c r="I1448">
        <f t="shared" ref="I1448:I1511" si="117">G1448+H1448</f>
        <v>0</v>
      </c>
      <c r="J1448" s="26" t="e">
        <f t="shared" ref="J1448:J1511" si="118">G1448/I1448</f>
        <v>#DIV/0!</v>
      </c>
      <c r="K1448" s="1">
        <f>SUMIFS('Data Entry'!N$3:N$2000,'Data Entry'!M$3:M$2000,A1448,'Data Entry'!B$3:B$2000,B1448)+SUMIFS('Data Entry'!P$3:P$2000,'Data Entry'!O$3:O$2000,A1448,'Data Entry'!B$3:B$2000,B1448)+SUMIFS('Data Entry'!R$3:R$2000,'Data Entry'!Q$3:Q$2000,A1448,'Data Entry'!B$3:B$2000,B1448)</f>
        <v>0</v>
      </c>
      <c r="L1448">
        <f t="shared" ref="L1448:L1511" si="119">(G1448*2)+C1448</f>
        <v>0</v>
      </c>
    </row>
    <row r="1449" spans="1:12">
      <c r="A1449">
        <f>'Data Entry'!A1450</f>
        <v>0</v>
      </c>
      <c r="B1449">
        <f>'Data Entry'!B1450</f>
        <v>0</v>
      </c>
      <c r="C1449">
        <f>'Data Entry'!I1450</f>
        <v>0</v>
      </c>
      <c r="D1449">
        <f>'Data Entry'!J1450</f>
        <v>0</v>
      </c>
      <c r="E1449">
        <f t="shared" si="115"/>
        <v>0</v>
      </c>
      <c r="F1449" s="26" t="e">
        <f t="shared" si="116"/>
        <v>#DIV/0!</v>
      </c>
      <c r="G1449">
        <f>'Data Entry'!K1450</f>
        <v>0</v>
      </c>
      <c r="H1449">
        <f>'Data Entry'!L1450</f>
        <v>0</v>
      </c>
      <c r="I1449">
        <f t="shared" si="117"/>
        <v>0</v>
      </c>
      <c r="J1449" s="26" t="e">
        <f t="shared" si="118"/>
        <v>#DIV/0!</v>
      </c>
      <c r="K1449" s="1">
        <f>SUMIFS('Data Entry'!N$3:N$2000,'Data Entry'!M$3:M$2000,A1449,'Data Entry'!B$3:B$2000,B1449)+SUMIFS('Data Entry'!P$3:P$2000,'Data Entry'!O$3:O$2000,A1449,'Data Entry'!B$3:B$2000,B1449)+SUMIFS('Data Entry'!R$3:R$2000,'Data Entry'!Q$3:Q$2000,A1449,'Data Entry'!B$3:B$2000,B1449)</f>
        <v>0</v>
      </c>
      <c r="L1449">
        <f t="shared" si="119"/>
        <v>0</v>
      </c>
    </row>
    <row r="1450" spans="1:12">
      <c r="A1450">
        <f>'Data Entry'!A1451</f>
        <v>0</v>
      </c>
      <c r="B1450">
        <f>'Data Entry'!B1451</f>
        <v>0</v>
      </c>
      <c r="C1450">
        <f>'Data Entry'!I1451</f>
        <v>0</v>
      </c>
      <c r="D1450">
        <f>'Data Entry'!J1451</f>
        <v>0</v>
      </c>
      <c r="E1450">
        <f t="shared" si="115"/>
        <v>0</v>
      </c>
      <c r="F1450" s="26" t="e">
        <f t="shared" si="116"/>
        <v>#DIV/0!</v>
      </c>
      <c r="G1450">
        <f>'Data Entry'!K1451</f>
        <v>0</v>
      </c>
      <c r="H1450">
        <f>'Data Entry'!L1451</f>
        <v>0</v>
      </c>
      <c r="I1450">
        <f t="shared" si="117"/>
        <v>0</v>
      </c>
      <c r="J1450" s="26" t="e">
        <f t="shared" si="118"/>
        <v>#DIV/0!</v>
      </c>
      <c r="K1450" s="1">
        <f>SUMIFS('Data Entry'!N$3:N$2000,'Data Entry'!M$3:M$2000,A1450,'Data Entry'!B$3:B$2000,B1450)+SUMIFS('Data Entry'!P$3:P$2000,'Data Entry'!O$3:O$2000,A1450,'Data Entry'!B$3:B$2000,B1450)+SUMIFS('Data Entry'!R$3:R$2000,'Data Entry'!Q$3:Q$2000,A1450,'Data Entry'!B$3:B$2000,B1450)</f>
        <v>0</v>
      </c>
      <c r="L1450">
        <f t="shared" si="119"/>
        <v>0</v>
      </c>
    </row>
    <row r="1451" spans="1:12">
      <c r="A1451">
        <f>'Data Entry'!A1452</f>
        <v>0</v>
      </c>
      <c r="B1451">
        <f>'Data Entry'!B1452</f>
        <v>0</v>
      </c>
      <c r="C1451">
        <f>'Data Entry'!I1452</f>
        <v>0</v>
      </c>
      <c r="D1451">
        <f>'Data Entry'!J1452</f>
        <v>0</v>
      </c>
      <c r="E1451">
        <f t="shared" si="115"/>
        <v>0</v>
      </c>
      <c r="F1451" s="26" t="e">
        <f t="shared" si="116"/>
        <v>#DIV/0!</v>
      </c>
      <c r="G1451">
        <f>'Data Entry'!K1452</f>
        <v>0</v>
      </c>
      <c r="H1451">
        <f>'Data Entry'!L1452</f>
        <v>0</v>
      </c>
      <c r="I1451">
        <f t="shared" si="117"/>
        <v>0</v>
      </c>
      <c r="J1451" s="26" t="e">
        <f t="shared" si="118"/>
        <v>#DIV/0!</v>
      </c>
      <c r="K1451" s="1">
        <f>SUMIFS('Data Entry'!N$3:N$2000,'Data Entry'!M$3:M$2000,A1451,'Data Entry'!B$3:B$2000,B1451)+SUMIFS('Data Entry'!P$3:P$2000,'Data Entry'!O$3:O$2000,A1451,'Data Entry'!B$3:B$2000,B1451)+SUMIFS('Data Entry'!R$3:R$2000,'Data Entry'!Q$3:Q$2000,A1451,'Data Entry'!B$3:B$2000,B1451)</f>
        <v>0</v>
      </c>
      <c r="L1451">
        <f t="shared" si="119"/>
        <v>0</v>
      </c>
    </row>
    <row r="1452" spans="1:12">
      <c r="A1452">
        <f>'Data Entry'!A1453</f>
        <v>0</v>
      </c>
      <c r="B1452">
        <f>'Data Entry'!B1453</f>
        <v>0</v>
      </c>
      <c r="C1452">
        <f>'Data Entry'!I1453</f>
        <v>0</v>
      </c>
      <c r="D1452">
        <f>'Data Entry'!J1453</f>
        <v>0</v>
      </c>
      <c r="E1452">
        <f t="shared" si="115"/>
        <v>0</v>
      </c>
      <c r="F1452" s="26" t="e">
        <f t="shared" si="116"/>
        <v>#DIV/0!</v>
      </c>
      <c r="G1452">
        <f>'Data Entry'!K1453</f>
        <v>0</v>
      </c>
      <c r="H1452">
        <f>'Data Entry'!L1453</f>
        <v>0</v>
      </c>
      <c r="I1452">
        <f t="shared" si="117"/>
        <v>0</v>
      </c>
      <c r="J1452" s="26" t="e">
        <f t="shared" si="118"/>
        <v>#DIV/0!</v>
      </c>
      <c r="K1452" s="1">
        <f>SUMIFS('Data Entry'!N$3:N$2000,'Data Entry'!M$3:M$2000,A1452,'Data Entry'!B$3:B$2000,B1452)+SUMIFS('Data Entry'!P$3:P$2000,'Data Entry'!O$3:O$2000,A1452,'Data Entry'!B$3:B$2000,B1452)+SUMIFS('Data Entry'!R$3:R$2000,'Data Entry'!Q$3:Q$2000,A1452,'Data Entry'!B$3:B$2000,B1452)</f>
        <v>0</v>
      </c>
      <c r="L1452">
        <f t="shared" si="119"/>
        <v>0</v>
      </c>
    </row>
    <row r="1453" spans="1:12">
      <c r="A1453">
        <f>'Data Entry'!A1454</f>
        <v>0</v>
      </c>
      <c r="B1453">
        <f>'Data Entry'!B1454</f>
        <v>0</v>
      </c>
      <c r="C1453">
        <f>'Data Entry'!I1454</f>
        <v>0</v>
      </c>
      <c r="D1453">
        <f>'Data Entry'!J1454</f>
        <v>0</v>
      </c>
      <c r="E1453">
        <f t="shared" si="115"/>
        <v>0</v>
      </c>
      <c r="F1453" s="26" t="e">
        <f t="shared" si="116"/>
        <v>#DIV/0!</v>
      </c>
      <c r="G1453">
        <f>'Data Entry'!K1454</f>
        <v>0</v>
      </c>
      <c r="H1453">
        <f>'Data Entry'!L1454</f>
        <v>0</v>
      </c>
      <c r="I1453">
        <f t="shared" si="117"/>
        <v>0</v>
      </c>
      <c r="J1453" s="26" t="e">
        <f t="shared" si="118"/>
        <v>#DIV/0!</v>
      </c>
      <c r="K1453" s="1">
        <f>SUMIFS('Data Entry'!N$3:N$2000,'Data Entry'!M$3:M$2000,A1453,'Data Entry'!B$3:B$2000,B1453)+SUMIFS('Data Entry'!P$3:P$2000,'Data Entry'!O$3:O$2000,A1453,'Data Entry'!B$3:B$2000,B1453)+SUMIFS('Data Entry'!R$3:R$2000,'Data Entry'!Q$3:Q$2000,A1453,'Data Entry'!B$3:B$2000,B1453)</f>
        <v>0</v>
      </c>
      <c r="L1453">
        <f t="shared" si="119"/>
        <v>0</v>
      </c>
    </row>
    <row r="1454" spans="1:12">
      <c r="A1454">
        <f>'Data Entry'!A1455</f>
        <v>0</v>
      </c>
      <c r="B1454">
        <f>'Data Entry'!B1455</f>
        <v>0</v>
      </c>
      <c r="C1454">
        <f>'Data Entry'!I1455</f>
        <v>0</v>
      </c>
      <c r="D1454">
        <f>'Data Entry'!J1455</f>
        <v>0</v>
      </c>
      <c r="E1454">
        <f t="shared" si="115"/>
        <v>0</v>
      </c>
      <c r="F1454" s="26" t="e">
        <f t="shared" si="116"/>
        <v>#DIV/0!</v>
      </c>
      <c r="G1454">
        <f>'Data Entry'!K1455</f>
        <v>0</v>
      </c>
      <c r="H1454">
        <f>'Data Entry'!L1455</f>
        <v>0</v>
      </c>
      <c r="I1454">
        <f t="shared" si="117"/>
        <v>0</v>
      </c>
      <c r="J1454" s="26" t="e">
        <f t="shared" si="118"/>
        <v>#DIV/0!</v>
      </c>
      <c r="K1454" s="1">
        <f>SUMIFS('Data Entry'!N$3:N$2000,'Data Entry'!M$3:M$2000,A1454,'Data Entry'!B$3:B$2000,B1454)+SUMIFS('Data Entry'!P$3:P$2000,'Data Entry'!O$3:O$2000,A1454,'Data Entry'!B$3:B$2000,B1454)+SUMIFS('Data Entry'!R$3:R$2000,'Data Entry'!Q$3:Q$2000,A1454,'Data Entry'!B$3:B$2000,B1454)</f>
        <v>0</v>
      </c>
      <c r="L1454">
        <f t="shared" si="119"/>
        <v>0</v>
      </c>
    </row>
    <row r="1455" spans="1:12">
      <c r="A1455">
        <f>'Data Entry'!A1456</f>
        <v>0</v>
      </c>
      <c r="B1455">
        <f>'Data Entry'!B1456</f>
        <v>0</v>
      </c>
      <c r="C1455">
        <f>'Data Entry'!I1456</f>
        <v>0</v>
      </c>
      <c r="D1455">
        <f>'Data Entry'!J1456</f>
        <v>0</v>
      </c>
      <c r="E1455">
        <f t="shared" si="115"/>
        <v>0</v>
      </c>
      <c r="F1455" s="26" t="e">
        <f t="shared" si="116"/>
        <v>#DIV/0!</v>
      </c>
      <c r="G1455">
        <f>'Data Entry'!K1456</f>
        <v>0</v>
      </c>
      <c r="H1455">
        <f>'Data Entry'!L1456</f>
        <v>0</v>
      </c>
      <c r="I1455">
        <f t="shared" si="117"/>
        <v>0</v>
      </c>
      <c r="J1455" s="26" t="e">
        <f t="shared" si="118"/>
        <v>#DIV/0!</v>
      </c>
      <c r="K1455" s="1">
        <f>SUMIFS('Data Entry'!N$3:N$2000,'Data Entry'!M$3:M$2000,A1455,'Data Entry'!B$3:B$2000,B1455)+SUMIFS('Data Entry'!P$3:P$2000,'Data Entry'!O$3:O$2000,A1455,'Data Entry'!B$3:B$2000,B1455)+SUMIFS('Data Entry'!R$3:R$2000,'Data Entry'!Q$3:Q$2000,A1455,'Data Entry'!B$3:B$2000,B1455)</f>
        <v>0</v>
      </c>
      <c r="L1455">
        <f t="shared" si="119"/>
        <v>0</v>
      </c>
    </row>
    <row r="1456" spans="1:12">
      <c r="A1456">
        <f>'Data Entry'!A1457</f>
        <v>0</v>
      </c>
      <c r="B1456">
        <f>'Data Entry'!B1457</f>
        <v>0</v>
      </c>
      <c r="C1456">
        <f>'Data Entry'!I1457</f>
        <v>0</v>
      </c>
      <c r="D1456">
        <f>'Data Entry'!J1457</f>
        <v>0</v>
      </c>
      <c r="E1456">
        <f t="shared" si="115"/>
        <v>0</v>
      </c>
      <c r="F1456" s="26" t="e">
        <f t="shared" si="116"/>
        <v>#DIV/0!</v>
      </c>
      <c r="G1456">
        <f>'Data Entry'!K1457</f>
        <v>0</v>
      </c>
      <c r="H1456">
        <f>'Data Entry'!L1457</f>
        <v>0</v>
      </c>
      <c r="I1456">
        <f t="shared" si="117"/>
        <v>0</v>
      </c>
      <c r="J1456" s="26" t="e">
        <f t="shared" si="118"/>
        <v>#DIV/0!</v>
      </c>
      <c r="K1456" s="1">
        <f>SUMIFS('Data Entry'!N$3:N$2000,'Data Entry'!M$3:M$2000,A1456,'Data Entry'!B$3:B$2000,B1456)+SUMIFS('Data Entry'!P$3:P$2000,'Data Entry'!O$3:O$2000,A1456,'Data Entry'!B$3:B$2000,B1456)+SUMIFS('Data Entry'!R$3:R$2000,'Data Entry'!Q$3:Q$2000,A1456,'Data Entry'!B$3:B$2000,B1456)</f>
        <v>0</v>
      </c>
      <c r="L1456">
        <f t="shared" si="119"/>
        <v>0</v>
      </c>
    </row>
    <row r="1457" spans="1:12">
      <c r="A1457">
        <f>'Data Entry'!A1458</f>
        <v>0</v>
      </c>
      <c r="B1457">
        <f>'Data Entry'!B1458</f>
        <v>0</v>
      </c>
      <c r="C1457">
        <f>'Data Entry'!I1458</f>
        <v>0</v>
      </c>
      <c r="D1457">
        <f>'Data Entry'!J1458</f>
        <v>0</v>
      </c>
      <c r="E1457">
        <f t="shared" si="115"/>
        <v>0</v>
      </c>
      <c r="F1457" s="26" t="e">
        <f t="shared" si="116"/>
        <v>#DIV/0!</v>
      </c>
      <c r="G1457">
        <f>'Data Entry'!K1458</f>
        <v>0</v>
      </c>
      <c r="H1457">
        <f>'Data Entry'!L1458</f>
        <v>0</v>
      </c>
      <c r="I1457">
        <f t="shared" si="117"/>
        <v>0</v>
      </c>
      <c r="J1457" s="26" t="e">
        <f t="shared" si="118"/>
        <v>#DIV/0!</v>
      </c>
      <c r="K1457" s="1">
        <f>SUMIFS('Data Entry'!N$3:N$2000,'Data Entry'!M$3:M$2000,A1457,'Data Entry'!B$3:B$2000,B1457)+SUMIFS('Data Entry'!P$3:P$2000,'Data Entry'!O$3:O$2000,A1457,'Data Entry'!B$3:B$2000,B1457)+SUMIFS('Data Entry'!R$3:R$2000,'Data Entry'!Q$3:Q$2000,A1457,'Data Entry'!B$3:B$2000,B1457)</f>
        <v>0</v>
      </c>
      <c r="L1457">
        <f t="shared" si="119"/>
        <v>0</v>
      </c>
    </row>
    <row r="1458" spans="1:12">
      <c r="A1458">
        <f>'Data Entry'!A1459</f>
        <v>0</v>
      </c>
      <c r="B1458">
        <f>'Data Entry'!B1459</f>
        <v>0</v>
      </c>
      <c r="C1458">
        <f>'Data Entry'!I1459</f>
        <v>0</v>
      </c>
      <c r="D1458">
        <f>'Data Entry'!J1459</f>
        <v>0</v>
      </c>
      <c r="E1458">
        <f t="shared" si="115"/>
        <v>0</v>
      </c>
      <c r="F1458" s="26" t="e">
        <f t="shared" si="116"/>
        <v>#DIV/0!</v>
      </c>
      <c r="G1458">
        <f>'Data Entry'!K1459</f>
        <v>0</v>
      </c>
      <c r="H1458">
        <f>'Data Entry'!L1459</f>
        <v>0</v>
      </c>
      <c r="I1458">
        <f t="shared" si="117"/>
        <v>0</v>
      </c>
      <c r="J1458" s="26" t="e">
        <f t="shared" si="118"/>
        <v>#DIV/0!</v>
      </c>
      <c r="K1458" s="1">
        <f>SUMIFS('Data Entry'!N$3:N$2000,'Data Entry'!M$3:M$2000,A1458,'Data Entry'!B$3:B$2000,B1458)+SUMIFS('Data Entry'!P$3:P$2000,'Data Entry'!O$3:O$2000,A1458,'Data Entry'!B$3:B$2000,B1458)+SUMIFS('Data Entry'!R$3:R$2000,'Data Entry'!Q$3:Q$2000,A1458,'Data Entry'!B$3:B$2000,B1458)</f>
        <v>0</v>
      </c>
      <c r="L1458">
        <f t="shared" si="119"/>
        <v>0</v>
      </c>
    </row>
    <row r="1459" spans="1:12">
      <c r="A1459">
        <f>'Data Entry'!A1460</f>
        <v>0</v>
      </c>
      <c r="B1459">
        <f>'Data Entry'!B1460</f>
        <v>0</v>
      </c>
      <c r="C1459">
        <f>'Data Entry'!I1460</f>
        <v>0</v>
      </c>
      <c r="D1459">
        <f>'Data Entry'!J1460</f>
        <v>0</v>
      </c>
      <c r="E1459">
        <f t="shared" si="115"/>
        <v>0</v>
      </c>
      <c r="F1459" s="26" t="e">
        <f t="shared" si="116"/>
        <v>#DIV/0!</v>
      </c>
      <c r="G1459">
        <f>'Data Entry'!K1460</f>
        <v>0</v>
      </c>
      <c r="H1459">
        <f>'Data Entry'!L1460</f>
        <v>0</v>
      </c>
      <c r="I1459">
        <f t="shared" si="117"/>
        <v>0</v>
      </c>
      <c r="J1459" s="26" t="e">
        <f t="shared" si="118"/>
        <v>#DIV/0!</v>
      </c>
      <c r="K1459" s="1">
        <f>SUMIFS('Data Entry'!N$3:N$2000,'Data Entry'!M$3:M$2000,A1459,'Data Entry'!B$3:B$2000,B1459)+SUMIFS('Data Entry'!P$3:P$2000,'Data Entry'!O$3:O$2000,A1459,'Data Entry'!B$3:B$2000,B1459)+SUMIFS('Data Entry'!R$3:R$2000,'Data Entry'!Q$3:Q$2000,A1459,'Data Entry'!B$3:B$2000,B1459)</f>
        <v>0</v>
      </c>
      <c r="L1459">
        <f t="shared" si="119"/>
        <v>0</v>
      </c>
    </row>
    <row r="1460" spans="1:12">
      <c r="A1460">
        <f>'Data Entry'!A1461</f>
        <v>0</v>
      </c>
      <c r="B1460">
        <f>'Data Entry'!B1461</f>
        <v>0</v>
      </c>
      <c r="C1460">
        <f>'Data Entry'!I1461</f>
        <v>0</v>
      </c>
      <c r="D1460">
        <f>'Data Entry'!J1461</f>
        <v>0</v>
      </c>
      <c r="E1460">
        <f t="shared" si="115"/>
        <v>0</v>
      </c>
      <c r="F1460" s="26" t="e">
        <f t="shared" si="116"/>
        <v>#DIV/0!</v>
      </c>
      <c r="G1460">
        <f>'Data Entry'!K1461</f>
        <v>0</v>
      </c>
      <c r="H1460">
        <f>'Data Entry'!L1461</f>
        <v>0</v>
      </c>
      <c r="I1460">
        <f t="shared" si="117"/>
        <v>0</v>
      </c>
      <c r="J1460" s="26" t="e">
        <f t="shared" si="118"/>
        <v>#DIV/0!</v>
      </c>
      <c r="K1460" s="1">
        <f>SUMIFS('Data Entry'!N$3:N$2000,'Data Entry'!M$3:M$2000,A1460,'Data Entry'!B$3:B$2000,B1460)+SUMIFS('Data Entry'!P$3:P$2000,'Data Entry'!O$3:O$2000,A1460,'Data Entry'!B$3:B$2000,B1460)+SUMIFS('Data Entry'!R$3:R$2000,'Data Entry'!Q$3:Q$2000,A1460,'Data Entry'!B$3:B$2000,B1460)</f>
        <v>0</v>
      </c>
      <c r="L1460">
        <f t="shared" si="119"/>
        <v>0</v>
      </c>
    </row>
    <row r="1461" spans="1:12">
      <c r="A1461">
        <f>'Data Entry'!A1462</f>
        <v>0</v>
      </c>
      <c r="B1461">
        <f>'Data Entry'!B1462</f>
        <v>0</v>
      </c>
      <c r="C1461">
        <f>'Data Entry'!I1462</f>
        <v>0</v>
      </c>
      <c r="D1461">
        <f>'Data Entry'!J1462</f>
        <v>0</v>
      </c>
      <c r="E1461">
        <f t="shared" si="115"/>
        <v>0</v>
      </c>
      <c r="F1461" s="26" t="e">
        <f t="shared" si="116"/>
        <v>#DIV/0!</v>
      </c>
      <c r="G1461">
        <f>'Data Entry'!K1462</f>
        <v>0</v>
      </c>
      <c r="H1461">
        <f>'Data Entry'!L1462</f>
        <v>0</v>
      </c>
      <c r="I1461">
        <f t="shared" si="117"/>
        <v>0</v>
      </c>
      <c r="J1461" s="26" t="e">
        <f t="shared" si="118"/>
        <v>#DIV/0!</v>
      </c>
      <c r="K1461" s="1">
        <f>SUMIFS('Data Entry'!N$3:N$2000,'Data Entry'!M$3:M$2000,A1461,'Data Entry'!B$3:B$2000,B1461)+SUMIFS('Data Entry'!P$3:P$2000,'Data Entry'!O$3:O$2000,A1461,'Data Entry'!B$3:B$2000,B1461)+SUMIFS('Data Entry'!R$3:R$2000,'Data Entry'!Q$3:Q$2000,A1461,'Data Entry'!B$3:B$2000,B1461)</f>
        <v>0</v>
      </c>
      <c r="L1461">
        <f t="shared" si="119"/>
        <v>0</v>
      </c>
    </row>
    <row r="1462" spans="1:12">
      <c r="A1462">
        <f>'Data Entry'!A1463</f>
        <v>0</v>
      </c>
      <c r="B1462">
        <f>'Data Entry'!B1463</f>
        <v>0</v>
      </c>
      <c r="C1462">
        <f>'Data Entry'!I1463</f>
        <v>0</v>
      </c>
      <c r="D1462">
        <f>'Data Entry'!J1463</f>
        <v>0</v>
      </c>
      <c r="E1462">
        <f t="shared" si="115"/>
        <v>0</v>
      </c>
      <c r="F1462" s="26" t="e">
        <f t="shared" si="116"/>
        <v>#DIV/0!</v>
      </c>
      <c r="G1462">
        <f>'Data Entry'!K1463</f>
        <v>0</v>
      </c>
      <c r="H1462">
        <f>'Data Entry'!L1463</f>
        <v>0</v>
      </c>
      <c r="I1462">
        <f t="shared" si="117"/>
        <v>0</v>
      </c>
      <c r="J1462" s="26" t="e">
        <f t="shared" si="118"/>
        <v>#DIV/0!</v>
      </c>
      <c r="K1462" s="1">
        <f>SUMIFS('Data Entry'!N$3:N$2000,'Data Entry'!M$3:M$2000,A1462,'Data Entry'!B$3:B$2000,B1462)+SUMIFS('Data Entry'!P$3:P$2000,'Data Entry'!O$3:O$2000,A1462,'Data Entry'!B$3:B$2000,B1462)+SUMIFS('Data Entry'!R$3:R$2000,'Data Entry'!Q$3:Q$2000,A1462,'Data Entry'!B$3:B$2000,B1462)</f>
        <v>0</v>
      </c>
      <c r="L1462">
        <f t="shared" si="119"/>
        <v>0</v>
      </c>
    </row>
    <row r="1463" spans="1:12">
      <c r="A1463">
        <f>'Data Entry'!A1464</f>
        <v>0</v>
      </c>
      <c r="B1463">
        <f>'Data Entry'!B1464</f>
        <v>0</v>
      </c>
      <c r="C1463">
        <f>'Data Entry'!I1464</f>
        <v>0</v>
      </c>
      <c r="D1463">
        <f>'Data Entry'!J1464</f>
        <v>0</v>
      </c>
      <c r="E1463">
        <f t="shared" si="115"/>
        <v>0</v>
      </c>
      <c r="F1463" s="26" t="e">
        <f t="shared" si="116"/>
        <v>#DIV/0!</v>
      </c>
      <c r="G1463">
        <f>'Data Entry'!K1464</f>
        <v>0</v>
      </c>
      <c r="H1463">
        <f>'Data Entry'!L1464</f>
        <v>0</v>
      </c>
      <c r="I1463">
        <f t="shared" si="117"/>
        <v>0</v>
      </c>
      <c r="J1463" s="26" t="e">
        <f t="shared" si="118"/>
        <v>#DIV/0!</v>
      </c>
      <c r="K1463" s="1">
        <f>SUMIFS('Data Entry'!N$3:N$2000,'Data Entry'!M$3:M$2000,A1463,'Data Entry'!B$3:B$2000,B1463)+SUMIFS('Data Entry'!P$3:P$2000,'Data Entry'!O$3:O$2000,A1463,'Data Entry'!B$3:B$2000,B1463)+SUMIFS('Data Entry'!R$3:R$2000,'Data Entry'!Q$3:Q$2000,A1463,'Data Entry'!B$3:B$2000,B1463)</f>
        <v>0</v>
      </c>
      <c r="L1463">
        <f t="shared" si="119"/>
        <v>0</v>
      </c>
    </row>
    <row r="1464" spans="1:12">
      <c r="A1464">
        <f>'Data Entry'!A1465</f>
        <v>0</v>
      </c>
      <c r="B1464">
        <f>'Data Entry'!B1465</f>
        <v>0</v>
      </c>
      <c r="C1464">
        <f>'Data Entry'!I1465</f>
        <v>0</v>
      </c>
      <c r="D1464">
        <f>'Data Entry'!J1465</f>
        <v>0</v>
      </c>
      <c r="E1464">
        <f t="shared" si="115"/>
        <v>0</v>
      </c>
      <c r="F1464" s="26" t="e">
        <f t="shared" si="116"/>
        <v>#DIV/0!</v>
      </c>
      <c r="G1464">
        <f>'Data Entry'!K1465</f>
        <v>0</v>
      </c>
      <c r="H1464">
        <f>'Data Entry'!L1465</f>
        <v>0</v>
      </c>
      <c r="I1464">
        <f t="shared" si="117"/>
        <v>0</v>
      </c>
      <c r="J1464" s="26" t="e">
        <f t="shared" si="118"/>
        <v>#DIV/0!</v>
      </c>
      <c r="K1464" s="1">
        <f>SUMIFS('Data Entry'!N$3:N$2000,'Data Entry'!M$3:M$2000,A1464,'Data Entry'!B$3:B$2000,B1464)+SUMIFS('Data Entry'!P$3:P$2000,'Data Entry'!O$3:O$2000,A1464,'Data Entry'!B$3:B$2000,B1464)+SUMIFS('Data Entry'!R$3:R$2000,'Data Entry'!Q$3:Q$2000,A1464,'Data Entry'!B$3:B$2000,B1464)</f>
        <v>0</v>
      </c>
      <c r="L1464">
        <f t="shared" si="119"/>
        <v>0</v>
      </c>
    </row>
    <row r="1465" spans="1:12">
      <c r="A1465">
        <f>'Data Entry'!A1466</f>
        <v>0</v>
      </c>
      <c r="B1465">
        <f>'Data Entry'!B1466</f>
        <v>0</v>
      </c>
      <c r="C1465">
        <f>'Data Entry'!I1466</f>
        <v>0</v>
      </c>
      <c r="D1465">
        <f>'Data Entry'!J1466</f>
        <v>0</v>
      </c>
      <c r="E1465">
        <f t="shared" si="115"/>
        <v>0</v>
      </c>
      <c r="F1465" s="26" t="e">
        <f t="shared" si="116"/>
        <v>#DIV/0!</v>
      </c>
      <c r="G1465">
        <f>'Data Entry'!K1466</f>
        <v>0</v>
      </c>
      <c r="H1465">
        <f>'Data Entry'!L1466</f>
        <v>0</v>
      </c>
      <c r="I1465">
        <f t="shared" si="117"/>
        <v>0</v>
      </c>
      <c r="J1465" s="26" t="e">
        <f t="shared" si="118"/>
        <v>#DIV/0!</v>
      </c>
      <c r="K1465" s="1">
        <f>SUMIFS('Data Entry'!N$3:N$2000,'Data Entry'!M$3:M$2000,A1465,'Data Entry'!B$3:B$2000,B1465)+SUMIFS('Data Entry'!P$3:P$2000,'Data Entry'!O$3:O$2000,A1465,'Data Entry'!B$3:B$2000,B1465)+SUMIFS('Data Entry'!R$3:R$2000,'Data Entry'!Q$3:Q$2000,A1465,'Data Entry'!B$3:B$2000,B1465)</f>
        <v>0</v>
      </c>
      <c r="L1465">
        <f t="shared" si="119"/>
        <v>0</v>
      </c>
    </row>
    <row r="1466" spans="1:12">
      <c r="A1466">
        <f>'Data Entry'!A1467</f>
        <v>0</v>
      </c>
      <c r="B1466">
        <f>'Data Entry'!B1467</f>
        <v>0</v>
      </c>
      <c r="C1466">
        <f>'Data Entry'!I1467</f>
        <v>0</v>
      </c>
      <c r="D1466">
        <f>'Data Entry'!J1467</f>
        <v>0</v>
      </c>
      <c r="E1466">
        <f t="shared" si="115"/>
        <v>0</v>
      </c>
      <c r="F1466" s="26" t="e">
        <f t="shared" si="116"/>
        <v>#DIV/0!</v>
      </c>
      <c r="G1466">
        <f>'Data Entry'!K1467</f>
        <v>0</v>
      </c>
      <c r="H1466">
        <f>'Data Entry'!L1467</f>
        <v>0</v>
      </c>
      <c r="I1466">
        <f t="shared" si="117"/>
        <v>0</v>
      </c>
      <c r="J1466" s="26" t="e">
        <f t="shared" si="118"/>
        <v>#DIV/0!</v>
      </c>
      <c r="K1466" s="1">
        <f>SUMIFS('Data Entry'!N$3:N$2000,'Data Entry'!M$3:M$2000,A1466,'Data Entry'!B$3:B$2000,B1466)+SUMIFS('Data Entry'!P$3:P$2000,'Data Entry'!O$3:O$2000,A1466,'Data Entry'!B$3:B$2000,B1466)+SUMIFS('Data Entry'!R$3:R$2000,'Data Entry'!Q$3:Q$2000,A1466,'Data Entry'!B$3:B$2000,B1466)</f>
        <v>0</v>
      </c>
      <c r="L1466">
        <f t="shared" si="119"/>
        <v>0</v>
      </c>
    </row>
    <row r="1467" spans="1:12">
      <c r="A1467">
        <f>'Data Entry'!A1468</f>
        <v>0</v>
      </c>
      <c r="B1467">
        <f>'Data Entry'!B1468</f>
        <v>0</v>
      </c>
      <c r="C1467">
        <f>'Data Entry'!I1468</f>
        <v>0</v>
      </c>
      <c r="D1467">
        <f>'Data Entry'!J1468</f>
        <v>0</v>
      </c>
      <c r="E1467">
        <f t="shared" si="115"/>
        <v>0</v>
      </c>
      <c r="F1467" s="26" t="e">
        <f t="shared" si="116"/>
        <v>#DIV/0!</v>
      </c>
      <c r="G1467">
        <f>'Data Entry'!K1468</f>
        <v>0</v>
      </c>
      <c r="H1467">
        <f>'Data Entry'!L1468</f>
        <v>0</v>
      </c>
      <c r="I1467">
        <f t="shared" si="117"/>
        <v>0</v>
      </c>
      <c r="J1467" s="26" t="e">
        <f t="shared" si="118"/>
        <v>#DIV/0!</v>
      </c>
      <c r="K1467" s="1">
        <f>SUMIFS('Data Entry'!N$3:N$2000,'Data Entry'!M$3:M$2000,A1467,'Data Entry'!B$3:B$2000,B1467)+SUMIFS('Data Entry'!P$3:P$2000,'Data Entry'!O$3:O$2000,A1467,'Data Entry'!B$3:B$2000,B1467)+SUMIFS('Data Entry'!R$3:R$2000,'Data Entry'!Q$3:Q$2000,A1467,'Data Entry'!B$3:B$2000,B1467)</f>
        <v>0</v>
      </c>
      <c r="L1467">
        <f t="shared" si="119"/>
        <v>0</v>
      </c>
    </row>
    <row r="1468" spans="1:12">
      <c r="A1468">
        <f>'Data Entry'!A1469</f>
        <v>0</v>
      </c>
      <c r="B1468">
        <f>'Data Entry'!B1469</f>
        <v>0</v>
      </c>
      <c r="C1468">
        <f>'Data Entry'!I1469</f>
        <v>0</v>
      </c>
      <c r="D1468">
        <f>'Data Entry'!J1469</f>
        <v>0</v>
      </c>
      <c r="E1468">
        <f t="shared" si="115"/>
        <v>0</v>
      </c>
      <c r="F1468" s="26" t="e">
        <f t="shared" si="116"/>
        <v>#DIV/0!</v>
      </c>
      <c r="G1468">
        <f>'Data Entry'!K1469</f>
        <v>0</v>
      </c>
      <c r="H1468">
        <f>'Data Entry'!L1469</f>
        <v>0</v>
      </c>
      <c r="I1468">
        <f t="shared" si="117"/>
        <v>0</v>
      </c>
      <c r="J1468" s="26" t="e">
        <f t="shared" si="118"/>
        <v>#DIV/0!</v>
      </c>
      <c r="K1468" s="1">
        <f>SUMIFS('Data Entry'!N$3:N$2000,'Data Entry'!M$3:M$2000,A1468,'Data Entry'!B$3:B$2000,B1468)+SUMIFS('Data Entry'!P$3:P$2000,'Data Entry'!O$3:O$2000,A1468,'Data Entry'!B$3:B$2000,B1468)+SUMIFS('Data Entry'!R$3:R$2000,'Data Entry'!Q$3:Q$2000,A1468,'Data Entry'!B$3:B$2000,B1468)</f>
        <v>0</v>
      </c>
      <c r="L1468">
        <f t="shared" si="119"/>
        <v>0</v>
      </c>
    </row>
    <row r="1469" spans="1:12">
      <c r="A1469">
        <f>'Data Entry'!A1470</f>
        <v>0</v>
      </c>
      <c r="B1469">
        <f>'Data Entry'!B1470</f>
        <v>0</v>
      </c>
      <c r="C1469">
        <f>'Data Entry'!I1470</f>
        <v>0</v>
      </c>
      <c r="D1469">
        <f>'Data Entry'!J1470</f>
        <v>0</v>
      </c>
      <c r="E1469">
        <f t="shared" si="115"/>
        <v>0</v>
      </c>
      <c r="F1469" s="26" t="e">
        <f t="shared" si="116"/>
        <v>#DIV/0!</v>
      </c>
      <c r="G1469">
        <f>'Data Entry'!K1470</f>
        <v>0</v>
      </c>
      <c r="H1469">
        <f>'Data Entry'!L1470</f>
        <v>0</v>
      </c>
      <c r="I1469">
        <f t="shared" si="117"/>
        <v>0</v>
      </c>
      <c r="J1469" s="26" t="e">
        <f t="shared" si="118"/>
        <v>#DIV/0!</v>
      </c>
      <c r="K1469" s="1">
        <f>SUMIFS('Data Entry'!N$3:N$2000,'Data Entry'!M$3:M$2000,A1469,'Data Entry'!B$3:B$2000,B1469)+SUMIFS('Data Entry'!P$3:P$2000,'Data Entry'!O$3:O$2000,A1469,'Data Entry'!B$3:B$2000,B1469)+SUMIFS('Data Entry'!R$3:R$2000,'Data Entry'!Q$3:Q$2000,A1469,'Data Entry'!B$3:B$2000,B1469)</f>
        <v>0</v>
      </c>
      <c r="L1469">
        <f t="shared" si="119"/>
        <v>0</v>
      </c>
    </row>
    <row r="1470" spans="1:12">
      <c r="A1470">
        <f>'Data Entry'!A1471</f>
        <v>0</v>
      </c>
      <c r="B1470">
        <f>'Data Entry'!B1471</f>
        <v>0</v>
      </c>
      <c r="C1470">
        <f>'Data Entry'!I1471</f>
        <v>0</v>
      </c>
      <c r="D1470">
        <f>'Data Entry'!J1471</f>
        <v>0</v>
      </c>
      <c r="E1470">
        <f t="shared" si="115"/>
        <v>0</v>
      </c>
      <c r="F1470" s="26" t="e">
        <f t="shared" si="116"/>
        <v>#DIV/0!</v>
      </c>
      <c r="G1470">
        <f>'Data Entry'!K1471</f>
        <v>0</v>
      </c>
      <c r="H1470">
        <f>'Data Entry'!L1471</f>
        <v>0</v>
      </c>
      <c r="I1470">
        <f t="shared" si="117"/>
        <v>0</v>
      </c>
      <c r="J1470" s="26" t="e">
        <f t="shared" si="118"/>
        <v>#DIV/0!</v>
      </c>
      <c r="K1470" s="1">
        <f>SUMIFS('Data Entry'!N$3:N$2000,'Data Entry'!M$3:M$2000,A1470,'Data Entry'!B$3:B$2000,B1470)+SUMIFS('Data Entry'!P$3:P$2000,'Data Entry'!O$3:O$2000,A1470,'Data Entry'!B$3:B$2000,B1470)+SUMIFS('Data Entry'!R$3:R$2000,'Data Entry'!Q$3:Q$2000,A1470,'Data Entry'!B$3:B$2000,B1470)</f>
        <v>0</v>
      </c>
      <c r="L1470">
        <f t="shared" si="119"/>
        <v>0</v>
      </c>
    </row>
    <row r="1471" spans="1:12">
      <c r="A1471">
        <f>'Data Entry'!A1472</f>
        <v>0</v>
      </c>
      <c r="B1471">
        <f>'Data Entry'!B1472</f>
        <v>0</v>
      </c>
      <c r="C1471">
        <f>'Data Entry'!I1472</f>
        <v>0</v>
      </c>
      <c r="D1471">
        <f>'Data Entry'!J1472</f>
        <v>0</v>
      </c>
      <c r="E1471">
        <f t="shared" si="115"/>
        <v>0</v>
      </c>
      <c r="F1471" s="26" t="e">
        <f t="shared" si="116"/>
        <v>#DIV/0!</v>
      </c>
      <c r="G1471">
        <f>'Data Entry'!K1472</f>
        <v>0</v>
      </c>
      <c r="H1471">
        <f>'Data Entry'!L1472</f>
        <v>0</v>
      </c>
      <c r="I1471">
        <f t="shared" si="117"/>
        <v>0</v>
      </c>
      <c r="J1471" s="26" t="e">
        <f t="shared" si="118"/>
        <v>#DIV/0!</v>
      </c>
      <c r="K1471" s="1">
        <f>SUMIFS('Data Entry'!N$3:N$2000,'Data Entry'!M$3:M$2000,A1471,'Data Entry'!B$3:B$2000,B1471)+SUMIFS('Data Entry'!P$3:P$2000,'Data Entry'!O$3:O$2000,A1471,'Data Entry'!B$3:B$2000,B1471)+SUMIFS('Data Entry'!R$3:R$2000,'Data Entry'!Q$3:Q$2000,A1471,'Data Entry'!B$3:B$2000,B1471)</f>
        <v>0</v>
      </c>
      <c r="L1471">
        <f t="shared" si="119"/>
        <v>0</v>
      </c>
    </row>
    <row r="1472" spans="1:12">
      <c r="A1472">
        <f>'Data Entry'!A1473</f>
        <v>0</v>
      </c>
      <c r="B1472">
        <f>'Data Entry'!B1473</f>
        <v>0</v>
      </c>
      <c r="C1472">
        <f>'Data Entry'!I1473</f>
        <v>0</v>
      </c>
      <c r="D1472">
        <f>'Data Entry'!J1473</f>
        <v>0</v>
      </c>
      <c r="E1472">
        <f t="shared" si="115"/>
        <v>0</v>
      </c>
      <c r="F1472" s="26" t="e">
        <f t="shared" si="116"/>
        <v>#DIV/0!</v>
      </c>
      <c r="G1472">
        <f>'Data Entry'!K1473</f>
        <v>0</v>
      </c>
      <c r="H1472">
        <f>'Data Entry'!L1473</f>
        <v>0</v>
      </c>
      <c r="I1472">
        <f t="shared" si="117"/>
        <v>0</v>
      </c>
      <c r="J1472" s="26" t="e">
        <f t="shared" si="118"/>
        <v>#DIV/0!</v>
      </c>
      <c r="K1472" s="1">
        <f>SUMIFS('Data Entry'!N$3:N$2000,'Data Entry'!M$3:M$2000,A1472,'Data Entry'!B$3:B$2000,B1472)+SUMIFS('Data Entry'!P$3:P$2000,'Data Entry'!O$3:O$2000,A1472,'Data Entry'!B$3:B$2000,B1472)+SUMIFS('Data Entry'!R$3:R$2000,'Data Entry'!Q$3:Q$2000,A1472,'Data Entry'!B$3:B$2000,B1472)</f>
        <v>0</v>
      </c>
      <c r="L1472">
        <f t="shared" si="119"/>
        <v>0</v>
      </c>
    </row>
    <row r="1473" spans="1:12">
      <c r="A1473">
        <f>'Data Entry'!A1474</f>
        <v>0</v>
      </c>
      <c r="B1473">
        <f>'Data Entry'!B1474</f>
        <v>0</v>
      </c>
      <c r="C1473">
        <f>'Data Entry'!I1474</f>
        <v>0</v>
      </c>
      <c r="D1473">
        <f>'Data Entry'!J1474</f>
        <v>0</v>
      </c>
      <c r="E1473">
        <f t="shared" si="115"/>
        <v>0</v>
      </c>
      <c r="F1473" s="26" t="e">
        <f t="shared" si="116"/>
        <v>#DIV/0!</v>
      </c>
      <c r="G1473">
        <f>'Data Entry'!K1474</f>
        <v>0</v>
      </c>
      <c r="H1473">
        <f>'Data Entry'!L1474</f>
        <v>0</v>
      </c>
      <c r="I1473">
        <f t="shared" si="117"/>
        <v>0</v>
      </c>
      <c r="J1473" s="26" t="e">
        <f t="shared" si="118"/>
        <v>#DIV/0!</v>
      </c>
      <c r="K1473" s="1">
        <f>SUMIFS('Data Entry'!N$3:N$2000,'Data Entry'!M$3:M$2000,A1473,'Data Entry'!B$3:B$2000,B1473)+SUMIFS('Data Entry'!P$3:P$2000,'Data Entry'!O$3:O$2000,A1473,'Data Entry'!B$3:B$2000,B1473)+SUMIFS('Data Entry'!R$3:R$2000,'Data Entry'!Q$3:Q$2000,A1473,'Data Entry'!B$3:B$2000,B1473)</f>
        <v>0</v>
      </c>
      <c r="L1473">
        <f t="shared" si="119"/>
        <v>0</v>
      </c>
    </row>
    <row r="1474" spans="1:12">
      <c r="A1474">
        <f>'Data Entry'!A1475</f>
        <v>0</v>
      </c>
      <c r="B1474">
        <f>'Data Entry'!B1475</f>
        <v>0</v>
      </c>
      <c r="C1474">
        <f>'Data Entry'!I1475</f>
        <v>0</v>
      </c>
      <c r="D1474">
        <f>'Data Entry'!J1475</f>
        <v>0</v>
      </c>
      <c r="E1474">
        <f t="shared" si="115"/>
        <v>0</v>
      </c>
      <c r="F1474" s="26" t="e">
        <f t="shared" si="116"/>
        <v>#DIV/0!</v>
      </c>
      <c r="G1474">
        <f>'Data Entry'!K1475</f>
        <v>0</v>
      </c>
      <c r="H1474">
        <f>'Data Entry'!L1475</f>
        <v>0</v>
      </c>
      <c r="I1474">
        <f t="shared" si="117"/>
        <v>0</v>
      </c>
      <c r="J1474" s="26" t="e">
        <f t="shared" si="118"/>
        <v>#DIV/0!</v>
      </c>
      <c r="K1474" s="1">
        <f>SUMIFS('Data Entry'!N$3:N$2000,'Data Entry'!M$3:M$2000,A1474,'Data Entry'!B$3:B$2000,B1474)+SUMIFS('Data Entry'!P$3:P$2000,'Data Entry'!O$3:O$2000,A1474,'Data Entry'!B$3:B$2000,B1474)+SUMIFS('Data Entry'!R$3:R$2000,'Data Entry'!Q$3:Q$2000,A1474,'Data Entry'!B$3:B$2000,B1474)</f>
        <v>0</v>
      </c>
      <c r="L1474">
        <f t="shared" si="119"/>
        <v>0</v>
      </c>
    </row>
    <row r="1475" spans="1:12">
      <c r="A1475">
        <f>'Data Entry'!A1476</f>
        <v>0</v>
      </c>
      <c r="B1475">
        <f>'Data Entry'!B1476</f>
        <v>0</v>
      </c>
      <c r="C1475">
        <f>'Data Entry'!I1476</f>
        <v>0</v>
      </c>
      <c r="D1475">
        <f>'Data Entry'!J1476</f>
        <v>0</v>
      </c>
      <c r="E1475">
        <f t="shared" si="115"/>
        <v>0</v>
      </c>
      <c r="F1475" s="26" t="e">
        <f t="shared" si="116"/>
        <v>#DIV/0!</v>
      </c>
      <c r="G1475">
        <f>'Data Entry'!K1476</f>
        <v>0</v>
      </c>
      <c r="H1475">
        <f>'Data Entry'!L1476</f>
        <v>0</v>
      </c>
      <c r="I1475">
        <f t="shared" si="117"/>
        <v>0</v>
      </c>
      <c r="J1475" s="26" t="e">
        <f t="shared" si="118"/>
        <v>#DIV/0!</v>
      </c>
      <c r="K1475" s="1">
        <f>SUMIFS('Data Entry'!N$3:N$2000,'Data Entry'!M$3:M$2000,A1475,'Data Entry'!B$3:B$2000,B1475)+SUMIFS('Data Entry'!P$3:P$2000,'Data Entry'!O$3:O$2000,A1475,'Data Entry'!B$3:B$2000,B1475)+SUMIFS('Data Entry'!R$3:R$2000,'Data Entry'!Q$3:Q$2000,A1475,'Data Entry'!B$3:B$2000,B1475)</f>
        <v>0</v>
      </c>
      <c r="L1475">
        <f t="shared" si="119"/>
        <v>0</v>
      </c>
    </row>
    <row r="1476" spans="1:12">
      <c r="A1476">
        <f>'Data Entry'!A1477</f>
        <v>0</v>
      </c>
      <c r="B1476">
        <f>'Data Entry'!B1477</f>
        <v>0</v>
      </c>
      <c r="C1476">
        <f>'Data Entry'!I1477</f>
        <v>0</v>
      </c>
      <c r="D1476">
        <f>'Data Entry'!J1477</f>
        <v>0</v>
      </c>
      <c r="E1476">
        <f t="shared" si="115"/>
        <v>0</v>
      </c>
      <c r="F1476" s="26" t="e">
        <f t="shared" si="116"/>
        <v>#DIV/0!</v>
      </c>
      <c r="G1476">
        <f>'Data Entry'!K1477</f>
        <v>0</v>
      </c>
      <c r="H1476">
        <f>'Data Entry'!L1477</f>
        <v>0</v>
      </c>
      <c r="I1476">
        <f t="shared" si="117"/>
        <v>0</v>
      </c>
      <c r="J1476" s="26" t="e">
        <f t="shared" si="118"/>
        <v>#DIV/0!</v>
      </c>
      <c r="K1476" s="1">
        <f>SUMIFS('Data Entry'!N$3:N$2000,'Data Entry'!M$3:M$2000,A1476,'Data Entry'!B$3:B$2000,B1476)+SUMIFS('Data Entry'!P$3:P$2000,'Data Entry'!O$3:O$2000,A1476,'Data Entry'!B$3:B$2000,B1476)+SUMIFS('Data Entry'!R$3:R$2000,'Data Entry'!Q$3:Q$2000,A1476,'Data Entry'!B$3:B$2000,B1476)</f>
        <v>0</v>
      </c>
      <c r="L1476">
        <f t="shared" si="119"/>
        <v>0</v>
      </c>
    </row>
    <row r="1477" spans="1:12">
      <c r="A1477">
        <f>'Data Entry'!A1478</f>
        <v>0</v>
      </c>
      <c r="B1477">
        <f>'Data Entry'!B1478</f>
        <v>0</v>
      </c>
      <c r="C1477">
        <f>'Data Entry'!I1478</f>
        <v>0</v>
      </c>
      <c r="D1477">
        <f>'Data Entry'!J1478</f>
        <v>0</v>
      </c>
      <c r="E1477">
        <f t="shared" si="115"/>
        <v>0</v>
      </c>
      <c r="F1477" s="26" t="e">
        <f t="shared" si="116"/>
        <v>#DIV/0!</v>
      </c>
      <c r="G1477">
        <f>'Data Entry'!K1478</f>
        <v>0</v>
      </c>
      <c r="H1477">
        <f>'Data Entry'!L1478</f>
        <v>0</v>
      </c>
      <c r="I1477">
        <f t="shared" si="117"/>
        <v>0</v>
      </c>
      <c r="J1477" s="26" t="e">
        <f t="shared" si="118"/>
        <v>#DIV/0!</v>
      </c>
      <c r="K1477" s="1">
        <f>SUMIFS('Data Entry'!N$3:N$2000,'Data Entry'!M$3:M$2000,A1477,'Data Entry'!B$3:B$2000,B1477)+SUMIFS('Data Entry'!P$3:P$2000,'Data Entry'!O$3:O$2000,A1477,'Data Entry'!B$3:B$2000,B1477)+SUMIFS('Data Entry'!R$3:R$2000,'Data Entry'!Q$3:Q$2000,A1477,'Data Entry'!B$3:B$2000,B1477)</f>
        <v>0</v>
      </c>
      <c r="L1477">
        <f t="shared" si="119"/>
        <v>0</v>
      </c>
    </row>
    <row r="1478" spans="1:12">
      <c r="A1478">
        <f>'Data Entry'!A1479</f>
        <v>0</v>
      </c>
      <c r="B1478">
        <f>'Data Entry'!B1479</f>
        <v>0</v>
      </c>
      <c r="C1478">
        <f>'Data Entry'!I1479</f>
        <v>0</v>
      </c>
      <c r="D1478">
        <f>'Data Entry'!J1479</f>
        <v>0</v>
      </c>
      <c r="E1478">
        <f t="shared" si="115"/>
        <v>0</v>
      </c>
      <c r="F1478" s="26" t="e">
        <f t="shared" si="116"/>
        <v>#DIV/0!</v>
      </c>
      <c r="G1478">
        <f>'Data Entry'!K1479</f>
        <v>0</v>
      </c>
      <c r="H1478">
        <f>'Data Entry'!L1479</f>
        <v>0</v>
      </c>
      <c r="I1478">
        <f t="shared" si="117"/>
        <v>0</v>
      </c>
      <c r="J1478" s="26" t="e">
        <f t="shared" si="118"/>
        <v>#DIV/0!</v>
      </c>
      <c r="K1478" s="1">
        <f>SUMIFS('Data Entry'!N$3:N$2000,'Data Entry'!M$3:M$2000,A1478,'Data Entry'!B$3:B$2000,B1478)+SUMIFS('Data Entry'!P$3:P$2000,'Data Entry'!O$3:O$2000,A1478,'Data Entry'!B$3:B$2000,B1478)+SUMIFS('Data Entry'!R$3:R$2000,'Data Entry'!Q$3:Q$2000,A1478,'Data Entry'!B$3:B$2000,B1478)</f>
        <v>0</v>
      </c>
      <c r="L1478">
        <f t="shared" si="119"/>
        <v>0</v>
      </c>
    </row>
    <row r="1479" spans="1:12">
      <c r="A1479">
        <f>'Data Entry'!A1480</f>
        <v>0</v>
      </c>
      <c r="B1479">
        <f>'Data Entry'!B1480</f>
        <v>0</v>
      </c>
      <c r="C1479">
        <f>'Data Entry'!I1480</f>
        <v>0</v>
      </c>
      <c r="D1479">
        <f>'Data Entry'!J1480</f>
        <v>0</v>
      </c>
      <c r="E1479">
        <f t="shared" si="115"/>
        <v>0</v>
      </c>
      <c r="F1479" s="26" t="e">
        <f t="shared" si="116"/>
        <v>#DIV/0!</v>
      </c>
      <c r="G1479">
        <f>'Data Entry'!K1480</f>
        <v>0</v>
      </c>
      <c r="H1479">
        <f>'Data Entry'!L1480</f>
        <v>0</v>
      </c>
      <c r="I1479">
        <f t="shared" si="117"/>
        <v>0</v>
      </c>
      <c r="J1479" s="26" t="e">
        <f t="shared" si="118"/>
        <v>#DIV/0!</v>
      </c>
      <c r="K1479" s="1">
        <f>SUMIFS('Data Entry'!N$3:N$2000,'Data Entry'!M$3:M$2000,A1479,'Data Entry'!B$3:B$2000,B1479)+SUMIFS('Data Entry'!P$3:P$2000,'Data Entry'!O$3:O$2000,A1479,'Data Entry'!B$3:B$2000,B1479)+SUMIFS('Data Entry'!R$3:R$2000,'Data Entry'!Q$3:Q$2000,A1479,'Data Entry'!B$3:B$2000,B1479)</f>
        <v>0</v>
      </c>
      <c r="L1479">
        <f t="shared" si="119"/>
        <v>0</v>
      </c>
    </row>
    <row r="1480" spans="1:12">
      <c r="A1480">
        <f>'Data Entry'!A1481</f>
        <v>0</v>
      </c>
      <c r="B1480">
        <f>'Data Entry'!B1481</f>
        <v>0</v>
      </c>
      <c r="C1480">
        <f>'Data Entry'!I1481</f>
        <v>0</v>
      </c>
      <c r="D1480">
        <f>'Data Entry'!J1481</f>
        <v>0</v>
      </c>
      <c r="E1480">
        <f t="shared" si="115"/>
        <v>0</v>
      </c>
      <c r="F1480" s="26" t="e">
        <f t="shared" si="116"/>
        <v>#DIV/0!</v>
      </c>
      <c r="G1480">
        <f>'Data Entry'!K1481</f>
        <v>0</v>
      </c>
      <c r="H1480">
        <f>'Data Entry'!L1481</f>
        <v>0</v>
      </c>
      <c r="I1480">
        <f t="shared" si="117"/>
        <v>0</v>
      </c>
      <c r="J1480" s="26" t="e">
        <f t="shared" si="118"/>
        <v>#DIV/0!</v>
      </c>
      <c r="K1480" s="1">
        <f>SUMIFS('Data Entry'!N$3:N$2000,'Data Entry'!M$3:M$2000,A1480,'Data Entry'!B$3:B$2000,B1480)+SUMIFS('Data Entry'!P$3:P$2000,'Data Entry'!O$3:O$2000,A1480,'Data Entry'!B$3:B$2000,B1480)+SUMIFS('Data Entry'!R$3:R$2000,'Data Entry'!Q$3:Q$2000,A1480,'Data Entry'!B$3:B$2000,B1480)</f>
        <v>0</v>
      </c>
      <c r="L1480">
        <f t="shared" si="119"/>
        <v>0</v>
      </c>
    </row>
    <row r="1481" spans="1:12">
      <c r="A1481">
        <f>'Data Entry'!A1482</f>
        <v>0</v>
      </c>
      <c r="B1481">
        <f>'Data Entry'!B1482</f>
        <v>0</v>
      </c>
      <c r="C1481">
        <f>'Data Entry'!I1482</f>
        <v>0</v>
      </c>
      <c r="D1481">
        <f>'Data Entry'!J1482</f>
        <v>0</v>
      </c>
      <c r="E1481">
        <f t="shared" si="115"/>
        <v>0</v>
      </c>
      <c r="F1481" s="26" t="e">
        <f t="shared" si="116"/>
        <v>#DIV/0!</v>
      </c>
      <c r="G1481">
        <f>'Data Entry'!K1482</f>
        <v>0</v>
      </c>
      <c r="H1481">
        <f>'Data Entry'!L1482</f>
        <v>0</v>
      </c>
      <c r="I1481">
        <f t="shared" si="117"/>
        <v>0</v>
      </c>
      <c r="J1481" s="26" t="e">
        <f t="shared" si="118"/>
        <v>#DIV/0!</v>
      </c>
      <c r="K1481" s="1">
        <f>SUMIFS('Data Entry'!N$3:N$2000,'Data Entry'!M$3:M$2000,A1481,'Data Entry'!B$3:B$2000,B1481)+SUMIFS('Data Entry'!P$3:P$2000,'Data Entry'!O$3:O$2000,A1481,'Data Entry'!B$3:B$2000,B1481)+SUMIFS('Data Entry'!R$3:R$2000,'Data Entry'!Q$3:Q$2000,A1481,'Data Entry'!B$3:B$2000,B1481)</f>
        <v>0</v>
      </c>
      <c r="L1481">
        <f t="shared" si="119"/>
        <v>0</v>
      </c>
    </row>
    <row r="1482" spans="1:12">
      <c r="A1482">
        <f>'Data Entry'!A1483</f>
        <v>0</v>
      </c>
      <c r="B1482">
        <f>'Data Entry'!B1483</f>
        <v>0</v>
      </c>
      <c r="C1482">
        <f>'Data Entry'!I1483</f>
        <v>0</v>
      </c>
      <c r="D1482">
        <f>'Data Entry'!J1483</f>
        <v>0</v>
      </c>
      <c r="E1482">
        <f t="shared" si="115"/>
        <v>0</v>
      </c>
      <c r="F1482" s="26" t="e">
        <f t="shared" si="116"/>
        <v>#DIV/0!</v>
      </c>
      <c r="G1482">
        <f>'Data Entry'!K1483</f>
        <v>0</v>
      </c>
      <c r="H1482">
        <f>'Data Entry'!L1483</f>
        <v>0</v>
      </c>
      <c r="I1482">
        <f t="shared" si="117"/>
        <v>0</v>
      </c>
      <c r="J1482" s="26" t="e">
        <f t="shared" si="118"/>
        <v>#DIV/0!</v>
      </c>
      <c r="K1482" s="1">
        <f>SUMIFS('Data Entry'!N$3:N$2000,'Data Entry'!M$3:M$2000,A1482,'Data Entry'!B$3:B$2000,B1482)+SUMIFS('Data Entry'!P$3:P$2000,'Data Entry'!O$3:O$2000,A1482,'Data Entry'!B$3:B$2000,B1482)+SUMIFS('Data Entry'!R$3:R$2000,'Data Entry'!Q$3:Q$2000,A1482,'Data Entry'!B$3:B$2000,B1482)</f>
        <v>0</v>
      </c>
      <c r="L1482">
        <f t="shared" si="119"/>
        <v>0</v>
      </c>
    </row>
    <row r="1483" spans="1:12">
      <c r="A1483">
        <f>'Data Entry'!A1484</f>
        <v>0</v>
      </c>
      <c r="B1483">
        <f>'Data Entry'!B1484</f>
        <v>0</v>
      </c>
      <c r="C1483">
        <f>'Data Entry'!I1484</f>
        <v>0</v>
      </c>
      <c r="D1483">
        <f>'Data Entry'!J1484</f>
        <v>0</v>
      </c>
      <c r="E1483">
        <f t="shared" si="115"/>
        <v>0</v>
      </c>
      <c r="F1483" s="26" t="e">
        <f t="shared" si="116"/>
        <v>#DIV/0!</v>
      </c>
      <c r="G1483">
        <f>'Data Entry'!K1484</f>
        <v>0</v>
      </c>
      <c r="H1483">
        <f>'Data Entry'!L1484</f>
        <v>0</v>
      </c>
      <c r="I1483">
        <f t="shared" si="117"/>
        <v>0</v>
      </c>
      <c r="J1483" s="26" t="e">
        <f t="shared" si="118"/>
        <v>#DIV/0!</v>
      </c>
      <c r="K1483" s="1">
        <f>SUMIFS('Data Entry'!N$3:N$2000,'Data Entry'!M$3:M$2000,A1483,'Data Entry'!B$3:B$2000,B1483)+SUMIFS('Data Entry'!P$3:P$2000,'Data Entry'!O$3:O$2000,A1483,'Data Entry'!B$3:B$2000,B1483)+SUMIFS('Data Entry'!R$3:R$2000,'Data Entry'!Q$3:Q$2000,A1483,'Data Entry'!B$3:B$2000,B1483)</f>
        <v>0</v>
      </c>
      <c r="L1483">
        <f t="shared" si="119"/>
        <v>0</v>
      </c>
    </row>
    <row r="1484" spans="1:12">
      <c r="A1484">
        <f>'Data Entry'!A1485</f>
        <v>0</v>
      </c>
      <c r="B1484">
        <f>'Data Entry'!B1485</f>
        <v>0</v>
      </c>
      <c r="C1484">
        <f>'Data Entry'!I1485</f>
        <v>0</v>
      </c>
      <c r="D1484">
        <f>'Data Entry'!J1485</f>
        <v>0</v>
      </c>
      <c r="E1484">
        <f t="shared" si="115"/>
        <v>0</v>
      </c>
      <c r="F1484" s="26" t="e">
        <f t="shared" si="116"/>
        <v>#DIV/0!</v>
      </c>
      <c r="G1484">
        <f>'Data Entry'!K1485</f>
        <v>0</v>
      </c>
      <c r="H1484">
        <f>'Data Entry'!L1485</f>
        <v>0</v>
      </c>
      <c r="I1484">
        <f t="shared" si="117"/>
        <v>0</v>
      </c>
      <c r="J1484" s="26" t="e">
        <f t="shared" si="118"/>
        <v>#DIV/0!</v>
      </c>
      <c r="K1484" s="1">
        <f>SUMIFS('Data Entry'!N$3:N$2000,'Data Entry'!M$3:M$2000,A1484,'Data Entry'!B$3:B$2000,B1484)+SUMIFS('Data Entry'!P$3:P$2000,'Data Entry'!O$3:O$2000,A1484,'Data Entry'!B$3:B$2000,B1484)+SUMIFS('Data Entry'!R$3:R$2000,'Data Entry'!Q$3:Q$2000,A1484,'Data Entry'!B$3:B$2000,B1484)</f>
        <v>0</v>
      </c>
      <c r="L1484">
        <f t="shared" si="119"/>
        <v>0</v>
      </c>
    </row>
    <row r="1485" spans="1:12">
      <c r="A1485">
        <f>'Data Entry'!A1486</f>
        <v>0</v>
      </c>
      <c r="B1485">
        <f>'Data Entry'!B1486</f>
        <v>0</v>
      </c>
      <c r="C1485">
        <f>'Data Entry'!I1486</f>
        <v>0</v>
      </c>
      <c r="D1485">
        <f>'Data Entry'!J1486</f>
        <v>0</v>
      </c>
      <c r="E1485">
        <f t="shared" si="115"/>
        <v>0</v>
      </c>
      <c r="F1485" s="26" t="e">
        <f t="shared" si="116"/>
        <v>#DIV/0!</v>
      </c>
      <c r="G1485">
        <f>'Data Entry'!K1486</f>
        <v>0</v>
      </c>
      <c r="H1485">
        <f>'Data Entry'!L1486</f>
        <v>0</v>
      </c>
      <c r="I1485">
        <f t="shared" si="117"/>
        <v>0</v>
      </c>
      <c r="J1485" s="26" t="e">
        <f t="shared" si="118"/>
        <v>#DIV/0!</v>
      </c>
      <c r="K1485" s="1">
        <f>SUMIFS('Data Entry'!N$3:N$2000,'Data Entry'!M$3:M$2000,A1485,'Data Entry'!B$3:B$2000,B1485)+SUMIFS('Data Entry'!P$3:P$2000,'Data Entry'!O$3:O$2000,A1485,'Data Entry'!B$3:B$2000,B1485)+SUMIFS('Data Entry'!R$3:R$2000,'Data Entry'!Q$3:Q$2000,A1485,'Data Entry'!B$3:B$2000,B1485)</f>
        <v>0</v>
      </c>
      <c r="L1485">
        <f t="shared" si="119"/>
        <v>0</v>
      </c>
    </row>
    <row r="1486" spans="1:12">
      <c r="A1486">
        <f>'Data Entry'!A1487</f>
        <v>0</v>
      </c>
      <c r="B1486">
        <f>'Data Entry'!B1487</f>
        <v>0</v>
      </c>
      <c r="C1486">
        <f>'Data Entry'!I1487</f>
        <v>0</v>
      </c>
      <c r="D1486">
        <f>'Data Entry'!J1487</f>
        <v>0</v>
      </c>
      <c r="E1486">
        <f t="shared" si="115"/>
        <v>0</v>
      </c>
      <c r="F1486" s="26" t="e">
        <f t="shared" si="116"/>
        <v>#DIV/0!</v>
      </c>
      <c r="G1486">
        <f>'Data Entry'!K1487</f>
        <v>0</v>
      </c>
      <c r="H1486">
        <f>'Data Entry'!L1487</f>
        <v>0</v>
      </c>
      <c r="I1486">
        <f t="shared" si="117"/>
        <v>0</v>
      </c>
      <c r="J1486" s="26" t="e">
        <f t="shared" si="118"/>
        <v>#DIV/0!</v>
      </c>
      <c r="K1486" s="1">
        <f>SUMIFS('Data Entry'!N$3:N$2000,'Data Entry'!M$3:M$2000,A1486,'Data Entry'!B$3:B$2000,B1486)+SUMIFS('Data Entry'!P$3:P$2000,'Data Entry'!O$3:O$2000,A1486,'Data Entry'!B$3:B$2000,B1486)+SUMIFS('Data Entry'!R$3:R$2000,'Data Entry'!Q$3:Q$2000,A1486,'Data Entry'!B$3:B$2000,B1486)</f>
        <v>0</v>
      </c>
      <c r="L1486">
        <f t="shared" si="119"/>
        <v>0</v>
      </c>
    </row>
    <row r="1487" spans="1:12">
      <c r="A1487">
        <f>'Data Entry'!A1488</f>
        <v>0</v>
      </c>
      <c r="B1487">
        <f>'Data Entry'!B1488</f>
        <v>0</v>
      </c>
      <c r="C1487">
        <f>'Data Entry'!I1488</f>
        <v>0</v>
      </c>
      <c r="D1487">
        <f>'Data Entry'!J1488</f>
        <v>0</v>
      </c>
      <c r="E1487">
        <f t="shared" si="115"/>
        <v>0</v>
      </c>
      <c r="F1487" s="26" t="e">
        <f t="shared" si="116"/>
        <v>#DIV/0!</v>
      </c>
      <c r="G1487">
        <f>'Data Entry'!K1488</f>
        <v>0</v>
      </c>
      <c r="H1487">
        <f>'Data Entry'!L1488</f>
        <v>0</v>
      </c>
      <c r="I1487">
        <f t="shared" si="117"/>
        <v>0</v>
      </c>
      <c r="J1487" s="26" t="e">
        <f t="shared" si="118"/>
        <v>#DIV/0!</v>
      </c>
      <c r="K1487" s="1">
        <f>SUMIFS('Data Entry'!N$3:N$2000,'Data Entry'!M$3:M$2000,A1487,'Data Entry'!B$3:B$2000,B1487)+SUMIFS('Data Entry'!P$3:P$2000,'Data Entry'!O$3:O$2000,A1487,'Data Entry'!B$3:B$2000,B1487)+SUMIFS('Data Entry'!R$3:R$2000,'Data Entry'!Q$3:Q$2000,A1487,'Data Entry'!B$3:B$2000,B1487)</f>
        <v>0</v>
      </c>
      <c r="L1487">
        <f t="shared" si="119"/>
        <v>0</v>
      </c>
    </row>
    <row r="1488" spans="1:12">
      <c r="A1488">
        <f>'Data Entry'!A1489</f>
        <v>0</v>
      </c>
      <c r="B1488">
        <f>'Data Entry'!B1489</f>
        <v>0</v>
      </c>
      <c r="C1488">
        <f>'Data Entry'!I1489</f>
        <v>0</v>
      </c>
      <c r="D1488">
        <f>'Data Entry'!J1489</f>
        <v>0</v>
      </c>
      <c r="E1488">
        <f t="shared" si="115"/>
        <v>0</v>
      </c>
      <c r="F1488" s="26" t="e">
        <f t="shared" si="116"/>
        <v>#DIV/0!</v>
      </c>
      <c r="G1488">
        <f>'Data Entry'!K1489</f>
        <v>0</v>
      </c>
      <c r="H1488">
        <f>'Data Entry'!L1489</f>
        <v>0</v>
      </c>
      <c r="I1488">
        <f t="shared" si="117"/>
        <v>0</v>
      </c>
      <c r="J1488" s="26" t="e">
        <f t="shared" si="118"/>
        <v>#DIV/0!</v>
      </c>
      <c r="K1488" s="1">
        <f>SUMIFS('Data Entry'!N$3:N$2000,'Data Entry'!M$3:M$2000,A1488,'Data Entry'!B$3:B$2000,B1488)+SUMIFS('Data Entry'!P$3:P$2000,'Data Entry'!O$3:O$2000,A1488,'Data Entry'!B$3:B$2000,B1488)+SUMIFS('Data Entry'!R$3:R$2000,'Data Entry'!Q$3:Q$2000,A1488,'Data Entry'!B$3:B$2000,B1488)</f>
        <v>0</v>
      </c>
      <c r="L1488">
        <f t="shared" si="119"/>
        <v>0</v>
      </c>
    </row>
    <row r="1489" spans="1:12">
      <c r="A1489">
        <f>'Data Entry'!A1490</f>
        <v>0</v>
      </c>
      <c r="B1489">
        <f>'Data Entry'!B1490</f>
        <v>0</v>
      </c>
      <c r="C1489">
        <f>'Data Entry'!I1490</f>
        <v>0</v>
      </c>
      <c r="D1489">
        <f>'Data Entry'!J1490</f>
        <v>0</v>
      </c>
      <c r="E1489">
        <f t="shared" si="115"/>
        <v>0</v>
      </c>
      <c r="F1489" s="26" t="e">
        <f t="shared" si="116"/>
        <v>#DIV/0!</v>
      </c>
      <c r="G1489">
        <f>'Data Entry'!K1490</f>
        <v>0</v>
      </c>
      <c r="H1489">
        <f>'Data Entry'!L1490</f>
        <v>0</v>
      </c>
      <c r="I1489">
        <f t="shared" si="117"/>
        <v>0</v>
      </c>
      <c r="J1489" s="26" t="e">
        <f t="shared" si="118"/>
        <v>#DIV/0!</v>
      </c>
      <c r="K1489" s="1">
        <f>SUMIFS('Data Entry'!N$3:N$2000,'Data Entry'!M$3:M$2000,A1489,'Data Entry'!B$3:B$2000,B1489)+SUMIFS('Data Entry'!P$3:P$2000,'Data Entry'!O$3:O$2000,A1489,'Data Entry'!B$3:B$2000,B1489)+SUMIFS('Data Entry'!R$3:R$2000,'Data Entry'!Q$3:Q$2000,A1489,'Data Entry'!B$3:B$2000,B1489)</f>
        <v>0</v>
      </c>
      <c r="L1489">
        <f t="shared" si="119"/>
        <v>0</v>
      </c>
    </row>
    <row r="1490" spans="1:12">
      <c r="A1490">
        <f>'Data Entry'!A1491</f>
        <v>0</v>
      </c>
      <c r="B1490">
        <f>'Data Entry'!B1491</f>
        <v>0</v>
      </c>
      <c r="C1490">
        <f>'Data Entry'!I1491</f>
        <v>0</v>
      </c>
      <c r="D1490">
        <f>'Data Entry'!J1491</f>
        <v>0</v>
      </c>
      <c r="E1490">
        <f t="shared" si="115"/>
        <v>0</v>
      </c>
      <c r="F1490" s="26" t="e">
        <f t="shared" si="116"/>
        <v>#DIV/0!</v>
      </c>
      <c r="G1490">
        <f>'Data Entry'!K1491</f>
        <v>0</v>
      </c>
      <c r="H1490">
        <f>'Data Entry'!L1491</f>
        <v>0</v>
      </c>
      <c r="I1490">
        <f t="shared" si="117"/>
        <v>0</v>
      </c>
      <c r="J1490" s="26" t="e">
        <f t="shared" si="118"/>
        <v>#DIV/0!</v>
      </c>
      <c r="K1490" s="1">
        <f>SUMIFS('Data Entry'!N$3:N$2000,'Data Entry'!M$3:M$2000,A1490,'Data Entry'!B$3:B$2000,B1490)+SUMIFS('Data Entry'!P$3:P$2000,'Data Entry'!O$3:O$2000,A1490,'Data Entry'!B$3:B$2000,B1490)+SUMIFS('Data Entry'!R$3:R$2000,'Data Entry'!Q$3:Q$2000,A1490,'Data Entry'!B$3:B$2000,B1490)</f>
        <v>0</v>
      </c>
      <c r="L1490">
        <f t="shared" si="119"/>
        <v>0</v>
      </c>
    </row>
    <row r="1491" spans="1:12">
      <c r="A1491">
        <f>'Data Entry'!A1492</f>
        <v>0</v>
      </c>
      <c r="B1491">
        <f>'Data Entry'!B1492</f>
        <v>0</v>
      </c>
      <c r="C1491">
        <f>'Data Entry'!I1492</f>
        <v>0</v>
      </c>
      <c r="D1491">
        <f>'Data Entry'!J1492</f>
        <v>0</v>
      </c>
      <c r="E1491">
        <f t="shared" si="115"/>
        <v>0</v>
      </c>
      <c r="F1491" s="26" t="e">
        <f t="shared" si="116"/>
        <v>#DIV/0!</v>
      </c>
      <c r="G1491">
        <f>'Data Entry'!K1492</f>
        <v>0</v>
      </c>
      <c r="H1491">
        <f>'Data Entry'!L1492</f>
        <v>0</v>
      </c>
      <c r="I1491">
        <f t="shared" si="117"/>
        <v>0</v>
      </c>
      <c r="J1491" s="26" t="e">
        <f t="shared" si="118"/>
        <v>#DIV/0!</v>
      </c>
      <c r="K1491" s="1">
        <f>SUMIFS('Data Entry'!N$3:N$2000,'Data Entry'!M$3:M$2000,A1491,'Data Entry'!B$3:B$2000,B1491)+SUMIFS('Data Entry'!P$3:P$2000,'Data Entry'!O$3:O$2000,A1491,'Data Entry'!B$3:B$2000,B1491)+SUMIFS('Data Entry'!R$3:R$2000,'Data Entry'!Q$3:Q$2000,A1491,'Data Entry'!B$3:B$2000,B1491)</f>
        <v>0</v>
      </c>
      <c r="L1491">
        <f t="shared" si="119"/>
        <v>0</v>
      </c>
    </row>
    <row r="1492" spans="1:12">
      <c r="A1492">
        <f>'Data Entry'!A1493</f>
        <v>0</v>
      </c>
      <c r="B1492">
        <f>'Data Entry'!B1493</f>
        <v>0</v>
      </c>
      <c r="C1492">
        <f>'Data Entry'!I1493</f>
        <v>0</v>
      </c>
      <c r="D1492">
        <f>'Data Entry'!J1493</f>
        <v>0</v>
      </c>
      <c r="E1492">
        <f t="shared" si="115"/>
        <v>0</v>
      </c>
      <c r="F1492" s="26" t="e">
        <f t="shared" si="116"/>
        <v>#DIV/0!</v>
      </c>
      <c r="G1492">
        <f>'Data Entry'!K1493</f>
        <v>0</v>
      </c>
      <c r="H1492">
        <f>'Data Entry'!L1493</f>
        <v>0</v>
      </c>
      <c r="I1492">
        <f t="shared" si="117"/>
        <v>0</v>
      </c>
      <c r="J1492" s="26" t="e">
        <f t="shared" si="118"/>
        <v>#DIV/0!</v>
      </c>
      <c r="K1492" s="1">
        <f>SUMIFS('Data Entry'!N$3:N$2000,'Data Entry'!M$3:M$2000,A1492,'Data Entry'!B$3:B$2000,B1492)+SUMIFS('Data Entry'!P$3:P$2000,'Data Entry'!O$3:O$2000,A1492,'Data Entry'!B$3:B$2000,B1492)+SUMIFS('Data Entry'!R$3:R$2000,'Data Entry'!Q$3:Q$2000,A1492,'Data Entry'!B$3:B$2000,B1492)</f>
        <v>0</v>
      </c>
      <c r="L1492">
        <f t="shared" si="119"/>
        <v>0</v>
      </c>
    </row>
    <row r="1493" spans="1:12">
      <c r="A1493">
        <f>'Data Entry'!A1494</f>
        <v>0</v>
      </c>
      <c r="B1493">
        <f>'Data Entry'!B1494</f>
        <v>0</v>
      </c>
      <c r="C1493">
        <f>'Data Entry'!I1494</f>
        <v>0</v>
      </c>
      <c r="D1493">
        <f>'Data Entry'!J1494</f>
        <v>0</v>
      </c>
      <c r="E1493">
        <f t="shared" si="115"/>
        <v>0</v>
      </c>
      <c r="F1493" s="26" t="e">
        <f t="shared" si="116"/>
        <v>#DIV/0!</v>
      </c>
      <c r="G1493">
        <f>'Data Entry'!K1494</f>
        <v>0</v>
      </c>
      <c r="H1493">
        <f>'Data Entry'!L1494</f>
        <v>0</v>
      </c>
      <c r="I1493">
        <f t="shared" si="117"/>
        <v>0</v>
      </c>
      <c r="J1493" s="26" t="e">
        <f t="shared" si="118"/>
        <v>#DIV/0!</v>
      </c>
      <c r="K1493" s="1">
        <f>SUMIFS('Data Entry'!N$3:N$2000,'Data Entry'!M$3:M$2000,A1493,'Data Entry'!B$3:B$2000,B1493)+SUMIFS('Data Entry'!P$3:P$2000,'Data Entry'!O$3:O$2000,A1493,'Data Entry'!B$3:B$2000,B1493)+SUMIFS('Data Entry'!R$3:R$2000,'Data Entry'!Q$3:Q$2000,A1493,'Data Entry'!B$3:B$2000,B1493)</f>
        <v>0</v>
      </c>
      <c r="L1493">
        <f t="shared" si="119"/>
        <v>0</v>
      </c>
    </row>
    <row r="1494" spans="1:12">
      <c r="A1494">
        <f>'Data Entry'!A1495</f>
        <v>0</v>
      </c>
      <c r="B1494">
        <f>'Data Entry'!B1495</f>
        <v>0</v>
      </c>
      <c r="C1494">
        <f>'Data Entry'!I1495</f>
        <v>0</v>
      </c>
      <c r="D1494">
        <f>'Data Entry'!J1495</f>
        <v>0</v>
      </c>
      <c r="E1494">
        <f t="shared" si="115"/>
        <v>0</v>
      </c>
      <c r="F1494" s="26" t="e">
        <f t="shared" si="116"/>
        <v>#DIV/0!</v>
      </c>
      <c r="G1494">
        <f>'Data Entry'!K1495</f>
        <v>0</v>
      </c>
      <c r="H1494">
        <f>'Data Entry'!L1495</f>
        <v>0</v>
      </c>
      <c r="I1494">
        <f t="shared" si="117"/>
        <v>0</v>
      </c>
      <c r="J1494" s="26" t="e">
        <f t="shared" si="118"/>
        <v>#DIV/0!</v>
      </c>
      <c r="K1494" s="1">
        <f>SUMIFS('Data Entry'!N$3:N$2000,'Data Entry'!M$3:M$2000,A1494,'Data Entry'!B$3:B$2000,B1494)+SUMIFS('Data Entry'!P$3:P$2000,'Data Entry'!O$3:O$2000,A1494,'Data Entry'!B$3:B$2000,B1494)+SUMIFS('Data Entry'!R$3:R$2000,'Data Entry'!Q$3:Q$2000,A1494,'Data Entry'!B$3:B$2000,B1494)</f>
        <v>0</v>
      </c>
      <c r="L1494">
        <f t="shared" si="119"/>
        <v>0</v>
      </c>
    </row>
    <row r="1495" spans="1:12">
      <c r="A1495">
        <f>'Data Entry'!A1496</f>
        <v>0</v>
      </c>
      <c r="B1495">
        <f>'Data Entry'!B1496</f>
        <v>0</v>
      </c>
      <c r="C1495">
        <f>'Data Entry'!I1496</f>
        <v>0</v>
      </c>
      <c r="D1495">
        <f>'Data Entry'!J1496</f>
        <v>0</v>
      </c>
      <c r="E1495">
        <f t="shared" si="115"/>
        <v>0</v>
      </c>
      <c r="F1495" s="26" t="e">
        <f t="shared" si="116"/>
        <v>#DIV/0!</v>
      </c>
      <c r="G1495">
        <f>'Data Entry'!K1496</f>
        <v>0</v>
      </c>
      <c r="H1495">
        <f>'Data Entry'!L1496</f>
        <v>0</v>
      </c>
      <c r="I1495">
        <f t="shared" si="117"/>
        <v>0</v>
      </c>
      <c r="J1495" s="26" t="e">
        <f t="shared" si="118"/>
        <v>#DIV/0!</v>
      </c>
      <c r="K1495" s="1">
        <f>SUMIFS('Data Entry'!N$3:N$2000,'Data Entry'!M$3:M$2000,A1495,'Data Entry'!B$3:B$2000,B1495)+SUMIFS('Data Entry'!P$3:P$2000,'Data Entry'!O$3:O$2000,A1495,'Data Entry'!B$3:B$2000,B1495)+SUMIFS('Data Entry'!R$3:R$2000,'Data Entry'!Q$3:Q$2000,A1495,'Data Entry'!B$3:B$2000,B1495)</f>
        <v>0</v>
      </c>
      <c r="L1495">
        <f t="shared" si="119"/>
        <v>0</v>
      </c>
    </row>
    <row r="1496" spans="1:12">
      <c r="A1496">
        <f>'Data Entry'!A1497</f>
        <v>0</v>
      </c>
      <c r="B1496">
        <f>'Data Entry'!B1497</f>
        <v>0</v>
      </c>
      <c r="C1496">
        <f>'Data Entry'!I1497</f>
        <v>0</v>
      </c>
      <c r="D1496">
        <f>'Data Entry'!J1497</f>
        <v>0</v>
      </c>
      <c r="E1496">
        <f t="shared" si="115"/>
        <v>0</v>
      </c>
      <c r="F1496" s="26" t="e">
        <f t="shared" si="116"/>
        <v>#DIV/0!</v>
      </c>
      <c r="G1496">
        <f>'Data Entry'!K1497</f>
        <v>0</v>
      </c>
      <c r="H1496">
        <f>'Data Entry'!L1497</f>
        <v>0</v>
      </c>
      <c r="I1496">
        <f t="shared" si="117"/>
        <v>0</v>
      </c>
      <c r="J1496" s="26" t="e">
        <f t="shared" si="118"/>
        <v>#DIV/0!</v>
      </c>
      <c r="K1496" s="1">
        <f>SUMIFS('Data Entry'!N$3:N$2000,'Data Entry'!M$3:M$2000,A1496,'Data Entry'!B$3:B$2000,B1496)+SUMIFS('Data Entry'!P$3:P$2000,'Data Entry'!O$3:O$2000,A1496,'Data Entry'!B$3:B$2000,B1496)+SUMIFS('Data Entry'!R$3:R$2000,'Data Entry'!Q$3:Q$2000,A1496,'Data Entry'!B$3:B$2000,B1496)</f>
        <v>0</v>
      </c>
      <c r="L1496">
        <f t="shared" si="119"/>
        <v>0</v>
      </c>
    </row>
    <row r="1497" spans="1:12">
      <c r="A1497">
        <f>'Data Entry'!A1498</f>
        <v>0</v>
      </c>
      <c r="B1497">
        <f>'Data Entry'!B1498</f>
        <v>0</v>
      </c>
      <c r="C1497">
        <f>'Data Entry'!I1498</f>
        <v>0</v>
      </c>
      <c r="D1497">
        <f>'Data Entry'!J1498</f>
        <v>0</v>
      </c>
      <c r="E1497">
        <f t="shared" si="115"/>
        <v>0</v>
      </c>
      <c r="F1497" s="26" t="e">
        <f t="shared" si="116"/>
        <v>#DIV/0!</v>
      </c>
      <c r="G1497">
        <f>'Data Entry'!K1498</f>
        <v>0</v>
      </c>
      <c r="H1497">
        <f>'Data Entry'!L1498</f>
        <v>0</v>
      </c>
      <c r="I1497">
        <f t="shared" si="117"/>
        <v>0</v>
      </c>
      <c r="J1497" s="26" t="e">
        <f t="shared" si="118"/>
        <v>#DIV/0!</v>
      </c>
      <c r="K1497" s="1">
        <f>SUMIFS('Data Entry'!N$3:N$2000,'Data Entry'!M$3:M$2000,A1497,'Data Entry'!B$3:B$2000,B1497)+SUMIFS('Data Entry'!P$3:P$2000,'Data Entry'!O$3:O$2000,A1497,'Data Entry'!B$3:B$2000,B1497)+SUMIFS('Data Entry'!R$3:R$2000,'Data Entry'!Q$3:Q$2000,A1497,'Data Entry'!B$3:B$2000,B1497)</f>
        <v>0</v>
      </c>
      <c r="L1497">
        <f t="shared" si="119"/>
        <v>0</v>
      </c>
    </row>
    <row r="1498" spans="1:12">
      <c r="A1498">
        <f>'Data Entry'!A1499</f>
        <v>0</v>
      </c>
      <c r="B1498">
        <f>'Data Entry'!B1499</f>
        <v>0</v>
      </c>
      <c r="C1498">
        <f>'Data Entry'!I1499</f>
        <v>0</v>
      </c>
      <c r="D1498">
        <f>'Data Entry'!J1499</f>
        <v>0</v>
      </c>
      <c r="E1498">
        <f t="shared" si="115"/>
        <v>0</v>
      </c>
      <c r="F1498" s="26" t="e">
        <f t="shared" si="116"/>
        <v>#DIV/0!</v>
      </c>
      <c r="G1498">
        <f>'Data Entry'!K1499</f>
        <v>0</v>
      </c>
      <c r="H1498">
        <f>'Data Entry'!L1499</f>
        <v>0</v>
      </c>
      <c r="I1498">
        <f t="shared" si="117"/>
        <v>0</v>
      </c>
      <c r="J1498" s="26" t="e">
        <f t="shared" si="118"/>
        <v>#DIV/0!</v>
      </c>
      <c r="K1498" s="1">
        <f>SUMIFS('Data Entry'!N$3:N$2000,'Data Entry'!M$3:M$2000,A1498,'Data Entry'!B$3:B$2000,B1498)+SUMIFS('Data Entry'!P$3:P$2000,'Data Entry'!O$3:O$2000,A1498,'Data Entry'!B$3:B$2000,B1498)+SUMIFS('Data Entry'!R$3:R$2000,'Data Entry'!Q$3:Q$2000,A1498,'Data Entry'!B$3:B$2000,B1498)</f>
        <v>0</v>
      </c>
      <c r="L1498">
        <f t="shared" si="119"/>
        <v>0</v>
      </c>
    </row>
    <row r="1499" spans="1:12">
      <c r="A1499">
        <f>'Data Entry'!A1500</f>
        <v>0</v>
      </c>
      <c r="B1499">
        <f>'Data Entry'!B1500</f>
        <v>0</v>
      </c>
      <c r="C1499">
        <f>'Data Entry'!I1500</f>
        <v>0</v>
      </c>
      <c r="D1499">
        <f>'Data Entry'!J1500</f>
        <v>0</v>
      </c>
      <c r="E1499">
        <f t="shared" si="115"/>
        <v>0</v>
      </c>
      <c r="F1499" s="26" t="e">
        <f t="shared" si="116"/>
        <v>#DIV/0!</v>
      </c>
      <c r="G1499">
        <f>'Data Entry'!K1500</f>
        <v>0</v>
      </c>
      <c r="H1499">
        <f>'Data Entry'!L1500</f>
        <v>0</v>
      </c>
      <c r="I1499">
        <f t="shared" si="117"/>
        <v>0</v>
      </c>
      <c r="J1499" s="26" t="e">
        <f t="shared" si="118"/>
        <v>#DIV/0!</v>
      </c>
      <c r="K1499" s="1">
        <f>SUMIFS('Data Entry'!N$3:N$2000,'Data Entry'!M$3:M$2000,A1499,'Data Entry'!B$3:B$2000,B1499)+SUMIFS('Data Entry'!P$3:P$2000,'Data Entry'!O$3:O$2000,A1499,'Data Entry'!B$3:B$2000,B1499)+SUMIFS('Data Entry'!R$3:R$2000,'Data Entry'!Q$3:Q$2000,A1499,'Data Entry'!B$3:B$2000,B1499)</f>
        <v>0</v>
      </c>
      <c r="L1499">
        <f t="shared" si="119"/>
        <v>0</v>
      </c>
    </row>
    <row r="1500" spans="1:12">
      <c r="A1500">
        <f>'Data Entry'!A1501</f>
        <v>0</v>
      </c>
      <c r="B1500">
        <f>'Data Entry'!B1501</f>
        <v>0</v>
      </c>
      <c r="C1500">
        <f>'Data Entry'!I1501</f>
        <v>0</v>
      </c>
      <c r="D1500">
        <f>'Data Entry'!J1501</f>
        <v>0</v>
      </c>
      <c r="E1500">
        <f t="shared" si="115"/>
        <v>0</v>
      </c>
      <c r="F1500" s="26" t="e">
        <f t="shared" si="116"/>
        <v>#DIV/0!</v>
      </c>
      <c r="G1500">
        <f>'Data Entry'!K1501</f>
        <v>0</v>
      </c>
      <c r="H1500">
        <f>'Data Entry'!L1501</f>
        <v>0</v>
      </c>
      <c r="I1500">
        <f t="shared" si="117"/>
        <v>0</v>
      </c>
      <c r="J1500" s="26" t="e">
        <f t="shared" si="118"/>
        <v>#DIV/0!</v>
      </c>
      <c r="K1500" s="1">
        <f>SUMIFS('Data Entry'!N$3:N$2000,'Data Entry'!M$3:M$2000,A1500,'Data Entry'!B$3:B$2000,B1500)+SUMIFS('Data Entry'!P$3:P$2000,'Data Entry'!O$3:O$2000,A1500,'Data Entry'!B$3:B$2000,B1500)+SUMIFS('Data Entry'!R$3:R$2000,'Data Entry'!Q$3:Q$2000,A1500,'Data Entry'!B$3:B$2000,B1500)</f>
        <v>0</v>
      </c>
      <c r="L1500">
        <f t="shared" si="119"/>
        <v>0</v>
      </c>
    </row>
    <row r="1501" spans="1:12">
      <c r="A1501">
        <f>'Data Entry'!A1502</f>
        <v>0</v>
      </c>
      <c r="B1501">
        <f>'Data Entry'!B1502</f>
        <v>0</v>
      </c>
      <c r="C1501">
        <f>'Data Entry'!I1502</f>
        <v>0</v>
      </c>
      <c r="D1501">
        <f>'Data Entry'!J1502</f>
        <v>0</v>
      </c>
      <c r="E1501">
        <f t="shared" si="115"/>
        <v>0</v>
      </c>
      <c r="F1501" s="26" t="e">
        <f t="shared" si="116"/>
        <v>#DIV/0!</v>
      </c>
      <c r="G1501">
        <f>'Data Entry'!K1502</f>
        <v>0</v>
      </c>
      <c r="H1501">
        <f>'Data Entry'!L1502</f>
        <v>0</v>
      </c>
      <c r="I1501">
        <f t="shared" si="117"/>
        <v>0</v>
      </c>
      <c r="J1501" s="26" t="e">
        <f t="shared" si="118"/>
        <v>#DIV/0!</v>
      </c>
      <c r="K1501" s="1">
        <f>SUMIFS('Data Entry'!N$3:N$2000,'Data Entry'!M$3:M$2000,A1501,'Data Entry'!B$3:B$2000,B1501)+SUMIFS('Data Entry'!P$3:P$2000,'Data Entry'!O$3:O$2000,A1501,'Data Entry'!B$3:B$2000,B1501)+SUMIFS('Data Entry'!R$3:R$2000,'Data Entry'!Q$3:Q$2000,A1501,'Data Entry'!B$3:B$2000,B1501)</f>
        <v>0</v>
      </c>
      <c r="L1501">
        <f t="shared" si="119"/>
        <v>0</v>
      </c>
    </row>
    <row r="1502" spans="1:12">
      <c r="A1502">
        <f>'Data Entry'!A1503</f>
        <v>0</v>
      </c>
      <c r="B1502">
        <f>'Data Entry'!B1503</f>
        <v>0</v>
      </c>
      <c r="C1502">
        <f>'Data Entry'!I1503</f>
        <v>0</v>
      </c>
      <c r="D1502">
        <f>'Data Entry'!J1503</f>
        <v>0</v>
      </c>
      <c r="E1502">
        <f t="shared" si="115"/>
        <v>0</v>
      </c>
      <c r="F1502" s="26" t="e">
        <f t="shared" si="116"/>
        <v>#DIV/0!</v>
      </c>
      <c r="G1502">
        <f>'Data Entry'!K1503</f>
        <v>0</v>
      </c>
      <c r="H1502">
        <f>'Data Entry'!L1503</f>
        <v>0</v>
      </c>
      <c r="I1502">
        <f t="shared" si="117"/>
        <v>0</v>
      </c>
      <c r="J1502" s="26" t="e">
        <f t="shared" si="118"/>
        <v>#DIV/0!</v>
      </c>
      <c r="K1502" s="1">
        <f>SUMIFS('Data Entry'!N$3:N$2000,'Data Entry'!M$3:M$2000,A1502,'Data Entry'!B$3:B$2000,B1502)+SUMIFS('Data Entry'!P$3:P$2000,'Data Entry'!O$3:O$2000,A1502,'Data Entry'!B$3:B$2000,B1502)+SUMIFS('Data Entry'!R$3:R$2000,'Data Entry'!Q$3:Q$2000,A1502,'Data Entry'!B$3:B$2000,B1502)</f>
        <v>0</v>
      </c>
      <c r="L1502">
        <f t="shared" si="119"/>
        <v>0</v>
      </c>
    </row>
    <row r="1503" spans="1:12">
      <c r="A1503">
        <f>'Data Entry'!A1504</f>
        <v>0</v>
      </c>
      <c r="B1503">
        <f>'Data Entry'!B1504</f>
        <v>0</v>
      </c>
      <c r="C1503">
        <f>'Data Entry'!I1504</f>
        <v>0</v>
      </c>
      <c r="D1503">
        <f>'Data Entry'!J1504</f>
        <v>0</v>
      </c>
      <c r="E1503">
        <f t="shared" si="115"/>
        <v>0</v>
      </c>
      <c r="F1503" s="26" t="e">
        <f t="shared" si="116"/>
        <v>#DIV/0!</v>
      </c>
      <c r="G1503">
        <f>'Data Entry'!K1504</f>
        <v>0</v>
      </c>
      <c r="H1503">
        <f>'Data Entry'!L1504</f>
        <v>0</v>
      </c>
      <c r="I1503">
        <f t="shared" si="117"/>
        <v>0</v>
      </c>
      <c r="J1503" s="26" t="e">
        <f t="shared" si="118"/>
        <v>#DIV/0!</v>
      </c>
      <c r="K1503" s="1">
        <f>SUMIFS('Data Entry'!N$3:N$2000,'Data Entry'!M$3:M$2000,A1503,'Data Entry'!B$3:B$2000,B1503)+SUMIFS('Data Entry'!P$3:P$2000,'Data Entry'!O$3:O$2000,A1503,'Data Entry'!B$3:B$2000,B1503)+SUMIFS('Data Entry'!R$3:R$2000,'Data Entry'!Q$3:Q$2000,A1503,'Data Entry'!B$3:B$2000,B1503)</f>
        <v>0</v>
      </c>
      <c r="L1503">
        <f t="shared" si="119"/>
        <v>0</v>
      </c>
    </row>
    <row r="1504" spans="1:12">
      <c r="A1504">
        <f>'Data Entry'!A1505</f>
        <v>0</v>
      </c>
      <c r="B1504">
        <f>'Data Entry'!B1505</f>
        <v>0</v>
      </c>
      <c r="C1504">
        <f>'Data Entry'!I1505</f>
        <v>0</v>
      </c>
      <c r="D1504">
        <f>'Data Entry'!J1505</f>
        <v>0</v>
      </c>
      <c r="E1504">
        <f t="shared" si="115"/>
        <v>0</v>
      </c>
      <c r="F1504" s="26" t="e">
        <f t="shared" si="116"/>
        <v>#DIV/0!</v>
      </c>
      <c r="G1504">
        <f>'Data Entry'!K1505</f>
        <v>0</v>
      </c>
      <c r="H1504">
        <f>'Data Entry'!L1505</f>
        <v>0</v>
      </c>
      <c r="I1504">
        <f t="shared" si="117"/>
        <v>0</v>
      </c>
      <c r="J1504" s="26" t="e">
        <f t="shared" si="118"/>
        <v>#DIV/0!</v>
      </c>
      <c r="K1504" s="1">
        <f>SUMIFS('Data Entry'!N$3:N$2000,'Data Entry'!M$3:M$2000,A1504,'Data Entry'!B$3:B$2000,B1504)+SUMIFS('Data Entry'!P$3:P$2000,'Data Entry'!O$3:O$2000,A1504,'Data Entry'!B$3:B$2000,B1504)+SUMIFS('Data Entry'!R$3:R$2000,'Data Entry'!Q$3:Q$2000,A1504,'Data Entry'!B$3:B$2000,B1504)</f>
        <v>0</v>
      </c>
      <c r="L1504">
        <f t="shared" si="119"/>
        <v>0</v>
      </c>
    </row>
    <row r="1505" spans="1:12">
      <c r="A1505">
        <f>'Data Entry'!A1506</f>
        <v>0</v>
      </c>
      <c r="B1505">
        <f>'Data Entry'!B1506</f>
        <v>0</v>
      </c>
      <c r="C1505">
        <f>'Data Entry'!I1506</f>
        <v>0</v>
      </c>
      <c r="D1505">
        <f>'Data Entry'!J1506</f>
        <v>0</v>
      </c>
      <c r="E1505">
        <f t="shared" si="115"/>
        <v>0</v>
      </c>
      <c r="F1505" s="26" t="e">
        <f t="shared" si="116"/>
        <v>#DIV/0!</v>
      </c>
      <c r="G1505">
        <f>'Data Entry'!K1506</f>
        <v>0</v>
      </c>
      <c r="H1505">
        <f>'Data Entry'!L1506</f>
        <v>0</v>
      </c>
      <c r="I1505">
        <f t="shared" si="117"/>
        <v>0</v>
      </c>
      <c r="J1505" s="26" t="e">
        <f t="shared" si="118"/>
        <v>#DIV/0!</v>
      </c>
      <c r="K1505" s="1">
        <f>SUMIFS('Data Entry'!N$3:N$2000,'Data Entry'!M$3:M$2000,A1505,'Data Entry'!B$3:B$2000,B1505)+SUMIFS('Data Entry'!P$3:P$2000,'Data Entry'!O$3:O$2000,A1505,'Data Entry'!B$3:B$2000,B1505)+SUMIFS('Data Entry'!R$3:R$2000,'Data Entry'!Q$3:Q$2000,A1505,'Data Entry'!B$3:B$2000,B1505)</f>
        <v>0</v>
      </c>
      <c r="L1505">
        <f t="shared" si="119"/>
        <v>0</v>
      </c>
    </row>
    <row r="1506" spans="1:12">
      <c r="A1506">
        <f>'Data Entry'!A1507</f>
        <v>0</v>
      </c>
      <c r="B1506">
        <f>'Data Entry'!B1507</f>
        <v>0</v>
      </c>
      <c r="C1506">
        <f>'Data Entry'!I1507</f>
        <v>0</v>
      </c>
      <c r="D1506">
        <f>'Data Entry'!J1507</f>
        <v>0</v>
      </c>
      <c r="E1506">
        <f t="shared" si="115"/>
        <v>0</v>
      </c>
      <c r="F1506" s="26" t="e">
        <f t="shared" si="116"/>
        <v>#DIV/0!</v>
      </c>
      <c r="G1506">
        <f>'Data Entry'!K1507</f>
        <v>0</v>
      </c>
      <c r="H1506">
        <f>'Data Entry'!L1507</f>
        <v>0</v>
      </c>
      <c r="I1506">
        <f t="shared" si="117"/>
        <v>0</v>
      </c>
      <c r="J1506" s="26" t="e">
        <f t="shared" si="118"/>
        <v>#DIV/0!</v>
      </c>
      <c r="K1506" s="1">
        <f>SUMIFS('Data Entry'!N$3:N$2000,'Data Entry'!M$3:M$2000,A1506,'Data Entry'!B$3:B$2000,B1506)+SUMIFS('Data Entry'!P$3:P$2000,'Data Entry'!O$3:O$2000,A1506,'Data Entry'!B$3:B$2000,B1506)+SUMIFS('Data Entry'!R$3:R$2000,'Data Entry'!Q$3:Q$2000,A1506,'Data Entry'!B$3:B$2000,B1506)</f>
        <v>0</v>
      </c>
      <c r="L1506">
        <f t="shared" si="119"/>
        <v>0</v>
      </c>
    </row>
    <row r="1507" spans="1:12">
      <c r="A1507">
        <f>'Data Entry'!A1508</f>
        <v>0</v>
      </c>
      <c r="B1507">
        <f>'Data Entry'!B1508</f>
        <v>0</v>
      </c>
      <c r="C1507">
        <f>'Data Entry'!I1508</f>
        <v>0</v>
      </c>
      <c r="D1507">
        <f>'Data Entry'!J1508</f>
        <v>0</v>
      </c>
      <c r="E1507">
        <f t="shared" si="115"/>
        <v>0</v>
      </c>
      <c r="F1507" s="26" t="e">
        <f t="shared" si="116"/>
        <v>#DIV/0!</v>
      </c>
      <c r="G1507">
        <f>'Data Entry'!K1508</f>
        <v>0</v>
      </c>
      <c r="H1507">
        <f>'Data Entry'!L1508</f>
        <v>0</v>
      </c>
      <c r="I1507">
        <f t="shared" si="117"/>
        <v>0</v>
      </c>
      <c r="J1507" s="26" t="e">
        <f t="shared" si="118"/>
        <v>#DIV/0!</v>
      </c>
      <c r="K1507" s="1">
        <f>SUMIFS('Data Entry'!N$3:N$2000,'Data Entry'!M$3:M$2000,A1507,'Data Entry'!B$3:B$2000,B1507)+SUMIFS('Data Entry'!P$3:P$2000,'Data Entry'!O$3:O$2000,A1507,'Data Entry'!B$3:B$2000,B1507)+SUMIFS('Data Entry'!R$3:R$2000,'Data Entry'!Q$3:Q$2000,A1507,'Data Entry'!B$3:B$2000,B1507)</f>
        <v>0</v>
      </c>
      <c r="L1507">
        <f t="shared" si="119"/>
        <v>0</v>
      </c>
    </row>
    <row r="1508" spans="1:12">
      <c r="A1508">
        <f>'Data Entry'!A1509</f>
        <v>0</v>
      </c>
      <c r="B1508">
        <f>'Data Entry'!B1509</f>
        <v>0</v>
      </c>
      <c r="C1508">
        <f>'Data Entry'!I1509</f>
        <v>0</v>
      </c>
      <c r="D1508">
        <f>'Data Entry'!J1509</f>
        <v>0</v>
      </c>
      <c r="E1508">
        <f t="shared" si="115"/>
        <v>0</v>
      </c>
      <c r="F1508" s="26" t="e">
        <f t="shared" si="116"/>
        <v>#DIV/0!</v>
      </c>
      <c r="G1508">
        <f>'Data Entry'!K1509</f>
        <v>0</v>
      </c>
      <c r="H1508">
        <f>'Data Entry'!L1509</f>
        <v>0</v>
      </c>
      <c r="I1508">
        <f t="shared" si="117"/>
        <v>0</v>
      </c>
      <c r="J1508" s="26" t="e">
        <f t="shared" si="118"/>
        <v>#DIV/0!</v>
      </c>
      <c r="K1508" s="1">
        <f>SUMIFS('Data Entry'!N$3:N$2000,'Data Entry'!M$3:M$2000,A1508,'Data Entry'!B$3:B$2000,B1508)+SUMIFS('Data Entry'!P$3:P$2000,'Data Entry'!O$3:O$2000,A1508,'Data Entry'!B$3:B$2000,B1508)+SUMIFS('Data Entry'!R$3:R$2000,'Data Entry'!Q$3:Q$2000,A1508,'Data Entry'!B$3:B$2000,B1508)</f>
        <v>0</v>
      </c>
      <c r="L1508">
        <f t="shared" si="119"/>
        <v>0</v>
      </c>
    </row>
    <row r="1509" spans="1:12">
      <c r="A1509">
        <f>'Data Entry'!A1510</f>
        <v>0</v>
      </c>
      <c r="B1509">
        <f>'Data Entry'!B1510</f>
        <v>0</v>
      </c>
      <c r="C1509">
        <f>'Data Entry'!I1510</f>
        <v>0</v>
      </c>
      <c r="D1509">
        <f>'Data Entry'!J1510</f>
        <v>0</v>
      </c>
      <c r="E1509">
        <f t="shared" si="115"/>
        <v>0</v>
      </c>
      <c r="F1509" s="26" t="e">
        <f t="shared" si="116"/>
        <v>#DIV/0!</v>
      </c>
      <c r="G1509">
        <f>'Data Entry'!K1510</f>
        <v>0</v>
      </c>
      <c r="H1509">
        <f>'Data Entry'!L1510</f>
        <v>0</v>
      </c>
      <c r="I1509">
        <f t="shared" si="117"/>
        <v>0</v>
      </c>
      <c r="J1509" s="26" t="e">
        <f t="shared" si="118"/>
        <v>#DIV/0!</v>
      </c>
      <c r="K1509" s="1">
        <f>SUMIFS('Data Entry'!N$3:N$2000,'Data Entry'!M$3:M$2000,A1509,'Data Entry'!B$3:B$2000,B1509)+SUMIFS('Data Entry'!P$3:P$2000,'Data Entry'!O$3:O$2000,A1509,'Data Entry'!B$3:B$2000,B1509)+SUMIFS('Data Entry'!R$3:R$2000,'Data Entry'!Q$3:Q$2000,A1509,'Data Entry'!B$3:B$2000,B1509)</f>
        <v>0</v>
      </c>
      <c r="L1509">
        <f t="shared" si="119"/>
        <v>0</v>
      </c>
    </row>
    <row r="1510" spans="1:12">
      <c r="A1510">
        <f>'Data Entry'!A1511</f>
        <v>0</v>
      </c>
      <c r="B1510">
        <f>'Data Entry'!B1511</f>
        <v>0</v>
      </c>
      <c r="C1510">
        <f>'Data Entry'!I1511</f>
        <v>0</v>
      </c>
      <c r="D1510">
        <f>'Data Entry'!J1511</f>
        <v>0</v>
      </c>
      <c r="E1510">
        <f t="shared" si="115"/>
        <v>0</v>
      </c>
      <c r="F1510" s="26" t="e">
        <f t="shared" si="116"/>
        <v>#DIV/0!</v>
      </c>
      <c r="G1510">
        <f>'Data Entry'!K1511</f>
        <v>0</v>
      </c>
      <c r="H1510">
        <f>'Data Entry'!L1511</f>
        <v>0</v>
      </c>
      <c r="I1510">
        <f t="shared" si="117"/>
        <v>0</v>
      </c>
      <c r="J1510" s="26" t="e">
        <f t="shared" si="118"/>
        <v>#DIV/0!</v>
      </c>
      <c r="K1510" s="1">
        <f>SUMIFS('Data Entry'!N$3:N$2000,'Data Entry'!M$3:M$2000,A1510,'Data Entry'!B$3:B$2000,B1510)+SUMIFS('Data Entry'!P$3:P$2000,'Data Entry'!O$3:O$2000,A1510,'Data Entry'!B$3:B$2000,B1510)+SUMIFS('Data Entry'!R$3:R$2000,'Data Entry'!Q$3:Q$2000,A1510,'Data Entry'!B$3:B$2000,B1510)</f>
        <v>0</v>
      </c>
      <c r="L1510">
        <f t="shared" si="119"/>
        <v>0</v>
      </c>
    </row>
    <row r="1511" spans="1:12">
      <c r="A1511">
        <f>'Data Entry'!A1512</f>
        <v>0</v>
      </c>
      <c r="B1511">
        <f>'Data Entry'!B1512</f>
        <v>0</v>
      </c>
      <c r="C1511">
        <f>'Data Entry'!I1512</f>
        <v>0</v>
      </c>
      <c r="D1511">
        <f>'Data Entry'!J1512</f>
        <v>0</v>
      </c>
      <c r="E1511">
        <f t="shared" si="115"/>
        <v>0</v>
      </c>
      <c r="F1511" s="26" t="e">
        <f t="shared" si="116"/>
        <v>#DIV/0!</v>
      </c>
      <c r="G1511">
        <f>'Data Entry'!K1512</f>
        <v>0</v>
      </c>
      <c r="H1511">
        <f>'Data Entry'!L1512</f>
        <v>0</v>
      </c>
      <c r="I1511">
        <f t="shared" si="117"/>
        <v>0</v>
      </c>
      <c r="J1511" s="26" t="e">
        <f t="shared" si="118"/>
        <v>#DIV/0!</v>
      </c>
      <c r="K1511" s="1">
        <f>SUMIFS('Data Entry'!N$3:N$2000,'Data Entry'!M$3:M$2000,A1511,'Data Entry'!B$3:B$2000,B1511)+SUMIFS('Data Entry'!P$3:P$2000,'Data Entry'!O$3:O$2000,A1511,'Data Entry'!B$3:B$2000,B1511)+SUMIFS('Data Entry'!R$3:R$2000,'Data Entry'!Q$3:Q$2000,A1511,'Data Entry'!B$3:B$2000,B1511)</f>
        <v>0</v>
      </c>
      <c r="L1511">
        <f t="shared" si="119"/>
        <v>0</v>
      </c>
    </row>
    <row r="1512" spans="1:12">
      <c r="A1512">
        <f>'Data Entry'!A1513</f>
        <v>0</v>
      </c>
      <c r="B1512">
        <f>'Data Entry'!B1513</f>
        <v>0</v>
      </c>
      <c r="C1512">
        <f>'Data Entry'!I1513</f>
        <v>0</v>
      </c>
      <c r="D1512">
        <f>'Data Entry'!J1513</f>
        <v>0</v>
      </c>
      <c r="E1512">
        <f t="shared" ref="E1512:E1575" si="120">C1512+D1512</f>
        <v>0</v>
      </c>
      <c r="F1512" s="26" t="e">
        <f t="shared" ref="F1512:F1575" si="121">C1512/E1512</f>
        <v>#DIV/0!</v>
      </c>
      <c r="G1512">
        <f>'Data Entry'!K1513</f>
        <v>0</v>
      </c>
      <c r="H1512">
        <f>'Data Entry'!L1513</f>
        <v>0</v>
      </c>
      <c r="I1512">
        <f t="shared" ref="I1512:I1575" si="122">G1512+H1512</f>
        <v>0</v>
      </c>
      <c r="J1512" s="26" t="e">
        <f t="shared" ref="J1512:J1575" si="123">G1512/I1512</f>
        <v>#DIV/0!</v>
      </c>
      <c r="K1512" s="1">
        <f>SUMIFS('Data Entry'!N$3:N$2000,'Data Entry'!M$3:M$2000,A1512,'Data Entry'!B$3:B$2000,B1512)+SUMIFS('Data Entry'!P$3:P$2000,'Data Entry'!O$3:O$2000,A1512,'Data Entry'!B$3:B$2000,B1512)+SUMIFS('Data Entry'!R$3:R$2000,'Data Entry'!Q$3:Q$2000,A1512,'Data Entry'!B$3:B$2000,B1512)</f>
        <v>0</v>
      </c>
      <c r="L1512">
        <f t="shared" ref="L1512:L1575" si="124">(G1512*2)+C1512</f>
        <v>0</v>
      </c>
    </row>
    <row r="1513" spans="1:12">
      <c r="A1513">
        <f>'Data Entry'!A1514</f>
        <v>0</v>
      </c>
      <c r="B1513">
        <f>'Data Entry'!B1514</f>
        <v>0</v>
      </c>
      <c r="C1513">
        <f>'Data Entry'!I1514</f>
        <v>0</v>
      </c>
      <c r="D1513">
        <f>'Data Entry'!J1514</f>
        <v>0</v>
      </c>
      <c r="E1513">
        <f t="shared" si="120"/>
        <v>0</v>
      </c>
      <c r="F1513" s="26" t="e">
        <f t="shared" si="121"/>
        <v>#DIV/0!</v>
      </c>
      <c r="G1513">
        <f>'Data Entry'!K1514</f>
        <v>0</v>
      </c>
      <c r="H1513">
        <f>'Data Entry'!L1514</f>
        <v>0</v>
      </c>
      <c r="I1513">
        <f t="shared" si="122"/>
        <v>0</v>
      </c>
      <c r="J1513" s="26" t="e">
        <f t="shared" si="123"/>
        <v>#DIV/0!</v>
      </c>
      <c r="K1513" s="1">
        <f>SUMIFS('Data Entry'!N$3:N$2000,'Data Entry'!M$3:M$2000,A1513,'Data Entry'!B$3:B$2000,B1513)+SUMIFS('Data Entry'!P$3:P$2000,'Data Entry'!O$3:O$2000,A1513,'Data Entry'!B$3:B$2000,B1513)+SUMIFS('Data Entry'!R$3:R$2000,'Data Entry'!Q$3:Q$2000,A1513,'Data Entry'!B$3:B$2000,B1513)</f>
        <v>0</v>
      </c>
      <c r="L1513">
        <f t="shared" si="124"/>
        <v>0</v>
      </c>
    </row>
    <row r="1514" spans="1:12">
      <c r="A1514">
        <f>'Data Entry'!A1515</f>
        <v>0</v>
      </c>
      <c r="B1514">
        <f>'Data Entry'!B1515</f>
        <v>0</v>
      </c>
      <c r="C1514">
        <f>'Data Entry'!I1515</f>
        <v>0</v>
      </c>
      <c r="D1514">
        <f>'Data Entry'!J1515</f>
        <v>0</v>
      </c>
      <c r="E1514">
        <f t="shared" si="120"/>
        <v>0</v>
      </c>
      <c r="F1514" s="26" t="e">
        <f t="shared" si="121"/>
        <v>#DIV/0!</v>
      </c>
      <c r="G1514">
        <f>'Data Entry'!K1515</f>
        <v>0</v>
      </c>
      <c r="H1514">
        <f>'Data Entry'!L1515</f>
        <v>0</v>
      </c>
      <c r="I1514">
        <f t="shared" si="122"/>
        <v>0</v>
      </c>
      <c r="J1514" s="26" t="e">
        <f t="shared" si="123"/>
        <v>#DIV/0!</v>
      </c>
      <c r="K1514" s="1">
        <f>SUMIFS('Data Entry'!N$3:N$2000,'Data Entry'!M$3:M$2000,A1514,'Data Entry'!B$3:B$2000,B1514)+SUMIFS('Data Entry'!P$3:P$2000,'Data Entry'!O$3:O$2000,A1514,'Data Entry'!B$3:B$2000,B1514)+SUMIFS('Data Entry'!R$3:R$2000,'Data Entry'!Q$3:Q$2000,A1514,'Data Entry'!B$3:B$2000,B1514)</f>
        <v>0</v>
      </c>
      <c r="L1514">
        <f t="shared" si="124"/>
        <v>0</v>
      </c>
    </row>
    <row r="1515" spans="1:12">
      <c r="A1515">
        <f>'Data Entry'!A1516</f>
        <v>0</v>
      </c>
      <c r="B1515">
        <f>'Data Entry'!B1516</f>
        <v>0</v>
      </c>
      <c r="C1515">
        <f>'Data Entry'!I1516</f>
        <v>0</v>
      </c>
      <c r="D1515">
        <f>'Data Entry'!J1516</f>
        <v>0</v>
      </c>
      <c r="E1515">
        <f t="shared" si="120"/>
        <v>0</v>
      </c>
      <c r="F1515" s="26" t="e">
        <f t="shared" si="121"/>
        <v>#DIV/0!</v>
      </c>
      <c r="G1515">
        <f>'Data Entry'!K1516</f>
        <v>0</v>
      </c>
      <c r="H1515">
        <f>'Data Entry'!L1516</f>
        <v>0</v>
      </c>
      <c r="I1515">
        <f t="shared" si="122"/>
        <v>0</v>
      </c>
      <c r="J1515" s="26" t="e">
        <f t="shared" si="123"/>
        <v>#DIV/0!</v>
      </c>
      <c r="K1515" s="1">
        <f>SUMIFS('Data Entry'!N$3:N$2000,'Data Entry'!M$3:M$2000,A1515,'Data Entry'!B$3:B$2000,B1515)+SUMIFS('Data Entry'!P$3:P$2000,'Data Entry'!O$3:O$2000,A1515,'Data Entry'!B$3:B$2000,B1515)+SUMIFS('Data Entry'!R$3:R$2000,'Data Entry'!Q$3:Q$2000,A1515,'Data Entry'!B$3:B$2000,B1515)</f>
        <v>0</v>
      </c>
      <c r="L1515">
        <f t="shared" si="124"/>
        <v>0</v>
      </c>
    </row>
    <row r="1516" spans="1:12">
      <c r="A1516">
        <f>'Data Entry'!A1517</f>
        <v>0</v>
      </c>
      <c r="B1516">
        <f>'Data Entry'!B1517</f>
        <v>0</v>
      </c>
      <c r="C1516">
        <f>'Data Entry'!I1517</f>
        <v>0</v>
      </c>
      <c r="D1516">
        <f>'Data Entry'!J1517</f>
        <v>0</v>
      </c>
      <c r="E1516">
        <f t="shared" si="120"/>
        <v>0</v>
      </c>
      <c r="F1516" s="26" t="e">
        <f t="shared" si="121"/>
        <v>#DIV/0!</v>
      </c>
      <c r="G1516">
        <f>'Data Entry'!K1517</f>
        <v>0</v>
      </c>
      <c r="H1516">
        <f>'Data Entry'!L1517</f>
        <v>0</v>
      </c>
      <c r="I1516">
        <f t="shared" si="122"/>
        <v>0</v>
      </c>
      <c r="J1516" s="26" t="e">
        <f t="shared" si="123"/>
        <v>#DIV/0!</v>
      </c>
      <c r="K1516" s="1">
        <f>SUMIFS('Data Entry'!N$3:N$2000,'Data Entry'!M$3:M$2000,A1516,'Data Entry'!B$3:B$2000,B1516)+SUMIFS('Data Entry'!P$3:P$2000,'Data Entry'!O$3:O$2000,A1516,'Data Entry'!B$3:B$2000,B1516)+SUMIFS('Data Entry'!R$3:R$2000,'Data Entry'!Q$3:Q$2000,A1516,'Data Entry'!B$3:B$2000,B1516)</f>
        <v>0</v>
      </c>
      <c r="L1516">
        <f t="shared" si="124"/>
        <v>0</v>
      </c>
    </row>
    <row r="1517" spans="1:12">
      <c r="A1517">
        <f>'Data Entry'!A1518</f>
        <v>0</v>
      </c>
      <c r="B1517">
        <f>'Data Entry'!B1518</f>
        <v>0</v>
      </c>
      <c r="C1517">
        <f>'Data Entry'!I1518</f>
        <v>0</v>
      </c>
      <c r="D1517">
        <f>'Data Entry'!J1518</f>
        <v>0</v>
      </c>
      <c r="E1517">
        <f t="shared" si="120"/>
        <v>0</v>
      </c>
      <c r="F1517" s="26" t="e">
        <f t="shared" si="121"/>
        <v>#DIV/0!</v>
      </c>
      <c r="G1517">
        <f>'Data Entry'!K1518</f>
        <v>0</v>
      </c>
      <c r="H1517">
        <f>'Data Entry'!L1518</f>
        <v>0</v>
      </c>
      <c r="I1517">
        <f t="shared" si="122"/>
        <v>0</v>
      </c>
      <c r="J1517" s="26" t="e">
        <f t="shared" si="123"/>
        <v>#DIV/0!</v>
      </c>
      <c r="K1517" s="1">
        <f>SUMIFS('Data Entry'!N$3:N$2000,'Data Entry'!M$3:M$2000,A1517,'Data Entry'!B$3:B$2000,B1517)+SUMIFS('Data Entry'!P$3:P$2000,'Data Entry'!O$3:O$2000,A1517,'Data Entry'!B$3:B$2000,B1517)+SUMIFS('Data Entry'!R$3:R$2000,'Data Entry'!Q$3:Q$2000,A1517,'Data Entry'!B$3:B$2000,B1517)</f>
        <v>0</v>
      </c>
      <c r="L1517">
        <f t="shared" si="124"/>
        <v>0</v>
      </c>
    </row>
    <row r="1518" spans="1:12">
      <c r="A1518">
        <f>'Data Entry'!A1519</f>
        <v>0</v>
      </c>
      <c r="B1518">
        <f>'Data Entry'!B1519</f>
        <v>0</v>
      </c>
      <c r="C1518">
        <f>'Data Entry'!I1519</f>
        <v>0</v>
      </c>
      <c r="D1518">
        <f>'Data Entry'!J1519</f>
        <v>0</v>
      </c>
      <c r="E1518">
        <f t="shared" si="120"/>
        <v>0</v>
      </c>
      <c r="F1518" s="26" t="e">
        <f t="shared" si="121"/>
        <v>#DIV/0!</v>
      </c>
      <c r="G1518">
        <f>'Data Entry'!K1519</f>
        <v>0</v>
      </c>
      <c r="H1518">
        <f>'Data Entry'!L1519</f>
        <v>0</v>
      </c>
      <c r="I1518">
        <f t="shared" si="122"/>
        <v>0</v>
      </c>
      <c r="J1518" s="26" t="e">
        <f t="shared" si="123"/>
        <v>#DIV/0!</v>
      </c>
      <c r="K1518" s="1">
        <f>SUMIFS('Data Entry'!N$3:N$2000,'Data Entry'!M$3:M$2000,A1518,'Data Entry'!B$3:B$2000,B1518)+SUMIFS('Data Entry'!P$3:P$2000,'Data Entry'!O$3:O$2000,A1518,'Data Entry'!B$3:B$2000,B1518)+SUMIFS('Data Entry'!R$3:R$2000,'Data Entry'!Q$3:Q$2000,A1518,'Data Entry'!B$3:B$2000,B1518)</f>
        <v>0</v>
      </c>
      <c r="L1518">
        <f t="shared" si="124"/>
        <v>0</v>
      </c>
    </row>
    <row r="1519" spans="1:12">
      <c r="A1519">
        <f>'Data Entry'!A1520</f>
        <v>0</v>
      </c>
      <c r="B1519">
        <f>'Data Entry'!B1520</f>
        <v>0</v>
      </c>
      <c r="C1519">
        <f>'Data Entry'!I1520</f>
        <v>0</v>
      </c>
      <c r="D1519">
        <f>'Data Entry'!J1520</f>
        <v>0</v>
      </c>
      <c r="E1519">
        <f t="shared" si="120"/>
        <v>0</v>
      </c>
      <c r="F1519" s="26" t="e">
        <f t="shared" si="121"/>
        <v>#DIV/0!</v>
      </c>
      <c r="G1519">
        <f>'Data Entry'!K1520</f>
        <v>0</v>
      </c>
      <c r="H1519">
        <f>'Data Entry'!L1520</f>
        <v>0</v>
      </c>
      <c r="I1519">
        <f t="shared" si="122"/>
        <v>0</v>
      </c>
      <c r="J1519" s="26" t="e">
        <f t="shared" si="123"/>
        <v>#DIV/0!</v>
      </c>
      <c r="K1519" s="1">
        <f>SUMIFS('Data Entry'!N$3:N$2000,'Data Entry'!M$3:M$2000,A1519,'Data Entry'!B$3:B$2000,B1519)+SUMIFS('Data Entry'!P$3:P$2000,'Data Entry'!O$3:O$2000,A1519,'Data Entry'!B$3:B$2000,B1519)+SUMIFS('Data Entry'!R$3:R$2000,'Data Entry'!Q$3:Q$2000,A1519,'Data Entry'!B$3:B$2000,B1519)</f>
        <v>0</v>
      </c>
      <c r="L1519">
        <f t="shared" si="124"/>
        <v>0</v>
      </c>
    </row>
    <row r="1520" spans="1:12">
      <c r="A1520">
        <f>'Data Entry'!A1521</f>
        <v>0</v>
      </c>
      <c r="B1520">
        <f>'Data Entry'!B1521</f>
        <v>0</v>
      </c>
      <c r="C1520">
        <f>'Data Entry'!I1521</f>
        <v>0</v>
      </c>
      <c r="D1520">
        <f>'Data Entry'!J1521</f>
        <v>0</v>
      </c>
      <c r="E1520">
        <f t="shared" si="120"/>
        <v>0</v>
      </c>
      <c r="F1520" s="26" t="e">
        <f t="shared" si="121"/>
        <v>#DIV/0!</v>
      </c>
      <c r="G1520">
        <f>'Data Entry'!K1521</f>
        <v>0</v>
      </c>
      <c r="H1520">
        <f>'Data Entry'!L1521</f>
        <v>0</v>
      </c>
      <c r="I1520">
        <f t="shared" si="122"/>
        <v>0</v>
      </c>
      <c r="J1520" s="26" t="e">
        <f t="shared" si="123"/>
        <v>#DIV/0!</v>
      </c>
      <c r="K1520" s="1">
        <f>SUMIFS('Data Entry'!N$3:N$2000,'Data Entry'!M$3:M$2000,A1520,'Data Entry'!B$3:B$2000,B1520)+SUMIFS('Data Entry'!P$3:P$2000,'Data Entry'!O$3:O$2000,A1520,'Data Entry'!B$3:B$2000,B1520)+SUMIFS('Data Entry'!R$3:R$2000,'Data Entry'!Q$3:Q$2000,A1520,'Data Entry'!B$3:B$2000,B1520)</f>
        <v>0</v>
      </c>
      <c r="L1520">
        <f t="shared" si="124"/>
        <v>0</v>
      </c>
    </row>
    <row r="1521" spans="1:12">
      <c r="A1521">
        <f>'Data Entry'!A1522</f>
        <v>0</v>
      </c>
      <c r="B1521">
        <f>'Data Entry'!B1522</f>
        <v>0</v>
      </c>
      <c r="C1521">
        <f>'Data Entry'!I1522</f>
        <v>0</v>
      </c>
      <c r="D1521">
        <f>'Data Entry'!J1522</f>
        <v>0</v>
      </c>
      <c r="E1521">
        <f t="shared" si="120"/>
        <v>0</v>
      </c>
      <c r="F1521" s="26" t="e">
        <f t="shared" si="121"/>
        <v>#DIV/0!</v>
      </c>
      <c r="G1521">
        <f>'Data Entry'!K1522</f>
        <v>0</v>
      </c>
      <c r="H1521">
        <f>'Data Entry'!L1522</f>
        <v>0</v>
      </c>
      <c r="I1521">
        <f t="shared" si="122"/>
        <v>0</v>
      </c>
      <c r="J1521" s="26" t="e">
        <f t="shared" si="123"/>
        <v>#DIV/0!</v>
      </c>
      <c r="K1521" s="1">
        <f>SUMIFS('Data Entry'!N$3:N$2000,'Data Entry'!M$3:M$2000,A1521,'Data Entry'!B$3:B$2000,B1521)+SUMIFS('Data Entry'!P$3:P$2000,'Data Entry'!O$3:O$2000,A1521,'Data Entry'!B$3:B$2000,B1521)+SUMIFS('Data Entry'!R$3:R$2000,'Data Entry'!Q$3:Q$2000,A1521,'Data Entry'!B$3:B$2000,B1521)</f>
        <v>0</v>
      </c>
      <c r="L1521">
        <f t="shared" si="124"/>
        <v>0</v>
      </c>
    </row>
    <row r="1522" spans="1:12">
      <c r="A1522">
        <f>'Data Entry'!A1523</f>
        <v>0</v>
      </c>
      <c r="B1522">
        <f>'Data Entry'!B1523</f>
        <v>0</v>
      </c>
      <c r="C1522">
        <f>'Data Entry'!I1523</f>
        <v>0</v>
      </c>
      <c r="D1522">
        <f>'Data Entry'!J1523</f>
        <v>0</v>
      </c>
      <c r="E1522">
        <f t="shared" si="120"/>
        <v>0</v>
      </c>
      <c r="F1522" s="26" t="e">
        <f t="shared" si="121"/>
        <v>#DIV/0!</v>
      </c>
      <c r="G1522">
        <f>'Data Entry'!K1523</f>
        <v>0</v>
      </c>
      <c r="H1522">
        <f>'Data Entry'!L1523</f>
        <v>0</v>
      </c>
      <c r="I1522">
        <f t="shared" si="122"/>
        <v>0</v>
      </c>
      <c r="J1522" s="26" t="e">
        <f t="shared" si="123"/>
        <v>#DIV/0!</v>
      </c>
      <c r="K1522" s="1">
        <f>SUMIFS('Data Entry'!N$3:N$2000,'Data Entry'!M$3:M$2000,A1522,'Data Entry'!B$3:B$2000,B1522)+SUMIFS('Data Entry'!P$3:P$2000,'Data Entry'!O$3:O$2000,A1522,'Data Entry'!B$3:B$2000,B1522)+SUMIFS('Data Entry'!R$3:R$2000,'Data Entry'!Q$3:Q$2000,A1522,'Data Entry'!B$3:B$2000,B1522)</f>
        <v>0</v>
      </c>
      <c r="L1522">
        <f t="shared" si="124"/>
        <v>0</v>
      </c>
    </row>
    <row r="1523" spans="1:12">
      <c r="A1523">
        <f>'Data Entry'!A1524</f>
        <v>0</v>
      </c>
      <c r="B1523">
        <f>'Data Entry'!B1524</f>
        <v>0</v>
      </c>
      <c r="C1523">
        <f>'Data Entry'!I1524</f>
        <v>0</v>
      </c>
      <c r="D1523">
        <f>'Data Entry'!J1524</f>
        <v>0</v>
      </c>
      <c r="E1523">
        <f t="shared" si="120"/>
        <v>0</v>
      </c>
      <c r="F1523" s="26" t="e">
        <f t="shared" si="121"/>
        <v>#DIV/0!</v>
      </c>
      <c r="G1523">
        <f>'Data Entry'!K1524</f>
        <v>0</v>
      </c>
      <c r="H1523">
        <f>'Data Entry'!L1524</f>
        <v>0</v>
      </c>
      <c r="I1523">
        <f t="shared" si="122"/>
        <v>0</v>
      </c>
      <c r="J1523" s="26" t="e">
        <f t="shared" si="123"/>
        <v>#DIV/0!</v>
      </c>
      <c r="K1523" s="1">
        <f>SUMIFS('Data Entry'!N$3:N$2000,'Data Entry'!M$3:M$2000,A1523,'Data Entry'!B$3:B$2000,B1523)+SUMIFS('Data Entry'!P$3:P$2000,'Data Entry'!O$3:O$2000,A1523,'Data Entry'!B$3:B$2000,B1523)+SUMIFS('Data Entry'!R$3:R$2000,'Data Entry'!Q$3:Q$2000,A1523,'Data Entry'!B$3:B$2000,B1523)</f>
        <v>0</v>
      </c>
      <c r="L1523">
        <f t="shared" si="124"/>
        <v>0</v>
      </c>
    </row>
    <row r="1524" spans="1:12">
      <c r="A1524">
        <f>'Data Entry'!A1525</f>
        <v>0</v>
      </c>
      <c r="B1524">
        <f>'Data Entry'!B1525</f>
        <v>0</v>
      </c>
      <c r="C1524">
        <f>'Data Entry'!I1525</f>
        <v>0</v>
      </c>
      <c r="D1524">
        <f>'Data Entry'!J1525</f>
        <v>0</v>
      </c>
      <c r="E1524">
        <f t="shared" si="120"/>
        <v>0</v>
      </c>
      <c r="F1524" s="26" t="e">
        <f t="shared" si="121"/>
        <v>#DIV/0!</v>
      </c>
      <c r="G1524">
        <f>'Data Entry'!K1525</f>
        <v>0</v>
      </c>
      <c r="H1524">
        <f>'Data Entry'!L1525</f>
        <v>0</v>
      </c>
      <c r="I1524">
        <f t="shared" si="122"/>
        <v>0</v>
      </c>
      <c r="J1524" s="26" t="e">
        <f t="shared" si="123"/>
        <v>#DIV/0!</v>
      </c>
      <c r="K1524" s="1">
        <f>SUMIFS('Data Entry'!N$3:N$2000,'Data Entry'!M$3:M$2000,A1524,'Data Entry'!B$3:B$2000,B1524)+SUMIFS('Data Entry'!P$3:P$2000,'Data Entry'!O$3:O$2000,A1524,'Data Entry'!B$3:B$2000,B1524)+SUMIFS('Data Entry'!R$3:R$2000,'Data Entry'!Q$3:Q$2000,A1524,'Data Entry'!B$3:B$2000,B1524)</f>
        <v>0</v>
      </c>
      <c r="L1524">
        <f t="shared" si="124"/>
        <v>0</v>
      </c>
    </row>
    <row r="1525" spans="1:12">
      <c r="A1525">
        <f>'Data Entry'!A1526</f>
        <v>0</v>
      </c>
      <c r="B1525">
        <f>'Data Entry'!B1526</f>
        <v>0</v>
      </c>
      <c r="C1525">
        <f>'Data Entry'!I1526</f>
        <v>0</v>
      </c>
      <c r="D1525">
        <f>'Data Entry'!J1526</f>
        <v>0</v>
      </c>
      <c r="E1525">
        <f t="shared" si="120"/>
        <v>0</v>
      </c>
      <c r="F1525" s="26" t="e">
        <f t="shared" si="121"/>
        <v>#DIV/0!</v>
      </c>
      <c r="G1525">
        <f>'Data Entry'!K1526</f>
        <v>0</v>
      </c>
      <c r="H1525">
        <f>'Data Entry'!L1526</f>
        <v>0</v>
      </c>
      <c r="I1525">
        <f t="shared" si="122"/>
        <v>0</v>
      </c>
      <c r="J1525" s="26" t="e">
        <f t="shared" si="123"/>
        <v>#DIV/0!</v>
      </c>
      <c r="K1525" s="1">
        <f>SUMIFS('Data Entry'!N$3:N$2000,'Data Entry'!M$3:M$2000,A1525,'Data Entry'!B$3:B$2000,B1525)+SUMIFS('Data Entry'!P$3:P$2000,'Data Entry'!O$3:O$2000,A1525,'Data Entry'!B$3:B$2000,B1525)+SUMIFS('Data Entry'!R$3:R$2000,'Data Entry'!Q$3:Q$2000,A1525,'Data Entry'!B$3:B$2000,B1525)</f>
        <v>0</v>
      </c>
      <c r="L1525">
        <f t="shared" si="124"/>
        <v>0</v>
      </c>
    </row>
    <row r="1526" spans="1:12">
      <c r="A1526">
        <f>'Data Entry'!A1527</f>
        <v>0</v>
      </c>
      <c r="B1526">
        <f>'Data Entry'!B1527</f>
        <v>0</v>
      </c>
      <c r="C1526">
        <f>'Data Entry'!I1527</f>
        <v>0</v>
      </c>
      <c r="D1526">
        <f>'Data Entry'!J1527</f>
        <v>0</v>
      </c>
      <c r="E1526">
        <f t="shared" si="120"/>
        <v>0</v>
      </c>
      <c r="F1526" s="26" t="e">
        <f t="shared" si="121"/>
        <v>#DIV/0!</v>
      </c>
      <c r="G1526">
        <f>'Data Entry'!K1527</f>
        <v>0</v>
      </c>
      <c r="H1526">
        <f>'Data Entry'!L1527</f>
        <v>0</v>
      </c>
      <c r="I1526">
        <f t="shared" si="122"/>
        <v>0</v>
      </c>
      <c r="J1526" s="26" t="e">
        <f t="shared" si="123"/>
        <v>#DIV/0!</v>
      </c>
      <c r="K1526" s="1">
        <f>SUMIFS('Data Entry'!N$3:N$2000,'Data Entry'!M$3:M$2000,A1526,'Data Entry'!B$3:B$2000,B1526)+SUMIFS('Data Entry'!P$3:P$2000,'Data Entry'!O$3:O$2000,A1526,'Data Entry'!B$3:B$2000,B1526)+SUMIFS('Data Entry'!R$3:R$2000,'Data Entry'!Q$3:Q$2000,A1526,'Data Entry'!B$3:B$2000,B1526)</f>
        <v>0</v>
      </c>
      <c r="L1526">
        <f t="shared" si="124"/>
        <v>0</v>
      </c>
    </row>
    <row r="1527" spans="1:12">
      <c r="A1527">
        <f>'Data Entry'!A1528</f>
        <v>0</v>
      </c>
      <c r="B1527">
        <f>'Data Entry'!B1528</f>
        <v>0</v>
      </c>
      <c r="C1527">
        <f>'Data Entry'!I1528</f>
        <v>0</v>
      </c>
      <c r="D1527">
        <f>'Data Entry'!J1528</f>
        <v>0</v>
      </c>
      <c r="E1527">
        <f t="shared" si="120"/>
        <v>0</v>
      </c>
      <c r="F1527" s="26" t="e">
        <f t="shared" si="121"/>
        <v>#DIV/0!</v>
      </c>
      <c r="G1527">
        <f>'Data Entry'!K1528</f>
        <v>0</v>
      </c>
      <c r="H1527">
        <f>'Data Entry'!L1528</f>
        <v>0</v>
      </c>
      <c r="I1527">
        <f t="shared" si="122"/>
        <v>0</v>
      </c>
      <c r="J1527" s="26" t="e">
        <f t="shared" si="123"/>
        <v>#DIV/0!</v>
      </c>
      <c r="K1527" s="1">
        <f>SUMIFS('Data Entry'!N$3:N$2000,'Data Entry'!M$3:M$2000,A1527,'Data Entry'!B$3:B$2000,B1527)+SUMIFS('Data Entry'!P$3:P$2000,'Data Entry'!O$3:O$2000,A1527,'Data Entry'!B$3:B$2000,B1527)+SUMIFS('Data Entry'!R$3:R$2000,'Data Entry'!Q$3:Q$2000,A1527,'Data Entry'!B$3:B$2000,B1527)</f>
        <v>0</v>
      </c>
      <c r="L1527">
        <f t="shared" si="124"/>
        <v>0</v>
      </c>
    </row>
    <row r="1528" spans="1:12">
      <c r="A1528">
        <f>'Data Entry'!A1529</f>
        <v>0</v>
      </c>
      <c r="B1528">
        <f>'Data Entry'!B1529</f>
        <v>0</v>
      </c>
      <c r="C1528">
        <f>'Data Entry'!I1529</f>
        <v>0</v>
      </c>
      <c r="D1528">
        <f>'Data Entry'!J1529</f>
        <v>0</v>
      </c>
      <c r="E1528">
        <f t="shared" si="120"/>
        <v>0</v>
      </c>
      <c r="F1528" s="26" t="e">
        <f t="shared" si="121"/>
        <v>#DIV/0!</v>
      </c>
      <c r="G1528">
        <f>'Data Entry'!K1529</f>
        <v>0</v>
      </c>
      <c r="H1528">
        <f>'Data Entry'!L1529</f>
        <v>0</v>
      </c>
      <c r="I1528">
        <f t="shared" si="122"/>
        <v>0</v>
      </c>
      <c r="J1528" s="26" t="e">
        <f t="shared" si="123"/>
        <v>#DIV/0!</v>
      </c>
      <c r="K1528" s="1">
        <f>SUMIFS('Data Entry'!N$3:N$2000,'Data Entry'!M$3:M$2000,A1528,'Data Entry'!B$3:B$2000,B1528)+SUMIFS('Data Entry'!P$3:P$2000,'Data Entry'!O$3:O$2000,A1528,'Data Entry'!B$3:B$2000,B1528)+SUMIFS('Data Entry'!R$3:R$2000,'Data Entry'!Q$3:Q$2000,A1528,'Data Entry'!B$3:B$2000,B1528)</f>
        <v>0</v>
      </c>
      <c r="L1528">
        <f t="shared" si="124"/>
        <v>0</v>
      </c>
    </row>
    <row r="1529" spans="1:12">
      <c r="A1529">
        <f>'Data Entry'!A1530</f>
        <v>0</v>
      </c>
      <c r="B1529">
        <f>'Data Entry'!B1530</f>
        <v>0</v>
      </c>
      <c r="C1529">
        <f>'Data Entry'!I1530</f>
        <v>0</v>
      </c>
      <c r="D1529">
        <f>'Data Entry'!J1530</f>
        <v>0</v>
      </c>
      <c r="E1529">
        <f t="shared" si="120"/>
        <v>0</v>
      </c>
      <c r="F1529" s="26" t="e">
        <f t="shared" si="121"/>
        <v>#DIV/0!</v>
      </c>
      <c r="G1529">
        <f>'Data Entry'!K1530</f>
        <v>0</v>
      </c>
      <c r="H1529">
        <f>'Data Entry'!L1530</f>
        <v>0</v>
      </c>
      <c r="I1529">
        <f t="shared" si="122"/>
        <v>0</v>
      </c>
      <c r="J1529" s="26" t="e">
        <f t="shared" si="123"/>
        <v>#DIV/0!</v>
      </c>
      <c r="K1529" s="1">
        <f>SUMIFS('Data Entry'!N$3:N$2000,'Data Entry'!M$3:M$2000,A1529,'Data Entry'!B$3:B$2000,B1529)+SUMIFS('Data Entry'!P$3:P$2000,'Data Entry'!O$3:O$2000,A1529,'Data Entry'!B$3:B$2000,B1529)+SUMIFS('Data Entry'!R$3:R$2000,'Data Entry'!Q$3:Q$2000,A1529,'Data Entry'!B$3:B$2000,B1529)</f>
        <v>0</v>
      </c>
      <c r="L1529">
        <f t="shared" si="124"/>
        <v>0</v>
      </c>
    </row>
    <row r="1530" spans="1:12">
      <c r="A1530">
        <f>'Data Entry'!A1531</f>
        <v>0</v>
      </c>
      <c r="B1530">
        <f>'Data Entry'!B1531</f>
        <v>0</v>
      </c>
      <c r="C1530">
        <f>'Data Entry'!I1531</f>
        <v>0</v>
      </c>
      <c r="D1530">
        <f>'Data Entry'!J1531</f>
        <v>0</v>
      </c>
      <c r="E1530">
        <f t="shared" si="120"/>
        <v>0</v>
      </c>
      <c r="F1530" s="26" t="e">
        <f t="shared" si="121"/>
        <v>#DIV/0!</v>
      </c>
      <c r="G1530">
        <f>'Data Entry'!K1531</f>
        <v>0</v>
      </c>
      <c r="H1530">
        <f>'Data Entry'!L1531</f>
        <v>0</v>
      </c>
      <c r="I1530">
        <f t="shared" si="122"/>
        <v>0</v>
      </c>
      <c r="J1530" s="26" t="e">
        <f t="shared" si="123"/>
        <v>#DIV/0!</v>
      </c>
      <c r="K1530" s="1">
        <f>SUMIFS('Data Entry'!N$3:N$2000,'Data Entry'!M$3:M$2000,A1530,'Data Entry'!B$3:B$2000,B1530)+SUMIFS('Data Entry'!P$3:P$2000,'Data Entry'!O$3:O$2000,A1530,'Data Entry'!B$3:B$2000,B1530)+SUMIFS('Data Entry'!R$3:R$2000,'Data Entry'!Q$3:Q$2000,A1530,'Data Entry'!B$3:B$2000,B1530)</f>
        <v>0</v>
      </c>
      <c r="L1530">
        <f t="shared" si="124"/>
        <v>0</v>
      </c>
    </row>
    <row r="1531" spans="1:12">
      <c r="A1531">
        <f>'Data Entry'!A1532</f>
        <v>0</v>
      </c>
      <c r="B1531">
        <f>'Data Entry'!B1532</f>
        <v>0</v>
      </c>
      <c r="C1531">
        <f>'Data Entry'!I1532</f>
        <v>0</v>
      </c>
      <c r="D1531">
        <f>'Data Entry'!J1532</f>
        <v>0</v>
      </c>
      <c r="E1531">
        <f t="shared" si="120"/>
        <v>0</v>
      </c>
      <c r="F1531" s="26" t="e">
        <f t="shared" si="121"/>
        <v>#DIV/0!</v>
      </c>
      <c r="G1531">
        <f>'Data Entry'!K1532</f>
        <v>0</v>
      </c>
      <c r="H1531">
        <f>'Data Entry'!L1532</f>
        <v>0</v>
      </c>
      <c r="I1531">
        <f t="shared" si="122"/>
        <v>0</v>
      </c>
      <c r="J1531" s="26" t="e">
        <f t="shared" si="123"/>
        <v>#DIV/0!</v>
      </c>
      <c r="K1531" s="1">
        <f>SUMIFS('Data Entry'!N$3:N$2000,'Data Entry'!M$3:M$2000,A1531,'Data Entry'!B$3:B$2000,B1531)+SUMIFS('Data Entry'!P$3:P$2000,'Data Entry'!O$3:O$2000,A1531,'Data Entry'!B$3:B$2000,B1531)+SUMIFS('Data Entry'!R$3:R$2000,'Data Entry'!Q$3:Q$2000,A1531,'Data Entry'!B$3:B$2000,B1531)</f>
        <v>0</v>
      </c>
      <c r="L1531">
        <f t="shared" si="124"/>
        <v>0</v>
      </c>
    </row>
    <row r="1532" spans="1:12">
      <c r="A1532">
        <f>'Data Entry'!A1533</f>
        <v>0</v>
      </c>
      <c r="B1532">
        <f>'Data Entry'!B1533</f>
        <v>0</v>
      </c>
      <c r="C1532">
        <f>'Data Entry'!I1533</f>
        <v>0</v>
      </c>
      <c r="D1532">
        <f>'Data Entry'!J1533</f>
        <v>0</v>
      </c>
      <c r="E1532">
        <f t="shared" si="120"/>
        <v>0</v>
      </c>
      <c r="F1532" s="26" t="e">
        <f t="shared" si="121"/>
        <v>#DIV/0!</v>
      </c>
      <c r="G1532">
        <f>'Data Entry'!K1533</f>
        <v>0</v>
      </c>
      <c r="H1532">
        <f>'Data Entry'!L1533</f>
        <v>0</v>
      </c>
      <c r="I1532">
        <f t="shared" si="122"/>
        <v>0</v>
      </c>
      <c r="J1532" s="26" t="e">
        <f t="shared" si="123"/>
        <v>#DIV/0!</v>
      </c>
      <c r="K1532" s="1">
        <f>SUMIFS('Data Entry'!N$3:N$2000,'Data Entry'!M$3:M$2000,A1532,'Data Entry'!B$3:B$2000,B1532)+SUMIFS('Data Entry'!P$3:P$2000,'Data Entry'!O$3:O$2000,A1532,'Data Entry'!B$3:B$2000,B1532)+SUMIFS('Data Entry'!R$3:R$2000,'Data Entry'!Q$3:Q$2000,A1532,'Data Entry'!B$3:B$2000,B1532)</f>
        <v>0</v>
      </c>
      <c r="L1532">
        <f t="shared" si="124"/>
        <v>0</v>
      </c>
    </row>
    <row r="1533" spans="1:12">
      <c r="A1533">
        <f>'Data Entry'!A1534</f>
        <v>0</v>
      </c>
      <c r="B1533">
        <f>'Data Entry'!B1534</f>
        <v>0</v>
      </c>
      <c r="C1533">
        <f>'Data Entry'!I1534</f>
        <v>0</v>
      </c>
      <c r="D1533">
        <f>'Data Entry'!J1534</f>
        <v>0</v>
      </c>
      <c r="E1533">
        <f t="shared" si="120"/>
        <v>0</v>
      </c>
      <c r="F1533" s="26" t="e">
        <f t="shared" si="121"/>
        <v>#DIV/0!</v>
      </c>
      <c r="G1533">
        <f>'Data Entry'!K1534</f>
        <v>0</v>
      </c>
      <c r="H1533">
        <f>'Data Entry'!L1534</f>
        <v>0</v>
      </c>
      <c r="I1533">
        <f t="shared" si="122"/>
        <v>0</v>
      </c>
      <c r="J1533" s="26" t="e">
        <f t="shared" si="123"/>
        <v>#DIV/0!</v>
      </c>
      <c r="K1533" s="1">
        <f>SUMIFS('Data Entry'!N$3:N$2000,'Data Entry'!M$3:M$2000,A1533,'Data Entry'!B$3:B$2000,B1533)+SUMIFS('Data Entry'!P$3:P$2000,'Data Entry'!O$3:O$2000,A1533,'Data Entry'!B$3:B$2000,B1533)+SUMIFS('Data Entry'!R$3:R$2000,'Data Entry'!Q$3:Q$2000,A1533,'Data Entry'!B$3:B$2000,B1533)</f>
        <v>0</v>
      </c>
      <c r="L1533">
        <f t="shared" si="124"/>
        <v>0</v>
      </c>
    </row>
    <row r="1534" spans="1:12">
      <c r="A1534">
        <f>'Data Entry'!A1535</f>
        <v>0</v>
      </c>
      <c r="B1534">
        <f>'Data Entry'!B1535</f>
        <v>0</v>
      </c>
      <c r="C1534">
        <f>'Data Entry'!I1535</f>
        <v>0</v>
      </c>
      <c r="D1534">
        <f>'Data Entry'!J1535</f>
        <v>0</v>
      </c>
      <c r="E1534">
        <f t="shared" si="120"/>
        <v>0</v>
      </c>
      <c r="F1534" s="26" t="e">
        <f t="shared" si="121"/>
        <v>#DIV/0!</v>
      </c>
      <c r="G1534">
        <f>'Data Entry'!K1535</f>
        <v>0</v>
      </c>
      <c r="H1534">
        <f>'Data Entry'!L1535</f>
        <v>0</v>
      </c>
      <c r="I1534">
        <f t="shared" si="122"/>
        <v>0</v>
      </c>
      <c r="J1534" s="26" t="e">
        <f t="shared" si="123"/>
        <v>#DIV/0!</v>
      </c>
      <c r="K1534" s="1">
        <f>SUMIFS('Data Entry'!N$3:N$2000,'Data Entry'!M$3:M$2000,A1534,'Data Entry'!B$3:B$2000,B1534)+SUMIFS('Data Entry'!P$3:P$2000,'Data Entry'!O$3:O$2000,A1534,'Data Entry'!B$3:B$2000,B1534)+SUMIFS('Data Entry'!R$3:R$2000,'Data Entry'!Q$3:Q$2000,A1534,'Data Entry'!B$3:B$2000,B1534)</f>
        <v>0</v>
      </c>
      <c r="L1534">
        <f t="shared" si="124"/>
        <v>0</v>
      </c>
    </row>
    <row r="1535" spans="1:12">
      <c r="A1535">
        <f>'Data Entry'!A1536</f>
        <v>0</v>
      </c>
      <c r="B1535">
        <f>'Data Entry'!B1536</f>
        <v>0</v>
      </c>
      <c r="C1535">
        <f>'Data Entry'!I1536</f>
        <v>0</v>
      </c>
      <c r="D1535">
        <f>'Data Entry'!J1536</f>
        <v>0</v>
      </c>
      <c r="E1535">
        <f t="shared" si="120"/>
        <v>0</v>
      </c>
      <c r="F1535" s="26" t="e">
        <f t="shared" si="121"/>
        <v>#DIV/0!</v>
      </c>
      <c r="G1535">
        <f>'Data Entry'!K1536</f>
        <v>0</v>
      </c>
      <c r="H1535">
        <f>'Data Entry'!L1536</f>
        <v>0</v>
      </c>
      <c r="I1535">
        <f t="shared" si="122"/>
        <v>0</v>
      </c>
      <c r="J1535" s="26" t="e">
        <f t="shared" si="123"/>
        <v>#DIV/0!</v>
      </c>
      <c r="K1535" s="1">
        <f>SUMIFS('Data Entry'!N$3:N$2000,'Data Entry'!M$3:M$2000,A1535,'Data Entry'!B$3:B$2000,B1535)+SUMIFS('Data Entry'!P$3:P$2000,'Data Entry'!O$3:O$2000,A1535,'Data Entry'!B$3:B$2000,B1535)+SUMIFS('Data Entry'!R$3:R$2000,'Data Entry'!Q$3:Q$2000,A1535,'Data Entry'!B$3:B$2000,B1535)</f>
        <v>0</v>
      </c>
      <c r="L1535">
        <f t="shared" si="124"/>
        <v>0</v>
      </c>
    </row>
    <row r="1536" spans="1:12">
      <c r="A1536">
        <f>'Data Entry'!A1537</f>
        <v>0</v>
      </c>
      <c r="B1536">
        <f>'Data Entry'!B1537</f>
        <v>0</v>
      </c>
      <c r="C1536">
        <f>'Data Entry'!I1537</f>
        <v>0</v>
      </c>
      <c r="D1536">
        <f>'Data Entry'!J1537</f>
        <v>0</v>
      </c>
      <c r="E1536">
        <f t="shared" si="120"/>
        <v>0</v>
      </c>
      <c r="F1536" s="26" t="e">
        <f t="shared" si="121"/>
        <v>#DIV/0!</v>
      </c>
      <c r="G1536">
        <f>'Data Entry'!K1537</f>
        <v>0</v>
      </c>
      <c r="H1536">
        <f>'Data Entry'!L1537</f>
        <v>0</v>
      </c>
      <c r="I1536">
        <f t="shared" si="122"/>
        <v>0</v>
      </c>
      <c r="J1536" s="26" t="e">
        <f t="shared" si="123"/>
        <v>#DIV/0!</v>
      </c>
      <c r="K1536" s="1">
        <f>SUMIFS('Data Entry'!N$3:N$2000,'Data Entry'!M$3:M$2000,A1536,'Data Entry'!B$3:B$2000,B1536)+SUMIFS('Data Entry'!P$3:P$2000,'Data Entry'!O$3:O$2000,A1536,'Data Entry'!B$3:B$2000,B1536)+SUMIFS('Data Entry'!R$3:R$2000,'Data Entry'!Q$3:Q$2000,A1536,'Data Entry'!B$3:B$2000,B1536)</f>
        <v>0</v>
      </c>
      <c r="L1536">
        <f t="shared" si="124"/>
        <v>0</v>
      </c>
    </row>
    <row r="1537" spans="1:12">
      <c r="A1537">
        <f>'Data Entry'!A1538</f>
        <v>0</v>
      </c>
      <c r="B1537">
        <f>'Data Entry'!B1538</f>
        <v>0</v>
      </c>
      <c r="C1537">
        <f>'Data Entry'!I1538</f>
        <v>0</v>
      </c>
      <c r="D1537">
        <f>'Data Entry'!J1538</f>
        <v>0</v>
      </c>
      <c r="E1537">
        <f t="shared" si="120"/>
        <v>0</v>
      </c>
      <c r="F1537" s="26" t="e">
        <f t="shared" si="121"/>
        <v>#DIV/0!</v>
      </c>
      <c r="G1537">
        <f>'Data Entry'!K1538</f>
        <v>0</v>
      </c>
      <c r="H1537">
        <f>'Data Entry'!L1538</f>
        <v>0</v>
      </c>
      <c r="I1537">
        <f t="shared" si="122"/>
        <v>0</v>
      </c>
      <c r="J1537" s="26" t="e">
        <f t="shared" si="123"/>
        <v>#DIV/0!</v>
      </c>
      <c r="K1537" s="1">
        <f>SUMIFS('Data Entry'!N$3:N$2000,'Data Entry'!M$3:M$2000,A1537,'Data Entry'!B$3:B$2000,B1537)+SUMIFS('Data Entry'!P$3:P$2000,'Data Entry'!O$3:O$2000,A1537,'Data Entry'!B$3:B$2000,B1537)+SUMIFS('Data Entry'!R$3:R$2000,'Data Entry'!Q$3:Q$2000,A1537,'Data Entry'!B$3:B$2000,B1537)</f>
        <v>0</v>
      </c>
      <c r="L1537">
        <f t="shared" si="124"/>
        <v>0</v>
      </c>
    </row>
    <row r="1538" spans="1:12">
      <c r="A1538">
        <f>'Data Entry'!A1539</f>
        <v>0</v>
      </c>
      <c r="B1538">
        <f>'Data Entry'!B1539</f>
        <v>0</v>
      </c>
      <c r="C1538">
        <f>'Data Entry'!I1539</f>
        <v>0</v>
      </c>
      <c r="D1538">
        <f>'Data Entry'!J1539</f>
        <v>0</v>
      </c>
      <c r="E1538">
        <f t="shared" si="120"/>
        <v>0</v>
      </c>
      <c r="F1538" s="26" t="e">
        <f t="shared" si="121"/>
        <v>#DIV/0!</v>
      </c>
      <c r="G1538">
        <f>'Data Entry'!K1539</f>
        <v>0</v>
      </c>
      <c r="H1538">
        <f>'Data Entry'!L1539</f>
        <v>0</v>
      </c>
      <c r="I1538">
        <f t="shared" si="122"/>
        <v>0</v>
      </c>
      <c r="J1538" s="26" t="e">
        <f t="shared" si="123"/>
        <v>#DIV/0!</v>
      </c>
      <c r="K1538" s="1">
        <f>SUMIFS('Data Entry'!N$3:N$2000,'Data Entry'!M$3:M$2000,A1538,'Data Entry'!B$3:B$2000,B1538)+SUMIFS('Data Entry'!P$3:P$2000,'Data Entry'!O$3:O$2000,A1538,'Data Entry'!B$3:B$2000,B1538)+SUMIFS('Data Entry'!R$3:R$2000,'Data Entry'!Q$3:Q$2000,A1538,'Data Entry'!B$3:B$2000,B1538)</f>
        <v>0</v>
      </c>
      <c r="L1538">
        <f t="shared" si="124"/>
        <v>0</v>
      </c>
    </row>
    <row r="1539" spans="1:12">
      <c r="A1539">
        <f>'Data Entry'!A1540</f>
        <v>0</v>
      </c>
      <c r="B1539">
        <f>'Data Entry'!B1540</f>
        <v>0</v>
      </c>
      <c r="C1539">
        <f>'Data Entry'!I1540</f>
        <v>0</v>
      </c>
      <c r="D1539">
        <f>'Data Entry'!J1540</f>
        <v>0</v>
      </c>
      <c r="E1539">
        <f t="shared" si="120"/>
        <v>0</v>
      </c>
      <c r="F1539" s="26" t="e">
        <f t="shared" si="121"/>
        <v>#DIV/0!</v>
      </c>
      <c r="G1539">
        <f>'Data Entry'!K1540</f>
        <v>0</v>
      </c>
      <c r="H1539">
        <f>'Data Entry'!L1540</f>
        <v>0</v>
      </c>
      <c r="I1539">
        <f t="shared" si="122"/>
        <v>0</v>
      </c>
      <c r="J1539" s="26" t="e">
        <f t="shared" si="123"/>
        <v>#DIV/0!</v>
      </c>
      <c r="K1539" s="1">
        <f>SUMIFS('Data Entry'!N$3:N$2000,'Data Entry'!M$3:M$2000,A1539,'Data Entry'!B$3:B$2000,B1539)+SUMIFS('Data Entry'!P$3:P$2000,'Data Entry'!O$3:O$2000,A1539,'Data Entry'!B$3:B$2000,B1539)+SUMIFS('Data Entry'!R$3:R$2000,'Data Entry'!Q$3:Q$2000,A1539,'Data Entry'!B$3:B$2000,B1539)</f>
        <v>0</v>
      </c>
      <c r="L1539">
        <f t="shared" si="124"/>
        <v>0</v>
      </c>
    </row>
    <row r="1540" spans="1:12">
      <c r="A1540">
        <f>'Data Entry'!A1541</f>
        <v>0</v>
      </c>
      <c r="B1540">
        <f>'Data Entry'!B1541</f>
        <v>0</v>
      </c>
      <c r="C1540">
        <f>'Data Entry'!I1541</f>
        <v>0</v>
      </c>
      <c r="D1540">
        <f>'Data Entry'!J1541</f>
        <v>0</v>
      </c>
      <c r="E1540">
        <f t="shared" si="120"/>
        <v>0</v>
      </c>
      <c r="F1540" s="26" t="e">
        <f t="shared" si="121"/>
        <v>#DIV/0!</v>
      </c>
      <c r="G1540">
        <f>'Data Entry'!K1541</f>
        <v>0</v>
      </c>
      <c r="H1540">
        <f>'Data Entry'!L1541</f>
        <v>0</v>
      </c>
      <c r="I1540">
        <f t="shared" si="122"/>
        <v>0</v>
      </c>
      <c r="J1540" s="26" t="e">
        <f t="shared" si="123"/>
        <v>#DIV/0!</v>
      </c>
      <c r="K1540" s="1">
        <f>SUMIFS('Data Entry'!N$3:N$2000,'Data Entry'!M$3:M$2000,A1540,'Data Entry'!B$3:B$2000,B1540)+SUMIFS('Data Entry'!P$3:P$2000,'Data Entry'!O$3:O$2000,A1540,'Data Entry'!B$3:B$2000,B1540)+SUMIFS('Data Entry'!R$3:R$2000,'Data Entry'!Q$3:Q$2000,A1540,'Data Entry'!B$3:B$2000,B1540)</f>
        <v>0</v>
      </c>
      <c r="L1540">
        <f t="shared" si="124"/>
        <v>0</v>
      </c>
    </row>
    <row r="1541" spans="1:12">
      <c r="A1541">
        <f>'Data Entry'!A1542</f>
        <v>0</v>
      </c>
      <c r="B1541">
        <f>'Data Entry'!B1542</f>
        <v>0</v>
      </c>
      <c r="C1541">
        <f>'Data Entry'!I1542</f>
        <v>0</v>
      </c>
      <c r="D1541">
        <f>'Data Entry'!J1542</f>
        <v>0</v>
      </c>
      <c r="E1541">
        <f t="shared" si="120"/>
        <v>0</v>
      </c>
      <c r="F1541" s="26" t="e">
        <f t="shared" si="121"/>
        <v>#DIV/0!</v>
      </c>
      <c r="G1541">
        <f>'Data Entry'!K1542</f>
        <v>0</v>
      </c>
      <c r="H1541">
        <f>'Data Entry'!L1542</f>
        <v>0</v>
      </c>
      <c r="I1541">
        <f t="shared" si="122"/>
        <v>0</v>
      </c>
      <c r="J1541" s="26" t="e">
        <f t="shared" si="123"/>
        <v>#DIV/0!</v>
      </c>
      <c r="K1541" s="1">
        <f>SUMIFS('Data Entry'!N$3:N$2000,'Data Entry'!M$3:M$2000,A1541,'Data Entry'!B$3:B$2000,B1541)+SUMIFS('Data Entry'!P$3:P$2000,'Data Entry'!O$3:O$2000,A1541,'Data Entry'!B$3:B$2000,B1541)+SUMIFS('Data Entry'!R$3:R$2000,'Data Entry'!Q$3:Q$2000,A1541,'Data Entry'!B$3:B$2000,B1541)</f>
        <v>0</v>
      </c>
      <c r="L1541">
        <f t="shared" si="124"/>
        <v>0</v>
      </c>
    </row>
    <row r="1542" spans="1:12">
      <c r="A1542">
        <f>'Data Entry'!A1543</f>
        <v>0</v>
      </c>
      <c r="B1542">
        <f>'Data Entry'!B1543</f>
        <v>0</v>
      </c>
      <c r="C1542">
        <f>'Data Entry'!I1543</f>
        <v>0</v>
      </c>
      <c r="D1542">
        <f>'Data Entry'!J1543</f>
        <v>0</v>
      </c>
      <c r="E1542">
        <f t="shared" si="120"/>
        <v>0</v>
      </c>
      <c r="F1542" s="26" t="e">
        <f t="shared" si="121"/>
        <v>#DIV/0!</v>
      </c>
      <c r="G1542">
        <f>'Data Entry'!K1543</f>
        <v>0</v>
      </c>
      <c r="H1542">
        <f>'Data Entry'!L1543</f>
        <v>0</v>
      </c>
      <c r="I1542">
        <f t="shared" si="122"/>
        <v>0</v>
      </c>
      <c r="J1542" s="26" t="e">
        <f t="shared" si="123"/>
        <v>#DIV/0!</v>
      </c>
      <c r="K1542" s="1">
        <f>SUMIFS('Data Entry'!N$3:N$2000,'Data Entry'!M$3:M$2000,A1542,'Data Entry'!B$3:B$2000,B1542)+SUMIFS('Data Entry'!P$3:P$2000,'Data Entry'!O$3:O$2000,A1542,'Data Entry'!B$3:B$2000,B1542)+SUMIFS('Data Entry'!R$3:R$2000,'Data Entry'!Q$3:Q$2000,A1542,'Data Entry'!B$3:B$2000,B1542)</f>
        <v>0</v>
      </c>
      <c r="L1542">
        <f t="shared" si="124"/>
        <v>0</v>
      </c>
    </row>
    <row r="1543" spans="1:12">
      <c r="A1543">
        <f>'Data Entry'!A1544</f>
        <v>0</v>
      </c>
      <c r="B1543">
        <f>'Data Entry'!B1544</f>
        <v>0</v>
      </c>
      <c r="C1543">
        <f>'Data Entry'!I1544</f>
        <v>0</v>
      </c>
      <c r="D1543">
        <f>'Data Entry'!J1544</f>
        <v>0</v>
      </c>
      <c r="E1543">
        <f t="shared" si="120"/>
        <v>0</v>
      </c>
      <c r="F1543" s="26" t="e">
        <f t="shared" si="121"/>
        <v>#DIV/0!</v>
      </c>
      <c r="G1543">
        <f>'Data Entry'!K1544</f>
        <v>0</v>
      </c>
      <c r="H1543">
        <f>'Data Entry'!L1544</f>
        <v>0</v>
      </c>
      <c r="I1543">
        <f t="shared" si="122"/>
        <v>0</v>
      </c>
      <c r="J1543" s="26" t="e">
        <f t="shared" si="123"/>
        <v>#DIV/0!</v>
      </c>
      <c r="K1543" s="1">
        <f>SUMIFS('Data Entry'!N$3:N$2000,'Data Entry'!M$3:M$2000,A1543,'Data Entry'!B$3:B$2000,B1543)+SUMIFS('Data Entry'!P$3:P$2000,'Data Entry'!O$3:O$2000,A1543,'Data Entry'!B$3:B$2000,B1543)+SUMIFS('Data Entry'!R$3:R$2000,'Data Entry'!Q$3:Q$2000,A1543,'Data Entry'!B$3:B$2000,B1543)</f>
        <v>0</v>
      </c>
      <c r="L1543">
        <f t="shared" si="124"/>
        <v>0</v>
      </c>
    </row>
    <row r="1544" spans="1:12">
      <c r="A1544">
        <f>'Data Entry'!A1545</f>
        <v>0</v>
      </c>
      <c r="B1544">
        <f>'Data Entry'!B1545</f>
        <v>0</v>
      </c>
      <c r="C1544">
        <f>'Data Entry'!I1545</f>
        <v>0</v>
      </c>
      <c r="D1544">
        <f>'Data Entry'!J1545</f>
        <v>0</v>
      </c>
      <c r="E1544">
        <f t="shared" si="120"/>
        <v>0</v>
      </c>
      <c r="F1544" s="26" t="e">
        <f t="shared" si="121"/>
        <v>#DIV/0!</v>
      </c>
      <c r="G1544">
        <f>'Data Entry'!K1545</f>
        <v>0</v>
      </c>
      <c r="H1544">
        <f>'Data Entry'!L1545</f>
        <v>0</v>
      </c>
      <c r="I1544">
        <f t="shared" si="122"/>
        <v>0</v>
      </c>
      <c r="J1544" s="26" t="e">
        <f t="shared" si="123"/>
        <v>#DIV/0!</v>
      </c>
      <c r="K1544" s="1">
        <f>SUMIFS('Data Entry'!N$3:N$2000,'Data Entry'!M$3:M$2000,A1544,'Data Entry'!B$3:B$2000,B1544)+SUMIFS('Data Entry'!P$3:P$2000,'Data Entry'!O$3:O$2000,A1544,'Data Entry'!B$3:B$2000,B1544)+SUMIFS('Data Entry'!R$3:R$2000,'Data Entry'!Q$3:Q$2000,A1544,'Data Entry'!B$3:B$2000,B1544)</f>
        <v>0</v>
      </c>
      <c r="L1544">
        <f t="shared" si="124"/>
        <v>0</v>
      </c>
    </row>
    <row r="1545" spans="1:12">
      <c r="A1545">
        <f>'Data Entry'!A1546</f>
        <v>0</v>
      </c>
      <c r="B1545">
        <f>'Data Entry'!B1546</f>
        <v>0</v>
      </c>
      <c r="C1545">
        <f>'Data Entry'!I1546</f>
        <v>0</v>
      </c>
      <c r="D1545">
        <f>'Data Entry'!J1546</f>
        <v>0</v>
      </c>
      <c r="E1545">
        <f t="shared" si="120"/>
        <v>0</v>
      </c>
      <c r="F1545" s="26" t="e">
        <f t="shared" si="121"/>
        <v>#DIV/0!</v>
      </c>
      <c r="G1545">
        <f>'Data Entry'!K1546</f>
        <v>0</v>
      </c>
      <c r="H1545">
        <f>'Data Entry'!L1546</f>
        <v>0</v>
      </c>
      <c r="I1545">
        <f t="shared" si="122"/>
        <v>0</v>
      </c>
      <c r="J1545" s="26" t="e">
        <f t="shared" si="123"/>
        <v>#DIV/0!</v>
      </c>
      <c r="K1545" s="1">
        <f>SUMIFS('Data Entry'!N$3:N$2000,'Data Entry'!M$3:M$2000,A1545,'Data Entry'!B$3:B$2000,B1545)+SUMIFS('Data Entry'!P$3:P$2000,'Data Entry'!O$3:O$2000,A1545,'Data Entry'!B$3:B$2000,B1545)+SUMIFS('Data Entry'!R$3:R$2000,'Data Entry'!Q$3:Q$2000,A1545,'Data Entry'!B$3:B$2000,B1545)</f>
        <v>0</v>
      </c>
      <c r="L1545">
        <f t="shared" si="124"/>
        <v>0</v>
      </c>
    </row>
    <row r="1546" spans="1:12">
      <c r="A1546">
        <f>'Data Entry'!A1547</f>
        <v>0</v>
      </c>
      <c r="B1546">
        <f>'Data Entry'!B1547</f>
        <v>0</v>
      </c>
      <c r="C1546">
        <f>'Data Entry'!I1547</f>
        <v>0</v>
      </c>
      <c r="D1546">
        <f>'Data Entry'!J1547</f>
        <v>0</v>
      </c>
      <c r="E1546">
        <f t="shared" si="120"/>
        <v>0</v>
      </c>
      <c r="F1546" s="26" t="e">
        <f t="shared" si="121"/>
        <v>#DIV/0!</v>
      </c>
      <c r="G1546">
        <f>'Data Entry'!K1547</f>
        <v>0</v>
      </c>
      <c r="H1546">
        <f>'Data Entry'!L1547</f>
        <v>0</v>
      </c>
      <c r="I1546">
        <f t="shared" si="122"/>
        <v>0</v>
      </c>
      <c r="J1546" s="26" t="e">
        <f t="shared" si="123"/>
        <v>#DIV/0!</v>
      </c>
      <c r="K1546" s="1">
        <f>SUMIFS('Data Entry'!N$3:N$2000,'Data Entry'!M$3:M$2000,A1546,'Data Entry'!B$3:B$2000,B1546)+SUMIFS('Data Entry'!P$3:P$2000,'Data Entry'!O$3:O$2000,A1546,'Data Entry'!B$3:B$2000,B1546)+SUMIFS('Data Entry'!R$3:R$2000,'Data Entry'!Q$3:Q$2000,A1546,'Data Entry'!B$3:B$2000,B1546)</f>
        <v>0</v>
      </c>
      <c r="L1546">
        <f t="shared" si="124"/>
        <v>0</v>
      </c>
    </row>
    <row r="1547" spans="1:12">
      <c r="A1547">
        <f>'Data Entry'!A1548</f>
        <v>0</v>
      </c>
      <c r="B1547">
        <f>'Data Entry'!B1548</f>
        <v>0</v>
      </c>
      <c r="C1547">
        <f>'Data Entry'!I1548</f>
        <v>0</v>
      </c>
      <c r="D1547">
        <f>'Data Entry'!J1548</f>
        <v>0</v>
      </c>
      <c r="E1547">
        <f t="shared" si="120"/>
        <v>0</v>
      </c>
      <c r="F1547" s="26" t="e">
        <f t="shared" si="121"/>
        <v>#DIV/0!</v>
      </c>
      <c r="G1547">
        <f>'Data Entry'!K1548</f>
        <v>0</v>
      </c>
      <c r="H1547">
        <f>'Data Entry'!L1548</f>
        <v>0</v>
      </c>
      <c r="I1547">
        <f t="shared" si="122"/>
        <v>0</v>
      </c>
      <c r="J1547" s="26" t="e">
        <f t="shared" si="123"/>
        <v>#DIV/0!</v>
      </c>
      <c r="K1547" s="1">
        <f>SUMIFS('Data Entry'!N$3:N$2000,'Data Entry'!M$3:M$2000,A1547,'Data Entry'!B$3:B$2000,B1547)+SUMIFS('Data Entry'!P$3:P$2000,'Data Entry'!O$3:O$2000,A1547,'Data Entry'!B$3:B$2000,B1547)+SUMIFS('Data Entry'!R$3:R$2000,'Data Entry'!Q$3:Q$2000,A1547,'Data Entry'!B$3:B$2000,B1547)</f>
        <v>0</v>
      </c>
      <c r="L1547">
        <f t="shared" si="124"/>
        <v>0</v>
      </c>
    </row>
    <row r="1548" spans="1:12">
      <c r="A1548">
        <f>'Data Entry'!A1549</f>
        <v>0</v>
      </c>
      <c r="B1548">
        <f>'Data Entry'!B1549</f>
        <v>0</v>
      </c>
      <c r="C1548">
        <f>'Data Entry'!I1549</f>
        <v>0</v>
      </c>
      <c r="D1548">
        <f>'Data Entry'!J1549</f>
        <v>0</v>
      </c>
      <c r="E1548">
        <f t="shared" si="120"/>
        <v>0</v>
      </c>
      <c r="F1548" s="26" t="e">
        <f t="shared" si="121"/>
        <v>#DIV/0!</v>
      </c>
      <c r="G1548">
        <f>'Data Entry'!K1549</f>
        <v>0</v>
      </c>
      <c r="H1548">
        <f>'Data Entry'!L1549</f>
        <v>0</v>
      </c>
      <c r="I1548">
        <f t="shared" si="122"/>
        <v>0</v>
      </c>
      <c r="J1548" s="26" t="e">
        <f t="shared" si="123"/>
        <v>#DIV/0!</v>
      </c>
      <c r="K1548" s="1">
        <f>SUMIFS('Data Entry'!N$3:N$2000,'Data Entry'!M$3:M$2000,A1548,'Data Entry'!B$3:B$2000,B1548)+SUMIFS('Data Entry'!P$3:P$2000,'Data Entry'!O$3:O$2000,A1548,'Data Entry'!B$3:B$2000,B1548)+SUMIFS('Data Entry'!R$3:R$2000,'Data Entry'!Q$3:Q$2000,A1548,'Data Entry'!B$3:B$2000,B1548)</f>
        <v>0</v>
      </c>
      <c r="L1548">
        <f t="shared" si="124"/>
        <v>0</v>
      </c>
    </row>
    <row r="1549" spans="1:12">
      <c r="A1549">
        <f>'Data Entry'!A1550</f>
        <v>0</v>
      </c>
      <c r="B1549">
        <f>'Data Entry'!B1550</f>
        <v>0</v>
      </c>
      <c r="C1549">
        <f>'Data Entry'!I1550</f>
        <v>0</v>
      </c>
      <c r="D1549">
        <f>'Data Entry'!J1550</f>
        <v>0</v>
      </c>
      <c r="E1549">
        <f t="shared" si="120"/>
        <v>0</v>
      </c>
      <c r="F1549" s="26" t="e">
        <f t="shared" si="121"/>
        <v>#DIV/0!</v>
      </c>
      <c r="G1549">
        <f>'Data Entry'!K1550</f>
        <v>0</v>
      </c>
      <c r="H1549">
        <f>'Data Entry'!L1550</f>
        <v>0</v>
      </c>
      <c r="I1549">
        <f t="shared" si="122"/>
        <v>0</v>
      </c>
      <c r="J1549" s="26" t="e">
        <f t="shared" si="123"/>
        <v>#DIV/0!</v>
      </c>
      <c r="K1549" s="1">
        <f>SUMIFS('Data Entry'!N$3:N$2000,'Data Entry'!M$3:M$2000,A1549,'Data Entry'!B$3:B$2000,B1549)+SUMIFS('Data Entry'!P$3:P$2000,'Data Entry'!O$3:O$2000,A1549,'Data Entry'!B$3:B$2000,B1549)+SUMIFS('Data Entry'!R$3:R$2000,'Data Entry'!Q$3:Q$2000,A1549,'Data Entry'!B$3:B$2000,B1549)</f>
        <v>0</v>
      </c>
      <c r="L1549">
        <f t="shared" si="124"/>
        <v>0</v>
      </c>
    </row>
    <row r="1550" spans="1:12">
      <c r="A1550">
        <f>'Data Entry'!A1551</f>
        <v>0</v>
      </c>
      <c r="B1550">
        <f>'Data Entry'!B1551</f>
        <v>0</v>
      </c>
      <c r="C1550">
        <f>'Data Entry'!I1551</f>
        <v>0</v>
      </c>
      <c r="D1550">
        <f>'Data Entry'!J1551</f>
        <v>0</v>
      </c>
      <c r="E1550">
        <f t="shared" si="120"/>
        <v>0</v>
      </c>
      <c r="F1550" s="26" t="e">
        <f t="shared" si="121"/>
        <v>#DIV/0!</v>
      </c>
      <c r="G1550">
        <f>'Data Entry'!K1551</f>
        <v>0</v>
      </c>
      <c r="H1550">
        <f>'Data Entry'!L1551</f>
        <v>0</v>
      </c>
      <c r="I1550">
        <f t="shared" si="122"/>
        <v>0</v>
      </c>
      <c r="J1550" s="26" t="e">
        <f t="shared" si="123"/>
        <v>#DIV/0!</v>
      </c>
      <c r="K1550" s="1">
        <f>SUMIFS('Data Entry'!N$3:N$2000,'Data Entry'!M$3:M$2000,A1550,'Data Entry'!B$3:B$2000,B1550)+SUMIFS('Data Entry'!P$3:P$2000,'Data Entry'!O$3:O$2000,A1550,'Data Entry'!B$3:B$2000,B1550)+SUMIFS('Data Entry'!R$3:R$2000,'Data Entry'!Q$3:Q$2000,A1550,'Data Entry'!B$3:B$2000,B1550)</f>
        <v>0</v>
      </c>
      <c r="L1550">
        <f t="shared" si="124"/>
        <v>0</v>
      </c>
    </row>
    <row r="1551" spans="1:12">
      <c r="A1551">
        <f>'Data Entry'!A1552</f>
        <v>0</v>
      </c>
      <c r="B1551">
        <f>'Data Entry'!B1552</f>
        <v>0</v>
      </c>
      <c r="C1551">
        <f>'Data Entry'!I1552</f>
        <v>0</v>
      </c>
      <c r="D1551">
        <f>'Data Entry'!J1552</f>
        <v>0</v>
      </c>
      <c r="E1551">
        <f t="shared" si="120"/>
        <v>0</v>
      </c>
      <c r="F1551" s="26" t="e">
        <f t="shared" si="121"/>
        <v>#DIV/0!</v>
      </c>
      <c r="G1551">
        <f>'Data Entry'!K1552</f>
        <v>0</v>
      </c>
      <c r="H1551">
        <f>'Data Entry'!L1552</f>
        <v>0</v>
      </c>
      <c r="I1551">
        <f t="shared" si="122"/>
        <v>0</v>
      </c>
      <c r="J1551" s="26" t="e">
        <f t="shared" si="123"/>
        <v>#DIV/0!</v>
      </c>
      <c r="K1551" s="1">
        <f>SUMIFS('Data Entry'!N$3:N$2000,'Data Entry'!M$3:M$2000,A1551,'Data Entry'!B$3:B$2000,B1551)+SUMIFS('Data Entry'!P$3:P$2000,'Data Entry'!O$3:O$2000,A1551,'Data Entry'!B$3:B$2000,B1551)+SUMIFS('Data Entry'!R$3:R$2000,'Data Entry'!Q$3:Q$2000,A1551,'Data Entry'!B$3:B$2000,B1551)</f>
        <v>0</v>
      </c>
      <c r="L1551">
        <f t="shared" si="124"/>
        <v>0</v>
      </c>
    </row>
    <row r="1552" spans="1:12">
      <c r="A1552">
        <f>'Data Entry'!A1553</f>
        <v>0</v>
      </c>
      <c r="B1552">
        <f>'Data Entry'!B1553</f>
        <v>0</v>
      </c>
      <c r="C1552">
        <f>'Data Entry'!I1553</f>
        <v>0</v>
      </c>
      <c r="D1552">
        <f>'Data Entry'!J1553</f>
        <v>0</v>
      </c>
      <c r="E1552">
        <f t="shared" si="120"/>
        <v>0</v>
      </c>
      <c r="F1552" s="26" t="e">
        <f t="shared" si="121"/>
        <v>#DIV/0!</v>
      </c>
      <c r="G1552">
        <f>'Data Entry'!K1553</f>
        <v>0</v>
      </c>
      <c r="H1552">
        <f>'Data Entry'!L1553</f>
        <v>0</v>
      </c>
      <c r="I1552">
        <f t="shared" si="122"/>
        <v>0</v>
      </c>
      <c r="J1552" s="26" t="e">
        <f t="shared" si="123"/>
        <v>#DIV/0!</v>
      </c>
      <c r="K1552" s="1">
        <f>SUMIFS('Data Entry'!N$3:N$2000,'Data Entry'!M$3:M$2000,A1552,'Data Entry'!B$3:B$2000,B1552)+SUMIFS('Data Entry'!P$3:P$2000,'Data Entry'!O$3:O$2000,A1552,'Data Entry'!B$3:B$2000,B1552)+SUMIFS('Data Entry'!R$3:R$2000,'Data Entry'!Q$3:Q$2000,A1552,'Data Entry'!B$3:B$2000,B1552)</f>
        <v>0</v>
      </c>
      <c r="L1552">
        <f t="shared" si="124"/>
        <v>0</v>
      </c>
    </row>
    <row r="1553" spans="1:12">
      <c r="A1553">
        <f>'Data Entry'!A1554</f>
        <v>0</v>
      </c>
      <c r="B1553">
        <f>'Data Entry'!B1554</f>
        <v>0</v>
      </c>
      <c r="C1553">
        <f>'Data Entry'!I1554</f>
        <v>0</v>
      </c>
      <c r="D1553">
        <f>'Data Entry'!J1554</f>
        <v>0</v>
      </c>
      <c r="E1553">
        <f t="shared" si="120"/>
        <v>0</v>
      </c>
      <c r="F1553" s="26" t="e">
        <f t="shared" si="121"/>
        <v>#DIV/0!</v>
      </c>
      <c r="G1553">
        <f>'Data Entry'!K1554</f>
        <v>0</v>
      </c>
      <c r="H1553">
        <f>'Data Entry'!L1554</f>
        <v>0</v>
      </c>
      <c r="I1553">
        <f t="shared" si="122"/>
        <v>0</v>
      </c>
      <c r="J1553" s="26" t="e">
        <f t="shared" si="123"/>
        <v>#DIV/0!</v>
      </c>
      <c r="K1553" s="1">
        <f>SUMIFS('Data Entry'!N$3:N$2000,'Data Entry'!M$3:M$2000,A1553,'Data Entry'!B$3:B$2000,B1553)+SUMIFS('Data Entry'!P$3:P$2000,'Data Entry'!O$3:O$2000,A1553,'Data Entry'!B$3:B$2000,B1553)+SUMIFS('Data Entry'!R$3:R$2000,'Data Entry'!Q$3:Q$2000,A1553,'Data Entry'!B$3:B$2000,B1553)</f>
        <v>0</v>
      </c>
      <c r="L1553">
        <f t="shared" si="124"/>
        <v>0</v>
      </c>
    </row>
    <row r="1554" spans="1:12">
      <c r="A1554">
        <f>'Data Entry'!A1555</f>
        <v>0</v>
      </c>
      <c r="B1554">
        <f>'Data Entry'!B1555</f>
        <v>0</v>
      </c>
      <c r="C1554">
        <f>'Data Entry'!I1555</f>
        <v>0</v>
      </c>
      <c r="D1554">
        <f>'Data Entry'!J1555</f>
        <v>0</v>
      </c>
      <c r="E1554">
        <f t="shared" si="120"/>
        <v>0</v>
      </c>
      <c r="F1554" s="26" t="e">
        <f t="shared" si="121"/>
        <v>#DIV/0!</v>
      </c>
      <c r="G1554">
        <f>'Data Entry'!K1555</f>
        <v>0</v>
      </c>
      <c r="H1554">
        <f>'Data Entry'!L1555</f>
        <v>0</v>
      </c>
      <c r="I1554">
        <f t="shared" si="122"/>
        <v>0</v>
      </c>
      <c r="J1554" s="26" t="e">
        <f t="shared" si="123"/>
        <v>#DIV/0!</v>
      </c>
      <c r="K1554" s="1">
        <f>SUMIFS('Data Entry'!N$3:N$2000,'Data Entry'!M$3:M$2000,A1554,'Data Entry'!B$3:B$2000,B1554)+SUMIFS('Data Entry'!P$3:P$2000,'Data Entry'!O$3:O$2000,A1554,'Data Entry'!B$3:B$2000,B1554)+SUMIFS('Data Entry'!R$3:R$2000,'Data Entry'!Q$3:Q$2000,A1554,'Data Entry'!B$3:B$2000,B1554)</f>
        <v>0</v>
      </c>
      <c r="L1554">
        <f t="shared" si="124"/>
        <v>0</v>
      </c>
    </row>
    <row r="1555" spans="1:12">
      <c r="A1555">
        <f>'Data Entry'!A1556</f>
        <v>0</v>
      </c>
      <c r="B1555">
        <f>'Data Entry'!B1556</f>
        <v>0</v>
      </c>
      <c r="C1555">
        <f>'Data Entry'!I1556</f>
        <v>0</v>
      </c>
      <c r="D1555">
        <f>'Data Entry'!J1556</f>
        <v>0</v>
      </c>
      <c r="E1555">
        <f t="shared" si="120"/>
        <v>0</v>
      </c>
      <c r="F1555" s="26" t="e">
        <f t="shared" si="121"/>
        <v>#DIV/0!</v>
      </c>
      <c r="G1555">
        <f>'Data Entry'!K1556</f>
        <v>0</v>
      </c>
      <c r="H1555">
        <f>'Data Entry'!L1556</f>
        <v>0</v>
      </c>
      <c r="I1555">
        <f t="shared" si="122"/>
        <v>0</v>
      </c>
      <c r="J1555" s="26" t="e">
        <f t="shared" si="123"/>
        <v>#DIV/0!</v>
      </c>
      <c r="K1555" s="1">
        <f>SUMIFS('Data Entry'!N$3:N$2000,'Data Entry'!M$3:M$2000,A1555,'Data Entry'!B$3:B$2000,B1555)+SUMIFS('Data Entry'!P$3:P$2000,'Data Entry'!O$3:O$2000,A1555,'Data Entry'!B$3:B$2000,B1555)+SUMIFS('Data Entry'!R$3:R$2000,'Data Entry'!Q$3:Q$2000,A1555,'Data Entry'!B$3:B$2000,B1555)</f>
        <v>0</v>
      </c>
      <c r="L1555">
        <f t="shared" si="124"/>
        <v>0</v>
      </c>
    </row>
    <row r="1556" spans="1:12">
      <c r="A1556">
        <f>'Data Entry'!A1557</f>
        <v>0</v>
      </c>
      <c r="B1556">
        <f>'Data Entry'!B1557</f>
        <v>0</v>
      </c>
      <c r="C1556">
        <f>'Data Entry'!I1557</f>
        <v>0</v>
      </c>
      <c r="D1556">
        <f>'Data Entry'!J1557</f>
        <v>0</v>
      </c>
      <c r="E1556">
        <f t="shared" si="120"/>
        <v>0</v>
      </c>
      <c r="F1556" s="26" t="e">
        <f t="shared" si="121"/>
        <v>#DIV/0!</v>
      </c>
      <c r="G1556">
        <f>'Data Entry'!K1557</f>
        <v>0</v>
      </c>
      <c r="H1556">
        <f>'Data Entry'!L1557</f>
        <v>0</v>
      </c>
      <c r="I1556">
        <f t="shared" si="122"/>
        <v>0</v>
      </c>
      <c r="J1556" s="26" t="e">
        <f t="shared" si="123"/>
        <v>#DIV/0!</v>
      </c>
      <c r="K1556" s="1">
        <f>SUMIFS('Data Entry'!N$3:N$2000,'Data Entry'!M$3:M$2000,A1556,'Data Entry'!B$3:B$2000,B1556)+SUMIFS('Data Entry'!P$3:P$2000,'Data Entry'!O$3:O$2000,A1556,'Data Entry'!B$3:B$2000,B1556)+SUMIFS('Data Entry'!R$3:R$2000,'Data Entry'!Q$3:Q$2000,A1556,'Data Entry'!B$3:B$2000,B1556)</f>
        <v>0</v>
      </c>
      <c r="L1556">
        <f t="shared" si="124"/>
        <v>0</v>
      </c>
    </row>
    <row r="1557" spans="1:12">
      <c r="A1557">
        <f>'Data Entry'!A1558</f>
        <v>0</v>
      </c>
      <c r="B1557">
        <f>'Data Entry'!B1558</f>
        <v>0</v>
      </c>
      <c r="C1557">
        <f>'Data Entry'!I1558</f>
        <v>0</v>
      </c>
      <c r="D1557">
        <f>'Data Entry'!J1558</f>
        <v>0</v>
      </c>
      <c r="E1557">
        <f t="shared" si="120"/>
        <v>0</v>
      </c>
      <c r="F1557" s="26" t="e">
        <f t="shared" si="121"/>
        <v>#DIV/0!</v>
      </c>
      <c r="G1557">
        <f>'Data Entry'!K1558</f>
        <v>0</v>
      </c>
      <c r="H1557">
        <f>'Data Entry'!L1558</f>
        <v>0</v>
      </c>
      <c r="I1557">
        <f t="shared" si="122"/>
        <v>0</v>
      </c>
      <c r="J1557" s="26" t="e">
        <f t="shared" si="123"/>
        <v>#DIV/0!</v>
      </c>
      <c r="K1557" s="1">
        <f>SUMIFS('Data Entry'!N$3:N$2000,'Data Entry'!M$3:M$2000,A1557,'Data Entry'!B$3:B$2000,B1557)+SUMIFS('Data Entry'!P$3:P$2000,'Data Entry'!O$3:O$2000,A1557,'Data Entry'!B$3:B$2000,B1557)+SUMIFS('Data Entry'!R$3:R$2000,'Data Entry'!Q$3:Q$2000,A1557,'Data Entry'!B$3:B$2000,B1557)</f>
        <v>0</v>
      </c>
      <c r="L1557">
        <f t="shared" si="124"/>
        <v>0</v>
      </c>
    </row>
    <row r="1558" spans="1:12">
      <c r="A1558">
        <f>'Data Entry'!A1559</f>
        <v>0</v>
      </c>
      <c r="B1558">
        <f>'Data Entry'!B1559</f>
        <v>0</v>
      </c>
      <c r="C1558">
        <f>'Data Entry'!I1559</f>
        <v>0</v>
      </c>
      <c r="D1558">
        <f>'Data Entry'!J1559</f>
        <v>0</v>
      </c>
      <c r="E1558">
        <f t="shared" si="120"/>
        <v>0</v>
      </c>
      <c r="F1558" s="26" t="e">
        <f t="shared" si="121"/>
        <v>#DIV/0!</v>
      </c>
      <c r="G1558">
        <f>'Data Entry'!K1559</f>
        <v>0</v>
      </c>
      <c r="H1558">
        <f>'Data Entry'!L1559</f>
        <v>0</v>
      </c>
      <c r="I1558">
        <f t="shared" si="122"/>
        <v>0</v>
      </c>
      <c r="J1558" s="26" t="e">
        <f t="shared" si="123"/>
        <v>#DIV/0!</v>
      </c>
      <c r="K1558" s="1">
        <f>SUMIFS('Data Entry'!N$3:N$2000,'Data Entry'!M$3:M$2000,A1558,'Data Entry'!B$3:B$2000,B1558)+SUMIFS('Data Entry'!P$3:P$2000,'Data Entry'!O$3:O$2000,A1558,'Data Entry'!B$3:B$2000,B1558)+SUMIFS('Data Entry'!R$3:R$2000,'Data Entry'!Q$3:Q$2000,A1558,'Data Entry'!B$3:B$2000,B1558)</f>
        <v>0</v>
      </c>
      <c r="L1558">
        <f t="shared" si="124"/>
        <v>0</v>
      </c>
    </row>
    <row r="1559" spans="1:12">
      <c r="A1559">
        <f>'Data Entry'!A1560</f>
        <v>0</v>
      </c>
      <c r="B1559">
        <f>'Data Entry'!B1560</f>
        <v>0</v>
      </c>
      <c r="C1559">
        <f>'Data Entry'!I1560</f>
        <v>0</v>
      </c>
      <c r="D1559">
        <f>'Data Entry'!J1560</f>
        <v>0</v>
      </c>
      <c r="E1559">
        <f t="shared" si="120"/>
        <v>0</v>
      </c>
      <c r="F1559" s="26" t="e">
        <f t="shared" si="121"/>
        <v>#DIV/0!</v>
      </c>
      <c r="G1559">
        <f>'Data Entry'!K1560</f>
        <v>0</v>
      </c>
      <c r="H1559">
        <f>'Data Entry'!L1560</f>
        <v>0</v>
      </c>
      <c r="I1559">
        <f t="shared" si="122"/>
        <v>0</v>
      </c>
      <c r="J1559" s="26" t="e">
        <f t="shared" si="123"/>
        <v>#DIV/0!</v>
      </c>
      <c r="K1559" s="1">
        <f>SUMIFS('Data Entry'!N$3:N$2000,'Data Entry'!M$3:M$2000,A1559,'Data Entry'!B$3:B$2000,B1559)+SUMIFS('Data Entry'!P$3:P$2000,'Data Entry'!O$3:O$2000,A1559,'Data Entry'!B$3:B$2000,B1559)+SUMIFS('Data Entry'!R$3:R$2000,'Data Entry'!Q$3:Q$2000,A1559,'Data Entry'!B$3:B$2000,B1559)</f>
        <v>0</v>
      </c>
      <c r="L1559">
        <f t="shared" si="124"/>
        <v>0</v>
      </c>
    </row>
    <row r="1560" spans="1:12">
      <c r="A1560">
        <f>'Data Entry'!A1561</f>
        <v>0</v>
      </c>
      <c r="B1560">
        <f>'Data Entry'!B1561</f>
        <v>0</v>
      </c>
      <c r="C1560">
        <f>'Data Entry'!I1561</f>
        <v>0</v>
      </c>
      <c r="D1560">
        <f>'Data Entry'!J1561</f>
        <v>0</v>
      </c>
      <c r="E1560">
        <f t="shared" si="120"/>
        <v>0</v>
      </c>
      <c r="F1560" s="26" t="e">
        <f t="shared" si="121"/>
        <v>#DIV/0!</v>
      </c>
      <c r="G1560">
        <f>'Data Entry'!K1561</f>
        <v>0</v>
      </c>
      <c r="H1560">
        <f>'Data Entry'!L1561</f>
        <v>0</v>
      </c>
      <c r="I1560">
        <f t="shared" si="122"/>
        <v>0</v>
      </c>
      <c r="J1560" s="26" t="e">
        <f t="shared" si="123"/>
        <v>#DIV/0!</v>
      </c>
      <c r="K1560" s="1">
        <f>SUMIFS('Data Entry'!N$3:N$2000,'Data Entry'!M$3:M$2000,A1560,'Data Entry'!B$3:B$2000,B1560)+SUMIFS('Data Entry'!P$3:P$2000,'Data Entry'!O$3:O$2000,A1560,'Data Entry'!B$3:B$2000,B1560)+SUMIFS('Data Entry'!R$3:R$2000,'Data Entry'!Q$3:Q$2000,A1560,'Data Entry'!B$3:B$2000,B1560)</f>
        <v>0</v>
      </c>
      <c r="L1560">
        <f t="shared" si="124"/>
        <v>0</v>
      </c>
    </row>
    <row r="1561" spans="1:12">
      <c r="A1561">
        <f>'Data Entry'!A1562</f>
        <v>0</v>
      </c>
      <c r="B1561">
        <f>'Data Entry'!B1562</f>
        <v>0</v>
      </c>
      <c r="C1561">
        <f>'Data Entry'!I1562</f>
        <v>0</v>
      </c>
      <c r="D1561">
        <f>'Data Entry'!J1562</f>
        <v>0</v>
      </c>
      <c r="E1561">
        <f t="shared" si="120"/>
        <v>0</v>
      </c>
      <c r="F1561" s="26" t="e">
        <f t="shared" si="121"/>
        <v>#DIV/0!</v>
      </c>
      <c r="G1561">
        <f>'Data Entry'!K1562</f>
        <v>0</v>
      </c>
      <c r="H1561">
        <f>'Data Entry'!L1562</f>
        <v>0</v>
      </c>
      <c r="I1561">
        <f t="shared" si="122"/>
        <v>0</v>
      </c>
      <c r="J1561" s="26" t="e">
        <f t="shared" si="123"/>
        <v>#DIV/0!</v>
      </c>
      <c r="K1561" s="1">
        <f>SUMIFS('Data Entry'!N$3:N$2000,'Data Entry'!M$3:M$2000,A1561,'Data Entry'!B$3:B$2000,B1561)+SUMIFS('Data Entry'!P$3:P$2000,'Data Entry'!O$3:O$2000,A1561,'Data Entry'!B$3:B$2000,B1561)+SUMIFS('Data Entry'!R$3:R$2000,'Data Entry'!Q$3:Q$2000,A1561,'Data Entry'!B$3:B$2000,B1561)</f>
        <v>0</v>
      </c>
      <c r="L1561">
        <f t="shared" si="124"/>
        <v>0</v>
      </c>
    </row>
    <row r="1562" spans="1:12">
      <c r="A1562">
        <f>'Data Entry'!A1563</f>
        <v>0</v>
      </c>
      <c r="B1562">
        <f>'Data Entry'!B1563</f>
        <v>0</v>
      </c>
      <c r="C1562">
        <f>'Data Entry'!I1563</f>
        <v>0</v>
      </c>
      <c r="D1562">
        <f>'Data Entry'!J1563</f>
        <v>0</v>
      </c>
      <c r="E1562">
        <f t="shared" si="120"/>
        <v>0</v>
      </c>
      <c r="F1562" s="26" t="e">
        <f t="shared" si="121"/>
        <v>#DIV/0!</v>
      </c>
      <c r="G1562">
        <f>'Data Entry'!K1563</f>
        <v>0</v>
      </c>
      <c r="H1562">
        <f>'Data Entry'!L1563</f>
        <v>0</v>
      </c>
      <c r="I1562">
        <f t="shared" si="122"/>
        <v>0</v>
      </c>
      <c r="J1562" s="26" t="e">
        <f t="shared" si="123"/>
        <v>#DIV/0!</v>
      </c>
      <c r="K1562" s="1">
        <f>SUMIFS('Data Entry'!N$3:N$2000,'Data Entry'!M$3:M$2000,A1562,'Data Entry'!B$3:B$2000,B1562)+SUMIFS('Data Entry'!P$3:P$2000,'Data Entry'!O$3:O$2000,A1562,'Data Entry'!B$3:B$2000,B1562)+SUMIFS('Data Entry'!R$3:R$2000,'Data Entry'!Q$3:Q$2000,A1562,'Data Entry'!B$3:B$2000,B1562)</f>
        <v>0</v>
      </c>
      <c r="L1562">
        <f t="shared" si="124"/>
        <v>0</v>
      </c>
    </row>
    <row r="1563" spans="1:12">
      <c r="A1563">
        <f>'Data Entry'!A1564</f>
        <v>0</v>
      </c>
      <c r="B1563">
        <f>'Data Entry'!B1564</f>
        <v>0</v>
      </c>
      <c r="C1563">
        <f>'Data Entry'!I1564</f>
        <v>0</v>
      </c>
      <c r="D1563">
        <f>'Data Entry'!J1564</f>
        <v>0</v>
      </c>
      <c r="E1563">
        <f t="shared" si="120"/>
        <v>0</v>
      </c>
      <c r="F1563" s="26" t="e">
        <f t="shared" si="121"/>
        <v>#DIV/0!</v>
      </c>
      <c r="G1563">
        <f>'Data Entry'!K1564</f>
        <v>0</v>
      </c>
      <c r="H1563">
        <f>'Data Entry'!L1564</f>
        <v>0</v>
      </c>
      <c r="I1563">
        <f t="shared" si="122"/>
        <v>0</v>
      </c>
      <c r="J1563" s="26" t="e">
        <f t="shared" si="123"/>
        <v>#DIV/0!</v>
      </c>
      <c r="K1563" s="1">
        <f>SUMIFS('Data Entry'!N$3:N$2000,'Data Entry'!M$3:M$2000,A1563,'Data Entry'!B$3:B$2000,B1563)+SUMIFS('Data Entry'!P$3:P$2000,'Data Entry'!O$3:O$2000,A1563,'Data Entry'!B$3:B$2000,B1563)+SUMIFS('Data Entry'!R$3:R$2000,'Data Entry'!Q$3:Q$2000,A1563,'Data Entry'!B$3:B$2000,B1563)</f>
        <v>0</v>
      </c>
      <c r="L1563">
        <f t="shared" si="124"/>
        <v>0</v>
      </c>
    </row>
    <row r="1564" spans="1:12">
      <c r="A1564">
        <f>'Data Entry'!A1565</f>
        <v>0</v>
      </c>
      <c r="B1564">
        <f>'Data Entry'!B1565</f>
        <v>0</v>
      </c>
      <c r="C1564">
        <f>'Data Entry'!I1565</f>
        <v>0</v>
      </c>
      <c r="D1564">
        <f>'Data Entry'!J1565</f>
        <v>0</v>
      </c>
      <c r="E1564">
        <f t="shared" si="120"/>
        <v>0</v>
      </c>
      <c r="F1564" s="26" t="e">
        <f t="shared" si="121"/>
        <v>#DIV/0!</v>
      </c>
      <c r="G1564">
        <f>'Data Entry'!K1565</f>
        <v>0</v>
      </c>
      <c r="H1564">
        <f>'Data Entry'!L1565</f>
        <v>0</v>
      </c>
      <c r="I1564">
        <f t="shared" si="122"/>
        <v>0</v>
      </c>
      <c r="J1564" s="26" t="e">
        <f t="shared" si="123"/>
        <v>#DIV/0!</v>
      </c>
      <c r="K1564" s="1">
        <f>SUMIFS('Data Entry'!N$3:N$2000,'Data Entry'!M$3:M$2000,A1564,'Data Entry'!B$3:B$2000,B1564)+SUMIFS('Data Entry'!P$3:P$2000,'Data Entry'!O$3:O$2000,A1564,'Data Entry'!B$3:B$2000,B1564)+SUMIFS('Data Entry'!R$3:R$2000,'Data Entry'!Q$3:Q$2000,A1564,'Data Entry'!B$3:B$2000,B1564)</f>
        <v>0</v>
      </c>
      <c r="L1564">
        <f t="shared" si="124"/>
        <v>0</v>
      </c>
    </row>
    <row r="1565" spans="1:12">
      <c r="A1565">
        <f>'Data Entry'!A1566</f>
        <v>0</v>
      </c>
      <c r="B1565">
        <f>'Data Entry'!B1566</f>
        <v>0</v>
      </c>
      <c r="C1565">
        <f>'Data Entry'!I1566</f>
        <v>0</v>
      </c>
      <c r="D1565">
        <f>'Data Entry'!J1566</f>
        <v>0</v>
      </c>
      <c r="E1565">
        <f t="shared" si="120"/>
        <v>0</v>
      </c>
      <c r="F1565" s="26" t="e">
        <f t="shared" si="121"/>
        <v>#DIV/0!</v>
      </c>
      <c r="G1565">
        <f>'Data Entry'!K1566</f>
        <v>0</v>
      </c>
      <c r="H1565">
        <f>'Data Entry'!L1566</f>
        <v>0</v>
      </c>
      <c r="I1565">
        <f t="shared" si="122"/>
        <v>0</v>
      </c>
      <c r="J1565" s="26" t="e">
        <f t="shared" si="123"/>
        <v>#DIV/0!</v>
      </c>
      <c r="K1565" s="1">
        <f>SUMIFS('Data Entry'!N$3:N$2000,'Data Entry'!M$3:M$2000,A1565,'Data Entry'!B$3:B$2000,B1565)+SUMIFS('Data Entry'!P$3:P$2000,'Data Entry'!O$3:O$2000,A1565,'Data Entry'!B$3:B$2000,B1565)+SUMIFS('Data Entry'!R$3:R$2000,'Data Entry'!Q$3:Q$2000,A1565,'Data Entry'!B$3:B$2000,B1565)</f>
        <v>0</v>
      </c>
      <c r="L1565">
        <f t="shared" si="124"/>
        <v>0</v>
      </c>
    </row>
    <row r="1566" spans="1:12">
      <c r="A1566">
        <f>'Data Entry'!A1567</f>
        <v>0</v>
      </c>
      <c r="B1566">
        <f>'Data Entry'!B1567</f>
        <v>0</v>
      </c>
      <c r="C1566">
        <f>'Data Entry'!I1567</f>
        <v>0</v>
      </c>
      <c r="D1566">
        <f>'Data Entry'!J1567</f>
        <v>0</v>
      </c>
      <c r="E1566">
        <f t="shared" si="120"/>
        <v>0</v>
      </c>
      <c r="F1566" s="26" t="e">
        <f t="shared" si="121"/>
        <v>#DIV/0!</v>
      </c>
      <c r="G1566">
        <f>'Data Entry'!K1567</f>
        <v>0</v>
      </c>
      <c r="H1566">
        <f>'Data Entry'!L1567</f>
        <v>0</v>
      </c>
      <c r="I1566">
        <f t="shared" si="122"/>
        <v>0</v>
      </c>
      <c r="J1566" s="26" t="e">
        <f t="shared" si="123"/>
        <v>#DIV/0!</v>
      </c>
      <c r="K1566" s="1">
        <f>SUMIFS('Data Entry'!N$3:N$2000,'Data Entry'!M$3:M$2000,A1566,'Data Entry'!B$3:B$2000,B1566)+SUMIFS('Data Entry'!P$3:P$2000,'Data Entry'!O$3:O$2000,A1566,'Data Entry'!B$3:B$2000,B1566)+SUMIFS('Data Entry'!R$3:R$2000,'Data Entry'!Q$3:Q$2000,A1566,'Data Entry'!B$3:B$2000,B1566)</f>
        <v>0</v>
      </c>
      <c r="L1566">
        <f t="shared" si="124"/>
        <v>0</v>
      </c>
    </row>
    <row r="1567" spans="1:12">
      <c r="A1567">
        <f>'Data Entry'!A1568</f>
        <v>0</v>
      </c>
      <c r="B1567">
        <f>'Data Entry'!B1568</f>
        <v>0</v>
      </c>
      <c r="C1567">
        <f>'Data Entry'!I1568</f>
        <v>0</v>
      </c>
      <c r="D1567">
        <f>'Data Entry'!J1568</f>
        <v>0</v>
      </c>
      <c r="E1567">
        <f t="shared" si="120"/>
        <v>0</v>
      </c>
      <c r="F1567" s="26" t="e">
        <f t="shared" si="121"/>
        <v>#DIV/0!</v>
      </c>
      <c r="G1567">
        <f>'Data Entry'!K1568</f>
        <v>0</v>
      </c>
      <c r="H1567">
        <f>'Data Entry'!L1568</f>
        <v>0</v>
      </c>
      <c r="I1567">
        <f t="shared" si="122"/>
        <v>0</v>
      </c>
      <c r="J1567" s="26" t="e">
        <f t="shared" si="123"/>
        <v>#DIV/0!</v>
      </c>
      <c r="K1567" s="1">
        <f>SUMIFS('Data Entry'!N$3:N$2000,'Data Entry'!M$3:M$2000,A1567,'Data Entry'!B$3:B$2000,B1567)+SUMIFS('Data Entry'!P$3:P$2000,'Data Entry'!O$3:O$2000,A1567,'Data Entry'!B$3:B$2000,B1567)+SUMIFS('Data Entry'!R$3:R$2000,'Data Entry'!Q$3:Q$2000,A1567,'Data Entry'!B$3:B$2000,B1567)</f>
        <v>0</v>
      </c>
      <c r="L1567">
        <f t="shared" si="124"/>
        <v>0</v>
      </c>
    </row>
    <row r="1568" spans="1:12">
      <c r="A1568">
        <f>'Data Entry'!A1569</f>
        <v>0</v>
      </c>
      <c r="B1568">
        <f>'Data Entry'!B1569</f>
        <v>0</v>
      </c>
      <c r="C1568">
        <f>'Data Entry'!I1569</f>
        <v>0</v>
      </c>
      <c r="D1568">
        <f>'Data Entry'!J1569</f>
        <v>0</v>
      </c>
      <c r="E1568">
        <f t="shared" si="120"/>
        <v>0</v>
      </c>
      <c r="F1568" s="26" t="e">
        <f t="shared" si="121"/>
        <v>#DIV/0!</v>
      </c>
      <c r="G1568">
        <f>'Data Entry'!K1569</f>
        <v>0</v>
      </c>
      <c r="H1568">
        <f>'Data Entry'!L1569</f>
        <v>0</v>
      </c>
      <c r="I1568">
        <f t="shared" si="122"/>
        <v>0</v>
      </c>
      <c r="J1568" s="26" t="e">
        <f t="shared" si="123"/>
        <v>#DIV/0!</v>
      </c>
      <c r="K1568" s="1">
        <f>SUMIFS('Data Entry'!N$3:N$2000,'Data Entry'!M$3:M$2000,A1568,'Data Entry'!B$3:B$2000,B1568)+SUMIFS('Data Entry'!P$3:P$2000,'Data Entry'!O$3:O$2000,A1568,'Data Entry'!B$3:B$2000,B1568)+SUMIFS('Data Entry'!R$3:R$2000,'Data Entry'!Q$3:Q$2000,A1568,'Data Entry'!B$3:B$2000,B1568)</f>
        <v>0</v>
      </c>
      <c r="L1568">
        <f t="shared" si="124"/>
        <v>0</v>
      </c>
    </row>
    <row r="1569" spans="1:12">
      <c r="A1569">
        <f>'Data Entry'!A1570</f>
        <v>0</v>
      </c>
      <c r="B1569">
        <f>'Data Entry'!B1570</f>
        <v>0</v>
      </c>
      <c r="C1569">
        <f>'Data Entry'!I1570</f>
        <v>0</v>
      </c>
      <c r="D1569">
        <f>'Data Entry'!J1570</f>
        <v>0</v>
      </c>
      <c r="E1569">
        <f t="shared" si="120"/>
        <v>0</v>
      </c>
      <c r="F1569" s="26" t="e">
        <f t="shared" si="121"/>
        <v>#DIV/0!</v>
      </c>
      <c r="G1569">
        <f>'Data Entry'!K1570</f>
        <v>0</v>
      </c>
      <c r="H1569">
        <f>'Data Entry'!L1570</f>
        <v>0</v>
      </c>
      <c r="I1569">
        <f t="shared" si="122"/>
        <v>0</v>
      </c>
      <c r="J1569" s="26" t="e">
        <f t="shared" si="123"/>
        <v>#DIV/0!</v>
      </c>
      <c r="K1569" s="1">
        <f>SUMIFS('Data Entry'!N$3:N$2000,'Data Entry'!M$3:M$2000,A1569,'Data Entry'!B$3:B$2000,B1569)+SUMIFS('Data Entry'!P$3:P$2000,'Data Entry'!O$3:O$2000,A1569,'Data Entry'!B$3:B$2000,B1569)+SUMIFS('Data Entry'!R$3:R$2000,'Data Entry'!Q$3:Q$2000,A1569,'Data Entry'!B$3:B$2000,B1569)</f>
        <v>0</v>
      </c>
      <c r="L1569">
        <f t="shared" si="124"/>
        <v>0</v>
      </c>
    </row>
    <row r="1570" spans="1:12">
      <c r="A1570">
        <f>'Data Entry'!A1571</f>
        <v>0</v>
      </c>
      <c r="B1570">
        <f>'Data Entry'!B1571</f>
        <v>0</v>
      </c>
      <c r="C1570">
        <f>'Data Entry'!I1571</f>
        <v>0</v>
      </c>
      <c r="D1570">
        <f>'Data Entry'!J1571</f>
        <v>0</v>
      </c>
      <c r="E1570">
        <f t="shared" si="120"/>
        <v>0</v>
      </c>
      <c r="F1570" s="26" t="e">
        <f t="shared" si="121"/>
        <v>#DIV/0!</v>
      </c>
      <c r="G1570">
        <f>'Data Entry'!K1571</f>
        <v>0</v>
      </c>
      <c r="H1570">
        <f>'Data Entry'!L1571</f>
        <v>0</v>
      </c>
      <c r="I1570">
        <f t="shared" si="122"/>
        <v>0</v>
      </c>
      <c r="J1570" s="26" t="e">
        <f t="shared" si="123"/>
        <v>#DIV/0!</v>
      </c>
      <c r="K1570" s="1">
        <f>SUMIFS('Data Entry'!N$3:N$2000,'Data Entry'!M$3:M$2000,A1570,'Data Entry'!B$3:B$2000,B1570)+SUMIFS('Data Entry'!P$3:P$2000,'Data Entry'!O$3:O$2000,A1570,'Data Entry'!B$3:B$2000,B1570)+SUMIFS('Data Entry'!R$3:R$2000,'Data Entry'!Q$3:Q$2000,A1570,'Data Entry'!B$3:B$2000,B1570)</f>
        <v>0</v>
      </c>
      <c r="L1570">
        <f t="shared" si="124"/>
        <v>0</v>
      </c>
    </row>
    <row r="1571" spans="1:12">
      <c r="A1571">
        <f>'Data Entry'!A1572</f>
        <v>0</v>
      </c>
      <c r="B1571">
        <f>'Data Entry'!B1572</f>
        <v>0</v>
      </c>
      <c r="C1571">
        <f>'Data Entry'!I1572</f>
        <v>0</v>
      </c>
      <c r="D1571">
        <f>'Data Entry'!J1572</f>
        <v>0</v>
      </c>
      <c r="E1571">
        <f t="shared" si="120"/>
        <v>0</v>
      </c>
      <c r="F1571" s="26" t="e">
        <f t="shared" si="121"/>
        <v>#DIV/0!</v>
      </c>
      <c r="G1571">
        <f>'Data Entry'!K1572</f>
        <v>0</v>
      </c>
      <c r="H1571">
        <f>'Data Entry'!L1572</f>
        <v>0</v>
      </c>
      <c r="I1571">
        <f t="shared" si="122"/>
        <v>0</v>
      </c>
      <c r="J1571" s="26" t="e">
        <f t="shared" si="123"/>
        <v>#DIV/0!</v>
      </c>
      <c r="K1571" s="1">
        <f>SUMIFS('Data Entry'!N$3:N$2000,'Data Entry'!M$3:M$2000,A1571,'Data Entry'!B$3:B$2000,B1571)+SUMIFS('Data Entry'!P$3:P$2000,'Data Entry'!O$3:O$2000,A1571,'Data Entry'!B$3:B$2000,B1571)+SUMIFS('Data Entry'!R$3:R$2000,'Data Entry'!Q$3:Q$2000,A1571,'Data Entry'!B$3:B$2000,B1571)</f>
        <v>0</v>
      </c>
      <c r="L1571">
        <f t="shared" si="124"/>
        <v>0</v>
      </c>
    </row>
    <row r="1572" spans="1:12">
      <c r="A1572">
        <f>'Data Entry'!A1573</f>
        <v>0</v>
      </c>
      <c r="B1572">
        <f>'Data Entry'!B1573</f>
        <v>0</v>
      </c>
      <c r="C1572">
        <f>'Data Entry'!I1573</f>
        <v>0</v>
      </c>
      <c r="D1572">
        <f>'Data Entry'!J1573</f>
        <v>0</v>
      </c>
      <c r="E1572">
        <f t="shared" si="120"/>
        <v>0</v>
      </c>
      <c r="F1572" s="26" t="e">
        <f t="shared" si="121"/>
        <v>#DIV/0!</v>
      </c>
      <c r="G1572">
        <f>'Data Entry'!K1573</f>
        <v>0</v>
      </c>
      <c r="H1572">
        <f>'Data Entry'!L1573</f>
        <v>0</v>
      </c>
      <c r="I1572">
        <f t="shared" si="122"/>
        <v>0</v>
      </c>
      <c r="J1572" s="26" t="e">
        <f t="shared" si="123"/>
        <v>#DIV/0!</v>
      </c>
      <c r="K1572" s="1">
        <f>SUMIFS('Data Entry'!N$3:N$2000,'Data Entry'!M$3:M$2000,A1572,'Data Entry'!B$3:B$2000,B1572)+SUMIFS('Data Entry'!P$3:P$2000,'Data Entry'!O$3:O$2000,A1572,'Data Entry'!B$3:B$2000,B1572)+SUMIFS('Data Entry'!R$3:R$2000,'Data Entry'!Q$3:Q$2000,A1572,'Data Entry'!B$3:B$2000,B1572)</f>
        <v>0</v>
      </c>
      <c r="L1572">
        <f t="shared" si="124"/>
        <v>0</v>
      </c>
    </row>
    <row r="1573" spans="1:12">
      <c r="A1573">
        <f>'Data Entry'!A1574</f>
        <v>0</v>
      </c>
      <c r="B1573">
        <f>'Data Entry'!B1574</f>
        <v>0</v>
      </c>
      <c r="C1573">
        <f>'Data Entry'!I1574</f>
        <v>0</v>
      </c>
      <c r="D1573">
        <f>'Data Entry'!J1574</f>
        <v>0</v>
      </c>
      <c r="E1573">
        <f t="shared" si="120"/>
        <v>0</v>
      </c>
      <c r="F1573" s="26" t="e">
        <f t="shared" si="121"/>
        <v>#DIV/0!</v>
      </c>
      <c r="G1573">
        <f>'Data Entry'!K1574</f>
        <v>0</v>
      </c>
      <c r="H1573">
        <f>'Data Entry'!L1574</f>
        <v>0</v>
      </c>
      <c r="I1573">
        <f t="shared" si="122"/>
        <v>0</v>
      </c>
      <c r="J1573" s="26" t="e">
        <f t="shared" si="123"/>
        <v>#DIV/0!</v>
      </c>
      <c r="K1573" s="1">
        <f>SUMIFS('Data Entry'!N$3:N$2000,'Data Entry'!M$3:M$2000,A1573,'Data Entry'!B$3:B$2000,B1573)+SUMIFS('Data Entry'!P$3:P$2000,'Data Entry'!O$3:O$2000,A1573,'Data Entry'!B$3:B$2000,B1573)+SUMIFS('Data Entry'!R$3:R$2000,'Data Entry'!Q$3:Q$2000,A1573,'Data Entry'!B$3:B$2000,B1573)</f>
        <v>0</v>
      </c>
      <c r="L1573">
        <f t="shared" si="124"/>
        <v>0</v>
      </c>
    </row>
    <row r="1574" spans="1:12">
      <c r="A1574">
        <f>'Data Entry'!A1575</f>
        <v>0</v>
      </c>
      <c r="B1574">
        <f>'Data Entry'!B1575</f>
        <v>0</v>
      </c>
      <c r="C1574">
        <f>'Data Entry'!I1575</f>
        <v>0</v>
      </c>
      <c r="D1574">
        <f>'Data Entry'!J1575</f>
        <v>0</v>
      </c>
      <c r="E1574">
        <f t="shared" si="120"/>
        <v>0</v>
      </c>
      <c r="F1574" s="26" t="e">
        <f t="shared" si="121"/>
        <v>#DIV/0!</v>
      </c>
      <c r="G1574">
        <f>'Data Entry'!K1575</f>
        <v>0</v>
      </c>
      <c r="H1574">
        <f>'Data Entry'!L1575</f>
        <v>0</v>
      </c>
      <c r="I1574">
        <f t="shared" si="122"/>
        <v>0</v>
      </c>
      <c r="J1574" s="26" t="e">
        <f t="shared" si="123"/>
        <v>#DIV/0!</v>
      </c>
      <c r="K1574" s="1">
        <f>SUMIFS('Data Entry'!N$3:N$2000,'Data Entry'!M$3:M$2000,A1574,'Data Entry'!B$3:B$2000,B1574)+SUMIFS('Data Entry'!P$3:P$2000,'Data Entry'!O$3:O$2000,A1574,'Data Entry'!B$3:B$2000,B1574)+SUMIFS('Data Entry'!R$3:R$2000,'Data Entry'!Q$3:Q$2000,A1574,'Data Entry'!B$3:B$2000,B1574)</f>
        <v>0</v>
      </c>
      <c r="L1574">
        <f t="shared" si="124"/>
        <v>0</v>
      </c>
    </row>
    <row r="1575" spans="1:12">
      <c r="A1575">
        <f>'Data Entry'!A1576</f>
        <v>0</v>
      </c>
      <c r="B1575">
        <f>'Data Entry'!B1576</f>
        <v>0</v>
      </c>
      <c r="C1575">
        <f>'Data Entry'!I1576</f>
        <v>0</v>
      </c>
      <c r="D1575">
        <f>'Data Entry'!J1576</f>
        <v>0</v>
      </c>
      <c r="E1575">
        <f t="shared" si="120"/>
        <v>0</v>
      </c>
      <c r="F1575" s="26" t="e">
        <f t="shared" si="121"/>
        <v>#DIV/0!</v>
      </c>
      <c r="G1575">
        <f>'Data Entry'!K1576</f>
        <v>0</v>
      </c>
      <c r="H1575">
        <f>'Data Entry'!L1576</f>
        <v>0</v>
      </c>
      <c r="I1575">
        <f t="shared" si="122"/>
        <v>0</v>
      </c>
      <c r="J1575" s="26" t="e">
        <f t="shared" si="123"/>
        <v>#DIV/0!</v>
      </c>
      <c r="K1575" s="1">
        <f>SUMIFS('Data Entry'!N$3:N$2000,'Data Entry'!M$3:M$2000,A1575,'Data Entry'!B$3:B$2000,B1575)+SUMIFS('Data Entry'!P$3:P$2000,'Data Entry'!O$3:O$2000,A1575,'Data Entry'!B$3:B$2000,B1575)+SUMIFS('Data Entry'!R$3:R$2000,'Data Entry'!Q$3:Q$2000,A1575,'Data Entry'!B$3:B$2000,B1575)</f>
        <v>0</v>
      </c>
      <c r="L1575">
        <f t="shared" si="124"/>
        <v>0</v>
      </c>
    </row>
    <row r="1576" spans="1:12">
      <c r="A1576">
        <f>'Data Entry'!A1577</f>
        <v>0</v>
      </c>
      <c r="B1576">
        <f>'Data Entry'!B1577</f>
        <v>0</v>
      </c>
      <c r="C1576">
        <f>'Data Entry'!I1577</f>
        <v>0</v>
      </c>
      <c r="D1576">
        <f>'Data Entry'!J1577</f>
        <v>0</v>
      </c>
      <c r="E1576">
        <f t="shared" ref="E1576:E1639" si="125">C1576+D1576</f>
        <v>0</v>
      </c>
      <c r="F1576" s="26" t="e">
        <f t="shared" ref="F1576:F1639" si="126">C1576/E1576</f>
        <v>#DIV/0!</v>
      </c>
      <c r="G1576">
        <f>'Data Entry'!K1577</f>
        <v>0</v>
      </c>
      <c r="H1576">
        <f>'Data Entry'!L1577</f>
        <v>0</v>
      </c>
      <c r="I1576">
        <f t="shared" ref="I1576:I1639" si="127">G1576+H1576</f>
        <v>0</v>
      </c>
      <c r="J1576" s="26" t="e">
        <f t="shared" ref="J1576:J1639" si="128">G1576/I1576</f>
        <v>#DIV/0!</v>
      </c>
      <c r="K1576" s="1">
        <f>SUMIFS('Data Entry'!N$3:N$2000,'Data Entry'!M$3:M$2000,A1576,'Data Entry'!B$3:B$2000,B1576)+SUMIFS('Data Entry'!P$3:P$2000,'Data Entry'!O$3:O$2000,A1576,'Data Entry'!B$3:B$2000,B1576)+SUMIFS('Data Entry'!R$3:R$2000,'Data Entry'!Q$3:Q$2000,A1576,'Data Entry'!B$3:B$2000,B1576)</f>
        <v>0</v>
      </c>
      <c r="L1576">
        <f t="shared" ref="L1576:L1639" si="129">(G1576*2)+C1576</f>
        <v>0</v>
      </c>
    </row>
    <row r="1577" spans="1:12">
      <c r="A1577">
        <f>'Data Entry'!A1578</f>
        <v>0</v>
      </c>
      <c r="B1577">
        <f>'Data Entry'!B1578</f>
        <v>0</v>
      </c>
      <c r="C1577">
        <f>'Data Entry'!I1578</f>
        <v>0</v>
      </c>
      <c r="D1577">
        <f>'Data Entry'!J1578</f>
        <v>0</v>
      </c>
      <c r="E1577">
        <f t="shared" si="125"/>
        <v>0</v>
      </c>
      <c r="F1577" s="26" t="e">
        <f t="shared" si="126"/>
        <v>#DIV/0!</v>
      </c>
      <c r="G1577">
        <f>'Data Entry'!K1578</f>
        <v>0</v>
      </c>
      <c r="H1577">
        <f>'Data Entry'!L1578</f>
        <v>0</v>
      </c>
      <c r="I1577">
        <f t="shared" si="127"/>
        <v>0</v>
      </c>
      <c r="J1577" s="26" t="e">
        <f t="shared" si="128"/>
        <v>#DIV/0!</v>
      </c>
      <c r="K1577" s="1">
        <f>SUMIFS('Data Entry'!N$3:N$2000,'Data Entry'!M$3:M$2000,A1577,'Data Entry'!B$3:B$2000,B1577)+SUMIFS('Data Entry'!P$3:P$2000,'Data Entry'!O$3:O$2000,A1577,'Data Entry'!B$3:B$2000,B1577)+SUMIFS('Data Entry'!R$3:R$2000,'Data Entry'!Q$3:Q$2000,A1577,'Data Entry'!B$3:B$2000,B1577)</f>
        <v>0</v>
      </c>
      <c r="L1577">
        <f t="shared" si="129"/>
        <v>0</v>
      </c>
    </row>
    <row r="1578" spans="1:12">
      <c r="A1578">
        <f>'Data Entry'!A1579</f>
        <v>0</v>
      </c>
      <c r="B1578">
        <f>'Data Entry'!B1579</f>
        <v>0</v>
      </c>
      <c r="C1578">
        <f>'Data Entry'!I1579</f>
        <v>0</v>
      </c>
      <c r="D1578">
        <f>'Data Entry'!J1579</f>
        <v>0</v>
      </c>
      <c r="E1578">
        <f t="shared" si="125"/>
        <v>0</v>
      </c>
      <c r="F1578" s="26" t="e">
        <f t="shared" si="126"/>
        <v>#DIV/0!</v>
      </c>
      <c r="G1578">
        <f>'Data Entry'!K1579</f>
        <v>0</v>
      </c>
      <c r="H1578">
        <f>'Data Entry'!L1579</f>
        <v>0</v>
      </c>
      <c r="I1578">
        <f t="shared" si="127"/>
        <v>0</v>
      </c>
      <c r="J1578" s="26" t="e">
        <f t="shared" si="128"/>
        <v>#DIV/0!</v>
      </c>
      <c r="K1578" s="1">
        <f>SUMIFS('Data Entry'!N$3:N$2000,'Data Entry'!M$3:M$2000,A1578,'Data Entry'!B$3:B$2000,B1578)+SUMIFS('Data Entry'!P$3:P$2000,'Data Entry'!O$3:O$2000,A1578,'Data Entry'!B$3:B$2000,B1578)+SUMIFS('Data Entry'!R$3:R$2000,'Data Entry'!Q$3:Q$2000,A1578,'Data Entry'!B$3:B$2000,B1578)</f>
        <v>0</v>
      </c>
      <c r="L1578">
        <f t="shared" si="129"/>
        <v>0</v>
      </c>
    </row>
    <row r="1579" spans="1:12">
      <c r="A1579">
        <f>'Data Entry'!A1580</f>
        <v>0</v>
      </c>
      <c r="B1579">
        <f>'Data Entry'!B1580</f>
        <v>0</v>
      </c>
      <c r="C1579">
        <f>'Data Entry'!I1580</f>
        <v>0</v>
      </c>
      <c r="D1579">
        <f>'Data Entry'!J1580</f>
        <v>0</v>
      </c>
      <c r="E1579">
        <f t="shared" si="125"/>
        <v>0</v>
      </c>
      <c r="F1579" s="26" t="e">
        <f t="shared" si="126"/>
        <v>#DIV/0!</v>
      </c>
      <c r="G1579">
        <f>'Data Entry'!K1580</f>
        <v>0</v>
      </c>
      <c r="H1579">
        <f>'Data Entry'!L1580</f>
        <v>0</v>
      </c>
      <c r="I1579">
        <f t="shared" si="127"/>
        <v>0</v>
      </c>
      <c r="J1579" s="26" t="e">
        <f t="shared" si="128"/>
        <v>#DIV/0!</v>
      </c>
      <c r="K1579" s="1">
        <f>SUMIFS('Data Entry'!N$3:N$2000,'Data Entry'!M$3:M$2000,A1579,'Data Entry'!B$3:B$2000,B1579)+SUMIFS('Data Entry'!P$3:P$2000,'Data Entry'!O$3:O$2000,A1579,'Data Entry'!B$3:B$2000,B1579)+SUMIFS('Data Entry'!R$3:R$2000,'Data Entry'!Q$3:Q$2000,A1579,'Data Entry'!B$3:B$2000,B1579)</f>
        <v>0</v>
      </c>
      <c r="L1579">
        <f t="shared" si="129"/>
        <v>0</v>
      </c>
    </row>
    <row r="1580" spans="1:12">
      <c r="A1580">
        <f>'Data Entry'!A1581</f>
        <v>0</v>
      </c>
      <c r="B1580">
        <f>'Data Entry'!B1581</f>
        <v>0</v>
      </c>
      <c r="C1580">
        <f>'Data Entry'!I1581</f>
        <v>0</v>
      </c>
      <c r="D1580">
        <f>'Data Entry'!J1581</f>
        <v>0</v>
      </c>
      <c r="E1580">
        <f t="shared" si="125"/>
        <v>0</v>
      </c>
      <c r="F1580" s="26" t="e">
        <f t="shared" si="126"/>
        <v>#DIV/0!</v>
      </c>
      <c r="G1580">
        <f>'Data Entry'!K1581</f>
        <v>0</v>
      </c>
      <c r="H1580">
        <f>'Data Entry'!L1581</f>
        <v>0</v>
      </c>
      <c r="I1580">
        <f t="shared" si="127"/>
        <v>0</v>
      </c>
      <c r="J1580" s="26" t="e">
        <f t="shared" si="128"/>
        <v>#DIV/0!</v>
      </c>
      <c r="K1580" s="1">
        <f>SUMIFS('Data Entry'!N$3:N$2000,'Data Entry'!M$3:M$2000,A1580,'Data Entry'!B$3:B$2000,B1580)+SUMIFS('Data Entry'!P$3:P$2000,'Data Entry'!O$3:O$2000,A1580,'Data Entry'!B$3:B$2000,B1580)+SUMIFS('Data Entry'!R$3:R$2000,'Data Entry'!Q$3:Q$2000,A1580,'Data Entry'!B$3:B$2000,B1580)</f>
        <v>0</v>
      </c>
      <c r="L1580">
        <f t="shared" si="129"/>
        <v>0</v>
      </c>
    </row>
    <row r="1581" spans="1:12">
      <c r="A1581">
        <f>'Data Entry'!A1582</f>
        <v>0</v>
      </c>
      <c r="B1581">
        <f>'Data Entry'!B1582</f>
        <v>0</v>
      </c>
      <c r="C1581">
        <f>'Data Entry'!I1582</f>
        <v>0</v>
      </c>
      <c r="D1581">
        <f>'Data Entry'!J1582</f>
        <v>0</v>
      </c>
      <c r="E1581">
        <f t="shared" si="125"/>
        <v>0</v>
      </c>
      <c r="F1581" s="26" t="e">
        <f t="shared" si="126"/>
        <v>#DIV/0!</v>
      </c>
      <c r="G1581">
        <f>'Data Entry'!K1582</f>
        <v>0</v>
      </c>
      <c r="H1581">
        <f>'Data Entry'!L1582</f>
        <v>0</v>
      </c>
      <c r="I1581">
        <f t="shared" si="127"/>
        <v>0</v>
      </c>
      <c r="J1581" s="26" t="e">
        <f t="shared" si="128"/>
        <v>#DIV/0!</v>
      </c>
      <c r="K1581" s="1">
        <f>SUMIFS('Data Entry'!N$3:N$2000,'Data Entry'!M$3:M$2000,A1581,'Data Entry'!B$3:B$2000,B1581)+SUMIFS('Data Entry'!P$3:P$2000,'Data Entry'!O$3:O$2000,A1581,'Data Entry'!B$3:B$2000,B1581)+SUMIFS('Data Entry'!R$3:R$2000,'Data Entry'!Q$3:Q$2000,A1581,'Data Entry'!B$3:B$2000,B1581)</f>
        <v>0</v>
      </c>
      <c r="L1581">
        <f t="shared" si="129"/>
        <v>0</v>
      </c>
    </row>
    <row r="1582" spans="1:12">
      <c r="A1582">
        <f>'Data Entry'!A1583</f>
        <v>0</v>
      </c>
      <c r="B1582">
        <f>'Data Entry'!B1583</f>
        <v>0</v>
      </c>
      <c r="C1582">
        <f>'Data Entry'!I1583</f>
        <v>0</v>
      </c>
      <c r="D1582">
        <f>'Data Entry'!J1583</f>
        <v>0</v>
      </c>
      <c r="E1582">
        <f t="shared" si="125"/>
        <v>0</v>
      </c>
      <c r="F1582" s="26" t="e">
        <f t="shared" si="126"/>
        <v>#DIV/0!</v>
      </c>
      <c r="G1582">
        <f>'Data Entry'!K1583</f>
        <v>0</v>
      </c>
      <c r="H1582">
        <f>'Data Entry'!L1583</f>
        <v>0</v>
      </c>
      <c r="I1582">
        <f t="shared" si="127"/>
        <v>0</v>
      </c>
      <c r="J1582" s="26" t="e">
        <f t="shared" si="128"/>
        <v>#DIV/0!</v>
      </c>
      <c r="K1582" s="1">
        <f>SUMIFS('Data Entry'!N$3:N$2000,'Data Entry'!M$3:M$2000,A1582,'Data Entry'!B$3:B$2000,B1582)+SUMIFS('Data Entry'!P$3:P$2000,'Data Entry'!O$3:O$2000,A1582,'Data Entry'!B$3:B$2000,B1582)+SUMIFS('Data Entry'!R$3:R$2000,'Data Entry'!Q$3:Q$2000,A1582,'Data Entry'!B$3:B$2000,B1582)</f>
        <v>0</v>
      </c>
      <c r="L1582">
        <f t="shared" si="129"/>
        <v>0</v>
      </c>
    </row>
    <row r="1583" spans="1:12">
      <c r="A1583">
        <f>'Data Entry'!A1584</f>
        <v>0</v>
      </c>
      <c r="B1583">
        <f>'Data Entry'!B1584</f>
        <v>0</v>
      </c>
      <c r="C1583">
        <f>'Data Entry'!I1584</f>
        <v>0</v>
      </c>
      <c r="D1583">
        <f>'Data Entry'!J1584</f>
        <v>0</v>
      </c>
      <c r="E1583">
        <f t="shared" si="125"/>
        <v>0</v>
      </c>
      <c r="F1583" s="26" t="e">
        <f t="shared" si="126"/>
        <v>#DIV/0!</v>
      </c>
      <c r="G1583">
        <f>'Data Entry'!K1584</f>
        <v>0</v>
      </c>
      <c r="H1583">
        <f>'Data Entry'!L1584</f>
        <v>0</v>
      </c>
      <c r="I1583">
        <f t="shared" si="127"/>
        <v>0</v>
      </c>
      <c r="J1583" s="26" t="e">
        <f t="shared" si="128"/>
        <v>#DIV/0!</v>
      </c>
      <c r="K1583" s="1">
        <f>SUMIFS('Data Entry'!N$3:N$2000,'Data Entry'!M$3:M$2000,A1583,'Data Entry'!B$3:B$2000,B1583)+SUMIFS('Data Entry'!P$3:P$2000,'Data Entry'!O$3:O$2000,A1583,'Data Entry'!B$3:B$2000,B1583)+SUMIFS('Data Entry'!R$3:R$2000,'Data Entry'!Q$3:Q$2000,A1583,'Data Entry'!B$3:B$2000,B1583)</f>
        <v>0</v>
      </c>
      <c r="L1583">
        <f t="shared" si="129"/>
        <v>0</v>
      </c>
    </row>
    <row r="1584" spans="1:12">
      <c r="A1584">
        <f>'Data Entry'!A1585</f>
        <v>0</v>
      </c>
      <c r="B1584">
        <f>'Data Entry'!B1585</f>
        <v>0</v>
      </c>
      <c r="C1584">
        <f>'Data Entry'!I1585</f>
        <v>0</v>
      </c>
      <c r="D1584">
        <f>'Data Entry'!J1585</f>
        <v>0</v>
      </c>
      <c r="E1584">
        <f t="shared" si="125"/>
        <v>0</v>
      </c>
      <c r="F1584" s="26" t="e">
        <f t="shared" si="126"/>
        <v>#DIV/0!</v>
      </c>
      <c r="G1584">
        <f>'Data Entry'!K1585</f>
        <v>0</v>
      </c>
      <c r="H1584">
        <f>'Data Entry'!L1585</f>
        <v>0</v>
      </c>
      <c r="I1584">
        <f t="shared" si="127"/>
        <v>0</v>
      </c>
      <c r="J1584" s="26" t="e">
        <f t="shared" si="128"/>
        <v>#DIV/0!</v>
      </c>
      <c r="K1584" s="1">
        <f>SUMIFS('Data Entry'!N$3:N$2000,'Data Entry'!M$3:M$2000,A1584,'Data Entry'!B$3:B$2000,B1584)+SUMIFS('Data Entry'!P$3:P$2000,'Data Entry'!O$3:O$2000,A1584,'Data Entry'!B$3:B$2000,B1584)+SUMIFS('Data Entry'!R$3:R$2000,'Data Entry'!Q$3:Q$2000,A1584,'Data Entry'!B$3:B$2000,B1584)</f>
        <v>0</v>
      </c>
      <c r="L1584">
        <f t="shared" si="129"/>
        <v>0</v>
      </c>
    </row>
    <row r="1585" spans="1:12">
      <c r="A1585">
        <f>'Data Entry'!A1586</f>
        <v>0</v>
      </c>
      <c r="B1585">
        <f>'Data Entry'!B1586</f>
        <v>0</v>
      </c>
      <c r="C1585">
        <f>'Data Entry'!I1586</f>
        <v>0</v>
      </c>
      <c r="D1585">
        <f>'Data Entry'!J1586</f>
        <v>0</v>
      </c>
      <c r="E1585">
        <f t="shared" si="125"/>
        <v>0</v>
      </c>
      <c r="F1585" s="26" t="e">
        <f t="shared" si="126"/>
        <v>#DIV/0!</v>
      </c>
      <c r="G1585">
        <f>'Data Entry'!K1586</f>
        <v>0</v>
      </c>
      <c r="H1585">
        <f>'Data Entry'!L1586</f>
        <v>0</v>
      </c>
      <c r="I1585">
        <f t="shared" si="127"/>
        <v>0</v>
      </c>
      <c r="J1585" s="26" t="e">
        <f t="shared" si="128"/>
        <v>#DIV/0!</v>
      </c>
      <c r="K1585" s="1">
        <f>SUMIFS('Data Entry'!N$3:N$2000,'Data Entry'!M$3:M$2000,A1585,'Data Entry'!B$3:B$2000,B1585)+SUMIFS('Data Entry'!P$3:P$2000,'Data Entry'!O$3:O$2000,A1585,'Data Entry'!B$3:B$2000,B1585)+SUMIFS('Data Entry'!R$3:R$2000,'Data Entry'!Q$3:Q$2000,A1585,'Data Entry'!B$3:B$2000,B1585)</f>
        <v>0</v>
      </c>
      <c r="L1585">
        <f t="shared" si="129"/>
        <v>0</v>
      </c>
    </row>
    <row r="1586" spans="1:12">
      <c r="A1586">
        <f>'Data Entry'!A1587</f>
        <v>0</v>
      </c>
      <c r="B1586">
        <f>'Data Entry'!B1587</f>
        <v>0</v>
      </c>
      <c r="C1586">
        <f>'Data Entry'!I1587</f>
        <v>0</v>
      </c>
      <c r="D1586">
        <f>'Data Entry'!J1587</f>
        <v>0</v>
      </c>
      <c r="E1586">
        <f t="shared" si="125"/>
        <v>0</v>
      </c>
      <c r="F1586" s="26" t="e">
        <f t="shared" si="126"/>
        <v>#DIV/0!</v>
      </c>
      <c r="G1586">
        <f>'Data Entry'!K1587</f>
        <v>0</v>
      </c>
      <c r="H1586">
        <f>'Data Entry'!L1587</f>
        <v>0</v>
      </c>
      <c r="I1586">
        <f t="shared" si="127"/>
        <v>0</v>
      </c>
      <c r="J1586" s="26" t="e">
        <f t="shared" si="128"/>
        <v>#DIV/0!</v>
      </c>
      <c r="K1586" s="1">
        <f>SUMIFS('Data Entry'!N$3:N$2000,'Data Entry'!M$3:M$2000,A1586,'Data Entry'!B$3:B$2000,B1586)+SUMIFS('Data Entry'!P$3:P$2000,'Data Entry'!O$3:O$2000,A1586,'Data Entry'!B$3:B$2000,B1586)+SUMIFS('Data Entry'!R$3:R$2000,'Data Entry'!Q$3:Q$2000,A1586,'Data Entry'!B$3:B$2000,B1586)</f>
        <v>0</v>
      </c>
      <c r="L1586">
        <f t="shared" si="129"/>
        <v>0</v>
      </c>
    </row>
    <row r="1587" spans="1:12">
      <c r="A1587">
        <f>'Data Entry'!A1588</f>
        <v>0</v>
      </c>
      <c r="B1587">
        <f>'Data Entry'!B1588</f>
        <v>0</v>
      </c>
      <c r="C1587">
        <f>'Data Entry'!I1588</f>
        <v>0</v>
      </c>
      <c r="D1587">
        <f>'Data Entry'!J1588</f>
        <v>0</v>
      </c>
      <c r="E1587">
        <f t="shared" si="125"/>
        <v>0</v>
      </c>
      <c r="F1587" s="26" t="e">
        <f t="shared" si="126"/>
        <v>#DIV/0!</v>
      </c>
      <c r="G1587">
        <f>'Data Entry'!K1588</f>
        <v>0</v>
      </c>
      <c r="H1587">
        <f>'Data Entry'!L1588</f>
        <v>0</v>
      </c>
      <c r="I1587">
        <f t="shared" si="127"/>
        <v>0</v>
      </c>
      <c r="J1587" s="26" t="e">
        <f t="shared" si="128"/>
        <v>#DIV/0!</v>
      </c>
      <c r="K1587" s="1">
        <f>SUMIFS('Data Entry'!N$3:N$2000,'Data Entry'!M$3:M$2000,A1587,'Data Entry'!B$3:B$2000,B1587)+SUMIFS('Data Entry'!P$3:P$2000,'Data Entry'!O$3:O$2000,A1587,'Data Entry'!B$3:B$2000,B1587)+SUMIFS('Data Entry'!R$3:R$2000,'Data Entry'!Q$3:Q$2000,A1587,'Data Entry'!B$3:B$2000,B1587)</f>
        <v>0</v>
      </c>
      <c r="L1587">
        <f t="shared" si="129"/>
        <v>0</v>
      </c>
    </row>
    <row r="1588" spans="1:12">
      <c r="A1588">
        <f>'Data Entry'!A1589</f>
        <v>0</v>
      </c>
      <c r="B1588">
        <f>'Data Entry'!B1589</f>
        <v>0</v>
      </c>
      <c r="C1588">
        <f>'Data Entry'!I1589</f>
        <v>0</v>
      </c>
      <c r="D1588">
        <f>'Data Entry'!J1589</f>
        <v>0</v>
      </c>
      <c r="E1588">
        <f t="shared" si="125"/>
        <v>0</v>
      </c>
      <c r="F1588" s="26" t="e">
        <f t="shared" si="126"/>
        <v>#DIV/0!</v>
      </c>
      <c r="G1588">
        <f>'Data Entry'!K1589</f>
        <v>0</v>
      </c>
      <c r="H1588">
        <f>'Data Entry'!L1589</f>
        <v>0</v>
      </c>
      <c r="I1588">
        <f t="shared" si="127"/>
        <v>0</v>
      </c>
      <c r="J1588" s="26" t="e">
        <f t="shared" si="128"/>
        <v>#DIV/0!</v>
      </c>
      <c r="K1588" s="1">
        <f>SUMIFS('Data Entry'!N$3:N$2000,'Data Entry'!M$3:M$2000,A1588,'Data Entry'!B$3:B$2000,B1588)+SUMIFS('Data Entry'!P$3:P$2000,'Data Entry'!O$3:O$2000,A1588,'Data Entry'!B$3:B$2000,B1588)+SUMIFS('Data Entry'!R$3:R$2000,'Data Entry'!Q$3:Q$2000,A1588,'Data Entry'!B$3:B$2000,B1588)</f>
        <v>0</v>
      </c>
      <c r="L1588">
        <f t="shared" si="129"/>
        <v>0</v>
      </c>
    </row>
    <row r="1589" spans="1:12">
      <c r="A1589">
        <f>'Data Entry'!A1590</f>
        <v>0</v>
      </c>
      <c r="B1589">
        <f>'Data Entry'!B1590</f>
        <v>0</v>
      </c>
      <c r="C1589">
        <f>'Data Entry'!I1590</f>
        <v>0</v>
      </c>
      <c r="D1589">
        <f>'Data Entry'!J1590</f>
        <v>0</v>
      </c>
      <c r="E1589">
        <f t="shared" si="125"/>
        <v>0</v>
      </c>
      <c r="F1589" s="26" t="e">
        <f t="shared" si="126"/>
        <v>#DIV/0!</v>
      </c>
      <c r="G1589">
        <f>'Data Entry'!K1590</f>
        <v>0</v>
      </c>
      <c r="H1589">
        <f>'Data Entry'!L1590</f>
        <v>0</v>
      </c>
      <c r="I1589">
        <f t="shared" si="127"/>
        <v>0</v>
      </c>
      <c r="J1589" s="26" t="e">
        <f t="shared" si="128"/>
        <v>#DIV/0!</v>
      </c>
      <c r="K1589" s="1">
        <f>SUMIFS('Data Entry'!N$3:N$2000,'Data Entry'!M$3:M$2000,A1589,'Data Entry'!B$3:B$2000,B1589)+SUMIFS('Data Entry'!P$3:P$2000,'Data Entry'!O$3:O$2000,A1589,'Data Entry'!B$3:B$2000,B1589)+SUMIFS('Data Entry'!R$3:R$2000,'Data Entry'!Q$3:Q$2000,A1589,'Data Entry'!B$3:B$2000,B1589)</f>
        <v>0</v>
      </c>
      <c r="L1589">
        <f t="shared" si="129"/>
        <v>0</v>
      </c>
    </row>
    <row r="1590" spans="1:12">
      <c r="A1590">
        <f>'Data Entry'!A1591</f>
        <v>0</v>
      </c>
      <c r="B1590">
        <f>'Data Entry'!B1591</f>
        <v>0</v>
      </c>
      <c r="C1590">
        <f>'Data Entry'!I1591</f>
        <v>0</v>
      </c>
      <c r="D1590">
        <f>'Data Entry'!J1591</f>
        <v>0</v>
      </c>
      <c r="E1590">
        <f t="shared" si="125"/>
        <v>0</v>
      </c>
      <c r="F1590" s="26" t="e">
        <f t="shared" si="126"/>
        <v>#DIV/0!</v>
      </c>
      <c r="G1590">
        <f>'Data Entry'!K1591</f>
        <v>0</v>
      </c>
      <c r="H1590">
        <f>'Data Entry'!L1591</f>
        <v>0</v>
      </c>
      <c r="I1590">
        <f t="shared" si="127"/>
        <v>0</v>
      </c>
      <c r="J1590" s="26" t="e">
        <f t="shared" si="128"/>
        <v>#DIV/0!</v>
      </c>
      <c r="K1590" s="1">
        <f>SUMIFS('Data Entry'!N$3:N$2000,'Data Entry'!M$3:M$2000,A1590,'Data Entry'!B$3:B$2000,B1590)+SUMIFS('Data Entry'!P$3:P$2000,'Data Entry'!O$3:O$2000,A1590,'Data Entry'!B$3:B$2000,B1590)+SUMIFS('Data Entry'!R$3:R$2000,'Data Entry'!Q$3:Q$2000,A1590,'Data Entry'!B$3:B$2000,B1590)</f>
        <v>0</v>
      </c>
      <c r="L1590">
        <f t="shared" si="129"/>
        <v>0</v>
      </c>
    </row>
    <row r="1591" spans="1:12">
      <c r="A1591">
        <f>'Data Entry'!A1592</f>
        <v>0</v>
      </c>
      <c r="B1591">
        <f>'Data Entry'!B1592</f>
        <v>0</v>
      </c>
      <c r="C1591">
        <f>'Data Entry'!I1592</f>
        <v>0</v>
      </c>
      <c r="D1591">
        <f>'Data Entry'!J1592</f>
        <v>0</v>
      </c>
      <c r="E1591">
        <f t="shared" si="125"/>
        <v>0</v>
      </c>
      <c r="F1591" s="26" t="e">
        <f t="shared" si="126"/>
        <v>#DIV/0!</v>
      </c>
      <c r="G1591">
        <f>'Data Entry'!K1592</f>
        <v>0</v>
      </c>
      <c r="H1591">
        <f>'Data Entry'!L1592</f>
        <v>0</v>
      </c>
      <c r="I1591">
        <f t="shared" si="127"/>
        <v>0</v>
      </c>
      <c r="J1591" s="26" t="e">
        <f t="shared" si="128"/>
        <v>#DIV/0!</v>
      </c>
      <c r="K1591" s="1">
        <f>SUMIFS('Data Entry'!N$3:N$2000,'Data Entry'!M$3:M$2000,A1591,'Data Entry'!B$3:B$2000,B1591)+SUMIFS('Data Entry'!P$3:P$2000,'Data Entry'!O$3:O$2000,A1591,'Data Entry'!B$3:B$2000,B1591)+SUMIFS('Data Entry'!R$3:R$2000,'Data Entry'!Q$3:Q$2000,A1591,'Data Entry'!B$3:B$2000,B1591)</f>
        <v>0</v>
      </c>
      <c r="L1591">
        <f t="shared" si="129"/>
        <v>0</v>
      </c>
    </row>
    <row r="1592" spans="1:12">
      <c r="A1592">
        <f>'Data Entry'!A1593</f>
        <v>0</v>
      </c>
      <c r="B1592">
        <f>'Data Entry'!B1593</f>
        <v>0</v>
      </c>
      <c r="C1592">
        <f>'Data Entry'!I1593</f>
        <v>0</v>
      </c>
      <c r="D1592">
        <f>'Data Entry'!J1593</f>
        <v>0</v>
      </c>
      <c r="E1592">
        <f t="shared" si="125"/>
        <v>0</v>
      </c>
      <c r="F1592" s="26" t="e">
        <f t="shared" si="126"/>
        <v>#DIV/0!</v>
      </c>
      <c r="G1592">
        <f>'Data Entry'!K1593</f>
        <v>0</v>
      </c>
      <c r="H1592">
        <f>'Data Entry'!L1593</f>
        <v>0</v>
      </c>
      <c r="I1592">
        <f t="shared" si="127"/>
        <v>0</v>
      </c>
      <c r="J1592" s="26" t="e">
        <f t="shared" si="128"/>
        <v>#DIV/0!</v>
      </c>
      <c r="K1592" s="1">
        <f>SUMIFS('Data Entry'!N$3:N$2000,'Data Entry'!M$3:M$2000,A1592,'Data Entry'!B$3:B$2000,B1592)+SUMIFS('Data Entry'!P$3:P$2000,'Data Entry'!O$3:O$2000,A1592,'Data Entry'!B$3:B$2000,B1592)+SUMIFS('Data Entry'!R$3:R$2000,'Data Entry'!Q$3:Q$2000,A1592,'Data Entry'!B$3:B$2000,B1592)</f>
        <v>0</v>
      </c>
      <c r="L1592">
        <f t="shared" si="129"/>
        <v>0</v>
      </c>
    </row>
    <row r="1593" spans="1:12">
      <c r="A1593">
        <f>'Data Entry'!A1594</f>
        <v>0</v>
      </c>
      <c r="B1593">
        <f>'Data Entry'!B1594</f>
        <v>0</v>
      </c>
      <c r="C1593">
        <f>'Data Entry'!I1594</f>
        <v>0</v>
      </c>
      <c r="D1593">
        <f>'Data Entry'!J1594</f>
        <v>0</v>
      </c>
      <c r="E1593">
        <f t="shared" si="125"/>
        <v>0</v>
      </c>
      <c r="F1593" s="26" t="e">
        <f t="shared" si="126"/>
        <v>#DIV/0!</v>
      </c>
      <c r="G1593">
        <f>'Data Entry'!K1594</f>
        <v>0</v>
      </c>
      <c r="H1593">
        <f>'Data Entry'!L1594</f>
        <v>0</v>
      </c>
      <c r="I1593">
        <f t="shared" si="127"/>
        <v>0</v>
      </c>
      <c r="J1593" s="26" t="e">
        <f t="shared" si="128"/>
        <v>#DIV/0!</v>
      </c>
      <c r="K1593" s="1">
        <f>SUMIFS('Data Entry'!N$3:N$2000,'Data Entry'!M$3:M$2000,A1593,'Data Entry'!B$3:B$2000,B1593)+SUMIFS('Data Entry'!P$3:P$2000,'Data Entry'!O$3:O$2000,A1593,'Data Entry'!B$3:B$2000,B1593)+SUMIFS('Data Entry'!R$3:R$2000,'Data Entry'!Q$3:Q$2000,A1593,'Data Entry'!B$3:B$2000,B1593)</f>
        <v>0</v>
      </c>
      <c r="L1593">
        <f t="shared" si="129"/>
        <v>0</v>
      </c>
    </row>
    <row r="1594" spans="1:12">
      <c r="A1594">
        <f>'Data Entry'!A1595</f>
        <v>0</v>
      </c>
      <c r="B1594">
        <f>'Data Entry'!B1595</f>
        <v>0</v>
      </c>
      <c r="C1594">
        <f>'Data Entry'!I1595</f>
        <v>0</v>
      </c>
      <c r="D1594">
        <f>'Data Entry'!J1595</f>
        <v>0</v>
      </c>
      <c r="E1594">
        <f t="shared" si="125"/>
        <v>0</v>
      </c>
      <c r="F1594" s="26" t="e">
        <f t="shared" si="126"/>
        <v>#DIV/0!</v>
      </c>
      <c r="G1594">
        <f>'Data Entry'!K1595</f>
        <v>0</v>
      </c>
      <c r="H1594">
        <f>'Data Entry'!L1595</f>
        <v>0</v>
      </c>
      <c r="I1594">
        <f t="shared" si="127"/>
        <v>0</v>
      </c>
      <c r="J1594" s="26" t="e">
        <f t="shared" si="128"/>
        <v>#DIV/0!</v>
      </c>
      <c r="K1594" s="1">
        <f>SUMIFS('Data Entry'!N$3:N$2000,'Data Entry'!M$3:M$2000,A1594,'Data Entry'!B$3:B$2000,B1594)+SUMIFS('Data Entry'!P$3:P$2000,'Data Entry'!O$3:O$2000,A1594,'Data Entry'!B$3:B$2000,B1594)+SUMIFS('Data Entry'!R$3:R$2000,'Data Entry'!Q$3:Q$2000,A1594,'Data Entry'!B$3:B$2000,B1594)</f>
        <v>0</v>
      </c>
      <c r="L1594">
        <f t="shared" si="129"/>
        <v>0</v>
      </c>
    </row>
    <row r="1595" spans="1:12">
      <c r="A1595">
        <f>'Data Entry'!A1596</f>
        <v>0</v>
      </c>
      <c r="B1595">
        <f>'Data Entry'!B1596</f>
        <v>0</v>
      </c>
      <c r="C1595">
        <f>'Data Entry'!I1596</f>
        <v>0</v>
      </c>
      <c r="D1595">
        <f>'Data Entry'!J1596</f>
        <v>0</v>
      </c>
      <c r="E1595">
        <f t="shared" si="125"/>
        <v>0</v>
      </c>
      <c r="F1595" s="26" t="e">
        <f t="shared" si="126"/>
        <v>#DIV/0!</v>
      </c>
      <c r="G1595">
        <f>'Data Entry'!K1596</f>
        <v>0</v>
      </c>
      <c r="H1595">
        <f>'Data Entry'!L1596</f>
        <v>0</v>
      </c>
      <c r="I1595">
        <f t="shared" si="127"/>
        <v>0</v>
      </c>
      <c r="J1595" s="26" t="e">
        <f t="shared" si="128"/>
        <v>#DIV/0!</v>
      </c>
      <c r="K1595" s="1">
        <f>SUMIFS('Data Entry'!N$3:N$2000,'Data Entry'!M$3:M$2000,A1595,'Data Entry'!B$3:B$2000,B1595)+SUMIFS('Data Entry'!P$3:P$2000,'Data Entry'!O$3:O$2000,A1595,'Data Entry'!B$3:B$2000,B1595)+SUMIFS('Data Entry'!R$3:R$2000,'Data Entry'!Q$3:Q$2000,A1595,'Data Entry'!B$3:B$2000,B1595)</f>
        <v>0</v>
      </c>
      <c r="L1595">
        <f t="shared" si="129"/>
        <v>0</v>
      </c>
    </row>
    <row r="1596" spans="1:12">
      <c r="A1596">
        <f>'Data Entry'!A1597</f>
        <v>0</v>
      </c>
      <c r="B1596">
        <f>'Data Entry'!B1597</f>
        <v>0</v>
      </c>
      <c r="C1596">
        <f>'Data Entry'!I1597</f>
        <v>0</v>
      </c>
      <c r="D1596">
        <f>'Data Entry'!J1597</f>
        <v>0</v>
      </c>
      <c r="E1596">
        <f t="shared" si="125"/>
        <v>0</v>
      </c>
      <c r="F1596" s="26" t="e">
        <f t="shared" si="126"/>
        <v>#DIV/0!</v>
      </c>
      <c r="G1596">
        <f>'Data Entry'!K1597</f>
        <v>0</v>
      </c>
      <c r="H1596">
        <f>'Data Entry'!L1597</f>
        <v>0</v>
      </c>
      <c r="I1596">
        <f t="shared" si="127"/>
        <v>0</v>
      </c>
      <c r="J1596" s="26" t="e">
        <f t="shared" si="128"/>
        <v>#DIV/0!</v>
      </c>
      <c r="K1596" s="1">
        <f>SUMIFS('Data Entry'!N$3:N$2000,'Data Entry'!M$3:M$2000,A1596,'Data Entry'!B$3:B$2000,B1596)+SUMIFS('Data Entry'!P$3:P$2000,'Data Entry'!O$3:O$2000,A1596,'Data Entry'!B$3:B$2000,B1596)+SUMIFS('Data Entry'!R$3:R$2000,'Data Entry'!Q$3:Q$2000,A1596,'Data Entry'!B$3:B$2000,B1596)</f>
        <v>0</v>
      </c>
      <c r="L1596">
        <f t="shared" si="129"/>
        <v>0</v>
      </c>
    </row>
    <row r="1597" spans="1:12">
      <c r="A1597">
        <f>'Data Entry'!A1598</f>
        <v>0</v>
      </c>
      <c r="B1597">
        <f>'Data Entry'!B1598</f>
        <v>0</v>
      </c>
      <c r="C1597">
        <f>'Data Entry'!I1598</f>
        <v>0</v>
      </c>
      <c r="D1597">
        <f>'Data Entry'!J1598</f>
        <v>0</v>
      </c>
      <c r="E1597">
        <f t="shared" si="125"/>
        <v>0</v>
      </c>
      <c r="F1597" s="26" t="e">
        <f t="shared" si="126"/>
        <v>#DIV/0!</v>
      </c>
      <c r="G1597">
        <f>'Data Entry'!K1598</f>
        <v>0</v>
      </c>
      <c r="H1597">
        <f>'Data Entry'!L1598</f>
        <v>0</v>
      </c>
      <c r="I1597">
        <f t="shared" si="127"/>
        <v>0</v>
      </c>
      <c r="J1597" s="26" t="e">
        <f t="shared" si="128"/>
        <v>#DIV/0!</v>
      </c>
      <c r="K1597" s="1">
        <f>SUMIFS('Data Entry'!N$3:N$2000,'Data Entry'!M$3:M$2000,A1597,'Data Entry'!B$3:B$2000,B1597)+SUMIFS('Data Entry'!P$3:P$2000,'Data Entry'!O$3:O$2000,A1597,'Data Entry'!B$3:B$2000,B1597)+SUMIFS('Data Entry'!R$3:R$2000,'Data Entry'!Q$3:Q$2000,A1597,'Data Entry'!B$3:B$2000,B1597)</f>
        <v>0</v>
      </c>
      <c r="L1597">
        <f t="shared" si="129"/>
        <v>0</v>
      </c>
    </row>
    <row r="1598" spans="1:12">
      <c r="A1598">
        <f>'Data Entry'!A1599</f>
        <v>0</v>
      </c>
      <c r="B1598">
        <f>'Data Entry'!B1599</f>
        <v>0</v>
      </c>
      <c r="C1598">
        <f>'Data Entry'!I1599</f>
        <v>0</v>
      </c>
      <c r="D1598">
        <f>'Data Entry'!J1599</f>
        <v>0</v>
      </c>
      <c r="E1598">
        <f t="shared" si="125"/>
        <v>0</v>
      </c>
      <c r="F1598" s="26" t="e">
        <f t="shared" si="126"/>
        <v>#DIV/0!</v>
      </c>
      <c r="G1598">
        <f>'Data Entry'!K1599</f>
        <v>0</v>
      </c>
      <c r="H1598">
        <f>'Data Entry'!L1599</f>
        <v>0</v>
      </c>
      <c r="I1598">
        <f t="shared" si="127"/>
        <v>0</v>
      </c>
      <c r="J1598" s="26" t="e">
        <f t="shared" si="128"/>
        <v>#DIV/0!</v>
      </c>
      <c r="K1598" s="1">
        <f>SUMIFS('Data Entry'!N$3:N$2000,'Data Entry'!M$3:M$2000,A1598,'Data Entry'!B$3:B$2000,B1598)+SUMIFS('Data Entry'!P$3:P$2000,'Data Entry'!O$3:O$2000,A1598,'Data Entry'!B$3:B$2000,B1598)+SUMIFS('Data Entry'!R$3:R$2000,'Data Entry'!Q$3:Q$2000,A1598,'Data Entry'!B$3:B$2000,B1598)</f>
        <v>0</v>
      </c>
      <c r="L1598">
        <f t="shared" si="129"/>
        <v>0</v>
      </c>
    </row>
    <row r="1599" spans="1:12">
      <c r="A1599">
        <f>'Data Entry'!A1600</f>
        <v>0</v>
      </c>
      <c r="B1599">
        <f>'Data Entry'!B1600</f>
        <v>0</v>
      </c>
      <c r="C1599">
        <f>'Data Entry'!I1600</f>
        <v>0</v>
      </c>
      <c r="D1599">
        <f>'Data Entry'!J1600</f>
        <v>0</v>
      </c>
      <c r="E1599">
        <f t="shared" si="125"/>
        <v>0</v>
      </c>
      <c r="F1599" s="26" t="e">
        <f t="shared" si="126"/>
        <v>#DIV/0!</v>
      </c>
      <c r="G1599">
        <f>'Data Entry'!K1600</f>
        <v>0</v>
      </c>
      <c r="H1599">
        <f>'Data Entry'!L1600</f>
        <v>0</v>
      </c>
      <c r="I1599">
        <f t="shared" si="127"/>
        <v>0</v>
      </c>
      <c r="J1599" s="26" t="e">
        <f t="shared" si="128"/>
        <v>#DIV/0!</v>
      </c>
      <c r="K1599" s="1">
        <f>SUMIFS('Data Entry'!N$3:N$2000,'Data Entry'!M$3:M$2000,A1599,'Data Entry'!B$3:B$2000,B1599)+SUMIFS('Data Entry'!P$3:P$2000,'Data Entry'!O$3:O$2000,A1599,'Data Entry'!B$3:B$2000,B1599)+SUMIFS('Data Entry'!R$3:R$2000,'Data Entry'!Q$3:Q$2000,A1599,'Data Entry'!B$3:B$2000,B1599)</f>
        <v>0</v>
      </c>
      <c r="L1599">
        <f t="shared" si="129"/>
        <v>0</v>
      </c>
    </row>
    <row r="1600" spans="1:12">
      <c r="A1600">
        <f>'Data Entry'!A1601</f>
        <v>0</v>
      </c>
      <c r="B1600">
        <f>'Data Entry'!B1601</f>
        <v>0</v>
      </c>
      <c r="C1600">
        <f>'Data Entry'!I1601</f>
        <v>0</v>
      </c>
      <c r="D1600">
        <f>'Data Entry'!J1601</f>
        <v>0</v>
      </c>
      <c r="E1600">
        <f t="shared" si="125"/>
        <v>0</v>
      </c>
      <c r="F1600" s="26" t="e">
        <f t="shared" si="126"/>
        <v>#DIV/0!</v>
      </c>
      <c r="G1600">
        <f>'Data Entry'!K1601</f>
        <v>0</v>
      </c>
      <c r="H1600">
        <f>'Data Entry'!L1601</f>
        <v>0</v>
      </c>
      <c r="I1600">
        <f t="shared" si="127"/>
        <v>0</v>
      </c>
      <c r="J1600" s="26" t="e">
        <f t="shared" si="128"/>
        <v>#DIV/0!</v>
      </c>
      <c r="K1600" s="1">
        <f>SUMIFS('Data Entry'!N$3:N$2000,'Data Entry'!M$3:M$2000,A1600,'Data Entry'!B$3:B$2000,B1600)+SUMIFS('Data Entry'!P$3:P$2000,'Data Entry'!O$3:O$2000,A1600,'Data Entry'!B$3:B$2000,B1600)+SUMIFS('Data Entry'!R$3:R$2000,'Data Entry'!Q$3:Q$2000,A1600,'Data Entry'!B$3:B$2000,B1600)</f>
        <v>0</v>
      </c>
      <c r="L1600">
        <f t="shared" si="129"/>
        <v>0</v>
      </c>
    </row>
    <row r="1601" spans="1:12">
      <c r="A1601">
        <f>'Data Entry'!A1602</f>
        <v>0</v>
      </c>
      <c r="B1601">
        <f>'Data Entry'!B1602</f>
        <v>0</v>
      </c>
      <c r="C1601">
        <f>'Data Entry'!I1602</f>
        <v>0</v>
      </c>
      <c r="D1601">
        <f>'Data Entry'!J1602</f>
        <v>0</v>
      </c>
      <c r="E1601">
        <f t="shared" si="125"/>
        <v>0</v>
      </c>
      <c r="F1601" s="26" t="e">
        <f t="shared" si="126"/>
        <v>#DIV/0!</v>
      </c>
      <c r="G1601">
        <f>'Data Entry'!K1602</f>
        <v>0</v>
      </c>
      <c r="H1601">
        <f>'Data Entry'!L1602</f>
        <v>0</v>
      </c>
      <c r="I1601">
        <f t="shared" si="127"/>
        <v>0</v>
      </c>
      <c r="J1601" s="26" t="e">
        <f t="shared" si="128"/>
        <v>#DIV/0!</v>
      </c>
      <c r="K1601" s="1">
        <f>SUMIFS('Data Entry'!N$3:N$2000,'Data Entry'!M$3:M$2000,A1601,'Data Entry'!B$3:B$2000,B1601)+SUMIFS('Data Entry'!P$3:P$2000,'Data Entry'!O$3:O$2000,A1601,'Data Entry'!B$3:B$2000,B1601)+SUMIFS('Data Entry'!R$3:R$2000,'Data Entry'!Q$3:Q$2000,A1601,'Data Entry'!B$3:B$2000,B1601)</f>
        <v>0</v>
      </c>
      <c r="L1601">
        <f t="shared" si="129"/>
        <v>0</v>
      </c>
    </row>
    <row r="1602" spans="1:12">
      <c r="A1602">
        <f>'Data Entry'!A1603</f>
        <v>0</v>
      </c>
      <c r="B1602">
        <f>'Data Entry'!B1603</f>
        <v>0</v>
      </c>
      <c r="C1602">
        <f>'Data Entry'!I1603</f>
        <v>0</v>
      </c>
      <c r="D1602">
        <f>'Data Entry'!J1603</f>
        <v>0</v>
      </c>
      <c r="E1602">
        <f t="shared" si="125"/>
        <v>0</v>
      </c>
      <c r="F1602" s="26" t="e">
        <f t="shared" si="126"/>
        <v>#DIV/0!</v>
      </c>
      <c r="G1602">
        <f>'Data Entry'!K1603</f>
        <v>0</v>
      </c>
      <c r="H1602">
        <f>'Data Entry'!L1603</f>
        <v>0</v>
      </c>
      <c r="I1602">
        <f t="shared" si="127"/>
        <v>0</v>
      </c>
      <c r="J1602" s="26" t="e">
        <f t="shared" si="128"/>
        <v>#DIV/0!</v>
      </c>
      <c r="K1602" s="1">
        <f>SUMIFS('Data Entry'!N$3:N$2000,'Data Entry'!M$3:M$2000,A1602,'Data Entry'!B$3:B$2000,B1602)+SUMIFS('Data Entry'!P$3:P$2000,'Data Entry'!O$3:O$2000,A1602,'Data Entry'!B$3:B$2000,B1602)+SUMIFS('Data Entry'!R$3:R$2000,'Data Entry'!Q$3:Q$2000,A1602,'Data Entry'!B$3:B$2000,B1602)</f>
        <v>0</v>
      </c>
      <c r="L1602">
        <f t="shared" si="129"/>
        <v>0</v>
      </c>
    </row>
    <row r="1603" spans="1:12">
      <c r="A1603">
        <f>'Data Entry'!A1604</f>
        <v>0</v>
      </c>
      <c r="B1603">
        <f>'Data Entry'!B1604</f>
        <v>0</v>
      </c>
      <c r="C1603">
        <f>'Data Entry'!I1604</f>
        <v>0</v>
      </c>
      <c r="D1603">
        <f>'Data Entry'!J1604</f>
        <v>0</v>
      </c>
      <c r="E1603">
        <f t="shared" si="125"/>
        <v>0</v>
      </c>
      <c r="F1603" s="26" t="e">
        <f t="shared" si="126"/>
        <v>#DIV/0!</v>
      </c>
      <c r="G1603">
        <f>'Data Entry'!K1604</f>
        <v>0</v>
      </c>
      <c r="H1603">
        <f>'Data Entry'!L1604</f>
        <v>0</v>
      </c>
      <c r="I1603">
        <f t="shared" si="127"/>
        <v>0</v>
      </c>
      <c r="J1603" s="26" t="e">
        <f t="shared" si="128"/>
        <v>#DIV/0!</v>
      </c>
      <c r="K1603" s="1">
        <f>SUMIFS('Data Entry'!N$3:N$2000,'Data Entry'!M$3:M$2000,A1603,'Data Entry'!B$3:B$2000,B1603)+SUMIFS('Data Entry'!P$3:P$2000,'Data Entry'!O$3:O$2000,A1603,'Data Entry'!B$3:B$2000,B1603)+SUMIFS('Data Entry'!R$3:R$2000,'Data Entry'!Q$3:Q$2000,A1603,'Data Entry'!B$3:B$2000,B1603)</f>
        <v>0</v>
      </c>
      <c r="L1603">
        <f t="shared" si="129"/>
        <v>0</v>
      </c>
    </row>
    <row r="1604" spans="1:12">
      <c r="A1604">
        <f>'Data Entry'!A1605</f>
        <v>0</v>
      </c>
      <c r="B1604">
        <f>'Data Entry'!B1605</f>
        <v>0</v>
      </c>
      <c r="C1604">
        <f>'Data Entry'!I1605</f>
        <v>0</v>
      </c>
      <c r="D1604">
        <f>'Data Entry'!J1605</f>
        <v>0</v>
      </c>
      <c r="E1604">
        <f t="shared" si="125"/>
        <v>0</v>
      </c>
      <c r="F1604" s="26" t="e">
        <f t="shared" si="126"/>
        <v>#DIV/0!</v>
      </c>
      <c r="G1604">
        <f>'Data Entry'!K1605</f>
        <v>0</v>
      </c>
      <c r="H1604">
        <f>'Data Entry'!L1605</f>
        <v>0</v>
      </c>
      <c r="I1604">
        <f t="shared" si="127"/>
        <v>0</v>
      </c>
      <c r="J1604" s="26" t="e">
        <f t="shared" si="128"/>
        <v>#DIV/0!</v>
      </c>
      <c r="K1604" s="1">
        <f>SUMIFS('Data Entry'!N$3:N$2000,'Data Entry'!M$3:M$2000,A1604,'Data Entry'!B$3:B$2000,B1604)+SUMIFS('Data Entry'!P$3:P$2000,'Data Entry'!O$3:O$2000,A1604,'Data Entry'!B$3:B$2000,B1604)+SUMIFS('Data Entry'!R$3:R$2000,'Data Entry'!Q$3:Q$2000,A1604,'Data Entry'!B$3:B$2000,B1604)</f>
        <v>0</v>
      </c>
      <c r="L1604">
        <f t="shared" si="129"/>
        <v>0</v>
      </c>
    </row>
    <row r="1605" spans="1:12">
      <c r="A1605">
        <f>'Data Entry'!A1606</f>
        <v>0</v>
      </c>
      <c r="B1605">
        <f>'Data Entry'!B1606</f>
        <v>0</v>
      </c>
      <c r="C1605">
        <f>'Data Entry'!I1606</f>
        <v>0</v>
      </c>
      <c r="D1605">
        <f>'Data Entry'!J1606</f>
        <v>0</v>
      </c>
      <c r="E1605">
        <f t="shared" si="125"/>
        <v>0</v>
      </c>
      <c r="F1605" s="26" t="e">
        <f t="shared" si="126"/>
        <v>#DIV/0!</v>
      </c>
      <c r="G1605">
        <f>'Data Entry'!K1606</f>
        <v>0</v>
      </c>
      <c r="H1605">
        <f>'Data Entry'!L1606</f>
        <v>0</v>
      </c>
      <c r="I1605">
        <f t="shared" si="127"/>
        <v>0</v>
      </c>
      <c r="J1605" s="26" t="e">
        <f t="shared" si="128"/>
        <v>#DIV/0!</v>
      </c>
      <c r="K1605" s="1">
        <f>SUMIFS('Data Entry'!N$3:N$2000,'Data Entry'!M$3:M$2000,A1605,'Data Entry'!B$3:B$2000,B1605)+SUMIFS('Data Entry'!P$3:P$2000,'Data Entry'!O$3:O$2000,A1605,'Data Entry'!B$3:B$2000,B1605)+SUMIFS('Data Entry'!R$3:R$2000,'Data Entry'!Q$3:Q$2000,A1605,'Data Entry'!B$3:B$2000,B1605)</f>
        <v>0</v>
      </c>
      <c r="L1605">
        <f t="shared" si="129"/>
        <v>0</v>
      </c>
    </row>
    <row r="1606" spans="1:12">
      <c r="A1606">
        <f>'Data Entry'!A1607</f>
        <v>0</v>
      </c>
      <c r="B1606">
        <f>'Data Entry'!B1607</f>
        <v>0</v>
      </c>
      <c r="C1606">
        <f>'Data Entry'!I1607</f>
        <v>0</v>
      </c>
      <c r="D1606">
        <f>'Data Entry'!J1607</f>
        <v>0</v>
      </c>
      <c r="E1606">
        <f t="shared" si="125"/>
        <v>0</v>
      </c>
      <c r="F1606" s="26" t="e">
        <f t="shared" si="126"/>
        <v>#DIV/0!</v>
      </c>
      <c r="G1606">
        <f>'Data Entry'!K1607</f>
        <v>0</v>
      </c>
      <c r="H1606">
        <f>'Data Entry'!L1607</f>
        <v>0</v>
      </c>
      <c r="I1606">
        <f t="shared" si="127"/>
        <v>0</v>
      </c>
      <c r="J1606" s="26" t="e">
        <f t="shared" si="128"/>
        <v>#DIV/0!</v>
      </c>
      <c r="K1606" s="1">
        <f>SUMIFS('Data Entry'!N$3:N$2000,'Data Entry'!M$3:M$2000,A1606,'Data Entry'!B$3:B$2000,B1606)+SUMIFS('Data Entry'!P$3:P$2000,'Data Entry'!O$3:O$2000,A1606,'Data Entry'!B$3:B$2000,B1606)+SUMIFS('Data Entry'!R$3:R$2000,'Data Entry'!Q$3:Q$2000,A1606,'Data Entry'!B$3:B$2000,B1606)</f>
        <v>0</v>
      </c>
      <c r="L1606">
        <f t="shared" si="129"/>
        <v>0</v>
      </c>
    </row>
    <row r="1607" spans="1:12">
      <c r="A1607">
        <f>'Data Entry'!A1608</f>
        <v>0</v>
      </c>
      <c r="B1607">
        <f>'Data Entry'!B1608</f>
        <v>0</v>
      </c>
      <c r="C1607">
        <f>'Data Entry'!I1608</f>
        <v>0</v>
      </c>
      <c r="D1607">
        <f>'Data Entry'!J1608</f>
        <v>0</v>
      </c>
      <c r="E1607">
        <f t="shared" si="125"/>
        <v>0</v>
      </c>
      <c r="F1607" s="26" t="e">
        <f t="shared" si="126"/>
        <v>#DIV/0!</v>
      </c>
      <c r="G1607">
        <f>'Data Entry'!K1608</f>
        <v>0</v>
      </c>
      <c r="H1607">
        <f>'Data Entry'!L1608</f>
        <v>0</v>
      </c>
      <c r="I1607">
        <f t="shared" si="127"/>
        <v>0</v>
      </c>
      <c r="J1607" s="26" t="e">
        <f t="shared" si="128"/>
        <v>#DIV/0!</v>
      </c>
      <c r="K1607" s="1">
        <f>SUMIFS('Data Entry'!N$3:N$2000,'Data Entry'!M$3:M$2000,A1607,'Data Entry'!B$3:B$2000,B1607)+SUMIFS('Data Entry'!P$3:P$2000,'Data Entry'!O$3:O$2000,A1607,'Data Entry'!B$3:B$2000,B1607)+SUMIFS('Data Entry'!R$3:R$2000,'Data Entry'!Q$3:Q$2000,A1607,'Data Entry'!B$3:B$2000,B1607)</f>
        <v>0</v>
      </c>
      <c r="L1607">
        <f t="shared" si="129"/>
        <v>0</v>
      </c>
    </row>
    <row r="1608" spans="1:12">
      <c r="A1608">
        <f>'Data Entry'!A1609</f>
        <v>0</v>
      </c>
      <c r="B1608">
        <f>'Data Entry'!B1609</f>
        <v>0</v>
      </c>
      <c r="C1608">
        <f>'Data Entry'!I1609</f>
        <v>0</v>
      </c>
      <c r="D1608">
        <f>'Data Entry'!J1609</f>
        <v>0</v>
      </c>
      <c r="E1608">
        <f t="shared" si="125"/>
        <v>0</v>
      </c>
      <c r="F1608" s="26" t="e">
        <f t="shared" si="126"/>
        <v>#DIV/0!</v>
      </c>
      <c r="G1608">
        <f>'Data Entry'!K1609</f>
        <v>0</v>
      </c>
      <c r="H1608">
        <f>'Data Entry'!L1609</f>
        <v>0</v>
      </c>
      <c r="I1608">
        <f t="shared" si="127"/>
        <v>0</v>
      </c>
      <c r="J1608" s="26" t="e">
        <f t="shared" si="128"/>
        <v>#DIV/0!</v>
      </c>
      <c r="K1608" s="1">
        <f>SUMIFS('Data Entry'!N$3:N$2000,'Data Entry'!M$3:M$2000,A1608,'Data Entry'!B$3:B$2000,B1608)+SUMIFS('Data Entry'!P$3:P$2000,'Data Entry'!O$3:O$2000,A1608,'Data Entry'!B$3:B$2000,B1608)+SUMIFS('Data Entry'!R$3:R$2000,'Data Entry'!Q$3:Q$2000,A1608,'Data Entry'!B$3:B$2000,B1608)</f>
        <v>0</v>
      </c>
      <c r="L1608">
        <f t="shared" si="129"/>
        <v>0</v>
      </c>
    </row>
    <row r="1609" spans="1:12">
      <c r="A1609">
        <f>'Data Entry'!A1610</f>
        <v>0</v>
      </c>
      <c r="B1609">
        <f>'Data Entry'!B1610</f>
        <v>0</v>
      </c>
      <c r="C1609">
        <f>'Data Entry'!I1610</f>
        <v>0</v>
      </c>
      <c r="D1609">
        <f>'Data Entry'!J1610</f>
        <v>0</v>
      </c>
      <c r="E1609">
        <f t="shared" si="125"/>
        <v>0</v>
      </c>
      <c r="F1609" s="26" t="e">
        <f t="shared" si="126"/>
        <v>#DIV/0!</v>
      </c>
      <c r="G1609">
        <f>'Data Entry'!K1610</f>
        <v>0</v>
      </c>
      <c r="H1609">
        <f>'Data Entry'!L1610</f>
        <v>0</v>
      </c>
      <c r="I1609">
        <f t="shared" si="127"/>
        <v>0</v>
      </c>
      <c r="J1609" s="26" t="e">
        <f t="shared" si="128"/>
        <v>#DIV/0!</v>
      </c>
      <c r="K1609" s="1">
        <f>SUMIFS('Data Entry'!N$3:N$2000,'Data Entry'!M$3:M$2000,A1609,'Data Entry'!B$3:B$2000,B1609)+SUMIFS('Data Entry'!P$3:P$2000,'Data Entry'!O$3:O$2000,A1609,'Data Entry'!B$3:B$2000,B1609)+SUMIFS('Data Entry'!R$3:R$2000,'Data Entry'!Q$3:Q$2000,A1609,'Data Entry'!B$3:B$2000,B1609)</f>
        <v>0</v>
      </c>
      <c r="L1609">
        <f t="shared" si="129"/>
        <v>0</v>
      </c>
    </row>
    <row r="1610" spans="1:12">
      <c r="A1610">
        <f>'Data Entry'!A1611</f>
        <v>0</v>
      </c>
      <c r="B1610">
        <f>'Data Entry'!B1611</f>
        <v>0</v>
      </c>
      <c r="C1610">
        <f>'Data Entry'!I1611</f>
        <v>0</v>
      </c>
      <c r="D1610">
        <f>'Data Entry'!J1611</f>
        <v>0</v>
      </c>
      <c r="E1610">
        <f t="shared" si="125"/>
        <v>0</v>
      </c>
      <c r="F1610" s="26" t="e">
        <f t="shared" si="126"/>
        <v>#DIV/0!</v>
      </c>
      <c r="G1610">
        <f>'Data Entry'!K1611</f>
        <v>0</v>
      </c>
      <c r="H1610">
        <f>'Data Entry'!L1611</f>
        <v>0</v>
      </c>
      <c r="I1610">
        <f t="shared" si="127"/>
        <v>0</v>
      </c>
      <c r="J1610" s="26" t="e">
        <f t="shared" si="128"/>
        <v>#DIV/0!</v>
      </c>
      <c r="K1610" s="1">
        <f>SUMIFS('Data Entry'!N$3:N$2000,'Data Entry'!M$3:M$2000,A1610,'Data Entry'!B$3:B$2000,B1610)+SUMIFS('Data Entry'!P$3:P$2000,'Data Entry'!O$3:O$2000,A1610,'Data Entry'!B$3:B$2000,B1610)+SUMIFS('Data Entry'!R$3:R$2000,'Data Entry'!Q$3:Q$2000,A1610,'Data Entry'!B$3:B$2000,B1610)</f>
        <v>0</v>
      </c>
      <c r="L1610">
        <f t="shared" si="129"/>
        <v>0</v>
      </c>
    </row>
    <row r="1611" spans="1:12">
      <c r="A1611">
        <f>'Data Entry'!A1612</f>
        <v>0</v>
      </c>
      <c r="B1611">
        <f>'Data Entry'!B1612</f>
        <v>0</v>
      </c>
      <c r="C1611">
        <f>'Data Entry'!I1612</f>
        <v>0</v>
      </c>
      <c r="D1611">
        <f>'Data Entry'!J1612</f>
        <v>0</v>
      </c>
      <c r="E1611">
        <f t="shared" si="125"/>
        <v>0</v>
      </c>
      <c r="F1611" s="26" t="e">
        <f t="shared" si="126"/>
        <v>#DIV/0!</v>
      </c>
      <c r="G1611">
        <f>'Data Entry'!K1612</f>
        <v>0</v>
      </c>
      <c r="H1611">
        <f>'Data Entry'!L1612</f>
        <v>0</v>
      </c>
      <c r="I1611">
        <f t="shared" si="127"/>
        <v>0</v>
      </c>
      <c r="J1611" s="26" t="e">
        <f t="shared" si="128"/>
        <v>#DIV/0!</v>
      </c>
      <c r="K1611" s="1">
        <f>SUMIFS('Data Entry'!N$3:N$2000,'Data Entry'!M$3:M$2000,A1611,'Data Entry'!B$3:B$2000,B1611)+SUMIFS('Data Entry'!P$3:P$2000,'Data Entry'!O$3:O$2000,A1611,'Data Entry'!B$3:B$2000,B1611)+SUMIFS('Data Entry'!R$3:R$2000,'Data Entry'!Q$3:Q$2000,A1611,'Data Entry'!B$3:B$2000,B1611)</f>
        <v>0</v>
      </c>
      <c r="L1611">
        <f t="shared" si="129"/>
        <v>0</v>
      </c>
    </row>
    <row r="1612" spans="1:12">
      <c r="A1612">
        <f>'Data Entry'!A1613</f>
        <v>0</v>
      </c>
      <c r="B1612">
        <f>'Data Entry'!B1613</f>
        <v>0</v>
      </c>
      <c r="C1612">
        <f>'Data Entry'!I1613</f>
        <v>0</v>
      </c>
      <c r="D1612">
        <f>'Data Entry'!J1613</f>
        <v>0</v>
      </c>
      <c r="E1612">
        <f t="shared" si="125"/>
        <v>0</v>
      </c>
      <c r="F1612" s="26" t="e">
        <f t="shared" si="126"/>
        <v>#DIV/0!</v>
      </c>
      <c r="G1612">
        <f>'Data Entry'!K1613</f>
        <v>0</v>
      </c>
      <c r="H1612">
        <f>'Data Entry'!L1613</f>
        <v>0</v>
      </c>
      <c r="I1612">
        <f t="shared" si="127"/>
        <v>0</v>
      </c>
      <c r="J1612" s="26" t="e">
        <f t="shared" si="128"/>
        <v>#DIV/0!</v>
      </c>
      <c r="K1612" s="1">
        <f>SUMIFS('Data Entry'!N$3:N$2000,'Data Entry'!M$3:M$2000,A1612,'Data Entry'!B$3:B$2000,B1612)+SUMIFS('Data Entry'!P$3:P$2000,'Data Entry'!O$3:O$2000,A1612,'Data Entry'!B$3:B$2000,B1612)+SUMIFS('Data Entry'!R$3:R$2000,'Data Entry'!Q$3:Q$2000,A1612,'Data Entry'!B$3:B$2000,B1612)</f>
        <v>0</v>
      </c>
      <c r="L1612">
        <f t="shared" si="129"/>
        <v>0</v>
      </c>
    </row>
    <row r="1613" spans="1:12">
      <c r="A1613">
        <f>'Data Entry'!A1614</f>
        <v>0</v>
      </c>
      <c r="B1613">
        <f>'Data Entry'!B1614</f>
        <v>0</v>
      </c>
      <c r="C1613">
        <f>'Data Entry'!I1614</f>
        <v>0</v>
      </c>
      <c r="D1613">
        <f>'Data Entry'!J1614</f>
        <v>0</v>
      </c>
      <c r="E1613">
        <f t="shared" si="125"/>
        <v>0</v>
      </c>
      <c r="F1613" s="26" t="e">
        <f t="shared" si="126"/>
        <v>#DIV/0!</v>
      </c>
      <c r="G1613">
        <f>'Data Entry'!K1614</f>
        <v>0</v>
      </c>
      <c r="H1613">
        <f>'Data Entry'!L1614</f>
        <v>0</v>
      </c>
      <c r="I1613">
        <f t="shared" si="127"/>
        <v>0</v>
      </c>
      <c r="J1613" s="26" t="e">
        <f t="shared" si="128"/>
        <v>#DIV/0!</v>
      </c>
      <c r="K1613" s="1">
        <f>SUMIFS('Data Entry'!N$3:N$2000,'Data Entry'!M$3:M$2000,A1613,'Data Entry'!B$3:B$2000,B1613)+SUMIFS('Data Entry'!P$3:P$2000,'Data Entry'!O$3:O$2000,A1613,'Data Entry'!B$3:B$2000,B1613)+SUMIFS('Data Entry'!R$3:R$2000,'Data Entry'!Q$3:Q$2000,A1613,'Data Entry'!B$3:B$2000,B1613)</f>
        <v>0</v>
      </c>
      <c r="L1613">
        <f t="shared" si="129"/>
        <v>0</v>
      </c>
    </row>
    <row r="1614" spans="1:12">
      <c r="A1614">
        <f>'Data Entry'!A1615</f>
        <v>0</v>
      </c>
      <c r="B1614">
        <f>'Data Entry'!B1615</f>
        <v>0</v>
      </c>
      <c r="C1614">
        <f>'Data Entry'!I1615</f>
        <v>0</v>
      </c>
      <c r="D1614">
        <f>'Data Entry'!J1615</f>
        <v>0</v>
      </c>
      <c r="E1614">
        <f t="shared" si="125"/>
        <v>0</v>
      </c>
      <c r="F1614" s="26" t="e">
        <f t="shared" si="126"/>
        <v>#DIV/0!</v>
      </c>
      <c r="G1614">
        <f>'Data Entry'!K1615</f>
        <v>0</v>
      </c>
      <c r="H1614">
        <f>'Data Entry'!L1615</f>
        <v>0</v>
      </c>
      <c r="I1614">
        <f t="shared" si="127"/>
        <v>0</v>
      </c>
      <c r="J1614" s="26" t="e">
        <f t="shared" si="128"/>
        <v>#DIV/0!</v>
      </c>
      <c r="K1614" s="1">
        <f>SUMIFS('Data Entry'!N$3:N$2000,'Data Entry'!M$3:M$2000,A1614,'Data Entry'!B$3:B$2000,B1614)+SUMIFS('Data Entry'!P$3:P$2000,'Data Entry'!O$3:O$2000,A1614,'Data Entry'!B$3:B$2000,B1614)+SUMIFS('Data Entry'!R$3:R$2000,'Data Entry'!Q$3:Q$2000,A1614,'Data Entry'!B$3:B$2000,B1614)</f>
        <v>0</v>
      </c>
      <c r="L1614">
        <f t="shared" si="129"/>
        <v>0</v>
      </c>
    </row>
    <row r="1615" spans="1:12">
      <c r="A1615">
        <f>'Data Entry'!A1616</f>
        <v>0</v>
      </c>
      <c r="B1615">
        <f>'Data Entry'!B1616</f>
        <v>0</v>
      </c>
      <c r="C1615">
        <f>'Data Entry'!I1616</f>
        <v>0</v>
      </c>
      <c r="D1615">
        <f>'Data Entry'!J1616</f>
        <v>0</v>
      </c>
      <c r="E1615">
        <f t="shared" si="125"/>
        <v>0</v>
      </c>
      <c r="F1615" s="26" t="e">
        <f t="shared" si="126"/>
        <v>#DIV/0!</v>
      </c>
      <c r="G1615">
        <f>'Data Entry'!K1616</f>
        <v>0</v>
      </c>
      <c r="H1615">
        <f>'Data Entry'!L1616</f>
        <v>0</v>
      </c>
      <c r="I1615">
        <f t="shared" si="127"/>
        <v>0</v>
      </c>
      <c r="J1615" s="26" t="e">
        <f t="shared" si="128"/>
        <v>#DIV/0!</v>
      </c>
      <c r="K1615" s="1">
        <f>SUMIFS('Data Entry'!N$3:N$2000,'Data Entry'!M$3:M$2000,A1615,'Data Entry'!B$3:B$2000,B1615)+SUMIFS('Data Entry'!P$3:P$2000,'Data Entry'!O$3:O$2000,A1615,'Data Entry'!B$3:B$2000,B1615)+SUMIFS('Data Entry'!R$3:R$2000,'Data Entry'!Q$3:Q$2000,A1615,'Data Entry'!B$3:B$2000,B1615)</f>
        <v>0</v>
      </c>
      <c r="L1615">
        <f t="shared" si="129"/>
        <v>0</v>
      </c>
    </row>
    <row r="1616" spans="1:12">
      <c r="A1616">
        <f>'Data Entry'!A1617</f>
        <v>0</v>
      </c>
      <c r="B1616">
        <f>'Data Entry'!B1617</f>
        <v>0</v>
      </c>
      <c r="C1616">
        <f>'Data Entry'!I1617</f>
        <v>0</v>
      </c>
      <c r="D1616">
        <f>'Data Entry'!J1617</f>
        <v>0</v>
      </c>
      <c r="E1616">
        <f t="shared" si="125"/>
        <v>0</v>
      </c>
      <c r="F1616" s="26" t="e">
        <f t="shared" si="126"/>
        <v>#DIV/0!</v>
      </c>
      <c r="G1616">
        <f>'Data Entry'!K1617</f>
        <v>0</v>
      </c>
      <c r="H1616">
        <f>'Data Entry'!L1617</f>
        <v>0</v>
      </c>
      <c r="I1616">
        <f t="shared" si="127"/>
        <v>0</v>
      </c>
      <c r="J1616" s="26" t="e">
        <f t="shared" si="128"/>
        <v>#DIV/0!</v>
      </c>
      <c r="K1616" s="1">
        <f>SUMIFS('Data Entry'!N$3:N$2000,'Data Entry'!M$3:M$2000,A1616,'Data Entry'!B$3:B$2000,B1616)+SUMIFS('Data Entry'!P$3:P$2000,'Data Entry'!O$3:O$2000,A1616,'Data Entry'!B$3:B$2000,B1616)+SUMIFS('Data Entry'!R$3:R$2000,'Data Entry'!Q$3:Q$2000,A1616,'Data Entry'!B$3:B$2000,B1616)</f>
        <v>0</v>
      </c>
      <c r="L1616">
        <f t="shared" si="129"/>
        <v>0</v>
      </c>
    </row>
    <row r="1617" spans="1:12">
      <c r="A1617">
        <f>'Data Entry'!A1618</f>
        <v>0</v>
      </c>
      <c r="B1617">
        <f>'Data Entry'!B1618</f>
        <v>0</v>
      </c>
      <c r="C1617">
        <f>'Data Entry'!I1618</f>
        <v>0</v>
      </c>
      <c r="D1617">
        <f>'Data Entry'!J1618</f>
        <v>0</v>
      </c>
      <c r="E1617">
        <f t="shared" si="125"/>
        <v>0</v>
      </c>
      <c r="F1617" s="26" t="e">
        <f t="shared" si="126"/>
        <v>#DIV/0!</v>
      </c>
      <c r="G1617">
        <f>'Data Entry'!K1618</f>
        <v>0</v>
      </c>
      <c r="H1617">
        <f>'Data Entry'!L1618</f>
        <v>0</v>
      </c>
      <c r="I1617">
        <f t="shared" si="127"/>
        <v>0</v>
      </c>
      <c r="J1617" s="26" t="e">
        <f t="shared" si="128"/>
        <v>#DIV/0!</v>
      </c>
      <c r="K1617" s="1">
        <f>SUMIFS('Data Entry'!N$3:N$2000,'Data Entry'!M$3:M$2000,A1617,'Data Entry'!B$3:B$2000,B1617)+SUMIFS('Data Entry'!P$3:P$2000,'Data Entry'!O$3:O$2000,A1617,'Data Entry'!B$3:B$2000,B1617)+SUMIFS('Data Entry'!R$3:R$2000,'Data Entry'!Q$3:Q$2000,A1617,'Data Entry'!B$3:B$2000,B1617)</f>
        <v>0</v>
      </c>
      <c r="L1617">
        <f t="shared" si="129"/>
        <v>0</v>
      </c>
    </row>
    <row r="1618" spans="1:12">
      <c r="A1618">
        <f>'Data Entry'!A1619</f>
        <v>0</v>
      </c>
      <c r="B1618">
        <f>'Data Entry'!B1619</f>
        <v>0</v>
      </c>
      <c r="C1618">
        <f>'Data Entry'!I1619</f>
        <v>0</v>
      </c>
      <c r="D1618">
        <f>'Data Entry'!J1619</f>
        <v>0</v>
      </c>
      <c r="E1618">
        <f t="shared" si="125"/>
        <v>0</v>
      </c>
      <c r="F1618" s="26" t="e">
        <f t="shared" si="126"/>
        <v>#DIV/0!</v>
      </c>
      <c r="G1618">
        <f>'Data Entry'!K1619</f>
        <v>0</v>
      </c>
      <c r="H1618">
        <f>'Data Entry'!L1619</f>
        <v>0</v>
      </c>
      <c r="I1618">
        <f t="shared" si="127"/>
        <v>0</v>
      </c>
      <c r="J1618" s="26" t="e">
        <f t="shared" si="128"/>
        <v>#DIV/0!</v>
      </c>
      <c r="K1618" s="1">
        <f>SUMIFS('Data Entry'!N$3:N$2000,'Data Entry'!M$3:M$2000,A1618,'Data Entry'!B$3:B$2000,B1618)+SUMIFS('Data Entry'!P$3:P$2000,'Data Entry'!O$3:O$2000,A1618,'Data Entry'!B$3:B$2000,B1618)+SUMIFS('Data Entry'!R$3:R$2000,'Data Entry'!Q$3:Q$2000,A1618,'Data Entry'!B$3:B$2000,B1618)</f>
        <v>0</v>
      </c>
      <c r="L1618">
        <f t="shared" si="129"/>
        <v>0</v>
      </c>
    </row>
    <row r="1619" spans="1:12">
      <c r="A1619">
        <f>'Data Entry'!A1620</f>
        <v>0</v>
      </c>
      <c r="B1619">
        <f>'Data Entry'!B1620</f>
        <v>0</v>
      </c>
      <c r="C1619">
        <f>'Data Entry'!I1620</f>
        <v>0</v>
      </c>
      <c r="D1619">
        <f>'Data Entry'!J1620</f>
        <v>0</v>
      </c>
      <c r="E1619">
        <f t="shared" si="125"/>
        <v>0</v>
      </c>
      <c r="F1619" s="26" t="e">
        <f t="shared" si="126"/>
        <v>#DIV/0!</v>
      </c>
      <c r="G1619">
        <f>'Data Entry'!K1620</f>
        <v>0</v>
      </c>
      <c r="H1619">
        <f>'Data Entry'!L1620</f>
        <v>0</v>
      </c>
      <c r="I1619">
        <f t="shared" si="127"/>
        <v>0</v>
      </c>
      <c r="J1619" s="26" t="e">
        <f t="shared" si="128"/>
        <v>#DIV/0!</v>
      </c>
      <c r="K1619" s="1">
        <f>SUMIFS('Data Entry'!N$3:N$2000,'Data Entry'!M$3:M$2000,A1619,'Data Entry'!B$3:B$2000,B1619)+SUMIFS('Data Entry'!P$3:P$2000,'Data Entry'!O$3:O$2000,A1619,'Data Entry'!B$3:B$2000,B1619)+SUMIFS('Data Entry'!R$3:R$2000,'Data Entry'!Q$3:Q$2000,A1619,'Data Entry'!B$3:B$2000,B1619)</f>
        <v>0</v>
      </c>
      <c r="L1619">
        <f t="shared" si="129"/>
        <v>0</v>
      </c>
    </row>
    <row r="1620" spans="1:12">
      <c r="A1620">
        <f>'Data Entry'!A1621</f>
        <v>0</v>
      </c>
      <c r="B1620">
        <f>'Data Entry'!B1621</f>
        <v>0</v>
      </c>
      <c r="C1620">
        <f>'Data Entry'!I1621</f>
        <v>0</v>
      </c>
      <c r="D1620">
        <f>'Data Entry'!J1621</f>
        <v>0</v>
      </c>
      <c r="E1620">
        <f t="shared" si="125"/>
        <v>0</v>
      </c>
      <c r="F1620" s="26" t="e">
        <f t="shared" si="126"/>
        <v>#DIV/0!</v>
      </c>
      <c r="G1620">
        <f>'Data Entry'!K1621</f>
        <v>0</v>
      </c>
      <c r="H1620">
        <f>'Data Entry'!L1621</f>
        <v>0</v>
      </c>
      <c r="I1620">
        <f t="shared" si="127"/>
        <v>0</v>
      </c>
      <c r="J1620" s="26" t="e">
        <f t="shared" si="128"/>
        <v>#DIV/0!</v>
      </c>
      <c r="K1620" s="1">
        <f>SUMIFS('Data Entry'!N$3:N$2000,'Data Entry'!M$3:M$2000,A1620,'Data Entry'!B$3:B$2000,B1620)+SUMIFS('Data Entry'!P$3:P$2000,'Data Entry'!O$3:O$2000,A1620,'Data Entry'!B$3:B$2000,B1620)+SUMIFS('Data Entry'!R$3:R$2000,'Data Entry'!Q$3:Q$2000,A1620,'Data Entry'!B$3:B$2000,B1620)</f>
        <v>0</v>
      </c>
      <c r="L1620">
        <f t="shared" si="129"/>
        <v>0</v>
      </c>
    </row>
    <row r="1621" spans="1:12">
      <c r="A1621">
        <f>'Data Entry'!A1622</f>
        <v>0</v>
      </c>
      <c r="B1621">
        <f>'Data Entry'!B1622</f>
        <v>0</v>
      </c>
      <c r="C1621">
        <f>'Data Entry'!I1622</f>
        <v>0</v>
      </c>
      <c r="D1621">
        <f>'Data Entry'!J1622</f>
        <v>0</v>
      </c>
      <c r="E1621">
        <f t="shared" si="125"/>
        <v>0</v>
      </c>
      <c r="F1621" s="26" t="e">
        <f t="shared" si="126"/>
        <v>#DIV/0!</v>
      </c>
      <c r="G1621">
        <f>'Data Entry'!K1622</f>
        <v>0</v>
      </c>
      <c r="H1621">
        <f>'Data Entry'!L1622</f>
        <v>0</v>
      </c>
      <c r="I1621">
        <f t="shared" si="127"/>
        <v>0</v>
      </c>
      <c r="J1621" s="26" t="e">
        <f t="shared" si="128"/>
        <v>#DIV/0!</v>
      </c>
      <c r="K1621" s="1">
        <f>SUMIFS('Data Entry'!N$3:N$2000,'Data Entry'!M$3:M$2000,A1621,'Data Entry'!B$3:B$2000,B1621)+SUMIFS('Data Entry'!P$3:P$2000,'Data Entry'!O$3:O$2000,A1621,'Data Entry'!B$3:B$2000,B1621)+SUMIFS('Data Entry'!R$3:R$2000,'Data Entry'!Q$3:Q$2000,A1621,'Data Entry'!B$3:B$2000,B1621)</f>
        <v>0</v>
      </c>
      <c r="L1621">
        <f t="shared" si="129"/>
        <v>0</v>
      </c>
    </row>
    <row r="1622" spans="1:12">
      <c r="A1622">
        <f>'Data Entry'!A1623</f>
        <v>0</v>
      </c>
      <c r="B1622">
        <f>'Data Entry'!B1623</f>
        <v>0</v>
      </c>
      <c r="C1622">
        <f>'Data Entry'!I1623</f>
        <v>0</v>
      </c>
      <c r="D1622">
        <f>'Data Entry'!J1623</f>
        <v>0</v>
      </c>
      <c r="E1622">
        <f t="shared" si="125"/>
        <v>0</v>
      </c>
      <c r="F1622" s="26" t="e">
        <f t="shared" si="126"/>
        <v>#DIV/0!</v>
      </c>
      <c r="G1622">
        <f>'Data Entry'!K1623</f>
        <v>0</v>
      </c>
      <c r="H1622">
        <f>'Data Entry'!L1623</f>
        <v>0</v>
      </c>
      <c r="I1622">
        <f t="shared" si="127"/>
        <v>0</v>
      </c>
      <c r="J1622" s="26" t="e">
        <f t="shared" si="128"/>
        <v>#DIV/0!</v>
      </c>
      <c r="K1622" s="1">
        <f>SUMIFS('Data Entry'!N$3:N$2000,'Data Entry'!M$3:M$2000,A1622,'Data Entry'!B$3:B$2000,B1622)+SUMIFS('Data Entry'!P$3:P$2000,'Data Entry'!O$3:O$2000,A1622,'Data Entry'!B$3:B$2000,B1622)+SUMIFS('Data Entry'!R$3:R$2000,'Data Entry'!Q$3:Q$2000,A1622,'Data Entry'!B$3:B$2000,B1622)</f>
        <v>0</v>
      </c>
      <c r="L1622">
        <f t="shared" si="129"/>
        <v>0</v>
      </c>
    </row>
    <row r="1623" spans="1:12">
      <c r="A1623">
        <f>'Data Entry'!A1624</f>
        <v>0</v>
      </c>
      <c r="B1623">
        <f>'Data Entry'!B1624</f>
        <v>0</v>
      </c>
      <c r="C1623">
        <f>'Data Entry'!I1624</f>
        <v>0</v>
      </c>
      <c r="D1623">
        <f>'Data Entry'!J1624</f>
        <v>0</v>
      </c>
      <c r="E1623">
        <f t="shared" si="125"/>
        <v>0</v>
      </c>
      <c r="F1623" s="26" t="e">
        <f t="shared" si="126"/>
        <v>#DIV/0!</v>
      </c>
      <c r="G1623">
        <f>'Data Entry'!K1624</f>
        <v>0</v>
      </c>
      <c r="H1623">
        <f>'Data Entry'!L1624</f>
        <v>0</v>
      </c>
      <c r="I1623">
        <f t="shared" si="127"/>
        <v>0</v>
      </c>
      <c r="J1623" s="26" t="e">
        <f t="shared" si="128"/>
        <v>#DIV/0!</v>
      </c>
      <c r="K1623" s="1">
        <f>SUMIFS('Data Entry'!N$3:N$2000,'Data Entry'!M$3:M$2000,A1623,'Data Entry'!B$3:B$2000,B1623)+SUMIFS('Data Entry'!P$3:P$2000,'Data Entry'!O$3:O$2000,A1623,'Data Entry'!B$3:B$2000,B1623)+SUMIFS('Data Entry'!R$3:R$2000,'Data Entry'!Q$3:Q$2000,A1623,'Data Entry'!B$3:B$2000,B1623)</f>
        <v>0</v>
      </c>
      <c r="L1623">
        <f t="shared" si="129"/>
        <v>0</v>
      </c>
    </row>
    <row r="1624" spans="1:12">
      <c r="A1624">
        <f>'Data Entry'!A1625</f>
        <v>0</v>
      </c>
      <c r="B1624">
        <f>'Data Entry'!B1625</f>
        <v>0</v>
      </c>
      <c r="C1624">
        <f>'Data Entry'!I1625</f>
        <v>0</v>
      </c>
      <c r="D1624">
        <f>'Data Entry'!J1625</f>
        <v>0</v>
      </c>
      <c r="E1624">
        <f t="shared" si="125"/>
        <v>0</v>
      </c>
      <c r="F1624" s="26" t="e">
        <f t="shared" si="126"/>
        <v>#DIV/0!</v>
      </c>
      <c r="G1624">
        <f>'Data Entry'!K1625</f>
        <v>0</v>
      </c>
      <c r="H1624">
        <f>'Data Entry'!L1625</f>
        <v>0</v>
      </c>
      <c r="I1624">
        <f t="shared" si="127"/>
        <v>0</v>
      </c>
      <c r="J1624" s="26" t="e">
        <f t="shared" si="128"/>
        <v>#DIV/0!</v>
      </c>
      <c r="K1624" s="1">
        <f>SUMIFS('Data Entry'!N$3:N$2000,'Data Entry'!M$3:M$2000,A1624,'Data Entry'!B$3:B$2000,B1624)+SUMIFS('Data Entry'!P$3:P$2000,'Data Entry'!O$3:O$2000,A1624,'Data Entry'!B$3:B$2000,B1624)+SUMIFS('Data Entry'!R$3:R$2000,'Data Entry'!Q$3:Q$2000,A1624,'Data Entry'!B$3:B$2000,B1624)</f>
        <v>0</v>
      </c>
      <c r="L1624">
        <f t="shared" si="129"/>
        <v>0</v>
      </c>
    </row>
    <row r="1625" spans="1:12">
      <c r="A1625">
        <f>'Data Entry'!A1626</f>
        <v>0</v>
      </c>
      <c r="B1625">
        <f>'Data Entry'!B1626</f>
        <v>0</v>
      </c>
      <c r="C1625">
        <f>'Data Entry'!I1626</f>
        <v>0</v>
      </c>
      <c r="D1625">
        <f>'Data Entry'!J1626</f>
        <v>0</v>
      </c>
      <c r="E1625">
        <f t="shared" si="125"/>
        <v>0</v>
      </c>
      <c r="F1625" s="26" t="e">
        <f t="shared" si="126"/>
        <v>#DIV/0!</v>
      </c>
      <c r="G1625">
        <f>'Data Entry'!K1626</f>
        <v>0</v>
      </c>
      <c r="H1625">
        <f>'Data Entry'!L1626</f>
        <v>0</v>
      </c>
      <c r="I1625">
        <f t="shared" si="127"/>
        <v>0</v>
      </c>
      <c r="J1625" s="26" t="e">
        <f t="shared" si="128"/>
        <v>#DIV/0!</v>
      </c>
      <c r="K1625" s="1">
        <f>SUMIFS('Data Entry'!N$3:N$2000,'Data Entry'!M$3:M$2000,A1625,'Data Entry'!B$3:B$2000,B1625)+SUMIFS('Data Entry'!P$3:P$2000,'Data Entry'!O$3:O$2000,A1625,'Data Entry'!B$3:B$2000,B1625)+SUMIFS('Data Entry'!R$3:R$2000,'Data Entry'!Q$3:Q$2000,A1625,'Data Entry'!B$3:B$2000,B1625)</f>
        <v>0</v>
      </c>
      <c r="L1625">
        <f t="shared" si="129"/>
        <v>0</v>
      </c>
    </row>
    <row r="1626" spans="1:12">
      <c r="A1626">
        <f>'Data Entry'!A1627</f>
        <v>0</v>
      </c>
      <c r="B1626">
        <f>'Data Entry'!B1627</f>
        <v>0</v>
      </c>
      <c r="C1626">
        <f>'Data Entry'!I1627</f>
        <v>0</v>
      </c>
      <c r="D1626">
        <f>'Data Entry'!J1627</f>
        <v>0</v>
      </c>
      <c r="E1626">
        <f t="shared" si="125"/>
        <v>0</v>
      </c>
      <c r="F1626" s="26" t="e">
        <f t="shared" si="126"/>
        <v>#DIV/0!</v>
      </c>
      <c r="G1626">
        <f>'Data Entry'!K1627</f>
        <v>0</v>
      </c>
      <c r="H1626">
        <f>'Data Entry'!L1627</f>
        <v>0</v>
      </c>
      <c r="I1626">
        <f t="shared" si="127"/>
        <v>0</v>
      </c>
      <c r="J1626" s="26" t="e">
        <f t="shared" si="128"/>
        <v>#DIV/0!</v>
      </c>
      <c r="K1626" s="1">
        <f>SUMIFS('Data Entry'!N$3:N$2000,'Data Entry'!M$3:M$2000,A1626,'Data Entry'!B$3:B$2000,B1626)+SUMIFS('Data Entry'!P$3:P$2000,'Data Entry'!O$3:O$2000,A1626,'Data Entry'!B$3:B$2000,B1626)+SUMIFS('Data Entry'!R$3:R$2000,'Data Entry'!Q$3:Q$2000,A1626,'Data Entry'!B$3:B$2000,B1626)</f>
        <v>0</v>
      </c>
      <c r="L1626">
        <f t="shared" si="129"/>
        <v>0</v>
      </c>
    </row>
    <row r="1627" spans="1:12">
      <c r="A1627">
        <f>'Data Entry'!A1628</f>
        <v>0</v>
      </c>
      <c r="B1627">
        <f>'Data Entry'!B1628</f>
        <v>0</v>
      </c>
      <c r="C1627">
        <f>'Data Entry'!I1628</f>
        <v>0</v>
      </c>
      <c r="D1627">
        <f>'Data Entry'!J1628</f>
        <v>0</v>
      </c>
      <c r="E1627">
        <f t="shared" si="125"/>
        <v>0</v>
      </c>
      <c r="F1627" s="26" t="e">
        <f t="shared" si="126"/>
        <v>#DIV/0!</v>
      </c>
      <c r="G1627">
        <f>'Data Entry'!K1628</f>
        <v>0</v>
      </c>
      <c r="H1627">
        <f>'Data Entry'!L1628</f>
        <v>0</v>
      </c>
      <c r="I1627">
        <f t="shared" si="127"/>
        <v>0</v>
      </c>
      <c r="J1627" s="26" t="e">
        <f t="shared" si="128"/>
        <v>#DIV/0!</v>
      </c>
      <c r="K1627" s="1">
        <f>SUMIFS('Data Entry'!N$3:N$2000,'Data Entry'!M$3:M$2000,A1627,'Data Entry'!B$3:B$2000,B1627)+SUMIFS('Data Entry'!P$3:P$2000,'Data Entry'!O$3:O$2000,A1627,'Data Entry'!B$3:B$2000,B1627)+SUMIFS('Data Entry'!R$3:R$2000,'Data Entry'!Q$3:Q$2000,A1627,'Data Entry'!B$3:B$2000,B1627)</f>
        <v>0</v>
      </c>
      <c r="L1627">
        <f t="shared" si="129"/>
        <v>0</v>
      </c>
    </row>
    <row r="1628" spans="1:12">
      <c r="A1628">
        <f>'Data Entry'!A1629</f>
        <v>0</v>
      </c>
      <c r="B1628">
        <f>'Data Entry'!B1629</f>
        <v>0</v>
      </c>
      <c r="C1628">
        <f>'Data Entry'!I1629</f>
        <v>0</v>
      </c>
      <c r="D1628">
        <f>'Data Entry'!J1629</f>
        <v>0</v>
      </c>
      <c r="E1628">
        <f t="shared" si="125"/>
        <v>0</v>
      </c>
      <c r="F1628" s="26" t="e">
        <f t="shared" si="126"/>
        <v>#DIV/0!</v>
      </c>
      <c r="G1628">
        <f>'Data Entry'!K1629</f>
        <v>0</v>
      </c>
      <c r="H1628">
        <f>'Data Entry'!L1629</f>
        <v>0</v>
      </c>
      <c r="I1628">
        <f t="shared" si="127"/>
        <v>0</v>
      </c>
      <c r="J1628" s="26" t="e">
        <f t="shared" si="128"/>
        <v>#DIV/0!</v>
      </c>
      <c r="K1628" s="1">
        <f>SUMIFS('Data Entry'!N$3:N$2000,'Data Entry'!M$3:M$2000,A1628,'Data Entry'!B$3:B$2000,B1628)+SUMIFS('Data Entry'!P$3:P$2000,'Data Entry'!O$3:O$2000,A1628,'Data Entry'!B$3:B$2000,B1628)+SUMIFS('Data Entry'!R$3:R$2000,'Data Entry'!Q$3:Q$2000,A1628,'Data Entry'!B$3:B$2000,B1628)</f>
        <v>0</v>
      </c>
      <c r="L1628">
        <f t="shared" si="129"/>
        <v>0</v>
      </c>
    </row>
    <row r="1629" spans="1:12">
      <c r="A1629">
        <f>'Data Entry'!A1630</f>
        <v>0</v>
      </c>
      <c r="B1629">
        <f>'Data Entry'!B1630</f>
        <v>0</v>
      </c>
      <c r="C1629">
        <f>'Data Entry'!I1630</f>
        <v>0</v>
      </c>
      <c r="D1629">
        <f>'Data Entry'!J1630</f>
        <v>0</v>
      </c>
      <c r="E1629">
        <f t="shared" si="125"/>
        <v>0</v>
      </c>
      <c r="F1629" s="26" t="e">
        <f t="shared" si="126"/>
        <v>#DIV/0!</v>
      </c>
      <c r="G1629">
        <f>'Data Entry'!K1630</f>
        <v>0</v>
      </c>
      <c r="H1629">
        <f>'Data Entry'!L1630</f>
        <v>0</v>
      </c>
      <c r="I1629">
        <f t="shared" si="127"/>
        <v>0</v>
      </c>
      <c r="J1629" s="26" t="e">
        <f t="shared" si="128"/>
        <v>#DIV/0!</v>
      </c>
      <c r="K1629" s="1">
        <f>SUMIFS('Data Entry'!N$3:N$2000,'Data Entry'!M$3:M$2000,A1629,'Data Entry'!B$3:B$2000,B1629)+SUMIFS('Data Entry'!P$3:P$2000,'Data Entry'!O$3:O$2000,A1629,'Data Entry'!B$3:B$2000,B1629)+SUMIFS('Data Entry'!R$3:R$2000,'Data Entry'!Q$3:Q$2000,A1629,'Data Entry'!B$3:B$2000,B1629)</f>
        <v>0</v>
      </c>
      <c r="L1629">
        <f t="shared" si="129"/>
        <v>0</v>
      </c>
    </row>
    <row r="1630" spans="1:12">
      <c r="A1630">
        <f>'Data Entry'!A1631</f>
        <v>0</v>
      </c>
      <c r="B1630">
        <f>'Data Entry'!B1631</f>
        <v>0</v>
      </c>
      <c r="C1630">
        <f>'Data Entry'!I1631</f>
        <v>0</v>
      </c>
      <c r="D1630">
        <f>'Data Entry'!J1631</f>
        <v>0</v>
      </c>
      <c r="E1630">
        <f t="shared" si="125"/>
        <v>0</v>
      </c>
      <c r="F1630" s="26" t="e">
        <f t="shared" si="126"/>
        <v>#DIV/0!</v>
      </c>
      <c r="G1630">
        <f>'Data Entry'!K1631</f>
        <v>0</v>
      </c>
      <c r="H1630">
        <f>'Data Entry'!L1631</f>
        <v>0</v>
      </c>
      <c r="I1630">
        <f t="shared" si="127"/>
        <v>0</v>
      </c>
      <c r="J1630" s="26" t="e">
        <f t="shared" si="128"/>
        <v>#DIV/0!</v>
      </c>
      <c r="K1630" s="1">
        <f>SUMIFS('Data Entry'!N$3:N$2000,'Data Entry'!M$3:M$2000,A1630,'Data Entry'!B$3:B$2000,B1630)+SUMIFS('Data Entry'!P$3:P$2000,'Data Entry'!O$3:O$2000,A1630,'Data Entry'!B$3:B$2000,B1630)+SUMIFS('Data Entry'!R$3:R$2000,'Data Entry'!Q$3:Q$2000,A1630,'Data Entry'!B$3:B$2000,B1630)</f>
        <v>0</v>
      </c>
      <c r="L1630">
        <f t="shared" si="129"/>
        <v>0</v>
      </c>
    </row>
    <row r="1631" spans="1:12">
      <c r="A1631">
        <f>'Data Entry'!A1632</f>
        <v>0</v>
      </c>
      <c r="B1631">
        <f>'Data Entry'!B1632</f>
        <v>0</v>
      </c>
      <c r="C1631">
        <f>'Data Entry'!I1632</f>
        <v>0</v>
      </c>
      <c r="D1631">
        <f>'Data Entry'!J1632</f>
        <v>0</v>
      </c>
      <c r="E1631">
        <f t="shared" si="125"/>
        <v>0</v>
      </c>
      <c r="F1631" s="26" t="e">
        <f t="shared" si="126"/>
        <v>#DIV/0!</v>
      </c>
      <c r="G1631">
        <f>'Data Entry'!K1632</f>
        <v>0</v>
      </c>
      <c r="H1631">
        <f>'Data Entry'!L1632</f>
        <v>0</v>
      </c>
      <c r="I1631">
        <f t="shared" si="127"/>
        <v>0</v>
      </c>
      <c r="J1631" s="26" t="e">
        <f t="shared" si="128"/>
        <v>#DIV/0!</v>
      </c>
      <c r="K1631" s="1">
        <f>SUMIFS('Data Entry'!N$3:N$2000,'Data Entry'!M$3:M$2000,A1631,'Data Entry'!B$3:B$2000,B1631)+SUMIFS('Data Entry'!P$3:P$2000,'Data Entry'!O$3:O$2000,A1631,'Data Entry'!B$3:B$2000,B1631)+SUMIFS('Data Entry'!R$3:R$2000,'Data Entry'!Q$3:Q$2000,A1631,'Data Entry'!B$3:B$2000,B1631)</f>
        <v>0</v>
      </c>
      <c r="L1631">
        <f t="shared" si="129"/>
        <v>0</v>
      </c>
    </row>
    <row r="1632" spans="1:12">
      <c r="A1632">
        <f>'Data Entry'!A1633</f>
        <v>0</v>
      </c>
      <c r="B1632">
        <f>'Data Entry'!B1633</f>
        <v>0</v>
      </c>
      <c r="C1632">
        <f>'Data Entry'!I1633</f>
        <v>0</v>
      </c>
      <c r="D1632">
        <f>'Data Entry'!J1633</f>
        <v>0</v>
      </c>
      <c r="E1632">
        <f t="shared" si="125"/>
        <v>0</v>
      </c>
      <c r="F1632" s="26" t="e">
        <f t="shared" si="126"/>
        <v>#DIV/0!</v>
      </c>
      <c r="G1632">
        <f>'Data Entry'!K1633</f>
        <v>0</v>
      </c>
      <c r="H1632">
        <f>'Data Entry'!L1633</f>
        <v>0</v>
      </c>
      <c r="I1632">
        <f t="shared" si="127"/>
        <v>0</v>
      </c>
      <c r="J1632" s="26" t="e">
        <f t="shared" si="128"/>
        <v>#DIV/0!</v>
      </c>
      <c r="K1632" s="1">
        <f>SUMIFS('Data Entry'!N$3:N$2000,'Data Entry'!M$3:M$2000,A1632,'Data Entry'!B$3:B$2000,B1632)+SUMIFS('Data Entry'!P$3:P$2000,'Data Entry'!O$3:O$2000,A1632,'Data Entry'!B$3:B$2000,B1632)+SUMIFS('Data Entry'!R$3:R$2000,'Data Entry'!Q$3:Q$2000,A1632,'Data Entry'!B$3:B$2000,B1632)</f>
        <v>0</v>
      </c>
      <c r="L1632">
        <f t="shared" si="129"/>
        <v>0</v>
      </c>
    </row>
    <row r="1633" spans="1:12">
      <c r="A1633">
        <f>'Data Entry'!A1634</f>
        <v>0</v>
      </c>
      <c r="B1633">
        <f>'Data Entry'!B1634</f>
        <v>0</v>
      </c>
      <c r="C1633">
        <f>'Data Entry'!I1634</f>
        <v>0</v>
      </c>
      <c r="D1633">
        <f>'Data Entry'!J1634</f>
        <v>0</v>
      </c>
      <c r="E1633">
        <f t="shared" si="125"/>
        <v>0</v>
      </c>
      <c r="F1633" s="26" t="e">
        <f t="shared" si="126"/>
        <v>#DIV/0!</v>
      </c>
      <c r="G1633">
        <f>'Data Entry'!K1634</f>
        <v>0</v>
      </c>
      <c r="H1633">
        <f>'Data Entry'!L1634</f>
        <v>0</v>
      </c>
      <c r="I1633">
        <f t="shared" si="127"/>
        <v>0</v>
      </c>
      <c r="J1633" s="26" t="e">
        <f t="shared" si="128"/>
        <v>#DIV/0!</v>
      </c>
      <c r="K1633" s="1">
        <f>SUMIFS('Data Entry'!N$3:N$2000,'Data Entry'!M$3:M$2000,A1633,'Data Entry'!B$3:B$2000,B1633)+SUMIFS('Data Entry'!P$3:P$2000,'Data Entry'!O$3:O$2000,A1633,'Data Entry'!B$3:B$2000,B1633)+SUMIFS('Data Entry'!R$3:R$2000,'Data Entry'!Q$3:Q$2000,A1633,'Data Entry'!B$3:B$2000,B1633)</f>
        <v>0</v>
      </c>
      <c r="L1633">
        <f t="shared" si="129"/>
        <v>0</v>
      </c>
    </row>
    <row r="1634" spans="1:12">
      <c r="A1634">
        <f>'Data Entry'!A1635</f>
        <v>0</v>
      </c>
      <c r="B1634">
        <f>'Data Entry'!B1635</f>
        <v>0</v>
      </c>
      <c r="C1634">
        <f>'Data Entry'!I1635</f>
        <v>0</v>
      </c>
      <c r="D1634">
        <f>'Data Entry'!J1635</f>
        <v>0</v>
      </c>
      <c r="E1634">
        <f t="shared" si="125"/>
        <v>0</v>
      </c>
      <c r="F1634" s="26" t="e">
        <f t="shared" si="126"/>
        <v>#DIV/0!</v>
      </c>
      <c r="G1634">
        <f>'Data Entry'!K1635</f>
        <v>0</v>
      </c>
      <c r="H1634">
        <f>'Data Entry'!L1635</f>
        <v>0</v>
      </c>
      <c r="I1634">
        <f t="shared" si="127"/>
        <v>0</v>
      </c>
      <c r="J1634" s="26" t="e">
        <f t="shared" si="128"/>
        <v>#DIV/0!</v>
      </c>
      <c r="K1634" s="1">
        <f>SUMIFS('Data Entry'!N$3:N$2000,'Data Entry'!M$3:M$2000,A1634,'Data Entry'!B$3:B$2000,B1634)+SUMIFS('Data Entry'!P$3:P$2000,'Data Entry'!O$3:O$2000,A1634,'Data Entry'!B$3:B$2000,B1634)+SUMIFS('Data Entry'!R$3:R$2000,'Data Entry'!Q$3:Q$2000,A1634,'Data Entry'!B$3:B$2000,B1634)</f>
        <v>0</v>
      </c>
      <c r="L1634">
        <f t="shared" si="129"/>
        <v>0</v>
      </c>
    </row>
    <row r="1635" spans="1:12">
      <c r="A1635">
        <f>'Data Entry'!A1636</f>
        <v>0</v>
      </c>
      <c r="B1635">
        <f>'Data Entry'!B1636</f>
        <v>0</v>
      </c>
      <c r="C1635">
        <f>'Data Entry'!I1636</f>
        <v>0</v>
      </c>
      <c r="D1635">
        <f>'Data Entry'!J1636</f>
        <v>0</v>
      </c>
      <c r="E1635">
        <f t="shared" si="125"/>
        <v>0</v>
      </c>
      <c r="F1635" s="26" t="e">
        <f t="shared" si="126"/>
        <v>#DIV/0!</v>
      </c>
      <c r="G1635">
        <f>'Data Entry'!K1636</f>
        <v>0</v>
      </c>
      <c r="H1635">
        <f>'Data Entry'!L1636</f>
        <v>0</v>
      </c>
      <c r="I1635">
        <f t="shared" si="127"/>
        <v>0</v>
      </c>
      <c r="J1635" s="26" t="e">
        <f t="shared" si="128"/>
        <v>#DIV/0!</v>
      </c>
      <c r="K1635" s="1">
        <f>SUMIFS('Data Entry'!N$3:N$2000,'Data Entry'!M$3:M$2000,A1635,'Data Entry'!B$3:B$2000,B1635)+SUMIFS('Data Entry'!P$3:P$2000,'Data Entry'!O$3:O$2000,A1635,'Data Entry'!B$3:B$2000,B1635)+SUMIFS('Data Entry'!R$3:R$2000,'Data Entry'!Q$3:Q$2000,A1635,'Data Entry'!B$3:B$2000,B1635)</f>
        <v>0</v>
      </c>
      <c r="L1635">
        <f t="shared" si="129"/>
        <v>0</v>
      </c>
    </row>
    <row r="1636" spans="1:12">
      <c r="A1636">
        <f>'Data Entry'!A1637</f>
        <v>0</v>
      </c>
      <c r="B1636">
        <f>'Data Entry'!B1637</f>
        <v>0</v>
      </c>
      <c r="C1636">
        <f>'Data Entry'!I1637</f>
        <v>0</v>
      </c>
      <c r="D1636">
        <f>'Data Entry'!J1637</f>
        <v>0</v>
      </c>
      <c r="E1636">
        <f t="shared" si="125"/>
        <v>0</v>
      </c>
      <c r="F1636" s="26" t="e">
        <f t="shared" si="126"/>
        <v>#DIV/0!</v>
      </c>
      <c r="G1636">
        <f>'Data Entry'!K1637</f>
        <v>0</v>
      </c>
      <c r="H1636">
        <f>'Data Entry'!L1637</f>
        <v>0</v>
      </c>
      <c r="I1636">
        <f t="shared" si="127"/>
        <v>0</v>
      </c>
      <c r="J1636" s="26" t="e">
        <f t="shared" si="128"/>
        <v>#DIV/0!</v>
      </c>
      <c r="K1636" s="1">
        <f>SUMIFS('Data Entry'!N$3:N$2000,'Data Entry'!M$3:M$2000,A1636,'Data Entry'!B$3:B$2000,B1636)+SUMIFS('Data Entry'!P$3:P$2000,'Data Entry'!O$3:O$2000,A1636,'Data Entry'!B$3:B$2000,B1636)+SUMIFS('Data Entry'!R$3:R$2000,'Data Entry'!Q$3:Q$2000,A1636,'Data Entry'!B$3:B$2000,B1636)</f>
        <v>0</v>
      </c>
      <c r="L1636">
        <f t="shared" si="129"/>
        <v>0</v>
      </c>
    </row>
    <row r="1637" spans="1:12">
      <c r="A1637">
        <f>'Data Entry'!A1638</f>
        <v>0</v>
      </c>
      <c r="B1637">
        <f>'Data Entry'!B1638</f>
        <v>0</v>
      </c>
      <c r="C1637">
        <f>'Data Entry'!I1638</f>
        <v>0</v>
      </c>
      <c r="D1637">
        <f>'Data Entry'!J1638</f>
        <v>0</v>
      </c>
      <c r="E1637">
        <f t="shared" si="125"/>
        <v>0</v>
      </c>
      <c r="F1637" s="26" t="e">
        <f t="shared" si="126"/>
        <v>#DIV/0!</v>
      </c>
      <c r="G1637">
        <f>'Data Entry'!K1638</f>
        <v>0</v>
      </c>
      <c r="H1637">
        <f>'Data Entry'!L1638</f>
        <v>0</v>
      </c>
      <c r="I1637">
        <f t="shared" si="127"/>
        <v>0</v>
      </c>
      <c r="J1637" s="26" t="e">
        <f t="shared" si="128"/>
        <v>#DIV/0!</v>
      </c>
      <c r="K1637" s="1">
        <f>SUMIFS('Data Entry'!N$3:N$2000,'Data Entry'!M$3:M$2000,A1637,'Data Entry'!B$3:B$2000,B1637)+SUMIFS('Data Entry'!P$3:P$2000,'Data Entry'!O$3:O$2000,A1637,'Data Entry'!B$3:B$2000,B1637)+SUMIFS('Data Entry'!R$3:R$2000,'Data Entry'!Q$3:Q$2000,A1637,'Data Entry'!B$3:B$2000,B1637)</f>
        <v>0</v>
      </c>
      <c r="L1637">
        <f t="shared" si="129"/>
        <v>0</v>
      </c>
    </row>
    <row r="1638" spans="1:12">
      <c r="A1638">
        <f>'Data Entry'!A1639</f>
        <v>0</v>
      </c>
      <c r="B1638">
        <f>'Data Entry'!B1639</f>
        <v>0</v>
      </c>
      <c r="C1638">
        <f>'Data Entry'!I1639</f>
        <v>0</v>
      </c>
      <c r="D1638">
        <f>'Data Entry'!J1639</f>
        <v>0</v>
      </c>
      <c r="E1638">
        <f t="shared" si="125"/>
        <v>0</v>
      </c>
      <c r="F1638" s="26" t="e">
        <f t="shared" si="126"/>
        <v>#DIV/0!</v>
      </c>
      <c r="G1638">
        <f>'Data Entry'!K1639</f>
        <v>0</v>
      </c>
      <c r="H1638">
        <f>'Data Entry'!L1639</f>
        <v>0</v>
      </c>
      <c r="I1638">
        <f t="shared" si="127"/>
        <v>0</v>
      </c>
      <c r="J1638" s="26" t="e">
        <f t="shared" si="128"/>
        <v>#DIV/0!</v>
      </c>
      <c r="K1638" s="1">
        <f>SUMIFS('Data Entry'!N$3:N$2000,'Data Entry'!M$3:M$2000,A1638,'Data Entry'!B$3:B$2000,B1638)+SUMIFS('Data Entry'!P$3:P$2000,'Data Entry'!O$3:O$2000,A1638,'Data Entry'!B$3:B$2000,B1638)+SUMIFS('Data Entry'!R$3:R$2000,'Data Entry'!Q$3:Q$2000,A1638,'Data Entry'!B$3:B$2000,B1638)</f>
        <v>0</v>
      </c>
      <c r="L1638">
        <f t="shared" si="129"/>
        <v>0</v>
      </c>
    </row>
    <row r="1639" spans="1:12">
      <c r="A1639">
        <f>'Data Entry'!A1640</f>
        <v>0</v>
      </c>
      <c r="B1639">
        <f>'Data Entry'!B1640</f>
        <v>0</v>
      </c>
      <c r="C1639">
        <f>'Data Entry'!I1640</f>
        <v>0</v>
      </c>
      <c r="D1639">
        <f>'Data Entry'!J1640</f>
        <v>0</v>
      </c>
      <c r="E1639">
        <f t="shared" si="125"/>
        <v>0</v>
      </c>
      <c r="F1639" s="26" t="e">
        <f t="shared" si="126"/>
        <v>#DIV/0!</v>
      </c>
      <c r="G1639">
        <f>'Data Entry'!K1640</f>
        <v>0</v>
      </c>
      <c r="H1639">
        <f>'Data Entry'!L1640</f>
        <v>0</v>
      </c>
      <c r="I1639">
        <f t="shared" si="127"/>
        <v>0</v>
      </c>
      <c r="J1639" s="26" t="e">
        <f t="shared" si="128"/>
        <v>#DIV/0!</v>
      </c>
      <c r="K1639" s="1">
        <f>SUMIFS('Data Entry'!N$3:N$2000,'Data Entry'!M$3:M$2000,A1639,'Data Entry'!B$3:B$2000,B1639)+SUMIFS('Data Entry'!P$3:P$2000,'Data Entry'!O$3:O$2000,A1639,'Data Entry'!B$3:B$2000,B1639)+SUMIFS('Data Entry'!R$3:R$2000,'Data Entry'!Q$3:Q$2000,A1639,'Data Entry'!B$3:B$2000,B1639)</f>
        <v>0</v>
      </c>
      <c r="L1639">
        <f t="shared" si="129"/>
        <v>0</v>
      </c>
    </row>
    <row r="1640" spans="1:12">
      <c r="A1640">
        <f>'Data Entry'!A1641</f>
        <v>0</v>
      </c>
      <c r="B1640">
        <f>'Data Entry'!B1641</f>
        <v>0</v>
      </c>
      <c r="C1640">
        <f>'Data Entry'!I1641</f>
        <v>0</v>
      </c>
      <c r="D1640">
        <f>'Data Entry'!J1641</f>
        <v>0</v>
      </c>
      <c r="E1640">
        <f t="shared" ref="E1640:E1703" si="130">C1640+D1640</f>
        <v>0</v>
      </c>
      <c r="F1640" s="26" t="e">
        <f t="shared" ref="F1640:F1703" si="131">C1640/E1640</f>
        <v>#DIV/0!</v>
      </c>
      <c r="G1640">
        <f>'Data Entry'!K1641</f>
        <v>0</v>
      </c>
      <c r="H1640">
        <f>'Data Entry'!L1641</f>
        <v>0</v>
      </c>
      <c r="I1640">
        <f t="shared" ref="I1640:I1703" si="132">G1640+H1640</f>
        <v>0</v>
      </c>
      <c r="J1640" s="26" t="e">
        <f t="shared" ref="J1640:J1703" si="133">G1640/I1640</f>
        <v>#DIV/0!</v>
      </c>
      <c r="K1640" s="1">
        <f>SUMIFS('Data Entry'!N$3:N$2000,'Data Entry'!M$3:M$2000,A1640,'Data Entry'!B$3:B$2000,B1640)+SUMIFS('Data Entry'!P$3:P$2000,'Data Entry'!O$3:O$2000,A1640,'Data Entry'!B$3:B$2000,B1640)+SUMIFS('Data Entry'!R$3:R$2000,'Data Entry'!Q$3:Q$2000,A1640,'Data Entry'!B$3:B$2000,B1640)</f>
        <v>0</v>
      </c>
      <c r="L1640">
        <f t="shared" ref="L1640:L1703" si="134">(G1640*2)+C1640</f>
        <v>0</v>
      </c>
    </row>
    <row r="1641" spans="1:12">
      <c r="A1641">
        <f>'Data Entry'!A1642</f>
        <v>0</v>
      </c>
      <c r="B1641">
        <f>'Data Entry'!B1642</f>
        <v>0</v>
      </c>
      <c r="C1641">
        <f>'Data Entry'!I1642</f>
        <v>0</v>
      </c>
      <c r="D1641">
        <f>'Data Entry'!J1642</f>
        <v>0</v>
      </c>
      <c r="E1641">
        <f t="shared" si="130"/>
        <v>0</v>
      </c>
      <c r="F1641" s="26" t="e">
        <f t="shared" si="131"/>
        <v>#DIV/0!</v>
      </c>
      <c r="G1641">
        <f>'Data Entry'!K1642</f>
        <v>0</v>
      </c>
      <c r="H1641">
        <f>'Data Entry'!L1642</f>
        <v>0</v>
      </c>
      <c r="I1641">
        <f t="shared" si="132"/>
        <v>0</v>
      </c>
      <c r="J1641" s="26" t="e">
        <f t="shared" si="133"/>
        <v>#DIV/0!</v>
      </c>
      <c r="K1641" s="1">
        <f>SUMIFS('Data Entry'!N$3:N$2000,'Data Entry'!M$3:M$2000,A1641,'Data Entry'!B$3:B$2000,B1641)+SUMIFS('Data Entry'!P$3:P$2000,'Data Entry'!O$3:O$2000,A1641,'Data Entry'!B$3:B$2000,B1641)+SUMIFS('Data Entry'!R$3:R$2000,'Data Entry'!Q$3:Q$2000,A1641,'Data Entry'!B$3:B$2000,B1641)</f>
        <v>0</v>
      </c>
      <c r="L1641">
        <f t="shared" si="134"/>
        <v>0</v>
      </c>
    </row>
    <row r="1642" spans="1:12">
      <c r="A1642">
        <f>'Data Entry'!A1643</f>
        <v>0</v>
      </c>
      <c r="B1642">
        <f>'Data Entry'!B1643</f>
        <v>0</v>
      </c>
      <c r="C1642">
        <f>'Data Entry'!I1643</f>
        <v>0</v>
      </c>
      <c r="D1642">
        <f>'Data Entry'!J1643</f>
        <v>0</v>
      </c>
      <c r="E1642">
        <f t="shared" si="130"/>
        <v>0</v>
      </c>
      <c r="F1642" s="26" t="e">
        <f t="shared" si="131"/>
        <v>#DIV/0!</v>
      </c>
      <c r="G1642">
        <f>'Data Entry'!K1643</f>
        <v>0</v>
      </c>
      <c r="H1642">
        <f>'Data Entry'!L1643</f>
        <v>0</v>
      </c>
      <c r="I1642">
        <f t="shared" si="132"/>
        <v>0</v>
      </c>
      <c r="J1642" s="26" t="e">
        <f t="shared" si="133"/>
        <v>#DIV/0!</v>
      </c>
      <c r="K1642" s="1">
        <f>SUMIFS('Data Entry'!N$3:N$2000,'Data Entry'!M$3:M$2000,A1642,'Data Entry'!B$3:B$2000,B1642)+SUMIFS('Data Entry'!P$3:P$2000,'Data Entry'!O$3:O$2000,A1642,'Data Entry'!B$3:B$2000,B1642)+SUMIFS('Data Entry'!R$3:R$2000,'Data Entry'!Q$3:Q$2000,A1642,'Data Entry'!B$3:B$2000,B1642)</f>
        <v>0</v>
      </c>
      <c r="L1642">
        <f t="shared" si="134"/>
        <v>0</v>
      </c>
    </row>
    <row r="1643" spans="1:12">
      <c r="A1643">
        <f>'Data Entry'!A1644</f>
        <v>0</v>
      </c>
      <c r="B1643">
        <f>'Data Entry'!B1644</f>
        <v>0</v>
      </c>
      <c r="C1643">
        <f>'Data Entry'!I1644</f>
        <v>0</v>
      </c>
      <c r="D1643">
        <f>'Data Entry'!J1644</f>
        <v>0</v>
      </c>
      <c r="E1643">
        <f t="shared" si="130"/>
        <v>0</v>
      </c>
      <c r="F1643" s="26" t="e">
        <f t="shared" si="131"/>
        <v>#DIV/0!</v>
      </c>
      <c r="G1643">
        <f>'Data Entry'!K1644</f>
        <v>0</v>
      </c>
      <c r="H1643">
        <f>'Data Entry'!L1644</f>
        <v>0</v>
      </c>
      <c r="I1643">
        <f t="shared" si="132"/>
        <v>0</v>
      </c>
      <c r="J1643" s="26" t="e">
        <f t="shared" si="133"/>
        <v>#DIV/0!</v>
      </c>
      <c r="K1643" s="1">
        <f>SUMIFS('Data Entry'!N$3:N$2000,'Data Entry'!M$3:M$2000,A1643,'Data Entry'!B$3:B$2000,B1643)+SUMIFS('Data Entry'!P$3:P$2000,'Data Entry'!O$3:O$2000,A1643,'Data Entry'!B$3:B$2000,B1643)+SUMIFS('Data Entry'!R$3:R$2000,'Data Entry'!Q$3:Q$2000,A1643,'Data Entry'!B$3:B$2000,B1643)</f>
        <v>0</v>
      </c>
      <c r="L1643">
        <f t="shared" si="134"/>
        <v>0</v>
      </c>
    </row>
    <row r="1644" spans="1:12">
      <c r="A1644">
        <f>'Data Entry'!A1645</f>
        <v>0</v>
      </c>
      <c r="B1644">
        <f>'Data Entry'!B1645</f>
        <v>0</v>
      </c>
      <c r="C1644">
        <f>'Data Entry'!I1645</f>
        <v>0</v>
      </c>
      <c r="D1644">
        <f>'Data Entry'!J1645</f>
        <v>0</v>
      </c>
      <c r="E1644">
        <f t="shared" si="130"/>
        <v>0</v>
      </c>
      <c r="F1644" s="26" t="e">
        <f t="shared" si="131"/>
        <v>#DIV/0!</v>
      </c>
      <c r="G1644">
        <f>'Data Entry'!K1645</f>
        <v>0</v>
      </c>
      <c r="H1644">
        <f>'Data Entry'!L1645</f>
        <v>0</v>
      </c>
      <c r="I1644">
        <f t="shared" si="132"/>
        <v>0</v>
      </c>
      <c r="J1644" s="26" t="e">
        <f t="shared" si="133"/>
        <v>#DIV/0!</v>
      </c>
      <c r="K1644" s="1">
        <f>SUMIFS('Data Entry'!N$3:N$2000,'Data Entry'!M$3:M$2000,A1644,'Data Entry'!B$3:B$2000,B1644)+SUMIFS('Data Entry'!P$3:P$2000,'Data Entry'!O$3:O$2000,A1644,'Data Entry'!B$3:B$2000,B1644)+SUMIFS('Data Entry'!R$3:R$2000,'Data Entry'!Q$3:Q$2000,A1644,'Data Entry'!B$3:B$2000,B1644)</f>
        <v>0</v>
      </c>
      <c r="L1644">
        <f t="shared" si="134"/>
        <v>0</v>
      </c>
    </row>
    <row r="1645" spans="1:12">
      <c r="A1645">
        <f>'Data Entry'!A1646</f>
        <v>0</v>
      </c>
      <c r="B1645">
        <f>'Data Entry'!B1646</f>
        <v>0</v>
      </c>
      <c r="C1645">
        <f>'Data Entry'!I1646</f>
        <v>0</v>
      </c>
      <c r="D1645">
        <f>'Data Entry'!J1646</f>
        <v>0</v>
      </c>
      <c r="E1645">
        <f t="shared" si="130"/>
        <v>0</v>
      </c>
      <c r="F1645" s="26" t="e">
        <f t="shared" si="131"/>
        <v>#DIV/0!</v>
      </c>
      <c r="G1645">
        <f>'Data Entry'!K1646</f>
        <v>0</v>
      </c>
      <c r="H1645">
        <f>'Data Entry'!L1646</f>
        <v>0</v>
      </c>
      <c r="I1645">
        <f t="shared" si="132"/>
        <v>0</v>
      </c>
      <c r="J1645" s="26" t="e">
        <f t="shared" si="133"/>
        <v>#DIV/0!</v>
      </c>
      <c r="K1645" s="1">
        <f>SUMIFS('Data Entry'!N$3:N$2000,'Data Entry'!M$3:M$2000,A1645,'Data Entry'!B$3:B$2000,B1645)+SUMIFS('Data Entry'!P$3:P$2000,'Data Entry'!O$3:O$2000,A1645,'Data Entry'!B$3:B$2000,B1645)+SUMIFS('Data Entry'!R$3:R$2000,'Data Entry'!Q$3:Q$2000,A1645,'Data Entry'!B$3:B$2000,B1645)</f>
        <v>0</v>
      </c>
      <c r="L1645">
        <f t="shared" si="134"/>
        <v>0</v>
      </c>
    </row>
    <row r="1646" spans="1:12">
      <c r="A1646">
        <f>'Data Entry'!A1647</f>
        <v>0</v>
      </c>
      <c r="B1646">
        <f>'Data Entry'!B1647</f>
        <v>0</v>
      </c>
      <c r="C1646">
        <f>'Data Entry'!I1647</f>
        <v>0</v>
      </c>
      <c r="D1646">
        <f>'Data Entry'!J1647</f>
        <v>0</v>
      </c>
      <c r="E1646">
        <f t="shared" si="130"/>
        <v>0</v>
      </c>
      <c r="F1646" s="26" t="e">
        <f t="shared" si="131"/>
        <v>#DIV/0!</v>
      </c>
      <c r="G1646">
        <f>'Data Entry'!K1647</f>
        <v>0</v>
      </c>
      <c r="H1646">
        <f>'Data Entry'!L1647</f>
        <v>0</v>
      </c>
      <c r="I1646">
        <f t="shared" si="132"/>
        <v>0</v>
      </c>
      <c r="J1646" s="26" t="e">
        <f t="shared" si="133"/>
        <v>#DIV/0!</v>
      </c>
      <c r="K1646" s="1">
        <f>SUMIFS('Data Entry'!N$3:N$2000,'Data Entry'!M$3:M$2000,A1646,'Data Entry'!B$3:B$2000,B1646)+SUMIFS('Data Entry'!P$3:P$2000,'Data Entry'!O$3:O$2000,A1646,'Data Entry'!B$3:B$2000,B1646)+SUMIFS('Data Entry'!R$3:R$2000,'Data Entry'!Q$3:Q$2000,A1646,'Data Entry'!B$3:B$2000,B1646)</f>
        <v>0</v>
      </c>
      <c r="L1646">
        <f t="shared" si="134"/>
        <v>0</v>
      </c>
    </row>
    <row r="1647" spans="1:12">
      <c r="A1647">
        <f>'Data Entry'!A1648</f>
        <v>0</v>
      </c>
      <c r="B1647">
        <f>'Data Entry'!B1648</f>
        <v>0</v>
      </c>
      <c r="C1647">
        <f>'Data Entry'!I1648</f>
        <v>0</v>
      </c>
      <c r="D1647">
        <f>'Data Entry'!J1648</f>
        <v>0</v>
      </c>
      <c r="E1647">
        <f t="shared" si="130"/>
        <v>0</v>
      </c>
      <c r="F1647" s="26" t="e">
        <f t="shared" si="131"/>
        <v>#DIV/0!</v>
      </c>
      <c r="G1647">
        <f>'Data Entry'!K1648</f>
        <v>0</v>
      </c>
      <c r="H1647">
        <f>'Data Entry'!L1648</f>
        <v>0</v>
      </c>
      <c r="I1647">
        <f t="shared" si="132"/>
        <v>0</v>
      </c>
      <c r="J1647" s="26" t="e">
        <f t="shared" si="133"/>
        <v>#DIV/0!</v>
      </c>
      <c r="K1647" s="1">
        <f>SUMIFS('Data Entry'!N$3:N$2000,'Data Entry'!M$3:M$2000,A1647,'Data Entry'!B$3:B$2000,B1647)+SUMIFS('Data Entry'!P$3:P$2000,'Data Entry'!O$3:O$2000,A1647,'Data Entry'!B$3:B$2000,B1647)+SUMIFS('Data Entry'!R$3:R$2000,'Data Entry'!Q$3:Q$2000,A1647,'Data Entry'!B$3:B$2000,B1647)</f>
        <v>0</v>
      </c>
      <c r="L1647">
        <f t="shared" si="134"/>
        <v>0</v>
      </c>
    </row>
    <row r="1648" spans="1:12">
      <c r="A1648">
        <f>'Data Entry'!A1649</f>
        <v>0</v>
      </c>
      <c r="B1648">
        <f>'Data Entry'!B1649</f>
        <v>0</v>
      </c>
      <c r="C1648">
        <f>'Data Entry'!I1649</f>
        <v>0</v>
      </c>
      <c r="D1648">
        <f>'Data Entry'!J1649</f>
        <v>0</v>
      </c>
      <c r="E1648">
        <f t="shared" si="130"/>
        <v>0</v>
      </c>
      <c r="F1648" s="26" t="e">
        <f t="shared" si="131"/>
        <v>#DIV/0!</v>
      </c>
      <c r="G1648">
        <f>'Data Entry'!K1649</f>
        <v>0</v>
      </c>
      <c r="H1648">
        <f>'Data Entry'!L1649</f>
        <v>0</v>
      </c>
      <c r="I1648">
        <f t="shared" si="132"/>
        <v>0</v>
      </c>
      <c r="J1648" s="26" t="e">
        <f t="shared" si="133"/>
        <v>#DIV/0!</v>
      </c>
      <c r="K1648" s="1">
        <f>SUMIFS('Data Entry'!N$3:N$2000,'Data Entry'!M$3:M$2000,A1648,'Data Entry'!B$3:B$2000,B1648)+SUMIFS('Data Entry'!P$3:P$2000,'Data Entry'!O$3:O$2000,A1648,'Data Entry'!B$3:B$2000,B1648)+SUMIFS('Data Entry'!R$3:R$2000,'Data Entry'!Q$3:Q$2000,A1648,'Data Entry'!B$3:B$2000,B1648)</f>
        <v>0</v>
      </c>
      <c r="L1648">
        <f t="shared" si="134"/>
        <v>0</v>
      </c>
    </row>
    <row r="1649" spans="1:12">
      <c r="A1649">
        <f>'Data Entry'!A1650</f>
        <v>0</v>
      </c>
      <c r="B1649">
        <f>'Data Entry'!B1650</f>
        <v>0</v>
      </c>
      <c r="C1649">
        <f>'Data Entry'!I1650</f>
        <v>0</v>
      </c>
      <c r="D1649">
        <f>'Data Entry'!J1650</f>
        <v>0</v>
      </c>
      <c r="E1649">
        <f t="shared" si="130"/>
        <v>0</v>
      </c>
      <c r="F1649" s="26" t="e">
        <f t="shared" si="131"/>
        <v>#DIV/0!</v>
      </c>
      <c r="G1649">
        <f>'Data Entry'!K1650</f>
        <v>0</v>
      </c>
      <c r="H1649">
        <f>'Data Entry'!L1650</f>
        <v>0</v>
      </c>
      <c r="I1649">
        <f t="shared" si="132"/>
        <v>0</v>
      </c>
      <c r="J1649" s="26" t="e">
        <f t="shared" si="133"/>
        <v>#DIV/0!</v>
      </c>
      <c r="K1649" s="1">
        <f>SUMIFS('Data Entry'!N$3:N$2000,'Data Entry'!M$3:M$2000,A1649,'Data Entry'!B$3:B$2000,B1649)+SUMIFS('Data Entry'!P$3:P$2000,'Data Entry'!O$3:O$2000,A1649,'Data Entry'!B$3:B$2000,B1649)+SUMIFS('Data Entry'!R$3:R$2000,'Data Entry'!Q$3:Q$2000,A1649,'Data Entry'!B$3:B$2000,B1649)</f>
        <v>0</v>
      </c>
      <c r="L1649">
        <f t="shared" si="134"/>
        <v>0</v>
      </c>
    </row>
    <row r="1650" spans="1:12">
      <c r="A1650">
        <f>'Data Entry'!A1651</f>
        <v>0</v>
      </c>
      <c r="B1650">
        <f>'Data Entry'!B1651</f>
        <v>0</v>
      </c>
      <c r="C1650">
        <f>'Data Entry'!I1651</f>
        <v>0</v>
      </c>
      <c r="D1650">
        <f>'Data Entry'!J1651</f>
        <v>0</v>
      </c>
      <c r="E1650">
        <f t="shared" si="130"/>
        <v>0</v>
      </c>
      <c r="F1650" s="26" t="e">
        <f t="shared" si="131"/>
        <v>#DIV/0!</v>
      </c>
      <c r="G1650">
        <f>'Data Entry'!K1651</f>
        <v>0</v>
      </c>
      <c r="H1650">
        <f>'Data Entry'!L1651</f>
        <v>0</v>
      </c>
      <c r="I1650">
        <f t="shared" si="132"/>
        <v>0</v>
      </c>
      <c r="J1650" s="26" t="e">
        <f t="shared" si="133"/>
        <v>#DIV/0!</v>
      </c>
      <c r="K1650" s="1">
        <f>SUMIFS('Data Entry'!N$3:N$2000,'Data Entry'!M$3:M$2000,A1650,'Data Entry'!B$3:B$2000,B1650)+SUMIFS('Data Entry'!P$3:P$2000,'Data Entry'!O$3:O$2000,A1650,'Data Entry'!B$3:B$2000,B1650)+SUMIFS('Data Entry'!R$3:R$2000,'Data Entry'!Q$3:Q$2000,A1650,'Data Entry'!B$3:B$2000,B1650)</f>
        <v>0</v>
      </c>
      <c r="L1650">
        <f t="shared" si="134"/>
        <v>0</v>
      </c>
    </row>
    <row r="1651" spans="1:12">
      <c r="A1651">
        <f>'Data Entry'!A1652</f>
        <v>0</v>
      </c>
      <c r="B1651">
        <f>'Data Entry'!B1652</f>
        <v>0</v>
      </c>
      <c r="C1651">
        <f>'Data Entry'!I1652</f>
        <v>0</v>
      </c>
      <c r="D1651">
        <f>'Data Entry'!J1652</f>
        <v>0</v>
      </c>
      <c r="E1651">
        <f t="shared" si="130"/>
        <v>0</v>
      </c>
      <c r="F1651" s="26" t="e">
        <f t="shared" si="131"/>
        <v>#DIV/0!</v>
      </c>
      <c r="G1651">
        <f>'Data Entry'!K1652</f>
        <v>0</v>
      </c>
      <c r="H1651">
        <f>'Data Entry'!L1652</f>
        <v>0</v>
      </c>
      <c r="I1651">
        <f t="shared" si="132"/>
        <v>0</v>
      </c>
      <c r="J1651" s="26" t="e">
        <f t="shared" si="133"/>
        <v>#DIV/0!</v>
      </c>
      <c r="K1651" s="1">
        <f>SUMIFS('Data Entry'!N$3:N$2000,'Data Entry'!M$3:M$2000,A1651,'Data Entry'!B$3:B$2000,B1651)+SUMIFS('Data Entry'!P$3:P$2000,'Data Entry'!O$3:O$2000,A1651,'Data Entry'!B$3:B$2000,B1651)+SUMIFS('Data Entry'!R$3:R$2000,'Data Entry'!Q$3:Q$2000,A1651,'Data Entry'!B$3:B$2000,B1651)</f>
        <v>0</v>
      </c>
      <c r="L1651">
        <f t="shared" si="134"/>
        <v>0</v>
      </c>
    </row>
    <row r="1652" spans="1:12">
      <c r="A1652">
        <f>'Data Entry'!A1653</f>
        <v>0</v>
      </c>
      <c r="B1652">
        <f>'Data Entry'!B1653</f>
        <v>0</v>
      </c>
      <c r="C1652">
        <f>'Data Entry'!I1653</f>
        <v>0</v>
      </c>
      <c r="D1652">
        <f>'Data Entry'!J1653</f>
        <v>0</v>
      </c>
      <c r="E1652">
        <f t="shared" si="130"/>
        <v>0</v>
      </c>
      <c r="F1652" s="26" t="e">
        <f t="shared" si="131"/>
        <v>#DIV/0!</v>
      </c>
      <c r="G1652">
        <f>'Data Entry'!K1653</f>
        <v>0</v>
      </c>
      <c r="H1652">
        <f>'Data Entry'!L1653</f>
        <v>0</v>
      </c>
      <c r="I1652">
        <f t="shared" si="132"/>
        <v>0</v>
      </c>
      <c r="J1652" s="26" t="e">
        <f t="shared" si="133"/>
        <v>#DIV/0!</v>
      </c>
      <c r="K1652" s="1">
        <f>SUMIFS('Data Entry'!N$3:N$2000,'Data Entry'!M$3:M$2000,A1652,'Data Entry'!B$3:B$2000,B1652)+SUMIFS('Data Entry'!P$3:P$2000,'Data Entry'!O$3:O$2000,A1652,'Data Entry'!B$3:B$2000,B1652)+SUMIFS('Data Entry'!R$3:R$2000,'Data Entry'!Q$3:Q$2000,A1652,'Data Entry'!B$3:B$2000,B1652)</f>
        <v>0</v>
      </c>
      <c r="L1652">
        <f t="shared" si="134"/>
        <v>0</v>
      </c>
    </row>
    <row r="1653" spans="1:12">
      <c r="A1653">
        <f>'Data Entry'!A1654</f>
        <v>0</v>
      </c>
      <c r="B1653">
        <f>'Data Entry'!B1654</f>
        <v>0</v>
      </c>
      <c r="C1653">
        <f>'Data Entry'!I1654</f>
        <v>0</v>
      </c>
      <c r="D1653">
        <f>'Data Entry'!J1654</f>
        <v>0</v>
      </c>
      <c r="E1653">
        <f t="shared" si="130"/>
        <v>0</v>
      </c>
      <c r="F1653" s="26" t="e">
        <f t="shared" si="131"/>
        <v>#DIV/0!</v>
      </c>
      <c r="G1653">
        <f>'Data Entry'!K1654</f>
        <v>0</v>
      </c>
      <c r="H1653">
        <f>'Data Entry'!L1654</f>
        <v>0</v>
      </c>
      <c r="I1653">
        <f t="shared" si="132"/>
        <v>0</v>
      </c>
      <c r="J1653" s="26" t="e">
        <f t="shared" si="133"/>
        <v>#DIV/0!</v>
      </c>
      <c r="K1653" s="1">
        <f>SUMIFS('Data Entry'!N$3:N$2000,'Data Entry'!M$3:M$2000,A1653,'Data Entry'!B$3:B$2000,B1653)+SUMIFS('Data Entry'!P$3:P$2000,'Data Entry'!O$3:O$2000,A1653,'Data Entry'!B$3:B$2000,B1653)+SUMIFS('Data Entry'!R$3:R$2000,'Data Entry'!Q$3:Q$2000,A1653,'Data Entry'!B$3:B$2000,B1653)</f>
        <v>0</v>
      </c>
      <c r="L1653">
        <f t="shared" si="134"/>
        <v>0</v>
      </c>
    </row>
    <row r="1654" spans="1:12">
      <c r="A1654">
        <f>'Data Entry'!A1655</f>
        <v>0</v>
      </c>
      <c r="B1654">
        <f>'Data Entry'!B1655</f>
        <v>0</v>
      </c>
      <c r="C1654">
        <f>'Data Entry'!I1655</f>
        <v>0</v>
      </c>
      <c r="D1654">
        <f>'Data Entry'!J1655</f>
        <v>0</v>
      </c>
      <c r="E1654">
        <f t="shared" si="130"/>
        <v>0</v>
      </c>
      <c r="F1654" s="26" t="e">
        <f t="shared" si="131"/>
        <v>#DIV/0!</v>
      </c>
      <c r="G1654">
        <f>'Data Entry'!K1655</f>
        <v>0</v>
      </c>
      <c r="H1654">
        <f>'Data Entry'!L1655</f>
        <v>0</v>
      </c>
      <c r="I1654">
        <f t="shared" si="132"/>
        <v>0</v>
      </c>
      <c r="J1654" s="26" t="e">
        <f t="shared" si="133"/>
        <v>#DIV/0!</v>
      </c>
      <c r="K1654" s="1">
        <f>SUMIFS('Data Entry'!N$3:N$2000,'Data Entry'!M$3:M$2000,A1654,'Data Entry'!B$3:B$2000,B1654)+SUMIFS('Data Entry'!P$3:P$2000,'Data Entry'!O$3:O$2000,A1654,'Data Entry'!B$3:B$2000,B1654)+SUMIFS('Data Entry'!R$3:R$2000,'Data Entry'!Q$3:Q$2000,A1654,'Data Entry'!B$3:B$2000,B1654)</f>
        <v>0</v>
      </c>
      <c r="L1654">
        <f t="shared" si="134"/>
        <v>0</v>
      </c>
    </row>
    <row r="1655" spans="1:12">
      <c r="A1655">
        <f>'Data Entry'!A1656</f>
        <v>0</v>
      </c>
      <c r="B1655">
        <f>'Data Entry'!B1656</f>
        <v>0</v>
      </c>
      <c r="C1655">
        <f>'Data Entry'!I1656</f>
        <v>0</v>
      </c>
      <c r="D1655">
        <f>'Data Entry'!J1656</f>
        <v>0</v>
      </c>
      <c r="E1655">
        <f t="shared" si="130"/>
        <v>0</v>
      </c>
      <c r="F1655" s="26" t="e">
        <f t="shared" si="131"/>
        <v>#DIV/0!</v>
      </c>
      <c r="G1655">
        <f>'Data Entry'!K1656</f>
        <v>0</v>
      </c>
      <c r="H1655">
        <f>'Data Entry'!L1656</f>
        <v>0</v>
      </c>
      <c r="I1655">
        <f t="shared" si="132"/>
        <v>0</v>
      </c>
      <c r="J1655" s="26" t="e">
        <f t="shared" si="133"/>
        <v>#DIV/0!</v>
      </c>
      <c r="K1655" s="1">
        <f>SUMIFS('Data Entry'!N$3:N$2000,'Data Entry'!M$3:M$2000,A1655,'Data Entry'!B$3:B$2000,B1655)+SUMIFS('Data Entry'!P$3:P$2000,'Data Entry'!O$3:O$2000,A1655,'Data Entry'!B$3:B$2000,B1655)+SUMIFS('Data Entry'!R$3:R$2000,'Data Entry'!Q$3:Q$2000,A1655,'Data Entry'!B$3:B$2000,B1655)</f>
        <v>0</v>
      </c>
      <c r="L1655">
        <f t="shared" si="134"/>
        <v>0</v>
      </c>
    </row>
    <row r="1656" spans="1:12">
      <c r="A1656">
        <f>'Data Entry'!A1657</f>
        <v>0</v>
      </c>
      <c r="B1656">
        <f>'Data Entry'!B1657</f>
        <v>0</v>
      </c>
      <c r="C1656">
        <f>'Data Entry'!I1657</f>
        <v>0</v>
      </c>
      <c r="D1656">
        <f>'Data Entry'!J1657</f>
        <v>0</v>
      </c>
      <c r="E1656">
        <f t="shared" si="130"/>
        <v>0</v>
      </c>
      <c r="F1656" s="26" t="e">
        <f t="shared" si="131"/>
        <v>#DIV/0!</v>
      </c>
      <c r="G1656">
        <f>'Data Entry'!K1657</f>
        <v>0</v>
      </c>
      <c r="H1656">
        <f>'Data Entry'!L1657</f>
        <v>0</v>
      </c>
      <c r="I1656">
        <f t="shared" si="132"/>
        <v>0</v>
      </c>
      <c r="J1656" s="26" t="e">
        <f t="shared" si="133"/>
        <v>#DIV/0!</v>
      </c>
      <c r="K1656" s="1">
        <f>SUMIFS('Data Entry'!N$3:N$2000,'Data Entry'!M$3:M$2000,A1656,'Data Entry'!B$3:B$2000,B1656)+SUMIFS('Data Entry'!P$3:P$2000,'Data Entry'!O$3:O$2000,A1656,'Data Entry'!B$3:B$2000,B1656)+SUMIFS('Data Entry'!R$3:R$2000,'Data Entry'!Q$3:Q$2000,A1656,'Data Entry'!B$3:B$2000,B1656)</f>
        <v>0</v>
      </c>
      <c r="L1656">
        <f t="shared" si="134"/>
        <v>0</v>
      </c>
    </row>
    <row r="1657" spans="1:12">
      <c r="A1657">
        <f>'Data Entry'!A1658</f>
        <v>0</v>
      </c>
      <c r="B1657">
        <f>'Data Entry'!B1658</f>
        <v>0</v>
      </c>
      <c r="C1657">
        <f>'Data Entry'!I1658</f>
        <v>0</v>
      </c>
      <c r="D1657">
        <f>'Data Entry'!J1658</f>
        <v>0</v>
      </c>
      <c r="E1657">
        <f t="shared" si="130"/>
        <v>0</v>
      </c>
      <c r="F1657" s="26" t="e">
        <f t="shared" si="131"/>
        <v>#DIV/0!</v>
      </c>
      <c r="G1657">
        <f>'Data Entry'!K1658</f>
        <v>0</v>
      </c>
      <c r="H1657">
        <f>'Data Entry'!L1658</f>
        <v>0</v>
      </c>
      <c r="I1657">
        <f t="shared" si="132"/>
        <v>0</v>
      </c>
      <c r="J1657" s="26" t="e">
        <f t="shared" si="133"/>
        <v>#DIV/0!</v>
      </c>
      <c r="K1657" s="1">
        <f>SUMIFS('Data Entry'!N$3:N$2000,'Data Entry'!M$3:M$2000,A1657,'Data Entry'!B$3:B$2000,B1657)+SUMIFS('Data Entry'!P$3:P$2000,'Data Entry'!O$3:O$2000,A1657,'Data Entry'!B$3:B$2000,B1657)+SUMIFS('Data Entry'!R$3:R$2000,'Data Entry'!Q$3:Q$2000,A1657,'Data Entry'!B$3:B$2000,B1657)</f>
        <v>0</v>
      </c>
      <c r="L1657">
        <f t="shared" si="134"/>
        <v>0</v>
      </c>
    </row>
    <row r="1658" spans="1:12">
      <c r="A1658">
        <f>'Data Entry'!A1659</f>
        <v>0</v>
      </c>
      <c r="B1658">
        <f>'Data Entry'!B1659</f>
        <v>0</v>
      </c>
      <c r="C1658">
        <f>'Data Entry'!I1659</f>
        <v>0</v>
      </c>
      <c r="D1658">
        <f>'Data Entry'!J1659</f>
        <v>0</v>
      </c>
      <c r="E1658">
        <f t="shared" si="130"/>
        <v>0</v>
      </c>
      <c r="F1658" s="26" t="e">
        <f t="shared" si="131"/>
        <v>#DIV/0!</v>
      </c>
      <c r="G1658">
        <f>'Data Entry'!K1659</f>
        <v>0</v>
      </c>
      <c r="H1658">
        <f>'Data Entry'!L1659</f>
        <v>0</v>
      </c>
      <c r="I1658">
        <f t="shared" si="132"/>
        <v>0</v>
      </c>
      <c r="J1658" s="26" t="e">
        <f t="shared" si="133"/>
        <v>#DIV/0!</v>
      </c>
      <c r="K1658" s="1">
        <f>SUMIFS('Data Entry'!N$3:N$2000,'Data Entry'!M$3:M$2000,A1658,'Data Entry'!B$3:B$2000,B1658)+SUMIFS('Data Entry'!P$3:P$2000,'Data Entry'!O$3:O$2000,A1658,'Data Entry'!B$3:B$2000,B1658)+SUMIFS('Data Entry'!R$3:R$2000,'Data Entry'!Q$3:Q$2000,A1658,'Data Entry'!B$3:B$2000,B1658)</f>
        <v>0</v>
      </c>
      <c r="L1658">
        <f t="shared" si="134"/>
        <v>0</v>
      </c>
    </row>
    <row r="1659" spans="1:12">
      <c r="A1659">
        <f>'Data Entry'!A1660</f>
        <v>0</v>
      </c>
      <c r="B1659">
        <f>'Data Entry'!B1660</f>
        <v>0</v>
      </c>
      <c r="C1659">
        <f>'Data Entry'!I1660</f>
        <v>0</v>
      </c>
      <c r="D1659">
        <f>'Data Entry'!J1660</f>
        <v>0</v>
      </c>
      <c r="E1659">
        <f t="shared" si="130"/>
        <v>0</v>
      </c>
      <c r="F1659" s="26" t="e">
        <f t="shared" si="131"/>
        <v>#DIV/0!</v>
      </c>
      <c r="G1659">
        <f>'Data Entry'!K1660</f>
        <v>0</v>
      </c>
      <c r="H1659">
        <f>'Data Entry'!L1660</f>
        <v>0</v>
      </c>
      <c r="I1659">
        <f t="shared" si="132"/>
        <v>0</v>
      </c>
      <c r="J1659" s="26" t="e">
        <f t="shared" si="133"/>
        <v>#DIV/0!</v>
      </c>
      <c r="K1659" s="1">
        <f>SUMIFS('Data Entry'!N$3:N$2000,'Data Entry'!M$3:M$2000,A1659,'Data Entry'!B$3:B$2000,B1659)+SUMIFS('Data Entry'!P$3:P$2000,'Data Entry'!O$3:O$2000,A1659,'Data Entry'!B$3:B$2000,B1659)+SUMIFS('Data Entry'!R$3:R$2000,'Data Entry'!Q$3:Q$2000,A1659,'Data Entry'!B$3:B$2000,B1659)</f>
        <v>0</v>
      </c>
      <c r="L1659">
        <f t="shared" si="134"/>
        <v>0</v>
      </c>
    </row>
    <row r="1660" spans="1:12">
      <c r="A1660">
        <f>'Data Entry'!A1661</f>
        <v>0</v>
      </c>
      <c r="B1660">
        <f>'Data Entry'!B1661</f>
        <v>0</v>
      </c>
      <c r="C1660">
        <f>'Data Entry'!I1661</f>
        <v>0</v>
      </c>
      <c r="D1660">
        <f>'Data Entry'!J1661</f>
        <v>0</v>
      </c>
      <c r="E1660">
        <f t="shared" si="130"/>
        <v>0</v>
      </c>
      <c r="F1660" s="26" t="e">
        <f t="shared" si="131"/>
        <v>#DIV/0!</v>
      </c>
      <c r="G1660">
        <f>'Data Entry'!K1661</f>
        <v>0</v>
      </c>
      <c r="H1660">
        <f>'Data Entry'!L1661</f>
        <v>0</v>
      </c>
      <c r="I1660">
        <f t="shared" si="132"/>
        <v>0</v>
      </c>
      <c r="J1660" s="26" t="e">
        <f t="shared" si="133"/>
        <v>#DIV/0!</v>
      </c>
      <c r="K1660" s="1">
        <f>SUMIFS('Data Entry'!N$3:N$2000,'Data Entry'!M$3:M$2000,A1660,'Data Entry'!B$3:B$2000,B1660)+SUMIFS('Data Entry'!P$3:P$2000,'Data Entry'!O$3:O$2000,A1660,'Data Entry'!B$3:B$2000,B1660)+SUMIFS('Data Entry'!R$3:R$2000,'Data Entry'!Q$3:Q$2000,A1660,'Data Entry'!B$3:B$2000,B1660)</f>
        <v>0</v>
      </c>
      <c r="L1660">
        <f t="shared" si="134"/>
        <v>0</v>
      </c>
    </row>
    <row r="1661" spans="1:12">
      <c r="A1661">
        <f>'Data Entry'!A1662</f>
        <v>0</v>
      </c>
      <c r="B1661">
        <f>'Data Entry'!B1662</f>
        <v>0</v>
      </c>
      <c r="C1661">
        <f>'Data Entry'!I1662</f>
        <v>0</v>
      </c>
      <c r="D1661">
        <f>'Data Entry'!J1662</f>
        <v>0</v>
      </c>
      <c r="E1661">
        <f t="shared" si="130"/>
        <v>0</v>
      </c>
      <c r="F1661" s="26" t="e">
        <f t="shared" si="131"/>
        <v>#DIV/0!</v>
      </c>
      <c r="G1661">
        <f>'Data Entry'!K1662</f>
        <v>0</v>
      </c>
      <c r="H1661">
        <f>'Data Entry'!L1662</f>
        <v>0</v>
      </c>
      <c r="I1661">
        <f t="shared" si="132"/>
        <v>0</v>
      </c>
      <c r="J1661" s="26" t="e">
        <f t="shared" si="133"/>
        <v>#DIV/0!</v>
      </c>
      <c r="K1661" s="1">
        <f>SUMIFS('Data Entry'!N$3:N$2000,'Data Entry'!M$3:M$2000,A1661,'Data Entry'!B$3:B$2000,B1661)+SUMIFS('Data Entry'!P$3:P$2000,'Data Entry'!O$3:O$2000,A1661,'Data Entry'!B$3:B$2000,B1661)+SUMIFS('Data Entry'!R$3:R$2000,'Data Entry'!Q$3:Q$2000,A1661,'Data Entry'!B$3:B$2000,B1661)</f>
        <v>0</v>
      </c>
      <c r="L1661">
        <f t="shared" si="134"/>
        <v>0</v>
      </c>
    </row>
    <row r="1662" spans="1:12">
      <c r="A1662">
        <f>'Data Entry'!A1663</f>
        <v>0</v>
      </c>
      <c r="B1662">
        <f>'Data Entry'!B1663</f>
        <v>0</v>
      </c>
      <c r="C1662">
        <f>'Data Entry'!I1663</f>
        <v>0</v>
      </c>
      <c r="D1662">
        <f>'Data Entry'!J1663</f>
        <v>0</v>
      </c>
      <c r="E1662">
        <f t="shared" si="130"/>
        <v>0</v>
      </c>
      <c r="F1662" s="26" t="e">
        <f t="shared" si="131"/>
        <v>#DIV/0!</v>
      </c>
      <c r="G1662">
        <f>'Data Entry'!K1663</f>
        <v>0</v>
      </c>
      <c r="H1662">
        <f>'Data Entry'!L1663</f>
        <v>0</v>
      </c>
      <c r="I1662">
        <f t="shared" si="132"/>
        <v>0</v>
      </c>
      <c r="J1662" s="26" t="e">
        <f t="shared" si="133"/>
        <v>#DIV/0!</v>
      </c>
      <c r="K1662" s="1">
        <f>SUMIFS('Data Entry'!N$3:N$2000,'Data Entry'!M$3:M$2000,A1662,'Data Entry'!B$3:B$2000,B1662)+SUMIFS('Data Entry'!P$3:P$2000,'Data Entry'!O$3:O$2000,A1662,'Data Entry'!B$3:B$2000,B1662)+SUMIFS('Data Entry'!R$3:R$2000,'Data Entry'!Q$3:Q$2000,A1662,'Data Entry'!B$3:B$2000,B1662)</f>
        <v>0</v>
      </c>
      <c r="L1662">
        <f t="shared" si="134"/>
        <v>0</v>
      </c>
    </row>
    <row r="1663" spans="1:12">
      <c r="A1663">
        <f>'Data Entry'!A1664</f>
        <v>0</v>
      </c>
      <c r="B1663">
        <f>'Data Entry'!B1664</f>
        <v>0</v>
      </c>
      <c r="C1663">
        <f>'Data Entry'!I1664</f>
        <v>0</v>
      </c>
      <c r="D1663">
        <f>'Data Entry'!J1664</f>
        <v>0</v>
      </c>
      <c r="E1663">
        <f t="shared" si="130"/>
        <v>0</v>
      </c>
      <c r="F1663" s="26" t="e">
        <f t="shared" si="131"/>
        <v>#DIV/0!</v>
      </c>
      <c r="G1663">
        <f>'Data Entry'!K1664</f>
        <v>0</v>
      </c>
      <c r="H1663">
        <f>'Data Entry'!L1664</f>
        <v>0</v>
      </c>
      <c r="I1663">
        <f t="shared" si="132"/>
        <v>0</v>
      </c>
      <c r="J1663" s="26" t="e">
        <f t="shared" si="133"/>
        <v>#DIV/0!</v>
      </c>
      <c r="K1663" s="1">
        <f>SUMIFS('Data Entry'!N$3:N$2000,'Data Entry'!M$3:M$2000,A1663,'Data Entry'!B$3:B$2000,B1663)+SUMIFS('Data Entry'!P$3:P$2000,'Data Entry'!O$3:O$2000,A1663,'Data Entry'!B$3:B$2000,B1663)+SUMIFS('Data Entry'!R$3:R$2000,'Data Entry'!Q$3:Q$2000,A1663,'Data Entry'!B$3:B$2000,B1663)</f>
        <v>0</v>
      </c>
      <c r="L1663">
        <f t="shared" si="134"/>
        <v>0</v>
      </c>
    </row>
    <row r="1664" spans="1:12">
      <c r="A1664">
        <f>'Data Entry'!A1665</f>
        <v>0</v>
      </c>
      <c r="B1664">
        <f>'Data Entry'!B1665</f>
        <v>0</v>
      </c>
      <c r="C1664">
        <f>'Data Entry'!I1665</f>
        <v>0</v>
      </c>
      <c r="D1664">
        <f>'Data Entry'!J1665</f>
        <v>0</v>
      </c>
      <c r="E1664">
        <f t="shared" si="130"/>
        <v>0</v>
      </c>
      <c r="F1664" s="26" t="e">
        <f t="shared" si="131"/>
        <v>#DIV/0!</v>
      </c>
      <c r="G1664">
        <f>'Data Entry'!K1665</f>
        <v>0</v>
      </c>
      <c r="H1664">
        <f>'Data Entry'!L1665</f>
        <v>0</v>
      </c>
      <c r="I1664">
        <f t="shared" si="132"/>
        <v>0</v>
      </c>
      <c r="J1664" s="26" t="e">
        <f t="shared" si="133"/>
        <v>#DIV/0!</v>
      </c>
      <c r="K1664" s="1">
        <f>SUMIFS('Data Entry'!N$3:N$2000,'Data Entry'!M$3:M$2000,A1664,'Data Entry'!B$3:B$2000,B1664)+SUMIFS('Data Entry'!P$3:P$2000,'Data Entry'!O$3:O$2000,A1664,'Data Entry'!B$3:B$2000,B1664)+SUMIFS('Data Entry'!R$3:R$2000,'Data Entry'!Q$3:Q$2000,A1664,'Data Entry'!B$3:B$2000,B1664)</f>
        <v>0</v>
      </c>
      <c r="L1664">
        <f t="shared" si="134"/>
        <v>0</v>
      </c>
    </row>
    <row r="1665" spans="1:12">
      <c r="A1665">
        <f>'Data Entry'!A1666</f>
        <v>0</v>
      </c>
      <c r="B1665">
        <f>'Data Entry'!B1666</f>
        <v>0</v>
      </c>
      <c r="C1665">
        <f>'Data Entry'!I1666</f>
        <v>0</v>
      </c>
      <c r="D1665">
        <f>'Data Entry'!J1666</f>
        <v>0</v>
      </c>
      <c r="E1665">
        <f t="shared" si="130"/>
        <v>0</v>
      </c>
      <c r="F1665" s="26" t="e">
        <f t="shared" si="131"/>
        <v>#DIV/0!</v>
      </c>
      <c r="G1665">
        <f>'Data Entry'!K1666</f>
        <v>0</v>
      </c>
      <c r="H1665">
        <f>'Data Entry'!L1666</f>
        <v>0</v>
      </c>
      <c r="I1665">
        <f t="shared" si="132"/>
        <v>0</v>
      </c>
      <c r="J1665" s="26" t="e">
        <f t="shared" si="133"/>
        <v>#DIV/0!</v>
      </c>
      <c r="K1665" s="1">
        <f>SUMIFS('Data Entry'!N$3:N$2000,'Data Entry'!M$3:M$2000,A1665,'Data Entry'!B$3:B$2000,B1665)+SUMIFS('Data Entry'!P$3:P$2000,'Data Entry'!O$3:O$2000,A1665,'Data Entry'!B$3:B$2000,B1665)+SUMIFS('Data Entry'!R$3:R$2000,'Data Entry'!Q$3:Q$2000,A1665,'Data Entry'!B$3:B$2000,B1665)</f>
        <v>0</v>
      </c>
      <c r="L1665">
        <f t="shared" si="134"/>
        <v>0</v>
      </c>
    </row>
    <row r="1666" spans="1:12">
      <c r="A1666">
        <f>'Data Entry'!A1667</f>
        <v>0</v>
      </c>
      <c r="B1666">
        <f>'Data Entry'!B1667</f>
        <v>0</v>
      </c>
      <c r="C1666">
        <f>'Data Entry'!I1667</f>
        <v>0</v>
      </c>
      <c r="D1666">
        <f>'Data Entry'!J1667</f>
        <v>0</v>
      </c>
      <c r="E1666">
        <f t="shared" si="130"/>
        <v>0</v>
      </c>
      <c r="F1666" s="26" t="e">
        <f t="shared" si="131"/>
        <v>#DIV/0!</v>
      </c>
      <c r="G1666">
        <f>'Data Entry'!K1667</f>
        <v>0</v>
      </c>
      <c r="H1666">
        <f>'Data Entry'!L1667</f>
        <v>0</v>
      </c>
      <c r="I1666">
        <f t="shared" si="132"/>
        <v>0</v>
      </c>
      <c r="J1666" s="26" t="e">
        <f t="shared" si="133"/>
        <v>#DIV/0!</v>
      </c>
      <c r="K1666" s="1">
        <f>SUMIFS('Data Entry'!N$3:N$2000,'Data Entry'!M$3:M$2000,A1666,'Data Entry'!B$3:B$2000,B1666)+SUMIFS('Data Entry'!P$3:P$2000,'Data Entry'!O$3:O$2000,A1666,'Data Entry'!B$3:B$2000,B1666)+SUMIFS('Data Entry'!R$3:R$2000,'Data Entry'!Q$3:Q$2000,A1666,'Data Entry'!B$3:B$2000,B1666)</f>
        <v>0</v>
      </c>
      <c r="L1666">
        <f t="shared" si="134"/>
        <v>0</v>
      </c>
    </row>
    <row r="1667" spans="1:12">
      <c r="A1667">
        <f>'Data Entry'!A1668</f>
        <v>0</v>
      </c>
      <c r="B1667">
        <f>'Data Entry'!B1668</f>
        <v>0</v>
      </c>
      <c r="C1667">
        <f>'Data Entry'!I1668</f>
        <v>0</v>
      </c>
      <c r="D1667">
        <f>'Data Entry'!J1668</f>
        <v>0</v>
      </c>
      <c r="E1667">
        <f t="shared" si="130"/>
        <v>0</v>
      </c>
      <c r="F1667" s="26" t="e">
        <f t="shared" si="131"/>
        <v>#DIV/0!</v>
      </c>
      <c r="G1667">
        <f>'Data Entry'!K1668</f>
        <v>0</v>
      </c>
      <c r="H1667">
        <f>'Data Entry'!L1668</f>
        <v>0</v>
      </c>
      <c r="I1667">
        <f t="shared" si="132"/>
        <v>0</v>
      </c>
      <c r="J1667" s="26" t="e">
        <f t="shared" si="133"/>
        <v>#DIV/0!</v>
      </c>
      <c r="K1667" s="1">
        <f>SUMIFS('Data Entry'!N$3:N$2000,'Data Entry'!M$3:M$2000,A1667,'Data Entry'!B$3:B$2000,B1667)+SUMIFS('Data Entry'!P$3:P$2000,'Data Entry'!O$3:O$2000,A1667,'Data Entry'!B$3:B$2000,B1667)+SUMIFS('Data Entry'!R$3:R$2000,'Data Entry'!Q$3:Q$2000,A1667,'Data Entry'!B$3:B$2000,B1667)</f>
        <v>0</v>
      </c>
      <c r="L1667">
        <f t="shared" si="134"/>
        <v>0</v>
      </c>
    </row>
    <row r="1668" spans="1:12">
      <c r="A1668">
        <f>'Data Entry'!A1669</f>
        <v>0</v>
      </c>
      <c r="B1668">
        <f>'Data Entry'!B1669</f>
        <v>0</v>
      </c>
      <c r="C1668">
        <f>'Data Entry'!I1669</f>
        <v>0</v>
      </c>
      <c r="D1668">
        <f>'Data Entry'!J1669</f>
        <v>0</v>
      </c>
      <c r="E1668">
        <f t="shared" si="130"/>
        <v>0</v>
      </c>
      <c r="F1668" s="26" t="e">
        <f t="shared" si="131"/>
        <v>#DIV/0!</v>
      </c>
      <c r="G1668">
        <f>'Data Entry'!K1669</f>
        <v>0</v>
      </c>
      <c r="H1668">
        <f>'Data Entry'!L1669</f>
        <v>0</v>
      </c>
      <c r="I1668">
        <f t="shared" si="132"/>
        <v>0</v>
      </c>
      <c r="J1668" s="26" t="e">
        <f t="shared" si="133"/>
        <v>#DIV/0!</v>
      </c>
      <c r="K1668" s="1">
        <f>SUMIFS('Data Entry'!N$3:N$2000,'Data Entry'!M$3:M$2000,A1668,'Data Entry'!B$3:B$2000,B1668)+SUMIFS('Data Entry'!P$3:P$2000,'Data Entry'!O$3:O$2000,A1668,'Data Entry'!B$3:B$2000,B1668)+SUMIFS('Data Entry'!R$3:R$2000,'Data Entry'!Q$3:Q$2000,A1668,'Data Entry'!B$3:B$2000,B1668)</f>
        <v>0</v>
      </c>
      <c r="L1668">
        <f t="shared" si="134"/>
        <v>0</v>
      </c>
    </row>
    <row r="1669" spans="1:12">
      <c r="A1669">
        <f>'Data Entry'!A1670</f>
        <v>0</v>
      </c>
      <c r="B1669">
        <f>'Data Entry'!B1670</f>
        <v>0</v>
      </c>
      <c r="C1669">
        <f>'Data Entry'!I1670</f>
        <v>0</v>
      </c>
      <c r="D1669">
        <f>'Data Entry'!J1670</f>
        <v>0</v>
      </c>
      <c r="E1669">
        <f t="shared" si="130"/>
        <v>0</v>
      </c>
      <c r="F1669" s="26" t="e">
        <f t="shared" si="131"/>
        <v>#DIV/0!</v>
      </c>
      <c r="G1669">
        <f>'Data Entry'!K1670</f>
        <v>0</v>
      </c>
      <c r="H1669">
        <f>'Data Entry'!L1670</f>
        <v>0</v>
      </c>
      <c r="I1669">
        <f t="shared" si="132"/>
        <v>0</v>
      </c>
      <c r="J1669" s="26" t="e">
        <f t="shared" si="133"/>
        <v>#DIV/0!</v>
      </c>
      <c r="K1669" s="1">
        <f>SUMIFS('Data Entry'!N$3:N$2000,'Data Entry'!M$3:M$2000,A1669,'Data Entry'!B$3:B$2000,B1669)+SUMIFS('Data Entry'!P$3:P$2000,'Data Entry'!O$3:O$2000,A1669,'Data Entry'!B$3:B$2000,B1669)+SUMIFS('Data Entry'!R$3:R$2000,'Data Entry'!Q$3:Q$2000,A1669,'Data Entry'!B$3:B$2000,B1669)</f>
        <v>0</v>
      </c>
      <c r="L1669">
        <f t="shared" si="134"/>
        <v>0</v>
      </c>
    </row>
    <row r="1670" spans="1:12">
      <c r="A1670">
        <f>'Data Entry'!A1671</f>
        <v>0</v>
      </c>
      <c r="B1670">
        <f>'Data Entry'!B1671</f>
        <v>0</v>
      </c>
      <c r="C1670">
        <f>'Data Entry'!I1671</f>
        <v>0</v>
      </c>
      <c r="D1670">
        <f>'Data Entry'!J1671</f>
        <v>0</v>
      </c>
      <c r="E1670">
        <f t="shared" si="130"/>
        <v>0</v>
      </c>
      <c r="F1670" s="26" t="e">
        <f t="shared" si="131"/>
        <v>#DIV/0!</v>
      </c>
      <c r="G1670">
        <f>'Data Entry'!K1671</f>
        <v>0</v>
      </c>
      <c r="H1670">
        <f>'Data Entry'!L1671</f>
        <v>0</v>
      </c>
      <c r="I1670">
        <f t="shared" si="132"/>
        <v>0</v>
      </c>
      <c r="J1670" s="26" t="e">
        <f t="shared" si="133"/>
        <v>#DIV/0!</v>
      </c>
      <c r="K1670" s="1">
        <f>SUMIFS('Data Entry'!N$3:N$2000,'Data Entry'!M$3:M$2000,A1670,'Data Entry'!B$3:B$2000,B1670)+SUMIFS('Data Entry'!P$3:P$2000,'Data Entry'!O$3:O$2000,A1670,'Data Entry'!B$3:B$2000,B1670)+SUMIFS('Data Entry'!R$3:R$2000,'Data Entry'!Q$3:Q$2000,A1670,'Data Entry'!B$3:B$2000,B1670)</f>
        <v>0</v>
      </c>
      <c r="L1670">
        <f t="shared" si="134"/>
        <v>0</v>
      </c>
    </row>
    <row r="1671" spans="1:12">
      <c r="A1671">
        <f>'Data Entry'!A1672</f>
        <v>0</v>
      </c>
      <c r="B1671">
        <f>'Data Entry'!B1672</f>
        <v>0</v>
      </c>
      <c r="C1671">
        <f>'Data Entry'!I1672</f>
        <v>0</v>
      </c>
      <c r="D1671">
        <f>'Data Entry'!J1672</f>
        <v>0</v>
      </c>
      <c r="E1671">
        <f t="shared" si="130"/>
        <v>0</v>
      </c>
      <c r="F1671" s="26" t="e">
        <f t="shared" si="131"/>
        <v>#DIV/0!</v>
      </c>
      <c r="G1671">
        <f>'Data Entry'!K1672</f>
        <v>0</v>
      </c>
      <c r="H1671">
        <f>'Data Entry'!L1672</f>
        <v>0</v>
      </c>
      <c r="I1671">
        <f t="shared" si="132"/>
        <v>0</v>
      </c>
      <c r="J1671" s="26" t="e">
        <f t="shared" si="133"/>
        <v>#DIV/0!</v>
      </c>
      <c r="K1671" s="1">
        <f>SUMIFS('Data Entry'!N$3:N$2000,'Data Entry'!M$3:M$2000,A1671,'Data Entry'!B$3:B$2000,B1671)+SUMIFS('Data Entry'!P$3:P$2000,'Data Entry'!O$3:O$2000,A1671,'Data Entry'!B$3:B$2000,B1671)+SUMIFS('Data Entry'!R$3:R$2000,'Data Entry'!Q$3:Q$2000,A1671,'Data Entry'!B$3:B$2000,B1671)</f>
        <v>0</v>
      </c>
      <c r="L1671">
        <f t="shared" si="134"/>
        <v>0</v>
      </c>
    </row>
    <row r="1672" spans="1:12">
      <c r="A1672">
        <f>'Data Entry'!A1673</f>
        <v>0</v>
      </c>
      <c r="B1672">
        <f>'Data Entry'!B1673</f>
        <v>0</v>
      </c>
      <c r="C1672">
        <f>'Data Entry'!I1673</f>
        <v>0</v>
      </c>
      <c r="D1672">
        <f>'Data Entry'!J1673</f>
        <v>0</v>
      </c>
      <c r="E1672">
        <f t="shared" si="130"/>
        <v>0</v>
      </c>
      <c r="F1672" s="26" t="e">
        <f t="shared" si="131"/>
        <v>#DIV/0!</v>
      </c>
      <c r="G1672">
        <f>'Data Entry'!K1673</f>
        <v>0</v>
      </c>
      <c r="H1672">
        <f>'Data Entry'!L1673</f>
        <v>0</v>
      </c>
      <c r="I1672">
        <f t="shared" si="132"/>
        <v>0</v>
      </c>
      <c r="J1672" s="26" t="e">
        <f t="shared" si="133"/>
        <v>#DIV/0!</v>
      </c>
      <c r="K1672" s="1">
        <f>SUMIFS('Data Entry'!N$3:N$2000,'Data Entry'!M$3:M$2000,A1672,'Data Entry'!B$3:B$2000,B1672)+SUMIFS('Data Entry'!P$3:P$2000,'Data Entry'!O$3:O$2000,A1672,'Data Entry'!B$3:B$2000,B1672)+SUMIFS('Data Entry'!R$3:R$2000,'Data Entry'!Q$3:Q$2000,A1672,'Data Entry'!B$3:B$2000,B1672)</f>
        <v>0</v>
      </c>
      <c r="L1672">
        <f t="shared" si="134"/>
        <v>0</v>
      </c>
    </row>
    <row r="1673" spans="1:12">
      <c r="A1673">
        <f>'Data Entry'!A1674</f>
        <v>0</v>
      </c>
      <c r="B1673">
        <f>'Data Entry'!B1674</f>
        <v>0</v>
      </c>
      <c r="C1673">
        <f>'Data Entry'!I1674</f>
        <v>0</v>
      </c>
      <c r="D1673">
        <f>'Data Entry'!J1674</f>
        <v>0</v>
      </c>
      <c r="E1673">
        <f t="shared" si="130"/>
        <v>0</v>
      </c>
      <c r="F1673" s="26" t="e">
        <f t="shared" si="131"/>
        <v>#DIV/0!</v>
      </c>
      <c r="G1673">
        <f>'Data Entry'!K1674</f>
        <v>0</v>
      </c>
      <c r="H1673">
        <f>'Data Entry'!L1674</f>
        <v>0</v>
      </c>
      <c r="I1673">
        <f t="shared" si="132"/>
        <v>0</v>
      </c>
      <c r="J1673" s="26" t="e">
        <f t="shared" si="133"/>
        <v>#DIV/0!</v>
      </c>
      <c r="K1673" s="1">
        <f>SUMIFS('Data Entry'!N$3:N$2000,'Data Entry'!M$3:M$2000,A1673,'Data Entry'!B$3:B$2000,B1673)+SUMIFS('Data Entry'!P$3:P$2000,'Data Entry'!O$3:O$2000,A1673,'Data Entry'!B$3:B$2000,B1673)+SUMIFS('Data Entry'!R$3:R$2000,'Data Entry'!Q$3:Q$2000,A1673,'Data Entry'!B$3:B$2000,B1673)</f>
        <v>0</v>
      </c>
      <c r="L1673">
        <f t="shared" si="134"/>
        <v>0</v>
      </c>
    </row>
    <row r="1674" spans="1:12">
      <c r="A1674">
        <f>'Data Entry'!A1675</f>
        <v>0</v>
      </c>
      <c r="B1674">
        <f>'Data Entry'!B1675</f>
        <v>0</v>
      </c>
      <c r="C1674">
        <f>'Data Entry'!I1675</f>
        <v>0</v>
      </c>
      <c r="D1674">
        <f>'Data Entry'!J1675</f>
        <v>0</v>
      </c>
      <c r="E1674">
        <f t="shared" si="130"/>
        <v>0</v>
      </c>
      <c r="F1674" s="26" t="e">
        <f t="shared" si="131"/>
        <v>#DIV/0!</v>
      </c>
      <c r="G1674">
        <f>'Data Entry'!K1675</f>
        <v>0</v>
      </c>
      <c r="H1674">
        <f>'Data Entry'!L1675</f>
        <v>0</v>
      </c>
      <c r="I1674">
        <f t="shared" si="132"/>
        <v>0</v>
      </c>
      <c r="J1674" s="26" t="e">
        <f t="shared" si="133"/>
        <v>#DIV/0!</v>
      </c>
      <c r="K1674" s="1">
        <f>SUMIFS('Data Entry'!N$3:N$2000,'Data Entry'!M$3:M$2000,A1674,'Data Entry'!B$3:B$2000,B1674)+SUMIFS('Data Entry'!P$3:P$2000,'Data Entry'!O$3:O$2000,A1674,'Data Entry'!B$3:B$2000,B1674)+SUMIFS('Data Entry'!R$3:R$2000,'Data Entry'!Q$3:Q$2000,A1674,'Data Entry'!B$3:B$2000,B1674)</f>
        <v>0</v>
      </c>
      <c r="L1674">
        <f t="shared" si="134"/>
        <v>0</v>
      </c>
    </row>
    <row r="1675" spans="1:12">
      <c r="A1675">
        <f>'Data Entry'!A1676</f>
        <v>0</v>
      </c>
      <c r="B1675">
        <f>'Data Entry'!B1676</f>
        <v>0</v>
      </c>
      <c r="C1675">
        <f>'Data Entry'!I1676</f>
        <v>0</v>
      </c>
      <c r="D1675">
        <f>'Data Entry'!J1676</f>
        <v>0</v>
      </c>
      <c r="E1675">
        <f t="shared" si="130"/>
        <v>0</v>
      </c>
      <c r="F1675" s="26" t="e">
        <f t="shared" si="131"/>
        <v>#DIV/0!</v>
      </c>
      <c r="G1675">
        <f>'Data Entry'!K1676</f>
        <v>0</v>
      </c>
      <c r="H1675">
        <f>'Data Entry'!L1676</f>
        <v>0</v>
      </c>
      <c r="I1675">
        <f t="shared" si="132"/>
        <v>0</v>
      </c>
      <c r="J1675" s="26" t="e">
        <f t="shared" si="133"/>
        <v>#DIV/0!</v>
      </c>
      <c r="K1675" s="1">
        <f>SUMIFS('Data Entry'!N$3:N$2000,'Data Entry'!M$3:M$2000,A1675,'Data Entry'!B$3:B$2000,B1675)+SUMIFS('Data Entry'!P$3:P$2000,'Data Entry'!O$3:O$2000,A1675,'Data Entry'!B$3:B$2000,B1675)+SUMIFS('Data Entry'!R$3:R$2000,'Data Entry'!Q$3:Q$2000,A1675,'Data Entry'!B$3:B$2000,B1675)</f>
        <v>0</v>
      </c>
      <c r="L1675">
        <f t="shared" si="134"/>
        <v>0</v>
      </c>
    </row>
    <row r="1676" spans="1:12">
      <c r="A1676">
        <f>'Data Entry'!A1677</f>
        <v>0</v>
      </c>
      <c r="B1676">
        <f>'Data Entry'!B1677</f>
        <v>0</v>
      </c>
      <c r="C1676">
        <f>'Data Entry'!I1677</f>
        <v>0</v>
      </c>
      <c r="D1676">
        <f>'Data Entry'!J1677</f>
        <v>0</v>
      </c>
      <c r="E1676">
        <f t="shared" si="130"/>
        <v>0</v>
      </c>
      <c r="F1676" s="26" t="e">
        <f t="shared" si="131"/>
        <v>#DIV/0!</v>
      </c>
      <c r="G1676">
        <f>'Data Entry'!K1677</f>
        <v>0</v>
      </c>
      <c r="H1676">
        <f>'Data Entry'!L1677</f>
        <v>0</v>
      </c>
      <c r="I1676">
        <f t="shared" si="132"/>
        <v>0</v>
      </c>
      <c r="J1676" s="26" t="e">
        <f t="shared" si="133"/>
        <v>#DIV/0!</v>
      </c>
      <c r="K1676" s="1">
        <f>SUMIFS('Data Entry'!N$3:N$2000,'Data Entry'!M$3:M$2000,A1676,'Data Entry'!B$3:B$2000,B1676)+SUMIFS('Data Entry'!P$3:P$2000,'Data Entry'!O$3:O$2000,A1676,'Data Entry'!B$3:B$2000,B1676)+SUMIFS('Data Entry'!R$3:R$2000,'Data Entry'!Q$3:Q$2000,A1676,'Data Entry'!B$3:B$2000,B1676)</f>
        <v>0</v>
      </c>
      <c r="L1676">
        <f t="shared" si="134"/>
        <v>0</v>
      </c>
    </row>
    <row r="1677" spans="1:12">
      <c r="A1677">
        <f>'Data Entry'!A1678</f>
        <v>0</v>
      </c>
      <c r="B1677">
        <f>'Data Entry'!B1678</f>
        <v>0</v>
      </c>
      <c r="C1677">
        <f>'Data Entry'!I1678</f>
        <v>0</v>
      </c>
      <c r="D1677">
        <f>'Data Entry'!J1678</f>
        <v>0</v>
      </c>
      <c r="E1677">
        <f t="shared" si="130"/>
        <v>0</v>
      </c>
      <c r="F1677" s="26" t="e">
        <f t="shared" si="131"/>
        <v>#DIV/0!</v>
      </c>
      <c r="G1677">
        <f>'Data Entry'!K1678</f>
        <v>0</v>
      </c>
      <c r="H1677">
        <f>'Data Entry'!L1678</f>
        <v>0</v>
      </c>
      <c r="I1677">
        <f t="shared" si="132"/>
        <v>0</v>
      </c>
      <c r="J1677" s="26" t="e">
        <f t="shared" si="133"/>
        <v>#DIV/0!</v>
      </c>
      <c r="K1677" s="1">
        <f>SUMIFS('Data Entry'!N$3:N$2000,'Data Entry'!M$3:M$2000,A1677,'Data Entry'!B$3:B$2000,B1677)+SUMIFS('Data Entry'!P$3:P$2000,'Data Entry'!O$3:O$2000,A1677,'Data Entry'!B$3:B$2000,B1677)+SUMIFS('Data Entry'!R$3:R$2000,'Data Entry'!Q$3:Q$2000,A1677,'Data Entry'!B$3:B$2000,B1677)</f>
        <v>0</v>
      </c>
      <c r="L1677">
        <f t="shared" si="134"/>
        <v>0</v>
      </c>
    </row>
    <row r="1678" spans="1:12">
      <c r="A1678">
        <f>'Data Entry'!A1679</f>
        <v>0</v>
      </c>
      <c r="B1678">
        <f>'Data Entry'!B1679</f>
        <v>0</v>
      </c>
      <c r="C1678">
        <f>'Data Entry'!I1679</f>
        <v>0</v>
      </c>
      <c r="D1678">
        <f>'Data Entry'!J1679</f>
        <v>0</v>
      </c>
      <c r="E1678">
        <f t="shared" si="130"/>
        <v>0</v>
      </c>
      <c r="F1678" s="26" t="e">
        <f t="shared" si="131"/>
        <v>#DIV/0!</v>
      </c>
      <c r="G1678">
        <f>'Data Entry'!K1679</f>
        <v>0</v>
      </c>
      <c r="H1678">
        <f>'Data Entry'!L1679</f>
        <v>0</v>
      </c>
      <c r="I1678">
        <f t="shared" si="132"/>
        <v>0</v>
      </c>
      <c r="J1678" s="26" t="e">
        <f t="shared" si="133"/>
        <v>#DIV/0!</v>
      </c>
      <c r="K1678" s="1">
        <f>SUMIFS('Data Entry'!N$3:N$2000,'Data Entry'!M$3:M$2000,A1678,'Data Entry'!B$3:B$2000,B1678)+SUMIFS('Data Entry'!P$3:P$2000,'Data Entry'!O$3:O$2000,A1678,'Data Entry'!B$3:B$2000,B1678)+SUMIFS('Data Entry'!R$3:R$2000,'Data Entry'!Q$3:Q$2000,A1678,'Data Entry'!B$3:B$2000,B1678)</f>
        <v>0</v>
      </c>
      <c r="L1678">
        <f t="shared" si="134"/>
        <v>0</v>
      </c>
    </row>
    <row r="1679" spans="1:12">
      <c r="A1679">
        <f>'Data Entry'!A1680</f>
        <v>0</v>
      </c>
      <c r="B1679">
        <f>'Data Entry'!B1680</f>
        <v>0</v>
      </c>
      <c r="C1679">
        <f>'Data Entry'!I1680</f>
        <v>0</v>
      </c>
      <c r="D1679">
        <f>'Data Entry'!J1680</f>
        <v>0</v>
      </c>
      <c r="E1679">
        <f t="shared" si="130"/>
        <v>0</v>
      </c>
      <c r="F1679" s="26" t="e">
        <f t="shared" si="131"/>
        <v>#DIV/0!</v>
      </c>
      <c r="G1679">
        <f>'Data Entry'!K1680</f>
        <v>0</v>
      </c>
      <c r="H1679">
        <f>'Data Entry'!L1680</f>
        <v>0</v>
      </c>
      <c r="I1679">
        <f t="shared" si="132"/>
        <v>0</v>
      </c>
      <c r="J1679" s="26" t="e">
        <f t="shared" si="133"/>
        <v>#DIV/0!</v>
      </c>
      <c r="K1679" s="1">
        <f>SUMIFS('Data Entry'!N$3:N$2000,'Data Entry'!M$3:M$2000,A1679,'Data Entry'!B$3:B$2000,B1679)+SUMIFS('Data Entry'!P$3:P$2000,'Data Entry'!O$3:O$2000,A1679,'Data Entry'!B$3:B$2000,B1679)+SUMIFS('Data Entry'!R$3:R$2000,'Data Entry'!Q$3:Q$2000,A1679,'Data Entry'!B$3:B$2000,B1679)</f>
        <v>0</v>
      </c>
      <c r="L1679">
        <f t="shared" si="134"/>
        <v>0</v>
      </c>
    </row>
    <row r="1680" spans="1:12">
      <c r="A1680">
        <f>'Data Entry'!A1681</f>
        <v>0</v>
      </c>
      <c r="B1680">
        <f>'Data Entry'!B1681</f>
        <v>0</v>
      </c>
      <c r="C1680">
        <f>'Data Entry'!I1681</f>
        <v>0</v>
      </c>
      <c r="D1680">
        <f>'Data Entry'!J1681</f>
        <v>0</v>
      </c>
      <c r="E1680">
        <f t="shared" si="130"/>
        <v>0</v>
      </c>
      <c r="F1680" s="26" t="e">
        <f t="shared" si="131"/>
        <v>#DIV/0!</v>
      </c>
      <c r="G1680">
        <f>'Data Entry'!K1681</f>
        <v>0</v>
      </c>
      <c r="H1680">
        <f>'Data Entry'!L1681</f>
        <v>0</v>
      </c>
      <c r="I1680">
        <f t="shared" si="132"/>
        <v>0</v>
      </c>
      <c r="J1680" s="26" t="e">
        <f t="shared" si="133"/>
        <v>#DIV/0!</v>
      </c>
      <c r="K1680" s="1">
        <f>SUMIFS('Data Entry'!N$3:N$2000,'Data Entry'!M$3:M$2000,A1680,'Data Entry'!B$3:B$2000,B1680)+SUMIFS('Data Entry'!P$3:P$2000,'Data Entry'!O$3:O$2000,A1680,'Data Entry'!B$3:B$2000,B1680)+SUMIFS('Data Entry'!R$3:R$2000,'Data Entry'!Q$3:Q$2000,A1680,'Data Entry'!B$3:B$2000,B1680)</f>
        <v>0</v>
      </c>
      <c r="L1680">
        <f t="shared" si="134"/>
        <v>0</v>
      </c>
    </row>
    <row r="1681" spans="1:12">
      <c r="A1681">
        <f>'Data Entry'!A1682</f>
        <v>0</v>
      </c>
      <c r="B1681">
        <f>'Data Entry'!B1682</f>
        <v>0</v>
      </c>
      <c r="C1681">
        <f>'Data Entry'!I1682</f>
        <v>0</v>
      </c>
      <c r="D1681">
        <f>'Data Entry'!J1682</f>
        <v>0</v>
      </c>
      <c r="E1681">
        <f t="shared" si="130"/>
        <v>0</v>
      </c>
      <c r="F1681" s="26" t="e">
        <f t="shared" si="131"/>
        <v>#DIV/0!</v>
      </c>
      <c r="G1681">
        <f>'Data Entry'!K1682</f>
        <v>0</v>
      </c>
      <c r="H1681">
        <f>'Data Entry'!L1682</f>
        <v>0</v>
      </c>
      <c r="I1681">
        <f t="shared" si="132"/>
        <v>0</v>
      </c>
      <c r="J1681" s="26" t="e">
        <f t="shared" si="133"/>
        <v>#DIV/0!</v>
      </c>
      <c r="K1681" s="1">
        <f>SUMIFS('Data Entry'!N$3:N$2000,'Data Entry'!M$3:M$2000,A1681,'Data Entry'!B$3:B$2000,B1681)+SUMIFS('Data Entry'!P$3:P$2000,'Data Entry'!O$3:O$2000,A1681,'Data Entry'!B$3:B$2000,B1681)+SUMIFS('Data Entry'!R$3:R$2000,'Data Entry'!Q$3:Q$2000,A1681,'Data Entry'!B$3:B$2000,B1681)</f>
        <v>0</v>
      </c>
      <c r="L1681">
        <f t="shared" si="134"/>
        <v>0</v>
      </c>
    </row>
    <row r="1682" spans="1:12">
      <c r="A1682">
        <f>'Data Entry'!A1683</f>
        <v>0</v>
      </c>
      <c r="B1682">
        <f>'Data Entry'!B1683</f>
        <v>0</v>
      </c>
      <c r="C1682">
        <f>'Data Entry'!I1683</f>
        <v>0</v>
      </c>
      <c r="D1682">
        <f>'Data Entry'!J1683</f>
        <v>0</v>
      </c>
      <c r="E1682">
        <f t="shared" si="130"/>
        <v>0</v>
      </c>
      <c r="F1682" s="26" t="e">
        <f t="shared" si="131"/>
        <v>#DIV/0!</v>
      </c>
      <c r="G1682">
        <f>'Data Entry'!K1683</f>
        <v>0</v>
      </c>
      <c r="H1682">
        <f>'Data Entry'!L1683</f>
        <v>0</v>
      </c>
      <c r="I1682">
        <f t="shared" si="132"/>
        <v>0</v>
      </c>
      <c r="J1682" s="26" t="e">
        <f t="shared" si="133"/>
        <v>#DIV/0!</v>
      </c>
      <c r="K1682" s="1">
        <f>SUMIFS('Data Entry'!N$3:N$2000,'Data Entry'!M$3:M$2000,A1682,'Data Entry'!B$3:B$2000,B1682)+SUMIFS('Data Entry'!P$3:P$2000,'Data Entry'!O$3:O$2000,A1682,'Data Entry'!B$3:B$2000,B1682)+SUMIFS('Data Entry'!R$3:R$2000,'Data Entry'!Q$3:Q$2000,A1682,'Data Entry'!B$3:B$2000,B1682)</f>
        <v>0</v>
      </c>
      <c r="L1682">
        <f t="shared" si="134"/>
        <v>0</v>
      </c>
    </row>
    <row r="1683" spans="1:12">
      <c r="A1683">
        <f>'Data Entry'!A1684</f>
        <v>0</v>
      </c>
      <c r="B1683">
        <f>'Data Entry'!B1684</f>
        <v>0</v>
      </c>
      <c r="C1683">
        <f>'Data Entry'!I1684</f>
        <v>0</v>
      </c>
      <c r="D1683">
        <f>'Data Entry'!J1684</f>
        <v>0</v>
      </c>
      <c r="E1683">
        <f t="shared" si="130"/>
        <v>0</v>
      </c>
      <c r="F1683" s="26" t="e">
        <f t="shared" si="131"/>
        <v>#DIV/0!</v>
      </c>
      <c r="G1683">
        <f>'Data Entry'!K1684</f>
        <v>0</v>
      </c>
      <c r="H1683">
        <f>'Data Entry'!L1684</f>
        <v>0</v>
      </c>
      <c r="I1683">
        <f t="shared" si="132"/>
        <v>0</v>
      </c>
      <c r="J1683" s="26" t="e">
        <f t="shared" si="133"/>
        <v>#DIV/0!</v>
      </c>
      <c r="K1683" s="1">
        <f>SUMIFS('Data Entry'!N$3:N$2000,'Data Entry'!M$3:M$2000,A1683,'Data Entry'!B$3:B$2000,B1683)+SUMIFS('Data Entry'!P$3:P$2000,'Data Entry'!O$3:O$2000,A1683,'Data Entry'!B$3:B$2000,B1683)+SUMIFS('Data Entry'!R$3:R$2000,'Data Entry'!Q$3:Q$2000,A1683,'Data Entry'!B$3:B$2000,B1683)</f>
        <v>0</v>
      </c>
      <c r="L1683">
        <f t="shared" si="134"/>
        <v>0</v>
      </c>
    </row>
    <row r="1684" spans="1:12">
      <c r="A1684">
        <f>'Data Entry'!A1685</f>
        <v>0</v>
      </c>
      <c r="B1684">
        <f>'Data Entry'!B1685</f>
        <v>0</v>
      </c>
      <c r="C1684">
        <f>'Data Entry'!I1685</f>
        <v>0</v>
      </c>
      <c r="D1684">
        <f>'Data Entry'!J1685</f>
        <v>0</v>
      </c>
      <c r="E1684">
        <f t="shared" si="130"/>
        <v>0</v>
      </c>
      <c r="F1684" s="26" t="e">
        <f t="shared" si="131"/>
        <v>#DIV/0!</v>
      </c>
      <c r="G1684">
        <f>'Data Entry'!K1685</f>
        <v>0</v>
      </c>
      <c r="H1684">
        <f>'Data Entry'!L1685</f>
        <v>0</v>
      </c>
      <c r="I1684">
        <f t="shared" si="132"/>
        <v>0</v>
      </c>
      <c r="J1684" s="26" t="e">
        <f t="shared" si="133"/>
        <v>#DIV/0!</v>
      </c>
      <c r="K1684" s="1">
        <f>SUMIFS('Data Entry'!N$3:N$2000,'Data Entry'!M$3:M$2000,A1684,'Data Entry'!B$3:B$2000,B1684)+SUMIFS('Data Entry'!P$3:P$2000,'Data Entry'!O$3:O$2000,A1684,'Data Entry'!B$3:B$2000,B1684)+SUMIFS('Data Entry'!R$3:R$2000,'Data Entry'!Q$3:Q$2000,A1684,'Data Entry'!B$3:B$2000,B1684)</f>
        <v>0</v>
      </c>
      <c r="L1684">
        <f t="shared" si="134"/>
        <v>0</v>
      </c>
    </row>
    <row r="1685" spans="1:12">
      <c r="A1685">
        <f>'Data Entry'!A1686</f>
        <v>0</v>
      </c>
      <c r="B1685">
        <f>'Data Entry'!B1686</f>
        <v>0</v>
      </c>
      <c r="C1685">
        <f>'Data Entry'!I1686</f>
        <v>0</v>
      </c>
      <c r="D1685">
        <f>'Data Entry'!J1686</f>
        <v>0</v>
      </c>
      <c r="E1685">
        <f t="shared" si="130"/>
        <v>0</v>
      </c>
      <c r="F1685" s="26" t="e">
        <f t="shared" si="131"/>
        <v>#DIV/0!</v>
      </c>
      <c r="G1685">
        <f>'Data Entry'!K1686</f>
        <v>0</v>
      </c>
      <c r="H1685">
        <f>'Data Entry'!L1686</f>
        <v>0</v>
      </c>
      <c r="I1685">
        <f t="shared" si="132"/>
        <v>0</v>
      </c>
      <c r="J1685" s="26" t="e">
        <f t="shared" si="133"/>
        <v>#DIV/0!</v>
      </c>
      <c r="K1685" s="1">
        <f>SUMIFS('Data Entry'!N$3:N$2000,'Data Entry'!M$3:M$2000,A1685,'Data Entry'!B$3:B$2000,B1685)+SUMIFS('Data Entry'!P$3:P$2000,'Data Entry'!O$3:O$2000,A1685,'Data Entry'!B$3:B$2000,B1685)+SUMIFS('Data Entry'!R$3:R$2000,'Data Entry'!Q$3:Q$2000,A1685,'Data Entry'!B$3:B$2000,B1685)</f>
        <v>0</v>
      </c>
      <c r="L1685">
        <f t="shared" si="134"/>
        <v>0</v>
      </c>
    </row>
    <row r="1686" spans="1:12">
      <c r="A1686">
        <f>'Data Entry'!A1687</f>
        <v>0</v>
      </c>
      <c r="B1686">
        <f>'Data Entry'!B1687</f>
        <v>0</v>
      </c>
      <c r="C1686">
        <f>'Data Entry'!I1687</f>
        <v>0</v>
      </c>
      <c r="D1686">
        <f>'Data Entry'!J1687</f>
        <v>0</v>
      </c>
      <c r="E1686">
        <f t="shared" si="130"/>
        <v>0</v>
      </c>
      <c r="F1686" s="26" t="e">
        <f t="shared" si="131"/>
        <v>#DIV/0!</v>
      </c>
      <c r="G1686">
        <f>'Data Entry'!K1687</f>
        <v>0</v>
      </c>
      <c r="H1686">
        <f>'Data Entry'!L1687</f>
        <v>0</v>
      </c>
      <c r="I1686">
        <f t="shared" si="132"/>
        <v>0</v>
      </c>
      <c r="J1686" s="26" t="e">
        <f t="shared" si="133"/>
        <v>#DIV/0!</v>
      </c>
      <c r="K1686" s="1">
        <f>SUMIFS('Data Entry'!N$3:N$2000,'Data Entry'!M$3:M$2000,A1686,'Data Entry'!B$3:B$2000,B1686)+SUMIFS('Data Entry'!P$3:P$2000,'Data Entry'!O$3:O$2000,A1686,'Data Entry'!B$3:B$2000,B1686)+SUMIFS('Data Entry'!R$3:R$2000,'Data Entry'!Q$3:Q$2000,A1686,'Data Entry'!B$3:B$2000,B1686)</f>
        <v>0</v>
      </c>
      <c r="L1686">
        <f t="shared" si="134"/>
        <v>0</v>
      </c>
    </row>
    <row r="1687" spans="1:12">
      <c r="A1687">
        <f>'Data Entry'!A1688</f>
        <v>0</v>
      </c>
      <c r="B1687">
        <f>'Data Entry'!B1688</f>
        <v>0</v>
      </c>
      <c r="C1687">
        <f>'Data Entry'!I1688</f>
        <v>0</v>
      </c>
      <c r="D1687">
        <f>'Data Entry'!J1688</f>
        <v>0</v>
      </c>
      <c r="E1687">
        <f t="shared" si="130"/>
        <v>0</v>
      </c>
      <c r="F1687" s="26" t="e">
        <f t="shared" si="131"/>
        <v>#DIV/0!</v>
      </c>
      <c r="G1687">
        <f>'Data Entry'!K1688</f>
        <v>0</v>
      </c>
      <c r="H1687">
        <f>'Data Entry'!L1688</f>
        <v>0</v>
      </c>
      <c r="I1687">
        <f t="shared" si="132"/>
        <v>0</v>
      </c>
      <c r="J1687" s="26" t="e">
        <f t="shared" si="133"/>
        <v>#DIV/0!</v>
      </c>
      <c r="K1687" s="1">
        <f>SUMIFS('Data Entry'!N$3:N$2000,'Data Entry'!M$3:M$2000,A1687,'Data Entry'!B$3:B$2000,B1687)+SUMIFS('Data Entry'!P$3:P$2000,'Data Entry'!O$3:O$2000,A1687,'Data Entry'!B$3:B$2000,B1687)+SUMIFS('Data Entry'!R$3:R$2000,'Data Entry'!Q$3:Q$2000,A1687,'Data Entry'!B$3:B$2000,B1687)</f>
        <v>0</v>
      </c>
      <c r="L1687">
        <f t="shared" si="134"/>
        <v>0</v>
      </c>
    </row>
    <row r="1688" spans="1:12">
      <c r="A1688">
        <f>'Data Entry'!A1689</f>
        <v>0</v>
      </c>
      <c r="B1688">
        <f>'Data Entry'!B1689</f>
        <v>0</v>
      </c>
      <c r="C1688">
        <f>'Data Entry'!I1689</f>
        <v>0</v>
      </c>
      <c r="D1688">
        <f>'Data Entry'!J1689</f>
        <v>0</v>
      </c>
      <c r="E1688">
        <f t="shared" si="130"/>
        <v>0</v>
      </c>
      <c r="F1688" s="26" t="e">
        <f t="shared" si="131"/>
        <v>#DIV/0!</v>
      </c>
      <c r="G1688">
        <f>'Data Entry'!K1689</f>
        <v>0</v>
      </c>
      <c r="H1688">
        <f>'Data Entry'!L1689</f>
        <v>0</v>
      </c>
      <c r="I1688">
        <f t="shared" si="132"/>
        <v>0</v>
      </c>
      <c r="J1688" s="26" t="e">
        <f t="shared" si="133"/>
        <v>#DIV/0!</v>
      </c>
      <c r="K1688" s="1">
        <f>SUMIFS('Data Entry'!N$3:N$2000,'Data Entry'!M$3:M$2000,A1688,'Data Entry'!B$3:B$2000,B1688)+SUMIFS('Data Entry'!P$3:P$2000,'Data Entry'!O$3:O$2000,A1688,'Data Entry'!B$3:B$2000,B1688)+SUMIFS('Data Entry'!R$3:R$2000,'Data Entry'!Q$3:Q$2000,A1688,'Data Entry'!B$3:B$2000,B1688)</f>
        <v>0</v>
      </c>
      <c r="L1688">
        <f t="shared" si="134"/>
        <v>0</v>
      </c>
    </row>
    <row r="1689" spans="1:12">
      <c r="A1689">
        <f>'Data Entry'!A1690</f>
        <v>0</v>
      </c>
      <c r="B1689">
        <f>'Data Entry'!B1690</f>
        <v>0</v>
      </c>
      <c r="C1689">
        <f>'Data Entry'!I1690</f>
        <v>0</v>
      </c>
      <c r="D1689">
        <f>'Data Entry'!J1690</f>
        <v>0</v>
      </c>
      <c r="E1689">
        <f t="shared" si="130"/>
        <v>0</v>
      </c>
      <c r="F1689" s="26" t="e">
        <f t="shared" si="131"/>
        <v>#DIV/0!</v>
      </c>
      <c r="G1689">
        <f>'Data Entry'!K1690</f>
        <v>0</v>
      </c>
      <c r="H1689">
        <f>'Data Entry'!L1690</f>
        <v>0</v>
      </c>
      <c r="I1689">
        <f t="shared" si="132"/>
        <v>0</v>
      </c>
      <c r="J1689" s="26" t="e">
        <f t="shared" si="133"/>
        <v>#DIV/0!</v>
      </c>
      <c r="K1689" s="1">
        <f>SUMIFS('Data Entry'!N$3:N$2000,'Data Entry'!M$3:M$2000,A1689,'Data Entry'!B$3:B$2000,B1689)+SUMIFS('Data Entry'!P$3:P$2000,'Data Entry'!O$3:O$2000,A1689,'Data Entry'!B$3:B$2000,B1689)+SUMIFS('Data Entry'!R$3:R$2000,'Data Entry'!Q$3:Q$2000,A1689,'Data Entry'!B$3:B$2000,B1689)</f>
        <v>0</v>
      </c>
      <c r="L1689">
        <f t="shared" si="134"/>
        <v>0</v>
      </c>
    </row>
    <row r="1690" spans="1:12">
      <c r="A1690">
        <f>'Data Entry'!A1691</f>
        <v>0</v>
      </c>
      <c r="B1690">
        <f>'Data Entry'!B1691</f>
        <v>0</v>
      </c>
      <c r="C1690">
        <f>'Data Entry'!I1691</f>
        <v>0</v>
      </c>
      <c r="D1690">
        <f>'Data Entry'!J1691</f>
        <v>0</v>
      </c>
      <c r="E1690">
        <f t="shared" si="130"/>
        <v>0</v>
      </c>
      <c r="F1690" s="26" t="e">
        <f t="shared" si="131"/>
        <v>#DIV/0!</v>
      </c>
      <c r="G1690">
        <f>'Data Entry'!K1691</f>
        <v>0</v>
      </c>
      <c r="H1690">
        <f>'Data Entry'!L1691</f>
        <v>0</v>
      </c>
      <c r="I1690">
        <f t="shared" si="132"/>
        <v>0</v>
      </c>
      <c r="J1690" s="26" t="e">
        <f t="shared" si="133"/>
        <v>#DIV/0!</v>
      </c>
      <c r="K1690" s="1">
        <f>SUMIFS('Data Entry'!N$3:N$2000,'Data Entry'!M$3:M$2000,A1690,'Data Entry'!B$3:B$2000,B1690)+SUMIFS('Data Entry'!P$3:P$2000,'Data Entry'!O$3:O$2000,A1690,'Data Entry'!B$3:B$2000,B1690)+SUMIFS('Data Entry'!R$3:R$2000,'Data Entry'!Q$3:Q$2000,A1690,'Data Entry'!B$3:B$2000,B1690)</f>
        <v>0</v>
      </c>
      <c r="L1690">
        <f t="shared" si="134"/>
        <v>0</v>
      </c>
    </row>
    <row r="1691" spans="1:12">
      <c r="A1691">
        <f>'Data Entry'!A1692</f>
        <v>0</v>
      </c>
      <c r="B1691">
        <f>'Data Entry'!B1692</f>
        <v>0</v>
      </c>
      <c r="C1691">
        <f>'Data Entry'!I1692</f>
        <v>0</v>
      </c>
      <c r="D1691">
        <f>'Data Entry'!J1692</f>
        <v>0</v>
      </c>
      <c r="E1691">
        <f t="shared" si="130"/>
        <v>0</v>
      </c>
      <c r="F1691" s="26" t="e">
        <f t="shared" si="131"/>
        <v>#DIV/0!</v>
      </c>
      <c r="G1691">
        <f>'Data Entry'!K1692</f>
        <v>0</v>
      </c>
      <c r="H1691">
        <f>'Data Entry'!L1692</f>
        <v>0</v>
      </c>
      <c r="I1691">
        <f t="shared" si="132"/>
        <v>0</v>
      </c>
      <c r="J1691" s="26" t="e">
        <f t="shared" si="133"/>
        <v>#DIV/0!</v>
      </c>
      <c r="K1691" s="1">
        <f>SUMIFS('Data Entry'!N$3:N$2000,'Data Entry'!M$3:M$2000,A1691,'Data Entry'!B$3:B$2000,B1691)+SUMIFS('Data Entry'!P$3:P$2000,'Data Entry'!O$3:O$2000,A1691,'Data Entry'!B$3:B$2000,B1691)+SUMIFS('Data Entry'!R$3:R$2000,'Data Entry'!Q$3:Q$2000,A1691,'Data Entry'!B$3:B$2000,B1691)</f>
        <v>0</v>
      </c>
      <c r="L1691">
        <f t="shared" si="134"/>
        <v>0</v>
      </c>
    </row>
    <row r="1692" spans="1:12">
      <c r="A1692">
        <f>'Data Entry'!A1693</f>
        <v>0</v>
      </c>
      <c r="B1692">
        <f>'Data Entry'!B1693</f>
        <v>0</v>
      </c>
      <c r="C1692">
        <f>'Data Entry'!I1693</f>
        <v>0</v>
      </c>
      <c r="D1692">
        <f>'Data Entry'!J1693</f>
        <v>0</v>
      </c>
      <c r="E1692">
        <f t="shared" si="130"/>
        <v>0</v>
      </c>
      <c r="F1692" s="26" t="e">
        <f t="shared" si="131"/>
        <v>#DIV/0!</v>
      </c>
      <c r="G1692">
        <f>'Data Entry'!K1693</f>
        <v>0</v>
      </c>
      <c r="H1692">
        <f>'Data Entry'!L1693</f>
        <v>0</v>
      </c>
      <c r="I1692">
        <f t="shared" si="132"/>
        <v>0</v>
      </c>
      <c r="J1692" s="26" t="e">
        <f t="shared" si="133"/>
        <v>#DIV/0!</v>
      </c>
      <c r="K1692" s="1">
        <f>SUMIFS('Data Entry'!N$3:N$2000,'Data Entry'!M$3:M$2000,A1692,'Data Entry'!B$3:B$2000,B1692)+SUMIFS('Data Entry'!P$3:P$2000,'Data Entry'!O$3:O$2000,A1692,'Data Entry'!B$3:B$2000,B1692)+SUMIFS('Data Entry'!R$3:R$2000,'Data Entry'!Q$3:Q$2000,A1692,'Data Entry'!B$3:B$2000,B1692)</f>
        <v>0</v>
      </c>
      <c r="L1692">
        <f t="shared" si="134"/>
        <v>0</v>
      </c>
    </row>
    <row r="1693" spans="1:12">
      <c r="A1693">
        <f>'Data Entry'!A1694</f>
        <v>0</v>
      </c>
      <c r="B1693">
        <f>'Data Entry'!B1694</f>
        <v>0</v>
      </c>
      <c r="C1693">
        <f>'Data Entry'!I1694</f>
        <v>0</v>
      </c>
      <c r="D1693">
        <f>'Data Entry'!J1694</f>
        <v>0</v>
      </c>
      <c r="E1693">
        <f t="shared" si="130"/>
        <v>0</v>
      </c>
      <c r="F1693" s="26" t="e">
        <f t="shared" si="131"/>
        <v>#DIV/0!</v>
      </c>
      <c r="G1693">
        <f>'Data Entry'!K1694</f>
        <v>0</v>
      </c>
      <c r="H1693">
        <f>'Data Entry'!L1694</f>
        <v>0</v>
      </c>
      <c r="I1693">
        <f t="shared" si="132"/>
        <v>0</v>
      </c>
      <c r="J1693" s="26" t="e">
        <f t="shared" si="133"/>
        <v>#DIV/0!</v>
      </c>
      <c r="K1693" s="1">
        <f>SUMIFS('Data Entry'!N$3:N$2000,'Data Entry'!M$3:M$2000,A1693,'Data Entry'!B$3:B$2000,B1693)+SUMIFS('Data Entry'!P$3:P$2000,'Data Entry'!O$3:O$2000,A1693,'Data Entry'!B$3:B$2000,B1693)+SUMIFS('Data Entry'!R$3:R$2000,'Data Entry'!Q$3:Q$2000,A1693,'Data Entry'!B$3:B$2000,B1693)</f>
        <v>0</v>
      </c>
      <c r="L1693">
        <f t="shared" si="134"/>
        <v>0</v>
      </c>
    </row>
    <row r="1694" spans="1:12">
      <c r="A1694">
        <f>'Data Entry'!A1695</f>
        <v>0</v>
      </c>
      <c r="B1694">
        <f>'Data Entry'!B1695</f>
        <v>0</v>
      </c>
      <c r="C1694">
        <f>'Data Entry'!I1695</f>
        <v>0</v>
      </c>
      <c r="D1694">
        <f>'Data Entry'!J1695</f>
        <v>0</v>
      </c>
      <c r="E1694">
        <f t="shared" si="130"/>
        <v>0</v>
      </c>
      <c r="F1694" s="26" t="e">
        <f t="shared" si="131"/>
        <v>#DIV/0!</v>
      </c>
      <c r="G1694">
        <f>'Data Entry'!K1695</f>
        <v>0</v>
      </c>
      <c r="H1694">
        <f>'Data Entry'!L1695</f>
        <v>0</v>
      </c>
      <c r="I1694">
        <f t="shared" si="132"/>
        <v>0</v>
      </c>
      <c r="J1694" s="26" t="e">
        <f t="shared" si="133"/>
        <v>#DIV/0!</v>
      </c>
      <c r="K1694" s="1">
        <f>SUMIFS('Data Entry'!N$3:N$2000,'Data Entry'!M$3:M$2000,A1694,'Data Entry'!B$3:B$2000,B1694)+SUMIFS('Data Entry'!P$3:P$2000,'Data Entry'!O$3:O$2000,A1694,'Data Entry'!B$3:B$2000,B1694)+SUMIFS('Data Entry'!R$3:R$2000,'Data Entry'!Q$3:Q$2000,A1694,'Data Entry'!B$3:B$2000,B1694)</f>
        <v>0</v>
      </c>
      <c r="L1694">
        <f t="shared" si="134"/>
        <v>0</v>
      </c>
    </row>
    <row r="1695" spans="1:12">
      <c r="A1695">
        <f>'Data Entry'!A1696</f>
        <v>0</v>
      </c>
      <c r="B1695">
        <f>'Data Entry'!B1696</f>
        <v>0</v>
      </c>
      <c r="C1695">
        <f>'Data Entry'!I1696</f>
        <v>0</v>
      </c>
      <c r="D1695">
        <f>'Data Entry'!J1696</f>
        <v>0</v>
      </c>
      <c r="E1695">
        <f t="shared" si="130"/>
        <v>0</v>
      </c>
      <c r="F1695" s="26" t="e">
        <f t="shared" si="131"/>
        <v>#DIV/0!</v>
      </c>
      <c r="G1695">
        <f>'Data Entry'!K1696</f>
        <v>0</v>
      </c>
      <c r="H1695">
        <f>'Data Entry'!L1696</f>
        <v>0</v>
      </c>
      <c r="I1695">
        <f t="shared" si="132"/>
        <v>0</v>
      </c>
      <c r="J1695" s="26" t="e">
        <f t="shared" si="133"/>
        <v>#DIV/0!</v>
      </c>
      <c r="K1695" s="1">
        <f>SUMIFS('Data Entry'!N$3:N$2000,'Data Entry'!M$3:M$2000,A1695,'Data Entry'!B$3:B$2000,B1695)+SUMIFS('Data Entry'!P$3:P$2000,'Data Entry'!O$3:O$2000,A1695,'Data Entry'!B$3:B$2000,B1695)+SUMIFS('Data Entry'!R$3:R$2000,'Data Entry'!Q$3:Q$2000,A1695,'Data Entry'!B$3:B$2000,B1695)</f>
        <v>0</v>
      </c>
      <c r="L1695">
        <f t="shared" si="134"/>
        <v>0</v>
      </c>
    </row>
    <row r="1696" spans="1:12">
      <c r="A1696">
        <f>'Data Entry'!A1697</f>
        <v>0</v>
      </c>
      <c r="B1696">
        <f>'Data Entry'!B1697</f>
        <v>0</v>
      </c>
      <c r="C1696">
        <f>'Data Entry'!I1697</f>
        <v>0</v>
      </c>
      <c r="D1696">
        <f>'Data Entry'!J1697</f>
        <v>0</v>
      </c>
      <c r="E1696">
        <f t="shared" si="130"/>
        <v>0</v>
      </c>
      <c r="F1696" s="26" t="e">
        <f t="shared" si="131"/>
        <v>#DIV/0!</v>
      </c>
      <c r="G1696">
        <f>'Data Entry'!K1697</f>
        <v>0</v>
      </c>
      <c r="H1696">
        <f>'Data Entry'!L1697</f>
        <v>0</v>
      </c>
      <c r="I1696">
        <f t="shared" si="132"/>
        <v>0</v>
      </c>
      <c r="J1696" s="26" t="e">
        <f t="shared" si="133"/>
        <v>#DIV/0!</v>
      </c>
      <c r="K1696" s="1">
        <f>SUMIFS('Data Entry'!N$3:N$2000,'Data Entry'!M$3:M$2000,A1696,'Data Entry'!B$3:B$2000,B1696)+SUMIFS('Data Entry'!P$3:P$2000,'Data Entry'!O$3:O$2000,A1696,'Data Entry'!B$3:B$2000,B1696)+SUMIFS('Data Entry'!R$3:R$2000,'Data Entry'!Q$3:Q$2000,A1696,'Data Entry'!B$3:B$2000,B1696)</f>
        <v>0</v>
      </c>
      <c r="L1696">
        <f t="shared" si="134"/>
        <v>0</v>
      </c>
    </row>
    <row r="1697" spans="1:12">
      <c r="A1697">
        <f>'Data Entry'!A1698</f>
        <v>0</v>
      </c>
      <c r="B1697">
        <f>'Data Entry'!B1698</f>
        <v>0</v>
      </c>
      <c r="C1697">
        <f>'Data Entry'!I1698</f>
        <v>0</v>
      </c>
      <c r="D1697">
        <f>'Data Entry'!J1698</f>
        <v>0</v>
      </c>
      <c r="E1697">
        <f t="shared" si="130"/>
        <v>0</v>
      </c>
      <c r="F1697" s="26" t="e">
        <f t="shared" si="131"/>
        <v>#DIV/0!</v>
      </c>
      <c r="G1697">
        <f>'Data Entry'!K1698</f>
        <v>0</v>
      </c>
      <c r="H1697">
        <f>'Data Entry'!L1698</f>
        <v>0</v>
      </c>
      <c r="I1697">
        <f t="shared" si="132"/>
        <v>0</v>
      </c>
      <c r="J1697" s="26" t="e">
        <f t="shared" si="133"/>
        <v>#DIV/0!</v>
      </c>
      <c r="K1697" s="1">
        <f>SUMIFS('Data Entry'!N$3:N$2000,'Data Entry'!M$3:M$2000,A1697,'Data Entry'!B$3:B$2000,B1697)+SUMIFS('Data Entry'!P$3:P$2000,'Data Entry'!O$3:O$2000,A1697,'Data Entry'!B$3:B$2000,B1697)+SUMIFS('Data Entry'!R$3:R$2000,'Data Entry'!Q$3:Q$2000,A1697,'Data Entry'!B$3:B$2000,B1697)</f>
        <v>0</v>
      </c>
      <c r="L1697">
        <f t="shared" si="134"/>
        <v>0</v>
      </c>
    </row>
    <row r="1698" spans="1:12">
      <c r="A1698">
        <f>'Data Entry'!A1699</f>
        <v>0</v>
      </c>
      <c r="B1698">
        <f>'Data Entry'!B1699</f>
        <v>0</v>
      </c>
      <c r="C1698">
        <f>'Data Entry'!I1699</f>
        <v>0</v>
      </c>
      <c r="D1698">
        <f>'Data Entry'!J1699</f>
        <v>0</v>
      </c>
      <c r="E1698">
        <f t="shared" si="130"/>
        <v>0</v>
      </c>
      <c r="F1698" s="26" t="e">
        <f t="shared" si="131"/>
        <v>#DIV/0!</v>
      </c>
      <c r="G1698">
        <f>'Data Entry'!K1699</f>
        <v>0</v>
      </c>
      <c r="H1698">
        <f>'Data Entry'!L1699</f>
        <v>0</v>
      </c>
      <c r="I1698">
        <f t="shared" si="132"/>
        <v>0</v>
      </c>
      <c r="J1698" s="26" t="e">
        <f t="shared" si="133"/>
        <v>#DIV/0!</v>
      </c>
      <c r="K1698" s="1">
        <f>SUMIFS('Data Entry'!N$3:N$2000,'Data Entry'!M$3:M$2000,A1698,'Data Entry'!B$3:B$2000,B1698)+SUMIFS('Data Entry'!P$3:P$2000,'Data Entry'!O$3:O$2000,A1698,'Data Entry'!B$3:B$2000,B1698)+SUMIFS('Data Entry'!R$3:R$2000,'Data Entry'!Q$3:Q$2000,A1698,'Data Entry'!B$3:B$2000,B1698)</f>
        <v>0</v>
      </c>
      <c r="L1698">
        <f t="shared" si="134"/>
        <v>0</v>
      </c>
    </row>
    <row r="1699" spans="1:12">
      <c r="A1699">
        <f>'Data Entry'!A1700</f>
        <v>0</v>
      </c>
      <c r="B1699">
        <f>'Data Entry'!B1700</f>
        <v>0</v>
      </c>
      <c r="C1699">
        <f>'Data Entry'!I1700</f>
        <v>0</v>
      </c>
      <c r="D1699">
        <f>'Data Entry'!J1700</f>
        <v>0</v>
      </c>
      <c r="E1699">
        <f t="shared" si="130"/>
        <v>0</v>
      </c>
      <c r="F1699" s="26" t="e">
        <f t="shared" si="131"/>
        <v>#DIV/0!</v>
      </c>
      <c r="G1699">
        <f>'Data Entry'!K1700</f>
        <v>0</v>
      </c>
      <c r="H1699">
        <f>'Data Entry'!L1700</f>
        <v>0</v>
      </c>
      <c r="I1699">
        <f t="shared" si="132"/>
        <v>0</v>
      </c>
      <c r="J1699" s="26" t="e">
        <f t="shared" si="133"/>
        <v>#DIV/0!</v>
      </c>
      <c r="K1699" s="1">
        <f>SUMIFS('Data Entry'!N$3:N$2000,'Data Entry'!M$3:M$2000,A1699,'Data Entry'!B$3:B$2000,B1699)+SUMIFS('Data Entry'!P$3:P$2000,'Data Entry'!O$3:O$2000,A1699,'Data Entry'!B$3:B$2000,B1699)+SUMIFS('Data Entry'!R$3:R$2000,'Data Entry'!Q$3:Q$2000,A1699,'Data Entry'!B$3:B$2000,B1699)</f>
        <v>0</v>
      </c>
      <c r="L1699">
        <f t="shared" si="134"/>
        <v>0</v>
      </c>
    </row>
    <row r="1700" spans="1:12">
      <c r="A1700">
        <f>'Data Entry'!A1701</f>
        <v>0</v>
      </c>
      <c r="B1700">
        <f>'Data Entry'!B1701</f>
        <v>0</v>
      </c>
      <c r="C1700">
        <f>'Data Entry'!I1701</f>
        <v>0</v>
      </c>
      <c r="D1700">
        <f>'Data Entry'!J1701</f>
        <v>0</v>
      </c>
      <c r="E1700">
        <f t="shared" si="130"/>
        <v>0</v>
      </c>
      <c r="F1700" s="26" t="e">
        <f t="shared" si="131"/>
        <v>#DIV/0!</v>
      </c>
      <c r="G1700">
        <f>'Data Entry'!K1701</f>
        <v>0</v>
      </c>
      <c r="H1700">
        <f>'Data Entry'!L1701</f>
        <v>0</v>
      </c>
      <c r="I1700">
        <f t="shared" si="132"/>
        <v>0</v>
      </c>
      <c r="J1700" s="26" t="e">
        <f t="shared" si="133"/>
        <v>#DIV/0!</v>
      </c>
      <c r="K1700" s="1">
        <f>SUMIFS('Data Entry'!N$3:N$2000,'Data Entry'!M$3:M$2000,A1700,'Data Entry'!B$3:B$2000,B1700)+SUMIFS('Data Entry'!P$3:P$2000,'Data Entry'!O$3:O$2000,A1700,'Data Entry'!B$3:B$2000,B1700)+SUMIFS('Data Entry'!R$3:R$2000,'Data Entry'!Q$3:Q$2000,A1700,'Data Entry'!B$3:B$2000,B1700)</f>
        <v>0</v>
      </c>
      <c r="L1700">
        <f t="shared" si="134"/>
        <v>0</v>
      </c>
    </row>
    <row r="1701" spans="1:12">
      <c r="A1701">
        <f>'Data Entry'!A1702</f>
        <v>0</v>
      </c>
      <c r="B1701">
        <f>'Data Entry'!B1702</f>
        <v>0</v>
      </c>
      <c r="C1701">
        <f>'Data Entry'!I1702</f>
        <v>0</v>
      </c>
      <c r="D1701">
        <f>'Data Entry'!J1702</f>
        <v>0</v>
      </c>
      <c r="E1701">
        <f t="shared" si="130"/>
        <v>0</v>
      </c>
      <c r="F1701" s="26" t="e">
        <f t="shared" si="131"/>
        <v>#DIV/0!</v>
      </c>
      <c r="G1701">
        <f>'Data Entry'!K1702</f>
        <v>0</v>
      </c>
      <c r="H1701">
        <f>'Data Entry'!L1702</f>
        <v>0</v>
      </c>
      <c r="I1701">
        <f t="shared" si="132"/>
        <v>0</v>
      </c>
      <c r="J1701" s="26" t="e">
        <f t="shared" si="133"/>
        <v>#DIV/0!</v>
      </c>
      <c r="K1701" s="1">
        <f>SUMIFS('Data Entry'!N$3:N$2000,'Data Entry'!M$3:M$2000,A1701,'Data Entry'!B$3:B$2000,B1701)+SUMIFS('Data Entry'!P$3:P$2000,'Data Entry'!O$3:O$2000,A1701,'Data Entry'!B$3:B$2000,B1701)+SUMIFS('Data Entry'!R$3:R$2000,'Data Entry'!Q$3:Q$2000,A1701,'Data Entry'!B$3:B$2000,B1701)</f>
        <v>0</v>
      </c>
      <c r="L1701">
        <f t="shared" si="134"/>
        <v>0</v>
      </c>
    </row>
    <row r="1702" spans="1:12">
      <c r="A1702">
        <f>'Data Entry'!A1703</f>
        <v>0</v>
      </c>
      <c r="B1702">
        <f>'Data Entry'!B1703</f>
        <v>0</v>
      </c>
      <c r="C1702">
        <f>'Data Entry'!I1703</f>
        <v>0</v>
      </c>
      <c r="D1702">
        <f>'Data Entry'!J1703</f>
        <v>0</v>
      </c>
      <c r="E1702">
        <f t="shared" si="130"/>
        <v>0</v>
      </c>
      <c r="F1702" s="26" t="e">
        <f t="shared" si="131"/>
        <v>#DIV/0!</v>
      </c>
      <c r="G1702">
        <f>'Data Entry'!K1703</f>
        <v>0</v>
      </c>
      <c r="H1702">
        <f>'Data Entry'!L1703</f>
        <v>0</v>
      </c>
      <c r="I1702">
        <f t="shared" si="132"/>
        <v>0</v>
      </c>
      <c r="J1702" s="26" t="e">
        <f t="shared" si="133"/>
        <v>#DIV/0!</v>
      </c>
      <c r="K1702" s="1">
        <f>SUMIFS('Data Entry'!N$3:N$2000,'Data Entry'!M$3:M$2000,A1702,'Data Entry'!B$3:B$2000,B1702)+SUMIFS('Data Entry'!P$3:P$2000,'Data Entry'!O$3:O$2000,A1702,'Data Entry'!B$3:B$2000,B1702)+SUMIFS('Data Entry'!R$3:R$2000,'Data Entry'!Q$3:Q$2000,A1702,'Data Entry'!B$3:B$2000,B1702)</f>
        <v>0</v>
      </c>
      <c r="L1702">
        <f t="shared" si="134"/>
        <v>0</v>
      </c>
    </row>
    <row r="1703" spans="1:12">
      <c r="A1703">
        <f>'Data Entry'!A1704</f>
        <v>0</v>
      </c>
      <c r="B1703">
        <f>'Data Entry'!B1704</f>
        <v>0</v>
      </c>
      <c r="C1703">
        <f>'Data Entry'!I1704</f>
        <v>0</v>
      </c>
      <c r="D1703">
        <f>'Data Entry'!J1704</f>
        <v>0</v>
      </c>
      <c r="E1703">
        <f t="shared" si="130"/>
        <v>0</v>
      </c>
      <c r="F1703" s="26" t="e">
        <f t="shared" si="131"/>
        <v>#DIV/0!</v>
      </c>
      <c r="G1703">
        <f>'Data Entry'!K1704</f>
        <v>0</v>
      </c>
      <c r="H1703">
        <f>'Data Entry'!L1704</f>
        <v>0</v>
      </c>
      <c r="I1703">
        <f t="shared" si="132"/>
        <v>0</v>
      </c>
      <c r="J1703" s="26" t="e">
        <f t="shared" si="133"/>
        <v>#DIV/0!</v>
      </c>
      <c r="K1703" s="1">
        <f>SUMIFS('Data Entry'!N$3:N$2000,'Data Entry'!M$3:M$2000,A1703,'Data Entry'!B$3:B$2000,B1703)+SUMIFS('Data Entry'!P$3:P$2000,'Data Entry'!O$3:O$2000,A1703,'Data Entry'!B$3:B$2000,B1703)+SUMIFS('Data Entry'!R$3:R$2000,'Data Entry'!Q$3:Q$2000,A1703,'Data Entry'!B$3:B$2000,B1703)</f>
        <v>0</v>
      </c>
      <c r="L1703">
        <f t="shared" si="134"/>
        <v>0</v>
      </c>
    </row>
    <row r="1704" spans="1:12">
      <c r="A1704">
        <f>'Data Entry'!A1705</f>
        <v>0</v>
      </c>
      <c r="B1704">
        <f>'Data Entry'!B1705</f>
        <v>0</v>
      </c>
      <c r="C1704">
        <f>'Data Entry'!I1705</f>
        <v>0</v>
      </c>
      <c r="D1704">
        <f>'Data Entry'!J1705</f>
        <v>0</v>
      </c>
      <c r="E1704">
        <f t="shared" ref="E1704:E1767" si="135">C1704+D1704</f>
        <v>0</v>
      </c>
      <c r="F1704" s="26" t="e">
        <f t="shared" ref="F1704:F1767" si="136">C1704/E1704</f>
        <v>#DIV/0!</v>
      </c>
      <c r="G1704">
        <f>'Data Entry'!K1705</f>
        <v>0</v>
      </c>
      <c r="H1704">
        <f>'Data Entry'!L1705</f>
        <v>0</v>
      </c>
      <c r="I1704">
        <f t="shared" ref="I1704:I1767" si="137">G1704+H1704</f>
        <v>0</v>
      </c>
      <c r="J1704" s="26" t="e">
        <f t="shared" ref="J1704:J1767" si="138">G1704/I1704</f>
        <v>#DIV/0!</v>
      </c>
      <c r="K1704" s="1">
        <f>SUMIFS('Data Entry'!N$3:N$2000,'Data Entry'!M$3:M$2000,A1704,'Data Entry'!B$3:B$2000,B1704)+SUMIFS('Data Entry'!P$3:P$2000,'Data Entry'!O$3:O$2000,A1704,'Data Entry'!B$3:B$2000,B1704)+SUMIFS('Data Entry'!R$3:R$2000,'Data Entry'!Q$3:Q$2000,A1704,'Data Entry'!B$3:B$2000,B1704)</f>
        <v>0</v>
      </c>
      <c r="L1704">
        <f t="shared" ref="L1704:L1767" si="139">(G1704*2)+C1704</f>
        <v>0</v>
      </c>
    </row>
    <row r="1705" spans="1:12">
      <c r="A1705">
        <f>'Data Entry'!A1706</f>
        <v>0</v>
      </c>
      <c r="B1705">
        <f>'Data Entry'!B1706</f>
        <v>0</v>
      </c>
      <c r="C1705">
        <f>'Data Entry'!I1706</f>
        <v>0</v>
      </c>
      <c r="D1705">
        <f>'Data Entry'!J1706</f>
        <v>0</v>
      </c>
      <c r="E1705">
        <f t="shared" si="135"/>
        <v>0</v>
      </c>
      <c r="F1705" s="26" t="e">
        <f t="shared" si="136"/>
        <v>#DIV/0!</v>
      </c>
      <c r="G1705">
        <f>'Data Entry'!K1706</f>
        <v>0</v>
      </c>
      <c r="H1705">
        <f>'Data Entry'!L1706</f>
        <v>0</v>
      </c>
      <c r="I1705">
        <f t="shared" si="137"/>
        <v>0</v>
      </c>
      <c r="J1705" s="26" t="e">
        <f t="shared" si="138"/>
        <v>#DIV/0!</v>
      </c>
      <c r="K1705" s="1">
        <f>SUMIFS('Data Entry'!N$3:N$2000,'Data Entry'!M$3:M$2000,A1705,'Data Entry'!B$3:B$2000,B1705)+SUMIFS('Data Entry'!P$3:P$2000,'Data Entry'!O$3:O$2000,A1705,'Data Entry'!B$3:B$2000,B1705)+SUMIFS('Data Entry'!R$3:R$2000,'Data Entry'!Q$3:Q$2000,A1705,'Data Entry'!B$3:B$2000,B1705)</f>
        <v>0</v>
      </c>
      <c r="L1705">
        <f t="shared" si="139"/>
        <v>0</v>
      </c>
    </row>
    <row r="1706" spans="1:12">
      <c r="A1706">
        <f>'Data Entry'!A1707</f>
        <v>0</v>
      </c>
      <c r="B1706">
        <f>'Data Entry'!B1707</f>
        <v>0</v>
      </c>
      <c r="C1706">
        <f>'Data Entry'!I1707</f>
        <v>0</v>
      </c>
      <c r="D1706">
        <f>'Data Entry'!J1707</f>
        <v>0</v>
      </c>
      <c r="E1706">
        <f t="shared" si="135"/>
        <v>0</v>
      </c>
      <c r="F1706" s="26" t="e">
        <f t="shared" si="136"/>
        <v>#DIV/0!</v>
      </c>
      <c r="G1706">
        <f>'Data Entry'!K1707</f>
        <v>0</v>
      </c>
      <c r="H1706">
        <f>'Data Entry'!L1707</f>
        <v>0</v>
      </c>
      <c r="I1706">
        <f t="shared" si="137"/>
        <v>0</v>
      </c>
      <c r="J1706" s="26" t="e">
        <f t="shared" si="138"/>
        <v>#DIV/0!</v>
      </c>
      <c r="K1706" s="1">
        <f>SUMIFS('Data Entry'!N$3:N$2000,'Data Entry'!M$3:M$2000,A1706,'Data Entry'!B$3:B$2000,B1706)+SUMIFS('Data Entry'!P$3:P$2000,'Data Entry'!O$3:O$2000,A1706,'Data Entry'!B$3:B$2000,B1706)+SUMIFS('Data Entry'!R$3:R$2000,'Data Entry'!Q$3:Q$2000,A1706,'Data Entry'!B$3:B$2000,B1706)</f>
        <v>0</v>
      </c>
      <c r="L1706">
        <f t="shared" si="139"/>
        <v>0</v>
      </c>
    </row>
    <row r="1707" spans="1:12">
      <c r="A1707">
        <f>'Data Entry'!A1708</f>
        <v>0</v>
      </c>
      <c r="B1707">
        <f>'Data Entry'!B1708</f>
        <v>0</v>
      </c>
      <c r="C1707">
        <f>'Data Entry'!I1708</f>
        <v>0</v>
      </c>
      <c r="D1707">
        <f>'Data Entry'!J1708</f>
        <v>0</v>
      </c>
      <c r="E1707">
        <f t="shared" si="135"/>
        <v>0</v>
      </c>
      <c r="F1707" s="26" t="e">
        <f t="shared" si="136"/>
        <v>#DIV/0!</v>
      </c>
      <c r="G1707">
        <f>'Data Entry'!K1708</f>
        <v>0</v>
      </c>
      <c r="H1707">
        <f>'Data Entry'!L1708</f>
        <v>0</v>
      </c>
      <c r="I1707">
        <f t="shared" si="137"/>
        <v>0</v>
      </c>
      <c r="J1707" s="26" t="e">
        <f t="shared" si="138"/>
        <v>#DIV/0!</v>
      </c>
      <c r="K1707" s="1">
        <f>SUMIFS('Data Entry'!N$3:N$2000,'Data Entry'!M$3:M$2000,A1707,'Data Entry'!B$3:B$2000,B1707)+SUMIFS('Data Entry'!P$3:P$2000,'Data Entry'!O$3:O$2000,A1707,'Data Entry'!B$3:B$2000,B1707)+SUMIFS('Data Entry'!R$3:R$2000,'Data Entry'!Q$3:Q$2000,A1707,'Data Entry'!B$3:B$2000,B1707)</f>
        <v>0</v>
      </c>
      <c r="L1707">
        <f t="shared" si="139"/>
        <v>0</v>
      </c>
    </row>
    <row r="1708" spans="1:12">
      <c r="A1708">
        <f>'Data Entry'!A1709</f>
        <v>0</v>
      </c>
      <c r="B1708">
        <f>'Data Entry'!B1709</f>
        <v>0</v>
      </c>
      <c r="C1708">
        <f>'Data Entry'!I1709</f>
        <v>0</v>
      </c>
      <c r="D1708">
        <f>'Data Entry'!J1709</f>
        <v>0</v>
      </c>
      <c r="E1708">
        <f t="shared" si="135"/>
        <v>0</v>
      </c>
      <c r="F1708" s="26" t="e">
        <f t="shared" si="136"/>
        <v>#DIV/0!</v>
      </c>
      <c r="G1708">
        <f>'Data Entry'!K1709</f>
        <v>0</v>
      </c>
      <c r="H1708">
        <f>'Data Entry'!L1709</f>
        <v>0</v>
      </c>
      <c r="I1708">
        <f t="shared" si="137"/>
        <v>0</v>
      </c>
      <c r="J1708" s="26" t="e">
        <f t="shared" si="138"/>
        <v>#DIV/0!</v>
      </c>
      <c r="K1708" s="1">
        <f>SUMIFS('Data Entry'!N$3:N$2000,'Data Entry'!M$3:M$2000,A1708,'Data Entry'!B$3:B$2000,B1708)+SUMIFS('Data Entry'!P$3:P$2000,'Data Entry'!O$3:O$2000,A1708,'Data Entry'!B$3:B$2000,B1708)+SUMIFS('Data Entry'!R$3:R$2000,'Data Entry'!Q$3:Q$2000,A1708,'Data Entry'!B$3:B$2000,B1708)</f>
        <v>0</v>
      </c>
      <c r="L1708">
        <f t="shared" si="139"/>
        <v>0</v>
      </c>
    </row>
    <row r="1709" spans="1:12">
      <c r="A1709">
        <f>'Data Entry'!A1710</f>
        <v>0</v>
      </c>
      <c r="B1709">
        <f>'Data Entry'!B1710</f>
        <v>0</v>
      </c>
      <c r="C1709">
        <f>'Data Entry'!I1710</f>
        <v>0</v>
      </c>
      <c r="D1709">
        <f>'Data Entry'!J1710</f>
        <v>0</v>
      </c>
      <c r="E1709">
        <f t="shared" si="135"/>
        <v>0</v>
      </c>
      <c r="F1709" s="26" t="e">
        <f t="shared" si="136"/>
        <v>#DIV/0!</v>
      </c>
      <c r="G1709">
        <f>'Data Entry'!K1710</f>
        <v>0</v>
      </c>
      <c r="H1709">
        <f>'Data Entry'!L1710</f>
        <v>0</v>
      </c>
      <c r="I1709">
        <f t="shared" si="137"/>
        <v>0</v>
      </c>
      <c r="J1709" s="26" t="e">
        <f t="shared" si="138"/>
        <v>#DIV/0!</v>
      </c>
      <c r="K1709" s="1">
        <f>SUMIFS('Data Entry'!N$3:N$2000,'Data Entry'!M$3:M$2000,A1709,'Data Entry'!B$3:B$2000,B1709)+SUMIFS('Data Entry'!P$3:P$2000,'Data Entry'!O$3:O$2000,A1709,'Data Entry'!B$3:B$2000,B1709)+SUMIFS('Data Entry'!R$3:R$2000,'Data Entry'!Q$3:Q$2000,A1709,'Data Entry'!B$3:B$2000,B1709)</f>
        <v>0</v>
      </c>
      <c r="L1709">
        <f t="shared" si="139"/>
        <v>0</v>
      </c>
    </row>
    <row r="1710" spans="1:12">
      <c r="A1710">
        <f>'Data Entry'!A1711</f>
        <v>0</v>
      </c>
      <c r="B1710">
        <f>'Data Entry'!B1711</f>
        <v>0</v>
      </c>
      <c r="C1710">
        <f>'Data Entry'!I1711</f>
        <v>0</v>
      </c>
      <c r="D1710">
        <f>'Data Entry'!J1711</f>
        <v>0</v>
      </c>
      <c r="E1710">
        <f t="shared" si="135"/>
        <v>0</v>
      </c>
      <c r="F1710" s="26" t="e">
        <f t="shared" si="136"/>
        <v>#DIV/0!</v>
      </c>
      <c r="G1710">
        <f>'Data Entry'!K1711</f>
        <v>0</v>
      </c>
      <c r="H1710">
        <f>'Data Entry'!L1711</f>
        <v>0</v>
      </c>
      <c r="I1710">
        <f t="shared" si="137"/>
        <v>0</v>
      </c>
      <c r="J1710" s="26" t="e">
        <f t="shared" si="138"/>
        <v>#DIV/0!</v>
      </c>
      <c r="K1710" s="1">
        <f>SUMIFS('Data Entry'!N$3:N$2000,'Data Entry'!M$3:M$2000,A1710,'Data Entry'!B$3:B$2000,B1710)+SUMIFS('Data Entry'!P$3:P$2000,'Data Entry'!O$3:O$2000,A1710,'Data Entry'!B$3:B$2000,B1710)+SUMIFS('Data Entry'!R$3:R$2000,'Data Entry'!Q$3:Q$2000,A1710,'Data Entry'!B$3:B$2000,B1710)</f>
        <v>0</v>
      </c>
      <c r="L1710">
        <f t="shared" si="139"/>
        <v>0</v>
      </c>
    </row>
    <row r="1711" spans="1:12">
      <c r="A1711">
        <f>'Data Entry'!A1712</f>
        <v>0</v>
      </c>
      <c r="B1711">
        <f>'Data Entry'!B1712</f>
        <v>0</v>
      </c>
      <c r="C1711">
        <f>'Data Entry'!I1712</f>
        <v>0</v>
      </c>
      <c r="D1711">
        <f>'Data Entry'!J1712</f>
        <v>0</v>
      </c>
      <c r="E1711">
        <f t="shared" si="135"/>
        <v>0</v>
      </c>
      <c r="F1711" s="26" t="e">
        <f t="shared" si="136"/>
        <v>#DIV/0!</v>
      </c>
      <c r="G1711">
        <f>'Data Entry'!K1712</f>
        <v>0</v>
      </c>
      <c r="H1711">
        <f>'Data Entry'!L1712</f>
        <v>0</v>
      </c>
      <c r="I1711">
        <f t="shared" si="137"/>
        <v>0</v>
      </c>
      <c r="J1711" s="26" t="e">
        <f t="shared" si="138"/>
        <v>#DIV/0!</v>
      </c>
      <c r="K1711" s="1">
        <f>SUMIFS('Data Entry'!N$3:N$2000,'Data Entry'!M$3:M$2000,A1711,'Data Entry'!B$3:B$2000,B1711)+SUMIFS('Data Entry'!P$3:P$2000,'Data Entry'!O$3:O$2000,A1711,'Data Entry'!B$3:B$2000,B1711)+SUMIFS('Data Entry'!R$3:R$2000,'Data Entry'!Q$3:Q$2000,A1711,'Data Entry'!B$3:B$2000,B1711)</f>
        <v>0</v>
      </c>
      <c r="L1711">
        <f t="shared" si="139"/>
        <v>0</v>
      </c>
    </row>
    <row r="1712" spans="1:12">
      <c r="A1712">
        <f>'Data Entry'!A1713</f>
        <v>0</v>
      </c>
      <c r="B1712">
        <f>'Data Entry'!B1713</f>
        <v>0</v>
      </c>
      <c r="C1712">
        <f>'Data Entry'!I1713</f>
        <v>0</v>
      </c>
      <c r="D1712">
        <f>'Data Entry'!J1713</f>
        <v>0</v>
      </c>
      <c r="E1712">
        <f t="shared" si="135"/>
        <v>0</v>
      </c>
      <c r="F1712" s="26" t="e">
        <f t="shared" si="136"/>
        <v>#DIV/0!</v>
      </c>
      <c r="G1712">
        <f>'Data Entry'!K1713</f>
        <v>0</v>
      </c>
      <c r="H1712">
        <f>'Data Entry'!L1713</f>
        <v>0</v>
      </c>
      <c r="I1712">
        <f t="shared" si="137"/>
        <v>0</v>
      </c>
      <c r="J1712" s="26" t="e">
        <f t="shared" si="138"/>
        <v>#DIV/0!</v>
      </c>
      <c r="K1712" s="1">
        <f>SUMIFS('Data Entry'!N$3:N$2000,'Data Entry'!M$3:M$2000,A1712,'Data Entry'!B$3:B$2000,B1712)+SUMIFS('Data Entry'!P$3:P$2000,'Data Entry'!O$3:O$2000,A1712,'Data Entry'!B$3:B$2000,B1712)+SUMIFS('Data Entry'!R$3:R$2000,'Data Entry'!Q$3:Q$2000,A1712,'Data Entry'!B$3:B$2000,B1712)</f>
        <v>0</v>
      </c>
      <c r="L1712">
        <f t="shared" si="139"/>
        <v>0</v>
      </c>
    </row>
    <row r="1713" spans="1:12">
      <c r="A1713">
        <f>'Data Entry'!A1714</f>
        <v>0</v>
      </c>
      <c r="B1713">
        <f>'Data Entry'!B1714</f>
        <v>0</v>
      </c>
      <c r="C1713">
        <f>'Data Entry'!I1714</f>
        <v>0</v>
      </c>
      <c r="D1713">
        <f>'Data Entry'!J1714</f>
        <v>0</v>
      </c>
      <c r="E1713">
        <f t="shared" si="135"/>
        <v>0</v>
      </c>
      <c r="F1713" s="26" t="e">
        <f t="shared" si="136"/>
        <v>#DIV/0!</v>
      </c>
      <c r="G1713">
        <f>'Data Entry'!K1714</f>
        <v>0</v>
      </c>
      <c r="H1713">
        <f>'Data Entry'!L1714</f>
        <v>0</v>
      </c>
      <c r="I1713">
        <f t="shared" si="137"/>
        <v>0</v>
      </c>
      <c r="J1713" s="26" t="e">
        <f t="shared" si="138"/>
        <v>#DIV/0!</v>
      </c>
      <c r="K1713" s="1">
        <f>SUMIFS('Data Entry'!N$3:N$2000,'Data Entry'!M$3:M$2000,A1713,'Data Entry'!B$3:B$2000,B1713)+SUMIFS('Data Entry'!P$3:P$2000,'Data Entry'!O$3:O$2000,A1713,'Data Entry'!B$3:B$2000,B1713)+SUMIFS('Data Entry'!R$3:R$2000,'Data Entry'!Q$3:Q$2000,A1713,'Data Entry'!B$3:B$2000,B1713)</f>
        <v>0</v>
      </c>
      <c r="L1713">
        <f t="shared" si="139"/>
        <v>0</v>
      </c>
    </row>
    <row r="1714" spans="1:12">
      <c r="A1714">
        <f>'Data Entry'!A1715</f>
        <v>0</v>
      </c>
      <c r="B1714">
        <f>'Data Entry'!B1715</f>
        <v>0</v>
      </c>
      <c r="C1714">
        <f>'Data Entry'!I1715</f>
        <v>0</v>
      </c>
      <c r="D1714">
        <f>'Data Entry'!J1715</f>
        <v>0</v>
      </c>
      <c r="E1714">
        <f t="shared" si="135"/>
        <v>0</v>
      </c>
      <c r="F1714" s="26" t="e">
        <f t="shared" si="136"/>
        <v>#DIV/0!</v>
      </c>
      <c r="G1714">
        <f>'Data Entry'!K1715</f>
        <v>0</v>
      </c>
      <c r="H1714">
        <f>'Data Entry'!L1715</f>
        <v>0</v>
      </c>
      <c r="I1714">
        <f t="shared" si="137"/>
        <v>0</v>
      </c>
      <c r="J1714" s="26" t="e">
        <f t="shared" si="138"/>
        <v>#DIV/0!</v>
      </c>
      <c r="K1714" s="1">
        <f>SUMIFS('Data Entry'!N$3:N$2000,'Data Entry'!M$3:M$2000,A1714,'Data Entry'!B$3:B$2000,B1714)+SUMIFS('Data Entry'!P$3:P$2000,'Data Entry'!O$3:O$2000,A1714,'Data Entry'!B$3:B$2000,B1714)+SUMIFS('Data Entry'!R$3:R$2000,'Data Entry'!Q$3:Q$2000,A1714,'Data Entry'!B$3:B$2000,B1714)</f>
        <v>0</v>
      </c>
      <c r="L1714">
        <f t="shared" si="139"/>
        <v>0</v>
      </c>
    </row>
    <row r="1715" spans="1:12">
      <c r="A1715">
        <f>'Data Entry'!A1716</f>
        <v>0</v>
      </c>
      <c r="B1715">
        <f>'Data Entry'!B1716</f>
        <v>0</v>
      </c>
      <c r="C1715">
        <f>'Data Entry'!I1716</f>
        <v>0</v>
      </c>
      <c r="D1715">
        <f>'Data Entry'!J1716</f>
        <v>0</v>
      </c>
      <c r="E1715">
        <f t="shared" si="135"/>
        <v>0</v>
      </c>
      <c r="F1715" s="26" t="e">
        <f t="shared" si="136"/>
        <v>#DIV/0!</v>
      </c>
      <c r="G1715">
        <f>'Data Entry'!K1716</f>
        <v>0</v>
      </c>
      <c r="H1715">
        <f>'Data Entry'!L1716</f>
        <v>0</v>
      </c>
      <c r="I1715">
        <f t="shared" si="137"/>
        <v>0</v>
      </c>
      <c r="J1715" s="26" t="e">
        <f t="shared" si="138"/>
        <v>#DIV/0!</v>
      </c>
      <c r="K1715" s="1">
        <f>SUMIFS('Data Entry'!N$3:N$2000,'Data Entry'!M$3:M$2000,A1715,'Data Entry'!B$3:B$2000,B1715)+SUMIFS('Data Entry'!P$3:P$2000,'Data Entry'!O$3:O$2000,A1715,'Data Entry'!B$3:B$2000,B1715)+SUMIFS('Data Entry'!R$3:R$2000,'Data Entry'!Q$3:Q$2000,A1715,'Data Entry'!B$3:B$2000,B1715)</f>
        <v>0</v>
      </c>
      <c r="L1715">
        <f t="shared" si="139"/>
        <v>0</v>
      </c>
    </row>
    <row r="1716" spans="1:12">
      <c r="A1716">
        <f>'Data Entry'!A1717</f>
        <v>0</v>
      </c>
      <c r="B1716">
        <f>'Data Entry'!B1717</f>
        <v>0</v>
      </c>
      <c r="C1716">
        <f>'Data Entry'!I1717</f>
        <v>0</v>
      </c>
      <c r="D1716">
        <f>'Data Entry'!J1717</f>
        <v>0</v>
      </c>
      <c r="E1716">
        <f t="shared" si="135"/>
        <v>0</v>
      </c>
      <c r="F1716" s="26" t="e">
        <f t="shared" si="136"/>
        <v>#DIV/0!</v>
      </c>
      <c r="G1716">
        <f>'Data Entry'!K1717</f>
        <v>0</v>
      </c>
      <c r="H1716">
        <f>'Data Entry'!L1717</f>
        <v>0</v>
      </c>
      <c r="I1716">
        <f t="shared" si="137"/>
        <v>0</v>
      </c>
      <c r="J1716" s="26" t="e">
        <f t="shared" si="138"/>
        <v>#DIV/0!</v>
      </c>
      <c r="K1716" s="1">
        <f>SUMIFS('Data Entry'!N$3:N$2000,'Data Entry'!M$3:M$2000,A1716,'Data Entry'!B$3:B$2000,B1716)+SUMIFS('Data Entry'!P$3:P$2000,'Data Entry'!O$3:O$2000,A1716,'Data Entry'!B$3:B$2000,B1716)+SUMIFS('Data Entry'!R$3:R$2000,'Data Entry'!Q$3:Q$2000,A1716,'Data Entry'!B$3:B$2000,B1716)</f>
        <v>0</v>
      </c>
      <c r="L1716">
        <f t="shared" si="139"/>
        <v>0</v>
      </c>
    </row>
    <row r="1717" spans="1:12">
      <c r="A1717">
        <f>'Data Entry'!A1718</f>
        <v>0</v>
      </c>
      <c r="B1717">
        <f>'Data Entry'!B1718</f>
        <v>0</v>
      </c>
      <c r="C1717">
        <f>'Data Entry'!I1718</f>
        <v>0</v>
      </c>
      <c r="D1717">
        <f>'Data Entry'!J1718</f>
        <v>0</v>
      </c>
      <c r="E1717">
        <f t="shared" si="135"/>
        <v>0</v>
      </c>
      <c r="F1717" s="26" t="e">
        <f t="shared" si="136"/>
        <v>#DIV/0!</v>
      </c>
      <c r="G1717">
        <f>'Data Entry'!K1718</f>
        <v>0</v>
      </c>
      <c r="H1717">
        <f>'Data Entry'!L1718</f>
        <v>0</v>
      </c>
      <c r="I1717">
        <f t="shared" si="137"/>
        <v>0</v>
      </c>
      <c r="J1717" s="26" t="e">
        <f t="shared" si="138"/>
        <v>#DIV/0!</v>
      </c>
      <c r="K1717" s="1">
        <f>SUMIFS('Data Entry'!N$3:N$2000,'Data Entry'!M$3:M$2000,A1717,'Data Entry'!B$3:B$2000,B1717)+SUMIFS('Data Entry'!P$3:P$2000,'Data Entry'!O$3:O$2000,A1717,'Data Entry'!B$3:B$2000,B1717)+SUMIFS('Data Entry'!R$3:R$2000,'Data Entry'!Q$3:Q$2000,A1717,'Data Entry'!B$3:B$2000,B1717)</f>
        <v>0</v>
      </c>
      <c r="L1717">
        <f t="shared" si="139"/>
        <v>0</v>
      </c>
    </row>
    <row r="1718" spans="1:12">
      <c r="A1718">
        <f>'Data Entry'!A1719</f>
        <v>0</v>
      </c>
      <c r="B1718">
        <f>'Data Entry'!B1719</f>
        <v>0</v>
      </c>
      <c r="C1718">
        <f>'Data Entry'!I1719</f>
        <v>0</v>
      </c>
      <c r="D1718">
        <f>'Data Entry'!J1719</f>
        <v>0</v>
      </c>
      <c r="E1718">
        <f t="shared" si="135"/>
        <v>0</v>
      </c>
      <c r="F1718" s="26" t="e">
        <f t="shared" si="136"/>
        <v>#DIV/0!</v>
      </c>
      <c r="G1718">
        <f>'Data Entry'!K1719</f>
        <v>0</v>
      </c>
      <c r="H1718">
        <f>'Data Entry'!L1719</f>
        <v>0</v>
      </c>
      <c r="I1718">
        <f t="shared" si="137"/>
        <v>0</v>
      </c>
      <c r="J1718" s="26" t="e">
        <f t="shared" si="138"/>
        <v>#DIV/0!</v>
      </c>
      <c r="K1718" s="1">
        <f>SUMIFS('Data Entry'!N$3:N$2000,'Data Entry'!M$3:M$2000,A1718,'Data Entry'!B$3:B$2000,B1718)+SUMIFS('Data Entry'!P$3:P$2000,'Data Entry'!O$3:O$2000,A1718,'Data Entry'!B$3:B$2000,B1718)+SUMIFS('Data Entry'!R$3:R$2000,'Data Entry'!Q$3:Q$2000,A1718,'Data Entry'!B$3:B$2000,B1718)</f>
        <v>0</v>
      </c>
      <c r="L1718">
        <f t="shared" si="139"/>
        <v>0</v>
      </c>
    </row>
    <row r="1719" spans="1:12">
      <c r="A1719">
        <f>'Data Entry'!A1720</f>
        <v>0</v>
      </c>
      <c r="B1719">
        <f>'Data Entry'!B1720</f>
        <v>0</v>
      </c>
      <c r="C1719">
        <f>'Data Entry'!I1720</f>
        <v>0</v>
      </c>
      <c r="D1719">
        <f>'Data Entry'!J1720</f>
        <v>0</v>
      </c>
      <c r="E1719">
        <f t="shared" si="135"/>
        <v>0</v>
      </c>
      <c r="F1719" s="26" t="e">
        <f t="shared" si="136"/>
        <v>#DIV/0!</v>
      </c>
      <c r="G1719">
        <f>'Data Entry'!K1720</f>
        <v>0</v>
      </c>
      <c r="H1719">
        <f>'Data Entry'!L1720</f>
        <v>0</v>
      </c>
      <c r="I1719">
        <f t="shared" si="137"/>
        <v>0</v>
      </c>
      <c r="J1719" s="26" t="e">
        <f t="shared" si="138"/>
        <v>#DIV/0!</v>
      </c>
      <c r="K1719" s="1">
        <f>SUMIFS('Data Entry'!N$3:N$2000,'Data Entry'!M$3:M$2000,A1719,'Data Entry'!B$3:B$2000,B1719)+SUMIFS('Data Entry'!P$3:P$2000,'Data Entry'!O$3:O$2000,A1719,'Data Entry'!B$3:B$2000,B1719)+SUMIFS('Data Entry'!R$3:R$2000,'Data Entry'!Q$3:Q$2000,A1719,'Data Entry'!B$3:B$2000,B1719)</f>
        <v>0</v>
      </c>
      <c r="L1719">
        <f t="shared" si="139"/>
        <v>0</v>
      </c>
    </row>
    <row r="1720" spans="1:12">
      <c r="A1720">
        <f>'Data Entry'!A1721</f>
        <v>0</v>
      </c>
      <c r="B1720">
        <f>'Data Entry'!B1721</f>
        <v>0</v>
      </c>
      <c r="C1720">
        <f>'Data Entry'!I1721</f>
        <v>0</v>
      </c>
      <c r="D1720">
        <f>'Data Entry'!J1721</f>
        <v>0</v>
      </c>
      <c r="E1720">
        <f t="shared" si="135"/>
        <v>0</v>
      </c>
      <c r="F1720" s="26" t="e">
        <f t="shared" si="136"/>
        <v>#DIV/0!</v>
      </c>
      <c r="G1720">
        <f>'Data Entry'!K1721</f>
        <v>0</v>
      </c>
      <c r="H1720">
        <f>'Data Entry'!L1721</f>
        <v>0</v>
      </c>
      <c r="I1720">
        <f t="shared" si="137"/>
        <v>0</v>
      </c>
      <c r="J1720" s="26" t="e">
        <f t="shared" si="138"/>
        <v>#DIV/0!</v>
      </c>
      <c r="K1720" s="1">
        <f>SUMIFS('Data Entry'!N$3:N$2000,'Data Entry'!M$3:M$2000,A1720,'Data Entry'!B$3:B$2000,B1720)+SUMIFS('Data Entry'!P$3:P$2000,'Data Entry'!O$3:O$2000,A1720,'Data Entry'!B$3:B$2000,B1720)+SUMIFS('Data Entry'!R$3:R$2000,'Data Entry'!Q$3:Q$2000,A1720,'Data Entry'!B$3:B$2000,B1720)</f>
        <v>0</v>
      </c>
      <c r="L1720">
        <f t="shared" si="139"/>
        <v>0</v>
      </c>
    </row>
    <row r="1721" spans="1:12">
      <c r="A1721">
        <f>'Data Entry'!A1722</f>
        <v>0</v>
      </c>
      <c r="B1721">
        <f>'Data Entry'!B1722</f>
        <v>0</v>
      </c>
      <c r="C1721">
        <f>'Data Entry'!I1722</f>
        <v>0</v>
      </c>
      <c r="D1721">
        <f>'Data Entry'!J1722</f>
        <v>0</v>
      </c>
      <c r="E1721">
        <f t="shared" si="135"/>
        <v>0</v>
      </c>
      <c r="F1721" s="26" t="e">
        <f t="shared" si="136"/>
        <v>#DIV/0!</v>
      </c>
      <c r="G1721">
        <f>'Data Entry'!K1722</f>
        <v>0</v>
      </c>
      <c r="H1721">
        <f>'Data Entry'!L1722</f>
        <v>0</v>
      </c>
      <c r="I1721">
        <f t="shared" si="137"/>
        <v>0</v>
      </c>
      <c r="J1721" s="26" t="e">
        <f t="shared" si="138"/>
        <v>#DIV/0!</v>
      </c>
      <c r="K1721" s="1">
        <f>SUMIFS('Data Entry'!N$3:N$2000,'Data Entry'!M$3:M$2000,A1721,'Data Entry'!B$3:B$2000,B1721)+SUMIFS('Data Entry'!P$3:P$2000,'Data Entry'!O$3:O$2000,A1721,'Data Entry'!B$3:B$2000,B1721)+SUMIFS('Data Entry'!R$3:R$2000,'Data Entry'!Q$3:Q$2000,A1721,'Data Entry'!B$3:B$2000,B1721)</f>
        <v>0</v>
      </c>
      <c r="L1721">
        <f t="shared" si="139"/>
        <v>0</v>
      </c>
    </row>
    <row r="1722" spans="1:12">
      <c r="A1722">
        <f>'Data Entry'!A1723</f>
        <v>0</v>
      </c>
      <c r="B1722">
        <f>'Data Entry'!B1723</f>
        <v>0</v>
      </c>
      <c r="C1722">
        <f>'Data Entry'!I1723</f>
        <v>0</v>
      </c>
      <c r="D1722">
        <f>'Data Entry'!J1723</f>
        <v>0</v>
      </c>
      <c r="E1722">
        <f t="shared" si="135"/>
        <v>0</v>
      </c>
      <c r="F1722" s="26" t="e">
        <f t="shared" si="136"/>
        <v>#DIV/0!</v>
      </c>
      <c r="G1722">
        <f>'Data Entry'!K1723</f>
        <v>0</v>
      </c>
      <c r="H1722">
        <f>'Data Entry'!L1723</f>
        <v>0</v>
      </c>
      <c r="I1722">
        <f t="shared" si="137"/>
        <v>0</v>
      </c>
      <c r="J1722" s="26" t="e">
        <f t="shared" si="138"/>
        <v>#DIV/0!</v>
      </c>
      <c r="K1722" s="1">
        <f>SUMIFS('Data Entry'!N$3:N$2000,'Data Entry'!M$3:M$2000,A1722,'Data Entry'!B$3:B$2000,B1722)+SUMIFS('Data Entry'!P$3:P$2000,'Data Entry'!O$3:O$2000,A1722,'Data Entry'!B$3:B$2000,B1722)+SUMIFS('Data Entry'!R$3:R$2000,'Data Entry'!Q$3:Q$2000,A1722,'Data Entry'!B$3:B$2000,B1722)</f>
        <v>0</v>
      </c>
      <c r="L1722">
        <f t="shared" si="139"/>
        <v>0</v>
      </c>
    </row>
    <row r="1723" spans="1:12">
      <c r="A1723">
        <f>'Data Entry'!A1724</f>
        <v>0</v>
      </c>
      <c r="B1723">
        <f>'Data Entry'!B1724</f>
        <v>0</v>
      </c>
      <c r="C1723">
        <f>'Data Entry'!I1724</f>
        <v>0</v>
      </c>
      <c r="D1723">
        <f>'Data Entry'!J1724</f>
        <v>0</v>
      </c>
      <c r="E1723">
        <f t="shared" si="135"/>
        <v>0</v>
      </c>
      <c r="F1723" s="26" t="e">
        <f t="shared" si="136"/>
        <v>#DIV/0!</v>
      </c>
      <c r="G1723">
        <f>'Data Entry'!K1724</f>
        <v>0</v>
      </c>
      <c r="H1723">
        <f>'Data Entry'!L1724</f>
        <v>0</v>
      </c>
      <c r="I1723">
        <f t="shared" si="137"/>
        <v>0</v>
      </c>
      <c r="J1723" s="26" t="e">
        <f t="shared" si="138"/>
        <v>#DIV/0!</v>
      </c>
      <c r="K1723" s="1">
        <f>SUMIFS('Data Entry'!N$3:N$2000,'Data Entry'!M$3:M$2000,A1723,'Data Entry'!B$3:B$2000,B1723)+SUMIFS('Data Entry'!P$3:P$2000,'Data Entry'!O$3:O$2000,A1723,'Data Entry'!B$3:B$2000,B1723)+SUMIFS('Data Entry'!R$3:R$2000,'Data Entry'!Q$3:Q$2000,A1723,'Data Entry'!B$3:B$2000,B1723)</f>
        <v>0</v>
      </c>
      <c r="L1723">
        <f t="shared" si="139"/>
        <v>0</v>
      </c>
    </row>
    <row r="1724" spans="1:12">
      <c r="A1724">
        <f>'Data Entry'!A1725</f>
        <v>0</v>
      </c>
      <c r="B1724">
        <f>'Data Entry'!B1725</f>
        <v>0</v>
      </c>
      <c r="C1724">
        <f>'Data Entry'!I1725</f>
        <v>0</v>
      </c>
      <c r="D1724">
        <f>'Data Entry'!J1725</f>
        <v>0</v>
      </c>
      <c r="E1724">
        <f t="shared" si="135"/>
        <v>0</v>
      </c>
      <c r="F1724" s="26" t="e">
        <f t="shared" si="136"/>
        <v>#DIV/0!</v>
      </c>
      <c r="G1724">
        <f>'Data Entry'!K1725</f>
        <v>0</v>
      </c>
      <c r="H1724">
        <f>'Data Entry'!L1725</f>
        <v>0</v>
      </c>
      <c r="I1724">
        <f t="shared" si="137"/>
        <v>0</v>
      </c>
      <c r="J1724" s="26" t="e">
        <f t="shared" si="138"/>
        <v>#DIV/0!</v>
      </c>
      <c r="K1724" s="1">
        <f>SUMIFS('Data Entry'!N$3:N$2000,'Data Entry'!M$3:M$2000,A1724,'Data Entry'!B$3:B$2000,B1724)+SUMIFS('Data Entry'!P$3:P$2000,'Data Entry'!O$3:O$2000,A1724,'Data Entry'!B$3:B$2000,B1724)+SUMIFS('Data Entry'!R$3:R$2000,'Data Entry'!Q$3:Q$2000,A1724,'Data Entry'!B$3:B$2000,B1724)</f>
        <v>0</v>
      </c>
      <c r="L1724">
        <f t="shared" si="139"/>
        <v>0</v>
      </c>
    </row>
    <row r="1725" spans="1:12">
      <c r="A1725">
        <f>'Data Entry'!A1726</f>
        <v>0</v>
      </c>
      <c r="B1725">
        <f>'Data Entry'!B1726</f>
        <v>0</v>
      </c>
      <c r="C1725">
        <f>'Data Entry'!I1726</f>
        <v>0</v>
      </c>
      <c r="D1725">
        <f>'Data Entry'!J1726</f>
        <v>0</v>
      </c>
      <c r="E1725">
        <f t="shared" si="135"/>
        <v>0</v>
      </c>
      <c r="F1725" s="26" t="e">
        <f t="shared" si="136"/>
        <v>#DIV/0!</v>
      </c>
      <c r="G1725">
        <f>'Data Entry'!K1726</f>
        <v>0</v>
      </c>
      <c r="H1725">
        <f>'Data Entry'!L1726</f>
        <v>0</v>
      </c>
      <c r="I1725">
        <f t="shared" si="137"/>
        <v>0</v>
      </c>
      <c r="J1725" s="26" t="e">
        <f t="shared" si="138"/>
        <v>#DIV/0!</v>
      </c>
      <c r="K1725" s="1">
        <f>SUMIFS('Data Entry'!N$3:N$2000,'Data Entry'!M$3:M$2000,A1725,'Data Entry'!B$3:B$2000,B1725)+SUMIFS('Data Entry'!P$3:P$2000,'Data Entry'!O$3:O$2000,A1725,'Data Entry'!B$3:B$2000,B1725)+SUMIFS('Data Entry'!R$3:R$2000,'Data Entry'!Q$3:Q$2000,A1725,'Data Entry'!B$3:B$2000,B1725)</f>
        <v>0</v>
      </c>
      <c r="L1725">
        <f t="shared" si="139"/>
        <v>0</v>
      </c>
    </row>
    <row r="1726" spans="1:12">
      <c r="A1726">
        <f>'Data Entry'!A1727</f>
        <v>0</v>
      </c>
      <c r="B1726">
        <f>'Data Entry'!B1727</f>
        <v>0</v>
      </c>
      <c r="C1726">
        <f>'Data Entry'!I1727</f>
        <v>0</v>
      </c>
      <c r="D1726">
        <f>'Data Entry'!J1727</f>
        <v>0</v>
      </c>
      <c r="E1726">
        <f t="shared" si="135"/>
        <v>0</v>
      </c>
      <c r="F1726" s="26" t="e">
        <f t="shared" si="136"/>
        <v>#DIV/0!</v>
      </c>
      <c r="G1726">
        <f>'Data Entry'!K1727</f>
        <v>0</v>
      </c>
      <c r="H1726">
        <f>'Data Entry'!L1727</f>
        <v>0</v>
      </c>
      <c r="I1726">
        <f t="shared" si="137"/>
        <v>0</v>
      </c>
      <c r="J1726" s="26" t="e">
        <f t="shared" si="138"/>
        <v>#DIV/0!</v>
      </c>
      <c r="K1726" s="1">
        <f>SUMIFS('Data Entry'!N$3:N$2000,'Data Entry'!M$3:M$2000,A1726,'Data Entry'!B$3:B$2000,B1726)+SUMIFS('Data Entry'!P$3:P$2000,'Data Entry'!O$3:O$2000,A1726,'Data Entry'!B$3:B$2000,B1726)+SUMIFS('Data Entry'!R$3:R$2000,'Data Entry'!Q$3:Q$2000,A1726,'Data Entry'!B$3:B$2000,B1726)</f>
        <v>0</v>
      </c>
      <c r="L1726">
        <f t="shared" si="139"/>
        <v>0</v>
      </c>
    </row>
    <row r="1727" spans="1:12">
      <c r="A1727">
        <f>'Data Entry'!A1728</f>
        <v>0</v>
      </c>
      <c r="B1727">
        <f>'Data Entry'!B1728</f>
        <v>0</v>
      </c>
      <c r="C1727">
        <f>'Data Entry'!I1728</f>
        <v>0</v>
      </c>
      <c r="D1727">
        <f>'Data Entry'!J1728</f>
        <v>0</v>
      </c>
      <c r="E1727">
        <f t="shared" si="135"/>
        <v>0</v>
      </c>
      <c r="F1727" s="26" t="e">
        <f t="shared" si="136"/>
        <v>#DIV/0!</v>
      </c>
      <c r="G1727">
        <f>'Data Entry'!K1728</f>
        <v>0</v>
      </c>
      <c r="H1727">
        <f>'Data Entry'!L1728</f>
        <v>0</v>
      </c>
      <c r="I1727">
        <f t="shared" si="137"/>
        <v>0</v>
      </c>
      <c r="J1727" s="26" t="e">
        <f t="shared" si="138"/>
        <v>#DIV/0!</v>
      </c>
      <c r="K1727" s="1">
        <f>SUMIFS('Data Entry'!N$3:N$2000,'Data Entry'!M$3:M$2000,A1727,'Data Entry'!B$3:B$2000,B1727)+SUMIFS('Data Entry'!P$3:P$2000,'Data Entry'!O$3:O$2000,A1727,'Data Entry'!B$3:B$2000,B1727)+SUMIFS('Data Entry'!R$3:R$2000,'Data Entry'!Q$3:Q$2000,A1727,'Data Entry'!B$3:B$2000,B1727)</f>
        <v>0</v>
      </c>
      <c r="L1727">
        <f t="shared" si="139"/>
        <v>0</v>
      </c>
    </row>
    <row r="1728" spans="1:12">
      <c r="A1728">
        <f>'Data Entry'!A1729</f>
        <v>0</v>
      </c>
      <c r="B1728">
        <f>'Data Entry'!B1729</f>
        <v>0</v>
      </c>
      <c r="C1728">
        <f>'Data Entry'!I1729</f>
        <v>0</v>
      </c>
      <c r="D1728">
        <f>'Data Entry'!J1729</f>
        <v>0</v>
      </c>
      <c r="E1728">
        <f t="shared" si="135"/>
        <v>0</v>
      </c>
      <c r="F1728" s="26" t="e">
        <f t="shared" si="136"/>
        <v>#DIV/0!</v>
      </c>
      <c r="G1728">
        <f>'Data Entry'!K1729</f>
        <v>0</v>
      </c>
      <c r="H1728">
        <f>'Data Entry'!L1729</f>
        <v>0</v>
      </c>
      <c r="I1728">
        <f t="shared" si="137"/>
        <v>0</v>
      </c>
      <c r="J1728" s="26" t="e">
        <f t="shared" si="138"/>
        <v>#DIV/0!</v>
      </c>
      <c r="K1728" s="1">
        <f>SUMIFS('Data Entry'!N$3:N$2000,'Data Entry'!M$3:M$2000,A1728,'Data Entry'!B$3:B$2000,B1728)+SUMIFS('Data Entry'!P$3:P$2000,'Data Entry'!O$3:O$2000,A1728,'Data Entry'!B$3:B$2000,B1728)+SUMIFS('Data Entry'!R$3:R$2000,'Data Entry'!Q$3:Q$2000,A1728,'Data Entry'!B$3:B$2000,B1728)</f>
        <v>0</v>
      </c>
      <c r="L1728">
        <f t="shared" si="139"/>
        <v>0</v>
      </c>
    </row>
    <row r="1729" spans="1:12">
      <c r="A1729">
        <f>'Data Entry'!A1730</f>
        <v>0</v>
      </c>
      <c r="B1729">
        <f>'Data Entry'!B1730</f>
        <v>0</v>
      </c>
      <c r="C1729">
        <f>'Data Entry'!I1730</f>
        <v>0</v>
      </c>
      <c r="D1729">
        <f>'Data Entry'!J1730</f>
        <v>0</v>
      </c>
      <c r="E1729">
        <f t="shared" si="135"/>
        <v>0</v>
      </c>
      <c r="F1729" s="26" t="e">
        <f t="shared" si="136"/>
        <v>#DIV/0!</v>
      </c>
      <c r="G1729">
        <f>'Data Entry'!K1730</f>
        <v>0</v>
      </c>
      <c r="H1729">
        <f>'Data Entry'!L1730</f>
        <v>0</v>
      </c>
      <c r="I1729">
        <f t="shared" si="137"/>
        <v>0</v>
      </c>
      <c r="J1729" s="26" t="e">
        <f t="shared" si="138"/>
        <v>#DIV/0!</v>
      </c>
      <c r="K1729" s="1">
        <f>SUMIFS('Data Entry'!N$3:N$2000,'Data Entry'!M$3:M$2000,A1729,'Data Entry'!B$3:B$2000,B1729)+SUMIFS('Data Entry'!P$3:P$2000,'Data Entry'!O$3:O$2000,A1729,'Data Entry'!B$3:B$2000,B1729)+SUMIFS('Data Entry'!R$3:R$2000,'Data Entry'!Q$3:Q$2000,A1729,'Data Entry'!B$3:B$2000,B1729)</f>
        <v>0</v>
      </c>
      <c r="L1729">
        <f t="shared" si="139"/>
        <v>0</v>
      </c>
    </row>
    <row r="1730" spans="1:12">
      <c r="A1730">
        <f>'Data Entry'!A1731</f>
        <v>0</v>
      </c>
      <c r="B1730">
        <f>'Data Entry'!B1731</f>
        <v>0</v>
      </c>
      <c r="C1730">
        <f>'Data Entry'!I1731</f>
        <v>0</v>
      </c>
      <c r="D1730">
        <f>'Data Entry'!J1731</f>
        <v>0</v>
      </c>
      <c r="E1730">
        <f t="shared" si="135"/>
        <v>0</v>
      </c>
      <c r="F1730" s="26" t="e">
        <f t="shared" si="136"/>
        <v>#DIV/0!</v>
      </c>
      <c r="G1730">
        <f>'Data Entry'!K1731</f>
        <v>0</v>
      </c>
      <c r="H1730">
        <f>'Data Entry'!L1731</f>
        <v>0</v>
      </c>
      <c r="I1730">
        <f t="shared" si="137"/>
        <v>0</v>
      </c>
      <c r="J1730" s="26" t="e">
        <f t="shared" si="138"/>
        <v>#DIV/0!</v>
      </c>
      <c r="K1730" s="1">
        <f>SUMIFS('Data Entry'!N$3:N$2000,'Data Entry'!M$3:M$2000,A1730,'Data Entry'!B$3:B$2000,B1730)+SUMIFS('Data Entry'!P$3:P$2000,'Data Entry'!O$3:O$2000,A1730,'Data Entry'!B$3:B$2000,B1730)+SUMIFS('Data Entry'!R$3:R$2000,'Data Entry'!Q$3:Q$2000,A1730,'Data Entry'!B$3:B$2000,B1730)</f>
        <v>0</v>
      </c>
      <c r="L1730">
        <f t="shared" si="139"/>
        <v>0</v>
      </c>
    </row>
    <row r="1731" spans="1:12">
      <c r="A1731">
        <f>'Data Entry'!A1732</f>
        <v>0</v>
      </c>
      <c r="B1731">
        <f>'Data Entry'!B1732</f>
        <v>0</v>
      </c>
      <c r="C1731">
        <f>'Data Entry'!I1732</f>
        <v>0</v>
      </c>
      <c r="D1731">
        <f>'Data Entry'!J1732</f>
        <v>0</v>
      </c>
      <c r="E1731">
        <f t="shared" si="135"/>
        <v>0</v>
      </c>
      <c r="F1731" s="26" t="e">
        <f t="shared" si="136"/>
        <v>#DIV/0!</v>
      </c>
      <c r="G1731">
        <f>'Data Entry'!K1732</f>
        <v>0</v>
      </c>
      <c r="H1731">
        <f>'Data Entry'!L1732</f>
        <v>0</v>
      </c>
      <c r="I1731">
        <f t="shared" si="137"/>
        <v>0</v>
      </c>
      <c r="J1731" s="26" t="e">
        <f t="shared" si="138"/>
        <v>#DIV/0!</v>
      </c>
      <c r="K1731" s="1">
        <f>SUMIFS('Data Entry'!N$3:N$2000,'Data Entry'!M$3:M$2000,A1731,'Data Entry'!B$3:B$2000,B1731)+SUMIFS('Data Entry'!P$3:P$2000,'Data Entry'!O$3:O$2000,A1731,'Data Entry'!B$3:B$2000,B1731)+SUMIFS('Data Entry'!R$3:R$2000,'Data Entry'!Q$3:Q$2000,A1731,'Data Entry'!B$3:B$2000,B1731)</f>
        <v>0</v>
      </c>
      <c r="L1731">
        <f t="shared" si="139"/>
        <v>0</v>
      </c>
    </row>
    <row r="1732" spans="1:12">
      <c r="A1732">
        <f>'Data Entry'!A1733</f>
        <v>0</v>
      </c>
      <c r="B1732">
        <f>'Data Entry'!B1733</f>
        <v>0</v>
      </c>
      <c r="C1732">
        <f>'Data Entry'!I1733</f>
        <v>0</v>
      </c>
      <c r="D1732">
        <f>'Data Entry'!J1733</f>
        <v>0</v>
      </c>
      <c r="E1732">
        <f t="shared" si="135"/>
        <v>0</v>
      </c>
      <c r="F1732" s="26" t="e">
        <f t="shared" si="136"/>
        <v>#DIV/0!</v>
      </c>
      <c r="G1732">
        <f>'Data Entry'!K1733</f>
        <v>0</v>
      </c>
      <c r="H1732">
        <f>'Data Entry'!L1733</f>
        <v>0</v>
      </c>
      <c r="I1732">
        <f t="shared" si="137"/>
        <v>0</v>
      </c>
      <c r="J1732" s="26" t="e">
        <f t="shared" si="138"/>
        <v>#DIV/0!</v>
      </c>
      <c r="K1732" s="1">
        <f>SUMIFS('Data Entry'!N$3:N$2000,'Data Entry'!M$3:M$2000,A1732,'Data Entry'!B$3:B$2000,B1732)+SUMIFS('Data Entry'!P$3:P$2000,'Data Entry'!O$3:O$2000,A1732,'Data Entry'!B$3:B$2000,B1732)+SUMIFS('Data Entry'!R$3:R$2000,'Data Entry'!Q$3:Q$2000,A1732,'Data Entry'!B$3:B$2000,B1732)</f>
        <v>0</v>
      </c>
      <c r="L1732">
        <f t="shared" si="139"/>
        <v>0</v>
      </c>
    </row>
    <row r="1733" spans="1:12">
      <c r="A1733">
        <f>'Data Entry'!A1734</f>
        <v>0</v>
      </c>
      <c r="B1733">
        <f>'Data Entry'!B1734</f>
        <v>0</v>
      </c>
      <c r="C1733">
        <f>'Data Entry'!I1734</f>
        <v>0</v>
      </c>
      <c r="D1733">
        <f>'Data Entry'!J1734</f>
        <v>0</v>
      </c>
      <c r="E1733">
        <f t="shared" si="135"/>
        <v>0</v>
      </c>
      <c r="F1733" s="26" t="e">
        <f t="shared" si="136"/>
        <v>#DIV/0!</v>
      </c>
      <c r="G1733">
        <f>'Data Entry'!K1734</f>
        <v>0</v>
      </c>
      <c r="H1733">
        <f>'Data Entry'!L1734</f>
        <v>0</v>
      </c>
      <c r="I1733">
        <f t="shared" si="137"/>
        <v>0</v>
      </c>
      <c r="J1733" s="26" t="e">
        <f t="shared" si="138"/>
        <v>#DIV/0!</v>
      </c>
      <c r="K1733" s="1">
        <f>SUMIFS('Data Entry'!N$3:N$2000,'Data Entry'!M$3:M$2000,A1733,'Data Entry'!B$3:B$2000,B1733)+SUMIFS('Data Entry'!P$3:P$2000,'Data Entry'!O$3:O$2000,A1733,'Data Entry'!B$3:B$2000,B1733)+SUMIFS('Data Entry'!R$3:R$2000,'Data Entry'!Q$3:Q$2000,A1733,'Data Entry'!B$3:B$2000,B1733)</f>
        <v>0</v>
      </c>
      <c r="L1733">
        <f t="shared" si="139"/>
        <v>0</v>
      </c>
    </row>
    <row r="1734" spans="1:12">
      <c r="A1734">
        <f>'Data Entry'!A1735</f>
        <v>0</v>
      </c>
      <c r="B1734">
        <f>'Data Entry'!B1735</f>
        <v>0</v>
      </c>
      <c r="C1734">
        <f>'Data Entry'!I1735</f>
        <v>0</v>
      </c>
      <c r="D1734">
        <f>'Data Entry'!J1735</f>
        <v>0</v>
      </c>
      <c r="E1734">
        <f t="shared" si="135"/>
        <v>0</v>
      </c>
      <c r="F1734" s="26" t="e">
        <f t="shared" si="136"/>
        <v>#DIV/0!</v>
      </c>
      <c r="G1734">
        <f>'Data Entry'!K1735</f>
        <v>0</v>
      </c>
      <c r="H1734">
        <f>'Data Entry'!L1735</f>
        <v>0</v>
      </c>
      <c r="I1734">
        <f t="shared" si="137"/>
        <v>0</v>
      </c>
      <c r="J1734" s="26" t="e">
        <f t="shared" si="138"/>
        <v>#DIV/0!</v>
      </c>
      <c r="K1734" s="1">
        <f>SUMIFS('Data Entry'!N$3:N$2000,'Data Entry'!M$3:M$2000,A1734,'Data Entry'!B$3:B$2000,B1734)+SUMIFS('Data Entry'!P$3:P$2000,'Data Entry'!O$3:O$2000,A1734,'Data Entry'!B$3:B$2000,B1734)+SUMIFS('Data Entry'!R$3:R$2000,'Data Entry'!Q$3:Q$2000,A1734,'Data Entry'!B$3:B$2000,B1734)</f>
        <v>0</v>
      </c>
      <c r="L1734">
        <f t="shared" si="139"/>
        <v>0</v>
      </c>
    </row>
    <row r="1735" spans="1:12">
      <c r="A1735">
        <f>'Data Entry'!A1736</f>
        <v>0</v>
      </c>
      <c r="B1735">
        <f>'Data Entry'!B1736</f>
        <v>0</v>
      </c>
      <c r="C1735">
        <f>'Data Entry'!I1736</f>
        <v>0</v>
      </c>
      <c r="D1735">
        <f>'Data Entry'!J1736</f>
        <v>0</v>
      </c>
      <c r="E1735">
        <f t="shared" si="135"/>
        <v>0</v>
      </c>
      <c r="F1735" s="26" t="e">
        <f t="shared" si="136"/>
        <v>#DIV/0!</v>
      </c>
      <c r="G1735">
        <f>'Data Entry'!K1736</f>
        <v>0</v>
      </c>
      <c r="H1735">
        <f>'Data Entry'!L1736</f>
        <v>0</v>
      </c>
      <c r="I1735">
        <f t="shared" si="137"/>
        <v>0</v>
      </c>
      <c r="J1735" s="26" t="e">
        <f t="shared" si="138"/>
        <v>#DIV/0!</v>
      </c>
      <c r="K1735" s="1">
        <f>SUMIFS('Data Entry'!N$3:N$2000,'Data Entry'!M$3:M$2000,A1735,'Data Entry'!B$3:B$2000,B1735)+SUMIFS('Data Entry'!P$3:P$2000,'Data Entry'!O$3:O$2000,A1735,'Data Entry'!B$3:B$2000,B1735)+SUMIFS('Data Entry'!R$3:R$2000,'Data Entry'!Q$3:Q$2000,A1735,'Data Entry'!B$3:B$2000,B1735)</f>
        <v>0</v>
      </c>
      <c r="L1735">
        <f t="shared" si="139"/>
        <v>0</v>
      </c>
    </row>
    <row r="1736" spans="1:12">
      <c r="A1736">
        <f>'Data Entry'!A1737</f>
        <v>0</v>
      </c>
      <c r="B1736">
        <f>'Data Entry'!B1737</f>
        <v>0</v>
      </c>
      <c r="C1736">
        <f>'Data Entry'!I1737</f>
        <v>0</v>
      </c>
      <c r="D1736">
        <f>'Data Entry'!J1737</f>
        <v>0</v>
      </c>
      <c r="E1736">
        <f t="shared" si="135"/>
        <v>0</v>
      </c>
      <c r="F1736" s="26" t="e">
        <f t="shared" si="136"/>
        <v>#DIV/0!</v>
      </c>
      <c r="G1736">
        <f>'Data Entry'!K1737</f>
        <v>0</v>
      </c>
      <c r="H1736">
        <f>'Data Entry'!L1737</f>
        <v>0</v>
      </c>
      <c r="I1736">
        <f t="shared" si="137"/>
        <v>0</v>
      </c>
      <c r="J1736" s="26" t="e">
        <f t="shared" si="138"/>
        <v>#DIV/0!</v>
      </c>
      <c r="K1736" s="1">
        <f>SUMIFS('Data Entry'!N$3:N$2000,'Data Entry'!M$3:M$2000,A1736,'Data Entry'!B$3:B$2000,B1736)+SUMIFS('Data Entry'!P$3:P$2000,'Data Entry'!O$3:O$2000,A1736,'Data Entry'!B$3:B$2000,B1736)+SUMIFS('Data Entry'!R$3:R$2000,'Data Entry'!Q$3:Q$2000,A1736,'Data Entry'!B$3:B$2000,B1736)</f>
        <v>0</v>
      </c>
      <c r="L1736">
        <f t="shared" si="139"/>
        <v>0</v>
      </c>
    </row>
    <row r="1737" spans="1:12">
      <c r="A1737">
        <f>'Data Entry'!A1738</f>
        <v>0</v>
      </c>
      <c r="B1737">
        <f>'Data Entry'!B1738</f>
        <v>0</v>
      </c>
      <c r="C1737">
        <f>'Data Entry'!I1738</f>
        <v>0</v>
      </c>
      <c r="D1737">
        <f>'Data Entry'!J1738</f>
        <v>0</v>
      </c>
      <c r="E1737">
        <f t="shared" si="135"/>
        <v>0</v>
      </c>
      <c r="F1737" s="26" t="e">
        <f t="shared" si="136"/>
        <v>#DIV/0!</v>
      </c>
      <c r="G1737">
        <f>'Data Entry'!K1738</f>
        <v>0</v>
      </c>
      <c r="H1737">
        <f>'Data Entry'!L1738</f>
        <v>0</v>
      </c>
      <c r="I1737">
        <f t="shared" si="137"/>
        <v>0</v>
      </c>
      <c r="J1737" s="26" t="e">
        <f t="shared" si="138"/>
        <v>#DIV/0!</v>
      </c>
      <c r="K1737" s="1">
        <f>SUMIFS('Data Entry'!N$3:N$2000,'Data Entry'!M$3:M$2000,A1737,'Data Entry'!B$3:B$2000,B1737)+SUMIFS('Data Entry'!P$3:P$2000,'Data Entry'!O$3:O$2000,A1737,'Data Entry'!B$3:B$2000,B1737)+SUMIFS('Data Entry'!R$3:R$2000,'Data Entry'!Q$3:Q$2000,A1737,'Data Entry'!B$3:B$2000,B1737)</f>
        <v>0</v>
      </c>
      <c r="L1737">
        <f t="shared" si="139"/>
        <v>0</v>
      </c>
    </row>
    <row r="1738" spans="1:12">
      <c r="A1738">
        <f>'Data Entry'!A1739</f>
        <v>0</v>
      </c>
      <c r="B1738">
        <f>'Data Entry'!B1739</f>
        <v>0</v>
      </c>
      <c r="C1738">
        <f>'Data Entry'!I1739</f>
        <v>0</v>
      </c>
      <c r="D1738">
        <f>'Data Entry'!J1739</f>
        <v>0</v>
      </c>
      <c r="E1738">
        <f t="shared" si="135"/>
        <v>0</v>
      </c>
      <c r="F1738" s="26" t="e">
        <f t="shared" si="136"/>
        <v>#DIV/0!</v>
      </c>
      <c r="G1738">
        <f>'Data Entry'!K1739</f>
        <v>0</v>
      </c>
      <c r="H1738">
        <f>'Data Entry'!L1739</f>
        <v>0</v>
      </c>
      <c r="I1738">
        <f t="shared" si="137"/>
        <v>0</v>
      </c>
      <c r="J1738" s="26" t="e">
        <f t="shared" si="138"/>
        <v>#DIV/0!</v>
      </c>
      <c r="K1738" s="1">
        <f>SUMIFS('Data Entry'!N$3:N$2000,'Data Entry'!M$3:M$2000,A1738,'Data Entry'!B$3:B$2000,B1738)+SUMIFS('Data Entry'!P$3:P$2000,'Data Entry'!O$3:O$2000,A1738,'Data Entry'!B$3:B$2000,B1738)+SUMIFS('Data Entry'!R$3:R$2000,'Data Entry'!Q$3:Q$2000,A1738,'Data Entry'!B$3:B$2000,B1738)</f>
        <v>0</v>
      </c>
      <c r="L1738">
        <f t="shared" si="139"/>
        <v>0</v>
      </c>
    </row>
    <row r="1739" spans="1:12">
      <c r="A1739">
        <f>'Data Entry'!A1740</f>
        <v>0</v>
      </c>
      <c r="B1739">
        <f>'Data Entry'!B1740</f>
        <v>0</v>
      </c>
      <c r="C1739">
        <f>'Data Entry'!I1740</f>
        <v>0</v>
      </c>
      <c r="D1739">
        <f>'Data Entry'!J1740</f>
        <v>0</v>
      </c>
      <c r="E1739">
        <f t="shared" si="135"/>
        <v>0</v>
      </c>
      <c r="F1739" s="26" t="e">
        <f t="shared" si="136"/>
        <v>#DIV/0!</v>
      </c>
      <c r="G1739">
        <f>'Data Entry'!K1740</f>
        <v>0</v>
      </c>
      <c r="H1739">
        <f>'Data Entry'!L1740</f>
        <v>0</v>
      </c>
      <c r="I1739">
        <f t="shared" si="137"/>
        <v>0</v>
      </c>
      <c r="J1739" s="26" t="e">
        <f t="shared" si="138"/>
        <v>#DIV/0!</v>
      </c>
      <c r="K1739" s="1">
        <f>SUMIFS('Data Entry'!N$3:N$2000,'Data Entry'!M$3:M$2000,A1739,'Data Entry'!B$3:B$2000,B1739)+SUMIFS('Data Entry'!P$3:P$2000,'Data Entry'!O$3:O$2000,A1739,'Data Entry'!B$3:B$2000,B1739)+SUMIFS('Data Entry'!R$3:R$2000,'Data Entry'!Q$3:Q$2000,A1739,'Data Entry'!B$3:B$2000,B1739)</f>
        <v>0</v>
      </c>
      <c r="L1739">
        <f t="shared" si="139"/>
        <v>0</v>
      </c>
    </row>
    <row r="1740" spans="1:12">
      <c r="A1740">
        <f>'Data Entry'!A1741</f>
        <v>0</v>
      </c>
      <c r="B1740">
        <f>'Data Entry'!B1741</f>
        <v>0</v>
      </c>
      <c r="C1740">
        <f>'Data Entry'!I1741</f>
        <v>0</v>
      </c>
      <c r="D1740">
        <f>'Data Entry'!J1741</f>
        <v>0</v>
      </c>
      <c r="E1740">
        <f t="shared" si="135"/>
        <v>0</v>
      </c>
      <c r="F1740" s="26" t="e">
        <f t="shared" si="136"/>
        <v>#DIV/0!</v>
      </c>
      <c r="G1740">
        <f>'Data Entry'!K1741</f>
        <v>0</v>
      </c>
      <c r="H1740">
        <f>'Data Entry'!L1741</f>
        <v>0</v>
      </c>
      <c r="I1740">
        <f t="shared" si="137"/>
        <v>0</v>
      </c>
      <c r="J1740" s="26" t="e">
        <f t="shared" si="138"/>
        <v>#DIV/0!</v>
      </c>
      <c r="K1740" s="1">
        <f>SUMIFS('Data Entry'!N$3:N$2000,'Data Entry'!M$3:M$2000,A1740,'Data Entry'!B$3:B$2000,B1740)+SUMIFS('Data Entry'!P$3:P$2000,'Data Entry'!O$3:O$2000,A1740,'Data Entry'!B$3:B$2000,B1740)+SUMIFS('Data Entry'!R$3:R$2000,'Data Entry'!Q$3:Q$2000,A1740,'Data Entry'!B$3:B$2000,B1740)</f>
        <v>0</v>
      </c>
      <c r="L1740">
        <f t="shared" si="139"/>
        <v>0</v>
      </c>
    </row>
    <row r="1741" spans="1:12">
      <c r="A1741">
        <f>'Data Entry'!A1742</f>
        <v>0</v>
      </c>
      <c r="B1741">
        <f>'Data Entry'!B1742</f>
        <v>0</v>
      </c>
      <c r="C1741">
        <f>'Data Entry'!I1742</f>
        <v>0</v>
      </c>
      <c r="D1741">
        <f>'Data Entry'!J1742</f>
        <v>0</v>
      </c>
      <c r="E1741">
        <f t="shared" si="135"/>
        <v>0</v>
      </c>
      <c r="F1741" s="26" t="e">
        <f t="shared" si="136"/>
        <v>#DIV/0!</v>
      </c>
      <c r="G1741">
        <f>'Data Entry'!K1742</f>
        <v>0</v>
      </c>
      <c r="H1741">
        <f>'Data Entry'!L1742</f>
        <v>0</v>
      </c>
      <c r="I1741">
        <f t="shared" si="137"/>
        <v>0</v>
      </c>
      <c r="J1741" s="26" t="e">
        <f t="shared" si="138"/>
        <v>#DIV/0!</v>
      </c>
      <c r="K1741" s="1">
        <f>SUMIFS('Data Entry'!N$3:N$2000,'Data Entry'!M$3:M$2000,A1741,'Data Entry'!B$3:B$2000,B1741)+SUMIFS('Data Entry'!P$3:P$2000,'Data Entry'!O$3:O$2000,A1741,'Data Entry'!B$3:B$2000,B1741)+SUMIFS('Data Entry'!R$3:R$2000,'Data Entry'!Q$3:Q$2000,A1741,'Data Entry'!B$3:B$2000,B1741)</f>
        <v>0</v>
      </c>
      <c r="L1741">
        <f t="shared" si="139"/>
        <v>0</v>
      </c>
    </row>
    <row r="1742" spans="1:12">
      <c r="A1742">
        <f>'Data Entry'!A1743</f>
        <v>0</v>
      </c>
      <c r="B1742">
        <f>'Data Entry'!B1743</f>
        <v>0</v>
      </c>
      <c r="C1742">
        <f>'Data Entry'!I1743</f>
        <v>0</v>
      </c>
      <c r="D1742">
        <f>'Data Entry'!J1743</f>
        <v>0</v>
      </c>
      <c r="E1742">
        <f t="shared" si="135"/>
        <v>0</v>
      </c>
      <c r="F1742" s="26" t="e">
        <f t="shared" si="136"/>
        <v>#DIV/0!</v>
      </c>
      <c r="G1742">
        <f>'Data Entry'!K1743</f>
        <v>0</v>
      </c>
      <c r="H1742">
        <f>'Data Entry'!L1743</f>
        <v>0</v>
      </c>
      <c r="I1742">
        <f t="shared" si="137"/>
        <v>0</v>
      </c>
      <c r="J1742" s="26" t="e">
        <f t="shared" si="138"/>
        <v>#DIV/0!</v>
      </c>
      <c r="K1742" s="1">
        <f>SUMIFS('Data Entry'!N$3:N$2000,'Data Entry'!M$3:M$2000,A1742,'Data Entry'!B$3:B$2000,B1742)+SUMIFS('Data Entry'!P$3:P$2000,'Data Entry'!O$3:O$2000,A1742,'Data Entry'!B$3:B$2000,B1742)+SUMIFS('Data Entry'!R$3:R$2000,'Data Entry'!Q$3:Q$2000,A1742,'Data Entry'!B$3:B$2000,B1742)</f>
        <v>0</v>
      </c>
      <c r="L1742">
        <f t="shared" si="139"/>
        <v>0</v>
      </c>
    </row>
    <row r="1743" spans="1:12">
      <c r="A1743">
        <f>'Data Entry'!A1744</f>
        <v>0</v>
      </c>
      <c r="B1743">
        <f>'Data Entry'!B1744</f>
        <v>0</v>
      </c>
      <c r="C1743">
        <f>'Data Entry'!I1744</f>
        <v>0</v>
      </c>
      <c r="D1743">
        <f>'Data Entry'!J1744</f>
        <v>0</v>
      </c>
      <c r="E1743">
        <f t="shared" si="135"/>
        <v>0</v>
      </c>
      <c r="F1743" s="26" t="e">
        <f t="shared" si="136"/>
        <v>#DIV/0!</v>
      </c>
      <c r="G1743">
        <f>'Data Entry'!K1744</f>
        <v>0</v>
      </c>
      <c r="H1743">
        <f>'Data Entry'!L1744</f>
        <v>0</v>
      </c>
      <c r="I1743">
        <f t="shared" si="137"/>
        <v>0</v>
      </c>
      <c r="J1743" s="26" t="e">
        <f t="shared" si="138"/>
        <v>#DIV/0!</v>
      </c>
      <c r="K1743" s="1">
        <f>SUMIFS('Data Entry'!N$3:N$2000,'Data Entry'!M$3:M$2000,A1743,'Data Entry'!B$3:B$2000,B1743)+SUMIFS('Data Entry'!P$3:P$2000,'Data Entry'!O$3:O$2000,A1743,'Data Entry'!B$3:B$2000,B1743)+SUMIFS('Data Entry'!R$3:R$2000,'Data Entry'!Q$3:Q$2000,A1743,'Data Entry'!B$3:B$2000,B1743)</f>
        <v>0</v>
      </c>
      <c r="L1743">
        <f t="shared" si="139"/>
        <v>0</v>
      </c>
    </row>
    <row r="1744" spans="1:12">
      <c r="A1744">
        <f>'Data Entry'!A1745</f>
        <v>0</v>
      </c>
      <c r="B1744">
        <f>'Data Entry'!B1745</f>
        <v>0</v>
      </c>
      <c r="C1744">
        <f>'Data Entry'!I1745</f>
        <v>0</v>
      </c>
      <c r="D1744">
        <f>'Data Entry'!J1745</f>
        <v>0</v>
      </c>
      <c r="E1744">
        <f t="shared" si="135"/>
        <v>0</v>
      </c>
      <c r="F1744" s="26" t="e">
        <f t="shared" si="136"/>
        <v>#DIV/0!</v>
      </c>
      <c r="G1744">
        <f>'Data Entry'!K1745</f>
        <v>0</v>
      </c>
      <c r="H1744">
        <f>'Data Entry'!L1745</f>
        <v>0</v>
      </c>
      <c r="I1744">
        <f t="shared" si="137"/>
        <v>0</v>
      </c>
      <c r="J1744" s="26" t="e">
        <f t="shared" si="138"/>
        <v>#DIV/0!</v>
      </c>
      <c r="K1744" s="1">
        <f>SUMIFS('Data Entry'!N$3:N$2000,'Data Entry'!M$3:M$2000,A1744,'Data Entry'!B$3:B$2000,B1744)+SUMIFS('Data Entry'!P$3:P$2000,'Data Entry'!O$3:O$2000,A1744,'Data Entry'!B$3:B$2000,B1744)+SUMIFS('Data Entry'!R$3:R$2000,'Data Entry'!Q$3:Q$2000,A1744,'Data Entry'!B$3:B$2000,B1744)</f>
        <v>0</v>
      </c>
      <c r="L1744">
        <f t="shared" si="139"/>
        <v>0</v>
      </c>
    </row>
    <row r="1745" spans="1:12">
      <c r="A1745">
        <f>'Data Entry'!A1746</f>
        <v>0</v>
      </c>
      <c r="B1745">
        <f>'Data Entry'!B1746</f>
        <v>0</v>
      </c>
      <c r="C1745">
        <f>'Data Entry'!I1746</f>
        <v>0</v>
      </c>
      <c r="D1745">
        <f>'Data Entry'!J1746</f>
        <v>0</v>
      </c>
      <c r="E1745">
        <f t="shared" si="135"/>
        <v>0</v>
      </c>
      <c r="F1745" s="26" t="e">
        <f t="shared" si="136"/>
        <v>#DIV/0!</v>
      </c>
      <c r="G1745">
        <f>'Data Entry'!K1746</f>
        <v>0</v>
      </c>
      <c r="H1745">
        <f>'Data Entry'!L1746</f>
        <v>0</v>
      </c>
      <c r="I1745">
        <f t="shared" si="137"/>
        <v>0</v>
      </c>
      <c r="J1745" s="26" t="e">
        <f t="shared" si="138"/>
        <v>#DIV/0!</v>
      </c>
      <c r="K1745" s="1">
        <f>SUMIFS('Data Entry'!N$3:N$2000,'Data Entry'!M$3:M$2000,A1745,'Data Entry'!B$3:B$2000,B1745)+SUMIFS('Data Entry'!P$3:P$2000,'Data Entry'!O$3:O$2000,A1745,'Data Entry'!B$3:B$2000,B1745)+SUMIFS('Data Entry'!R$3:R$2000,'Data Entry'!Q$3:Q$2000,A1745,'Data Entry'!B$3:B$2000,B1745)</f>
        <v>0</v>
      </c>
      <c r="L1745">
        <f t="shared" si="139"/>
        <v>0</v>
      </c>
    </row>
    <row r="1746" spans="1:12">
      <c r="A1746">
        <f>'Data Entry'!A1747</f>
        <v>0</v>
      </c>
      <c r="B1746">
        <f>'Data Entry'!B1747</f>
        <v>0</v>
      </c>
      <c r="C1746">
        <f>'Data Entry'!I1747</f>
        <v>0</v>
      </c>
      <c r="D1746">
        <f>'Data Entry'!J1747</f>
        <v>0</v>
      </c>
      <c r="E1746">
        <f t="shared" si="135"/>
        <v>0</v>
      </c>
      <c r="F1746" s="26" t="e">
        <f t="shared" si="136"/>
        <v>#DIV/0!</v>
      </c>
      <c r="G1746">
        <f>'Data Entry'!K1747</f>
        <v>0</v>
      </c>
      <c r="H1746">
        <f>'Data Entry'!L1747</f>
        <v>0</v>
      </c>
      <c r="I1746">
        <f t="shared" si="137"/>
        <v>0</v>
      </c>
      <c r="J1746" s="26" t="e">
        <f t="shared" si="138"/>
        <v>#DIV/0!</v>
      </c>
      <c r="K1746" s="1">
        <f>SUMIFS('Data Entry'!N$3:N$2000,'Data Entry'!M$3:M$2000,A1746,'Data Entry'!B$3:B$2000,B1746)+SUMIFS('Data Entry'!P$3:P$2000,'Data Entry'!O$3:O$2000,A1746,'Data Entry'!B$3:B$2000,B1746)+SUMIFS('Data Entry'!R$3:R$2000,'Data Entry'!Q$3:Q$2000,A1746,'Data Entry'!B$3:B$2000,B1746)</f>
        <v>0</v>
      </c>
      <c r="L1746">
        <f t="shared" si="139"/>
        <v>0</v>
      </c>
    </row>
    <row r="1747" spans="1:12">
      <c r="A1747">
        <f>'Data Entry'!A1748</f>
        <v>0</v>
      </c>
      <c r="B1747">
        <f>'Data Entry'!B1748</f>
        <v>0</v>
      </c>
      <c r="C1747">
        <f>'Data Entry'!I1748</f>
        <v>0</v>
      </c>
      <c r="D1747">
        <f>'Data Entry'!J1748</f>
        <v>0</v>
      </c>
      <c r="E1747">
        <f t="shared" si="135"/>
        <v>0</v>
      </c>
      <c r="F1747" s="26" t="e">
        <f t="shared" si="136"/>
        <v>#DIV/0!</v>
      </c>
      <c r="G1747">
        <f>'Data Entry'!K1748</f>
        <v>0</v>
      </c>
      <c r="H1747">
        <f>'Data Entry'!L1748</f>
        <v>0</v>
      </c>
      <c r="I1747">
        <f t="shared" si="137"/>
        <v>0</v>
      </c>
      <c r="J1747" s="26" t="e">
        <f t="shared" si="138"/>
        <v>#DIV/0!</v>
      </c>
      <c r="K1747" s="1">
        <f>SUMIFS('Data Entry'!N$3:N$2000,'Data Entry'!M$3:M$2000,A1747,'Data Entry'!B$3:B$2000,B1747)+SUMIFS('Data Entry'!P$3:P$2000,'Data Entry'!O$3:O$2000,A1747,'Data Entry'!B$3:B$2000,B1747)+SUMIFS('Data Entry'!R$3:R$2000,'Data Entry'!Q$3:Q$2000,A1747,'Data Entry'!B$3:B$2000,B1747)</f>
        <v>0</v>
      </c>
      <c r="L1747">
        <f t="shared" si="139"/>
        <v>0</v>
      </c>
    </row>
    <row r="1748" spans="1:12">
      <c r="A1748">
        <f>'Data Entry'!A1749</f>
        <v>0</v>
      </c>
      <c r="B1748">
        <f>'Data Entry'!B1749</f>
        <v>0</v>
      </c>
      <c r="C1748">
        <f>'Data Entry'!I1749</f>
        <v>0</v>
      </c>
      <c r="D1748">
        <f>'Data Entry'!J1749</f>
        <v>0</v>
      </c>
      <c r="E1748">
        <f t="shared" si="135"/>
        <v>0</v>
      </c>
      <c r="F1748" s="26" t="e">
        <f t="shared" si="136"/>
        <v>#DIV/0!</v>
      </c>
      <c r="G1748">
        <f>'Data Entry'!K1749</f>
        <v>0</v>
      </c>
      <c r="H1748">
        <f>'Data Entry'!L1749</f>
        <v>0</v>
      </c>
      <c r="I1748">
        <f t="shared" si="137"/>
        <v>0</v>
      </c>
      <c r="J1748" s="26" t="e">
        <f t="shared" si="138"/>
        <v>#DIV/0!</v>
      </c>
      <c r="K1748" s="1">
        <f>SUMIFS('Data Entry'!N$3:N$2000,'Data Entry'!M$3:M$2000,A1748,'Data Entry'!B$3:B$2000,B1748)+SUMIFS('Data Entry'!P$3:P$2000,'Data Entry'!O$3:O$2000,A1748,'Data Entry'!B$3:B$2000,B1748)+SUMIFS('Data Entry'!R$3:R$2000,'Data Entry'!Q$3:Q$2000,A1748,'Data Entry'!B$3:B$2000,B1748)</f>
        <v>0</v>
      </c>
      <c r="L1748">
        <f t="shared" si="139"/>
        <v>0</v>
      </c>
    </row>
    <row r="1749" spans="1:12">
      <c r="A1749">
        <f>'Data Entry'!A1750</f>
        <v>0</v>
      </c>
      <c r="B1749">
        <f>'Data Entry'!B1750</f>
        <v>0</v>
      </c>
      <c r="C1749">
        <f>'Data Entry'!I1750</f>
        <v>0</v>
      </c>
      <c r="D1749">
        <f>'Data Entry'!J1750</f>
        <v>0</v>
      </c>
      <c r="E1749">
        <f t="shared" si="135"/>
        <v>0</v>
      </c>
      <c r="F1749" s="26" t="e">
        <f t="shared" si="136"/>
        <v>#DIV/0!</v>
      </c>
      <c r="G1749">
        <f>'Data Entry'!K1750</f>
        <v>0</v>
      </c>
      <c r="H1749">
        <f>'Data Entry'!L1750</f>
        <v>0</v>
      </c>
      <c r="I1749">
        <f t="shared" si="137"/>
        <v>0</v>
      </c>
      <c r="J1749" s="26" t="e">
        <f t="shared" si="138"/>
        <v>#DIV/0!</v>
      </c>
      <c r="K1749" s="1">
        <f>SUMIFS('Data Entry'!N$3:N$2000,'Data Entry'!M$3:M$2000,A1749,'Data Entry'!B$3:B$2000,B1749)+SUMIFS('Data Entry'!P$3:P$2000,'Data Entry'!O$3:O$2000,A1749,'Data Entry'!B$3:B$2000,B1749)+SUMIFS('Data Entry'!R$3:R$2000,'Data Entry'!Q$3:Q$2000,A1749,'Data Entry'!B$3:B$2000,B1749)</f>
        <v>0</v>
      </c>
      <c r="L1749">
        <f t="shared" si="139"/>
        <v>0</v>
      </c>
    </row>
    <row r="1750" spans="1:12">
      <c r="A1750">
        <f>'Data Entry'!A1751</f>
        <v>0</v>
      </c>
      <c r="B1750">
        <f>'Data Entry'!B1751</f>
        <v>0</v>
      </c>
      <c r="C1750">
        <f>'Data Entry'!I1751</f>
        <v>0</v>
      </c>
      <c r="D1750">
        <f>'Data Entry'!J1751</f>
        <v>0</v>
      </c>
      <c r="E1750">
        <f t="shared" si="135"/>
        <v>0</v>
      </c>
      <c r="F1750" s="26" t="e">
        <f t="shared" si="136"/>
        <v>#DIV/0!</v>
      </c>
      <c r="G1750">
        <f>'Data Entry'!K1751</f>
        <v>0</v>
      </c>
      <c r="H1750">
        <f>'Data Entry'!L1751</f>
        <v>0</v>
      </c>
      <c r="I1750">
        <f t="shared" si="137"/>
        <v>0</v>
      </c>
      <c r="J1750" s="26" t="e">
        <f t="shared" si="138"/>
        <v>#DIV/0!</v>
      </c>
      <c r="K1750" s="1">
        <f>SUMIFS('Data Entry'!N$3:N$2000,'Data Entry'!M$3:M$2000,A1750,'Data Entry'!B$3:B$2000,B1750)+SUMIFS('Data Entry'!P$3:P$2000,'Data Entry'!O$3:O$2000,A1750,'Data Entry'!B$3:B$2000,B1750)+SUMIFS('Data Entry'!R$3:R$2000,'Data Entry'!Q$3:Q$2000,A1750,'Data Entry'!B$3:B$2000,B1750)</f>
        <v>0</v>
      </c>
      <c r="L1750">
        <f t="shared" si="139"/>
        <v>0</v>
      </c>
    </row>
    <row r="1751" spans="1:12">
      <c r="A1751">
        <f>'Data Entry'!A1752</f>
        <v>0</v>
      </c>
      <c r="B1751">
        <f>'Data Entry'!B1752</f>
        <v>0</v>
      </c>
      <c r="C1751">
        <f>'Data Entry'!I1752</f>
        <v>0</v>
      </c>
      <c r="D1751">
        <f>'Data Entry'!J1752</f>
        <v>0</v>
      </c>
      <c r="E1751">
        <f t="shared" si="135"/>
        <v>0</v>
      </c>
      <c r="F1751" s="26" t="e">
        <f t="shared" si="136"/>
        <v>#DIV/0!</v>
      </c>
      <c r="G1751">
        <f>'Data Entry'!K1752</f>
        <v>0</v>
      </c>
      <c r="H1751">
        <f>'Data Entry'!L1752</f>
        <v>0</v>
      </c>
      <c r="I1751">
        <f t="shared" si="137"/>
        <v>0</v>
      </c>
      <c r="J1751" s="26" t="e">
        <f t="shared" si="138"/>
        <v>#DIV/0!</v>
      </c>
      <c r="K1751" s="1">
        <f>SUMIFS('Data Entry'!N$3:N$2000,'Data Entry'!M$3:M$2000,A1751,'Data Entry'!B$3:B$2000,B1751)+SUMIFS('Data Entry'!P$3:P$2000,'Data Entry'!O$3:O$2000,A1751,'Data Entry'!B$3:B$2000,B1751)+SUMIFS('Data Entry'!R$3:R$2000,'Data Entry'!Q$3:Q$2000,A1751,'Data Entry'!B$3:B$2000,B1751)</f>
        <v>0</v>
      </c>
      <c r="L1751">
        <f t="shared" si="139"/>
        <v>0</v>
      </c>
    </row>
    <row r="1752" spans="1:12">
      <c r="A1752">
        <f>'Data Entry'!A1753</f>
        <v>0</v>
      </c>
      <c r="B1752">
        <f>'Data Entry'!B1753</f>
        <v>0</v>
      </c>
      <c r="C1752">
        <f>'Data Entry'!I1753</f>
        <v>0</v>
      </c>
      <c r="D1752">
        <f>'Data Entry'!J1753</f>
        <v>0</v>
      </c>
      <c r="E1752">
        <f t="shared" si="135"/>
        <v>0</v>
      </c>
      <c r="F1752" s="26" t="e">
        <f t="shared" si="136"/>
        <v>#DIV/0!</v>
      </c>
      <c r="G1752">
        <f>'Data Entry'!K1753</f>
        <v>0</v>
      </c>
      <c r="H1752">
        <f>'Data Entry'!L1753</f>
        <v>0</v>
      </c>
      <c r="I1752">
        <f t="shared" si="137"/>
        <v>0</v>
      </c>
      <c r="J1752" s="26" t="e">
        <f t="shared" si="138"/>
        <v>#DIV/0!</v>
      </c>
      <c r="K1752" s="1">
        <f>SUMIFS('Data Entry'!N$3:N$2000,'Data Entry'!M$3:M$2000,A1752,'Data Entry'!B$3:B$2000,B1752)+SUMIFS('Data Entry'!P$3:P$2000,'Data Entry'!O$3:O$2000,A1752,'Data Entry'!B$3:B$2000,B1752)+SUMIFS('Data Entry'!R$3:R$2000,'Data Entry'!Q$3:Q$2000,A1752,'Data Entry'!B$3:B$2000,B1752)</f>
        <v>0</v>
      </c>
      <c r="L1752">
        <f t="shared" si="139"/>
        <v>0</v>
      </c>
    </row>
    <row r="1753" spans="1:12">
      <c r="A1753">
        <f>'Data Entry'!A1754</f>
        <v>0</v>
      </c>
      <c r="B1753">
        <f>'Data Entry'!B1754</f>
        <v>0</v>
      </c>
      <c r="C1753">
        <f>'Data Entry'!I1754</f>
        <v>0</v>
      </c>
      <c r="D1753">
        <f>'Data Entry'!J1754</f>
        <v>0</v>
      </c>
      <c r="E1753">
        <f t="shared" si="135"/>
        <v>0</v>
      </c>
      <c r="F1753" s="26" t="e">
        <f t="shared" si="136"/>
        <v>#DIV/0!</v>
      </c>
      <c r="G1753">
        <f>'Data Entry'!K1754</f>
        <v>0</v>
      </c>
      <c r="H1753">
        <f>'Data Entry'!L1754</f>
        <v>0</v>
      </c>
      <c r="I1753">
        <f t="shared" si="137"/>
        <v>0</v>
      </c>
      <c r="J1753" s="26" t="e">
        <f t="shared" si="138"/>
        <v>#DIV/0!</v>
      </c>
      <c r="K1753" s="1">
        <f>SUMIFS('Data Entry'!N$3:N$2000,'Data Entry'!M$3:M$2000,A1753,'Data Entry'!B$3:B$2000,B1753)+SUMIFS('Data Entry'!P$3:P$2000,'Data Entry'!O$3:O$2000,A1753,'Data Entry'!B$3:B$2000,B1753)+SUMIFS('Data Entry'!R$3:R$2000,'Data Entry'!Q$3:Q$2000,A1753,'Data Entry'!B$3:B$2000,B1753)</f>
        <v>0</v>
      </c>
      <c r="L1753">
        <f t="shared" si="139"/>
        <v>0</v>
      </c>
    </row>
    <row r="1754" spans="1:12">
      <c r="A1754">
        <f>'Data Entry'!A1755</f>
        <v>0</v>
      </c>
      <c r="B1754">
        <f>'Data Entry'!B1755</f>
        <v>0</v>
      </c>
      <c r="C1754">
        <f>'Data Entry'!I1755</f>
        <v>0</v>
      </c>
      <c r="D1754">
        <f>'Data Entry'!J1755</f>
        <v>0</v>
      </c>
      <c r="E1754">
        <f t="shared" si="135"/>
        <v>0</v>
      </c>
      <c r="F1754" s="26" t="e">
        <f t="shared" si="136"/>
        <v>#DIV/0!</v>
      </c>
      <c r="G1754">
        <f>'Data Entry'!K1755</f>
        <v>0</v>
      </c>
      <c r="H1754">
        <f>'Data Entry'!L1755</f>
        <v>0</v>
      </c>
      <c r="I1754">
        <f t="shared" si="137"/>
        <v>0</v>
      </c>
      <c r="J1754" s="26" t="e">
        <f t="shared" si="138"/>
        <v>#DIV/0!</v>
      </c>
      <c r="K1754" s="1">
        <f>SUMIFS('Data Entry'!N$3:N$2000,'Data Entry'!M$3:M$2000,A1754,'Data Entry'!B$3:B$2000,B1754)+SUMIFS('Data Entry'!P$3:P$2000,'Data Entry'!O$3:O$2000,A1754,'Data Entry'!B$3:B$2000,B1754)+SUMIFS('Data Entry'!R$3:R$2000,'Data Entry'!Q$3:Q$2000,A1754,'Data Entry'!B$3:B$2000,B1754)</f>
        <v>0</v>
      </c>
      <c r="L1754">
        <f t="shared" si="139"/>
        <v>0</v>
      </c>
    </row>
    <row r="1755" spans="1:12">
      <c r="A1755">
        <f>'Data Entry'!A1756</f>
        <v>0</v>
      </c>
      <c r="B1755">
        <f>'Data Entry'!B1756</f>
        <v>0</v>
      </c>
      <c r="C1755">
        <f>'Data Entry'!I1756</f>
        <v>0</v>
      </c>
      <c r="D1755">
        <f>'Data Entry'!J1756</f>
        <v>0</v>
      </c>
      <c r="E1755">
        <f t="shared" si="135"/>
        <v>0</v>
      </c>
      <c r="F1755" s="26" t="e">
        <f t="shared" si="136"/>
        <v>#DIV/0!</v>
      </c>
      <c r="G1755">
        <f>'Data Entry'!K1756</f>
        <v>0</v>
      </c>
      <c r="H1755">
        <f>'Data Entry'!L1756</f>
        <v>0</v>
      </c>
      <c r="I1755">
        <f t="shared" si="137"/>
        <v>0</v>
      </c>
      <c r="J1755" s="26" t="e">
        <f t="shared" si="138"/>
        <v>#DIV/0!</v>
      </c>
      <c r="K1755" s="1">
        <f>SUMIFS('Data Entry'!N$3:N$2000,'Data Entry'!M$3:M$2000,A1755,'Data Entry'!B$3:B$2000,B1755)+SUMIFS('Data Entry'!P$3:P$2000,'Data Entry'!O$3:O$2000,A1755,'Data Entry'!B$3:B$2000,B1755)+SUMIFS('Data Entry'!R$3:R$2000,'Data Entry'!Q$3:Q$2000,A1755,'Data Entry'!B$3:B$2000,B1755)</f>
        <v>0</v>
      </c>
      <c r="L1755">
        <f t="shared" si="139"/>
        <v>0</v>
      </c>
    </row>
    <row r="1756" spans="1:12">
      <c r="A1756">
        <f>'Data Entry'!A1757</f>
        <v>0</v>
      </c>
      <c r="B1756">
        <f>'Data Entry'!B1757</f>
        <v>0</v>
      </c>
      <c r="C1756">
        <f>'Data Entry'!I1757</f>
        <v>0</v>
      </c>
      <c r="D1756">
        <f>'Data Entry'!J1757</f>
        <v>0</v>
      </c>
      <c r="E1756">
        <f t="shared" si="135"/>
        <v>0</v>
      </c>
      <c r="F1756" s="26" t="e">
        <f t="shared" si="136"/>
        <v>#DIV/0!</v>
      </c>
      <c r="G1756">
        <f>'Data Entry'!K1757</f>
        <v>0</v>
      </c>
      <c r="H1756">
        <f>'Data Entry'!L1757</f>
        <v>0</v>
      </c>
      <c r="I1756">
        <f t="shared" si="137"/>
        <v>0</v>
      </c>
      <c r="J1756" s="26" t="e">
        <f t="shared" si="138"/>
        <v>#DIV/0!</v>
      </c>
      <c r="K1756" s="1">
        <f>SUMIFS('Data Entry'!N$3:N$2000,'Data Entry'!M$3:M$2000,A1756,'Data Entry'!B$3:B$2000,B1756)+SUMIFS('Data Entry'!P$3:P$2000,'Data Entry'!O$3:O$2000,A1756,'Data Entry'!B$3:B$2000,B1756)+SUMIFS('Data Entry'!R$3:R$2000,'Data Entry'!Q$3:Q$2000,A1756,'Data Entry'!B$3:B$2000,B1756)</f>
        <v>0</v>
      </c>
      <c r="L1756">
        <f t="shared" si="139"/>
        <v>0</v>
      </c>
    </row>
    <row r="1757" spans="1:12">
      <c r="A1757">
        <f>'Data Entry'!A1758</f>
        <v>0</v>
      </c>
      <c r="B1757">
        <f>'Data Entry'!B1758</f>
        <v>0</v>
      </c>
      <c r="C1757">
        <f>'Data Entry'!I1758</f>
        <v>0</v>
      </c>
      <c r="D1757">
        <f>'Data Entry'!J1758</f>
        <v>0</v>
      </c>
      <c r="E1757">
        <f t="shared" si="135"/>
        <v>0</v>
      </c>
      <c r="F1757" s="26" t="e">
        <f t="shared" si="136"/>
        <v>#DIV/0!</v>
      </c>
      <c r="G1757">
        <f>'Data Entry'!K1758</f>
        <v>0</v>
      </c>
      <c r="H1757">
        <f>'Data Entry'!L1758</f>
        <v>0</v>
      </c>
      <c r="I1757">
        <f t="shared" si="137"/>
        <v>0</v>
      </c>
      <c r="J1757" s="26" t="e">
        <f t="shared" si="138"/>
        <v>#DIV/0!</v>
      </c>
      <c r="K1757" s="1">
        <f>SUMIFS('Data Entry'!N$3:N$2000,'Data Entry'!M$3:M$2000,A1757,'Data Entry'!B$3:B$2000,B1757)+SUMIFS('Data Entry'!P$3:P$2000,'Data Entry'!O$3:O$2000,A1757,'Data Entry'!B$3:B$2000,B1757)+SUMIFS('Data Entry'!R$3:R$2000,'Data Entry'!Q$3:Q$2000,A1757,'Data Entry'!B$3:B$2000,B1757)</f>
        <v>0</v>
      </c>
      <c r="L1757">
        <f t="shared" si="139"/>
        <v>0</v>
      </c>
    </row>
    <row r="1758" spans="1:12">
      <c r="A1758">
        <f>'Data Entry'!A1759</f>
        <v>0</v>
      </c>
      <c r="B1758">
        <f>'Data Entry'!B1759</f>
        <v>0</v>
      </c>
      <c r="C1758">
        <f>'Data Entry'!I1759</f>
        <v>0</v>
      </c>
      <c r="D1758">
        <f>'Data Entry'!J1759</f>
        <v>0</v>
      </c>
      <c r="E1758">
        <f t="shared" si="135"/>
        <v>0</v>
      </c>
      <c r="F1758" s="26" t="e">
        <f t="shared" si="136"/>
        <v>#DIV/0!</v>
      </c>
      <c r="G1758">
        <f>'Data Entry'!K1759</f>
        <v>0</v>
      </c>
      <c r="H1758">
        <f>'Data Entry'!L1759</f>
        <v>0</v>
      </c>
      <c r="I1758">
        <f t="shared" si="137"/>
        <v>0</v>
      </c>
      <c r="J1758" s="26" t="e">
        <f t="shared" si="138"/>
        <v>#DIV/0!</v>
      </c>
      <c r="K1758" s="1">
        <f>SUMIFS('Data Entry'!N$3:N$2000,'Data Entry'!M$3:M$2000,A1758,'Data Entry'!B$3:B$2000,B1758)+SUMIFS('Data Entry'!P$3:P$2000,'Data Entry'!O$3:O$2000,A1758,'Data Entry'!B$3:B$2000,B1758)+SUMIFS('Data Entry'!R$3:R$2000,'Data Entry'!Q$3:Q$2000,A1758,'Data Entry'!B$3:B$2000,B1758)</f>
        <v>0</v>
      </c>
      <c r="L1758">
        <f t="shared" si="139"/>
        <v>0</v>
      </c>
    </row>
    <row r="1759" spans="1:12">
      <c r="A1759">
        <f>'Data Entry'!A1760</f>
        <v>0</v>
      </c>
      <c r="B1759">
        <f>'Data Entry'!B1760</f>
        <v>0</v>
      </c>
      <c r="C1759">
        <f>'Data Entry'!I1760</f>
        <v>0</v>
      </c>
      <c r="D1759">
        <f>'Data Entry'!J1760</f>
        <v>0</v>
      </c>
      <c r="E1759">
        <f t="shared" si="135"/>
        <v>0</v>
      </c>
      <c r="F1759" s="26" t="e">
        <f t="shared" si="136"/>
        <v>#DIV/0!</v>
      </c>
      <c r="G1759">
        <f>'Data Entry'!K1760</f>
        <v>0</v>
      </c>
      <c r="H1759">
        <f>'Data Entry'!L1760</f>
        <v>0</v>
      </c>
      <c r="I1759">
        <f t="shared" si="137"/>
        <v>0</v>
      </c>
      <c r="J1759" s="26" t="e">
        <f t="shared" si="138"/>
        <v>#DIV/0!</v>
      </c>
      <c r="K1759" s="1">
        <f>SUMIFS('Data Entry'!N$3:N$2000,'Data Entry'!M$3:M$2000,A1759,'Data Entry'!B$3:B$2000,B1759)+SUMIFS('Data Entry'!P$3:P$2000,'Data Entry'!O$3:O$2000,A1759,'Data Entry'!B$3:B$2000,B1759)+SUMIFS('Data Entry'!R$3:R$2000,'Data Entry'!Q$3:Q$2000,A1759,'Data Entry'!B$3:B$2000,B1759)</f>
        <v>0</v>
      </c>
      <c r="L1759">
        <f t="shared" si="139"/>
        <v>0</v>
      </c>
    </row>
    <row r="1760" spans="1:12">
      <c r="A1760">
        <f>'Data Entry'!A1761</f>
        <v>0</v>
      </c>
      <c r="B1760">
        <f>'Data Entry'!B1761</f>
        <v>0</v>
      </c>
      <c r="C1760">
        <f>'Data Entry'!I1761</f>
        <v>0</v>
      </c>
      <c r="D1760">
        <f>'Data Entry'!J1761</f>
        <v>0</v>
      </c>
      <c r="E1760">
        <f t="shared" si="135"/>
        <v>0</v>
      </c>
      <c r="F1760" s="26" t="e">
        <f t="shared" si="136"/>
        <v>#DIV/0!</v>
      </c>
      <c r="G1760">
        <f>'Data Entry'!K1761</f>
        <v>0</v>
      </c>
      <c r="H1760">
        <f>'Data Entry'!L1761</f>
        <v>0</v>
      </c>
      <c r="I1760">
        <f t="shared" si="137"/>
        <v>0</v>
      </c>
      <c r="J1760" s="26" t="e">
        <f t="shared" si="138"/>
        <v>#DIV/0!</v>
      </c>
      <c r="K1760" s="1">
        <f>SUMIFS('Data Entry'!N$3:N$2000,'Data Entry'!M$3:M$2000,A1760,'Data Entry'!B$3:B$2000,B1760)+SUMIFS('Data Entry'!P$3:P$2000,'Data Entry'!O$3:O$2000,A1760,'Data Entry'!B$3:B$2000,B1760)+SUMIFS('Data Entry'!R$3:R$2000,'Data Entry'!Q$3:Q$2000,A1760,'Data Entry'!B$3:B$2000,B1760)</f>
        <v>0</v>
      </c>
      <c r="L1760">
        <f t="shared" si="139"/>
        <v>0</v>
      </c>
    </row>
    <row r="1761" spans="1:12">
      <c r="A1761">
        <f>'Data Entry'!A1762</f>
        <v>0</v>
      </c>
      <c r="B1761">
        <f>'Data Entry'!B1762</f>
        <v>0</v>
      </c>
      <c r="C1761">
        <f>'Data Entry'!I1762</f>
        <v>0</v>
      </c>
      <c r="D1761">
        <f>'Data Entry'!J1762</f>
        <v>0</v>
      </c>
      <c r="E1761">
        <f t="shared" si="135"/>
        <v>0</v>
      </c>
      <c r="F1761" s="26" t="e">
        <f t="shared" si="136"/>
        <v>#DIV/0!</v>
      </c>
      <c r="G1761">
        <f>'Data Entry'!K1762</f>
        <v>0</v>
      </c>
      <c r="H1761">
        <f>'Data Entry'!L1762</f>
        <v>0</v>
      </c>
      <c r="I1761">
        <f t="shared" si="137"/>
        <v>0</v>
      </c>
      <c r="J1761" s="26" t="e">
        <f t="shared" si="138"/>
        <v>#DIV/0!</v>
      </c>
      <c r="K1761" s="1">
        <f>SUMIFS('Data Entry'!N$3:N$2000,'Data Entry'!M$3:M$2000,A1761,'Data Entry'!B$3:B$2000,B1761)+SUMIFS('Data Entry'!P$3:P$2000,'Data Entry'!O$3:O$2000,A1761,'Data Entry'!B$3:B$2000,B1761)+SUMIFS('Data Entry'!R$3:R$2000,'Data Entry'!Q$3:Q$2000,A1761,'Data Entry'!B$3:B$2000,B1761)</f>
        <v>0</v>
      </c>
      <c r="L1761">
        <f t="shared" si="139"/>
        <v>0</v>
      </c>
    </row>
    <row r="1762" spans="1:12">
      <c r="A1762">
        <f>'Data Entry'!A1763</f>
        <v>0</v>
      </c>
      <c r="B1762">
        <f>'Data Entry'!B1763</f>
        <v>0</v>
      </c>
      <c r="C1762">
        <f>'Data Entry'!I1763</f>
        <v>0</v>
      </c>
      <c r="D1762">
        <f>'Data Entry'!J1763</f>
        <v>0</v>
      </c>
      <c r="E1762">
        <f t="shared" si="135"/>
        <v>0</v>
      </c>
      <c r="F1762" s="26" t="e">
        <f t="shared" si="136"/>
        <v>#DIV/0!</v>
      </c>
      <c r="G1762">
        <f>'Data Entry'!K1763</f>
        <v>0</v>
      </c>
      <c r="H1762">
        <f>'Data Entry'!L1763</f>
        <v>0</v>
      </c>
      <c r="I1762">
        <f t="shared" si="137"/>
        <v>0</v>
      </c>
      <c r="J1762" s="26" t="e">
        <f t="shared" si="138"/>
        <v>#DIV/0!</v>
      </c>
      <c r="K1762" s="1">
        <f>SUMIFS('Data Entry'!N$3:N$2000,'Data Entry'!M$3:M$2000,A1762,'Data Entry'!B$3:B$2000,B1762)+SUMIFS('Data Entry'!P$3:P$2000,'Data Entry'!O$3:O$2000,A1762,'Data Entry'!B$3:B$2000,B1762)+SUMIFS('Data Entry'!R$3:R$2000,'Data Entry'!Q$3:Q$2000,A1762,'Data Entry'!B$3:B$2000,B1762)</f>
        <v>0</v>
      </c>
      <c r="L1762">
        <f t="shared" si="139"/>
        <v>0</v>
      </c>
    </row>
    <row r="1763" spans="1:12">
      <c r="A1763">
        <f>'Data Entry'!A1764</f>
        <v>0</v>
      </c>
      <c r="B1763">
        <f>'Data Entry'!B1764</f>
        <v>0</v>
      </c>
      <c r="C1763">
        <f>'Data Entry'!I1764</f>
        <v>0</v>
      </c>
      <c r="D1763">
        <f>'Data Entry'!J1764</f>
        <v>0</v>
      </c>
      <c r="E1763">
        <f t="shared" si="135"/>
        <v>0</v>
      </c>
      <c r="F1763" s="26" t="e">
        <f t="shared" si="136"/>
        <v>#DIV/0!</v>
      </c>
      <c r="G1763">
        <f>'Data Entry'!K1764</f>
        <v>0</v>
      </c>
      <c r="H1763">
        <f>'Data Entry'!L1764</f>
        <v>0</v>
      </c>
      <c r="I1763">
        <f t="shared" si="137"/>
        <v>0</v>
      </c>
      <c r="J1763" s="26" t="e">
        <f t="shared" si="138"/>
        <v>#DIV/0!</v>
      </c>
      <c r="K1763" s="1">
        <f>SUMIFS('Data Entry'!N$3:N$2000,'Data Entry'!M$3:M$2000,A1763,'Data Entry'!B$3:B$2000,B1763)+SUMIFS('Data Entry'!P$3:P$2000,'Data Entry'!O$3:O$2000,A1763,'Data Entry'!B$3:B$2000,B1763)+SUMIFS('Data Entry'!R$3:R$2000,'Data Entry'!Q$3:Q$2000,A1763,'Data Entry'!B$3:B$2000,B1763)</f>
        <v>0</v>
      </c>
      <c r="L1763">
        <f t="shared" si="139"/>
        <v>0</v>
      </c>
    </row>
    <row r="1764" spans="1:12">
      <c r="A1764">
        <f>'Data Entry'!A1765</f>
        <v>0</v>
      </c>
      <c r="B1764">
        <f>'Data Entry'!B1765</f>
        <v>0</v>
      </c>
      <c r="C1764">
        <f>'Data Entry'!I1765</f>
        <v>0</v>
      </c>
      <c r="D1764">
        <f>'Data Entry'!J1765</f>
        <v>0</v>
      </c>
      <c r="E1764">
        <f t="shared" si="135"/>
        <v>0</v>
      </c>
      <c r="F1764" s="26" t="e">
        <f t="shared" si="136"/>
        <v>#DIV/0!</v>
      </c>
      <c r="G1764">
        <f>'Data Entry'!K1765</f>
        <v>0</v>
      </c>
      <c r="H1764">
        <f>'Data Entry'!L1765</f>
        <v>0</v>
      </c>
      <c r="I1764">
        <f t="shared" si="137"/>
        <v>0</v>
      </c>
      <c r="J1764" s="26" t="e">
        <f t="shared" si="138"/>
        <v>#DIV/0!</v>
      </c>
      <c r="K1764" s="1">
        <f>SUMIFS('Data Entry'!N$3:N$2000,'Data Entry'!M$3:M$2000,A1764,'Data Entry'!B$3:B$2000,B1764)+SUMIFS('Data Entry'!P$3:P$2000,'Data Entry'!O$3:O$2000,A1764,'Data Entry'!B$3:B$2000,B1764)+SUMIFS('Data Entry'!R$3:R$2000,'Data Entry'!Q$3:Q$2000,A1764,'Data Entry'!B$3:B$2000,B1764)</f>
        <v>0</v>
      </c>
      <c r="L1764">
        <f t="shared" si="139"/>
        <v>0</v>
      </c>
    </row>
    <row r="1765" spans="1:12">
      <c r="A1765">
        <f>'Data Entry'!A1766</f>
        <v>0</v>
      </c>
      <c r="B1765">
        <f>'Data Entry'!B1766</f>
        <v>0</v>
      </c>
      <c r="C1765">
        <f>'Data Entry'!I1766</f>
        <v>0</v>
      </c>
      <c r="D1765">
        <f>'Data Entry'!J1766</f>
        <v>0</v>
      </c>
      <c r="E1765">
        <f t="shared" si="135"/>
        <v>0</v>
      </c>
      <c r="F1765" s="26" t="e">
        <f t="shared" si="136"/>
        <v>#DIV/0!</v>
      </c>
      <c r="G1765">
        <f>'Data Entry'!K1766</f>
        <v>0</v>
      </c>
      <c r="H1765">
        <f>'Data Entry'!L1766</f>
        <v>0</v>
      </c>
      <c r="I1765">
        <f t="shared" si="137"/>
        <v>0</v>
      </c>
      <c r="J1765" s="26" t="e">
        <f t="shared" si="138"/>
        <v>#DIV/0!</v>
      </c>
      <c r="K1765" s="1">
        <f>SUMIFS('Data Entry'!N$3:N$2000,'Data Entry'!M$3:M$2000,A1765,'Data Entry'!B$3:B$2000,B1765)+SUMIFS('Data Entry'!P$3:P$2000,'Data Entry'!O$3:O$2000,A1765,'Data Entry'!B$3:B$2000,B1765)+SUMIFS('Data Entry'!R$3:R$2000,'Data Entry'!Q$3:Q$2000,A1765,'Data Entry'!B$3:B$2000,B1765)</f>
        <v>0</v>
      </c>
      <c r="L1765">
        <f t="shared" si="139"/>
        <v>0</v>
      </c>
    </row>
    <row r="1766" spans="1:12">
      <c r="A1766">
        <f>'Data Entry'!A1767</f>
        <v>0</v>
      </c>
      <c r="B1766">
        <f>'Data Entry'!B1767</f>
        <v>0</v>
      </c>
      <c r="C1766">
        <f>'Data Entry'!I1767</f>
        <v>0</v>
      </c>
      <c r="D1766">
        <f>'Data Entry'!J1767</f>
        <v>0</v>
      </c>
      <c r="E1766">
        <f t="shared" si="135"/>
        <v>0</v>
      </c>
      <c r="F1766" s="26" t="e">
        <f t="shared" si="136"/>
        <v>#DIV/0!</v>
      </c>
      <c r="G1766">
        <f>'Data Entry'!K1767</f>
        <v>0</v>
      </c>
      <c r="H1766">
        <f>'Data Entry'!L1767</f>
        <v>0</v>
      </c>
      <c r="I1766">
        <f t="shared" si="137"/>
        <v>0</v>
      </c>
      <c r="J1766" s="26" t="e">
        <f t="shared" si="138"/>
        <v>#DIV/0!</v>
      </c>
      <c r="K1766" s="1">
        <f>SUMIFS('Data Entry'!N$3:N$2000,'Data Entry'!M$3:M$2000,A1766,'Data Entry'!B$3:B$2000,B1766)+SUMIFS('Data Entry'!P$3:P$2000,'Data Entry'!O$3:O$2000,A1766,'Data Entry'!B$3:B$2000,B1766)+SUMIFS('Data Entry'!R$3:R$2000,'Data Entry'!Q$3:Q$2000,A1766,'Data Entry'!B$3:B$2000,B1766)</f>
        <v>0</v>
      </c>
      <c r="L1766">
        <f t="shared" si="139"/>
        <v>0</v>
      </c>
    </row>
    <row r="1767" spans="1:12">
      <c r="A1767">
        <f>'Data Entry'!A1768</f>
        <v>0</v>
      </c>
      <c r="B1767">
        <f>'Data Entry'!B1768</f>
        <v>0</v>
      </c>
      <c r="C1767">
        <f>'Data Entry'!I1768</f>
        <v>0</v>
      </c>
      <c r="D1767">
        <f>'Data Entry'!J1768</f>
        <v>0</v>
      </c>
      <c r="E1767">
        <f t="shared" si="135"/>
        <v>0</v>
      </c>
      <c r="F1767" s="26" t="e">
        <f t="shared" si="136"/>
        <v>#DIV/0!</v>
      </c>
      <c r="G1767">
        <f>'Data Entry'!K1768</f>
        <v>0</v>
      </c>
      <c r="H1767">
        <f>'Data Entry'!L1768</f>
        <v>0</v>
      </c>
      <c r="I1767">
        <f t="shared" si="137"/>
        <v>0</v>
      </c>
      <c r="J1767" s="26" t="e">
        <f t="shared" si="138"/>
        <v>#DIV/0!</v>
      </c>
      <c r="K1767" s="1">
        <f>SUMIFS('Data Entry'!N$3:N$2000,'Data Entry'!M$3:M$2000,A1767,'Data Entry'!B$3:B$2000,B1767)+SUMIFS('Data Entry'!P$3:P$2000,'Data Entry'!O$3:O$2000,A1767,'Data Entry'!B$3:B$2000,B1767)+SUMIFS('Data Entry'!R$3:R$2000,'Data Entry'!Q$3:Q$2000,A1767,'Data Entry'!B$3:B$2000,B1767)</f>
        <v>0</v>
      </c>
      <c r="L1767">
        <f t="shared" si="139"/>
        <v>0</v>
      </c>
    </row>
    <row r="1768" spans="1:12">
      <c r="A1768">
        <f>'Data Entry'!A1769</f>
        <v>0</v>
      </c>
      <c r="B1768">
        <f>'Data Entry'!B1769</f>
        <v>0</v>
      </c>
      <c r="C1768">
        <f>'Data Entry'!I1769</f>
        <v>0</v>
      </c>
      <c r="D1768">
        <f>'Data Entry'!J1769</f>
        <v>0</v>
      </c>
      <c r="E1768">
        <f t="shared" ref="E1768:E1831" si="140">C1768+D1768</f>
        <v>0</v>
      </c>
      <c r="F1768" s="26" t="e">
        <f t="shared" ref="F1768:F1831" si="141">C1768/E1768</f>
        <v>#DIV/0!</v>
      </c>
      <c r="G1768">
        <f>'Data Entry'!K1769</f>
        <v>0</v>
      </c>
      <c r="H1768">
        <f>'Data Entry'!L1769</f>
        <v>0</v>
      </c>
      <c r="I1768">
        <f t="shared" ref="I1768:I1831" si="142">G1768+H1768</f>
        <v>0</v>
      </c>
      <c r="J1768" s="26" t="e">
        <f t="shared" ref="J1768:J1831" si="143">G1768/I1768</f>
        <v>#DIV/0!</v>
      </c>
      <c r="K1768" s="1">
        <f>SUMIFS('Data Entry'!N$3:N$2000,'Data Entry'!M$3:M$2000,A1768,'Data Entry'!B$3:B$2000,B1768)+SUMIFS('Data Entry'!P$3:P$2000,'Data Entry'!O$3:O$2000,A1768,'Data Entry'!B$3:B$2000,B1768)+SUMIFS('Data Entry'!R$3:R$2000,'Data Entry'!Q$3:Q$2000,A1768,'Data Entry'!B$3:B$2000,B1768)</f>
        <v>0</v>
      </c>
      <c r="L1768">
        <f t="shared" ref="L1768:L1831" si="144">(G1768*2)+C1768</f>
        <v>0</v>
      </c>
    </row>
    <row r="1769" spans="1:12">
      <c r="A1769">
        <f>'Data Entry'!A1770</f>
        <v>0</v>
      </c>
      <c r="B1769">
        <f>'Data Entry'!B1770</f>
        <v>0</v>
      </c>
      <c r="C1769">
        <f>'Data Entry'!I1770</f>
        <v>0</v>
      </c>
      <c r="D1769">
        <f>'Data Entry'!J1770</f>
        <v>0</v>
      </c>
      <c r="E1769">
        <f t="shared" si="140"/>
        <v>0</v>
      </c>
      <c r="F1769" s="26" t="e">
        <f t="shared" si="141"/>
        <v>#DIV/0!</v>
      </c>
      <c r="G1769">
        <f>'Data Entry'!K1770</f>
        <v>0</v>
      </c>
      <c r="H1769">
        <f>'Data Entry'!L1770</f>
        <v>0</v>
      </c>
      <c r="I1769">
        <f t="shared" si="142"/>
        <v>0</v>
      </c>
      <c r="J1769" s="26" t="e">
        <f t="shared" si="143"/>
        <v>#DIV/0!</v>
      </c>
      <c r="K1769" s="1">
        <f>SUMIFS('Data Entry'!N$3:N$2000,'Data Entry'!M$3:M$2000,A1769,'Data Entry'!B$3:B$2000,B1769)+SUMIFS('Data Entry'!P$3:P$2000,'Data Entry'!O$3:O$2000,A1769,'Data Entry'!B$3:B$2000,B1769)+SUMIFS('Data Entry'!R$3:R$2000,'Data Entry'!Q$3:Q$2000,A1769,'Data Entry'!B$3:B$2000,B1769)</f>
        <v>0</v>
      </c>
      <c r="L1769">
        <f t="shared" si="144"/>
        <v>0</v>
      </c>
    </row>
    <row r="1770" spans="1:12">
      <c r="A1770">
        <f>'Data Entry'!A1771</f>
        <v>0</v>
      </c>
      <c r="B1770">
        <f>'Data Entry'!B1771</f>
        <v>0</v>
      </c>
      <c r="C1770">
        <f>'Data Entry'!I1771</f>
        <v>0</v>
      </c>
      <c r="D1770">
        <f>'Data Entry'!J1771</f>
        <v>0</v>
      </c>
      <c r="E1770">
        <f t="shared" si="140"/>
        <v>0</v>
      </c>
      <c r="F1770" s="26" t="e">
        <f t="shared" si="141"/>
        <v>#DIV/0!</v>
      </c>
      <c r="G1770">
        <f>'Data Entry'!K1771</f>
        <v>0</v>
      </c>
      <c r="H1770">
        <f>'Data Entry'!L1771</f>
        <v>0</v>
      </c>
      <c r="I1770">
        <f t="shared" si="142"/>
        <v>0</v>
      </c>
      <c r="J1770" s="26" t="e">
        <f t="shared" si="143"/>
        <v>#DIV/0!</v>
      </c>
      <c r="K1770" s="1">
        <f>SUMIFS('Data Entry'!N$3:N$2000,'Data Entry'!M$3:M$2000,A1770,'Data Entry'!B$3:B$2000,B1770)+SUMIFS('Data Entry'!P$3:P$2000,'Data Entry'!O$3:O$2000,A1770,'Data Entry'!B$3:B$2000,B1770)+SUMIFS('Data Entry'!R$3:R$2000,'Data Entry'!Q$3:Q$2000,A1770,'Data Entry'!B$3:B$2000,B1770)</f>
        <v>0</v>
      </c>
      <c r="L1770">
        <f t="shared" si="144"/>
        <v>0</v>
      </c>
    </row>
    <row r="1771" spans="1:12">
      <c r="A1771">
        <f>'Data Entry'!A1772</f>
        <v>0</v>
      </c>
      <c r="B1771">
        <f>'Data Entry'!B1772</f>
        <v>0</v>
      </c>
      <c r="C1771">
        <f>'Data Entry'!I1772</f>
        <v>0</v>
      </c>
      <c r="D1771">
        <f>'Data Entry'!J1772</f>
        <v>0</v>
      </c>
      <c r="E1771">
        <f t="shared" si="140"/>
        <v>0</v>
      </c>
      <c r="F1771" s="26" t="e">
        <f t="shared" si="141"/>
        <v>#DIV/0!</v>
      </c>
      <c r="G1771">
        <f>'Data Entry'!K1772</f>
        <v>0</v>
      </c>
      <c r="H1771">
        <f>'Data Entry'!L1772</f>
        <v>0</v>
      </c>
      <c r="I1771">
        <f t="shared" si="142"/>
        <v>0</v>
      </c>
      <c r="J1771" s="26" t="e">
        <f t="shared" si="143"/>
        <v>#DIV/0!</v>
      </c>
      <c r="K1771" s="1">
        <f>SUMIFS('Data Entry'!N$3:N$2000,'Data Entry'!M$3:M$2000,A1771,'Data Entry'!B$3:B$2000,B1771)+SUMIFS('Data Entry'!P$3:P$2000,'Data Entry'!O$3:O$2000,A1771,'Data Entry'!B$3:B$2000,B1771)+SUMIFS('Data Entry'!R$3:R$2000,'Data Entry'!Q$3:Q$2000,A1771,'Data Entry'!B$3:B$2000,B1771)</f>
        <v>0</v>
      </c>
      <c r="L1771">
        <f t="shared" si="144"/>
        <v>0</v>
      </c>
    </row>
    <row r="1772" spans="1:12">
      <c r="A1772">
        <f>'Data Entry'!A1773</f>
        <v>0</v>
      </c>
      <c r="B1772">
        <f>'Data Entry'!B1773</f>
        <v>0</v>
      </c>
      <c r="C1772">
        <f>'Data Entry'!I1773</f>
        <v>0</v>
      </c>
      <c r="D1772">
        <f>'Data Entry'!J1773</f>
        <v>0</v>
      </c>
      <c r="E1772">
        <f t="shared" si="140"/>
        <v>0</v>
      </c>
      <c r="F1772" s="26" t="e">
        <f t="shared" si="141"/>
        <v>#DIV/0!</v>
      </c>
      <c r="G1772">
        <f>'Data Entry'!K1773</f>
        <v>0</v>
      </c>
      <c r="H1772">
        <f>'Data Entry'!L1773</f>
        <v>0</v>
      </c>
      <c r="I1772">
        <f t="shared" si="142"/>
        <v>0</v>
      </c>
      <c r="J1772" s="26" t="e">
        <f t="shared" si="143"/>
        <v>#DIV/0!</v>
      </c>
      <c r="K1772" s="1">
        <f>SUMIFS('Data Entry'!N$3:N$2000,'Data Entry'!M$3:M$2000,A1772,'Data Entry'!B$3:B$2000,B1772)+SUMIFS('Data Entry'!P$3:P$2000,'Data Entry'!O$3:O$2000,A1772,'Data Entry'!B$3:B$2000,B1772)+SUMIFS('Data Entry'!R$3:R$2000,'Data Entry'!Q$3:Q$2000,A1772,'Data Entry'!B$3:B$2000,B1772)</f>
        <v>0</v>
      </c>
      <c r="L1772">
        <f t="shared" si="144"/>
        <v>0</v>
      </c>
    </row>
    <row r="1773" spans="1:12">
      <c r="A1773">
        <f>'Data Entry'!A1774</f>
        <v>0</v>
      </c>
      <c r="B1773">
        <f>'Data Entry'!B1774</f>
        <v>0</v>
      </c>
      <c r="C1773">
        <f>'Data Entry'!I1774</f>
        <v>0</v>
      </c>
      <c r="D1773">
        <f>'Data Entry'!J1774</f>
        <v>0</v>
      </c>
      <c r="E1773">
        <f t="shared" si="140"/>
        <v>0</v>
      </c>
      <c r="F1773" s="26" t="e">
        <f t="shared" si="141"/>
        <v>#DIV/0!</v>
      </c>
      <c r="G1773">
        <f>'Data Entry'!K1774</f>
        <v>0</v>
      </c>
      <c r="H1773">
        <f>'Data Entry'!L1774</f>
        <v>0</v>
      </c>
      <c r="I1773">
        <f t="shared" si="142"/>
        <v>0</v>
      </c>
      <c r="J1773" s="26" t="e">
        <f t="shared" si="143"/>
        <v>#DIV/0!</v>
      </c>
      <c r="K1773" s="1">
        <f>SUMIFS('Data Entry'!N$3:N$2000,'Data Entry'!M$3:M$2000,A1773,'Data Entry'!B$3:B$2000,B1773)+SUMIFS('Data Entry'!P$3:P$2000,'Data Entry'!O$3:O$2000,A1773,'Data Entry'!B$3:B$2000,B1773)+SUMIFS('Data Entry'!R$3:R$2000,'Data Entry'!Q$3:Q$2000,A1773,'Data Entry'!B$3:B$2000,B1773)</f>
        <v>0</v>
      </c>
      <c r="L1773">
        <f t="shared" si="144"/>
        <v>0</v>
      </c>
    </row>
    <row r="1774" spans="1:12">
      <c r="A1774">
        <f>'Data Entry'!A1775</f>
        <v>0</v>
      </c>
      <c r="B1774">
        <f>'Data Entry'!B1775</f>
        <v>0</v>
      </c>
      <c r="C1774">
        <f>'Data Entry'!I1775</f>
        <v>0</v>
      </c>
      <c r="D1774">
        <f>'Data Entry'!J1775</f>
        <v>0</v>
      </c>
      <c r="E1774">
        <f t="shared" si="140"/>
        <v>0</v>
      </c>
      <c r="F1774" s="26" t="e">
        <f t="shared" si="141"/>
        <v>#DIV/0!</v>
      </c>
      <c r="G1774">
        <f>'Data Entry'!K1775</f>
        <v>0</v>
      </c>
      <c r="H1774">
        <f>'Data Entry'!L1775</f>
        <v>0</v>
      </c>
      <c r="I1774">
        <f t="shared" si="142"/>
        <v>0</v>
      </c>
      <c r="J1774" s="26" t="e">
        <f t="shared" si="143"/>
        <v>#DIV/0!</v>
      </c>
      <c r="K1774" s="1">
        <f>SUMIFS('Data Entry'!N$3:N$2000,'Data Entry'!M$3:M$2000,A1774,'Data Entry'!B$3:B$2000,B1774)+SUMIFS('Data Entry'!P$3:P$2000,'Data Entry'!O$3:O$2000,A1774,'Data Entry'!B$3:B$2000,B1774)+SUMIFS('Data Entry'!R$3:R$2000,'Data Entry'!Q$3:Q$2000,A1774,'Data Entry'!B$3:B$2000,B1774)</f>
        <v>0</v>
      </c>
      <c r="L1774">
        <f t="shared" si="144"/>
        <v>0</v>
      </c>
    </row>
    <row r="1775" spans="1:12">
      <c r="A1775">
        <f>'Data Entry'!A1776</f>
        <v>0</v>
      </c>
      <c r="B1775">
        <f>'Data Entry'!B1776</f>
        <v>0</v>
      </c>
      <c r="C1775">
        <f>'Data Entry'!I1776</f>
        <v>0</v>
      </c>
      <c r="D1775">
        <f>'Data Entry'!J1776</f>
        <v>0</v>
      </c>
      <c r="E1775">
        <f t="shared" si="140"/>
        <v>0</v>
      </c>
      <c r="F1775" s="26" t="e">
        <f t="shared" si="141"/>
        <v>#DIV/0!</v>
      </c>
      <c r="G1775">
        <f>'Data Entry'!K1776</f>
        <v>0</v>
      </c>
      <c r="H1775">
        <f>'Data Entry'!L1776</f>
        <v>0</v>
      </c>
      <c r="I1775">
        <f t="shared" si="142"/>
        <v>0</v>
      </c>
      <c r="J1775" s="26" t="e">
        <f t="shared" si="143"/>
        <v>#DIV/0!</v>
      </c>
      <c r="K1775" s="1">
        <f>SUMIFS('Data Entry'!N$3:N$2000,'Data Entry'!M$3:M$2000,A1775,'Data Entry'!B$3:B$2000,B1775)+SUMIFS('Data Entry'!P$3:P$2000,'Data Entry'!O$3:O$2000,A1775,'Data Entry'!B$3:B$2000,B1775)+SUMIFS('Data Entry'!R$3:R$2000,'Data Entry'!Q$3:Q$2000,A1775,'Data Entry'!B$3:B$2000,B1775)</f>
        <v>0</v>
      </c>
      <c r="L1775">
        <f t="shared" si="144"/>
        <v>0</v>
      </c>
    </row>
    <row r="1776" spans="1:12">
      <c r="A1776">
        <f>'Data Entry'!A1777</f>
        <v>0</v>
      </c>
      <c r="B1776">
        <f>'Data Entry'!B1777</f>
        <v>0</v>
      </c>
      <c r="C1776">
        <f>'Data Entry'!I1777</f>
        <v>0</v>
      </c>
      <c r="D1776">
        <f>'Data Entry'!J1777</f>
        <v>0</v>
      </c>
      <c r="E1776">
        <f t="shared" si="140"/>
        <v>0</v>
      </c>
      <c r="F1776" s="26" t="e">
        <f t="shared" si="141"/>
        <v>#DIV/0!</v>
      </c>
      <c r="G1776">
        <f>'Data Entry'!K1777</f>
        <v>0</v>
      </c>
      <c r="H1776">
        <f>'Data Entry'!L1777</f>
        <v>0</v>
      </c>
      <c r="I1776">
        <f t="shared" si="142"/>
        <v>0</v>
      </c>
      <c r="J1776" s="26" t="e">
        <f t="shared" si="143"/>
        <v>#DIV/0!</v>
      </c>
      <c r="K1776" s="1">
        <f>SUMIFS('Data Entry'!N$3:N$2000,'Data Entry'!M$3:M$2000,A1776,'Data Entry'!B$3:B$2000,B1776)+SUMIFS('Data Entry'!P$3:P$2000,'Data Entry'!O$3:O$2000,A1776,'Data Entry'!B$3:B$2000,B1776)+SUMIFS('Data Entry'!R$3:R$2000,'Data Entry'!Q$3:Q$2000,A1776,'Data Entry'!B$3:B$2000,B1776)</f>
        <v>0</v>
      </c>
      <c r="L1776">
        <f t="shared" si="144"/>
        <v>0</v>
      </c>
    </row>
    <row r="1777" spans="1:12">
      <c r="A1777">
        <f>'Data Entry'!A1778</f>
        <v>0</v>
      </c>
      <c r="B1777">
        <f>'Data Entry'!B1778</f>
        <v>0</v>
      </c>
      <c r="C1777">
        <f>'Data Entry'!I1778</f>
        <v>0</v>
      </c>
      <c r="D1777">
        <f>'Data Entry'!J1778</f>
        <v>0</v>
      </c>
      <c r="E1777">
        <f t="shared" si="140"/>
        <v>0</v>
      </c>
      <c r="F1777" s="26" t="e">
        <f t="shared" si="141"/>
        <v>#DIV/0!</v>
      </c>
      <c r="G1777">
        <f>'Data Entry'!K1778</f>
        <v>0</v>
      </c>
      <c r="H1777">
        <f>'Data Entry'!L1778</f>
        <v>0</v>
      </c>
      <c r="I1777">
        <f t="shared" si="142"/>
        <v>0</v>
      </c>
      <c r="J1777" s="26" t="e">
        <f t="shared" si="143"/>
        <v>#DIV/0!</v>
      </c>
      <c r="K1777" s="1">
        <f>SUMIFS('Data Entry'!N$3:N$2000,'Data Entry'!M$3:M$2000,A1777,'Data Entry'!B$3:B$2000,B1777)+SUMIFS('Data Entry'!P$3:P$2000,'Data Entry'!O$3:O$2000,A1777,'Data Entry'!B$3:B$2000,B1777)+SUMIFS('Data Entry'!R$3:R$2000,'Data Entry'!Q$3:Q$2000,A1777,'Data Entry'!B$3:B$2000,B1777)</f>
        <v>0</v>
      </c>
      <c r="L1777">
        <f t="shared" si="144"/>
        <v>0</v>
      </c>
    </row>
    <row r="1778" spans="1:12">
      <c r="A1778">
        <f>'Data Entry'!A1779</f>
        <v>0</v>
      </c>
      <c r="B1778">
        <f>'Data Entry'!B1779</f>
        <v>0</v>
      </c>
      <c r="C1778">
        <f>'Data Entry'!I1779</f>
        <v>0</v>
      </c>
      <c r="D1778">
        <f>'Data Entry'!J1779</f>
        <v>0</v>
      </c>
      <c r="E1778">
        <f t="shared" si="140"/>
        <v>0</v>
      </c>
      <c r="F1778" s="26" t="e">
        <f t="shared" si="141"/>
        <v>#DIV/0!</v>
      </c>
      <c r="G1778">
        <f>'Data Entry'!K1779</f>
        <v>0</v>
      </c>
      <c r="H1778">
        <f>'Data Entry'!L1779</f>
        <v>0</v>
      </c>
      <c r="I1778">
        <f t="shared" si="142"/>
        <v>0</v>
      </c>
      <c r="J1778" s="26" t="e">
        <f t="shared" si="143"/>
        <v>#DIV/0!</v>
      </c>
      <c r="K1778" s="1">
        <f>SUMIFS('Data Entry'!N$3:N$2000,'Data Entry'!M$3:M$2000,A1778,'Data Entry'!B$3:B$2000,B1778)+SUMIFS('Data Entry'!P$3:P$2000,'Data Entry'!O$3:O$2000,A1778,'Data Entry'!B$3:B$2000,B1778)+SUMIFS('Data Entry'!R$3:R$2000,'Data Entry'!Q$3:Q$2000,A1778,'Data Entry'!B$3:B$2000,B1778)</f>
        <v>0</v>
      </c>
      <c r="L1778">
        <f t="shared" si="144"/>
        <v>0</v>
      </c>
    </row>
    <row r="1779" spans="1:12">
      <c r="A1779">
        <f>'Data Entry'!A1780</f>
        <v>0</v>
      </c>
      <c r="B1779">
        <f>'Data Entry'!B1780</f>
        <v>0</v>
      </c>
      <c r="C1779">
        <f>'Data Entry'!I1780</f>
        <v>0</v>
      </c>
      <c r="D1779">
        <f>'Data Entry'!J1780</f>
        <v>0</v>
      </c>
      <c r="E1779">
        <f t="shared" si="140"/>
        <v>0</v>
      </c>
      <c r="F1779" s="26" t="e">
        <f t="shared" si="141"/>
        <v>#DIV/0!</v>
      </c>
      <c r="G1779">
        <f>'Data Entry'!K1780</f>
        <v>0</v>
      </c>
      <c r="H1779">
        <f>'Data Entry'!L1780</f>
        <v>0</v>
      </c>
      <c r="I1779">
        <f t="shared" si="142"/>
        <v>0</v>
      </c>
      <c r="J1779" s="26" t="e">
        <f t="shared" si="143"/>
        <v>#DIV/0!</v>
      </c>
      <c r="K1779" s="1">
        <f>SUMIFS('Data Entry'!N$3:N$2000,'Data Entry'!M$3:M$2000,A1779,'Data Entry'!B$3:B$2000,B1779)+SUMIFS('Data Entry'!P$3:P$2000,'Data Entry'!O$3:O$2000,A1779,'Data Entry'!B$3:B$2000,B1779)+SUMIFS('Data Entry'!R$3:R$2000,'Data Entry'!Q$3:Q$2000,A1779,'Data Entry'!B$3:B$2000,B1779)</f>
        <v>0</v>
      </c>
      <c r="L1779">
        <f t="shared" si="144"/>
        <v>0</v>
      </c>
    </row>
    <row r="1780" spans="1:12">
      <c r="A1780">
        <f>'Data Entry'!A1781</f>
        <v>0</v>
      </c>
      <c r="B1780">
        <f>'Data Entry'!B1781</f>
        <v>0</v>
      </c>
      <c r="C1780">
        <f>'Data Entry'!I1781</f>
        <v>0</v>
      </c>
      <c r="D1780">
        <f>'Data Entry'!J1781</f>
        <v>0</v>
      </c>
      <c r="E1780">
        <f t="shared" si="140"/>
        <v>0</v>
      </c>
      <c r="F1780" s="26" t="e">
        <f t="shared" si="141"/>
        <v>#DIV/0!</v>
      </c>
      <c r="G1780">
        <f>'Data Entry'!K1781</f>
        <v>0</v>
      </c>
      <c r="H1780">
        <f>'Data Entry'!L1781</f>
        <v>0</v>
      </c>
      <c r="I1780">
        <f t="shared" si="142"/>
        <v>0</v>
      </c>
      <c r="J1780" s="26" t="e">
        <f t="shared" si="143"/>
        <v>#DIV/0!</v>
      </c>
      <c r="K1780" s="1">
        <f>SUMIFS('Data Entry'!N$3:N$2000,'Data Entry'!M$3:M$2000,A1780,'Data Entry'!B$3:B$2000,B1780)+SUMIFS('Data Entry'!P$3:P$2000,'Data Entry'!O$3:O$2000,A1780,'Data Entry'!B$3:B$2000,B1780)+SUMIFS('Data Entry'!R$3:R$2000,'Data Entry'!Q$3:Q$2000,A1780,'Data Entry'!B$3:B$2000,B1780)</f>
        <v>0</v>
      </c>
      <c r="L1780">
        <f t="shared" si="144"/>
        <v>0</v>
      </c>
    </row>
    <row r="1781" spans="1:12">
      <c r="A1781">
        <f>'Data Entry'!A1782</f>
        <v>0</v>
      </c>
      <c r="B1781">
        <f>'Data Entry'!B1782</f>
        <v>0</v>
      </c>
      <c r="C1781">
        <f>'Data Entry'!I1782</f>
        <v>0</v>
      </c>
      <c r="D1781">
        <f>'Data Entry'!J1782</f>
        <v>0</v>
      </c>
      <c r="E1781">
        <f t="shared" si="140"/>
        <v>0</v>
      </c>
      <c r="F1781" s="26" t="e">
        <f t="shared" si="141"/>
        <v>#DIV/0!</v>
      </c>
      <c r="G1781">
        <f>'Data Entry'!K1782</f>
        <v>0</v>
      </c>
      <c r="H1781">
        <f>'Data Entry'!L1782</f>
        <v>0</v>
      </c>
      <c r="I1781">
        <f t="shared" si="142"/>
        <v>0</v>
      </c>
      <c r="J1781" s="26" t="e">
        <f t="shared" si="143"/>
        <v>#DIV/0!</v>
      </c>
      <c r="K1781" s="1">
        <f>SUMIFS('Data Entry'!N$3:N$2000,'Data Entry'!M$3:M$2000,A1781,'Data Entry'!B$3:B$2000,B1781)+SUMIFS('Data Entry'!P$3:P$2000,'Data Entry'!O$3:O$2000,A1781,'Data Entry'!B$3:B$2000,B1781)+SUMIFS('Data Entry'!R$3:R$2000,'Data Entry'!Q$3:Q$2000,A1781,'Data Entry'!B$3:B$2000,B1781)</f>
        <v>0</v>
      </c>
      <c r="L1781">
        <f t="shared" si="144"/>
        <v>0</v>
      </c>
    </row>
    <row r="1782" spans="1:12">
      <c r="A1782">
        <f>'Data Entry'!A1783</f>
        <v>0</v>
      </c>
      <c r="B1782">
        <f>'Data Entry'!B1783</f>
        <v>0</v>
      </c>
      <c r="C1782">
        <f>'Data Entry'!I1783</f>
        <v>0</v>
      </c>
      <c r="D1782">
        <f>'Data Entry'!J1783</f>
        <v>0</v>
      </c>
      <c r="E1782">
        <f t="shared" si="140"/>
        <v>0</v>
      </c>
      <c r="F1782" s="26" t="e">
        <f t="shared" si="141"/>
        <v>#DIV/0!</v>
      </c>
      <c r="G1782">
        <f>'Data Entry'!K1783</f>
        <v>0</v>
      </c>
      <c r="H1782">
        <f>'Data Entry'!L1783</f>
        <v>0</v>
      </c>
      <c r="I1782">
        <f t="shared" si="142"/>
        <v>0</v>
      </c>
      <c r="J1782" s="26" t="e">
        <f t="shared" si="143"/>
        <v>#DIV/0!</v>
      </c>
      <c r="K1782" s="1">
        <f>SUMIFS('Data Entry'!N$3:N$2000,'Data Entry'!M$3:M$2000,A1782,'Data Entry'!B$3:B$2000,B1782)+SUMIFS('Data Entry'!P$3:P$2000,'Data Entry'!O$3:O$2000,A1782,'Data Entry'!B$3:B$2000,B1782)+SUMIFS('Data Entry'!R$3:R$2000,'Data Entry'!Q$3:Q$2000,A1782,'Data Entry'!B$3:B$2000,B1782)</f>
        <v>0</v>
      </c>
      <c r="L1782">
        <f t="shared" si="144"/>
        <v>0</v>
      </c>
    </row>
    <row r="1783" spans="1:12">
      <c r="A1783">
        <f>'Data Entry'!A1784</f>
        <v>0</v>
      </c>
      <c r="B1783">
        <f>'Data Entry'!B1784</f>
        <v>0</v>
      </c>
      <c r="C1783">
        <f>'Data Entry'!I1784</f>
        <v>0</v>
      </c>
      <c r="D1783">
        <f>'Data Entry'!J1784</f>
        <v>0</v>
      </c>
      <c r="E1783">
        <f t="shared" si="140"/>
        <v>0</v>
      </c>
      <c r="F1783" s="26" t="e">
        <f t="shared" si="141"/>
        <v>#DIV/0!</v>
      </c>
      <c r="G1783">
        <f>'Data Entry'!K1784</f>
        <v>0</v>
      </c>
      <c r="H1783">
        <f>'Data Entry'!L1784</f>
        <v>0</v>
      </c>
      <c r="I1783">
        <f t="shared" si="142"/>
        <v>0</v>
      </c>
      <c r="J1783" s="26" t="e">
        <f t="shared" si="143"/>
        <v>#DIV/0!</v>
      </c>
      <c r="K1783" s="1">
        <f>SUMIFS('Data Entry'!N$3:N$2000,'Data Entry'!M$3:M$2000,A1783,'Data Entry'!B$3:B$2000,B1783)+SUMIFS('Data Entry'!P$3:P$2000,'Data Entry'!O$3:O$2000,A1783,'Data Entry'!B$3:B$2000,B1783)+SUMIFS('Data Entry'!R$3:R$2000,'Data Entry'!Q$3:Q$2000,A1783,'Data Entry'!B$3:B$2000,B1783)</f>
        <v>0</v>
      </c>
      <c r="L1783">
        <f t="shared" si="144"/>
        <v>0</v>
      </c>
    </row>
    <row r="1784" spans="1:12">
      <c r="A1784">
        <f>'Data Entry'!A1785</f>
        <v>0</v>
      </c>
      <c r="B1784">
        <f>'Data Entry'!B1785</f>
        <v>0</v>
      </c>
      <c r="C1784">
        <f>'Data Entry'!I1785</f>
        <v>0</v>
      </c>
      <c r="D1784">
        <f>'Data Entry'!J1785</f>
        <v>0</v>
      </c>
      <c r="E1784">
        <f t="shared" si="140"/>
        <v>0</v>
      </c>
      <c r="F1784" s="26" t="e">
        <f t="shared" si="141"/>
        <v>#DIV/0!</v>
      </c>
      <c r="G1784">
        <f>'Data Entry'!K1785</f>
        <v>0</v>
      </c>
      <c r="H1784">
        <f>'Data Entry'!L1785</f>
        <v>0</v>
      </c>
      <c r="I1784">
        <f t="shared" si="142"/>
        <v>0</v>
      </c>
      <c r="J1784" s="26" t="e">
        <f t="shared" si="143"/>
        <v>#DIV/0!</v>
      </c>
      <c r="K1784" s="1">
        <f>SUMIFS('Data Entry'!N$3:N$2000,'Data Entry'!M$3:M$2000,A1784,'Data Entry'!B$3:B$2000,B1784)+SUMIFS('Data Entry'!P$3:P$2000,'Data Entry'!O$3:O$2000,A1784,'Data Entry'!B$3:B$2000,B1784)+SUMIFS('Data Entry'!R$3:R$2000,'Data Entry'!Q$3:Q$2000,A1784,'Data Entry'!B$3:B$2000,B1784)</f>
        <v>0</v>
      </c>
      <c r="L1784">
        <f t="shared" si="144"/>
        <v>0</v>
      </c>
    </row>
    <row r="1785" spans="1:12">
      <c r="A1785">
        <f>'Data Entry'!A1786</f>
        <v>0</v>
      </c>
      <c r="B1785">
        <f>'Data Entry'!B1786</f>
        <v>0</v>
      </c>
      <c r="C1785">
        <f>'Data Entry'!I1786</f>
        <v>0</v>
      </c>
      <c r="D1785">
        <f>'Data Entry'!J1786</f>
        <v>0</v>
      </c>
      <c r="E1785">
        <f t="shared" si="140"/>
        <v>0</v>
      </c>
      <c r="F1785" s="26" t="e">
        <f t="shared" si="141"/>
        <v>#DIV/0!</v>
      </c>
      <c r="G1785">
        <f>'Data Entry'!K1786</f>
        <v>0</v>
      </c>
      <c r="H1785">
        <f>'Data Entry'!L1786</f>
        <v>0</v>
      </c>
      <c r="I1785">
        <f t="shared" si="142"/>
        <v>0</v>
      </c>
      <c r="J1785" s="26" t="e">
        <f t="shared" si="143"/>
        <v>#DIV/0!</v>
      </c>
      <c r="K1785" s="1">
        <f>SUMIFS('Data Entry'!N$3:N$2000,'Data Entry'!M$3:M$2000,A1785,'Data Entry'!B$3:B$2000,B1785)+SUMIFS('Data Entry'!P$3:P$2000,'Data Entry'!O$3:O$2000,A1785,'Data Entry'!B$3:B$2000,B1785)+SUMIFS('Data Entry'!R$3:R$2000,'Data Entry'!Q$3:Q$2000,A1785,'Data Entry'!B$3:B$2000,B1785)</f>
        <v>0</v>
      </c>
      <c r="L1785">
        <f t="shared" si="144"/>
        <v>0</v>
      </c>
    </row>
    <row r="1786" spans="1:12">
      <c r="A1786">
        <f>'Data Entry'!A1787</f>
        <v>0</v>
      </c>
      <c r="B1786">
        <f>'Data Entry'!B1787</f>
        <v>0</v>
      </c>
      <c r="C1786">
        <f>'Data Entry'!I1787</f>
        <v>0</v>
      </c>
      <c r="D1786">
        <f>'Data Entry'!J1787</f>
        <v>0</v>
      </c>
      <c r="E1786">
        <f t="shared" si="140"/>
        <v>0</v>
      </c>
      <c r="F1786" s="26" t="e">
        <f t="shared" si="141"/>
        <v>#DIV/0!</v>
      </c>
      <c r="G1786">
        <f>'Data Entry'!K1787</f>
        <v>0</v>
      </c>
      <c r="H1786">
        <f>'Data Entry'!L1787</f>
        <v>0</v>
      </c>
      <c r="I1786">
        <f t="shared" si="142"/>
        <v>0</v>
      </c>
      <c r="J1786" s="26" t="e">
        <f t="shared" si="143"/>
        <v>#DIV/0!</v>
      </c>
      <c r="K1786" s="1">
        <f>SUMIFS('Data Entry'!N$3:N$2000,'Data Entry'!M$3:M$2000,A1786,'Data Entry'!B$3:B$2000,B1786)+SUMIFS('Data Entry'!P$3:P$2000,'Data Entry'!O$3:O$2000,A1786,'Data Entry'!B$3:B$2000,B1786)+SUMIFS('Data Entry'!R$3:R$2000,'Data Entry'!Q$3:Q$2000,A1786,'Data Entry'!B$3:B$2000,B1786)</f>
        <v>0</v>
      </c>
      <c r="L1786">
        <f t="shared" si="144"/>
        <v>0</v>
      </c>
    </row>
    <row r="1787" spans="1:12">
      <c r="A1787">
        <f>'Data Entry'!A1788</f>
        <v>0</v>
      </c>
      <c r="B1787">
        <f>'Data Entry'!B1788</f>
        <v>0</v>
      </c>
      <c r="C1787">
        <f>'Data Entry'!I1788</f>
        <v>0</v>
      </c>
      <c r="D1787">
        <f>'Data Entry'!J1788</f>
        <v>0</v>
      </c>
      <c r="E1787">
        <f t="shared" si="140"/>
        <v>0</v>
      </c>
      <c r="F1787" s="26" t="e">
        <f t="shared" si="141"/>
        <v>#DIV/0!</v>
      </c>
      <c r="G1787">
        <f>'Data Entry'!K1788</f>
        <v>0</v>
      </c>
      <c r="H1787">
        <f>'Data Entry'!L1788</f>
        <v>0</v>
      </c>
      <c r="I1787">
        <f t="shared" si="142"/>
        <v>0</v>
      </c>
      <c r="J1787" s="26" t="e">
        <f t="shared" si="143"/>
        <v>#DIV/0!</v>
      </c>
      <c r="K1787" s="1">
        <f>SUMIFS('Data Entry'!N$3:N$2000,'Data Entry'!M$3:M$2000,A1787,'Data Entry'!B$3:B$2000,B1787)+SUMIFS('Data Entry'!P$3:P$2000,'Data Entry'!O$3:O$2000,A1787,'Data Entry'!B$3:B$2000,B1787)+SUMIFS('Data Entry'!R$3:R$2000,'Data Entry'!Q$3:Q$2000,A1787,'Data Entry'!B$3:B$2000,B1787)</f>
        <v>0</v>
      </c>
      <c r="L1787">
        <f t="shared" si="144"/>
        <v>0</v>
      </c>
    </row>
    <row r="1788" spans="1:12">
      <c r="A1788">
        <f>'Data Entry'!A1789</f>
        <v>0</v>
      </c>
      <c r="B1788">
        <f>'Data Entry'!B1789</f>
        <v>0</v>
      </c>
      <c r="C1788">
        <f>'Data Entry'!I1789</f>
        <v>0</v>
      </c>
      <c r="D1788">
        <f>'Data Entry'!J1789</f>
        <v>0</v>
      </c>
      <c r="E1788">
        <f t="shared" si="140"/>
        <v>0</v>
      </c>
      <c r="F1788" s="26" t="e">
        <f t="shared" si="141"/>
        <v>#DIV/0!</v>
      </c>
      <c r="G1788">
        <f>'Data Entry'!K1789</f>
        <v>0</v>
      </c>
      <c r="H1788">
        <f>'Data Entry'!L1789</f>
        <v>0</v>
      </c>
      <c r="I1788">
        <f t="shared" si="142"/>
        <v>0</v>
      </c>
      <c r="J1788" s="26" t="e">
        <f t="shared" si="143"/>
        <v>#DIV/0!</v>
      </c>
      <c r="K1788" s="1">
        <f>SUMIFS('Data Entry'!N$3:N$2000,'Data Entry'!M$3:M$2000,A1788,'Data Entry'!B$3:B$2000,B1788)+SUMIFS('Data Entry'!P$3:P$2000,'Data Entry'!O$3:O$2000,A1788,'Data Entry'!B$3:B$2000,B1788)+SUMIFS('Data Entry'!R$3:R$2000,'Data Entry'!Q$3:Q$2000,A1788,'Data Entry'!B$3:B$2000,B1788)</f>
        <v>0</v>
      </c>
      <c r="L1788">
        <f t="shared" si="144"/>
        <v>0</v>
      </c>
    </row>
    <row r="1789" spans="1:12">
      <c r="A1789">
        <f>'Data Entry'!A1790</f>
        <v>0</v>
      </c>
      <c r="B1789">
        <f>'Data Entry'!B1790</f>
        <v>0</v>
      </c>
      <c r="C1789">
        <f>'Data Entry'!I1790</f>
        <v>0</v>
      </c>
      <c r="D1789">
        <f>'Data Entry'!J1790</f>
        <v>0</v>
      </c>
      <c r="E1789">
        <f t="shared" si="140"/>
        <v>0</v>
      </c>
      <c r="F1789" s="26" t="e">
        <f t="shared" si="141"/>
        <v>#DIV/0!</v>
      </c>
      <c r="G1789">
        <f>'Data Entry'!K1790</f>
        <v>0</v>
      </c>
      <c r="H1789">
        <f>'Data Entry'!L1790</f>
        <v>0</v>
      </c>
      <c r="I1789">
        <f t="shared" si="142"/>
        <v>0</v>
      </c>
      <c r="J1789" s="26" t="e">
        <f t="shared" si="143"/>
        <v>#DIV/0!</v>
      </c>
      <c r="K1789" s="1">
        <f>SUMIFS('Data Entry'!N$3:N$2000,'Data Entry'!M$3:M$2000,A1789,'Data Entry'!B$3:B$2000,B1789)+SUMIFS('Data Entry'!P$3:P$2000,'Data Entry'!O$3:O$2000,A1789,'Data Entry'!B$3:B$2000,B1789)+SUMIFS('Data Entry'!R$3:R$2000,'Data Entry'!Q$3:Q$2000,A1789,'Data Entry'!B$3:B$2000,B1789)</f>
        <v>0</v>
      </c>
      <c r="L1789">
        <f t="shared" si="144"/>
        <v>0</v>
      </c>
    </row>
    <row r="1790" spans="1:12">
      <c r="A1790">
        <f>'Data Entry'!A1791</f>
        <v>0</v>
      </c>
      <c r="B1790">
        <f>'Data Entry'!B1791</f>
        <v>0</v>
      </c>
      <c r="C1790">
        <f>'Data Entry'!I1791</f>
        <v>0</v>
      </c>
      <c r="D1790">
        <f>'Data Entry'!J1791</f>
        <v>0</v>
      </c>
      <c r="E1790">
        <f t="shared" si="140"/>
        <v>0</v>
      </c>
      <c r="F1790" s="26" t="e">
        <f t="shared" si="141"/>
        <v>#DIV/0!</v>
      </c>
      <c r="G1790">
        <f>'Data Entry'!K1791</f>
        <v>0</v>
      </c>
      <c r="H1790">
        <f>'Data Entry'!L1791</f>
        <v>0</v>
      </c>
      <c r="I1790">
        <f t="shared" si="142"/>
        <v>0</v>
      </c>
      <c r="J1790" s="26" t="e">
        <f t="shared" si="143"/>
        <v>#DIV/0!</v>
      </c>
      <c r="K1790" s="1">
        <f>SUMIFS('Data Entry'!N$3:N$2000,'Data Entry'!M$3:M$2000,A1790,'Data Entry'!B$3:B$2000,B1790)+SUMIFS('Data Entry'!P$3:P$2000,'Data Entry'!O$3:O$2000,A1790,'Data Entry'!B$3:B$2000,B1790)+SUMIFS('Data Entry'!R$3:R$2000,'Data Entry'!Q$3:Q$2000,A1790,'Data Entry'!B$3:B$2000,B1790)</f>
        <v>0</v>
      </c>
      <c r="L1790">
        <f t="shared" si="144"/>
        <v>0</v>
      </c>
    </row>
    <row r="1791" spans="1:12">
      <c r="A1791">
        <f>'Data Entry'!A1792</f>
        <v>0</v>
      </c>
      <c r="B1791">
        <f>'Data Entry'!B1792</f>
        <v>0</v>
      </c>
      <c r="C1791">
        <f>'Data Entry'!I1792</f>
        <v>0</v>
      </c>
      <c r="D1791">
        <f>'Data Entry'!J1792</f>
        <v>0</v>
      </c>
      <c r="E1791">
        <f t="shared" si="140"/>
        <v>0</v>
      </c>
      <c r="F1791" s="26" t="e">
        <f t="shared" si="141"/>
        <v>#DIV/0!</v>
      </c>
      <c r="G1791">
        <f>'Data Entry'!K1792</f>
        <v>0</v>
      </c>
      <c r="H1791">
        <f>'Data Entry'!L1792</f>
        <v>0</v>
      </c>
      <c r="I1791">
        <f t="shared" si="142"/>
        <v>0</v>
      </c>
      <c r="J1791" s="26" t="e">
        <f t="shared" si="143"/>
        <v>#DIV/0!</v>
      </c>
      <c r="K1791" s="1">
        <f>SUMIFS('Data Entry'!N$3:N$2000,'Data Entry'!M$3:M$2000,A1791,'Data Entry'!B$3:B$2000,B1791)+SUMIFS('Data Entry'!P$3:P$2000,'Data Entry'!O$3:O$2000,A1791,'Data Entry'!B$3:B$2000,B1791)+SUMIFS('Data Entry'!R$3:R$2000,'Data Entry'!Q$3:Q$2000,A1791,'Data Entry'!B$3:B$2000,B1791)</f>
        <v>0</v>
      </c>
      <c r="L1791">
        <f t="shared" si="144"/>
        <v>0</v>
      </c>
    </row>
    <row r="1792" spans="1:12">
      <c r="A1792">
        <f>'Data Entry'!A1793</f>
        <v>0</v>
      </c>
      <c r="B1792">
        <f>'Data Entry'!B1793</f>
        <v>0</v>
      </c>
      <c r="C1792">
        <f>'Data Entry'!I1793</f>
        <v>0</v>
      </c>
      <c r="D1792">
        <f>'Data Entry'!J1793</f>
        <v>0</v>
      </c>
      <c r="E1792">
        <f t="shared" si="140"/>
        <v>0</v>
      </c>
      <c r="F1792" s="26" t="e">
        <f t="shared" si="141"/>
        <v>#DIV/0!</v>
      </c>
      <c r="G1792">
        <f>'Data Entry'!K1793</f>
        <v>0</v>
      </c>
      <c r="H1792">
        <f>'Data Entry'!L1793</f>
        <v>0</v>
      </c>
      <c r="I1792">
        <f t="shared" si="142"/>
        <v>0</v>
      </c>
      <c r="J1792" s="26" t="e">
        <f t="shared" si="143"/>
        <v>#DIV/0!</v>
      </c>
      <c r="K1792" s="1">
        <f>SUMIFS('Data Entry'!N$3:N$2000,'Data Entry'!M$3:M$2000,A1792,'Data Entry'!B$3:B$2000,B1792)+SUMIFS('Data Entry'!P$3:P$2000,'Data Entry'!O$3:O$2000,A1792,'Data Entry'!B$3:B$2000,B1792)+SUMIFS('Data Entry'!R$3:R$2000,'Data Entry'!Q$3:Q$2000,A1792,'Data Entry'!B$3:B$2000,B1792)</f>
        <v>0</v>
      </c>
      <c r="L1792">
        <f t="shared" si="144"/>
        <v>0</v>
      </c>
    </row>
    <row r="1793" spans="1:12">
      <c r="A1793">
        <f>'Data Entry'!A1794</f>
        <v>0</v>
      </c>
      <c r="B1793">
        <f>'Data Entry'!B1794</f>
        <v>0</v>
      </c>
      <c r="C1793">
        <f>'Data Entry'!I1794</f>
        <v>0</v>
      </c>
      <c r="D1793">
        <f>'Data Entry'!J1794</f>
        <v>0</v>
      </c>
      <c r="E1793">
        <f t="shared" si="140"/>
        <v>0</v>
      </c>
      <c r="F1793" s="26" t="e">
        <f t="shared" si="141"/>
        <v>#DIV/0!</v>
      </c>
      <c r="G1793">
        <f>'Data Entry'!K1794</f>
        <v>0</v>
      </c>
      <c r="H1793">
        <f>'Data Entry'!L1794</f>
        <v>0</v>
      </c>
      <c r="I1793">
        <f t="shared" si="142"/>
        <v>0</v>
      </c>
      <c r="J1793" s="26" t="e">
        <f t="shared" si="143"/>
        <v>#DIV/0!</v>
      </c>
      <c r="K1793" s="1">
        <f>SUMIFS('Data Entry'!N$3:N$2000,'Data Entry'!M$3:M$2000,A1793,'Data Entry'!B$3:B$2000,B1793)+SUMIFS('Data Entry'!P$3:P$2000,'Data Entry'!O$3:O$2000,A1793,'Data Entry'!B$3:B$2000,B1793)+SUMIFS('Data Entry'!R$3:R$2000,'Data Entry'!Q$3:Q$2000,A1793,'Data Entry'!B$3:B$2000,B1793)</f>
        <v>0</v>
      </c>
      <c r="L1793">
        <f t="shared" si="144"/>
        <v>0</v>
      </c>
    </row>
    <row r="1794" spans="1:12">
      <c r="A1794">
        <f>'Data Entry'!A1795</f>
        <v>0</v>
      </c>
      <c r="B1794">
        <f>'Data Entry'!B1795</f>
        <v>0</v>
      </c>
      <c r="C1794">
        <f>'Data Entry'!I1795</f>
        <v>0</v>
      </c>
      <c r="D1794">
        <f>'Data Entry'!J1795</f>
        <v>0</v>
      </c>
      <c r="E1794">
        <f t="shared" si="140"/>
        <v>0</v>
      </c>
      <c r="F1794" s="26" t="e">
        <f t="shared" si="141"/>
        <v>#DIV/0!</v>
      </c>
      <c r="G1794">
        <f>'Data Entry'!K1795</f>
        <v>0</v>
      </c>
      <c r="H1794">
        <f>'Data Entry'!L1795</f>
        <v>0</v>
      </c>
      <c r="I1794">
        <f t="shared" si="142"/>
        <v>0</v>
      </c>
      <c r="J1794" s="26" t="e">
        <f t="shared" si="143"/>
        <v>#DIV/0!</v>
      </c>
      <c r="K1794" s="1">
        <f>SUMIFS('Data Entry'!N$3:N$2000,'Data Entry'!M$3:M$2000,A1794,'Data Entry'!B$3:B$2000,B1794)+SUMIFS('Data Entry'!P$3:P$2000,'Data Entry'!O$3:O$2000,A1794,'Data Entry'!B$3:B$2000,B1794)+SUMIFS('Data Entry'!R$3:R$2000,'Data Entry'!Q$3:Q$2000,A1794,'Data Entry'!B$3:B$2000,B1794)</f>
        <v>0</v>
      </c>
      <c r="L1794">
        <f t="shared" si="144"/>
        <v>0</v>
      </c>
    </row>
    <row r="1795" spans="1:12">
      <c r="A1795">
        <f>'Data Entry'!A1796</f>
        <v>0</v>
      </c>
      <c r="B1795">
        <f>'Data Entry'!B1796</f>
        <v>0</v>
      </c>
      <c r="C1795">
        <f>'Data Entry'!I1796</f>
        <v>0</v>
      </c>
      <c r="D1795">
        <f>'Data Entry'!J1796</f>
        <v>0</v>
      </c>
      <c r="E1795">
        <f t="shared" si="140"/>
        <v>0</v>
      </c>
      <c r="F1795" s="26" t="e">
        <f t="shared" si="141"/>
        <v>#DIV/0!</v>
      </c>
      <c r="G1795">
        <f>'Data Entry'!K1796</f>
        <v>0</v>
      </c>
      <c r="H1795">
        <f>'Data Entry'!L1796</f>
        <v>0</v>
      </c>
      <c r="I1795">
        <f t="shared" si="142"/>
        <v>0</v>
      </c>
      <c r="J1795" s="26" t="e">
        <f t="shared" si="143"/>
        <v>#DIV/0!</v>
      </c>
      <c r="K1795" s="1">
        <f>SUMIFS('Data Entry'!N$3:N$2000,'Data Entry'!M$3:M$2000,A1795,'Data Entry'!B$3:B$2000,B1795)+SUMIFS('Data Entry'!P$3:P$2000,'Data Entry'!O$3:O$2000,A1795,'Data Entry'!B$3:B$2000,B1795)+SUMIFS('Data Entry'!R$3:R$2000,'Data Entry'!Q$3:Q$2000,A1795,'Data Entry'!B$3:B$2000,B1795)</f>
        <v>0</v>
      </c>
      <c r="L1795">
        <f t="shared" si="144"/>
        <v>0</v>
      </c>
    </row>
    <row r="1796" spans="1:12">
      <c r="A1796">
        <f>'Data Entry'!A1797</f>
        <v>0</v>
      </c>
      <c r="B1796">
        <f>'Data Entry'!B1797</f>
        <v>0</v>
      </c>
      <c r="C1796">
        <f>'Data Entry'!I1797</f>
        <v>0</v>
      </c>
      <c r="D1796">
        <f>'Data Entry'!J1797</f>
        <v>0</v>
      </c>
      <c r="E1796">
        <f t="shared" si="140"/>
        <v>0</v>
      </c>
      <c r="F1796" s="26" t="e">
        <f t="shared" si="141"/>
        <v>#DIV/0!</v>
      </c>
      <c r="G1796">
        <f>'Data Entry'!K1797</f>
        <v>0</v>
      </c>
      <c r="H1796">
        <f>'Data Entry'!L1797</f>
        <v>0</v>
      </c>
      <c r="I1796">
        <f t="shared" si="142"/>
        <v>0</v>
      </c>
      <c r="J1796" s="26" t="e">
        <f t="shared" si="143"/>
        <v>#DIV/0!</v>
      </c>
      <c r="K1796" s="1">
        <f>SUMIFS('Data Entry'!N$3:N$2000,'Data Entry'!M$3:M$2000,A1796,'Data Entry'!B$3:B$2000,B1796)+SUMIFS('Data Entry'!P$3:P$2000,'Data Entry'!O$3:O$2000,A1796,'Data Entry'!B$3:B$2000,B1796)+SUMIFS('Data Entry'!R$3:R$2000,'Data Entry'!Q$3:Q$2000,A1796,'Data Entry'!B$3:B$2000,B1796)</f>
        <v>0</v>
      </c>
      <c r="L1796">
        <f t="shared" si="144"/>
        <v>0</v>
      </c>
    </row>
    <row r="1797" spans="1:12">
      <c r="A1797">
        <f>'Data Entry'!A1798</f>
        <v>0</v>
      </c>
      <c r="B1797">
        <f>'Data Entry'!B1798</f>
        <v>0</v>
      </c>
      <c r="C1797">
        <f>'Data Entry'!I1798</f>
        <v>0</v>
      </c>
      <c r="D1797">
        <f>'Data Entry'!J1798</f>
        <v>0</v>
      </c>
      <c r="E1797">
        <f t="shared" si="140"/>
        <v>0</v>
      </c>
      <c r="F1797" s="26" t="e">
        <f t="shared" si="141"/>
        <v>#DIV/0!</v>
      </c>
      <c r="G1797">
        <f>'Data Entry'!K1798</f>
        <v>0</v>
      </c>
      <c r="H1797">
        <f>'Data Entry'!L1798</f>
        <v>0</v>
      </c>
      <c r="I1797">
        <f t="shared" si="142"/>
        <v>0</v>
      </c>
      <c r="J1797" s="26" t="e">
        <f t="shared" si="143"/>
        <v>#DIV/0!</v>
      </c>
      <c r="K1797" s="1">
        <f>SUMIFS('Data Entry'!N$3:N$2000,'Data Entry'!M$3:M$2000,A1797,'Data Entry'!B$3:B$2000,B1797)+SUMIFS('Data Entry'!P$3:P$2000,'Data Entry'!O$3:O$2000,A1797,'Data Entry'!B$3:B$2000,B1797)+SUMIFS('Data Entry'!R$3:R$2000,'Data Entry'!Q$3:Q$2000,A1797,'Data Entry'!B$3:B$2000,B1797)</f>
        <v>0</v>
      </c>
      <c r="L1797">
        <f t="shared" si="144"/>
        <v>0</v>
      </c>
    </row>
    <row r="1798" spans="1:12">
      <c r="A1798">
        <f>'Data Entry'!A1799</f>
        <v>0</v>
      </c>
      <c r="B1798">
        <f>'Data Entry'!B1799</f>
        <v>0</v>
      </c>
      <c r="C1798">
        <f>'Data Entry'!I1799</f>
        <v>0</v>
      </c>
      <c r="D1798">
        <f>'Data Entry'!J1799</f>
        <v>0</v>
      </c>
      <c r="E1798">
        <f t="shared" si="140"/>
        <v>0</v>
      </c>
      <c r="F1798" s="26" t="e">
        <f t="shared" si="141"/>
        <v>#DIV/0!</v>
      </c>
      <c r="G1798">
        <f>'Data Entry'!K1799</f>
        <v>0</v>
      </c>
      <c r="H1798">
        <f>'Data Entry'!L1799</f>
        <v>0</v>
      </c>
      <c r="I1798">
        <f t="shared" si="142"/>
        <v>0</v>
      </c>
      <c r="J1798" s="26" t="e">
        <f t="shared" si="143"/>
        <v>#DIV/0!</v>
      </c>
      <c r="K1798" s="1">
        <f>SUMIFS('Data Entry'!N$3:N$2000,'Data Entry'!M$3:M$2000,A1798,'Data Entry'!B$3:B$2000,B1798)+SUMIFS('Data Entry'!P$3:P$2000,'Data Entry'!O$3:O$2000,A1798,'Data Entry'!B$3:B$2000,B1798)+SUMIFS('Data Entry'!R$3:R$2000,'Data Entry'!Q$3:Q$2000,A1798,'Data Entry'!B$3:B$2000,B1798)</f>
        <v>0</v>
      </c>
      <c r="L1798">
        <f t="shared" si="144"/>
        <v>0</v>
      </c>
    </row>
    <row r="1799" spans="1:12">
      <c r="A1799">
        <f>'Data Entry'!A1800</f>
        <v>0</v>
      </c>
      <c r="B1799">
        <f>'Data Entry'!B1800</f>
        <v>0</v>
      </c>
      <c r="C1799">
        <f>'Data Entry'!I1800</f>
        <v>0</v>
      </c>
      <c r="D1799">
        <f>'Data Entry'!J1800</f>
        <v>0</v>
      </c>
      <c r="E1799">
        <f t="shared" si="140"/>
        <v>0</v>
      </c>
      <c r="F1799" s="26" t="e">
        <f t="shared" si="141"/>
        <v>#DIV/0!</v>
      </c>
      <c r="G1799">
        <f>'Data Entry'!K1800</f>
        <v>0</v>
      </c>
      <c r="H1799">
        <f>'Data Entry'!L1800</f>
        <v>0</v>
      </c>
      <c r="I1799">
        <f t="shared" si="142"/>
        <v>0</v>
      </c>
      <c r="J1799" s="26" t="e">
        <f t="shared" si="143"/>
        <v>#DIV/0!</v>
      </c>
      <c r="K1799" s="1">
        <f>SUMIFS('Data Entry'!N$3:N$2000,'Data Entry'!M$3:M$2000,A1799,'Data Entry'!B$3:B$2000,B1799)+SUMIFS('Data Entry'!P$3:P$2000,'Data Entry'!O$3:O$2000,A1799,'Data Entry'!B$3:B$2000,B1799)+SUMIFS('Data Entry'!R$3:R$2000,'Data Entry'!Q$3:Q$2000,A1799,'Data Entry'!B$3:B$2000,B1799)</f>
        <v>0</v>
      </c>
      <c r="L1799">
        <f t="shared" si="144"/>
        <v>0</v>
      </c>
    </row>
    <row r="1800" spans="1:12">
      <c r="A1800">
        <f>'Data Entry'!A1801</f>
        <v>0</v>
      </c>
      <c r="B1800">
        <f>'Data Entry'!B1801</f>
        <v>0</v>
      </c>
      <c r="C1800">
        <f>'Data Entry'!I1801</f>
        <v>0</v>
      </c>
      <c r="D1800">
        <f>'Data Entry'!J1801</f>
        <v>0</v>
      </c>
      <c r="E1800">
        <f t="shared" si="140"/>
        <v>0</v>
      </c>
      <c r="F1800" s="26" t="e">
        <f t="shared" si="141"/>
        <v>#DIV/0!</v>
      </c>
      <c r="G1800">
        <f>'Data Entry'!K1801</f>
        <v>0</v>
      </c>
      <c r="H1800">
        <f>'Data Entry'!L1801</f>
        <v>0</v>
      </c>
      <c r="I1800">
        <f t="shared" si="142"/>
        <v>0</v>
      </c>
      <c r="J1800" s="26" t="e">
        <f t="shared" si="143"/>
        <v>#DIV/0!</v>
      </c>
      <c r="K1800" s="1">
        <f>SUMIFS('Data Entry'!N$3:N$2000,'Data Entry'!M$3:M$2000,A1800,'Data Entry'!B$3:B$2000,B1800)+SUMIFS('Data Entry'!P$3:P$2000,'Data Entry'!O$3:O$2000,A1800,'Data Entry'!B$3:B$2000,B1800)+SUMIFS('Data Entry'!R$3:R$2000,'Data Entry'!Q$3:Q$2000,A1800,'Data Entry'!B$3:B$2000,B1800)</f>
        <v>0</v>
      </c>
      <c r="L1800">
        <f t="shared" si="144"/>
        <v>0</v>
      </c>
    </row>
    <row r="1801" spans="1:12">
      <c r="A1801">
        <f>'Data Entry'!A1802</f>
        <v>0</v>
      </c>
      <c r="B1801">
        <f>'Data Entry'!B1802</f>
        <v>0</v>
      </c>
      <c r="C1801">
        <f>'Data Entry'!I1802</f>
        <v>0</v>
      </c>
      <c r="D1801">
        <f>'Data Entry'!J1802</f>
        <v>0</v>
      </c>
      <c r="E1801">
        <f t="shared" si="140"/>
        <v>0</v>
      </c>
      <c r="F1801" s="26" t="e">
        <f t="shared" si="141"/>
        <v>#DIV/0!</v>
      </c>
      <c r="G1801">
        <f>'Data Entry'!K1802</f>
        <v>0</v>
      </c>
      <c r="H1801">
        <f>'Data Entry'!L1802</f>
        <v>0</v>
      </c>
      <c r="I1801">
        <f t="shared" si="142"/>
        <v>0</v>
      </c>
      <c r="J1801" s="26" t="e">
        <f t="shared" si="143"/>
        <v>#DIV/0!</v>
      </c>
      <c r="K1801" s="1">
        <f>SUMIFS('Data Entry'!N$3:N$2000,'Data Entry'!M$3:M$2000,A1801,'Data Entry'!B$3:B$2000,B1801)+SUMIFS('Data Entry'!P$3:P$2000,'Data Entry'!O$3:O$2000,A1801,'Data Entry'!B$3:B$2000,B1801)+SUMIFS('Data Entry'!R$3:R$2000,'Data Entry'!Q$3:Q$2000,A1801,'Data Entry'!B$3:B$2000,B1801)</f>
        <v>0</v>
      </c>
      <c r="L1801">
        <f t="shared" si="144"/>
        <v>0</v>
      </c>
    </row>
    <row r="1802" spans="1:12">
      <c r="A1802">
        <f>'Data Entry'!A1803</f>
        <v>0</v>
      </c>
      <c r="B1802">
        <f>'Data Entry'!B1803</f>
        <v>0</v>
      </c>
      <c r="C1802">
        <f>'Data Entry'!I1803</f>
        <v>0</v>
      </c>
      <c r="D1802">
        <f>'Data Entry'!J1803</f>
        <v>0</v>
      </c>
      <c r="E1802">
        <f t="shared" si="140"/>
        <v>0</v>
      </c>
      <c r="F1802" s="26" t="e">
        <f t="shared" si="141"/>
        <v>#DIV/0!</v>
      </c>
      <c r="G1802">
        <f>'Data Entry'!K1803</f>
        <v>0</v>
      </c>
      <c r="H1802">
        <f>'Data Entry'!L1803</f>
        <v>0</v>
      </c>
      <c r="I1802">
        <f t="shared" si="142"/>
        <v>0</v>
      </c>
      <c r="J1802" s="26" t="e">
        <f t="shared" si="143"/>
        <v>#DIV/0!</v>
      </c>
      <c r="K1802" s="1">
        <f>SUMIFS('Data Entry'!N$3:N$2000,'Data Entry'!M$3:M$2000,A1802,'Data Entry'!B$3:B$2000,B1802)+SUMIFS('Data Entry'!P$3:P$2000,'Data Entry'!O$3:O$2000,A1802,'Data Entry'!B$3:B$2000,B1802)+SUMIFS('Data Entry'!R$3:R$2000,'Data Entry'!Q$3:Q$2000,A1802,'Data Entry'!B$3:B$2000,B1802)</f>
        <v>0</v>
      </c>
      <c r="L1802">
        <f t="shared" si="144"/>
        <v>0</v>
      </c>
    </row>
    <row r="1803" spans="1:12">
      <c r="A1803">
        <f>'Data Entry'!A1804</f>
        <v>0</v>
      </c>
      <c r="B1803">
        <f>'Data Entry'!B1804</f>
        <v>0</v>
      </c>
      <c r="C1803">
        <f>'Data Entry'!I1804</f>
        <v>0</v>
      </c>
      <c r="D1803">
        <f>'Data Entry'!J1804</f>
        <v>0</v>
      </c>
      <c r="E1803">
        <f t="shared" si="140"/>
        <v>0</v>
      </c>
      <c r="F1803" s="26" t="e">
        <f t="shared" si="141"/>
        <v>#DIV/0!</v>
      </c>
      <c r="G1803">
        <f>'Data Entry'!K1804</f>
        <v>0</v>
      </c>
      <c r="H1803">
        <f>'Data Entry'!L1804</f>
        <v>0</v>
      </c>
      <c r="I1803">
        <f t="shared" si="142"/>
        <v>0</v>
      </c>
      <c r="J1803" s="26" t="e">
        <f t="shared" si="143"/>
        <v>#DIV/0!</v>
      </c>
      <c r="K1803" s="1">
        <f>SUMIFS('Data Entry'!N$3:N$2000,'Data Entry'!M$3:M$2000,A1803,'Data Entry'!B$3:B$2000,B1803)+SUMIFS('Data Entry'!P$3:P$2000,'Data Entry'!O$3:O$2000,A1803,'Data Entry'!B$3:B$2000,B1803)+SUMIFS('Data Entry'!R$3:R$2000,'Data Entry'!Q$3:Q$2000,A1803,'Data Entry'!B$3:B$2000,B1803)</f>
        <v>0</v>
      </c>
      <c r="L1803">
        <f t="shared" si="144"/>
        <v>0</v>
      </c>
    </row>
    <row r="1804" spans="1:12">
      <c r="A1804">
        <f>'Data Entry'!A1805</f>
        <v>0</v>
      </c>
      <c r="B1804">
        <f>'Data Entry'!B1805</f>
        <v>0</v>
      </c>
      <c r="C1804">
        <f>'Data Entry'!I1805</f>
        <v>0</v>
      </c>
      <c r="D1804">
        <f>'Data Entry'!J1805</f>
        <v>0</v>
      </c>
      <c r="E1804">
        <f t="shared" si="140"/>
        <v>0</v>
      </c>
      <c r="F1804" s="26" t="e">
        <f t="shared" si="141"/>
        <v>#DIV/0!</v>
      </c>
      <c r="G1804">
        <f>'Data Entry'!K1805</f>
        <v>0</v>
      </c>
      <c r="H1804">
        <f>'Data Entry'!L1805</f>
        <v>0</v>
      </c>
      <c r="I1804">
        <f t="shared" si="142"/>
        <v>0</v>
      </c>
      <c r="J1804" s="26" t="e">
        <f t="shared" si="143"/>
        <v>#DIV/0!</v>
      </c>
      <c r="K1804" s="1">
        <f>SUMIFS('Data Entry'!N$3:N$2000,'Data Entry'!M$3:M$2000,A1804,'Data Entry'!B$3:B$2000,B1804)+SUMIFS('Data Entry'!P$3:P$2000,'Data Entry'!O$3:O$2000,A1804,'Data Entry'!B$3:B$2000,B1804)+SUMIFS('Data Entry'!R$3:R$2000,'Data Entry'!Q$3:Q$2000,A1804,'Data Entry'!B$3:B$2000,B1804)</f>
        <v>0</v>
      </c>
      <c r="L1804">
        <f t="shared" si="144"/>
        <v>0</v>
      </c>
    </row>
    <row r="1805" spans="1:12">
      <c r="A1805">
        <f>'Data Entry'!A1806</f>
        <v>0</v>
      </c>
      <c r="B1805">
        <f>'Data Entry'!B1806</f>
        <v>0</v>
      </c>
      <c r="C1805">
        <f>'Data Entry'!I1806</f>
        <v>0</v>
      </c>
      <c r="D1805">
        <f>'Data Entry'!J1806</f>
        <v>0</v>
      </c>
      <c r="E1805">
        <f t="shared" si="140"/>
        <v>0</v>
      </c>
      <c r="F1805" s="26" t="e">
        <f t="shared" si="141"/>
        <v>#DIV/0!</v>
      </c>
      <c r="G1805">
        <f>'Data Entry'!K1806</f>
        <v>0</v>
      </c>
      <c r="H1805">
        <f>'Data Entry'!L1806</f>
        <v>0</v>
      </c>
      <c r="I1805">
        <f t="shared" si="142"/>
        <v>0</v>
      </c>
      <c r="J1805" s="26" t="e">
        <f t="shared" si="143"/>
        <v>#DIV/0!</v>
      </c>
      <c r="K1805" s="1">
        <f>SUMIFS('Data Entry'!N$3:N$2000,'Data Entry'!M$3:M$2000,A1805,'Data Entry'!B$3:B$2000,B1805)+SUMIFS('Data Entry'!P$3:P$2000,'Data Entry'!O$3:O$2000,A1805,'Data Entry'!B$3:B$2000,B1805)+SUMIFS('Data Entry'!R$3:R$2000,'Data Entry'!Q$3:Q$2000,A1805,'Data Entry'!B$3:B$2000,B1805)</f>
        <v>0</v>
      </c>
      <c r="L1805">
        <f t="shared" si="144"/>
        <v>0</v>
      </c>
    </row>
    <row r="1806" spans="1:12">
      <c r="A1806">
        <f>'Data Entry'!A1807</f>
        <v>0</v>
      </c>
      <c r="B1806">
        <f>'Data Entry'!B1807</f>
        <v>0</v>
      </c>
      <c r="C1806">
        <f>'Data Entry'!I1807</f>
        <v>0</v>
      </c>
      <c r="D1806">
        <f>'Data Entry'!J1807</f>
        <v>0</v>
      </c>
      <c r="E1806">
        <f t="shared" si="140"/>
        <v>0</v>
      </c>
      <c r="F1806" s="26" t="e">
        <f t="shared" si="141"/>
        <v>#DIV/0!</v>
      </c>
      <c r="G1806">
        <f>'Data Entry'!K1807</f>
        <v>0</v>
      </c>
      <c r="H1806">
        <f>'Data Entry'!L1807</f>
        <v>0</v>
      </c>
      <c r="I1806">
        <f t="shared" si="142"/>
        <v>0</v>
      </c>
      <c r="J1806" s="26" t="e">
        <f t="shared" si="143"/>
        <v>#DIV/0!</v>
      </c>
      <c r="K1806" s="1">
        <f>SUMIFS('Data Entry'!N$3:N$2000,'Data Entry'!M$3:M$2000,A1806,'Data Entry'!B$3:B$2000,B1806)+SUMIFS('Data Entry'!P$3:P$2000,'Data Entry'!O$3:O$2000,A1806,'Data Entry'!B$3:B$2000,B1806)+SUMIFS('Data Entry'!R$3:R$2000,'Data Entry'!Q$3:Q$2000,A1806,'Data Entry'!B$3:B$2000,B1806)</f>
        <v>0</v>
      </c>
      <c r="L1806">
        <f t="shared" si="144"/>
        <v>0</v>
      </c>
    </row>
    <row r="1807" spans="1:12">
      <c r="A1807">
        <f>'Data Entry'!A1808</f>
        <v>0</v>
      </c>
      <c r="B1807">
        <f>'Data Entry'!B1808</f>
        <v>0</v>
      </c>
      <c r="C1807">
        <f>'Data Entry'!I1808</f>
        <v>0</v>
      </c>
      <c r="D1807">
        <f>'Data Entry'!J1808</f>
        <v>0</v>
      </c>
      <c r="E1807">
        <f t="shared" si="140"/>
        <v>0</v>
      </c>
      <c r="F1807" s="26" t="e">
        <f t="shared" si="141"/>
        <v>#DIV/0!</v>
      </c>
      <c r="G1807">
        <f>'Data Entry'!K1808</f>
        <v>0</v>
      </c>
      <c r="H1807">
        <f>'Data Entry'!L1808</f>
        <v>0</v>
      </c>
      <c r="I1807">
        <f t="shared" si="142"/>
        <v>0</v>
      </c>
      <c r="J1807" s="26" t="e">
        <f t="shared" si="143"/>
        <v>#DIV/0!</v>
      </c>
      <c r="K1807" s="1">
        <f>SUMIFS('Data Entry'!N$3:N$2000,'Data Entry'!M$3:M$2000,A1807,'Data Entry'!B$3:B$2000,B1807)+SUMIFS('Data Entry'!P$3:P$2000,'Data Entry'!O$3:O$2000,A1807,'Data Entry'!B$3:B$2000,B1807)+SUMIFS('Data Entry'!R$3:R$2000,'Data Entry'!Q$3:Q$2000,A1807,'Data Entry'!B$3:B$2000,B1807)</f>
        <v>0</v>
      </c>
      <c r="L1807">
        <f t="shared" si="144"/>
        <v>0</v>
      </c>
    </row>
    <row r="1808" spans="1:12">
      <c r="A1808">
        <f>'Data Entry'!A1809</f>
        <v>0</v>
      </c>
      <c r="B1808">
        <f>'Data Entry'!B1809</f>
        <v>0</v>
      </c>
      <c r="C1808">
        <f>'Data Entry'!I1809</f>
        <v>0</v>
      </c>
      <c r="D1808">
        <f>'Data Entry'!J1809</f>
        <v>0</v>
      </c>
      <c r="E1808">
        <f t="shared" si="140"/>
        <v>0</v>
      </c>
      <c r="F1808" s="26" t="e">
        <f t="shared" si="141"/>
        <v>#DIV/0!</v>
      </c>
      <c r="G1808">
        <f>'Data Entry'!K1809</f>
        <v>0</v>
      </c>
      <c r="H1808">
        <f>'Data Entry'!L1809</f>
        <v>0</v>
      </c>
      <c r="I1808">
        <f t="shared" si="142"/>
        <v>0</v>
      </c>
      <c r="J1808" s="26" t="e">
        <f t="shared" si="143"/>
        <v>#DIV/0!</v>
      </c>
      <c r="K1808" s="1">
        <f>SUMIFS('Data Entry'!N$3:N$2000,'Data Entry'!M$3:M$2000,A1808,'Data Entry'!B$3:B$2000,B1808)+SUMIFS('Data Entry'!P$3:P$2000,'Data Entry'!O$3:O$2000,A1808,'Data Entry'!B$3:B$2000,B1808)+SUMIFS('Data Entry'!R$3:R$2000,'Data Entry'!Q$3:Q$2000,A1808,'Data Entry'!B$3:B$2000,B1808)</f>
        <v>0</v>
      </c>
      <c r="L1808">
        <f t="shared" si="144"/>
        <v>0</v>
      </c>
    </row>
    <row r="1809" spans="1:12">
      <c r="A1809">
        <f>'Data Entry'!A1810</f>
        <v>0</v>
      </c>
      <c r="B1809">
        <f>'Data Entry'!B1810</f>
        <v>0</v>
      </c>
      <c r="C1809">
        <f>'Data Entry'!I1810</f>
        <v>0</v>
      </c>
      <c r="D1809">
        <f>'Data Entry'!J1810</f>
        <v>0</v>
      </c>
      <c r="E1809">
        <f t="shared" si="140"/>
        <v>0</v>
      </c>
      <c r="F1809" s="26" t="e">
        <f t="shared" si="141"/>
        <v>#DIV/0!</v>
      </c>
      <c r="G1809">
        <f>'Data Entry'!K1810</f>
        <v>0</v>
      </c>
      <c r="H1809">
        <f>'Data Entry'!L1810</f>
        <v>0</v>
      </c>
      <c r="I1809">
        <f t="shared" si="142"/>
        <v>0</v>
      </c>
      <c r="J1809" s="26" t="e">
        <f t="shared" si="143"/>
        <v>#DIV/0!</v>
      </c>
      <c r="K1809" s="1">
        <f>SUMIFS('Data Entry'!N$3:N$2000,'Data Entry'!M$3:M$2000,A1809,'Data Entry'!B$3:B$2000,B1809)+SUMIFS('Data Entry'!P$3:P$2000,'Data Entry'!O$3:O$2000,A1809,'Data Entry'!B$3:B$2000,B1809)+SUMIFS('Data Entry'!R$3:R$2000,'Data Entry'!Q$3:Q$2000,A1809,'Data Entry'!B$3:B$2000,B1809)</f>
        <v>0</v>
      </c>
      <c r="L1809">
        <f t="shared" si="144"/>
        <v>0</v>
      </c>
    </row>
    <row r="1810" spans="1:12">
      <c r="A1810">
        <f>'Data Entry'!A1811</f>
        <v>0</v>
      </c>
      <c r="B1810">
        <f>'Data Entry'!B1811</f>
        <v>0</v>
      </c>
      <c r="C1810">
        <f>'Data Entry'!I1811</f>
        <v>0</v>
      </c>
      <c r="D1810">
        <f>'Data Entry'!J1811</f>
        <v>0</v>
      </c>
      <c r="E1810">
        <f t="shared" si="140"/>
        <v>0</v>
      </c>
      <c r="F1810" s="26" t="e">
        <f t="shared" si="141"/>
        <v>#DIV/0!</v>
      </c>
      <c r="G1810">
        <f>'Data Entry'!K1811</f>
        <v>0</v>
      </c>
      <c r="H1810">
        <f>'Data Entry'!L1811</f>
        <v>0</v>
      </c>
      <c r="I1810">
        <f t="shared" si="142"/>
        <v>0</v>
      </c>
      <c r="J1810" s="26" t="e">
        <f t="shared" si="143"/>
        <v>#DIV/0!</v>
      </c>
      <c r="K1810" s="1">
        <f>SUMIFS('Data Entry'!N$3:N$2000,'Data Entry'!M$3:M$2000,A1810,'Data Entry'!B$3:B$2000,B1810)+SUMIFS('Data Entry'!P$3:P$2000,'Data Entry'!O$3:O$2000,A1810,'Data Entry'!B$3:B$2000,B1810)+SUMIFS('Data Entry'!R$3:R$2000,'Data Entry'!Q$3:Q$2000,A1810,'Data Entry'!B$3:B$2000,B1810)</f>
        <v>0</v>
      </c>
      <c r="L1810">
        <f t="shared" si="144"/>
        <v>0</v>
      </c>
    </row>
    <row r="1811" spans="1:12">
      <c r="A1811">
        <f>'Data Entry'!A1812</f>
        <v>0</v>
      </c>
      <c r="B1811">
        <f>'Data Entry'!B1812</f>
        <v>0</v>
      </c>
      <c r="C1811">
        <f>'Data Entry'!I1812</f>
        <v>0</v>
      </c>
      <c r="D1811">
        <f>'Data Entry'!J1812</f>
        <v>0</v>
      </c>
      <c r="E1811">
        <f t="shared" si="140"/>
        <v>0</v>
      </c>
      <c r="F1811" s="26" t="e">
        <f t="shared" si="141"/>
        <v>#DIV/0!</v>
      </c>
      <c r="G1811">
        <f>'Data Entry'!K1812</f>
        <v>0</v>
      </c>
      <c r="H1811">
        <f>'Data Entry'!L1812</f>
        <v>0</v>
      </c>
      <c r="I1811">
        <f t="shared" si="142"/>
        <v>0</v>
      </c>
      <c r="J1811" s="26" t="e">
        <f t="shared" si="143"/>
        <v>#DIV/0!</v>
      </c>
      <c r="K1811" s="1">
        <f>SUMIFS('Data Entry'!N$3:N$2000,'Data Entry'!M$3:M$2000,A1811,'Data Entry'!B$3:B$2000,B1811)+SUMIFS('Data Entry'!P$3:P$2000,'Data Entry'!O$3:O$2000,A1811,'Data Entry'!B$3:B$2000,B1811)+SUMIFS('Data Entry'!R$3:R$2000,'Data Entry'!Q$3:Q$2000,A1811,'Data Entry'!B$3:B$2000,B1811)</f>
        <v>0</v>
      </c>
      <c r="L1811">
        <f t="shared" si="144"/>
        <v>0</v>
      </c>
    </row>
    <row r="1812" spans="1:12">
      <c r="A1812">
        <f>'Data Entry'!A1813</f>
        <v>0</v>
      </c>
      <c r="B1812">
        <f>'Data Entry'!B1813</f>
        <v>0</v>
      </c>
      <c r="C1812">
        <f>'Data Entry'!I1813</f>
        <v>0</v>
      </c>
      <c r="D1812">
        <f>'Data Entry'!J1813</f>
        <v>0</v>
      </c>
      <c r="E1812">
        <f t="shared" si="140"/>
        <v>0</v>
      </c>
      <c r="F1812" s="26" t="e">
        <f t="shared" si="141"/>
        <v>#DIV/0!</v>
      </c>
      <c r="G1812">
        <f>'Data Entry'!K1813</f>
        <v>0</v>
      </c>
      <c r="H1812">
        <f>'Data Entry'!L1813</f>
        <v>0</v>
      </c>
      <c r="I1812">
        <f t="shared" si="142"/>
        <v>0</v>
      </c>
      <c r="J1812" s="26" t="e">
        <f t="shared" si="143"/>
        <v>#DIV/0!</v>
      </c>
      <c r="K1812" s="1">
        <f>SUMIFS('Data Entry'!N$3:N$2000,'Data Entry'!M$3:M$2000,A1812,'Data Entry'!B$3:B$2000,B1812)+SUMIFS('Data Entry'!P$3:P$2000,'Data Entry'!O$3:O$2000,A1812,'Data Entry'!B$3:B$2000,B1812)+SUMIFS('Data Entry'!R$3:R$2000,'Data Entry'!Q$3:Q$2000,A1812,'Data Entry'!B$3:B$2000,B1812)</f>
        <v>0</v>
      </c>
      <c r="L1812">
        <f t="shared" si="144"/>
        <v>0</v>
      </c>
    </row>
    <row r="1813" spans="1:12">
      <c r="A1813">
        <f>'Data Entry'!A1814</f>
        <v>0</v>
      </c>
      <c r="B1813">
        <f>'Data Entry'!B1814</f>
        <v>0</v>
      </c>
      <c r="C1813">
        <f>'Data Entry'!I1814</f>
        <v>0</v>
      </c>
      <c r="D1813">
        <f>'Data Entry'!J1814</f>
        <v>0</v>
      </c>
      <c r="E1813">
        <f t="shared" si="140"/>
        <v>0</v>
      </c>
      <c r="F1813" s="26" t="e">
        <f t="shared" si="141"/>
        <v>#DIV/0!</v>
      </c>
      <c r="G1813">
        <f>'Data Entry'!K1814</f>
        <v>0</v>
      </c>
      <c r="H1813">
        <f>'Data Entry'!L1814</f>
        <v>0</v>
      </c>
      <c r="I1813">
        <f t="shared" si="142"/>
        <v>0</v>
      </c>
      <c r="J1813" s="26" t="e">
        <f t="shared" si="143"/>
        <v>#DIV/0!</v>
      </c>
      <c r="K1813" s="1">
        <f>SUMIFS('Data Entry'!N$3:N$2000,'Data Entry'!M$3:M$2000,A1813,'Data Entry'!B$3:B$2000,B1813)+SUMIFS('Data Entry'!P$3:P$2000,'Data Entry'!O$3:O$2000,A1813,'Data Entry'!B$3:B$2000,B1813)+SUMIFS('Data Entry'!R$3:R$2000,'Data Entry'!Q$3:Q$2000,A1813,'Data Entry'!B$3:B$2000,B1813)</f>
        <v>0</v>
      </c>
      <c r="L1813">
        <f t="shared" si="144"/>
        <v>0</v>
      </c>
    </row>
    <row r="1814" spans="1:12">
      <c r="A1814">
        <f>'Data Entry'!A1815</f>
        <v>0</v>
      </c>
      <c r="B1814">
        <f>'Data Entry'!B1815</f>
        <v>0</v>
      </c>
      <c r="C1814">
        <f>'Data Entry'!I1815</f>
        <v>0</v>
      </c>
      <c r="D1814">
        <f>'Data Entry'!J1815</f>
        <v>0</v>
      </c>
      <c r="E1814">
        <f t="shared" si="140"/>
        <v>0</v>
      </c>
      <c r="F1814" s="26" t="e">
        <f t="shared" si="141"/>
        <v>#DIV/0!</v>
      </c>
      <c r="G1814">
        <f>'Data Entry'!K1815</f>
        <v>0</v>
      </c>
      <c r="H1814">
        <f>'Data Entry'!L1815</f>
        <v>0</v>
      </c>
      <c r="I1814">
        <f t="shared" si="142"/>
        <v>0</v>
      </c>
      <c r="J1814" s="26" t="e">
        <f t="shared" si="143"/>
        <v>#DIV/0!</v>
      </c>
      <c r="K1814" s="1">
        <f>SUMIFS('Data Entry'!N$3:N$2000,'Data Entry'!M$3:M$2000,A1814,'Data Entry'!B$3:B$2000,B1814)+SUMIFS('Data Entry'!P$3:P$2000,'Data Entry'!O$3:O$2000,A1814,'Data Entry'!B$3:B$2000,B1814)+SUMIFS('Data Entry'!R$3:R$2000,'Data Entry'!Q$3:Q$2000,A1814,'Data Entry'!B$3:B$2000,B1814)</f>
        <v>0</v>
      </c>
      <c r="L1814">
        <f t="shared" si="144"/>
        <v>0</v>
      </c>
    </row>
    <row r="1815" spans="1:12">
      <c r="A1815">
        <f>'Data Entry'!A1816</f>
        <v>0</v>
      </c>
      <c r="B1815">
        <f>'Data Entry'!B1816</f>
        <v>0</v>
      </c>
      <c r="C1815">
        <f>'Data Entry'!I1816</f>
        <v>0</v>
      </c>
      <c r="D1815">
        <f>'Data Entry'!J1816</f>
        <v>0</v>
      </c>
      <c r="E1815">
        <f t="shared" si="140"/>
        <v>0</v>
      </c>
      <c r="F1815" s="26" t="e">
        <f t="shared" si="141"/>
        <v>#DIV/0!</v>
      </c>
      <c r="G1815">
        <f>'Data Entry'!K1816</f>
        <v>0</v>
      </c>
      <c r="H1815">
        <f>'Data Entry'!L1816</f>
        <v>0</v>
      </c>
      <c r="I1815">
        <f t="shared" si="142"/>
        <v>0</v>
      </c>
      <c r="J1815" s="26" t="e">
        <f t="shared" si="143"/>
        <v>#DIV/0!</v>
      </c>
      <c r="K1815" s="1">
        <f>SUMIFS('Data Entry'!N$3:N$2000,'Data Entry'!M$3:M$2000,A1815,'Data Entry'!B$3:B$2000,B1815)+SUMIFS('Data Entry'!P$3:P$2000,'Data Entry'!O$3:O$2000,A1815,'Data Entry'!B$3:B$2000,B1815)+SUMIFS('Data Entry'!R$3:R$2000,'Data Entry'!Q$3:Q$2000,A1815,'Data Entry'!B$3:B$2000,B1815)</f>
        <v>0</v>
      </c>
      <c r="L1815">
        <f t="shared" si="144"/>
        <v>0</v>
      </c>
    </row>
    <row r="1816" spans="1:12">
      <c r="A1816">
        <f>'Data Entry'!A1817</f>
        <v>0</v>
      </c>
      <c r="B1816">
        <f>'Data Entry'!B1817</f>
        <v>0</v>
      </c>
      <c r="C1816">
        <f>'Data Entry'!I1817</f>
        <v>0</v>
      </c>
      <c r="D1816">
        <f>'Data Entry'!J1817</f>
        <v>0</v>
      </c>
      <c r="E1816">
        <f t="shared" si="140"/>
        <v>0</v>
      </c>
      <c r="F1816" s="26" t="e">
        <f t="shared" si="141"/>
        <v>#DIV/0!</v>
      </c>
      <c r="G1816">
        <f>'Data Entry'!K1817</f>
        <v>0</v>
      </c>
      <c r="H1816">
        <f>'Data Entry'!L1817</f>
        <v>0</v>
      </c>
      <c r="I1816">
        <f t="shared" si="142"/>
        <v>0</v>
      </c>
      <c r="J1816" s="26" t="e">
        <f t="shared" si="143"/>
        <v>#DIV/0!</v>
      </c>
      <c r="K1816" s="1">
        <f>SUMIFS('Data Entry'!N$3:N$2000,'Data Entry'!M$3:M$2000,A1816,'Data Entry'!B$3:B$2000,B1816)+SUMIFS('Data Entry'!P$3:P$2000,'Data Entry'!O$3:O$2000,A1816,'Data Entry'!B$3:B$2000,B1816)+SUMIFS('Data Entry'!R$3:R$2000,'Data Entry'!Q$3:Q$2000,A1816,'Data Entry'!B$3:B$2000,B1816)</f>
        <v>0</v>
      </c>
      <c r="L1816">
        <f t="shared" si="144"/>
        <v>0</v>
      </c>
    </row>
    <row r="1817" spans="1:12">
      <c r="A1817">
        <f>'Data Entry'!A1818</f>
        <v>0</v>
      </c>
      <c r="B1817">
        <f>'Data Entry'!B1818</f>
        <v>0</v>
      </c>
      <c r="C1817">
        <f>'Data Entry'!I1818</f>
        <v>0</v>
      </c>
      <c r="D1817">
        <f>'Data Entry'!J1818</f>
        <v>0</v>
      </c>
      <c r="E1817">
        <f t="shared" si="140"/>
        <v>0</v>
      </c>
      <c r="F1817" s="26" t="e">
        <f t="shared" si="141"/>
        <v>#DIV/0!</v>
      </c>
      <c r="G1817">
        <f>'Data Entry'!K1818</f>
        <v>0</v>
      </c>
      <c r="H1817">
        <f>'Data Entry'!L1818</f>
        <v>0</v>
      </c>
      <c r="I1817">
        <f t="shared" si="142"/>
        <v>0</v>
      </c>
      <c r="J1817" s="26" t="e">
        <f t="shared" si="143"/>
        <v>#DIV/0!</v>
      </c>
      <c r="K1817" s="1">
        <f>SUMIFS('Data Entry'!N$3:N$2000,'Data Entry'!M$3:M$2000,A1817,'Data Entry'!B$3:B$2000,B1817)+SUMIFS('Data Entry'!P$3:P$2000,'Data Entry'!O$3:O$2000,A1817,'Data Entry'!B$3:B$2000,B1817)+SUMIFS('Data Entry'!R$3:R$2000,'Data Entry'!Q$3:Q$2000,A1817,'Data Entry'!B$3:B$2000,B1817)</f>
        <v>0</v>
      </c>
      <c r="L1817">
        <f t="shared" si="144"/>
        <v>0</v>
      </c>
    </row>
    <row r="1818" spans="1:12">
      <c r="A1818">
        <f>'Data Entry'!A1819</f>
        <v>0</v>
      </c>
      <c r="B1818">
        <f>'Data Entry'!B1819</f>
        <v>0</v>
      </c>
      <c r="C1818">
        <f>'Data Entry'!I1819</f>
        <v>0</v>
      </c>
      <c r="D1818">
        <f>'Data Entry'!J1819</f>
        <v>0</v>
      </c>
      <c r="E1818">
        <f t="shared" si="140"/>
        <v>0</v>
      </c>
      <c r="F1818" s="26" t="e">
        <f t="shared" si="141"/>
        <v>#DIV/0!</v>
      </c>
      <c r="G1818">
        <f>'Data Entry'!K1819</f>
        <v>0</v>
      </c>
      <c r="H1818">
        <f>'Data Entry'!L1819</f>
        <v>0</v>
      </c>
      <c r="I1818">
        <f t="shared" si="142"/>
        <v>0</v>
      </c>
      <c r="J1818" s="26" t="e">
        <f t="shared" si="143"/>
        <v>#DIV/0!</v>
      </c>
      <c r="K1818" s="1">
        <f>SUMIFS('Data Entry'!N$3:N$2000,'Data Entry'!M$3:M$2000,A1818,'Data Entry'!B$3:B$2000,B1818)+SUMIFS('Data Entry'!P$3:P$2000,'Data Entry'!O$3:O$2000,A1818,'Data Entry'!B$3:B$2000,B1818)+SUMIFS('Data Entry'!R$3:R$2000,'Data Entry'!Q$3:Q$2000,A1818,'Data Entry'!B$3:B$2000,B1818)</f>
        <v>0</v>
      </c>
      <c r="L1818">
        <f t="shared" si="144"/>
        <v>0</v>
      </c>
    </row>
    <row r="1819" spans="1:12">
      <c r="A1819">
        <f>'Data Entry'!A1820</f>
        <v>0</v>
      </c>
      <c r="B1819">
        <f>'Data Entry'!B1820</f>
        <v>0</v>
      </c>
      <c r="C1819">
        <f>'Data Entry'!I1820</f>
        <v>0</v>
      </c>
      <c r="D1819">
        <f>'Data Entry'!J1820</f>
        <v>0</v>
      </c>
      <c r="E1819">
        <f t="shared" si="140"/>
        <v>0</v>
      </c>
      <c r="F1819" s="26" t="e">
        <f t="shared" si="141"/>
        <v>#DIV/0!</v>
      </c>
      <c r="G1819">
        <f>'Data Entry'!K1820</f>
        <v>0</v>
      </c>
      <c r="H1819">
        <f>'Data Entry'!L1820</f>
        <v>0</v>
      </c>
      <c r="I1819">
        <f t="shared" si="142"/>
        <v>0</v>
      </c>
      <c r="J1819" s="26" t="e">
        <f t="shared" si="143"/>
        <v>#DIV/0!</v>
      </c>
      <c r="K1819" s="1">
        <f>SUMIFS('Data Entry'!N$3:N$2000,'Data Entry'!M$3:M$2000,A1819,'Data Entry'!B$3:B$2000,B1819)+SUMIFS('Data Entry'!P$3:P$2000,'Data Entry'!O$3:O$2000,A1819,'Data Entry'!B$3:B$2000,B1819)+SUMIFS('Data Entry'!R$3:R$2000,'Data Entry'!Q$3:Q$2000,A1819,'Data Entry'!B$3:B$2000,B1819)</f>
        <v>0</v>
      </c>
      <c r="L1819">
        <f t="shared" si="144"/>
        <v>0</v>
      </c>
    </row>
    <row r="1820" spans="1:12">
      <c r="A1820">
        <f>'Data Entry'!A1821</f>
        <v>0</v>
      </c>
      <c r="B1820">
        <f>'Data Entry'!B1821</f>
        <v>0</v>
      </c>
      <c r="C1820">
        <f>'Data Entry'!I1821</f>
        <v>0</v>
      </c>
      <c r="D1820">
        <f>'Data Entry'!J1821</f>
        <v>0</v>
      </c>
      <c r="E1820">
        <f t="shared" si="140"/>
        <v>0</v>
      </c>
      <c r="F1820" s="26" t="e">
        <f t="shared" si="141"/>
        <v>#DIV/0!</v>
      </c>
      <c r="G1820">
        <f>'Data Entry'!K1821</f>
        <v>0</v>
      </c>
      <c r="H1820">
        <f>'Data Entry'!L1821</f>
        <v>0</v>
      </c>
      <c r="I1820">
        <f t="shared" si="142"/>
        <v>0</v>
      </c>
      <c r="J1820" s="26" t="e">
        <f t="shared" si="143"/>
        <v>#DIV/0!</v>
      </c>
      <c r="K1820" s="1">
        <f>SUMIFS('Data Entry'!N$3:N$2000,'Data Entry'!M$3:M$2000,A1820,'Data Entry'!B$3:B$2000,B1820)+SUMIFS('Data Entry'!P$3:P$2000,'Data Entry'!O$3:O$2000,A1820,'Data Entry'!B$3:B$2000,B1820)+SUMIFS('Data Entry'!R$3:R$2000,'Data Entry'!Q$3:Q$2000,A1820,'Data Entry'!B$3:B$2000,B1820)</f>
        <v>0</v>
      </c>
      <c r="L1820">
        <f t="shared" si="144"/>
        <v>0</v>
      </c>
    </row>
    <row r="1821" spans="1:12">
      <c r="A1821">
        <f>'Data Entry'!A1822</f>
        <v>0</v>
      </c>
      <c r="B1821">
        <f>'Data Entry'!B1822</f>
        <v>0</v>
      </c>
      <c r="C1821">
        <f>'Data Entry'!I1822</f>
        <v>0</v>
      </c>
      <c r="D1821">
        <f>'Data Entry'!J1822</f>
        <v>0</v>
      </c>
      <c r="E1821">
        <f t="shared" si="140"/>
        <v>0</v>
      </c>
      <c r="F1821" s="26" t="e">
        <f t="shared" si="141"/>
        <v>#DIV/0!</v>
      </c>
      <c r="G1821">
        <f>'Data Entry'!K1822</f>
        <v>0</v>
      </c>
      <c r="H1821">
        <f>'Data Entry'!L1822</f>
        <v>0</v>
      </c>
      <c r="I1821">
        <f t="shared" si="142"/>
        <v>0</v>
      </c>
      <c r="J1821" s="26" t="e">
        <f t="shared" si="143"/>
        <v>#DIV/0!</v>
      </c>
      <c r="K1821" s="1">
        <f>SUMIFS('Data Entry'!N$3:N$2000,'Data Entry'!M$3:M$2000,A1821,'Data Entry'!B$3:B$2000,B1821)+SUMIFS('Data Entry'!P$3:P$2000,'Data Entry'!O$3:O$2000,A1821,'Data Entry'!B$3:B$2000,B1821)+SUMIFS('Data Entry'!R$3:R$2000,'Data Entry'!Q$3:Q$2000,A1821,'Data Entry'!B$3:B$2000,B1821)</f>
        <v>0</v>
      </c>
      <c r="L1821">
        <f t="shared" si="144"/>
        <v>0</v>
      </c>
    </row>
    <row r="1822" spans="1:12">
      <c r="A1822">
        <f>'Data Entry'!A1823</f>
        <v>0</v>
      </c>
      <c r="B1822">
        <f>'Data Entry'!B1823</f>
        <v>0</v>
      </c>
      <c r="C1822">
        <f>'Data Entry'!I1823</f>
        <v>0</v>
      </c>
      <c r="D1822">
        <f>'Data Entry'!J1823</f>
        <v>0</v>
      </c>
      <c r="E1822">
        <f t="shared" si="140"/>
        <v>0</v>
      </c>
      <c r="F1822" s="26" t="e">
        <f t="shared" si="141"/>
        <v>#DIV/0!</v>
      </c>
      <c r="G1822">
        <f>'Data Entry'!K1823</f>
        <v>0</v>
      </c>
      <c r="H1822">
        <f>'Data Entry'!L1823</f>
        <v>0</v>
      </c>
      <c r="I1822">
        <f t="shared" si="142"/>
        <v>0</v>
      </c>
      <c r="J1822" s="26" t="e">
        <f t="shared" si="143"/>
        <v>#DIV/0!</v>
      </c>
      <c r="K1822" s="1">
        <f>SUMIFS('Data Entry'!N$3:N$2000,'Data Entry'!M$3:M$2000,A1822,'Data Entry'!B$3:B$2000,B1822)+SUMIFS('Data Entry'!P$3:P$2000,'Data Entry'!O$3:O$2000,A1822,'Data Entry'!B$3:B$2000,B1822)+SUMIFS('Data Entry'!R$3:R$2000,'Data Entry'!Q$3:Q$2000,A1822,'Data Entry'!B$3:B$2000,B1822)</f>
        <v>0</v>
      </c>
      <c r="L1822">
        <f t="shared" si="144"/>
        <v>0</v>
      </c>
    </row>
    <row r="1823" spans="1:12">
      <c r="A1823">
        <f>'Data Entry'!A1824</f>
        <v>0</v>
      </c>
      <c r="B1823">
        <f>'Data Entry'!B1824</f>
        <v>0</v>
      </c>
      <c r="C1823">
        <f>'Data Entry'!I1824</f>
        <v>0</v>
      </c>
      <c r="D1823">
        <f>'Data Entry'!J1824</f>
        <v>0</v>
      </c>
      <c r="E1823">
        <f t="shared" si="140"/>
        <v>0</v>
      </c>
      <c r="F1823" s="26" t="e">
        <f t="shared" si="141"/>
        <v>#DIV/0!</v>
      </c>
      <c r="G1823">
        <f>'Data Entry'!K1824</f>
        <v>0</v>
      </c>
      <c r="H1823">
        <f>'Data Entry'!L1824</f>
        <v>0</v>
      </c>
      <c r="I1823">
        <f t="shared" si="142"/>
        <v>0</v>
      </c>
      <c r="J1823" s="26" t="e">
        <f t="shared" si="143"/>
        <v>#DIV/0!</v>
      </c>
      <c r="K1823" s="1">
        <f>SUMIFS('Data Entry'!N$3:N$2000,'Data Entry'!M$3:M$2000,A1823,'Data Entry'!B$3:B$2000,B1823)+SUMIFS('Data Entry'!P$3:P$2000,'Data Entry'!O$3:O$2000,A1823,'Data Entry'!B$3:B$2000,B1823)+SUMIFS('Data Entry'!R$3:R$2000,'Data Entry'!Q$3:Q$2000,A1823,'Data Entry'!B$3:B$2000,B1823)</f>
        <v>0</v>
      </c>
      <c r="L1823">
        <f t="shared" si="144"/>
        <v>0</v>
      </c>
    </row>
    <row r="1824" spans="1:12">
      <c r="A1824">
        <f>'Data Entry'!A1825</f>
        <v>0</v>
      </c>
      <c r="B1824">
        <f>'Data Entry'!B1825</f>
        <v>0</v>
      </c>
      <c r="C1824">
        <f>'Data Entry'!I1825</f>
        <v>0</v>
      </c>
      <c r="D1824">
        <f>'Data Entry'!J1825</f>
        <v>0</v>
      </c>
      <c r="E1824">
        <f t="shared" si="140"/>
        <v>0</v>
      </c>
      <c r="F1824" s="26" t="e">
        <f t="shared" si="141"/>
        <v>#DIV/0!</v>
      </c>
      <c r="G1824">
        <f>'Data Entry'!K1825</f>
        <v>0</v>
      </c>
      <c r="H1824">
        <f>'Data Entry'!L1825</f>
        <v>0</v>
      </c>
      <c r="I1824">
        <f t="shared" si="142"/>
        <v>0</v>
      </c>
      <c r="J1824" s="26" t="e">
        <f t="shared" si="143"/>
        <v>#DIV/0!</v>
      </c>
      <c r="K1824" s="1">
        <f>SUMIFS('Data Entry'!N$3:N$2000,'Data Entry'!M$3:M$2000,A1824,'Data Entry'!B$3:B$2000,B1824)+SUMIFS('Data Entry'!P$3:P$2000,'Data Entry'!O$3:O$2000,A1824,'Data Entry'!B$3:B$2000,B1824)+SUMIFS('Data Entry'!R$3:R$2000,'Data Entry'!Q$3:Q$2000,A1824,'Data Entry'!B$3:B$2000,B1824)</f>
        <v>0</v>
      </c>
      <c r="L1824">
        <f t="shared" si="144"/>
        <v>0</v>
      </c>
    </row>
    <row r="1825" spans="1:12">
      <c r="A1825">
        <f>'Data Entry'!A1826</f>
        <v>0</v>
      </c>
      <c r="B1825">
        <f>'Data Entry'!B1826</f>
        <v>0</v>
      </c>
      <c r="C1825">
        <f>'Data Entry'!I1826</f>
        <v>0</v>
      </c>
      <c r="D1825">
        <f>'Data Entry'!J1826</f>
        <v>0</v>
      </c>
      <c r="E1825">
        <f t="shared" si="140"/>
        <v>0</v>
      </c>
      <c r="F1825" s="26" t="e">
        <f t="shared" si="141"/>
        <v>#DIV/0!</v>
      </c>
      <c r="G1825">
        <f>'Data Entry'!K1826</f>
        <v>0</v>
      </c>
      <c r="H1825">
        <f>'Data Entry'!L1826</f>
        <v>0</v>
      </c>
      <c r="I1825">
        <f t="shared" si="142"/>
        <v>0</v>
      </c>
      <c r="J1825" s="26" t="e">
        <f t="shared" si="143"/>
        <v>#DIV/0!</v>
      </c>
      <c r="K1825" s="1">
        <f>SUMIFS('Data Entry'!N$3:N$2000,'Data Entry'!M$3:M$2000,A1825,'Data Entry'!B$3:B$2000,B1825)+SUMIFS('Data Entry'!P$3:P$2000,'Data Entry'!O$3:O$2000,A1825,'Data Entry'!B$3:B$2000,B1825)+SUMIFS('Data Entry'!R$3:R$2000,'Data Entry'!Q$3:Q$2000,A1825,'Data Entry'!B$3:B$2000,B1825)</f>
        <v>0</v>
      </c>
      <c r="L1825">
        <f t="shared" si="144"/>
        <v>0</v>
      </c>
    </row>
    <row r="1826" spans="1:12">
      <c r="A1826">
        <f>'Data Entry'!A1827</f>
        <v>0</v>
      </c>
      <c r="B1826">
        <f>'Data Entry'!B1827</f>
        <v>0</v>
      </c>
      <c r="C1826">
        <f>'Data Entry'!I1827</f>
        <v>0</v>
      </c>
      <c r="D1826">
        <f>'Data Entry'!J1827</f>
        <v>0</v>
      </c>
      <c r="E1826">
        <f t="shared" si="140"/>
        <v>0</v>
      </c>
      <c r="F1826" s="26" t="e">
        <f t="shared" si="141"/>
        <v>#DIV/0!</v>
      </c>
      <c r="G1826">
        <f>'Data Entry'!K1827</f>
        <v>0</v>
      </c>
      <c r="H1826">
        <f>'Data Entry'!L1827</f>
        <v>0</v>
      </c>
      <c r="I1826">
        <f t="shared" si="142"/>
        <v>0</v>
      </c>
      <c r="J1826" s="26" t="e">
        <f t="shared" si="143"/>
        <v>#DIV/0!</v>
      </c>
      <c r="K1826" s="1">
        <f>SUMIFS('Data Entry'!N$3:N$2000,'Data Entry'!M$3:M$2000,A1826,'Data Entry'!B$3:B$2000,B1826)+SUMIFS('Data Entry'!P$3:P$2000,'Data Entry'!O$3:O$2000,A1826,'Data Entry'!B$3:B$2000,B1826)+SUMIFS('Data Entry'!R$3:R$2000,'Data Entry'!Q$3:Q$2000,A1826,'Data Entry'!B$3:B$2000,B1826)</f>
        <v>0</v>
      </c>
      <c r="L1826">
        <f t="shared" si="144"/>
        <v>0</v>
      </c>
    </row>
    <row r="1827" spans="1:12">
      <c r="A1827">
        <f>'Data Entry'!A1828</f>
        <v>0</v>
      </c>
      <c r="B1827">
        <f>'Data Entry'!B1828</f>
        <v>0</v>
      </c>
      <c r="C1827">
        <f>'Data Entry'!I1828</f>
        <v>0</v>
      </c>
      <c r="D1827">
        <f>'Data Entry'!J1828</f>
        <v>0</v>
      </c>
      <c r="E1827">
        <f t="shared" si="140"/>
        <v>0</v>
      </c>
      <c r="F1827" s="26" t="e">
        <f t="shared" si="141"/>
        <v>#DIV/0!</v>
      </c>
      <c r="G1827">
        <f>'Data Entry'!K1828</f>
        <v>0</v>
      </c>
      <c r="H1827">
        <f>'Data Entry'!L1828</f>
        <v>0</v>
      </c>
      <c r="I1827">
        <f t="shared" si="142"/>
        <v>0</v>
      </c>
      <c r="J1827" s="26" t="e">
        <f t="shared" si="143"/>
        <v>#DIV/0!</v>
      </c>
      <c r="K1827" s="1">
        <f>SUMIFS('Data Entry'!N$3:N$2000,'Data Entry'!M$3:M$2000,A1827,'Data Entry'!B$3:B$2000,B1827)+SUMIFS('Data Entry'!P$3:P$2000,'Data Entry'!O$3:O$2000,A1827,'Data Entry'!B$3:B$2000,B1827)+SUMIFS('Data Entry'!R$3:R$2000,'Data Entry'!Q$3:Q$2000,A1827,'Data Entry'!B$3:B$2000,B1827)</f>
        <v>0</v>
      </c>
      <c r="L1827">
        <f t="shared" si="144"/>
        <v>0</v>
      </c>
    </row>
    <row r="1828" spans="1:12">
      <c r="A1828">
        <f>'Data Entry'!A1829</f>
        <v>0</v>
      </c>
      <c r="B1828">
        <f>'Data Entry'!B1829</f>
        <v>0</v>
      </c>
      <c r="C1828">
        <f>'Data Entry'!I1829</f>
        <v>0</v>
      </c>
      <c r="D1828">
        <f>'Data Entry'!J1829</f>
        <v>0</v>
      </c>
      <c r="E1828">
        <f t="shared" si="140"/>
        <v>0</v>
      </c>
      <c r="F1828" s="26" t="e">
        <f t="shared" si="141"/>
        <v>#DIV/0!</v>
      </c>
      <c r="G1828">
        <f>'Data Entry'!K1829</f>
        <v>0</v>
      </c>
      <c r="H1828">
        <f>'Data Entry'!L1829</f>
        <v>0</v>
      </c>
      <c r="I1828">
        <f t="shared" si="142"/>
        <v>0</v>
      </c>
      <c r="J1828" s="26" t="e">
        <f t="shared" si="143"/>
        <v>#DIV/0!</v>
      </c>
      <c r="K1828" s="1">
        <f>SUMIFS('Data Entry'!N$3:N$2000,'Data Entry'!M$3:M$2000,A1828,'Data Entry'!B$3:B$2000,B1828)+SUMIFS('Data Entry'!P$3:P$2000,'Data Entry'!O$3:O$2000,A1828,'Data Entry'!B$3:B$2000,B1828)+SUMIFS('Data Entry'!R$3:R$2000,'Data Entry'!Q$3:Q$2000,A1828,'Data Entry'!B$3:B$2000,B1828)</f>
        <v>0</v>
      </c>
      <c r="L1828">
        <f t="shared" si="144"/>
        <v>0</v>
      </c>
    </row>
    <row r="1829" spans="1:12">
      <c r="A1829">
        <f>'Data Entry'!A1830</f>
        <v>0</v>
      </c>
      <c r="B1829">
        <f>'Data Entry'!B1830</f>
        <v>0</v>
      </c>
      <c r="C1829">
        <f>'Data Entry'!I1830</f>
        <v>0</v>
      </c>
      <c r="D1829">
        <f>'Data Entry'!J1830</f>
        <v>0</v>
      </c>
      <c r="E1829">
        <f t="shared" si="140"/>
        <v>0</v>
      </c>
      <c r="F1829" s="26" t="e">
        <f t="shared" si="141"/>
        <v>#DIV/0!</v>
      </c>
      <c r="G1829">
        <f>'Data Entry'!K1830</f>
        <v>0</v>
      </c>
      <c r="H1829">
        <f>'Data Entry'!L1830</f>
        <v>0</v>
      </c>
      <c r="I1829">
        <f t="shared" si="142"/>
        <v>0</v>
      </c>
      <c r="J1829" s="26" t="e">
        <f t="shared" si="143"/>
        <v>#DIV/0!</v>
      </c>
      <c r="K1829" s="1">
        <f>SUMIFS('Data Entry'!N$3:N$2000,'Data Entry'!M$3:M$2000,A1829,'Data Entry'!B$3:B$2000,B1829)+SUMIFS('Data Entry'!P$3:P$2000,'Data Entry'!O$3:O$2000,A1829,'Data Entry'!B$3:B$2000,B1829)+SUMIFS('Data Entry'!R$3:R$2000,'Data Entry'!Q$3:Q$2000,A1829,'Data Entry'!B$3:B$2000,B1829)</f>
        <v>0</v>
      </c>
      <c r="L1829">
        <f t="shared" si="144"/>
        <v>0</v>
      </c>
    </row>
    <row r="1830" spans="1:12">
      <c r="A1830">
        <f>'Data Entry'!A1831</f>
        <v>0</v>
      </c>
      <c r="B1830">
        <f>'Data Entry'!B1831</f>
        <v>0</v>
      </c>
      <c r="C1830">
        <f>'Data Entry'!I1831</f>
        <v>0</v>
      </c>
      <c r="D1830">
        <f>'Data Entry'!J1831</f>
        <v>0</v>
      </c>
      <c r="E1830">
        <f t="shared" si="140"/>
        <v>0</v>
      </c>
      <c r="F1830" s="26" t="e">
        <f t="shared" si="141"/>
        <v>#DIV/0!</v>
      </c>
      <c r="G1830">
        <f>'Data Entry'!K1831</f>
        <v>0</v>
      </c>
      <c r="H1830">
        <f>'Data Entry'!L1831</f>
        <v>0</v>
      </c>
      <c r="I1830">
        <f t="shared" si="142"/>
        <v>0</v>
      </c>
      <c r="J1830" s="26" t="e">
        <f t="shared" si="143"/>
        <v>#DIV/0!</v>
      </c>
      <c r="K1830" s="1">
        <f>SUMIFS('Data Entry'!N$3:N$2000,'Data Entry'!M$3:M$2000,A1830,'Data Entry'!B$3:B$2000,B1830)+SUMIFS('Data Entry'!P$3:P$2000,'Data Entry'!O$3:O$2000,A1830,'Data Entry'!B$3:B$2000,B1830)+SUMIFS('Data Entry'!R$3:R$2000,'Data Entry'!Q$3:Q$2000,A1830,'Data Entry'!B$3:B$2000,B1830)</f>
        <v>0</v>
      </c>
      <c r="L1830">
        <f t="shared" si="144"/>
        <v>0</v>
      </c>
    </row>
    <row r="1831" spans="1:12">
      <c r="A1831">
        <f>'Data Entry'!A1832</f>
        <v>0</v>
      </c>
      <c r="B1831">
        <f>'Data Entry'!B1832</f>
        <v>0</v>
      </c>
      <c r="C1831">
        <f>'Data Entry'!I1832</f>
        <v>0</v>
      </c>
      <c r="D1831">
        <f>'Data Entry'!J1832</f>
        <v>0</v>
      </c>
      <c r="E1831">
        <f t="shared" si="140"/>
        <v>0</v>
      </c>
      <c r="F1831" s="26" t="e">
        <f t="shared" si="141"/>
        <v>#DIV/0!</v>
      </c>
      <c r="G1831">
        <f>'Data Entry'!K1832</f>
        <v>0</v>
      </c>
      <c r="H1831">
        <f>'Data Entry'!L1832</f>
        <v>0</v>
      </c>
      <c r="I1831">
        <f t="shared" si="142"/>
        <v>0</v>
      </c>
      <c r="J1831" s="26" t="e">
        <f t="shared" si="143"/>
        <v>#DIV/0!</v>
      </c>
      <c r="K1831" s="1">
        <f>SUMIFS('Data Entry'!N$3:N$2000,'Data Entry'!M$3:M$2000,A1831,'Data Entry'!B$3:B$2000,B1831)+SUMIFS('Data Entry'!P$3:P$2000,'Data Entry'!O$3:O$2000,A1831,'Data Entry'!B$3:B$2000,B1831)+SUMIFS('Data Entry'!R$3:R$2000,'Data Entry'!Q$3:Q$2000,A1831,'Data Entry'!B$3:B$2000,B1831)</f>
        <v>0</v>
      </c>
      <c r="L1831">
        <f t="shared" si="144"/>
        <v>0</v>
      </c>
    </row>
    <row r="1832" spans="1:12">
      <c r="A1832">
        <f>'Data Entry'!A1833</f>
        <v>0</v>
      </c>
      <c r="B1832">
        <f>'Data Entry'!B1833</f>
        <v>0</v>
      </c>
      <c r="C1832">
        <f>'Data Entry'!I1833</f>
        <v>0</v>
      </c>
      <c r="D1832">
        <f>'Data Entry'!J1833</f>
        <v>0</v>
      </c>
      <c r="E1832">
        <f t="shared" ref="E1832:E1895" si="145">C1832+D1832</f>
        <v>0</v>
      </c>
      <c r="F1832" s="26" t="e">
        <f t="shared" ref="F1832:F1895" si="146">C1832/E1832</f>
        <v>#DIV/0!</v>
      </c>
      <c r="G1832">
        <f>'Data Entry'!K1833</f>
        <v>0</v>
      </c>
      <c r="H1832">
        <f>'Data Entry'!L1833</f>
        <v>0</v>
      </c>
      <c r="I1832">
        <f t="shared" ref="I1832:I1895" si="147">G1832+H1832</f>
        <v>0</v>
      </c>
      <c r="J1832" s="26" t="e">
        <f t="shared" ref="J1832:J1895" si="148">G1832/I1832</f>
        <v>#DIV/0!</v>
      </c>
      <c r="K1832" s="1">
        <f>SUMIFS('Data Entry'!N$3:N$2000,'Data Entry'!M$3:M$2000,A1832,'Data Entry'!B$3:B$2000,B1832)+SUMIFS('Data Entry'!P$3:P$2000,'Data Entry'!O$3:O$2000,A1832,'Data Entry'!B$3:B$2000,B1832)+SUMIFS('Data Entry'!R$3:R$2000,'Data Entry'!Q$3:Q$2000,A1832,'Data Entry'!B$3:B$2000,B1832)</f>
        <v>0</v>
      </c>
      <c r="L1832">
        <f t="shared" ref="L1832:L1895" si="149">(G1832*2)+C1832</f>
        <v>0</v>
      </c>
    </row>
    <row r="1833" spans="1:12">
      <c r="A1833">
        <f>'Data Entry'!A1834</f>
        <v>0</v>
      </c>
      <c r="B1833">
        <f>'Data Entry'!B1834</f>
        <v>0</v>
      </c>
      <c r="C1833">
        <f>'Data Entry'!I1834</f>
        <v>0</v>
      </c>
      <c r="D1833">
        <f>'Data Entry'!J1834</f>
        <v>0</v>
      </c>
      <c r="E1833">
        <f t="shared" si="145"/>
        <v>0</v>
      </c>
      <c r="F1833" s="26" t="e">
        <f t="shared" si="146"/>
        <v>#DIV/0!</v>
      </c>
      <c r="G1833">
        <f>'Data Entry'!K1834</f>
        <v>0</v>
      </c>
      <c r="H1833">
        <f>'Data Entry'!L1834</f>
        <v>0</v>
      </c>
      <c r="I1833">
        <f t="shared" si="147"/>
        <v>0</v>
      </c>
      <c r="J1833" s="26" t="e">
        <f t="shared" si="148"/>
        <v>#DIV/0!</v>
      </c>
      <c r="K1833" s="1">
        <f>SUMIFS('Data Entry'!N$3:N$2000,'Data Entry'!M$3:M$2000,A1833,'Data Entry'!B$3:B$2000,B1833)+SUMIFS('Data Entry'!P$3:P$2000,'Data Entry'!O$3:O$2000,A1833,'Data Entry'!B$3:B$2000,B1833)+SUMIFS('Data Entry'!R$3:R$2000,'Data Entry'!Q$3:Q$2000,A1833,'Data Entry'!B$3:B$2000,B1833)</f>
        <v>0</v>
      </c>
      <c r="L1833">
        <f t="shared" si="149"/>
        <v>0</v>
      </c>
    </row>
    <row r="1834" spans="1:12">
      <c r="A1834">
        <f>'Data Entry'!A1835</f>
        <v>0</v>
      </c>
      <c r="B1834">
        <f>'Data Entry'!B1835</f>
        <v>0</v>
      </c>
      <c r="C1834">
        <f>'Data Entry'!I1835</f>
        <v>0</v>
      </c>
      <c r="D1834">
        <f>'Data Entry'!J1835</f>
        <v>0</v>
      </c>
      <c r="E1834">
        <f t="shared" si="145"/>
        <v>0</v>
      </c>
      <c r="F1834" s="26" t="e">
        <f t="shared" si="146"/>
        <v>#DIV/0!</v>
      </c>
      <c r="G1834">
        <f>'Data Entry'!K1835</f>
        <v>0</v>
      </c>
      <c r="H1834">
        <f>'Data Entry'!L1835</f>
        <v>0</v>
      </c>
      <c r="I1834">
        <f t="shared" si="147"/>
        <v>0</v>
      </c>
      <c r="J1834" s="26" t="e">
        <f t="shared" si="148"/>
        <v>#DIV/0!</v>
      </c>
      <c r="K1834" s="1">
        <f>SUMIFS('Data Entry'!N$3:N$2000,'Data Entry'!M$3:M$2000,A1834,'Data Entry'!B$3:B$2000,B1834)+SUMIFS('Data Entry'!P$3:P$2000,'Data Entry'!O$3:O$2000,A1834,'Data Entry'!B$3:B$2000,B1834)+SUMIFS('Data Entry'!R$3:R$2000,'Data Entry'!Q$3:Q$2000,A1834,'Data Entry'!B$3:B$2000,B1834)</f>
        <v>0</v>
      </c>
      <c r="L1834">
        <f t="shared" si="149"/>
        <v>0</v>
      </c>
    </row>
    <row r="1835" spans="1:12">
      <c r="A1835">
        <f>'Data Entry'!A1836</f>
        <v>0</v>
      </c>
      <c r="B1835">
        <f>'Data Entry'!B1836</f>
        <v>0</v>
      </c>
      <c r="C1835">
        <f>'Data Entry'!I1836</f>
        <v>0</v>
      </c>
      <c r="D1835">
        <f>'Data Entry'!J1836</f>
        <v>0</v>
      </c>
      <c r="E1835">
        <f t="shared" si="145"/>
        <v>0</v>
      </c>
      <c r="F1835" s="26" t="e">
        <f t="shared" si="146"/>
        <v>#DIV/0!</v>
      </c>
      <c r="G1835">
        <f>'Data Entry'!K1836</f>
        <v>0</v>
      </c>
      <c r="H1835">
        <f>'Data Entry'!L1836</f>
        <v>0</v>
      </c>
      <c r="I1835">
        <f t="shared" si="147"/>
        <v>0</v>
      </c>
      <c r="J1835" s="26" t="e">
        <f t="shared" si="148"/>
        <v>#DIV/0!</v>
      </c>
      <c r="K1835" s="1">
        <f>SUMIFS('Data Entry'!N$3:N$2000,'Data Entry'!M$3:M$2000,A1835,'Data Entry'!B$3:B$2000,B1835)+SUMIFS('Data Entry'!P$3:P$2000,'Data Entry'!O$3:O$2000,A1835,'Data Entry'!B$3:B$2000,B1835)+SUMIFS('Data Entry'!R$3:R$2000,'Data Entry'!Q$3:Q$2000,A1835,'Data Entry'!B$3:B$2000,B1835)</f>
        <v>0</v>
      </c>
      <c r="L1835">
        <f t="shared" si="149"/>
        <v>0</v>
      </c>
    </row>
    <row r="1836" spans="1:12">
      <c r="A1836">
        <f>'Data Entry'!A1837</f>
        <v>0</v>
      </c>
      <c r="B1836">
        <f>'Data Entry'!B1837</f>
        <v>0</v>
      </c>
      <c r="C1836">
        <f>'Data Entry'!I1837</f>
        <v>0</v>
      </c>
      <c r="D1836">
        <f>'Data Entry'!J1837</f>
        <v>0</v>
      </c>
      <c r="E1836">
        <f t="shared" si="145"/>
        <v>0</v>
      </c>
      <c r="F1836" s="26" t="e">
        <f t="shared" si="146"/>
        <v>#DIV/0!</v>
      </c>
      <c r="G1836">
        <f>'Data Entry'!K1837</f>
        <v>0</v>
      </c>
      <c r="H1836">
        <f>'Data Entry'!L1837</f>
        <v>0</v>
      </c>
      <c r="I1836">
        <f t="shared" si="147"/>
        <v>0</v>
      </c>
      <c r="J1836" s="26" t="e">
        <f t="shared" si="148"/>
        <v>#DIV/0!</v>
      </c>
      <c r="K1836" s="1">
        <f>SUMIFS('Data Entry'!N$3:N$2000,'Data Entry'!M$3:M$2000,A1836,'Data Entry'!B$3:B$2000,B1836)+SUMIFS('Data Entry'!P$3:P$2000,'Data Entry'!O$3:O$2000,A1836,'Data Entry'!B$3:B$2000,B1836)+SUMIFS('Data Entry'!R$3:R$2000,'Data Entry'!Q$3:Q$2000,A1836,'Data Entry'!B$3:B$2000,B1836)</f>
        <v>0</v>
      </c>
      <c r="L1836">
        <f t="shared" si="149"/>
        <v>0</v>
      </c>
    </row>
    <row r="1837" spans="1:12">
      <c r="A1837">
        <f>'Data Entry'!A1838</f>
        <v>0</v>
      </c>
      <c r="B1837">
        <f>'Data Entry'!B1838</f>
        <v>0</v>
      </c>
      <c r="C1837">
        <f>'Data Entry'!I1838</f>
        <v>0</v>
      </c>
      <c r="D1837">
        <f>'Data Entry'!J1838</f>
        <v>0</v>
      </c>
      <c r="E1837">
        <f t="shared" si="145"/>
        <v>0</v>
      </c>
      <c r="F1837" s="26" t="e">
        <f t="shared" si="146"/>
        <v>#DIV/0!</v>
      </c>
      <c r="G1837">
        <f>'Data Entry'!K1838</f>
        <v>0</v>
      </c>
      <c r="H1837">
        <f>'Data Entry'!L1838</f>
        <v>0</v>
      </c>
      <c r="I1837">
        <f t="shared" si="147"/>
        <v>0</v>
      </c>
      <c r="J1837" s="26" t="e">
        <f t="shared" si="148"/>
        <v>#DIV/0!</v>
      </c>
      <c r="K1837" s="1">
        <f>SUMIFS('Data Entry'!N$3:N$2000,'Data Entry'!M$3:M$2000,A1837,'Data Entry'!B$3:B$2000,B1837)+SUMIFS('Data Entry'!P$3:P$2000,'Data Entry'!O$3:O$2000,A1837,'Data Entry'!B$3:B$2000,B1837)+SUMIFS('Data Entry'!R$3:R$2000,'Data Entry'!Q$3:Q$2000,A1837,'Data Entry'!B$3:B$2000,B1837)</f>
        <v>0</v>
      </c>
      <c r="L1837">
        <f t="shared" si="149"/>
        <v>0</v>
      </c>
    </row>
    <row r="1838" spans="1:12">
      <c r="A1838">
        <f>'Data Entry'!A1839</f>
        <v>0</v>
      </c>
      <c r="B1838">
        <f>'Data Entry'!B1839</f>
        <v>0</v>
      </c>
      <c r="C1838">
        <f>'Data Entry'!I1839</f>
        <v>0</v>
      </c>
      <c r="D1838">
        <f>'Data Entry'!J1839</f>
        <v>0</v>
      </c>
      <c r="E1838">
        <f t="shared" si="145"/>
        <v>0</v>
      </c>
      <c r="F1838" s="26" t="e">
        <f t="shared" si="146"/>
        <v>#DIV/0!</v>
      </c>
      <c r="G1838">
        <f>'Data Entry'!K1839</f>
        <v>0</v>
      </c>
      <c r="H1838">
        <f>'Data Entry'!L1839</f>
        <v>0</v>
      </c>
      <c r="I1838">
        <f t="shared" si="147"/>
        <v>0</v>
      </c>
      <c r="J1838" s="26" t="e">
        <f t="shared" si="148"/>
        <v>#DIV/0!</v>
      </c>
      <c r="K1838" s="1">
        <f>SUMIFS('Data Entry'!N$3:N$2000,'Data Entry'!M$3:M$2000,A1838,'Data Entry'!B$3:B$2000,B1838)+SUMIFS('Data Entry'!P$3:P$2000,'Data Entry'!O$3:O$2000,A1838,'Data Entry'!B$3:B$2000,B1838)+SUMIFS('Data Entry'!R$3:R$2000,'Data Entry'!Q$3:Q$2000,A1838,'Data Entry'!B$3:B$2000,B1838)</f>
        <v>0</v>
      </c>
      <c r="L1838">
        <f t="shared" si="149"/>
        <v>0</v>
      </c>
    </row>
    <row r="1839" spans="1:12">
      <c r="A1839">
        <f>'Data Entry'!A1840</f>
        <v>0</v>
      </c>
      <c r="B1839">
        <f>'Data Entry'!B1840</f>
        <v>0</v>
      </c>
      <c r="C1839">
        <f>'Data Entry'!I1840</f>
        <v>0</v>
      </c>
      <c r="D1839">
        <f>'Data Entry'!J1840</f>
        <v>0</v>
      </c>
      <c r="E1839">
        <f t="shared" si="145"/>
        <v>0</v>
      </c>
      <c r="F1839" s="26" t="e">
        <f t="shared" si="146"/>
        <v>#DIV/0!</v>
      </c>
      <c r="G1839">
        <f>'Data Entry'!K1840</f>
        <v>0</v>
      </c>
      <c r="H1839">
        <f>'Data Entry'!L1840</f>
        <v>0</v>
      </c>
      <c r="I1839">
        <f t="shared" si="147"/>
        <v>0</v>
      </c>
      <c r="J1839" s="26" t="e">
        <f t="shared" si="148"/>
        <v>#DIV/0!</v>
      </c>
      <c r="K1839" s="1">
        <f>SUMIFS('Data Entry'!N$3:N$2000,'Data Entry'!M$3:M$2000,A1839,'Data Entry'!B$3:B$2000,B1839)+SUMIFS('Data Entry'!P$3:P$2000,'Data Entry'!O$3:O$2000,A1839,'Data Entry'!B$3:B$2000,B1839)+SUMIFS('Data Entry'!R$3:R$2000,'Data Entry'!Q$3:Q$2000,A1839,'Data Entry'!B$3:B$2000,B1839)</f>
        <v>0</v>
      </c>
      <c r="L1839">
        <f t="shared" si="149"/>
        <v>0</v>
      </c>
    </row>
    <row r="1840" spans="1:12">
      <c r="A1840">
        <f>'Data Entry'!A1841</f>
        <v>0</v>
      </c>
      <c r="B1840">
        <f>'Data Entry'!B1841</f>
        <v>0</v>
      </c>
      <c r="C1840">
        <f>'Data Entry'!I1841</f>
        <v>0</v>
      </c>
      <c r="D1840">
        <f>'Data Entry'!J1841</f>
        <v>0</v>
      </c>
      <c r="E1840">
        <f t="shared" si="145"/>
        <v>0</v>
      </c>
      <c r="F1840" s="26" t="e">
        <f t="shared" si="146"/>
        <v>#DIV/0!</v>
      </c>
      <c r="G1840">
        <f>'Data Entry'!K1841</f>
        <v>0</v>
      </c>
      <c r="H1840">
        <f>'Data Entry'!L1841</f>
        <v>0</v>
      </c>
      <c r="I1840">
        <f t="shared" si="147"/>
        <v>0</v>
      </c>
      <c r="J1840" s="26" t="e">
        <f t="shared" si="148"/>
        <v>#DIV/0!</v>
      </c>
      <c r="K1840" s="1">
        <f>SUMIFS('Data Entry'!N$3:N$2000,'Data Entry'!M$3:M$2000,A1840,'Data Entry'!B$3:B$2000,B1840)+SUMIFS('Data Entry'!P$3:P$2000,'Data Entry'!O$3:O$2000,A1840,'Data Entry'!B$3:B$2000,B1840)+SUMIFS('Data Entry'!R$3:R$2000,'Data Entry'!Q$3:Q$2000,A1840,'Data Entry'!B$3:B$2000,B1840)</f>
        <v>0</v>
      </c>
      <c r="L1840">
        <f t="shared" si="149"/>
        <v>0</v>
      </c>
    </row>
    <row r="1841" spans="1:12">
      <c r="A1841">
        <f>'Data Entry'!A1842</f>
        <v>0</v>
      </c>
      <c r="B1841">
        <f>'Data Entry'!B1842</f>
        <v>0</v>
      </c>
      <c r="C1841">
        <f>'Data Entry'!I1842</f>
        <v>0</v>
      </c>
      <c r="D1841">
        <f>'Data Entry'!J1842</f>
        <v>0</v>
      </c>
      <c r="E1841">
        <f t="shared" si="145"/>
        <v>0</v>
      </c>
      <c r="F1841" s="26" t="e">
        <f t="shared" si="146"/>
        <v>#DIV/0!</v>
      </c>
      <c r="G1841">
        <f>'Data Entry'!K1842</f>
        <v>0</v>
      </c>
      <c r="H1841">
        <f>'Data Entry'!L1842</f>
        <v>0</v>
      </c>
      <c r="I1841">
        <f t="shared" si="147"/>
        <v>0</v>
      </c>
      <c r="J1841" s="26" t="e">
        <f t="shared" si="148"/>
        <v>#DIV/0!</v>
      </c>
      <c r="K1841" s="1">
        <f>SUMIFS('Data Entry'!N$3:N$2000,'Data Entry'!M$3:M$2000,A1841,'Data Entry'!B$3:B$2000,B1841)+SUMIFS('Data Entry'!P$3:P$2000,'Data Entry'!O$3:O$2000,A1841,'Data Entry'!B$3:B$2000,B1841)+SUMIFS('Data Entry'!R$3:R$2000,'Data Entry'!Q$3:Q$2000,A1841,'Data Entry'!B$3:B$2000,B1841)</f>
        <v>0</v>
      </c>
      <c r="L1841">
        <f t="shared" si="149"/>
        <v>0</v>
      </c>
    </row>
    <row r="1842" spans="1:12">
      <c r="A1842">
        <f>'Data Entry'!A1843</f>
        <v>0</v>
      </c>
      <c r="B1842">
        <f>'Data Entry'!B1843</f>
        <v>0</v>
      </c>
      <c r="C1842">
        <f>'Data Entry'!I1843</f>
        <v>0</v>
      </c>
      <c r="D1842">
        <f>'Data Entry'!J1843</f>
        <v>0</v>
      </c>
      <c r="E1842">
        <f t="shared" si="145"/>
        <v>0</v>
      </c>
      <c r="F1842" s="26" t="e">
        <f t="shared" si="146"/>
        <v>#DIV/0!</v>
      </c>
      <c r="G1842">
        <f>'Data Entry'!K1843</f>
        <v>0</v>
      </c>
      <c r="H1842">
        <f>'Data Entry'!L1843</f>
        <v>0</v>
      </c>
      <c r="I1842">
        <f t="shared" si="147"/>
        <v>0</v>
      </c>
      <c r="J1842" s="26" t="e">
        <f t="shared" si="148"/>
        <v>#DIV/0!</v>
      </c>
      <c r="K1842" s="1">
        <f>SUMIFS('Data Entry'!N$3:N$2000,'Data Entry'!M$3:M$2000,A1842,'Data Entry'!B$3:B$2000,B1842)+SUMIFS('Data Entry'!P$3:P$2000,'Data Entry'!O$3:O$2000,A1842,'Data Entry'!B$3:B$2000,B1842)+SUMIFS('Data Entry'!R$3:R$2000,'Data Entry'!Q$3:Q$2000,A1842,'Data Entry'!B$3:B$2000,B1842)</f>
        <v>0</v>
      </c>
      <c r="L1842">
        <f t="shared" si="149"/>
        <v>0</v>
      </c>
    </row>
    <row r="1843" spans="1:12">
      <c r="A1843">
        <f>'Data Entry'!A1844</f>
        <v>0</v>
      </c>
      <c r="B1843">
        <f>'Data Entry'!B1844</f>
        <v>0</v>
      </c>
      <c r="C1843">
        <f>'Data Entry'!I1844</f>
        <v>0</v>
      </c>
      <c r="D1843">
        <f>'Data Entry'!J1844</f>
        <v>0</v>
      </c>
      <c r="E1843">
        <f t="shared" si="145"/>
        <v>0</v>
      </c>
      <c r="F1843" s="26" t="e">
        <f t="shared" si="146"/>
        <v>#DIV/0!</v>
      </c>
      <c r="G1843">
        <f>'Data Entry'!K1844</f>
        <v>0</v>
      </c>
      <c r="H1843">
        <f>'Data Entry'!L1844</f>
        <v>0</v>
      </c>
      <c r="I1843">
        <f t="shared" si="147"/>
        <v>0</v>
      </c>
      <c r="J1843" s="26" t="e">
        <f t="shared" si="148"/>
        <v>#DIV/0!</v>
      </c>
      <c r="K1843" s="1">
        <f>SUMIFS('Data Entry'!N$3:N$2000,'Data Entry'!M$3:M$2000,A1843,'Data Entry'!B$3:B$2000,B1843)+SUMIFS('Data Entry'!P$3:P$2000,'Data Entry'!O$3:O$2000,A1843,'Data Entry'!B$3:B$2000,B1843)+SUMIFS('Data Entry'!R$3:R$2000,'Data Entry'!Q$3:Q$2000,A1843,'Data Entry'!B$3:B$2000,B1843)</f>
        <v>0</v>
      </c>
      <c r="L1843">
        <f t="shared" si="149"/>
        <v>0</v>
      </c>
    </row>
    <row r="1844" spans="1:12">
      <c r="A1844">
        <f>'Data Entry'!A1845</f>
        <v>0</v>
      </c>
      <c r="B1844">
        <f>'Data Entry'!B1845</f>
        <v>0</v>
      </c>
      <c r="C1844">
        <f>'Data Entry'!I1845</f>
        <v>0</v>
      </c>
      <c r="D1844">
        <f>'Data Entry'!J1845</f>
        <v>0</v>
      </c>
      <c r="E1844">
        <f t="shared" si="145"/>
        <v>0</v>
      </c>
      <c r="F1844" s="26" t="e">
        <f t="shared" si="146"/>
        <v>#DIV/0!</v>
      </c>
      <c r="G1844">
        <f>'Data Entry'!K1845</f>
        <v>0</v>
      </c>
      <c r="H1844">
        <f>'Data Entry'!L1845</f>
        <v>0</v>
      </c>
      <c r="I1844">
        <f t="shared" si="147"/>
        <v>0</v>
      </c>
      <c r="J1844" s="26" t="e">
        <f t="shared" si="148"/>
        <v>#DIV/0!</v>
      </c>
      <c r="K1844" s="1">
        <f>SUMIFS('Data Entry'!N$3:N$2000,'Data Entry'!M$3:M$2000,A1844,'Data Entry'!B$3:B$2000,B1844)+SUMIFS('Data Entry'!P$3:P$2000,'Data Entry'!O$3:O$2000,A1844,'Data Entry'!B$3:B$2000,B1844)+SUMIFS('Data Entry'!R$3:R$2000,'Data Entry'!Q$3:Q$2000,A1844,'Data Entry'!B$3:B$2000,B1844)</f>
        <v>0</v>
      </c>
      <c r="L1844">
        <f t="shared" si="149"/>
        <v>0</v>
      </c>
    </row>
    <row r="1845" spans="1:12">
      <c r="A1845">
        <f>'Data Entry'!A1846</f>
        <v>0</v>
      </c>
      <c r="B1845">
        <f>'Data Entry'!B1846</f>
        <v>0</v>
      </c>
      <c r="C1845">
        <f>'Data Entry'!I1846</f>
        <v>0</v>
      </c>
      <c r="D1845">
        <f>'Data Entry'!J1846</f>
        <v>0</v>
      </c>
      <c r="E1845">
        <f t="shared" si="145"/>
        <v>0</v>
      </c>
      <c r="F1845" s="26" t="e">
        <f t="shared" si="146"/>
        <v>#DIV/0!</v>
      </c>
      <c r="G1845">
        <f>'Data Entry'!K1846</f>
        <v>0</v>
      </c>
      <c r="H1845">
        <f>'Data Entry'!L1846</f>
        <v>0</v>
      </c>
      <c r="I1845">
        <f t="shared" si="147"/>
        <v>0</v>
      </c>
      <c r="J1845" s="26" t="e">
        <f t="shared" si="148"/>
        <v>#DIV/0!</v>
      </c>
      <c r="K1845" s="1">
        <f>SUMIFS('Data Entry'!N$3:N$2000,'Data Entry'!M$3:M$2000,A1845,'Data Entry'!B$3:B$2000,B1845)+SUMIFS('Data Entry'!P$3:P$2000,'Data Entry'!O$3:O$2000,A1845,'Data Entry'!B$3:B$2000,B1845)+SUMIFS('Data Entry'!R$3:R$2000,'Data Entry'!Q$3:Q$2000,A1845,'Data Entry'!B$3:B$2000,B1845)</f>
        <v>0</v>
      </c>
      <c r="L1845">
        <f t="shared" si="149"/>
        <v>0</v>
      </c>
    </row>
    <row r="1846" spans="1:12">
      <c r="A1846">
        <f>'Data Entry'!A1847</f>
        <v>0</v>
      </c>
      <c r="B1846">
        <f>'Data Entry'!B1847</f>
        <v>0</v>
      </c>
      <c r="C1846">
        <f>'Data Entry'!I1847</f>
        <v>0</v>
      </c>
      <c r="D1846">
        <f>'Data Entry'!J1847</f>
        <v>0</v>
      </c>
      <c r="E1846">
        <f t="shared" si="145"/>
        <v>0</v>
      </c>
      <c r="F1846" s="26" t="e">
        <f t="shared" si="146"/>
        <v>#DIV/0!</v>
      </c>
      <c r="G1846">
        <f>'Data Entry'!K1847</f>
        <v>0</v>
      </c>
      <c r="H1846">
        <f>'Data Entry'!L1847</f>
        <v>0</v>
      </c>
      <c r="I1846">
        <f t="shared" si="147"/>
        <v>0</v>
      </c>
      <c r="J1846" s="26" t="e">
        <f t="shared" si="148"/>
        <v>#DIV/0!</v>
      </c>
      <c r="K1846" s="1">
        <f>SUMIFS('Data Entry'!N$3:N$2000,'Data Entry'!M$3:M$2000,A1846,'Data Entry'!B$3:B$2000,B1846)+SUMIFS('Data Entry'!P$3:P$2000,'Data Entry'!O$3:O$2000,A1846,'Data Entry'!B$3:B$2000,B1846)+SUMIFS('Data Entry'!R$3:R$2000,'Data Entry'!Q$3:Q$2000,A1846,'Data Entry'!B$3:B$2000,B1846)</f>
        <v>0</v>
      </c>
      <c r="L1846">
        <f t="shared" si="149"/>
        <v>0</v>
      </c>
    </row>
    <row r="1847" spans="1:12">
      <c r="A1847">
        <f>'Data Entry'!A1848</f>
        <v>0</v>
      </c>
      <c r="B1847">
        <f>'Data Entry'!B1848</f>
        <v>0</v>
      </c>
      <c r="C1847">
        <f>'Data Entry'!I1848</f>
        <v>0</v>
      </c>
      <c r="D1847">
        <f>'Data Entry'!J1848</f>
        <v>0</v>
      </c>
      <c r="E1847">
        <f t="shared" si="145"/>
        <v>0</v>
      </c>
      <c r="F1847" s="26" t="e">
        <f t="shared" si="146"/>
        <v>#DIV/0!</v>
      </c>
      <c r="G1847">
        <f>'Data Entry'!K1848</f>
        <v>0</v>
      </c>
      <c r="H1847">
        <f>'Data Entry'!L1848</f>
        <v>0</v>
      </c>
      <c r="I1847">
        <f t="shared" si="147"/>
        <v>0</v>
      </c>
      <c r="J1847" s="26" t="e">
        <f t="shared" si="148"/>
        <v>#DIV/0!</v>
      </c>
      <c r="K1847" s="1">
        <f>SUMIFS('Data Entry'!N$3:N$2000,'Data Entry'!M$3:M$2000,A1847,'Data Entry'!B$3:B$2000,B1847)+SUMIFS('Data Entry'!P$3:P$2000,'Data Entry'!O$3:O$2000,A1847,'Data Entry'!B$3:B$2000,B1847)+SUMIFS('Data Entry'!R$3:R$2000,'Data Entry'!Q$3:Q$2000,A1847,'Data Entry'!B$3:B$2000,B1847)</f>
        <v>0</v>
      </c>
      <c r="L1847">
        <f t="shared" si="149"/>
        <v>0</v>
      </c>
    </row>
    <row r="1848" spans="1:12">
      <c r="A1848">
        <f>'Data Entry'!A1849</f>
        <v>0</v>
      </c>
      <c r="B1848">
        <f>'Data Entry'!B1849</f>
        <v>0</v>
      </c>
      <c r="C1848">
        <f>'Data Entry'!I1849</f>
        <v>0</v>
      </c>
      <c r="D1848">
        <f>'Data Entry'!J1849</f>
        <v>0</v>
      </c>
      <c r="E1848">
        <f t="shared" si="145"/>
        <v>0</v>
      </c>
      <c r="F1848" s="26" t="e">
        <f t="shared" si="146"/>
        <v>#DIV/0!</v>
      </c>
      <c r="G1848">
        <f>'Data Entry'!K1849</f>
        <v>0</v>
      </c>
      <c r="H1848">
        <f>'Data Entry'!L1849</f>
        <v>0</v>
      </c>
      <c r="I1848">
        <f t="shared" si="147"/>
        <v>0</v>
      </c>
      <c r="J1848" s="26" t="e">
        <f t="shared" si="148"/>
        <v>#DIV/0!</v>
      </c>
      <c r="K1848" s="1">
        <f>SUMIFS('Data Entry'!N$3:N$2000,'Data Entry'!M$3:M$2000,A1848,'Data Entry'!B$3:B$2000,B1848)+SUMIFS('Data Entry'!P$3:P$2000,'Data Entry'!O$3:O$2000,A1848,'Data Entry'!B$3:B$2000,B1848)+SUMIFS('Data Entry'!R$3:R$2000,'Data Entry'!Q$3:Q$2000,A1848,'Data Entry'!B$3:B$2000,B1848)</f>
        <v>0</v>
      </c>
      <c r="L1848">
        <f t="shared" si="149"/>
        <v>0</v>
      </c>
    </row>
    <row r="1849" spans="1:12">
      <c r="A1849">
        <f>'Data Entry'!A1850</f>
        <v>0</v>
      </c>
      <c r="B1849">
        <f>'Data Entry'!B1850</f>
        <v>0</v>
      </c>
      <c r="C1849">
        <f>'Data Entry'!I1850</f>
        <v>0</v>
      </c>
      <c r="D1849">
        <f>'Data Entry'!J1850</f>
        <v>0</v>
      </c>
      <c r="E1849">
        <f t="shared" si="145"/>
        <v>0</v>
      </c>
      <c r="F1849" s="26" t="e">
        <f t="shared" si="146"/>
        <v>#DIV/0!</v>
      </c>
      <c r="G1849">
        <f>'Data Entry'!K1850</f>
        <v>0</v>
      </c>
      <c r="H1849">
        <f>'Data Entry'!L1850</f>
        <v>0</v>
      </c>
      <c r="I1849">
        <f t="shared" si="147"/>
        <v>0</v>
      </c>
      <c r="J1849" s="26" t="e">
        <f t="shared" si="148"/>
        <v>#DIV/0!</v>
      </c>
      <c r="K1849" s="1">
        <f>SUMIFS('Data Entry'!N$3:N$2000,'Data Entry'!M$3:M$2000,A1849,'Data Entry'!B$3:B$2000,B1849)+SUMIFS('Data Entry'!P$3:P$2000,'Data Entry'!O$3:O$2000,A1849,'Data Entry'!B$3:B$2000,B1849)+SUMIFS('Data Entry'!R$3:R$2000,'Data Entry'!Q$3:Q$2000,A1849,'Data Entry'!B$3:B$2000,B1849)</f>
        <v>0</v>
      </c>
      <c r="L1849">
        <f t="shared" si="149"/>
        <v>0</v>
      </c>
    </row>
    <row r="1850" spans="1:12">
      <c r="A1850">
        <f>'Data Entry'!A1851</f>
        <v>0</v>
      </c>
      <c r="B1850">
        <f>'Data Entry'!B1851</f>
        <v>0</v>
      </c>
      <c r="C1850">
        <f>'Data Entry'!I1851</f>
        <v>0</v>
      </c>
      <c r="D1850">
        <f>'Data Entry'!J1851</f>
        <v>0</v>
      </c>
      <c r="E1850">
        <f t="shared" si="145"/>
        <v>0</v>
      </c>
      <c r="F1850" s="26" t="e">
        <f t="shared" si="146"/>
        <v>#DIV/0!</v>
      </c>
      <c r="G1850">
        <f>'Data Entry'!K1851</f>
        <v>0</v>
      </c>
      <c r="H1850">
        <f>'Data Entry'!L1851</f>
        <v>0</v>
      </c>
      <c r="I1850">
        <f t="shared" si="147"/>
        <v>0</v>
      </c>
      <c r="J1850" s="26" t="e">
        <f t="shared" si="148"/>
        <v>#DIV/0!</v>
      </c>
      <c r="K1850" s="1">
        <f>SUMIFS('Data Entry'!N$3:N$2000,'Data Entry'!M$3:M$2000,A1850,'Data Entry'!B$3:B$2000,B1850)+SUMIFS('Data Entry'!P$3:P$2000,'Data Entry'!O$3:O$2000,A1850,'Data Entry'!B$3:B$2000,B1850)+SUMIFS('Data Entry'!R$3:R$2000,'Data Entry'!Q$3:Q$2000,A1850,'Data Entry'!B$3:B$2000,B1850)</f>
        <v>0</v>
      </c>
      <c r="L1850">
        <f t="shared" si="149"/>
        <v>0</v>
      </c>
    </row>
    <row r="1851" spans="1:12">
      <c r="A1851">
        <f>'Data Entry'!A1852</f>
        <v>0</v>
      </c>
      <c r="B1851">
        <f>'Data Entry'!B1852</f>
        <v>0</v>
      </c>
      <c r="C1851">
        <f>'Data Entry'!I1852</f>
        <v>0</v>
      </c>
      <c r="D1851">
        <f>'Data Entry'!J1852</f>
        <v>0</v>
      </c>
      <c r="E1851">
        <f t="shared" si="145"/>
        <v>0</v>
      </c>
      <c r="F1851" s="26" t="e">
        <f t="shared" si="146"/>
        <v>#DIV/0!</v>
      </c>
      <c r="G1851">
        <f>'Data Entry'!K1852</f>
        <v>0</v>
      </c>
      <c r="H1851">
        <f>'Data Entry'!L1852</f>
        <v>0</v>
      </c>
      <c r="I1851">
        <f t="shared" si="147"/>
        <v>0</v>
      </c>
      <c r="J1851" s="26" t="e">
        <f t="shared" si="148"/>
        <v>#DIV/0!</v>
      </c>
      <c r="K1851" s="1">
        <f>SUMIFS('Data Entry'!N$3:N$2000,'Data Entry'!M$3:M$2000,A1851,'Data Entry'!B$3:B$2000,B1851)+SUMIFS('Data Entry'!P$3:P$2000,'Data Entry'!O$3:O$2000,A1851,'Data Entry'!B$3:B$2000,B1851)+SUMIFS('Data Entry'!R$3:R$2000,'Data Entry'!Q$3:Q$2000,A1851,'Data Entry'!B$3:B$2000,B1851)</f>
        <v>0</v>
      </c>
      <c r="L1851">
        <f t="shared" si="149"/>
        <v>0</v>
      </c>
    </row>
    <row r="1852" spans="1:12">
      <c r="A1852">
        <f>'Data Entry'!A1853</f>
        <v>0</v>
      </c>
      <c r="B1852">
        <f>'Data Entry'!B1853</f>
        <v>0</v>
      </c>
      <c r="C1852">
        <f>'Data Entry'!I1853</f>
        <v>0</v>
      </c>
      <c r="D1852">
        <f>'Data Entry'!J1853</f>
        <v>0</v>
      </c>
      <c r="E1852">
        <f t="shared" si="145"/>
        <v>0</v>
      </c>
      <c r="F1852" s="26" t="e">
        <f t="shared" si="146"/>
        <v>#DIV/0!</v>
      </c>
      <c r="G1852">
        <f>'Data Entry'!K1853</f>
        <v>0</v>
      </c>
      <c r="H1852">
        <f>'Data Entry'!L1853</f>
        <v>0</v>
      </c>
      <c r="I1852">
        <f t="shared" si="147"/>
        <v>0</v>
      </c>
      <c r="J1852" s="26" t="e">
        <f t="shared" si="148"/>
        <v>#DIV/0!</v>
      </c>
      <c r="K1852" s="1">
        <f>SUMIFS('Data Entry'!N$3:N$2000,'Data Entry'!M$3:M$2000,A1852,'Data Entry'!B$3:B$2000,B1852)+SUMIFS('Data Entry'!P$3:P$2000,'Data Entry'!O$3:O$2000,A1852,'Data Entry'!B$3:B$2000,B1852)+SUMIFS('Data Entry'!R$3:R$2000,'Data Entry'!Q$3:Q$2000,A1852,'Data Entry'!B$3:B$2000,B1852)</f>
        <v>0</v>
      </c>
      <c r="L1852">
        <f t="shared" si="149"/>
        <v>0</v>
      </c>
    </row>
    <row r="1853" spans="1:12">
      <c r="A1853">
        <f>'Data Entry'!A1854</f>
        <v>0</v>
      </c>
      <c r="B1853">
        <f>'Data Entry'!B1854</f>
        <v>0</v>
      </c>
      <c r="C1853">
        <f>'Data Entry'!I1854</f>
        <v>0</v>
      </c>
      <c r="D1853">
        <f>'Data Entry'!J1854</f>
        <v>0</v>
      </c>
      <c r="E1853">
        <f t="shared" si="145"/>
        <v>0</v>
      </c>
      <c r="F1853" s="26" t="e">
        <f t="shared" si="146"/>
        <v>#DIV/0!</v>
      </c>
      <c r="G1853">
        <f>'Data Entry'!K1854</f>
        <v>0</v>
      </c>
      <c r="H1853">
        <f>'Data Entry'!L1854</f>
        <v>0</v>
      </c>
      <c r="I1853">
        <f t="shared" si="147"/>
        <v>0</v>
      </c>
      <c r="J1853" s="26" t="e">
        <f t="shared" si="148"/>
        <v>#DIV/0!</v>
      </c>
      <c r="K1853" s="1">
        <f>SUMIFS('Data Entry'!N$3:N$2000,'Data Entry'!M$3:M$2000,A1853,'Data Entry'!B$3:B$2000,B1853)+SUMIFS('Data Entry'!P$3:P$2000,'Data Entry'!O$3:O$2000,A1853,'Data Entry'!B$3:B$2000,B1853)+SUMIFS('Data Entry'!R$3:R$2000,'Data Entry'!Q$3:Q$2000,A1853,'Data Entry'!B$3:B$2000,B1853)</f>
        <v>0</v>
      </c>
      <c r="L1853">
        <f t="shared" si="149"/>
        <v>0</v>
      </c>
    </row>
    <row r="1854" spans="1:12">
      <c r="A1854">
        <f>'Data Entry'!A1855</f>
        <v>0</v>
      </c>
      <c r="B1854">
        <f>'Data Entry'!B1855</f>
        <v>0</v>
      </c>
      <c r="C1854">
        <f>'Data Entry'!I1855</f>
        <v>0</v>
      </c>
      <c r="D1854">
        <f>'Data Entry'!J1855</f>
        <v>0</v>
      </c>
      <c r="E1854">
        <f t="shared" si="145"/>
        <v>0</v>
      </c>
      <c r="F1854" s="26" t="e">
        <f t="shared" si="146"/>
        <v>#DIV/0!</v>
      </c>
      <c r="G1854">
        <f>'Data Entry'!K1855</f>
        <v>0</v>
      </c>
      <c r="H1854">
        <f>'Data Entry'!L1855</f>
        <v>0</v>
      </c>
      <c r="I1854">
        <f t="shared" si="147"/>
        <v>0</v>
      </c>
      <c r="J1854" s="26" t="e">
        <f t="shared" si="148"/>
        <v>#DIV/0!</v>
      </c>
      <c r="K1854" s="1">
        <f>SUMIFS('Data Entry'!N$3:N$2000,'Data Entry'!M$3:M$2000,A1854,'Data Entry'!B$3:B$2000,B1854)+SUMIFS('Data Entry'!P$3:P$2000,'Data Entry'!O$3:O$2000,A1854,'Data Entry'!B$3:B$2000,B1854)+SUMIFS('Data Entry'!R$3:R$2000,'Data Entry'!Q$3:Q$2000,A1854,'Data Entry'!B$3:B$2000,B1854)</f>
        <v>0</v>
      </c>
      <c r="L1854">
        <f t="shared" si="149"/>
        <v>0</v>
      </c>
    </row>
    <row r="1855" spans="1:12">
      <c r="A1855">
        <f>'Data Entry'!A1856</f>
        <v>0</v>
      </c>
      <c r="B1855">
        <f>'Data Entry'!B1856</f>
        <v>0</v>
      </c>
      <c r="C1855">
        <f>'Data Entry'!I1856</f>
        <v>0</v>
      </c>
      <c r="D1855">
        <f>'Data Entry'!J1856</f>
        <v>0</v>
      </c>
      <c r="E1855">
        <f t="shared" si="145"/>
        <v>0</v>
      </c>
      <c r="F1855" s="26" t="e">
        <f t="shared" si="146"/>
        <v>#DIV/0!</v>
      </c>
      <c r="G1855">
        <f>'Data Entry'!K1856</f>
        <v>0</v>
      </c>
      <c r="H1855">
        <f>'Data Entry'!L1856</f>
        <v>0</v>
      </c>
      <c r="I1855">
        <f t="shared" si="147"/>
        <v>0</v>
      </c>
      <c r="J1855" s="26" t="e">
        <f t="shared" si="148"/>
        <v>#DIV/0!</v>
      </c>
      <c r="K1855" s="1">
        <f>SUMIFS('Data Entry'!N$3:N$2000,'Data Entry'!M$3:M$2000,A1855,'Data Entry'!B$3:B$2000,B1855)+SUMIFS('Data Entry'!P$3:P$2000,'Data Entry'!O$3:O$2000,A1855,'Data Entry'!B$3:B$2000,B1855)+SUMIFS('Data Entry'!R$3:R$2000,'Data Entry'!Q$3:Q$2000,A1855,'Data Entry'!B$3:B$2000,B1855)</f>
        <v>0</v>
      </c>
      <c r="L1855">
        <f t="shared" si="149"/>
        <v>0</v>
      </c>
    </row>
    <row r="1856" spans="1:12">
      <c r="A1856">
        <f>'Data Entry'!A1857</f>
        <v>0</v>
      </c>
      <c r="B1856">
        <f>'Data Entry'!B1857</f>
        <v>0</v>
      </c>
      <c r="C1856">
        <f>'Data Entry'!I1857</f>
        <v>0</v>
      </c>
      <c r="D1856">
        <f>'Data Entry'!J1857</f>
        <v>0</v>
      </c>
      <c r="E1856">
        <f t="shared" si="145"/>
        <v>0</v>
      </c>
      <c r="F1856" s="26" t="e">
        <f t="shared" si="146"/>
        <v>#DIV/0!</v>
      </c>
      <c r="G1856">
        <f>'Data Entry'!K1857</f>
        <v>0</v>
      </c>
      <c r="H1856">
        <f>'Data Entry'!L1857</f>
        <v>0</v>
      </c>
      <c r="I1856">
        <f t="shared" si="147"/>
        <v>0</v>
      </c>
      <c r="J1856" s="26" t="e">
        <f t="shared" si="148"/>
        <v>#DIV/0!</v>
      </c>
      <c r="K1856" s="1">
        <f>SUMIFS('Data Entry'!N$3:N$2000,'Data Entry'!M$3:M$2000,A1856,'Data Entry'!B$3:B$2000,B1856)+SUMIFS('Data Entry'!P$3:P$2000,'Data Entry'!O$3:O$2000,A1856,'Data Entry'!B$3:B$2000,B1856)+SUMIFS('Data Entry'!R$3:R$2000,'Data Entry'!Q$3:Q$2000,A1856,'Data Entry'!B$3:B$2000,B1856)</f>
        <v>0</v>
      </c>
      <c r="L1856">
        <f t="shared" si="149"/>
        <v>0</v>
      </c>
    </row>
    <row r="1857" spans="1:12">
      <c r="A1857">
        <f>'Data Entry'!A1858</f>
        <v>0</v>
      </c>
      <c r="B1857">
        <f>'Data Entry'!B1858</f>
        <v>0</v>
      </c>
      <c r="C1857">
        <f>'Data Entry'!I1858</f>
        <v>0</v>
      </c>
      <c r="D1857">
        <f>'Data Entry'!J1858</f>
        <v>0</v>
      </c>
      <c r="E1857">
        <f t="shared" si="145"/>
        <v>0</v>
      </c>
      <c r="F1857" s="26" t="e">
        <f t="shared" si="146"/>
        <v>#DIV/0!</v>
      </c>
      <c r="G1857">
        <f>'Data Entry'!K1858</f>
        <v>0</v>
      </c>
      <c r="H1857">
        <f>'Data Entry'!L1858</f>
        <v>0</v>
      </c>
      <c r="I1857">
        <f t="shared" si="147"/>
        <v>0</v>
      </c>
      <c r="J1857" s="26" t="e">
        <f t="shared" si="148"/>
        <v>#DIV/0!</v>
      </c>
      <c r="K1857" s="1">
        <f>SUMIFS('Data Entry'!N$3:N$2000,'Data Entry'!M$3:M$2000,A1857,'Data Entry'!B$3:B$2000,B1857)+SUMIFS('Data Entry'!P$3:P$2000,'Data Entry'!O$3:O$2000,A1857,'Data Entry'!B$3:B$2000,B1857)+SUMIFS('Data Entry'!R$3:R$2000,'Data Entry'!Q$3:Q$2000,A1857,'Data Entry'!B$3:B$2000,B1857)</f>
        <v>0</v>
      </c>
      <c r="L1857">
        <f t="shared" si="149"/>
        <v>0</v>
      </c>
    </row>
    <row r="1858" spans="1:12">
      <c r="A1858">
        <f>'Data Entry'!A1859</f>
        <v>0</v>
      </c>
      <c r="B1858">
        <f>'Data Entry'!B1859</f>
        <v>0</v>
      </c>
      <c r="C1858">
        <f>'Data Entry'!I1859</f>
        <v>0</v>
      </c>
      <c r="D1858">
        <f>'Data Entry'!J1859</f>
        <v>0</v>
      </c>
      <c r="E1858">
        <f t="shared" si="145"/>
        <v>0</v>
      </c>
      <c r="F1858" s="26" t="e">
        <f t="shared" si="146"/>
        <v>#DIV/0!</v>
      </c>
      <c r="G1858">
        <f>'Data Entry'!K1859</f>
        <v>0</v>
      </c>
      <c r="H1858">
        <f>'Data Entry'!L1859</f>
        <v>0</v>
      </c>
      <c r="I1858">
        <f t="shared" si="147"/>
        <v>0</v>
      </c>
      <c r="J1858" s="26" t="e">
        <f t="shared" si="148"/>
        <v>#DIV/0!</v>
      </c>
      <c r="K1858" s="1">
        <f>SUMIFS('Data Entry'!N$3:N$2000,'Data Entry'!M$3:M$2000,A1858,'Data Entry'!B$3:B$2000,B1858)+SUMIFS('Data Entry'!P$3:P$2000,'Data Entry'!O$3:O$2000,A1858,'Data Entry'!B$3:B$2000,B1858)+SUMIFS('Data Entry'!R$3:R$2000,'Data Entry'!Q$3:Q$2000,A1858,'Data Entry'!B$3:B$2000,B1858)</f>
        <v>0</v>
      </c>
      <c r="L1858">
        <f t="shared" si="149"/>
        <v>0</v>
      </c>
    </row>
    <row r="1859" spans="1:12">
      <c r="A1859">
        <f>'Data Entry'!A1860</f>
        <v>0</v>
      </c>
      <c r="B1859">
        <f>'Data Entry'!B1860</f>
        <v>0</v>
      </c>
      <c r="C1859">
        <f>'Data Entry'!I1860</f>
        <v>0</v>
      </c>
      <c r="D1859">
        <f>'Data Entry'!J1860</f>
        <v>0</v>
      </c>
      <c r="E1859">
        <f t="shared" si="145"/>
        <v>0</v>
      </c>
      <c r="F1859" s="26" t="e">
        <f t="shared" si="146"/>
        <v>#DIV/0!</v>
      </c>
      <c r="G1859">
        <f>'Data Entry'!K1860</f>
        <v>0</v>
      </c>
      <c r="H1859">
        <f>'Data Entry'!L1860</f>
        <v>0</v>
      </c>
      <c r="I1859">
        <f t="shared" si="147"/>
        <v>0</v>
      </c>
      <c r="J1859" s="26" t="e">
        <f t="shared" si="148"/>
        <v>#DIV/0!</v>
      </c>
      <c r="K1859" s="1">
        <f>SUMIFS('Data Entry'!N$3:N$2000,'Data Entry'!M$3:M$2000,A1859,'Data Entry'!B$3:B$2000,B1859)+SUMIFS('Data Entry'!P$3:P$2000,'Data Entry'!O$3:O$2000,A1859,'Data Entry'!B$3:B$2000,B1859)+SUMIFS('Data Entry'!R$3:R$2000,'Data Entry'!Q$3:Q$2000,A1859,'Data Entry'!B$3:B$2000,B1859)</f>
        <v>0</v>
      </c>
      <c r="L1859">
        <f t="shared" si="149"/>
        <v>0</v>
      </c>
    </row>
    <row r="1860" spans="1:12">
      <c r="A1860">
        <f>'Data Entry'!A1861</f>
        <v>0</v>
      </c>
      <c r="B1860">
        <f>'Data Entry'!B1861</f>
        <v>0</v>
      </c>
      <c r="C1860">
        <f>'Data Entry'!I1861</f>
        <v>0</v>
      </c>
      <c r="D1860">
        <f>'Data Entry'!J1861</f>
        <v>0</v>
      </c>
      <c r="E1860">
        <f t="shared" si="145"/>
        <v>0</v>
      </c>
      <c r="F1860" s="26" t="e">
        <f t="shared" si="146"/>
        <v>#DIV/0!</v>
      </c>
      <c r="G1860">
        <f>'Data Entry'!K1861</f>
        <v>0</v>
      </c>
      <c r="H1860">
        <f>'Data Entry'!L1861</f>
        <v>0</v>
      </c>
      <c r="I1860">
        <f t="shared" si="147"/>
        <v>0</v>
      </c>
      <c r="J1860" s="26" t="e">
        <f t="shared" si="148"/>
        <v>#DIV/0!</v>
      </c>
      <c r="K1860" s="1">
        <f>SUMIFS('Data Entry'!N$3:N$2000,'Data Entry'!M$3:M$2000,A1860,'Data Entry'!B$3:B$2000,B1860)+SUMIFS('Data Entry'!P$3:P$2000,'Data Entry'!O$3:O$2000,A1860,'Data Entry'!B$3:B$2000,B1860)+SUMIFS('Data Entry'!R$3:R$2000,'Data Entry'!Q$3:Q$2000,A1860,'Data Entry'!B$3:B$2000,B1860)</f>
        <v>0</v>
      </c>
      <c r="L1860">
        <f t="shared" si="149"/>
        <v>0</v>
      </c>
    </row>
    <row r="1861" spans="1:12">
      <c r="A1861">
        <f>'Data Entry'!A1862</f>
        <v>0</v>
      </c>
      <c r="B1861">
        <f>'Data Entry'!B1862</f>
        <v>0</v>
      </c>
      <c r="C1861">
        <f>'Data Entry'!I1862</f>
        <v>0</v>
      </c>
      <c r="D1861">
        <f>'Data Entry'!J1862</f>
        <v>0</v>
      </c>
      <c r="E1861">
        <f t="shared" si="145"/>
        <v>0</v>
      </c>
      <c r="F1861" s="26" t="e">
        <f t="shared" si="146"/>
        <v>#DIV/0!</v>
      </c>
      <c r="G1861">
        <f>'Data Entry'!K1862</f>
        <v>0</v>
      </c>
      <c r="H1861">
        <f>'Data Entry'!L1862</f>
        <v>0</v>
      </c>
      <c r="I1861">
        <f t="shared" si="147"/>
        <v>0</v>
      </c>
      <c r="J1861" s="26" t="e">
        <f t="shared" si="148"/>
        <v>#DIV/0!</v>
      </c>
      <c r="K1861" s="1">
        <f>SUMIFS('Data Entry'!N$3:N$2000,'Data Entry'!M$3:M$2000,A1861,'Data Entry'!B$3:B$2000,B1861)+SUMIFS('Data Entry'!P$3:P$2000,'Data Entry'!O$3:O$2000,A1861,'Data Entry'!B$3:B$2000,B1861)+SUMIFS('Data Entry'!R$3:R$2000,'Data Entry'!Q$3:Q$2000,A1861,'Data Entry'!B$3:B$2000,B1861)</f>
        <v>0</v>
      </c>
      <c r="L1861">
        <f t="shared" si="149"/>
        <v>0</v>
      </c>
    </row>
    <row r="1862" spans="1:12">
      <c r="A1862">
        <f>'Data Entry'!A1863</f>
        <v>0</v>
      </c>
      <c r="B1862">
        <f>'Data Entry'!B1863</f>
        <v>0</v>
      </c>
      <c r="C1862">
        <f>'Data Entry'!I1863</f>
        <v>0</v>
      </c>
      <c r="D1862">
        <f>'Data Entry'!J1863</f>
        <v>0</v>
      </c>
      <c r="E1862">
        <f t="shared" si="145"/>
        <v>0</v>
      </c>
      <c r="F1862" s="26" t="e">
        <f t="shared" si="146"/>
        <v>#DIV/0!</v>
      </c>
      <c r="G1862">
        <f>'Data Entry'!K1863</f>
        <v>0</v>
      </c>
      <c r="H1862">
        <f>'Data Entry'!L1863</f>
        <v>0</v>
      </c>
      <c r="I1862">
        <f t="shared" si="147"/>
        <v>0</v>
      </c>
      <c r="J1862" s="26" t="e">
        <f t="shared" si="148"/>
        <v>#DIV/0!</v>
      </c>
      <c r="K1862" s="1">
        <f>SUMIFS('Data Entry'!N$3:N$2000,'Data Entry'!M$3:M$2000,A1862,'Data Entry'!B$3:B$2000,B1862)+SUMIFS('Data Entry'!P$3:P$2000,'Data Entry'!O$3:O$2000,A1862,'Data Entry'!B$3:B$2000,B1862)+SUMIFS('Data Entry'!R$3:R$2000,'Data Entry'!Q$3:Q$2000,A1862,'Data Entry'!B$3:B$2000,B1862)</f>
        <v>0</v>
      </c>
      <c r="L1862">
        <f t="shared" si="149"/>
        <v>0</v>
      </c>
    </row>
    <row r="1863" spans="1:12">
      <c r="A1863">
        <f>'Data Entry'!A1864</f>
        <v>0</v>
      </c>
      <c r="B1863">
        <f>'Data Entry'!B1864</f>
        <v>0</v>
      </c>
      <c r="C1863">
        <f>'Data Entry'!I1864</f>
        <v>0</v>
      </c>
      <c r="D1863">
        <f>'Data Entry'!J1864</f>
        <v>0</v>
      </c>
      <c r="E1863">
        <f t="shared" si="145"/>
        <v>0</v>
      </c>
      <c r="F1863" s="26" t="e">
        <f t="shared" si="146"/>
        <v>#DIV/0!</v>
      </c>
      <c r="G1863">
        <f>'Data Entry'!K1864</f>
        <v>0</v>
      </c>
      <c r="H1863">
        <f>'Data Entry'!L1864</f>
        <v>0</v>
      </c>
      <c r="I1863">
        <f t="shared" si="147"/>
        <v>0</v>
      </c>
      <c r="J1863" s="26" t="e">
        <f t="shared" si="148"/>
        <v>#DIV/0!</v>
      </c>
      <c r="K1863" s="1">
        <f>SUMIFS('Data Entry'!N$3:N$2000,'Data Entry'!M$3:M$2000,A1863,'Data Entry'!B$3:B$2000,B1863)+SUMIFS('Data Entry'!P$3:P$2000,'Data Entry'!O$3:O$2000,A1863,'Data Entry'!B$3:B$2000,B1863)+SUMIFS('Data Entry'!R$3:R$2000,'Data Entry'!Q$3:Q$2000,A1863,'Data Entry'!B$3:B$2000,B1863)</f>
        <v>0</v>
      </c>
      <c r="L1863">
        <f t="shared" si="149"/>
        <v>0</v>
      </c>
    </row>
    <row r="1864" spans="1:12">
      <c r="A1864">
        <f>'Data Entry'!A1865</f>
        <v>0</v>
      </c>
      <c r="B1864">
        <f>'Data Entry'!B1865</f>
        <v>0</v>
      </c>
      <c r="C1864">
        <f>'Data Entry'!I1865</f>
        <v>0</v>
      </c>
      <c r="D1864">
        <f>'Data Entry'!J1865</f>
        <v>0</v>
      </c>
      <c r="E1864">
        <f t="shared" si="145"/>
        <v>0</v>
      </c>
      <c r="F1864" s="26" t="e">
        <f t="shared" si="146"/>
        <v>#DIV/0!</v>
      </c>
      <c r="G1864">
        <f>'Data Entry'!K1865</f>
        <v>0</v>
      </c>
      <c r="H1864">
        <f>'Data Entry'!L1865</f>
        <v>0</v>
      </c>
      <c r="I1864">
        <f t="shared" si="147"/>
        <v>0</v>
      </c>
      <c r="J1864" s="26" t="e">
        <f t="shared" si="148"/>
        <v>#DIV/0!</v>
      </c>
      <c r="K1864" s="1">
        <f>SUMIFS('Data Entry'!N$3:N$2000,'Data Entry'!M$3:M$2000,A1864,'Data Entry'!B$3:B$2000,B1864)+SUMIFS('Data Entry'!P$3:P$2000,'Data Entry'!O$3:O$2000,A1864,'Data Entry'!B$3:B$2000,B1864)+SUMIFS('Data Entry'!R$3:R$2000,'Data Entry'!Q$3:Q$2000,A1864,'Data Entry'!B$3:B$2000,B1864)</f>
        <v>0</v>
      </c>
      <c r="L1864">
        <f t="shared" si="149"/>
        <v>0</v>
      </c>
    </row>
    <row r="1865" spans="1:12">
      <c r="A1865">
        <f>'Data Entry'!A1866</f>
        <v>0</v>
      </c>
      <c r="B1865">
        <f>'Data Entry'!B1866</f>
        <v>0</v>
      </c>
      <c r="C1865">
        <f>'Data Entry'!I1866</f>
        <v>0</v>
      </c>
      <c r="D1865">
        <f>'Data Entry'!J1866</f>
        <v>0</v>
      </c>
      <c r="E1865">
        <f t="shared" si="145"/>
        <v>0</v>
      </c>
      <c r="F1865" s="26" t="e">
        <f t="shared" si="146"/>
        <v>#DIV/0!</v>
      </c>
      <c r="G1865">
        <f>'Data Entry'!K1866</f>
        <v>0</v>
      </c>
      <c r="H1865">
        <f>'Data Entry'!L1866</f>
        <v>0</v>
      </c>
      <c r="I1865">
        <f t="shared" si="147"/>
        <v>0</v>
      </c>
      <c r="J1865" s="26" t="e">
        <f t="shared" si="148"/>
        <v>#DIV/0!</v>
      </c>
      <c r="K1865" s="1">
        <f>SUMIFS('Data Entry'!N$3:N$2000,'Data Entry'!M$3:M$2000,A1865,'Data Entry'!B$3:B$2000,B1865)+SUMIFS('Data Entry'!P$3:P$2000,'Data Entry'!O$3:O$2000,A1865,'Data Entry'!B$3:B$2000,B1865)+SUMIFS('Data Entry'!R$3:R$2000,'Data Entry'!Q$3:Q$2000,A1865,'Data Entry'!B$3:B$2000,B1865)</f>
        <v>0</v>
      </c>
      <c r="L1865">
        <f t="shared" si="149"/>
        <v>0</v>
      </c>
    </row>
    <row r="1866" spans="1:12">
      <c r="A1866">
        <f>'Data Entry'!A1867</f>
        <v>0</v>
      </c>
      <c r="B1866">
        <f>'Data Entry'!B1867</f>
        <v>0</v>
      </c>
      <c r="C1866">
        <f>'Data Entry'!I1867</f>
        <v>0</v>
      </c>
      <c r="D1866">
        <f>'Data Entry'!J1867</f>
        <v>0</v>
      </c>
      <c r="E1866">
        <f t="shared" si="145"/>
        <v>0</v>
      </c>
      <c r="F1866" s="26" t="e">
        <f t="shared" si="146"/>
        <v>#DIV/0!</v>
      </c>
      <c r="G1866">
        <f>'Data Entry'!K1867</f>
        <v>0</v>
      </c>
      <c r="H1866">
        <f>'Data Entry'!L1867</f>
        <v>0</v>
      </c>
      <c r="I1866">
        <f t="shared" si="147"/>
        <v>0</v>
      </c>
      <c r="J1866" s="26" t="e">
        <f t="shared" si="148"/>
        <v>#DIV/0!</v>
      </c>
      <c r="K1866" s="1">
        <f>SUMIFS('Data Entry'!N$3:N$2000,'Data Entry'!M$3:M$2000,A1866,'Data Entry'!B$3:B$2000,B1866)+SUMIFS('Data Entry'!P$3:P$2000,'Data Entry'!O$3:O$2000,A1866,'Data Entry'!B$3:B$2000,B1866)+SUMIFS('Data Entry'!R$3:R$2000,'Data Entry'!Q$3:Q$2000,A1866,'Data Entry'!B$3:B$2000,B1866)</f>
        <v>0</v>
      </c>
      <c r="L1866">
        <f t="shared" si="149"/>
        <v>0</v>
      </c>
    </row>
    <row r="1867" spans="1:12">
      <c r="A1867">
        <f>'Data Entry'!A1868</f>
        <v>0</v>
      </c>
      <c r="B1867">
        <f>'Data Entry'!B1868</f>
        <v>0</v>
      </c>
      <c r="C1867">
        <f>'Data Entry'!I1868</f>
        <v>0</v>
      </c>
      <c r="D1867">
        <f>'Data Entry'!J1868</f>
        <v>0</v>
      </c>
      <c r="E1867">
        <f t="shared" si="145"/>
        <v>0</v>
      </c>
      <c r="F1867" s="26" t="e">
        <f t="shared" si="146"/>
        <v>#DIV/0!</v>
      </c>
      <c r="G1867">
        <f>'Data Entry'!K1868</f>
        <v>0</v>
      </c>
      <c r="H1867">
        <f>'Data Entry'!L1868</f>
        <v>0</v>
      </c>
      <c r="I1867">
        <f t="shared" si="147"/>
        <v>0</v>
      </c>
      <c r="J1867" s="26" t="e">
        <f t="shared" si="148"/>
        <v>#DIV/0!</v>
      </c>
      <c r="K1867" s="1">
        <f>SUMIFS('Data Entry'!N$3:N$2000,'Data Entry'!M$3:M$2000,A1867,'Data Entry'!B$3:B$2000,B1867)+SUMIFS('Data Entry'!P$3:P$2000,'Data Entry'!O$3:O$2000,A1867,'Data Entry'!B$3:B$2000,B1867)+SUMIFS('Data Entry'!R$3:R$2000,'Data Entry'!Q$3:Q$2000,A1867,'Data Entry'!B$3:B$2000,B1867)</f>
        <v>0</v>
      </c>
      <c r="L1867">
        <f t="shared" si="149"/>
        <v>0</v>
      </c>
    </row>
    <row r="1868" spans="1:12">
      <c r="A1868">
        <f>'Data Entry'!A1869</f>
        <v>0</v>
      </c>
      <c r="B1868">
        <f>'Data Entry'!B1869</f>
        <v>0</v>
      </c>
      <c r="C1868">
        <f>'Data Entry'!I1869</f>
        <v>0</v>
      </c>
      <c r="D1868">
        <f>'Data Entry'!J1869</f>
        <v>0</v>
      </c>
      <c r="E1868">
        <f t="shared" si="145"/>
        <v>0</v>
      </c>
      <c r="F1868" s="26" t="e">
        <f t="shared" si="146"/>
        <v>#DIV/0!</v>
      </c>
      <c r="G1868">
        <f>'Data Entry'!K1869</f>
        <v>0</v>
      </c>
      <c r="H1868">
        <f>'Data Entry'!L1869</f>
        <v>0</v>
      </c>
      <c r="I1868">
        <f t="shared" si="147"/>
        <v>0</v>
      </c>
      <c r="J1868" s="26" t="e">
        <f t="shared" si="148"/>
        <v>#DIV/0!</v>
      </c>
      <c r="K1868" s="1">
        <f>SUMIFS('Data Entry'!N$3:N$2000,'Data Entry'!M$3:M$2000,A1868,'Data Entry'!B$3:B$2000,B1868)+SUMIFS('Data Entry'!P$3:P$2000,'Data Entry'!O$3:O$2000,A1868,'Data Entry'!B$3:B$2000,B1868)+SUMIFS('Data Entry'!R$3:R$2000,'Data Entry'!Q$3:Q$2000,A1868,'Data Entry'!B$3:B$2000,B1868)</f>
        <v>0</v>
      </c>
      <c r="L1868">
        <f t="shared" si="149"/>
        <v>0</v>
      </c>
    </row>
    <row r="1869" spans="1:12">
      <c r="A1869">
        <f>'Data Entry'!A1870</f>
        <v>0</v>
      </c>
      <c r="B1869">
        <f>'Data Entry'!B1870</f>
        <v>0</v>
      </c>
      <c r="C1869">
        <f>'Data Entry'!I1870</f>
        <v>0</v>
      </c>
      <c r="D1869">
        <f>'Data Entry'!J1870</f>
        <v>0</v>
      </c>
      <c r="E1869">
        <f t="shared" si="145"/>
        <v>0</v>
      </c>
      <c r="F1869" s="26" t="e">
        <f t="shared" si="146"/>
        <v>#DIV/0!</v>
      </c>
      <c r="G1869">
        <f>'Data Entry'!K1870</f>
        <v>0</v>
      </c>
      <c r="H1869">
        <f>'Data Entry'!L1870</f>
        <v>0</v>
      </c>
      <c r="I1869">
        <f t="shared" si="147"/>
        <v>0</v>
      </c>
      <c r="J1869" s="26" t="e">
        <f t="shared" si="148"/>
        <v>#DIV/0!</v>
      </c>
      <c r="K1869" s="1">
        <f>SUMIFS('Data Entry'!N$3:N$2000,'Data Entry'!M$3:M$2000,A1869,'Data Entry'!B$3:B$2000,B1869)+SUMIFS('Data Entry'!P$3:P$2000,'Data Entry'!O$3:O$2000,A1869,'Data Entry'!B$3:B$2000,B1869)+SUMIFS('Data Entry'!R$3:R$2000,'Data Entry'!Q$3:Q$2000,A1869,'Data Entry'!B$3:B$2000,B1869)</f>
        <v>0</v>
      </c>
      <c r="L1869">
        <f t="shared" si="149"/>
        <v>0</v>
      </c>
    </row>
    <row r="1870" spans="1:12">
      <c r="A1870">
        <f>'Data Entry'!A1871</f>
        <v>0</v>
      </c>
      <c r="B1870">
        <f>'Data Entry'!B1871</f>
        <v>0</v>
      </c>
      <c r="C1870">
        <f>'Data Entry'!I1871</f>
        <v>0</v>
      </c>
      <c r="D1870">
        <f>'Data Entry'!J1871</f>
        <v>0</v>
      </c>
      <c r="E1870">
        <f t="shared" si="145"/>
        <v>0</v>
      </c>
      <c r="F1870" s="26" t="e">
        <f t="shared" si="146"/>
        <v>#DIV/0!</v>
      </c>
      <c r="G1870">
        <f>'Data Entry'!K1871</f>
        <v>0</v>
      </c>
      <c r="H1870">
        <f>'Data Entry'!L1871</f>
        <v>0</v>
      </c>
      <c r="I1870">
        <f t="shared" si="147"/>
        <v>0</v>
      </c>
      <c r="J1870" s="26" t="e">
        <f t="shared" si="148"/>
        <v>#DIV/0!</v>
      </c>
      <c r="K1870" s="1">
        <f>SUMIFS('Data Entry'!N$3:N$2000,'Data Entry'!M$3:M$2000,A1870,'Data Entry'!B$3:B$2000,B1870)+SUMIFS('Data Entry'!P$3:P$2000,'Data Entry'!O$3:O$2000,A1870,'Data Entry'!B$3:B$2000,B1870)+SUMIFS('Data Entry'!R$3:R$2000,'Data Entry'!Q$3:Q$2000,A1870,'Data Entry'!B$3:B$2000,B1870)</f>
        <v>0</v>
      </c>
      <c r="L1870">
        <f t="shared" si="149"/>
        <v>0</v>
      </c>
    </row>
    <row r="1871" spans="1:12">
      <c r="A1871">
        <f>'Data Entry'!A1872</f>
        <v>0</v>
      </c>
      <c r="B1871">
        <f>'Data Entry'!B1872</f>
        <v>0</v>
      </c>
      <c r="C1871">
        <f>'Data Entry'!I1872</f>
        <v>0</v>
      </c>
      <c r="D1871">
        <f>'Data Entry'!J1872</f>
        <v>0</v>
      </c>
      <c r="E1871">
        <f t="shared" si="145"/>
        <v>0</v>
      </c>
      <c r="F1871" s="26" t="e">
        <f t="shared" si="146"/>
        <v>#DIV/0!</v>
      </c>
      <c r="G1871">
        <f>'Data Entry'!K1872</f>
        <v>0</v>
      </c>
      <c r="H1871">
        <f>'Data Entry'!L1872</f>
        <v>0</v>
      </c>
      <c r="I1871">
        <f t="shared" si="147"/>
        <v>0</v>
      </c>
      <c r="J1871" s="26" t="e">
        <f t="shared" si="148"/>
        <v>#DIV/0!</v>
      </c>
      <c r="K1871" s="1">
        <f>SUMIFS('Data Entry'!N$3:N$2000,'Data Entry'!M$3:M$2000,A1871,'Data Entry'!B$3:B$2000,B1871)+SUMIFS('Data Entry'!P$3:P$2000,'Data Entry'!O$3:O$2000,A1871,'Data Entry'!B$3:B$2000,B1871)+SUMIFS('Data Entry'!R$3:R$2000,'Data Entry'!Q$3:Q$2000,A1871,'Data Entry'!B$3:B$2000,B1871)</f>
        <v>0</v>
      </c>
      <c r="L1871">
        <f t="shared" si="149"/>
        <v>0</v>
      </c>
    </row>
    <row r="1872" spans="1:12">
      <c r="A1872">
        <f>'Data Entry'!A1873</f>
        <v>0</v>
      </c>
      <c r="B1872">
        <f>'Data Entry'!B1873</f>
        <v>0</v>
      </c>
      <c r="C1872">
        <f>'Data Entry'!I1873</f>
        <v>0</v>
      </c>
      <c r="D1872">
        <f>'Data Entry'!J1873</f>
        <v>0</v>
      </c>
      <c r="E1872">
        <f t="shared" si="145"/>
        <v>0</v>
      </c>
      <c r="F1872" s="26" t="e">
        <f t="shared" si="146"/>
        <v>#DIV/0!</v>
      </c>
      <c r="G1872">
        <f>'Data Entry'!K1873</f>
        <v>0</v>
      </c>
      <c r="H1872">
        <f>'Data Entry'!L1873</f>
        <v>0</v>
      </c>
      <c r="I1872">
        <f t="shared" si="147"/>
        <v>0</v>
      </c>
      <c r="J1872" s="26" t="e">
        <f t="shared" si="148"/>
        <v>#DIV/0!</v>
      </c>
      <c r="K1872" s="1">
        <f>SUMIFS('Data Entry'!N$3:N$2000,'Data Entry'!M$3:M$2000,A1872,'Data Entry'!B$3:B$2000,B1872)+SUMIFS('Data Entry'!P$3:P$2000,'Data Entry'!O$3:O$2000,A1872,'Data Entry'!B$3:B$2000,B1872)+SUMIFS('Data Entry'!R$3:R$2000,'Data Entry'!Q$3:Q$2000,A1872,'Data Entry'!B$3:B$2000,B1872)</f>
        <v>0</v>
      </c>
      <c r="L1872">
        <f t="shared" si="149"/>
        <v>0</v>
      </c>
    </row>
    <row r="1873" spans="1:12">
      <c r="A1873">
        <f>'Data Entry'!A1874</f>
        <v>0</v>
      </c>
      <c r="B1873">
        <f>'Data Entry'!B1874</f>
        <v>0</v>
      </c>
      <c r="C1873">
        <f>'Data Entry'!I1874</f>
        <v>0</v>
      </c>
      <c r="D1873">
        <f>'Data Entry'!J1874</f>
        <v>0</v>
      </c>
      <c r="E1873">
        <f t="shared" si="145"/>
        <v>0</v>
      </c>
      <c r="F1873" s="26" t="e">
        <f t="shared" si="146"/>
        <v>#DIV/0!</v>
      </c>
      <c r="G1873">
        <f>'Data Entry'!K1874</f>
        <v>0</v>
      </c>
      <c r="H1873">
        <f>'Data Entry'!L1874</f>
        <v>0</v>
      </c>
      <c r="I1873">
        <f t="shared" si="147"/>
        <v>0</v>
      </c>
      <c r="J1873" s="26" t="e">
        <f t="shared" si="148"/>
        <v>#DIV/0!</v>
      </c>
      <c r="K1873" s="1">
        <f>SUMIFS('Data Entry'!N$3:N$2000,'Data Entry'!M$3:M$2000,A1873,'Data Entry'!B$3:B$2000,B1873)+SUMIFS('Data Entry'!P$3:P$2000,'Data Entry'!O$3:O$2000,A1873,'Data Entry'!B$3:B$2000,B1873)+SUMIFS('Data Entry'!R$3:R$2000,'Data Entry'!Q$3:Q$2000,A1873,'Data Entry'!B$3:B$2000,B1873)</f>
        <v>0</v>
      </c>
      <c r="L1873">
        <f t="shared" si="149"/>
        <v>0</v>
      </c>
    </row>
    <row r="1874" spans="1:12">
      <c r="A1874">
        <f>'Data Entry'!A1875</f>
        <v>0</v>
      </c>
      <c r="B1874">
        <f>'Data Entry'!B1875</f>
        <v>0</v>
      </c>
      <c r="C1874">
        <f>'Data Entry'!I1875</f>
        <v>0</v>
      </c>
      <c r="D1874">
        <f>'Data Entry'!J1875</f>
        <v>0</v>
      </c>
      <c r="E1874">
        <f t="shared" si="145"/>
        <v>0</v>
      </c>
      <c r="F1874" s="26" t="e">
        <f t="shared" si="146"/>
        <v>#DIV/0!</v>
      </c>
      <c r="G1874">
        <f>'Data Entry'!K1875</f>
        <v>0</v>
      </c>
      <c r="H1874">
        <f>'Data Entry'!L1875</f>
        <v>0</v>
      </c>
      <c r="I1874">
        <f t="shared" si="147"/>
        <v>0</v>
      </c>
      <c r="J1874" s="26" t="e">
        <f t="shared" si="148"/>
        <v>#DIV/0!</v>
      </c>
      <c r="K1874" s="1">
        <f>SUMIFS('Data Entry'!N$3:N$2000,'Data Entry'!M$3:M$2000,A1874,'Data Entry'!B$3:B$2000,B1874)+SUMIFS('Data Entry'!P$3:P$2000,'Data Entry'!O$3:O$2000,A1874,'Data Entry'!B$3:B$2000,B1874)+SUMIFS('Data Entry'!R$3:R$2000,'Data Entry'!Q$3:Q$2000,A1874,'Data Entry'!B$3:B$2000,B1874)</f>
        <v>0</v>
      </c>
      <c r="L1874">
        <f t="shared" si="149"/>
        <v>0</v>
      </c>
    </row>
    <row r="1875" spans="1:12">
      <c r="A1875">
        <f>'Data Entry'!A1876</f>
        <v>0</v>
      </c>
      <c r="B1875">
        <f>'Data Entry'!B1876</f>
        <v>0</v>
      </c>
      <c r="C1875">
        <f>'Data Entry'!I1876</f>
        <v>0</v>
      </c>
      <c r="D1875">
        <f>'Data Entry'!J1876</f>
        <v>0</v>
      </c>
      <c r="E1875">
        <f t="shared" si="145"/>
        <v>0</v>
      </c>
      <c r="F1875" s="26" t="e">
        <f t="shared" si="146"/>
        <v>#DIV/0!</v>
      </c>
      <c r="G1875">
        <f>'Data Entry'!K1876</f>
        <v>0</v>
      </c>
      <c r="H1875">
        <f>'Data Entry'!L1876</f>
        <v>0</v>
      </c>
      <c r="I1875">
        <f t="shared" si="147"/>
        <v>0</v>
      </c>
      <c r="J1875" s="26" t="e">
        <f t="shared" si="148"/>
        <v>#DIV/0!</v>
      </c>
      <c r="K1875" s="1">
        <f>SUMIFS('Data Entry'!N$3:N$2000,'Data Entry'!M$3:M$2000,A1875,'Data Entry'!B$3:B$2000,B1875)+SUMIFS('Data Entry'!P$3:P$2000,'Data Entry'!O$3:O$2000,A1875,'Data Entry'!B$3:B$2000,B1875)+SUMIFS('Data Entry'!R$3:R$2000,'Data Entry'!Q$3:Q$2000,A1875,'Data Entry'!B$3:B$2000,B1875)</f>
        <v>0</v>
      </c>
      <c r="L1875">
        <f t="shared" si="149"/>
        <v>0</v>
      </c>
    </row>
    <row r="1876" spans="1:12">
      <c r="A1876">
        <f>'Data Entry'!A1877</f>
        <v>0</v>
      </c>
      <c r="B1876">
        <f>'Data Entry'!B1877</f>
        <v>0</v>
      </c>
      <c r="C1876">
        <f>'Data Entry'!I1877</f>
        <v>0</v>
      </c>
      <c r="D1876">
        <f>'Data Entry'!J1877</f>
        <v>0</v>
      </c>
      <c r="E1876">
        <f t="shared" si="145"/>
        <v>0</v>
      </c>
      <c r="F1876" s="26" t="e">
        <f t="shared" si="146"/>
        <v>#DIV/0!</v>
      </c>
      <c r="G1876">
        <f>'Data Entry'!K1877</f>
        <v>0</v>
      </c>
      <c r="H1876">
        <f>'Data Entry'!L1877</f>
        <v>0</v>
      </c>
      <c r="I1876">
        <f t="shared" si="147"/>
        <v>0</v>
      </c>
      <c r="J1876" s="26" t="e">
        <f t="shared" si="148"/>
        <v>#DIV/0!</v>
      </c>
      <c r="K1876" s="1">
        <f>SUMIFS('Data Entry'!N$3:N$2000,'Data Entry'!M$3:M$2000,A1876,'Data Entry'!B$3:B$2000,B1876)+SUMIFS('Data Entry'!P$3:P$2000,'Data Entry'!O$3:O$2000,A1876,'Data Entry'!B$3:B$2000,B1876)+SUMIFS('Data Entry'!R$3:R$2000,'Data Entry'!Q$3:Q$2000,A1876,'Data Entry'!B$3:B$2000,B1876)</f>
        <v>0</v>
      </c>
      <c r="L1876">
        <f t="shared" si="149"/>
        <v>0</v>
      </c>
    </row>
    <row r="1877" spans="1:12">
      <c r="A1877">
        <f>'Data Entry'!A1878</f>
        <v>0</v>
      </c>
      <c r="B1877">
        <f>'Data Entry'!B1878</f>
        <v>0</v>
      </c>
      <c r="C1877">
        <f>'Data Entry'!I1878</f>
        <v>0</v>
      </c>
      <c r="D1877">
        <f>'Data Entry'!J1878</f>
        <v>0</v>
      </c>
      <c r="E1877">
        <f t="shared" si="145"/>
        <v>0</v>
      </c>
      <c r="F1877" s="26" t="e">
        <f t="shared" si="146"/>
        <v>#DIV/0!</v>
      </c>
      <c r="G1877">
        <f>'Data Entry'!K1878</f>
        <v>0</v>
      </c>
      <c r="H1877">
        <f>'Data Entry'!L1878</f>
        <v>0</v>
      </c>
      <c r="I1877">
        <f t="shared" si="147"/>
        <v>0</v>
      </c>
      <c r="J1877" s="26" t="e">
        <f t="shared" si="148"/>
        <v>#DIV/0!</v>
      </c>
      <c r="K1877" s="1">
        <f>SUMIFS('Data Entry'!N$3:N$2000,'Data Entry'!M$3:M$2000,A1877,'Data Entry'!B$3:B$2000,B1877)+SUMIFS('Data Entry'!P$3:P$2000,'Data Entry'!O$3:O$2000,A1877,'Data Entry'!B$3:B$2000,B1877)+SUMIFS('Data Entry'!R$3:R$2000,'Data Entry'!Q$3:Q$2000,A1877,'Data Entry'!B$3:B$2000,B1877)</f>
        <v>0</v>
      </c>
      <c r="L1877">
        <f t="shared" si="149"/>
        <v>0</v>
      </c>
    </row>
    <row r="1878" spans="1:12">
      <c r="A1878">
        <f>'Data Entry'!A1879</f>
        <v>0</v>
      </c>
      <c r="B1878">
        <f>'Data Entry'!B1879</f>
        <v>0</v>
      </c>
      <c r="C1878">
        <f>'Data Entry'!I1879</f>
        <v>0</v>
      </c>
      <c r="D1878">
        <f>'Data Entry'!J1879</f>
        <v>0</v>
      </c>
      <c r="E1878">
        <f t="shared" si="145"/>
        <v>0</v>
      </c>
      <c r="F1878" s="26" t="e">
        <f t="shared" si="146"/>
        <v>#DIV/0!</v>
      </c>
      <c r="G1878">
        <f>'Data Entry'!K1879</f>
        <v>0</v>
      </c>
      <c r="H1878">
        <f>'Data Entry'!L1879</f>
        <v>0</v>
      </c>
      <c r="I1878">
        <f t="shared" si="147"/>
        <v>0</v>
      </c>
      <c r="J1878" s="26" t="e">
        <f t="shared" si="148"/>
        <v>#DIV/0!</v>
      </c>
      <c r="K1878" s="1">
        <f>SUMIFS('Data Entry'!N$3:N$2000,'Data Entry'!M$3:M$2000,A1878,'Data Entry'!B$3:B$2000,B1878)+SUMIFS('Data Entry'!P$3:P$2000,'Data Entry'!O$3:O$2000,A1878,'Data Entry'!B$3:B$2000,B1878)+SUMIFS('Data Entry'!R$3:R$2000,'Data Entry'!Q$3:Q$2000,A1878,'Data Entry'!B$3:B$2000,B1878)</f>
        <v>0</v>
      </c>
      <c r="L1878">
        <f t="shared" si="149"/>
        <v>0</v>
      </c>
    </row>
    <row r="1879" spans="1:12">
      <c r="A1879">
        <f>'Data Entry'!A1880</f>
        <v>0</v>
      </c>
      <c r="B1879">
        <f>'Data Entry'!B1880</f>
        <v>0</v>
      </c>
      <c r="C1879">
        <f>'Data Entry'!I1880</f>
        <v>0</v>
      </c>
      <c r="D1879">
        <f>'Data Entry'!J1880</f>
        <v>0</v>
      </c>
      <c r="E1879">
        <f t="shared" si="145"/>
        <v>0</v>
      </c>
      <c r="F1879" s="26" t="e">
        <f t="shared" si="146"/>
        <v>#DIV/0!</v>
      </c>
      <c r="G1879">
        <f>'Data Entry'!K1880</f>
        <v>0</v>
      </c>
      <c r="H1879">
        <f>'Data Entry'!L1880</f>
        <v>0</v>
      </c>
      <c r="I1879">
        <f t="shared" si="147"/>
        <v>0</v>
      </c>
      <c r="J1879" s="26" t="e">
        <f t="shared" si="148"/>
        <v>#DIV/0!</v>
      </c>
      <c r="K1879" s="1">
        <f>SUMIFS('Data Entry'!N$3:N$2000,'Data Entry'!M$3:M$2000,A1879,'Data Entry'!B$3:B$2000,B1879)+SUMIFS('Data Entry'!P$3:P$2000,'Data Entry'!O$3:O$2000,A1879,'Data Entry'!B$3:B$2000,B1879)+SUMIFS('Data Entry'!R$3:R$2000,'Data Entry'!Q$3:Q$2000,A1879,'Data Entry'!B$3:B$2000,B1879)</f>
        <v>0</v>
      </c>
      <c r="L1879">
        <f t="shared" si="149"/>
        <v>0</v>
      </c>
    </row>
    <row r="1880" spans="1:12">
      <c r="A1880">
        <f>'Data Entry'!A1881</f>
        <v>0</v>
      </c>
      <c r="B1880">
        <f>'Data Entry'!B1881</f>
        <v>0</v>
      </c>
      <c r="C1880">
        <f>'Data Entry'!I1881</f>
        <v>0</v>
      </c>
      <c r="D1880">
        <f>'Data Entry'!J1881</f>
        <v>0</v>
      </c>
      <c r="E1880">
        <f t="shared" si="145"/>
        <v>0</v>
      </c>
      <c r="F1880" s="26" t="e">
        <f t="shared" si="146"/>
        <v>#DIV/0!</v>
      </c>
      <c r="G1880">
        <f>'Data Entry'!K1881</f>
        <v>0</v>
      </c>
      <c r="H1880">
        <f>'Data Entry'!L1881</f>
        <v>0</v>
      </c>
      <c r="I1880">
        <f t="shared" si="147"/>
        <v>0</v>
      </c>
      <c r="J1880" s="26" t="e">
        <f t="shared" si="148"/>
        <v>#DIV/0!</v>
      </c>
      <c r="K1880" s="1">
        <f>SUMIFS('Data Entry'!N$3:N$2000,'Data Entry'!M$3:M$2000,A1880,'Data Entry'!B$3:B$2000,B1880)+SUMIFS('Data Entry'!P$3:P$2000,'Data Entry'!O$3:O$2000,A1880,'Data Entry'!B$3:B$2000,B1880)+SUMIFS('Data Entry'!R$3:R$2000,'Data Entry'!Q$3:Q$2000,A1880,'Data Entry'!B$3:B$2000,B1880)</f>
        <v>0</v>
      </c>
      <c r="L1880">
        <f t="shared" si="149"/>
        <v>0</v>
      </c>
    </row>
    <row r="1881" spans="1:12">
      <c r="A1881">
        <f>'Data Entry'!A1882</f>
        <v>0</v>
      </c>
      <c r="B1881">
        <f>'Data Entry'!B1882</f>
        <v>0</v>
      </c>
      <c r="C1881">
        <f>'Data Entry'!I1882</f>
        <v>0</v>
      </c>
      <c r="D1881">
        <f>'Data Entry'!J1882</f>
        <v>0</v>
      </c>
      <c r="E1881">
        <f t="shared" si="145"/>
        <v>0</v>
      </c>
      <c r="F1881" s="26" t="e">
        <f t="shared" si="146"/>
        <v>#DIV/0!</v>
      </c>
      <c r="G1881">
        <f>'Data Entry'!K1882</f>
        <v>0</v>
      </c>
      <c r="H1881">
        <f>'Data Entry'!L1882</f>
        <v>0</v>
      </c>
      <c r="I1881">
        <f t="shared" si="147"/>
        <v>0</v>
      </c>
      <c r="J1881" s="26" t="e">
        <f t="shared" si="148"/>
        <v>#DIV/0!</v>
      </c>
      <c r="K1881" s="1">
        <f>SUMIFS('Data Entry'!N$3:N$2000,'Data Entry'!M$3:M$2000,A1881,'Data Entry'!B$3:B$2000,B1881)+SUMIFS('Data Entry'!P$3:P$2000,'Data Entry'!O$3:O$2000,A1881,'Data Entry'!B$3:B$2000,B1881)+SUMIFS('Data Entry'!R$3:R$2000,'Data Entry'!Q$3:Q$2000,A1881,'Data Entry'!B$3:B$2000,B1881)</f>
        <v>0</v>
      </c>
      <c r="L1881">
        <f t="shared" si="149"/>
        <v>0</v>
      </c>
    </row>
    <row r="1882" spans="1:12">
      <c r="A1882">
        <f>'Data Entry'!A1883</f>
        <v>0</v>
      </c>
      <c r="B1882">
        <f>'Data Entry'!B1883</f>
        <v>0</v>
      </c>
      <c r="C1882">
        <f>'Data Entry'!I1883</f>
        <v>0</v>
      </c>
      <c r="D1882">
        <f>'Data Entry'!J1883</f>
        <v>0</v>
      </c>
      <c r="E1882">
        <f t="shared" si="145"/>
        <v>0</v>
      </c>
      <c r="F1882" s="26" t="e">
        <f t="shared" si="146"/>
        <v>#DIV/0!</v>
      </c>
      <c r="G1882">
        <f>'Data Entry'!K1883</f>
        <v>0</v>
      </c>
      <c r="H1882">
        <f>'Data Entry'!L1883</f>
        <v>0</v>
      </c>
      <c r="I1882">
        <f t="shared" si="147"/>
        <v>0</v>
      </c>
      <c r="J1882" s="26" t="e">
        <f t="shared" si="148"/>
        <v>#DIV/0!</v>
      </c>
      <c r="K1882" s="1">
        <f>SUMIFS('Data Entry'!N$3:N$2000,'Data Entry'!M$3:M$2000,A1882,'Data Entry'!B$3:B$2000,B1882)+SUMIFS('Data Entry'!P$3:P$2000,'Data Entry'!O$3:O$2000,A1882,'Data Entry'!B$3:B$2000,B1882)+SUMIFS('Data Entry'!R$3:R$2000,'Data Entry'!Q$3:Q$2000,A1882,'Data Entry'!B$3:B$2000,B1882)</f>
        <v>0</v>
      </c>
      <c r="L1882">
        <f t="shared" si="149"/>
        <v>0</v>
      </c>
    </row>
    <row r="1883" spans="1:12">
      <c r="A1883">
        <f>'Data Entry'!A1884</f>
        <v>0</v>
      </c>
      <c r="B1883">
        <f>'Data Entry'!B1884</f>
        <v>0</v>
      </c>
      <c r="C1883">
        <f>'Data Entry'!I1884</f>
        <v>0</v>
      </c>
      <c r="D1883">
        <f>'Data Entry'!J1884</f>
        <v>0</v>
      </c>
      <c r="E1883">
        <f t="shared" si="145"/>
        <v>0</v>
      </c>
      <c r="F1883" s="26" t="e">
        <f t="shared" si="146"/>
        <v>#DIV/0!</v>
      </c>
      <c r="G1883">
        <f>'Data Entry'!K1884</f>
        <v>0</v>
      </c>
      <c r="H1883">
        <f>'Data Entry'!L1884</f>
        <v>0</v>
      </c>
      <c r="I1883">
        <f t="shared" si="147"/>
        <v>0</v>
      </c>
      <c r="J1883" s="26" t="e">
        <f t="shared" si="148"/>
        <v>#DIV/0!</v>
      </c>
      <c r="K1883" s="1">
        <f>SUMIFS('Data Entry'!N$3:N$2000,'Data Entry'!M$3:M$2000,A1883,'Data Entry'!B$3:B$2000,B1883)+SUMIFS('Data Entry'!P$3:P$2000,'Data Entry'!O$3:O$2000,A1883,'Data Entry'!B$3:B$2000,B1883)+SUMIFS('Data Entry'!R$3:R$2000,'Data Entry'!Q$3:Q$2000,A1883,'Data Entry'!B$3:B$2000,B1883)</f>
        <v>0</v>
      </c>
      <c r="L1883">
        <f t="shared" si="149"/>
        <v>0</v>
      </c>
    </row>
    <row r="1884" spans="1:12">
      <c r="A1884">
        <f>'Data Entry'!A1885</f>
        <v>0</v>
      </c>
      <c r="B1884">
        <f>'Data Entry'!B1885</f>
        <v>0</v>
      </c>
      <c r="C1884">
        <f>'Data Entry'!I1885</f>
        <v>0</v>
      </c>
      <c r="D1884">
        <f>'Data Entry'!J1885</f>
        <v>0</v>
      </c>
      <c r="E1884">
        <f t="shared" si="145"/>
        <v>0</v>
      </c>
      <c r="F1884" s="26" t="e">
        <f t="shared" si="146"/>
        <v>#DIV/0!</v>
      </c>
      <c r="G1884">
        <f>'Data Entry'!K1885</f>
        <v>0</v>
      </c>
      <c r="H1884">
        <f>'Data Entry'!L1885</f>
        <v>0</v>
      </c>
      <c r="I1884">
        <f t="shared" si="147"/>
        <v>0</v>
      </c>
      <c r="J1884" s="26" t="e">
        <f t="shared" si="148"/>
        <v>#DIV/0!</v>
      </c>
      <c r="K1884" s="1">
        <f>SUMIFS('Data Entry'!N$3:N$2000,'Data Entry'!M$3:M$2000,A1884,'Data Entry'!B$3:B$2000,B1884)+SUMIFS('Data Entry'!P$3:P$2000,'Data Entry'!O$3:O$2000,A1884,'Data Entry'!B$3:B$2000,B1884)+SUMIFS('Data Entry'!R$3:R$2000,'Data Entry'!Q$3:Q$2000,A1884,'Data Entry'!B$3:B$2000,B1884)</f>
        <v>0</v>
      </c>
      <c r="L1884">
        <f t="shared" si="149"/>
        <v>0</v>
      </c>
    </row>
    <row r="1885" spans="1:12">
      <c r="A1885">
        <f>'Data Entry'!A1886</f>
        <v>0</v>
      </c>
      <c r="B1885">
        <f>'Data Entry'!B1886</f>
        <v>0</v>
      </c>
      <c r="C1885">
        <f>'Data Entry'!I1886</f>
        <v>0</v>
      </c>
      <c r="D1885">
        <f>'Data Entry'!J1886</f>
        <v>0</v>
      </c>
      <c r="E1885">
        <f t="shared" si="145"/>
        <v>0</v>
      </c>
      <c r="F1885" s="26" t="e">
        <f t="shared" si="146"/>
        <v>#DIV/0!</v>
      </c>
      <c r="G1885">
        <f>'Data Entry'!K1886</f>
        <v>0</v>
      </c>
      <c r="H1885">
        <f>'Data Entry'!L1886</f>
        <v>0</v>
      </c>
      <c r="I1885">
        <f t="shared" si="147"/>
        <v>0</v>
      </c>
      <c r="J1885" s="26" t="e">
        <f t="shared" si="148"/>
        <v>#DIV/0!</v>
      </c>
      <c r="K1885" s="1">
        <f>SUMIFS('Data Entry'!N$3:N$2000,'Data Entry'!M$3:M$2000,A1885,'Data Entry'!B$3:B$2000,B1885)+SUMIFS('Data Entry'!P$3:P$2000,'Data Entry'!O$3:O$2000,A1885,'Data Entry'!B$3:B$2000,B1885)+SUMIFS('Data Entry'!R$3:R$2000,'Data Entry'!Q$3:Q$2000,A1885,'Data Entry'!B$3:B$2000,B1885)</f>
        <v>0</v>
      </c>
      <c r="L1885">
        <f t="shared" si="149"/>
        <v>0</v>
      </c>
    </row>
    <row r="1886" spans="1:12">
      <c r="A1886">
        <f>'Data Entry'!A1887</f>
        <v>0</v>
      </c>
      <c r="B1886">
        <f>'Data Entry'!B1887</f>
        <v>0</v>
      </c>
      <c r="C1886">
        <f>'Data Entry'!I1887</f>
        <v>0</v>
      </c>
      <c r="D1886">
        <f>'Data Entry'!J1887</f>
        <v>0</v>
      </c>
      <c r="E1886">
        <f t="shared" si="145"/>
        <v>0</v>
      </c>
      <c r="F1886" s="26" t="e">
        <f t="shared" si="146"/>
        <v>#DIV/0!</v>
      </c>
      <c r="G1886">
        <f>'Data Entry'!K1887</f>
        <v>0</v>
      </c>
      <c r="H1886">
        <f>'Data Entry'!L1887</f>
        <v>0</v>
      </c>
      <c r="I1886">
        <f t="shared" si="147"/>
        <v>0</v>
      </c>
      <c r="J1886" s="26" t="e">
        <f t="shared" si="148"/>
        <v>#DIV/0!</v>
      </c>
      <c r="K1886" s="1">
        <f>SUMIFS('Data Entry'!N$3:N$2000,'Data Entry'!M$3:M$2000,A1886,'Data Entry'!B$3:B$2000,B1886)+SUMIFS('Data Entry'!P$3:P$2000,'Data Entry'!O$3:O$2000,A1886,'Data Entry'!B$3:B$2000,B1886)+SUMIFS('Data Entry'!R$3:R$2000,'Data Entry'!Q$3:Q$2000,A1886,'Data Entry'!B$3:B$2000,B1886)</f>
        <v>0</v>
      </c>
      <c r="L1886">
        <f t="shared" si="149"/>
        <v>0</v>
      </c>
    </row>
    <row r="1887" spans="1:12">
      <c r="A1887">
        <f>'Data Entry'!A1888</f>
        <v>0</v>
      </c>
      <c r="B1887">
        <f>'Data Entry'!B1888</f>
        <v>0</v>
      </c>
      <c r="C1887">
        <f>'Data Entry'!I1888</f>
        <v>0</v>
      </c>
      <c r="D1887">
        <f>'Data Entry'!J1888</f>
        <v>0</v>
      </c>
      <c r="E1887">
        <f t="shared" si="145"/>
        <v>0</v>
      </c>
      <c r="F1887" s="26" t="e">
        <f t="shared" si="146"/>
        <v>#DIV/0!</v>
      </c>
      <c r="G1887">
        <f>'Data Entry'!K1888</f>
        <v>0</v>
      </c>
      <c r="H1887">
        <f>'Data Entry'!L1888</f>
        <v>0</v>
      </c>
      <c r="I1887">
        <f t="shared" si="147"/>
        <v>0</v>
      </c>
      <c r="J1887" s="26" t="e">
        <f t="shared" si="148"/>
        <v>#DIV/0!</v>
      </c>
      <c r="K1887" s="1">
        <f>SUMIFS('Data Entry'!N$3:N$2000,'Data Entry'!M$3:M$2000,A1887,'Data Entry'!B$3:B$2000,B1887)+SUMIFS('Data Entry'!P$3:P$2000,'Data Entry'!O$3:O$2000,A1887,'Data Entry'!B$3:B$2000,B1887)+SUMIFS('Data Entry'!R$3:R$2000,'Data Entry'!Q$3:Q$2000,A1887,'Data Entry'!B$3:B$2000,B1887)</f>
        <v>0</v>
      </c>
      <c r="L1887">
        <f t="shared" si="149"/>
        <v>0</v>
      </c>
    </row>
    <row r="1888" spans="1:12">
      <c r="A1888">
        <f>'Data Entry'!A1889</f>
        <v>0</v>
      </c>
      <c r="B1888">
        <f>'Data Entry'!B1889</f>
        <v>0</v>
      </c>
      <c r="C1888">
        <f>'Data Entry'!I1889</f>
        <v>0</v>
      </c>
      <c r="D1888">
        <f>'Data Entry'!J1889</f>
        <v>0</v>
      </c>
      <c r="E1888">
        <f t="shared" si="145"/>
        <v>0</v>
      </c>
      <c r="F1888" s="26" t="e">
        <f t="shared" si="146"/>
        <v>#DIV/0!</v>
      </c>
      <c r="G1888">
        <f>'Data Entry'!K1889</f>
        <v>0</v>
      </c>
      <c r="H1888">
        <f>'Data Entry'!L1889</f>
        <v>0</v>
      </c>
      <c r="I1888">
        <f t="shared" si="147"/>
        <v>0</v>
      </c>
      <c r="J1888" s="26" t="e">
        <f t="shared" si="148"/>
        <v>#DIV/0!</v>
      </c>
      <c r="K1888" s="1">
        <f>SUMIFS('Data Entry'!N$3:N$2000,'Data Entry'!M$3:M$2000,A1888,'Data Entry'!B$3:B$2000,B1888)+SUMIFS('Data Entry'!P$3:P$2000,'Data Entry'!O$3:O$2000,A1888,'Data Entry'!B$3:B$2000,B1888)+SUMIFS('Data Entry'!R$3:R$2000,'Data Entry'!Q$3:Q$2000,A1888,'Data Entry'!B$3:B$2000,B1888)</f>
        <v>0</v>
      </c>
      <c r="L1888">
        <f t="shared" si="149"/>
        <v>0</v>
      </c>
    </row>
    <row r="1889" spans="1:12">
      <c r="A1889">
        <f>'Data Entry'!A1890</f>
        <v>0</v>
      </c>
      <c r="B1889">
        <f>'Data Entry'!B1890</f>
        <v>0</v>
      </c>
      <c r="C1889">
        <f>'Data Entry'!I1890</f>
        <v>0</v>
      </c>
      <c r="D1889">
        <f>'Data Entry'!J1890</f>
        <v>0</v>
      </c>
      <c r="E1889">
        <f t="shared" si="145"/>
        <v>0</v>
      </c>
      <c r="F1889" s="26" t="e">
        <f t="shared" si="146"/>
        <v>#DIV/0!</v>
      </c>
      <c r="G1889">
        <f>'Data Entry'!K1890</f>
        <v>0</v>
      </c>
      <c r="H1889">
        <f>'Data Entry'!L1890</f>
        <v>0</v>
      </c>
      <c r="I1889">
        <f t="shared" si="147"/>
        <v>0</v>
      </c>
      <c r="J1889" s="26" t="e">
        <f t="shared" si="148"/>
        <v>#DIV/0!</v>
      </c>
      <c r="K1889" s="1">
        <f>SUMIFS('Data Entry'!N$3:N$2000,'Data Entry'!M$3:M$2000,A1889,'Data Entry'!B$3:B$2000,B1889)+SUMIFS('Data Entry'!P$3:P$2000,'Data Entry'!O$3:O$2000,A1889,'Data Entry'!B$3:B$2000,B1889)+SUMIFS('Data Entry'!R$3:R$2000,'Data Entry'!Q$3:Q$2000,A1889,'Data Entry'!B$3:B$2000,B1889)</f>
        <v>0</v>
      </c>
      <c r="L1889">
        <f t="shared" si="149"/>
        <v>0</v>
      </c>
    </row>
    <row r="1890" spans="1:12">
      <c r="A1890">
        <f>'Data Entry'!A1891</f>
        <v>0</v>
      </c>
      <c r="B1890">
        <f>'Data Entry'!B1891</f>
        <v>0</v>
      </c>
      <c r="C1890">
        <f>'Data Entry'!I1891</f>
        <v>0</v>
      </c>
      <c r="D1890">
        <f>'Data Entry'!J1891</f>
        <v>0</v>
      </c>
      <c r="E1890">
        <f t="shared" si="145"/>
        <v>0</v>
      </c>
      <c r="F1890" s="26" t="e">
        <f t="shared" si="146"/>
        <v>#DIV/0!</v>
      </c>
      <c r="G1890">
        <f>'Data Entry'!K1891</f>
        <v>0</v>
      </c>
      <c r="H1890">
        <f>'Data Entry'!L1891</f>
        <v>0</v>
      </c>
      <c r="I1890">
        <f t="shared" si="147"/>
        <v>0</v>
      </c>
      <c r="J1890" s="26" t="e">
        <f t="shared" si="148"/>
        <v>#DIV/0!</v>
      </c>
      <c r="K1890" s="1">
        <f>SUMIFS('Data Entry'!N$3:N$2000,'Data Entry'!M$3:M$2000,A1890,'Data Entry'!B$3:B$2000,B1890)+SUMIFS('Data Entry'!P$3:P$2000,'Data Entry'!O$3:O$2000,A1890,'Data Entry'!B$3:B$2000,B1890)+SUMIFS('Data Entry'!R$3:R$2000,'Data Entry'!Q$3:Q$2000,A1890,'Data Entry'!B$3:B$2000,B1890)</f>
        <v>0</v>
      </c>
      <c r="L1890">
        <f t="shared" si="149"/>
        <v>0</v>
      </c>
    </row>
    <row r="1891" spans="1:12">
      <c r="A1891">
        <f>'Data Entry'!A1892</f>
        <v>0</v>
      </c>
      <c r="B1891">
        <f>'Data Entry'!B1892</f>
        <v>0</v>
      </c>
      <c r="C1891">
        <f>'Data Entry'!I1892</f>
        <v>0</v>
      </c>
      <c r="D1891">
        <f>'Data Entry'!J1892</f>
        <v>0</v>
      </c>
      <c r="E1891">
        <f t="shared" si="145"/>
        <v>0</v>
      </c>
      <c r="F1891" s="26" t="e">
        <f t="shared" si="146"/>
        <v>#DIV/0!</v>
      </c>
      <c r="G1891">
        <f>'Data Entry'!K1892</f>
        <v>0</v>
      </c>
      <c r="H1891">
        <f>'Data Entry'!L1892</f>
        <v>0</v>
      </c>
      <c r="I1891">
        <f t="shared" si="147"/>
        <v>0</v>
      </c>
      <c r="J1891" s="26" t="e">
        <f t="shared" si="148"/>
        <v>#DIV/0!</v>
      </c>
      <c r="K1891" s="1">
        <f>SUMIFS('Data Entry'!N$3:N$2000,'Data Entry'!M$3:M$2000,A1891,'Data Entry'!B$3:B$2000,B1891)+SUMIFS('Data Entry'!P$3:P$2000,'Data Entry'!O$3:O$2000,A1891,'Data Entry'!B$3:B$2000,B1891)+SUMIFS('Data Entry'!R$3:R$2000,'Data Entry'!Q$3:Q$2000,A1891,'Data Entry'!B$3:B$2000,B1891)</f>
        <v>0</v>
      </c>
      <c r="L1891">
        <f t="shared" si="149"/>
        <v>0</v>
      </c>
    </row>
    <row r="1892" spans="1:12">
      <c r="A1892">
        <f>'Data Entry'!A1893</f>
        <v>0</v>
      </c>
      <c r="B1892">
        <f>'Data Entry'!B1893</f>
        <v>0</v>
      </c>
      <c r="C1892">
        <f>'Data Entry'!I1893</f>
        <v>0</v>
      </c>
      <c r="D1892">
        <f>'Data Entry'!J1893</f>
        <v>0</v>
      </c>
      <c r="E1892">
        <f t="shared" si="145"/>
        <v>0</v>
      </c>
      <c r="F1892" s="26" t="e">
        <f t="shared" si="146"/>
        <v>#DIV/0!</v>
      </c>
      <c r="G1892">
        <f>'Data Entry'!K1893</f>
        <v>0</v>
      </c>
      <c r="H1892">
        <f>'Data Entry'!L1893</f>
        <v>0</v>
      </c>
      <c r="I1892">
        <f t="shared" si="147"/>
        <v>0</v>
      </c>
      <c r="J1892" s="26" t="e">
        <f t="shared" si="148"/>
        <v>#DIV/0!</v>
      </c>
      <c r="K1892" s="1">
        <f>SUMIFS('Data Entry'!N$3:N$2000,'Data Entry'!M$3:M$2000,A1892,'Data Entry'!B$3:B$2000,B1892)+SUMIFS('Data Entry'!P$3:P$2000,'Data Entry'!O$3:O$2000,A1892,'Data Entry'!B$3:B$2000,B1892)+SUMIFS('Data Entry'!R$3:R$2000,'Data Entry'!Q$3:Q$2000,A1892,'Data Entry'!B$3:B$2000,B1892)</f>
        <v>0</v>
      </c>
      <c r="L1892">
        <f t="shared" si="149"/>
        <v>0</v>
      </c>
    </row>
    <row r="1893" spans="1:12">
      <c r="A1893">
        <f>'Data Entry'!A1894</f>
        <v>0</v>
      </c>
      <c r="B1893">
        <f>'Data Entry'!B1894</f>
        <v>0</v>
      </c>
      <c r="C1893">
        <f>'Data Entry'!I1894</f>
        <v>0</v>
      </c>
      <c r="D1893">
        <f>'Data Entry'!J1894</f>
        <v>0</v>
      </c>
      <c r="E1893">
        <f t="shared" si="145"/>
        <v>0</v>
      </c>
      <c r="F1893" s="26" t="e">
        <f t="shared" si="146"/>
        <v>#DIV/0!</v>
      </c>
      <c r="G1893">
        <f>'Data Entry'!K1894</f>
        <v>0</v>
      </c>
      <c r="H1893">
        <f>'Data Entry'!L1894</f>
        <v>0</v>
      </c>
      <c r="I1893">
        <f t="shared" si="147"/>
        <v>0</v>
      </c>
      <c r="J1893" s="26" t="e">
        <f t="shared" si="148"/>
        <v>#DIV/0!</v>
      </c>
      <c r="K1893" s="1">
        <f>SUMIFS('Data Entry'!N$3:N$2000,'Data Entry'!M$3:M$2000,A1893,'Data Entry'!B$3:B$2000,B1893)+SUMIFS('Data Entry'!P$3:P$2000,'Data Entry'!O$3:O$2000,A1893,'Data Entry'!B$3:B$2000,B1893)+SUMIFS('Data Entry'!R$3:R$2000,'Data Entry'!Q$3:Q$2000,A1893,'Data Entry'!B$3:B$2000,B1893)</f>
        <v>0</v>
      </c>
      <c r="L1893">
        <f t="shared" si="149"/>
        <v>0</v>
      </c>
    </row>
    <row r="1894" spans="1:12">
      <c r="A1894">
        <f>'Data Entry'!A1895</f>
        <v>0</v>
      </c>
      <c r="B1894">
        <f>'Data Entry'!B1895</f>
        <v>0</v>
      </c>
      <c r="C1894">
        <f>'Data Entry'!I1895</f>
        <v>0</v>
      </c>
      <c r="D1894">
        <f>'Data Entry'!J1895</f>
        <v>0</v>
      </c>
      <c r="E1894">
        <f t="shared" si="145"/>
        <v>0</v>
      </c>
      <c r="F1894" s="26" t="e">
        <f t="shared" si="146"/>
        <v>#DIV/0!</v>
      </c>
      <c r="G1894">
        <f>'Data Entry'!K1895</f>
        <v>0</v>
      </c>
      <c r="H1894">
        <f>'Data Entry'!L1895</f>
        <v>0</v>
      </c>
      <c r="I1894">
        <f t="shared" si="147"/>
        <v>0</v>
      </c>
      <c r="J1894" s="26" t="e">
        <f t="shared" si="148"/>
        <v>#DIV/0!</v>
      </c>
      <c r="K1894" s="1">
        <f>SUMIFS('Data Entry'!N$3:N$2000,'Data Entry'!M$3:M$2000,A1894,'Data Entry'!B$3:B$2000,B1894)+SUMIFS('Data Entry'!P$3:P$2000,'Data Entry'!O$3:O$2000,A1894,'Data Entry'!B$3:B$2000,B1894)+SUMIFS('Data Entry'!R$3:R$2000,'Data Entry'!Q$3:Q$2000,A1894,'Data Entry'!B$3:B$2000,B1894)</f>
        <v>0</v>
      </c>
      <c r="L1894">
        <f t="shared" si="149"/>
        <v>0</v>
      </c>
    </row>
    <row r="1895" spans="1:12">
      <c r="A1895">
        <f>'Data Entry'!A1896</f>
        <v>0</v>
      </c>
      <c r="B1895">
        <f>'Data Entry'!B1896</f>
        <v>0</v>
      </c>
      <c r="C1895">
        <f>'Data Entry'!I1896</f>
        <v>0</v>
      </c>
      <c r="D1895">
        <f>'Data Entry'!J1896</f>
        <v>0</v>
      </c>
      <c r="E1895">
        <f t="shared" si="145"/>
        <v>0</v>
      </c>
      <c r="F1895" s="26" t="e">
        <f t="shared" si="146"/>
        <v>#DIV/0!</v>
      </c>
      <c r="G1895">
        <f>'Data Entry'!K1896</f>
        <v>0</v>
      </c>
      <c r="H1895">
        <f>'Data Entry'!L1896</f>
        <v>0</v>
      </c>
      <c r="I1895">
        <f t="shared" si="147"/>
        <v>0</v>
      </c>
      <c r="J1895" s="26" t="e">
        <f t="shared" si="148"/>
        <v>#DIV/0!</v>
      </c>
      <c r="K1895" s="1">
        <f>SUMIFS('Data Entry'!N$3:N$2000,'Data Entry'!M$3:M$2000,A1895,'Data Entry'!B$3:B$2000,B1895)+SUMIFS('Data Entry'!P$3:P$2000,'Data Entry'!O$3:O$2000,A1895,'Data Entry'!B$3:B$2000,B1895)+SUMIFS('Data Entry'!R$3:R$2000,'Data Entry'!Q$3:Q$2000,A1895,'Data Entry'!B$3:B$2000,B1895)</f>
        <v>0</v>
      </c>
      <c r="L1895">
        <f t="shared" si="149"/>
        <v>0</v>
      </c>
    </row>
    <row r="1896" spans="1:12">
      <c r="A1896">
        <f>'Data Entry'!A1897</f>
        <v>0</v>
      </c>
      <c r="B1896">
        <f>'Data Entry'!B1897</f>
        <v>0</v>
      </c>
      <c r="C1896">
        <f>'Data Entry'!I1897</f>
        <v>0</v>
      </c>
      <c r="D1896">
        <f>'Data Entry'!J1897</f>
        <v>0</v>
      </c>
      <c r="E1896">
        <f t="shared" ref="E1896:E1959" si="150">C1896+D1896</f>
        <v>0</v>
      </c>
      <c r="F1896" s="26" t="e">
        <f t="shared" ref="F1896:F1959" si="151">C1896/E1896</f>
        <v>#DIV/0!</v>
      </c>
      <c r="G1896">
        <f>'Data Entry'!K1897</f>
        <v>0</v>
      </c>
      <c r="H1896">
        <f>'Data Entry'!L1897</f>
        <v>0</v>
      </c>
      <c r="I1896">
        <f t="shared" ref="I1896:I1959" si="152">G1896+H1896</f>
        <v>0</v>
      </c>
      <c r="J1896" s="26" t="e">
        <f t="shared" ref="J1896:J1959" si="153">G1896/I1896</f>
        <v>#DIV/0!</v>
      </c>
      <c r="K1896" s="1">
        <f>SUMIFS('Data Entry'!N$3:N$2000,'Data Entry'!M$3:M$2000,A1896,'Data Entry'!B$3:B$2000,B1896)+SUMIFS('Data Entry'!P$3:P$2000,'Data Entry'!O$3:O$2000,A1896,'Data Entry'!B$3:B$2000,B1896)+SUMIFS('Data Entry'!R$3:R$2000,'Data Entry'!Q$3:Q$2000,A1896,'Data Entry'!B$3:B$2000,B1896)</f>
        <v>0</v>
      </c>
      <c r="L1896">
        <f t="shared" ref="L1896:L1959" si="154">(G1896*2)+C1896</f>
        <v>0</v>
      </c>
    </row>
    <row r="1897" spans="1:12">
      <c r="A1897">
        <f>'Data Entry'!A1898</f>
        <v>0</v>
      </c>
      <c r="B1897">
        <f>'Data Entry'!B1898</f>
        <v>0</v>
      </c>
      <c r="C1897">
        <f>'Data Entry'!I1898</f>
        <v>0</v>
      </c>
      <c r="D1897">
        <f>'Data Entry'!J1898</f>
        <v>0</v>
      </c>
      <c r="E1897">
        <f t="shared" si="150"/>
        <v>0</v>
      </c>
      <c r="F1897" s="26" t="e">
        <f t="shared" si="151"/>
        <v>#DIV/0!</v>
      </c>
      <c r="G1897">
        <f>'Data Entry'!K1898</f>
        <v>0</v>
      </c>
      <c r="H1897">
        <f>'Data Entry'!L1898</f>
        <v>0</v>
      </c>
      <c r="I1897">
        <f t="shared" si="152"/>
        <v>0</v>
      </c>
      <c r="J1897" s="26" t="e">
        <f t="shared" si="153"/>
        <v>#DIV/0!</v>
      </c>
      <c r="K1897" s="1">
        <f>SUMIFS('Data Entry'!N$3:N$2000,'Data Entry'!M$3:M$2000,A1897,'Data Entry'!B$3:B$2000,B1897)+SUMIFS('Data Entry'!P$3:P$2000,'Data Entry'!O$3:O$2000,A1897,'Data Entry'!B$3:B$2000,B1897)+SUMIFS('Data Entry'!R$3:R$2000,'Data Entry'!Q$3:Q$2000,A1897,'Data Entry'!B$3:B$2000,B1897)</f>
        <v>0</v>
      </c>
      <c r="L1897">
        <f t="shared" si="154"/>
        <v>0</v>
      </c>
    </row>
    <row r="1898" spans="1:12">
      <c r="A1898">
        <f>'Data Entry'!A1899</f>
        <v>0</v>
      </c>
      <c r="B1898">
        <f>'Data Entry'!B1899</f>
        <v>0</v>
      </c>
      <c r="C1898">
        <f>'Data Entry'!I1899</f>
        <v>0</v>
      </c>
      <c r="D1898">
        <f>'Data Entry'!J1899</f>
        <v>0</v>
      </c>
      <c r="E1898">
        <f t="shared" si="150"/>
        <v>0</v>
      </c>
      <c r="F1898" s="26" t="e">
        <f t="shared" si="151"/>
        <v>#DIV/0!</v>
      </c>
      <c r="G1898">
        <f>'Data Entry'!K1899</f>
        <v>0</v>
      </c>
      <c r="H1898">
        <f>'Data Entry'!L1899</f>
        <v>0</v>
      </c>
      <c r="I1898">
        <f t="shared" si="152"/>
        <v>0</v>
      </c>
      <c r="J1898" s="26" t="e">
        <f t="shared" si="153"/>
        <v>#DIV/0!</v>
      </c>
      <c r="K1898" s="1">
        <f>SUMIFS('Data Entry'!N$3:N$2000,'Data Entry'!M$3:M$2000,A1898,'Data Entry'!B$3:B$2000,B1898)+SUMIFS('Data Entry'!P$3:P$2000,'Data Entry'!O$3:O$2000,A1898,'Data Entry'!B$3:B$2000,B1898)+SUMIFS('Data Entry'!R$3:R$2000,'Data Entry'!Q$3:Q$2000,A1898,'Data Entry'!B$3:B$2000,B1898)</f>
        <v>0</v>
      </c>
      <c r="L1898">
        <f t="shared" si="154"/>
        <v>0</v>
      </c>
    </row>
    <row r="1899" spans="1:12">
      <c r="A1899">
        <f>'Data Entry'!A1900</f>
        <v>0</v>
      </c>
      <c r="B1899">
        <f>'Data Entry'!B1900</f>
        <v>0</v>
      </c>
      <c r="C1899">
        <f>'Data Entry'!I1900</f>
        <v>0</v>
      </c>
      <c r="D1899">
        <f>'Data Entry'!J1900</f>
        <v>0</v>
      </c>
      <c r="E1899">
        <f t="shared" si="150"/>
        <v>0</v>
      </c>
      <c r="F1899" s="26" t="e">
        <f t="shared" si="151"/>
        <v>#DIV/0!</v>
      </c>
      <c r="G1899">
        <f>'Data Entry'!K1900</f>
        <v>0</v>
      </c>
      <c r="H1899">
        <f>'Data Entry'!L1900</f>
        <v>0</v>
      </c>
      <c r="I1899">
        <f t="shared" si="152"/>
        <v>0</v>
      </c>
      <c r="J1899" s="26" t="e">
        <f t="shared" si="153"/>
        <v>#DIV/0!</v>
      </c>
      <c r="K1899" s="1">
        <f>SUMIFS('Data Entry'!N$3:N$2000,'Data Entry'!M$3:M$2000,A1899,'Data Entry'!B$3:B$2000,B1899)+SUMIFS('Data Entry'!P$3:P$2000,'Data Entry'!O$3:O$2000,A1899,'Data Entry'!B$3:B$2000,B1899)+SUMIFS('Data Entry'!R$3:R$2000,'Data Entry'!Q$3:Q$2000,A1899,'Data Entry'!B$3:B$2000,B1899)</f>
        <v>0</v>
      </c>
      <c r="L1899">
        <f t="shared" si="154"/>
        <v>0</v>
      </c>
    </row>
    <row r="1900" spans="1:12">
      <c r="A1900">
        <f>'Data Entry'!A1901</f>
        <v>0</v>
      </c>
      <c r="B1900">
        <f>'Data Entry'!B1901</f>
        <v>0</v>
      </c>
      <c r="C1900">
        <f>'Data Entry'!I1901</f>
        <v>0</v>
      </c>
      <c r="D1900">
        <f>'Data Entry'!J1901</f>
        <v>0</v>
      </c>
      <c r="E1900">
        <f t="shared" si="150"/>
        <v>0</v>
      </c>
      <c r="F1900" s="26" t="e">
        <f t="shared" si="151"/>
        <v>#DIV/0!</v>
      </c>
      <c r="G1900">
        <f>'Data Entry'!K1901</f>
        <v>0</v>
      </c>
      <c r="H1900">
        <f>'Data Entry'!L1901</f>
        <v>0</v>
      </c>
      <c r="I1900">
        <f t="shared" si="152"/>
        <v>0</v>
      </c>
      <c r="J1900" s="26" t="e">
        <f t="shared" si="153"/>
        <v>#DIV/0!</v>
      </c>
      <c r="K1900" s="1">
        <f>SUMIFS('Data Entry'!N$3:N$2000,'Data Entry'!M$3:M$2000,A1900,'Data Entry'!B$3:B$2000,B1900)+SUMIFS('Data Entry'!P$3:P$2000,'Data Entry'!O$3:O$2000,A1900,'Data Entry'!B$3:B$2000,B1900)+SUMIFS('Data Entry'!R$3:R$2000,'Data Entry'!Q$3:Q$2000,A1900,'Data Entry'!B$3:B$2000,B1900)</f>
        <v>0</v>
      </c>
      <c r="L1900">
        <f t="shared" si="154"/>
        <v>0</v>
      </c>
    </row>
    <row r="1901" spans="1:12">
      <c r="A1901">
        <f>'Data Entry'!A1902</f>
        <v>0</v>
      </c>
      <c r="B1901">
        <f>'Data Entry'!B1902</f>
        <v>0</v>
      </c>
      <c r="C1901">
        <f>'Data Entry'!I1902</f>
        <v>0</v>
      </c>
      <c r="D1901">
        <f>'Data Entry'!J1902</f>
        <v>0</v>
      </c>
      <c r="E1901">
        <f t="shared" si="150"/>
        <v>0</v>
      </c>
      <c r="F1901" s="26" t="e">
        <f t="shared" si="151"/>
        <v>#DIV/0!</v>
      </c>
      <c r="G1901">
        <f>'Data Entry'!K1902</f>
        <v>0</v>
      </c>
      <c r="H1901">
        <f>'Data Entry'!L1902</f>
        <v>0</v>
      </c>
      <c r="I1901">
        <f t="shared" si="152"/>
        <v>0</v>
      </c>
      <c r="J1901" s="26" t="e">
        <f t="shared" si="153"/>
        <v>#DIV/0!</v>
      </c>
      <c r="K1901" s="1">
        <f>SUMIFS('Data Entry'!N$3:N$2000,'Data Entry'!M$3:M$2000,A1901,'Data Entry'!B$3:B$2000,B1901)+SUMIFS('Data Entry'!P$3:P$2000,'Data Entry'!O$3:O$2000,A1901,'Data Entry'!B$3:B$2000,B1901)+SUMIFS('Data Entry'!R$3:R$2000,'Data Entry'!Q$3:Q$2000,A1901,'Data Entry'!B$3:B$2000,B1901)</f>
        <v>0</v>
      </c>
      <c r="L1901">
        <f t="shared" si="154"/>
        <v>0</v>
      </c>
    </row>
    <row r="1902" spans="1:12">
      <c r="A1902">
        <f>'Data Entry'!A1903</f>
        <v>0</v>
      </c>
      <c r="B1902">
        <f>'Data Entry'!B1903</f>
        <v>0</v>
      </c>
      <c r="C1902">
        <f>'Data Entry'!I1903</f>
        <v>0</v>
      </c>
      <c r="D1902">
        <f>'Data Entry'!J1903</f>
        <v>0</v>
      </c>
      <c r="E1902">
        <f t="shared" si="150"/>
        <v>0</v>
      </c>
      <c r="F1902" s="26" t="e">
        <f t="shared" si="151"/>
        <v>#DIV/0!</v>
      </c>
      <c r="G1902">
        <f>'Data Entry'!K1903</f>
        <v>0</v>
      </c>
      <c r="H1902">
        <f>'Data Entry'!L1903</f>
        <v>0</v>
      </c>
      <c r="I1902">
        <f t="shared" si="152"/>
        <v>0</v>
      </c>
      <c r="J1902" s="26" t="e">
        <f t="shared" si="153"/>
        <v>#DIV/0!</v>
      </c>
      <c r="K1902" s="1">
        <f>SUMIFS('Data Entry'!N$3:N$2000,'Data Entry'!M$3:M$2000,A1902,'Data Entry'!B$3:B$2000,B1902)+SUMIFS('Data Entry'!P$3:P$2000,'Data Entry'!O$3:O$2000,A1902,'Data Entry'!B$3:B$2000,B1902)+SUMIFS('Data Entry'!R$3:R$2000,'Data Entry'!Q$3:Q$2000,A1902,'Data Entry'!B$3:B$2000,B1902)</f>
        <v>0</v>
      </c>
      <c r="L1902">
        <f t="shared" si="154"/>
        <v>0</v>
      </c>
    </row>
    <row r="1903" spans="1:12">
      <c r="A1903">
        <f>'Data Entry'!A1904</f>
        <v>0</v>
      </c>
      <c r="B1903">
        <f>'Data Entry'!B1904</f>
        <v>0</v>
      </c>
      <c r="C1903">
        <f>'Data Entry'!I1904</f>
        <v>0</v>
      </c>
      <c r="D1903">
        <f>'Data Entry'!J1904</f>
        <v>0</v>
      </c>
      <c r="E1903">
        <f t="shared" si="150"/>
        <v>0</v>
      </c>
      <c r="F1903" s="26" t="e">
        <f t="shared" si="151"/>
        <v>#DIV/0!</v>
      </c>
      <c r="G1903">
        <f>'Data Entry'!K1904</f>
        <v>0</v>
      </c>
      <c r="H1903">
        <f>'Data Entry'!L1904</f>
        <v>0</v>
      </c>
      <c r="I1903">
        <f t="shared" si="152"/>
        <v>0</v>
      </c>
      <c r="J1903" s="26" t="e">
        <f t="shared" si="153"/>
        <v>#DIV/0!</v>
      </c>
      <c r="K1903" s="1">
        <f>SUMIFS('Data Entry'!N$3:N$2000,'Data Entry'!M$3:M$2000,A1903,'Data Entry'!B$3:B$2000,B1903)+SUMIFS('Data Entry'!P$3:P$2000,'Data Entry'!O$3:O$2000,A1903,'Data Entry'!B$3:B$2000,B1903)+SUMIFS('Data Entry'!R$3:R$2000,'Data Entry'!Q$3:Q$2000,A1903,'Data Entry'!B$3:B$2000,B1903)</f>
        <v>0</v>
      </c>
      <c r="L1903">
        <f t="shared" si="154"/>
        <v>0</v>
      </c>
    </row>
    <row r="1904" spans="1:12">
      <c r="A1904">
        <f>'Data Entry'!A1905</f>
        <v>0</v>
      </c>
      <c r="B1904">
        <f>'Data Entry'!B1905</f>
        <v>0</v>
      </c>
      <c r="C1904">
        <f>'Data Entry'!I1905</f>
        <v>0</v>
      </c>
      <c r="D1904">
        <f>'Data Entry'!J1905</f>
        <v>0</v>
      </c>
      <c r="E1904">
        <f t="shared" si="150"/>
        <v>0</v>
      </c>
      <c r="F1904" s="26" t="e">
        <f t="shared" si="151"/>
        <v>#DIV/0!</v>
      </c>
      <c r="G1904">
        <f>'Data Entry'!K1905</f>
        <v>0</v>
      </c>
      <c r="H1904">
        <f>'Data Entry'!L1905</f>
        <v>0</v>
      </c>
      <c r="I1904">
        <f t="shared" si="152"/>
        <v>0</v>
      </c>
      <c r="J1904" s="26" t="e">
        <f t="shared" si="153"/>
        <v>#DIV/0!</v>
      </c>
      <c r="K1904" s="1">
        <f>SUMIFS('Data Entry'!N$3:N$2000,'Data Entry'!M$3:M$2000,A1904,'Data Entry'!B$3:B$2000,B1904)+SUMIFS('Data Entry'!P$3:P$2000,'Data Entry'!O$3:O$2000,A1904,'Data Entry'!B$3:B$2000,B1904)+SUMIFS('Data Entry'!R$3:R$2000,'Data Entry'!Q$3:Q$2000,A1904,'Data Entry'!B$3:B$2000,B1904)</f>
        <v>0</v>
      </c>
      <c r="L1904">
        <f t="shared" si="154"/>
        <v>0</v>
      </c>
    </row>
    <row r="1905" spans="1:12">
      <c r="A1905">
        <f>'Data Entry'!A1906</f>
        <v>0</v>
      </c>
      <c r="B1905">
        <f>'Data Entry'!B1906</f>
        <v>0</v>
      </c>
      <c r="C1905">
        <f>'Data Entry'!I1906</f>
        <v>0</v>
      </c>
      <c r="D1905">
        <f>'Data Entry'!J1906</f>
        <v>0</v>
      </c>
      <c r="E1905">
        <f t="shared" si="150"/>
        <v>0</v>
      </c>
      <c r="F1905" s="26" t="e">
        <f t="shared" si="151"/>
        <v>#DIV/0!</v>
      </c>
      <c r="G1905">
        <f>'Data Entry'!K1906</f>
        <v>0</v>
      </c>
      <c r="H1905">
        <f>'Data Entry'!L1906</f>
        <v>0</v>
      </c>
      <c r="I1905">
        <f t="shared" si="152"/>
        <v>0</v>
      </c>
      <c r="J1905" s="26" t="e">
        <f t="shared" si="153"/>
        <v>#DIV/0!</v>
      </c>
      <c r="K1905" s="1">
        <f>SUMIFS('Data Entry'!N$3:N$2000,'Data Entry'!M$3:M$2000,A1905,'Data Entry'!B$3:B$2000,B1905)+SUMIFS('Data Entry'!P$3:P$2000,'Data Entry'!O$3:O$2000,A1905,'Data Entry'!B$3:B$2000,B1905)+SUMIFS('Data Entry'!R$3:R$2000,'Data Entry'!Q$3:Q$2000,A1905,'Data Entry'!B$3:B$2000,B1905)</f>
        <v>0</v>
      </c>
      <c r="L1905">
        <f t="shared" si="154"/>
        <v>0</v>
      </c>
    </row>
    <row r="1906" spans="1:12">
      <c r="A1906">
        <f>'Data Entry'!A1907</f>
        <v>0</v>
      </c>
      <c r="B1906">
        <f>'Data Entry'!B1907</f>
        <v>0</v>
      </c>
      <c r="C1906">
        <f>'Data Entry'!I1907</f>
        <v>0</v>
      </c>
      <c r="D1906">
        <f>'Data Entry'!J1907</f>
        <v>0</v>
      </c>
      <c r="E1906">
        <f t="shared" si="150"/>
        <v>0</v>
      </c>
      <c r="F1906" s="26" t="e">
        <f t="shared" si="151"/>
        <v>#DIV/0!</v>
      </c>
      <c r="G1906">
        <f>'Data Entry'!K1907</f>
        <v>0</v>
      </c>
      <c r="H1906">
        <f>'Data Entry'!L1907</f>
        <v>0</v>
      </c>
      <c r="I1906">
        <f t="shared" si="152"/>
        <v>0</v>
      </c>
      <c r="J1906" s="26" t="e">
        <f t="shared" si="153"/>
        <v>#DIV/0!</v>
      </c>
      <c r="K1906" s="1">
        <f>SUMIFS('Data Entry'!N$3:N$2000,'Data Entry'!M$3:M$2000,A1906,'Data Entry'!B$3:B$2000,B1906)+SUMIFS('Data Entry'!P$3:P$2000,'Data Entry'!O$3:O$2000,A1906,'Data Entry'!B$3:B$2000,B1906)+SUMIFS('Data Entry'!R$3:R$2000,'Data Entry'!Q$3:Q$2000,A1906,'Data Entry'!B$3:B$2000,B1906)</f>
        <v>0</v>
      </c>
      <c r="L1906">
        <f t="shared" si="154"/>
        <v>0</v>
      </c>
    </row>
    <row r="1907" spans="1:12">
      <c r="A1907">
        <f>'Data Entry'!A1908</f>
        <v>0</v>
      </c>
      <c r="B1907">
        <f>'Data Entry'!B1908</f>
        <v>0</v>
      </c>
      <c r="C1907">
        <f>'Data Entry'!I1908</f>
        <v>0</v>
      </c>
      <c r="D1907">
        <f>'Data Entry'!J1908</f>
        <v>0</v>
      </c>
      <c r="E1907">
        <f t="shared" si="150"/>
        <v>0</v>
      </c>
      <c r="F1907" s="26" t="e">
        <f t="shared" si="151"/>
        <v>#DIV/0!</v>
      </c>
      <c r="G1907">
        <f>'Data Entry'!K1908</f>
        <v>0</v>
      </c>
      <c r="H1907">
        <f>'Data Entry'!L1908</f>
        <v>0</v>
      </c>
      <c r="I1907">
        <f t="shared" si="152"/>
        <v>0</v>
      </c>
      <c r="J1907" s="26" t="e">
        <f t="shared" si="153"/>
        <v>#DIV/0!</v>
      </c>
      <c r="K1907" s="1">
        <f>SUMIFS('Data Entry'!N$3:N$2000,'Data Entry'!M$3:M$2000,A1907,'Data Entry'!B$3:B$2000,B1907)+SUMIFS('Data Entry'!P$3:P$2000,'Data Entry'!O$3:O$2000,A1907,'Data Entry'!B$3:B$2000,B1907)+SUMIFS('Data Entry'!R$3:R$2000,'Data Entry'!Q$3:Q$2000,A1907,'Data Entry'!B$3:B$2000,B1907)</f>
        <v>0</v>
      </c>
      <c r="L1907">
        <f t="shared" si="154"/>
        <v>0</v>
      </c>
    </row>
    <row r="1908" spans="1:12">
      <c r="A1908">
        <f>'Data Entry'!A1909</f>
        <v>0</v>
      </c>
      <c r="B1908">
        <f>'Data Entry'!B1909</f>
        <v>0</v>
      </c>
      <c r="C1908">
        <f>'Data Entry'!I1909</f>
        <v>0</v>
      </c>
      <c r="D1908">
        <f>'Data Entry'!J1909</f>
        <v>0</v>
      </c>
      <c r="E1908">
        <f t="shared" si="150"/>
        <v>0</v>
      </c>
      <c r="F1908" s="26" t="e">
        <f t="shared" si="151"/>
        <v>#DIV/0!</v>
      </c>
      <c r="G1908">
        <f>'Data Entry'!K1909</f>
        <v>0</v>
      </c>
      <c r="H1908">
        <f>'Data Entry'!L1909</f>
        <v>0</v>
      </c>
      <c r="I1908">
        <f t="shared" si="152"/>
        <v>0</v>
      </c>
      <c r="J1908" s="26" t="e">
        <f t="shared" si="153"/>
        <v>#DIV/0!</v>
      </c>
      <c r="K1908" s="1">
        <f>SUMIFS('Data Entry'!N$3:N$2000,'Data Entry'!M$3:M$2000,A1908,'Data Entry'!B$3:B$2000,B1908)+SUMIFS('Data Entry'!P$3:P$2000,'Data Entry'!O$3:O$2000,A1908,'Data Entry'!B$3:B$2000,B1908)+SUMIFS('Data Entry'!R$3:R$2000,'Data Entry'!Q$3:Q$2000,A1908,'Data Entry'!B$3:B$2000,B1908)</f>
        <v>0</v>
      </c>
      <c r="L1908">
        <f t="shared" si="154"/>
        <v>0</v>
      </c>
    </row>
    <row r="1909" spans="1:12">
      <c r="A1909">
        <f>'Data Entry'!A1910</f>
        <v>0</v>
      </c>
      <c r="B1909">
        <f>'Data Entry'!B1910</f>
        <v>0</v>
      </c>
      <c r="C1909">
        <f>'Data Entry'!I1910</f>
        <v>0</v>
      </c>
      <c r="D1909">
        <f>'Data Entry'!J1910</f>
        <v>0</v>
      </c>
      <c r="E1909">
        <f t="shared" si="150"/>
        <v>0</v>
      </c>
      <c r="F1909" s="26" t="e">
        <f t="shared" si="151"/>
        <v>#DIV/0!</v>
      </c>
      <c r="G1909">
        <f>'Data Entry'!K1910</f>
        <v>0</v>
      </c>
      <c r="H1909">
        <f>'Data Entry'!L1910</f>
        <v>0</v>
      </c>
      <c r="I1909">
        <f t="shared" si="152"/>
        <v>0</v>
      </c>
      <c r="J1909" s="26" t="e">
        <f t="shared" si="153"/>
        <v>#DIV/0!</v>
      </c>
      <c r="K1909" s="1">
        <f>SUMIFS('Data Entry'!N$3:N$2000,'Data Entry'!M$3:M$2000,A1909,'Data Entry'!B$3:B$2000,B1909)+SUMIFS('Data Entry'!P$3:P$2000,'Data Entry'!O$3:O$2000,A1909,'Data Entry'!B$3:B$2000,B1909)+SUMIFS('Data Entry'!R$3:R$2000,'Data Entry'!Q$3:Q$2000,A1909,'Data Entry'!B$3:B$2000,B1909)</f>
        <v>0</v>
      </c>
      <c r="L1909">
        <f t="shared" si="154"/>
        <v>0</v>
      </c>
    </row>
    <row r="1910" spans="1:12">
      <c r="A1910">
        <f>'Data Entry'!A1911</f>
        <v>0</v>
      </c>
      <c r="B1910">
        <f>'Data Entry'!B1911</f>
        <v>0</v>
      </c>
      <c r="C1910">
        <f>'Data Entry'!I1911</f>
        <v>0</v>
      </c>
      <c r="D1910">
        <f>'Data Entry'!J1911</f>
        <v>0</v>
      </c>
      <c r="E1910">
        <f t="shared" si="150"/>
        <v>0</v>
      </c>
      <c r="F1910" s="26" t="e">
        <f t="shared" si="151"/>
        <v>#DIV/0!</v>
      </c>
      <c r="G1910">
        <f>'Data Entry'!K1911</f>
        <v>0</v>
      </c>
      <c r="H1910">
        <f>'Data Entry'!L1911</f>
        <v>0</v>
      </c>
      <c r="I1910">
        <f t="shared" si="152"/>
        <v>0</v>
      </c>
      <c r="J1910" s="26" t="e">
        <f t="shared" si="153"/>
        <v>#DIV/0!</v>
      </c>
      <c r="K1910" s="1">
        <f>SUMIFS('Data Entry'!N$3:N$2000,'Data Entry'!M$3:M$2000,A1910,'Data Entry'!B$3:B$2000,B1910)+SUMIFS('Data Entry'!P$3:P$2000,'Data Entry'!O$3:O$2000,A1910,'Data Entry'!B$3:B$2000,B1910)+SUMIFS('Data Entry'!R$3:R$2000,'Data Entry'!Q$3:Q$2000,A1910,'Data Entry'!B$3:B$2000,B1910)</f>
        <v>0</v>
      </c>
      <c r="L1910">
        <f t="shared" si="154"/>
        <v>0</v>
      </c>
    </row>
    <row r="1911" spans="1:12">
      <c r="A1911">
        <f>'Data Entry'!A1912</f>
        <v>0</v>
      </c>
      <c r="B1911">
        <f>'Data Entry'!B1912</f>
        <v>0</v>
      </c>
      <c r="C1911">
        <f>'Data Entry'!I1912</f>
        <v>0</v>
      </c>
      <c r="D1911">
        <f>'Data Entry'!J1912</f>
        <v>0</v>
      </c>
      <c r="E1911">
        <f t="shared" si="150"/>
        <v>0</v>
      </c>
      <c r="F1911" s="26" t="e">
        <f t="shared" si="151"/>
        <v>#DIV/0!</v>
      </c>
      <c r="G1911">
        <f>'Data Entry'!K1912</f>
        <v>0</v>
      </c>
      <c r="H1911">
        <f>'Data Entry'!L1912</f>
        <v>0</v>
      </c>
      <c r="I1911">
        <f t="shared" si="152"/>
        <v>0</v>
      </c>
      <c r="J1911" s="26" t="e">
        <f t="shared" si="153"/>
        <v>#DIV/0!</v>
      </c>
      <c r="K1911" s="1">
        <f>SUMIFS('Data Entry'!N$3:N$2000,'Data Entry'!M$3:M$2000,A1911,'Data Entry'!B$3:B$2000,B1911)+SUMIFS('Data Entry'!P$3:P$2000,'Data Entry'!O$3:O$2000,A1911,'Data Entry'!B$3:B$2000,B1911)+SUMIFS('Data Entry'!R$3:R$2000,'Data Entry'!Q$3:Q$2000,A1911,'Data Entry'!B$3:B$2000,B1911)</f>
        <v>0</v>
      </c>
      <c r="L1911">
        <f t="shared" si="154"/>
        <v>0</v>
      </c>
    </row>
    <row r="1912" spans="1:12">
      <c r="A1912">
        <f>'Data Entry'!A1913</f>
        <v>0</v>
      </c>
      <c r="B1912">
        <f>'Data Entry'!B1913</f>
        <v>0</v>
      </c>
      <c r="C1912">
        <f>'Data Entry'!I1913</f>
        <v>0</v>
      </c>
      <c r="D1912">
        <f>'Data Entry'!J1913</f>
        <v>0</v>
      </c>
      <c r="E1912">
        <f t="shared" si="150"/>
        <v>0</v>
      </c>
      <c r="F1912" s="26" t="e">
        <f t="shared" si="151"/>
        <v>#DIV/0!</v>
      </c>
      <c r="G1912">
        <f>'Data Entry'!K1913</f>
        <v>0</v>
      </c>
      <c r="H1912">
        <f>'Data Entry'!L1913</f>
        <v>0</v>
      </c>
      <c r="I1912">
        <f t="shared" si="152"/>
        <v>0</v>
      </c>
      <c r="J1912" s="26" t="e">
        <f t="shared" si="153"/>
        <v>#DIV/0!</v>
      </c>
      <c r="K1912" s="1">
        <f>SUMIFS('Data Entry'!N$3:N$2000,'Data Entry'!M$3:M$2000,A1912,'Data Entry'!B$3:B$2000,B1912)+SUMIFS('Data Entry'!P$3:P$2000,'Data Entry'!O$3:O$2000,A1912,'Data Entry'!B$3:B$2000,B1912)+SUMIFS('Data Entry'!R$3:R$2000,'Data Entry'!Q$3:Q$2000,A1912,'Data Entry'!B$3:B$2000,B1912)</f>
        <v>0</v>
      </c>
      <c r="L1912">
        <f t="shared" si="154"/>
        <v>0</v>
      </c>
    </row>
    <row r="1913" spans="1:12">
      <c r="A1913">
        <f>'Data Entry'!A1914</f>
        <v>0</v>
      </c>
      <c r="B1913">
        <f>'Data Entry'!B1914</f>
        <v>0</v>
      </c>
      <c r="C1913">
        <f>'Data Entry'!I1914</f>
        <v>0</v>
      </c>
      <c r="D1913">
        <f>'Data Entry'!J1914</f>
        <v>0</v>
      </c>
      <c r="E1913">
        <f t="shared" si="150"/>
        <v>0</v>
      </c>
      <c r="F1913" s="26" t="e">
        <f t="shared" si="151"/>
        <v>#DIV/0!</v>
      </c>
      <c r="G1913">
        <f>'Data Entry'!K1914</f>
        <v>0</v>
      </c>
      <c r="H1913">
        <f>'Data Entry'!L1914</f>
        <v>0</v>
      </c>
      <c r="I1913">
        <f t="shared" si="152"/>
        <v>0</v>
      </c>
      <c r="J1913" s="26" t="e">
        <f t="shared" si="153"/>
        <v>#DIV/0!</v>
      </c>
      <c r="K1913" s="1">
        <f>SUMIFS('Data Entry'!N$3:N$2000,'Data Entry'!M$3:M$2000,A1913,'Data Entry'!B$3:B$2000,B1913)+SUMIFS('Data Entry'!P$3:P$2000,'Data Entry'!O$3:O$2000,A1913,'Data Entry'!B$3:B$2000,B1913)+SUMIFS('Data Entry'!R$3:R$2000,'Data Entry'!Q$3:Q$2000,A1913,'Data Entry'!B$3:B$2000,B1913)</f>
        <v>0</v>
      </c>
      <c r="L1913">
        <f t="shared" si="154"/>
        <v>0</v>
      </c>
    </row>
    <row r="1914" spans="1:12">
      <c r="A1914">
        <f>'Data Entry'!A1915</f>
        <v>0</v>
      </c>
      <c r="B1914">
        <f>'Data Entry'!B1915</f>
        <v>0</v>
      </c>
      <c r="C1914">
        <f>'Data Entry'!I1915</f>
        <v>0</v>
      </c>
      <c r="D1914">
        <f>'Data Entry'!J1915</f>
        <v>0</v>
      </c>
      <c r="E1914">
        <f t="shared" si="150"/>
        <v>0</v>
      </c>
      <c r="F1914" s="26" t="e">
        <f t="shared" si="151"/>
        <v>#DIV/0!</v>
      </c>
      <c r="G1914">
        <f>'Data Entry'!K1915</f>
        <v>0</v>
      </c>
      <c r="H1914">
        <f>'Data Entry'!L1915</f>
        <v>0</v>
      </c>
      <c r="I1914">
        <f t="shared" si="152"/>
        <v>0</v>
      </c>
      <c r="J1914" s="26" t="e">
        <f t="shared" si="153"/>
        <v>#DIV/0!</v>
      </c>
      <c r="K1914" s="1">
        <f>SUMIFS('Data Entry'!N$3:N$2000,'Data Entry'!M$3:M$2000,A1914,'Data Entry'!B$3:B$2000,B1914)+SUMIFS('Data Entry'!P$3:P$2000,'Data Entry'!O$3:O$2000,A1914,'Data Entry'!B$3:B$2000,B1914)+SUMIFS('Data Entry'!R$3:R$2000,'Data Entry'!Q$3:Q$2000,A1914,'Data Entry'!B$3:B$2000,B1914)</f>
        <v>0</v>
      </c>
      <c r="L1914">
        <f t="shared" si="154"/>
        <v>0</v>
      </c>
    </row>
    <row r="1915" spans="1:12">
      <c r="A1915">
        <f>'Data Entry'!A1916</f>
        <v>0</v>
      </c>
      <c r="B1915">
        <f>'Data Entry'!B1916</f>
        <v>0</v>
      </c>
      <c r="C1915">
        <f>'Data Entry'!I1916</f>
        <v>0</v>
      </c>
      <c r="D1915">
        <f>'Data Entry'!J1916</f>
        <v>0</v>
      </c>
      <c r="E1915">
        <f t="shared" si="150"/>
        <v>0</v>
      </c>
      <c r="F1915" s="26" t="e">
        <f t="shared" si="151"/>
        <v>#DIV/0!</v>
      </c>
      <c r="G1915">
        <f>'Data Entry'!K1916</f>
        <v>0</v>
      </c>
      <c r="H1915">
        <f>'Data Entry'!L1916</f>
        <v>0</v>
      </c>
      <c r="I1915">
        <f t="shared" si="152"/>
        <v>0</v>
      </c>
      <c r="J1915" s="26" t="e">
        <f t="shared" si="153"/>
        <v>#DIV/0!</v>
      </c>
      <c r="K1915" s="1">
        <f>SUMIFS('Data Entry'!N$3:N$2000,'Data Entry'!M$3:M$2000,A1915,'Data Entry'!B$3:B$2000,B1915)+SUMIFS('Data Entry'!P$3:P$2000,'Data Entry'!O$3:O$2000,A1915,'Data Entry'!B$3:B$2000,B1915)+SUMIFS('Data Entry'!R$3:R$2000,'Data Entry'!Q$3:Q$2000,A1915,'Data Entry'!B$3:B$2000,B1915)</f>
        <v>0</v>
      </c>
      <c r="L1915">
        <f t="shared" si="154"/>
        <v>0</v>
      </c>
    </row>
    <row r="1916" spans="1:12">
      <c r="A1916">
        <f>'Data Entry'!A1917</f>
        <v>0</v>
      </c>
      <c r="B1916">
        <f>'Data Entry'!B1917</f>
        <v>0</v>
      </c>
      <c r="C1916">
        <f>'Data Entry'!I1917</f>
        <v>0</v>
      </c>
      <c r="D1916">
        <f>'Data Entry'!J1917</f>
        <v>0</v>
      </c>
      <c r="E1916">
        <f t="shared" si="150"/>
        <v>0</v>
      </c>
      <c r="F1916" s="26" t="e">
        <f t="shared" si="151"/>
        <v>#DIV/0!</v>
      </c>
      <c r="G1916">
        <f>'Data Entry'!K1917</f>
        <v>0</v>
      </c>
      <c r="H1916">
        <f>'Data Entry'!L1917</f>
        <v>0</v>
      </c>
      <c r="I1916">
        <f t="shared" si="152"/>
        <v>0</v>
      </c>
      <c r="J1916" s="26" t="e">
        <f t="shared" si="153"/>
        <v>#DIV/0!</v>
      </c>
      <c r="K1916" s="1">
        <f>SUMIFS('Data Entry'!N$3:N$2000,'Data Entry'!M$3:M$2000,A1916,'Data Entry'!B$3:B$2000,B1916)+SUMIFS('Data Entry'!P$3:P$2000,'Data Entry'!O$3:O$2000,A1916,'Data Entry'!B$3:B$2000,B1916)+SUMIFS('Data Entry'!R$3:R$2000,'Data Entry'!Q$3:Q$2000,A1916,'Data Entry'!B$3:B$2000,B1916)</f>
        <v>0</v>
      </c>
      <c r="L1916">
        <f t="shared" si="154"/>
        <v>0</v>
      </c>
    </row>
    <row r="1917" spans="1:12">
      <c r="A1917">
        <f>'Data Entry'!A1918</f>
        <v>0</v>
      </c>
      <c r="B1917">
        <f>'Data Entry'!B1918</f>
        <v>0</v>
      </c>
      <c r="C1917">
        <f>'Data Entry'!I1918</f>
        <v>0</v>
      </c>
      <c r="D1917">
        <f>'Data Entry'!J1918</f>
        <v>0</v>
      </c>
      <c r="E1917">
        <f t="shared" si="150"/>
        <v>0</v>
      </c>
      <c r="F1917" s="26" t="e">
        <f t="shared" si="151"/>
        <v>#DIV/0!</v>
      </c>
      <c r="G1917">
        <f>'Data Entry'!K1918</f>
        <v>0</v>
      </c>
      <c r="H1917">
        <f>'Data Entry'!L1918</f>
        <v>0</v>
      </c>
      <c r="I1917">
        <f t="shared" si="152"/>
        <v>0</v>
      </c>
      <c r="J1917" s="26" t="e">
        <f t="shared" si="153"/>
        <v>#DIV/0!</v>
      </c>
      <c r="K1917" s="1">
        <f>SUMIFS('Data Entry'!N$3:N$2000,'Data Entry'!M$3:M$2000,A1917,'Data Entry'!B$3:B$2000,B1917)+SUMIFS('Data Entry'!P$3:P$2000,'Data Entry'!O$3:O$2000,A1917,'Data Entry'!B$3:B$2000,B1917)+SUMIFS('Data Entry'!R$3:R$2000,'Data Entry'!Q$3:Q$2000,A1917,'Data Entry'!B$3:B$2000,B1917)</f>
        <v>0</v>
      </c>
      <c r="L1917">
        <f t="shared" si="154"/>
        <v>0</v>
      </c>
    </row>
    <row r="1918" spans="1:12">
      <c r="A1918">
        <f>'Data Entry'!A1919</f>
        <v>0</v>
      </c>
      <c r="B1918">
        <f>'Data Entry'!B1919</f>
        <v>0</v>
      </c>
      <c r="C1918">
        <f>'Data Entry'!I1919</f>
        <v>0</v>
      </c>
      <c r="D1918">
        <f>'Data Entry'!J1919</f>
        <v>0</v>
      </c>
      <c r="E1918">
        <f t="shared" si="150"/>
        <v>0</v>
      </c>
      <c r="F1918" s="26" t="e">
        <f t="shared" si="151"/>
        <v>#DIV/0!</v>
      </c>
      <c r="G1918">
        <f>'Data Entry'!K1919</f>
        <v>0</v>
      </c>
      <c r="H1918">
        <f>'Data Entry'!L1919</f>
        <v>0</v>
      </c>
      <c r="I1918">
        <f t="shared" si="152"/>
        <v>0</v>
      </c>
      <c r="J1918" s="26" t="e">
        <f t="shared" si="153"/>
        <v>#DIV/0!</v>
      </c>
      <c r="K1918" s="1">
        <f>SUMIFS('Data Entry'!N$3:N$2000,'Data Entry'!M$3:M$2000,A1918,'Data Entry'!B$3:B$2000,B1918)+SUMIFS('Data Entry'!P$3:P$2000,'Data Entry'!O$3:O$2000,A1918,'Data Entry'!B$3:B$2000,B1918)+SUMIFS('Data Entry'!R$3:R$2000,'Data Entry'!Q$3:Q$2000,A1918,'Data Entry'!B$3:B$2000,B1918)</f>
        <v>0</v>
      </c>
      <c r="L1918">
        <f t="shared" si="154"/>
        <v>0</v>
      </c>
    </row>
    <row r="1919" spans="1:12">
      <c r="A1919">
        <f>'Data Entry'!A1920</f>
        <v>0</v>
      </c>
      <c r="B1919">
        <f>'Data Entry'!B1920</f>
        <v>0</v>
      </c>
      <c r="C1919">
        <f>'Data Entry'!I1920</f>
        <v>0</v>
      </c>
      <c r="D1919">
        <f>'Data Entry'!J1920</f>
        <v>0</v>
      </c>
      <c r="E1919">
        <f t="shared" si="150"/>
        <v>0</v>
      </c>
      <c r="F1919" s="26" t="e">
        <f t="shared" si="151"/>
        <v>#DIV/0!</v>
      </c>
      <c r="G1919">
        <f>'Data Entry'!K1920</f>
        <v>0</v>
      </c>
      <c r="H1919">
        <f>'Data Entry'!L1920</f>
        <v>0</v>
      </c>
      <c r="I1919">
        <f t="shared" si="152"/>
        <v>0</v>
      </c>
      <c r="J1919" s="26" t="e">
        <f t="shared" si="153"/>
        <v>#DIV/0!</v>
      </c>
      <c r="K1919" s="1">
        <f>SUMIFS('Data Entry'!N$3:N$2000,'Data Entry'!M$3:M$2000,A1919,'Data Entry'!B$3:B$2000,B1919)+SUMIFS('Data Entry'!P$3:P$2000,'Data Entry'!O$3:O$2000,A1919,'Data Entry'!B$3:B$2000,B1919)+SUMIFS('Data Entry'!R$3:R$2000,'Data Entry'!Q$3:Q$2000,A1919,'Data Entry'!B$3:B$2000,B1919)</f>
        <v>0</v>
      </c>
      <c r="L1919">
        <f t="shared" si="154"/>
        <v>0</v>
      </c>
    </row>
    <row r="1920" spans="1:12">
      <c r="A1920">
        <f>'Data Entry'!A1921</f>
        <v>0</v>
      </c>
      <c r="B1920">
        <f>'Data Entry'!B1921</f>
        <v>0</v>
      </c>
      <c r="C1920">
        <f>'Data Entry'!I1921</f>
        <v>0</v>
      </c>
      <c r="D1920">
        <f>'Data Entry'!J1921</f>
        <v>0</v>
      </c>
      <c r="E1920">
        <f t="shared" si="150"/>
        <v>0</v>
      </c>
      <c r="F1920" s="26" t="e">
        <f t="shared" si="151"/>
        <v>#DIV/0!</v>
      </c>
      <c r="G1920">
        <f>'Data Entry'!K1921</f>
        <v>0</v>
      </c>
      <c r="H1920">
        <f>'Data Entry'!L1921</f>
        <v>0</v>
      </c>
      <c r="I1920">
        <f t="shared" si="152"/>
        <v>0</v>
      </c>
      <c r="J1920" s="26" t="e">
        <f t="shared" si="153"/>
        <v>#DIV/0!</v>
      </c>
      <c r="K1920" s="1">
        <f>SUMIFS('Data Entry'!N$3:N$2000,'Data Entry'!M$3:M$2000,A1920,'Data Entry'!B$3:B$2000,B1920)+SUMIFS('Data Entry'!P$3:P$2000,'Data Entry'!O$3:O$2000,A1920,'Data Entry'!B$3:B$2000,B1920)+SUMIFS('Data Entry'!R$3:R$2000,'Data Entry'!Q$3:Q$2000,A1920,'Data Entry'!B$3:B$2000,B1920)</f>
        <v>0</v>
      </c>
      <c r="L1920">
        <f t="shared" si="154"/>
        <v>0</v>
      </c>
    </row>
    <row r="1921" spans="1:12">
      <c r="A1921">
        <f>'Data Entry'!A1922</f>
        <v>0</v>
      </c>
      <c r="B1921">
        <f>'Data Entry'!B1922</f>
        <v>0</v>
      </c>
      <c r="C1921">
        <f>'Data Entry'!I1922</f>
        <v>0</v>
      </c>
      <c r="D1921">
        <f>'Data Entry'!J1922</f>
        <v>0</v>
      </c>
      <c r="E1921">
        <f t="shared" si="150"/>
        <v>0</v>
      </c>
      <c r="F1921" s="26" t="e">
        <f t="shared" si="151"/>
        <v>#DIV/0!</v>
      </c>
      <c r="G1921">
        <f>'Data Entry'!K1922</f>
        <v>0</v>
      </c>
      <c r="H1921">
        <f>'Data Entry'!L1922</f>
        <v>0</v>
      </c>
      <c r="I1921">
        <f t="shared" si="152"/>
        <v>0</v>
      </c>
      <c r="J1921" s="26" t="e">
        <f t="shared" si="153"/>
        <v>#DIV/0!</v>
      </c>
      <c r="K1921" s="1">
        <f>SUMIFS('Data Entry'!N$3:N$2000,'Data Entry'!M$3:M$2000,A1921,'Data Entry'!B$3:B$2000,B1921)+SUMIFS('Data Entry'!P$3:P$2000,'Data Entry'!O$3:O$2000,A1921,'Data Entry'!B$3:B$2000,B1921)+SUMIFS('Data Entry'!R$3:R$2000,'Data Entry'!Q$3:Q$2000,A1921,'Data Entry'!B$3:B$2000,B1921)</f>
        <v>0</v>
      </c>
      <c r="L1921">
        <f t="shared" si="154"/>
        <v>0</v>
      </c>
    </row>
    <row r="1922" spans="1:12">
      <c r="A1922">
        <f>'Data Entry'!A1923</f>
        <v>0</v>
      </c>
      <c r="B1922">
        <f>'Data Entry'!B1923</f>
        <v>0</v>
      </c>
      <c r="C1922">
        <f>'Data Entry'!I1923</f>
        <v>0</v>
      </c>
      <c r="D1922">
        <f>'Data Entry'!J1923</f>
        <v>0</v>
      </c>
      <c r="E1922">
        <f t="shared" si="150"/>
        <v>0</v>
      </c>
      <c r="F1922" s="26" t="e">
        <f t="shared" si="151"/>
        <v>#DIV/0!</v>
      </c>
      <c r="G1922">
        <f>'Data Entry'!K1923</f>
        <v>0</v>
      </c>
      <c r="H1922">
        <f>'Data Entry'!L1923</f>
        <v>0</v>
      </c>
      <c r="I1922">
        <f t="shared" si="152"/>
        <v>0</v>
      </c>
      <c r="J1922" s="26" t="e">
        <f t="shared" si="153"/>
        <v>#DIV/0!</v>
      </c>
      <c r="K1922" s="1">
        <f>SUMIFS('Data Entry'!N$3:N$2000,'Data Entry'!M$3:M$2000,A1922,'Data Entry'!B$3:B$2000,B1922)+SUMIFS('Data Entry'!P$3:P$2000,'Data Entry'!O$3:O$2000,A1922,'Data Entry'!B$3:B$2000,B1922)+SUMIFS('Data Entry'!R$3:R$2000,'Data Entry'!Q$3:Q$2000,A1922,'Data Entry'!B$3:B$2000,B1922)</f>
        <v>0</v>
      </c>
      <c r="L1922">
        <f t="shared" si="154"/>
        <v>0</v>
      </c>
    </row>
    <row r="1923" spans="1:12">
      <c r="A1923">
        <f>'Data Entry'!A1924</f>
        <v>0</v>
      </c>
      <c r="B1923">
        <f>'Data Entry'!B1924</f>
        <v>0</v>
      </c>
      <c r="C1923">
        <f>'Data Entry'!I1924</f>
        <v>0</v>
      </c>
      <c r="D1923">
        <f>'Data Entry'!J1924</f>
        <v>0</v>
      </c>
      <c r="E1923">
        <f t="shared" si="150"/>
        <v>0</v>
      </c>
      <c r="F1923" s="26" t="e">
        <f t="shared" si="151"/>
        <v>#DIV/0!</v>
      </c>
      <c r="G1923">
        <f>'Data Entry'!K1924</f>
        <v>0</v>
      </c>
      <c r="H1923">
        <f>'Data Entry'!L1924</f>
        <v>0</v>
      </c>
      <c r="I1923">
        <f t="shared" si="152"/>
        <v>0</v>
      </c>
      <c r="J1923" s="26" t="e">
        <f t="shared" si="153"/>
        <v>#DIV/0!</v>
      </c>
      <c r="K1923" s="1">
        <f>SUMIFS('Data Entry'!N$3:N$2000,'Data Entry'!M$3:M$2000,A1923,'Data Entry'!B$3:B$2000,B1923)+SUMIFS('Data Entry'!P$3:P$2000,'Data Entry'!O$3:O$2000,A1923,'Data Entry'!B$3:B$2000,B1923)+SUMIFS('Data Entry'!R$3:R$2000,'Data Entry'!Q$3:Q$2000,A1923,'Data Entry'!B$3:B$2000,B1923)</f>
        <v>0</v>
      </c>
      <c r="L1923">
        <f t="shared" si="154"/>
        <v>0</v>
      </c>
    </row>
    <row r="1924" spans="1:12">
      <c r="A1924">
        <f>'Data Entry'!A1925</f>
        <v>0</v>
      </c>
      <c r="B1924">
        <f>'Data Entry'!B1925</f>
        <v>0</v>
      </c>
      <c r="C1924">
        <f>'Data Entry'!I1925</f>
        <v>0</v>
      </c>
      <c r="D1924">
        <f>'Data Entry'!J1925</f>
        <v>0</v>
      </c>
      <c r="E1924">
        <f t="shared" si="150"/>
        <v>0</v>
      </c>
      <c r="F1924" s="26" t="e">
        <f t="shared" si="151"/>
        <v>#DIV/0!</v>
      </c>
      <c r="G1924">
        <f>'Data Entry'!K1925</f>
        <v>0</v>
      </c>
      <c r="H1924">
        <f>'Data Entry'!L1925</f>
        <v>0</v>
      </c>
      <c r="I1924">
        <f t="shared" si="152"/>
        <v>0</v>
      </c>
      <c r="J1924" s="26" t="e">
        <f t="shared" si="153"/>
        <v>#DIV/0!</v>
      </c>
      <c r="K1924" s="1">
        <f>SUMIFS('Data Entry'!N$3:N$2000,'Data Entry'!M$3:M$2000,A1924,'Data Entry'!B$3:B$2000,B1924)+SUMIFS('Data Entry'!P$3:P$2000,'Data Entry'!O$3:O$2000,A1924,'Data Entry'!B$3:B$2000,B1924)+SUMIFS('Data Entry'!R$3:R$2000,'Data Entry'!Q$3:Q$2000,A1924,'Data Entry'!B$3:B$2000,B1924)</f>
        <v>0</v>
      </c>
      <c r="L1924">
        <f t="shared" si="154"/>
        <v>0</v>
      </c>
    </row>
    <row r="1925" spans="1:12">
      <c r="A1925">
        <f>'Data Entry'!A1926</f>
        <v>0</v>
      </c>
      <c r="B1925">
        <f>'Data Entry'!B1926</f>
        <v>0</v>
      </c>
      <c r="C1925">
        <f>'Data Entry'!I1926</f>
        <v>0</v>
      </c>
      <c r="D1925">
        <f>'Data Entry'!J1926</f>
        <v>0</v>
      </c>
      <c r="E1925">
        <f t="shared" si="150"/>
        <v>0</v>
      </c>
      <c r="F1925" s="26" t="e">
        <f t="shared" si="151"/>
        <v>#DIV/0!</v>
      </c>
      <c r="G1925">
        <f>'Data Entry'!K1926</f>
        <v>0</v>
      </c>
      <c r="H1925">
        <f>'Data Entry'!L1926</f>
        <v>0</v>
      </c>
      <c r="I1925">
        <f t="shared" si="152"/>
        <v>0</v>
      </c>
      <c r="J1925" s="26" t="e">
        <f t="shared" si="153"/>
        <v>#DIV/0!</v>
      </c>
      <c r="K1925" s="1">
        <f>SUMIFS('Data Entry'!N$3:N$2000,'Data Entry'!M$3:M$2000,A1925,'Data Entry'!B$3:B$2000,B1925)+SUMIFS('Data Entry'!P$3:P$2000,'Data Entry'!O$3:O$2000,A1925,'Data Entry'!B$3:B$2000,B1925)+SUMIFS('Data Entry'!R$3:R$2000,'Data Entry'!Q$3:Q$2000,A1925,'Data Entry'!B$3:B$2000,B1925)</f>
        <v>0</v>
      </c>
      <c r="L1925">
        <f t="shared" si="154"/>
        <v>0</v>
      </c>
    </row>
    <row r="1926" spans="1:12">
      <c r="A1926">
        <f>'Data Entry'!A1927</f>
        <v>0</v>
      </c>
      <c r="B1926">
        <f>'Data Entry'!B1927</f>
        <v>0</v>
      </c>
      <c r="C1926">
        <f>'Data Entry'!I1927</f>
        <v>0</v>
      </c>
      <c r="D1926">
        <f>'Data Entry'!J1927</f>
        <v>0</v>
      </c>
      <c r="E1926">
        <f t="shared" si="150"/>
        <v>0</v>
      </c>
      <c r="F1926" s="26" t="e">
        <f t="shared" si="151"/>
        <v>#DIV/0!</v>
      </c>
      <c r="G1926">
        <f>'Data Entry'!K1927</f>
        <v>0</v>
      </c>
      <c r="H1926">
        <f>'Data Entry'!L1927</f>
        <v>0</v>
      </c>
      <c r="I1926">
        <f t="shared" si="152"/>
        <v>0</v>
      </c>
      <c r="J1926" s="26" t="e">
        <f t="shared" si="153"/>
        <v>#DIV/0!</v>
      </c>
      <c r="K1926" s="1">
        <f>SUMIFS('Data Entry'!N$3:N$2000,'Data Entry'!M$3:M$2000,A1926,'Data Entry'!B$3:B$2000,B1926)+SUMIFS('Data Entry'!P$3:P$2000,'Data Entry'!O$3:O$2000,A1926,'Data Entry'!B$3:B$2000,B1926)+SUMIFS('Data Entry'!R$3:R$2000,'Data Entry'!Q$3:Q$2000,A1926,'Data Entry'!B$3:B$2000,B1926)</f>
        <v>0</v>
      </c>
      <c r="L1926">
        <f t="shared" si="154"/>
        <v>0</v>
      </c>
    </row>
    <row r="1927" spans="1:12">
      <c r="A1927">
        <f>'Data Entry'!A1928</f>
        <v>0</v>
      </c>
      <c r="B1927">
        <f>'Data Entry'!B1928</f>
        <v>0</v>
      </c>
      <c r="C1927">
        <f>'Data Entry'!I1928</f>
        <v>0</v>
      </c>
      <c r="D1927">
        <f>'Data Entry'!J1928</f>
        <v>0</v>
      </c>
      <c r="E1927">
        <f t="shared" si="150"/>
        <v>0</v>
      </c>
      <c r="F1927" s="26" t="e">
        <f t="shared" si="151"/>
        <v>#DIV/0!</v>
      </c>
      <c r="G1927">
        <f>'Data Entry'!K1928</f>
        <v>0</v>
      </c>
      <c r="H1927">
        <f>'Data Entry'!L1928</f>
        <v>0</v>
      </c>
      <c r="I1927">
        <f t="shared" si="152"/>
        <v>0</v>
      </c>
      <c r="J1927" s="26" t="e">
        <f t="shared" si="153"/>
        <v>#DIV/0!</v>
      </c>
      <c r="K1927" s="1">
        <f>SUMIFS('Data Entry'!N$3:N$2000,'Data Entry'!M$3:M$2000,A1927,'Data Entry'!B$3:B$2000,B1927)+SUMIFS('Data Entry'!P$3:P$2000,'Data Entry'!O$3:O$2000,A1927,'Data Entry'!B$3:B$2000,B1927)+SUMIFS('Data Entry'!R$3:R$2000,'Data Entry'!Q$3:Q$2000,A1927,'Data Entry'!B$3:B$2000,B1927)</f>
        <v>0</v>
      </c>
      <c r="L1927">
        <f t="shared" si="154"/>
        <v>0</v>
      </c>
    </row>
    <row r="1928" spans="1:12">
      <c r="A1928">
        <f>'Data Entry'!A1929</f>
        <v>0</v>
      </c>
      <c r="B1928">
        <f>'Data Entry'!B1929</f>
        <v>0</v>
      </c>
      <c r="C1928">
        <f>'Data Entry'!I1929</f>
        <v>0</v>
      </c>
      <c r="D1928">
        <f>'Data Entry'!J1929</f>
        <v>0</v>
      </c>
      <c r="E1928">
        <f t="shared" si="150"/>
        <v>0</v>
      </c>
      <c r="F1928" s="26" t="e">
        <f t="shared" si="151"/>
        <v>#DIV/0!</v>
      </c>
      <c r="G1928">
        <f>'Data Entry'!K1929</f>
        <v>0</v>
      </c>
      <c r="H1928">
        <f>'Data Entry'!L1929</f>
        <v>0</v>
      </c>
      <c r="I1928">
        <f t="shared" si="152"/>
        <v>0</v>
      </c>
      <c r="J1928" s="26" t="e">
        <f t="shared" si="153"/>
        <v>#DIV/0!</v>
      </c>
      <c r="K1928" s="1">
        <f>SUMIFS('Data Entry'!N$3:N$2000,'Data Entry'!M$3:M$2000,A1928,'Data Entry'!B$3:B$2000,B1928)+SUMIFS('Data Entry'!P$3:P$2000,'Data Entry'!O$3:O$2000,A1928,'Data Entry'!B$3:B$2000,B1928)+SUMIFS('Data Entry'!R$3:R$2000,'Data Entry'!Q$3:Q$2000,A1928,'Data Entry'!B$3:B$2000,B1928)</f>
        <v>0</v>
      </c>
      <c r="L1928">
        <f t="shared" si="154"/>
        <v>0</v>
      </c>
    </row>
    <row r="1929" spans="1:12">
      <c r="A1929">
        <f>'Data Entry'!A1930</f>
        <v>0</v>
      </c>
      <c r="B1929">
        <f>'Data Entry'!B1930</f>
        <v>0</v>
      </c>
      <c r="C1929">
        <f>'Data Entry'!I1930</f>
        <v>0</v>
      </c>
      <c r="D1929">
        <f>'Data Entry'!J1930</f>
        <v>0</v>
      </c>
      <c r="E1929">
        <f t="shared" si="150"/>
        <v>0</v>
      </c>
      <c r="F1929" s="26" t="e">
        <f t="shared" si="151"/>
        <v>#DIV/0!</v>
      </c>
      <c r="G1929">
        <f>'Data Entry'!K1930</f>
        <v>0</v>
      </c>
      <c r="H1929">
        <f>'Data Entry'!L1930</f>
        <v>0</v>
      </c>
      <c r="I1929">
        <f t="shared" si="152"/>
        <v>0</v>
      </c>
      <c r="J1929" s="26" t="e">
        <f t="shared" si="153"/>
        <v>#DIV/0!</v>
      </c>
      <c r="K1929" s="1">
        <f>SUMIFS('Data Entry'!N$3:N$2000,'Data Entry'!M$3:M$2000,A1929,'Data Entry'!B$3:B$2000,B1929)+SUMIFS('Data Entry'!P$3:P$2000,'Data Entry'!O$3:O$2000,A1929,'Data Entry'!B$3:B$2000,B1929)+SUMIFS('Data Entry'!R$3:R$2000,'Data Entry'!Q$3:Q$2000,A1929,'Data Entry'!B$3:B$2000,B1929)</f>
        <v>0</v>
      </c>
      <c r="L1929">
        <f t="shared" si="154"/>
        <v>0</v>
      </c>
    </row>
    <row r="1930" spans="1:12">
      <c r="A1930">
        <f>'Data Entry'!A1931</f>
        <v>0</v>
      </c>
      <c r="B1930">
        <f>'Data Entry'!B1931</f>
        <v>0</v>
      </c>
      <c r="C1930">
        <f>'Data Entry'!I1931</f>
        <v>0</v>
      </c>
      <c r="D1930">
        <f>'Data Entry'!J1931</f>
        <v>0</v>
      </c>
      <c r="E1930">
        <f t="shared" si="150"/>
        <v>0</v>
      </c>
      <c r="F1930" s="26" t="e">
        <f t="shared" si="151"/>
        <v>#DIV/0!</v>
      </c>
      <c r="G1930">
        <f>'Data Entry'!K1931</f>
        <v>0</v>
      </c>
      <c r="H1930">
        <f>'Data Entry'!L1931</f>
        <v>0</v>
      </c>
      <c r="I1930">
        <f t="shared" si="152"/>
        <v>0</v>
      </c>
      <c r="J1930" s="26" t="e">
        <f t="shared" si="153"/>
        <v>#DIV/0!</v>
      </c>
      <c r="K1930" s="1">
        <f>SUMIFS('Data Entry'!N$3:N$2000,'Data Entry'!M$3:M$2000,A1930,'Data Entry'!B$3:B$2000,B1930)+SUMIFS('Data Entry'!P$3:P$2000,'Data Entry'!O$3:O$2000,A1930,'Data Entry'!B$3:B$2000,B1930)+SUMIFS('Data Entry'!R$3:R$2000,'Data Entry'!Q$3:Q$2000,A1930,'Data Entry'!B$3:B$2000,B1930)</f>
        <v>0</v>
      </c>
      <c r="L1930">
        <f t="shared" si="154"/>
        <v>0</v>
      </c>
    </row>
    <row r="1931" spans="1:12">
      <c r="A1931">
        <f>'Data Entry'!A1932</f>
        <v>0</v>
      </c>
      <c r="B1931">
        <f>'Data Entry'!B1932</f>
        <v>0</v>
      </c>
      <c r="C1931">
        <f>'Data Entry'!I1932</f>
        <v>0</v>
      </c>
      <c r="D1931">
        <f>'Data Entry'!J1932</f>
        <v>0</v>
      </c>
      <c r="E1931">
        <f t="shared" si="150"/>
        <v>0</v>
      </c>
      <c r="F1931" s="26" t="e">
        <f t="shared" si="151"/>
        <v>#DIV/0!</v>
      </c>
      <c r="G1931">
        <f>'Data Entry'!K1932</f>
        <v>0</v>
      </c>
      <c r="H1931">
        <f>'Data Entry'!L1932</f>
        <v>0</v>
      </c>
      <c r="I1931">
        <f t="shared" si="152"/>
        <v>0</v>
      </c>
      <c r="J1931" s="26" t="e">
        <f t="shared" si="153"/>
        <v>#DIV/0!</v>
      </c>
      <c r="K1931" s="1">
        <f>SUMIFS('Data Entry'!N$3:N$2000,'Data Entry'!M$3:M$2000,A1931,'Data Entry'!B$3:B$2000,B1931)+SUMIFS('Data Entry'!P$3:P$2000,'Data Entry'!O$3:O$2000,A1931,'Data Entry'!B$3:B$2000,B1931)+SUMIFS('Data Entry'!R$3:R$2000,'Data Entry'!Q$3:Q$2000,A1931,'Data Entry'!B$3:B$2000,B1931)</f>
        <v>0</v>
      </c>
      <c r="L1931">
        <f t="shared" si="154"/>
        <v>0</v>
      </c>
    </row>
    <row r="1932" spans="1:12">
      <c r="A1932">
        <f>'Data Entry'!A1933</f>
        <v>0</v>
      </c>
      <c r="B1932">
        <f>'Data Entry'!B1933</f>
        <v>0</v>
      </c>
      <c r="C1932">
        <f>'Data Entry'!I1933</f>
        <v>0</v>
      </c>
      <c r="D1932">
        <f>'Data Entry'!J1933</f>
        <v>0</v>
      </c>
      <c r="E1932">
        <f t="shared" si="150"/>
        <v>0</v>
      </c>
      <c r="F1932" s="26" t="e">
        <f t="shared" si="151"/>
        <v>#DIV/0!</v>
      </c>
      <c r="G1932">
        <f>'Data Entry'!K1933</f>
        <v>0</v>
      </c>
      <c r="H1932">
        <f>'Data Entry'!L1933</f>
        <v>0</v>
      </c>
      <c r="I1932">
        <f t="shared" si="152"/>
        <v>0</v>
      </c>
      <c r="J1932" s="26" t="e">
        <f t="shared" si="153"/>
        <v>#DIV/0!</v>
      </c>
      <c r="K1932" s="1">
        <f>SUMIFS('Data Entry'!N$3:N$2000,'Data Entry'!M$3:M$2000,A1932,'Data Entry'!B$3:B$2000,B1932)+SUMIFS('Data Entry'!P$3:P$2000,'Data Entry'!O$3:O$2000,A1932,'Data Entry'!B$3:B$2000,B1932)+SUMIFS('Data Entry'!R$3:R$2000,'Data Entry'!Q$3:Q$2000,A1932,'Data Entry'!B$3:B$2000,B1932)</f>
        <v>0</v>
      </c>
      <c r="L1932">
        <f t="shared" si="154"/>
        <v>0</v>
      </c>
    </row>
    <row r="1933" spans="1:12">
      <c r="A1933">
        <f>'Data Entry'!A1934</f>
        <v>0</v>
      </c>
      <c r="B1933">
        <f>'Data Entry'!B1934</f>
        <v>0</v>
      </c>
      <c r="C1933">
        <f>'Data Entry'!I1934</f>
        <v>0</v>
      </c>
      <c r="D1933">
        <f>'Data Entry'!J1934</f>
        <v>0</v>
      </c>
      <c r="E1933">
        <f t="shared" si="150"/>
        <v>0</v>
      </c>
      <c r="F1933" s="26" t="e">
        <f t="shared" si="151"/>
        <v>#DIV/0!</v>
      </c>
      <c r="G1933">
        <f>'Data Entry'!K1934</f>
        <v>0</v>
      </c>
      <c r="H1933">
        <f>'Data Entry'!L1934</f>
        <v>0</v>
      </c>
      <c r="I1933">
        <f t="shared" si="152"/>
        <v>0</v>
      </c>
      <c r="J1933" s="26" t="e">
        <f t="shared" si="153"/>
        <v>#DIV/0!</v>
      </c>
      <c r="K1933" s="1">
        <f>SUMIFS('Data Entry'!N$3:N$2000,'Data Entry'!M$3:M$2000,A1933,'Data Entry'!B$3:B$2000,B1933)+SUMIFS('Data Entry'!P$3:P$2000,'Data Entry'!O$3:O$2000,A1933,'Data Entry'!B$3:B$2000,B1933)+SUMIFS('Data Entry'!R$3:R$2000,'Data Entry'!Q$3:Q$2000,A1933,'Data Entry'!B$3:B$2000,B1933)</f>
        <v>0</v>
      </c>
      <c r="L1933">
        <f t="shared" si="154"/>
        <v>0</v>
      </c>
    </row>
    <row r="1934" spans="1:12">
      <c r="A1934">
        <f>'Data Entry'!A1935</f>
        <v>0</v>
      </c>
      <c r="B1934">
        <f>'Data Entry'!B1935</f>
        <v>0</v>
      </c>
      <c r="C1934">
        <f>'Data Entry'!I1935</f>
        <v>0</v>
      </c>
      <c r="D1934">
        <f>'Data Entry'!J1935</f>
        <v>0</v>
      </c>
      <c r="E1934">
        <f t="shared" si="150"/>
        <v>0</v>
      </c>
      <c r="F1934" s="26" t="e">
        <f t="shared" si="151"/>
        <v>#DIV/0!</v>
      </c>
      <c r="G1934">
        <f>'Data Entry'!K1935</f>
        <v>0</v>
      </c>
      <c r="H1934">
        <f>'Data Entry'!L1935</f>
        <v>0</v>
      </c>
      <c r="I1934">
        <f t="shared" si="152"/>
        <v>0</v>
      </c>
      <c r="J1934" s="26" t="e">
        <f t="shared" si="153"/>
        <v>#DIV/0!</v>
      </c>
      <c r="K1934" s="1">
        <f>SUMIFS('Data Entry'!N$3:N$2000,'Data Entry'!M$3:M$2000,A1934,'Data Entry'!B$3:B$2000,B1934)+SUMIFS('Data Entry'!P$3:P$2000,'Data Entry'!O$3:O$2000,A1934,'Data Entry'!B$3:B$2000,B1934)+SUMIFS('Data Entry'!R$3:R$2000,'Data Entry'!Q$3:Q$2000,A1934,'Data Entry'!B$3:B$2000,B1934)</f>
        <v>0</v>
      </c>
      <c r="L1934">
        <f t="shared" si="154"/>
        <v>0</v>
      </c>
    </row>
    <row r="1935" spans="1:12">
      <c r="A1935">
        <f>'Data Entry'!A1936</f>
        <v>0</v>
      </c>
      <c r="B1935">
        <f>'Data Entry'!B1936</f>
        <v>0</v>
      </c>
      <c r="C1935">
        <f>'Data Entry'!I1936</f>
        <v>0</v>
      </c>
      <c r="D1935">
        <f>'Data Entry'!J1936</f>
        <v>0</v>
      </c>
      <c r="E1935">
        <f t="shared" si="150"/>
        <v>0</v>
      </c>
      <c r="F1935" s="26" t="e">
        <f t="shared" si="151"/>
        <v>#DIV/0!</v>
      </c>
      <c r="G1935">
        <f>'Data Entry'!K1936</f>
        <v>0</v>
      </c>
      <c r="H1935">
        <f>'Data Entry'!L1936</f>
        <v>0</v>
      </c>
      <c r="I1935">
        <f t="shared" si="152"/>
        <v>0</v>
      </c>
      <c r="J1935" s="26" t="e">
        <f t="shared" si="153"/>
        <v>#DIV/0!</v>
      </c>
      <c r="K1935" s="1">
        <f>SUMIFS('Data Entry'!N$3:N$2000,'Data Entry'!M$3:M$2000,A1935,'Data Entry'!B$3:B$2000,B1935)+SUMIFS('Data Entry'!P$3:P$2000,'Data Entry'!O$3:O$2000,A1935,'Data Entry'!B$3:B$2000,B1935)+SUMIFS('Data Entry'!R$3:R$2000,'Data Entry'!Q$3:Q$2000,A1935,'Data Entry'!B$3:B$2000,B1935)</f>
        <v>0</v>
      </c>
      <c r="L1935">
        <f t="shared" si="154"/>
        <v>0</v>
      </c>
    </row>
    <row r="1936" spans="1:12">
      <c r="A1936">
        <f>'Data Entry'!A1937</f>
        <v>0</v>
      </c>
      <c r="B1936">
        <f>'Data Entry'!B1937</f>
        <v>0</v>
      </c>
      <c r="C1936">
        <f>'Data Entry'!I1937</f>
        <v>0</v>
      </c>
      <c r="D1936">
        <f>'Data Entry'!J1937</f>
        <v>0</v>
      </c>
      <c r="E1936">
        <f t="shared" si="150"/>
        <v>0</v>
      </c>
      <c r="F1936" s="26" t="e">
        <f t="shared" si="151"/>
        <v>#DIV/0!</v>
      </c>
      <c r="G1936">
        <f>'Data Entry'!K1937</f>
        <v>0</v>
      </c>
      <c r="H1936">
        <f>'Data Entry'!L1937</f>
        <v>0</v>
      </c>
      <c r="I1936">
        <f t="shared" si="152"/>
        <v>0</v>
      </c>
      <c r="J1936" s="26" t="e">
        <f t="shared" si="153"/>
        <v>#DIV/0!</v>
      </c>
      <c r="K1936" s="1">
        <f>SUMIFS('Data Entry'!N$3:N$2000,'Data Entry'!M$3:M$2000,A1936,'Data Entry'!B$3:B$2000,B1936)+SUMIFS('Data Entry'!P$3:P$2000,'Data Entry'!O$3:O$2000,A1936,'Data Entry'!B$3:B$2000,B1936)+SUMIFS('Data Entry'!R$3:R$2000,'Data Entry'!Q$3:Q$2000,A1936,'Data Entry'!B$3:B$2000,B1936)</f>
        <v>0</v>
      </c>
      <c r="L1936">
        <f t="shared" si="154"/>
        <v>0</v>
      </c>
    </row>
    <row r="1937" spans="1:12">
      <c r="A1937">
        <f>'Data Entry'!A1938</f>
        <v>0</v>
      </c>
      <c r="B1937">
        <f>'Data Entry'!B1938</f>
        <v>0</v>
      </c>
      <c r="C1937">
        <f>'Data Entry'!I1938</f>
        <v>0</v>
      </c>
      <c r="D1937">
        <f>'Data Entry'!J1938</f>
        <v>0</v>
      </c>
      <c r="E1937">
        <f t="shared" si="150"/>
        <v>0</v>
      </c>
      <c r="F1937" s="26" t="e">
        <f t="shared" si="151"/>
        <v>#DIV/0!</v>
      </c>
      <c r="G1937">
        <f>'Data Entry'!K1938</f>
        <v>0</v>
      </c>
      <c r="H1937">
        <f>'Data Entry'!L1938</f>
        <v>0</v>
      </c>
      <c r="I1937">
        <f t="shared" si="152"/>
        <v>0</v>
      </c>
      <c r="J1937" s="26" t="e">
        <f t="shared" si="153"/>
        <v>#DIV/0!</v>
      </c>
      <c r="K1937" s="1">
        <f>SUMIFS('Data Entry'!N$3:N$2000,'Data Entry'!M$3:M$2000,A1937,'Data Entry'!B$3:B$2000,B1937)+SUMIFS('Data Entry'!P$3:P$2000,'Data Entry'!O$3:O$2000,A1937,'Data Entry'!B$3:B$2000,B1937)+SUMIFS('Data Entry'!R$3:R$2000,'Data Entry'!Q$3:Q$2000,A1937,'Data Entry'!B$3:B$2000,B1937)</f>
        <v>0</v>
      </c>
      <c r="L1937">
        <f t="shared" si="154"/>
        <v>0</v>
      </c>
    </row>
    <row r="1938" spans="1:12">
      <c r="A1938">
        <f>'Data Entry'!A1939</f>
        <v>0</v>
      </c>
      <c r="B1938">
        <f>'Data Entry'!B1939</f>
        <v>0</v>
      </c>
      <c r="C1938">
        <f>'Data Entry'!I1939</f>
        <v>0</v>
      </c>
      <c r="D1938">
        <f>'Data Entry'!J1939</f>
        <v>0</v>
      </c>
      <c r="E1938">
        <f t="shared" si="150"/>
        <v>0</v>
      </c>
      <c r="F1938" s="26" t="e">
        <f t="shared" si="151"/>
        <v>#DIV/0!</v>
      </c>
      <c r="G1938">
        <f>'Data Entry'!K1939</f>
        <v>0</v>
      </c>
      <c r="H1938">
        <f>'Data Entry'!L1939</f>
        <v>0</v>
      </c>
      <c r="I1938">
        <f t="shared" si="152"/>
        <v>0</v>
      </c>
      <c r="J1938" s="26" t="e">
        <f t="shared" si="153"/>
        <v>#DIV/0!</v>
      </c>
      <c r="K1938" s="1">
        <f>SUMIFS('Data Entry'!N$3:N$2000,'Data Entry'!M$3:M$2000,A1938,'Data Entry'!B$3:B$2000,B1938)+SUMIFS('Data Entry'!P$3:P$2000,'Data Entry'!O$3:O$2000,A1938,'Data Entry'!B$3:B$2000,B1938)+SUMIFS('Data Entry'!R$3:R$2000,'Data Entry'!Q$3:Q$2000,A1938,'Data Entry'!B$3:B$2000,B1938)</f>
        <v>0</v>
      </c>
      <c r="L1938">
        <f t="shared" si="154"/>
        <v>0</v>
      </c>
    </row>
    <row r="1939" spans="1:12">
      <c r="A1939">
        <f>'Data Entry'!A1940</f>
        <v>0</v>
      </c>
      <c r="B1939">
        <f>'Data Entry'!B1940</f>
        <v>0</v>
      </c>
      <c r="C1939">
        <f>'Data Entry'!I1940</f>
        <v>0</v>
      </c>
      <c r="D1939">
        <f>'Data Entry'!J1940</f>
        <v>0</v>
      </c>
      <c r="E1939">
        <f t="shared" si="150"/>
        <v>0</v>
      </c>
      <c r="F1939" s="26" t="e">
        <f t="shared" si="151"/>
        <v>#DIV/0!</v>
      </c>
      <c r="G1939">
        <f>'Data Entry'!K1940</f>
        <v>0</v>
      </c>
      <c r="H1939">
        <f>'Data Entry'!L1940</f>
        <v>0</v>
      </c>
      <c r="I1939">
        <f t="shared" si="152"/>
        <v>0</v>
      </c>
      <c r="J1939" s="26" t="e">
        <f t="shared" si="153"/>
        <v>#DIV/0!</v>
      </c>
      <c r="K1939" s="1">
        <f>SUMIFS('Data Entry'!N$3:N$2000,'Data Entry'!M$3:M$2000,A1939,'Data Entry'!B$3:B$2000,B1939)+SUMIFS('Data Entry'!P$3:P$2000,'Data Entry'!O$3:O$2000,A1939,'Data Entry'!B$3:B$2000,B1939)+SUMIFS('Data Entry'!R$3:R$2000,'Data Entry'!Q$3:Q$2000,A1939,'Data Entry'!B$3:B$2000,B1939)</f>
        <v>0</v>
      </c>
      <c r="L1939">
        <f t="shared" si="154"/>
        <v>0</v>
      </c>
    </row>
    <row r="1940" spans="1:12">
      <c r="A1940">
        <f>'Data Entry'!A1941</f>
        <v>0</v>
      </c>
      <c r="B1940">
        <f>'Data Entry'!B1941</f>
        <v>0</v>
      </c>
      <c r="C1940">
        <f>'Data Entry'!I1941</f>
        <v>0</v>
      </c>
      <c r="D1940">
        <f>'Data Entry'!J1941</f>
        <v>0</v>
      </c>
      <c r="E1940">
        <f t="shared" si="150"/>
        <v>0</v>
      </c>
      <c r="F1940" s="26" t="e">
        <f t="shared" si="151"/>
        <v>#DIV/0!</v>
      </c>
      <c r="G1940">
        <f>'Data Entry'!K1941</f>
        <v>0</v>
      </c>
      <c r="H1940">
        <f>'Data Entry'!L1941</f>
        <v>0</v>
      </c>
      <c r="I1940">
        <f t="shared" si="152"/>
        <v>0</v>
      </c>
      <c r="J1940" s="26" t="e">
        <f t="shared" si="153"/>
        <v>#DIV/0!</v>
      </c>
      <c r="K1940" s="1">
        <f>SUMIFS('Data Entry'!N$3:N$2000,'Data Entry'!M$3:M$2000,A1940,'Data Entry'!B$3:B$2000,B1940)+SUMIFS('Data Entry'!P$3:P$2000,'Data Entry'!O$3:O$2000,A1940,'Data Entry'!B$3:B$2000,B1940)+SUMIFS('Data Entry'!R$3:R$2000,'Data Entry'!Q$3:Q$2000,A1940,'Data Entry'!B$3:B$2000,B1940)</f>
        <v>0</v>
      </c>
      <c r="L1940">
        <f t="shared" si="154"/>
        <v>0</v>
      </c>
    </row>
    <row r="1941" spans="1:12">
      <c r="A1941">
        <f>'Data Entry'!A1942</f>
        <v>0</v>
      </c>
      <c r="B1941">
        <f>'Data Entry'!B1942</f>
        <v>0</v>
      </c>
      <c r="C1941">
        <f>'Data Entry'!I1942</f>
        <v>0</v>
      </c>
      <c r="D1941">
        <f>'Data Entry'!J1942</f>
        <v>0</v>
      </c>
      <c r="E1941">
        <f t="shared" si="150"/>
        <v>0</v>
      </c>
      <c r="F1941" s="26" t="e">
        <f t="shared" si="151"/>
        <v>#DIV/0!</v>
      </c>
      <c r="G1941">
        <f>'Data Entry'!K1942</f>
        <v>0</v>
      </c>
      <c r="H1941">
        <f>'Data Entry'!L1942</f>
        <v>0</v>
      </c>
      <c r="I1941">
        <f t="shared" si="152"/>
        <v>0</v>
      </c>
      <c r="J1941" s="26" t="e">
        <f t="shared" si="153"/>
        <v>#DIV/0!</v>
      </c>
      <c r="K1941" s="1">
        <f>SUMIFS('Data Entry'!N$3:N$2000,'Data Entry'!M$3:M$2000,A1941,'Data Entry'!B$3:B$2000,B1941)+SUMIFS('Data Entry'!P$3:P$2000,'Data Entry'!O$3:O$2000,A1941,'Data Entry'!B$3:B$2000,B1941)+SUMIFS('Data Entry'!R$3:R$2000,'Data Entry'!Q$3:Q$2000,A1941,'Data Entry'!B$3:B$2000,B1941)</f>
        <v>0</v>
      </c>
      <c r="L1941">
        <f t="shared" si="154"/>
        <v>0</v>
      </c>
    </row>
    <row r="1942" spans="1:12">
      <c r="A1942">
        <f>'Data Entry'!A1943</f>
        <v>0</v>
      </c>
      <c r="B1942">
        <f>'Data Entry'!B1943</f>
        <v>0</v>
      </c>
      <c r="C1942">
        <f>'Data Entry'!I1943</f>
        <v>0</v>
      </c>
      <c r="D1942">
        <f>'Data Entry'!J1943</f>
        <v>0</v>
      </c>
      <c r="E1942">
        <f t="shared" si="150"/>
        <v>0</v>
      </c>
      <c r="F1942" s="26" t="e">
        <f t="shared" si="151"/>
        <v>#DIV/0!</v>
      </c>
      <c r="G1942">
        <f>'Data Entry'!K1943</f>
        <v>0</v>
      </c>
      <c r="H1942">
        <f>'Data Entry'!L1943</f>
        <v>0</v>
      </c>
      <c r="I1942">
        <f t="shared" si="152"/>
        <v>0</v>
      </c>
      <c r="J1942" s="26" t="e">
        <f t="shared" si="153"/>
        <v>#DIV/0!</v>
      </c>
      <c r="K1942" s="1">
        <f>SUMIFS('Data Entry'!N$3:N$2000,'Data Entry'!M$3:M$2000,A1942,'Data Entry'!B$3:B$2000,B1942)+SUMIFS('Data Entry'!P$3:P$2000,'Data Entry'!O$3:O$2000,A1942,'Data Entry'!B$3:B$2000,B1942)+SUMIFS('Data Entry'!R$3:R$2000,'Data Entry'!Q$3:Q$2000,A1942,'Data Entry'!B$3:B$2000,B1942)</f>
        <v>0</v>
      </c>
      <c r="L1942">
        <f t="shared" si="154"/>
        <v>0</v>
      </c>
    </row>
    <row r="1943" spans="1:12">
      <c r="A1943">
        <f>'Data Entry'!A1944</f>
        <v>0</v>
      </c>
      <c r="B1943">
        <f>'Data Entry'!B1944</f>
        <v>0</v>
      </c>
      <c r="C1943">
        <f>'Data Entry'!I1944</f>
        <v>0</v>
      </c>
      <c r="D1943">
        <f>'Data Entry'!J1944</f>
        <v>0</v>
      </c>
      <c r="E1943">
        <f t="shared" si="150"/>
        <v>0</v>
      </c>
      <c r="F1943" s="26" t="e">
        <f t="shared" si="151"/>
        <v>#DIV/0!</v>
      </c>
      <c r="G1943">
        <f>'Data Entry'!K1944</f>
        <v>0</v>
      </c>
      <c r="H1943">
        <f>'Data Entry'!L1944</f>
        <v>0</v>
      </c>
      <c r="I1943">
        <f t="shared" si="152"/>
        <v>0</v>
      </c>
      <c r="J1943" s="26" t="e">
        <f t="shared" si="153"/>
        <v>#DIV/0!</v>
      </c>
      <c r="K1943" s="1">
        <f>SUMIFS('Data Entry'!N$3:N$2000,'Data Entry'!M$3:M$2000,A1943,'Data Entry'!B$3:B$2000,B1943)+SUMIFS('Data Entry'!P$3:P$2000,'Data Entry'!O$3:O$2000,A1943,'Data Entry'!B$3:B$2000,B1943)+SUMIFS('Data Entry'!R$3:R$2000,'Data Entry'!Q$3:Q$2000,A1943,'Data Entry'!B$3:B$2000,B1943)</f>
        <v>0</v>
      </c>
      <c r="L1943">
        <f t="shared" si="154"/>
        <v>0</v>
      </c>
    </row>
    <row r="1944" spans="1:12">
      <c r="A1944">
        <f>'Data Entry'!A1945</f>
        <v>0</v>
      </c>
      <c r="B1944">
        <f>'Data Entry'!B1945</f>
        <v>0</v>
      </c>
      <c r="C1944">
        <f>'Data Entry'!I1945</f>
        <v>0</v>
      </c>
      <c r="D1944">
        <f>'Data Entry'!J1945</f>
        <v>0</v>
      </c>
      <c r="E1944">
        <f t="shared" si="150"/>
        <v>0</v>
      </c>
      <c r="F1944" s="26" t="e">
        <f t="shared" si="151"/>
        <v>#DIV/0!</v>
      </c>
      <c r="G1944">
        <f>'Data Entry'!K1945</f>
        <v>0</v>
      </c>
      <c r="H1944">
        <f>'Data Entry'!L1945</f>
        <v>0</v>
      </c>
      <c r="I1944">
        <f t="shared" si="152"/>
        <v>0</v>
      </c>
      <c r="J1944" s="26" t="e">
        <f t="shared" si="153"/>
        <v>#DIV/0!</v>
      </c>
      <c r="K1944" s="1">
        <f>SUMIFS('Data Entry'!N$3:N$2000,'Data Entry'!M$3:M$2000,A1944,'Data Entry'!B$3:B$2000,B1944)+SUMIFS('Data Entry'!P$3:P$2000,'Data Entry'!O$3:O$2000,A1944,'Data Entry'!B$3:B$2000,B1944)+SUMIFS('Data Entry'!R$3:R$2000,'Data Entry'!Q$3:Q$2000,A1944,'Data Entry'!B$3:B$2000,B1944)</f>
        <v>0</v>
      </c>
      <c r="L1944">
        <f t="shared" si="154"/>
        <v>0</v>
      </c>
    </row>
    <row r="1945" spans="1:12">
      <c r="A1945">
        <f>'Data Entry'!A1946</f>
        <v>0</v>
      </c>
      <c r="B1945">
        <f>'Data Entry'!B1946</f>
        <v>0</v>
      </c>
      <c r="C1945">
        <f>'Data Entry'!I1946</f>
        <v>0</v>
      </c>
      <c r="D1945">
        <f>'Data Entry'!J1946</f>
        <v>0</v>
      </c>
      <c r="E1945">
        <f t="shared" si="150"/>
        <v>0</v>
      </c>
      <c r="F1945" s="26" t="e">
        <f t="shared" si="151"/>
        <v>#DIV/0!</v>
      </c>
      <c r="G1945">
        <f>'Data Entry'!K1946</f>
        <v>0</v>
      </c>
      <c r="H1945">
        <f>'Data Entry'!L1946</f>
        <v>0</v>
      </c>
      <c r="I1945">
        <f t="shared" si="152"/>
        <v>0</v>
      </c>
      <c r="J1945" s="26" t="e">
        <f t="shared" si="153"/>
        <v>#DIV/0!</v>
      </c>
      <c r="K1945" s="1">
        <f>SUMIFS('Data Entry'!N$3:N$2000,'Data Entry'!M$3:M$2000,A1945,'Data Entry'!B$3:B$2000,B1945)+SUMIFS('Data Entry'!P$3:P$2000,'Data Entry'!O$3:O$2000,A1945,'Data Entry'!B$3:B$2000,B1945)+SUMIFS('Data Entry'!R$3:R$2000,'Data Entry'!Q$3:Q$2000,A1945,'Data Entry'!B$3:B$2000,B1945)</f>
        <v>0</v>
      </c>
      <c r="L1945">
        <f t="shared" si="154"/>
        <v>0</v>
      </c>
    </row>
    <row r="1946" spans="1:12">
      <c r="A1946">
        <f>'Data Entry'!A1947</f>
        <v>0</v>
      </c>
      <c r="B1946">
        <f>'Data Entry'!B1947</f>
        <v>0</v>
      </c>
      <c r="C1946">
        <f>'Data Entry'!I1947</f>
        <v>0</v>
      </c>
      <c r="D1946">
        <f>'Data Entry'!J1947</f>
        <v>0</v>
      </c>
      <c r="E1946">
        <f t="shared" si="150"/>
        <v>0</v>
      </c>
      <c r="F1946" s="26" t="e">
        <f t="shared" si="151"/>
        <v>#DIV/0!</v>
      </c>
      <c r="G1946">
        <f>'Data Entry'!K1947</f>
        <v>0</v>
      </c>
      <c r="H1946">
        <f>'Data Entry'!L1947</f>
        <v>0</v>
      </c>
      <c r="I1946">
        <f t="shared" si="152"/>
        <v>0</v>
      </c>
      <c r="J1946" s="26" t="e">
        <f t="shared" si="153"/>
        <v>#DIV/0!</v>
      </c>
      <c r="K1946" s="1">
        <f>SUMIFS('Data Entry'!N$3:N$2000,'Data Entry'!M$3:M$2000,A1946,'Data Entry'!B$3:B$2000,B1946)+SUMIFS('Data Entry'!P$3:P$2000,'Data Entry'!O$3:O$2000,A1946,'Data Entry'!B$3:B$2000,B1946)+SUMIFS('Data Entry'!R$3:R$2000,'Data Entry'!Q$3:Q$2000,A1946,'Data Entry'!B$3:B$2000,B1946)</f>
        <v>0</v>
      </c>
      <c r="L1946">
        <f t="shared" si="154"/>
        <v>0</v>
      </c>
    </row>
    <row r="1947" spans="1:12">
      <c r="A1947">
        <f>'Data Entry'!A1948</f>
        <v>0</v>
      </c>
      <c r="B1947">
        <f>'Data Entry'!B1948</f>
        <v>0</v>
      </c>
      <c r="C1947">
        <f>'Data Entry'!I1948</f>
        <v>0</v>
      </c>
      <c r="D1947">
        <f>'Data Entry'!J1948</f>
        <v>0</v>
      </c>
      <c r="E1947">
        <f t="shared" si="150"/>
        <v>0</v>
      </c>
      <c r="F1947" s="26" t="e">
        <f t="shared" si="151"/>
        <v>#DIV/0!</v>
      </c>
      <c r="G1947">
        <f>'Data Entry'!K1948</f>
        <v>0</v>
      </c>
      <c r="H1947">
        <f>'Data Entry'!L1948</f>
        <v>0</v>
      </c>
      <c r="I1947">
        <f t="shared" si="152"/>
        <v>0</v>
      </c>
      <c r="J1947" s="26" t="e">
        <f t="shared" si="153"/>
        <v>#DIV/0!</v>
      </c>
      <c r="K1947" s="1">
        <f>SUMIFS('Data Entry'!N$3:N$2000,'Data Entry'!M$3:M$2000,A1947,'Data Entry'!B$3:B$2000,B1947)+SUMIFS('Data Entry'!P$3:P$2000,'Data Entry'!O$3:O$2000,A1947,'Data Entry'!B$3:B$2000,B1947)+SUMIFS('Data Entry'!R$3:R$2000,'Data Entry'!Q$3:Q$2000,A1947,'Data Entry'!B$3:B$2000,B1947)</f>
        <v>0</v>
      </c>
      <c r="L1947">
        <f t="shared" si="154"/>
        <v>0</v>
      </c>
    </row>
    <row r="1948" spans="1:12">
      <c r="A1948">
        <f>'Data Entry'!A1949</f>
        <v>0</v>
      </c>
      <c r="B1948">
        <f>'Data Entry'!B1949</f>
        <v>0</v>
      </c>
      <c r="C1948">
        <f>'Data Entry'!I1949</f>
        <v>0</v>
      </c>
      <c r="D1948">
        <f>'Data Entry'!J1949</f>
        <v>0</v>
      </c>
      <c r="E1948">
        <f t="shared" si="150"/>
        <v>0</v>
      </c>
      <c r="F1948" s="26" t="e">
        <f t="shared" si="151"/>
        <v>#DIV/0!</v>
      </c>
      <c r="G1948">
        <f>'Data Entry'!K1949</f>
        <v>0</v>
      </c>
      <c r="H1948">
        <f>'Data Entry'!L1949</f>
        <v>0</v>
      </c>
      <c r="I1948">
        <f t="shared" si="152"/>
        <v>0</v>
      </c>
      <c r="J1948" s="26" t="e">
        <f t="shared" si="153"/>
        <v>#DIV/0!</v>
      </c>
      <c r="K1948" s="1">
        <f>SUMIFS('Data Entry'!N$3:N$2000,'Data Entry'!M$3:M$2000,A1948,'Data Entry'!B$3:B$2000,B1948)+SUMIFS('Data Entry'!P$3:P$2000,'Data Entry'!O$3:O$2000,A1948,'Data Entry'!B$3:B$2000,B1948)+SUMIFS('Data Entry'!R$3:R$2000,'Data Entry'!Q$3:Q$2000,A1948,'Data Entry'!B$3:B$2000,B1948)</f>
        <v>0</v>
      </c>
      <c r="L1948">
        <f t="shared" si="154"/>
        <v>0</v>
      </c>
    </row>
    <row r="1949" spans="1:12">
      <c r="A1949">
        <f>'Data Entry'!A1950</f>
        <v>0</v>
      </c>
      <c r="B1949">
        <f>'Data Entry'!B1950</f>
        <v>0</v>
      </c>
      <c r="C1949">
        <f>'Data Entry'!I1950</f>
        <v>0</v>
      </c>
      <c r="D1949">
        <f>'Data Entry'!J1950</f>
        <v>0</v>
      </c>
      <c r="E1949">
        <f t="shared" si="150"/>
        <v>0</v>
      </c>
      <c r="F1949" s="26" t="e">
        <f t="shared" si="151"/>
        <v>#DIV/0!</v>
      </c>
      <c r="G1949">
        <f>'Data Entry'!K1950</f>
        <v>0</v>
      </c>
      <c r="H1949">
        <f>'Data Entry'!L1950</f>
        <v>0</v>
      </c>
      <c r="I1949">
        <f t="shared" si="152"/>
        <v>0</v>
      </c>
      <c r="J1949" s="26" t="e">
        <f t="shared" si="153"/>
        <v>#DIV/0!</v>
      </c>
      <c r="K1949" s="1">
        <f>SUMIFS('Data Entry'!N$3:N$2000,'Data Entry'!M$3:M$2000,A1949,'Data Entry'!B$3:B$2000,B1949)+SUMIFS('Data Entry'!P$3:P$2000,'Data Entry'!O$3:O$2000,A1949,'Data Entry'!B$3:B$2000,B1949)+SUMIFS('Data Entry'!R$3:R$2000,'Data Entry'!Q$3:Q$2000,A1949,'Data Entry'!B$3:B$2000,B1949)</f>
        <v>0</v>
      </c>
      <c r="L1949">
        <f t="shared" si="154"/>
        <v>0</v>
      </c>
    </row>
    <row r="1950" spans="1:12">
      <c r="A1950">
        <f>'Data Entry'!A1951</f>
        <v>0</v>
      </c>
      <c r="B1950">
        <f>'Data Entry'!B1951</f>
        <v>0</v>
      </c>
      <c r="C1950">
        <f>'Data Entry'!I1951</f>
        <v>0</v>
      </c>
      <c r="D1950">
        <f>'Data Entry'!J1951</f>
        <v>0</v>
      </c>
      <c r="E1950">
        <f t="shared" si="150"/>
        <v>0</v>
      </c>
      <c r="F1950" s="26" t="e">
        <f t="shared" si="151"/>
        <v>#DIV/0!</v>
      </c>
      <c r="G1950">
        <f>'Data Entry'!K1951</f>
        <v>0</v>
      </c>
      <c r="H1950">
        <f>'Data Entry'!L1951</f>
        <v>0</v>
      </c>
      <c r="I1950">
        <f t="shared" si="152"/>
        <v>0</v>
      </c>
      <c r="J1950" s="26" t="e">
        <f t="shared" si="153"/>
        <v>#DIV/0!</v>
      </c>
      <c r="K1950" s="1">
        <f>SUMIFS('Data Entry'!N$3:N$2000,'Data Entry'!M$3:M$2000,A1950,'Data Entry'!B$3:B$2000,B1950)+SUMIFS('Data Entry'!P$3:P$2000,'Data Entry'!O$3:O$2000,A1950,'Data Entry'!B$3:B$2000,B1950)+SUMIFS('Data Entry'!R$3:R$2000,'Data Entry'!Q$3:Q$2000,A1950,'Data Entry'!B$3:B$2000,B1950)</f>
        <v>0</v>
      </c>
      <c r="L1950">
        <f t="shared" si="154"/>
        <v>0</v>
      </c>
    </row>
    <row r="1951" spans="1:12">
      <c r="A1951">
        <f>'Data Entry'!A1952</f>
        <v>0</v>
      </c>
      <c r="B1951">
        <f>'Data Entry'!B1952</f>
        <v>0</v>
      </c>
      <c r="C1951">
        <f>'Data Entry'!I1952</f>
        <v>0</v>
      </c>
      <c r="D1951">
        <f>'Data Entry'!J1952</f>
        <v>0</v>
      </c>
      <c r="E1951">
        <f t="shared" si="150"/>
        <v>0</v>
      </c>
      <c r="F1951" s="26" t="e">
        <f t="shared" si="151"/>
        <v>#DIV/0!</v>
      </c>
      <c r="G1951">
        <f>'Data Entry'!K1952</f>
        <v>0</v>
      </c>
      <c r="H1951">
        <f>'Data Entry'!L1952</f>
        <v>0</v>
      </c>
      <c r="I1951">
        <f t="shared" si="152"/>
        <v>0</v>
      </c>
      <c r="J1951" s="26" t="e">
        <f t="shared" si="153"/>
        <v>#DIV/0!</v>
      </c>
      <c r="K1951" s="1">
        <f>SUMIFS('Data Entry'!N$3:N$2000,'Data Entry'!M$3:M$2000,A1951,'Data Entry'!B$3:B$2000,B1951)+SUMIFS('Data Entry'!P$3:P$2000,'Data Entry'!O$3:O$2000,A1951,'Data Entry'!B$3:B$2000,B1951)+SUMIFS('Data Entry'!R$3:R$2000,'Data Entry'!Q$3:Q$2000,A1951,'Data Entry'!B$3:B$2000,B1951)</f>
        <v>0</v>
      </c>
      <c r="L1951">
        <f t="shared" si="154"/>
        <v>0</v>
      </c>
    </row>
    <row r="1952" spans="1:12">
      <c r="A1952">
        <f>'Data Entry'!A1953</f>
        <v>0</v>
      </c>
      <c r="B1952">
        <f>'Data Entry'!B1953</f>
        <v>0</v>
      </c>
      <c r="C1952">
        <f>'Data Entry'!I1953</f>
        <v>0</v>
      </c>
      <c r="D1952">
        <f>'Data Entry'!J1953</f>
        <v>0</v>
      </c>
      <c r="E1952">
        <f t="shared" si="150"/>
        <v>0</v>
      </c>
      <c r="F1952" s="26" t="e">
        <f t="shared" si="151"/>
        <v>#DIV/0!</v>
      </c>
      <c r="G1952">
        <f>'Data Entry'!K1953</f>
        <v>0</v>
      </c>
      <c r="H1952">
        <f>'Data Entry'!L1953</f>
        <v>0</v>
      </c>
      <c r="I1952">
        <f t="shared" si="152"/>
        <v>0</v>
      </c>
      <c r="J1952" s="26" t="e">
        <f t="shared" si="153"/>
        <v>#DIV/0!</v>
      </c>
      <c r="K1952" s="1">
        <f>SUMIFS('Data Entry'!N$3:N$2000,'Data Entry'!M$3:M$2000,A1952,'Data Entry'!B$3:B$2000,B1952)+SUMIFS('Data Entry'!P$3:P$2000,'Data Entry'!O$3:O$2000,A1952,'Data Entry'!B$3:B$2000,B1952)+SUMIFS('Data Entry'!R$3:R$2000,'Data Entry'!Q$3:Q$2000,A1952,'Data Entry'!B$3:B$2000,B1952)</f>
        <v>0</v>
      </c>
      <c r="L1952">
        <f t="shared" si="154"/>
        <v>0</v>
      </c>
    </row>
    <row r="1953" spans="1:12">
      <c r="A1953">
        <f>'Data Entry'!A1954</f>
        <v>0</v>
      </c>
      <c r="B1953">
        <f>'Data Entry'!B1954</f>
        <v>0</v>
      </c>
      <c r="C1953">
        <f>'Data Entry'!I1954</f>
        <v>0</v>
      </c>
      <c r="D1953">
        <f>'Data Entry'!J1954</f>
        <v>0</v>
      </c>
      <c r="E1953">
        <f t="shared" si="150"/>
        <v>0</v>
      </c>
      <c r="F1953" s="26" t="e">
        <f t="shared" si="151"/>
        <v>#DIV/0!</v>
      </c>
      <c r="G1953">
        <f>'Data Entry'!K1954</f>
        <v>0</v>
      </c>
      <c r="H1953">
        <f>'Data Entry'!L1954</f>
        <v>0</v>
      </c>
      <c r="I1953">
        <f t="shared" si="152"/>
        <v>0</v>
      </c>
      <c r="J1953" s="26" t="e">
        <f t="shared" si="153"/>
        <v>#DIV/0!</v>
      </c>
      <c r="K1953" s="1">
        <f>SUMIFS('Data Entry'!N$3:N$2000,'Data Entry'!M$3:M$2000,A1953,'Data Entry'!B$3:B$2000,B1953)+SUMIFS('Data Entry'!P$3:P$2000,'Data Entry'!O$3:O$2000,A1953,'Data Entry'!B$3:B$2000,B1953)+SUMIFS('Data Entry'!R$3:R$2000,'Data Entry'!Q$3:Q$2000,A1953,'Data Entry'!B$3:B$2000,B1953)</f>
        <v>0</v>
      </c>
      <c r="L1953">
        <f t="shared" si="154"/>
        <v>0</v>
      </c>
    </row>
    <row r="1954" spans="1:12">
      <c r="A1954">
        <f>'Data Entry'!A1955</f>
        <v>0</v>
      </c>
      <c r="B1954">
        <f>'Data Entry'!B1955</f>
        <v>0</v>
      </c>
      <c r="C1954">
        <f>'Data Entry'!I1955</f>
        <v>0</v>
      </c>
      <c r="D1954">
        <f>'Data Entry'!J1955</f>
        <v>0</v>
      </c>
      <c r="E1954">
        <f t="shared" si="150"/>
        <v>0</v>
      </c>
      <c r="F1954" s="26" t="e">
        <f t="shared" si="151"/>
        <v>#DIV/0!</v>
      </c>
      <c r="G1954">
        <f>'Data Entry'!K1955</f>
        <v>0</v>
      </c>
      <c r="H1954">
        <f>'Data Entry'!L1955</f>
        <v>0</v>
      </c>
      <c r="I1954">
        <f t="shared" si="152"/>
        <v>0</v>
      </c>
      <c r="J1954" s="26" t="e">
        <f t="shared" si="153"/>
        <v>#DIV/0!</v>
      </c>
      <c r="K1954" s="1">
        <f>SUMIFS('Data Entry'!N$3:N$2000,'Data Entry'!M$3:M$2000,A1954,'Data Entry'!B$3:B$2000,B1954)+SUMIFS('Data Entry'!P$3:P$2000,'Data Entry'!O$3:O$2000,A1954,'Data Entry'!B$3:B$2000,B1954)+SUMIFS('Data Entry'!R$3:R$2000,'Data Entry'!Q$3:Q$2000,A1954,'Data Entry'!B$3:B$2000,B1954)</f>
        <v>0</v>
      </c>
      <c r="L1954">
        <f t="shared" si="154"/>
        <v>0</v>
      </c>
    </row>
    <row r="1955" spans="1:12">
      <c r="A1955">
        <f>'Data Entry'!A1956</f>
        <v>0</v>
      </c>
      <c r="B1955">
        <f>'Data Entry'!B1956</f>
        <v>0</v>
      </c>
      <c r="C1955">
        <f>'Data Entry'!I1956</f>
        <v>0</v>
      </c>
      <c r="D1955">
        <f>'Data Entry'!J1956</f>
        <v>0</v>
      </c>
      <c r="E1955">
        <f t="shared" si="150"/>
        <v>0</v>
      </c>
      <c r="F1955" s="26" t="e">
        <f t="shared" si="151"/>
        <v>#DIV/0!</v>
      </c>
      <c r="G1955">
        <f>'Data Entry'!K1956</f>
        <v>0</v>
      </c>
      <c r="H1955">
        <f>'Data Entry'!L1956</f>
        <v>0</v>
      </c>
      <c r="I1955">
        <f t="shared" si="152"/>
        <v>0</v>
      </c>
      <c r="J1955" s="26" t="e">
        <f t="shared" si="153"/>
        <v>#DIV/0!</v>
      </c>
      <c r="K1955" s="1">
        <f>SUMIFS('Data Entry'!N$3:N$2000,'Data Entry'!M$3:M$2000,A1955,'Data Entry'!B$3:B$2000,B1955)+SUMIFS('Data Entry'!P$3:P$2000,'Data Entry'!O$3:O$2000,A1955,'Data Entry'!B$3:B$2000,B1955)+SUMIFS('Data Entry'!R$3:R$2000,'Data Entry'!Q$3:Q$2000,A1955,'Data Entry'!B$3:B$2000,B1955)</f>
        <v>0</v>
      </c>
      <c r="L1955">
        <f t="shared" si="154"/>
        <v>0</v>
      </c>
    </row>
    <row r="1956" spans="1:12">
      <c r="A1956">
        <f>'Data Entry'!A1957</f>
        <v>0</v>
      </c>
      <c r="B1956">
        <f>'Data Entry'!B1957</f>
        <v>0</v>
      </c>
      <c r="C1956">
        <f>'Data Entry'!I1957</f>
        <v>0</v>
      </c>
      <c r="D1956">
        <f>'Data Entry'!J1957</f>
        <v>0</v>
      </c>
      <c r="E1956">
        <f t="shared" si="150"/>
        <v>0</v>
      </c>
      <c r="F1956" s="26" t="e">
        <f t="shared" si="151"/>
        <v>#DIV/0!</v>
      </c>
      <c r="G1956">
        <f>'Data Entry'!K1957</f>
        <v>0</v>
      </c>
      <c r="H1956">
        <f>'Data Entry'!L1957</f>
        <v>0</v>
      </c>
      <c r="I1956">
        <f t="shared" si="152"/>
        <v>0</v>
      </c>
      <c r="J1956" s="26" t="e">
        <f t="shared" si="153"/>
        <v>#DIV/0!</v>
      </c>
      <c r="K1956" s="1">
        <f>SUMIFS('Data Entry'!N$3:N$2000,'Data Entry'!M$3:M$2000,A1956,'Data Entry'!B$3:B$2000,B1956)+SUMIFS('Data Entry'!P$3:P$2000,'Data Entry'!O$3:O$2000,A1956,'Data Entry'!B$3:B$2000,B1956)+SUMIFS('Data Entry'!R$3:R$2000,'Data Entry'!Q$3:Q$2000,A1956,'Data Entry'!B$3:B$2000,B1956)</f>
        <v>0</v>
      </c>
      <c r="L1956">
        <f t="shared" si="154"/>
        <v>0</v>
      </c>
    </row>
    <row r="1957" spans="1:12">
      <c r="A1957">
        <f>'Data Entry'!A1958</f>
        <v>0</v>
      </c>
      <c r="B1957">
        <f>'Data Entry'!B1958</f>
        <v>0</v>
      </c>
      <c r="C1957">
        <f>'Data Entry'!I1958</f>
        <v>0</v>
      </c>
      <c r="D1957">
        <f>'Data Entry'!J1958</f>
        <v>0</v>
      </c>
      <c r="E1957">
        <f t="shared" si="150"/>
        <v>0</v>
      </c>
      <c r="F1957" s="26" t="e">
        <f t="shared" si="151"/>
        <v>#DIV/0!</v>
      </c>
      <c r="G1957">
        <f>'Data Entry'!K1958</f>
        <v>0</v>
      </c>
      <c r="H1957">
        <f>'Data Entry'!L1958</f>
        <v>0</v>
      </c>
      <c r="I1957">
        <f t="shared" si="152"/>
        <v>0</v>
      </c>
      <c r="J1957" s="26" t="e">
        <f t="shared" si="153"/>
        <v>#DIV/0!</v>
      </c>
      <c r="K1957" s="1">
        <f>SUMIFS('Data Entry'!N$3:N$2000,'Data Entry'!M$3:M$2000,A1957,'Data Entry'!B$3:B$2000,B1957)+SUMIFS('Data Entry'!P$3:P$2000,'Data Entry'!O$3:O$2000,A1957,'Data Entry'!B$3:B$2000,B1957)+SUMIFS('Data Entry'!R$3:R$2000,'Data Entry'!Q$3:Q$2000,A1957,'Data Entry'!B$3:B$2000,B1957)</f>
        <v>0</v>
      </c>
      <c r="L1957">
        <f t="shared" si="154"/>
        <v>0</v>
      </c>
    </row>
    <row r="1958" spans="1:12">
      <c r="A1958">
        <f>'Data Entry'!A1959</f>
        <v>0</v>
      </c>
      <c r="B1958">
        <f>'Data Entry'!B1959</f>
        <v>0</v>
      </c>
      <c r="C1958">
        <f>'Data Entry'!I1959</f>
        <v>0</v>
      </c>
      <c r="D1958">
        <f>'Data Entry'!J1959</f>
        <v>0</v>
      </c>
      <c r="E1958">
        <f t="shared" si="150"/>
        <v>0</v>
      </c>
      <c r="F1958" s="26" t="e">
        <f t="shared" si="151"/>
        <v>#DIV/0!</v>
      </c>
      <c r="G1958">
        <f>'Data Entry'!K1959</f>
        <v>0</v>
      </c>
      <c r="H1958">
        <f>'Data Entry'!L1959</f>
        <v>0</v>
      </c>
      <c r="I1958">
        <f t="shared" si="152"/>
        <v>0</v>
      </c>
      <c r="J1958" s="26" t="e">
        <f t="shared" si="153"/>
        <v>#DIV/0!</v>
      </c>
      <c r="K1958" s="1">
        <f>SUMIFS('Data Entry'!N$3:N$2000,'Data Entry'!M$3:M$2000,A1958,'Data Entry'!B$3:B$2000,B1958)+SUMIFS('Data Entry'!P$3:P$2000,'Data Entry'!O$3:O$2000,A1958,'Data Entry'!B$3:B$2000,B1958)+SUMIFS('Data Entry'!R$3:R$2000,'Data Entry'!Q$3:Q$2000,A1958,'Data Entry'!B$3:B$2000,B1958)</f>
        <v>0</v>
      </c>
      <c r="L1958">
        <f t="shared" si="154"/>
        <v>0</v>
      </c>
    </row>
    <row r="1959" spans="1:12">
      <c r="A1959">
        <f>'Data Entry'!A1960</f>
        <v>0</v>
      </c>
      <c r="B1959">
        <f>'Data Entry'!B1960</f>
        <v>0</v>
      </c>
      <c r="C1959">
        <f>'Data Entry'!I1960</f>
        <v>0</v>
      </c>
      <c r="D1959">
        <f>'Data Entry'!J1960</f>
        <v>0</v>
      </c>
      <c r="E1959">
        <f t="shared" si="150"/>
        <v>0</v>
      </c>
      <c r="F1959" s="26" t="e">
        <f t="shared" si="151"/>
        <v>#DIV/0!</v>
      </c>
      <c r="G1959">
        <f>'Data Entry'!K1960</f>
        <v>0</v>
      </c>
      <c r="H1959">
        <f>'Data Entry'!L1960</f>
        <v>0</v>
      </c>
      <c r="I1959">
        <f t="shared" si="152"/>
        <v>0</v>
      </c>
      <c r="J1959" s="26" t="e">
        <f t="shared" si="153"/>
        <v>#DIV/0!</v>
      </c>
      <c r="K1959" s="1">
        <f>SUMIFS('Data Entry'!N$3:N$2000,'Data Entry'!M$3:M$2000,A1959,'Data Entry'!B$3:B$2000,B1959)+SUMIFS('Data Entry'!P$3:P$2000,'Data Entry'!O$3:O$2000,A1959,'Data Entry'!B$3:B$2000,B1959)+SUMIFS('Data Entry'!R$3:R$2000,'Data Entry'!Q$3:Q$2000,A1959,'Data Entry'!B$3:B$2000,B1959)</f>
        <v>0</v>
      </c>
      <c r="L1959">
        <f t="shared" si="154"/>
        <v>0</v>
      </c>
    </row>
    <row r="1960" spans="1:12">
      <c r="A1960">
        <f>'Data Entry'!A1961</f>
        <v>0</v>
      </c>
      <c r="B1960">
        <f>'Data Entry'!B1961</f>
        <v>0</v>
      </c>
      <c r="C1960">
        <f>'Data Entry'!I1961</f>
        <v>0</v>
      </c>
      <c r="D1960">
        <f>'Data Entry'!J1961</f>
        <v>0</v>
      </c>
      <c r="E1960">
        <f t="shared" ref="E1960:E2000" si="155">C1960+D1960</f>
        <v>0</v>
      </c>
      <c r="F1960" s="26" t="e">
        <f t="shared" ref="F1960:F2000" si="156">C1960/E1960</f>
        <v>#DIV/0!</v>
      </c>
      <c r="G1960">
        <f>'Data Entry'!K1961</f>
        <v>0</v>
      </c>
      <c r="H1960">
        <f>'Data Entry'!L1961</f>
        <v>0</v>
      </c>
      <c r="I1960">
        <f t="shared" ref="I1960:I2000" si="157">G1960+H1960</f>
        <v>0</v>
      </c>
      <c r="J1960" s="26" t="e">
        <f t="shared" ref="J1960:J2000" si="158">G1960/I1960</f>
        <v>#DIV/0!</v>
      </c>
      <c r="K1960" s="1">
        <f>SUMIFS('Data Entry'!N$3:N$2000,'Data Entry'!M$3:M$2000,A1960,'Data Entry'!B$3:B$2000,B1960)+SUMIFS('Data Entry'!P$3:P$2000,'Data Entry'!O$3:O$2000,A1960,'Data Entry'!B$3:B$2000,B1960)+SUMIFS('Data Entry'!R$3:R$2000,'Data Entry'!Q$3:Q$2000,A1960,'Data Entry'!B$3:B$2000,B1960)</f>
        <v>0</v>
      </c>
      <c r="L1960">
        <f t="shared" ref="L1960:L2000" si="159">(G1960*2)+C1960</f>
        <v>0</v>
      </c>
    </row>
    <row r="1961" spans="1:12">
      <c r="A1961">
        <f>'Data Entry'!A1962</f>
        <v>0</v>
      </c>
      <c r="B1961">
        <f>'Data Entry'!B1962</f>
        <v>0</v>
      </c>
      <c r="C1961">
        <f>'Data Entry'!I1962</f>
        <v>0</v>
      </c>
      <c r="D1961">
        <f>'Data Entry'!J1962</f>
        <v>0</v>
      </c>
      <c r="E1961">
        <f t="shared" si="155"/>
        <v>0</v>
      </c>
      <c r="F1961" s="26" t="e">
        <f t="shared" si="156"/>
        <v>#DIV/0!</v>
      </c>
      <c r="G1961">
        <f>'Data Entry'!K1962</f>
        <v>0</v>
      </c>
      <c r="H1961">
        <f>'Data Entry'!L1962</f>
        <v>0</v>
      </c>
      <c r="I1961">
        <f t="shared" si="157"/>
        <v>0</v>
      </c>
      <c r="J1961" s="26" t="e">
        <f t="shared" si="158"/>
        <v>#DIV/0!</v>
      </c>
      <c r="K1961" s="1">
        <f>SUMIFS('Data Entry'!N$3:N$2000,'Data Entry'!M$3:M$2000,A1961,'Data Entry'!B$3:B$2000,B1961)+SUMIFS('Data Entry'!P$3:P$2000,'Data Entry'!O$3:O$2000,A1961,'Data Entry'!B$3:B$2000,B1961)+SUMIFS('Data Entry'!R$3:R$2000,'Data Entry'!Q$3:Q$2000,A1961,'Data Entry'!B$3:B$2000,B1961)</f>
        <v>0</v>
      </c>
      <c r="L1961">
        <f t="shared" si="159"/>
        <v>0</v>
      </c>
    </row>
    <row r="1962" spans="1:12">
      <c r="A1962">
        <f>'Data Entry'!A1963</f>
        <v>0</v>
      </c>
      <c r="B1962">
        <f>'Data Entry'!B1963</f>
        <v>0</v>
      </c>
      <c r="C1962">
        <f>'Data Entry'!I1963</f>
        <v>0</v>
      </c>
      <c r="D1962">
        <f>'Data Entry'!J1963</f>
        <v>0</v>
      </c>
      <c r="E1962">
        <f t="shared" si="155"/>
        <v>0</v>
      </c>
      <c r="F1962" s="26" t="e">
        <f t="shared" si="156"/>
        <v>#DIV/0!</v>
      </c>
      <c r="G1962">
        <f>'Data Entry'!K1963</f>
        <v>0</v>
      </c>
      <c r="H1962">
        <f>'Data Entry'!L1963</f>
        <v>0</v>
      </c>
      <c r="I1962">
        <f t="shared" si="157"/>
        <v>0</v>
      </c>
      <c r="J1962" s="26" t="e">
        <f t="shared" si="158"/>
        <v>#DIV/0!</v>
      </c>
      <c r="K1962" s="1">
        <f>SUMIFS('Data Entry'!N$3:N$2000,'Data Entry'!M$3:M$2000,A1962,'Data Entry'!B$3:B$2000,B1962)+SUMIFS('Data Entry'!P$3:P$2000,'Data Entry'!O$3:O$2000,A1962,'Data Entry'!B$3:B$2000,B1962)+SUMIFS('Data Entry'!R$3:R$2000,'Data Entry'!Q$3:Q$2000,A1962,'Data Entry'!B$3:B$2000,B1962)</f>
        <v>0</v>
      </c>
      <c r="L1962">
        <f t="shared" si="159"/>
        <v>0</v>
      </c>
    </row>
    <row r="1963" spans="1:12">
      <c r="A1963">
        <f>'Data Entry'!A1964</f>
        <v>0</v>
      </c>
      <c r="B1963">
        <f>'Data Entry'!B1964</f>
        <v>0</v>
      </c>
      <c r="C1963">
        <f>'Data Entry'!I1964</f>
        <v>0</v>
      </c>
      <c r="D1963">
        <f>'Data Entry'!J1964</f>
        <v>0</v>
      </c>
      <c r="E1963">
        <f t="shared" si="155"/>
        <v>0</v>
      </c>
      <c r="F1963" s="26" t="e">
        <f t="shared" si="156"/>
        <v>#DIV/0!</v>
      </c>
      <c r="G1963">
        <f>'Data Entry'!K1964</f>
        <v>0</v>
      </c>
      <c r="H1963">
        <f>'Data Entry'!L1964</f>
        <v>0</v>
      </c>
      <c r="I1963">
        <f t="shared" si="157"/>
        <v>0</v>
      </c>
      <c r="J1963" s="26" t="e">
        <f t="shared" si="158"/>
        <v>#DIV/0!</v>
      </c>
      <c r="K1963" s="1">
        <f>SUMIFS('Data Entry'!N$3:N$2000,'Data Entry'!M$3:M$2000,A1963,'Data Entry'!B$3:B$2000,B1963)+SUMIFS('Data Entry'!P$3:P$2000,'Data Entry'!O$3:O$2000,A1963,'Data Entry'!B$3:B$2000,B1963)+SUMIFS('Data Entry'!R$3:R$2000,'Data Entry'!Q$3:Q$2000,A1963,'Data Entry'!B$3:B$2000,B1963)</f>
        <v>0</v>
      </c>
      <c r="L1963">
        <f t="shared" si="159"/>
        <v>0</v>
      </c>
    </row>
    <row r="1964" spans="1:12">
      <c r="A1964">
        <f>'Data Entry'!A1965</f>
        <v>0</v>
      </c>
      <c r="B1964">
        <f>'Data Entry'!B1965</f>
        <v>0</v>
      </c>
      <c r="C1964">
        <f>'Data Entry'!I1965</f>
        <v>0</v>
      </c>
      <c r="D1964">
        <f>'Data Entry'!J1965</f>
        <v>0</v>
      </c>
      <c r="E1964">
        <f t="shared" si="155"/>
        <v>0</v>
      </c>
      <c r="F1964" s="26" t="e">
        <f t="shared" si="156"/>
        <v>#DIV/0!</v>
      </c>
      <c r="G1964">
        <f>'Data Entry'!K1965</f>
        <v>0</v>
      </c>
      <c r="H1964">
        <f>'Data Entry'!L1965</f>
        <v>0</v>
      </c>
      <c r="I1964">
        <f t="shared" si="157"/>
        <v>0</v>
      </c>
      <c r="J1964" s="26" t="e">
        <f t="shared" si="158"/>
        <v>#DIV/0!</v>
      </c>
      <c r="K1964" s="1">
        <f>SUMIFS('Data Entry'!N$3:N$2000,'Data Entry'!M$3:M$2000,A1964,'Data Entry'!B$3:B$2000,B1964)+SUMIFS('Data Entry'!P$3:P$2000,'Data Entry'!O$3:O$2000,A1964,'Data Entry'!B$3:B$2000,B1964)+SUMIFS('Data Entry'!R$3:R$2000,'Data Entry'!Q$3:Q$2000,A1964,'Data Entry'!B$3:B$2000,B1964)</f>
        <v>0</v>
      </c>
      <c r="L1964">
        <f t="shared" si="159"/>
        <v>0</v>
      </c>
    </row>
    <row r="1965" spans="1:12">
      <c r="A1965">
        <f>'Data Entry'!A1966</f>
        <v>0</v>
      </c>
      <c r="B1965">
        <f>'Data Entry'!B1966</f>
        <v>0</v>
      </c>
      <c r="C1965">
        <f>'Data Entry'!I1966</f>
        <v>0</v>
      </c>
      <c r="D1965">
        <f>'Data Entry'!J1966</f>
        <v>0</v>
      </c>
      <c r="E1965">
        <f t="shared" si="155"/>
        <v>0</v>
      </c>
      <c r="F1965" s="26" t="e">
        <f t="shared" si="156"/>
        <v>#DIV/0!</v>
      </c>
      <c r="G1965">
        <f>'Data Entry'!K1966</f>
        <v>0</v>
      </c>
      <c r="H1965">
        <f>'Data Entry'!L1966</f>
        <v>0</v>
      </c>
      <c r="I1965">
        <f t="shared" si="157"/>
        <v>0</v>
      </c>
      <c r="J1965" s="26" t="e">
        <f t="shared" si="158"/>
        <v>#DIV/0!</v>
      </c>
      <c r="K1965" s="1">
        <f>SUMIFS('Data Entry'!N$3:N$2000,'Data Entry'!M$3:M$2000,A1965,'Data Entry'!B$3:B$2000,B1965)+SUMIFS('Data Entry'!P$3:P$2000,'Data Entry'!O$3:O$2000,A1965,'Data Entry'!B$3:B$2000,B1965)+SUMIFS('Data Entry'!R$3:R$2000,'Data Entry'!Q$3:Q$2000,A1965,'Data Entry'!B$3:B$2000,B1965)</f>
        <v>0</v>
      </c>
      <c r="L1965">
        <f t="shared" si="159"/>
        <v>0</v>
      </c>
    </row>
    <row r="1966" spans="1:12">
      <c r="A1966">
        <f>'Data Entry'!A1967</f>
        <v>0</v>
      </c>
      <c r="B1966">
        <f>'Data Entry'!B1967</f>
        <v>0</v>
      </c>
      <c r="C1966">
        <f>'Data Entry'!I1967</f>
        <v>0</v>
      </c>
      <c r="D1966">
        <f>'Data Entry'!J1967</f>
        <v>0</v>
      </c>
      <c r="E1966">
        <f t="shared" si="155"/>
        <v>0</v>
      </c>
      <c r="F1966" s="26" t="e">
        <f t="shared" si="156"/>
        <v>#DIV/0!</v>
      </c>
      <c r="G1966">
        <f>'Data Entry'!K1967</f>
        <v>0</v>
      </c>
      <c r="H1966">
        <f>'Data Entry'!L1967</f>
        <v>0</v>
      </c>
      <c r="I1966">
        <f t="shared" si="157"/>
        <v>0</v>
      </c>
      <c r="J1966" s="26" t="e">
        <f t="shared" si="158"/>
        <v>#DIV/0!</v>
      </c>
      <c r="K1966" s="1">
        <f>SUMIFS('Data Entry'!N$3:N$2000,'Data Entry'!M$3:M$2000,A1966,'Data Entry'!B$3:B$2000,B1966)+SUMIFS('Data Entry'!P$3:P$2000,'Data Entry'!O$3:O$2000,A1966,'Data Entry'!B$3:B$2000,B1966)+SUMIFS('Data Entry'!R$3:R$2000,'Data Entry'!Q$3:Q$2000,A1966,'Data Entry'!B$3:B$2000,B1966)</f>
        <v>0</v>
      </c>
      <c r="L1966">
        <f t="shared" si="159"/>
        <v>0</v>
      </c>
    </row>
    <row r="1967" spans="1:12">
      <c r="A1967">
        <f>'Data Entry'!A1968</f>
        <v>0</v>
      </c>
      <c r="B1967">
        <f>'Data Entry'!B1968</f>
        <v>0</v>
      </c>
      <c r="C1967">
        <f>'Data Entry'!I1968</f>
        <v>0</v>
      </c>
      <c r="D1967">
        <f>'Data Entry'!J1968</f>
        <v>0</v>
      </c>
      <c r="E1967">
        <f t="shared" si="155"/>
        <v>0</v>
      </c>
      <c r="F1967" s="26" t="e">
        <f t="shared" si="156"/>
        <v>#DIV/0!</v>
      </c>
      <c r="G1967">
        <f>'Data Entry'!K1968</f>
        <v>0</v>
      </c>
      <c r="H1967">
        <f>'Data Entry'!L1968</f>
        <v>0</v>
      </c>
      <c r="I1967">
        <f t="shared" si="157"/>
        <v>0</v>
      </c>
      <c r="J1967" s="26" t="e">
        <f t="shared" si="158"/>
        <v>#DIV/0!</v>
      </c>
      <c r="K1967" s="1">
        <f>SUMIFS('Data Entry'!N$3:N$2000,'Data Entry'!M$3:M$2000,A1967,'Data Entry'!B$3:B$2000,B1967)+SUMIFS('Data Entry'!P$3:P$2000,'Data Entry'!O$3:O$2000,A1967,'Data Entry'!B$3:B$2000,B1967)+SUMIFS('Data Entry'!R$3:R$2000,'Data Entry'!Q$3:Q$2000,A1967,'Data Entry'!B$3:B$2000,B1967)</f>
        <v>0</v>
      </c>
      <c r="L1967">
        <f t="shared" si="159"/>
        <v>0</v>
      </c>
    </row>
    <row r="1968" spans="1:12">
      <c r="A1968">
        <f>'Data Entry'!A1969</f>
        <v>0</v>
      </c>
      <c r="B1968">
        <f>'Data Entry'!B1969</f>
        <v>0</v>
      </c>
      <c r="C1968">
        <f>'Data Entry'!I1969</f>
        <v>0</v>
      </c>
      <c r="D1968">
        <f>'Data Entry'!J1969</f>
        <v>0</v>
      </c>
      <c r="E1968">
        <f t="shared" si="155"/>
        <v>0</v>
      </c>
      <c r="F1968" s="26" t="e">
        <f t="shared" si="156"/>
        <v>#DIV/0!</v>
      </c>
      <c r="G1968">
        <f>'Data Entry'!K1969</f>
        <v>0</v>
      </c>
      <c r="H1968">
        <f>'Data Entry'!L1969</f>
        <v>0</v>
      </c>
      <c r="I1968">
        <f t="shared" si="157"/>
        <v>0</v>
      </c>
      <c r="J1968" s="26" t="e">
        <f t="shared" si="158"/>
        <v>#DIV/0!</v>
      </c>
      <c r="K1968" s="1">
        <f>SUMIFS('Data Entry'!N$3:N$2000,'Data Entry'!M$3:M$2000,A1968,'Data Entry'!B$3:B$2000,B1968)+SUMIFS('Data Entry'!P$3:P$2000,'Data Entry'!O$3:O$2000,A1968,'Data Entry'!B$3:B$2000,B1968)+SUMIFS('Data Entry'!R$3:R$2000,'Data Entry'!Q$3:Q$2000,A1968,'Data Entry'!B$3:B$2000,B1968)</f>
        <v>0</v>
      </c>
      <c r="L1968">
        <f t="shared" si="159"/>
        <v>0</v>
      </c>
    </row>
    <row r="1969" spans="1:12">
      <c r="A1969">
        <f>'Data Entry'!A1970</f>
        <v>0</v>
      </c>
      <c r="B1969">
        <f>'Data Entry'!B1970</f>
        <v>0</v>
      </c>
      <c r="C1969">
        <f>'Data Entry'!I1970</f>
        <v>0</v>
      </c>
      <c r="D1969">
        <f>'Data Entry'!J1970</f>
        <v>0</v>
      </c>
      <c r="E1969">
        <f t="shared" si="155"/>
        <v>0</v>
      </c>
      <c r="F1969" s="26" t="e">
        <f t="shared" si="156"/>
        <v>#DIV/0!</v>
      </c>
      <c r="G1969">
        <f>'Data Entry'!K1970</f>
        <v>0</v>
      </c>
      <c r="H1969">
        <f>'Data Entry'!L1970</f>
        <v>0</v>
      </c>
      <c r="I1969">
        <f t="shared" si="157"/>
        <v>0</v>
      </c>
      <c r="J1969" s="26" t="e">
        <f t="shared" si="158"/>
        <v>#DIV/0!</v>
      </c>
      <c r="K1969" s="1">
        <f>SUMIFS('Data Entry'!N$3:N$2000,'Data Entry'!M$3:M$2000,A1969,'Data Entry'!B$3:B$2000,B1969)+SUMIFS('Data Entry'!P$3:P$2000,'Data Entry'!O$3:O$2000,A1969,'Data Entry'!B$3:B$2000,B1969)+SUMIFS('Data Entry'!R$3:R$2000,'Data Entry'!Q$3:Q$2000,A1969,'Data Entry'!B$3:B$2000,B1969)</f>
        <v>0</v>
      </c>
      <c r="L1969">
        <f t="shared" si="159"/>
        <v>0</v>
      </c>
    </row>
    <row r="1970" spans="1:12">
      <c r="A1970">
        <f>'Data Entry'!A1971</f>
        <v>0</v>
      </c>
      <c r="B1970">
        <f>'Data Entry'!B1971</f>
        <v>0</v>
      </c>
      <c r="C1970">
        <f>'Data Entry'!I1971</f>
        <v>0</v>
      </c>
      <c r="D1970">
        <f>'Data Entry'!J1971</f>
        <v>0</v>
      </c>
      <c r="E1970">
        <f t="shared" si="155"/>
        <v>0</v>
      </c>
      <c r="F1970" s="26" t="e">
        <f t="shared" si="156"/>
        <v>#DIV/0!</v>
      </c>
      <c r="G1970">
        <f>'Data Entry'!K1971</f>
        <v>0</v>
      </c>
      <c r="H1970">
        <f>'Data Entry'!L1971</f>
        <v>0</v>
      </c>
      <c r="I1970">
        <f t="shared" si="157"/>
        <v>0</v>
      </c>
      <c r="J1970" s="26" t="e">
        <f t="shared" si="158"/>
        <v>#DIV/0!</v>
      </c>
      <c r="K1970" s="1">
        <f>SUMIFS('Data Entry'!N$3:N$2000,'Data Entry'!M$3:M$2000,A1970,'Data Entry'!B$3:B$2000,B1970)+SUMIFS('Data Entry'!P$3:P$2000,'Data Entry'!O$3:O$2000,A1970,'Data Entry'!B$3:B$2000,B1970)+SUMIFS('Data Entry'!R$3:R$2000,'Data Entry'!Q$3:Q$2000,A1970,'Data Entry'!B$3:B$2000,B1970)</f>
        <v>0</v>
      </c>
      <c r="L1970">
        <f t="shared" si="159"/>
        <v>0</v>
      </c>
    </row>
    <row r="1971" spans="1:12">
      <c r="A1971">
        <f>'Data Entry'!A1972</f>
        <v>0</v>
      </c>
      <c r="B1971">
        <f>'Data Entry'!B1972</f>
        <v>0</v>
      </c>
      <c r="C1971">
        <f>'Data Entry'!I1972</f>
        <v>0</v>
      </c>
      <c r="D1971">
        <f>'Data Entry'!J1972</f>
        <v>0</v>
      </c>
      <c r="E1971">
        <f t="shared" si="155"/>
        <v>0</v>
      </c>
      <c r="F1971" s="26" t="e">
        <f t="shared" si="156"/>
        <v>#DIV/0!</v>
      </c>
      <c r="G1971">
        <f>'Data Entry'!K1972</f>
        <v>0</v>
      </c>
      <c r="H1971">
        <f>'Data Entry'!L1972</f>
        <v>0</v>
      </c>
      <c r="I1971">
        <f t="shared" si="157"/>
        <v>0</v>
      </c>
      <c r="J1971" s="26" t="e">
        <f t="shared" si="158"/>
        <v>#DIV/0!</v>
      </c>
      <c r="K1971" s="1">
        <f>SUMIFS('Data Entry'!N$3:N$2000,'Data Entry'!M$3:M$2000,A1971,'Data Entry'!B$3:B$2000,B1971)+SUMIFS('Data Entry'!P$3:P$2000,'Data Entry'!O$3:O$2000,A1971,'Data Entry'!B$3:B$2000,B1971)+SUMIFS('Data Entry'!R$3:R$2000,'Data Entry'!Q$3:Q$2000,A1971,'Data Entry'!B$3:B$2000,B1971)</f>
        <v>0</v>
      </c>
      <c r="L1971">
        <f t="shared" si="159"/>
        <v>0</v>
      </c>
    </row>
    <row r="1972" spans="1:12">
      <c r="A1972">
        <f>'Data Entry'!A1973</f>
        <v>0</v>
      </c>
      <c r="B1972">
        <f>'Data Entry'!B1973</f>
        <v>0</v>
      </c>
      <c r="C1972">
        <f>'Data Entry'!I1973</f>
        <v>0</v>
      </c>
      <c r="D1972">
        <f>'Data Entry'!J1973</f>
        <v>0</v>
      </c>
      <c r="E1972">
        <f t="shared" si="155"/>
        <v>0</v>
      </c>
      <c r="F1972" s="26" t="e">
        <f t="shared" si="156"/>
        <v>#DIV/0!</v>
      </c>
      <c r="G1972">
        <f>'Data Entry'!K1973</f>
        <v>0</v>
      </c>
      <c r="H1972">
        <f>'Data Entry'!L1973</f>
        <v>0</v>
      </c>
      <c r="I1972">
        <f t="shared" si="157"/>
        <v>0</v>
      </c>
      <c r="J1972" s="26" t="e">
        <f t="shared" si="158"/>
        <v>#DIV/0!</v>
      </c>
      <c r="K1972" s="1">
        <f>SUMIFS('Data Entry'!N$3:N$2000,'Data Entry'!M$3:M$2000,A1972,'Data Entry'!B$3:B$2000,B1972)+SUMIFS('Data Entry'!P$3:P$2000,'Data Entry'!O$3:O$2000,A1972,'Data Entry'!B$3:B$2000,B1972)+SUMIFS('Data Entry'!R$3:R$2000,'Data Entry'!Q$3:Q$2000,A1972,'Data Entry'!B$3:B$2000,B1972)</f>
        <v>0</v>
      </c>
      <c r="L1972">
        <f t="shared" si="159"/>
        <v>0</v>
      </c>
    </row>
    <row r="1973" spans="1:12">
      <c r="A1973">
        <f>'Data Entry'!A1974</f>
        <v>0</v>
      </c>
      <c r="B1973">
        <f>'Data Entry'!B1974</f>
        <v>0</v>
      </c>
      <c r="C1973">
        <f>'Data Entry'!I1974</f>
        <v>0</v>
      </c>
      <c r="D1973">
        <f>'Data Entry'!J1974</f>
        <v>0</v>
      </c>
      <c r="E1973">
        <f t="shared" si="155"/>
        <v>0</v>
      </c>
      <c r="F1973" s="26" t="e">
        <f t="shared" si="156"/>
        <v>#DIV/0!</v>
      </c>
      <c r="G1973">
        <f>'Data Entry'!K1974</f>
        <v>0</v>
      </c>
      <c r="H1973">
        <f>'Data Entry'!L1974</f>
        <v>0</v>
      </c>
      <c r="I1973">
        <f t="shared" si="157"/>
        <v>0</v>
      </c>
      <c r="J1973" s="26" t="e">
        <f t="shared" si="158"/>
        <v>#DIV/0!</v>
      </c>
      <c r="K1973" s="1">
        <f>SUMIFS('Data Entry'!N$3:N$2000,'Data Entry'!M$3:M$2000,A1973,'Data Entry'!B$3:B$2000,B1973)+SUMIFS('Data Entry'!P$3:P$2000,'Data Entry'!O$3:O$2000,A1973,'Data Entry'!B$3:B$2000,B1973)+SUMIFS('Data Entry'!R$3:R$2000,'Data Entry'!Q$3:Q$2000,A1973,'Data Entry'!B$3:B$2000,B1973)</f>
        <v>0</v>
      </c>
      <c r="L1973">
        <f t="shared" si="159"/>
        <v>0</v>
      </c>
    </row>
    <row r="1974" spans="1:12">
      <c r="A1974">
        <f>'Data Entry'!A1975</f>
        <v>0</v>
      </c>
      <c r="B1974">
        <f>'Data Entry'!B1975</f>
        <v>0</v>
      </c>
      <c r="C1974">
        <f>'Data Entry'!I1975</f>
        <v>0</v>
      </c>
      <c r="D1974">
        <f>'Data Entry'!J1975</f>
        <v>0</v>
      </c>
      <c r="E1974">
        <f t="shared" si="155"/>
        <v>0</v>
      </c>
      <c r="F1974" s="26" t="e">
        <f t="shared" si="156"/>
        <v>#DIV/0!</v>
      </c>
      <c r="G1974">
        <f>'Data Entry'!K1975</f>
        <v>0</v>
      </c>
      <c r="H1974">
        <f>'Data Entry'!L1975</f>
        <v>0</v>
      </c>
      <c r="I1974">
        <f t="shared" si="157"/>
        <v>0</v>
      </c>
      <c r="J1974" s="26" t="e">
        <f t="shared" si="158"/>
        <v>#DIV/0!</v>
      </c>
      <c r="K1974" s="1">
        <f>SUMIFS('Data Entry'!N$3:N$2000,'Data Entry'!M$3:M$2000,A1974,'Data Entry'!B$3:B$2000,B1974)+SUMIFS('Data Entry'!P$3:P$2000,'Data Entry'!O$3:O$2000,A1974,'Data Entry'!B$3:B$2000,B1974)+SUMIFS('Data Entry'!R$3:R$2000,'Data Entry'!Q$3:Q$2000,A1974,'Data Entry'!B$3:B$2000,B1974)</f>
        <v>0</v>
      </c>
      <c r="L1974">
        <f t="shared" si="159"/>
        <v>0</v>
      </c>
    </row>
    <row r="1975" spans="1:12">
      <c r="A1975">
        <f>'Data Entry'!A1976</f>
        <v>0</v>
      </c>
      <c r="B1975">
        <f>'Data Entry'!B1976</f>
        <v>0</v>
      </c>
      <c r="C1975">
        <f>'Data Entry'!I1976</f>
        <v>0</v>
      </c>
      <c r="D1975">
        <f>'Data Entry'!J1976</f>
        <v>0</v>
      </c>
      <c r="E1975">
        <f t="shared" si="155"/>
        <v>0</v>
      </c>
      <c r="F1975" s="26" t="e">
        <f t="shared" si="156"/>
        <v>#DIV/0!</v>
      </c>
      <c r="G1975">
        <f>'Data Entry'!K1976</f>
        <v>0</v>
      </c>
      <c r="H1975">
        <f>'Data Entry'!L1976</f>
        <v>0</v>
      </c>
      <c r="I1975">
        <f t="shared" si="157"/>
        <v>0</v>
      </c>
      <c r="J1975" s="26" t="e">
        <f t="shared" si="158"/>
        <v>#DIV/0!</v>
      </c>
      <c r="K1975" s="1">
        <f>SUMIFS('Data Entry'!N$3:N$2000,'Data Entry'!M$3:M$2000,A1975,'Data Entry'!B$3:B$2000,B1975)+SUMIFS('Data Entry'!P$3:P$2000,'Data Entry'!O$3:O$2000,A1975,'Data Entry'!B$3:B$2000,B1975)+SUMIFS('Data Entry'!R$3:R$2000,'Data Entry'!Q$3:Q$2000,A1975,'Data Entry'!B$3:B$2000,B1975)</f>
        <v>0</v>
      </c>
      <c r="L1975">
        <f t="shared" si="159"/>
        <v>0</v>
      </c>
    </row>
    <row r="1976" spans="1:12">
      <c r="A1976">
        <f>'Data Entry'!A1977</f>
        <v>0</v>
      </c>
      <c r="B1976">
        <f>'Data Entry'!B1977</f>
        <v>0</v>
      </c>
      <c r="C1976">
        <f>'Data Entry'!I1977</f>
        <v>0</v>
      </c>
      <c r="D1976">
        <f>'Data Entry'!J1977</f>
        <v>0</v>
      </c>
      <c r="E1976">
        <f t="shared" si="155"/>
        <v>0</v>
      </c>
      <c r="F1976" s="26" t="e">
        <f t="shared" si="156"/>
        <v>#DIV/0!</v>
      </c>
      <c r="G1976">
        <f>'Data Entry'!K1977</f>
        <v>0</v>
      </c>
      <c r="H1976">
        <f>'Data Entry'!L1977</f>
        <v>0</v>
      </c>
      <c r="I1976">
        <f t="shared" si="157"/>
        <v>0</v>
      </c>
      <c r="J1976" s="26" t="e">
        <f t="shared" si="158"/>
        <v>#DIV/0!</v>
      </c>
      <c r="K1976" s="1">
        <f>SUMIFS('Data Entry'!N$3:N$2000,'Data Entry'!M$3:M$2000,A1976,'Data Entry'!B$3:B$2000,B1976)+SUMIFS('Data Entry'!P$3:P$2000,'Data Entry'!O$3:O$2000,A1976,'Data Entry'!B$3:B$2000,B1976)+SUMIFS('Data Entry'!R$3:R$2000,'Data Entry'!Q$3:Q$2000,A1976,'Data Entry'!B$3:B$2000,B1976)</f>
        <v>0</v>
      </c>
      <c r="L1976">
        <f t="shared" si="159"/>
        <v>0</v>
      </c>
    </row>
    <row r="1977" spans="1:12">
      <c r="A1977">
        <f>'Data Entry'!A1978</f>
        <v>0</v>
      </c>
      <c r="B1977">
        <f>'Data Entry'!B1978</f>
        <v>0</v>
      </c>
      <c r="C1977">
        <f>'Data Entry'!I1978</f>
        <v>0</v>
      </c>
      <c r="D1977">
        <f>'Data Entry'!J1978</f>
        <v>0</v>
      </c>
      <c r="E1977">
        <f t="shared" si="155"/>
        <v>0</v>
      </c>
      <c r="F1977" s="26" t="e">
        <f t="shared" si="156"/>
        <v>#DIV/0!</v>
      </c>
      <c r="G1977">
        <f>'Data Entry'!K1978</f>
        <v>0</v>
      </c>
      <c r="H1977">
        <f>'Data Entry'!L1978</f>
        <v>0</v>
      </c>
      <c r="I1977">
        <f t="shared" si="157"/>
        <v>0</v>
      </c>
      <c r="J1977" s="26" t="e">
        <f t="shared" si="158"/>
        <v>#DIV/0!</v>
      </c>
      <c r="K1977" s="1">
        <f>SUMIFS('Data Entry'!N$3:N$2000,'Data Entry'!M$3:M$2000,A1977,'Data Entry'!B$3:B$2000,B1977)+SUMIFS('Data Entry'!P$3:P$2000,'Data Entry'!O$3:O$2000,A1977,'Data Entry'!B$3:B$2000,B1977)+SUMIFS('Data Entry'!R$3:R$2000,'Data Entry'!Q$3:Q$2000,A1977,'Data Entry'!B$3:B$2000,B1977)</f>
        <v>0</v>
      </c>
      <c r="L1977">
        <f t="shared" si="159"/>
        <v>0</v>
      </c>
    </row>
    <row r="1978" spans="1:12">
      <c r="A1978">
        <f>'Data Entry'!A1979</f>
        <v>0</v>
      </c>
      <c r="B1978">
        <f>'Data Entry'!B1979</f>
        <v>0</v>
      </c>
      <c r="C1978">
        <f>'Data Entry'!I1979</f>
        <v>0</v>
      </c>
      <c r="D1978">
        <f>'Data Entry'!J1979</f>
        <v>0</v>
      </c>
      <c r="E1978">
        <f t="shared" si="155"/>
        <v>0</v>
      </c>
      <c r="F1978" s="26" t="e">
        <f t="shared" si="156"/>
        <v>#DIV/0!</v>
      </c>
      <c r="G1978">
        <f>'Data Entry'!K1979</f>
        <v>0</v>
      </c>
      <c r="H1978">
        <f>'Data Entry'!L1979</f>
        <v>0</v>
      </c>
      <c r="I1978">
        <f t="shared" si="157"/>
        <v>0</v>
      </c>
      <c r="J1978" s="26" t="e">
        <f t="shared" si="158"/>
        <v>#DIV/0!</v>
      </c>
      <c r="K1978" s="1">
        <f>SUMIFS('Data Entry'!N$3:N$2000,'Data Entry'!M$3:M$2000,A1978,'Data Entry'!B$3:B$2000,B1978)+SUMIFS('Data Entry'!P$3:P$2000,'Data Entry'!O$3:O$2000,A1978,'Data Entry'!B$3:B$2000,B1978)+SUMIFS('Data Entry'!R$3:R$2000,'Data Entry'!Q$3:Q$2000,A1978,'Data Entry'!B$3:B$2000,B1978)</f>
        <v>0</v>
      </c>
      <c r="L1978">
        <f t="shared" si="159"/>
        <v>0</v>
      </c>
    </row>
    <row r="1979" spans="1:12">
      <c r="A1979">
        <f>'Data Entry'!A1980</f>
        <v>0</v>
      </c>
      <c r="B1979">
        <f>'Data Entry'!B1980</f>
        <v>0</v>
      </c>
      <c r="C1979">
        <f>'Data Entry'!I1980</f>
        <v>0</v>
      </c>
      <c r="D1979">
        <f>'Data Entry'!J1980</f>
        <v>0</v>
      </c>
      <c r="E1979">
        <f t="shared" si="155"/>
        <v>0</v>
      </c>
      <c r="F1979" s="26" t="e">
        <f t="shared" si="156"/>
        <v>#DIV/0!</v>
      </c>
      <c r="G1979">
        <f>'Data Entry'!K1980</f>
        <v>0</v>
      </c>
      <c r="H1979">
        <f>'Data Entry'!L1980</f>
        <v>0</v>
      </c>
      <c r="I1979">
        <f t="shared" si="157"/>
        <v>0</v>
      </c>
      <c r="J1979" s="26" t="e">
        <f t="shared" si="158"/>
        <v>#DIV/0!</v>
      </c>
      <c r="K1979" s="1">
        <f>SUMIFS('Data Entry'!N$3:N$2000,'Data Entry'!M$3:M$2000,A1979,'Data Entry'!B$3:B$2000,B1979)+SUMIFS('Data Entry'!P$3:P$2000,'Data Entry'!O$3:O$2000,A1979,'Data Entry'!B$3:B$2000,B1979)+SUMIFS('Data Entry'!R$3:R$2000,'Data Entry'!Q$3:Q$2000,A1979,'Data Entry'!B$3:B$2000,B1979)</f>
        <v>0</v>
      </c>
      <c r="L1979">
        <f t="shared" si="159"/>
        <v>0</v>
      </c>
    </row>
    <row r="1980" spans="1:12">
      <c r="A1980">
        <f>'Data Entry'!A1981</f>
        <v>0</v>
      </c>
      <c r="B1980">
        <f>'Data Entry'!B1981</f>
        <v>0</v>
      </c>
      <c r="C1980">
        <f>'Data Entry'!I1981</f>
        <v>0</v>
      </c>
      <c r="D1980">
        <f>'Data Entry'!J1981</f>
        <v>0</v>
      </c>
      <c r="E1980">
        <f t="shared" si="155"/>
        <v>0</v>
      </c>
      <c r="F1980" s="26" t="e">
        <f t="shared" si="156"/>
        <v>#DIV/0!</v>
      </c>
      <c r="G1980">
        <f>'Data Entry'!K1981</f>
        <v>0</v>
      </c>
      <c r="H1980">
        <f>'Data Entry'!L1981</f>
        <v>0</v>
      </c>
      <c r="I1980">
        <f t="shared" si="157"/>
        <v>0</v>
      </c>
      <c r="J1980" s="26" t="e">
        <f t="shared" si="158"/>
        <v>#DIV/0!</v>
      </c>
      <c r="K1980" s="1">
        <f>SUMIFS('Data Entry'!N$3:N$2000,'Data Entry'!M$3:M$2000,A1980,'Data Entry'!B$3:B$2000,B1980)+SUMIFS('Data Entry'!P$3:P$2000,'Data Entry'!O$3:O$2000,A1980,'Data Entry'!B$3:B$2000,B1980)+SUMIFS('Data Entry'!R$3:R$2000,'Data Entry'!Q$3:Q$2000,A1980,'Data Entry'!B$3:B$2000,B1980)</f>
        <v>0</v>
      </c>
      <c r="L1980">
        <f t="shared" si="159"/>
        <v>0</v>
      </c>
    </row>
    <row r="1981" spans="1:12">
      <c r="A1981">
        <f>'Data Entry'!A1982</f>
        <v>0</v>
      </c>
      <c r="B1981">
        <f>'Data Entry'!B1982</f>
        <v>0</v>
      </c>
      <c r="C1981">
        <f>'Data Entry'!I1982</f>
        <v>0</v>
      </c>
      <c r="D1981">
        <f>'Data Entry'!J1982</f>
        <v>0</v>
      </c>
      <c r="E1981">
        <f t="shared" si="155"/>
        <v>0</v>
      </c>
      <c r="F1981" s="26" t="e">
        <f t="shared" si="156"/>
        <v>#DIV/0!</v>
      </c>
      <c r="G1981">
        <f>'Data Entry'!K1982</f>
        <v>0</v>
      </c>
      <c r="H1981">
        <f>'Data Entry'!L1982</f>
        <v>0</v>
      </c>
      <c r="I1981">
        <f t="shared" si="157"/>
        <v>0</v>
      </c>
      <c r="J1981" s="26" t="e">
        <f t="shared" si="158"/>
        <v>#DIV/0!</v>
      </c>
      <c r="K1981" s="1">
        <f>SUMIFS('Data Entry'!N$3:N$2000,'Data Entry'!M$3:M$2000,A1981,'Data Entry'!B$3:B$2000,B1981)+SUMIFS('Data Entry'!P$3:P$2000,'Data Entry'!O$3:O$2000,A1981,'Data Entry'!B$3:B$2000,B1981)+SUMIFS('Data Entry'!R$3:R$2000,'Data Entry'!Q$3:Q$2000,A1981,'Data Entry'!B$3:B$2000,B1981)</f>
        <v>0</v>
      </c>
      <c r="L1981">
        <f t="shared" si="159"/>
        <v>0</v>
      </c>
    </row>
    <row r="1982" spans="1:12">
      <c r="A1982">
        <f>'Data Entry'!A1983</f>
        <v>0</v>
      </c>
      <c r="B1982">
        <f>'Data Entry'!B1983</f>
        <v>0</v>
      </c>
      <c r="C1982">
        <f>'Data Entry'!I1983</f>
        <v>0</v>
      </c>
      <c r="D1982">
        <f>'Data Entry'!J1983</f>
        <v>0</v>
      </c>
      <c r="E1982">
        <f t="shared" si="155"/>
        <v>0</v>
      </c>
      <c r="F1982" s="26" t="e">
        <f t="shared" si="156"/>
        <v>#DIV/0!</v>
      </c>
      <c r="G1982">
        <f>'Data Entry'!K1983</f>
        <v>0</v>
      </c>
      <c r="H1982">
        <f>'Data Entry'!L1983</f>
        <v>0</v>
      </c>
      <c r="I1982">
        <f t="shared" si="157"/>
        <v>0</v>
      </c>
      <c r="J1982" s="26" t="e">
        <f t="shared" si="158"/>
        <v>#DIV/0!</v>
      </c>
      <c r="K1982" s="1">
        <f>SUMIFS('Data Entry'!N$3:N$2000,'Data Entry'!M$3:M$2000,A1982,'Data Entry'!B$3:B$2000,B1982)+SUMIFS('Data Entry'!P$3:P$2000,'Data Entry'!O$3:O$2000,A1982,'Data Entry'!B$3:B$2000,B1982)+SUMIFS('Data Entry'!R$3:R$2000,'Data Entry'!Q$3:Q$2000,A1982,'Data Entry'!B$3:B$2000,B1982)</f>
        <v>0</v>
      </c>
      <c r="L1982">
        <f t="shared" si="159"/>
        <v>0</v>
      </c>
    </row>
    <row r="1983" spans="1:12">
      <c r="A1983">
        <f>'Data Entry'!A1984</f>
        <v>0</v>
      </c>
      <c r="B1983">
        <f>'Data Entry'!B1984</f>
        <v>0</v>
      </c>
      <c r="C1983">
        <f>'Data Entry'!I1984</f>
        <v>0</v>
      </c>
      <c r="D1983">
        <f>'Data Entry'!J1984</f>
        <v>0</v>
      </c>
      <c r="E1983">
        <f t="shared" si="155"/>
        <v>0</v>
      </c>
      <c r="F1983" s="26" t="e">
        <f t="shared" si="156"/>
        <v>#DIV/0!</v>
      </c>
      <c r="G1983">
        <f>'Data Entry'!K1984</f>
        <v>0</v>
      </c>
      <c r="H1983">
        <f>'Data Entry'!L1984</f>
        <v>0</v>
      </c>
      <c r="I1983">
        <f t="shared" si="157"/>
        <v>0</v>
      </c>
      <c r="J1983" s="26" t="e">
        <f t="shared" si="158"/>
        <v>#DIV/0!</v>
      </c>
      <c r="K1983" s="1">
        <f>SUMIFS('Data Entry'!N$3:N$2000,'Data Entry'!M$3:M$2000,A1983,'Data Entry'!B$3:B$2000,B1983)+SUMIFS('Data Entry'!P$3:P$2000,'Data Entry'!O$3:O$2000,A1983,'Data Entry'!B$3:B$2000,B1983)+SUMIFS('Data Entry'!R$3:R$2000,'Data Entry'!Q$3:Q$2000,A1983,'Data Entry'!B$3:B$2000,B1983)</f>
        <v>0</v>
      </c>
      <c r="L1983">
        <f t="shared" si="159"/>
        <v>0</v>
      </c>
    </row>
    <row r="1984" spans="1:12">
      <c r="A1984">
        <f>'Data Entry'!A1985</f>
        <v>0</v>
      </c>
      <c r="B1984">
        <f>'Data Entry'!B1985</f>
        <v>0</v>
      </c>
      <c r="C1984">
        <f>'Data Entry'!I1985</f>
        <v>0</v>
      </c>
      <c r="D1984">
        <f>'Data Entry'!J1985</f>
        <v>0</v>
      </c>
      <c r="E1984">
        <f t="shared" si="155"/>
        <v>0</v>
      </c>
      <c r="F1984" s="26" t="e">
        <f t="shared" si="156"/>
        <v>#DIV/0!</v>
      </c>
      <c r="G1984">
        <f>'Data Entry'!K1985</f>
        <v>0</v>
      </c>
      <c r="H1984">
        <f>'Data Entry'!L1985</f>
        <v>0</v>
      </c>
      <c r="I1984">
        <f t="shared" si="157"/>
        <v>0</v>
      </c>
      <c r="J1984" s="26" t="e">
        <f t="shared" si="158"/>
        <v>#DIV/0!</v>
      </c>
      <c r="K1984" s="1">
        <f>SUMIFS('Data Entry'!N$3:N$2000,'Data Entry'!M$3:M$2000,A1984,'Data Entry'!B$3:B$2000,B1984)+SUMIFS('Data Entry'!P$3:P$2000,'Data Entry'!O$3:O$2000,A1984,'Data Entry'!B$3:B$2000,B1984)+SUMIFS('Data Entry'!R$3:R$2000,'Data Entry'!Q$3:Q$2000,A1984,'Data Entry'!B$3:B$2000,B1984)</f>
        <v>0</v>
      </c>
      <c r="L1984">
        <f t="shared" si="159"/>
        <v>0</v>
      </c>
    </row>
    <row r="1985" spans="1:12">
      <c r="A1985">
        <f>'Data Entry'!A1986</f>
        <v>0</v>
      </c>
      <c r="B1985">
        <f>'Data Entry'!B1986</f>
        <v>0</v>
      </c>
      <c r="C1985">
        <f>'Data Entry'!I1986</f>
        <v>0</v>
      </c>
      <c r="D1985">
        <f>'Data Entry'!J1986</f>
        <v>0</v>
      </c>
      <c r="E1985">
        <f t="shared" si="155"/>
        <v>0</v>
      </c>
      <c r="F1985" s="26" t="e">
        <f t="shared" si="156"/>
        <v>#DIV/0!</v>
      </c>
      <c r="G1985">
        <f>'Data Entry'!K1986</f>
        <v>0</v>
      </c>
      <c r="H1985">
        <f>'Data Entry'!L1986</f>
        <v>0</v>
      </c>
      <c r="I1985">
        <f t="shared" si="157"/>
        <v>0</v>
      </c>
      <c r="J1985" s="26" t="e">
        <f t="shared" si="158"/>
        <v>#DIV/0!</v>
      </c>
      <c r="K1985" s="1">
        <f>SUMIFS('Data Entry'!N$3:N$2000,'Data Entry'!M$3:M$2000,A1985,'Data Entry'!B$3:B$2000,B1985)+SUMIFS('Data Entry'!P$3:P$2000,'Data Entry'!O$3:O$2000,A1985,'Data Entry'!B$3:B$2000,B1985)+SUMIFS('Data Entry'!R$3:R$2000,'Data Entry'!Q$3:Q$2000,A1985,'Data Entry'!B$3:B$2000,B1985)</f>
        <v>0</v>
      </c>
      <c r="L1985">
        <f t="shared" si="159"/>
        <v>0</v>
      </c>
    </row>
    <row r="1986" spans="1:12">
      <c r="A1986">
        <f>'Data Entry'!A1987</f>
        <v>0</v>
      </c>
      <c r="B1986">
        <f>'Data Entry'!B1987</f>
        <v>0</v>
      </c>
      <c r="C1986">
        <f>'Data Entry'!I1987</f>
        <v>0</v>
      </c>
      <c r="D1986">
        <f>'Data Entry'!J1987</f>
        <v>0</v>
      </c>
      <c r="E1986">
        <f t="shared" si="155"/>
        <v>0</v>
      </c>
      <c r="F1986" s="26" t="e">
        <f t="shared" si="156"/>
        <v>#DIV/0!</v>
      </c>
      <c r="G1986">
        <f>'Data Entry'!K1987</f>
        <v>0</v>
      </c>
      <c r="H1986">
        <f>'Data Entry'!L1987</f>
        <v>0</v>
      </c>
      <c r="I1986">
        <f t="shared" si="157"/>
        <v>0</v>
      </c>
      <c r="J1986" s="26" t="e">
        <f t="shared" si="158"/>
        <v>#DIV/0!</v>
      </c>
      <c r="K1986" s="1">
        <f>SUMIFS('Data Entry'!N$3:N$2000,'Data Entry'!M$3:M$2000,A1986,'Data Entry'!B$3:B$2000,B1986)+SUMIFS('Data Entry'!P$3:P$2000,'Data Entry'!O$3:O$2000,A1986,'Data Entry'!B$3:B$2000,B1986)+SUMIFS('Data Entry'!R$3:R$2000,'Data Entry'!Q$3:Q$2000,A1986,'Data Entry'!B$3:B$2000,B1986)</f>
        <v>0</v>
      </c>
      <c r="L1986">
        <f t="shared" si="159"/>
        <v>0</v>
      </c>
    </row>
    <row r="1987" spans="1:12">
      <c r="A1987">
        <f>'Data Entry'!A1988</f>
        <v>0</v>
      </c>
      <c r="B1987">
        <f>'Data Entry'!B1988</f>
        <v>0</v>
      </c>
      <c r="C1987">
        <f>'Data Entry'!I1988</f>
        <v>0</v>
      </c>
      <c r="D1987">
        <f>'Data Entry'!J1988</f>
        <v>0</v>
      </c>
      <c r="E1987">
        <f t="shared" si="155"/>
        <v>0</v>
      </c>
      <c r="F1987" s="26" t="e">
        <f t="shared" si="156"/>
        <v>#DIV/0!</v>
      </c>
      <c r="G1987">
        <f>'Data Entry'!K1988</f>
        <v>0</v>
      </c>
      <c r="H1987">
        <f>'Data Entry'!L1988</f>
        <v>0</v>
      </c>
      <c r="I1987">
        <f t="shared" si="157"/>
        <v>0</v>
      </c>
      <c r="J1987" s="26" t="e">
        <f t="shared" si="158"/>
        <v>#DIV/0!</v>
      </c>
      <c r="K1987" s="1">
        <f>SUMIFS('Data Entry'!N$3:N$2000,'Data Entry'!M$3:M$2000,A1987,'Data Entry'!B$3:B$2000,B1987)+SUMIFS('Data Entry'!P$3:P$2000,'Data Entry'!O$3:O$2000,A1987,'Data Entry'!B$3:B$2000,B1987)+SUMIFS('Data Entry'!R$3:R$2000,'Data Entry'!Q$3:Q$2000,A1987,'Data Entry'!B$3:B$2000,B1987)</f>
        <v>0</v>
      </c>
      <c r="L1987">
        <f t="shared" si="159"/>
        <v>0</v>
      </c>
    </row>
    <row r="1988" spans="1:12">
      <c r="A1988">
        <f>'Data Entry'!A1989</f>
        <v>0</v>
      </c>
      <c r="B1988">
        <f>'Data Entry'!B1989</f>
        <v>0</v>
      </c>
      <c r="C1988">
        <f>'Data Entry'!I1989</f>
        <v>0</v>
      </c>
      <c r="D1988">
        <f>'Data Entry'!J1989</f>
        <v>0</v>
      </c>
      <c r="E1988">
        <f t="shared" si="155"/>
        <v>0</v>
      </c>
      <c r="F1988" s="26" t="e">
        <f t="shared" si="156"/>
        <v>#DIV/0!</v>
      </c>
      <c r="G1988">
        <f>'Data Entry'!K1989</f>
        <v>0</v>
      </c>
      <c r="H1988">
        <f>'Data Entry'!L1989</f>
        <v>0</v>
      </c>
      <c r="I1988">
        <f t="shared" si="157"/>
        <v>0</v>
      </c>
      <c r="J1988" s="26" t="e">
        <f t="shared" si="158"/>
        <v>#DIV/0!</v>
      </c>
      <c r="K1988" s="1">
        <f>SUMIFS('Data Entry'!N$3:N$2000,'Data Entry'!M$3:M$2000,A1988,'Data Entry'!B$3:B$2000,B1988)+SUMIFS('Data Entry'!P$3:P$2000,'Data Entry'!O$3:O$2000,A1988,'Data Entry'!B$3:B$2000,B1988)+SUMIFS('Data Entry'!R$3:R$2000,'Data Entry'!Q$3:Q$2000,A1988,'Data Entry'!B$3:B$2000,B1988)</f>
        <v>0</v>
      </c>
      <c r="L1988">
        <f t="shared" si="159"/>
        <v>0</v>
      </c>
    </row>
    <row r="1989" spans="1:12">
      <c r="A1989">
        <f>'Data Entry'!A1990</f>
        <v>0</v>
      </c>
      <c r="B1989">
        <f>'Data Entry'!B1990</f>
        <v>0</v>
      </c>
      <c r="C1989">
        <f>'Data Entry'!I1990</f>
        <v>0</v>
      </c>
      <c r="D1989">
        <f>'Data Entry'!J1990</f>
        <v>0</v>
      </c>
      <c r="E1989">
        <f t="shared" si="155"/>
        <v>0</v>
      </c>
      <c r="F1989" s="26" t="e">
        <f t="shared" si="156"/>
        <v>#DIV/0!</v>
      </c>
      <c r="G1989">
        <f>'Data Entry'!K1990</f>
        <v>0</v>
      </c>
      <c r="H1989">
        <f>'Data Entry'!L1990</f>
        <v>0</v>
      </c>
      <c r="I1989">
        <f t="shared" si="157"/>
        <v>0</v>
      </c>
      <c r="J1989" s="26" t="e">
        <f t="shared" si="158"/>
        <v>#DIV/0!</v>
      </c>
      <c r="K1989" s="1">
        <f>SUMIFS('Data Entry'!N$3:N$2000,'Data Entry'!M$3:M$2000,A1989,'Data Entry'!B$3:B$2000,B1989)+SUMIFS('Data Entry'!P$3:P$2000,'Data Entry'!O$3:O$2000,A1989,'Data Entry'!B$3:B$2000,B1989)+SUMIFS('Data Entry'!R$3:R$2000,'Data Entry'!Q$3:Q$2000,A1989,'Data Entry'!B$3:B$2000,B1989)</f>
        <v>0</v>
      </c>
      <c r="L1989">
        <f t="shared" si="159"/>
        <v>0</v>
      </c>
    </row>
    <row r="1990" spans="1:12">
      <c r="A1990">
        <f>'Data Entry'!A1991</f>
        <v>0</v>
      </c>
      <c r="B1990">
        <f>'Data Entry'!B1991</f>
        <v>0</v>
      </c>
      <c r="C1990">
        <f>'Data Entry'!I1991</f>
        <v>0</v>
      </c>
      <c r="D1990">
        <f>'Data Entry'!J1991</f>
        <v>0</v>
      </c>
      <c r="E1990">
        <f t="shared" si="155"/>
        <v>0</v>
      </c>
      <c r="F1990" s="26" t="e">
        <f t="shared" si="156"/>
        <v>#DIV/0!</v>
      </c>
      <c r="G1990">
        <f>'Data Entry'!K1991</f>
        <v>0</v>
      </c>
      <c r="H1990">
        <f>'Data Entry'!L1991</f>
        <v>0</v>
      </c>
      <c r="I1990">
        <f t="shared" si="157"/>
        <v>0</v>
      </c>
      <c r="J1990" s="26" t="e">
        <f t="shared" si="158"/>
        <v>#DIV/0!</v>
      </c>
      <c r="K1990" s="1">
        <f>SUMIFS('Data Entry'!N$3:N$2000,'Data Entry'!M$3:M$2000,A1990,'Data Entry'!B$3:B$2000,B1990)+SUMIFS('Data Entry'!P$3:P$2000,'Data Entry'!O$3:O$2000,A1990,'Data Entry'!B$3:B$2000,B1990)+SUMIFS('Data Entry'!R$3:R$2000,'Data Entry'!Q$3:Q$2000,A1990,'Data Entry'!B$3:B$2000,B1990)</f>
        <v>0</v>
      </c>
      <c r="L1990">
        <f t="shared" si="159"/>
        <v>0</v>
      </c>
    </row>
    <row r="1991" spans="1:12">
      <c r="A1991">
        <f>'Data Entry'!A1992</f>
        <v>0</v>
      </c>
      <c r="B1991">
        <f>'Data Entry'!B1992</f>
        <v>0</v>
      </c>
      <c r="C1991">
        <f>'Data Entry'!I1992</f>
        <v>0</v>
      </c>
      <c r="D1991">
        <f>'Data Entry'!J1992</f>
        <v>0</v>
      </c>
      <c r="E1991">
        <f t="shared" si="155"/>
        <v>0</v>
      </c>
      <c r="F1991" s="26" t="e">
        <f t="shared" si="156"/>
        <v>#DIV/0!</v>
      </c>
      <c r="G1991">
        <f>'Data Entry'!K1992</f>
        <v>0</v>
      </c>
      <c r="H1991">
        <f>'Data Entry'!L1992</f>
        <v>0</v>
      </c>
      <c r="I1991">
        <f t="shared" si="157"/>
        <v>0</v>
      </c>
      <c r="J1991" s="26" t="e">
        <f t="shared" si="158"/>
        <v>#DIV/0!</v>
      </c>
      <c r="K1991" s="1">
        <f>SUMIFS('Data Entry'!N$3:N$2000,'Data Entry'!M$3:M$2000,A1991,'Data Entry'!B$3:B$2000,B1991)+SUMIFS('Data Entry'!P$3:P$2000,'Data Entry'!O$3:O$2000,A1991,'Data Entry'!B$3:B$2000,B1991)+SUMIFS('Data Entry'!R$3:R$2000,'Data Entry'!Q$3:Q$2000,A1991,'Data Entry'!B$3:B$2000,B1991)</f>
        <v>0</v>
      </c>
      <c r="L1991">
        <f t="shared" si="159"/>
        <v>0</v>
      </c>
    </row>
    <row r="1992" spans="1:12">
      <c r="A1992">
        <f>'Data Entry'!A1993</f>
        <v>0</v>
      </c>
      <c r="B1992">
        <f>'Data Entry'!B1993</f>
        <v>0</v>
      </c>
      <c r="C1992">
        <f>'Data Entry'!I1993</f>
        <v>0</v>
      </c>
      <c r="D1992">
        <f>'Data Entry'!J1993</f>
        <v>0</v>
      </c>
      <c r="E1992">
        <f t="shared" si="155"/>
        <v>0</v>
      </c>
      <c r="F1992" s="26" t="e">
        <f t="shared" si="156"/>
        <v>#DIV/0!</v>
      </c>
      <c r="G1992">
        <f>'Data Entry'!K1993</f>
        <v>0</v>
      </c>
      <c r="H1992">
        <f>'Data Entry'!L1993</f>
        <v>0</v>
      </c>
      <c r="I1992">
        <f t="shared" si="157"/>
        <v>0</v>
      </c>
      <c r="J1992" s="26" t="e">
        <f t="shared" si="158"/>
        <v>#DIV/0!</v>
      </c>
      <c r="K1992" s="1">
        <f>SUMIFS('Data Entry'!N$3:N$2000,'Data Entry'!M$3:M$2000,A1992,'Data Entry'!B$3:B$2000,B1992)+SUMIFS('Data Entry'!P$3:P$2000,'Data Entry'!O$3:O$2000,A1992,'Data Entry'!B$3:B$2000,B1992)+SUMIFS('Data Entry'!R$3:R$2000,'Data Entry'!Q$3:Q$2000,A1992,'Data Entry'!B$3:B$2000,B1992)</f>
        <v>0</v>
      </c>
      <c r="L1992">
        <f t="shared" si="159"/>
        <v>0</v>
      </c>
    </row>
    <row r="1993" spans="1:12">
      <c r="A1993">
        <f>'Data Entry'!A1994</f>
        <v>0</v>
      </c>
      <c r="B1993">
        <f>'Data Entry'!B1994</f>
        <v>0</v>
      </c>
      <c r="C1993">
        <f>'Data Entry'!I1994</f>
        <v>0</v>
      </c>
      <c r="D1993">
        <f>'Data Entry'!J1994</f>
        <v>0</v>
      </c>
      <c r="E1993">
        <f t="shared" si="155"/>
        <v>0</v>
      </c>
      <c r="F1993" s="26" t="e">
        <f t="shared" si="156"/>
        <v>#DIV/0!</v>
      </c>
      <c r="G1993">
        <f>'Data Entry'!K1994</f>
        <v>0</v>
      </c>
      <c r="H1993">
        <f>'Data Entry'!L1994</f>
        <v>0</v>
      </c>
      <c r="I1993">
        <f t="shared" si="157"/>
        <v>0</v>
      </c>
      <c r="J1993" s="26" t="e">
        <f t="shared" si="158"/>
        <v>#DIV/0!</v>
      </c>
      <c r="K1993" s="1">
        <f>SUMIFS('Data Entry'!N$3:N$2000,'Data Entry'!M$3:M$2000,A1993,'Data Entry'!B$3:B$2000,B1993)+SUMIFS('Data Entry'!P$3:P$2000,'Data Entry'!O$3:O$2000,A1993,'Data Entry'!B$3:B$2000,B1993)+SUMIFS('Data Entry'!R$3:R$2000,'Data Entry'!Q$3:Q$2000,A1993,'Data Entry'!B$3:B$2000,B1993)</f>
        <v>0</v>
      </c>
      <c r="L1993">
        <f t="shared" si="159"/>
        <v>0</v>
      </c>
    </row>
    <row r="1994" spans="1:12">
      <c r="A1994">
        <f>'Data Entry'!A1995</f>
        <v>0</v>
      </c>
      <c r="B1994">
        <f>'Data Entry'!B1995</f>
        <v>0</v>
      </c>
      <c r="C1994">
        <f>'Data Entry'!I1995</f>
        <v>0</v>
      </c>
      <c r="D1994">
        <f>'Data Entry'!J1995</f>
        <v>0</v>
      </c>
      <c r="E1994">
        <f t="shared" si="155"/>
        <v>0</v>
      </c>
      <c r="F1994" s="26" t="e">
        <f t="shared" si="156"/>
        <v>#DIV/0!</v>
      </c>
      <c r="G1994">
        <f>'Data Entry'!K1995</f>
        <v>0</v>
      </c>
      <c r="H1994">
        <f>'Data Entry'!L1995</f>
        <v>0</v>
      </c>
      <c r="I1994">
        <f t="shared" si="157"/>
        <v>0</v>
      </c>
      <c r="J1994" s="26" t="e">
        <f t="shared" si="158"/>
        <v>#DIV/0!</v>
      </c>
      <c r="K1994" s="1">
        <f>SUMIFS('Data Entry'!N$3:N$2000,'Data Entry'!M$3:M$2000,A1994,'Data Entry'!B$3:B$2000,B1994)+SUMIFS('Data Entry'!P$3:P$2000,'Data Entry'!O$3:O$2000,A1994,'Data Entry'!B$3:B$2000,B1994)+SUMIFS('Data Entry'!R$3:R$2000,'Data Entry'!Q$3:Q$2000,A1994,'Data Entry'!B$3:B$2000,B1994)</f>
        <v>0</v>
      </c>
      <c r="L1994">
        <f t="shared" si="159"/>
        <v>0</v>
      </c>
    </row>
    <row r="1995" spans="1:12">
      <c r="A1995">
        <f>'Data Entry'!A1996</f>
        <v>0</v>
      </c>
      <c r="B1995">
        <f>'Data Entry'!B1996</f>
        <v>0</v>
      </c>
      <c r="C1995">
        <f>'Data Entry'!I1996</f>
        <v>0</v>
      </c>
      <c r="D1995">
        <f>'Data Entry'!J1996</f>
        <v>0</v>
      </c>
      <c r="E1995">
        <f t="shared" si="155"/>
        <v>0</v>
      </c>
      <c r="F1995" s="26" t="e">
        <f t="shared" si="156"/>
        <v>#DIV/0!</v>
      </c>
      <c r="G1995">
        <f>'Data Entry'!K1996</f>
        <v>0</v>
      </c>
      <c r="H1995">
        <f>'Data Entry'!L1996</f>
        <v>0</v>
      </c>
      <c r="I1995">
        <f t="shared" si="157"/>
        <v>0</v>
      </c>
      <c r="J1995" s="26" t="e">
        <f t="shared" si="158"/>
        <v>#DIV/0!</v>
      </c>
      <c r="K1995" s="1">
        <f>SUMIFS('Data Entry'!N$3:N$2000,'Data Entry'!M$3:M$2000,A1995,'Data Entry'!B$3:B$2000,B1995)+SUMIFS('Data Entry'!P$3:P$2000,'Data Entry'!O$3:O$2000,A1995,'Data Entry'!B$3:B$2000,B1995)+SUMIFS('Data Entry'!R$3:R$2000,'Data Entry'!Q$3:Q$2000,A1995,'Data Entry'!B$3:B$2000,B1995)</f>
        <v>0</v>
      </c>
      <c r="L1995">
        <f t="shared" si="159"/>
        <v>0</v>
      </c>
    </row>
    <row r="1996" spans="1:12">
      <c r="A1996">
        <f>'Data Entry'!A1997</f>
        <v>0</v>
      </c>
      <c r="B1996">
        <f>'Data Entry'!B1997</f>
        <v>0</v>
      </c>
      <c r="C1996">
        <f>'Data Entry'!I1997</f>
        <v>0</v>
      </c>
      <c r="D1996">
        <f>'Data Entry'!J1997</f>
        <v>0</v>
      </c>
      <c r="E1996">
        <f t="shared" si="155"/>
        <v>0</v>
      </c>
      <c r="F1996" s="26" t="e">
        <f t="shared" si="156"/>
        <v>#DIV/0!</v>
      </c>
      <c r="G1996">
        <f>'Data Entry'!K1997</f>
        <v>0</v>
      </c>
      <c r="H1996">
        <f>'Data Entry'!L1997</f>
        <v>0</v>
      </c>
      <c r="I1996">
        <f t="shared" si="157"/>
        <v>0</v>
      </c>
      <c r="J1996" s="26" t="e">
        <f t="shared" si="158"/>
        <v>#DIV/0!</v>
      </c>
      <c r="K1996" s="1">
        <f>SUMIFS('Data Entry'!N$3:N$2000,'Data Entry'!M$3:M$2000,A1996,'Data Entry'!B$3:B$2000,B1996)+SUMIFS('Data Entry'!P$3:P$2000,'Data Entry'!O$3:O$2000,A1996,'Data Entry'!B$3:B$2000,B1996)+SUMIFS('Data Entry'!R$3:R$2000,'Data Entry'!Q$3:Q$2000,A1996,'Data Entry'!B$3:B$2000,B1996)</f>
        <v>0</v>
      </c>
      <c r="L1996">
        <f t="shared" si="159"/>
        <v>0</v>
      </c>
    </row>
    <row r="1997" spans="1:12">
      <c r="A1997">
        <f>'Data Entry'!A1998</f>
        <v>0</v>
      </c>
      <c r="B1997">
        <f>'Data Entry'!B1998</f>
        <v>0</v>
      </c>
      <c r="C1997">
        <f>'Data Entry'!I1998</f>
        <v>0</v>
      </c>
      <c r="D1997">
        <f>'Data Entry'!J1998</f>
        <v>0</v>
      </c>
      <c r="E1997">
        <f t="shared" si="155"/>
        <v>0</v>
      </c>
      <c r="F1997" s="26" t="e">
        <f t="shared" si="156"/>
        <v>#DIV/0!</v>
      </c>
      <c r="G1997">
        <f>'Data Entry'!K1998</f>
        <v>0</v>
      </c>
      <c r="H1997">
        <f>'Data Entry'!L1998</f>
        <v>0</v>
      </c>
      <c r="I1997">
        <f t="shared" si="157"/>
        <v>0</v>
      </c>
      <c r="J1997" s="26" t="e">
        <f t="shared" si="158"/>
        <v>#DIV/0!</v>
      </c>
      <c r="K1997" s="1">
        <f>SUMIFS('Data Entry'!N$3:N$2000,'Data Entry'!M$3:M$2000,A1997,'Data Entry'!B$3:B$2000,B1997)+SUMIFS('Data Entry'!P$3:P$2000,'Data Entry'!O$3:O$2000,A1997,'Data Entry'!B$3:B$2000,B1997)+SUMIFS('Data Entry'!R$3:R$2000,'Data Entry'!Q$3:Q$2000,A1997,'Data Entry'!B$3:B$2000,B1997)</f>
        <v>0</v>
      </c>
      <c r="L1997">
        <f t="shared" si="159"/>
        <v>0</v>
      </c>
    </row>
    <row r="1998" spans="1:12">
      <c r="A1998">
        <f>'Data Entry'!A1999</f>
        <v>0</v>
      </c>
      <c r="B1998">
        <f>'Data Entry'!B1999</f>
        <v>0</v>
      </c>
      <c r="C1998">
        <f>'Data Entry'!I1999</f>
        <v>0</v>
      </c>
      <c r="D1998">
        <f>'Data Entry'!J1999</f>
        <v>0</v>
      </c>
      <c r="E1998">
        <f t="shared" si="155"/>
        <v>0</v>
      </c>
      <c r="F1998" s="26" t="e">
        <f t="shared" si="156"/>
        <v>#DIV/0!</v>
      </c>
      <c r="G1998">
        <f>'Data Entry'!K1999</f>
        <v>0</v>
      </c>
      <c r="H1998">
        <f>'Data Entry'!L1999</f>
        <v>0</v>
      </c>
      <c r="I1998">
        <f t="shared" si="157"/>
        <v>0</v>
      </c>
      <c r="J1998" s="26" t="e">
        <f t="shared" si="158"/>
        <v>#DIV/0!</v>
      </c>
      <c r="K1998" s="1">
        <f>SUMIFS('Data Entry'!N$3:N$2000,'Data Entry'!M$3:M$2000,A1998,'Data Entry'!B$3:B$2000,B1998)+SUMIFS('Data Entry'!P$3:P$2000,'Data Entry'!O$3:O$2000,A1998,'Data Entry'!B$3:B$2000,B1998)+SUMIFS('Data Entry'!R$3:R$2000,'Data Entry'!Q$3:Q$2000,A1998,'Data Entry'!B$3:B$2000,B1998)</f>
        <v>0</v>
      </c>
      <c r="L1998">
        <f t="shared" si="159"/>
        <v>0</v>
      </c>
    </row>
    <row r="1999" spans="1:12">
      <c r="A1999">
        <f>'Data Entry'!A2000</f>
        <v>0</v>
      </c>
      <c r="B1999">
        <f>'Data Entry'!B2000</f>
        <v>0</v>
      </c>
      <c r="C1999">
        <f>'Data Entry'!I2000</f>
        <v>0</v>
      </c>
      <c r="D1999">
        <f>'Data Entry'!J2000</f>
        <v>0</v>
      </c>
      <c r="E1999">
        <f t="shared" si="155"/>
        <v>0</v>
      </c>
      <c r="F1999" s="26" t="e">
        <f t="shared" si="156"/>
        <v>#DIV/0!</v>
      </c>
      <c r="G1999">
        <f>'Data Entry'!K2000</f>
        <v>0</v>
      </c>
      <c r="H1999">
        <f>'Data Entry'!L2000</f>
        <v>0</v>
      </c>
      <c r="I1999">
        <f t="shared" si="157"/>
        <v>0</v>
      </c>
      <c r="J1999" s="26" t="e">
        <f t="shared" si="158"/>
        <v>#DIV/0!</v>
      </c>
      <c r="K1999" s="1">
        <f>SUMIFS('Data Entry'!N$3:N$2000,'Data Entry'!M$3:M$2000,A1999,'Data Entry'!B$3:B$2000,B1999)+SUMIFS('Data Entry'!P$3:P$2000,'Data Entry'!O$3:O$2000,A1999,'Data Entry'!B$3:B$2000,B1999)+SUMIFS('Data Entry'!R$3:R$2000,'Data Entry'!Q$3:Q$2000,A1999,'Data Entry'!B$3:B$2000,B1999)</f>
        <v>0</v>
      </c>
      <c r="L1999">
        <f t="shared" si="159"/>
        <v>0</v>
      </c>
    </row>
    <row r="2000" spans="1:12">
      <c r="A2000">
        <f>'Data Entry'!A2001</f>
        <v>0</v>
      </c>
      <c r="B2000">
        <f>'Data Entry'!B2001</f>
        <v>0</v>
      </c>
      <c r="C2000">
        <f>'Data Entry'!I2001</f>
        <v>0</v>
      </c>
      <c r="D2000">
        <f>'Data Entry'!J2001</f>
        <v>0</v>
      </c>
      <c r="E2000">
        <f t="shared" si="155"/>
        <v>0</v>
      </c>
      <c r="F2000" s="26" t="e">
        <f t="shared" si="156"/>
        <v>#DIV/0!</v>
      </c>
      <c r="G2000">
        <f>'Data Entry'!K2001</f>
        <v>0</v>
      </c>
      <c r="H2000">
        <f>'Data Entry'!L2001</f>
        <v>0</v>
      </c>
      <c r="I2000">
        <f t="shared" si="157"/>
        <v>0</v>
      </c>
      <c r="J2000" s="26" t="e">
        <f t="shared" si="158"/>
        <v>#DIV/0!</v>
      </c>
      <c r="K2000" s="1">
        <f>SUMIFS('Data Entry'!N$3:N$2000,'Data Entry'!M$3:M$2000,A2000,'Data Entry'!B$3:B$2000,B2000)+SUMIFS('Data Entry'!P$3:P$2000,'Data Entry'!O$3:O$2000,A2000,'Data Entry'!B$3:B$2000,B2000)+SUMIFS('Data Entry'!R$3:R$2000,'Data Entry'!Q$3:Q$2000,A2000,'Data Entry'!B$3:B$2000,B2000)</f>
        <v>0</v>
      </c>
      <c r="L2000">
        <f t="shared" si="159"/>
        <v>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00"/>
  <sheetViews>
    <sheetView topLeftCell="W1" workbookViewId="0">
      <pane ySplit="1" topLeftCell="A911" activePane="bottomLeft" state="frozen"/>
      <selection/>
      <selection pane="bottomLeft" activeCell="AC1001" sqref="AC1001:AC2000"/>
    </sheetView>
  </sheetViews>
  <sheetFormatPr defaultColWidth="9" defaultRowHeight="14.5"/>
  <cols>
    <col min="1" max="1" width="19.0909090909091" customWidth="1"/>
    <col min="2" max="3" width="21.8181818181818" customWidth="1"/>
    <col min="5" max="5" width="16.5454545454545" customWidth="1"/>
    <col min="6" max="7" width="15.1818181818182" customWidth="1"/>
    <col min="8" max="8" width="14.2727272727273" customWidth="1"/>
    <col min="10" max="10" width="21.8181818181818" customWidth="1"/>
    <col min="11" max="12" width="24.0909090909091" style="1" customWidth="1"/>
    <col min="13" max="13" width="18.3636363636364" style="1" customWidth="1"/>
    <col min="14" max="16" width="9" style="1"/>
    <col min="17" max="19" width="15.1818181818182" style="1" customWidth="1"/>
    <col min="20" max="22" width="22.1818181818182" style="1" customWidth="1"/>
    <col min="23" max="25" width="24.1818181818182" customWidth="1"/>
    <col min="26" max="28" width="16.7272727272727" customWidth="1"/>
    <col min="29" max="29" width="18.7272727272727" customWidth="1"/>
  </cols>
  <sheetData>
    <row r="1" spans="1:29">
      <c r="A1" t="s">
        <v>219</v>
      </c>
      <c r="B1" t="s">
        <v>209</v>
      </c>
      <c r="C1" t="s">
        <v>8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s="1" t="s">
        <v>227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236</v>
      </c>
      <c r="U1" s="1" t="s">
        <v>237</v>
      </c>
      <c r="V1" s="1" t="s">
        <v>238</v>
      </c>
      <c r="W1" t="s">
        <v>239</v>
      </c>
      <c r="X1" t="s">
        <v>240</v>
      </c>
      <c r="Y1" t="s">
        <v>241</v>
      </c>
      <c r="Z1" t="s">
        <v>242</v>
      </c>
      <c r="AA1" t="s">
        <v>243</v>
      </c>
      <c r="AB1" t="s">
        <v>244</v>
      </c>
      <c r="AC1" t="s">
        <v>245</v>
      </c>
    </row>
    <row r="2" spans="1:29">
      <c r="A2">
        <f>'Data Entry'!A3</f>
        <v>4069</v>
      </c>
      <c r="B2">
        <f>'Data Entry'!B3</f>
        <v>1</v>
      </c>
      <c r="C2" t="str">
        <f>'Data Entry'!C3</f>
        <v>Red</v>
      </c>
      <c r="D2">
        <f>'Data Entry'!M3</f>
        <v>2198</v>
      </c>
      <c r="E2">
        <f>'Data Entry'!N3</f>
        <v>3.108</v>
      </c>
      <c r="F2">
        <f>'Data Entry'!O3</f>
        <v>5406</v>
      </c>
      <c r="G2">
        <f>'Data Entry'!P3</f>
        <v>0</v>
      </c>
      <c r="H2">
        <f>'Data Entry'!Q3</f>
        <v>1114</v>
      </c>
      <c r="I2">
        <f>'Data Entry'!R3</f>
        <v>0</v>
      </c>
      <c r="J2">
        <f>E2+G2+I2</f>
        <v>3.108</v>
      </c>
      <c r="K2" s="1">
        <f>SUMIFS('I want to cry'!C$2:C$1000,'I want to cry'!$A$2:$A$1000,$B2,'I want to cry'!$B$2:$B$1000,$C2)</f>
        <v>29.824</v>
      </c>
      <c r="L2" s="1">
        <f>SUMIFS('I want to cry'!D$2:D$1000,'I want to cry'!$A$2:$A$1000,$B2,'I want to cry'!$B$2:$B$1000,$C2)</f>
        <v>12.89</v>
      </c>
      <c r="M2" s="1">
        <f>SUMIFS('I want to cry'!E$2:E$1000,'I want to cry'!$A$2:$A$1000,$B2,'I want to cry'!$B$2:$B$1000,$C2)</f>
        <v>9.872</v>
      </c>
      <c r="N2" s="1">
        <f>IF(K2&lt;1.5,0,IF(E2&lt;2.5,0,E2/K2))</f>
        <v>0.104211373390558</v>
      </c>
      <c r="O2" s="1">
        <f>IF(L2&lt;1.5,0,IF(G2&lt;2.5,0,G2/L2))</f>
        <v>0</v>
      </c>
      <c r="P2" s="1">
        <f>IF(M2&lt;1.5,0,IF(I2&lt;2.5,0,I2/M2))</f>
        <v>0</v>
      </c>
      <c r="Q2" s="1">
        <f>SUMIF('I have a blue banner'!A$2:A$995,D2,'I have a blue banner'!L$2:L$995)</f>
        <v>58</v>
      </c>
      <c r="R2" s="1">
        <f>SUMIF('I have a blue banner'!A$2:A$995,F2,'I have a blue banner'!L$2:L$995)</f>
        <v>148</v>
      </c>
      <c r="S2" s="1">
        <f>SUMIF('I have a blue banner'!A$2:A$995,I2,'I have a blue banner'!L$2:L$995)</f>
        <v>0</v>
      </c>
      <c r="T2" s="1">
        <f>SUMIF('I wanna go biking'!A$2:A$1000,D2,'I wanna go biking'!D$2:D$2000)</f>
        <v>7</v>
      </c>
      <c r="U2" s="1">
        <f>SUMIF('I wanna go biking'!A$2:A$1000,F2,'I wanna go biking'!D$2:D$2000)</f>
        <v>18</v>
      </c>
      <c r="V2" s="1">
        <f>SUMIF('I wanna go biking'!A$2:A$1000,H2,'I wanna go biking'!D$2:D$2000)</f>
        <v>25.6666666666667</v>
      </c>
      <c r="W2">
        <f>T2-Q2</f>
        <v>-51</v>
      </c>
      <c r="X2">
        <f>U2-R2</f>
        <v>-130</v>
      </c>
      <c r="Y2">
        <f>V2-S2</f>
        <v>25.6666666666667</v>
      </c>
      <c r="Z2">
        <f>W2*N2</f>
        <v>-5.31478004291846</v>
      </c>
      <c r="AA2">
        <f>X2*O2</f>
        <v>0</v>
      </c>
      <c r="AB2">
        <f>Y2*P2</f>
        <v>0</v>
      </c>
      <c r="AC2" s="25">
        <f>SUM(Z2:AB2)</f>
        <v>-5.31478004291846</v>
      </c>
    </row>
    <row r="3" spans="1:29">
      <c r="A3">
        <f>'Data Entry'!A4</f>
        <v>8731</v>
      </c>
      <c r="B3">
        <f>'Data Entry'!B4</f>
        <v>1</v>
      </c>
      <c r="C3" t="str">
        <f>'Data Entry'!C4</f>
        <v>Red</v>
      </c>
      <c r="D3">
        <f>'Data Entry'!M4</f>
        <v>5406</v>
      </c>
      <c r="E3">
        <f>'Data Entry'!N4</f>
        <v>9.056</v>
      </c>
      <c r="F3">
        <f>'Data Entry'!O4</f>
        <v>1114</v>
      </c>
      <c r="G3">
        <f>'Data Entry'!P4</f>
        <v>0</v>
      </c>
      <c r="H3">
        <f>'Data Entry'!Q4</f>
        <v>2198</v>
      </c>
      <c r="I3">
        <f>'Data Entry'!R4</f>
        <v>0</v>
      </c>
      <c r="J3">
        <f>E3+G3+I3</f>
        <v>9.056</v>
      </c>
      <c r="K3" s="1">
        <f>SUMIFS('I want to cry'!C$2:C$1000,'I want to cry'!$A$2:$A$1000,$B3,'I want to cry'!$B$2:$B$1000,$C3)</f>
        <v>29.824</v>
      </c>
      <c r="L3" s="1">
        <f>SUMIFS('I want to cry'!D$2:D$1000,'I want to cry'!$A$2:$A$1000,$B3,'I want to cry'!$B$2:$B$1000,$C3)</f>
        <v>12.89</v>
      </c>
      <c r="M3" s="1">
        <f>SUMIFS('I want to cry'!E$2:E$1000,'I want to cry'!$A$2:$A$1000,$B3,'I want to cry'!$B$2:$B$1000,$C3)</f>
        <v>9.872</v>
      </c>
      <c r="N3" s="1">
        <f>IF(K3&lt;1.5,0,IF(E3&lt;2.5,0,E3/K3))</f>
        <v>0.303648068669528</v>
      </c>
      <c r="O3" s="1">
        <f>IF(L3&lt;1.5,0,IF(G3&lt;2.5,0,G3/L3))</f>
        <v>0</v>
      </c>
      <c r="P3" s="1">
        <f>IF(M3&lt;1.5,0,IF(I3&lt;2.5,0,I3/M3))</f>
        <v>0</v>
      </c>
      <c r="Q3" s="1">
        <f>SUMIF('I have a blue banner'!A$2:A$995,D3,'I have a blue banner'!L$2:L$995)</f>
        <v>148</v>
      </c>
      <c r="R3" s="1">
        <f>SUMIF('I have a blue banner'!A$2:A$995,F3,'I have a blue banner'!L$2:L$995)</f>
        <v>171</v>
      </c>
      <c r="S3" s="1">
        <f>SUMIF('I have a blue banner'!A$2:A$995,I3,'I have a blue banner'!L$2:L$995)</f>
        <v>0</v>
      </c>
      <c r="T3" s="1">
        <f>SUMIF('I wanna go biking'!A$2:A$1000,D3,'I wanna go biking'!D$2:D$2000)</f>
        <v>18</v>
      </c>
      <c r="U3" s="1">
        <f>SUMIF('I wanna go biking'!A$2:A$1000,F3,'I wanna go biking'!D$2:D$2000)</f>
        <v>25.6666666666667</v>
      </c>
      <c r="V3" s="1">
        <f>SUMIF('I wanna go biking'!A$2:A$1000,H3,'I wanna go biking'!D$2:D$2000)</f>
        <v>7</v>
      </c>
      <c r="W3">
        <f>T3-Q3</f>
        <v>-130</v>
      </c>
      <c r="X3">
        <f>U3-R3</f>
        <v>-145.333333333333</v>
      </c>
      <c r="Y3">
        <f>V3-S3</f>
        <v>7</v>
      </c>
      <c r="Z3" s="1">
        <f>W3*N3</f>
        <v>-39.4742489270386</v>
      </c>
      <c r="AA3">
        <f>X3*O3</f>
        <v>0</v>
      </c>
      <c r="AB3">
        <f>Y3*P3</f>
        <v>0</v>
      </c>
      <c r="AC3" s="25">
        <f>SUM(Z3:AB3)</f>
        <v>-39.4742489270386</v>
      </c>
    </row>
    <row r="4" spans="1:29">
      <c r="A4">
        <f>'Data Entry'!A5</f>
        <v>5406</v>
      </c>
      <c r="B4">
        <f>'Data Entry'!B5</f>
        <v>1</v>
      </c>
      <c r="C4" t="str">
        <f>'Data Entry'!C5</f>
        <v>Blue</v>
      </c>
      <c r="D4">
        <f>'Data Entry'!M5</f>
        <v>8731</v>
      </c>
      <c r="E4">
        <f>'Data Entry'!N5</f>
        <v>11.282</v>
      </c>
      <c r="F4">
        <f>'Data Entry'!O5</f>
        <v>4069</v>
      </c>
      <c r="G4">
        <f>'Data Entry'!P5</f>
        <v>0</v>
      </c>
      <c r="H4">
        <f>'Data Entry'!Q5</f>
        <v>8789</v>
      </c>
      <c r="I4">
        <f>'Data Entry'!R5</f>
        <v>2.469</v>
      </c>
      <c r="J4">
        <f>E4+G4+I4</f>
        <v>13.751</v>
      </c>
      <c r="K4" s="1">
        <f>SUMIFS('I want to cry'!C$2:C$1000,'I want to cry'!$A$2:$A$1000,$B4,'I want to cry'!$B$2:$B$1000,$C4)</f>
        <v>22.564</v>
      </c>
      <c r="L4" s="1">
        <f>SUMIFS('I want to cry'!D$2:D$1000,'I want to cry'!$A$2:$A$1000,$B4,'I want to cry'!$B$2:$B$1000,$C4)</f>
        <v>0</v>
      </c>
      <c r="M4" s="1">
        <f>SUMIFS('I want to cry'!E$2:E$1000,'I want to cry'!$A$2:$A$1000,$B4,'I want to cry'!$B$2:$B$1000,$C4)</f>
        <v>82.936</v>
      </c>
      <c r="N4" s="1">
        <f>IF(K4&lt;1.5,0,IF(E4&lt;2.5,0,E4/K4))</f>
        <v>0.5</v>
      </c>
      <c r="O4" s="1">
        <f>IF(L4&lt;1.5,0,IF(G4&lt;2.5,0,G4/L4))</f>
        <v>0</v>
      </c>
      <c r="P4" s="1">
        <f>IF(M4&lt;1.5,0,IF(I4&lt;2.5,0,I4/M4))</f>
        <v>0</v>
      </c>
      <c r="Q4" s="1">
        <f>SUMIF('I have a blue banner'!A$2:A$995,D4,'I have a blue banner'!L$2:L$995)</f>
        <v>81</v>
      </c>
      <c r="R4" s="1">
        <f>SUMIF('I have a blue banner'!A$2:A$995,F4,'I have a blue banner'!L$2:L$995)</f>
        <v>85</v>
      </c>
      <c r="S4" s="1">
        <f>SUMIF('I have a blue banner'!A$2:A$995,I4,'I have a blue banner'!L$2:L$995)</f>
        <v>0</v>
      </c>
      <c r="T4" s="1">
        <f>SUMIF('I wanna go biking'!A$2:A$1000,D4,'I wanna go biking'!D$2:D$2000)</f>
        <v>6.66666666666667</v>
      </c>
      <c r="U4" s="1">
        <f>SUMIF('I wanna go biking'!A$2:A$1000,F4,'I wanna go biking'!D$2:D$2000)</f>
        <v>10.8</v>
      </c>
      <c r="V4" s="1">
        <f>SUMIF('I wanna go biking'!A$2:A$1000,H4,'I wanna go biking'!D$2:D$2000)</f>
        <v>3.5</v>
      </c>
      <c r="W4">
        <f>T4-Q4</f>
        <v>-74.3333333333333</v>
      </c>
      <c r="X4">
        <f>U4-R4</f>
        <v>-74.2</v>
      </c>
      <c r="Y4">
        <f>V4-S4</f>
        <v>3.5</v>
      </c>
      <c r="Z4">
        <f>W4*N4</f>
        <v>-37.1666666666667</v>
      </c>
      <c r="AA4">
        <f>X4*O4</f>
        <v>0</v>
      </c>
      <c r="AB4">
        <f>Y4*P4</f>
        <v>0</v>
      </c>
      <c r="AC4" s="25">
        <f>SUM(Z4:AB4)</f>
        <v>-37.1666666666667</v>
      </c>
    </row>
    <row r="5" spans="1:29">
      <c r="A5">
        <f>'Data Entry'!A6</f>
        <v>1114</v>
      </c>
      <c r="B5">
        <f>'Data Entry'!B6</f>
        <v>1</v>
      </c>
      <c r="C5" t="str">
        <f>'Data Entry'!C6</f>
        <v>Blue</v>
      </c>
      <c r="D5">
        <f>'Data Entry'!M6</f>
        <v>8731</v>
      </c>
      <c r="E5">
        <f>'Data Entry'!N6</f>
        <v>0</v>
      </c>
      <c r="F5">
        <f>'Data Entry'!O6</f>
        <v>4069</v>
      </c>
      <c r="G5">
        <f>'Data Entry'!P6</f>
        <v>0</v>
      </c>
      <c r="H5">
        <f>'Data Entry'!Q6</f>
        <v>8789</v>
      </c>
      <c r="I5">
        <f>'Data Entry'!R6</f>
        <v>0</v>
      </c>
      <c r="J5">
        <f>E5+G5+I5</f>
        <v>0</v>
      </c>
      <c r="K5" s="1">
        <f>SUMIFS('I want to cry'!C$2:C$1000,'I want to cry'!$A$2:$A$1000,$B5,'I want to cry'!$B$2:$B$1000,$C5)</f>
        <v>22.564</v>
      </c>
      <c r="L5" s="1">
        <f>SUMIFS('I want to cry'!D$2:D$1000,'I want to cry'!$A$2:$A$1000,$B5,'I want to cry'!$B$2:$B$1000,$C5)</f>
        <v>0</v>
      </c>
      <c r="M5" s="1">
        <f>SUMIFS('I want to cry'!E$2:E$1000,'I want to cry'!$A$2:$A$1000,$B5,'I want to cry'!$B$2:$B$1000,$C5)</f>
        <v>82.936</v>
      </c>
      <c r="N5" s="1">
        <f>IF(K5&lt;1.5,0,IF(E5&lt;2.5,0,E5/K5))</f>
        <v>0</v>
      </c>
      <c r="O5" s="1">
        <f>IF(L5&lt;1.5,0,IF(G5&lt;2.5,0,G5/L5))</f>
        <v>0</v>
      </c>
      <c r="P5" s="1">
        <f>IF(M5&lt;1.5,0,IF(I5&lt;2.5,0,I5/M5))</f>
        <v>0</v>
      </c>
      <c r="Q5" s="1">
        <f>SUMIF('I have a blue banner'!A$2:A$995,D5,'I have a blue banner'!L$2:L$995)</f>
        <v>81</v>
      </c>
      <c r="R5" s="1">
        <f>SUMIF('I have a blue banner'!A$2:A$995,F5,'I have a blue banner'!L$2:L$995)</f>
        <v>85</v>
      </c>
      <c r="S5" s="1">
        <f>SUMIF('I have a blue banner'!A$2:A$995,I5,'I have a blue banner'!L$2:L$995)</f>
        <v>0</v>
      </c>
      <c r="T5" s="1">
        <f>SUMIF('I wanna go biking'!A$2:A$1000,D5,'I wanna go biking'!D$2:D$2000)</f>
        <v>6.66666666666667</v>
      </c>
      <c r="U5" s="1">
        <f>SUMIF('I wanna go biking'!A$2:A$1000,F5,'I wanna go biking'!D$2:D$2000)</f>
        <v>10.8</v>
      </c>
      <c r="V5" s="1">
        <f>SUMIF('I wanna go biking'!A$2:A$1000,H5,'I wanna go biking'!D$2:D$2000)</f>
        <v>3.5</v>
      </c>
      <c r="W5">
        <f>T5-Q5</f>
        <v>-74.3333333333333</v>
      </c>
      <c r="X5">
        <f>U5-R5</f>
        <v>-74.2</v>
      </c>
      <c r="Y5">
        <f>V5-S5</f>
        <v>3.5</v>
      </c>
      <c r="Z5">
        <f>W5*N5</f>
        <v>0</v>
      </c>
      <c r="AA5">
        <f>X5*O5</f>
        <v>0</v>
      </c>
      <c r="AB5">
        <f>Y5*P5</f>
        <v>0</v>
      </c>
      <c r="AC5" s="25">
        <f>SUM(Z5:AB5)</f>
        <v>0</v>
      </c>
    </row>
    <row r="6" spans="1:29">
      <c r="A6">
        <f>'Data Entry'!A7</f>
        <v>8789</v>
      </c>
      <c r="B6">
        <f>'Data Entry'!B7</f>
        <v>1</v>
      </c>
      <c r="C6" t="str">
        <f>'Data Entry'!C7</f>
        <v>Red</v>
      </c>
      <c r="D6">
        <f>'Data Entry'!M7</f>
        <v>2198</v>
      </c>
      <c r="E6">
        <f>'Data Entry'!N7</f>
        <v>2.748</v>
      </c>
      <c r="F6">
        <f>'Data Entry'!O7</f>
        <v>5406</v>
      </c>
      <c r="G6">
        <f>'Data Entry'!P7</f>
        <v>6.445</v>
      </c>
      <c r="H6">
        <f>'Data Entry'!Q7</f>
        <v>1114</v>
      </c>
      <c r="I6">
        <f>'Data Entry'!R7</f>
        <v>4.936</v>
      </c>
      <c r="J6">
        <f>E6+G6+I6</f>
        <v>14.129</v>
      </c>
      <c r="K6" s="1">
        <f>SUMIFS('I want to cry'!C$2:C$1000,'I want to cry'!$A$2:$A$1000,$B6,'I want to cry'!$B$2:$B$1000,$C6)</f>
        <v>29.824</v>
      </c>
      <c r="L6" s="1">
        <f>SUMIFS('I want to cry'!D$2:D$1000,'I want to cry'!$A$2:$A$1000,$B6,'I want to cry'!$B$2:$B$1000,$C6)</f>
        <v>12.89</v>
      </c>
      <c r="M6" s="1">
        <f>SUMIFS('I want to cry'!E$2:E$1000,'I want to cry'!$A$2:$A$1000,$B6,'I want to cry'!$B$2:$B$1000,$C6)</f>
        <v>9.872</v>
      </c>
      <c r="N6" s="1">
        <f>IF(K6&lt;1.5,0,IF(E6&lt;2.5,0,E6/K6))</f>
        <v>0.0921405579399142</v>
      </c>
      <c r="O6" s="1">
        <f>IF(L6&lt;1.5,0,IF(G6&lt;2.5,0,G6/L6))</f>
        <v>0.5</v>
      </c>
      <c r="P6" s="1">
        <f>IF(M6&lt;1.5,0,IF(I6&lt;2.5,0,I6/M6))</f>
        <v>0.5</v>
      </c>
      <c r="Q6" s="1">
        <f>SUMIF('I have a blue banner'!A$2:A$995,D6,'I have a blue banner'!L$2:L$995)</f>
        <v>58</v>
      </c>
      <c r="R6" s="1">
        <f>SUMIF('I have a blue banner'!A$2:A$995,F6,'I have a blue banner'!L$2:L$995)</f>
        <v>148</v>
      </c>
      <c r="S6" s="1">
        <f>SUMIF('I have a blue banner'!A$2:A$995,I6,'I have a blue banner'!L$2:L$995)</f>
        <v>0</v>
      </c>
      <c r="T6" s="1">
        <f>SUMIF('I wanna go biking'!A$2:A$1000,D6,'I wanna go biking'!D$2:D$2000)</f>
        <v>7</v>
      </c>
      <c r="U6" s="1">
        <f>SUMIF('I wanna go biking'!A$2:A$1000,F6,'I wanna go biking'!D$2:D$2000)</f>
        <v>18</v>
      </c>
      <c r="V6" s="1">
        <f>SUMIF('I wanna go biking'!A$2:A$1000,H6,'I wanna go biking'!D$2:D$2000)</f>
        <v>25.6666666666667</v>
      </c>
      <c r="W6">
        <f>T6-Q6</f>
        <v>-51</v>
      </c>
      <c r="X6">
        <f>U6-R6</f>
        <v>-130</v>
      </c>
      <c r="Y6">
        <f>V6-S6</f>
        <v>25.6666666666667</v>
      </c>
      <c r="Z6">
        <f>W6*N6</f>
        <v>-4.69916845493562</v>
      </c>
      <c r="AA6">
        <f>X6*O6</f>
        <v>-65</v>
      </c>
      <c r="AB6">
        <f>Y6*P6</f>
        <v>12.8333333333333</v>
      </c>
      <c r="AC6" s="25">
        <f>SUM(Z6:AB6)</f>
        <v>-56.8658351216023</v>
      </c>
    </row>
    <row r="7" spans="1:29">
      <c r="A7">
        <f>'Data Entry'!A8</f>
        <v>2198</v>
      </c>
      <c r="B7">
        <f>'Data Entry'!B8</f>
        <v>1</v>
      </c>
      <c r="C7" t="str">
        <f>'Data Entry'!C8</f>
        <v>Blue</v>
      </c>
      <c r="D7">
        <f>'Data Entry'!M8</f>
        <v>8731</v>
      </c>
      <c r="E7">
        <f>'Data Entry'!N8</f>
        <v>0</v>
      </c>
      <c r="F7">
        <f>'Data Entry'!O8</f>
        <v>4069</v>
      </c>
      <c r="G7">
        <f>'Data Entry'!P8</f>
        <v>0</v>
      </c>
      <c r="H7">
        <f>'Data Entry'!Q8</f>
        <v>8789</v>
      </c>
      <c r="I7">
        <f>'Data Entry'!R8</f>
        <v>38.999</v>
      </c>
      <c r="J7">
        <f t="shared" ref="J7:J61" si="0">E7+G7+I7</f>
        <v>38.999</v>
      </c>
      <c r="K7" s="1">
        <f>SUMIFS('I want to cry'!C$2:C$1000,'I want to cry'!$A$2:$A$1000,$B7,'I want to cry'!$B$2:$B$1000,$C7)</f>
        <v>22.564</v>
      </c>
      <c r="L7" s="1">
        <f>SUMIFS('I want to cry'!D$2:D$1000,'I want to cry'!$A$2:$A$1000,$B7,'I want to cry'!$B$2:$B$1000,$C7)</f>
        <v>0</v>
      </c>
      <c r="M7" s="1">
        <f>SUMIFS('I want to cry'!E$2:E$1000,'I want to cry'!$A$2:$A$1000,$B7,'I want to cry'!$B$2:$B$1000,$C7)</f>
        <v>82.936</v>
      </c>
      <c r="N7" s="1">
        <f t="shared" ref="N7:N61" si="1">IF(K7&lt;1.5,0,IF(E7&lt;2.5,0,E7/K7))</f>
        <v>0</v>
      </c>
      <c r="O7" s="1">
        <f t="shared" ref="O7:O61" si="2">IF(L7&lt;1.5,0,IF(G7&lt;2.5,0,G7/L7))</f>
        <v>0</v>
      </c>
      <c r="P7" s="1">
        <f t="shared" ref="P7:P61" si="3">IF(M7&lt;1.5,0,IF(I7&lt;2.5,0,I7/M7))</f>
        <v>0.470230056911353</v>
      </c>
      <c r="Q7" s="1">
        <f>SUMIF('I have a blue banner'!A$2:A$995,D7,'I have a blue banner'!L$2:L$995)</f>
        <v>81</v>
      </c>
      <c r="R7" s="1">
        <f>SUMIF('I have a blue banner'!A$2:A$995,F7,'I have a blue banner'!L$2:L$995)</f>
        <v>85</v>
      </c>
      <c r="S7" s="1">
        <f>SUMIF('I have a blue banner'!A$2:A$995,I7,'I have a blue banner'!L$2:L$995)</f>
        <v>0</v>
      </c>
      <c r="T7" s="1">
        <f>SUMIF('I wanna go biking'!A$2:A$1000,D7,'I wanna go biking'!D$2:D$2000)</f>
        <v>6.66666666666667</v>
      </c>
      <c r="U7" s="1">
        <f>SUMIF('I wanna go biking'!A$2:A$1000,F7,'I wanna go biking'!D$2:D$2000)</f>
        <v>10.8</v>
      </c>
      <c r="V7" s="1">
        <f>SUMIF('I wanna go biking'!A$2:A$1000,H7,'I wanna go biking'!D$2:D$2000)</f>
        <v>3.5</v>
      </c>
      <c r="W7">
        <f t="shared" ref="W7:W61" si="4">T7-Q7</f>
        <v>-74.3333333333333</v>
      </c>
      <c r="X7">
        <f t="shared" ref="X7:X61" si="5">U7-R7</f>
        <v>-74.2</v>
      </c>
      <c r="Y7">
        <f t="shared" ref="Y7:Y61" si="6">V7-S7</f>
        <v>3.5</v>
      </c>
      <c r="Z7">
        <f t="shared" ref="Z7:Z61" si="7">W7*N7</f>
        <v>0</v>
      </c>
      <c r="AA7">
        <f t="shared" ref="AA7:AA61" si="8">X7*O7</f>
        <v>0</v>
      </c>
      <c r="AB7">
        <f t="shared" ref="AB7:AB61" si="9">Y7*P7</f>
        <v>1.64580519918974</v>
      </c>
      <c r="AC7" s="25">
        <f t="shared" ref="AC7:AC61" si="10">SUM(Z7:AB7)</f>
        <v>1.64580519918974</v>
      </c>
    </row>
    <row r="8" spans="1:29">
      <c r="A8">
        <f>'Data Entry'!A9</f>
        <v>5672</v>
      </c>
      <c r="B8">
        <f>'Data Entry'!B9</f>
        <v>2</v>
      </c>
      <c r="C8" t="str">
        <f>'Data Entry'!C9</f>
        <v>Red</v>
      </c>
      <c r="D8">
        <f>'Data Entry'!M9</f>
        <v>7902</v>
      </c>
      <c r="E8">
        <f>'Data Entry'!N9</f>
        <v>3.367</v>
      </c>
      <c r="F8">
        <f>'Data Entry'!O9</f>
        <v>914</v>
      </c>
      <c r="G8">
        <f>'Data Entry'!P9</f>
        <v>3.949</v>
      </c>
      <c r="H8">
        <f>'Data Entry'!Q9</f>
        <v>4976</v>
      </c>
      <c r="I8">
        <f>'Data Entry'!R9</f>
        <v>10.749</v>
      </c>
      <c r="J8">
        <f t="shared" si="0"/>
        <v>18.065</v>
      </c>
      <c r="K8" s="1">
        <f>SUMIFS('I want to cry'!C$2:C$1000,'I want to cry'!$A$2:$A$1000,$B8,'I want to cry'!$B$2:$B$1000,$C8)</f>
        <v>12.151</v>
      </c>
      <c r="L8" s="1">
        <f>SUMIFS('I want to cry'!D$2:D$1000,'I want to cry'!$A$2:$A$1000,$B8,'I want to cry'!$B$2:$B$1000,$C8)</f>
        <v>7.898</v>
      </c>
      <c r="M8" s="1">
        <f>SUMIFS('I want to cry'!E$2:E$1000,'I want to cry'!$A$2:$A$1000,$B8,'I want to cry'!$B$2:$B$1000,$C8)</f>
        <v>31.744</v>
      </c>
      <c r="N8" s="1">
        <f t="shared" si="1"/>
        <v>0.277096535264587</v>
      </c>
      <c r="O8" s="1">
        <f t="shared" si="2"/>
        <v>0.5</v>
      </c>
      <c r="P8" s="1">
        <f t="shared" si="3"/>
        <v>0.338615171370968</v>
      </c>
      <c r="Q8" s="1">
        <f>SUMIF('I have a blue banner'!A$2:A$995,D8,'I have a blue banner'!L$2:L$995)</f>
        <v>105</v>
      </c>
      <c r="R8" s="1">
        <f>SUMIF('I have a blue banner'!A$2:A$995,F8,'I have a blue banner'!L$2:L$995)</f>
        <v>74</v>
      </c>
      <c r="S8" s="1">
        <f>SUMIF('I have a blue banner'!A$2:A$995,I8,'I have a blue banner'!L$2:L$995)</f>
        <v>0</v>
      </c>
      <c r="T8" s="1">
        <f>SUMIF('I wanna go biking'!A$2:A$1000,D8,'I wanna go biking'!D$2:D$2000)</f>
        <v>14.75</v>
      </c>
      <c r="U8" s="1">
        <f>SUMIF('I wanna go biking'!A$2:A$1000,F8,'I wanna go biking'!D$2:D$2000)</f>
        <v>10</v>
      </c>
      <c r="V8" s="1">
        <f>SUMIF('I wanna go biking'!A$2:A$1000,H8,'I wanna go biking'!D$2:D$2000)</f>
        <v>10.3333333333333</v>
      </c>
      <c r="W8">
        <f t="shared" si="4"/>
        <v>-90.25</v>
      </c>
      <c r="X8">
        <f t="shared" si="5"/>
        <v>-64</v>
      </c>
      <c r="Y8">
        <f t="shared" si="6"/>
        <v>10.3333333333333</v>
      </c>
      <c r="Z8">
        <f t="shared" si="7"/>
        <v>-25.007962307629</v>
      </c>
      <c r="AA8">
        <f t="shared" si="8"/>
        <v>-32</v>
      </c>
      <c r="AB8">
        <f t="shared" si="9"/>
        <v>3.4990234375</v>
      </c>
      <c r="AC8" s="25">
        <f t="shared" si="10"/>
        <v>-53.508938870129</v>
      </c>
    </row>
    <row r="9" spans="1:29">
      <c r="A9">
        <f>'Data Entry'!A10</f>
        <v>914</v>
      </c>
      <c r="B9">
        <f>'Data Entry'!B10</f>
        <v>2</v>
      </c>
      <c r="C9" t="s">
        <v>246</v>
      </c>
      <c r="D9">
        <f>'Data Entry'!M10</f>
        <v>8850</v>
      </c>
      <c r="E9">
        <f>'Data Entry'!N10</f>
        <v>5.417</v>
      </c>
      <c r="F9">
        <f>'Data Entry'!O10</f>
        <v>4917</v>
      </c>
      <c r="G9">
        <f>'Data Entry'!P10</f>
        <v>0</v>
      </c>
      <c r="H9">
        <f>'Data Entry'!Q10</f>
        <v>5672</v>
      </c>
      <c r="I9">
        <f>'Data Entry'!R10</f>
        <v>0</v>
      </c>
      <c r="J9">
        <f t="shared" si="0"/>
        <v>5.417</v>
      </c>
      <c r="K9" s="1">
        <f>SUMIFS('I want to cry'!C$2:C$1000,'I want to cry'!$A$2:$A$1000,$B9,'I want to cry'!$B$2:$B$1000,$C9)</f>
        <v>12.151</v>
      </c>
      <c r="L9" s="1">
        <f>SUMIFS('I want to cry'!D$2:D$1000,'I want to cry'!$A$2:$A$1000,$B9,'I want to cry'!$B$2:$B$1000,$C9)</f>
        <v>7.898</v>
      </c>
      <c r="M9" s="1">
        <f>SUMIFS('I want to cry'!E$2:E$1000,'I want to cry'!$A$2:$A$1000,$B9,'I want to cry'!$B$2:$B$1000,$C9)</f>
        <v>31.744</v>
      </c>
      <c r="N9" s="1">
        <f t="shared" si="1"/>
        <v>0.445806929470825</v>
      </c>
      <c r="O9" s="1">
        <f t="shared" si="2"/>
        <v>0</v>
      </c>
      <c r="P9" s="1">
        <f t="shared" si="3"/>
        <v>0</v>
      </c>
      <c r="Q9" s="1">
        <f>SUMIF('I have a blue banner'!A$2:A$995,D9,'I have a blue banner'!L$2:L$995)</f>
        <v>18</v>
      </c>
      <c r="R9" s="1">
        <f>SUMIF('I have a blue banner'!A$2:A$995,F9,'I have a blue banner'!L$2:L$995)</f>
        <v>126</v>
      </c>
      <c r="S9" s="1">
        <f>SUMIF('I have a blue banner'!A$2:A$995,I9,'I have a blue banner'!L$2:L$995)</f>
        <v>0</v>
      </c>
      <c r="T9" s="1">
        <f>SUMIF('I wanna go biking'!A$2:A$1000,D9,'I wanna go biking'!D$2:D$2000)</f>
        <v>0.6</v>
      </c>
      <c r="U9" s="1">
        <f>SUMIF('I wanna go biking'!A$2:A$1000,F9,'I wanna go biking'!D$2:D$2000)</f>
        <v>12</v>
      </c>
      <c r="V9" s="1">
        <f>SUMIF('I wanna go biking'!A$2:A$1000,H9,'I wanna go biking'!D$2:D$2000)</f>
        <v>2</v>
      </c>
      <c r="W9">
        <f t="shared" si="4"/>
        <v>-17.4</v>
      </c>
      <c r="X9">
        <f t="shared" si="5"/>
        <v>-114</v>
      </c>
      <c r="Y9">
        <f t="shared" si="6"/>
        <v>2</v>
      </c>
      <c r="Z9">
        <f t="shared" si="7"/>
        <v>-7.75704057279236</v>
      </c>
      <c r="AA9">
        <f t="shared" si="8"/>
        <v>0</v>
      </c>
      <c r="AB9">
        <f t="shared" si="9"/>
        <v>0</v>
      </c>
      <c r="AC9" s="25">
        <f t="shared" si="10"/>
        <v>-7.75704057279236</v>
      </c>
    </row>
    <row r="10" spans="1:29">
      <c r="A10">
        <f>'Data Entry'!A11</f>
        <v>8850</v>
      </c>
      <c r="B10">
        <f>'Data Entry'!B11</f>
        <v>2</v>
      </c>
      <c r="C10" t="str">
        <f>'Data Entry'!C11</f>
        <v>Red</v>
      </c>
      <c r="D10">
        <f>'Data Entry'!M11</f>
        <v>7902</v>
      </c>
      <c r="E10">
        <f>'Data Entry'!N11</f>
        <v>0</v>
      </c>
      <c r="F10">
        <f>'Data Entry'!O11</f>
        <v>914</v>
      </c>
      <c r="G10">
        <f>'Data Entry'!P11</f>
        <v>0</v>
      </c>
      <c r="H10">
        <f>'Data Entry'!Q11</f>
        <v>4976</v>
      </c>
      <c r="I10">
        <f>'Data Entry'!R11</f>
        <v>0</v>
      </c>
      <c r="J10">
        <f t="shared" si="0"/>
        <v>0</v>
      </c>
      <c r="K10" s="1">
        <f>SUMIFS('I want to cry'!C$2:C$1000,'I want to cry'!$A$2:$A$1000,$B10,'I want to cry'!$B$2:$B$1000,$C10)</f>
        <v>12.151</v>
      </c>
      <c r="L10" s="1">
        <f>SUMIFS('I want to cry'!D$2:D$1000,'I want to cry'!$A$2:$A$1000,$B10,'I want to cry'!$B$2:$B$1000,$C10)</f>
        <v>7.898</v>
      </c>
      <c r="M10" s="1">
        <f>SUMIFS('I want to cry'!E$2:E$1000,'I want to cry'!$A$2:$A$1000,$B10,'I want to cry'!$B$2:$B$1000,$C10)</f>
        <v>31.744</v>
      </c>
      <c r="N10" s="1">
        <f t="shared" si="1"/>
        <v>0</v>
      </c>
      <c r="O10" s="1">
        <f t="shared" si="2"/>
        <v>0</v>
      </c>
      <c r="P10" s="1">
        <f t="shared" si="3"/>
        <v>0</v>
      </c>
      <c r="Q10" s="1">
        <f>SUMIF('I have a blue banner'!A$2:A$995,D10,'I have a blue banner'!L$2:L$995)</f>
        <v>105</v>
      </c>
      <c r="R10" s="1">
        <f>SUMIF('I have a blue banner'!A$2:A$995,F10,'I have a blue banner'!L$2:L$995)</f>
        <v>74</v>
      </c>
      <c r="S10" s="1">
        <f>SUMIF('I have a blue banner'!A$2:A$995,I10,'I have a blue banner'!L$2:L$995)</f>
        <v>0</v>
      </c>
      <c r="T10" s="1">
        <f>SUMIF('I wanna go biking'!A$2:A$1000,D10,'I wanna go biking'!D$2:D$2000)</f>
        <v>14.75</v>
      </c>
      <c r="U10" s="1">
        <f>SUMIF('I wanna go biking'!A$2:A$1000,F10,'I wanna go biking'!D$2:D$2000)</f>
        <v>10</v>
      </c>
      <c r="V10" s="1">
        <f>SUMIF('I wanna go biking'!A$2:A$1000,H10,'I wanna go biking'!D$2:D$2000)</f>
        <v>10.3333333333333</v>
      </c>
      <c r="W10">
        <f t="shared" si="4"/>
        <v>-90.25</v>
      </c>
      <c r="X10">
        <f t="shared" si="5"/>
        <v>-64</v>
      </c>
      <c r="Y10">
        <f t="shared" si="6"/>
        <v>10.3333333333333</v>
      </c>
      <c r="Z10">
        <f t="shared" si="7"/>
        <v>0</v>
      </c>
      <c r="AA10">
        <f t="shared" si="8"/>
        <v>0</v>
      </c>
      <c r="AB10">
        <f t="shared" si="9"/>
        <v>0</v>
      </c>
      <c r="AC10" s="25">
        <f t="shared" si="10"/>
        <v>0</v>
      </c>
    </row>
    <row r="11" spans="1:29">
      <c r="A11">
        <f>'Data Entry'!A12</f>
        <v>4976</v>
      </c>
      <c r="B11">
        <f>'Data Entry'!B12</f>
        <v>2</v>
      </c>
      <c r="C11" t="str">
        <f>'Data Entry'!C12</f>
        <v>Blue</v>
      </c>
      <c r="D11">
        <f>'Data Entry'!M12</f>
        <v>4917</v>
      </c>
      <c r="E11">
        <f>'Data Entry'!N12</f>
        <v>23.037</v>
      </c>
      <c r="F11">
        <f>'Data Entry'!O12</f>
        <v>5672</v>
      </c>
      <c r="G11">
        <f>'Data Entry'!P12</f>
        <v>6.244</v>
      </c>
      <c r="H11">
        <f>'Data Entry'!Q12</f>
        <v>8850</v>
      </c>
      <c r="I11">
        <f>'Data Entry'!R12</f>
        <v>0</v>
      </c>
      <c r="J11">
        <f t="shared" si="0"/>
        <v>29.281</v>
      </c>
      <c r="K11" s="1">
        <f>SUMIFS('I want to cry'!C$2:C$1000,'I want to cry'!$A$2:$A$1000,$B11,'I want to cry'!$B$2:$B$1000,$C11)</f>
        <v>55.857</v>
      </c>
      <c r="L11" s="1">
        <f>SUMIFS('I want to cry'!D$2:D$1000,'I want to cry'!$A$2:$A$1000,$B11,'I want to cry'!$B$2:$B$1000,$C11)</f>
        <v>12.488</v>
      </c>
      <c r="M11" s="1">
        <f>SUMIFS('I want to cry'!E$2:E$1000,'I want to cry'!$A$2:$A$1000,$B11,'I want to cry'!$B$2:$B$1000,$C11)</f>
        <v>0</v>
      </c>
      <c r="N11" s="1">
        <f t="shared" si="1"/>
        <v>0.412428164777915</v>
      </c>
      <c r="O11" s="1">
        <f t="shared" si="2"/>
        <v>0.5</v>
      </c>
      <c r="P11" s="1">
        <f t="shared" si="3"/>
        <v>0</v>
      </c>
      <c r="Q11" s="1">
        <f>SUMIF('I have a blue banner'!A$2:A$995,D11,'I have a blue banner'!L$2:L$995)</f>
        <v>126</v>
      </c>
      <c r="R11" s="1">
        <f>SUMIF('I have a blue banner'!A$2:A$995,F11,'I have a blue banner'!L$2:L$995)</f>
        <v>9</v>
      </c>
      <c r="S11" s="1">
        <f>SUMIF('I have a blue banner'!A$2:A$995,I11,'I have a blue banner'!L$2:L$995)</f>
        <v>0</v>
      </c>
      <c r="T11" s="1">
        <f>SUMIF('I wanna go biking'!A$2:A$1000,D11,'I wanna go biking'!D$2:D$2000)</f>
        <v>12</v>
      </c>
      <c r="U11" s="1">
        <f>SUMIF('I wanna go biking'!A$2:A$1000,F11,'I wanna go biking'!D$2:D$2000)</f>
        <v>2</v>
      </c>
      <c r="V11" s="1">
        <f>SUMIF('I wanna go biking'!A$2:A$1000,H11,'I wanna go biking'!D$2:D$2000)</f>
        <v>0.6</v>
      </c>
      <c r="W11">
        <f t="shared" si="4"/>
        <v>-114</v>
      </c>
      <c r="X11">
        <f t="shared" si="5"/>
        <v>-7</v>
      </c>
      <c r="Y11">
        <f t="shared" si="6"/>
        <v>0.6</v>
      </c>
      <c r="Z11">
        <f t="shared" si="7"/>
        <v>-47.0168107846823</v>
      </c>
      <c r="AA11">
        <f t="shared" si="8"/>
        <v>-3.5</v>
      </c>
      <c r="AB11">
        <f t="shared" si="9"/>
        <v>0</v>
      </c>
      <c r="AC11" s="25">
        <f t="shared" si="10"/>
        <v>-50.5168107846823</v>
      </c>
    </row>
    <row r="12" spans="1:29">
      <c r="A12">
        <f>'Data Entry'!A13</f>
        <v>4917</v>
      </c>
      <c r="B12">
        <f>'Data Entry'!B13</f>
        <v>2</v>
      </c>
      <c r="C12" t="str">
        <f>'Data Entry'!C13</f>
        <v>Red</v>
      </c>
      <c r="D12">
        <f>'Data Entry'!M13</f>
        <v>7902</v>
      </c>
      <c r="E12">
        <f>'Data Entry'!N13</f>
        <v>0</v>
      </c>
      <c r="F12">
        <f>'Data Entry'!O13</f>
        <v>914</v>
      </c>
      <c r="G12">
        <f>'Data Entry'!P13</f>
        <v>0</v>
      </c>
      <c r="H12">
        <f>'Data Entry'!Q13</f>
        <v>4976</v>
      </c>
      <c r="I12">
        <f>'Data Entry'!R13</f>
        <v>5.123</v>
      </c>
      <c r="J12">
        <f t="shared" si="0"/>
        <v>5.123</v>
      </c>
      <c r="K12" s="1">
        <f>SUMIFS('I want to cry'!C$2:C$1000,'I want to cry'!$A$2:$A$1000,$B12,'I want to cry'!$B$2:$B$1000,$C12)</f>
        <v>12.151</v>
      </c>
      <c r="L12" s="1">
        <f>SUMIFS('I want to cry'!D$2:D$1000,'I want to cry'!$A$2:$A$1000,$B12,'I want to cry'!$B$2:$B$1000,$C12)</f>
        <v>7.898</v>
      </c>
      <c r="M12" s="1">
        <f>SUMIFS('I want to cry'!E$2:E$1000,'I want to cry'!$A$2:$A$1000,$B12,'I want to cry'!$B$2:$B$1000,$C12)</f>
        <v>31.744</v>
      </c>
      <c r="N12" s="1">
        <f t="shared" si="1"/>
        <v>0</v>
      </c>
      <c r="O12" s="1">
        <f t="shared" si="2"/>
        <v>0</v>
      </c>
      <c r="P12" s="1">
        <f t="shared" si="3"/>
        <v>0.161384828629032</v>
      </c>
      <c r="Q12" s="1">
        <f>SUMIF('I have a blue banner'!A$2:A$995,D12,'I have a blue banner'!L$2:L$995)</f>
        <v>105</v>
      </c>
      <c r="R12" s="1">
        <f>SUMIF('I have a blue banner'!A$2:A$995,F12,'I have a blue banner'!L$2:L$995)</f>
        <v>74</v>
      </c>
      <c r="S12" s="1">
        <f>SUMIF('I have a blue banner'!A$2:A$995,I12,'I have a blue banner'!L$2:L$995)</f>
        <v>0</v>
      </c>
      <c r="T12" s="1">
        <f>SUMIF('I wanna go biking'!A$2:A$1000,D12,'I wanna go biking'!D$2:D$2000)</f>
        <v>14.75</v>
      </c>
      <c r="U12" s="1">
        <f>SUMIF('I wanna go biking'!A$2:A$1000,F12,'I wanna go biking'!D$2:D$2000)</f>
        <v>10</v>
      </c>
      <c r="V12" s="1">
        <f>SUMIF('I wanna go biking'!A$2:A$1000,H12,'I wanna go biking'!D$2:D$2000)</f>
        <v>10.3333333333333</v>
      </c>
      <c r="W12">
        <f t="shared" si="4"/>
        <v>-90.25</v>
      </c>
      <c r="X12">
        <f t="shared" si="5"/>
        <v>-64</v>
      </c>
      <c r="Y12">
        <f t="shared" si="6"/>
        <v>10.3333333333333</v>
      </c>
      <c r="Z12">
        <f t="shared" si="7"/>
        <v>0</v>
      </c>
      <c r="AA12">
        <f t="shared" si="8"/>
        <v>0</v>
      </c>
      <c r="AB12">
        <f t="shared" si="9"/>
        <v>1.66764322916667</v>
      </c>
      <c r="AC12" s="25">
        <f t="shared" si="10"/>
        <v>1.66764322916667</v>
      </c>
    </row>
    <row r="13" spans="1:29">
      <c r="A13">
        <f>'Data Entry'!A14</f>
        <v>7902</v>
      </c>
      <c r="B13">
        <f>'Data Entry'!B14</f>
        <v>2</v>
      </c>
      <c r="C13" t="str">
        <f>'Data Entry'!C14</f>
        <v>Blue</v>
      </c>
      <c r="D13">
        <f>'Data Entry'!M14</f>
        <v>4917</v>
      </c>
      <c r="E13">
        <f>'Data Entry'!N14</f>
        <v>2.183</v>
      </c>
      <c r="F13">
        <f>'Data Entry'!O14</f>
        <v>5672</v>
      </c>
      <c r="G13">
        <f>'Data Entry'!P14</f>
        <v>0</v>
      </c>
      <c r="H13">
        <f>'Data Entry'!Q14</f>
        <v>8850</v>
      </c>
      <c r="I13">
        <f>'Data Entry'!R14</f>
        <v>0</v>
      </c>
      <c r="J13">
        <f t="shared" si="0"/>
        <v>2.183</v>
      </c>
      <c r="K13" s="1">
        <f>SUMIFS('I want to cry'!C$2:C$1000,'I want to cry'!$A$2:$A$1000,$B13,'I want to cry'!$B$2:$B$1000,$C13)</f>
        <v>55.857</v>
      </c>
      <c r="L13" s="1">
        <f>SUMIFS('I want to cry'!D$2:D$1000,'I want to cry'!$A$2:$A$1000,$B13,'I want to cry'!$B$2:$B$1000,$C13)</f>
        <v>12.488</v>
      </c>
      <c r="M13" s="1">
        <f>SUMIFS('I want to cry'!E$2:E$1000,'I want to cry'!$A$2:$A$1000,$B13,'I want to cry'!$B$2:$B$1000,$C13)</f>
        <v>0</v>
      </c>
      <c r="N13" s="1">
        <f t="shared" si="1"/>
        <v>0</v>
      </c>
      <c r="O13" s="1">
        <f t="shared" si="2"/>
        <v>0</v>
      </c>
      <c r="P13" s="1">
        <f t="shared" si="3"/>
        <v>0</v>
      </c>
      <c r="Q13" s="1">
        <f>SUMIF('I have a blue banner'!A$2:A$995,D13,'I have a blue banner'!L$2:L$995)</f>
        <v>126</v>
      </c>
      <c r="R13" s="1">
        <f>SUMIF('I have a blue banner'!A$2:A$995,F13,'I have a blue banner'!L$2:L$995)</f>
        <v>9</v>
      </c>
      <c r="S13" s="1">
        <f>SUMIF('I have a blue banner'!A$2:A$995,I13,'I have a blue banner'!L$2:L$995)</f>
        <v>0</v>
      </c>
      <c r="T13" s="1">
        <f>SUMIF('I wanna go biking'!A$2:A$1000,D13,'I wanna go biking'!D$2:D$2000)</f>
        <v>12</v>
      </c>
      <c r="U13" s="1">
        <f>SUMIF('I wanna go biking'!A$2:A$1000,F13,'I wanna go biking'!D$2:D$2000)</f>
        <v>2</v>
      </c>
      <c r="V13" s="1">
        <f>SUMIF('I wanna go biking'!A$2:A$1000,H13,'I wanna go biking'!D$2:D$2000)</f>
        <v>0.6</v>
      </c>
      <c r="W13">
        <f t="shared" si="4"/>
        <v>-114</v>
      </c>
      <c r="X13">
        <f t="shared" si="5"/>
        <v>-7</v>
      </c>
      <c r="Y13">
        <f t="shared" si="6"/>
        <v>0.6</v>
      </c>
      <c r="Z13">
        <f t="shared" si="7"/>
        <v>0</v>
      </c>
      <c r="AA13">
        <f t="shared" si="8"/>
        <v>0</v>
      </c>
      <c r="AB13">
        <f t="shared" si="9"/>
        <v>0</v>
      </c>
      <c r="AC13" s="25">
        <f t="shared" si="10"/>
        <v>0</v>
      </c>
    </row>
    <row r="14" spans="1:29">
      <c r="A14">
        <f>'Data Entry'!A15</f>
        <v>4069</v>
      </c>
      <c r="B14">
        <f>'Data Entry'!B15</f>
        <v>1</v>
      </c>
      <c r="C14" t="str">
        <f>'Data Entry'!C15</f>
        <v>Red</v>
      </c>
      <c r="D14">
        <f>'Data Entry'!M15</f>
        <v>2198</v>
      </c>
      <c r="E14">
        <f>'Data Entry'!N15</f>
        <v>3.108</v>
      </c>
      <c r="F14">
        <f>'Data Entry'!O15</f>
        <v>5406</v>
      </c>
      <c r="G14">
        <f>'Data Entry'!P15</f>
        <v>0</v>
      </c>
      <c r="H14">
        <f>'Data Entry'!Q15</f>
        <v>1114</v>
      </c>
      <c r="I14">
        <f>'Data Entry'!R15</f>
        <v>0</v>
      </c>
      <c r="J14">
        <f t="shared" si="0"/>
        <v>3.108</v>
      </c>
      <c r="K14" s="1">
        <f>SUMIFS('I want to cry'!C$2:C$1000,'I want to cry'!$A$2:$A$1000,$B14,'I want to cry'!$B$2:$B$1000,$C14)</f>
        <v>29.824</v>
      </c>
      <c r="L14" s="1">
        <f>SUMIFS('I want to cry'!D$2:D$1000,'I want to cry'!$A$2:$A$1000,$B14,'I want to cry'!$B$2:$B$1000,$C14)</f>
        <v>12.89</v>
      </c>
      <c r="M14" s="1">
        <f>SUMIFS('I want to cry'!E$2:E$1000,'I want to cry'!$A$2:$A$1000,$B14,'I want to cry'!$B$2:$B$1000,$C14)</f>
        <v>9.872</v>
      </c>
      <c r="N14" s="1">
        <f t="shared" si="1"/>
        <v>0.104211373390558</v>
      </c>
      <c r="O14" s="1">
        <f t="shared" si="2"/>
        <v>0</v>
      </c>
      <c r="P14" s="1">
        <f t="shared" si="3"/>
        <v>0</v>
      </c>
      <c r="Q14" s="1">
        <f>SUMIF('I have a blue banner'!A$2:A$995,D14,'I have a blue banner'!L$2:L$995)</f>
        <v>58</v>
      </c>
      <c r="R14" s="1">
        <f>SUMIF('I have a blue banner'!A$2:A$995,F14,'I have a blue banner'!L$2:L$995)</f>
        <v>148</v>
      </c>
      <c r="S14" s="1">
        <f>SUMIF('I have a blue banner'!A$2:A$995,I14,'I have a blue banner'!L$2:L$995)</f>
        <v>0</v>
      </c>
      <c r="T14" s="1">
        <f>SUMIF('I wanna go biking'!A$2:A$1000,D14,'I wanna go biking'!D$2:D$2000)</f>
        <v>7</v>
      </c>
      <c r="U14" s="1">
        <f>SUMIF('I wanna go biking'!A$2:A$1000,F14,'I wanna go biking'!D$2:D$2000)</f>
        <v>18</v>
      </c>
      <c r="V14" s="1">
        <f>SUMIF('I wanna go biking'!A$2:A$1000,H14,'I wanna go biking'!D$2:D$2000)</f>
        <v>25.6666666666667</v>
      </c>
      <c r="W14">
        <f t="shared" si="4"/>
        <v>-51</v>
      </c>
      <c r="X14">
        <f t="shared" si="5"/>
        <v>-130</v>
      </c>
      <c r="Y14">
        <f t="shared" si="6"/>
        <v>25.6666666666667</v>
      </c>
      <c r="Z14">
        <f t="shared" si="7"/>
        <v>-5.31478004291846</v>
      </c>
      <c r="AA14">
        <f t="shared" si="8"/>
        <v>0</v>
      </c>
      <c r="AB14">
        <f t="shared" si="9"/>
        <v>0</v>
      </c>
      <c r="AC14" s="25">
        <f t="shared" si="10"/>
        <v>-5.31478004291846</v>
      </c>
    </row>
    <row r="15" spans="1:29">
      <c r="A15">
        <f>'Data Entry'!A16</f>
        <v>8731</v>
      </c>
      <c r="B15">
        <f>'Data Entry'!B16</f>
        <v>1</v>
      </c>
      <c r="C15" t="str">
        <f>'Data Entry'!C16</f>
        <v>Red</v>
      </c>
      <c r="D15">
        <f>'Data Entry'!M16</f>
        <v>5406</v>
      </c>
      <c r="E15">
        <f>'Data Entry'!N16</f>
        <v>9.056</v>
      </c>
      <c r="F15">
        <f>'Data Entry'!O16</f>
        <v>1114</v>
      </c>
      <c r="G15">
        <f>'Data Entry'!P16</f>
        <v>0</v>
      </c>
      <c r="H15">
        <f>'Data Entry'!Q16</f>
        <v>2198</v>
      </c>
      <c r="I15">
        <f>'Data Entry'!R16</f>
        <v>0</v>
      </c>
      <c r="J15">
        <f t="shared" si="0"/>
        <v>9.056</v>
      </c>
      <c r="K15" s="1">
        <f>SUMIFS('I want to cry'!C$2:C$1000,'I want to cry'!$A$2:$A$1000,$B15,'I want to cry'!$B$2:$B$1000,$C15)</f>
        <v>29.824</v>
      </c>
      <c r="L15" s="1">
        <f>SUMIFS('I want to cry'!D$2:D$1000,'I want to cry'!$A$2:$A$1000,$B15,'I want to cry'!$B$2:$B$1000,$C15)</f>
        <v>12.89</v>
      </c>
      <c r="M15" s="1">
        <f>SUMIFS('I want to cry'!E$2:E$1000,'I want to cry'!$A$2:$A$1000,$B15,'I want to cry'!$B$2:$B$1000,$C15)</f>
        <v>9.872</v>
      </c>
      <c r="N15" s="1">
        <f t="shared" si="1"/>
        <v>0.303648068669528</v>
      </c>
      <c r="O15" s="1">
        <f t="shared" si="2"/>
        <v>0</v>
      </c>
      <c r="P15" s="1">
        <f t="shared" si="3"/>
        <v>0</v>
      </c>
      <c r="Q15" s="1">
        <f>SUMIF('I have a blue banner'!A$2:A$995,D15,'I have a blue banner'!L$2:L$995)</f>
        <v>148</v>
      </c>
      <c r="R15" s="1">
        <f>SUMIF('I have a blue banner'!A$2:A$995,F15,'I have a blue banner'!L$2:L$995)</f>
        <v>171</v>
      </c>
      <c r="S15" s="1">
        <f>SUMIF('I have a blue banner'!A$2:A$995,I15,'I have a blue banner'!L$2:L$995)</f>
        <v>0</v>
      </c>
      <c r="T15" s="1">
        <f>SUMIF('I wanna go biking'!A$2:A$1000,D15,'I wanna go biking'!D$2:D$2000)</f>
        <v>18</v>
      </c>
      <c r="U15" s="1">
        <f>SUMIF('I wanna go biking'!A$2:A$1000,F15,'I wanna go biking'!D$2:D$2000)</f>
        <v>25.6666666666667</v>
      </c>
      <c r="V15" s="1">
        <f>SUMIF('I wanna go biking'!A$2:A$1000,H15,'I wanna go biking'!D$2:D$2000)</f>
        <v>7</v>
      </c>
      <c r="W15">
        <f t="shared" si="4"/>
        <v>-130</v>
      </c>
      <c r="X15">
        <f t="shared" si="5"/>
        <v>-145.333333333333</v>
      </c>
      <c r="Y15">
        <f t="shared" si="6"/>
        <v>7</v>
      </c>
      <c r="Z15">
        <f t="shared" si="7"/>
        <v>-39.4742489270386</v>
      </c>
      <c r="AA15">
        <f t="shared" si="8"/>
        <v>0</v>
      </c>
      <c r="AB15">
        <f t="shared" si="9"/>
        <v>0</v>
      </c>
      <c r="AC15" s="25">
        <f t="shared" si="10"/>
        <v>-39.4742489270386</v>
      </c>
    </row>
    <row r="16" spans="1:29">
      <c r="A16">
        <f>'Data Entry'!A17</f>
        <v>5406</v>
      </c>
      <c r="B16">
        <f>'Data Entry'!B17</f>
        <v>1</v>
      </c>
      <c r="C16" t="str">
        <f>'Data Entry'!C17</f>
        <v>Blue</v>
      </c>
      <c r="D16">
        <f>'Data Entry'!M17</f>
        <v>8731</v>
      </c>
      <c r="E16">
        <f>'Data Entry'!N17</f>
        <v>11.282</v>
      </c>
      <c r="F16">
        <f>'Data Entry'!O17</f>
        <v>4069</v>
      </c>
      <c r="G16">
        <f>'Data Entry'!P17</f>
        <v>0</v>
      </c>
      <c r="H16">
        <f>'Data Entry'!Q17</f>
        <v>8789</v>
      </c>
      <c r="I16">
        <f>'Data Entry'!R17</f>
        <v>2.469</v>
      </c>
      <c r="J16">
        <f t="shared" si="0"/>
        <v>13.751</v>
      </c>
      <c r="K16" s="1">
        <f>SUMIFS('I want to cry'!C$2:C$1000,'I want to cry'!$A$2:$A$1000,$B16,'I want to cry'!$B$2:$B$1000,$C16)</f>
        <v>22.564</v>
      </c>
      <c r="L16" s="1">
        <f>SUMIFS('I want to cry'!D$2:D$1000,'I want to cry'!$A$2:$A$1000,$B16,'I want to cry'!$B$2:$B$1000,$C16)</f>
        <v>0</v>
      </c>
      <c r="M16" s="1">
        <f>SUMIFS('I want to cry'!E$2:E$1000,'I want to cry'!$A$2:$A$1000,$B16,'I want to cry'!$B$2:$B$1000,$C16)</f>
        <v>82.936</v>
      </c>
      <c r="N16" s="1">
        <f t="shared" si="1"/>
        <v>0.5</v>
      </c>
      <c r="O16" s="1">
        <f t="shared" si="2"/>
        <v>0</v>
      </c>
      <c r="P16" s="1">
        <f t="shared" si="3"/>
        <v>0</v>
      </c>
      <c r="Q16" s="1">
        <f>SUMIF('I have a blue banner'!A$2:A$995,D16,'I have a blue banner'!L$2:L$995)</f>
        <v>81</v>
      </c>
      <c r="R16" s="1">
        <f>SUMIF('I have a blue banner'!A$2:A$995,F16,'I have a blue banner'!L$2:L$995)</f>
        <v>85</v>
      </c>
      <c r="S16" s="1">
        <f>SUMIF('I have a blue banner'!A$2:A$995,I16,'I have a blue banner'!L$2:L$995)</f>
        <v>0</v>
      </c>
      <c r="T16" s="1">
        <f>SUMIF('I wanna go biking'!A$2:A$1000,D16,'I wanna go biking'!D$2:D$2000)</f>
        <v>6.66666666666667</v>
      </c>
      <c r="U16" s="1">
        <f>SUMIF('I wanna go biking'!A$2:A$1000,F16,'I wanna go biking'!D$2:D$2000)</f>
        <v>10.8</v>
      </c>
      <c r="V16" s="1">
        <f>SUMIF('I wanna go biking'!A$2:A$1000,H16,'I wanna go biking'!D$2:D$2000)</f>
        <v>3.5</v>
      </c>
      <c r="W16">
        <f t="shared" si="4"/>
        <v>-74.3333333333333</v>
      </c>
      <c r="X16">
        <f t="shared" si="5"/>
        <v>-74.2</v>
      </c>
      <c r="Y16">
        <f t="shared" si="6"/>
        <v>3.5</v>
      </c>
      <c r="Z16">
        <f t="shared" si="7"/>
        <v>-37.1666666666667</v>
      </c>
      <c r="AA16">
        <f t="shared" si="8"/>
        <v>0</v>
      </c>
      <c r="AB16">
        <f t="shared" si="9"/>
        <v>0</v>
      </c>
      <c r="AC16" s="25">
        <f t="shared" si="10"/>
        <v>-37.1666666666667</v>
      </c>
    </row>
    <row r="17" spans="1:29">
      <c r="A17">
        <f>'Data Entry'!A18</f>
        <v>1114</v>
      </c>
      <c r="B17">
        <f>'Data Entry'!B18</f>
        <v>1</v>
      </c>
      <c r="C17" t="str">
        <f>'Data Entry'!C18</f>
        <v>Blue</v>
      </c>
      <c r="D17">
        <f>'Data Entry'!M18</f>
        <v>8731</v>
      </c>
      <c r="E17">
        <f>'Data Entry'!N18</f>
        <v>0</v>
      </c>
      <c r="F17">
        <f>'Data Entry'!O18</f>
        <v>4069</v>
      </c>
      <c r="G17">
        <f>'Data Entry'!P18</f>
        <v>0</v>
      </c>
      <c r="H17">
        <f>'Data Entry'!Q18</f>
        <v>8789</v>
      </c>
      <c r="I17">
        <f>'Data Entry'!R18</f>
        <v>0</v>
      </c>
      <c r="J17">
        <f t="shared" si="0"/>
        <v>0</v>
      </c>
      <c r="K17" s="1">
        <f>SUMIFS('I want to cry'!C$2:C$1000,'I want to cry'!$A$2:$A$1000,$B17,'I want to cry'!$B$2:$B$1000,$C17)</f>
        <v>22.564</v>
      </c>
      <c r="L17" s="1">
        <f>SUMIFS('I want to cry'!D$2:D$1000,'I want to cry'!$A$2:$A$1000,$B17,'I want to cry'!$B$2:$B$1000,$C17)</f>
        <v>0</v>
      </c>
      <c r="M17" s="1">
        <f>SUMIFS('I want to cry'!E$2:E$1000,'I want to cry'!$A$2:$A$1000,$B17,'I want to cry'!$B$2:$B$1000,$C17)</f>
        <v>82.936</v>
      </c>
      <c r="N17" s="1">
        <f t="shared" si="1"/>
        <v>0</v>
      </c>
      <c r="O17" s="1">
        <f t="shared" si="2"/>
        <v>0</v>
      </c>
      <c r="P17" s="1">
        <f t="shared" si="3"/>
        <v>0</v>
      </c>
      <c r="Q17" s="1">
        <f>SUMIF('I have a blue banner'!A$2:A$995,D17,'I have a blue banner'!L$2:L$995)</f>
        <v>81</v>
      </c>
      <c r="R17" s="1">
        <f>SUMIF('I have a blue banner'!A$2:A$995,F17,'I have a blue banner'!L$2:L$995)</f>
        <v>85</v>
      </c>
      <c r="S17" s="1">
        <f>SUMIF('I have a blue banner'!A$2:A$995,I17,'I have a blue banner'!L$2:L$995)</f>
        <v>0</v>
      </c>
      <c r="T17" s="1">
        <f>SUMIF('I wanna go biking'!A$2:A$1000,D17,'I wanna go biking'!D$2:D$2000)</f>
        <v>6.66666666666667</v>
      </c>
      <c r="U17" s="1">
        <f>SUMIF('I wanna go biking'!A$2:A$1000,F17,'I wanna go biking'!D$2:D$2000)</f>
        <v>10.8</v>
      </c>
      <c r="V17" s="1">
        <f>SUMIF('I wanna go biking'!A$2:A$1000,H17,'I wanna go biking'!D$2:D$2000)</f>
        <v>3.5</v>
      </c>
      <c r="W17">
        <f t="shared" si="4"/>
        <v>-74.3333333333333</v>
      </c>
      <c r="X17">
        <f t="shared" si="5"/>
        <v>-74.2</v>
      </c>
      <c r="Y17">
        <f t="shared" si="6"/>
        <v>3.5</v>
      </c>
      <c r="Z17">
        <f t="shared" si="7"/>
        <v>0</v>
      </c>
      <c r="AA17">
        <f t="shared" si="8"/>
        <v>0</v>
      </c>
      <c r="AB17">
        <f t="shared" si="9"/>
        <v>0</v>
      </c>
      <c r="AC17" s="25">
        <f t="shared" si="10"/>
        <v>0</v>
      </c>
    </row>
    <row r="18" spans="1:29">
      <c r="A18">
        <f>'Data Entry'!A19</f>
        <v>8789</v>
      </c>
      <c r="B18">
        <f>'Data Entry'!B19</f>
        <v>1</v>
      </c>
      <c r="C18" t="str">
        <f>'Data Entry'!C19</f>
        <v>Red</v>
      </c>
      <c r="D18">
        <f>'Data Entry'!M19</f>
        <v>2198</v>
      </c>
      <c r="E18">
        <f>'Data Entry'!N19</f>
        <v>2.748</v>
      </c>
      <c r="F18">
        <f>'Data Entry'!O19</f>
        <v>5406</v>
      </c>
      <c r="G18">
        <f>'Data Entry'!P19</f>
        <v>6.445</v>
      </c>
      <c r="H18">
        <f>'Data Entry'!Q19</f>
        <v>1114</v>
      </c>
      <c r="I18">
        <f>'Data Entry'!R19</f>
        <v>4.936</v>
      </c>
      <c r="J18">
        <f t="shared" si="0"/>
        <v>14.129</v>
      </c>
      <c r="K18" s="1">
        <f>SUMIFS('I want to cry'!C$2:C$1000,'I want to cry'!$A$2:$A$1000,$B18,'I want to cry'!$B$2:$B$1000,$C18)</f>
        <v>29.824</v>
      </c>
      <c r="L18" s="1">
        <f>SUMIFS('I want to cry'!D$2:D$1000,'I want to cry'!$A$2:$A$1000,$B18,'I want to cry'!$B$2:$B$1000,$C18)</f>
        <v>12.89</v>
      </c>
      <c r="M18" s="1">
        <f>SUMIFS('I want to cry'!E$2:E$1000,'I want to cry'!$A$2:$A$1000,$B18,'I want to cry'!$B$2:$B$1000,$C18)</f>
        <v>9.872</v>
      </c>
      <c r="N18" s="1">
        <f t="shared" si="1"/>
        <v>0.0921405579399142</v>
      </c>
      <c r="O18" s="1">
        <f t="shared" si="2"/>
        <v>0.5</v>
      </c>
      <c r="P18" s="1">
        <f t="shared" si="3"/>
        <v>0.5</v>
      </c>
      <c r="Q18" s="1">
        <f>SUMIF('I have a blue banner'!A$2:A$995,D18,'I have a blue banner'!L$2:L$995)</f>
        <v>58</v>
      </c>
      <c r="R18" s="1">
        <f>SUMIF('I have a blue banner'!A$2:A$995,F18,'I have a blue banner'!L$2:L$995)</f>
        <v>148</v>
      </c>
      <c r="S18" s="1">
        <f>SUMIF('I have a blue banner'!A$2:A$995,I18,'I have a blue banner'!L$2:L$995)</f>
        <v>0</v>
      </c>
      <c r="T18" s="1">
        <f>SUMIF('I wanna go biking'!A$2:A$1000,D18,'I wanna go biking'!D$2:D$2000)</f>
        <v>7</v>
      </c>
      <c r="U18" s="1">
        <f>SUMIF('I wanna go biking'!A$2:A$1000,F18,'I wanna go biking'!D$2:D$2000)</f>
        <v>18</v>
      </c>
      <c r="V18" s="1">
        <f>SUMIF('I wanna go biking'!A$2:A$1000,H18,'I wanna go biking'!D$2:D$2000)</f>
        <v>25.6666666666667</v>
      </c>
      <c r="W18">
        <f t="shared" si="4"/>
        <v>-51</v>
      </c>
      <c r="X18">
        <f t="shared" si="5"/>
        <v>-130</v>
      </c>
      <c r="Y18">
        <f t="shared" si="6"/>
        <v>25.6666666666667</v>
      </c>
      <c r="Z18">
        <f t="shared" si="7"/>
        <v>-4.69916845493562</v>
      </c>
      <c r="AA18">
        <f t="shared" si="8"/>
        <v>-65</v>
      </c>
      <c r="AB18">
        <f t="shared" si="9"/>
        <v>12.8333333333333</v>
      </c>
      <c r="AC18" s="25">
        <f t="shared" si="10"/>
        <v>-56.8658351216023</v>
      </c>
    </row>
    <row r="19" spans="1:29">
      <c r="A19">
        <f>'Data Entry'!A20</f>
        <v>2198</v>
      </c>
      <c r="B19">
        <f>'Data Entry'!B20</f>
        <v>1</v>
      </c>
      <c r="C19" t="str">
        <f>'Data Entry'!C20</f>
        <v>Blue</v>
      </c>
      <c r="D19">
        <f>'Data Entry'!M20</f>
        <v>8731</v>
      </c>
      <c r="E19">
        <f>'Data Entry'!N20</f>
        <v>0</v>
      </c>
      <c r="F19">
        <f>'Data Entry'!O20</f>
        <v>4069</v>
      </c>
      <c r="G19">
        <f>'Data Entry'!P20</f>
        <v>0</v>
      </c>
      <c r="H19">
        <f>'Data Entry'!Q20</f>
        <v>8789</v>
      </c>
      <c r="I19">
        <f>'Data Entry'!R20</f>
        <v>38.999</v>
      </c>
      <c r="J19">
        <f t="shared" si="0"/>
        <v>38.999</v>
      </c>
      <c r="K19" s="1">
        <f>SUMIFS('I want to cry'!C$2:C$1000,'I want to cry'!$A$2:$A$1000,$B19,'I want to cry'!$B$2:$B$1000,$C19)</f>
        <v>22.564</v>
      </c>
      <c r="L19" s="1">
        <f>SUMIFS('I want to cry'!D$2:D$1000,'I want to cry'!$A$2:$A$1000,$B19,'I want to cry'!$B$2:$B$1000,$C19)</f>
        <v>0</v>
      </c>
      <c r="M19" s="1">
        <f>SUMIFS('I want to cry'!E$2:E$1000,'I want to cry'!$A$2:$A$1000,$B19,'I want to cry'!$B$2:$B$1000,$C19)</f>
        <v>82.936</v>
      </c>
      <c r="N19" s="1">
        <f t="shared" si="1"/>
        <v>0</v>
      </c>
      <c r="O19" s="1">
        <f t="shared" si="2"/>
        <v>0</v>
      </c>
      <c r="P19" s="1">
        <f t="shared" si="3"/>
        <v>0.470230056911353</v>
      </c>
      <c r="Q19" s="1">
        <f>SUMIF('I have a blue banner'!A$2:A$995,D19,'I have a blue banner'!L$2:L$995)</f>
        <v>81</v>
      </c>
      <c r="R19" s="1">
        <f>SUMIF('I have a blue banner'!A$2:A$995,F19,'I have a blue banner'!L$2:L$995)</f>
        <v>85</v>
      </c>
      <c r="S19" s="1">
        <f>SUMIF('I have a blue banner'!A$2:A$995,I19,'I have a blue banner'!L$2:L$995)</f>
        <v>0</v>
      </c>
      <c r="T19" s="1">
        <f>SUMIF('I wanna go biking'!A$2:A$1000,D19,'I wanna go biking'!D$2:D$2000)</f>
        <v>6.66666666666667</v>
      </c>
      <c r="U19" s="1">
        <f>SUMIF('I wanna go biking'!A$2:A$1000,F19,'I wanna go biking'!D$2:D$2000)</f>
        <v>10.8</v>
      </c>
      <c r="V19" s="1">
        <f>SUMIF('I wanna go biking'!A$2:A$1000,H19,'I wanna go biking'!D$2:D$2000)</f>
        <v>3.5</v>
      </c>
      <c r="W19">
        <f t="shared" si="4"/>
        <v>-74.3333333333333</v>
      </c>
      <c r="X19">
        <f t="shared" si="5"/>
        <v>-74.2</v>
      </c>
      <c r="Y19">
        <f t="shared" si="6"/>
        <v>3.5</v>
      </c>
      <c r="Z19">
        <f t="shared" si="7"/>
        <v>0</v>
      </c>
      <c r="AA19">
        <f t="shared" si="8"/>
        <v>0</v>
      </c>
      <c r="AB19">
        <f t="shared" si="9"/>
        <v>1.64580519918974</v>
      </c>
      <c r="AC19" s="25">
        <f t="shared" si="10"/>
        <v>1.64580519918974</v>
      </c>
    </row>
    <row r="20" spans="1:29">
      <c r="A20">
        <f>'Data Entry'!A21</f>
        <v>5672</v>
      </c>
      <c r="B20">
        <f>'Data Entry'!B21</f>
        <v>2</v>
      </c>
      <c r="C20" t="str">
        <f>'Data Entry'!C21</f>
        <v>Red</v>
      </c>
      <c r="D20">
        <f>'Data Entry'!M21</f>
        <v>7902</v>
      </c>
      <c r="E20">
        <f>'Data Entry'!N21</f>
        <v>3.367</v>
      </c>
      <c r="F20">
        <f>'Data Entry'!O21</f>
        <v>914</v>
      </c>
      <c r="G20">
        <f>'Data Entry'!P21</f>
        <v>3.949</v>
      </c>
      <c r="H20">
        <f>'Data Entry'!Q21</f>
        <v>4976</v>
      </c>
      <c r="I20">
        <f>'Data Entry'!R21</f>
        <v>10.749</v>
      </c>
      <c r="J20">
        <f t="shared" si="0"/>
        <v>18.065</v>
      </c>
      <c r="K20" s="1">
        <f>SUMIFS('I want to cry'!C$2:C$1000,'I want to cry'!$A$2:$A$1000,$B20,'I want to cry'!$B$2:$B$1000,$C20)</f>
        <v>12.151</v>
      </c>
      <c r="L20" s="1">
        <f>SUMIFS('I want to cry'!D$2:D$1000,'I want to cry'!$A$2:$A$1000,$B20,'I want to cry'!$B$2:$B$1000,$C20)</f>
        <v>7.898</v>
      </c>
      <c r="M20" s="1">
        <f>SUMIFS('I want to cry'!E$2:E$1000,'I want to cry'!$A$2:$A$1000,$B20,'I want to cry'!$B$2:$B$1000,$C20)</f>
        <v>31.744</v>
      </c>
      <c r="N20" s="1">
        <f t="shared" si="1"/>
        <v>0.277096535264587</v>
      </c>
      <c r="O20" s="1">
        <f t="shared" si="2"/>
        <v>0.5</v>
      </c>
      <c r="P20" s="1">
        <f t="shared" si="3"/>
        <v>0.338615171370968</v>
      </c>
      <c r="Q20" s="1">
        <f>SUMIF('I have a blue banner'!A$2:A$995,D20,'I have a blue banner'!L$2:L$995)</f>
        <v>105</v>
      </c>
      <c r="R20" s="1">
        <f>SUMIF('I have a blue banner'!A$2:A$995,F20,'I have a blue banner'!L$2:L$995)</f>
        <v>74</v>
      </c>
      <c r="S20" s="1">
        <f>SUMIF('I have a blue banner'!A$2:A$995,I20,'I have a blue banner'!L$2:L$995)</f>
        <v>0</v>
      </c>
      <c r="T20" s="1">
        <f>SUMIF('I wanna go biking'!A$2:A$1000,D20,'I wanna go biking'!D$2:D$2000)</f>
        <v>14.75</v>
      </c>
      <c r="U20" s="1">
        <f>SUMIF('I wanna go biking'!A$2:A$1000,F20,'I wanna go biking'!D$2:D$2000)</f>
        <v>10</v>
      </c>
      <c r="V20" s="1">
        <f>SUMIF('I wanna go biking'!A$2:A$1000,H20,'I wanna go biking'!D$2:D$2000)</f>
        <v>10.3333333333333</v>
      </c>
      <c r="W20">
        <f t="shared" si="4"/>
        <v>-90.25</v>
      </c>
      <c r="X20">
        <f t="shared" si="5"/>
        <v>-64</v>
      </c>
      <c r="Y20">
        <f t="shared" si="6"/>
        <v>10.3333333333333</v>
      </c>
      <c r="Z20">
        <f t="shared" si="7"/>
        <v>-25.007962307629</v>
      </c>
      <c r="AA20">
        <f t="shared" si="8"/>
        <v>-32</v>
      </c>
      <c r="AB20">
        <f t="shared" si="9"/>
        <v>3.4990234375</v>
      </c>
      <c r="AC20" s="25">
        <f t="shared" si="10"/>
        <v>-53.508938870129</v>
      </c>
    </row>
    <row r="21" spans="1:29">
      <c r="A21">
        <f>'Data Entry'!A22</f>
        <v>914</v>
      </c>
      <c r="B21">
        <f>'Data Entry'!B22</f>
        <v>2</v>
      </c>
      <c r="C21" t="str">
        <f>'Data Entry'!C22</f>
        <v>Blue</v>
      </c>
      <c r="D21">
        <f>'Data Entry'!M22</f>
        <v>8850</v>
      </c>
      <c r="E21">
        <f>'Data Entry'!N22</f>
        <v>5.417</v>
      </c>
      <c r="F21">
        <f>'Data Entry'!O22</f>
        <v>4917</v>
      </c>
      <c r="G21">
        <f>'Data Entry'!P22</f>
        <v>0</v>
      </c>
      <c r="H21">
        <f>'Data Entry'!Q22</f>
        <v>5672</v>
      </c>
      <c r="I21">
        <f>'Data Entry'!R22</f>
        <v>0</v>
      </c>
      <c r="J21">
        <f t="shared" si="0"/>
        <v>5.417</v>
      </c>
      <c r="K21" s="1">
        <f>SUMIFS('I want to cry'!C$2:C$1000,'I want to cry'!$A$2:$A$1000,$B21,'I want to cry'!$B$2:$B$1000,$C21)</f>
        <v>55.857</v>
      </c>
      <c r="L21" s="1">
        <f>SUMIFS('I want to cry'!D$2:D$1000,'I want to cry'!$A$2:$A$1000,$B21,'I want to cry'!$B$2:$B$1000,$C21)</f>
        <v>12.488</v>
      </c>
      <c r="M21" s="1">
        <f>SUMIFS('I want to cry'!E$2:E$1000,'I want to cry'!$A$2:$A$1000,$B21,'I want to cry'!$B$2:$B$1000,$C21)</f>
        <v>0</v>
      </c>
      <c r="N21" s="1">
        <f t="shared" si="1"/>
        <v>0.0969797876720912</v>
      </c>
      <c r="O21" s="1">
        <f t="shared" si="2"/>
        <v>0</v>
      </c>
      <c r="P21" s="1">
        <f t="shared" si="3"/>
        <v>0</v>
      </c>
      <c r="Q21" s="1">
        <f>SUMIF('I have a blue banner'!A$2:A$995,D21,'I have a blue banner'!L$2:L$995)</f>
        <v>18</v>
      </c>
      <c r="R21" s="1">
        <f>SUMIF('I have a blue banner'!A$2:A$995,F21,'I have a blue banner'!L$2:L$995)</f>
        <v>126</v>
      </c>
      <c r="S21" s="1">
        <f>SUMIF('I have a blue banner'!A$2:A$995,I21,'I have a blue banner'!L$2:L$995)</f>
        <v>0</v>
      </c>
      <c r="T21" s="1">
        <f>SUMIF('I wanna go biking'!A$2:A$1000,D21,'I wanna go biking'!D$2:D$2000)</f>
        <v>0.6</v>
      </c>
      <c r="U21" s="1">
        <f>SUMIF('I wanna go biking'!A$2:A$1000,F21,'I wanna go biking'!D$2:D$2000)</f>
        <v>12</v>
      </c>
      <c r="V21" s="1">
        <f>SUMIF('I wanna go biking'!A$2:A$1000,H21,'I wanna go biking'!D$2:D$2000)</f>
        <v>2</v>
      </c>
      <c r="W21">
        <f t="shared" si="4"/>
        <v>-17.4</v>
      </c>
      <c r="X21">
        <f t="shared" si="5"/>
        <v>-114</v>
      </c>
      <c r="Y21">
        <f t="shared" si="6"/>
        <v>2</v>
      </c>
      <c r="Z21">
        <f t="shared" si="7"/>
        <v>-1.68744830549439</v>
      </c>
      <c r="AA21">
        <f t="shared" si="8"/>
        <v>0</v>
      </c>
      <c r="AB21">
        <f t="shared" si="9"/>
        <v>0</v>
      </c>
      <c r="AC21" s="25">
        <f t="shared" si="10"/>
        <v>-1.68744830549439</v>
      </c>
    </row>
    <row r="22" spans="1:29">
      <c r="A22">
        <f>'Data Entry'!A23</f>
        <v>8850</v>
      </c>
      <c r="B22">
        <f>'Data Entry'!B23</f>
        <v>2</v>
      </c>
      <c r="C22" t="str">
        <f>'Data Entry'!C23</f>
        <v>Red</v>
      </c>
      <c r="D22">
        <f>'Data Entry'!M23</f>
        <v>7902</v>
      </c>
      <c r="E22">
        <f>'Data Entry'!N23</f>
        <v>0</v>
      </c>
      <c r="F22">
        <f>'Data Entry'!O23</f>
        <v>914</v>
      </c>
      <c r="G22">
        <f>'Data Entry'!P23</f>
        <v>0</v>
      </c>
      <c r="H22">
        <f>'Data Entry'!Q23</f>
        <v>4976</v>
      </c>
      <c r="I22">
        <f>'Data Entry'!R23</f>
        <v>0</v>
      </c>
      <c r="J22">
        <f t="shared" si="0"/>
        <v>0</v>
      </c>
      <c r="K22" s="1">
        <f>SUMIFS('I want to cry'!C$2:C$1000,'I want to cry'!$A$2:$A$1000,$B22,'I want to cry'!$B$2:$B$1000,$C22)</f>
        <v>12.151</v>
      </c>
      <c r="L22" s="1">
        <f>SUMIFS('I want to cry'!D$2:D$1000,'I want to cry'!$A$2:$A$1000,$B22,'I want to cry'!$B$2:$B$1000,$C22)</f>
        <v>7.898</v>
      </c>
      <c r="M22" s="1">
        <f>SUMIFS('I want to cry'!E$2:E$1000,'I want to cry'!$A$2:$A$1000,$B22,'I want to cry'!$B$2:$B$1000,$C22)</f>
        <v>31.744</v>
      </c>
      <c r="N22" s="1">
        <f t="shared" si="1"/>
        <v>0</v>
      </c>
      <c r="O22" s="1">
        <f t="shared" si="2"/>
        <v>0</v>
      </c>
      <c r="P22" s="1">
        <f t="shared" si="3"/>
        <v>0</v>
      </c>
      <c r="Q22" s="1">
        <f>SUMIF('I have a blue banner'!A$2:A$995,D22,'I have a blue banner'!L$2:L$995)</f>
        <v>105</v>
      </c>
      <c r="R22" s="1">
        <f>SUMIF('I have a blue banner'!A$2:A$995,F22,'I have a blue banner'!L$2:L$995)</f>
        <v>74</v>
      </c>
      <c r="S22" s="1">
        <f>SUMIF('I have a blue banner'!A$2:A$995,I22,'I have a blue banner'!L$2:L$995)</f>
        <v>0</v>
      </c>
      <c r="T22" s="1">
        <f>SUMIF('I wanna go biking'!A$2:A$1000,D22,'I wanna go biking'!D$2:D$2000)</f>
        <v>14.75</v>
      </c>
      <c r="U22" s="1">
        <f>SUMIF('I wanna go biking'!A$2:A$1000,F22,'I wanna go biking'!D$2:D$2000)</f>
        <v>10</v>
      </c>
      <c r="V22" s="1">
        <f>SUMIF('I wanna go biking'!A$2:A$1000,H22,'I wanna go biking'!D$2:D$2000)</f>
        <v>10.3333333333333</v>
      </c>
      <c r="W22">
        <f t="shared" si="4"/>
        <v>-90.25</v>
      </c>
      <c r="X22">
        <f t="shared" si="5"/>
        <v>-64</v>
      </c>
      <c r="Y22">
        <f t="shared" si="6"/>
        <v>10.3333333333333</v>
      </c>
      <c r="Z22">
        <f t="shared" si="7"/>
        <v>0</v>
      </c>
      <c r="AA22">
        <f t="shared" si="8"/>
        <v>0</v>
      </c>
      <c r="AB22">
        <f t="shared" si="9"/>
        <v>0</v>
      </c>
      <c r="AC22" s="25">
        <f t="shared" si="10"/>
        <v>0</v>
      </c>
    </row>
    <row r="23" spans="1:29">
      <c r="A23">
        <f>'Data Entry'!A24</f>
        <v>4976</v>
      </c>
      <c r="B23">
        <f>'Data Entry'!B24</f>
        <v>2</v>
      </c>
      <c r="C23" t="str">
        <f>'Data Entry'!C24</f>
        <v>Blue</v>
      </c>
      <c r="D23">
        <f>'Data Entry'!M24</f>
        <v>4917</v>
      </c>
      <c r="E23">
        <f>'Data Entry'!N24</f>
        <v>23.037</v>
      </c>
      <c r="F23">
        <f>'Data Entry'!O24</f>
        <v>5672</v>
      </c>
      <c r="G23">
        <f>'Data Entry'!P24</f>
        <v>6.244</v>
      </c>
      <c r="H23">
        <f>'Data Entry'!Q24</f>
        <v>8850</v>
      </c>
      <c r="I23">
        <f>'Data Entry'!R24</f>
        <v>0</v>
      </c>
      <c r="J23">
        <f t="shared" si="0"/>
        <v>29.281</v>
      </c>
      <c r="K23" s="1">
        <f>SUMIFS('I want to cry'!C$2:C$1000,'I want to cry'!$A$2:$A$1000,$B23,'I want to cry'!$B$2:$B$1000,$C23)</f>
        <v>55.857</v>
      </c>
      <c r="L23" s="1">
        <f>SUMIFS('I want to cry'!D$2:D$1000,'I want to cry'!$A$2:$A$1000,$B23,'I want to cry'!$B$2:$B$1000,$C23)</f>
        <v>12.488</v>
      </c>
      <c r="M23" s="1">
        <f>SUMIFS('I want to cry'!E$2:E$1000,'I want to cry'!$A$2:$A$1000,$B23,'I want to cry'!$B$2:$B$1000,$C23)</f>
        <v>0</v>
      </c>
      <c r="N23" s="1">
        <f t="shared" si="1"/>
        <v>0.412428164777915</v>
      </c>
      <c r="O23" s="1">
        <f t="shared" si="2"/>
        <v>0.5</v>
      </c>
      <c r="P23" s="1">
        <f t="shared" si="3"/>
        <v>0</v>
      </c>
      <c r="Q23" s="1">
        <f>SUMIF('I have a blue banner'!A$2:A$995,D23,'I have a blue banner'!L$2:L$995)</f>
        <v>126</v>
      </c>
      <c r="R23" s="1">
        <f>SUMIF('I have a blue banner'!A$2:A$995,F23,'I have a blue banner'!L$2:L$995)</f>
        <v>9</v>
      </c>
      <c r="S23" s="1">
        <f>SUMIF('I have a blue banner'!A$2:A$995,I23,'I have a blue banner'!L$2:L$995)</f>
        <v>0</v>
      </c>
      <c r="T23" s="1">
        <f>SUMIF('I wanna go biking'!A$2:A$1000,D23,'I wanna go biking'!D$2:D$2000)</f>
        <v>12</v>
      </c>
      <c r="U23" s="1">
        <f>SUMIF('I wanna go biking'!A$2:A$1000,F23,'I wanna go biking'!D$2:D$2000)</f>
        <v>2</v>
      </c>
      <c r="V23" s="1">
        <f>SUMIF('I wanna go biking'!A$2:A$1000,H23,'I wanna go biking'!D$2:D$2000)</f>
        <v>0.6</v>
      </c>
      <c r="W23">
        <f t="shared" si="4"/>
        <v>-114</v>
      </c>
      <c r="X23">
        <f t="shared" si="5"/>
        <v>-7</v>
      </c>
      <c r="Y23">
        <f t="shared" si="6"/>
        <v>0.6</v>
      </c>
      <c r="Z23">
        <f t="shared" si="7"/>
        <v>-47.0168107846823</v>
      </c>
      <c r="AA23">
        <f t="shared" si="8"/>
        <v>-3.5</v>
      </c>
      <c r="AB23">
        <f t="shared" si="9"/>
        <v>0</v>
      </c>
      <c r="AC23" s="25">
        <f t="shared" si="10"/>
        <v>-50.5168107846823</v>
      </c>
    </row>
    <row r="24" spans="1:29">
      <c r="A24">
        <f>'Data Entry'!A25</f>
        <v>4917</v>
      </c>
      <c r="B24">
        <f>'Data Entry'!B25</f>
        <v>2</v>
      </c>
      <c r="C24" t="str">
        <f>'Data Entry'!C25</f>
        <v>Red</v>
      </c>
      <c r="D24">
        <f>'Data Entry'!M25</f>
        <v>7902</v>
      </c>
      <c r="E24">
        <f>'Data Entry'!N25</f>
        <v>0</v>
      </c>
      <c r="F24">
        <f>'Data Entry'!O25</f>
        <v>914</v>
      </c>
      <c r="G24">
        <f>'Data Entry'!P25</f>
        <v>0</v>
      </c>
      <c r="H24">
        <f>'Data Entry'!Q25</f>
        <v>4976</v>
      </c>
      <c r="I24">
        <f>'Data Entry'!R25</f>
        <v>5.123</v>
      </c>
      <c r="J24">
        <f t="shared" si="0"/>
        <v>5.123</v>
      </c>
      <c r="K24" s="1">
        <f>SUMIFS('I want to cry'!C$2:C$1000,'I want to cry'!$A$2:$A$1000,$B24,'I want to cry'!$B$2:$B$1000,$C24)</f>
        <v>12.151</v>
      </c>
      <c r="L24" s="1">
        <f>SUMIFS('I want to cry'!D$2:D$1000,'I want to cry'!$A$2:$A$1000,$B24,'I want to cry'!$B$2:$B$1000,$C24)</f>
        <v>7.898</v>
      </c>
      <c r="M24" s="1">
        <f>SUMIFS('I want to cry'!E$2:E$1000,'I want to cry'!$A$2:$A$1000,$B24,'I want to cry'!$B$2:$B$1000,$C24)</f>
        <v>31.744</v>
      </c>
      <c r="N24" s="1">
        <f t="shared" si="1"/>
        <v>0</v>
      </c>
      <c r="O24" s="1">
        <f t="shared" si="2"/>
        <v>0</v>
      </c>
      <c r="P24" s="1">
        <f t="shared" si="3"/>
        <v>0.161384828629032</v>
      </c>
      <c r="Q24" s="1">
        <f>SUMIF('I have a blue banner'!A$2:A$995,D24,'I have a blue banner'!L$2:L$995)</f>
        <v>105</v>
      </c>
      <c r="R24" s="1">
        <f>SUMIF('I have a blue banner'!A$2:A$995,F24,'I have a blue banner'!L$2:L$995)</f>
        <v>74</v>
      </c>
      <c r="S24" s="1">
        <f>SUMIF('I have a blue banner'!A$2:A$995,I24,'I have a blue banner'!L$2:L$995)</f>
        <v>0</v>
      </c>
      <c r="T24" s="1">
        <f>SUMIF('I wanna go biking'!A$2:A$1000,D24,'I wanna go biking'!D$2:D$2000)</f>
        <v>14.75</v>
      </c>
      <c r="U24" s="1">
        <f>SUMIF('I wanna go biking'!A$2:A$1000,F24,'I wanna go biking'!D$2:D$2000)</f>
        <v>10</v>
      </c>
      <c r="V24" s="1">
        <f>SUMIF('I wanna go biking'!A$2:A$1000,H24,'I wanna go biking'!D$2:D$2000)</f>
        <v>10.3333333333333</v>
      </c>
      <c r="W24">
        <f t="shared" si="4"/>
        <v>-90.25</v>
      </c>
      <c r="X24">
        <f t="shared" si="5"/>
        <v>-64</v>
      </c>
      <c r="Y24">
        <f t="shared" si="6"/>
        <v>10.3333333333333</v>
      </c>
      <c r="Z24">
        <f t="shared" si="7"/>
        <v>0</v>
      </c>
      <c r="AA24">
        <f t="shared" si="8"/>
        <v>0</v>
      </c>
      <c r="AB24">
        <f t="shared" si="9"/>
        <v>1.66764322916667</v>
      </c>
      <c r="AC24" s="25">
        <f t="shared" si="10"/>
        <v>1.66764322916667</v>
      </c>
    </row>
    <row r="25" spans="1:29">
      <c r="A25">
        <f>'Data Entry'!A26</f>
        <v>7902</v>
      </c>
      <c r="B25">
        <f>'Data Entry'!B26</f>
        <v>2</v>
      </c>
      <c r="C25" t="str">
        <f>'Data Entry'!C26</f>
        <v>Blue</v>
      </c>
      <c r="D25">
        <f>'Data Entry'!M26</f>
        <v>4917</v>
      </c>
      <c r="E25">
        <f>'Data Entry'!N26</f>
        <v>2.183</v>
      </c>
      <c r="F25">
        <f>'Data Entry'!O26</f>
        <v>5672</v>
      </c>
      <c r="G25">
        <f>'Data Entry'!P26</f>
        <v>0</v>
      </c>
      <c r="H25">
        <f>'Data Entry'!Q26</f>
        <v>8850</v>
      </c>
      <c r="I25">
        <f>'Data Entry'!R26</f>
        <v>0</v>
      </c>
      <c r="J25">
        <f t="shared" si="0"/>
        <v>2.183</v>
      </c>
      <c r="K25" s="1">
        <f>SUMIFS('I want to cry'!C$2:C$1000,'I want to cry'!$A$2:$A$1000,$B25,'I want to cry'!$B$2:$B$1000,$C25)</f>
        <v>55.857</v>
      </c>
      <c r="L25" s="1">
        <f>SUMIFS('I want to cry'!D$2:D$1000,'I want to cry'!$A$2:$A$1000,$B25,'I want to cry'!$B$2:$B$1000,$C25)</f>
        <v>12.488</v>
      </c>
      <c r="M25" s="1">
        <f>SUMIFS('I want to cry'!E$2:E$1000,'I want to cry'!$A$2:$A$1000,$B25,'I want to cry'!$B$2:$B$1000,$C25)</f>
        <v>0</v>
      </c>
      <c r="N25" s="1">
        <f t="shared" si="1"/>
        <v>0</v>
      </c>
      <c r="O25" s="1">
        <f t="shared" si="2"/>
        <v>0</v>
      </c>
      <c r="P25" s="1">
        <f t="shared" si="3"/>
        <v>0</v>
      </c>
      <c r="Q25" s="1">
        <f>SUMIF('I have a blue banner'!A$2:A$995,D25,'I have a blue banner'!L$2:L$995)</f>
        <v>126</v>
      </c>
      <c r="R25" s="1">
        <f>SUMIF('I have a blue banner'!A$2:A$995,F25,'I have a blue banner'!L$2:L$995)</f>
        <v>9</v>
      </c>
      <c r="S25" s="1">
        <f>SUMIF('I have a blue banner'!A$2:A$995,I25,'I have a blue banner'!L$2:L$995)</f>
        <v>0</v>
      </c>
      <c r="T25" s="1">
        <f>SUMIF('I wanna go biking'!A$2:A$1000,D25,'I wanna go biking'!D$2:D$2000)</f>
        <v>12</v>
      </c>
      <c r="U25" s="1">
        <f>SUMIF('I wanna go biking'!A$2:A$1000,F25,'I wanna go biking'!D$2:D$2000)</f>
        <v>2</v>
      </c>
      <c r="V25" s="1">
        <f>SUMIF('I wanna go biking'!A$2:A$1000,H25,'I wanna go biking'!D$2:D$2000)</f>
        <v>0.6</v>
      </c>
      <c r="W25">
        <f t="shared" si="4"/>
        <v>-114</v>
      </c>
      <c r="X25">
        <f t="shared" si="5"/>
        <v>-7</v>
      </c>
      <c r="Y25">
        <f t="shared" si="6"/>
        <v>0.6</v>
      </c>
      <c r="Z25">
        <f t="shared" si="7"/>
        <v>0</v>
      </c>
      <c r="AA25">
        <f t="shared" si="8"/>
        <v>0</v>
      </c>
      <c r="AB25">
        <f t="shared" si="9"/>
        <v>0</v>
      </c>
      <c r="AC25" s="25">
        <f t="shared" si="10"/>
        <v>0</v>
      </c>
    </row>
    <row r="26" spans="1:29">
      <c r="A26">
        <f>'Data Entry'!A27</f>
        <v>1334</v>
      </c>
      <c r="B26">
        <f>'Data Entry'!B27</f>
        <v>4</v>
      </c>
      <c r="C26" t="str">
        <f>'Data Entry'!C27</f>
        <v>Blue</v>
      </c>
      <c r="D26">
        <f>'Data Entry'!M27</f>
        <v>1360</v>
      </c>
      <c r="E26">
        <f>'Data Entry'!N27</f>
        <v>0</v>
      </c>
      <c r="F26">
        <f>'Data Entry'!O27</f>
        <v>7659</v>
      </c>
      <c r="G26">
        <f>'Data Entry'!P27</f>
        <v>0</v>
      </c>
      <c r="H26">
        <f>'Data Entry'!Q27</f>
        <v>4907</v>
      </c>
      <c r="I26">
        <f>'Data Entry'!R27</f>
        <v>0</v>
      </c>
      <c r="J26">
        <f t="shared" si="0"/>
        <v>0</v>
      </c>
      <c r="K26" s="1">
        <f>SUMIFS('I want to cry'!C$2:C$1000,'I want to cry'!$A$2:$A$1000,$B26,'I want to cry'!$B$2:$B$1000,$C26)</f>
        <v>7.193</v>
      </c>
      <c r="L26" s="1">
        <f>SUMIFS('I want to cry'!D$2:D$1000,'I want to cry'!$A$2:$A$1000,$B26,'I want to cry'!$B$2:$B$1000,$C26)</f>
        <v>0</v>
      </c>
      <c r="M26" s="1">
        <f>SUMIFS('I want to cry'!E$2:E$1000,'I want to cry'!$A$2:$A$1000,$B26,'I want to cry'!$B$2:$B$1000,$C26)</f>
        <v>2.52</v>
      </c>
      <c r="N26" s="1">
        <f t="shared" si="1"/>
        <v>0</v>
      </c>
      <c r="O26" s="1">
        <f t="shared" si="2"/>
        <v>0</v>
      </c>
      <c r="P26" s="1">
        <f t="shared" si="3"/>
        <v>0</v>
      </c>
      <c r="Q26" s="1">
        <f>SUMIF('I have a blue banner'!A$2:A$995,D26,'I have a blue banner'!L$2:L$995)</f>
        <v>76</v>
      </c>
      <c r="R26" s="1">
        <f>SUMIF('I have a blue banner'!A$2:A$995,F26,'I have a blue banner'!L$2:L$995)</f>
        <v>21</v>
      </c>
      <c r="S26" s="1">
        <f>SUMIF('I have a blue banner'!A$2:A$995,I26,'I have a blue banner'!L$2:L$995)</f>
        <v>0</v>
      </c>
      <c r="T26" s="1">
        <f>SUMIF('I wanna go biking'!A$2:A$1000,D26,'I wanna go biking'!D$2:D$2000)</f>
        <v>9.33333333333333</v>
      </c>
      <c r="U26" s="1">
        <f>SUMIF('I wanna go biking'!A$2:A$1000,F26,'I wanna go biking'!D$2:D$2000)</f>
        <v>2.8</v>
      </c>
      <c r="V26" s="1">
        <f>SUMIF('I wanna go biking'!A$2:A$1000,H26,'I wanna go biking'!D$2:D$2000)</f>
        <v>18.6666666666667</v>
      </c>
      <c r="W26">
        <f t="shared" si="4"/>
        <v>-66.6666666666667</v>
      </c>
      <c r="X26">
        <f t="shared" si="5"/>
        <v>-18.2</v>
      </c>
      <c r="Y26">
        <f t="shared" si="6"/>
        <v>18.6666666666667</v>
      </c>
      <c r="Z26">
        <f t="shared" si="7"/>
        <v>0</v>
      </c>
      <c r="AA26">
        <f t="shared" si="8"/>
        <v>0</v>
      </c>
      <c r="AB26">
        <f t="shared" si="9"/>
        <v>0</v>
      </c>
      <c r="AC26" s="25">
        <f t="shared" si="10"/>
        <v>0</v>
      </c>
    </row>
    <row r="27" spans="1:29">
      <c r="A27">
        <f>'Data Entry'!A28</f>
        <v>1325</v>
      </c>
      <c r="B27">
        <f>'Data Entry'!B28</f>
        <v>3</v>
      </c>
      <c r="C27" t="str">
        <f>'Data Entry'!C28</f>
        <v>Red</v>
      </c>
      <c r="D27">
        <f>'Data Entry'!M28</f>
        <v>3161</v>
      </c>
      <c r="E27">
        <f>'Data Entry'!N28</f>
        <v>5.948</v>
      </c>
      <c r="F27">
        <f>'Data Entry'!O28</f>
        <v>5024</v>
      </c>
      <c r="G27">
        <f>'Data Entry'!P28</f>
        <v>0</v>
      </c>
      <c r="H27">
        <f>'Data Entry'!Q28</f>
        <v>2706</v>
      </c>
      <c r="I27">
        <f>'Data Entry'!R28</f>
        <v>0</v>
      </c>
      <c r="J27">
        <f t="shared" si="0"/>
        <v>5.948</v>
      </c>
      <c r="K27" s="1">
        <f>SUMIFS('I want to cry'!C$2:C$1000,'I want to cry'!$A$2:$A$1000,$B27,'I want to cry'!$B$2:$B$1000,$C27)</f>
        <v>5.948</v>
      </c>
      <c r="L27" s="1">
        <f>SUMIFS('I want to cry'!D$2:D$1000,'I want to cry'!$A$2:$A$1000,$B27,'I want to cry'!$B$2:$B$1000,$C27)</f>
        <v>0</v>
      </c>
      <c r="M27" s="1">
        <f>SUMIFS('I want to cry'!E$2:E$1000,'I want to cry'!$A$2:$A$1000,$B27,'I want to cry'!$B$2:$B$1000,$C27)</f>
        <v>0</v>
      </c>
      <c r="N27" s="1">
        <f t="shared" si="1"/>
        <v>1</v>
      </c>
      <c r="O27" s="1">
        <f t="shared" si="2"/>
        <v>0</v>
      </c>
      <c r="P27" s="1">
        <f t="shared" si="3"/>
        <v>0</v>
      </c>
      <c r="Q27" s="1">
        <f>SUMIF('I have a blue banner'!A$2:A$995,D27,'I have a blue banner'!L$2:L$995)</f>
        <v>13</v>
      </c>
      <c r="R27" s="1">
        <f>SUMIF('I have a blue banner'!A$2:A$995,F27,'I have a blue banner'!L$2:L$995)</f>
        <v>64</v>
      </c>
      <c r="S27" s="1">
        <f>SUMIF('I have a blue banner'!A$2:A$995,I27,'I have a blue banner'!L$2:L$995)</f>
        <v>0</v>
      </c>
      <c r="T27" s="1">
        <f>SUMIF('I wanna go biking'!A$2:A$1000,D27,'I wanna go biking'!D$2:D$2000)</f>
        <v>1.25</v>
      </c>
      <c r="U27" s="1">
        <f>SUMIF('I wanna go biking'!A$2:A$1000,F27,'I wanna go biking'!D$2:D$2000)</f>
        <v>10.2</v>
      </c>
      <c r="V27" s="1">
        <f>SUMIF('I wanna go biking'!A$2:A$1000,H27,'I wanna go biking'!D$2:D$2000)</f>
        <v>10</v>
      </c>
      <c r="W27">
        <f t="shared" si="4"/>
        <v>-11.75</v>
      </c>
      <c r="X27">
        <f t="shared" si="5"/>
        <v>-53.8</v>
      </c>
      <c r="Y27">
        <f t="shared" si="6"/>
        <v>10</v>
      </c>
      <c r="Z27">
        <f t="shared" si="7"/>
        <v>-11.75</v>
      </c>
      <c r="AA27">
        <f t="shared" si="8"/>
        <v>0</v>
      </c>
      <c r="AB27">
        <f t="shared" si="9"/>
        <v>0</v>
      </c>
      <c r="AC27" s="25">
        <f t="shared" si="10"/>
        <v>-11.75</v>
      </c>
    </row>
    <row r="28" spans="1:29">
      <c r="A28">
        <f>'Data Entry'!A29</f>
        <v>4907</v>
      </c>
      <c r="B28">
        <f>'Data Entry'!B29</f>
        <v>4</v>
      </c>
      <c r="C28" t="str">
        <f>'Data Entry'!C29</f>
        <v>Red</v>
      </c>
      <c r="D28">
        <f>'Data Entry'!M29</f>
        <v>1334</v>
      </c>
      <c r="E28">
        <f>'Data Entry'!N29</f>
        <v>2.388</v>
      </c>
      <c r="F28">
        <f>'Data Entry'!O29</f>
        <v>5024</v>
      </c>
      <c r="G28">
        <f>'Data Entry'!P29</f>
        <v>0</v>
      </c>
      <c r="H28">
        <f>'Data Entry'!Q29</f>
        <v>2706</v>
      </c>
      <c r="I28">
        <f>'Data Entry'!R29</f>
        <v>0</v>
      </c>
      <c r="J28">
        <f t="shared" si="0"/>
        <v>2.388</v>
      </c>
      <c r="K28" s="1">
        <f>SUMIFS('I want to cry'!C$2:C$1000,'I want to cry'!$A$2:$A$1000,$B28,'I want to cry'!$B$2:$B$1000,$C28)</f>
        <v>2.388</v>
      </c>
      <c r="L28" s="1">
        <f>SUMIFS('I want to cry'!D$2:D$1000,'I want to cry'!$A$2:$A$1000,$B28,'I want to cry'!$B$2:$B$1000,$C28)</f>
        <v>0</v>
      </c>
      <c r="M28" s="1">
        <f>SUMIFS('I want to cry'!E$2:E$1000,'I want to cry'!$A$2:$A$1000,$B28,'I want to cry'!$B$2:$B$1000,$C28)</f>
        <v>0</v>
      </c>
      <c r="N28" s="1">
        <f t="shared" si="1"/>
        <v>0</v>
      </c>
      <c r="O28" s="1">
        <f t="shared" si="2"/>
        <v>0</v>
      </c>
      <c r="P28" s="1">
        <f t="shared" si="3"/>
        <v>0</v>
      </c>
      <c r="Q28" s="1">
        <f>SUMIF('I have a blue banner'!A$2:A$995,D28,'I have a blue banner'!L$2:L$995)</f>
        <v>6</v>
      </c>
      <c r="R28" s="1">
        <f>SUMIF('I have a blue banner'!A$2:A$995,F28,'I have a blue banner'!L$2:L$995)</f>
        <v>64</v>
      </c>
      <c r="S28" s="1">
        <f>SUMIF('I have a blue banner'!A$2:A$995,I28,'I have a blue banner'!L$2:L$995)</f>
        <v>0</v>
      </c>
      <c r="T28" s="1">
        <f>SUMIF('I wanna go biking'!A$2:A$1000,D28,'I wanna go biking'!D$2:D$2000)</f>
        <v>0.285714285714286</v>
      </c>
      <c r="U28" s="1">
        <f>SUMIF('I wanna go biking'!A$2:A$1000,F28,'I wanna go biking'!D$2:D$2000)</f>
        <v>10.2</v>
      </c>
      <c r="V28" s="1">
        <f>SUMIF('I wanna go biking'!A$2:A$1000,H28,'I wanna go biking'!D$2:D$2000)</f>
        <v>10</v>
      </c>
      <c r="W28">
        <f t="shared" si="4"/>
        <v>-5.71428571428571</v>
      </c>
      <c r="X28">
        <f t="shared" si="5"/>
        <v>-53.8</v>
      </c>
      <c r="Y28">
        <f t="shared" si="6"/>
        <v>10</v>
      </c>
      <c r="Z28">
        <f t="shared" si="7"/>
        <v>0</v>
      </c>
      <c r="AA28">
        <f t="shared" si="8"/>
        <v>0</v>
      </c>
      <c r="AB28">
        <f t="shared" si="9"/>
        <v>0</v>
      </c>
      <c r="AC28" s="25">
        <f t="shared" si="10"/>
        <v>0</v>
      </c>
    </row>
    <row r="29" spans="1:29">
      <c r="A29">
        <f>'Data Entry'!A30</f>
        <v>1360</v>
      </c>
      <c r="B29">
        <f>'Data Entry'!B30</f>
        <v>4</v>
      </c>
      <c r="C29" t="str">
        <f>'Data Entry'!C30</f>
        <v>Red</v>
      </c>
      <c r="D29">
        <f>'Data Entry'!M30</f>
        <v>1334</v>
      </c>
      <c r="E29">
        <f>'Data Entry'!N30</f>
        <v>0</v>
      </c>
      <c r="F29">
        <f>'Data Entry'!O30</f>
        <v>5024</v>
      </c>
      <c r="G29">
        <f>'Data Entry'!P30</f>
        <v>0</v>
      </c>
      <c r="H29">
        <f>'Data Entry'!Q30</f>
        <v>2706</v>
      </c>
      <c r="I29">
        <f>'Data Entry'!R30</f>
        <v>0</v>
      </c>
      <c r="J29">
        <f t="shared" si="0"/>
        <v>0</v>
      </c>
      <c r="K29" s="1">
        <f>SUMIFS('I want to cry'!C$2:C$1000,'I want to cry'!$A$2:$A$1000,$B29,'I want to cry'!$B$2:$B$1000,$C29)</f>
        <v>2.388</v>
      </c>
      <c r="L29" s="1">
        <f>SUMIFS('I want to cry'!D$2:D$1000,'I want to cry'!$A$2:$A$1000,$B29,'I want to cry'!$B$2:$B$1000,$C29)</f>
        <v>0</v>
      </c>
      <c r="M29" s="1">
        <f>SUMIFS('I want to cry'!E$2:E$1000,'I want to cry'!$A$2:$A$1000,$B29,'I want to cry'!$B$2:$B$1000,$C29)</f>
        <v>0</v>
      </c>
      <c r="N29" s="1">
        <f t="shared" si="1"/>
        <v>0</v>
      </c>
      <c r="O29" s="1">
        <f t="shared" si="2"/>
        <v>0</v>
      </c>
      <c r="P29" s="1">
        <f t="shared" si="3"/>
        <v>0</v>
      </c>
      <c r="Q29" s="1">
        <f>SUMIF('I have a blue banner'!A$2:A$995,D29,'I have a blue banner'!L$2:L$995)</f>
        <v>6</v>
      </c>
      <c r="R29" s="1">
        <f>SUMIF('I have a blue banner'!A$2:A$995,F29,'I have a blue banner'!L$2:L$995)</f>
        <v>64</v>
      </c>
      <c r="S29" s="1">
        <f>SUMIF('I have a blue banner'!A$2:A$995,I29,'I have a blue banner'!L$2:L$995)</f>
        <v>0</v>
      </c>
      <c r="T29" s="1">
        <f>SUMIF('I wanna go biking'!A$2:A$1000,D29,'I wanna go biking'!D$2:D$2000)</f>
        <v>0.285714285714286</v>
      </c>
      <c r="U29" s="1">
        <f>SUMIF('I wanna go biking'!A$2:A$1000,F29,'I wanna go biking'!D$2:D$2000)</f>
        <v>10.2</v>
      </c>
      <c r="V29" s="1">
        <f>SUMIF('I wanna go biking'!A$2:A$1000,H29,'I wanna go biking'!D$2:D$2000)</f>
        <v>10</v>
      </c>
      <c r="W29">
        <f t="shared" si="4"/>
        <v>-5.71428571428571</v>
      </c>
      <c r="X29">
        <f t="shared" si="5"/>
        <v>-53.8</v>
      </c>
      <c r="Y29">
        <f t="shared" si="6"/>
        <v>10</v>
      </c>
      <c r="Z29">
        <f t="shared" si="7"/>
        <v>0</v>
      </c>
      <c r="AA29">
        <f t="shared" si="8"/>
        <v>0</v>
      </c>
      <c r="AB29">
        <f t="shared" si="9"/>
        <v>0</v>
      </c>
      <c r="AC29" s="25">
        <f t="shared" si="10"/>
        <v>0</v>
      </c>
    </row>
    <row r="30" spans="1:29">
      <c r="A30">
        <f>'Data Entry'!A31</f>
        <v>2706</v>
      </c>
      <c r="B30">
        <f>'Data Entry'!B31</f>
        <v>4</v>
      </c>
      <c r="C30" t="str">
        <f>'Data Entry'!C31</f>
        <v>Blue</v>
      </c>
      <c r="D30">
        <f>'Data Entry'!M31</f>
        <v>1360</v>
      </c>
      <c r="E30">
        <f>'Data Entry'!N31</f>
        <v>7.193</v>
      </c>
      <c r="F30">
        <f>'Data Entry'!O31</f>
        <v>7659</v>
      </c>
      <c r="G30">
        <f>'Data Entry'!P31</f>
        <v>0</v>
      </c>
      <c r="H30">
        <f>'Data Entry'!Q31</f>
        <v>4907</v>
      </c>
      <c r="I30">
        <f>'Data Entry'!R31</f>
        <v>2.52</v>
      </c>
      <c r="J30">
        <f t="shared" si="0"/>
        <v>9.713</v>
      </c>
      <c r="K30" s="1">
        <f>SUMIFS('I want to cry'!C$2:C$1000,'I want to cry'!$A$2:$A$1000,$B30,'I want to cry'!$B$2:$B$1000,$C30)</f>
        <v>7.193</v>
      </c>
      <c r="L30" s="1">
        <f>SUMIFS('I want to cry'!D$2:D$1000,'I want to cry'!$A$2:$A$1000,$B30,'I want to cry'!$B$2:$B$1000,$C30)</f>
        <v>0</v>
      </c>
      <c r="M30" s="1">
        <f>SUMIFS('I want to cry'!E$2:E$1000,'I want to cry'!$A$2:$A$1000,$B30,'I want to cry'!$B$2:$B$1000,$C30)</f>
        <v>2.52</v>
      </c>
      <c r="N30" s="1">
        <f t="shared" si="1"/>
        <v>1</v>
      </c>
      <c r="O30" s="1">
        <f t="shared" si="2"/>
        <v>0</v>
      </c>
      <c r="P30" s="1">
        <f t="shared" si="3"/>
        <v>1</v>
      </c>
      <c r="Q30" s="1">
        <f>SUMIF('I have a blue banner'!A$2:A$995,D30,'I have a blue banner'!L$2:L$995)</f>
        <v>76</v>
      </c>
      <c r="R30" s="1">
        <f>SUMIF('I have a blue banner'!A$2:A$995,F30,'I have a blue banner'!L$2:L$995)</f>
        <v>21</v>
      </c>
      <c r="S30" s="1">
        <f>SUMIF('I have a blue banner'!A$2:A$995,I30,'I have a blue banner'!L$2:L$995)</f>
        <v>0</v>
      </c>
      <c r="T30" s="1">
        <f>SUMIF('I wanna go biking'!A$2:A$1000,D30,'I wanna go biking'!D$2:D$2000)</f>
        <v>9.33333333333333</v>
      </c>
      <c r="U30" s="1">
        <f>SUMIF('I wanna go biking'!A$2:A$1000,F30,'I wanna go biking'!D$2:D$2000)</f>
        <v>2.8</v>
      </c>
      <c r="V30" s="1">
        <f>SUMIF('I wanna go biking'!A$2:A$1000,H30,'I wanna go biking'!D$2:D$2000)</f>
        <v>18.6666666666667</v>
      </c>
      <c r="W30">
        <f t="shared" si="4"/>
        <v>-66.6666666666667</v>
      </c>
      <c r="X30">
        <f t="shared" si="5"/>
        <v>-18.2</v>
      </c>
      <c r="Y30">
        <f t="shared" si="6"/>
        <v>18.6666666666667</v>
      </c>
      <c r="Z30">
        <f t="shared" si="7"/>
        <v>-66.6666666666667</v>
      </c>
      <c r="AA30">
        <f t="shared" si="8"/>
        <v>0</v>
      </c>
      <c r="AB30">
        <f t="shared" si="9"/>
        <v>18.6666666666667</v>
      </c>
      <c r="AC30" s="25">
        <f t="shared" si="10"/>
        <v>-48</v>
      </c>
    </row>
    <row r="31" spans="1:29">
      <c r="A31">
        <f>'Data Entry'!A32</f>
        <v>5024</v>
      </c>
      <c r="B31">
        <f>'Data Entry'!B32</f>
        <v>4</v>
      </c>
      <c r="C31" t="str">
        <f>'Data Entry'!C32</f>
        <v>Blue</v>
      </c>
      <c r="D31">
        <f>'Data Entry'!M32</f>
        <v>4907</v>
      </c>
      <c r="E31">
        <f>'Data Entry'!N32</f>
        <v>0</v>
      </c>
      <c r="F31">
        <f>'Data Entry'!O32</f>
        <v>7659</v>
      </c>
      <c r="G31">
        <f>'Data Entry'!P32</f>
        <v>0</v>
      </c>
      <c r="H31">
        <f>'Data Entry'!Q32</f>
        <v>1360</v>
      </c>
      <c r="I31">
        <f>'Data Entry'!R32</f>
        <v>0</v>
      </c>
      <c r="J31">
        <f t="shared" si="0"/>
        <v>0</v>
      </c>
      <c r="K31" s="1">
        <f>SUMIFS('I want to cry'!C$2:C$1000,'I want to cry'!$A$2:$A$1000,$B31,'I want to cry'!$B$2:$B$1000,$C31)</f>
        <v>7.193</v>
      </c>
      <c r="L31" s="1">
        <f>SUMIFS('I want to cry'!D$2:D$1000,'I want to cry'!$A$2:$A$1000,$B31,'I want to cry'!$B$2:$B$1000,$C31)</f>
        <v>0</v>
      </c>
      <c r="M31" s="1">
        <f>SUMIFS('I want to cry'!E$2:E$1000,'I want to cry'!$A$2:$A$1000,$B31,'I want to cry'!$B$2:$B$1000,$C31)</f>
        <v>2.52</v>
      </c>
      <c r="N31" s="1">
        <f t="shared" si="1"/>
        <v>0</v>
      </c>
      <c r="O31" s="1">
        <f t="shared" si="2"/>
        <v>0</v>
      </c>
      <c r="P31" s="1">
        <f t="shared" si="3"/>
        <v>0</v>
      </c>
      <c r="Q31" s="1">
        <f>SUMIF('I have a blue banner'!A$2:A$995,D31,'I have a blue banner'!L$2:L$995)</f>
        <v>128</v>
      </c>
      <c r="R31" s="1">
        <f>SUMIF('I have a blue banner'!A$2:A$995,F31,'I have a blue banner'!L$2:L$995)</f>
        <v>21</v>
      </c>
      <c r="S31" s="1">
        <f>SUMIF('I have a blue banner'!A$2:A$995,I31,'I have a blue banner'!L$2:L$995)</f>
        <v>0</v>
      </c>
      <c r="T31" s="1">
        <f>SUMIF('I wanna go biking'!A$2:A$1000,D31,'I wanna go biking'!D$2:D$2000)</f>
        <v>18.6666666666667</v>
      </c>
      <c r="U31" s="1">
        <f>SUMIF('I wanna go biking'!A$2:A$1000,F31,'I wanna go biking'!D$2:D$2000)</f>
        <v>2.8</v>
      </c>
      <c r="V31" s="1">
        <f>SUMIF('I wanna go biking'!A$2:A$1000,H31,'I wanna go biking'!D$2:D$2000)</f>
        <v>9.33333333333333</v>
      </c>
      <c r="W31">
        <f t="shared" si="4"/>
        <v>-109.333333333333</v>
      </c>
      <c r="X31">
        <f t="shared" si="5"/>
        <v>-18.2</v>
      </c>
      <c r="Y31">
        <f t="shared" si="6"/>
        <v>9.33333333333333</v>
      </c>
      <c r="Z31">
        <f t="shared" si="7"/>
        <v>0</v>
      </c>
      <c r="AA31">
        <f t="shared" si="8"/>
        <v>0</v>
      </c>
      <c r="AB31">
        <f t="shared" si="9"/>
        <v>0</v>
      </c>
      <c r="AC31" s="25">
        <f t="shared" si="10"/>
        <v>0</v>
      </c>
    </row>
    <row r="32" spans="1:29">
      <c r="A32">
        <f>'Data Entry'!A33</f>
        <v>7659</v>
      </c>
      <c r="B32">
        <f>'Data Entry'!B33</f>
        <v>4</v>
      </c>
      <c r="C32" t="str">
        <f>'Data Entry'!C33</f>
        <v>Red</v>
      </c>
      <c r="D32">
        <f>'Data Entry'!M33</f>
        <v>1334</v>
      </c>
      <c r="E32">
        <f>'Data Entry'!N33</f>
        <v>0</v>
      </c>
      <c r="F32">
        <f>'Data Entry'!O33</f>
        <v>5024</v>
      </c>
      <c r="G32">
        <f>'Data Entry'!P33</f>
        <v>0</v>
      </c>
      <c r="H32">
        <f>'Data Entry'!Q33</f>
        <v>2706</v>
      </c>
      <c r="I32">
        <f>'Data Entry'!R33</f>
        <v>0</v>
      </c>
      <c r="J32">
        <f t="shared" si="0"/>
        <v>0</v>
      </c>
      <c r="K32" s="1">
        <f>SUMIFS('I want to cry'!C$2:C$1000,'I want to cry'!$A$2:$A$1000,$B32,'I want to cry'!$B$2:$B$1000,$C32)</f>
        <v>2.388</v>
      </c>
      <c r="L32" s="1">
        <f>SUMIFS('I want to cry'!D$2:D$1000,'I want to cry'!$A$2:$A$1000,$B32,'I want to cry'!$B$2:$B$1000,$C32)</f>
        <v>0</v>
      </c>
      <c r="M32" s="1">
        <f>SUMIFS('I want to cry'!E$2:E$1000,'I want to cry'!$A$2:$A$1000,$B32,'I want to cry'!$B$2:$B$1000,$C32)</f>
        <v>0</v>
      </c>
      <c r="N32" s="1">
        <f t="shared" si="1"/>
        <v>0</v>
      </c>
      <c r="O32" s="1">
        <f t="shared" si="2"/>
        <v>0</v>
      </c>
      <c r="P32" s="1">
        <f t="shared" si="3"/>
        <v>0</v>
      </c>
      <c r="Q32" s="1">
        <f>SUMIF('I have a blue banner'!A$2:A$995,D32,'I have a blue banner'!L$2:L$995)</f>
        <v>6</v>
      </c>
      <c r="R32" s="1">
        <f>SUMIF('I have a blue banner'!A$2:A$995,F32,'I have a blue banner'!L$2:L$995)</f>
        <v>64</v>
      </c>
      <c r="S32" s="1">
        <f>SUMIF('I have a blue banner'!A$2:A$995,I32,'I have a blue banner'!L$2:L$995)</f>
        <v>0</v>
      </c>
      <c r="T32" s="1">
        <f>SUMIF('I wanna go biking'!A$2:A$1000,D32,'I wanna go biking'!D$2:D$2000)</f>
        <v>0.285714285714286</v>
      </c>
      <c r="U32" s="1">
        <f>SUMIF('I wanna go biking'!A$2:A$1000,F32,'I wanna go biking'!D$2:D$2000)</f>
        <v>10.2</v>
      </c>
      <c r="V32" s="1">
        <f>SUMIF('I wanna go biking'!A$2:A$1000,H32,'I wanna go biking'!D$2:D$2000)</f>
        <v>10</v>
      </c>
      <c r="W32">
        <f t="shared" si="4"/>
        <v>-5.71428571428571</v>
      </c>
      <c r="X32">
        <f t="shared" si="5"/>
        <v>-53.8</v>
      </c>
      <c r="Y32">
        <f t="shared" si="6"/>
        <v>10</v>
      </c>
      <c r="Z32">
        <f t="shared" si="7"/>
        <v>0</v>
      </c>
      <c r="AA32">
        <f t="shared" si="8"/>
        <v>0</v>
      </c>
      <c r="AB32">
        <f t="shared" si="9"/>
        <v>0</v>
      </c>
      <c r="AC32" s="25">
        <f t="shared" si="10"/>
        <v>0</v>
      </c>
    </row>
    <row r="33" spans="1:29">
      <c r="A33">
        <f>'Data Entry'!A34</f>
        <v>2609</v>
      </c>
      <c r="B33">
        <f>'Data Entry'!B34</f>
        <v>5</v>
      </c>
      <c r="C33" t="str">
        <f>'Data Entry'!C34</f>
        <v>Blue</v>
      </c>
      <c r="D33">
        <f>'Data Entry'!M34</f>
        <v>6397</v>
      </c>
      <c r="E33">
        <f>'Data Entry'!N34</f>
        <v>15.748</v>
      </c>
      <c r="F33">
        <f>'Data Entry'!O34</f>
        <v>4343</v>
      </c>
      <c r="G33">
        <f>'Data Entry'!P34</f>
        <v>0</v>
      </c>
      <c r="H33">
        <f>'Data Entry'!Q34</f>
        <v>3543</v>
      </c>
      <c r="I33">
        <f>'Data Entry'!R34</f>
        <v>0</v>
      </c>
      <c r="J33">
        <f t="shared" si="0"/>
        <v>15.748</v>
      </c>
      <c r="K33" s="1">
        <f>SUMIFS('I want to cry'!C$2:C$1000,'I want to cry'!$A$2:$A$1000,$B33,'I want to cry'!$B$2:$B$1000,$C33)</f>
        <v>23.143</v>
      </c>
      <c r="L33" s="1">
        <f>SUMIFS('I want to cry'!D$2:D$1000,'I want to cry'!$A$2:$A$1000,$B33,'I want to cry'!$B$2:$B$1000,$C33)</f>
        <v>0</v>
      </c>
      <c r="M33" s="1">
        <f>SUMIFS('I want to cry'!E$2:E$1000,'I want to cry'!$A$2:$A$1000,$B33,'I want to cry'!$B$2:$B$1000,$C33)</f>
        <v>0</v>
      </c>
      <c r="N33" s="1">
        <f t="shared" si="1"/>
        <v>0.680464935401633</v>
      </c>
      <c r="O33" s="1">
        <f t="shared" si="2"/>
        <v>0</v>
      </c>
      <c r="P33" s="1">
        <f t="shared" si="3"/>
        <v>0</v>
      </c>
      <c r="Q33" s="1">
        <f>SUMIF('I have a blue banner'!A$2:A$995,D33,'I have a blue banner'!L$2:L$995)</f>
        <v>16</v>
      </c>
      <c r="R33" s="1">
        <f>SUMIF('I have a blue banner'!A$2:A$995,F33,'I have a blue banner'!L$2:L$995)</f>
        <v>162</v>
      </c>
      <c r="S33" s="1">
        <f>SUMIF('I have a blue banner'!A$2:A$995,I33,'I have a blue banner'!L$2:L$995)</f>
        <v>0</v>
      </c>
      <c r="T33" s="1">
        <f>SUMIF('I wanna go biking'!A$2:A$1000,D33,'I wanna go biking'!D$2:D$2000)</f>
        <v>1.66666666666667</v>
      </c>
      <c r="U33" s="1">
        <f>SUMIF('I wanna go biking'!A$2:A$1000,F33,'I wanna go biking'!D$2:D$2000)</f>
        <v>17.6</v>
      </c>
      <c r="V33" s="1">
        <f>SUMIF('I wanna go biking'!A$2:A$1000,H33,'I wanna go biking'!D$2:D$2000)</f>
        <v>4.2</v>
      </c>
      <c r="W33">
        <f t="shared" si="4"/>
        <v>-14.3333333333333</v>
      </c>
      <c r="X33">
        <f t="shared" si="5"/>
        <v>-144.4</v>
      </c>
      <c r="Y33">
        <f t="shared" si="6"/>
        <v>4.2</v>
      </c>
      <c r="Z33">
        <f t="shared" si="7"/>
        <v>-9.75333074075674</v>
      </c>
      <c r="AA33">
        <f t="shared" si="8"/>
        <v>0</v>
      </c>
      <c r="AB33">
        <f t="shared" si="9"/>
        <v>0</v>
      </c>
      <c r="AC33" s="25">
        <f t="shared" si="10"/>
        <v>-9.75333074075674</v>
      </c>
    </row>
    <row r="34" spans="1:29">
      <c r="A34">
        <f>'Data Entry'!A35</f>
        <v>4343</v>
      </c>
      <c r="B34">
        <f>'Data Entry'!B35</f>
        <v>5</v>
      </c>
      <c r="C34" t="str">
        <f>'Data Entry'!C35</f>
        <v>Red</v>
      </c>
      <c r="D34">
        <f>'Data Entry'!M35</f>
        <v>2069</v>
      </c>
      <c r="E34">
        <f>'Data Entry'!N35</f>
        <v>0</v>
      </c>
      <c r="F34">
        <f>'Data Entry'!O35</f>
        <v>4039</v>
      </c>
      <c r="G34">
        <f>'Data Entry'!P35</f>
        <v>0</v>
      </c>
      <c r="H34">
        <f>'Data Entry'!Q35</f>
        <v>8764</v>
      </c>
      <c r="I34">
        <f>'Data Entry'!R35</f>
        <v>1.119</v>
      </c>
      <c r="J34">
        <f t="shared" si="0"/>
        <v>1.119</v>
      </c>
      <c r="K34" s="1">
        <f>SUMIFS('I want to cry'!C$2:C$1000,'I want to cry'!$A$2:$A$1000,$B34,'I want to cry'!$B$2:$B$1000,$C34)</f>
        <v>22.911</v>
      </c>
      <c r="L34" s="1">
        <f>SUMIFS('I want to cry'!D$2:D$1000,'I want to cry'!$A$2:$A$1000,$B34,'I want to cry'!$B$2:$B$1000,$C34)</f>
        <v>0</v>
      </c>
      <c r="M34" s="1">
        <f>SUMIFS('I want to cry'!E$2:E$1000,'I want to cry'!$A$2:$A$1000,$B34,'I want to cry'!$B$2:$B$1000,$C34)</f>
        <v>1.119</v>
      </c>
      <c r="N34" s="1">
        <f t="shared" si="1"/>
        <v>0</v>
      </c>
      <c r="O34" s="1">
        <f t="shared" si="2"/>
        <v>0</v>
      </c>
      <c r="P34" s="1">
        <f t="shared" si="3"/>
        <v>0</v>
      </c>
      <c r="Q34" s="1">
        <f>SUMIF('I have a blue banner'!A$2:A$995,D34,'I have a blue banner'!L$2:L$995)</f>
        <v>0</v>
      </c>
      <c r="R34" s="1">
        <f>SUMIF('I have a blue banner'!A$2:A$995,F34,'I have a blue banner'!L$2:L$995)</f>
        <v>178</v>
      </c>
      <c r="S34" s="1">
        <f>SUMIF('I have a blue banner'!A$2:A$995,I34,'I have a blue banner'!L$2:L$995)</f>
        <v>0</v>
      </c>
      <c r="T34" s="1">
        <f>SUMIF('I wanna go biking'!A$2:A$1000,D34,'I wanna go biking'!D$2:D$2000)</f>
        <v>0</v>
      </c>
      <c r="U34" s="1">
        <f>SUMIF('I wanna go biking'!A$2:A$1000,F34,'I wanna go biking'!D$2:D$2000)</f>
        <v>22</v>
      </c>
      <c r="V34" s="1">
        <f>SUMIF('I wanna go biking'!A$2:A$1000,H34,'I wanna go biking'!D$2:D$2000)</f>
        <v>8</v>
      </c>
      <c r="W34">
        <f t="shared" si="4"/>
        <v>0</v>
      </c>
      <c r="X34">
        <f t="shared" si="5"/>
        <v>-156</v>
      </c>
      <c r="Y34">
        <f t="shared" si="6"/>
        <v>8</v>
      </c>
      <c r="Z34">
        <f t="shared" si="7"/>
        <v>0</v>
      </c>
      <c r="AA34">
        <f t="shared" si="8"/>
        <v>0</v>
      </c>
      <c r="AB34">
        <f t="shared" si="9"/>
        <v>0</v>
      </c>
      <c r="AC34" s="25">
        <f t="shared" si="10"/>
        <v>0</v>
      </c>
    </row>
    <row r="35" spans="1:29">
      <c r="A35">
        <f>'Data Entry'!A36</f>
        <v>8764</v>
      </c>
      <c r="B35">
        <f>'Data Entry'!B36</f>
        <v>5</v>
      </c>
      <c r="C35" t="str">
        <f>'Data Entry'!C36</f>
        <v>Blue</v>
      </c>
      <c r="D35">
        <f>'Data Entry'!M36</f>
        <v>6397</v>
      </c>
      <c r="E35">
        <f>'Data Entry'!N36</f>
        <v>0</v>
      </c>
      <c r="F35">
        <f>'Data Entry'!O36</f>
        <v>4343</v>
      </c>
      <c r="G35">
        <f>'Data Entry'!P36</f>
        <v>0</v>
      </c>
      <c r="H35">
        <f>'Data Entry'!Q36</f>
        <v>3543</v>
      </c>
      <c r="I35">
        <f>'Data Entry'!R36</f>
        <v>0</v>
      </c>
      <c r="J35">
        <f t="shared" si="0"/>
        <v>0</v>
      </c>
      <c r="K35" s="1">
        <f>SUMIFS('I want to cry'!C$2:C$1000,'I want to cry'!$A$2:$A$1000,$B35,'I want to cry'!$B$2:$B$1000,$C35)</f>
        <v>23.143</v>
      </c>
      <c r="L35" s="1">
        <f>SUMIFS('I want to cry'!D$2:D$1000,'I want to cry'!$A$2:$A$1000,$B35,'I want to cry'!$B$2:$B$1000,$C35)</f>
        <v>0</v>
      </c>
      <c r="M35" s="1">
        <f>SUMIFS('I want to cry'!E$2:E$1000,'I want to cry'!$A$2:$A$1000,$B35,'I want to cry'!$B$2:$B$1000,$C35)</f>
        <v>0</v>
      </c>
      <c r="N35" s="1">
        <f t="shared" si="1"/>
        <v>0</v>
      </c>
      <c r="O35" s="1">
        <f t="shared" si="2"/>
        <v>0</v>
      </c>
      <c r="P35" s="1">
        <f t="shared" si="3"/>
        <v>0</v>
      </c>
      <c r="Q35" s="1">
        <f>SUMIF('I have a blue banner'!A$2:A$995,D35,'I have a blue banner'!L$2:L$995)</f>
        <v>16</v>
      </c>
      <c r="R35" s="1">
        <f>SUMIF('I have a blue banner'!A$2:A$995,F35,'I have a blue banner'!L$2:L$995)</f>
        <v>162</v>
      </c>
      <c r="S35" s="1">
        <f>SUMIF('I have a blue banner'!A$2:A$995,I35,'I have a blue banner'!L$2:L$995)</f>
        <v>0</v>
      </c>
      <c r="T35" s="1">
        <f>SUMIF('I wanna go biking'!A$2:A$1000,D35,'I wanna go biking'!D$2:D$2000)</f>
        <v>1.66666666666667</v>
      </c>
      <c r="U35" s="1">
        <f>SUMIF('I wanna go biking'!A$2:A$1000,F35,'I wanna go biking'!D$2:D$2000)</f>
        <v>17.6</v>
      </c>
      <c r="V35" s="1">
        <f>SUMIF('I wanna go biking'!A$2:A$1000,H35,'I wanna go biking'!D$2:D$2000)</f>
        <v>4.2</v>
      </c>
      <c r="W35">
        <f t="shared" si="4"/>
        <v>-14.3333333333333</v>
      </c>
      <c r="X35">
        <f t="shared" si="5"/>
        <v>-144.4</v>
      </c>
      <c r="Y35">
        <f t="shared" si="6"/>
        <v>4.2</v>
      </c>
      <c r="Z35">
        <f t="shared" si="7"/>
        <v>0</v>
      </c>
      <c r="AA35">
        <f t="shared" si="8"/>
        <v>0</v>
      </c>
      <c r="AB35">
        <f t="shared" si="9"/>
        <v>0</v>
      </c>
      <c r="AC35" s="25">
        <f t="shared" si="10"/>
        <v>0</v>
      </c>
    </row>
    <row r="36" spans="1:29">
      <c r="A36">
        <f>'Data Entry'!A37</f>
        <v>6397</v>
      </c>
      <c r="B36">
        <f>'Data Entry'!B37</f>
        <v>5</v>
      </c>
      <c r="C36" t="str">
        <f>'Data Entry'!C37</f>
        <v>Red</v>
      </c>
      <c r="D36">
        <f>'Data Entry'!M37</f>
        <v>2609</v>
      </c>
      <c r="E36">
        <f>'Data Entry'!N37</f>
        <v>11.15</v>
      </c>
      <c r="F36">
        <f>'Data Entry'!O37</f>
        <v>4039</v>
      </c>
      <c r="G36">
        <f>'Data Entry'!P37</f>
        <v>0</v>
      </c>
      <c r="H36">
        <f>'Data Entry'!Q37</f>
        <v>8764</v>
      </c>
      <c r="I36">
        <f>'Data Entry'!R37</f>
        <v>0</v>
      </c>
      <c r="J36">
        <f t="shared" si="0"/>
        <v>11.15</v>
      </c>
      <c r="K36" s="1">
        <f>SUMIFS('I want to cry'!C$2:C$1000,'I want to cry'!$A$2:$A$1000,$B36,'I want to cry'!$B$2:$B$1000,$C36)</f>
        <v>22.911</v>
      </c>
      <c r="L36" s="1">
        <f>SUMIFS('I want to cry'!D$2:D$1000,'I want to cry'!$A$2:$A$1000,$B36,'I want to cry'!$B$2:$B$1000,$C36)</f>
        <v>0</v>
      </c>
      <c r="M36" s="1">
        <f>SUMIFS('I want to cry'!E$2:E$1000,'I want to cry'!$A$2:$A$1000,$B36,'I want to cry'!$B$2:$B$1000,$C36)</f>
        <v>1.119</v>
      </c>
      <c r="N36" s="1">
        <f t="shared" si="1"/>
        <v>0.486665793723539</v>
      </c>
      <c r="O36" s="1">
        <f t="shared" si="2"/>
        <v>0</v>
      </c>
      <c r="P36" s="1">
        <f t="shared" si="3"/>
        <v>0</v>
      </c>
      <c r="Q36" s="1">
        <f>SUMIF('I have a blue banner'!A$2:A$995,D36,'I have a blue banner'!L$2:L$995)</f>
        <v>86</v>
      </c>
      <c r="R36" s="1">
        <f>SUMIF('I have a blue banner'!A$2:A$995,F36,'I have a blue banner'!L$2:L$995)</f>
        <v>178</v>
      </c>
      <c r="S36" s="1">
        <f>SUMIF('I have a blue banner'!A$2:A$995,I36,'I have a blue banner'!L$2:L$995)</f>
        <v>0</v>
      </c>
      <c r="T36" s="1">
        <f>SUMIF('I wanna go biking'!A$2:A$1000,D36,'I wanna go biking'!D$2:D$2000)</f>
        <v>14.4</v>
      </c>
      <c r="U36" s="1">
        <f>SUMIF('I wanna go biking'!A$2:A$1000,F36,'I wanna go biking'!D$2:D$2000)</f>
        <v>22</v>
      </c>
      <c r="V36" s="1">
        <f>SUMIF('I wanna go biking'!A$2:A$1000,H36,'I wanna go biking'!D$2:D$2000)</f>
        <v>8</v>
      </c>
      <c r="W36">
        <f t="shared" si="4"/>
        <v>-71.6</v>
      </c>
      <c r="X36">
        <f t="shared" si="5"/>
        <v>-156</v>
      </c>
      <c r="Y36">
        <f t="shared" si="6"/>
        <v>8</v>
      </c>
      <c r="Z36">
        <f t="shared" si="7"/>
        <v>-34.8452708306054</v>
      </c>
      <c r="AA36">
        <f t="shared" si="8"/>
        <v>0</v>
      </c>
      <c r="AB36">
        <f t="shared" si="9"/>
        <v>0</v>
      </c>
      <c r="AC36" s="25">
        <f t="shared" si="10"/>
        <v>-34.8452708306054</v>
      </c>
    </row>
    <row r="37" spans="1:29">
      <c r="A37">
        <f>'Data Entry'!A38</f>
        <v>6397</v>
      </c>
      <c r="B37">
        <f>'Data Entry'!B38</f>
        <v>5</v>
      </c>
      <c r="C37" t="str">
        <f>'Data Entry'!C38</f>
        <v>Red</v>
      </c>
      <c r="D37">
        <f>'Data Entry'!M38</f>
        <v>2609</v>
      </c>
      <c r="E37">
        <f>'Data Entry'!N38</f>
        <v>11.15</v>
      </c>
      <c r="F37">
        <f>'Data Entry'!O38</f>
        <v>4039</v>
      </c>
      <c r="G37">
        <f>'Data Entry'!P38</f>
        <v>0</v>
      </c>
      <c r="H37">
        <f>'Data Entry'!Q38</f>
        <v>8764</v>
      </c>
      <c r="I37">
        <f>'Data Entry'!R38</f>
        <v>0</v>
      </c>
      <c r="J37">
        <f t="shared" si="0"/>
        <v>11.15</v>
      </c>
      <c r="K37" s="1">
        <f>SUMIFS('I want to cry'!C$2:C$1000,'I want to cry'!$A$2:$A$1000,$B37,'I want to cry'!$B$2:$B$1000,$C37)</f>
        <v>22.911</v>
      </c>
      <c r="L37" s="1">
        <f>SUMIFS('I want to cry'!D$2:D$1000,'I want to cry'!$A$2:$A$1000,$B37,'I want to cry'!$B$2:$B$1000,$C37)</f>
        <v>0</v>
      </c>
      <c r="M37" s="1">
        <f>SUMIFS('I want to cry'!E$2:E$1000,'I want to cry'!$A$2:$A$1000,$B37,'I want to cry'!$B$2:$B$1000,$C37)</f>
        <v>1.119</v>
      </c>
      <c r="N37" s="1">
        <f t="shared" si="1"/>
        <v>0.486665793723539</v>
      </c>
      <c r="O37" s="1">
        <f t="shared" si="2"/>
        <v>0</v>
      </c>
      <c r="P37" s="1">
        <f t="shared" si="3"/>
        <v>0</v>
      </c>
      <c r="Q37" s="1">
        <f>SUMIF('I have a blue banner'!A$2:A$995,D37,'I have a blue banner'!L$2:L$995)</f>
        <v>86</v>
      </c>
      <c r="R37" s="1">
        <f>SUMIF('I have a blue banner'!A$2:A$995,F37,'I have a blue banner'!L$2:L$995)</f>
        <v>178</v>
      </c>
      <c r="S37" s="1">
        <f>SUMIF('I have a blue banner'!A$2:A$995,I37,'I have a blue banner'!L$2:L$995)</f>
        <v>0</v>
      </c>
      <c r="T37" s="1">
        <f>SUMIF('I wanna go biking'!A$2:A$1000,D37,'I wanna go biking'!D$2:D$2000)</f>
        <v>14.4</v>
      </c>
      <c r="U37" s="1">
        <f>SUMIF('I wanna go biking'!A$2:A$1000,F37,'I wanna go biking'!D$2:D$2000)</f>
        <v>22</v>
      </c>
      <c r="V37" s="1">
        <f>SUMIF('I wanna go biking'!A$2:A$1000,H37,'I wanna go biking'!D$2:D$2000)</f>
        <v>8</v>
      </c>
      <c r="W37">
        <f t="shared" si="4"/>
        <v>-71.6</v>
      </c>
      <c r="X37">
        <f t="shared" si="5"/>
        <v>-156</v>
      </c>
      <c r="Y37">
        <f t="shared" si="6"/>
        <v>8</v>
      </c>
      <c r="Z37">
        <f t="shared" si="7"/>
        <v>-34.8452708306054</v>
      </c>
      <c r="AA37">
        <f t="shared" si="8"/>
        <v>0</v>
      </c>
      <c r="AB37">
        <f t="shared" si="9"/>
        <v>0</v>
      </c>
      <c r="AC37" s="25">
        <f t="shared" si="10"/>
        <v>-34.8452708306054</v>
      </c>
    </row>
    <row r="38" spans="1:29">
      <c r="A38">
        <f>'Data Entry'!A39</f>
        <v>3543</v>
      </c>
      <c r="B38">
        <f>'Data Entry'!B39</f>
        <v>5</v>
      </c>
      <c r="C38" t="str">
        <f>'Data Entry'!C39</f>
        <v>Red</v>
      </c>
      <c r="D38">
        <f>'Data Entry'!M39</f>
        <v>2609</v>
      </c>
      <c r="E38">
        <f>'Data Entry'!N39</f>
        <v>0.611</v>
      </c>
      <c r="F38">
        <f>'Data Entry'!O39</f>
        <v>4039</v>
      </c>
      <c r="G38">
        <f>'Data Entry'!P39</f>
        <v>0</v>
      </c>
      <c r="H38">
        <f>'Data Entry'!Q39</f>
        <v>8764</v>
      </c>
      <c r="I38">
        <f>'Data Entry'!R39</f>
        <v>0</v>
      </c>
      <c r="J38">
        <f t="shared" si="0"/>
        <v>0.611</v>
      </c>
      <c r="K38" s="1">
        <f>SUMIFS('I want to cry'!C$2:C$1000,'I want to cry'!$A$2:$A$1000,$B38,'I want to cry'!$B$2:$B$1000,$C38)</f>
        <v>22.911</v>
      </c>
      <c r="L38" s="1">
        <f>SUMIFS('I want to cry'!D$2:D$1000,'I want to cry'!$A$2:$A$1000,$B38,'I want to cry'!$B$2:$B$1000,$C38)</f>
        <v>0</v>
      </c>
      <c r="M38" s="1">
        <f>SUMIFS('I want to cry'!E$2:E$1000,'I want to cry'!$A$2:$A$1000,$B38,'I want to cry'!$B$2:$B$1000,$C38)</f>
        <v>1.119</v>
      </c>
      <c r="N38" s="1">
        <f t="shared" si="1"/>
        <v>0</v>
      </c>
      <c r="O38" s="1">
        <f t="shared" si="2"/>
        <v>0</v>
      </c>
      <c r="P38" s="1">
        <f t="shared" si="3"/>
        <v>0</v>
      </c>
      <c r="Q38" s="1">
        <f>SUMIF('I have a blue banner'!A$2:A$995,D38,'I have a blue banner'!L$2:L$995)</f>
        <v>86</v>
      </c>
      <c r="R38" s="1">
        <f>SUMIF('I have a blue banner'!A$2:A$995,F38,'I have a blue banner'!L$2:L$995)</f>
        <v>178</v>
      </c>
      <c r="S38" s="1">
        <f>SUMIF('I have a blue banner'!A$2:A$995,I38,'I have a blue banner'!L$2:L$995)</f>
        <v>0</v>
      </c>
      <c r="T38" s="1">
        <f>SUMIF('I wanna go biking'!A$2:A$1000,D38,'I wanna go biking'!D$2:D$2000)</f>
        <v>14.4</v>
      </c>
      <c r="U38" s="1">
        <f>SUMIF('I wanna go biking'!A$2:A$1000,F38,'I wanna go biking'!D$2:D$2000)</f>
        <v>22</v>
      </c>
      <c r="V38" s="1">
        <f>SUMIF('I wanna go biking'!A$2:A$1000,H38,'I wanna go biking'!D$2:D$2000)</f>
        <v>8</v>
      </c>
      <c r="W38">
        <f t="shared" si="4"/>
        <v>-71.6</v>
      </c>
      <c r="X38">
        <f t="shared" si="5"/>
        <v>-156</v>
      </c>
      <c r="Y38">
        <f t="shared" si="6"/>
        <v>8</v>
      </c>
      <c r="Z38">
        <f t="shared" si="7"/>
        <v>0</v>
      </c>
      <c r="AA38">
        <f t="shared" si="8"/>
        <v>0</v>
      </c>
      <c r="AB38">
        <f t="shared" si="9"/>
        <v>0</v>
      </c>
      <c r="AC38" s="25">
        <f t="shared" si="10"/>
        <v>0</v>
      </c>
    </row>
    <row r="39" spans="1:29">
      <c r="A39">
        <f>'Data Entry'!A40</f>
        <v>4039</v>
      </c>
      <c r="B39">
        <f>'Data Entry'!B40</f>
        <v>5</v>
      </c>
      <c r="C39" t="str">
        <f>'Data Entry'!C40</f>
        <v>Blue</v>
      </c>
      <c r="D39">
        <f>'Data Entry'!M40</f>
        <v>6397</v>
      </c>
      <c r="E39">
        <f>'Data Entry'!N40</f>
        <v>7.395</v>
      </c>
      <c r="F39">
        <f>'Data Entry'!O40</f>
        <v>4343</v>
      </c>
      <c r="G39">
        <f>'Data Entry'!P40</f>
        <v>0</v>
      </c>
      <c r="H39">
        <f>'Data Entry'!Q40</f>
        <v>3543</v>
      </c>
      <c r="I39">
        <f>'Data Entry'!R40</f>
        <v>0</v>
      </c>
      <c r="J39">
        <f t="shared" si="0"/>
        <v>7.395</v>
      </c>
      <c r="K39" s="1">
        <f>SUMIFS('I want to cry'!C$2:C$1000,'I want to cry'!$A$2:$A$1000,$B39,'I want to cry'!$B$2:$B$1000,$C39)</f>
        <v>23.143</v>
      </c>
      <c r="L39" s="1">
        <f>SUMIFS('I want to cry'!D$2:D$1000,'I want to cry'!$A$2:$A$1000,$B39,'I want to cry'!$B$2:$B$1000,$C39)</f>
        <v>0</v>
      </c>
      <c r="M39" s="1">
        <f>SUMIFS('I want to cry'!E$2:E$1000,'I want to cry'!$A$2:$A$1000,$B39,'I want to cry'!$B$2:$B$1000,$C39)</f>
        <v>0</v>
      </c>
      <c r="N39" s="1">
        <f t="shared" si="1"/>
        <v>0.319535064598367</v>
      </c>
      <c r="O39" s="1">
        <f t="shared" si="2"/>
        <v>0</v>
      </c>
      <c r="P39" s="1">
        <f t="shared" si="3"/>
        <v>0</v>
      </c>
      <c r="Q39" s="1">
        <f>SUMIF('I have a blue banner'!A$2:A$995,D39,'I have a blue banner'!L$2:L$995)</f>
        <v>16</v>
      </c>
      <c r="R39" s="1">
        <f>SUMIF('I have a blue banner'!A$2:A$995,F39,'I have a blue banner'!L$2:L$995)</f>
        <v>162</v>
      </c>
      <c r="S39" s="1">
        <f>SUMIF('I have a blue banner'!A$2:A$995,I39,'I have a blue banner'!L$2:L$995)</f>
        <v>0</v>
      </c>
      <c r="T39" s="1">
        <f>SUMIF('I wanna go biking'!A$2:A$1000,D39,'I wanna go biking'!D$2:D$2000)</f>
        <v>1.66666666666667</v>
      </c>
      <c r="U39" s="1">
        <f>SUMIF('I wanna go biking'!A$2:A$1000,F39,'I wanna go biking'!D$2:D$2000)</f>
        <v>17.6</v>
      </c>
      <c r="V39" s="1">
        <f>SUMIF('I wanna go biking'!A$2:A$1000,H39,'I wanna go biking'!D$2:D$2000)</f>
        <v>4.2</v>
      </c>
      <c r="W39">
        <f t="shared" si="4"/>
        <v>-14.3333333333333</v>
      </c>
      <c r="X39">
        <f t="shared" si="5"/>
        <v>-144.4</v>
      </c>
      <c r="Y39">
        <f t="shared" si="6"/>
        <v>4.2</v>
      </c>
      <c r="Z39">
        <f t="shared" si="7"/>
        <v>-4.58000259257659</v>
      </c>
      <c r="AA39">
        <f t="shared" si="8"/>
        <v>0</v>
      </c>
      <c r="AB39">
        <f t="shared" si="9"/>
        <v>0</v>
      </c>
      <c r="AC39" s="25">
        <f t="shared" si="10"/>
        <v>-4.58000259257659</v>
      </c>
    </row>
    <row r="40" spans="1:29">
      <c r="A40">
        <f>'Data Entry'!A41</f>
        <v>2013</v>
      </c>
      <c r="B40">
        <f>'Data Entry'!B41</f>
        <v>6</v>
      </c>
      <c r="C40" t="str">
        <f>'Data Entry'!C41</f>
        <v>Red</v>
      </c>
      <c r="D40">
        <f>'Data Entry'!M41</f>
        <v>8089</v>
      </c>
      <c r="E40">
        <f>'Data Entry'!N41</f>
        <v>0</v>
      </c>
      <c r="F40">
        <f>'Data Entry'!O41</f>
        <v>5032</v>
      </c>
      <c r="G40">
        <f>'Data Entry'!P41</f>
        <v>0</v>
      </c>
      <c r="H40">
        <f>'Data Entry'!Q41</f>
        <v>771</v>
      </c>
      <c r="I40">
        <f>'Data Entry'!R41</f>
        <v>0</v>
      </c>
      <c r="J40">
        <f t="shared" si="0"/>
        <v>0</v>
      </c>
      <c r="K40" s="1">
        <f>SUMIFS('I want to cry'!C$2:C$1000,'I want to cry'!$A$2:$A$1000,$B40,'I want to cry'!$B$2:$B$1000,$C40)</f>
        <v>2.185</v>
      </c>
      <c r="L40" s="1">
        <f>SUMIFS('I want to cry'!D$2:D$1000,'I want to cry'!$A$2:$A$1000,$B40,'I want to cry'!$B$2:$B$1000,$C40)</f>
        <v>0</v>
      </c>
      <c r="M40" s="1">
        <f>SUMIFS('I want to cry'!E$2:E$1000,'I want to cry'!$A$2:$A$1000,$B40,'I want to cry'!$B$2:$B$1000,$C40)</f>
        <v>0</v>
      </c>
      <c r="N40" s="1">
        <f t="shared" si="1"/>
        <v>0</v>
      </c>
      <c r="O40" s="1">
        <f t="shared" si="2"/>
        <v>0</v>
      </c>
      <c r="P40" s="1">
        <f t="shared" si="3"/>
        <v>0</v>
      </c>
      <c r="Q40" s="1">
        <f>SUMIF('I have a blue banner'!A$2:A$995,D40,'I have a blue banner'!L$2:L$995)</f>
        <v>55</v>
      </c>
      <c r="R40" s="1">
        <f>SUMIF('I have a blue banner'!A$2:A$995,F40,'I have a blue banner'!L$2:L$995)</f>
        <v>111</v>
      </c>
      <c r="S40" s="1">
        <f>SUMIF('I have a blue banner'!A$2:A$995,I40,'I have a blue banner'!L$2:L$995)</f>
        <v>0</v>
      </c>
      <c r="T40" s="1">
        <f>SUMIF('I wanna go biking'!A$2:A$1000,D40,'I wanna go biking'!D$2:D$2000)</f>
        <v>6</v>
      </c>
      <c r="U40" s="1">
        <f>SUMIF('I wanna go biking'!A$2:A$1000,F40,'I wanna go biking'!D$2:D$2000)</f>
        <v>11.5</v>
      </c>
      <c r="V40" s="1">
        <f>SUMIF('I wanna go biking'!A$2:A$1000,H40,'I wanna go biking'!D$2:D$2000)</f>
        <v>0</v>
      </c>
      <c r="W40">
        <f t="shared" si="4"/>
        <v>-49</v>
      </c>
      <c r="X40">
        <f t="shared" si="5"/>
        <v>-99.5</v>
      </c>
      <c r="Y40">
        <f t="shared" si="6"/>
        <v>0</v>
      </c>
      <c r="Z40">
        <f t="shared" si="7"/>
        <v>0</v>
      </c>
      <c r="AA40">
        <f t="shared" si="8"/>
        <v>0</v>
      </c>
      <c r="AB40">
        <f t="shared" si="9"/>
        <v>0</v>
      </c>
      <c r="AC40" s="25">
        <f t="shared" si="10"/>
        <v>0</v>
      </c>
    </row>
    <row r="41" spans="1:29">
      <c r="A41">
        <f>'Data Entry'!A42</f>
        <v>5032</v>
      </c>
      <c r="B41">
        <f>'Data Entry'!B42</f>
        <v>6</v>
      </c>
      <c r="C41" t="str">
        <f>'Data Entry'!C42</f>
        <v>Blue</v>
      </c>
      <c r="D41">
        <f>'Data Entry'!M42</f>
        <v>2386</v>
      </c>
      <c r="E41">
        <f>'Data Entry'!N42</f>
        <v>0</v>
      </c>
      <c r="F41">
        <f>'Data Entry'!O42</f>
        <v>772</v>
      </c>
      <c r="G41">
        <f>'Data Entry'!P42</f>
        <v>0</v>
      </c>
      <c r="H41">
        <f>'Data Entry'!Q42</f>
        <v>2013</v>
      </c>
      <c r="I41">
        <f>'Data Entry'!R42</f>
        <v>0</v>
      </c>
      <c r="J41">
        <f t="shared" si="0"/>
        <v>0</v>
      </c>
      <c r="K41" s="1">
        <f>SUMIFS('I want to cry'!C$2:C$1000,'I want to cry'!$A$2:$A$1000,$B41,'I want to cry'!$B$2:$B$1000,$C41)</f>
        <v>5.055</v>
      </c>
      <c r="L41" s="1">
        <f>SUMIFS('I want to cry'!D$2:D$1000,'I want to cry'!$A$2:$A$1000,$B41,'I want to cry'!$B$2:$B$1000,$C41)</f>
        <v>3.688</v>
      </c>
      <c r="M41" s="1">
        <f>SUMIFS('I want to cry'!E$2:E$1000,'I want to cry'!$A$2:$A$1000,$B41,'I want to cry'!$B$2:$B$1000,$C41)</f>
        <v>5.439</v>
      </c>
      <c r="N41" s="1">
        <f t="shared" si="1"/>
        <v>0</v>
      </c>
      <c r="O41" s="1">
        <f t="shared" si="2"/>
        <v>0</v>
      </c>
      <c r="P41" s="1">
        <f t="shared" si="3"/>
        <v>0</v>
      </c>
      <c r="Q41" s="1">
        <f>SUMIF('I have a blue banner'!A$2:A$995,D41,'I have a blue banner'!L$2:L$995)</f>
        <v>30</v>
      </c>
      <c r="R41" s="1">
        <f>SUMIF('I have a blue banner'!A$2:A$995,F41,'I have a blue banner'!L$2:L$995)</f>
        <v>80</v>
      </c>
      <c r="S41" s="1">
        <f>SUMIF('I have a blue banner'!A$2:A$995,I41,'I have a blue banner'!L$2:L$995)</f>
        <v>0</v>
      </c>
      <c r="T41" s="1">
        <f>SUMIF('I wanna go biking'!A$2:A$1000,D41,'I wanna go biking'!D$2:D$2000)</f>
        <v>4.66666666666667</v>
      </c>
      <c r="U41" s="1">
        <f>SUMIF('I wanna go biking'!A$2:A$1000,F41,'I wanna go biking'!D$2:D$2000)</f>
        <v>8</v>
      </c>
      <c r="V41" s="1">
        <f>SUMIF('I wanna go biking'!A$2:A$1000,H41,'I wanna go biking'!D$2:D$2000)</f>
        <v>3.66666666666667</v>
      </c>
      <c r="W41">
        <f t="shared" si="4"/>
        <v>-25.3333333333333</v>
      </c>
      <c r="X41">
        <f t="shared" si="5"/>
        <v>-72</v>
      </c>
      <c r="Y41">
        <f t="shared" si="6"/>
        <v>3.66666666666667</v>
      </c>
      <c r="Z41">
        <f t="shared" si="7"/>
        <v>0</v>
      </c>
      <c r="AA41">
        <f t="shared" si="8"/>
        <v>0</v>
      </c>
      <c r="AB41">
        <f t="shared" si="9"/>
        <v>0</v>
      </c>
      <c r="AC41" s="25">
        <f t="shared" si="10"/>
        <v>0</v>
      </c>
    </row>
    <row r="42" spans="1:29">
      <c r="A42">
        <f>'Data Entry'!A43</f>
        <v>772</v>
      </c>
      <c r="B42">
        <f>'Data Entry'!B43</f>
        <v>6</v>
      </c>
      <c r="C42" t="str">
        <f>'Data Entry'!C43</f>
        <v>NONE YET</v>
      </c>
      <c r="D42">
        <f>'Data Entry'!M43</f>
        <v>8089</v>
      </c>
      <c r="E42">
        <f>'Data Entry'!N43</f>
        <v>0</v>
      </c>
      <c r="F42">
        <f>'Data Entry'!O43</f>
        <v>5032</v>
      </c>
      <c r="G42">
        <f>'Data Entry'!P43</f>
        <v>0</v>
      </c>
      <c r="H42">
        <f>'Data Entry'!Q43</f>
        <v>771</v>
      </c>
      <c r="I42">
        <f>'Data Entry'!R43</f>
        <v>0</v>
      </c>
      <c r="J42">
        <f t="shared" si="0"/>
        <v>0</v>
      </c>
      <c r="K42" s="1">
        <f>SUMIFS('I want to cry'!C$2:C$1000,'I want to cry'!$A$2:$A$1000,$B42,'I want to cry'!$B$2:$B$1000,$C42)</f>
        <v>0</v>
      </c>
      <c r="L42" s="1">
        <f>SUMIFS('I want to cry'!D$2:D$1000,'I want to cry'!$A$2:$A$1000,$B42,'I want to cry'!$B$2:$B$1000,$C42)</f>
        <v>0</v>
      </c>
      <c r="M42" s="1">
        <f>SUMIFS('I want to cry'!E$2:E$1000,'I want to cry'!$A$2:$A$1000,$B42,'I want to cry'!$B$2:$B$1000,$C42)</f>
        <v>0</v>
      </c>
      <c r="N42" s="1">
        <f t="shared" si="1"/>
        <v>0</v>
      </c>
      <c r="O42" s="1">
        <f t="shared" si="2"/>
        <v>0</v>
      </c>
      <c r="P42" s="1">
        <f t="shared" si="3"/>
        <v>0</v>
      </c>
      <c r="Q42" s="1">
        <f>SUMIF('I have a blue banner'!A$2:A$995,D42,'I have a blue banner'!L$2:L$995)</f>
        <v>55</v>
      </c>
      <c r="R42" s="1">
        <f>SUMIF('I have a blue banner'!A$2:A$995,F42,'I have a blue banner'!L$2:L$995)</f>
        <v>111</v>
      </c>
      <c r="S42" s="1">
        <f>SUMIF('I have a blue banner'!A$2:A$995,I42,'I have a blue banner'!L$2:L$995)</f>
        <v>0</v>
      </c>
      <c r="T42" s="1">
        <f>SUMIF('I wanna go biking'!A$2:A$1000,D42,'I wanna go biking'!D$2:D$2000)</f>
        <v>6</v>
      </c>
      <c r="U42" s="1">
        <f>SUMIF('I wanna go biking'!A$2:A$1000,F42,'I wanna go biking'!D$2:D$2000)</f>
        <v>11.5</v>
      </c>
      <c r="V42" s="1">
        <f>SUMIF('I wanna go biking'!A$2:A$1000,H42,'I wanna go biking'!D$2:D$2000)</f>
        <v>0</v>
      </c>
      <c r="W42">
        <f t="shared" si="4"/>
        <v>-49</v>
      </c>
      <c r="X42">
        <f t="shared" si="5"/>
        <v>-99.5</v>
      </c>
      <c r="Y42">
        <f t="shared" si="6"/>
        <v>0</v>
      </c>
      <c r="Z42">
        <f t="shared" si="7"/>
        <v>0</v>
      </c>
      <c r="AA42">
        <f t="shared" si="8"/>
        <v>0</v>
      </c>
      <c r="AB42">
        <f t="shared" si="9"/>
        <v>0</v>
      </c>
      <c r="AC42" s="25">
        <f t="shared" si="10"/>
        <v>0</v>
      </c>
    </row>
    <row r="43" spans="1:29">
      <c r="A43">
        <f>'Data Entry'!A44</f>
        <v>771</v>
      </c>
      <c r="B43">
        <f>'Data Entry'!B44</f>
        <v>6</v>
      </c>
      <c r="C43" t="str">
        <f>'Data Entry'!C44</f>
        <v>Blue</v>
      </c>
      <c r="D43">
        <f>'Data Entry'!M44</f>
        <v>2386</v>
      </c>
      <c r="E43">
        <f>'Data Entry'!N44</f>
        <v>3.104</v>
      </c>
      <c r="F43">
        <f>'Data Entry'!O44</f>
        <v>772</v>
      </c>
      <c r="G43">
        <f>'Data Entry'!P44</f>
        <v>3.688</v>
      </c>
      <c r="H43">
        <f>'Data Entry'!Q44</f>
        <v>2013</v>
      </c>
      <c r="I43">
        <f>'Data Entry'!R44</f>
        <v>5.439</v>
      </c>
      <c r="J43">
        <f t="shared" si="0"/>
        <v>12.231</v>
      </c>
      <c r="K43" s="1">
        <f>SUMIFS('I want to cry'!C$2:C$1000,'I want to cry'!$A$2:$A$1000,$B43,'I want to cry'!$B$2:$B$1000,$C43)</f>
        <v>5.055</v>
      </c>
      <c r="L43" s="1">
        <f>SUMIFS('I want to cry'!D$2:D$1000,'I want to cry'!$A$2:$A$1000,$B43,'I want to cry'!$B$2:$B$1000,$C43)</f>
        <v>3.688</v>
      </c>
      <c r="M43" s="1">
        <f>SUMIFS('I want to cry'!E$2:E$1000,'I want to cry'!$A$2:$A$1000,$B43,'I want to cry'!$B$2:$B$1000,$C43)</f>
        <v>5.439</v>
      </c>
      <c r="N43" s="1">
        <f t="shared" si="1"/>
        <v>0.61404549950544</v>
      </c>
      <c r="O43" s="1">
        <f t="shared" si="2"/>
        <v>1</v>
      </c>
      <c r="P43" s="1">
        <f t="shared" si="3"/>
        <v>1</v>
      </c>
      <c r="Q43" s="1">
        <f>SUMIF('I have a blue banner'!A$2:A$995,D43,'I have a blue banner'!L$2:L$995)</f>
        <v>30</v>
      </c>
      <c r="R43" s="1">
        <f>SUMIF('I have a blue banner'!A$2:A$995,F43,'I have a blue banner'!L$2:L$995)</f>
        <v>80</v>
      </c>
      <c r="S43" s="1">
        <f>SUMIF('I have a blue banner'!A$2:A$995,I43,'I have a blue banner'!L$2:L$995)</f>
        <v>0</v>
      </c>
      <c r="T43" s="1">
        <f>SUMIF('I wanna go biking'!A$2:A$1000,D43,'I wanna go biking'!D$2:D$2000)</f>
        <v>4.66666666666667</v>
      </c>
      <c r="U43" s="1">
        <f>SUMIF('I wanna go biking'!A$2:A$1000,F43,'I wanna go biking'!D$2:D$2000)</f>
        <v>8</v>
      </c>
      <c r="V43" s="1">
        <f>SUMIF('I wanna go biking'!A$2:A$1000,H43,'I wanna go biking'!D$2:D$2000)</f>
        <v>3.66666666666667</v>
      </c>
      <c r="W43">
        <f t="shared" si="4"/>
        <v>-25.3333333333333</v>
      </c>
      <c r="X43">
        <f t="shared" si="5"/>
        <v>-72</v>
      </c>
      <c r="Y43">
        <f t="shared" si="6"/>
        <v>3.66666666666667</v>
      </c>
      <c r="Z43">
        <f t="shared" si="7"/>
        <v>-15.5558193208045</v>
      </c>
      <c r="AA43">
        <f t="shared" si="8"/>
        <v>-72</v>
      </c>
      <c r="AB43">
        <f t="shared" si="9"/>
        <v>3.66666666666667</v>
      </c>
      <c r="AC43" s="25">
        <f t="shared" si="10"/>
        <v>-83.8891526541378</v>
      </c>
    </row>
    <row r="44" spans="1:29">
      <c r="A44">
        <f>'Data Entry'!A45</f>
        <v>8089</v>
      </c>
      <c r="B44">
        <f>'Data Entry'!B45</f>
        <v>6</v>
      </c>
      <c r="C44" t="str">
        <f>'Data Entry'!C45</f>
        <v>Blue</v>
      </c>
      <c r="D44">
        <f>'Data Entry'!M45</f>
        <v>2386</v>
      </c>
      <c r="E44">
        <f>'Data Entry'!N45</f>
        <v>1.951</v>
      </c>
      <c r="F44">
        <f>'Data Entry'!O45</f>
        <v>772</v>
      </c>
      <c r="G44">
        <f>'Data Entry'!P45</f>
        <v>0</v>
      </c>
      <c r="H44">
        <f>'Data Entry'!Q45</f>
        <v>2013</v>
      </c>
      <c r="I44">
        <f>'Data Entry'!R45</f>
        <v>0</v>
      </c>
      <c r="J44">
        <f t="shared" si="0"/>
        <v>1.951</v>
      </c>
      <c r="K44" s="1">
        <f>SUMIFS('I want to cry'!C$2:C$1000,'I want to cry'!$A$2:$A$1000,$B44,'I want to cry'!$B$2:$B$1000,$C44)</f>
        <v>5.055</v>
      </c>
      <c r="L44" s="1">
        <f>SUMIFS('I want to cry'!D$2:D$1000,'I want to cry'!$A$2:$A$1000,$B44,'I want to cry'!$B$2:$B$1000,$C44)</f>
        <v>3.688</v>
      </c>
      <c r="M44" s="1">
        <f>SUMIFS('I want to cry'!E$2:E$1000,'I want to cry'!$A$2:$A$1000,$B44,'I want to cry'!$B$2:$B$1000,$C44)</f>
        <v>5.439</v>
      </c>
      <c r="N44" s="1">
        <f t="shared" si="1"/>
        <v>0</v>
      </c>
      <c r="O44" s="1">
        <f t="shared" si="2"/>
        <v>0</v>
      </c>
      <c r="P44" s="1">
        <f t="shared" si="3"/>
        <v>0</v>
      </c>
      <c r="Q44" s="1">
        <f>SUMIF('I have a blue banner'!A$2:A$995,D44,'I have a blue banner'!L$2:L$995)</f>
        <v>30</v>
      </c>
      <c r="R44" s="1">
        <f>SUMIF('I have a blue banner'!A$2:A$995,F44,'I have a blue banner'!L$2:L$995)</f>
        <v>80</v>
      </c>
      <c r="S44" s="1">
        <f>SUMIF('I have a blue banner'!A$2:A$995,I44,'I have a blue banner'!L$2:L$995)</f>
        <v>0</v>
      </c>
      <c r="T44" s="1">
        <f>SUMIF('I wanna go biking'!A$2:A$1000,D44,'I wanna go biking'!D$2:D$2000)</f>
        <v>4.66666666666667</v>
      </c>
      <c r="U44" s="1">
        <f>SUMIF('I wanna go biking'!A$2:A$1000,F44,'I wanna go biking'!D$2:D$2000)</f>
        <v>8</v>
      </c>
      <c r="V44" s="1">
        <f>SUMIF('I wanna go biking'!A$2:A$1000,H44,'I wanna go biking'!D$2:D$2000)</f>
        <v>3.66666666666667</v>
      </c>
      <c r="W44">
        <f t="shared" si="4"/>
        <v>-25.3333333333333</v>
      </c>
      <c r="X44">
        <f t="shared" si="5"/>
        <v>-72</v>
      </c>
      <c r="Y44">
        <f t="shared" si="6"/>
        <v>3.66666666666667</v>
      </c>
      <c r="Z44">
        <f t="shared" si="7"/>
        <v>0</v>
      </c>
      <c r="AA44">
        <f t="shared" si="8"/>
        <v>0</v>
      </c>
      <c r="AB44">
        <f t="shared" si="9"/>
        <v>0</v>
      </c>
      <c r="AC44" s="25">
        <f t="shared" si="10"/>
        <v>0</v>
      </c>
    </row>
    <row r="45" spans="1:29">
      <c r="A45">
        <f>'Data Entry'!A46</f>
        <v>2386</v>
      </c>
      <c r="B45">
        <f>'Data Entry'!B46</f>
        <v>6</v>
      </c>
      <c r="C45" t="str">
        <f>'Data Entry'!C46</f>
        <v>Red</v>
      </c>
      <c r="D45">
        <f>'Data Entry'!M46</f>
        <v>8089</v>
      </c>
      <c r="E45">
        <f>'Data Entry'!N46</f>
        <v>2.185</v>
      </c>
      <c r="F45">
        <f>'Data Entry'!O46</f>
        <v>5032</v>
      </c>
      <c r="G45">
        <f>'Data Entry'!P46</f>
        <v>0</v>
      </c>
      <c r="H45">
        <f>'Data Entry'!Q46</f>
        <v>771</v>
      </c>
      <c r="I45">
        <f>'Data Entry'!R46</f>
        <v>0</v>
      </c>
      <c r="J45">
        <f t="shared" si="0"/>
        <v>2.185</v>
      </c>
      <c r="K45" s="1">
        <f>SUMIFS('I want to cry'!C$2:C$1000,'I want to cry'!$A$2:$A$1000,$B45,'I want to cry'!$B$2:$B$1000,$C45)</f>
        <v>2.185</v>
      </c>
      <c r="L45" s="1">
        <f>SUMIFS('I want to cry'!D$2:D$1000,'I want to cry'!$A$2:$A$1000,$B45,'I want to cry'!$B$2:$B$1000,$C45)</f>
        <v>0</v>
      </c>
      <c r="M45" s="1">
        <f>SUMIFS('I want to cry'!E$2:E$1000,'I want to cry'!$A$2:$A$1000,$B45,'I want to cry'!$B$2:$B$1000,$C45)</f>
        <v>0</v>
      </c>
      <c r="N45" s="1">
        <f t="shared" si="1"/>
        <v>0</v>
      </c>
      <c r="O45" s="1">
        <f t="shared" si="2"/>
        <v>0</v>
      </c>
      <c r="P45" s="1">
        <f t="shared" si="3"/>
        <v>0</v>
      </c>
      <c r="Q45" s="1">
        <f>SUMIF('I have a blue banner'!A$2:A$995,D45,'I have a blue banner'!L$2:L$995)</f>
        <v>55</v>
      </c>
      <c r="R45" s="1">
        <f>SUMIF('I have a blue banner'!A$2:A$995,F45,'I have a blue banner'!L$2:L$995)</f>
        <v>111</v>
      </c>
      <c r="S45" s="1">
        <f>SUMIF('I have a blue banner'!A$2:A$995,I45,'I have a blue banner'!L$2:L$995)</f>
        <v>0</v>
      </c>
      <c r="T45" s="1">
        <f>SUMIF('I wanna go biking'!A$2:A$1000,D45,'I wanna go biking'!D$2:D$2000)</f>
        <v>6</v>
      </c>
      <c r="U45" s="1">
        <f>SUMIF('I wanna go biking'!A$2:A$1000,F45,'I wanna go biking'!D$2:D$2000)</f>
        <v>11.5</v>
      </c>
      <c r="V45" s="1">
        <f>SUMIF('I wanna go biking'!A$2:A$1000,H45,'I wanna go biking'!D$2:D$2000)</f>
        <v>0</v>
      </c>
      <c r="W45">
        <f t="shared" si="4"/>
        <v>-49</v>
      </c>
      <c r="X45">
        <f t="shared" si="5"/>
        <v>-99.5</v>
      </c>
      <c r="Y45">
        <f t="shared" si="6"/>
        <v>0</v>
      </c>
      <c r="Z45">
        <f t="shared" si="7"/>
        <v>0</v>
      </c>
      <c r="AA45">
        <f t="shared" si="8"/>
        <v>0</v>
      </c>
      <c r="AB45">
        <f t="shared" si="9"/>
        <v>0</v>
      </c>
      <c r="AC45" s="25">
        <f t="shared" si="10"/>
        <v>0</v>
      </c>
    </row>
    <row r="46" spans="1:29">
      <c r="A46">
        <f>'Data Entry'!A47</f>
        <v>7480</v>
      </c>
      <c r="B46">
        <f>'Data Entry'!B47</f>
        <v>7</v>
      </c>
      <c r="C46" t="str">
        <f>'Data Entry'!C47</f>
        <v>Blue</v>
      </c>
      <c r="D46">
        <f>'Data Entry'!M47</f>
        <v>8735</v>
      </c>
      <c r="E46">
        <f>'Data Entry'!N47</f>
        <v>3.817</v>
      </c>
      <c r="F46">
        <f>'Data Entry'!O47</f>
        <v>1374</v>
      </c>
      <c r="G46">
        <f>'Data Entry'!P47</f>
        <v>1.207</v>
      </c>
      <c r="H46">
        <f>'Data Entry'!Q47</f>
        <v>6875</v>
      </c>
      <c r="I46">
        <f>'Data Entry'!R47</f>
        <v>0</v>
      </c>
      <c r="J46">
        <f t="shared" si="0"/>
        <v>5.024</v>
      </c>
      <c r="K46" s="1">
        <f>SUMIFS('I want to cry'!C$2:C$1000,'I want to cry'!$A$2:$A$1000,$B46,'I want to cry'!$B$2:$B$1000,$C46)</f>
        <v>34.411</v>
      </c>
      <c r="L46" s="1">
        <f>SUMIFS('I want to cry'!D$2:D$1000,'I want to cry'!$A$2:$A$1000,$B46,'I want to cry'!$B$2:$B$1000,$C46)</f>
        <v>1.207</v>
      </c>
      <c r="M46" s="1">
        <f>SUMIFS('I want to cry'!E$2:E$1000,'I want to cry'!$A$2:$A$1000,$B46,'I want to cry'!$B$2:$B$1000,$C46)</f>
        <v>0</v>
      </c>
      <c r="N46" s="1">
        <f t="shared" si="1"/>
        <v>0.110923832495423</v>
      </c>
      <c r="O46" s="1">
        <f t="shared" si="2"/>
        <v>0</v>
      </c>
      <c r="P46" s="1">
        <f t="shared" si="3"/>
        <v>0</v>
      </c>
      <c r="Q46" s="1">
        <f>SUMIF('I have a blue banner'!A$2:A$995,D46,'I have a blue banner'!L$2:L$995)</f>
        <v>0</v>
      </c>
      <c r="R46" s="1">
        <f>SUMIF('I have a blue banner'!A$2:A$995,F46,'I have a blue banner'!L$2:L$995)</f>
        <v>2</v>
      </c>
      <c r="S46" s="1">
        <f>SUMIF('I have a blue banner'!A$2:A$995,I46,'I have a blue banner'!L$2:L$995)</f>
        <v>0</v>
      </c>
      <c r="T46" s="1">
        <f>SUMIF('I wanna go biking'!A$2:A$1000,D46,'I wanna go biking'!D$2:D$2000)</f>
        <v>0</v>
      </c>
      <c r="U46" s="1">
        <f>SUMIF('I wanna go biking'!A$2:A$1000,F46,'I wanna go biking'!D$2:D$2000)</f>
        <v>0</v>
      </c>
      <c r="V46" s="1">
        <f>SUMIF('I wanna go biking'!A$2:A$1000,H46,'I wanna go biking'!D$2:D$2000)</f>
        <v>7.66666666666667</v>
      </c>
      <c r="W46">
        <f t="shared" si="4"/>
        <v>0</v>
      </c>
      <c r="X46">
        <f t="shared" si="5"/>
        <v>-2</v>
      </c>
      <c r="Y46">
        <f t="shared" si="6"/>
        <v>7.66666666666667</v>
      </c>
      <c r="Z46">
        <f t="shared" si="7"/>
        <v>0</v>
      </c>
      <c r="AA46">
        <f t="shared" si="8"/>
        <v>0</v>
      </c>
      <c r="AB46">
        <f t="shared" si="9"/>
        <v>0</v>
      </c>
      <c r="AC46" s="25">
        <f t="shared" si="10"/>
        <v>0</v>
      </c>
    </row>
    <row r="47" spans="1:29">
      <c r="A47">
        <f>'Data Entry'!A48</f>
        <v>6875</v>
      </c>
      <c r="B47">
        <f>'Data Entry'!B48</f>
        <v>7</v>
      </c>
      <c r="C47" t="str">
        <f>'Data Entry'!C48</f>
        <v>Red</v>
      </c>
      <c r="D47">
        <f>'Data Entry'!M48</f>
        <v>7480</v>
      </c>
      <c r="E47">
        <f>'Data Entry'!N48</f>
        <v>0</v>
      </c>
      <c r="F47">
        <f>'Data Entry'!O48</f>
        <v>1305</v>
      </c>
      <c r="G47">
        <f>'Data Entry'!P48</f>
        <v>0</v>
      </c>
      <c r="H47">
        <f>'Data Entry'!Q48</f>
        <v>4476</v>
      </c>
      <c r="I47">
        <f>'Data Entry'!R48</f>
        <v>1.051</v>
      </c>
      <c r="J47">
        <f t="shared" si="0"/>
        <v>1.051</v>
      </c>
      <c r="K47" s="1">
        <f>SUMIFS('I want to cry'!C$2:C$1000,'I want to cry'!$A$2:$A$1000,$B47,'I want to cry'!$B$2:$B$1000,$C47)</f>
        <v>42.823</v>
      </c>
      <c r="L47" s="1">
        <f>SUMIFS('I want to cry'!D$2:D$1000,'I want to cry'!$A$2:$A$1000,$B47,'I want to cry'!$B$2:$B$1000,$C47)</f>
        <v>8.786</v>
      </c>
      <c r="M47" s="1">
        <f>SUMIFS('I want to cry'!E$2:E$1000,'I want to cry'!$A$2:$A$1000,$B47,'I want to cry'!$B$2:$B$1000,$C47)</f>
        <v>9.261</v>
      </c>
      <c r="N47" s="1">
        <f t="shared" si="1"/>
        <v>0</v>
      </c>
      <c r="O47" s="1">
        <f t="shared" si="2"/>
        <v>0</v>
      </c>
      <c r="P47" s="1">
        <f t="shared" si="3"/>
        <v>0</v>
      </c>
      <c r="Q47" s="1">
        <f>SUMIF('I have a blue banner'!A$2:A$995,D47,'I have a blue banner'!L$2:L$995)</f>
        <v>196</v>
      </c>
      <c r="R47" s="1">
        <f>SUMIF('I have a blue banner'!A$2:A$995,F47,'I have a blue banner'!L$2:L$995)</f>
        <v>97</v>
      </c>
      <c r="S47" s="1">
        <f>SUMIF('I have a blue banner'!A$2:A$995,I47,'I have a blue banner'!L$2:L$995)</f>
        <v>0</v>
      </c>
      <c r="T47" s="1">
        <f>SUMIF('I wanna go biking'!A$2:A$1000,D47,'I wanna go biking'!D$2:D$2000)</f>
        <v>21.7142857142857</v>
      </c>
      <c r="U47" s="1">
        <f>SUMIF('I wanna go biking'!A$2:A$1000,F47,'I wanna go biking'!D$2:D$2000)</f>
        <v>12</v>
      </c>
      <c r="V47" s="1">
        <f>SUMIF('I wanna go biking'!A$2:A$1000,H47,'I wanna go biking'!D$2:D$2000)</f>
        <v>28</v>
      </c>
      <c r="W47">
        <f t="shared" si="4"/>
        <v>-174.285714285714</v>
      </c>
      <c r="X47">
        <f t="shared" si="5"/>
        <v>-85</v>
      </c>
      <c r="Y47">
        <f t="shared" si="6"/>
        <v>28</v>
      </c>
      <c r="Z47">
        <f t="shared" si="7"/>
        <v>0</v>
      </c>
      <c r="AA47">
        <f t="shared" si="8"/>
        <v>0</v>
      </c>
      <c r="AB47">
        <f t="shared" si="9"/>
        <v>0</v>
      </c>
      <c r="AC47" s="25">
        <f t="shared" si="10"/>
        <v>0</v>
      </c>
    </row>
    <row r="48" spans="1:29">
      <c r="A48">
        <f>'Data Entry'!A49</f>
        <v>8735</v>
      </c>
      <c r="B48">
        <f>'Data Entry'!B49</f>
        <v>7</v>
      </c>
      <c r="C48" t="str">
        <f>'Data Entry'!C49</f>
        <v>Red</v>
      </c>
      <c r="D48">
        <f>'Data Entry'!M49</f>
        <v>1305</v>
      </c>
      <c r="E48">
        <f>'Data Entry'!N49</f>
        <v>34.302</v>
      </c>
      <c r="F48">
        <f>'Data Entry'!O49</f>
        <v>4476</v>
      </c>
      <c r="G48">
        <f>'Data Entry'!P49</f>
        <v>0</v>
      </c>
      <c r="H48">
        <f>'Data Entry'!Q49</f>
        <v>7480</v>
      </c>
      <c r="I48">
        <f>'Data Entry'!R49</f>
        <v>5.755</v>
      </c>
      <c r="J48">
        <f t="shared" si="0"/>
        <v>40.057</v>
      </c>
      <c r="K48" s="1">
        <f>SUMIFS('I want to cry'!C$2:C$1000,'I want to cry'!$A$2:$A$1000,$B48,'I want to cry'!$B$2:$B$1000,$C48)</f>
        <v>42.823</v>
      </c>
      <c r="L48" s="1">
        <f>SUMIFS('I want to cry'!D$2:D$1000,'I want to cry'!$A$2:$A$1000,$B48,'I want to cry'!$B$2:$B$1000,$C48)</f>
        <v>8.786</v>
      </c>
      <c r="M48" s="1">
        <f>SUMIFS('I want to cry'!E$2:E$1000,'I want to cry'!$A$2:$A$1000,$B48,'I want to cry'!$B$2:$B$1000,$C48)</f>
        <v>9.261</v>
      </c>
      <c r="N48" s="1">
        <f t="shared" si="1"/>
        <v>0.801018144455083</v>
      </c>
      <c r="O48" s="1">
        <f t="shared" si="2"/>
        <v>0</v>
      </c>
      <c r="P48" s="1">
        <f t="shared" si="3"/>
        <v>0.621423172443581</v>
      </c>
      <c r="Q48" s="1">
        <f>SUMIF('I have a blue banner'!A$2:A$995,D48,'I have a blue banner'!L$2:L$995)</f>
        <v>97</v>
      </c>
      <c r="R48" s="1">
        <f>SUMIF('I have a blue banner'!A$2:A$995,F48,'I have a blue banner'!L$2:L$995)</f>
        <v>226</v>
      </c>
      <c r="S48" s="1">
        <f>SUMIF('I have a blue banner'!A$2:A$995,I48,'I have a blue banner'!L$2:L$995)</f>
        <v>0</v>
      </c>
      <c r="T48" s="1">
        <f>SUMIF('I wanna go biking'!A$2:A$1000,D48,'I wanna go biking'!D$2:D$2000)</f>
        <v>12</v>
      </c>
      <c r="U48" s="1">
        <f>SUMIF('I wanna go biking'!A$2:A$1000,F48,'I wanna go biking'!D$2:D$2000)</f>
        <v>28</v>
      </c>
      <c r="V48" s="1">
        <f>SUMIF('I wanna go biking'!A$2:A$1000,H48,'I wanna go biking'!D$2:D$2000)</f>
        <v>21.7142857142857</v>
      </c>
      <c r="W48">
        <f t="shared" si="4"/>
        <v>-85</v>
      </c>
      <c r="X48">
        <f t="shared" si="5"/>
        <v>-198</v>
      </c>
      <c r="Y48">
        <f t="shared" si="6"/>
        <v>21.7142857142857</v>
      </c>
      <c r="Z48">
        <f t="shared" si="7"/>
        <v>-68.086542278682</v>
      </c>
      <c r="AA48">
        <f t="shared" si="8"/>
        <v>0</v>
      </c>
      <c r="AB48">
        <f t="shared" si="9"/>
        <v>13.4937603159178</v>
      </c>
      <c r="AC48" s="25">
        <f t="shared" si="10"/>
        <v>-54.5927819627643</v>
      </c>
    </row>
    <row r="49" spans="1:29">
      <c r="A49">
        <f>'Data Entry'!A50</f>
        <v>1365</v>
      </c>
      <c r="B49">
        <f>'Data Entry'!B50</f>
        <v>7</v>
      </c>
      <c r="C49" t="str">
        <f>'Data Entry'!C50</f>
        <v>Red</v>
      </c>
      <c r="D49">
        <f>'Data Entry'!M50</f>
        <v>7480</v>
      </c>
      <c r="E49">
        <f>'Data Entry'!N50</f>
        <v>8.521</v>
      </c>
      <c r="F49">
        <f>'Data Entry'!O50</f>
        <v>1305</v>
      </c>
      <c r="G49">
        <f>'Data Entry'!P50</f>
        <v>8.786</v>
      </c>
      <c r="H49">
        <f>'Data Entry'!Q50</f>
        <v>4476</v>
      </c>
      <c r="I49">
        <f>'Data Entry'!R50</f>
        <v>2.455</v>
      </c>
      <c r="J49">
        <f t="shared" si="0"/>
        <v>19.762</v>
      </c>
      <c r="K49" s="1">
        <f>SUMIFS('I want to cry'!C$2:C$1000,'I want to cry'!$A$2:$A$1000,$B49,'I want to cry'!$B$2:$B$1000,$C49)</f>
        <v>42.823</v>
      </c>
      <c r="L49" s="1">
        <f>SUMIFS('I want to cry'!D$2:D$1000,'I want to cry'!$A$2:$A$1000,$B49,'I want to cry'!$B$2:$B$1000,$C49)</f>
        <v>8.786</v>
      </c>
      <c r="M49" s="1">
        <f>SUMIFS('I want to cry'!E$2:E$1000,'I want to cry'!$A$2:$A$1000,$B49,'I want to cry'!$B$2:$B$1000,$C49)</f>
        <v>9.261</v>
      </c>
      <c r="N49" s="1">
        <f t="shared" si="1"/>
        <v>0.198981855544917</v>
      </c>
      <c r="O49" s="1">
        <f t="shared" si="2"/>
        <v>1</v>
      </c>
      <c r="P49" s="1">
        <f t="shared" si="3"/>
        <v>0</v>
      </c>
      <c r="Q49" s="1">
        <f>SUMIF('I have a blue banner'!A$2:A$995,D49,'I have a blue banner'!L$2:L$995)</f>
        <v>196</v>
      </c>
      <c r="R49" s="1">
        <f>SUMIF('I have a blue banner'!A$2:A$995,F49,'I have a blue banner'!L$2:L$995)</f>
        <v>97</v>
      </c>
      <c r="S49" s="1">
        <f>SUMIF('I have a blue banner'!A$2:A$995,I49,'I have a blue banner'!L$2:L$995)</f>
        <v>0</v>
      </c>
      <c r="T49" s="1">
        <f>SUMIF('I wanna go biking'!A$2:A$1000,D49,'I wanna go biking'!D$2:D$2000)</f>
        <v>21.7142857142857</v>
      </c>
      <c r="U49" s="1">
        <f>SUMIF('I wanna go biking'!A$2:A$1000,F49,'I wanna go biking'!D$2:D$2000)</f>
        <v>12</v>
      </c>
      <c r="V49" s="1">
        <f>SUMIF('I wanna go biking'!A$2:A$1000,H49,'I wanna go biking'!D$2:D$2000)</f>
        <v>28</v>
      </c>
      <c r="W49">
        <f t="shared" si="4"/>
        <v>-174.285714285714</v>
      </c>
      <c r="X49">
        <f t="shared" si="5"/>
        <v>-85</v>
      </c>
      <c r="Y49">
        <f t="shared" si="6"/>
        <v>28</v>
      </c>
      <c r="Z49">
        <f t="shared" si="7"/>
        <v>-34.6796948235428</v>
      </c>
      <c r="AA49">
        <f t="shared" si="8"/>
        <v>-85</v>
      </c>
      <c r="AB49">
        <f t="shared" si="9"/>
        <v>0</v>
      </c>
      <c r="AC49" s="25">
        <f t="shared" si="10"/>
        <v>-119.679694823543</v>
      </c>
    </row>
    <row r="50" spans="1:29">
      <c r="A50">
        <f>'Data Entry'!A51</f>
        <v>4476</v>
      </c>
      <c r="B50">
        <f>'Data Entry'!B51</f>
        <v>7</v>
      </c>
      <c r="C50" t="str">
        <f>'Data Entry'!C51</f>
        <v>Blue</v>
      </c>
      <c r="D50">
        <f>'Data Entry'!M51</f>
        <v>8735</v>
      </c>
      <c r="E50">
        <f>'Data Entry'!N51</f>
        <v>21.454</v>
      </c>
      <c r="F50">
        <f>'Data Entry'!O51</f>
        <v>1374</v>
      </c>
      <c r="G50">
        <f>'Data Entry'!P51</f>
        <v>0</v>
      </c>
      <c r="H50">
        <f>'Data Entry'!Q51</f>
        <v>6875</v>
      </c>
      <c r="I50">
        <f>'Data Entry'!R51</f>
        <v>0</v>
      </c>
      <c r="J50">
        <f t="shared" si="0"/>
        <v>21.454</v>
      </c>
      <c r="K50" s="1">
        <f>SUMIFS('I want to cry'!C$2:C$1000,'I want to cry'!$A$2:$A$1000,$B50,'I want to cry'!$B$2:$B$1000,$C50)</f>
        <v>34.411</v>
      </c>
      <c r="L50" s="1">
        <f>SUMIFS('I want to cry'!D$2:D$1000,'I want to cry'!$A$2:$A$1000,$B50,'I want to cry'!$B$2:$B$1000,$C50)</f>
        <v>1.207</v>
      </c>
      <c r="M50" s="1">
        <f>SUMIFS('I want to cry'!E$2:E$1000,'I want to cry'!$A$2:$A$1000,$B50,'I want to cry'!$B$2:$B$1000,$C50)</f>
        <v>0</v>
      </c>
      <c r="N50" s="1">
        <f t="shared" si="1"/>
        <v>0.623463427392404</v>
      </c>
      <c r="O50" s="1">
        <f t="shared" si="2"/>
        <v>0</v>
      </c>
      <c r="P50" s="1">
        <f t="shared" si="3"/>
        <v>0</v>
      </c>
      <c r="Q50" s="1">
        <f>SUMIF('I have a blue banner'!A$2:A$995,D50,'I have a blue banner'!L$2:L$995)</f>
        <v>0</v>
      </c>
      <c r="R50" s="1">
        <f>SUMIF('I have a blue banner'!A$2:A$995,F50,'I have a blue banner'!L$2:L$995)</f>
        <v>2</v>
      </c>
      <c r="S50" s="1">
        <f>SUMIF('I have a blue banner'!A$2:A$995,I50,'I have a blue banner'!L$2:L$995)</f>
        <v>0</v>
      </c>
      <c r="T50" s="1">
        <f>SUMIF('I wanna go biking'!A$2:A$1000,D50,'I wanna go biking'!D$2:D$2000)</f>
        <v>0</v>
      </c>
      <c r="U50" s="1">
        <f>SUMIF('I wanna go biking'!A$2:A$1000,F50,'I wanna go biking'!D$2:D$2000)</f>
        <v>0</v>
      </c>
      <c r="V50" s="1">
        <f>SUMIF('I wanna go biking'!A$2:A$1000,H50,'I wanna go biking'!D$2:D$2000)</f>
        <v>7.66666666666667</v>
      </c>
      <c r="W50">
        <f t="shared" si="4"/>
        <v>0</v>
      </c>
      <c r="X50">
        <f t="shared" si="5"/>
        <v>-2</v>
      </c>
      <c r="Y50">
        <f t="shared" si="6"/>
        <v>7.66666666666667</v>
      </c>
      <c r="Z50">
        <f t="shared" si="7"/>
        <v>0</v>
      </c>
      <c r="AA50">
        <f t="shared" si="8"/>
        <v>0</v>
      </c>
      <c r="AB50">
        <f t="shared" si="9"/>
        <v>0</v>
      </c>
      <c r="AC50" s="25">
        <f t="shared" si="10"/>
        <v>0</v>
      </c>
    </row>
    <row r="51" spans="1:29">
      <c r="A51">
        <f>'Data Entry'!A52</f>
        <v>1305</v>
      </c>
      <c r="B51">
        <f>'Data Entry'!B52</f>
        <v>7</v>
      </c>
      <c r="C51" t="str">
        <f>'Data Entry'!C52</f>
        <v>Blue</v>
      </c>
      <c r="D51">
        <f>'Data Entry'!M52</f>
        <v>8735</v>
      </c>
      <c r="E51">
        <f>'Data Entry'!N52</f>
        <v>9.14</v>
      </c>
      <c r="F51">
        <f>'Data Entry'!O52</f>
        <v>1374</v>
      </c>
      <c r="G51">
        <f>'Data Entry'!P52</f>
        <v>0</v>
      </c>
      <c r="H51">
        <f>'Data Entry'!Q52</f>
        <v>6875</v>
      </c>
      <c r="I51">
        <f>'Data Entry'!R52</f>
        <v>0</v>
      </c>
      <c r="J51">
        <f t="shared" si="0"/>
        <v>9.14</v>
      </c>
      <c r="K51" s="1">
        <f>SUMIFS('I want to cry'!C$2:C$1000,'I want to cry'!$A$2:$A$1000,$B51,'I want to cry'!$B$2:$B$1000,$C51)</f>
        <v>34.411</v>
      </c>
      <c r="L51" s="1">
        <f>SUMIFS('I want to cry'!D$2:D$1000,'I want to cry'!$A$2:$A$1000,$B51,'I want to cry'!$B$2:$B$1000,$C51)</f>
        <v>1.207</v>
      </c>
      <c r="M51" s="1">
        <f>SUMIFS('I want to cry'!E$2:E$1000,'I want to cry'!$A$2:$A$1000,$B51,'I want to cry'!$B$2:$B$1000,$C51)</f>
        <v>0</v>
      </c>
      <c r="N51" s="1">
        <f t="shared" si="1"/>
        <v>0.265612740112173</v>
      </c>
      <c r="O51" s="1">
        <f t="shared" si="2"/>
        <v>0</v>
      </c>
      <c r="P51" s="1">
        <f t="shared" si="3"/>
        <v>0</v>
      </c>
      <c r="Q51" s="1">
        <f>SUMIF('I have a blue banner'!A$2:A$995,D51,'I have a blue banner'!L$2:L$995)</f>
        <v>0</v>
      </c>
      <c r="R51" s="1">
        <f>SUMIF('I have a blue banner'!A$2:A$995,F51,'I have a blue banner'!L$2:L$995)</f>
        <v>2</v>
      </c>
      <c r="S51" s="1">
        <f>SUMIF('I have a blue banner'!A$2:A$995,I51,'I have a blue banner'!L$2:L$995)</f>
        <v>0</v>
      </c>
      <c r="T51" s="1">
        <f>SUMIF('I wanna go biking'!A$2:A$1000,D51,'I wanna go biking'!D$2:D$2000)</f>
        <v>0</v>
      </c>
      <c r="U51" s="1">
        <f>SUMIF('I wanna go biking'!A$2:A$1000,F51,'I wanna go biking'!D$2:D$2000)</f>
        <v>0</v>
      </c>
      <c r="V51" s="1">
        <f>SUMIF('I wanna go biking'!A$2:A$1000,H51,'I wanna go biking'!D$2:D$2000)</f>
        <v>7.66666666666667</v>
      </c>
      <c r="W51">
        <f t="shared" si="4"/>
        <v>0</v>
      </c>
      <c r="X51">
        <f t="shared" si="5"/>
        <v>-2</v>
      </c>
      <c r="Y51">
        <f t="shared" si="6"/>
        <v>7.66666666666667</v>
      </c>
      <c r="Z51">
        <f t="shared" si="7"/>
        <v>0</v>
      </c>
      <c r="AA51">
        <f t="shared" si="8"/>
        <v>0</v>
      </c>
      <c r="AB51">
        <f t="shared" si="9"/>
        <v>0</v>
      </c>
      <c r="AC51" s="25">
        <f t="shared" si="10"/>
        <v>0</v>
      </c>
    </row>
    <row r="52" spans="1:29">
      <c r="A52">
        <f>'Data Entry'!A53</f>
        <v>8574</v>
      </c>
      <c r="B52">
        <f>'Data Entry'!B53</f>
        <v>8</v>
      </c>
      <c r="C52" t="str">
        <f>'Data Entry'!C53</f>
        <v>Blue</v>
      </c>
      <c r="D52">
        <f>'Data Entry'!M53</f>
        <v>7757</v>
      </c>
      <c r="E52">
        <f>'Data Entry'!N53</f>
        <v>0</v>
      </c>
      <c r="F52">
        <f>'Data Entry'!O53</f>
        <v>6978</v>
      </c>
      <c r="G52">
        <f>'Data Entry'!P53</f>
        <v>0</v>
      </c>
      <c r="H52">
        <f>'Data Entry'!Q53</f>
        <v>1241</v>
      </c>
      <c r="I52">
        <f>'Data Entry'!R53</f>
        <v>0</v>
      </c>
      <c r="J52">
        <f t="shared" si="0"/>
        <v>0</v>
      </c>
      <c r="K52" s="1">
        <f>SUMIFS('I want to cry'!C$2:C$1000,'I want to cry'!$A$2:$A$1000,$B52,'I want to cry'!$B$2:$B$1000,$C52)</f>
        <v>15.055</v>
      </c>
      <c r="L52" s="1">
        <f>SUMIFS('I want to cry'!D$2:D$1000,'I want to cry'!$A$2:$A$1000,$B52,'I want to cry'!$B$2:$B$1000,$C52)</f>
        <v>0</v>
      </c>
      <c r="M52" s="1">
        <f>SUMIFS('I want to cry'!E$2:E$1000,'I want to cry'!$A$2:$A$1000,$B52,'I want to cry'!$B$2:$B$1000,$C52)</f>
        <v>0</v>
      </c>
      <c r="N52" s="1">
        <f t="shared" si="1"/>
        <v>0</v>
      </c>
      <c r="O52" s="1">
        <f t="shared" si="2"/>
        <v>0</v>
      </c>
      <c r="P52" s="1">
        <f t="shared" si="3"/>
        <v>0</v>
      </c>
      <c r="Q52" s="1">
        <f>SUMIF('I have a blue banner'!A$2:A$995,D52,'I have a blue banner'!L$2:L$995)</f>
        <v>2</v>
      </c>
      <c r="R52" s="1">
        <f>SUMIF('I have a blue banner'!A$2:A$995,F52,'I have a blue banner'!L$2:L$995)</f>
        <v>44</v>
      </c>
      <c r="S52" s="1">
        <f>SUMIF('I have a blue banner'!A$2:A$995,I52,'I have a blue banner'!L$2:L$995)</f>
        <v>0</v>
      </c>
      <c r="T52" s="1">
        <f>SUMIF('I wanna go biking'!A$2:A$1000,D52,'I wanna go biking'!D$2:D$2000)</f>
        <v>0</v>
      </c>
      <c r="U52" s="1">
        <f>SUMIF('I wanna go biking'!A$2:A$1000,F52,'I wanna go biking'!D$2:D$2000)</f>
        <v>4.75</v>
      </c>
      <c r="V52" s="1">
        <f>SUMIF('I wanna go biking'!A$2:A$1000,H52,'I wanna go biking'!D$2:D$2000)</f>
        <v>27.6</v>
      </c>
      <c r="W52">
        <f t="shared" si="4"/>
        <v>-2</v>
      </c>
      <c r="X52">
        <f t="shared" si="5"/>
        <v>-39.25</v>
      </c>
      <c r="Y52">
        <f t="shared" si="6"/>
        <v>27.6</v>
      </c>
      <c r="Z52">
        <f t="shared" si="7"/>
        <v>0</v>
      </c>
      <c r="AA52">
        <f t="shared" si="8"/>
        <v>0</v>
      </c>
      <c r="AB52">
        <f t="shared" si="9"/>
        <v>0</v>
      </c>
      <c r="AC52" s="25">
        <f t="shared" si="10"/>
        <v>0</v>
      </c>
    </row>
    <row r="53" spans="1:29">
      <c r="A53">
        <f>'Data Entry'!A54</f>
        <v>6978</v>
      </c>
      <c r="B53">
        <f>'Data Entry'!B54</f>
        <v>8</v>
      </c>
      <c r="C53" t="str">
        <f>'Data Entry'!C54</f>
        <v>Red</v>
      </c>
      <c r="D53">
        <f>'Data Entry'!M54</f>
        <v>8574</v>
      </c>
      <c r="E53">
        <f>'Data Entry'!N54</f>
        <v>6.983</v>
      </c>
      <c r="F53">
        <f>'Data Entry'!O54</f>
        <v>2056</v>
      </c>
      <c r="G53">
        <f>'Data Entry'!P54</f>
        <v>0</v>
      </c>
      <c r="H53">
        <f>'Data Entry'!Q54</f>
        <v>4951</v>
      </c>
      <c r="I53">
        <f>'Data Entry'!R54</f>
        <v>0</v>
      </c>
      <c r="J53">
        <f t="shared" si="0"/>
        <v>6.983</v>
      </c>
      <c r="K53" s="1">
        <f>SUMIFS('I want to cry'!C$2:C$1000,'I want to cry'!$A$2:$A$1000,$B53,'I want to cry'!$B$2:$B$1000,$C53)</f>
        <v>6.983</v>
      </c>
      <c r="L53" s="1">
        <f>SUMIFS('I want to cry'!D$2:D$1000,'I want to cry'!$A$2:$A$1000,$B53,'I want to cry'!$B$2:$B$1000,$C53)</f>
        <v>1.856</v>
      </c>
      <c r="M53" s="1">
        <f>SUMIFS('I want to cry'!E$2:E$1000,'I want to cry'!$A$2:$A$1000,$B53,'I want to cry'!$B$2:$B$1000,$C53)</f>
        <v>0</v>
      </c>
      <c r="N53" s="1">
        <f t="shared" si="1"/>
        <v>1</v>
      </c>
      <c r="O53" s="1">
        <f t="shared" si="2"/>
        <v>0</v>
      </c>
      <c r="P53" s="1">
        <f t="shared" si="3"/>
        <v>0</v>
      </c>
      <c r="Q53" s="1">
        <f>SUMIF('I have a blue banner'!A$2:A$995,D53,'I have a blue banner'!L$2:L$995)</f>
        <v>5</v>
      </c>
      <c r="R53" s="1">
        <f>SUMIF('I have a blue banner'!A$2:A$995,F53,'I have a blue banner'!L$2:L$995)</f>
        <v>194</v>
      </c>
      <c r="S53" s="1">
        <f>SUMIF('I have a blue banner'!A$2:A$995,I53,'I have a blue banner'!L$2:L$995)</f>
        <v>0</v>
      </c>
      <c r="T53" s="1">
        <f>SUMIF('I wanna go biking'!A$2:A$1000,D53,'I wanna go biking'!D$2:D$2000)</f>
        <v>0</v>
      </c>
      <c r="U53" s="1">
        <f>SUMIF('I wanna go biking'!A$2:A$1000,F53,'I wanna go biking'!D$2:D$2000)</f>
        <v>27.3333333333333</v>
      </c>
      <c r="V53" s="1">
        <f>SUMIF('I wanna go biking'!A$2:A$1000,H53,'I wanna go biking'!D$2:D$2000)</f>
        <v>2.66666666666667</v>
      </c>
      <c r="W53">
        <f t="shared" si="4"/>
        <v>-5</v>
      </c>
      <c r="X53">
        <f t="shared" si="5"/>
        <v>-166.666666666667</v>
      </c>
      <c r="Y53">
        <f t="shared" si="6"/>
        <v>2.66666666666667</v>
      </c>
      <c r="Z53">
        <f t="shared" si="7"/>
        <v>-5</v>
      </c>
      <c r="AA53">
        <f t="shared" si="8"/>
        <v>0</v>
      </c>
      <c r="AB53">
        <f t="shared" si="9"/>
        <v>0</v>
      </c>
      <c r="AC53" s="25">
        <f t="shared" si="10"/>
        <v>-5</v>
      </c>
    </row>
    <row r="54" spans="1:29">
      <c r="A54">
        <f>'Data Entry'!A55</f>
        <v>4951</v>
      </c>
      <c r="B54">
        <f>'Data Entry'!B55</f>
        <v>8</v>
      </c>
      <c r="C54" t="str">
        <f>'Data Entry'!C55</f>
        <v>Blue</v>
      </c>
      <c r="D54">
        <f>'Data Entry'!M55</f>
        <v>7757</v>
      </c>
      <c r="E54">
        <f>'Data Entry'!N55</f>
        <v>15.055</v>
      </c>
      <c r="F54">
        <f>'Data Entry'!O55</f>
        <v>6978</v>
      </c>
      <c r="G54">
        <f>'Data Entry'!P55</f>
        <v>0</v>
      </c>
      <c r="H54">
        <f>'Data Entry'!Q55</f>
        <v>1241</v>
      </c>
      <c r="I54">
        <f>'Data Entry'!R55</f>
        <v>0</v>
      </c>
      <c r="J54">
        <f t="shared" si="0"/>
        <v>15.055</v>
      </c>
      <c r="K54" s="1">
        <f>SUMIFS('I want to cry'!C$2:C$1000,'I want to cry'!$A$2:$A$1000,$B54,'I want to cry'!$B$2:$B$1000,$C54)</f>
        <v>15.055</v>
      </c>
      <c r="L54" s="1">
        <f>SUMIFS('I want to cry'!D$2:D$1000,'I want to cry'!$A$2:$A$1000,$B54,'I want to cry'!$B$2:$B$1000,$C54)</f>
        <v>0</v>
      </c>
      <c r="M54" s="1">
        <f>SUMIFS('I want to cry'!E$2:E$1000,'I want to cry'!$A$2:$A$1000,$B54,'I want to cry'!$B$2:$B$1000,$C54)</f>
        <v>0</v>
      </c>
      <c r="N54" s="1">
        <f t="shared" si="1"/>
        <v>1</v>
      </c>
      <c r="O54" s="1">
        <f t="shared" si="2"/>
        <v>0</v>
      </c>
      <c r="P54" s="1">
        <f t="shared" si="3"/>
        <v>0</v>
      </c>
      <c r="Q54" s="1">
        <f>SUMIF('I have a blue banner'!A$2:A$995,D54,'I have a blue banner'!L$2:L$995)</f>
        <v>2</v>
      </c>
      <c r="R54" s="1">
        <f>SUMIF('I have a blue banner'!A$2:A$995,F54,'I have a blue banner'!L$2:L$995)</f>
        <v>44</v>
      </c>
      <c r="S54" s="1">
        <f>SUMIF('I have a blue banner'!A$2:A$995,I54,'I have a blue banner'!L$2:L$995)</f>
        <v>0</v>
      </c>
      <c r="T54" s="1">
        <f>SUMIF('I wanna go biking'!A$2:A$1000,D54,'I wanna go biking'!D$2:D$2000)</f>
        <v>0</v>
      </c>
      <c r="U54" s="1">
        <f>SUMIF('I wanna go biking'!A$2:A$1000,F54,'I wanna go biking'!D$2:D$2000)</f>
        <v>4.75</v>
      </c>
      <c r="V54" s="1">
        <f>SUMIF('I wanna go biking'!A$2:A$1000,H54,'I wanna go biking'!D$2:D$2000)</f>
        <v>27.6</v>
      </c>
      <c r="W54">
        <f t="shared" si="4"/>
        <v>-2</v>
      </c>
      <c r="X54">
        <f t="shared" si="5"/>
        <v>-39.25</v>
      </c>
      <c r="Y54">
        <f t="shared" si="6"/>
        <v>27.6</v>
      </c>
      <c r="Z54">
        <f t="shared" si="7"/>
        <v>-2</v>
      </c>
      <c r="AA54">
        <f t="shared" si="8"/>
        <v>0</v>
      </c>
      <c r="AB54">
        <f t="shared" si="9"/>
        <v>0</v>
      </c>
      <c r="AC54" s="25">
        <f t="shared" si="10"/>
        <v>-2</v>
      </c>
    </row>
    <row r="55" spans="1:29">
      <c r="A55">
        <f>'Data Entry'!A56</f>
        <v>1241</v>
      </c>
      <c r="B55">
        <f>'Data Entry'!B56</f>
        <v>8</v>
      </c>
      <c r="C55" t="str">
        <f>'Data Entry'!C56</f>
        <v>Red</v>
      </c>
      <c r="D55">
        <f>'Data Entry'!M56</f>
        <v>8574</v>
      </c>
      <c r="E55">
        <f>'Data Entry'!N56</f>
        <v>0</v>
      </c>
      <c r="F55">
        <f>'Data Entry'!O56</f>
        <v>2056</v>
      </c>
      <c r="G55">
        <f>'Data Entry'!P56</f>
        <v>0</v>
      </c>
      <c r="H55">
        <f>'Data Entry'!Q56</f>
        <v>4951</v>
      </c>
      <c r="I55">
        <f>'Data Entry'!R56</f>
        <v>0</v>
      </c>
      <c r="J55">
        <f t="shared" si="0"/>
        <v>0</v>
      </c>
      <c r="K55" s="1">
        <f>SUMIFS('I want to cry'!C$2:C$1000,'I want to cry'!$A$2:$A$1000,$B55,'I want to cry'!$B$2:$B$1000,$C55)</f>
        <v>6.983</v>
      </c>
      <c r="L55" s="1">
        <f>SUMIFS('I want to cry'!D$2:D$1000,'I want to cry'!$A$2:$A$1000,$B55,'I want to cry'!$B$2:$B$1000,$C55)</f>
        <v>1.856</v>
      </c>
      <c r="M55" s="1">
        <f>SUMIFS('I want to cry'!E$2:E$1000,'I want to cry'!$A$2:$A$1000,$B55,'I want to cry'!$B$2:$B$1000,$C55)</f>
        <v>0</v>
      </c>
      <c r="N55" s="1">
        <f t="shared" si="1"/>
        <v>0</v>
      </c>
      <c r="O55" s="1">
        <f t="shared" si="2"/>
        <v>0</v>
      </c>
      <c r="P55" s="1">
        <f t="shared" si="3"/>
        <v>0</v>
      </c>
      <c r="Q55" s="1">
        <f>SUMIF('I have a blue banner'!A$2:A$995,D55,'I have a blue banner'!L$2:L$995)</f>
        <v>5</v>
      </c>
      <c r="R55" s="1">
        <f>SUMIF('I have a blue banner'!A$2:A$995,F55,'I have a blue banner'!L$2:L$995)</f>
        <v>194</v>
      </c>
      <c r="S55" s="1">
        <f>SUMIF('I have a blue banner'!A$2:A$995,I55,'I have a blue banner'!L$2:L$995)</f>
        <v>0</v>
      </c>
      <c r="T55" s="1">
        <f>SUMIF('I wanna go biking'!A$2:A$1000,D55,'I wanna go biking'!D$2:D$2000)</f>
        <v>0</v>
      </c>
      <c r="U55" s="1">
        <f>SUMIF('I wanna go biking'!A$2:A$1000,F55,'I wanna go biking'!D$2:D$2000)</f>
        <v>27.3333333333333</v>
      </c>
      <c r="V55" s="1">
        <f>SUMIF('I wanna go biking'!A$2:A$1000,H55,'I wanna go biking'!D$2:D$2000)</f>
        <v>2.66666666666667</v>
      </c>
      <c r="W55">
        <f t="shared" si="4"/>
        <v>-5</v>
      </c>
      <c r="X55">
        <f t="shared" si="5"/>
        <v>-166.666666666667</v>
      </c>
      <c r="Y55">
        <f t="shared" si="6"/>
        <v>2.66666666666667</v>
      </c>
      <c r="Z55">
        <f t="shared" si="7"/>
        <v>0</v>
      </c>
      <c r="AA55">
        <f t="shared" si="8"/>
        <v>0</v>
      </c>
      <c r="AB55">
        <f t="shared" si="9"/>
        <v>0</v>
      </c>
      <c r="AC55" s="25">
        <f t="shared" si="10"/>
        <v>0</v>
      </c>
    </row>
    <row r="56" spans="1:29">
      <c r="A56">
        <f>'Data Entry'!A57</f>
        <v>2056</v>
      </c>
      <c r="B56">
        <f>'Data Entry'!B57</f>
        <v>8</v>
      </c>
      <c r="C56" t="str">
        <f>'Data Entry'!C57</f>
        <v>Blue</v>
      </c>
      <c r="D56">
        <f>'Data Entry'!M57</f>
        <v>1241</v>
      </c>
      <c r="E56">
        <f>'Data Entry'!N57</f>
        <v>0</v>
      </c>
      <c r="F56">
        <f>'Data Entry'!O57</f>
        <v>6978</v>
      </c>
      <c r="G56">
        <f>'Data Entry'!P57</f>
        <v>0</v>
      </c>
      <c r="H56">
        <f>'Data Entry'!Q57</f>
        <v>7752</v>
      </c>
      <c r="I56">
        <f>'Data Entry'!R57</f>
        <v>0</v>
      </c>
      <c r="J56">
        <f t="shared" si="0"/>
        <v>0</v>
      </c>
      <c r="K56" s="1">
        <f>SUMIFS('I want to cry'!C$2:C$1000,'I want to cry'!$A$2:$A$1000,$B56,'I want to cry'!$B$2:$B$1000,$C56)</f>
        <v>15.055</v>
      </c>
      <c r="L56" s="1">
        <f>SUMIFS('I want to cry'!D$2:D$1000,'I want to cry'!$A$2:$A$1000,$B56,'I want to cry'!$B$2:$B$1000,$C56)</f>
        <v>0</v>
      </c>
      <c r="M56" s="1">
        <f>SUMIFS('I want to cry'!E$2:E$1000,'I want to cry'!$A$2:$A$1000,$B56,'I want to cry'!$B$2:$B$1000,$C56)</f>
        <v>0</v>
      </c>
      <c r="N56" s="1">
        <f t="shared" si="1"/>
        <v>0</v>
      </c>
      <c r="O56" s="1">
        <f t="shared" si="2"/>
        <v>0</v>
      </c>
      <c r="P56" s="1">
        <f t="shared" si="3"/>
        <v>0</v>
      </c>
      <c r="Q56" s="1">
        <f>SUMIF('I have a blue banner'!A$2:A$995,D56,'I have a blue banner'!L$2:L$995)</f>
        <v>221</v>
      </c>
      <c r="R56" s="1">
        <f>SUMIF('I have a blue banner'!A$2:A$995,F56,'I have a blue banner'!L$2:L$995)</f>
        <v>44</v>
      </c>
      <c r="S56" s="1">
        <f>SUMIF('I have a blue banner'!A$2:A$995,I56,'I have a blue banner'!L$2:L$995)</f>
        <v>0</v>
      </c>
      <c r="T56" s="1">
        <f>SUMIF('I wanna go biking'!A$2:A$1000,D56,'I wanna go biking'!D$2:D$2000)</f>
        <v>27.6</v>
      </c>
      <c r="U56" s="1">
        <f>SUMIF('I wanna go biking'!A$2:A$1000,F56,'I wanna go biking'!D$2:D$2000)</f>
        <v>4.75</v>
      </c>
      <c r="V56" s="1">
        <f>SUMIF('I wanna go biking'!A$2:A$1000,H56,'I wanna go biking'!D$2:D$2000)</f>
        <v>0</v>
      </c>
      <c r="W56">
        <f t="shared" si="4"/>
        <v>-193.4</v>
      </c>
      <c r="X56">
        <f t="shared" si="5"/>
        <v>-39.25</v>
      </c>
      <c r="Y56">
        <f t="shared" si="6"/>
        <v>0</v>
      </c>
      <c r="Z56">
        <f t="shared" si="7"/>
        <v>0</v>
      </c>
      <c r="AA56">
        <f t="shared" si="8"/>
        <v>0</v>
      </c>
      <c r="AB56">
        <f t="shared" si="9"/>
        <v>0</v>
      </c>
      <c r="AC56" s="25">
        <f t="shared" si="10"/>
        <v>0</v>
      </c>
    </row>
    <row r="57" spans="1:29">
      <c r="A57">
        <f>'Data Entry'!A58</f>
        <v>7757</v>
      </c>
      <c r="B57">
        <f>'Data Entry'!B58</f>
        <v>8</v>
      </c>
      <c r="C57" t="str">
        <f>'Data Entry'!C58</f>
        <v>Red</v>
      </c>
      <c r="D57">
        <f>'Data Entry'!M58</f>
        <v>8574</v>
      </c>
      <c r="E57">
        <f>'Data Entry'!N58</f>
        <v>0</v>
      </c>
      <c r="F57">
        <f>'Data Entry'!O58</f>
        <v>2056</v>
      </c>
      <c r="G57">
        <f>'Data Entry'!P58</f>
        <v>1.856</v>
      </c>
      <c r="H57">
        <f>'Data Entry'!Q58</f>
        <v>4951</v>
      </c>
      <c r="I57">
        <f>'Data Entry'!R58</f>
        <v>0</v>
      </c>
      <c r="J57">
        <f t="shared" si="0"/>
        <v>1.856</v>
      </c>
      <c r="K57" s="1">
        <f>SUMIFS('I want to cry'!C$2:C$1000,'I want to cry'!$A$2:$A$1000,$B57,'I want to cry'!$B$2:$B$1000,$C57)</f>
        <v>6.983</v>
      </c>
      <c r="L57" s="1">
        <f>SUMIFS('I want to cry'!D$2:D$1000,'I want to cry'!$A$2:$A$1000,$B57,'I want to cry'!$B$2:$B$1000,$C57)</f>
        <v>1.856</v>
      </c>
      <c r="M57" s="1">
        <f>SUMIFS('I want to cry'!E$2:E$1000,'I want to cry'!$A$2:$A$1000,$B57,'I want to cry'!$B$2:$B$1000,$C57)</f>
        <v>0</v>
      </c>
      <c r="N57" s="1">
        <f t="shared" si="1"/>
        <v>0</v>
      </c>
      <c r="O57" s="1">
        <f t="shared" si="2"/>
        <v>0</v>
      </c>
      <c r="P57" s="1">
        <f t="shared" si="3"/>
        <v>0</v>
      </c>
      <c r="Q57" s="1">
        <f>SUMIF('I have a blue banner'!A$2:A$995,D57,'I have a blue banner'!L$2:L$995)</f>
        <v>5</v>
      </c>
      <c r="R57" s="1">
        <f>SUMIF('I have a blue banner'!A$2:A$995,F57,'I have a blue banner'!L$2:L$995)</f>
        <v>194</v>
      </c>
      <c r="S57" s="1">
        <f>SUMIF('I have a blue banner'!A$2:A$995,I57,'I have a blue banner'!L$2:L$995)</f>
        <v>0</v>
      </c>
      <c r="T57" s="1">
        <f>SUMIF('I wanna go biking'!A$2:A$1000,D57,'I wanna go biking'!D$2:D$2000)</f>
        <v>0</v>
      </c>
      <c r="U57" s="1">
        <f>SUMIF('I wanna go biking'!A$2:A$1000,F57,'I wanna go biking'!D$2:D$2000)</f>
        <v>27.3333333333333</v>
      </c>
      <c r="V57" s="1">
        <f>SUMIF('I wanna go biking'!A$2:A$1000,H57,'I wanna go biking'!D$2:D$2000)</f>
        <v>2.66666666666667</v>
      </c>
      <c r="W57">
        <f t="shared" si="4"/>
        <v>-5</v>
      </c>
      <c r="X57">
        <f t="shared" si="5"/>
        <v>-166.666666666667</v>
      </c>
      <c r="Y57">
        <f t="shared" si="6"/>
        <v>2.66666666666667</v>
      </c>
      <c r="Z57">
        <f t="shared" si="7"/>
        <v>0</v>
      </c>
      <c r="AA57">
        <f t="shared" si="8"/>
        <v>0</v>
      </c>
      <c r="AB57">
        <f t="shared" si="9"/>
        <v>0</v>
      </c>
      <c r="AC57" s="25">
        <f t="shared" si="10"/>
        <v>0</v>
      </c>
    </row>
    <row r="58" spans="1:29">
      <c r="A58">
        <f>'Data Entry'!A59</f>
        <v>3560</v>
      </c>
      <c r="B58">
        <f>'Data Entry'!B59</f>
        <v>10</v>
      </c>
      <c r="C58" t="str">
        <f>'Data Entry'!C59</f>
        <v>Red</v>
      </c>
      <c r="D58">
        <f>'Data Entry'!M59</f>
        <v>6865</v>
      </c>
      <c r="E58">
        <f>'Data Entry'!N59</f>
        <v>0</v>
      </c>
      <c r="F58">
        <f>'Data Entry'!O59</f>
        <v>4946</v>
      </c>
      <c r="G58">
        <f>'Data Entry'!P59</f>
        <v>0</v>
      </c>
      <c r="H58">
        <f>'Data Entry'!Q59</f>
        <v>6864</v>
      </c>
      <c r="I58">
        <f>'Data Entry'!R59</f>
        <v>0</v>
      </c>
      <c r="J58">
        <f t="shared" si="0"/>
        <v>0</v>
      </c>
      <c r="K58" s="1">
        <f>SUMIFS('I want to cry'!C$2:C$1000,'I want to cry'!$A$2:$A$1000,$B58,'I want to cry'!$B$2:$B$1000,$C58)</f>
        <v>24.132</v>
      </c>
      <c r="L58" s="1">
        <f>SUMIFS('I want to cry'!D$2:D$1000,'I want to cry'!$A$2:$A$1000,$B58,'I want to cry'!$B$2:$B$1000,$C58)</f>
        <v>46.665</v>
      </c>
      <c r="M58" s="1">
        <f>SUMIFS('I want to cry'!E$2:E$1000,'I want to cry'!$A$2:$A$1000,$B58,'I want to cry'!$B$2:$B$1000,$C58)</f>
        <v>0</v>
      </c>
      <c r="N58" s="1">
        <f t="shared" si="1"/>
        <v>0</v>
      </c>
      <c r="O58" s="1">
        <f t="shared" si="2"/>
        <v>0</v>
      </c>
      <c r="P58" s="1">
        <f t="shared" si="3"/>
        <v>0</v>
      </c>
      <c r="Q58" s="1">
        <f>SUMIF('I have a blue banner'!A$2:A$995,D58,'I have a blue banner'!L$2:L$995)</f>
        <v>35</v>
      </c>
      <c r="R58" s="1">
        <f>SUMIF('I have a blue banner'!A$2:A$995,F58,'I have a blue banner'!L$2:L$995)</f>
        <v>144</v>
      </c>
      <c r="S58" s="1">
        <f>SUMIF('I have a blue banner'!A$2:A$995,I58,'I have a blue banner'!L$2:L$995)</f>
        <v>0</v>
      </c>
      <c r="T58" s="1">
        <f>SUMIF('I wanna go biking'!A$2:A$1000,D58,'I wanna go biking'!D$2:D$2000)</f>
        <v>2.75</v>
      </c>
      <c r="U58" s="1">
        <f>SUMIF('I wanna go biking'!A$2:A$1000,F58,'I wanna go biking'!D$2:D$2000)</f>
        <v>15.5</v>
      </c>
      <c r="V58" s="1">
        <f>SUMIF('I wanna go biking'!A$2:A$1000,H58,'I wanna go biking'!D$2:D$2000)</f>
        <v>2.6</v>
      </c>
      <c r="W58">
        <f t="shared" si="4"/>
        <v>-32.25</v>
      </c>
      <c r="X58">
        <f t="shared" si="5"/>
        <v>-128.5</v>
      </c>
      <c r="Y58">
        <f t="shared" si="6"/>
        <v>2.6</v>
      </c>
      <c r="Z58">
        <f t="shared" si="7"/>
        <v>0</v>
      </c>
      <c r="AA58">
        <f t="shared" si="8"/>
        <v>0</v>
      </c>
      <c r="AB58">
        <f t="shared" si="9"/>
        <v>0</v>
      </c>
      <c r="AC58" s="25">
        <f t="shared" si="10"/>
        <v>0</v>
      </c>
    </row>
    <row r="59" spans="1:29">
      <c r="A59">
        <f>'Data Entry'!A60</f>
        <v>3739</v>
      </c>
      <c r="B59">
        <f>'Data Entry'!B60</f>
        <v>10</v>
      </c>
      <c r="C59" t="str">
        <f>'Data Entry'!C60</f>
        <v>Red</v>
      </c>
      <c r="D59">
        <f>'Data Entry'!M60</f>
        <v>6865</v>
      </c>
      <c r="E59">
        <f>'Data Entry'!N60</f>
        <v>0</v>
      </c>
      <c r="F59">
        <f>'Data Entry'!O60</f>
        <v>4946</v>
      </c>
      <c r="G59">
        <f>'Data Entry'!P60</f>
        <v>0</v>
      </c>
      <c r="H59">
        <f>'Data Entry'!Q60</f>
        <v>6864</v>
      </c>
      <c r="I59">
        <f>'Data Entry'!R60</f>
        <v>0</v>
      </c>
      <c r="J59">
        <f t="shared" si="0"/>
        <v>0</v>
      </c>
      <c r="K59" s="1">
        <f>SUMIFS('I want to cry'!C$2:C$1000,'I want to cry'!$A$2:$A$1000,$B59,'I want to cry'!$B$2:$B$1000,$C59)</f>
        <v>24.132</v>
      </c>
      <c r="L59" s="1">
        <f>SUMIFS('I want to cry'!D$2:D$1000,'I want to cry'!$A$2:$A$1000,$B59,'I want to cry'!$B$2:$B$1000,$C59)</f>
        <v>46.665</v>
      </c>
      <c r="M59" s="1">
        <f>SUMIFS('I want to cry'!E$2:E$1000,'I want to cry'!$A$2:$A$1000,$B59,'I want to cry'!$B$2:$B$1000,$C59)</f>
        <v>0</v>
      </c>
      <c r="N59" s="1">
        <f t="shared" si="1"/>
        <v>0</v>
      </c>
      <c r="O59" s="1">
        <f t="shared" si="2"/>
        <v>0</v>
      </c>
      <c r="P59" s="1">
        <f t="shared" si="3"/>
        <v>0</v>
      </c>
      <c r="Q59" s="1">
        <f>SUMIF('I have a blue banner'!A$2:A$995,D59,'I have a blue banner'!L$2:L$995)</f>
        <v>35</v>
      </c>
      <c r="R59" s="1">
        <f>SUMIF('I have a blue banner'!A$2:A$995,F59,'I have a blue banner'!L$2:L$995)</f>
        <v>144</v>
      </c>
      <c r="S59" s="1">
        <f>SUMIF('I have a blue banner'!A$2:A$995,I59,'I have a blue banner'!L$2:L$995)</f>
        <v>0</v>
      </c>
      <c r="T59" s="1">
        <f>SUMIF('I wanna go biking'!A$2:A$1000,D59,'I wanna go biking'!D$2:D$2000)</f>
        <v>2.75</v>
      </c>
      <c r="U59" s="1">
        <f>SUMIF('I wanna go biking'!A$2:A$1000,F59,'I wanna go biking'!D$2:D$2000)</f>
        <v>15.5</v>
      </c>
      <c r="V59" s="1">
        <f>SUMIF('I wanna go biking'!A$2:A$1000,H59,'I wanna go biking'!D$2:D$2000)</f>
        <v>2.6</v>
      </c>
      <c r="W59">
        <f t="shared" si="4"/>
        <v>-32.25</v>
      </c>
      <c r="X59">
        <f t="shared" si="5"/>
        <v>-128.5</v>
      </c>
      <c r="Y59">
        <f t="shared" si="6"/>
        <v>2.6</v>
      </c>
      <c r="Z59">
        <f t="shared" si="7"/>
        <v>0</v>
      </c>
      <c r="AA59">
        <f t="shared" si="8"/>
        <v>0</v>
      </c>
      <c r="AB59">
        <f t="shared" si="9"/>
        <v>0</v>
      </c>
      <c r="AC59" s="25">
        <f t="shared" si="10"/>
        <v>0</v>
      </c>
    </row>
    <row r="60" spans="1:29">
      <c r="A60">
        <f>'Data Entry'!A61</f>
        <v>4946</v>
      </c>
      <c r="B60">
        <f>'Data Entry'!B61</f>
        <v>10</v>
      </c>
      <c r="C60" t="str">
        <f>'Data Entry'!C61</f>
        <v>Blue</v>
      </c>
      <c r="D60">
        <f>'Data Entry'!M61</f>
        <v>8765</v>
      </c>
      <c r="E60">
        <f>'Data Entry'!N61</f>
        <v>0</v>
      </c>
      <c r="F60">
        <f>'Data Entry'!O61</f>
        <v>3560</v>
      </c>
      <c r="G60">
        <f>'Data Entry'!P61</f>
        <v>0</v>
      </c>
      <c r="H60">
        <f>'Data Entry'!Q61</f>
        <v>3739</v>
      </c>
      <c r="I60">
        <f>'Data Entry'!R61</f>
        <v>0</v>
      </c>
      <c r="J60">
        <f t="shared" si="0"/>
        <v>0</v>
      </c>
      <c r="K60" s="1">
        <f>SUMIFS('I want to cry'!C$2:C$1000,'I want to cry'!$A$2:$A$1000,$B60,'I want to cry'!$B$2:$B$1000,$C60)</f>
        <v>12.669</v>
      </c>
      <c r="L60" s="1">
        <f>SUMIFS('I want to cry'!D$2:D$1000,'I want to cry'!$A$2:$A$1000,$B60,'I want to cry'!$B$2:$B$1000,$C60)</f>
        <v>0</v>
      </c>
      <c r="M60" s="1">
        <f>SUMIFS('I want to cry'!E$2:E$1000,'I want to cry'!$A$2:$A$1000,$B60,'I want to cry'!$B$2:$B$1000,$C60)</f>
        <v>0</v>
      </c>
      <c r="N60" s="1">
        <f t="shared" si="1"/>
        <v>0</v>
      </c>
      <c r="O60" s="1">
        <f t="shared" si="2"/>
        <v>0</v>
      </c>
      <c r="P60" s="1">
        <f t="shared" si="3"/>
        <v>0</v>
      </c>
      <c r="Q60" s="1">
        <f>SUMIF('I have a blue banner'!A$2:A$995,D60,'I have a blue banner'!L$2:L$995)</f>
        <v>0</v>
      </c>
      <c r="R60" s="1">
        <f>SUMIF('I have a blue banner'!A$2:A$995,F60,'I have a blue banner'!L$2:L$995)</f>
        <v>139</v>
      </c>
      <c r="S60" s="1">
        <f>SUMIF('I have a blue banner'!A$2:A$995,I60,'I have a blue banner'!L$2:L$995)</f>
        <v>0</v>
      </c>
      <c r="T60" s="1">
        <f>SUMIF('I wanna go biking'!A$2:A$1000,D60,'I wanna go biking'!D$2:D$2000)</f>
        <v>0</v>
      </c>
      <c r="U60" s="1">
        <f>SUMIF('I wanna go biking'!A$2:A$1000,F60,'I wanna go biking'!D$2:D$2000)</f>
        <v>11</v>
      </c>
      <c r="V60" s="1">
        <f>SUMIF('I wanna go biking'!A$2:A$1000,H60,'I wanna go biking'!D$2:D$2000)</f>
        <v>2</v>
      </c>
      <c r="W60">
        <f t="shared" si="4"/>
        <v>0</v>
      </c>
      <c r="X60">
        <f t="shared" si="5"/>
        <v>-128</v>
      </c>
      <c r="Y60">
        <f t="shared" si="6"/>
        <v>2</v>
      </c>
      <c r="Z60">
        <f t="shared" si="7"/>
        <v>0</v>
      </c>
      <c r="AA60">
        <f t="shared" si="8"/>
        <v>0</v>
      </c>
      <c r="AB60">
        <f t="shared" si="9"/>
        <v>0</v>
      </c>
      <c r="AC60" s="25">
        <f t="shared" si="10"/>
        <v>0</v>
      </c>
    </row>
    <row r="61" spans="1:29">
      <c r="A61">
        <f>'Data Entry'!A62</f>
        <v>6865</v>
      </c>
      <c r="B61">
        <f>'Data Entry'!B62</f>
        <v>10</v>
      </c>
      <c r="C61" t="str">
        <f>'Data Entry'!C62</f>
        <v>Blue</v>
      </c>
      <c r="D61">
        <f>'Data Entry'!M62</f>
        <v>3739</v>
      </c>
      <c r="E61">
        <f>'Data Entry'!N62</f>
        <v>0</v>
      </c>
      <c r="F61">
        <f>'Data Entry'!O62</f>
        <v>8765</v>
      </c>
      <c r="G61">
        <f>'Data Entry'!P62</f>
        <v>0</v>
      </c>
      <c r="H61">
        <f>'Data Entry'!Q62</f>
        <v>3560</v>
      </c>
      <c r="I61">
        <f>'Data Entry'!R62</f>
        <v>0</v>
      </c>
      <c r="J61">
        <f t="shared" si="0"/>
        <v>0</v>
      </c>
      <c r="K61" s="1">
        <f>SUMIFS('I want to cry'!C$2:C$1000,'I want to cry'!$A$2:$A$1000,$B61,'I want to cry'!$B$2:$B$1000,$C61)</f>
        <v>12.669</v>
      </c>
      <c r="L61" s="1">
        <f>SUMIFS('I want to cry'!D$2:D$1000,'I want to cry'!$A$2:$A$1000,$B61,'I want to cry'!$B$2:$B$1000,$C61)</f>
        <v>0</v>
      </c>
      <c r="M61" s="1">
        <f>SUMIFS('I want to cry'!E$2:E$1000,'I want to cry'!$A$2:$A$1000,$B61,'I want to cry'!$B$2:$B$1000,$C61)</f>
        <v>0</v>
      </c>
      <c r="N61" s="1">
        <f t="shared" si="1"/>
        <v>0</v>
      </c>
      <c r="O61" s="1">
        <f t="shared" si="2"/>
        <v>0</v>
      </c>
      <c r="P61" s="1">
        <f t="shared" si="3"/>
        <v>0</v>
      </c>
      <c r="Q61" s="1">
        <f>SUMIF('I have a blue banner'!A$2:A$995,D61,'I have a blue banner'!L$2:L$995)</f>
        <v>30</v>
      </c>
      <c r="R61" s="1">
        <f>SUMIF('I have a blue banner'!A$2:A$995,F61,'I have a blue banner'!L$2:L$995)</f>
        <v>0</v>
      </c>
      <c r="S61" s="1">
        <f>SUMIF('I have a blue banner'!A$2:A$995,I61,'I have a blue banner'!L$2:L$995)</f>
        <v>0</v>
      </c>
      <c r="T61" s="1">
        <f>SUMIF('I wanna go biking'!A$2:A$1000,D61,'I wanna go biking'!D$2:D$2000)</f>
        <v>2</v>
      </c>
      <c r="U61" s="1">
        <f>SUMIF('I wanna go biking'!A$2:A$1000,F61,'I wanna go biking'!D$2:D$2000)</f>
        <v>0</v>
      </c>
      <c r="V61" s="1">
        <f>SUMIF('I wanna go biking'!A$2:A$1000,H61,'I wanna go biking'!D$2:D$2000)</f>
        <v>11</v>
      </c>
      <c r="W61">
        <f t="shared" si="4"/>
        <v>-28</v>
      </c>
      <c r="X61">
        <f t="shared" si="5"/>
        <v>0</v>
      </c>
      <c r="Y61">
        <f t="shared" si="6"/>
        <v>11</v>
      </c>
      <c r="Z61">
        <f t="shared" si="7"/>
        <v>0</v>
      </c>
      <c r="AA61">
        <f t="shared" si="8"/>
        <v>0</v>
      </c>
      <c r="AB61">
        <f t="shared" si="9"/>
        <v>0</v>
      </c>
      <c r="AC61" s="25">
        <f t="shared" si="10"/>
        <v>0</v>
      </c>
    </row>
    <row r="62" spans="1:29">
      <c r="A62">
        <f>'Data Entry'!A63</f>
        <v>6864</v>
      </c>
      <c r="B62">
        <f>'Data Entry'!B63</f>
        <v>10</v>
      </c>
      <c r="C62" t="str">
        <f>'Data Entry'!C63</f>
        <v>Blue</v>
      </c>
      <c r="D62">
        <f>'Data Entry'!M63</f>
        <v>3739</v>
      </c>
      <c r="E62">
        <f>'Data Entry'!N63</f>
        <v>12.669</v>
      </c>
      <c r="F62">
        <f>'Data Entry'!O63</f>
        <v>8765</v>
      </c>
      <c r="G62">
        <f>'Data Entry'!P63</f>
        <v>0</v>
      </c>
      <c r="H62">
        <f>'Data Entry'!Q63</f>
        <v>3560</v>
      </c>
      <c r="I62">
        <f>'Data Entry'!R63</f>
        <v>0</v>
      </c>
      <c r="J62">
        <f t="shared" ref="J62:J125" si="11">E62+G62+I62</f>
        <v>12.669</v>
      </c>
      <c r="K62" s="1">
        <f>SUMIFS('I want to cry'!C$2:C$1000,'I want to cry'!$A$2:$A$1000,$B62,'I want to cry'!$B$2:$B$1000,$C62)</f>
        <v>12.669</v>
      </c>
      <c r="L62" s="1">
        <f>SUMIFS('I want to cry'!D$2:D$1000,'I want to cry'!$A$2:$A$1000,$B62,'I want to cry'!$B$2:$B$1000,$C62)</f>
        <v>0</v>
      </c>
      <c r="M62" s="1">
        <f>SUMIFS('I want to cry'!E$2:E$1000,'I want to cry'!$A$2:$A$1000,$B62,'I want to cry'!$B$2:$B$1000,$C62)</f>
        <v>0</v>
      </c>
      <c r="N62" s="1">
        <f t="shared" ref="N62:N125" si="12">IF(K62&lt;1.5,0,IF(E62&lt;2.5,0,E62/K62))</f>
        <v>1</v>
      </c>
      <c r="O62" s="1">
        <f t="shared" ref="O62:O125" si="13">IF(L62&lt;1.5,0,IF(G62&lt;2.5,0,G62/L62))</f>
        <v>0</v>
      </c>
      <c r="P62" s="1">
        <f t="shared" ref="P62:P125" si="14">IF(M62&lt;1.5,0,IF(I62&lt;2.5,0,I62/M62))</f>
        <v>0</v>
      </c>
      <c r="Q62" s="1">
        <f>SUMIF('I have a blue banner'!A$2:A$995,D62,'I have a blue banner'!L$2:L$995)</f>
        <v>30</v>
      </c>
      <c r="R62" s="1">
        <f>SUMIF('I have a blue banner'!A$2:A$995,F62,'I have a blue banner'!L$2:L$995)</f>
        <v>0</v>
      </c>
      <c r="S62" s="1">
        <f>SUMIF('I have a blue banner'!A$2:A$995,I62,'I have a blue banner'!L$2:L$995)</f>
        <v>0</v>
      </c>
      <c r="T62" s="1">
        <f>SUMIF('I wanna go biking'!A$2:A$1000,D62,'I wanna go biking'!D$2:D$2000)</f>
        <v>2</v>
      </c>
      <c r="U62" s="1">
        <f>SUMIF('I wanna go biking'!A$2:A$1000,F62,'I wanna go biking'!D$2:D$2000)</f>
        <v>0</v>
      </c>
      <c r="V62" s="1">
        <f>SUMIF('I wanna go biking'!A$2:A$1000,H62,'I wanna go biking'!D$2:D$2000)</f>
        <v>11</v>
      </c>
      <c r="W62">
        <f t="shared" ref="W62:W125" si="15">T62-Q62</f>
        <v>-28</v>
      </c>
      <c r="X62">
        <f t="shared" ref="X62:X125" si="16">U62-R62</f>
        <v>0</v>
      </c>
      <c r="Y62">
        <f t="shared" ref="Y62:Y125" si="17">V62-S62</f>
        <v>11</v>
      </c>
      <c r="Z62">
        <f t="shared" ref="Z62:Z125" si="18">W62*N62</f>
        <v>-28</v>
      </c>
      <c r="AA62">
        <f t="shared" ref="AA62:AA125" si="19">X62*O62</f>
        <v>0</v>
      </c>
      <c r="AB62">
        <f t="shared" ref="AB62:AB125" si="20">Y62*P62</f>
        <v>0</v>
      </c>
      <c r="AC62" s="25">
        <f t="shared" ref="AC62:AC125" si="21">SUM(Z62:AB62)</f>
        <v>-28</v>
      </c>
    </row>
    <row r="63" spans="1:29">
      <c r="A63">
        <f>'Data Entry'!A64</f>
        <v>8765</v>
      </c>
      <c r="B63">
        <f>'Data Entry'!B64</f>
        <v>10</v>
      </c>
      <c r="C63" t="str">
        <f>'Data Entry'!C64</f>
        <v>Red</v>
      </c>
      <c r="D63">
        <f>'Data Entry'!M64</f>
        <v>6865</v>
      </c>
      <c r="E63">
        <f>'Data Entry'!N64</f>
        <v>24.132</v>
      </c>
      <c r="F63">
        <f>'Data Entry'!O64</f>
        <v>4946</v>
      </c>
      <c r="G63">
        <f>'Data Entry'!P64</f>
        <v>46.665</v>
      </c>
      <c r="H63">
        <f>'Data Entry'!Q64</f>
        <v>6864</v>
      </c>
      <c r="I63">
        <f>'Data Entry'!R64</f>
        <v>0</v>
      </c>
      <c r="J63">
        <f t="shared" si="11"/>
        <v>70.797</v>
      </c>
      <c r="K63" s="1">
        <f>SUMIFS('I want to cry'!C$2:C$1000,'I want to cry'!$A$2:$A$1000,$B63,'I want to cry'!$B$2:$B$1000,$C63)</f>
        <v>24.132</v>
      </c>
      <c r="L63" s="1">
        <f>SUMIFS('I want to cry'!D$2:D$1000,'I want to cry'!$A$2:$A$1000,$B63,'I want to cry'!$B$2:$B$1000,$C63)</f>
        <v>46.665</v>
      </c>
      <c r="M63" s="1">
        <f>SUMIFS('I want to cry'!E$2:E$1000,'I want to cry'!$A$2:$A$1000,$B63,'I want to cry'!$B$2:$B$1000,$C63)</f>
        <v>0</v>
      </c>
      <c r="N63" s="1">
        <f t="shared" si="12"/>
        <v>1</v>
      </c>
      <c r="O63" s="1">
        <f t="shared" si="13"/>
        <v>1</v>
      </c>
      <c r="P63" s="1">
        <f t="shared" si="14"/>
        <v>0</v>
      </c>
      <c r="Q63" s="1">
        <f>SUMIF('I have a blue banner'!A$2:A$995,D63,'I have a blue banner'!L$2:L$995)</f>
        <v>35</v>
      </c>
      <c r="R63" s="1">
        <f>SUMIF('I have a blue banner'!A$2:A$995,F63,'I have a blue banner'!L$2:L$995)</f>
        <v>144</v>
      </c>
      <c r="S63" s="1">
        <f>SUMIF('I have a blue banner'!A$2:A$995,I63,'I have a blue banner'!L$2:L$995)</f>
        <v>0</v>
      </c>
      <c r="T63" s="1">
        <f>SUMIF('I wanna go biking'!A$2:A$1000,D63,'I wanna go biking'!D$2:D$2000)</f>
        <v>2.75</v>
      </c>
      <c r="U63" s="1">
        <f>SUMIF('I wanna go biking'!A$2:A$1000,F63,'I wanna go biking'!D$2:D$2000)</f>
        <v>15.5</v>
      </c>
      <c r="V63" s="1">
        <f>SUMIF('I wanna go biking'!A$2:A$1000,H63,'I wanna go biking'!D$2:D$2000)</f>
        <v>2.6</v>
      </c>
      <c r="W63">
        <f t="shared" si="15"/>
        <v>-32.25</v>
      </c>
      <c r="X63">
        <f t="shared" si="16"/>
        <v>-128.5</v>
      </c>
      <c r="Y63">
        <f t="shared" si="17"/>
        <v>2.6</v>
      </c>
      <c r="Z63">
        <f t="shared" si="18"/>
        <v>-32.25</v>
      </c>
      <c r="AA63">
        <f t="shared" si="19"/>
        <v>-128.5</v>
      </c>
      <c r="AB63">
        <f t="shared" si="20"/>
        <v>0</v>
      </c>
      <c r="AC63" s="25">
        <f t="shared" si="21"/>
        <v>-160.75</v>
      </c>
    </row>
    <row r="64" spans="1:29">
      <c r="A64">
        <f>'Data Entry'!A65</f>
        <v>3739</v>
      </c>
      <c r="B64">
        <f>'Data Entry'!B65</f>
        <v>10</v>
      </c>
      <c r="C64" t="str">
        <f>'Data Entry'!C65</f>
        <v>Red</v>
      </c>
      <c r="D64">
        <f>'Data Entry'!M65</f>
        <v>6865</v>
      </c>
      <c r="E64">
        <f>'Data Entry'!N65</f>
        <v>0</v>
      </c>
      <c r="F64">
        <f>'Data Entry'!O65</f>
        <v>4946</v>
      </c>
      <c r="G64">
        <f>'Data Entry'!P65</f>
        <v>0</v>
      </c>
      <c r="H64">
        <f>'Data Entry'!Q65</f>
        <v>6864</v>
      </c>
      <c r="I64">
        <f>'Data Entry'!R65</f>
        <v>0</v>
      </c>
      <c r="J64">
        <f t="shared" si="11"/>
        <v>0</v>
      </c>
      <c r="K64" s="1">
        <f>SUMIFS('I want to cry'!C$2:C$1000,'I want to cry'!$A$2:$A$1000,$B64,'I want to cry'!$B$2:$B$1000,$C64)</f>
        <v>24.132</v>
      </c>
      <c r="L64" s="1">
        <f>SUMIFS('I want to cry'!D$2:D$1000,'I want to cry'!$A$2:$A$1000,$B64,'I want to cry'!$B$2:$B$1000,$C64)</f>
        <v>46.665</v>
      </c>
      <c r="M64" s="1">
        <f>SUMIFS('I want to cry'!E$2:E$1000,'I want to cry'!$A$2:$A$1000,$B64,'I want to cry'!$B$2:$B$1000,$C64)</f>
        <v>0</v>
      </c>
      <c r="N64" s="1">
        <f t="shared" si="12"/>
        <v>0</v>
      </c>
      <c r="O64" s="1">
        <f t="shared" si="13"/>
        <v>0</v>
      </c>
      <c r="P64" s="1">
        <f t="shared" si="14"/>
        <v>0</v>
      </c>
      <c r="Q64" s="1">
        <f>SUMIF('I have a blue banner'!A$2:A$995,D64,'I have a blue banner'!L$2:L$995)</f>
        <v>35</v>
      </c>
      <c r="R64" s="1">
        <f>SUMIF('I have a blue banner'!A$2:A$995,F64,'I have a blue banner'!L$2:L$995)</f>
        <v>144</v>
      </c>
      <c r="S64" s="1">
        <f>SUMIF('I have a blue banner'!A$2:A$995,I64,'I have a blue banner'!L$2:L$995)</f>
        <v>0</v>
      </c>
      <c r="T64" s="1">
        <f>SUMIF('I wanna go biking'!A$2:A$1000,D64,'I wanna go biking'!D$2:D$2000)</f>
        <v>2.75</v>
      </c>
      <c r="U64" s="1">
        <f>SUMIF('I wanna go biking'!A$2:A$1000,F64,'I wanna go biking'!D$2:D$2000)</f>
        <v>15.5</v>
      </c>
      <c r="V64" s="1">
        <f>SUMIF('I wanna go biking'!A$2:A$1000,H64,'I wanna go biking'!D$2:D$2000)</f>
        <v>2.6</v>
      </c>
      <c r="W64">
        <f t="shared" si="15"/>
        <v>-32.25</v>
      </c>
      <c r="X64">
        <f t="shared" si="16"/>
        <v>-128.5</v>
      </c>
      <c r="Y64">
        <f t="shared" si="17"/>
        <v>2.6</v>
      </c>
      <c r="Z64">
        <f t="shared" si="18"/>
        <v>0</v>
      </c>
      <c r="AA64">
        <f t="shared" si="19"/>
        <v>0</v>
      </c>
      <c r="AB64">
        <f t="shared" si="20"/>
        <v>0</v>
      </c>
      <c r="AC64" s="25">
        <f t="shared" si="21"/>
        <v>0</v>
      </c>
    </row>
    <row r="65" spans="1:29">
      <c r="A65">
        <f>'Data Entry'!A66</f>
        <v>4946</v>
      </c>
      <c r="B65">
        <f>'Data Entry'!B66</f>
        <v>10</v>
      </c>
      <c r="C65" t="str">
        <f>'Data Entry'!C66</f>
        <v>Blue</v>
      </c>
      <c r="D65">
        <f>'Data Entry'!M66</f>
        <v>6865</v>
      </c>
      <c r="E65">
        <f>'Data Entry'!N66</f>
        <v>0</v>
      </c>
      <c r="F65">
        <f>'Data Entry'!O66</f>
        <v>4946</v>
      </c>
      <c r="G65">
        <f>'Data Entry'!P66</f>
        <v>0</v>
      </c>
      <c r="H65">
        <f>'Data Entry'!Q66</f>
        <v>6864</v>
      </c>
      <c r="I65">
        <f>'Data Entry'!R66</f>
        <v>0</v>
      </c>
      <c r="J65">
        <f t="shared" si="11"/>
        <v>0</v>
      </c>
      <c r="K65" s="1">
        <f>SUMIFS('I want to cry'!C$2:C$1000,'I want to cry'!$A$2:$A$1000,$B65,'I want to cry'!$B$2:$B$1000,$C65)</f>
        <v>12.669</v>
      </c>
      <c r="L65" s="1">
        <f>SUMIFS('I want to cry'!D$2:D$1000,'I want to cry'!$A$2:$A$1000,$B65,'I want to cry'!$B$2:$B$1000,$C65)</f>
        <v>0</v>
      </c>
      <c r="M65" s="1">
        <f>SUMIFS('I want to cry'!E$2:E$1000,'I want to cry'!$A$2:$A$1000,$B65,'I want to cry'!$B$2:$B$1000,$C65)</f>
        <v>0</v>
      </c>
      <c r="N65" s="1">
        <f t="shared" si="12"/>
        <v>0</v>
      </c>
      <c r="O65" s="1">
        <f t="shared" si="13"/>
        <v>0</v>
      </c>
      <c r="P65" s="1">
        <f t="shared" si="14"/>
        <v>0</v>
      </c>
      <c r="Q65" s="1">
        <f>SUMIF('I have a blue banner'!A$2:A$995,D65,'I have a blue banner'!L$2:L$995)</f>
        <v>35</v>
      </c>
      <c r="R65" s="1">
        <f>SUMIF('I have a blue banner'!A$2:A$995,F65,'I have a blue banner'!L$2:L$995)</f>
        <v>144</v>
      </c>
      <c r="S65" s="1">
        <f>SUMIF('I have a blue banner'!A$2:A$995,I65,'I have a blue banner'!L$2:L$995)</f>
        <v>0</v>
      </c>
      <c r="T65" s="1">
        <f>SUMIF('I wanna go biking'!A$2:A$1000,D65,'I wanna go biking'!D$2:D$2000)</f>
        <v>2.75</v>
      </c>
      <c r="U65" s="1">
        <f>SUMIF('I wanna go biking'!A$2:A$1000,F65,'I wanna go biking'!D$2:D$2000)</f>
        <v>15.5</v>
      </c>
      <c r="V65" s="1">
        <f>SUMIF('I wanna go biking'!A$2:A$1000,H65,'I wanna go biking'!D$2:D$2000)</f>
        <v>2.6</v>
      </c>
      <c r="W65">
        <f t="shared" si="15"/>
        <v>-32.25</v>
      </c>
      <c r="X65">
        <f t="shared" si="16"/>
        <v>-128.5</v>
      </c>
      <c r="Y65">
        <f t="shared" si="17"/>
        <v>2.6</v>
      </c>
      <c r="Z65">
        <f t="shared" si="18"/>
        <v>0</v>
      </c>
      <c r="AA65">
        <f t="shared" si="19"/>
        <v>0</v>
      </c>
      <c r="AB65">
        <f t="shared" si="20"/>
        <v>0</v>
      </c>
      <c r="AC65" s="25">
        <f t="shared" si="21"/>
        <v>0</v>
      </c>
    </row>
    <row r="66" spans="1:29">
      <c r="A66">
        <f>'Data Entry'!A67</f>
        <v>0</v>
      </c>
      <c r="B66">
        <f>'Data Entry'!B67</f>
        <v>0</v>
      </c>
      <c r="C66">
        <f>'Data Entry'!C67</f>
        <v>0</v>
      </c>
      <c r="D66">
        <f>'Data Entry'!M67</f>
        <v>0</v>
      </c>
      <c r="E66">
        <f>'Data Entry'!N67</f>
        <v>0</v>
      </c>
      <c r="F66">
        <f>'Data Entry'!O67</f>
        <v>0</v>
      </c>
      <c r="G66">
        <f>'Data Entry'!P67</f>
        <v>0</v>
      </c>
      <c r="H66">
        <f>'Data Entry'!Q67</f>
        <v>0</v>
      </c>
      <c r="I66">
        <f>'Data Entry'!R67</f>
        <v>0</v>
      </c>
      <c r="J66">
        <f t="shared" si="11"/>
        <v>0</v>
      </c>
      <c r="K66" s="1">
        <f>SUMIFS('I want to cry'!C$2:C$1000,'I want to cry'!$A$2:$A$1000,$B66,'I want to cry'!$B$2:$B$1000,$C66)</f>
        <v>0</v>
      </c>
      <c r="L66" s="1">
        <f>SUMIFS('I want to cry'!D$2:D$1000,'I want to cry'!$A$2:$A$1000,$B66,'I want to cry'!$B$2:$B$1000,$C66)</f>
        <v>0</v>
      </c>
      <c r="M66" s="1">
        <f>SUMIFS('I want to cry'!E$2:E$1000,'I want to cry'!$A$2:$A$1000,$B66,'I want to cry'!$B$2:$B$1000,$C66)</f>
        <v>0</v>
      </c>
      <c r="N66" s="1">
        <f t="shared" si="12"/>
        <v>0</v>
      </c>
      <c r="O66" s="1">
        <f t="shared" si="13"/>
        <v>0</v>
      </c>
      <c r="P66" s="1">
        <f t="shared" si="14"/>
        <v>0</v>
      </c>
      <c r="Q66" s="1">
        <f>SUMIF('I have a blue banner'!A$2:A$995,D66,'I have a blue banner'!L$2:L$995)</f>
        <v>0</v>
      </c>
      <c r="R66" s="1">
        <f>SUMIF('I have a blue banner'!A$2:A$995,F66,'I have a blue banner'!L$2:L$995)</f>
        <v>0</v>
      </c>
      <c r="S66" s="1">
        <f>SUMIF('I have a blue banner'!A$2:A$995,I66,'I have a blue banner'!L$2:L$995)</f>
        <v>0</v>
      </c>
      <c r="T66" s="1">
        <f>SUMIF('I wanna go biking'!A$2:A$1000,D66,'I wanna go biking'!D$2:D$2000)</f>
        <v>0</v>
      </c>
      <c r="U66" s="1">
        <f>SUMIF('I wanna go biking'!A$2:A$1000,F66,'I wanna go biking'!D$2:D$2000)</f>
        <v>0</v>
      </c>
      <c r="V66" s="1">
        <f>SUMIF('I wanna go biking'!A$2:A$1000,H66,'I wanna go biking'!D$2:D$2000)</f>
        <v>0</v>
      </c>
      <c r="W66">
        <f t="shared" si="15"/>
        <v>0</v>
      </c>
      <c r="X66">
        <f t="shared" si="16"/>
        <v>0</v>
      </c>
      <c r="Y66">
        <f t="shared" si="17"/>
        <v>0</v>
      </c>
      <c r="Z66">
        <f t="shared" si="18"/>
        <v>0</v>
      </c>
      <c r="AA66">
        <f t="shared" si="19"/>
        <v>0</v>
      </c>
      <c r="AB66">
        <f t="shared" si="20"/>
        <v>0</v>
      </c>
      <c r="AC66" s="25">
        <f t="shared" si="21"/>
        <v>0</v>
      </c>
    </row>
    <row r="67" spans="1:29">
      <c r="A67">
        <f>'Data Entry'!A68</f>
        <v>0</v>
      </c>
      <c r="B67">
        <f>'Data Entry'!B68</f>
        <v>0</v>
      </c>
      <c r="C67">
        <f>'Data Entry'!C68</f>
        <v>0</v>
      </c>
      <c r="D67">
        <f>'Data Entry'!M68</f>
        <v>0</v>
      </c>
      <c r="E67">
        <f>'Data Entry'!N68</f>
        <v>0</v>
      </c>
      <c r="F67">
        <f>'Data Entry'!O68</f>
        <v>0</v>
      </c>
      <c r="G67">
        <f>'Data Entry'!P68</f>
        <v>0</v>
      </c>
      <c r="H67">
        <f>'Data Entry'!Q68</f>
        <v>0</v>
      </c>
      <c r="I67">
        <f>'Data Entry'!R68</f>
        <v>0</v>
      </c>
      <c r="J67">
        <f t="shared" si="11"/>
        <v>0</v>
      </c>
      <c r="K67" s="1">
        <f>SUMIFS('I want to cry'!C$2:C$1000,'I want to cry'!$A$2:$A$1000,$B67,'I want to cry'!$B$2:$B$1000,$C67)</f>
        <v>0</v>
      </c>
      <c r="L67" s="1">
        <f>SUMIFS('I want to cry'!D$2:D$1000,'I want to cry'!$A$2:$A$1000,$B67,'I want to cry'!$B$2:$B$1000,$C67)</f>
        <v>0</v>
      </c>
      <c r="M67" s="1">
        <f>SUMIFS('I want to cry'!E$2:E$1000,'I want to cry'!$A$2:$A$1000,$B67,'I want to cry'!$B$2:$B$1000,$C67)</f>
        <v>0</v>
      </c>
      <c r="N67" s="1">
        <f t="shared" si="12"/>
        <v>0</v>
      </c>
      <c r="O67" s="1">
        <f t="shared" si="13"/>
        <v>0</v>
      </c>
      <c r="P67" s="1">
        <f t="shared" si="14"/>
        <v>0</v>
      </c>
      <c r="Q67" s="1">
        <f>SUMIF('I have a blue banner'!A$2:A$995,D67,'I have a blue banner'!L$2:L$995)</f>
        <v>0</v>
      </c>
      <c r="R67" s="1">
        <f>SUMIF('I have a blue banner'!A$2:A$995,F67,'I have a blue banner'!L$2:L$995)</f>
        <v>0</v>
      </c>
      <c r="S67" s="1">
        <f>SUMIF('I have a blue banner'!A$2:A$995,I67,'I have a blue banner'!L$2:L$995)</f>
        <v>0</v>
      </c>
      <c r="T67" s="1">
        <f>SUMIF('I wanna go biking'!A$2:A$1000,D67,'I wanna go biking'!D$2:D$2000)</f>
        <v>0</v>
      </c>
      <c r="U67" s="1">
        <f>SUMIF('I wanna go biking'!A$2:A$1000,F67,'I wanna go biking'!D$2:D$2000)</f>
        <v>0</v>
      </c>
      <c r="V67" s="1">
        <f>SUMIF('I wanna go biking'!A$2:A$1000,H67,'I wanna go biking'!D$2:D$2000)</f>
        <v>0</v>
      </c>
      <c r="W67">
        <f t="shared" si="15"/>
        <v>0</v>
      </c>
      <c r="X67">
        <f t="shared" si="16"/>
        <v>0</v>
      </c>
      <c r="Y67">
        <f t="shared" si="17"/>
        <v>0</v>
      </c>
      <c r="Z67">
        <f t="shared" si="18"/>
        <v>0</v>
      </c>
      <c r="AA67">
        <f t="shared" si="19"/>
        <v>0</v>
      </c>
      <c r="AB67">
        <f t="shared" si="20"/>
        <v>0</v>
      </c>
      <c r="AC67" s="25">
        <f t="shared" si="21"/>
        <v>0</v>
      </c>
    </row>
    <row r="68" spans="1:29">
      <c r="A68">
        <f>'Data Entry'!A69</f>
        <v>0</v>
      </c>
      <c r="B68">
        <f>'Data Entry'!B69</f>
        <v>0</v>
      </c>
      <c r="C68">
        <f>'Data Entry'!C69</f>
        <v>0</v>
      </c>
      <c r="D68">
        <f>'Data Entry'!M69</f>
        <v>0</v>
      </c>
      <c r="E68">
        <f>'Data Entry'!N69</f>
        <v>0</v>
      </c>
      <c r="F68">
        <f>'Data Entry'!O69</f>
        <v>0</v>
      </c>
      <c r="G68">
        <f>'Data Entry'!P69</f>
        <v>0</v>
      </c>
      <c r="H68">
        <f>'Data Entry'!Q69</f>
        <v>0</v>
      </c>
      <c r="I68">
        <f>'Data Entry'!R69</f>
        <v>0</v>
      </c>
      <c r="J68">
        <f t="shared" si="11"/>
        <v>0</v>
      </c>
      <c r="K68" s="1">
        <f>SUMIFS('I want to cry'!C$2:C$1000,'I want to cry'!$A$2:$A$1000,$B68,'I want to cry'!$B$2:$B$1000,$C68)</f>
        <v>0</v>
      </c>
      <c r="L68" s="1">
        <f>SUMIFS('I want to cry'!D$2:D$1000,'I want to cry'!$A$2:$A$1000,$B68,'I want to cry'!$B$2:$B$1000,$C68)</f>
        <v>0</v>
      </c>
      <c r="M68" s="1">
        <f>SUMIFS('I want to cry'!E$2:E$1000,'I want to cry'!$A$2:$A$1000,$B68,'I want to cry'!$B$2:$B$1000,$C68)</f>
        <v>0</v>
      </c>
      <c r="N68" s="1">
        <f t="shared" si="12"/>
        <v>0</v>
      </c>
      <c r="O68" s="1">
        <f t="shared" si="13"/>
        <v>0</v>
      </c>
      <c r="P68" s="1">
        <f t="shared" si="14"/>
        <v>0</v>
      </c>
      <c r="Q68" s="1">
        <f>SUMIF('I have a blue banner'!A$2:A$995,D68,'I have a blue banner'!L$2:L$995)</f>
        <v>0</v>
      </c>
      <c r="R68" s="1">
        <f>SUMIF('I have a blue banner'!A$2:A$995,F68,'I have a blue banner'!L$2:L$995)</f>
        <v>0</v>
      </c>
      <c r="S68" s="1">
        <f>SUMIF('I have a blue banner'!A$2:A$995,I68,'I have a blue banner'!L$2:L$995)</f>
        <v>0</v>
      </c>
      <c r="T68" s="1">
        <f>SUMIF('I wanna go biking'!A$2:A$1000,D68,'I wanna go biking'!D$2:D$2000)</f>
        <v>0</v>
      </c>
      <c r="U68" s="1">
        <f>SUMIF('I wanna go biking'!A$2:A$1000,F68,'I wanna go biking'!D$2:D$2000)</f>
        <v>0</v>
      </c>
      <c r="V68" s="1">
        <f>SUMIF('I wanna go biking'!A$2:A$1000,H68,'I wanna go biking'!D$2:D$2000)</f>
        <v>0</v>
      </c>
      <c r="W68">
        <f t="shared" si="15"/>
        <v>0</v>
      </c>
      <c r="X68">
        <f t="shared" si="16"/>
        <v>0</v>
      </c>
      <c r="Y68">
        <f t="shared" si="17"/>
        <v>0</v>
      </c>
      <c r="Z68">
        <f t="shared" si="18"/>
        <v>0</v>
      </c>
      <c r="AA68">
        <f t="shared" si="19"/>
        <v>0</v>
      </c>
      <c r="AB68">
        <f t="shared" si="20"/>
        <v>0</v>
      </c>
      <c r="AC68" s="25">
        <f t="shared" si="21"/>
        <v>0</v>
      </c>
    </row>
    <row r="69" spans="1:29">
      <c r="A69">
        <f>'Data Entry'!A70</f>
        <v>1305</v>
      </c>
      <c r="B69">
        <f>'Data Entry'!B70</f>
        <v>15</v>
      </c>
      <c r="C69" t="str">
        <f>'Data Entry'!C70</f>
        <v>Blue</v>
      </c>
      <c r="D69">
        <f>'Data Entry'!M70</f>
        <v>6865</v>
      </c>
      <c r="E69">
        <f>'Data Entry'!N70</f>
        <v>24.132</v>
      </c>
      <c r="F69">
        <f>'Data Entry'!O70</f>
        <v>4946</v>
      </c>
      <c r="G69">
        <f>'Data Entry'!P70</f>
        <v>46.665</v>
      </c>
      <c r="H69">
        <f>'Data Entry'!Q70</f>
        <v>6864</v>
      </c>
      <c r="I69">
        <f>'Data Entry'!R70</f>
        <v>0</v>
      </c>
      <c r="J69">
        <f t="shared" si="11"/>
        <v>70.797</v>
      </c>
      <c r="K69" s="1">
        <f>SUMIFS('I want to cry'!C$2:C$1000,'I want to cry'!$A$2:$A$1000,$B69,'I want to cry'!$B$2:$B$1000,$C69)</f>
        <v>76.61</v>
      </c>
      <c r="L69" s="1">
        <f>SUMIFS('I want to cry'!D$2:D$1000,'I want to cry'!$A$2:$A$1000,$B69,'I want to cry'!$B$2:$B$1000,$C69)</f>
        <v>52.037</v>
      </c>
      <c r="M69" s="1">
        <f>SUMIFS('I want to cry'!E$2:E$1000,'I want to cry'!$A$2:$A$1000,$B69,'I want to cry'!$B$2:$B$1000,$C69)</f>
        <v>0</v>
      </c>
      <c r="N69" s="1">
        <f t="shared" si="12"/>
        <v>0.314998042031066</v>
      </c>
      <c r="O69" s="1">
        <f t="shared" si="13"/>
        <v>0.896765762822607</v>
      </c>
      <c r="P69" s="1">
        <f t="shared" si="14"/>
        <v>0</v>
      </c>
      <c r="Q69" s="1">
        <f>SUMIF('I have a blue banner'!A$2:A$995,D69,'I have a blue banner'!L$2:L$995)</f>
        <v>35</v>
      </c>
      <c r="R69" s="1">
        <f>SUMIF('I have a blue banner'!A$2:A$995,F69,'I have a blue banner'!L$2:L$995)</f>
        <v>144</v>
      </c>
      <c r="S69" s="1">
        <f>SUMIF('I have a blue banner'!A$2:A$995,I69,'I have a blue banner'!L$2:L$995)</f>
        <v>0</v>
      </c>
      <c r="T69" s="1">
        <f>SUMIF('I wanna go biking'!A$2:A$1000,D69,'I wanna go biking'!D$2:D$2000)</f>
        <v>2.75</v>
      </c>
      <c r="U69" s="1">
        <f>SUMIF('I wanna go biking'!A$2:A$1000,F69,'I wanna go biking'!D$2:D$2000)</f>
        <v>15.5</v>
      </c>
      <c r="V69" s="1">
        <f>SUMIF('I wanna go biking'!A$2:A$1000,H69,'I wanna go biking'!D$2:D$2000)</f>
        <v>2.6</v>
      </c>
      <c r="W69">
        <f t="shared" si="15"/>
        <v>-32.25</v>
      </c>
      <c r="X69">
        <f t="shared" si="16"/>
        <v>-128.5</v>
      </c>
      <c r="Y69">
        <f t="shared" si="17"/>
        <v>2.6</v>
      </c>
      <c r="Z69">
        <f t="shared" si="18"/>
        <v>-10.1586868555019</v>
      </c>
      <c r="AA69">
        <f t="shared" si="19"/>
        <v>-115.234400522705</v>
      </c>
      <c r="AB69">
        <f t="shared" si="20"/>
        <v>0</v>
      </c>
      <c r="AC69" s="25">
        <f t="shared" si="21"/>
        <v>-125.393087378207</v>
      </c>
    </row>
    <row r="70" spans="1:29">
      <c r="A70">
        <f>'Data Entry'!A71</f>
        <v>1374</v>
      </c>
      <c r="B70">
        <f>'Data Entry'!B71</f>
        <v>15</v>
      </c>
      <c r="C70" t="str">
        <f>'Data Entry'!C71</f>
        <v>Blue</v>
      </c>
      <c r="D70">
        <f>'Data Entry'!M71</f>
        <v>7757</v>
      </c>
      <c r="E70">
        <f>'Data Entry'!N71</f>
        <v>0</v>
      </c>
      <c r="F70">
        <f>'Data Entry'!O71</f>
        <v>772</v>
      </c>
      <c r="G70">
        <f>'Data Entry'!P71</f>
        <v>2.686</v>
      </c>
      <c r="H70">
        <f>'Data Entry'!Q71</f>
        <v>8731</v>
      </c>
      <c r="I70">
        <f>'Data Entry'!R71</f>
        <v>0</v>
      </c>
      <c r="J70">
        <f t="shared" si="11"/>
        <v>2.686</v>
      </c>
      <c r="K70" s="1">
        <f>SUMIFS('I want to cry'!C$2:C$1000,'I want to cry'!$A$2:$A$1000,$B70,'I want to cry'!$B$2:$B$1000,$C70)</f>
        <v>76.61</v>
      </c>
      <c r="L70" s="1">
        <f>SUMIFS('I want to cry'!D$2:D$1000,'I want to cry'!$A$2:$A$1000,$B70,'I want to cry'!$B$2:$B$1000,$C70)</f>
        <v>52.037</v>
      </c>
      <c r="M70" s="1">
        <f>SUMIFS('I want to cry'!E$2:E$1000,'I want to cry'!$A$2:$A$1000,$B70,'I want to cry'!$B$2:$B$1000,$C70)</f>
        <v>0</v>
      </c>
      <c r="N70" s="1">
        <f t="shared" si="12"/>
        <v>0</v>
      </c>
      <c r="O70" s="1">
        <f t="shared" si="13"/>
        <v>0.0516171185886965</v>
      </c>
      <c r="P70" s="1">
        <f t="shared" si="14"/>
        <v>0</v>
      </c>
      <c r="Q70" s="1">
        <f>SUMIF('I have a blue banner'!A$2:A$995,D70,'I have a blue banner'!L$2:L$995)</f>
        <v>2</v>
      </c>
      <c r="R70" s="1">
        <f>SUMIF('I have a blue banner'!A$2:A$995,F70,'I have a blue banner'!L$2:L$995)</f>
        <v>80</v>
      </c>
      <c r="S70" s="1">
        <f>SUMIF('I have a blue banner'!A$2:A$995,I70,'I have a blue banner'!L$2:L$995)</f>
        <v>0</v>
      </c>
      <c r="T70" s="1">
        <f>SUMIF('I wanna go biking'!A$2:A$1000,D70,'I wanna go biking'!D$2:D$2000)</f>
        <v>0</v>
      </c>
      <c r="U70" s="1">
        <f>SUMIF('I wanna go biking'!A$2:A$1000,F70,'I wanna go biking'!D$2:D$2000)</f>
        <v>8</v>
      </c>
      <c r="V70" s="1">
        <f>SUMIF('I wanna go biking'!A$2:A$1000,H70,'I wanna go biking'!D$2:D$2000)</f>
        <v>6.66666666666667</v>
      </c>
      <c r="W70">
        <f t="shared" si="15"/>
        <v>-2</v>
      </c>
      <c r="X70">
        <f t="shared" si="16"/>
        <v>-72</v>
      </c>
      <c r="Y70">
        <f t="shared" si="17"/>
        <v>6.66666666666667</v>
      </c>
      <c r="Z70">
        <f t="shared" si="18"/>
        <v>0</v>
      </c>
      <c r="AA70">
        <f t="shared" si="19"/>
        <v>-3.71643253838615</v>
      </c>
      <c r="AB70">
        <f t="shared" si="20"/>
        <v>0</v>
      </c>
      <c r="AC70" s="25">
        <f t="shared" si="21"/>
        <v>-3.71643253838615</v>
      </c>
    </row>
    <row r="71" spans="1:29">
      <c r="A71">
        <f>'Data Entry'!A72</f>
        <v>772</v>
      </c>
      <c r="B71">
        <f>'Data Entry'!B72</f>
        <v>15</v>
      </c>
      <c r="C71" t="str">
        <f>'Data Entry'!C72</f>
        <v>Red</v>
      </c>
      <c r="D71">
        <f>'Data Entry'!M72</f>
        <v>1374</v>
      </c>
      <c r="E71">
        <f>'Data Entry'!N72</f>
        <v>5.997</v>
      </c>
      <c r="F71">
        <f>'Data Entry'!O72</f>
        <v>1305</v>
      </c>
      <c r="G71">
        <f>'Data Entry'!P72</f>
        <v>7.999</v>
      </c>
      <c r="H71">
        <f>'Data Entry'!Q72</f>
        <v>2013</v>
      </c>
      <c r="I71">
        <f>'Data Entry'!R72</f>
        <v>2.938</v>
      </c>
      <c r="J71">
        <f t="shared" si="11"/>
        <v>16.934</v>
      </c>
      <c r="K71" s="1">
        <f>SUMIFS('I want to cry'!C$2:C$1000,'I want to cry'!$A$2:$A$1000,$B71,'I want to cry'!$B$2:$B$1000,$C71)</f>
        <v>59.484</v>
      </c>
      <c r="L71" s="1">
        <f>SUMIFS('I want to cry'!D$2:D$1000,'I want to cry'!$A$2:$A$1000,$B71,'I want to cry'!$B$2:$B$1000,$C71)</f>
        <v>15.998</v>
      </c>
      <c r="M71" s="1">
        <f>SUMIFS('I want to cry'!E$2:E$1000,'I want to cry'!$A$2:$A$1000,$B71,'I want to cry'!$B$2:$B$1000,$C71)</f>
        <v>5.876</v>
      </c>
      <c r="N71" s="1">
        <f t="shared" si="12"/>
        <v>0.100817026427275</v>
      </c>
      <c r="O71" s="1">
        <f t="shared" si="13"/>
        <v>0.5</v>
      </c>
      <c r="P71" s="1">
        <f t="shared" si="14"/>
        <v>0.5</v>
      </c>
      <c r="Q71" s="1">
        <f>SUMIF('I have a blue banner'!A$2:A$995,D71,'I have a blue banner'!L$2:L$995)</f>
        <v>2</v>
      </c>
      <c r="R71" s="1">
        <f>SUMIF('I have a blue banner'!A$2:A$995,F71,'I have a blue banner'!L$2:L$995)</f>
        <v>97</v>
      </c>
      <c r="S71" s="1">
        <f>SUMIF('I have a blue banner'!A$2:A$995,I71,'I have a blue banner'!L$2:L$995)</f>
        <v>0</v>
      </c>
      <c r="T71" s="1">
        <f>SUMIF('I wanna go biking'!A$2:A$1000,D71,'I wanna go biking'!D$2:D$2000)</f>
        <v>0</v>
      </c>
      <c r="U71" s="1">
        <f>SUMIF('I wanna go biking'!A$2:A$1000,F71,'I wanna go biking'!D$2:D$2000)</f>
        <v>12</v>
      </c>
      <c r="V71" s="1">
        <f>SUMIF('I wanna go biking'!A$2:A$1000,H71,'I wanna go biking'!D$2:D$2000)</f>
        <v>3.66666666666667</v>
      </c>
      <c r="W71">
        <f t="shared" si="15"/>
        <v>-2</v>
      </c>
      <c r="X71">
        <f t="shared" si="16"/>
        <v>-85</v>
      </c>
      <c r="Y71">
        <f t="shared" si="17"/>
        <v>3.66666666666667</v>
      </c>
      <c r="Z71">
        <f t="shared" si="18"/>
        <v>-0.201634052854549</v>
      </c>
      <c r="AA71">
        <f t="shared" si="19"/>
        <v>-42.5</v>
      </c>
      <c r="AB71">
        <f t="shared" si="20"/>
        <v>1.83333333333333</v>
      </c>
      <c r="AC71" s="25">
        <f t="shared" si="21"/>
        <v>-40.8683007195212</v>
      </c>
    </row>
    <row r="72" spans="1:29">
      <c r="A72">
        <f>'Data Entry'!A73</f>
        <v>8731</v>
      </c>
      <c r="B72">
        <f>'Data Entry'!B73</f>
        <v>15</v>
      </c>
      <c r="C72" t="str">
        <f>'Data Entry'!C73</f>
        <v>Red</v>
      </c>
      <c r="D72">
        <f>'Data Entry'!M73</f>
        <v>1374</v>
      </c>
      <c r="E72">
        <f>'Data Entry'!N73</f>
        <v>0</v>
      </c>
      <c r="F72">
        <f>'Data Entry'!O73</f>
        <v>1305</v>
      </c>
      <c r="G72">
        <f>'Data Entry'!P73</f>
        <v>0</v>
      </c>
      <c r="H72">
        <f>'Data Entry'!Q73</f>
        <v>2013</v>
      </c>
      <c r="I72">
        <f>'Data Entry'!R73</f>
        <v>0</v>
      </c>
      <c r="J72">
        <f t="shared" si="11"/>
        <v>0</v>
      </c>
      <c r="K72" s="1">
        <f>SUMIFS('I want to cry'!C$2:C$1000,'I want to cry'!$A$2:$A$1000,$B72,'I want to cry'!$B$2:$B$1000,$C72)</f>
        <v>59.484</v>
      </c>
      <c r="L72" s="1">
        <f>SUMIFS('I want to cry'!D$2:D$1000,'I want to cry'!$A$2:$A$1000,$B72,'I want to cry'!$B$2:$B$1000,$C72)</f>
        <v>15.998</v>
      </c>
      <c r="M72" s="1">
        <f>SUMIFS('I want to cry'!E$2:E$1000,'I want to cry'!$A$2:$A$1000,$B72,'I want to cry'!$B$2:$B$1000,$C72)</f>
        <v>5.876</v>
      </c>
      <c r="N72" s="1">
        <f t="shared" si="12"/>
        <v>0</v>
      </c>
      <c r="O72" s="1">
        <f t="shared" si="13"/>
        <v>0</v>
      </c>
      <c r="P72" s="1">
        <f t="shared" si="14"/>
        <v>0</v>
      </c>
      <c r="Q72" s="1">
        <f>SUMIF('I have a blue banner'!A$2:A$995,D72,'I have a blue banner'!L$2:L$995)</f>
        <v>2</v>
      </c>
      <c r="R72" s="1">
        <f>SUMIF('I have a blue banner'!A$2:A$995,F72,'I have a blue banner'!L$2:L$995)</f>
        <v>97</v>
      </c>
      <c r="S72" s="1">
        <f>SUMIF('I have a blue banner'!A$2:A$995,I72,'I have a blue banner'!L$2:L$995)</f>
        <v>0</v>
      </c>
      <c r="T72" s="1">
        <f>SUMIF('I wanna go biking'!A$2:A$1000,D72,'I wanna go biking'!D$2:D$2000)</f>
        <v>0</v>
      </c>
      <c r="U72" s="1">
        <f>SUMIF('I wanna go biking'!A$2:A$1000,F72,'I wanna go biking'!D$2:D$2000)</f>
        <v>12</v>
      </c>
      <c r="V72" s="1">
        <f>SUMIF('I wanna go biking'!A$2:A$1000,H72,'I wanna go biking'!D$2:D$2000)</f>
        <v>3.66666666666667</v>
      </c>
      <c r="W72">
        <f t="shared" si="15"/>
        <v>-2</v>
      </c>
      <c r="X72">
        <f t="shared" si="16"/>
        <v>-85</v>
      </c>
      <c r="Y72">
        <f t="shared" si="17"/>
        <v>3.66666666666667</v>
      </c>
      <c r="Z72">
        <f t="shared" si="18"/>
        <v>0</v>
      </c>
      <c r="AA72">
        <f t="shared" si="19"/>
        <v>0</v>
      </c>
      <c r="AB72">
        <f t="shared" si="20"/>
        <v>0</v>
      </c>
      <c r="AC72" s="25">
        <f t="shared" si="21"/>
        <v>0</v>
      </c>
    </row>
    <row r="73" spans="1:29">
      <c r="A73">
        <f>'Data Entry'!A74</f>
        <v>8731</v>
      </c>
      <c r="B73">
        <f>'Data Entry'!B74</f>
        <v>15</v>
      </c>
      <c r="C73" t="str">
        <f>'Data Entry'!C74</f>
        <v>Red</v>
      </c>
      <c r="D73">
        <f>'Data Entry'!M74</f>
        <v>1374</v>
      </c>
      <c r="E73">
        <f>'Data Entry'!N74</f>
        <v>0</v>
      </c>
      <c r="F73">
        <f>'Data Entry'!O74</f>
        <v>1305</v>
      </c>
      <c r="G73">
        <f>'Data Entry'!P74</f>
        <v>0</v>
      </c>
      <c r="H73">
        <f>'Data Entry'!Q74</f>
        <v>2013</v>
      </c>
      <c r="I73">
        <f>'Data Entry'!R74</f>
        <v>0</v>
      </c>
      <c r="J73">
        <f t="shared" si="11"/>
        <v>0</v>
      </c>
      <c r="K73" s="1">
        <f>SUMIFS('I want to cry'!C$2:C$1000,'I want to cry'!$A$2:$A$1000,$B73,'I want to cry'!$B$2:$B$1000,$C73)</f>
        <v>59.484</v>
      </c>
      <c r="L73" s="1">
        <f>SUMIFS('I want to cry'!D$2:D$1000,'I want to cry'!$A$2:$A$1000,$B73,'I want to cry'!$B$2:$B$1000,$C73)</f>
        <v>15.998</v>
      </c>
      <c r="M73" s="1">
        <f>SUMIFS('I want to cry'!E$2:E$1000,'I want to cry'!$A$2:$A$1000,$B73,'I want to cry'!$B$2:$B$1000,$C73)</f>
        <v>5.876</v>
      </c>
      <c r="N73" s="1">
        <f t="shared" si="12"/>
        <v>0</v>
      </c>
      <c r="O73" s="1">
        <f t="shared" si="13"/>
        <v>0</v>
      </c>
      <c r="P73" s="1">
        <f t="shared" si="14"/>
        <v>0</v>
      </c>
      <c r="Q73" s="1">
        <f>SUMIF('I have a blue banner'!A$2:A$995,D73,'I have a blue banner'!L$2:L$995)</f>
        <v>2</v>
      </c>
      <c r="R73" s="1">
        <f>SUMIF('I have a blue banner'!A$2:A$995,F73,'I have a blue banner'!L$2:L$995)</f>
        <v>97</v>
      </c>
      <c r="S73" s="1">
        <f>SUMIF('I have a blue banner'!A$2:A$995,I73,'I have a blue banner'!L$2:L$995)</f>
        <v>0</v>
      </c>
      <c r="T73" s="1">
        <f>SUMIF('I wanna go biking'!A$2:A$1000,D73,'I wanna go biking'!D$2:D$2000)</f>
        <v>0</v>
      </c>
      <c r="U73" s="1">
        <f>SUMIF('I wanna go biking'!A$2:A$1000,F73,'I wanna go biking'!D$2:D$2000)</f>
        <v>12</v>
      </c>
      <c r="V73" s="1">
        <f>SUMIF('I wanna go biking'!A$2:A$1000,H73,'I wanna go biking'!D$2:D$2000)</f>
        <v>3.66666666666667</v>
      </c>
      <c r="W73">
        <f t="shared" si="15"/>
        <v>-2</v>
      </c>
      <c r="X73">
        <f t="shared" si="16"/>
        <v>-85</v>
      </c>
      <c r="Y73">
        <f t="shared" si="17"/>
        <v>3.66666666666667</v>
      </c>
      <c r="Z73">
        <f t="shared" si="18"/>
        <v>0</v>
      </c>
      <c r="AA73">
        <f t="shared" si="19"/>
        <v>0</v>
      </c>
      <c r="AB73">
        <f t="shared" si="20"/>
        <v>0</v>
      </c>
      <c r="AC73" s="25">
        <f t="shared" si="21"/>
        <v>0</v>
      </c>
    </row>
    <row r="74" spans="1:29">
      <c r="A74">
        <f>'Data Entry'!A75</f>
        <v>2013</v>
      </c>
      <c r="B74">
        <f>'Data Entry'!B75</f>
        <v>15</v>
      </c>
      <c r="C74" t="str">
        <f>'Data Entry'!C75</f>
        <v>Blue</v>
      </c>
      <c r="D74">
        <f>'Data Entry'!M75</f>
        <v>7757</v>
      </c>
      <c r="E74">
        <f>'Data Entry'!N75</f>
        <v>19.868</v>
      </c>
      <c r="F74">
        <f>'Data Entry'!O75</f>
        <v>772</v>
      </c>
      <c r="G74">
        <f>'Data Entry'!P75</f>
        <v>0</v>
      </c>
      <c r="H74">
        <f>'Data Entry'!Q75</f>
        <v>8731</v>
      </c>
      <c r="I74">
        <f>'Data Entry'!R75</f>
        <v>0</v>
      </c>
      <c r="J74">
        <f t="shared" si="11"/>
        <v>19.868</v>
      </c>
      <c r="K74" s="1">
        <f>SUMIFS('I want to cry'!C$2:C$1000,'I want to cry'!$A$2:$A$1000,$B74,'I want to cry'!$B$2:$B$1000,$C74)</f>
        <v>76.61</v>
      </c>
      <c r="L74" s="1">
        <f>SUMIFS('I want to cry'!D$2:D$1000,'I want to cry'!$A$2:$A$1000,$B74,'I want to cry'!$B$2:$B$1000,$C74)</f>
        <v>52.037</v>
      </c>
      <c r="M74" s="1">
        <f>SUMIFS('I want to cry'!E$2:E$1000,'I want to cry'!$A$2:$A$1000,$B74,'I want to cry'!$B$2:$B$1000,$C74)</f>
        <v>0</v>
      </c>
      <c r="N74" s="1">
        <f t="shared" si="12"/>
        <v>0.259339511813079</v>
      </c>
      <c r="O74" s="1">
        <f t="shared" si="13"/>
        <v>0</v>
      </c>
      <c r="P74" s="1">
        <f t="shared" si="14"/>
        <v>0</v>
      </c>
      <c r="Q74" s="1">
        <f>SUMIF('I have a blue banner'!A$2:A$995,D74,'I have a blue banner'!L$2:L$995)</f>
        <v>2</v>
      </c>
      <c r="R74" s="1">
        <f>SUMIF('I have a blue banner'!A$2:A$995,F74,'I have a blue banner'!L$2:L$995)</f>
        <v>80</v>
      </c>
      <c r="S74" s="1">
        <f>SUMIF('I have a blue banner'!A$2:A$995,I74,'I have a blue banner'!L$2:L$995)</f>
        <v>0</v>
      </c>
      <c r="T74" s="1">
        <f>SUMIF('I wanna go biking'!A$2:A$1000,D74,'I wanna go biking'!D$2:D$2000)</f>
        <v>0</v>
      </c>
      <c r="U74" s="1">
        <f>SUMIF('I wanna go biking'!A$2:A$1000,F74,'I wanna go biking'!D$2:D$2000)</f>
        <v>8</v>
      </c>
      <c r="V74" s="1">
        <f>SUMIF('I wanna go biking'!A$2:A$1000,H74,'I wanna go biking'!D$2:D$2000)</f>
        <v>6.66666666666667</v>
      </c>
      <c r="W74">
        <f t="shared" si="15"/>
        <v>-2</v>
      </c>
      <c r="X74">
        <f t="shared" si="16"/>
        <v>-72</v>
      </c>
      <c r="Y74">
        <f t="shared" si="17"/>
        <v>6.66666666666667</v>
      </c>
      <c r="Z74">
        <f t="shared" si="18"/>
        <v>-0.518679023626158</v>
      </c>
      <c r="AA74">
        <f t="shared" si="19"/>
        <v>0</v>
      </c>
      <c r="AB74">
        <f t="shared" si="20"/>
        <v>0</v>
      </c>
      <c r="AC74" s="25">
        <f t="shared" si="21"/>
        <v>-0.518679023626158</v>
      </c>
    </row>
    <row r="75" spans="1:29">
      <c r="A75">
        <f>'Data Entry'!A76</f>
        <v>7757</v>
      </c>
      <c r="B75">
        <f>'Data Entry'!B76</f>
        <v>15</v>
      </c>
      <c r="C75" t="str">
        <f>'Data Entry'!C76</f>
        <v>Red</v>
      </c>
      <c r="D75">
        <f>'Data Entry'!M76</f>
        <v>2013</v>
      </c>
      <c r="E75">
        <f>'Data Entry'!N76</f>
        <v>23.745</v>
      </c>
      <c r="F75">
        <f>'Data Entry'!O76</f>
        <v>1374</v>
      </c>
      <c r="G75">
        <f>'Data Entry'!P76</f>
        <v>0</v>
      </c>
      <c r="H75">
        <f>'Data Entry'!Q76</f>
        <v>1305</v>
      </c>
      <c r="I75">
        <f>'Data Entry'!R76</f>
        <v>0</v>
      </c>
      <c r="J75">
        <f t="shared" si="11"/>
        <v>23.745</v>
      </c>
      <c r="K75" s="1">
        <f>SUMIFS('I want to cry'!C$2:C$1000,'I want to cry'!$A$2:$A$1000,$B75,'I want to cry'!$B$2:$B$1000,$C75)</f>
        <v>59.484</v>
      </c>
      <c r="L75" s="1">
        <f>SUMIFS('I want to cry'!D$2:D$1000,'I want to cry'!$A$2:$A$1000,$B75,'I want to cry'!$B$2:$B$1000,$C75)</f>
        <v>15.998</v>
      </c>
      <c r="M75" s="1">
        <f>SUMIFS('I want to cry'!E$2:E$1000,'I want to cry'!$A$2:$A$1000,$B75,'I want to cry'!$B$2:$B$1000,$C75)</f>
        <v>5.876</v>
      </c>
      <c r="N75" s="1">
        <f t="shared" si="12"/>
        <v>0.399182973572725</v>
      </c>
      <c r="O75" s="1">
        <f t="shared" si="13"/>
        <v>0</v>
      </c>
      <c r="P75" s="1">
        <f t="shared" si="14"/>
        <v>0</v>
      </c>
      <c r="Q75" s="1">
        <f>SUMIF('I have a blue banner'!A$2:A$995,D75,'I have a blue banner'!L$2:L$995)</f>
        <v>32</v>
      </c>
      <c r="R75" s="1">
        <f>SUMIF('I have a blue banner'!A$2:A$995,F75,'I have a blue banner'!L$2:L$995)</f>
        <v>2</v>
      </c>
      <c r="S75" s="1">
        <f>SUMIF('I have a blue banner'!A$2:A$995,I75,'I have a blue banner'!L$2:L$995)</f>
        <v>0</v>
      </c>
      <c r="T75" s="1">
        <f>SUMIF('I wanna go biking'!A$2:A$1000,D75,'I wanna go biking'!D$2:D$2000)</f>
        <v>3.66666666666667</v>
      </c>
      <c r="U75" s="1">
        <f>SUMIF('I wanna go biking'!A$2:A$1000,F75,'I wanna go biking'!D$2:D$2000)</f>
        <v>0</v>
      </c>
      <c r="V75" s="1">
        <f>SUMIF('I wanna go biking'!A$2:A$1000,H75,'I wanna go biking'!D$2:D$2000)</f>
        <v>12</v>
      </c>
      <c r="W75">
        <f t="shared" si="15"/>
        <v>-28.3333333333333</v>
      </c>
      <c r="X75">
        <f t="shared" si="16"/>
        <v>-2</v>
      </c>
      <c r="Y75">
        <f t="shared" si="17"/>
        <v>12</v>
      </c>
      <c r="Z75">
        <f t="shared" si="18"/>
        <v>-11.3101842512272</v>
      </c>
      <c r="AA75">
        <f t="shared" si="19"/>
        <v>0</v>
      </c>
      <c r="AB75">
        <f t="shared" si="20"/>
        <v>0</v>
      </c>
      <c r="AC75" s="25">
        <f t="shared" si="21"/>
        <v>-11.3101842512272</v>
      </c>
    </row>
    <row r="76" spans="1:29">
      <c r="A76">
        <f>'Data Entry'!A77</f>
        <v>2706</v>
      </c>
      <c r="B76">
        <f>'Data Entry'!B77</f>
        <v>16</v>
      </c>
      <c r="C76" t="str">
        <f>'Data Entry'!C77</f>
        <v>Red</v>
      </c>
      <c r="D76">
        <f>'Data Entry'!M77</f>
        <v>3161</v>
      </c>
      <c r="E76">
        <f>'Data Entry'!N77</f>
        <v>0</v>
      </c>
      <c r="F76">
        <f>'Data Entry'!O77</f>
        <v>610</v>
      </c>
      <c r="G76">
        <f>'Data Entry'!P77</f>
        <v>0</v>
      </c>
      <c r="H76">
        <f>'Data Entry'!Q77</f>
        <v>4951</v>
      </c>
      <c r="I76">
        <f>'Data Entry'!R77</f>
        <v>0</v>
      </c>
      <c r="J76">
        <f t="shared" si="11"/>
        <v>0</v>
      </c>
      <c r="K76" s="1">
        <f>SUMIFS('I want to cry'!C$2:C$1000,'I want to cry'!$A$2:$A$1000,$B76,'I want to cry'!$B$2:$B$1000,$C76)</f>
        <v>49.87</v>
      </c>
      <c r="L76" s="1">
        <f>SUMIFS('I want to cry'!D$2:D$1000,'I want to cry'!$A$2:$A$1000,$B76,'I want to cry'!$B$2:$B$1000,$C76)</f>
        <v>40.434</v>
      </c>
      <c r="M76" s="1">
        <f>SUMIFS('I want to cry'!E$2:E$1000,'I want to cry'!$A$2:$A$1000,$B76,'I want to cry'!$B$2:$B$1000,$C76)</f>
        <v>9.4</v>
      </c>
      <c r="N76" s="1">
        <f t="shared" si="12"/>
        <v>0</v>
      </c>
      <c r="O76" s="1">
        <f t="shared" si="13"/>
        <v>0</v>
      </c>
      <c r="P76" s="1">
        <f t="shared" si="14"/>
        <v>0</v>
      </c>
      <c r="Q76" s="1">
        <f>SUMIF('I have a blue banner'!A$2:A$995,D76,'I have a blue banner'!L$2:L$995)</f>
        <v>13</v>
      </c>
      <c r="R76" s="1">
        <f>SUMIF('I have a blue banner'!A$2:A$995,F76,'I have a blue banner'!L$2:L$995)</f>
        <v>126</v>
      </c>
      <c r="S76" s="1">
        <f>SUMIF('I have a blue banner'!A$2:A$995,I76,'I have a blue banner'!L$2:L$995)</f>
        <v>0</v>
      </c>
      <c r="T76" s="1">
        <f>SUMIF('I wanna go biking'!A$2:A$1000,D76,'I wanna go biking'!D$2:D$2000)</f>
        <v>1.25</v>
      </c>
      <c r="U76" s="1">
        <f>SUMIF('I wanna go biking'!A$2:A$1000,F76,'I wanna go biking'!D$2:D$2000)</f>
        <v>14.4</v>
      </c>
      <c r="V76" s="1">
        <f>SUMIF('I wanna go biking'!A$2:A$1000,H76,'I wanna go biking'!D$2:D$2000)</f>
        <v>2.66666666666667</v>
      </c>
      <c r="W76">
        <f t="shared" si="15"/>
        <v>-11.75</v>
      </c>
      <c r="X76">
        <f t="shared" si="16"/>
        <v>-111.6</v>
      </c>
      <c r="Y76">
        <f t="shared" si="17"/>
        <v>2.66666666666667</v>
      </c>
      <c r="Z76">
        <f t="shared" si="18"/>
        <v>0</v>
      </c>
      <c r="AA76">
        <f t="shared" si="19"/>
        <v>0</v>
      </c>
      <c r="AB76">
        <f t="shared" si="20"/>
        <v>0</v>
      </c>
      <c r="AC76" s="25">
        <f t="shared" si="21"/>
        <v>0</v>
      </c>
    </row>
    <row r="77" spans="1:29">
      <c r="A77">
        <f>'Data Entry'!A78</f>
        <v>4015</v>
      </c>
      <c r="B77">
        <f>'Data Entry'!B78</f>
        <v>16</v>
      </c>
      <c r="C77" t="str">
        <f>'Data Entry'!C78</f>
        <v>Red</v>
      </c>
      <c r="D77">
        <f>'Data Entry'!M78</f>
        <v>3161</v>
      </c>
      <c r="E77">
        <f>'Data Entry'!N78</f>
        <v>24.935</v>
      </c>
      <c r="F77">
        <f>'Data Entry'!O78</f>
        <v>610</v>
      </c>
      <c r="G77">
        <f>'Data Entry'!P78</f>
        <v>20.217</v>
      </c>
      <c r="H77">
        <f>'Data Entry'!Q78</f>
        <v>4951</v>
      </c>
      <c r="I77">
        <f>'Data Entry'!R78</f>
        <v>4.7</v>
      </c>
      <c r="J77">
        <f t="shared" si="11"/>
        <v>49.852</v>
      </c>
      <c r="K77" s="1">
        <f>SUMIFS('I want to cry'!C$2:C$1000,'I want to cry'!$A$2:$A$1000,$B77,'I want to cry'!$B$2:$B$1000,$C77)</f>
        <v>49.87</v>
      </c>
      <c r="L77" s="1">
        <f>SUMIFS('I want to cry'!D$2:D$1000,'I want to cry'!$A$2:$A$1000,$B77,'I want to cry'!$B$2:$B$1000,$C77)</f>
        <v>40.434</v>
      </c>
      <c r="M77" s="1">
        <f>SUMIFS('I want to cry'!E$2:E$1000,'I want to cry'!$A$2:$A$1000,$B77,'I want to cry'!$B$2:$B$1000,$C77)</f>
        <v>9.4</v>
      </c>
      <c r="N77" s="1">
        <f t="shared" si="12"/>
        <v>0.5</v>
      </c>
      <c r="O77" s="1">
        <f t="shared" si="13"/>
        <v>0.5</v>
      </c>
      <c r="P77" s="1">
        <f t="shared" si="14"/>
        <v>0.5</v>
      </c>
      <c r="Q77" s="1">
        <f>SUMIF('I have a blue banner'!A$2:A$995,D77,'I have a blue banner'!L$2:L$995)</f>
        <v>13</v>
      </c>
      <c r="R77" s="1">
        <f>SUMIF('I have a blue banner'!A$2:A$995,F77,'I have a blue banner'!L$2:L$995)</f>
        <v>126</v>
      </c>
      <c r="S77" s="1">
        <f>SUMIF('I have a blue banner'!A$2:A$995,I77,'I have a blue banner'!L$2:L$995)</f>
        <v>0</v>
      </c>
      <c r="T77" s="1">
        <f>SUMIF('I wanna go biking'!A$2:A$1000,D77,'I wanna go biking'!D$2:D$2000)</f>
        <v>1.25</v>
      </c>
      <c r="U77" s="1">
        <f>SUMIF('I wanna go biking'!A$2:A$1000,F77,'I wanna go biking'!D$2:D$2000)</f>
        <v>14.4</v>
      </c>
      <c r="V77" s="1">
        <f>SUMIF('I wanna go biking'!A$2:A$1000,H77,'I wanna go biking'!D$2:D$2000)</f>
        <v>2.66666666666667</v>
      </c>
      <c r="W77">
        <f t="shared" si="15"/>
        <v>-11.75</v>
      </c>
      <c r="X77">
        <f t="shared" si="16"/>
        <v>-111.6</v>
      </c>
      <c r="Y77">
        <f t="shared" si="17"/>
        <v>2.66666666666667</v>
      </c>
      <c r="Z77">
        <f t="shared" si="18"/>
        <v>-5.875</v>
      </c>
      <c r="AA77">
        <f t="shared" si="19"/>
        <v>-55.8</v>
      </c>
      <c r="AB77">
        <f t="shared" si="20"/>
        <v>1.33333333333333</v>
      </c>
      <c r="AC77" s="25">
        <f t="shared" si="21"/>
        <v>-60.3416666666667</v>
      </c>
    </row>
    <row r="78" spans="1:29">
      <c r="A78">
        <f>'Data Entry'!A79</f>
        <v>4343</v>
      </c>
      <c r="B78">
        <f>'Data Entry'!B79</f>
        <v>16</v>
      </c>
      <c r="C78" t="str">
        <f>'Data Entry'!C79</f>
        <v>Red</v>
      </c>
      <c r="D78">
        <f>'Data Entry'!M79</f>
        <v>3161</v>
      </c>
      <c r="E78">
        <f>'Data Entry'!N79</f>
        <v>0</v>
      </c>
      <c r="F78">
        <f>'Data Entry'!O79</f>
        <v>610</v>
      </c>
      <c r="G78">
        <f>'Data Entry'!P79</f>
        <v>0</v>
      </c>
      <c r="H78">
        <f>'Data Entry'!Q79</f>
        <v>4951</v>
      </c>
      <c r="I78">
        <f>'Data Entry'!R79</f>
        <v>0</v>
      </c>
      <c r="J78">
        <f t="shared" si="11"/>
        <v>0</v>
      </c>
      <c r="K78" s="1">
        <f>SUMIFS('I want to cry'!C$2:C$1000,'I want to cry'!$A$2:$A$1000,$B78,'I want to cry'!$B$2:$B$1000,$C78)</f>
        <v>49.87</v>
      </c>
      <c r="L78" s="1">
        <f>SUMIFS('I want to cry'!D$2:D$1000,'I want to cry'!$A$2:$A$1000,$B78,'I want to cry'!$B$2:$B$1000,$C78)</f>
        <v>40.434</v>
      </c>
      <c r="M78" s="1">
        <f>SUMIFS('I want to cry'!E$2:E$1000,'I want to cry'!$A$2:$A$1000,$B78,'I want to cry'!$B$2:$B$1000,$C78)</f>
        <v>9.4</v>
      </c>
      <c r="N78" s="1">
        <f t="shared" si="12"/>
        <v>0</v>
      </c>
      <c r="O78" s="1">
        <f t="shared" si="13"/>
        <v>0</v>
      </c>
      <c r="P78" s="1">
        <f t="shared" si="14"/>
        <v>0</v>
      </c>
      <c r="Q78" s="1">
        <f>SUMIF('I have a blue banner'!A$2:A$995,D78,'I have a blue banner'!L$2:L$995)</f>
        <v>13</v>
      </c>
      <c r="R78" s="1">
        <f>SUMIF('I have a blue banner'!A$2:A$995,F78,'I have a blue banner'!L$2:L$995)</f>
        <v>126</v>
      </c>
      <c r="S78" s="1">
        <f>SUMIF('I have a blue banner'!A$2:A$995,I78,'I have a blue banner'!L$2:L$995)</f>
        <v>0</v>
      </c>
      <c r="T78" s="1">
        <f>SUMIF('I wanna go biking'!A$2:A$1000,D78,'I wanna go biking'!D$2:D$2000)</f>
        <v>1.25</v>
      </c>
      <c r="U78" s="1">
        <f>SUMIF('I wanna go biking'!A$2:A$1000,F78,'I wanna go biking'!D$2:D$2000)</f>
        <v>14.4</v>
      </c>
      <c r="V78" s="1">
        <f>SUMIF('I wanna go biking'!A$2:A$1000,H78,'I wanna go biking'!D$2:D$2000)</f>
        <v>2.66666666666667</v>
      </c>
      <c r="W78">
        <f t="shared" si="15"/>
        <v>-11.75</v>
      </c>
      <c r="X78">
        <f t="shared" si="16"/>
        <v>-111.6</v>
      </c>
      <c r="Y78">
        <f t="shared" si="17"/>
        <v>2.66666666666667</v>
      </c>
      <c r="Z78">
        <f t="shared" si="18"/>
        <v>0</v>
      </c>
      <c r="AA78">
        <f t="shared" si="19"/>
        <v>0</v>
      </c>
      <c r="AB78">
        <f t="shared" si="20"/>
        <v>0</v>
      </c>
      <c r="AC78" s="25">
        <f t="shared" si="21"/>
        <v>0</v>
      </c>
    </row>
    <row r="79" spans="1:29">
      <c r="A79">
        <f>'Data Entry'!A80</f>
        <v>4951</v>
      </c>
      <c r="B79">
        <f>'Data Entry'!B80</f>
        <v>16</v>
      </c>
      <c r="C79" t="str">
        <f>'Data Entry'!C80</f>
        <v>Blue</v>
      </c>
      <c r="D79">
        <f>'Data Entry'!M80</f>
        <v>2706</v>
      </c>
      <c r="E79">
        <f>'Data Entry'!N80</f>
        <v>11.952</v>
      </c>
      <c r="F79">
        <f>'Data Entry'!O80</f>
        <v>4015</v>
      </c>
      <c r="G79">
        <f>'Data Entry'!P80</f>
        <v>0</v>
      </c>
      <c r="H79">
        <f>'Data Entry'!Q80</f>
        <v>4343</v>
      </c>
      <c r="I79">
        <f>'Data Entry'!R80</f>
        <v>0</v>
      </c>
      <c r="J79">
        <f t="shared" si="11"/>
        <v>11.952</v>
      </c>
      <c r="K79" s="1">
        <f>SUMIFS('I want to cry'!C$2:C$1000,'I want to cry'!$A$2:$A$1000,$B79,'I want to cry'!$B$2:$B$1000,$C79)</f>
        <v>99.106</v>
      </c>
      <c r="L79" s="1">
        <f>SUMIFS('I want to cry'!D$2:D$1000,'I want to cry'!$A$2:$A$1000,$B79,'I want to cry'!$B$2:$B$1000,$C79)</f>
        <v>0</v>
      </c>
      <c r="M79" s="1">
        <f>SUMIFS('I want to cry'!E$2:E$1000,'I want to cry'!$A$2:$A$1000,$B79,'I want to cry'!$B$2:$B$1000,$C79)</f>
        <v>0</v>
      </c>
      <c r="N79" s="1">
        <f t="shared" si="12"/>
        <v>0.120598147438097</v>
      </c>
      <c r="O79" s="1">
        <f t="shared" si="13"/>
        <v>0</v>
      </c>
      <c r="P79" s="1">
        <f t="shared" si="14"/>
        <v>0</v>
      </c>
      <c r="Q79" s="1">
        <f>SUMIF('I have a blue banner'!A$2:A$995,D79,'I have a blue banner'!L$2:L$995)</f>
        <v>68</v>
      </c>
      <c r="R79" s="1">
        <f>SUMIF('I have a blue banner'!A$2:A$995,F79,'I have a blue banner'!L$2:L$995)</f>
        <v>71</v>
      </c>
      <c r="S79" s="1">
        <f>SUMIF('I have a blue banner'!A$2:A$995,I79,'I have a blue banner'!L$2:L$995)</f>
        <v>0</v>
      </c>
      <c r="T79" s="1">
        <f>SUMIF('I wanna go biking'!A$2:A$1000,D79,'I wanna go biking'!D$2:D$2000)</f>
        <v>10</v>
      </c>
      <c r="U79" s="1">
        <f>SUMIF('I wanna go biking'!A$2:A$1000,F79,'I wanna go biking'!D$2:D$2000)</f>
        <v>9.4</v>
      </c>
      <c r="V79" s="1">
        <f>SUMIF('I wanna go biking'!A$2:A$1000,H79,'I wanna go biking'!D$2:D$2000)</f>
        <v>17.6</v>
      </c>
      <c r="W79">
        <f t="shared" si="15"/>
        <v>-58</v>
      </c>
      <c r="X79">
        <f t="shared" si="16"/>
        <v>-61.6</v>
      </c>
      <c r="Y79">
        <f t="shared" si="17"/>
        <v>17.6</v>
      </c>
      <c r="Z79">
        <f t="shared" si="18"/>
        <v>-6.9946925514096</v>
      </c>
      <c r="AA79">
        <f t="shared" si="19"/>
        <v>0</v>
      </c>
      <c r="AB79">
        <f t="shared" si="20"/>
        <v>0</v>
      </c>
      <c r="AC79" s="25">
        <f t="shared" si="21"/>
        <v>-6.9946925514096</v>
      </c>
    </row>
    <row r="80" spans="1:29">
      <c r="A80">
        <f>'Data Entry'!A81</f>
        <v>610</v>
      </c>
      <c r="B80">
        <f>'Data Entry'!B81</f>
        <v>16</v>
      </c>
      <c r="C80" t="str">
        <f>'Data Entry'!C81</f>
        <v>Blue</v>
      </c>
      <c r="D80">
        <f>'Data Entry'!M81</f>
        <v>4343</v>
      </c>
      <c r="E80">
        <f>'Data Entry'!N81</f>
        <v>0</v>
      </c>
      <c r="F80">
        <f>'Data Entry'!O81</f>
        <v>2706</v>
      </c>
      <c r="G80">
        <f>'Data Entry'!P81</f>
        <v>0</v>
      </c>
      <c r="H80">
        <f>'Data Entry'!Q81</f>
        <v>4015</v>
      </c>
      <c r="I80">
        <f>'Data Entry'!R81</f>
        <v>0</v>
      </c>
      <c r="J80">
        <f t="shared" si="11"/>
        <v>0</v>
      </c>
      <c r="K80" s="1">
        <f>SUMIFS('I want to cry'!C$2:C$1000,'I want to cry'!$A$2:$A$1000,$B80,'I want to cry'!$B$2:$B$1000,$C80)</f>
        <v>99.106</v>
      </c>
      <c r="L80" s="1">
        <f>SUMIFS('I want to cry'!D$2:D$1000,'I want to cry'!$A$2:$A$1000,$B80,'I want to cry'!$B$2:$B$1000,$C80)</f>
        <v>0</v>
      </c>
      <c r="M80" s="1">
        <f>SUMIFS('I want to cry'!E$2:E$1000,'I want to cry'!$A$2:$A$1000,$B80,'I want to cry'!$B$2:$B$1000,$C80)</f>
        <v>0</v>
      </c>
      <c r="N80" s="1">
        <f t="shared" si="12"/>
        <v>0</v>
      </c>
      <c r="O80" s="1">
        <f t="shared" si="13"/>
        <v>0</v>
      </c>
      <c r="P80" s="1">
        <f t="shared" si="14"/>
        <v>0</v>
      </c>
      <c r="Q80" s="1">
        <f>SUMIF('I have a blue banner'!A$2:A$995,D80,'I have a blue banner'!L$2:L$995)</f>
        <v>162</v>
      </c>
      <c r="R80" s="1">
        <f>SUMIF('I have a blue banner'!A$2:A$995,F80,'I have a blue banner'!L$2:L$995)</f>
        <v>68</v>
      </c>
      <c r="S80" s="1">
        <f>SUMIF('I have a blue banner'!A$2:A$995,I80,'I have a blue banner'!L$2:L$995)</f>
        <v>0</v>
      </c>
      <c r="T80" s="1">
        <f>SUMIF('I wanna go biking'!A$2:A$1000,D80,'I wanna go biking'!D$2:D$2000)</f>
        <v>17.6</v>
      </c>
      <c r="U80" s="1">
        <f>SUMIF('I wanna go biking'!A$2:A$1000,F80,'I wanna go biking'!D$2:D$2000)</f>
        <v>10</v>
      </c>
      <c r="V80" s="1">
        <f>SUMIF('I wanna go biking'!A$2:A$1000,H80,'I wanna go biking'!D$2:D$2000)</f>
        <v>9.4</v>
      </c>
      <c r="W80">
        <f t="shared" si="15"/>
        <v>-144.4</v>
      </c>
      <c r="X80">
        <f t="shared" si="16"/>
        <v>-58</v>
      </c>
      <c r="Y80">
        <f t="shared" si="17"/>
        <v>9.4</v>
      </c>
      <c r="Z80">
        <f t="shared" si="18"/>
        <v>0</v>
      </c>
      <c r="AA80">
        <f t="shared" si="19"/>
        <v>0</v>
      </c>
      <c r="AB80">
        <f t="shared" si="20"/>
        <v>0</v>
      </c>
      <c r="AC80" s="25">
        <f t="shared" si="21"/>
        <v>0</v>
      </c>
    </row>
    <row r="81" spans="1:29">
      <c r="A81">
        <f>'Data Entry'!A82</f>
        <v>3161</v>
      </c>
      <c r="B81">
        <f>'Data Entry'!B82</f>
        <v>16</v>
      </c>
      <c r="C81" t="str">
        <f>'Data Entry'!C82</f>
        <v>Blue</v>
      </c>
      <c r="D81">
        <f>'Data Entry'!M82</f>
        <v>2706</v>
      </c>
      <c r="E81">
        <f>'Data Entry'!N82</f>
        <v>37.601</v>
      </c>
      <c r="F81">
        <f>'Data Entry'!O82</f>
        <v>4015</v>
      </c>
      <c r="G81">
        <f>'Data Entry'!P82</f>
        <v>0</v>
      </c>
      <c r="H81">
        <f>'Data Entry'!Q82</f>
        <v>4343</v>
      </c>
      <c r="I81">
        <f>'Data Entry'!R82</f>
        <v>0</v>
      </c>
      <c r="J81">
        <f t="shared" si="11"/>
        <v>37.601</v>
      </c>
      <c r="K81" s="1">
        <f>SUMIFS('I want to cry'!C$2:C$1000,'I want to cry'!$A$2:$A$1000,$B81,'I want to cry'!$B$2:$B$1000,$C81)</f>
        <v>99.106</v>
      </c>
      <c r="L81" s="1">
        <f>SUMIFS('I want to cry'!D$2:D$1000,'I want to cry'!$A$2:$A$1000,$B81,'I want to cry'!$B$2:$B$1000,$C81)</f>
        <v>0</v>
      </c>
      <c r="M81" s="1">
        <f>SUMIFS('I want to cry'!E$2:E$1000,'I want to cry'!$A$2:$A$1000,$B81,'I want to cry'!$B$2:$B$1000,$C81)</f>
        <v>0</v>
      </c>
      <c r="N81" s="1">
        <f t="shared" si="12"/>
        <v>0.379401852561903</v>
      </c>
      <c r="O81" s="1">
        <f t="shared" si="13"/>
        <v>0</v>
      </c>
      <c r="P81" s="1">
        <f t="shared" si="14"/>
        <v>0</v>
      </c>
      <c r="Q81" s="1">
        <f>SUMIF('I have a blue banner'!A$2:A$995,D81,'I have a blue banner'!L$2:L$995)</f>
        <v>68</v>
      </c>
      <c r="R81" s="1">
        <f>SUMIF('I have a blue banner'!A$2:A$995,F81,'I have a blue banner'!L$2:L$995)</f>
        <v>71</v>
      </c>
      <c r="S81" s="1">
        <f>SUMIF('I have a blue banner'!A$2:A$995,I81,'I have a blue banner'!L$2:L$995)</f>
        <v>0</v>
      </c>
      <c r="T81" s="1">
        <f>SUMIF('I wanna go biking'!A$2:A$1000,D81,'I wanna go biking'!D$2:D$2000)</f>
        <v>10</v>
      </c>
      <c r="U81" s="1">
        <f>SUMIF('I wanna go biking'!A$2:A$1000,F81,'I wanna go biking'!D$2:D$2000)</f>
        <v>9.4</v>
      </c>
      <c r="V81" s="1">
        <f>SUMIF('I wanna go biking'!A$2:A$1000,H81,'I wanna go biking'!D$2:D$2000)</f>
        <v>17.6</v>
      </c>
      <c r="W81">
        <f t="shared" si="15"/>
        <v>-58</v>
      </c>
      <c r="X81">
        <f t="shared" si="16"/>
        <v>-61.6</v>
      </c>
      <c r="Y81">
        <f t="shared" si="17"/>
        <v>17.6</v>
      </c>
      <c r="Z81">
        <f t="shared" si="18"/>
        <v>-22.0053074485904</v>
      </c>
      <c r="AA81">
        <f t="shared" si="19"/>
        <v>0</v>
      </c>
      <c r="AB81">
        <f t="shared" si="20"/>
        <v>0</v>
      </c>
      <c r="AC81" s="25">
        <f t="shared" si="21"/>
        <v>-22.0053074485904</v>
      </c>
    </row>
    <row r="82" spans="1:29">
      <c r="A82">
        <f>'Data Entry'!A83</f>
        <v>2609</v>
      </c>
      <c r="B82">
        <f>'Data Entry'!B83</f>
        <v>17</v>
      </c>
      <c r="C82" t="str">
        <f>'Data Entry'!C83</f>
        <v>Blue</v>
      </c>
      <c r="D82">
        <f>'Data Entry'!M83</f>
        <v>7480</v>
      </c>
      <c r="E82">
        <f>'Data Entry'!N83</f>
        <v>23.669</v>
      </c>
      <c r="F82">
        <f>'Data Entry'!O83</f>
        <v>2056</v>
      </c>
      <c r="G82">
        <f>'Data Entry'!P83</f>
        <v>0</v>
      </c>
      <c r="H82">
        <f>'Data Entry'!Q83</f>
        <v>2198</v>
      </c>
      <c r="I82">
        <f>'Data Entry'!R83</f>
        <v>0</v>
      </c>
      <c r="J82">
        <f t="shared" si="11"/>
        <v>23.669</v>
      </c>
      <c r="K82" s="1">
        <f>SUMIFS('I want to cry'!C$2:C$1000,'I want to cry'!$A$2:$A$1000,$B82,'I want to cry'!$B$2:$B$1000,$C82)</f>
        <v>68.864</v>
      </c>
      <c r="L82" s="1">
        <f>SUMIFS('I want to cry'!D$2:D$1000,'I want to cry'!$A$2:$A$1000,$B82,'I want to cry'!$B$2:$B$1000,$C82)</f>
        <v>6.83</v>
      </c>
      <c r="M82" s="1">
        <f>SUMIFS('I want to cry'!E$2:E$1000,'I want to cry'!$A$2:$A$1000,$B82,'I want to cry'!$B$2:$B$1000,$C82)</f>
        <v>18.204</v>
      </c>
      <c r="N82" s="1">
        <f t="shared" si="12"/>
        <v>0.343706435873606</v>
      </c>
      <c r="O82" s="1">
        <f t="shared" si="13"/>
        <v>0</v>
      </c>
      <c r="P82" s="1">
        <f t="shared" si="14"/>
        <v>0</v>
      </c>
      <c r="Q82" s="1">
        <f>SUMIF('I have a blue banner'!A$2:A$995,D82,'I have a blue banner'!L$2:L$995)</f>
        <v>196</v>
      </c>
      <c r="R82" s="1">
        <f>SUMIF('I have a blue banner'!A$2:A$995,F82,'I have a blue banner'!L$2:L$995)</f>
        <v>194</v>
      </c>
      <c r="S82" s="1">
        <f>SUMIF('I have a blue banner'!A$2:A$995,I82,'I have a blue banner'!L$2:L$995)</f>
        <v>0</v>
      </c>
      <c r="T82" s="1">
        <f>SUMIF('I wanna go biking'!A$2:A$1000,D82,'I wanna go biking'!D$2:D$2000)</f>
        <v>21.7142857142857</v>
      </c>
      <c r="U82" s="1">
        <f>SUMIF('I wanna go biking'!A$2:A$1000,F82,'I wanna go biking'!D$2:D$2000)</f>
        <v>27.3333333333333</v>
      </c>
      <c r="V82" s="1">
        <f>SUMIF('I wanna go biking'!A$2:A$1000,H82,'I wanna go biking'!D$2:D$2000)</f>
        <v>7</v>
      </c>
      <c r="W82">
        <f t="shared" si="15"/>
        <v>-174.285714285714</v>
      </c>
      <c r="X82">
        <f t="shared" si="16"/>
        <v>-166.666666666667</v>
      </c>
      <c r="Y82">
        <f t="shared" si="17"/>
        <v>7</v>
      </c>
      <c r="Z82">
        <f t="shared" si="18"/>
        <v>-59.9031216808285</v>
      </c>
      <c r="AA82">
        <f t="shared" si="19"/>
        <v>0</v>
      </c>
      <c r="AB82">
        <f t="shared" si="20"/>
        <v>0</v>
      </c>
      <c r="AC82" s="25">
        <f t="shared" si="21"/>
        <v>-59.9031216808285</v>
      </c>
    </row>
    <row r="83" spans="1:29">
      <c r="A83">
        <f>'Data Entry'!A84</f>
        <v>6865</v>
      </c>
      <c r="B83">
        <f>'Data Entry'!B84</f>
        <v>17</v>
      </c>
      <c r="C83" t="str">
        <f>'Data Entry'!C84</f>
        <v>Blue</v>
      </c>
      <c r="D83">
        <f>'Data Entry'!M84</f>
        <v>7480</v>
      </c>
      <c r="E83">
        <f>'Data Entry'!N84</f>
        <v>3.688</v>
      </c>
      <c r="F83">
        <f>'Data Entry'!O84</f>
        <v>2056</v>
      </c>
      <c r="G83">
        <f>'Data Entry'!P84</f>
        <v>3.415</v>
      </c>
      <c r="H83">
        <f>'Data Entry'!Q84</f>
        <v>2198</v>
      </c>
      <c r="I83">
        <f>'Data Entry'!R84</f>
        <v>9.102</v>
      </c>
      <c r="J83">
        <f t="shared" si="11"/>
        <v>16.205</v>
      </c>
      <c r="K83" s="1">
        <f>SUMIFS('I want to cry'!C$2:C$1000,'I want to cry'!$A$2:$A$1000,$B83,'I want to cry'!$B$2:$B$1000,$C83)</f>
        <v>68.864</v>
      </c>
      <c r="L83" s="1">
        <f>SUMIFS('I want to cry'!D$2:D$1000,'I want to cry'!$A$2:$A$1000,$B83,'I want to cry'!$B$2:$B$1000,$C83)</f>
        <v>6.83</v>
      </c>
      <c r="M83" s="1">
        <f>SUMIFS('I want to cry'!E$2:E$1000,'I want to cry'!$A$2:$A$1000,$B83,'I want to cry'!$B$2:$B$1000,$C83)</f>
        <v>18.204</v>
      </c>
      <c r="N83" s="1">
        <f t="shared" si="12"/>
        <v>0.0535548327137546</v>
      </c>
      <c r="O83" s="1">
        <f t="shared" si="13"/>
        <v>0.5</v>
      </c>
      <c r="P83" s="1">
        <f t="shared" si="14"/>
        <v>0.5</v>
      </c>
      <c r="Q83" s="1">
        <f>SUMIF('I have a blue banner'!A$2:A$995,D83,'I have a blue banner'!L$2:L$995)</f>
        <v>196</v>
      </c>
      <c r="R83" s="1">
        <f>SUMIF('I have a blue banner'!A$2:A$995,F83,'I have a blue banner'!L$2:L$995)</f>
        <v>194</v>
      </c>
      <c r="S83" s="1">
        <f>SUMIF('I have a blue banner'!A$2:A$995,I83,'I have a blue banner'!L$2:L$995)</f>
        <v>0</v>
      </c>
      <c r="T83" s="1">
        <f>SUMIF('I wanna go biking'!A$2:A$1000,D83,'I wanna go biking'!D$2:D$2000)</f>
        <v>21.7142857142857</v>
      </c>
      <c r="U83" s="1">
        <f>SUMIF('I wanna go biking'!A$2:A$1000,F83,'I wanna go biking'!D$2:D$2000)</f>
        <v>27.3333333333333</v>
      </c>
      <c r="V83" s="1">
        <f>SUMIF('I wanna go biking'!A$2:A$1000,H83,'I wanna go biking'!D$2:D$2000)</f>
        <v>7</v>
      </c>
      <c r="W83">
        <f t="shared" si="15"/>
        <v>-174.285714285714</v>
      </c>
      <c r="X83">
        <f t="shared" si="16"/>
        <v>-166.666666666667</v>
      </c>
      <c r="Y83">
        <f t="shared" si="17"/>
        <v>7</v>
      </c>
      <c r="Z83">
        <f t="shared" si="18"/>
        <v>-9.33384227296867</v>
      </c>
      <c r="AA83">
        <f t="shared" si="19"/>
        <v>-83.3333333333333</v>
      </c>
      <c r="AB83">
        <f t="shared" si="20"/>
        <v>3.5</v>
      </c>
      <c r="AC83" s="25">
        <f t="shared" si="21"/>
        <v>-89.167175606302</v>
      </c>
    </row>
    <row r="84" spans="1:29">
      <c r="A84">
        <f>'Data Entry'!A85</f>
        <v>7480</v>
      </c>
      <c r="B84">
        <f>'Data Entry'!B85</f>
        <v>17</v>
      </c>
      <c r="C84" t="str">
        <f>'Data Entry'!C85</f>
        <v>Red</v>
      </c>
      <c r="D84">
        <f>'Data Entry'!M85</f>
        <v>2200</v>
      </c>
      <c r="E84">
        <f>'Data Entry'!N85</f>
        <v>19.66</v>
      </c>
      <c r="F84">
        <f>'Data Entry'!O85</f>
        <v>6865</v>
      </c>
      <c r="G84">
        <f>'Data Entry'!P85</f>
        <v>0</v>
      </c>
      <c r="H84">
        <f>'Data Entry'!Q85</f>
        <v>2609</v>
      </c>
      <c r="I84">
        <f>'Data Entry'!R85</f>
        <v>0</v>
      </c>
      <c r="J84">
        <f t="shared" si="11"/>
        <v>19.66</v>
      </c>
      <c r="K84" s="1">
        <f>SUMIFS('I want to cry'!C$2:C$1000,'I want to cry'!$A$2:$A$1000,$B84,'I want to cry'!$B$2:$B$1000,$C84)</f>
        <v>39.32</v>
      </c>
      <c r="L84" s="1">
        <f>SUMIFS('I want to cry'!D$2:D$1000,'I want to cry'!$A$2:$A$1000,$B84,'I want to cry'!$B$2:$B$1000,$C84)</f>
        <v>0</v>
      </c>
      <c r="M84" s="1">
        <f>SUMIFS('I want to cry'!E$2:E$1000,'I want to cry'!$A$2:$A$1000,$B84,'I want to cry'!$B$2:$B$1000,$C84)</f>
        <v>0</v>
      </c>
      <c r="N84" s="1">
        <f t="shared" si="12"/>
        <v>0.5</v>
      </c>
      <c r="O84" s="1">
        <f t="shared" si="13"/>
        <v>0</v>
      </c>
      <c r="P84" s="1">
        <f t="shared" si="14"/>
        <v>0</v>
      </c>
      <c r="Q84" s="1">
        <f>SUMIF('I have a blue banner'!A$2:A$995,D84,'I have a blue banner'!L$2:L$995)</f>
        <v>158</v>
      </c>
      <c r="R84" s="1">
        <f>SUMIF('I have a blue banner'!A$2:A$995,F84,'I have a blue banner'!L$2:L$995)</f>
        <v>35</v>
      </c>
      <c r="S84" s="1">
        <f>SUMIF('I have a blue banner'!A$2:A$995,I84,'I have a blue banner'!L$2:L$995)</f>
        <v>0</v>
      </c>
      <c r="T84" s="1">
        <f>SUMIF('I wanna go biking'!A$2:A$1000,D84,'I wanna go biking'!D$2:D$2000)</f>
        <v>17</v>
      </c>
      <c r="U84" s="1">
        <f>SUMIF('I wanna go biking'!A$2:A$1000,F84,'I wanna go biking'!D$2:D$2000)</f>
        <v>2.75</v>
      </c>
      <c r="V84" s="1">
        <f>SUMIF('I wanna go biking'!A$2:A$1000,H84,'I wanna go biking'!D$2:D$2000)</f>
        <v>14.4</v>
      </c>
      <c r="W84">
        <f t="shared" si="15"/>
        <v>-141</v>
      </c>
      <c r="X84">
        <f t="shared" si="16"/>
        <v>-32.25</v>
      </c>
      <c r="Y84">
        <f t="shared" si="17"/>
        <v>14.4</v>
      </c>
      <c r="Z84">
        <f t="shared" si="18"/>
        <v>-70.5</v>
      </c>
      <c r="AA84">
        <f t="shared" si="19"/>
        <v>0</v>
      </c>
      <c r="AB84">
        <f t="shared" si="20"/>
        <v>0</v>
      </c>
      <c r="AC84" s="25">
        <f t="shared" si="21"/>
        <v>-70.5</v>
      </c>
    </row>
    <row r="85" spans="1:29">
      <c r="A85">
        <f>'Data Entry'!A86</f>
        <v>2200</v>
      </c>
      <c r="B85">
        <f>'Data Entry'!B86</f>
        <v>17</v>
      </c>
      <c r="C85" t="str">
        <f>'Data Entry'!C86</f>
        <v>Blue</v>
      </c>
      <c r="D85">
        <f>'Data Entry'!M86</f>
        <v>7480</v>
      </c>
      <c r="E85">
        <f>'Data Entry'!N86</f>
        <v>7.075</v>
      </c>
      <c r="F85">
        <f>'Data Entry'!O86</f>
        <v>2056</v>
      </c>
      <c r="G85">
        <f>'Data Entry'!P86</f>
        <v>0</v>
      </c>
      <c r="H85">
        <f>'Data Entry'!Q86</f>
        <v>2198</v>
      </c>
      <c r="I85">
        <f>'Data Entry'!R86</f>
        <v>0</v>
      </c>
      <c r="J85">
        <f t="shared" si="11"/>
        <v>7.075</v>
      </c>
      <c r="K85" s="1">
        <f>SUMIFS('I want to cry'!C$2:C$1000,'I want to cry'!$A$2:$A$1000,$B85,'I want to cry'!$B$2:$B$1000,$C85)</f>
        <v>68.864</v>
      </c>
      <c r="L85" s="1">
        <f>SUMIFS('I want to cry'!D$2:D$1000,'I want to cry'!$A$2:$A$1000,$B85,'I want to cry'!$B$2:$B$1000,$C85)</f>
        <v>6.83</v>
      </c>
      <c r="M85" s="1">
        <f>SUMIFS('I want to cry'!E$2:E$1000,'I want to cry'!$A$2:$A$1000,$B85,'I want to cry'!$B$2:$B$1000,$C85)</f>
        <v>18.204</v>
      </c>
      <c r="N85" s="1">
        <f t="shared" si="12"/>
        <v>0.102738731412639</v>
      </c>
      <c r="O85" s="1">
        <f t="shared" si="13"/>
        <v>0</v>
      </c>
      <c r="P85" s="1">
        <f t="shared" si="14"/>
        <v>0</v>
      </c>
      <c r="Q85" s="1">
        <f>SUMIF('I have a blue banner'!A$2:A$995,D85,'I have a blue banner'!L$2:L$995)</f>
        <v>196</v>
      </c>
      <c r="R85" s="1">
        <f>SUMIF('I have a blue banner'!A$2:A$995,F85,'I have a blue banner'!L$2:L$995)</f>
        <v>194</v>
      </c>
      <c r="S85" s="1">
        <f>SUMIF('I have a blue banner'!A$2:A$995,I85,'I have a blue banner'!L$2:L$995)</f>
        <v>0</v>
      </c>
      <c r="T85" s="1">
        <f>SUMIF('I wanna go biking'!A$2:A$1000,D85,'I wanna go biking'!D$2:D$2000)</f>
        <v>21.7142857142857</v>
      </c>
      <c r="U85" s="1">
        <f>SUMIF('I wanna go biking'!A$2:A$1000,F85,'I wanna go biking'!D$2:D$2000)</f>
        <v>27.3333333333333</v>
      </c>
      <c r="V85" s="1">
        <f>SUMIF('I wanna go biking'!A$2:A$1000,H85,'I wanna go biking'!D$2:D$2000)</f>
        <v>7</v>
      </c>
      <c r="W85">
        <f t="shared" si="15"/>
        <v>-174.285714285714</v>
      </c>
      <c r="X85">
        <f t="shared" si="16"/>
        <v>-166.666666666667</v>
      </c>
      <c r="Y85">
        <f t="shared" si="17"/>
        <v>7</v>
      </c>
      <c r="Z85">
        <f t="shared" si="18"/>
        <v>-17.90589318906</v>
      </c>
      <c r="AA85">
        <f t="shared" si="19"/>
        <v>0</v>
      </c>
      <c r="AB85">
        <f t="shared" si="20"/>
        <v>0</v>
      </c>
      <c r="AC85" s="25">
        <f t="shared" si="21"/>
        <v>-17.90589318906</v>
      </c>
    </row>
    <row r="86" spans="1:29">
      <c r="A86">
        <f>'Data Entry'!A87</f>
        <v>4152</v>
      </c>
      <c r="B86">
        <f>'Data Entry'!B87</f>
        <v>11</v>
      </c>
      <c r="C86" t="str">
        <f>'Data Entry'!C87</f>
        <v>Blue</v>
      </c>
      <c r="D86">
        <f>'Data Entry'!M87</f>
        <v>865</v>
      </c>
      <c r="E86">
        <f>'Data Entry'!N87</f>
        <v>12.929</v>
      </c>
      <c r="F86">
        <f>'Data Entry'!O87</f>
        <v>8884</v>
      </c>
      <c r="G86">
        <f>'Data Entry'!P87</f>
        <v>0</v>
      </c>
      <c r="H86">
        <f>'Data Entry'!Q87</f>
        <v>4903</v>
      </c>
      <c r="I86">
        <f>'Data Entry'!R87</f>
        <v>0</v>
      </c>
      <c r="J86">
        <f t="shared" si="11"/>
        <v>12.929</v>
      </c>
      <c r="K86" s="1">
        <f>SUMIFS('I want to cry'!C$2:C$1000,'I want to cry'!$A$2:$A$1000,$B86,'I want to cry'!$B$2:$B$1000,$C86)</f>
        <v>35.192</v>
      </c>
      <c r="L86" s="1">
        <f>SUMIFS('I want to cry'!D$2:D$1000,'I want to cry'!$A$2:$A$1000,$B86,'I want to cry'!$B$2:$B$1000,$C86)</f>
        <v>0</v>
      </c>
      <c r="M86" s="1">
        <f>SUMIFS('I want to cry'!E$2:E$1000,'I want to cry'!$A$2:$A$1000,$B86,'I want to cry'!$B$2:$B$1000,$C86)</f>
        <v>0</v>
      </c>
      <c r="N86" s="1">
        <f t="shared" si="12"/>
        <v>0.367384632871107</v>
      </c>
      <c r="O86" s="1">
        <f t="shared" si="13"/>
        <v>0</v>
      </c>
      <c r="P86" s="1">
        <f t="shared" si="14"/>
        <v>0</v>
      </c>
      <c r="Q86" s="1">
        <f>SUMIF('I have a blue banner'!A$2:A$995,D86,'I have a blue banner'!L$2:L$995)</f>
        <v>62</v>
      </c>
      <c r="R86" s="1">
        <f>SUMIF('I have a blue banner'!A$2:A$995,F86,'I have a blue banner'!L$2:L$995)</f>
        <v>28</v>
      </c>
      <c r="S86" s="1">
        <f>SUMIF('I have a blue banner'!A$2:A$995,I86,'I have a blue banner'!L$2:L$995)</f>
        <v>0</v>
      </c>
      <c r="T86" s="1">
        <f>SUMIF('I wanna go biking'!A$2:A$1000,D86,'I wanna go biking'!D$2:D$2000)</f>
        <v>7.5</v>
      </c>
      <c r="U86" s="1">
        <f>SUMIF('I wanna go biking'!A$2:A$1000,F86,'I wanna go biking'!D$2:D$2000)</f>
        <v>3.83333333333333</v>
      </c>
      <c r="V86" s="1">
        <f>SUMIF('I wanna go biking'!A$2:A$1000,H86,'I wanna go biking'!D$2:D$2000)</f>
        <v>3.4</v>
      </c>
      <c r="W86">
        <f t="shared" si="15"/>
        <v>-54.5</v>
      </c>
      <c r="X86">
        <f t="shared" si="16"/>
        <v>-24.1666666666667</v>
      </c>
      <c r="Y86">
        <f t="shared" si="17"/>
        <v>3.4</v>
      </c>
      <c r="Z86">
        <f t="shared" si="18"/>
        <v>-20.0224624914753</v>
      </c>
      <c r="AA86">
        <f t="shared" si="19"/>
        <v>0</v>
      </c>
      <c r="AB86">
        <f t="shared" si="20"/>
        <v>0</v>
      </c>
      <c r="AC86" s="25">
        <f t="shared" si="21"/>
        <v>-20.0224624914753</v>
      </c>
    </row>
    <row r="87" spans="1:29">
      <c r="A87">
        <f>'Data Entry'!A88</f>
        <v>8884</v>
      </c>
      <c r="B87">
        <f>'Data Entry'!B88</f>
        <v>11</v>
      </c>
      <c r="C87" t="str">
        <f>'Data Entry'!C88</f>
        <v>Red</v>
      </c>
      <c r="D87">
        <f>'Data Entry'!M88</f>
        <v>4678</v>
      </c>
      <c r="E87">
        <f>'Data Entry'!N88</f>
        <v>9.59</v>
      </c>
      <c r="F87">
        <f>'Data Entry'!O88</f>
        <v>4152</v>
      </c>
      <c r="G87">
        <f>'Data Entry'!P88</f>
        <v>0</v>
      </c>
      <c r="H87">
        <f>'Data Entry'!Q88</f>
        <v>7520</v>
      </c>
      <c r="I87">
        <f>'Data Entry'!R88</f>
        <v>0</v>
      </c>
      <c r="J87">
        <f t="shared" si="11"/>
        <v>9.59</v>
      </c>
      <c r="K87" s="1">
        <f>SUMIFS('I want to cry'!C$2:C$1000,'I want to cry'!$A$2:$A$1000,$B87,'I want to cry'!$B$2:$B$1000,$C87)</f>
        <v>23.01</v>
      </c>
      <c r="L87" s="1">
        <f>SUMIFS('I want to cry'!D$2:D$1000,'I want to cry'!$A$2:$A$1000,$B87,'I want to cry'!$B$2:$B$1000,$C87)</f>
        <v>0</v>
      </c>
      <c r="M87" s="1">
        <f>SUMIFS('I want to cry'!E$2:E$1000,'I want to cry'!$A$2:$A$1000,$B87,'I want to cry'!$B$2:$B$1000,$C87)</f>
        <v>1.496</v>
      </c>
      <c r="N87" s="1">
        <f t="shared" si="12"/>
        <v>0.4167753150804</v>
      </c>
      <c r="O87" s="1">
        <f t="shared" si="13"/>
        <v>0</v>
      </c>
      <c r="P87" s="1">
        <f t="shared" si="14"/>
        <v>0</v>
      </c>
      <c r="Q87" s="1">
        <f>SUMIF('I have a blue banner'!A$2:A$995,D87,'I have a blue banner'!L$2:L$995)</f>
        <v>182</v>
      </c>
      <c r="R87" s="1">
        <f>SUMIF('I have a blue banner'!A$2:A$995,F87,'I have a blue banner'!L$2:L$995)</f>
        <v>85</v>
      </c>
      <c r="S87" s="1">
        <f>SUMIF('I have a blue banner'!A$2:A$995,I87,'I have a blue banner'!L$2:L$995)</f>
        <v>0</v>
      </c>
      <c r="T87" s="1">
        <f>SUMIF('I wanna go biking'!A$2:A$1000,D87,'I wanna go biking'!D$2:D$2000)</f>
        <v>14</v>
      </c>
      <c r="U87" s="1">
        <f>SUMIF('I wanna go biking'!A$2:A$1000,F87,'I wanna go biking'!D$2:D$2000)</f>
        <v>10</v>
      </c>
      <c r="V87" s="1">
        <f>SUMIF('I wanna go biking'!A$2:A$1000,H87,'I wanna go biking'!D$2:D$2000)</f>
        <v>2.33333333333333</v>
      </c>
      <c r="W87">
        <f t="shared" si="15"/>
        <v>-168</v>
      </c>
      <c r="X87">
        <f t="shared" si="16"/>
        <v>-75</v>
      </c>
      <c r="Y87">
        <f t="shared" si="17"/>
        <v>2.33333333333333</v>
      </c>
      <c r="Z87">
        <f t="shared" si="18"/>
        <v>-70.0182529335072</v>
      </c>
      <c r="AA87">
        <f t="shared" si="19"/>
        <v>0</v>
      </c>
      <c r="AB87">
        <f t="shared" si="20"/>
        <v>0</v>
      </c>
      <c r="AC87" s="25">
        <f t="shared" si="21"/>
        <v>-70.0182529335072</v>
      </c>
    </row>
    <row r="88" spans="1:29">
      <c r="A88">
        <f>'Data Entry'!A89</f>
        <v>7520</v>
      </c>
      <c r="B88">
        <f>'Data Entry'!B89</f>
        <v>11</v>
      </c>
      <c r="C88" t="str">
        <f>'Data Entry'!C89</f>
        <v>Blue</v>
      </c>
      <c r="D88">
        <f>'Data Entry'!M89</f>
        <v>865</v>
      </c>
      <c r="E88">
        <f>'Data Entry'!N89</f>
        <v>0</v>
      </c>
      <c r="F88">
        <f>'Data Entry'!O89</f>
        <v>8884</v>
      </c>
      <c r="G88">
        <f>'Data Entry'!P89</f>
        <v>0</v>
      </c>
      <c r="H88">
        <f>'Data Entry'!Q89</f>
        <v>4903</v>
      </c>
      <c r="I88">
        <f>'Data Entry'!R89</f>
        <v>0</v>
      </c>
      <c r="J88">
        <f t="shared" si="11"/>
        <v>0</v>
      </c>
      <c r="K88" s="1">
        <f>SUMIFS('I want to cry'!C$2:C$1000,'I want to cry'!$A$2:$A$1000,$B88,'I want to cry'!$B$2:$B$1000,$C88)</f>
        <v>35.192</v>
      </c>
      <c r="L88" s="1">
        <f>SUMIFS('I want to cry'!D$2:D$1000,'I want to cry'!$A$2:$A$1000,$B88,'I want to cry'!$B$2:$B$1000,$C88)</f>
        <v>0</v>
      </c>
      <c r="M88" s="1">
        <f>SUMIFS('I want to cry'!E$2:E$1000,'I want to cry'!$A$2:$A$1000,$B88,'I want to cry'!$B$2:$B$1000,$C88)</f>
        <v>0</v>
      </c>
      <c r="N88" s="1">
        <f t="shared" si="12"/>
        <v>0</v>
      </c>
      <c r="O88" s="1">
        <f t="shared" si="13"/>
        <v>0</v>
      </c>
      <c r="P88" s="1">
        <f t="shared" si="14"/>
        <v>0</v>
      </c>
      <c r="Q88" s="1">
        <f>SUMIF('I have a blue banner'!A$2:A$995,D88,'I have a blue banner'!L$2:L$995)</f>
        <v>62</v>
      </c>
      <c r="R88" s="1">
        <f>SUMIF('I have a blue banner'!A$2:A$995,F88,'I have a blue banner'!L$2:L$995)</f>
        <v>28</v>
      </c>
      <c r="S88" s="1">
        <f>SUMIF('I have a blue banner'!A$2:A$995,I88,'I have a blue banner'!L$2:L$995)</f>
        <v>0</v>
      </c>
      <c r="T88" s="1">
        <f>SUMIF('I wanna go biking'!A$2:A$1000,D88,'I wanna go biking'!D$2:D$2000)</f>
        <v>7.5</v>
      </c>
      <c r="U88" s="1">
        <f>SUMIF('I wanna go biking'!A$2:A$1000,F88,'I wanna go biking'!D$2:D$2000)</f>
        <v>3.83333333333333</v>
      </c>
      <c r="V88" s="1">
        <f>SUMIF('I wanna go biking'!A$2:A$1000,H88,'I wanna go biking'!D$2:D$2000)</f>
        <v>3.4</v>
      </c>
      <c r="W88">
        <f t="shared" si="15"/>
        <v>-54.5</v>
      </c>
      <c r="X88">
        <f t="shared" si="16"/>
        <v>-24.1666666666667</v>
      </c>
      <c r="Y88">
        <f t="shared" si="17"/>
        <v>3.4</v>
      </c>
      <c r="Z88">
        <f t="shared" si="18"/>
        <v>0</v>
      </c>
      <c r="AA88">
        <f t="shared" si="19"/>
        <v>0</v>
      </c>
      <c r="AB88">
        <f t="shared" si="20"/>
        <v>0</v>
      </c>
      <c r="AC88" s="25">
        <f t="shared" si="21"/>
        <v>0</v>
      </c>
    </row>
    <row r="89" spans="1:29">
      <c r="A89">
        <f>'Data Entry'!A90</f>
        <v>4678</v>
      </c>
      <c r="B89">
        <f>'Data Entry'!B90</f>
        <v>11</v>
      </c>
      <c r="C89" t="str">
        <f>'Data Entry'!C90</f>
        <v>Blue</v>
      </c>
      <c r="D89">
        <f>'Data Entry'!M90</f>
        <v>865</v>
      </c>
      <c r="E89">
        <f>'Data Entry'!N90</f>
        <v>4.667</v>
      </c>
      <c r="F89">
        <f>'Data Entry'!O90</f>
        <v>8884</v>
      </c>
      <c r="G89">
        <f>'Data Entry'!P90</f>
        <v>0</v>
      </c>
      <c r="H89">
        <f>'Data Entry'!Q90</f>
        <v>4903</v>
      </c>
      <c r="I89">
        <f>'Data Entry'!R90</f>
        <v>0</v>
      </c>
      <c r="J89">
        <f t="shared" si="11"/>
        <v>4.667</v>
      </c>
      <c r="K89" s="1">
        <f>SUMIFS('I want to cry'!C$2:C$1000,'I want to cry'!$A$2:$A$1000,$B89,'I want to cry'!$B$2:$B$1000,$C89)</f>
        <v>35.192</v>
      </c>
      <c r="L89" s="1">
        <f>SUMIFS('I want to cry'!D$2:D$1000,'I want to cry'!$A$2:$A$1000,$B89,'I want to cry'!$B$2:$B$1000,$C89)</f>
        <v>0</v>
      </c>
      <c r="M89" s="1">
        <f>SUMIFS('I want to cry'!E$2:E$1000,'I want to cry'!$A$2:$A$1000,$B89,'I want to cry'!$B$2:$B$1000,$C89)</f>
        <v>0</v>
      </c>
      <c r="N89" s="1">
        <f t="shared" si="12"/>
        <v>0.132615367128893</v>
      </c>
      <c r="O89" s="1">
        <f t="shared" si="13"/>
        <v>0</v>
      </c>
      <c r="P89" s="1">
        <f t="shared" si="14"/>
        <v>0</v>
      </c>
      <c r="Q89" s="1">
        <f>SUMIF('I have a blue banner'!A$2:A$995,D89,'I have a blue banner'!L$2:L$995)</f>
        <v>62</v>
      </c>
      <c r="R89" s="1">
        <f>SUMIF('I have a blue banner'!A$2:A$995,F89,'I have a blue banner'!L$2:L$995)</f>
        <v>28</v>
      </c>
      <c r="S89" s="1">
        <f>SUMIF('I have a blue banner'!A$2:A$995,I89,'I have a blue banner'!L$2:L$995)</f>
        <v>0</v>
      </c>
      <c r="T89" s="1">
        <f>SUMIF('I wanna go biking'!A$2:A$1000,D89,'I wanna go biking'!D$2:D$2000)</f>
        <v>7.5</v>
      </c>
      <c r="U89" s="1">
        <f>SUMIF('I wanna go biking'!A$2:A$1000,F89,'I wanna go biking'!D$2:D$2000)</f>
        <v>3.83333333333333</v>
      </c>
      <c r="V89" s="1">
        <f>SUMIF('I wanna go biking'!A$2:A$1000,H89,'I wanna go biking'!D$2:D$2000)</f>
        <v>3.4</v>
      </c>
      <c r="W89">
        <f t="shared" si="15"/>
        <v>-54.5</v>
      </c>
      <c r="X89">
        <f t="shared" si="16"/>
        <v>-24.1666666666667</v>
      </c>
      <c r="Y89">
        <f t="shared" si="17"/>
        <v>3.4</v>
      </c>
      <c r="Z89">
        <f t="shared" si="18"/>
        <v>-7.22753750852466</v>
      </c>
      <c r="AA89">
        <f t="shared" si="19"/>
        <v>0</v>
      </c>
      <c r="AB89">
        <f t="shared" si="20"/>
        <v>0</v>
      </c>
      <c r="AC89" s="25">
        <f t="shared" si="21"/>
        <v>-7.22753750852466</v>
      </c>
    </row>
    <row r="90" spans="1:29">
      <c r="A90">
        <f>'Data Entry'!A91</f>
        <v>865</v>
      </c>
      <c r="B90">
        <f>'Data Entry'!B91</f>
        <v>11</v>
      </c>
      <c r="C90" t="str">
        <f>'Data Entry'!C91</f>
        <v>Red</v>
      </c>
      <c r="D90">
        <f>'Data Entry'!M91</f>
        <v>4678</v>
      </c>
      <c r="E90">
        <f>'Data Entry'!N91</f>
        <v>0</v>
      </c>
      <c r="F90">
        <f>'Data Entry'!O91</f>
        <v>4152</v>
      </c>
      <c r="G90">
        <f>'Data Entry'!P91</f>
        <v>0</v>
      </c>
      <c r="H90">
        <f>'Data Entry'!Q91</f>
        <v>7520</v>
      </c>
      <c r="I90">
        <f>'Data Entry'!R91</f>
        <v>0</v>
      </c>
      <c r="J90">
        <f t="shared" si="11"/>
        <v>0</v>
      </c>
      <c r="K90" s="1">
        <f>SUMIFS('I want to cry'!C$2:C$1000,'I want to cry'!$A$2:$A$1000,$B90,'I want to cry'!$B$2:$B$1000,$C90)</f>
        <v>23.01</v>
      </c>
      <c r="L90" s="1">
        <f>SUMIFS('I want to cry'!D$2:D$1000,'I want to cry'!$A$2:$A$1000,$B90,'I want to cry'!$B$2:$B$1000,$C90)</f>
        <v>0</v>
      </c>
      <c r="M90" s="1">
        <f>SUMIFS('I want to cry'!E$2:E$1000,'I want to cry'!$A$2:$A$1000,$B90,'I want to cry'!$B$2:$B$1000,$C90)</f>
        <v>1.496</v>
      </c>
      <c r="N90" s="1">
        <f t="shared" si="12"/>
        <v>0</v>
      </c>
      <c r="O90" s="1">
        <f t="shared" si="13"/>
        <v>0</v>
      </c>
      <c r="P90" s="1">
        <f t="shared" si="14"/>
        <v>0</v>
      </c>
      <c r="Q90" s="1">
        <f>SUMIF('I have a blue banner'!A$2:A$995,D90,'I have a blue banner'!L$2:L$995)</f>
        <v>182</v>
      </c>
      <c r="R90" s="1">
        <f>SUMIF('I have a blue banner'!A$2:A$995,F90,'I have a blue banner'!L$2:L$995)</f>
        <v>85</v>
      </c>
      <c r="S90" s="1">
        <f>SUMIF('I have a blue banner'!A$2:A$995,I90,'I have a blue banner'!L$2:L$995)</f>
        <v>0</v>
      </c>
      <c r="T90" s="1">
        <f>SUMIF('I wanna go biking'!A$2:A$1000,D90,'I wanna go biking'!D$2:D$2000)</f>
        <v>14</v>
      </c>
      <c r="U90" s="1">
        <f>SUMIF('I wanna go biking'!A$2:A$1000,F90,'I wanna go biking'!D$2:D$2000)</f>
        <v>10</v>
      </c>
      <c r="V90" s="1">
        <f>SUMIF('I wanna go biking'!A$2:A$1000,H90,'I wanna go biking'!D$2:D$2000)</f>
        <v>2.33333333333333</v>
      </c>
      <c r="W90">
        <f t="shared" si="15"/>
        <v>-168</v>
      </c>
      <c r="X90">
        <f t="shared" si="16"/>
        <v>-75</v>
      </c>
      <c r="Y90">
        <f t="shared" si="17"/>
        <v>2.33333333333333</v>
      </c>
      <c r="Z90">
        <f t="shared" si="18"/>
        <v>0</v>
      </c>
      <c r="AA90">
        <f t="shared" si="19"/>
        <v>0</v>
      </c>
      <c r="AB90">
        <f t="shared" si="20"/>
        <v>0</v>
      </c>
      <c r="AC90" s="25">
        <f t="shared" si="21"/>
        <v>0</v>
      </c>
    </row>
    <row r="91" spans="1:29">
      <c r="A91">
        <f>'Data Entry'!A92</f>
        <v>4903</v>
      </c>
      <c r="B91">
        <f>'Data Entry'!B92</f>
        <v>11</v>
      </c>
      <c r="C91" t="str">
        <f>'Data Entry'!C92</f>
        <v>Red</v>
      </c>
      <c r="D91">
        <f>'Data Entry'!M92</f>
        <v>4678</v>
      </c>
      <c r="E91">
        <f>'Data Entry'!N92</f>
        <v>1.915</v>
      </c>
      <c r="F91">
        <f>'Data Entry'!O92</f>
        <v>4152</v>
      </c>
      <c r="G91">
        <f>'Data Entry'!P92</f>
        <v>0</v>
      </c>
      <c r="H91">
        <f>'Data Entry'!Q92</f>
        <v>7520</v>
      </c>
      <c r="I91">
        <f>'Data Entry'!R92</f>
        <v>0.748</v>
      </c>
      <c r="J91">
        <f t="shared" si="11"/>
        <v>2.663</v>
      </c>
      <c r="K91" s="1">
        <f>SUMIFS('I want to cry'!C$2:C$1000,'I want to cry'!$A$2:$A$1000,$B91,'I want to cry'!$B$2:$B$1000,$C91)</f>
        <v>23.01</v>
      </c>
      <c r="L91" s="1">
        <f>SUMIFS('I want to cry'!D$2:D$1000,'I want to cry'!$A$2:$A$1000,$B91,'I want to cry'!$B$2:$B$1000,$C91)</f>
        <v>0</v>
      </c>
      <c r="M91" s="1">
        <f>SUMIFS('I want to cry'!E$2:E$1000,'I want to cry'!$A$2:$A$1000,$B91,'I want to cry'!$B$2:$B$1000,$C91)</f>
        <v>1.496</v>
      </c>
      <c r="N91" s="1">
        <f t="shared" si="12"/>
        <v>0</v>
      </c>
      <c r="O91" s="1">
        <f t="shared" si="13"/>
        <v>0</v>
      </c>
      <c r="P91" s="1">
        <f t="shared" si="14"/>
        <v>0</v>
      </c>
      <c r="Q91" s="1">
        <f>SUMIF('I have a blue banner'!A$2:A$995,D91,'I have a blue banner'!L$2:L$995)</f>
        <v>182</v>
      </c>
      <c r="R91" s="1">
        <f>SUMIF('I have a blue banner'!A$2:A$995,F91,'I have a blue banner'!L$2:L$995)</f>
        <v>85</v>
      </c>
      <c r="S91" s="1">
        <f>SUMIF('I have a blue banner'!A$2:A$995,I91,'I have a blue banner'!L$2:L$995)</f>
        <v>0</v>
      </c>
      <c r="T91" s="1">
        <f>SUMIF('I wanna go biking'!A$2:A$1000,D91,'I wanna go biking'!D$2:D$2000)</f>
        <v>14</v>
      </c>
      <c r="U91" s="1">
        <f>SUMIF('I wanna go biking'!A$2:A$1000,F91,'I wanna go biking'!D$2:D$2000)</f>
        <v>10</v>
      </c>
      <c r="V91" s="1">
        <f>SUMIF('I wanna go biking'!A$2:A$1000,H91,'I wanna go biking'!D$2:D$2000)</f>
        <v>2.33333333333333</v>
      </c>
      <c r="W91">
        <f t="shared" si="15"/>
        <v>-168</v>
      </c>
      <c r="X91">
        <f t="shared" si="16"/>
        <v>-75</v>
      </c>
      <c r="Y91">
        <f t="shared" si="17"/>
        <v>2.33333333333333</v>
      </c>
      <c r="Z91">
        <f t="shared" si="18"/>
        <v>0</v>
      </c>
      <c r="AA91">
        <f t="shared" si="19"/>
        <v>0</v>
      </c>
      <c r="AB91">
        <f t="shared" si="20"/>
        <v>0</v>
      </c>
      <c r="AC91" s="25">
        <f t="shared" si="21"/>
        <v>0</v>
      </c>
    </row>
    <row r="92" spans="1:29">
      <c r="A92">
        <f>'Data Entry'!A93</f>
        <v>4152</v>
      </c>
      <c r="B92">
        <f>'Data Entry'!B93</f>
        <v>11</v>
      </c>
      <c r="C92" t="str">
        <f>'Data Entry'!C93</f>
        <v>Blue</v>
      </c>
      <c r="D92">
        <f>'Data Entry'!M93</f>
        <v>865</v>
      </c>
      <c r="E92">
        <f>'Data Entry'!N93</f>
        <v>12.929</v>
      </c>
      <c r="F92">
        <f>'Data Entry'!O93</f>
        <v>8884</v>
      </c>
      <c r="G92">
        <f>'Data Entry'!P93</f>
        <v>0</v>
      </c>
      <c r="H92">
        <f>'Data Entry'!Q93</f>
        <v>4903</v>
      </c>
      <c r="I92">
        <f>'Data Entry'!R93</f>
        <v>0</v>
      </c>
      <c r="J92">
        <f t="shared" si="11"/>
        <v>12.929</v>
      </c>
      <c r="K92" s="1">
        <f>SUMIFS('I want to cry'!C$2:C$1000,'I want to cry'!$A$2:$A$1000,$B92,'I want to cry'!$B$2:$B$1000,$C92)</f>
        <v>35.192</v>
      </c>
      <c r="L92" s="1">
        <f>SUMIFS('I want to cry'!D$2:D$1000,'I want to cry'!$A$2:$A$1000,$B92,'I want to cry'!$B$2:$B$1000,$C92)</f>
        <v>0</v>
      </c>
      <c r="M92" s="1">
        <f>SUMIFS('I want to cry'!E$2:E$1000,'I want to cry'!$A$2:$A$1000,$B92,'I want to cry'!$B$2:$B$1000,$C92)</f>
        <v>0</v>
      </c>
      <c r="N92" s="1">
        <f t="shared" si="12"/>
        <v>0.367384632871107</v>
      </c>
      <c r="O92" s="1">
        <f t="shared" si="13"/>
        <v>0</v>
      </c>
      <c r="P92" s="1">
        <f t="shared" si="14"/>
        <v>0</v>
      </c>
      <c r="Q92" s="1">
        <f>SUMIF('I have a blue banner'!A$2:A$995,D92,'I have a blue banner'!L$2:L$995)</f>
        <v>62</v>
      </c>
      <c r="R92" s="1">
        <f>SUMIF('I have a blue banner'!A$2:A$995,F92,'I have a blue banner'!L$2:L$995)</f>
        <v>28</v>
      </c>
      <c r="S92" s="1">
        <f>SUMIF('I have a blue banner'!A$2:A$995,I92,'I have a blue banner'!L$2:L$995)</f>
        <v>0</v>
      </c>
      <c r="T92" s="1">
        <f>SUMIF('I wanna go biking'!A$2:A$1000,D92,'I wanna go biking'!D$2:D$2000)</f>
        <v>7.5</v>
      </c>
      <c r="U92" s="1">
        <f>SUMIF('I wanna go biking'!A$2:A$1000,F92,'I wanna go biking'!D$2:D$2000)</f>
        <v>3.83333333333333</v>
      </c>
      <c r="V92" s="1">
        <f>SUMIF('I wanna go biking'!A$2:A$1000,H92,'I wanna go biking'!D$2:D$2000)</f>
        <v>3.4</v>
      </c>
      <c r="W92">
        <f t="shared" si="15"/>
        <v>-54.5</v>
      </c>
      <c r="X92">
        <f t="shared" si="16"/>
        <v>-24.1666666666667</v>
      </c>
      <c r="Y92">
        <f t="shared" si="17"/>
        <v>3.4</v>
      </c>
      <c r="Z92">
        <f t="shared" si="18"/>
        <v>-20.0224624914753</v>
      </c>
      <c r="AA92">
        <f t="shared" si="19"/>
        <v>0</v>
      </c>
      <c r="AB92">
        <f t="shared" si="20"/>
        <v>0</v>
      </c>
      <c r="AC92" s="25">
        <f t="shared" si="21"/>
        <v>-20.0224624914753</v>
      </c>
    </row>
    <row r="93" spans="1:29">
      <c r="A93">
        <f>'Data Entry'!A94</f>
        <v>8884</v>
      </c>
      <c r="B93">
        <f>'Data Entry'!B94</f>
        <v>11</v>
      </c>
      <c r="C93" t="str">
        <f>'Data Entry'!C94</f>
        <v>Red</v>
      </c>
      <c r="D93">
        <f>'Data Entry'!M94</f>
        <v>4678</v>
      </c>
      <c r="E93">
        <f>'Data Entry'!N94</f>
        <v>9.59</v>
      </c>
      <c r="F93">
        <f>'Data Entry'!O94</f>
        <v>4152</v>
      </c>
      <c r="G93">
        <f>'Data Entry'!P94</f>
        <v>0</v>
      </c>
      <c r="H93">
        <f>'Data Entry'!Q94</f>
        <v>7520</v>
      </c>
      <c r="I93">
        <f>'Data Entry'!R94</f>
        <v>0</v>
      </c>
      <c r="J93">
        <f t="shared" si="11"/>
        <v>9.59</v>
      </c>
      <c r="K93" s="1">
        <f>SUMIFS('I want to cry'!C$2:C$1000,'I want to cry'!$A$2:$A$1000,$B93,'I want to cry'!$B$2:$B$1000,$C93)</f>
        <v>23.01</v>
      </c>
      <c r="L93" s="1">
        <f>SUMIFS('I want to cry'!D$2:D$1000,'I want to cry'!$A$2:$A$1000,$B93,'I want to cry'!$B$2:$B$1000,$C93)</f>
        <v>0</v>
      </c>
      <c r="M93" s="1">
        <f>SUMIFS('I want to cry'!E$2:E$1000,'I want to cry'!$A$2:$A$1000,$B93,'I want to cry'!$B$2:$B$1000,$C93)</f>
        <v>1.496</v>
      </c>
      <c r="N93" s="1">
        <f t="shared" si="12"/>
        <v>0.4167753150804</v>
      </c>
      <c r="O93" s="1">
        <f t="shared" si="13"/>
        <v>0</v>
      </c>
      <c r="P93" s="1">
        <f t="shared" si="14"/>
        <v>0</v>
      </c>
      <c r="Q93" s="1">
        <f>SUMIF('I have a blue banner'!A$2:A$995,D93,'I have a blue banner'!L$2:L$995)</f>
        <v>182</v>
      </c>
      <c r="R93" s="1">
        <f>SUMIF('I have a blue banner'!A$2:A$995,F93,'I have a blue banner'!L$2:L$995)</f>
        <v>85</v>
      </c>
      <c r="S93" s="1">
        <f>SUMIF('I have a blue banner'!A$2:A$995,I93,'I have a blue banner'!L$2:L$995)</f>
        <v>0</v>
      </c>
      <c r="T93" s="1">
        <f>SUMIF('I wanna go biking'!A$2:A$1000,D93,'I wanna go biking'!D$2:D$2000)</f>
        <v>14</v>
      </c>
      <c r="U93" s="1">
        <f>SUMIF('I wanna go biking'!A$2:A$1000,F93,'I wanna go biking'!D$2:D$2000)</f>
        <v>10</v>
      </c>
      <c r="V93" s="1">
        <f>SUMIF('I wanna go biking'!A$2:A$1000,H93,'I wanna go biking'!D$2:D$2000)</f>
        <v>2.33333333333333</v>
      </c>
      <c r="W93">
        <f t="shared" si="15"/>
        <v>-168</v>
      </c>
      <c r="X93">
        <f t="shared" si="16"/>
        <v>-75</v>
      </c>
      <c r="Y93">
        <f t="shared" si="17"/>
        <v>2.33333333333333</v>
      </c>
      <c r="Z93">
        <f t="shared" si="18"/>
        <v>-70.0182529335072</v>
      </c>
      <c r="AA93">
        <f t="shared" si="19"/>
        <v>0</v>
      </c>
      <c r="AB93">
        <f t="shared" si="20"/>
        <v>0</v>
      </c>
      <c r="AC93" s="25">
        <f t="shared" si="21"/>
        <v>-70.0182529335072</v>
      </c>
    </row>
    <row r="94" spans="1:29">
      <c r="A94">
        <f>'Data Entry'!A95</f>
        <v>7520</v>
      </c>
      <c r="B94">
        <f>'Data Entry'!B95</f>
        <v>11</v>
      </c>
      <c r="C94" t="str">
        <f>'Data Entry'!C95</f>
        <v>Blue</v>
      </c>
      <c r="D94">
        <f>'Data Entry'!M95</f>
        <v>865</v>
      </c>
      <c r="E94">
        <f>'Data Entry'!N95</f>
        <v>0</v>
      </c>
      <c r="F94">
        <f>'Data Entry'!O95</f>
        <v>8884</v>
      </c>
      <c r="G94">
        <f>'Data Entry'!P95</f>
        <v>0</v>
      </c>
      <c r="H94">
        <f>'Data Entry'!Q95</f>
        <v>4903</v>
      </c>
      <c r="I94">
        <f>'Data Entry'!R95</f>
        <v>0</v>
      </c>
      <c r="J94">
        <f t="shared" si="11"/>
        <v>0</v>
      </c>
      <c r="K94" s="1">
        <f>SUMIFS('I want to cry'!C$2:C$1000,'I want to cry'!$A$2:$A$1000,$B94,'I want to cry'!$B$2:$B$1000,$C94)</f>
        <v>35.192</v>
      </c>
      <c r="L94" s="1">
        <f>SUMIFS('I want to cry'!D$2:D$1000,'I want to cry'!$A$2:$A$1000,$B94,'I want to cry'!$B$2:$B$1000,$C94)</f>
        <v>0</v>
      </c>
      <c r="M94" s="1">
        <f>SUMIFS('I want to cry'!E$2:E$1000,'I want to cry'!$A$2:$A$1000,$B94,'I want to cry'!$B$2:$B$1000,$C94)</f>
        <v>0</v>
      </c>
      <c r="N94" s="1">
        <f t="shared" si="12"/>
        <v>0</v>
      </c>
      <c r="O94" s="1">
        <f t="shared" si="13"/>
        <v>0</v>
      </c>
      <c r="P94" s="1">
        <f t="shared" si="14"/>
        <v>0</v>
      </c>
      <c r="Q94" s="1">
        <f>SUMIF('I have a blue banner'!A$2:A$995,D94,'I have a blue banner'!L$2:L$995)</f>
        <v>62</v>
      </c>
      <c r="R94" s="1">
        <f>SUMIF('I have a blue banner'!A$2:A$995,F94,'I have a blue banner'!L$2:L$995)</f>
        <v>28</v>
      </c>
      <c r="S94" s="1">
        <f>SUMIF('I have a blue banner'!A$2:A$995,I94,'I have a blue banner'!L$2:L$995)</f>
        <v>0</v>
      </c>
      <c r="T94" s="1">
        <f>SUMIF('I wanna go biking'!A$2:A$1000,D94,'I wanna go biking'!D$2:D$2000)</f>
        <v>7.5</v>
      </c>
      <c r="U94" s="1">
        <f>SUMIF('I wanna go biking'!A$2:A$1000,F94,'I wanna go biking'!D$2:D$2000)</f>
        <v>3.83333333333333</v>
      </c>
      <c r="V94" s="1">
        <f>SUMIF('I wanna go biking'!A$2:A$1000,H94,'I wanna go biking'!D$2:D$2000)</f>
        <v>3.4</v>
      </c>
      <c r="W94">
        <f t="shared" si="15"/>
        <v>-54.5</v>
      </c>
      <c r="X94">
        <f t="shared" si="16"/>
        <v>-24.1666666666667</v>
      </c>
      <c r="Y94">
        <f t="shared" si="17"/>
        <v>3.4</v>
      </c>
      <c r="Z94">
        <f t="shared" si="18"/>
        <v>0</v>
      </c>
      <c r="AA94">
        <f t="shared" si="19"/>
        <v>0</v>
      </c>
      <c r="AB94">
        <f t="shared" si="20"/>
        <v>0</v>
      </c>
      <c r="AC94" s="25">
        <f t="shared" si="21"/>
        <v>0</v>
      </c>
    </row>
    <row r="95" spans="1:29">
      <c r="A95">
        <f>'Data Entry'!A96</f>
        <v>4678</v>
      </c>
      <c r="B95">
        <f>'Data Entry'!B96</f>
        <v>11</v>
      </c>
      <c r="C95" t="str">
        <f>'Data Entry'!C96</f>
        <v>Blue</v>
      </c>
      <c r="D95">
        <f>'Data Entry'!M96</f>
        <v>865</v>
      </c>
      <c r="E95">
        <f>'Data Entry'!N96</f>
        <v>4.667</v>
      </c>
      <c r="F95">
        <f>'Data Entry'!O96</f>
        <v>8884</v>
      </c>
      <c r="G95">
        <f>'Data Entry'!P96</f>
        <v>0</v>
      </c>
      <c r="H95">
        <f>'Data Entry'!Q96</f>
        <v>4903</v>
      </c>
      <c r="I95">
        <f>'Data Entry'!R96</f>
        <v>0</v>
      </c>
      <c r="J95">
        <f t="shared" si="11"/>
        <v>4.667</v>
      </c>
      <c r="K95" s="1">
        <f>SUMIFS('I want to cry'!C$2:C$1000,'I want to cry'!$A$2:$A$1000,$B95,'I want to cry'!$B$2:$B$1000,$C95)</f>
        <v>35.192</v>
      </c>
      <c r="L95" s="1">
        <f>SUMIFS('I want to cry'!D$2:D$1000,'I want to cry'!$A$2:$A$1000,$B95,'I want to cry'!$B$2:$B$1000,$C95)</f>
        <v>0</v>
      </c>
      <c r="M95" s="1">
        <f>SUMIFS('I want to cry'!E$2:E$1000,'I want to cry'!$A$2:$A$1000,$B95,'I want to cry'!$B$2:$B$1000,$C95)</f>
        <v>0</v>
      </c>
      <c r="N95" s="1">
        <f t="shared" si="12"/>
        <v>0.132615367128893</v>
      </c>
      <c r="O95" s="1">
        <f t="shared" si="13"/>
        <v>0</v>
      </c>
      <c r="P95" s="1">
        <f t="shared" si="14"/>
        <v>0</v>
      </c>
      <c r="Q95" s="1">
        <f>SUMIF('I have a blue banner'!A$2:A$995,D95,'I have a blue banner'!L$2:L$995)</f>
        <v>62</v>
      </c>
      <c r="R95" s="1">
        <f>SUMIF('I have a blue banner'!A$2:A$995,F95,'I have a blue banner'!L$2:L$995)</f>
        <v>28</v>
      </c>
      <c r="S95" s="1">
        <f>SUMIF('I have a blue banner'!A$2:A$995,I95,'I have a blue banner'!L$2:L$995)</f>
        <v>0</v>
      </c>
      <c r="T95" s="1">
        <f>SUMIF('I wanna go biking'!A$2:A$1000,D95,'I wanna go biking'!D$2:D$2000)</f>
        <v>7.5</v>
      </c>
      <c r="U95" s="1">
        <f>SUMIF('I wanna go biking'!A$2:A$1000,F95,'I wanna go biking'!D$2:D$2000)</f>
        <v>3.83333333333333</v>
      </c>
      <c r="V95" s="1">
        <f>SUMIF('I wanna go biking'!A$2:A$1000,H95,'I wanna go biking'!D$2:D$2000)</f>
        <v>3.4</v>
      </c>
      <c r="W95">
        <f t="shared" si="15"/>
        <v>-54.5</v>
      </c>
      <c r="X95">
        <f t="shared" si="16"/>
        <v>-24.1666666666667</v>
      </c>
      <c r="Y95">
        <f t="shared" si="17"/>
        <v>3.4</v>
      </c>
      <c r="Z95">
        <f t="shared" si="18"/>
        <v>-7.22753750852466</v>
      </c>
      <c r="AA95">
        <f t="shared" si="19"/>
        <v>0</v>
      </c>
      <c r="AB95">
        <f t="shared" si="20"/>
        <v>0</v>
      </c>
      <c r="AC95" s="25">
        <f t="shared" si="21"/>
        <v>-7.22753750852466</v>
      </c>
    </row>
    <row r="96" spans="1:29">
      <c r="A96">
        <f>'Data Entry'!A97</f>
        <v>865</v>
      </c>
      <c r="B96">
        <f>'Data Entry'!B97</f>
        <v>11</v>
      </c>
      <c r="C96" t="str">
        <f>'Data Entry'!C97</f>
        <v>Red</v>
      </c>
      <c r="D96">
        <f>'Data Entry'!M97</f>
        <v>4678</v>
      </c>
      <c r="E96">
        <f>'Data Entry'!N97</f>
        <v>0</v>
      </c>
      <c r="F96">
        <f>'Data Entry'!O97</f>
        <v>4152</v>
      </c>
      <c r="G96">
        <f>'Data Entry'!P97</f>
        <v>0</v>
      </c>
      <c r="H96">
        <f>'Data Entry'!Q97</f>
        <v>7520</v>
      </c>
      <c r="I96">
        <f>'Data Entry'!R97</f>
        <v>0</v>
      </c>
      <c r="J96">
        <f t="shared" si="11"/>
        <v>0</v>
      </c>
      <c r="K96" s="1">
        <f>SUMIFS('I want to cry'!C$2:C$1000,'I want to cry'!$A$2:$A$1000,$B96,'I want to cry'!$B$2:$B$1000,$C96)</f>
        <v>23.01</v>
      </c>
      <c r="L96" s="1">
        <f>SUMIFS('I want to cry'!D$2:D$1000,'I want to cry'!$A$2:$A$1000,$B96,'I want to cry'!$B$2:$B$1000,$C96)</f>
        <v>0</v>
      </c>
      <c r="M96" s="1">
        <f>SUMIFS('I want to cry'!E$2:E$1000,'I want to cry'!$A$2:$A$1000,$B96,'I want to cry'!$B$2:$B$1000,$C96)</f>
        <v>1.496</v>
      </c>
      <c r="N96" s="1">
        <f t="shared" si="12"/>
        <v>0</v>
      </c>
      <c r="O96" s="1">
        <f t="shared" si="13"/>
        <v>0</v>
      </c>
      <c r="P96" s="1">
        <f t="shared" si="14"/>
        <v>0</v>
      </c>
      <c r="Q96" s="1">
        <f>SUMIF('I have a blue banner'!A$2:A$995,D96,'I have a blue banner'!L$2:L$995)</f>
        <v>182</v>
      </c>
      <c r="R96" s="1">
        <f>SUMIF('I have a blue banner'!A$2:A$995,F96,'I have a blue banner'!L$2:L$995)</f>
        <v>85</v>
      </c>
      <c r="S96" s="1">
        <f>SUMIF('I have a blue banner'!A$2:A$995,I96,'I have a blue banner'!L$2:L$995)</f>
        <v>0</v>
      </c>
      <c r="T96" s="1">
        <f>SUMIF('I wanna go biking'!A$2:A$1000,D96,'I wanna go biking'!D$2:D$2000)</f>
        <v>14</v>
      </c>
      <c r="U96" s="1">
        <f>SUMIF('I wanna go biking'!A$2:A$1000,F96,'I wanna go biking'!D$2:D$2000)</f>
        <v>10</v>
      </c>
      <c r="V96" s="1">
        <f>SUMIF('I wanna go biking'!A$2:A$1000,H96,'I wanna go biking'!D$2:D$2000)</f>
        <v>2.33333333333333</v>
      </c>
      <c r="W96">
        <f t="shared" si="15"/>
        <v>-168</v>
      </c>
      <c r="X96">
        <f t="shared" si="16"/>
        <v>-75</v>
      </c>
      <c r="Y96">
        <f t="shared" si="17"/>
        <v>2.33333333333333</v>
      </c>
      <c r="Z96">
        <f t="shared" si="18"/>
        <v>0</v>
      </c>
      <c r="AA96">
        <f t="shared" si="19"/>
        <v>0</v>
      </c>
      <c r="AB96">
        <f t="shared" si="20"/>
        <v>0</v>
      </c>
      <c r="AC96" s="25">
        <f t="shared" si="21"/>
        <v>0</v>
      </c>
    </row>
    <row r="97" spans="1:29">
      <c r="A97">
        <f>'Data Entry'!A98</f>
        <v>4903</v>
      </c>
      <c r="B97">
        <f>'Data Entry'!B98</f>
        <v>11</v>
      </c>
      <c r="C97" t="str">
        <f>'Data Entry'!C98</f>
        <v>Red</v>
      </c>
      <c r="D97">
        <f>'Data Entry'!M98</f>
        <v>4678</v>
      </c>
      <c r="E97">
        <f>'Data Entry'!N98</f>
        <v>1.915</v>
      </c>
      <c r="F97">
        <f>'Data Entry'!O98</f>
        <v>4152</v>
      </c>
      <c r="G97">
        <f>'Data Entry'!P98</f>
        <v>0</v>
      </c>
      <c r="H97">
        <f>'Data Entry'!Q98</f>
        <v>7520</v>
      </c>
      <c r="I97">
        <f>'Data Entry'!R98</f>
        <v>0.748</v>
      </c>
      <c r="J97">
        <f t="shared" si="11"/>
        <v>2.663</v>
      </c>
      <c r="K97" s="1">
        <f>SUMIFS('I want to cry'!C$2:C$1000,'I want to cry'!$A$2:$A$1000,$B97,'I want to cry'!$B$2:$B$1000,$C97)</f>
        <v>23.01</v>
      </c>
      <c r="L97" s="1">
        <f>SUMIFS('I want to cry'!D$2:D$1000,'I want to cry'!$A$2:$A$1000,$B97,'I want to cry'!$B$2:$B$1000,$C97)</f>
        <v>0</v>
      </c>
      <c r="M97" s="1">
        <f>SUMIFS('I want to cry'!E$2:E$1000,'I want to cry'!$A$2:$A$1000,$B97,'I want to cry'!$B$2:$B$1000,$C97)</f>
        <v>1.496</v>
      </c>
      <c r="N97" s="1">
        <f t="shared" si="12"/>
        <v>0</v>
      </c>
      <c r="O97" s="1">
        <f t="shared" si="13"/>
        <v>0</v>
      </c>
      <c r="P97" s="1">
        <f t="shared" si="14"/>
        <v>0</v>
      </c>
      <c r="Q97" s="1">
        <f>SUMIF('I have a blue banner'!A$2:A$995,D97,'I have a blue banner'!L$2:L$995)</f>
        <v>182</v>
      </c>
      <c r="R97" s="1">
        <f>SUMIF('I have a blue banner'!A$2:A$995,F97,'I have a blue banner'!L$2:L$995)</f>
        <v>85</v>
      </c>
      <c r="S97" s="1">
        <f>SUMIF('I have a blue banner'!A$2:A$995,I97,'I have a blue banner'!L$2:L$995)</f>
        <v>0</v>
      </c>
      <c r="T97" s="1">
        <f>SUMIF('I wanna go biking'!A$2:A$1000,D97,'I wanna go biking'!D$2:D$2000)</f>
        <v>14</v>
      </c>
      <c r="U97" s="1">
        <f>SUMIF('I wanna go biking'!A$2:A$1000,F97,'I wanna go biking'!D$2:D$2000)</f>
        <v>10</v>
      </c>
      <c r="V97" s="1">
        <f>SUMIF('I wanna go biking'!A$2:A$1000,H97,'I wanna go biking'!D$2:D$2000)</f>
        <v>2.33333333333333</v>
      </c>
      <c r="W97">
        <f t="shared" si="15"/>
        <v>-168</v>
      </c>
      <c r="X97">
        <f t="shared" si="16"/>
        <v>-75</v>
      </c>
      <c r="Y97">
        <f t="shared" si="17"/>
        <v>2.33333333333333</v>
      </c>
      <c r="Z97">
        <f t="shared" si="18"/>
        <v>0</v>
      </c>
      <c r="AA97">
        <f t="shared" si="19"/>
        <v>0</v>
      </c>
      <c r="AB97">
        <f t="shared" si="20"/>
        <v>0</v>
      </c>
      <c r="AC97" s="25">
        <f t="shared" si="21"/>
        <v>0</v>
      </c>
    </row>
    <row r="98" spans="1:29">
      <c r="A98">
        <f>'Data Entry'!A99</f>
        <v>1305</v>
      </c>
      <c r="B98">
        <f>'Data Entry'!B99</f>
        <v>15</v>
      </c>
      <c r="C98" t="str">
        <f>'Data Entry'!C99</f>
        <v>Blue</v>
      </c>
      <c r="D98">
        <f>'Data Entry'!M99</f>
        <v>7757</v>
      </c>
      <c r="E98">
        <f>'Data Entry'!N99</f>
        <v>12.742</v>
      </c>
      <c r="F98">
        <f>'Data Entry'!O99</f>
        <v>752</v>
      </c>
      <c r="G98">
        <f>'Data Entry'!P99</f>
        <v>0</v>
      </c>
      <c r="H98">
        <f>'Data Entry'!Q99</f>
        <v>8731</v>
      </c>
      <c r="I98">
        <f>'Data Entry'!R99</f>
        <v>0</v>
      </c>
      <c r="J98">
        <f t="shared" si="11"/>
        <v>12.742</v>
      </c>
      <c r="K98" s="1">
        <f>SUMIFS('I want to cry'!C$2:C$1000,'I want to cry'!$A$2:$A$1000,$B98,'I want to cry'!$B$2:$B$1000,$C98)</f>
        <v>76.61</v>
      </c>
      <c r="L98" s="1">
        <f>SUMIFS('I want to cry'!D$2:D$1000,'I want to cry'!$A$2:$A$1000,$B98,'I want to cry'!$B$2:$B$1000,$C98)</f>
        <v>52.037</v>
      </c>
      <c r="M98" s="1">
        <f>SUMIFS('I want to cry'!E$2:E$1000,'I want to cry'!$A$2:$A$1000,$B98,'I want to cry'!$B$2:$B$1000,$C98)</f>
        <v>0</v>
      </c>
      <c r="N98" s="1">
        <f t="shared" si="12"/>
        <v>0.166322934342775</v>
      </c>
      <c r="O98" s="1">
        <f t="shared" si="13"/>
        <v>0</v>
      </c>
      <c r="P98" s="1">
        <f t="shared" si="14"/>
        <v>0</v>
      </c>
      <c r="Q98" s="1">
        <f>SUMIF('I have a blue banner'!A$2:A$995,D98,'I have a blue banner'!L$2:L$995)</f>
        <v>2</v>
      </c>
      <c r="R98" s="1">
        <f>SUMIF('I have a blue banner'!A$2:A$995,F98,'I have a blue banner'!L$2:L$995)</f>
        <v>0</v>
      </c>
      <c r="S98" s="1">
        <f>SUMIF('I have a blue banner'!A$2:A$995,I98,'I have a blue banner'!L$2:L$995)</f>
        <v>0</v>
      </c>
      <c r="T98" s="1">
        <f>SUMIF('I wanna go biking'!A$2:A$1000,D98,'I wanna go biking'!D$2:D$2000)</f>
        <v>0</v>
      </c>
      <c r="U98" s="1">
        <f>SUMIF('I wanna go biking'!A$2:A$1000,F98,'I wanna go biking'!D$2:D$2000)</f>
        <v>0</v>
      </c>
      <c r="V98" s="1">
        <f>SUMIF('I wanna go biking'!A$2:A$1000,H98,'I wanna go biking'!D$2:D$2000)</f>
        <v>6.66666666666667</v>
      </c>
      <c r="W98">
        <f t="shared" si="15"/>
        <v>-2</v>
      </c>
      <c r="X98">
        <f t="shared" si="16"/>
        <v>0</v>
      </c>
      <c r="Y98">
        <f t="shared" si="17"/>
        <v>6.66666666666667</v>
      </c>
      <c r="Z98">
        <f t="shared" si="18"/>
        <v>-0.33264586868555</v>
      </c>
      <c r="AA98">
        <f t="shared" si="19"/>
        <v>0</v>
      </c>
      <c r="AB98">
        <f t="shared" si="20"/>
        <v>0</v>
      </c>
      <c r="AC98" s="25">
        <f t="shared" si="21"/>
        <v>-0.33264586868555</v>
      </c>
    </row>
    <row r="99" spans="1:29">
      <c r="A99">
        <f>'Data Entry'!A100</f>
        <v>1374</v>
      </c>
      <c r="B99">
        <f>'Data Entry'!B100</f>
        <v>15</v>
      </c>
      <c r="C99" t="str">
        <f>'Data Entry'!C100</f>
        <v>Blue</v>
      </c>
      <c r="D99">
        <f>'Data Entry'!M100</f>
        <v>7757</v>
      </c>
      <c r="E99">
        <f>'Data Entry'!N100</f>
        <v>0</v>
      </c>
      <c r="F99">
        <f>'Data Entry'!O100</f>
        <v>772</v>
      </c>
      <c r="G99">
        <f>'Data Entry'!P100</f>
        <v>2.686</v>
      </c>
      <c r="H99">
        <f>'Data Entry'!Q100</f>
        <v>8731</v>
      </c>
      <c r="I99">
        <f>'Data Entry'!R100</f>
        <v>0</v>
      </c>
      <c r="J99">
        <f t="shared" si="11"/>
        <v>2.686</v>
      </c>
      <c r="K99" s="1">
        <f>SUMIFS('I want to cry'!C$2:C$1000,'I want to cry'!$A$2:$A$1000,$B99,'I want to cry'!$B$2:$B$1000,$C99)</f>
        <v>76.61</v>
      </c>
      <c r="L99" s="1">
        <f>SUMIFS('I want to cry'!D$2:D$1000,'I want to cry'!$A$2:$A$1000,$B99,'I want to cry'!$B$2:$B$1000,$C99)</f>
        <v>52.037</v>
      </c>
      <c r="M99" s="1">
        <f>SUMIFS('I want to cry'!E$2:E$1000,'I want to cry'!$A$2:$A$1000,$B99,'I want to cry'!$B$2:$B$1000,$C99)</f>
        <v>0</v>
      </c>
      <c r="N99" s="1">
        <f t="shared" si="12"/>
        <v>0</v>
      </c>
      <c r="O99" s="1">
        <f t="shared" si="13"/>
        <v>0.0516171185886965</v>
      </c>
      <c r="P99" s="1">
        <f t="shared" si="14"/>
        <v>0</v>
      </c>
      <c r="Q99" s="1">
        <f>SUMIF('I have a blue banner'!A$2:A$995,D99,'I have a blue banner'!L$2:L$995)</f>
        <v>2</v>
      </c>
      <c r="R99" s="1">
        <f>SUMIF('I have a blue banner'!A$2:A$995,F99,'I have a blue banner'!L$2:L$995)</f>
        <v>80</v>
      </c>
      <c r="S99" s="1">
        <f>SUMIF('I have a blue banner'!A$2:A$995,I99,'I have a blue banner'!L$2:L$995)</f>
        <v>0</v>
      </c>
      <c r="T99" s="1">
        <f>SUMIF('I wanna go biking'!A$2:A$1000,D99,'I wanna go biking'!D$2:D$2000)</f>
        <v>0</v>
      </c>
      <c r="U99" s="1">
        <f>SUMIF('I wanna go biking'!A$2:A$1000,F99,'I wanna go biking'!D$2:D$2000)</f>
        <v>8</v>
      </c>
      <c r="V99" s="1">
        <f>SUMIF('I wanna go biking'!A$2:A$1000,H99,'I wanna go biking'!D$2:D$2000)</f>
        <v>6.66666666666667</v>
      </c>
      <c r="W99">
        <f t="shared" si="15"/>
        <v>-2</v>
      </c>
      <c r="X99">
        <f t="shared" si="16"/>
        <v>-72</v>
      </c>
      <c r="Y99">
        <f t="shared" si="17"/>
        <v>6.66666666666667</v>
      </c>
      <c r="Z99">
        <f t="shared" si="18"/>
        <v>0</v>
      </c>
      <c r="AA99">
        <f t="shared" si="19"/>
        <v>-3.71643253838615</v>
      </c>
      <c r="AB99">
        <f t="shared" si="20"/>
        <v>0</v>
      </c>
      <c r="AC99" s="25">
        <f t="shared" si="21"/>
        <v>-3.71643253838615</v>
      </c>
    </row>
    <row r="100" spans="1:29">
      <c r="A100">
        <f>'Data Entry'!A101</f>
        <v>772</v>
      </c>
      <c r="B100">
        <f>'Data Entry'!B101</f>
        <v>15</v>
      </c>
      <c r="C100" t="str">
        <f>'Data Entry'!C101</f>
        <v>Red</v>
      </c>
      <c r="D100">
        <f>'Data Entry'!M101</f>
        <v>1374</v>
      </c>
      <c r="E100">
        <f>'Data Entry'!N101</f>
        <v>5.997</v>
      </c>
      <c r="F100">
        <f>'Data Entry'!O101</f>
        <v>1305</v>
      </c>
      <c r="G100">
        <f>'Data Entry'!P101</f>
        <v>7.999</v>
      </c>
      <c r="H100">
        <f>'Data Entry'!Q101</f>
        <v>2013</v>
      </c>
      <c r="I100">
        <f>'Data Entry'!R101</f>
        <v>2.938</v>
      </c>
      <c r="J100">
        <f t="shared" si="11"/>
        <v>16.934</v>
      </c>
      <c r="K100" s="1">
        <f>SUMIFS('I want to cry'!C$2:C$1000,'I want to cry'!$A$2:$A$1000,$B100,'I want to cry'!$B$2:$B$1000,$C100)</f>
        <v>59.484</v>
      </c>
      <c r="L100" s="1">
        <f>SUMIFS('I want to cry'!D$2:D$1000,'I want to cry'!$A$2:$A$1000,$B100,'I want to cry'!$B$2:$B$1000,$C100)</f>
        <v>15.998</v>
      </c>
      <c r="M100" s="1">
        <f>SUMIFS('I want to cry'!E$2:E$1000,'I want to cry'!$A$2:$A$1000,$B100,'I want to cry'!$B$2:$B$1000,$C100)</f>
        <v>5.876</v>
      </c>
      <c r="N100" s="1">
        <f t="shared" si="12"/>
        <v>0.100817026427275</v>
      </c>
      <c r="O100" s="1">
        <f t="shared" si="13"/>
        <v>0.5</v>
      </c>
      <c r="P100" s="1">
        <f t="shared" si="14"/>
        <v>0.5</v>
      </c>
      <c r="Q100" s="1">
        <f>SUMIF('I have a blue banner'!A$2:A$995,D100,'I have a blue banner'!L$2:L$995)</f>
        <v>2</v>
      </c>
      <c r="R100" s="1">
        <f>SUMIF('I have a blue banner'!A$2:A$995,F100,'I have a blue banner'!L$2:L$995)</f>
        <v>97</v>
      </c>
      <c r="S100" s="1">
        <f>SUMIF('I have a blue banner'!A$2:A$995,I100,'I have a blue banner'!L$2:L$995)</f>
        <v>0</v>
      </c>
      <c r="T100" s="1">
        <f>SUMIF('I wanna go biking'!A$2:A$1000,D100,'I wanna go biking'!D$2:D$2000)</f>
        <v>0</v>
      </c>
      <c r="U100" s="1">
        <f>SUMIF('I wanna go biking'!A$2:A$1000,F100,'I wanna go biking'!D$2:D$2000)</f>
        <v>12</v>
      </c>
      <c r="V100" s="1">
        <f>SUMIF('I wanna go biking'!A$2:A$1000,H100,'I wanna go biking'!D$2:D$2000)</f>
        <v>3.66666666666667</v>
      </c>
      <c r="W100">
        <f t="shared" si="15"/>
        <v>-2</v>
      </c>
      <c r="X100">
        <f t="shared" si="16"/>
        <v>-85</v>
      </c>
      <c r="Y100">
        <f t="shared" si="17"/>
        <v>3.66666666666667</v>
      </c>
      <c r="Z100">
        <f t="shared" si="18"/>
        <v>-0.201634052854549</v>
      </c>
      <c r="AA100">
        <f t="shared" si="19"/>
        <v>-42.5</v>
      </c>
      <c r="AB100">
        <f t="shared" si="20"/>
        <v>1.83333333333333</v>
      </c>
      <c r="AC100" s="25">
        <f t="shared" si="21"/>
        <v>-40.8683007195212</v>
      </c>
    </row>
    <row r="101" spans="1:29">
      <c r="A101">
        <f>'Data Entry'!A102</f>
        <v>8731</v>
      </c>
      <c r="B101">
        <f>'Data Entry'!B102</f>
        <v>15</v>
      </c>
      <c r="C101" t="str">
        <f>'Data Entry'!C102</f>
        <v>Red</v>
      </c>
      <c r="D101">
        <f>'Data Entry'!M102</f>
        <v>1374</v>
      </c>
      <c r="E101">
        <f>'Data Entry'!N102</f>
        <v>0</v>
      </c>
      <c r="F101">
        <f>'Data Entry'!O102</f>
        <v>1305</v>
      </c>
      <c r="G101">
        <f>'Data Entry'!P102</f>
        <v>0</v>
      </c>
      <c r="H101">
        <f>'Data Entry'!Q102</f>
        <v>2013</v>
      </c>
      <c r="I101">
        <f>'Data Entry'!R102</f>
        <v>0</v>
      </c>
      <c r="J101">
        <f t="shared" si="11"/>
        <v>0</v>
      </c>
      <c r="K101" s="1">
        <f>SUMIFS('I want to cry'!C$2:C$1000,'I want to cry'!$A$2:$A$1000,$B101,'I want to cry'!$B$2:$B$1000,$C101)</f>
        <v>59.484</v>
      </c>
      <c r="L101" s="1">
        <f>SUMIFS('I want to cry'!D$2:D$1000,'I want to cry'!$A$2:$A$1000,$B101,'I want to cry'!$B$2:$B$1000,$C101)</f>
        <v>15.998</v>
      </c>
      <c r="M101" s="1">
        <f>SUMIFS('I want to cry'!E$2:E$1000,'I want to cry'!$A$2:$A$1000,$B101,'I want to cry'!$B$2:$B$1000,$C101)</f>
        <v>5.876</v>
      </c>
      <c r="N101" s="1">
        <f t="shared" si="12"/>
        <v>0</v>
      </c>
      <c r="O101" s="1">
        <f t="shared" si="13"/>
        <v>0</v>
      </c>
      <c r="P101" s="1">
        <f t="shared" si="14"/>
        <v>0</v>
      </c>
      <c r="Q101" s="1">
        <f>SUMIF('I have a blue banner'!A$2:A$995,D101,'I have a blue banner'!L$2:L$995)</f>
        <v>2</v>
      </c>
      <c r="R101" s="1">
        <f>SUMIF('I have a blue banner'!A$2:A$995,F101,'I have a blue banner'!L$2:L$995)</f>
        <v>97</v>
      </c>
      <c r="S101" s="1">
        <f>SUMIF('I have a blue banner'!A$2:A$995,I101,'I have a blue banner'!L$2:L$995)</f>
        <v>0</v>
      </c>
      <c r="T101" s="1">
        <f>SUMIF('I wanna go biking'!A$2:A$1000,D101,'I wanna go biking'!D$2:D$2000)</f>
        <v>0</v>
      </c>
      <c r="U101" s="1">
        <f>SUMIF('I wanna go biking'!A$2:A$1000,F101,'I wanna go biking'!D$2:D$2000)</f>
        <v>12</v>
      </c>
      <c r="V101" s="1">
        <f>SUMIF('I wanna go biking'!A$2:A$1000,H101,'I wanna go biking'!D$2:D$2000)</f>
        <v>3.66666666666667</v>
      </c>
      <c r="W101">
        <f t="shared" si="15"/>
        <v>-2</v>
      </c>
      <c r="X101">
        <f t="shared" si="16"/>
        <v>-85</v>
      </c>
      <c r="Y101">
        <f t="shared" si="17"/>
        <v>3.66666666666667</v>
      </c>
      <c r="Z101">
        <f t="shared" si="18"/>
        <v>0</v>
      </c>
      <c r="AA101">
        <f t="shared" si="19"/>
        <v>0</v>
      </c>
      <c r="AB101">
        <f t="shared" si="20"/>
        <v>0</v>
      </c>
      <c r="AC101" s="25">
        <f t="shared" si="21"/>
        <v>0</v>
      </c>
    </row>
    <row r="102" spans="1:29">
      <c r="A102">
        <f>'Data Entry'!A103</f>
        <v>8731</v>
      </c>
      <c r="B102">
        <f>'Data Entry'!B103</f>
        <v>15</v>
      </c>
      <c r="C102" t="str">
        <f>'Data Entry'!C103</f>
        <v>Red</v>
      </c>
      <c r="D102">
        <f>'Data Entry'!M103</f>
        <v>1374</v>
      </c>
      <c r="E102">
        <f>'Data Entry'!N103</f>
        <v>0</v>
      </c>
      <c r="F102">
        <f>'Data Entry'!O103</f>
        <v>1305</v>
      </c>
      <c r="G102">
        <f>'Data Entry'!P103</f>
        <v>0</v>
      </c>
      <c r="H102">
        <f>'Data Entry'!Q103</f>
        <v>2013</v>
      </c>
      <c r="I102">
        <f>'Data Entry'!R103</f>
        <v>0</v>
      </c>
      <c r="J102">
        <f t="shared" si="11"/>
        <v>0</v>
      </c>
      <c r="K102" s="1">
        <f>SUMIFS('I want to cry'!C$2:C$1000,'I want to cry'!$A$2:$A$1000,$B102,'I want to cry'!$B$2:$B$1000,$C102)</f>
        <v>59.484</v>
      </c>
      <c r="L102" s="1">
        <f>SUMIFS('I want to cry'!D$2:D$1000,'I want to cry'!$A$2:$A$1000,$B102,'I want to cry'!$B$2:$B$1000,$C102)</f>
        <v>15.998</v>
      </c>
      <c r="M102" s="1">
        <f>SUMIFS('I want to cry'!E$2:E$1000,'I want to cry'!$A$2:$A$1000,$B102,'I want to cry'!$B$2:$B$1000,$C102)</f>
        <v>5.876</v>
      </c>
      <c r="N102" s="1">
        <f t="shared" si="12"/>
        <v>0</v>
      </c>
      <c r="O102" s="1">
        <f t="shared" si="13"/>
        <v>0</v>
      </c>
      <c r="P102" s="1">
        <f t="shared" si="14"/>
        <v>0</v>
      </c>
      <c r="Q102" s="1">
        <f>SUMIF('I have a blue banner'!A$2:A$995,D102,'I have a blue banner'!L$2:L$995)</f>
        <v>2</v>
      </c>
      <c r="R102" s="1">
        <f>SUMIF('I have a blue banner'!A$2:A$995,F102,'I have a blue banner'!L$2:L$995)</f>
        <v>97</v>
      </c>
      <c r="S102" s="1">
        <f>SUMIF('I have a blue banner'!A$2:A$995,I102,'I have a blue banner'!L$2:L$995)</f>
        <v>0</v>
      </c>
      <c r="T102" s="1">
        <f>SUMIF('I wanna go biking'!A$2:A$1000,D102,'I wanna go biking'!D$2:D$2000)</f>
        <v>0</v>
      </c>
      <c r="U102" s="1">
        <f>SUMIF('I wanna go biking'!A$2:A$1000,F102,'I wanna go biking'!D$2:D$2000)</f>
        <v>12</v>
      </c>
      <c r="V102" s="1">
        <f>SUMIF('I wanna go biking'!A$2:A$1000,H102,'I wanna go biking'!D$2:D$2000)</f>
        <v>3.66666666666667</v>
      </c>
      <c r="W102">
        <f t="shared" si="15"/>
        <v>-2</v>
      </c>
      <c r="X102">
        <f t="shared" si="16"/>
        <v>-85</v>
      </c>
      <c r="Y102">
        <f t="shared" si="17"/>
        <v>3.66666666666667</v>
      </c>
      <c r="Z102">
        <f t="shared" si="18"/>
        <v>0</v>
      </c>
      <c r="AA102">
        <f t="shared" si="19"/>
        <v>0</v>
      </c>
      <c r="AB102">
        <f t="shared" si="20"/>
        <v>0</v>
      </c>
      <c r="AC102" s="25">
        <f t="shared" si="21"/>
        <v>0</v>
      </c>
    </row>
    <row r="103" spans="1:29">
      <c r="A103">
        <f>'Data Entry'!A104</f>
        <v>2013</v>
      </c>
      <c r="B103">
        <f>'Data Entry'!B104</f>
        <v>15</v>
      </c>
      <c r="C103" t="str">
        <f>'Data Entry'!C104</f>
        <v>Blue</v>
      </c>
      <c r="D103">
        <f>'Data Entry'!M104</f>
        <v>7757</v>
      </c>
      <c r="E103">
        <f>'Data Entry'!N104</f>
        <v>19.868</v>
      </c>
      <c r="F103">
        <f>'Data Entry'!O104</f>
        <v>772</v>
      </c>
      <c r="G103">
        <f>'Data Entry'!P104</f>
        <v>0</v>
      </c>
      <c r="H103">
        <f>'Data Entry'!Q104</f>
        <v>8731</v>
      </c>
      <c r="I103">
        <f>'Data Entry'!R104</f>
        <v>0</v>
      </c>
      <c r="J103">
        <f t="shared" si="11"/>
        <v>19.868</v>
      </c>
      <c r="K103" s="1">
        <f>SUMIFS('I want to cry'!C$2:C$1000,'I want to cry'!$A$2:$A$1000,$B103,'I want to cry'!$B$2:$B$1000,$C103)</f>
        <v>76.61</v>
      </c>
      <c r="L103" s="1">
        <f>SUMIFS('I want to cry'!D$2:D$1000,'I want to cry'!$A$2:$A$1000,$B103,'I want to cry'!$B$2:$B$1000,$C103)</f>
        <v>52.037</v>
      </c>
      <c r="M103" s="1">
        <f>SUMIFS('I want to cry'!E$2:E$1000,'I want to cry'!$A$2:$A$1000,$B103,'I want to cry'!$B$2:$B$1000,$C103)</f>
        <v>0</v>
      </c>
      <c r="N103" s="1">
        <f t="shared" si="12"/>
        <v>0.259339511813079</v>
      </c>
      <c r="O103" s="1">
        <f t="shared" si="13"/>
        <v>0</v>
      </c>
      <c r="P103" s="1">
        <f t="shared" si="14"/>
        <v>0</v>
      </c>
      <c r="Q103" s="1">
        <f>SUMIF('I have a blue banner'!A$2:A$995,D103,'I have a blue banner'!L$2:L$995)</f>
        <v>2</v>
      </c>
      <c r="R103" s="1">
        <f>SUMIF('I have a blue banner'!A$2:A$995,F103,'I have a blue banner'!L$2:L$995)</f>
        <v>80</v>
      </c>
      <c r="S103" s="1">
        <f>SUMIF('I have a blue banner'!A$2:A$995,I103,'I have a blue banner'!L$2:L$995)</f>
        <v>0</v>
      </c>
      <c r="T103" s="1">
        <f>SUMIF('I wanna go biking'!A$2:A$1000,D103,'I wanna go biking'!D$2:D$2000)</f>
        <v>0</v>
      </c>
      <c r="U103" s="1">
        <f>SUMIF('I wanna go biking'!A$2:A$1000,F103,'I wanna go biking'!D$2:D$2000)</f>
        <v>8</v>
      </c>
      <c r="V103" s="1">
        <f>SUMIF('I wanna go biking'!A$2:A$1000,H103,'I wanna go biking'!D$2:D$2000)</f>
        <v>6.66666666666667</v>
      </c>
      <c r="W103">
        <f t="shared" si="15"/>
        <v>-2</v>
      </c>
      <c r="X103">
        <f t="shared" si="16"/>
        <v>-72</v>
      </c>
      <c r="Y103">
        <f t="shared" si="17"/>
        <v>6.66666666666667</v>
      </c>
      <c r="Z103">
        <f t="shared" si="18"/>
        <v>-0.518679023626158</v>
      </c>
      <c r="AA103">
        <f t="shared" si="19"/>
        <v>0</v>
      </c>
      <c r="AB103">
        <f t="shared" si="20"/>
        <v>0</v>
      </c>
      <c r="AC103" s="25">
        <f t="shared" si="21"/>
        <v>-0.518679023626158</v>
      </c>
    </row>
    <row r="104" spans="1:29">
      <c r="A104">
        <f>'Data Entry'!A105</f>
        <v>7757</v>
      </c>
      <c r="B104">
        <f>'Data Entry'!B105</f>
        <v>15</v>
      </c>
      <c r="C104" t="str">
        <f>'Data Entry'!C105</f>
        <v>Red</v>
      </c>
      <c r="D104">
        <f>'Data Entry'!M105</f>
        <v>2013</v>
      </c>
      <c r="E104">
        <f>'Data Entry'!N105</f>
        <v>23.745</v>
      </c>
      <c r="F104">
        <f>'Data Entry'!O105</f>
        <v>1374</v>
      </c>
      <c r="G104">
        <f>'Data Entry'!P105</f>
        <v>0</v>
      </c>
      <c r="H104">
        <f>'Data Entry'!Q105</f>
        <v>1305</v>
      </c>
      <c r="I104">
        <f>'Data Entry'!R105</f>
        <v>0</v>
      </c>
      <c r="J104">
        <f t="shared" si="11"/>
        <v>23.745</v>
      </c>
      <c r="K104" s="1">
        <f>SUMIFS('I want to cry'!C$2:C$1000,'I want to cry'!$A$2:$A$1000,$B104,'I want to cry'!$B$2:$B$1000,$C104)</f>
        <v>59.484</v>
      </c>
      <c r="L104" s="1">
        <f>SUMIFS('I want to cry'!D$2:D$1000,'I want to cry'!$A$2:$A$1000,$B104,'I want to cry'!$B$2:$B$1000,$C104)</f>
        <v>15.998</v>
      </c>
      <c r="M104" s="1">
        <f>SUMIFS('I want to cry'!E$2:E$1000,'I want to cry'!$A$2:$A$1000,$B104,'I want to cry'!$B$2:$B$1000,$C104)</f>
        <v>5.876</v>
      </c>
      <c r="N104" s="1">
        <f t="shared" si="12"/>
        <v>0.399182973572725</v>
      </c>
      <c r="O104" s="1">
        <f t="shared" si="13"/>
        <v>0</v>
      </c>
      <c r="P104" s="1">
        <f t="shared" si="14"/>
        <v>0</v>
      </c>
      <c r="Q104" s="1">
        <f>SUMIF('I have a blue banner'!A$2:A$995,D104,'I have a blue banner'!L$2:L$995)</f>
        <v>32</v>
      </c>
      <c r="R104" s="1">
        <f>SUMIF('I have a blue banner'!A$2:A$995,F104,'I have a blue banner'!L$2:L$995)</f>
        <v>2</v>
      </c>
      <c r="S104" s="1">
        <f>SUMIF('I have a blue banner'!A$2:A$995,I104,'I have a blue banner'!L$2:L$995)</f>
        <v>0</v>
      </c>
      <c r="T104" s="1">
        <f>SUMIF('I wanna go biking'!A$2:A$1000,D104,'I wanna go biking'!D$2:D$2000)</f>
        <v>3.66666666666667</v>
      </c>
      <c r="U104" s="1">
        <f>SUMIF('I wanna go biking'!A$2:A$1000,F104,'I wanna go biking'!D$2:D$2000)</f>
        <v>0</v>
      </c>
      <c r="V104" s="1">
        <f>SUMIF('I wanna go biking'!A$2:A$1000,H104,'I wanna go biking'!D$2:D$2000)</f>
        <v>12</v>
      </c>
      <c r="W104">
        <f t="shared" si="15"/>
        <v>-28.3333333333333</v>
      </c>
      <c r="X104">
        <f t="shared" si="16"/>
        <v>-2</v>
      </c>
      <c r="Y104">
        <f t="shared" si="17"/>
        <v>12</v>
      </c>
      <c r="Z104">
        <f t="shared" si="18"/>
        <v>-11.3101842512272</v>
      </c>
      <c r="AA104">
        <f t="shared" si="19"/>
        <v>0</v>
      </c>
      <c r="AB104">
        <f t="shared" si="20"/>
        <v>0</v>
      </c>
      <c r="AC104" s="25">
        <f t="shared" si="21"/>
        <v>-11.3101842512272</v>
      </c>
    </row>
    <row r="105" spans="1:29">
      <c r="A105">
        <f>'Data Entry'!A106</f>
        <v>2706</v>
      </c>
      <c r="B105">
        <f>'Data Entry'!B106</f>
        <v>16</v>
      </c>
      <c r="C105" t="str">
        <f>'Data Entry'!C106</f>
        <v>Red</v>
      </c>
      <c r="D105">
        <f>'Data Entry'!M106</f>
        <v>3161</v>
      </c>
      <c r="E105">
        <f>'Data Entry'!N106</f>
        <v>0</v>
      </c>
      <c r="F105">
        <f>'Data Entry'!O106</f>
        <v>610</v>
      </c>
      <c r="G105">
        <f>'Data Entry'!P106</f>
        <v>0</v>
      </c>
      <c r="H105">
        <f>'Data Entry'!Q106</f>
        <v>4951</v>
      </c>
      <c r="I105">
        <f>'Data Entry'!R106</f>
        <v>0</v>
      </c>
      <c r="J105">
        <f t="shared" si="11"/>
        <v>0</v>
      </c>
      <c r="K105" s="1">
        <f>SUMIFS('I want to cry'!C$2:C$1000,'I want to cry'!$A$2:$A$1000,$B105,'I want to cry'!$B$2:$B$1000,$C105)</f>
        <v>49.87</v>
      </c>
      <c r="L105" s="1">
        <f>SUMIFS('I want to cry'!D$2:D$1000,'I want to cry'!$A$2:$A$1000,$B105,'I want to cry'!$B$2:$B$1000,$C105)</f>
        <v>40.434</v>
      </c>
      <c r="M105" s="1">
        <f>SUMIFS('I want to cry'!E$2:E$1000,'I want to cry'!$A$2:$A$1000,$B105,'I want to cry'!$B$2:$B$1000,$C105)</f>
        <v>9.4</v>
      </c>
      <c r="N105" s="1">
        <f t="shared" si="12"/>
        <v>0</v>
      </c>
      <c r="O105" s="1">
        <f t="shared" si="13"/>
        <v>0</v>
      </c>
      <c r="P105" s="1">
        <f t="shared" si="14"/>
        <v>0</v>
      </c>
      <c r="Q105" s="1">
        <f>SUMIF('I have a blue banner'!A$2:A$995,D105,'I have a blue banner'!L$2:L$995)</f>
        <v>13</v>
      </c>
      <c r="R105" s="1">
        <f>SUMIF('I have a blue banner'!A$2:A$995,F105,'I have a blue banner'!L$2:L$995)</f>
        <v>126</v>
      </c>
      <c r="S105" s="1">
        <f>SUMIF('I have a blue banner'!A$2:A$995,I105,'I have a blue banner'!L$2:L$995)</f>
        <v>0</v>
      </c>
      <c r="T105" s="1">
        <f>SUMIF('I wanna go biking'!A$2:A$1000,D105,'I wanna go biking'!D$2:D$2000)</f>
        <v>1.25</v>
      </c>
      <c r="U105" s="1">
        <f>SUMIF('I wanna go biking'!A$2:A$1000,F105,'I wanna go biking'!D$2:D$2000)</f>
        <v>14.4</v>
      </c>
      <c r="V105" s="1">
        <f>SUMIF('I wanna go biking'!A$2:A$1000,H105,'I wanna go biking'!D$2:D$2000)</f>
        <v>2.66666666666667</v>
      </c>
      <c r="W105">
        <f t="shared" si="15"/>
        <v>-11.75</v>
      </c>
      <c r="X105">
        <f t="shared" si="16"/>
        <v>-111.6</v>
      </c>
      <c r="Y105">
        <f t="shared" si="17"/>
        <v>2.66666666666667</v>
      </c>
      <c r="Z105">
        <f t="shared" si="18"/>
        <v>0</v>
      </c>
      <c r="AA105">
        <f t="shared" si="19"/>
        <v>0</v>
      </c>
      <c r="AB105">
        <f t="shared" si="20"/>
        <v>0</v>
      </c>
      <c r="AC105" s="25">
        <f t="shared" si="21"/>
        <v>0</v>
      </c>
    </row>
    <row r="106" spans="1:29">
      <c r="A106">
        <f>'Data Entry'!A107</f>
        <v>4015</v>
      </c>
      <c r="B106">
        <f>'Data Entry'!B107</f>
        <v>16</v>
      </c>
      <c r="C106" t="str">
        <f>'Data Entry'!C107</f>
        <v>Red</v>
      </c>
      <c r="D106">
        <f>'Data Entry'!M107</f>
        <v>3161</v>
      </c>
      <c r="E106">
        <f>'Data Entry'!N107</f>
        <v>24.935</v>
      </c>
      <c r="F106">
        <f>'Data Entry'!O107</f>
        <v>610</v>
      </c>
      <c r="G106">
        <f>'Data Entry'!P107</f>
        <v>20.217</v>
      </c>
      <c r="H106">
        <f>'Data Entry'!Q107</f>
        <v>4951</v>
      </c>
      <c r="I106">
        <f>'Data Entry'!R107</f>
        <v>4.7</v>
      </c>
      <c r="J106">
        <f t="shared" si="11"/>
        <v>49.852</v>
      </c>
      <c r="K106" s="1">
        <f>SUMIFS('I want to cry'!C$2:C$1000,'I want to cry'!$A$2:$A$1000,$B106,'I want to cry'!$B$2:$B$1000,$C106)</f>
        <v>49.87</v>
      </c>
      <c r="L106" s="1">
        <f>SUMIFS('I want to cry'!D$2:D$1000,'I want to cry'!$A$2:$A$1000,$B106,'I want to cry'!$B$2:$B$1000,$C106)</f>
        <v>40.434</v>
      </c>
      <c r="M106" s="1">
        <f>SUMIFS('I want to cry'!E$2:E$1000,'I want to cry'!$A$2:$A$1000,$B106,'I want to cry'!$B$2:$B$1000,$C106)</f>
        <v>9.4</v>
      </c>
      <c r="N106" s="1">
        <f t="shared" si="12"/>
        <v>0.5</v>
      </c>
      <c r="O106" s="1">
        <f t="shared" si="13"/>
        <v>0.5</v>
      </c>
      <c r="P106" s="1">
        <f t="shared" si="14"/>
        <v>0.5</v>
      </c>
      <c r="Q106" s="1">
        <f>SUMIF('I have a blue banner'!A$2:A$995,D106,'I have a blue banner'!L$2:L$995)</f>
        <v>13</v>
      </c>
      <c r="R106" s="1">
        <f>SUMIF('I have a blue banner'!A$2:A$995,F106,'I have a blue banner'!L$2:L$995)</f>
        <v>126</v>
      </c>
      <c r="S106" s="1">
        <f>SUMIF('I have a blue banner'!A$2:A$995,I106,'I have a blue banner'!L$2:L$995)</f>
        <v>0</v>
      </c>
      <c r="T106" s="1">
        <f>SUMIF('I wanna go biking'!A$2:A$1000,D106,'I wanna go biking'!D$2:D$2000)</f>
        <v>1.25</v>
      </c>
      <c r="U106" s="1">
        <f>SUMIF('I wanna go biking'!A$2:A$1000,F106,'I wanna go biking'!D$2:D$2000)</f>
        <v>14.4</v>
      </c>
      <c r="V106" s="1">
        <f>SUMIF('I wanna go biking'!A$2:A$1000,H106,'I wanna go biking'!D$2:D$2000)</f>
        <v>2.66666666666667</v>
      </c>
      <c r="W106">
        <f t="shared" si="15"/>
        <v>-11.75</v>
      </c>
      <c r="X106">
        <f t="shared" si="16"/>
        <v>-111.6</v>
      </c>
      <c r="Y106">
        <f t="shared" si="17"/>
        <v>2.66666666666667</v>
      </c>
      <c r="Z106">
        <f t="shared" si="18"/>
        <v>-5.875</v>
      </c>
      <c r="AA106">
        <f t="shared" si="19"/>
        <v>-55.8</v>
      </c>
      <c r="AB106">
        <f t="shared" si="20"/>
        <v>1.33333333333333</v>
      </c>
      <c r="AC106" s="25">
        <f t="shared" si="21"/>
        <v>-60.3416666666667</v>
      </c>
    </row>
    <row r="107" spans="1:29">
      <c r="A107">
        <f>'Data Entry'!A108</f>
        <v>4343</v>
      </c>
      <c r="B107">
        <f>'Data Entry'!B108</f>
        <v>16</v>
      </c>
      <c r="C107" t="str">
        <f>'Data Entry'!C108</f>
        <v>Red</v>
      </c>
      <c r="D107">
        <f>'Data Entry'!M108</f>
        <v>3161</v>
      </c>
      <c r="E107">
        <f>'Data Entry'!N108</f>
        <v>0</v>
      </c>
      <c r="F107">
        <f>'Data Entry'!O108</f>
        <v>610</v>
      </c>
      <c r="G107">
        <f>'Data Entry'!P108</f>
        <v>0</v>
      </c>
      <c r="H107">
        <f>'Data Entry'!Q108</f>
        <v>4951</v>
      </c>
      <c r="I107">
        <f>'Data Entry'!R108</f>
        <v>0</v>
      </c>
      <c r="J107">
        <f t="shared" si="11"/>
        <v>0</v>
      </c>
      <c r="K107" s="1">
        <f>SUMIFS('I want to cry'!C$2:C$1000,'I want to cry'!$A$2:$A$1000,$B107,'I want to cry'!$B$2:$B$1000,$C107)</f>
        <v>49.87</v>
      </c>
      <c r="L107" s="1">
        <f>SUMIFS('I want to cry'!D$2:D$1000,'I want to cry'!$A$2:$A$1000,$B107,'I want to cry'!$B$2:$B$1000,$C107)</f>
        <v>40.434</v>
      </c>
      <c r="M107" s="1">
        <f>SUMIFS('I want to cry'!E$2:E$1000,'I want to cry'!$A$2:$A$1000,$B107,'I want to cry'!$B$2:$B$1000,$C107)</f>
        <v>9.4</v>
      </c>
      <c r="N107" s="1">
        <f t="shared" si="12"/>
        <v>0</v>
      </c>
      <c r="O107" s="1">
        <f t="shared" si="13"/>
        <v>0</v>
      </c>
      <c r="P107" s="1">
        <f t="shared" si="14"/>
        <v>0</v>
      </c>
      <c r="Q107" s="1">
        <f>SUMIF('I have a blue banner'!A$2:A$995,D107,'I have a blue banner'!L$2:L$995)</f>
        <v>13</v>
      </c>
      <c r="R107" s="1">
        <f>SUMIF('I have a blue banner'!A$2:A$995,F107,'I have a blue banner'!L$2:L$995)</f>
        <v>126</v>
      </c>
      <c r="S107" s="1">
        <f>SUMIF('I have a blue banner'!A$2:A$995,I107,'I have a blue banner'!L$2:L$995)</f>
        <v>0</v>
      </c>
      <c r="T107" s="1">
        <f>SUMIF('I wanna go biking'!A$2:A$1000,D107,'I wanna go biking'!D$2:D$2000)</f>
        <v>1.25</v>
      </c>
      <c r="U107" s="1">
        <f>SUMIF('I wanna go biking'!A$2:A$1000,F107,'I wanna go biking'!D$2:D$2000)</f>
        <v>14.4</v>
      </c>
      <c r="V107" s="1">
        <f>SUMIF('I wanna go biking'!A$2:A$1000,H107,'I wanna go biking'!D$2:D$2000)</f>
        <v>2.66666666666667</v>
      </c>
      <c r="W107">
        <f t="shared" si="15"/>
        <v>-11.75</v>
      </c>
      <c r="X107">
        <f t="shared" si="16"/>
        <v>-111.6</v>
      </c>
      <c r="Y107">
        <f t="shared" si="17"/>
        <v>2.66666666666667</v>
      </c>
      <c r="Z107">
        <f t="shared" si="18"/>
        <v>0</v>
      </c>
      <c r="AA107">
        <f t="shared" si="19"/>
        <v>0</v>
      </c>
      <c r="AB107">
        <f t="shared" si="20"/>
        <v>0</v>
      </c>
      <c r="AC107" s="25">
        <f t="shared" si="21"/>
        <v>0</v>
      </c>
    </row>
    <row r="108" spans="1:29">
      <c r="A108">
        <f>'Data Entry'!A109</f>
        <v>4951</v>
      </c>
      <c r="B108">
        <f>'Data Entry'!B109</f>
        <v>16</v>
      </c>
      <c r="C108" t="str">
        <f>'Data Entry'!C109</f>
        <v>Blue</v>
      </c>
      <c r="D108">
        <f>'Data Entry'!M109</f>
        <v>2706</v>
      </c>
      <c r="E108">
        <f>'Data Entry'!N109</f>
        <v>11.952</v>
      </c>
      <c r="F108">
        <f>'Data Entry'!O109</f>
        <v>4015</v>
      </c>
      <c r="G108">
        <f>'Data Entry'!P109</f>
        <v>0</v>
      </c>
      <c r="H108">
        <f>'Data Entry'!Q109</f>
        <v>4343</v>
      </c>
      <c r="I108">
        <f>'Data Entry'!R109</f>
        <v>0</v>
      </c>
      <c r="J108">
        <f t="shared" si="11"/>
        <v>11.952</v>
      </c>
      <c r="K108" s="1">
        <f>SUMIFS('I want to cry'!C$2:C$1000,'I want to cry'!$A$2:$A$1000,$B108,'I want to cry'!$B$2:$B$1000,$C108)</f>
        <v>99.106</v>
      </c>
      <c r="L108" s="1">
        <f>SUMIFS('I want to cry'!D$2:D$1000,'I want to cry'!$A$2:$A$1000,$B108,'I want to cry'!$B$2:$B$1000,$C108)</f>
        <v>0</v>
      </c>
      <c r="M108" s="1">
        <f>SUMIFS('I want to cry'!E$2:E$1000,'I want to cry'!$A$2:$A$1000,$B108,'I want to cry'!$B$2:$B$1000,$C108)</f>
        <v>0</v>
      </c>
      <c r="N108" s="1">
        <f t="shared" si="12"/>
        <v>0.120598147438097</v>
      </c>
      <c r="O108" s="1">
        <f t="shared" si="13"/>
        <v>0</v>
      </c>
      <c r="P108" s="1">
        <f t="shared" si="14"/>
        <v>0</v>
      </c>
      <c r="Q108" s="1">
        <f>SUMIF('I have a blue banner'!A$2:A$995,D108,'I have a blue banner'!L$2:L$995)</f>
        <v>68</v>
      </c>
      <c r="R108" s="1">
        <f>SUMIF('I have a blue banner'!A$2:A$995,F108,'I have a blue banner'!L$2:L$995)</f>
        <v>71</v>
      </c>
      <c r="S108" s="1">
        <f>SUMIF('I have a blue banner'!A$2:A$995,I108,'I have a blue banner'!L$2:L$995)</f>
        <v>0</v>
      </c>
      <c r="T108" s="1">
        <f>SUMIF('I wanna go biking'!A$2:A$1000,D108,'I wanna go biking'!D$2:D$2000)</f>
        <v>10</v>
      </c>
      <c r="U108" s="1">
        <f>SUMIF('I wanna go biking'!A$2:A$1000,F108,'I wanna go biking'!D$2:D$2000)</f>
        <v>9.4</v>
      </c>
      <c r="V108" s="1">
        <f>SUMIF('I wanna go biking'!A$2:A$1000,H108,'I wanna go biking'!D$2:D$2000)</f>
        <v>17.6</v>
      </c>
      <c r="W108">
        <f t="shared" si="15"/>
        <v>-58</v>
      </c>
      <c r="X108">
        <f t="shared" si="16"/>
        <v>-61.6</v>
      </c>
      <c r="Y108">
        <f t="shared" si="17"/>
        <v>17.6</v>
      </c>
      <c r="Z108">
        <f t="shared" si="18"/>
        <v>-6.9946925514096</v>
      </c>
      <c r="AA108">
        <f t="shared" si="19"/>
        <v>0</v>
      </c>
      <c r="AB108">
        <f t="shared" si="20"/>
        <v>0</v>
      </c>
      <c r="AC108" s="25">
        <f t="shared" si="21"/>
        <v>-6.9946925514096</v>
      </c>
    </row>
    <row r="109" spans="1:29">
      <c r="A109">
        <f>'Data Entry'!A110</f>
        <v>610</v>
      </c>
      <c r="B109">
        <f>'Data Entry'!B110</f>
        <v>16</v>
      </c>
      <c r="C109" t="str">
        <f>'Data Entry'!C110</f>
        <v>Blue</v>
      </c>
      <c r="D109">
        <f>'Data Entry'!M110</f>
        <v>4343</v>
      </c>
      <c r="E109">
        <f>'Data Entry'!N110</f>
        <v>0</v>
      </c>
      <c r="F109">
        <f>'Data Entry'!O110</f>
        <v>2706</v>
      </c>
      <c r="G109">
        <f>'Data Entry'!P110</f>
        <v>0</v>
      </c>
      <c r="H109">
        <f>'Data Entry'!Q110</f>
        <v>4015</v>
      </c>
      <c r="I109">
        <f>'Data Entry'!R110</f>
        <v>0</v>
      </c>
      <c r="J109">
        <f t="shared" si="11"/>
        <v>0</v>
      </c>
      <c r="K109" s="1">
        <f>SUMIFS('I want to cry'!C$2:C$1000,'I want to cry'!$A$2:$A$1000,$B109,'I want to cry'!$B$2:$B$1000,$C109)</f>
        <v>99.106</v>
      </c>
      <c r="L109" s="1">
        <f>SUMIFS('I want to cry'!D$2:D$1000,'I want to cry'!$A$2:$A$1000,$B109,'I want to cry'!$B$2:$B$1000,$C109)</f>
        <v>0</v>
      </c>
      <c r="M109" s="1">
        <f>SUMIFS('I want to cry'!E$2:E$1000,'I want to cry'!$A$2:$A$1000,$B109,'I want to cry'!$B$2:$B$1000,$C109)</f>
        <v>0</v>
      </c>
      <c r="N109" s="1">
        <f t="shared" si="12"/>
        <v>0</v>
      </c>
      <c r="O109" s="1">
        <f t="shared" si="13"/>
        <v>0</v>
      </c>
      <c r="P109" s="1">
        <f t="shared" si="14"/>
        <v>0</v>
      </c>
      <c r="Q109" s="1">
        <f>SUMIF('I have a blue banner'!A$2:A$995,D109,'I have a blue banner'!L$2:L$995)</f>
        <v>162</v>
      </c>
      <c r="R109" s="1">
        <f>SUMIF('I have a blue banner'!A$2:A$995,F109,'I have a blue banner'!L$2:L$995)</f>
        <v>68</v>
      </c>
      <c r="S109" s="1">
        <f>SUMIF('I have a blue banner'!A$2:A$995,I109,'I have a blue banner'!L$2:L$995)</f>
        <v>0</v>
      </c>
      <c r="T109" s="1">
        <f>SUMIF('I wanna go biking'!A$2:A$1000,D109,'I wanna go biking'!D$2:D$2000)</f>
        <v>17.6</v>
      </c>
      <c r="U109" s="1">
        <f>SUMIF('I wanna go biking'!A$2:A$1000,F109,'I wanna go biking'!D$2:D$2000)</f>
        <v>10</v>
      </c>
      <c r="V109" s="1">
        <f>SUMIF('I wanna go biking'!A$2:A$1000,H109,'I wanna go biking'!D$2:D$2000)</f>
        <v>9.4</v>
      </c>
      <c r="W109">
        <f t="shared" si="15"/>
        <v>-144.4</v>
      </c>
      <c r="X109">
        <f t="shared" si="16"/>
        <v>-58</v>
      </c>
      <c r="Y109">
        <f t="shared" si="17"/>
        <v>9.4</v>
      </c>
      <c r="Z109">
        <f t="shared" si="18"/>
        <v>0</v>
      </c>
      <c r="AA109">
        <f t="shared" si="19"/>
        <v>0</v>
      </c>
      <c r="AB109">
        <f t="shared" si="20"/>
        <v>0</v>
      </c>
      <c r="AC109" s="25">
        <f t="shared" si="21"/>
        <v>0</v>
      </c>
    </row>
    <row r="110" spans="1:29">
      <c r="A110">
        <f>'Data Entry'!A111</f>
        <v>3161</v>
      </c>
      <c r="B110">
        <f>'Data Entry'!B111</f>
        <v>16</v>
      </c>
      <c r="C110" t="str">
        <f>'Data Entry'!C111</f>
        <v>Blue</v>
      </c>
      <c r="D110">
        <f>'Data Entry'!M111</f>
        <v>2706</v>
      </c>
      <c r="E110">
        <f>'Data Entry'!N111</f>
        <v>37.601</v>
      </c>
      <c r="F110">
        <f>'Data Entry'!O111</f>
        <v>4015</v>
      </c>
      <c r="G110">
        <f>'Data Entry'!P111</f>
        <v>0</v>
      </c>
      <c r="H110">
        <f>'Data Entry'!Q111</f>
        <v>4343</v>
      </c>
      <c r="I110">
        <f>'Data Entry'!R111</f>
        <v>0</v>
      </c>
      <c r="J110">
        <f t="shared" si="11"/>
        <v>37.601</v>
      </c>
      <c r="K110" s="1">
        <f>SUMIFS('I want to cry'!C$2:C$1000,'I want to cry'!$A$2:$A$1000,$B110,'I want to cry'!$B$2:$B$1000,$C110)</f>
        <v>99.106</v>
      </c>
      <c r="L110" s="1">
        <f>SUMIFS('I want to cry'!D$2:D$1000,'I want to cry'!$A$2:$A$1000,$B110,'I want to cry'!$B$2:$B$1000,$C110)</f>
        <v>0</v>
      </c>
      <c r="M110" s="1">
        <f>SUMIFS('I want to cry'!E$2:E$1000,'I want to cry'!$A$2:$A$1000,$B110,'I want to cry'!$B$2:$B$1000,$C110)</f>
        <v>0</v>
      </c>
      <c r="N110" s="1">
        <f t="shared" si="12"/>
        <v>0.379401852561903</v>
      </c>
      <c r="O110" s="1">
        <f t="shared" si="13"/>
        <v>0</v>
      </c>
      <c r="P110" s="1">
        <f t="shared" si="14"/>
        <v>0</v>
      </c>
      <c r="Q110" s="1">
        <f>SUMIF('I have a blue banner'!A$2:A$995,D110,'I have a blue banner'!L$2:L$995)</f>
        <v>68</v>
      </c>
      <c r="R110" s="1">
        <f>SUMIF('I have a blue banner'!A$2:A$995,F110,'I have a blue banner'!L$2:L$995)</f>
        <v>71</v>
      </c>
      <c r="S110" s="1">
        <f>SUMIF('I have a blue banner'!A$2:A$995,I110,'I have a blue banner'!L$2:L$995)</f>
        <v>0</v>
      </c>
      <c r="T110" s="1">
        <f>SUMIF('I wanna go biking'!A$2:A$1000,D110,'I wanna go biking'!D$2:D$2000)</f>
        <v>10</v>
      </c>
      <c r="U110" s="1">
        <f>SUMIF('I wanna go biking'!A$2:A$1000,F110,'I wanna go biking'!D$2:D$2000)</f>
        <v>9.4</v>
      </c>
      <c r="V110" s="1">
        <f>SUMIF('I wanna go biking'!A$2:A$1000,H110,'I wanna go biking'!D$2:D$2000)</f>
        <v>17.6</v>
      </c>
      <c r="W110">
        <f t="shared" si="15"/>
        <v>-58</v>
      </c>
      <c r="X110">
        <f t="shared" si="16"/>
        <v>-61.6</v>
      </c>
      <c r="Y110">
        <f t="shared" si="17"/>
        <v>17.6</v>
      </c>
      <c r="Z110">
        <f t="shared" si="18"/>
        <v>-22.0053074485904</v>
      </c>
      <c r="AA110">
        <f t="shared" si="19"/>
        <v>0</v>
      </c>
      <c r="AB110">
        <f t="shared" si="20"/>
        <v>0</v>
      </c>
      <c r="AC110" s="25">
        <f t="shared" si="21"/>
        <v>-22.0053074485904</v>
      </c>
    </row>
    <row r="111" spans="1:29">
      <c r="A111">
        <f>'Data Entry'!A112</f>
        <v>2609</v>
      </c>
      <c r="B111">
        <f>'Data Entry'!B112</f>
        <v>17</v>
      </c>
      <c r="C111" t="str">
        <f>'Data Entry'!C112</f>
        <v>Blue</v>
      </c>
      <c r="D111">
        <f>'Data Entry'!M112</f>
        <v>7480</v>
      </c>
      <c r="E111">
        <f>'Data Entry'!N112</f>
        <v>23.669</v>
      </c>
      <c r="F111">
        <f>'Data Entry'!O112</f>
        <v>2056</v>
      </c>
      <c r="G111">
        <f>'Data Entry'!P112</f>
        <v>0</v>
      </c>
      <c r="H111">
        <f>'Data Entry'!Q112</f>
        <v>2198</v>
      </c>
      <c r="I111">
        <f>'Data Entry'!R112</f>
        <v>0</v>
      </c>
      <c r="J111">
        <f t="shared" si="11"/>
        <v>23.669</v>
      </c>
      <c r="K111" s="1">
        <f>SUMIFS('I want to cry'!C$2:C$1000,'I want to cry'!$A$2:$A$1000,$B111,'I want to cry'!$B$2:$B$1000,$C111)</f>
        <v>68.864</v>
      </c>
      <c r="L111" s="1">
        <f>SUMIFS('I want to cry'!D$2:D$1000,'I want to cry'!$A$2:$A$1000,$B111,'I want to cry'!$B$2:$B$1000,$C111)</f>
        <v>6.83</v>
      </c>
      <c r="M111" s="1">
        <f>SUMIFS('I want to cry'!E$2:E$1000,'I want to cry'!$A$2:$A$1000,$B111,'I want to cry'!$B$2:$B$1000,$C111)</f>
        <v>18.204</v>
      </c>
      <c r="N111" s="1">
        <f t="shared" si="12"/>
        <v>0.343706435873606</v>
      </c>
      <c r="O111" s="1">
        <f t="shared" si="13"/>
        <v>0</v>
      </c>
      <c r="P111" s="1">
        <f t="shared" si="14"/>
        <v>0</v>
      </c>
      <c r="Q111" s="1">
        <f>SUMIF('I have a blue banner'!A$2:A$995,D111,'I have a blue banner'!L$2:L$995)</f>
        <v>196</v>
      </c>
      <c r="R111" s="1">
        <f>SUMIF('I have a blue banner'!A$2:A$995,F111,'I have a blue banner'!L$2:L$995)</f>
        <v>194</v>
      </c>
      <c r="S111" s="1">
        <f>SUMIF('I have a blue banner'!A$2:A$995,I111,'I have a blue banner'!L$2:L$995)</f>
        <v>0</v>
      </c>
      <c r="T111" s="1">
        <f>SUMIF('I wanna go biking'!A$2:A$1000,D111,'I wanna go biking'!D$2:D$2000)</f>
        <v>21.7142857142857</v>
      </c>
      <c r="U111" s="1">
        <f>SUMIF('I wanna go biking'!A$2:A$1000,F111,'I wanna go biking'!D$2:D$2000)</f>
        <v>27.3333333333333</v>
      </c>
      <c r="V111" s="1">
        <f>SUMIF('I wanna go biking'!A$2:A$1000,H111,'I wanna go biking'!D$2:D$2000)</f>
        <v>7</v>
      </c>
      <c r="W111">
        <f t="shared" si="15"/>
        <v>-174.285714285714</v>
      </c>
      <c r="X111">
        <f t="shared" si="16"/>
        <v>-166.666666666667</v>
      </c>
      <c r="Y111">
        <f t="shared" si="17"/>
        <v>7</v>
      </c>
      <c r="Z111">
        <f t="shared" si="18"/>
        <v>-59.9031216808285</v>
      </c>
      <c r="AA111">
        <f t="shared" si="19"/>
        <v>0</v>
      </c>
      <c r="AB111">
        <f t="shared" si="20"/>
        <v>0</v>
      </c>
      <c r="AC111" s="25">
        <f t="shared" si="21"/>
        <v>-59.9031216808285</v>
      </c>
    </row>
    <row r="112" spans="1:29">
      <c r="A112">
        <f>'Data Entry'!A113</f>
        <v>6865</v>
      </c>
      <c r="B112">
        <f>'Data Entry'!B113</f>
        <v>17</v>
      </c>
      <c r="C112" t="str">
        <f>'Data Entry'!C113</f>
        <v>Blue</v>
      </c>
      <c r="D112">
        <f>'Data Entry'!M113</f>
        <v>7480</v>
      </c>
      <c r="E112">
        <f>'Data Entry'!N113</f>
        <v>3.688</v>
      </c>
      <c r="F112">
        <f>'Data Entry'!O113</f>
        <v>2056</v>
      </c>
      <c r="G112">
        <f>'Data Entry'!P113</f>
        <v>3.415</v>
      </c>
      <c r="H112">
        <f>'Data Entry'!Q113</f>
        <v>2198</v>
      </c>
      <c r="I112">
        <f>'Data Entry'!R113</f>
        <v>9.102</v>
      </c>
      <c r="J112">
        <f t="shared" si="11"/>
        <v>16.205</v>
      </c>
      <c r="K112" s="1">
        <f>SUMIFS('I want to cry'!C$2:C$1000,'I want to cry'!$A$2:$A$1000,$B112,'I want to cry'!$B$2:$B$1000,$C112)</f>
        <v>68.864</v>
      </c>
      <c r="L112" s="1">
        <f>SUMIFS('I want to cry'!D$2:D$1000,'I want to cry'!$A$2:$A$1000,$B112,'I want to cry'!$B$2:$B$1000,$C112)</f>
        <v>6.83</v>
      </c>
      <c r="M112" s="1">
        <f>SUMIFS('I want to cry'!E$2:E$1000,'I want to cry'!$A$2:$A$1000,$B112,'I want to cry'!$B$2:$B$1000,$C112)</f>
        <v>18.204</v>
      </c>
      <c r="N112" s="1">
        <f t="shared" si="12"/>
        <v>0.0535548327137546</v>
      </c>
      <c r="O112" s="1">
        <f t="shared" si="13"/>
        <v>0.5</v>
      </c>
      <c r="P112" s="1">
        <f t="shared" si="14"/>
        <v>0.5</v>
      </c>
      <c r="Q112" s="1">
        <f>SUMIF('I have a blue banner'!A$2:A$995,D112,'I have a blue banner'!L$2:L$995)</f>
        <v>196</v>
      </c>
      <c r="R112" s="1">
        <f>SUMIF('I have a blue banner'!A$2:A$995,F112,'I have a blue banner'!L$2:L$995)</f>
        <v>194</v>
      </c>
      <c r="S112" s="1">
        <f>SUMIF('I have a blue banner'!A$2:A$995,I112,'I have a blue banner'!L$2:L$995)</f>
        <v>0</v>
      </c>
      <c r="T112" s="1">
        <f>SUMIF('I wanna go biking'!A$2:A$1000,D112,'I wanna go biking'!D$2:D$2000)</f>
        <v>21.7142857142857</v>
      </c>
      <c r="U112" s="1">
        <f>SUMIF('I wanna go biking'!A$2:A$1000,F112,'I wanna go biking'!D$2:D$2000)</f>
        <v>27.3333333333333</v>
      </c>
      <c r="V112" s="1">
        <f>SUMIF('I wanna go biking'!A$2:A$1000,H112,'I wanna go biking'!D$2:D$2000)</f>
        <v>7</v>
      </c>
      <c r="W112">
        <f t="shared" si="15"/>
        <v>-174.285714285714</v>
      </c>
      <c r="X112">
        <f t="shared" si="16"/>
        <v>-166.666666666667</v>
      </c>
      <c r="Y112">
        <f t="shared" si="17"/>
        <v>7</v>
      </c>
      <c r="Z112">
        <f t="shared" si="18"/>
        <v>-9.33384227296867</v>
      </c>
      <c r="AA112">
        <f t="shared" si="19"/>
        <v>-83.3333333333333</v>
      </c>
      <c r="AB112">
        <f t="shared" si="20"/>
        <v>3.5</v>
      </c>
      <c r="AC112" s="25">
        <f t="shared" si="21"/>
        <v>-89.167175606302</v>
      </c>
    </row>
    <row r="113" spans="1:29">
      <c r="A113">
        <f>'Data Entry'!A114</f>
        <v>7480</v>
      </c>
      <c r="B113">
        <f>'Data Entry'!B114</f>
        <v>17</v>
      </c>
      <c r="C113" t="str">
        <f>'Data Entry'!C114</f>
        <v>Red</v>
      </c>
      <c r="D113">
        <f>'Data Entry'!M114</f>
        <v>2200</v>
      </c>
      <c r="E113">
        <f>'Data Entry'!N114</f>
        <v>19.66</v>
      </c>
      <c r="F113">
        <f>'Data Entry'!O114</f>
        <v>6865</v>
      </c>
      <c r="G113">
        <f>'Data Entry'!P114</f>
        <v>0</v>
      </c>
      <c r="H113">
        <f>'Data Entry'!Q114</f>
        <v>2609</v>
      </c>
      <c r="I113">
        <f>'Data Entry'!R114</f>
        <v>0</v>
      </c>
      <c r="J113">
        <f t="shared" si="11"/>
        <v>19.66</v>
      </c>
      <c r="K113" s="1">
        <f>SUMIFS('I want to cry'!C$2:C$1000,'I want to cry'!$A$2:$A$1000,$B113,'I want to cry'!$B$2:$B$1000,$C113)</f>
        <v>39.32</v>
      </c>
      <c r="L113" s="1">
        <f>SUMIFS('I want to cry'!D$2:D$1000,'I want to cry'!$A$2:$A$1000,$B113,'I want to cry'!$B$2:$B$1000,$C113)</f>
        <v>0</v>
      </c>
      <c r="M113" s="1">
        <f>SUMIFS('I want to cry'!E$2:E$1000,'I want to cry'!$A$2:$A$1000,$B113,'I want to cry'!$B$2:$B$1000,$C113)</f>
        <v>0</v>
      </c>
      <c r="N113" s="1">
        <f t="shared" si="12"/>
        <v>0.5</v>
      </c>
      <c r="O113" s="1">
        <f t="shared" si="13"/>
        <v>0</v>
      </c>
      <c r="P113" s="1">
        <f t="shared" si="14"/>
        <v>0</v>
      </c>
      <c r="Q113" s="1">
        <f>SUMIF('I have a blue banner'!A$2:A$995,D113,'I have a blue banner'!L$2:L$995)</f>
        <v>158</v>
      </c>
      <c r="R113" s="1">
        <f>SUMIF('I have a blue banner'!A$2:A$995,F113,'I have a blue banner'!L$2:L$995)</f>
        <v>35</v>
      </c>
      <c r="S113" s="1">
        <f>SUMIF('I have a blue banner'!A$2:A$995,I113,'I have a blue banner'!L$2:L$995)</f>
        <v>0</v>
      </c>
      <c r="T113" s="1">
        <f>SUMIF('I wanna go biking'!A$2:A$1000,D113,'I wanna go biking'!D$2:D$2000)</f>
        <v>17</v>
      </c>
      <c r="U113" s="1">
        <f>SUMIF('I wanna go biking'!A$2:A$1000,F113,'I wanna go biking'!D$2:D$2000)</f>
        <v>2.75</v>
      </c>
      <c r="V113" s="1">
        <f>SUMIF('I wanna go biking'!A$2:A$1000,H113,'I wanna go biking'!D$2:D$2000)</f>
        <v>14.4</v>
      </c>
      <c r="W113">
        <f t="shared" si="15"/>
        <v>-141</v>
      </c>
      <c r="X113">
        <f t="shared" si="16"/>
        <v>-32.25</v>
      </c>
      <c r="Y113">
        <f t="shared" si="17"/>
        <v>14.4</v>
      </c>
      <c r="Z113">
        <f t="shared" si="18"/>
        <v>-70.5</v>
      </c>
      <c r="AA113">
        <f t="shared" si="19"/>
        <v>0</v>
      </c>
      <c r="AB113">
        <f t="shared" si="20"/>
        <v>0</v>
      </c>
      <c r="AC113" s="25">
        <f t="shared" si="21"/>
        <v>-70.5</v>
      </c>
    </row>
    <row r="114" spans="1:29">
      <c r="A114">
        <f>'Data Entry'!A115</f>
        <v>2200</v>
      </c>
      <c r="B114">
        <f>'Data Entry'!B115</f>
        <v>17</v>
      </c>
      <c r="C114" t="str">
        <f>'Data Entry'!C115</f>
        <v>Blue</v>
      </c>
      <c r="D114">
        <f>'Data Entry'!M115</f>
        <v>7480</v>
      </c>
      <c r="E114">
        <f>'Data Entry'!N115</f>
        <v>7.075</v>
      </c>
      <c r="F114">
        <f>'Data Entry'!O115</f>
        <v>2056</v>
      </c>
      <c r="G114">
        <f>'Data Entry'!P115</f>
        <v>0</v>
      </c>
      <c r="H114">
        <f>'Data Entry'!Q115</f>
        <v>2198</v>
      </c>
      <c r="I114">
        <f>'Data Entry'!R115</f>
        <v>0</v>
      </c>
      <c r="J114">
        <f t="shared" si="11"/>
        <v>7.075</v>
      </c>
      <c r="K114" s="1">
        <f>SUMIFS('I want to cry'!C$2:C$1000,'I want to cry'!$A$2:$A$1000,$B114,'I want to cry'!$B$2:$B$1000,$C114)</f>
        <v>68.864</v>
      </c>
      <c r="L114" s="1">
        <f>SUMIFS('I want to cry'!D$2:D$1000,'I want to cry'!$A$2:$A$1000,$B114,'I want to cry'!$B$2:$B$1000,$C114)</f>
        <v>6.83</v>
      </c>
      <c r="M114" s="1">
        <f>SUMIFS('I want to cry'!E$2:E$1000,'I want to cry'!$A$2:$A$1000,$B114,'I want to cry'!$B$2:$B$1000,$C114)</f>
        <v>18.204</v>
      </c>
      <c r="N114" s="1">
        <f t="shared" si="12"/>
        <v>0.102738731412639</v>
      </c>
      <c r="O114" s="1">
        <f t="shared" si="13"/>
        <v>0</v>
      </c>
      <c r="P114" s="1">
        <f t="shared" si="14"/>
        <v>0</v>
      </c>
      <c r="Q114" s="1">
        <f>SUMIF('I have a blue banner'!A$2:A$995,D114,'I have a blue banner'!L$2:L$995)</f>
        <v>196</v>
      </c>
      <c r="R114" s="1">
        <f>SUMIF('I have a blue banner'!A$2:A$995,F114,'I have a blue banner'!L$2:L$995)</f>
        <v>194</v>
      </c>
      <c r="S114" s="1">
        <f>SUMIF('I have a blue banner'!A$2:A$995,I114,'I have a blue banner'!L$2:L$995)</f>
        <v>0</v>
      </c>
      <c r="T114" s="1">
        <f>SUMIF('I wanna go biking'!A$2:A$1000,D114,'I wanna go biking'!D$2:D$2000)</f>
        <v>21.7142857142857</v>
      </c>
      <c r="U114" s="1">
        <f>SUMIF('I wanna go biking'!A$2:A$1000,F114,'I wanna go biking'!D$2:D$2000)</f>
        <v>27.3333333333333</v>
      </c>
      <c r="V114" s="1">
        <f>SUMIF('I wanna go biking'!A$2:A$1000,H114,'I wanna go biking'!D$2:D$2000)</f>
        <v>7</v>
      </c>
      <c r="W114">
        <f t="shared" si="15"/>
        <v>-174.285714285714</v>
      </c>
      <c r="X114">
        <f t="shared" si="16"/>
        <v>-166.666666666667</v>
      </c>
      <c r="Y114">
        <f t="shared" si="17"/>
        <v>7</v>
      </c>
      <c r="Z114">
        <f t="shared" si="18"/>
        <v>-17.90589318906</v>
      </c>
      <c r="AA114">
        <f t="shared" si="19"/>
        <v>0</v>
      </c>
      <c r="AB114">
        <f t="shared" si="20"/>
        <v>0</v>
      </c>
      <c r="AC114" s="25">
        <f t="shared" si="21"/>
        <v>-17.90589318906</v>
      </c>
    </row>
    <row r="115" spans="1:29">
      <c r="A115">
        <f>'Data Entry'!A116</f>
        <v>4617</v>
      </c>
      <c r="B115">
        <f>'Data Entry'!B116</f>
        <v>19</v>
      </c>
      <c r="C115" t="str">
        <f>'Data Entry'!C116</f>
        <v>Blue</v>
      </c>
      <c r="D115">
        <f>'Data Entry'!M116</f>
        <v>8765</v>
      </c>
      <c r="E115">
        <f>'Data Entry'!N116</f>
        <v>0</v>
      </c>
      <c r="F115">
        <f>'Data Entry'!O116</f>
        <v>865</v>
      </c>
      <c r="G115">
        <f>'Data Entry'!P116</f>
        <v>0.408</v>
      </c>
      <c r="H115">
        <f>'Data Entry'!Q116</f>
        <v>771</v>
      </c>
      <c r="I115">
        <f>'Data Entry'!R116</f>
        <v>0</v>
      </c>
      <c r="J115">
        <f t="shared" si="11"/>
        <v>0.408</v>
      </c>
      <c r="K115" s="1">
        <f>SUMIFS('I want to cry'!C$2:C$1000,'I want to cry'!$A$2:$A$1000,$B115,'I want to cry'!$B$2:$B$1000,$C115)</f>
        <v>4.267</v>
      </c>
      <c r="L115" s="1">
        <f>SUMIFS('I want to cry'!D$2:D$1000,'I want to cry'!$A$2:$A$1000,$B115,'I want to cry'!$B$2:$B$1000,$C115)</f>
        <v>0.408</v>
      </c>
      <c r="M115" s="1">
        <f>SUMIFS('I want to cry'!E$2:E$1000,'I want to cry'!$A$2:$A$1000,$B115,'I want to cry'!$B$2:$B$1000,$C115)</f>
        <v>0</v>
      </c>
      <c r="N115" s="1">
        <f t="shared" si="12"/>
        <v>0</v>
      </c>
      <c r="O115" s="1">
        <f t="shared" si="13"/>
        <v>0</v>
      </c>
      <c r="P115" s="1">
        <f t="shared" si="14"/>
        <v>0</v>
      </c>
      <c r="Q115" s="1">
        <f>SUMIF('I have a blue banner'!A$2:A$995,D115,'I have a blue banner'!L$2:L$995)</f>
        <v>0</v>
      </c>
      <c r="R115" s="1">
        <f>SUMIF('I have a blue banner'!A$2:A$995,F115,'I have a blue banner'!L$2:L$995)</f>
        <v>62</v>
      </c>
      <c r="S115" s="1">
        <f>SUMIF('I have a blue banner'!A$2:A$995,I115,'I have a blue banner'!L$2:L$995)</f>
        <v>0</v>
      </c>
      <c r="T115" s="1">
        <f>SUMIF('I wanna go biking'!A$2:A$1000,D115,'I wanna go biking'!D$2:D$2000)</f>
        <v>0</v>
      </c>
      <c r="U115" s="1">
        <f>SUMIF('I wanna go biking'!A$2:A$1000,F115,'I wanna go biking'!D$2:D$2000)</f>
        <v>7.5</v>
      </c>
      <c r="V115" s="1">
        <f>SUMIF('I wanna go biking'!A$2:A$1000,H115,'I wanna go biking'!D$2:D$2000)</f>
        <v>0</v>
      </c>
      <c r="W115">
        <f t="shared" si="15"/>
        <v>0</v>
      </c>
      <c r="X115">
        <f t="shared" si="16"/>
        <v>-54.5</v>
      </c>
      <c r="Y115">
        <f t="shared" si="17"/>
        <v>0</v>
      </c>
      <c r="Z115">
        <f t="shared" si="18"/>
        <v>0</v>
      </c>
      <c r="AA115">
        <f t="shared" si="19"/>
        <v>0</v>
      </c>
      <c r="AB115">
        <f t="shared" si="20"/>
        <v>0</v>
      </c>
      <c r="AC115" s="25">
        <f t="shared" si="21"/>
        <v>0</v>
      </c>
    </row>
    <row r="116" spans="1:29">
      <c r="A116">
        <f>'Data Entry'!A117</f>
        <v>771</v>
      </c>
      <c r="B116">
        <f>'Data Entry'!B117</f>
        <v>19</v>
      </c>
      <c r="C116" t="str">
        <f>'Data Entry'!C117</f>
        <v>Red</v>
      </c>
      <c r="D116">
        <f>'Data Entry'!M117</f>
        <v>4617</v>
      </c>
      <c r="E116">
        <f>'Data Entry'!N117</f>
        <v>7.338</v>
      </c>
      <c r="F116">
        <f>'Data Entry'!O117</f>
        <v>6135</v>
      </c>
      <c r="G116">
        <f>'Data Entry'!P117</f>
        <v>31.055</v>
      </c>
      <c r="H116">
        <f>'Data Entry'!Q117</f>
        <v>8884</v>
      </c>
      <c r="I116">
        <f>'Data Entry'!R117</f>
        <v>3.15</v>
      </c>
      <c r="J116">
        <f t="shared" si="11"/>
        <v>41.543</v>
      </c>
      <c r="K116" s="1">
        <f>SUMIFS('I want to cry'!C$2:C$1000,'I want to cry'!$A$2:$A$1000,$B116,'I want to cry'!$B$2:$B$1000,$C116)</f>
        <v>23.776</v>
      </c>
      <c r="L116" s="1">
        <f>SUMIFS('I want to cry'!D$2:D$1000,'I want to cry'!$A$2:$A$1000,$B116,'I want to cry'!$B$2:$B$1000,$C116)</f>
        <v>31.055</v>
      </c>
      <c r="M116" s="1">
        <f>SUMIFS('I want to cry'!E$2:E$1000,'I want to cry'!$A$2:$A$1000,$B116,'I want to cry'!$B$2:$B$1000,$C116)</f>
        <v>3.15</v>
      </c>
      <c r="N116" s="1">
        <f t="shared" si="12"/>
        <v>0.308630551816958</v>
      </c>
      <c r="O116" s="1">
        <f t="shared" si="13"/>
        <v>1</v>
      </c>
      <c r="P116" s="1">
        <f t="shared" si="14"/>
        <v>1</v>
      </c>
      <c r="Q116" s="1">
        <f>SUMIF('I have a blue banner'!A$2:A$995,D116,'I have a blue banner'!L$2:L$995)</f>
        <v>0</v>
      </c>
      <c r="R116" s="1">
        <f>SUMIF('I have a blue banner'!A$2:A$995,F116,'I have a blue banner'!L$2:L$995)</f>
        <v>112</v>
      </c>
      <c r="S116" s="1">
        <f>SUMIF('I have a blue banner'!A$2:A$995,I116,'I have a blue banner'!L$2:L$995)</f>
        <v>0</v>
      </c>
      <c r="T116" s="1">
        <f>SUMIF('I wanna go biking'!A$2:A$1000,D116,'I wanna go biking'!D$2:D$2000)</f>
        <v>0</v>
      </c>
      <c r="U116" s="1">
        <f>SUMIF('I wanna go biking'!A$2:A$1000,F116,'I wanna go biking'!D$2:D$2000)</f>
        <v>10.6666666666667</v>
      </c>
      <c r="V116" s="1">
        <f>SUMIF('I wanna go biking'!A$2:A$1000,H116,'I wanna go biking'!D$2:D$2000)</f>
        <v>3.83333333333333</v>
      </c>
      <c r="W116">
        <f t="shared" si="15"/>
        <v>0</v>
      </c>
      <c r="X116">
        <f t="shared" si="16"/>
        <v>-101.333333333333</v>
      </c>
      <c r="Y116">
        <f t="shared" si="17"/>
        <v>3.83333333333333</v>
      </c>
      <c r="Z116">
        <f t="shared" si="18"/>
        <v>0</v>
      </c>
      <c r="AA116">
        <f t="shared" si="19"/>
        <v>-101.333333333333</v>
      </c>
      <c r="AB116">
        <f t="shared" si="20"/>
        <v>3.83333333333333</v>
      </c>
      <c r="AC116" s="25">
        <f t="shared" si="21"/>
        <v>-97.5</v>
      </c>
    </row>
    <row r="117" spans="1:29">
      <c r="A117">
        <f>'Data Entry'!A118</f>
        <v>6135</v>
      </c>
      <c r="B117">
        <f>'Data Entry'!B118</f>
        <v>19</v>
      </c>
      <c r="C117" t="str">
        <f>'Data Entry'!C118</f>
        <v>Blue</v>
      </c>
      <c r="D117">
        <f>'Data Entry'!M118</f>
        <v>8765</v>
      </c>
      <c r="E117">
        <f>'Data Entry'!N118</f>
        <v>0</v>
      </c>
      <c r="F117">
        <f>'Data Entry'!O118</f>
        <v>865</v>
      </c>
      <c r="G117">
        <f>'Data Entry'!P118</f>
        <v>0</v>
      </c>
      <c r="H117">
        <f>'Data Entry'!Q118</f>
        <v>771</v>
      </c>
      <c r="I117">
        <f>'Data Entry'!R118</f>
        <v>0</v>
      </c>
      <c r="J117">
        <f t="shared" si="11"/>
        <v>0</v>
      </c>
      <c r="K117" s="1">
        <f>SUMIFS('I want to cry'!C$2:C$1000,'I want to cry'!$A$2:$A$1000,$B117,'I want to cry'!$B$2:$B$1000,$C117)</f>
        <v>4.267</v>
      </c>
      <c r="L117" s="1">
        <f>SUMIFS('I want to cry'!D$2:D$1000,'I want to cry'!$A$2:$A$1000,$B117,'I want to cry'!$B$2:$B$1000,$C117)</f>
        <v>0.408</v>
      </c>
      <c r="M117" s="1">
        <f>SUMIFS('I want to cry'!E$2:E$1000,'I want to cry'!$A$2:$A$1000,$B117,'I want to cry'!$B$2:$B$1000,$C117)</f>
        <v>0</v>
      </c>
      <c r="N117" s="1">
        <f t="shared" si="12"/>
        <v>0</v>
      </c>
      <c r="O117" s="1">
        <f t="shared" si="13"/>
        <v>0</v>
      </c>
      <c r="P117" s="1">
        <f t="shared" si="14"/>
        <v>0</v>
      </c>
      <c r="Q117" s="1">
        <f>SUMIF('I have a blue banner'!A$2:A$995,D117,'I have a blue banner'!L$2:L$995)</f>
        <v>0</v>
      </c>
      <c r="R117" s="1">
        <f>SUMIF('I have a blue banner'!A$2:A$995,F117,'I have a blue banner'!L$2:L$995)</f>
        <v>62</v>
      </c>
      <c r="S117" s="1">
        <f>SUMIF('I have a blue banner'!A$2:A$995,I117,'I have a blue banner'!L$2:L$995)</f>
        <v>0</v>
      </c>
      <c r="T117" s="1">
        <f>SUMIF('I wanna go biking'!A$2:A$1000,D117,'I wanna go biking'!D$2:D$2000)</f>
        <v>0</v>
      </c>
      <c r="U117" s="1">
        <f>SUMIF('I wanna go biking'!A$2:A$1000,F117,'I wanna go biking'!D$2:D$2000)</f>
        <v>7.5</v>
      </c>
      <c r="V117" s="1">
        <f>SUMIF('I wanna go biking'!A$2:A$1000,H117,'I wanna go biking'!D$2:D$2000)</f>
        <v>0</v>
      </c>
      <c r="W117">
        <f t="shared" si="15"/>
        <v>0</v>
      </c>
      <c r="X117">
        <f t="shared" si="16"/>
        <v>-54.5</v>
      </c>
      <c r="Y117">
        <f t="shared" si="17"/>
        <v>0</v>
      </c>
      <c r="Z117">
        <f t="shared" si="18"/>
        <v>0</v>
      </c>
      <c r="AA117">
        <f t="shared" si="19"/>
        <v>0</v>
      </c>
      <c r="AB117">
        <f t="shared" si="20"/>
        <v>0</v>
      </c>
      <c r="AC117" s="25">
        <f t="shared" si="21"/>
        <v>0</v>
      </c>
    </row>
    <row r="118" spans="1:29">
      <c r="A118">
        <f>'Data Entry'!A119</f>
        <v>8884</v>
      </c>
      <c r="B118">
        <f>'Data Entry'!B119</f>
        <v>19</v>
      </c>
      <c r="C118" t="str">
        <f>'Data Entry'!C119</f>
        <v>Blue</v>
      </c>
      <c r="D118">
        <f>'Data Entry'!M119</f>
        <v>8765</v>
      </c>
      <c r="E118">
        <f>'Data Entry'!N119</f>
        <v>4.267</v>
      </c>
      <c r="F118">
        <f>'Data Entry'!O119</f>
        <v>865</v>
      </c>
      <c r="G118">
        <f>'Data Entry'!P119</f>
        <v>0</v>
      </c>
      <c r="H118">
        <f>'Data Entry'!Q119</f>
        <v>771</v>
      </c>
      <c r="I118">
        <f>'Data Entry'!R119</f>
        <v>0</v>
      </c>
      <c r="J118">
        <f t="shared" si="11"/>
        <v>4.267</v>
      </c>
      <c r="K118" s="1">
        <f>SUMIFS('I want to cry'!C$2:C$1000,'I want to cry'!$A$2:$A$1000,$B118,'I want to cry'!$B$2:$B$1000,$C118)</f>
        <v>4.267</v>
      </c>
      <c r="L118" s="1">
        <f>SUMIFS('I want to cry'!D$2:D$1000,'I want to cry'!$A$2:$A$1000,$B118,'I want to cry'!$B$2:$B$1000,$C118)</f>
        <v>0.408</v>
      </c>
      <c r="M118" s="1">
        <f>SUMIFS('I want to cry'!E$2:E$1000,'I want to cry'!$A$2:$A$1000,$B118,'I want to cry'!$B$2:$B$1000,$C118)</f>
        <v>0</v>
      </c>
      <c r="N118" s="1">
        <f t="shared" si="12"/>
        <v>1</v>
      </c>
      <c r="O118" s="1">
        <f t="shared" si="13"/>
        <v>0</v>
      </c>
      <c r="P118" s="1">
        <f t="shared" si="14"/>
        <v>0</v>
      </c>
      <c r="Q118" s="1">
        <f>SUMIF('I have a blue banner'!A$2:A$995,D118,'I have a blue banner'!L$2:L$995)</f>
        <v>0</v>
      </c>
      <c r="R118" s="1">
        <f>SUMIF('I have a blue banner'!A$2:A$995,F118,'I have a blue banner'!L$2:L$995)</f>
        <v>62</v>
      </c>
      <c r="S118" s="1">
        <f>SUMIF('I have a blue banner'!A$2:A$995,I118,'I have a blue banner'!L$2:L$995)</f>
        <v>0</v>
      </c>
      <c r="T118" s="1">
        <f>SUMIF('I wanna go biking'!A$2:A$1000,D118,'I wanna go biking'!D$2:D$2000)</f>
        <v>0</v>
      </c>
      <c r="U118" s="1">
        <f>SUMIF('I wanna go biking'!A$2:A$1000,F118,'I wanna go biking'!D$2:D$2000)</f>
        <v>7.5</v>
      </c>
      <c r="V118" s="1">
        <f>SUMIF('I wanna go biking'!A$2:A$1000,H118,'I wanna go biking'!D$2:D$2000)</f>
        <v>0</v>
      </c>
      <c r="W118">
        <f t="shared" si="15"/>
        <v>0</v>
      </c>
      <c r="X118">
        <f t="shared" si="16"/>
        <v>-54.5</v>
      </c>
      <c r="Y118">
        <f t="shared" si="17"/>
        <v>0</v>
      </c>
      <c r="Z118">
        <f t="shared" si="18"/>
        <v>0</v>
      </c>
      <c r="AA118">
        <f t="shared" si="19"/>
        <v>0</v>
      </c>
      <c r="AB118">
        <f t="shared" si="20"/>
        <v>0</v>
      </c>
      <c r="AC118" s="25">
        <f t="shared" si="21"/>
        <v>0</v>
      </c>
    </row>
    <row r="119" spans="1:29">
      <c r="A119">
        <f>'Data Entry'!A120</f>
        <v>865</v>
      </c>
      <c r="B119">
        <f>'Data Entry'!B120</f>
        <v>19</v>
      </c>
      <c r="C119" t="str">
        <f>'Data Entry'!C120</f>
        <v>Red</v>
      </c>
      <c r="D119">
        <f>'Data Entry'!M120</f>
        <v>4617</v>
      </c>
      <c r="E119">
        <f>'Data Entry'!N120</f>
        <v>16.438</v>
      </c>
      <c r="F119">
        <f>'Data Entry'!O120</f>
        <v>6135</v>
      </c>
      <c r="G119">
        <f>'Data Entry'!P120</f>
        <v>0</v>
      </c>
      <c r="H119">
        <f>'Data Entry'!Q120</f>
        <v>8884</v>
      </c>
      <c r="I119">
        <f>'Data Entry'!R120</f>
        <v>0</v>
      </c>
      <c r="J119">
        <f t="shared" si="11"/>
        <v>16.438</v>
      </c>
      <c r="K119" s="1">
        <f>SUMIFS('I want to cry'!C$2:C$1000,'I want to cry'!$A$2:$A$1000,$B119,'I want to cry'!$B$2:$B$1000,$C119)</f>
        <v>23.776</v>
      </c>
      <c r="L119" s="1">
        <f>SUMIFS('I want to cry'!D$2:D$1000,'I want to cry'!$A$2:$A$1000,$B119,'I want to cry'!$B$2:$B$1000,$C119)</f>
        <v>31.055</v>
      </c>
      <c r="M119" s="1">
        <f>SUMIFS('I want to cry'!E$2:E$1000,'I want to cry'!$A$2:$A$1000,$B119,'I want to cry'!$B$2:$B$1000,$C119)</f>
        <v>3.15</v>
      </c>
      <c r="N119" s="1">
        <f t="shared" si="12"/>
        <v>0.691369448183042</v>
      </c>
      <c r="O119" s="1">
        <f t="shared" si="13"/>
        <v>0</v>
      </c>
      <c r="P119" s="1">
        <f t="shared" si="14"/>
        <v>0</v>
      </c>
      <c r="Q119" s="1">
        <f>SUMIF('I have a blue banner'!A$2:A$995,D119,'I have a blue banner'!L$2:L$995)</f>
        <v>0</v>
      </c>
      <c r="R119" s="1">
        <f>SUMIF('I have a blue banner'!A$2:A$995,F119,'I have a blue banner'!L$2:L$995)</f>
        <v>112</v>
      </c>
      <c r="S119" s="1">
        <f>SUMIF('I have a blue banner'!A$2:A$995,I119,'I have a blue banner'!L$2:L$995)</f>
        <v>0</v>
      </c>
      <c r="T119" s="1">
        <f>SUMIF('I wanna go biking'!A$2:A$1000,D119,'I wanna go biking'!D$2:D$2000)</f>
        <v>0</v>
      </c>
      <c r="U119" s="1">
        <f>SUMIF('I wanna go biking'!A$2:A$1000,F119,'I wanna go biking'!D$2:D$2000)</f>
        <v>10.6666666666667</v>
      </c>
      <c r="V119" s="1">
        <f>SUMIF('I wanna go biking'!A$2:A$1000,H119,'I wanna go biking'!D$2:D$2000)</f>
        <v>3.83333333333333</v>
      </c>
      <c r="W119">
        <f t="shared" si="15"/>
        <v>0</v>
      </c>
      <c r="X119">
        <f t="shared" si="16"/>
        <v>-101.333333333333</v>
      </c>
      <c r="Y119">
        <f t="shared" si="17"/>
        <v>3.83333333333333</v>
      </c>
      <c r="Z119">
        <f t="shared" si="18"/>
        <v>0</v>
      </c>
      <c r="AA119">
        <f t="shared" si="19"/>
        <v>0</v>
      </c>
      <c r="AB119">
        <f t="shared" si="20"/>
        <v>0</v>
      </c>
      <c r="AC119" s="25">
        <f t="shared" si="21"/>
        <v>0</v>
      </c>
    </row>
    <row r="120" spans="1:29">
      <c r="A120">
        <f>'Data Entry'!A121</f>
        <v>7659</v>
      </c>
      <c r="B120">
        <f>'Data Entry'!B121</f>
        <v>20</v>
      </c>
      <c r="C120" t="str">
        <f>'Data Entry'!C121</f>
        <v>Blue</v>
      </c>
      <c r="D120">
        <f>'Data Entry'!M121</f>
        <v>4152</v>
      </c>
      <c r="E120">
        <f>'Data Entry'!N121</f>
        <v>0</v>
      </c>
      <c r="F120">
        <f>'Data Entry'!O121</f>
        <v>5409</v>
      </c>
      <c r="G120">
        <f>'Data Entry'!P121</f>
        <v>0</v>
      </c>
      <c r="H120">
        <f>'Data Entry'!Q121</f>
        <v>8574</v>
      </c>
      <c r="I120">
        <f>'Data Entry'!R121</f>
        <v>0</v>
      </c>
      <c r="J120">
        <f t="shared" si="11"/>
        <v>0</v>
      </c>
      <c r="K120" s="1">
        <f>SUMIFS('I want to cry'!C$2:C$1000,'I want to cry'!$A$2:$A$1000,$B120,'I want to cry'!$B$2:$B$1000,$C120)</f>
        <v>11.006</v>
      </c>
      <c r="L120" s="1">
        <f>SUMIFS('I want to cry'!D$2:D$1000,'I want to cry'!$A$2:$A$1000,$B120,'I want to cry'!$B$2:$B$1000,$C120)</f>
        <v>0</v>
      </c>
      <c r="M120" s="1">
        <f>SUMIFS('I want to cry'!E$2:E$1000,'I want to cry'!$A$2:$A$1000,$B120,'I want to cry'!$B$2:$B$1000,$C120)</f>
        <v>0</v>
      </c>
      <c r="N120" s="1">
        <f t="shared" si="12"/>
        <v>0</v>
      </c>
      <c r="O120" s="1">
        <f t="shared" si="13"/>
        <v>0</v>
      </c>
      <c r="P120" s="1">
        <f t="shared" si="14"/>
        <v>0</v>
      </c>
      <c r="Q120" s="1">
        <f>SUMIF('I have a blue banner'!A$2:A$995,D120,'I have a blue banner'!L$2:L$995)</f>
        <v>85</v>
      </c>
      <c r="R120" s="1">
        <f>SUMIF('I have a blue banner'!A$2:A$995,F120,'I have a blue banner'!L$2:L$995)</f>
        <v>221</v>
      </c>
      <c r="S120" s="1">
        <f>SUMIF('I have a blue banner'!A$2:A$995,I120,'I have a blue banner'!L$2:L$995)</f>
        <v>0</v>
      </c>
      <c r="T120" s="1">
        <f>SUMIF('I wanna go biking'!A$2:A$1000,D120,'I wanna go biking'!D$2:D$2000)</f>
        <v>10</v>
      </c>
      <c r="U120" s="1">
        <f>SUMIF('I wanna go biking'!A$2:A$1000,F120,'I wanna go biking'!D$2:D$2000)</f>
        <v>0.714285714285714</v>
      </c>
      <c r="V120" s="1">
        <f>SUMIF('I wanna go biking'!A$2:A$1000,H120,'I wanna go biking'!D$2:D$2000)</f>
        <v>0</v>
      </c>
      <c r="W120">
        <f t="shared" si="15"/>
        <v>-75</v>
      </c>
      <c r="X120">
        <f t="shared" si="16"/>
        <v>-220.285714285714</v>
      </c>
      <c r="Y120">
        <f t="shared" si="17"/>
        <v>0</v>
      </c>
      <c r="Z120">
        <f t="shared" si="18"/>
        <v>0</v>
      </c>
      <c r="AA120">
        <f t="shared" si="19"/>
        <v>0</v>
      </c>
      <c r="AB120">
        <f t="shared" si="20"/>
        <v>0</v>
      </c>
      <c r="AC120" s="25">
        <f t="shared" si="21"/>
        <v>0</v>
      </c>
    </row>
    <row r="121" spans="1:29">
      <c r="A121">
        <f>'Data Entry'!A122</f>
        <v>1325</v>
      </c>
      <c r="B121">
        <f>'Data Entry'!B122</f>
        <v>20</v>
      </c>
      <c r="C121" t="str">
        <f>'Data Entry'!C122</f>
        <v>Blue</v>
      </c>
      <c r="D121">
        <f>'Data Entry'!M122</f>
        <v>5409</v>
      </c>
      <c r="E121">
        <f>'Data Entry'!N122</f>
        <v>7.033</v>
      </c>
      <c r="F121">
        <f>'Data Entry'!O122</f>
        <v>8574</v>
      </c>
      <c r="G121">
        <f>'Data Entry'!P122</f>
        <v>0</v>
      </c>
      <c r="H121">
        <f>'Data Entry'!Q122</f>
        <v>4152</v>
      </c>
      <c r="I121">
        <f>'Data Entry'!R122</f>
        <v>0</v>
      </c>
      <c r="J121">
        <f t="shared" si="11"/>
        <v>7.033</v>
      </c>
      <c r="K121" s="1">
        <f>SUMIFS('I want to cry'!C$2:C$1000,'I want to cry'!$A$2:$A$1000,$B121,'I want to cry'!$B$2:$B$1000,$C121)</f>
        <v>11.006</v>
      </c>
      <c r="L121" s="1">
        <f>SUMIFS('I want to cry'!D$2:D$1000,'I want to cry'!$A$2:$A$1000,$B121,'I want to cry'!$B$2:$B$1000,$C121)</f>
        <v>0</v>
      </c>
      <c r="M121" s="1">
        <f>SUMIFS('I want to cry'!E$2:E$1000,'I want to cry'!$A$2:$A$1000,$B121,'I want to cry'!$B$2:$B$1000,$C121)</f>
        <v>0</v>
      </c>
      <c r="N121" s="1">
        <f t="shared" si="12"/>
        <v>0.639015082682173</v>
      </c>
      <c r="O121" s="1">
        <f t="shared" si="13"/>
        <v>0</v>
      </c>
      <c r="P121" s="1">
        <f t="shared" si="14"/>
        <v>0</v>
      </c>
      <c r="Q121" s="1">
        <f>SUMIF('I have a blue banner'!A$2:A$995,D121,'I have a blue banner'!L$2:L$995)</f>
        <v>221</v>
      </c>
      <c r="R121" s="1">
        <f>SUMIF('I have a blue banner'!A$2:A$995,F121,'I have a blue banner'!L$2:L$995)</f>
        <v>5</v>
      </c>
      <c r="S121" s="1">
        <f>SUMIF('I have a blue banner'!A$2:A$995,I121,'I have a blue banner'!L$2:L$995)</f>
        <v>0</v>
      </c>
      <c r="T121" s="1">
        <f>SUMIF('I wanna go biking'!A$2:A$1000,D121,'I wanna go biking'!D$2:D$2000)</f>
        <v>0.714285714285714</v>
      </c>
      <c r="U121" s="1">
        <f>SUMIF('I wanna go biking'!A$2:A$1000,F121,'I wanna go biking'!D$2:D$2000)</f>
        <v>0</v>
      </c>
      <c r="V121" s="1">
        <f>SUMIF('I wanna go biking'!A$2:A$1000,H121,'I wanna go biking'!D$2:D$2000)</f>
        <v>10</v>
      </c>
      <c r="W121">
        <f t="shared" si="15"/>
        <v>-220.285714285714</v>
      </c>
      <c r="X121">
        <f t="shared" si="16"/>
        <v>-5</v>
      </c>
      <c r="Y121">
        <f t="shared" si="17"/>
        <v>10</v>
      </c>
      <c r="Z121">
        <f t="shared" si="18"/>
        <v>-140.765893927987</v>
      </c>
      <c r="AA121">
        <f t="shared" si="19"/>
        <v>0</v>
      </c>
      <c r="AB121">
        <f t="shared" si="20"/>
        <v>0</v>
      </c>
      <c r="AC121" s="25">
        <f t="shared" si="21"/>
        <v>-140.765893927987</v>
      </c>
    </row>
    <row r="122" spans="1:29">
      <c r="A122">
        <f>'Data Entry'!A123</f>
        <v>8574</v>
      </c>
      <c r="B122">
        <f>'Data Entry'!B123</f>
        <v>20</v>
      </c>
      <c r="C122" t="str">
        <f>'Data Entry'!C123</f>
        <v>Red</v>
      </c>
      <c r="D122">
        <f>'Data Entry'!M123</f>
        <v>1325</v>
      </c>
      <c r="E122">
        <f>'Data Entry'!N123</f>
        <v>28.152</v>
      </c>
      <c r="F122">
        <f>'Data Entry'!O123</f>
        <v>7659</v>
      </c>
      <c r="G122">
        <f>'Data Entry'!P123</f>
        <v>6.049</v>
      </c>
      <c r="H122">
        <f>'Data Entry'!Q123</f>
        <v>3739</v>
      </c>
      <c r="I122">
        <f>'Data Entry'!R123</f>
        <v>0</v>
      </c>
      <c r="J122">
        <f t="shared" si="11"/>
        <v>34.201</v>
      </c>
      <c r="K122" s="1">
        <f>SUMIFS('I want to cry'!C$2:C$1000,'I want to cry'!$A$2:$A$1000,$B122,'I want to cry'!$B$2:$B$1000,$C122)</f>
        <v>28.152</v>
      </c>
      <c r="L122" s="1">
        <f>SUMIFS('I want to cry'!D$2:D$1000,'I want to cry'!$A$2:$A$1000,$B122,'I want to cry'!$B$2:$B$1000,$C122)</f>
        <v>6.049</v>
      </c>
      <c r="M122" s="1">
        <f>SUMIFS('I want to cry'!E$2:E$1000,'I want to cry'!$A$2:$A$1000,$B122,'I want to cry'!$B$2:$B$1000,$C122)</f>
        <v>0</v>
      </c>
      <c r="N122" s="1">
        <f t="shared" si="12"/>
        <v>1</v>
      </c>
      <c r="O122" s="1">
        <f t="shared" si="13"/>
        <v>1</v>
      </c>
      <c r="P122" s="1">
        <f t="shared" si="14"/>
        <v>0</v>
      </c>
      <c r="Q122" s="1">
        <f>SUMIF('I have a blue banner'!A$2:A$995,D122,'I have a blue banner'!L$2:L$995)</f>
        <v>124</v>
      </c>
      <c r="R122" s="1">
        <f>SUMIF('I have a blue banner'!A$2:A$995,F122,'I have a blue banner'!L$2:L$995)</f>
        <v>21</v>
      </c>
      <c r="S122" s="1">
        <f>SUMIF('I have a blue banner'!A$2:A$995,I122,'I have a blue banner'!L$2:L$995)</f>
        <v>0</v>
      </c>
      <c r="T122" s="1">
        <f>SUMIF('I wanna go biking'!A$2:A$1000,D122,'I wanna go biking'!D$2:D$2000)</f>
        <v>20.6666666666667</v>
      </c>
      <c r="U122" s="1">
        <f>SUMIF('I wanna go biking'!A$2:A$1000,F122,'I wanna go biking'!D$2:D$2000)</f>
        <v>2.8</v>
      </c>
      <c r="V122" s="1">
        <f>SUMIF('I wanna go biking'!A$2:A$1000,H122,'I wanna go biking'!D$2:D$2000)</f>
        <v>2</v>
      </c>
      <c r="W122">
        <f t="shared" si="15"/>
        <v>-103.333333333333</v>
      </c>
      <c r="X122">
        <f t="shared" si="16"/>
        <v>-18.2</v>
      </c>
      <c r="Y122">
        <f t="shared" si="17"/>
        <v>2</v>
      </c>
      <c r="Z122">
        <f t="shared" si="18"/>
        <v>-103.333333333333</v>
      </c>
      <c r="AA122">
        <f t="shared" si="19"/>
        <v>-18.2</v>
      </c>
      <c r="AB122">
        <f t="shared" si="20"/>
        <v>0</v>
      </c>
      <c r="AC122" s="25">
        <f t="shared" si="21"/>
        <v>-121.533333333333</v>
      </c>
    </row>
    <row r="123" spans="1:29">
      <c r="A123">
        <f>'Data Entry'!A124</f>
        <v>3739</v>
      </c>
      <c r="B123">
        <f>'Data Entry'!B124</f>
        <v>20</v>
      </c>
      <c r="C123" t="str">
        <f>'Data Entry'!C124</f>
        <v>Blue</v>
      </c>
      <c r="D123">
        <f>'Data Entry'!M124</f>
        <v>5409</v>
      </c>
      <c r="E123">
        <f>'Data Entry'!N124</f>
        <v>3.973</v>
      </c>
      <c r="F123">
        <f>'Data Entry'!O124</f>
        <v>8574</v>
      </c>
      <c r="G123">
        <f>'Data Entry'!P124</f>
        <v>0</v>
      </c>
      <c r="H123">
        <f>'Data Entry'!Q124</f>
        <v>4152</v>
      </c>
      <c r="I123">
        <f>'Data Entry'!R124</f>
        <v>0</v>
      </c>
      <c r="J123">
        <f t="shared" si="11"/>
        <v>3.973</v>
      </c>
      <c r="K123" s="1">
        <f>SUMIFS('I want to cry'!C$2:C$1000,'I want to cry'!$A$2:$A$1000,$B123,'I want to cry'!$B$2:$B$1000,$C123)</f>
        <v>11.006</v>
      </c>
      <c r="L123" s="1">
        <f>SUMIFS('I want to cry'!D$2:D$1000,'I want to cry'!$A$2:$A$1000,$B123,'I want to cry'!$B$2:$B$1000,$C123)</f>
        <v>0</v>
      </c>
      <c r="M123" s="1">
        <f>SUMIFS('I want to cry'!E$2:E$1000,'I want to cry'!$A$2:$A$1000,$B123,'I want to cry'!$B$2:$B$1000,$C123)</f>
        <v>0</v>
      </c>
      <c r="N123" s="1">
        <f t="shared" si="12"/>
        <v>0.360984917317827</v>
      </c>
      <c r="O123" s="1">
        <f t="shared" si="13"/>
        <v>0</v>
      </c>
      <c r="P123" s="1">
        <f t="shared" si="14"/>
        <v>0</v>
      </c>
      <c r="Q123" s="1">
        <f>SUMIF('I have a blue banner'!A$2:A$995,D123,'I have a blue banner'!L$2:L$995)</f>
        <v>221</v>
      </c>
      <c r="R123" s="1">
        <f>SUMIF('I have a blue banner'!A$2:A$995,F123,'I have a blue banner'!L$2:L$995)</f>
        <v>5</v>
      </c>
      <c r="S123" s="1">
        <f>SUMIF('I have a blue banner'!A$2:A$995,I123,'I have a blue banner'!L$2:L$995)</f>
        <v>0</v>
      </c>
      <c r="T123" s="1">
        <f>SUMIF('I wanna go biking'!A$2:A$1000,D123,'I wanna go biking'!D$2:D$2000)</f>
        <v>0.714285714285714</v>
      </c>
      <c r="U123" s="1">
        <f>SUMIF('I wanna go biking'!A$2:A$1000,F123,'I wanna go biking'!D$2:D$2000)</f>
        <v>0</v>
      </c>
      <c r="V123" s="1">
        <f>SUMIF('I wanna go biking'!A$2:A$1000,H123,'I wanna go biking'!D$2:D$2000)</f>
        <v>10</v>
      </c>
      <c r="W123">
        <f t="shared" si="15"/>
        <v>-220.285714285714</v>
      </c>
      <c r="X123">
        <f t="shared" si="16"/>
        <v>-5</v>
      </c>
      <c r="Y123">
        <f t="shared" si="17"/>
        <v>10</v>
      </c>
      <c r="Z123">
        <f t="shared" si="18"/>
        <v>-79.5198203577269</v>
      </c>
      <c r="AA123">
        <f t="shared" si="19"/>
        <v>0</v>
      </c>
      <c r="AB123">
        <f t="shared" si="20"/>
        <v>0</v>
      </c>
      <c r="AC123" s="25">
        <f t="shared" si="21"/>
        <v>-79.5198203577269</v>
      </c>
    </row>
    <row r="124" spans="1:29">
      <c r="A124">
        <f>'Data Entry'!A125</f>
        <v>6978</v>
      </c>
      <c r="B124">
        <f>'Data Entry'!B125</f>
        <v>21</v>
      </c>
      <c r="C124" t="str">
        <f>'Data Entry'!C125</f>
        <v>Blue</v>
      </c>
      <c r="D124">
        <f>'Data Entry'!M125</f>
        <v>6397</v>
      </c>
      <c r="E124">
        <f>'Data Entry'!N125</f>
        <v>18.736</v>
      </c>
      <c r="F124">
        <f>'Data Entry'!O125</f>
        <v>4476</v>
      </c>
      <c r="G124">
        <f>'Data Entry'!P125</f>
        <v>0</v>
      </c>
      <c r="H124">
        <f>'Data Entry'!Q125</f>
        <v>8089</v>
      </c>
      <c r="I124">
        <f>'Data Entry'!R125</f>
        <v>0</v>
      </c>
      <c r="J124">
        <f t="shared" si="11"/>
        <v>18.736</v>
      </c>
      <c r="K124" s="1">
        <f>SUMIFS('I want to cry'!C$2:C$1000,'I want to cry'!$A$2:$A$1000,$B124,'I want to cry'!$B$2:$B$1000,$C124)</f>
        <v>50.048</v>
      </c>
      <c r="L124" s="1">
        <f>SUMIFS('I want to cry'!D$2:D$1000,'I want to cry'!$A$2:$A$1000,$B124,'I want to cry'!$B$2:$B$1000,$C124)</f>
        <v>0</v>
      </c>
      <c r="M124" s="1">
        <f>SUMIFS('I want to cry'!E$2:E$1000,'I want to cry'!$A$2:$A$1000,$B124,'I want to cry'!$B$2:$B$1000,$C124)</f>
        <v>0</v>
      </c>
      <c r="N124" s="1">
        <f t="shared" si="12"/>
        <v>0.374360613810742</v>
      </c>
      <c r="O124" s="1">
        <f t="shared" si="13"/>
        <v>0</v>
      </c>
      <c r="P124" s="1">
        <f t="shared" si="14"/>
        <v>0</v>
      </c>
      <c r="Q124" s="1">
        <f>SUMIF('I have a blue banner'!A$2:A$995,D124,'I have a blue banner'!L$2:L$995)</f>
        <v>16</v>
      </c>
      <c r="R124" s="1">
        <f>SUMIF('I have a blue banner'!A$2:A$995,F124,'I have a blue banner'!L$2:L$995)</f>
        <v>226</v>
      </c>
      <c r="S124" s="1">
        <f>SUMIF('I have a blue banner'!A$2:A$995,I124,'I have a blue banner'!L$2:L$995)</f>
        <v>0</v>
      </c>
      <c r="T124" s="1">
        <f>SUMIF('I wanna go biking'!A$2:A$1000,D124,'I wanna go biking'!D$2:D$2000)</f>
        <v>1.66666666666667</v>
      </c>
      <c r="U124" s="1">
        <f>SUMIF('I wanna go biking'!A$2:A$1000,F124,'I wanna go biking'!D$2:D$2000)</f>
        <v>28</v>
      </c>
      <c r="V124" s="1">
        <f>SUMIF('I wanna go biking'!A$2:A$1000,H124,'I wanna go biking'!D$2:D$2000)</f>
        <v>6</v>
      </c>
      <c r="W124">
        <f t="shared" si="15"/>
        <v>-14.3333333333333</v>
      </c>
      <c r="X124">
        <f t="shared" si="16"/>
        <v>-198</v>
      </c>
      <c r="Y124">
        <f t="shared" si="17"/>
        <v>6</v>
      </c>
      <c r="Z124">
        <f t="shared" si="18"/>
        <v>-5.36583546462063</v>
      </c>
      <c r="AA124">
        <f t="shared" si="19"/>
        <v>0</v>
      </c>
      <c r="AB124">
        <f t="shared" si="20"/>
        <v>0</v>
      </c>
      <c r="AC124" s="25">
        <f t="shared" si="21"/>
        <v>-5.36583546462063</v>
      </c>
    </row>
    <row r="125" spans="1:29">
      <c r="A125">
        <f>'Data Entry'!A126</f>
        <v>5409</v>
      </c>
      <c r="B125">
        <f>'Data Entry'!B126</f>
        <v>20</v>
      </c>
      <c r="C125" t="str">
        <f>'Data Entry'!C126</f>
        <v>Red</v>
      </c>
      <c r="D125">
        <f>'Data Entry'!M126</f>
        <v>1325</v>
      </c>
      <c r="E125">
        <f>'Data Entry'!N126</f>
        <v>0</v>
      </c>
      <c r="F125">
        <f>'Data Entry'!O126</f>
        <v>7659</v>
      </c>
      <c r="G125">
        <f>'Data Entry'!P126</f>
        <v>0</v>
      </c>
      <c r="H125">
        <f>'Data Entry'!Q126</f>
        <v>3739</v>
      </c>
      <c r="I125">
        <f>'Data Entry'!R126</f>
        <v>0</v>
      </c>
      <c r="J125">
        <f t="shared" si="11"/>
        <v>0</v>
      </c>
      <c r="K125" s="1">
        <f>SUMIFS('I want to cry'!C$2:C$1000,'I want to cry'!$A$2:$A$1000,$B125,'I want to cry'!$B$2:$B$1000,$C125)</f>
        <v>28.152</v>
      </c>
      <c r="L125" s="1">
        <f>SUMIFS('I want to cry'!D$2:D$1000,'I want to cry'!$A$2:$A$1000,$B125,'I want to cry'!$B$2:$B$1000,$C125)</f>
        <v>6.049</v>
      </c>
      <c r="M125" s="1">
        <f>SUMIFS('I want to cry'!E$2:E$1000,'I want to cry'!$A$2:$A$1000,$B125,'I want to cry'!$B$2:$B$1000,$C125)</f>
        <v>0</v>
      </c>
      <c r="N125" s="1">
        <f t="shared" si="12"/>
        <v>0</v>
      </c>
      <c r="O125" s="1">
        <f t="shared" si="13"/>
        <v>0</v>
      </c>
      <c r="P125" s="1">
        <f t="shared" si="14"/>
        <v>0</v>
      </c>
      <c r="Q125" s="1">
        <f>SUMIF('I have a blue banner'!A$2:A$995,D125,'I have a blue banner'!L$2:L$995)</f>
        <v>124</v>
      </c>
      <c r="R125" s="1">
        <f>SUMIF('I have a blue banner'!A$2:A$995,F125,'I have a blue banner'!L$2:L$995)</f>
        <v>21</v>
      </c>
      <c r="S125" s="1">
        <f>SUMIF('I have a blue banner'!A$2:A$995,I125,'I have a blue banner'!L$2:L$995)</f>
        <v>0</v>
      </c>
      <c r="T125" s="1">
        <f>SUMIF('I wanna go biking'!A$2:A$1000,D125,'I wanna go biking'!D$2:D$2000)</f>
        <v>20.6666666666667</v>
      </c>
      <c r="U125" s="1">
        <f>SUMIF('I wanna go biking'!A$2:A$1000,F125,'I wanna go biking'!D$2:D$2000)</f>
        <v>2.8</v>
      </c>
      <c r="V125" s="1">
        <f>SUMIF('I wanna go biking'!A$2:A$1000,H125,'I wanna go biking'!D$2:D$2000)</f>
        <v>2</v>
      </c>
      <c r="W125">
        <f t="shared" si="15"/>
        <v>-103.333333333333</v>
      </c>
      <c r="X125">
        <f t="shared" si="16"/>
        <v>-18.2</v>
      </c>
      <c r="Y125">
        <f t="shared" si="17"/>
        <v>2</v>
      </c>
      <c r="Z125">
        <f t="shared" si="18"/>
        <v>0</v>
      </c>
      <c r="AA125">
        <f t="shared" si="19"/>
        <v>0</v>
      </c>
      <c r="AB125">
        <f t="shared" si="20"/>
        <v>0</v>
      </c>
      <c r="AC125" s="25">
        <f t="shared" si="21"/>
        <v>0</v>
      </c>
    </row>
    <row r="126" spans="1:29">
      <c r="A126">
        <f>'Data Entry'!A127</f>
        <v>4152</v>
      </c>
      <c r="B126">
        <f>'Data Entry'!B127</f>
        <v>20</v>
      </c>
      <c r="C126" t="str">
        <f>'Data Entry'!C127</f>
        <v>Red</v>
      </c>
      <c r="D126">
        <f>'Data Entry'!M127</f>
        <v>1325</v>
      </c>
      <c r="E126">
        <f>'Data Entry'!N127</f>
        <v>0</v>
      </c>
      <c r="F126">
        <f>'Data Entry'!O127</f>
        <v>7659</v>
      </c>
      <c r="G126">
        <f>'Data Entry'!P127</f>
        <v>0</v>
      </c>
      <c r="H126">
        <f>'Data Entry'!Q127</f>
        <v>3739</v>
      </c>
      <c r="I126">
        <f>'Data Entry'!R127</f>
        <v>0</v>
      </c>
      <c r="J126">
        <f t="shared" ref="J126:J189" si="22">E126+G126+I126</f>
        <v>0</v>
      </c>
      <c r="K126" s="1">
        <f>SUMIFS('I want to cry'!C$2:C$1000,'I want to cry'!$A$2:$A$1000,$B126,'I want to cry'!$B$2:$B$1000,$C126)</f>
        <v>28.152</v>
      </c>
      <c r="L126" s="1">
        <f>SUMIFS('I want to cry'!D$2:D$1000,'I want to cry'!$A$2:$A$1000,$B126,'I want to cry'!$B$2:$B$1000,$C126)</f>
        <v>6.049</v>
      </c>
      <c r="M126" s="1">
        <f>SUMIFS('I want to cry'!E$2:E$1000,'I want to cry'!$A$2:$A$1000,$B126,'I want to cry'!$B$2:$B$1000,$C126)</f>
        <v>0</v>
      </c>
      <c r="N126" s="1">
        <f t="shared" ref="N126:N189" si="23">IF(K126&lt;1.5,0,IF(E126&lt;2.5,0,E126/K126))</f>
        <v>0</v>
      </c>
      <c r="O126" s="1">
        <f t="shared" ref="O126:O189" si="24">IF(L126&lt;1.5,0,IF(G126&lt;2.5,0,G126/L126))</f>
        <v>0</v>
      </c>
      <c r="P126" s="1">
        <f t="shared" ref="P126:P189" si="25">IF(M126&lt;1.5,0,IF(I126&lt;2.5,0,I126/M126))</f>
        <v>0</v>
      </c>
      <c r="Q126" s="1">
        <f>SUMIF('I have a blue banner'!A$2:A$995,D126,'I have a blue banner'!L$2:L$995)</f>
        <v>124</v>
      </c>
      <c r="R126" s="1">
        <f>SUMIF('I have a blue banner'!A$2:A$995,F126,'I have a blue banner'!L$2:L$995)</f>
        <v>21</v>
      </c>
      <c r="S126" s="1">
        <f>SUMIF('I have a blue banner'!A$2:A$995,I126,'I have a blue banner'!L$2:L$995)</f>
        <v>0</v>
      </c>
      <c r="T126" s="1">
        <f>SUMIF('I wanna go biking'!A$2:A$1000,D126,'I wanna go biking'!D$2:D$2000)</f>
        <v>20.6666666666667</v>
      </c>
      <c r="U126" s="1">
        <f>SUMIF('I wanna go biking'!A$2:A$1000,F126,'I wanna go biking'!D$2:D$2000)</f>
        <v>2.8</v>
      </c>
      <c r="V126" s="1">
        <f>SUMIF('I wanna go biking'!A$2:A$1000,H126,'I wanna go biking'!D$2:D$2000)</f>
        <v>2</v>
      </c>
      <c r="W126">
        <f t="shared" ref="W126:W189" si="26">T126-Q126</f>
        <v>-103.333333333333</v>
      </c>
      <c r="X126">
        <f t="shared" ref="X126:X189" si="27">U126-R126</f>
        <v>-18.2</v>
      </c>
      <c r="Y126">
        <f t="shared" ref="Y126:Y189" si="28">V126-S126</f>
        <v>2</v>
      </c>
      <c r="Z126">
        <f t="shared" ref="Z126:Z189" si="29">W126*N126</f>
        <v>0</v>
      </c>
      <c r="AA126">
        <f t="shared" ref="AA126:AA189" si="30">X126*O126</f>
        <v>0</v>
      </c>
      <c r="AB126">
        <f t="shared" ref="AB126:AB189" si="31">Y126*P126</f>
        <v>0</v>
      </c>
      <c r="AC126" s="25">
        <f t="shared" ref="AC126:AC189" si="32">SUM(Z126:AB126)</f>
        <v>0</v>
      </c>
    </row>
    <row r="127" spans="1:29">
      <c r="A127">
        <f>'Data Entry'!A128</f>
        <v>781</v>
      </c>
      <c r="B127">
        <f>'Data Entry'!B128</f>
        <v>21</v>
      </c>
      <c r="C127" t="str">
        <f>'Data Entry'!C128</f>
        <v>Blue</v>
      </c>
      <c r="D127">
        <f>'Data Entry'!M128</f>
        <v>6397</v>
      </c>
      <c r="E127">
        <f>'Data Entry'!N128</f>
        <v>24.995</v>
      </c>
      <c r="F127">
        <f>'Data Entry'!O128</f>
        <v>4476</v>
      </c>
      <c r="G127">
        <f>'Data Entry'!P128</f>
        <v>0</v>
      </c>
      <c r="H127">
        <f>'Data Entry'!Q128</f>
        <v>8089</v>
      </c>
      <c r="I127">
        <f>'Data Entry'!R128</f>
        <v>0</v>
      </c>
      <c r="J127">
        <f t="shared" si="22"/>
        <v>24.995</v>
      </c>
      <c r="K127" s="1">
        <f>SUMIFS('I want to cry'!C$2:C$1000,'I want to cry'!$A$2:$A$1000,$B127,'I want to cry'!$B$2:$B$1000,$C127)</f>
        <v>50.048</v>
      </c>
      <c r="L127" s="1">
        <f>SUMIFS('I want to cry'!D$2:D$1000,'I want to cry'!$A$2:$A$1000,$B127,'I want to cry'!$B$2:$B$1000,$C127)</f>
        <v>0</v>
      </c>
      <c r="M127" s="1">
        <f>SUMIFS('I want to cry'!E$2:E$1000,'I want to cry'!$A$2:$A$1000,$B127,'I want to cry'!$B$2:$B$1000,$C127)</f>
        <v>0</v>
      </c>
      <c r="N127" s="1">
        <f t="shared" si="23"/>
        <v>0.499420556265985</v>
      </c>
      <c r="O127" s="1">
        <f t="shared" si="24"/>
        <v>0</v>
      </c>
      <c r="P127" s="1">
        <f t="shared" si="25"/>
        <v>0</v>
      </c>
      <c r="Q127" s="1">
        <f>SUMIF('I have a blue banner'!A$2:A$995,D127,'I have a blue banner'!L$2:L$995)</f>
        <v>16</v>
      </c>
      <c r="R127" s="1">
        <f>SUMIF('I have a blue banner'!A$2:A$995,F127,'I have a blue banner'!L$2:L$995)</f>
        <v>226</v>
      </c>
      <c r="S127" s="1">
        <f>SUMIF('I have a blue banner'!A$2:A$995,I127,'I have a blue banner'!L$2:L$995)</f>
        <v>0</v>
      </c>
      <c r="T127" s="1">
        <f>SUMIF('I wanna go biking'!A$2:A$1000,D127,'I wanna go biking'!D$2:D$2000)</f>
        <v>1.66666666666667</v>
      </c>
      <c r="U127" s="1">
        <f>SUMIF('I wanna go biking'!A$2:A$1000,F127,'I wanna go biking'!D$2:D$2000)</f>
        <v>28</v>
      </c>
      <c r="V127" s="1">
        <f>SUMIF('I wanna go biking'!A$2:A$1000,H127,'I wanna go biking'!D$2:D$2000)</f>
        <v>6</v>
      </c>
      <c r="W127">
        <f t="shared" si="26"/>
        <v>-14.3333333333333</v>
      </c>
      <c r="X127">
        <f t="shared" si="27"/>
        <v>-198</v>
      </c>
      <c r="Y127">
        <f t="shared" si="28"/>
        <v>6</v>
      </c>
      <c r="Z127">
        <f t="shared" si="29"/>
        <v>-7.15836130647911</v>
      </c>
      <c r="AA127">
        <f t="shared" si="30"/>
        <v>0</v>
      </c>
      <c r="AB127">
        <f t="shared" si="31"/>
        <v>0</v>
      </c>
      <c r="AC127" s="25">
        <f t="shared" si="32"/>
        <v>-7.15836130647911</v>
      </c>
    </row>
    <row r="128" spans="1:29">
      <c r="A128">
        <f>'Data Entry'!A129</f>
        <v>8089</v>
      </c>
      <c r="B128">
        <f>'Data Entry'!B129</f>
        <v>21</v>
      </c>
      <c r="C128" t="str">
        <f>'Data Entry'!C129</f>
        <v>Red</v>
      </c>
      <c r="D128">
        <f>'Data Entry'!M129</f>
        <v>3560</v>
      </c>
      <c r="E128">
        <f>'Data Entry'!N129</f>
        <v>0</v>
      </c>
      <c r="F128">
        <f>'Data Entry'!O129</f>
        <v>781</v>
      </c>
      <c r="G128">
        <f>'Data Entry'!P129</f>
        <v>0</v>
      </c>
      <c r="H128">
        <f>'Data Entry'!Q129</f>
        <v>6978</v>
      </c>
      <c r="I128">
        <f>'Data Entry'!R129</f>
        <v>0</v>
      </c>
      <c r="J128">
        <f t="shared" si="22"/>
        <v>0</v>
      </c>
      <c r="K128" s="1">
        <f>SUMIFS('I want to cry'!C$2:C$1000,'I want to cry'!$A$2:$A$1000,$B128,'I want to cry'!$B$2:$B$1000,$C128)</f>
        <v>1.069</v>
      </c>
      <c r="L128" s="1">
        <f>SUMIFS('I want to cry'!D$2:D$1000,'I want to cry'!$A$2:$A$1000,$B128,'I want to cry'!$B$2:$B$1000,$C128)</f>
        <v>0</v>
      </c>
      <c r="M128" s="1">
        <f>SUMIFS('I want to cry'!E$2:E$1000,'I want to cry'!$A$2:$A$1000,$B128,'I want to cry'!$B$2:$B$1000,$C128)</f>
        <v>0</v>
      </c>
      <c r="N128" s="1">
        <f t="shared" si="23"/>
        <v>0</v>
      </c>
      <c r="O128" s="1">
        <f t="shared" si="24"/>
        <v>0</v>
      </c>
      <c r="P128" s="1">
        <f t="shared" si="25"/>
        <v>0</v>
      </c>
      <c r="Q128" s="1">
        <f>SUMIF('I have a blue banner'!A$2:A$995,D128,'I have a blue banner'!L$2:L$995)</f>
        <v>139</v>
      </c>
      <c r="R128" s="1">
        <f>SUMIF('I have a blue banner'!A$2:A$995,F128,'I have a blue banner'!L$2:L$995)</f>
        <v>26</v>
      </c>
      <c r="S128" s="1">
        <f>SUMIF('I have a blue banner'!A$2:A$995,I128,'I have a blue banner'!L$2:L$995)</f>
        <v>0</v>
      </c>
      <c r="T128" s="1">
        <f>SUMIF('I wanna go biking'!A$2:A$1000,D128,'I wanna go biking'!D$2:D$2000)</f>
        <v>11</v>
      </c>
      <c r="U128" s="1">
        <f>SUMIF('I wanna go biking'!A$2:A$1000,F128,'I wanna go biking'!D$2:D$2000)</f>
        <v>3.66666666666667</v>
      </c>
      <c r="V128" s="1">
        <f>SUMIF('I wanna go biking'!A$2:A$1000,H128,'I wanna go biking'!D$2:D$2000)</f>
        <v>4.75</v>
      </c>
      <c r="W128">
        <f t="shared" si="26"/>
        <v>-128</v>
      </c>
      <c r="X128">
        <f t="shared" si="27"/>
        <v>-22.3333333333333</v>
      </c>
      <c r="Y128">
        <f t="shared" si="28"/>
        <v>4.75</v>
      </c>
      <c r="Z128">
        <f t="shared" si="29"/>
        <v>0</v>
      </c>
      <c r="AA128">
        <f t="shared" si="30"/>
        <v>0</v>
      </c>
      <c r="AB128">
        <f t="shared" si="31"/>
        <v>0</v>
      </c>
      <c r="AC128" s="25">
        <f t="shared" si="32"/>
        <v>0</v>
      </c>
    </row>
    <row r="129" spans="1:29">
      <c r="A129">
        <f>'Data Entry'!A130</f>
        <v>4476</v>
      </c>
      <c r="B129">
        <f>'Data Entry'!B130</f>
        <v>21</v>
      </c>
      <c r="C129" t="str">
        <f>'Data Entry'!C130</f>
        <v>Red</v>
      </c>
      <c r="D129">
        <f>'Data Entry'!M130</f>
        <v>3560</v>
      </c>
      <c r="E129">
        <f>'Data Entry'!N130</f>
        <v>1.069</v>
      </c>
      <c r="F129">
        <f>'Data Entry'!O130</f>
        <v>781</v>
      </c>
      <c r="G129">
        <f>'Data Entry'!P130</f>
        <v>0</v>
      </c>
      <c r="H129">
        <f>'Data Entry'!Q130</f>
        <v>6978</v>
      </c>
      <c r="I129">
        <f>'Data Entry'!R130</f>
        <v>0</v>
      </c>
      <c r="J129">
        <f t="shared" si="22"/>
        <v>1.069</v>
      </c>
      <c r="K129" s="1">
        <f>SUMIFS('I want to cry'!C$2:C$1000,'I want to cry'!$A$2:$A$1000,$B129,'I want to cry'!$B$2:$B$1000,$C129)</f>
        <v>1.069</v>
      </c>
      <c r="L129" s="1">
        <f>SUMIFS('I want to cry'!D$2:D$1000,'I want to cry'!$A$2:$A$1000,$B129,'I want to cry'!$B$2:$B$1000,$C129)</f>
        <v>0</v>
      </c>
      <c r="M129" s="1">
        <f>SUMIFS('I want to cry'!E$2:E$1000,'I want to cry'!$A$2:$A$1000,$B129,'I want to cry'!$B$2:$B$1000,$C129)</f>
        <v>0</v>
      </c>
      <c r="N129" s="1">
        <f t="shared" si="23"/>
        <v>0</v>
      </c>
      <c r="O129" s="1">
        <f t="shared" si="24"/>
        <v>0</v>
      </c>
      <c r="P129" s="1">
        <f t="shared" si="25"/>
        <v>0</v>
      </c>
      <c r="Q129" s="1">
        <f>SUMIF('I have a blue banner'!A$2:A$995,D129,'I have a blue banner'!L$2:L$995)</f>
        <v>139</v>
      </c>
      <c r="R129" s="1">
        <f>SUMIF('I have a blue banner'!A$2:A$995,F129,'I have a blue banner'!L$2:L$995)</f>
        <v>26</v>
      </c>
      <c r="S129" s="1">
        <f>SUMIF('I have a blue banner'!A$2:A$995,I129,'I have a blue banner'!L$2:L$995)</f>
        <v>0</v>
      </c>
      <c r="T129" s="1">
        <f>SUMIF('I wanna go biking'!A$2:A$1000,D129,'I wanna go biking'!D$2:D$2000)</f>
        <v>11</v>
      </c>
      <c r="U129" s="1">
        <f>SUMIF('I wanna go biking'!A$2:A$1000,F129,'I wanna go biking'!D$2:D$2000)</f>
        <v>3.66666666666667</v>
      </c>
      <c r="V129" s="1">
        <f>SUMIF('I wanna go biking'!A$2:A$1000,H129,'I wanna go biking'!D$2:D$2000)</f>
        <v>4.75</v>
      </c>
      <c r="W129">
        <f t="shared" si="26"/>
        <v>-128</v>
      </c>
      <c r="X129">
        <f t="shared" si="27"/>
        <v>-22.3333333333333</v>
      </c>
      <c r="Y129">
        <f t="shared" si="28"/>
        <v>4.75</v>
      </c>
      <c r="Z129">
        <f t="shared" si="29"/>
        <v>0</v>
      </c>
      <c r="AA129">
        <f t="shared" si="30"/>
        <v>0</v>
      </c>
      <c r="AB129">
        <f t="shared" si="31"/>
        <v>0</v>
      </c>
      <c r="AC129" s="25">
        <f t="shared" si="32"/>
        <v>0</v>
      </c>
    </row>
    <row r="130" spans="1:29">
      <c r="A130">
        <f>'Data Entry'!A131</f>
        <v>3560</v>
      </c>
      <c r="B130">
        <f>'Data Entry'!B131</f>
        <v>21</v>
      </c>
      <c r="C130" t="str">
        <f>'Data Entry'!C131</f>
        <v>Blue</v>
      </c>
      <c r="D130">
        <f>'Data Entry'!M131</f>
        <v>6397</v>
      </c>
      <c r="E130">
        <f>'Data Entry'!N131</f>
        <v>6.317</v>
      </c>
      <c r="F130">
        <f>'Data Entry'!O131</f>
        <v>4476</v>
      </c>
      <c r="G130">
        <f>'Data Entry'!P131</f>
        <v>0</v>
      </c>
      <c r="H130">
        <f>'Data Entry'!Q131</f>
        <v>8089</v>
      </c>
      <c r="I130">
        <f>'Data Entry'!R131</f>
        <v>0</v>
      </c>
      <c r="J130">
        <f t="shared" si="22"/>
        <v>6.317</v>
      </c>
      <c r="K130" s="1">
        <f>SUMIFS('I want to cry'!C$2:C$1000,'I want to cry'!$A$2:$A$1000,$B130,'I want to cry'!$B$2:$B$1000,$C130)</f>
        <v>50.048</v>
      </c>
      <c r="L130" s="1">
        <f>SUMIFS('I want to cry'!D$2:D$1000,'I want to cry'!$A$2:$A$1000,$B130,'I want to cry'!$B$2:$B$1000,$C130)</f>
        <v>0</v>
      </c>
      <c r="M130" s="1">
        <f>SUMIFS('I want to cry'!E$2:E$1000,'I want to cry'!$A$2:$A$1000,$B130,'I want to cry'!$B$2:$B$1000,$C130)</f>
        <v>0</v>
      </c>
      <c r="N130" s="1">
        <f t="shared" si="23"/>
        <v>0.126218829923274</v>
      </c>
      <c r="O130" s="1">
        <f t="shared" si="24"/>
        <v>0</v>
      </c>
      <c r="P130" s="1">
        <f t="shared" si="25"/>
        <v>0</v>
      </c>
      <c r="Q130" s="1">
        <f>SUMIF('I have a blue banner'!A$2:A$995,D130,'I have a blue banner'!L$2:L$995)</f>
        <v>16</v>
      </c>
      <c r="R130" s="1">
        <f>SUMIF('I have a blue banner'!A$2:A$995,F130,'I have a blue banner'!L$2:L$995)</f>
        <v>226</v>
      </c>
      <c r="S130" s="1">
        <f>SUMIF('I have a blue banner'!A$2:A$995,I130,'I have a blue banner'!L$2:L$995)</f>
        <v>0</v>
      </c>
      <c r="T130" s="1">
        <f>SUMIF('I wanna go biking'!A$2:A$1000,D130,'I wanna go biking'!D$2:D$2000)</f>
        <v>1.66666666666667</v>
      </c>
      <c r="U130" s="1">
        <f>SUMIF('I wanna go biking'!A$2:A$1000,F130,'I wanna go biking'!D$2:D$2000)</f>
        <v>28</v>
      </c>
      <c r="V130" s="1">
        <f>SUMIF('I wanna go biking'!A$2:A$1000,H130,'I wanna go biking'!D$2:D$2000)</f>
        <v>6</v>
      </c>
      <c r="W130">
        <f t="shared" si="26"/>
        <v>-14.3333333333333</v>
      </c>
      <c r="X130">
        <f t="shared" si="27"/>
        <v>-198</v>
      </c>
      <c r="Y130">
        <f t="shared" si="28"/>
        <v>6</v>
      </c>
      <c r="Z130">
        <f t="shared" si="29"/>
        <v>-1.80913656223359</v>
      </c>
      <c r="AA130">
        <f t="shared" si="30"/>
        <v>0</v>
      </c>
      <c r="AB130">
        <f t="shared" si="31"/>
        <v>0</v>
      </c>
      <c r="AC130" s="25">
        <f t="shared" si="32"/>
        <v>-1.80913656223359</v>
      </c>
    </row>
    <row r="131" spans="1:29">
      <c r="A131">
        <f>'Data Entry'!A132</f>
        <v>1241</v>
      </c>
      <c r="B131">
        <f>'Data Entry'!B132</f>
        <v>22</v>
      </c>
      <c r="C131" t="str">
        <f>'Data Entry'!C132</f>
        <v>Blue</v>
      </c>
      <c r="D131">
        <f>'Data Entry'!M132</f>
        <v>5036</v>
      </c>
      <c r="E131">
        <f>'Data Entry'!N132</f>
        <v>0.598</v>
      </c>
      <c r="F131">
        <f>'Data Entry'!O132</f>
        <v>8735</v>
      </c>
      <c r="G131">
        <f>'Data Entry'!P132</f>
        <v>0</v>
      </c>
      <c r="H131">
        <f>'Data Entry'!Q132</f>
        <v>8729</v>
      </c>
      <c r="I131">
        <f>'Data Entry'!R132</f>
        <v>0</v>
      </c>
      <c r="J131">
        <f t="shared" si="22"/>
        <v>0.598</v>
      </c>
      <c r="K131" s="1">
        <f>SUMIFS('I want to cry'!C$2:C$1000,'I want to cry'!$A$2:$A$1000,$B131,'I want to cry'!$B$2:$B$1000,$C131)</f>
        <v>14.201</v>
      </c>
      <c r="L131" s="1">
        <f>SUMIFS('I want to cry'!D$2:D$1000,'I want to cry'!$A$2:$A$1000,$B131,'I want to cry'!$B$2:$B$1000,$C131)</f>
        <v>0</v>
      </c>
      <c r="M131" s="1">
        <f>SUMIFS('I want to cry'!E$2:E$1000,'I want to cry'!$A$2:$A$1000,$B131,'I want to cry'!$B$2:$B$1000,$C131)</f>
        <v>0</v>
      </c>
      <c r="N131" s="1">
        <f t="shared" si="23"/>
        <v>0</v>
      </c>
      <c r="O131" s="1">
        <f t="shared" si="24"/>
        <v>0</v>
      </c>
      <c r="P131" s="1">
        <f t="shared" si="25"/>
        <v>0</v>
      </c>
      <c r="Q131" s="1">
        <f>SUMIF('I have a blue banner'!A$2:A$995,D131,'I have a blue banner'!L$2:L$995)</f>
        <v>59</v>
      </c>
      <c r="R131" s="1">
        <f>SUMIF('I have a blue banner'!A$2:A$995,F131,'I have a blue banner'!L$2:L$995)</f>
        <v>0</v>
      </c>
      <c r="S131" s="1">
        <f>SUMIF('I have a blue banner'!A$2:A$995,I131,'I have a blue banner'!L$2:L$995)</f>
        <v>0</v>
      </c>
      <c r="T131" s="1">
        <f>SUMIF('I wanna go biking'!A$2:A$1000,D131,'I wanna go biking'!D$2:D$2000)</f>
        <v>6.8</v>
      </c>
      <c r="U131" s="1">
        <f>SUMIF('I wanna go biking'!A$2:A$1000,F131,'I wanna go biking'!D$2:D$2000)</f>
        <v>0</v>
      </c>
      <c r="V131" s="1">
        <f>SUMIF('I wanna go biking'!A$2:A$1000,H131,'I wanna go biking'!D$2:D$2000)</f>
        <v>5</v>
      </c>
      <c r="W131">
        <f t="shared" si="26"/>
        <v>-52.2</v>
      </c>
      <c r="X131">
        <f t="shared" si="27"/>
        <v>0</v>
      </c>
      <c r="Y131">
        <f t="shared" si="28"/>
        <v>5</v>
      </c>
      <c r="Z131">
        <f t="shared" si="29"/>
        <v>0</v>
      </c>
      <c r="AA131">
        <f t="shared" si="30"/>
        <v>0</v>
      </c>
      <c r="AB131">
        <f t="shared" si="31"/>
        <v>0</v>
      </c>
      <c r="AC131" s="25">
        <f t="shared" si="32"/>
        <v>0</v>
      </c>
    </row>
    <row r="132" spans="1:29">
      <c r="A132">
        <f>'Data Entry'!A133</f>
        <v>4946</v>
      </c>
      <c r="B132">
        <f>'Data Entry'!B133</f>
        <v>22</v>
      </c>
      <c r="C132" t="str">
        <f>'Data Entry'!C133</f>
        <v>Blue</v>
      </c>
      <c r="D132">
        <f>'Data Entry'!M133</f>
        <v>8729</v>
      </c>
      <c r="E132">
        <f>'Data Entry'!N133</f>
        <v>0</v>
      </c>
      <c r="F132">
        <f>'Data Entry'!O133</f>
        <v>5036</v>
      </c>
      <c r="G132">
        <f>'Data Entry'!P133</f>
        <v>0</v>
      </c>
      <c r="H132">
        <f>'Data Entry'!Q133</f>
        <v>8735</v>
      </c>
      <c r="I132">
        <f>'Data Entry'!R133</f>
        <v>0</v>
      </c>
      <c r="J132">
        <f t="shared" si="22"/>
        <v>0</v>
      </c>
      <c r="K132" s="1">
        <f>SUMIFS('I want to cry'!C$2:C$1000,'I want to cry'!$A$2:$A$1000,$B132,'I want to cry'!$B$2:$B$1000,$C132)</f>
        <v>14.201</v>
      </c>
      <c r="L132" s="1">
        <f>SUMIFS('I want to cry'!D$2:D$1000,'I want to cry'!$A$2:$A$1000,$B132,'I want to cry'!$B$2:$B$1000,$C132)</f>
        <v>0</v>
      </c>
      <c r="M132" s="1">
        <f>SUMIFS('I want to cry'!E$2:E$1000,'I want to cry'!$A$2:$A$1000,$B132,'I want to cry'!$B$2:$B$1000,$C132)</f>
        <v>0</v>
      </c>
      <c r="N132" s="1">
        <f t="shared" si="23"/>
        <v>0</v>
      </c>
      <c r="O132" s="1">
        <f t="shared" si="24"/>
        <v>0</v>
      </c>
      <c r="P132" s="1">
        <f t="shared" si="25"/>
        <v>0</v>
      </c>
      <c r="Q132" s="1">
        <f>SUMIF('I have a blue banner'!A$2:A$995,D132,'I have a blue banner'!L$2:L$995)</f>
        <v>40</v>
      </c>
      <c r="R132" s="1">
        <f>SUMIF('I have a blue banner'!A$2:A$995,F132,'I have a blue banner'!L$2:L$995)</f>
        <v>59</v>
      </c>
      <c r="S132" s="1">
        <f>SUMIF('I have a blue banner'!A$2:A$995,I132,'I have a blue banner'!L$2:L$995)</f>
        <v>0</v>
      </c>
      <c r="T132" s="1">
        <f>SUMIF('I wanna go biking'!A$2:A$1000,D132,'I wanna go biking'!D$2:D$2000)</f>
        <v>5</v>
      </c>
      <c r="U132" s="1">
        <f>SUMIF('I wanna go biking'!A$2:A$1000,F132,'I wanna go biking'!D$2:D$2000)</f>
        <v>6.8</v>
      </c>
      <c r="V132" s="1">
        <f>SUMIF('I wanna go biking'!A$2:A$1000,H132,'I wanna go biking'!D$2:D$2000)</f>
        <v>0</v>
      </c>
      <c r="W132">
        <f t="shared" si="26"/>
        <v>-35</v>
      </c>
      <c r="X132">
        <f t="shared" si="27"/>
        <v>-52.2</v>
      </c>
      <c r="Y132">
        <f t="shared" si="28"/>
        <v>0</v>
      </c>
      <c r="Z132">
        <f t="shared" si="29"/>
        <v>0</v>
      </c>
      <c r="AA132">
        <f t="shared" si="30"/>
        <v>0</v>
      </c>
      <c r="AB132">
        <f t="shared" si="31"/>
        <v>0</v>
      </c>
      <c r="AC132" s="25">
        <f t="shared" si="32"/>
        <v>0</v>
      </c>
    </row>
    <row r="133" spans="1:29">
      <c r="A133">
        <f>'Data Entry'!A134</f>
        <v>8729</v>
      </c>
      <c r="B133">
        <f>'Data Entry'!B134</f>
        <v>22</v>
      </c>
      <c r="C133" t="str">
        <f>'Data Entry'!C134</f>
        <v>Red</v>
      </c>
      <c r="D133">
        <f>'Data Entry'!M134</f>
        <v>1241</v>
      </c>
      <c r="E133">
        <f>'Data Entry'!N134</f>
        <v>0</v>
      </c>
      <c r="F133">
        <f>'Data Entry'!O134</f>
        <v>4946</v>
      </c>
      <c r="G133">
        <f>'Data Entry'!P134</f>
        <v>0</v>
      </c>
      <c r="H133">
        <f>'Data Entry'!Q134</f>
        <v>4678</v>
      </c>
      <c r="I133">
        <f>'Data Entry'!R134</f>
        <v>0</v>
      </c>
      <c r="J133">
        <f t="shared" si="22"/>
        <v>0</v>
      </c>
      <c r="K133" s="1">
        <f>SUMIFS('I want to cry'!C$2:C$1000,'I want to cry'!$A$2:$A$1000,$B133,'I want to cry'!$B$2:$B$1000,$C133)</f>
        <v>0</v>
      </c>
      <c r="L133" s="1">
        <f>SUMIFS('I want to cry'!D$2:D$1000,'I want to cry'!$A$2:$A$1000,$B133,'I want to cry'!$B$2:$B$1000,$C133)</f>
        <v>0</v>
      </c>
      <c r="M133" s="1">
        <f>SUMIFS('I want to cry'!E$2:E$1000,'I want to cry'!$A$2:$A$1000,$B133,'I want to cry'!$B$2:$B$1000,$C133)</f>
        <v>0</v>
      </c>
      <c r="N133" s="1">
        <f t="shared" si="23"/>
        <v>0</v>
      </c>
      <c r="O133" s="1">
        <f t="shared" si="24"/>
        <v>0</v>
      </c>
      <c r="P133" s="1">
        <f t="shared" si="25"/>
        <v>0</v>
      </c>
      <c r="Q133" s="1">
        <f>SUMIF('I have a blue banner'!A$2:A$995,D133,'I have a blue banner'!L$2:L$995)</f>
        <v>221</v>
      </c>
      <c r="R133" s="1">
        <f>SUMIF('I have a blue banner'!A$2:A$995,F133,'I have a blue banner'!L$2:L$995)</f>
        <v>144</v>
      </c>
      <c r="S133" s="1">
        <f>SUMIF('I have a blue banner'!A$2:A$995,I133,'I have a blue banner'!L$2:L$995)</f>
        <v>0</v>
      </c>
      <c r="T133" s="1">
        <f>SUMIF('I wanna go biking'!A$2:A$1000,D133,'I wanna go biking'!D$2:D$2000)</f>
        <v>27.6</v>
      </c>
      <c r="U133" s="1">
        <f>SUMIF('I wanna go biking'!A$2:A$1000,F133,'I wanna go biking'!D$2:D$2000)</f>
        <v>15.5</v>
      </c>
      <c r="V133" s="1">
        <f>SUMIF('I wanna go biking'!A$2:A$1000,H133,'I wanna go biking'!D$2:D$2000)</f>
        <v>14</v>
      </c>
      <c r="W133">
        <f t="shared" si="26"/>
        <v>-193.4</v>
      </c>
      <c r="X133">
        <f t="shared" si="27"/>
        <v>-128.5</v>
      </c>
      <c r="Y133">
        <f t="shared" si="28"/>
        <v>14</v>
      </c>
      <c r="Z133">
        <f t="shared" si="29"/>
        <v>0</v>
      </c>
      <c r="AA133">
        <f t="shared" si="30"/>
        <v>0</v>
      </c>
      <c r="AB133">
        <f t="shared" si="31"/>
        <v>0</v>
      </c>
      <c r="AC133" s="25">
        <f t="shared" si="32"/>
        <v>0</v>
      </c>
    </row>
    <row r="134" spans="1:29">
      <c r="A134">
        <f>'Data Entry'!A135</f>
        <v>4678</v>
      </c>
      <c r="B134">
        <f>'Data Entry'!B135</f>
        <v>22</v>
      </c>
      <c r="C134" t="str">
        <f>'Data Entry'!C135</f>
        <v>Blue</v>
      </c>
      <c r="D134">
        <f>'Data Entry'!M135</f>
        <v>5036</v>
      </c>
      <c r="E134">
        <f>'Data Entry'!N135</f>
        <v>13.603</v>
      </c>
      <c r="F134">
        <f>'Data Entry'!O135</f>
        <v>8735</v>
      </c>
      <c r="G134">
        <f>'Data Entry'!P135</f>
        <v>0</v>
      </c>
      <c r="H134">
        <f>'Data Entry'!Q135</f>
        <v>8729</v>
      </c>
      <c r="I134">
        <f>'Data Entry'!R135</f>
        <v>0</v>
      </c>
      <c r="J134">
        <f t="shared" si="22"/>
        <v>13.603</v>
      </c>
      <c r="K134" s="1">
        <f>SUMIFS('I want to cry'!C$2:C$1000,'I want to cry'!$A$2:$A$1000,$B134,'I want to cry'!$B$2:$B$1000,$C134)</f>
        <v>14.201</v>
      </c>
      <c r="L134" s="1">
        <f>SUMIFS('I want to cry'!D$2:D$1000,'I want to cry'!$A$2:$A$1000,$B134,'I want to cry'!$B$2:$B$1000,$C134)</f>
        <v>0</v>
      </c>
      <c r="M134" s="1">
        <f>SUMIFS('I want to cry'!E$2:E$1000,'I want to cry'!$A$2:$A$1000,$B134,'I want to cry'!$B$2:$B$1000,$C134)</f>
        <v>0</v>
      </c>
      <c r="N134" s="1">
        <f t="shared" si="23"/>
        <v>0.957890289416238</v>
      </c>
      <c r="O134" s="1">
        <f t="shared" si="24"/>
        <v>0</v>
      </c>
      <c r="P134" s="1">
        <f t="shared" si="25"/>
        <v>0</v>
      </c>
      <c r="Q134" s="1">
        <f>SUMIF('I have a blue banner'!A$2:A$995,D134,'I have a blue banner'!L$2:L$995)</f>
        <v>59</v>
      </c>
      <c r="R134" s="1">
        <f>SUMIF('I have a blue banner'!A$2:A$995,F134,'I have a blue banner'!L$2:L$995)</f>
        <v>0</v>
      </c>
      <c r="S134" s="1">
        <f>SUMIF('I have a blue banner'!A$2:A$995,I134,'I have a blue banner'!L$2:L$995)</f>
        <v>0</v>
      </c>
      <c r="T134" s="1">
        <f>SUMIF('I wanna go biking'!A$2:A$1000,D134,'I wanna go biking'!D$2:D$2000)</f>
        <v>6.8</v>
      </c>
      <c r="U134" s="1">
        <f>SUMIF('I wanna go biking'!A$2:A$1000,F134,'I wanna go biking'!D$2:D$2000)</f>
        <v>0</v>
      </c>
      <c r="V134" s="1">
        <f>SUMIF('I wanna go biking'!A$2:A$1000,H134,'I wanna go biking'!D$2:D$2000)</f>
        <v>5</v>
      </c>
      <c r="W134">
        <f t="shared" si="26"/>
        <v>-52.2</v>
      </c>
      <c r="X134">
        <f t="shared" si="27"/>
        <v>0</v>
      </c>
      <c r="Y134">
        <f t="shared" si="28"/>
        <v>5</v>
      </c>
      <c r="Z134">
        <f t="shared" si="29"/>
        <v>-50.0018731075276</v>
      </c>
      <c r="AA134">
        <f t="shared" si="30"/>
        <v>0</v>
      </c>
      <c r="AB134">
        <f t="shared" si="31"/>
        <v>0</v>
      </c>
      <c r="AC134" s="25">
        <f t="shared" si="32"/>
        <v>-50.0018731075276</v>
      </c>
    </row>
    <row r="135" spans="1:29">
      <c r="A135">
        <f>'Data Entry'!A136</f>
        <v>5036</v>
      </c>
      <c r="B135">
        <f>'Data Entry'!B136</f>
        <v>22</v>
      </c>
      <c r="C135" t="str">
        <f>'Data Entry'!C136</f>
        <v>Red</v>
      </c>
      <c r="D135">
        <f>'Data Entry'!M136</f>
        <v>1241</v>
      </c>
      <c r="E135">
        <f>'Data Entry'!N136</f>
        <v>0</v>
      </c>
      <c r="F135">
        <f>'Data Entry'!O136</f>
        <v>4946</v>
      </c>
      <c r="G135">
        <f>'Data Entry'!P136</f>
        <v>0</v>
      </c>
      <c r="H135">
        <f>'Data Entry'!Q136</f>
        <v>4678</v>
      </c>
      <c r="I135">
        <f>'Data Entry'!R136</f>
        <v>0</v>
      </c>
      <c r="J135">
        <f t="shared" si="22"/>
        <v>0</v>
      </c>
      <c r="K135" s="1">
        <f>SUMIFS('I want to cry'!C$2:C$1000,'I want to cry'!$A$2:$A$1000,$B135,'I want to cry'!$B$2:$B$1000,$C135)</f>
        <v>0</v>
      </c>
      <c r="L135" s="1">
        <f>SUMIFS('I want to cry'!D$2:D$1000,'I want to cry'!$A$2:$A$1000,$B135,'I want to cry'!$B$2:$B$1000,$C135)</f>
        <v>0</v>
      </c>
      <c r="M135" s="1">
        <f>SUMIFS('I want to cry'!E$2:E$1000,'I want to cry'!$A$2:$A$1000,$B135,'I want to cry'!$B$2:$B$1000,$C135)</f>
        <v>0</v>
      </c>
      <c r="N135" s="1">
        <f t="shared" si="23"/>
        <v>0</v>
      </c>
      <c r="O135" s="1">
        <f t="shared" si="24"/>
        <v>0</v>
      </c>
      <c r="P135" s="1">
        <f t="shared" si="25"/>
        <v>0</v>
      </c>
      <c r="Q135" s="1">
        <f>SUMIF('I have a blue banner'!A$2:A$995,D135,'I have a blue banner'!L$2:L$995)</f>
        <v>221</v>
      </c>
      <c r="R135" s="1">
        <f>SUMIF('I have a blue banner'!A$2:A$995,F135,'I have a blue banner'!L$2:L$995)</f>
        <v>144</v>
      </c>
      <c r="S135" s="1">
        <f>SUMIF('I have a blue banner'!A$2:A$995,I135,'I have a blue banner'!L$2:L$995)</f>
        <v>0</v>
      </c>
      <c r="T135" s="1">
        <f>SUMIF('I wanna go biking'!A$2:A$1000,D135,'I wanna go biking'!D$2:D$2000)</f>
        <v>27.6</v>
      </c>
      <c r="U135" s="1">
        <f>SUMIF('I wanna go biking'!A$2:A$1000,F135,'I wanna go biking'!D$2:D$2000)</f>
        <v>15.5</v>
      </c>
      <c r="V135" s="1">
        <f>SUMIF('I wanna go biking'!A$2:A$1000,H135,'I wanna go biking'!D$2:D$2000)</f>
        <v>14</v>
      </c>
      <c r="W135">
        <f t="shared" si="26"/>
        <v>-193.4</v>
      </c>
      <c r="X135">
        <f t="shared" si="27"/>
        <v>-128.5</v>
      </c>
      <c r="Y135">
        <f t="shared" si="28"/>
        <v>14</v>
      </c>
      <c r="Z135">
        <f t="shared" si="29"/>
        <v>0</v>
      </c>
      <c r="AA135">
        <f t="shared" si="30"/>
        <v>0</v>
      </c>
      <c r="AB135">
        <f t="shared" si="31"/>
        <v>0</v>
      </c>
      <c r="AC135" s="25">
        <f t="shared" si="32"/>
        <v>0</v>
      </c>
    </row>
    <row r="136" spans="1:29">
      <c r="A136">
        <f>'Data Entry'!A137</f>
        <v>5672</v>
      </c>
      <c r="B136">
        <f>'Data Entry'!B137</f>
        <v>23</v>
      </c>
      <c r="C136" t="str">
        <f>'Data Entry'!C137</f>
        <v>Blue</v>
      </c>
      <c r="D136">
        <f>'Data Entry'!M137</f>
        <v>8764</v>
      </c>
      <c r="E136">
        <f>'Data Entry'!N137</f>
        <v>0</v>
      </c>
      <c r="F136">
        <f>'Data Entry'!O137</f>
        <v>5031</v>
      </c>
      <c r="G136">
        <f>'Data Entry'!P137</f>
        <v>2.6</v>
      </c>
      <c r="H136">
        <f>'Data Entry'!Q137</f>
        <v>610</v>
      </c>
      <c r="I136">
        <f>'Data Entry'!R137</f>
        <v>0</v>
      </c>
      <c r="J136">
        <f t="shared" si="22"/>
        <v>2.6</v>
      </c>
      <c r="K136" s="1">
        <f>SUMIFS('I want to cry'!C$2:C$1000,'I want to cry'!$A$2:$A$1000,$B136,'I want to cry'!$B$2:$B$1000,$C136)</f>
        <v>52.051</v>
      </c>
      <c r="L136" s="1">
        <f>SUMIFS('I want to cry'!D$2:D$1000,'I want to cry'!$A$2:$A$1000,$B136,'I want to cry'!$B$2:$B$1000,$C136)</f>
        <v>2.6</v>
      </c>
      <c r="M136" s="1">
        <f>SUMIFS('I want to cry'!E$2:E$1000,'I want to cry'!$A$2:$A$1000,$B136,'I want to cry'!$B$2:$B$1000,$C136)</f>
        <v>0</v>
      </c>
      <c r="N136" s="1">
        <f t="shared" si="23"/>
        <v>0</v>
      </c>
      <c r="O136" s="1">
        <f t="shared" si="24"/>
        <v>1</v>
      </c>
      <c r="P136" s="1">
        <f t="shared" si="25"/>
        <v>0</v>
      </c>
      <c r="Q136" s="1">
        <f>SUMIF('I have a blue banner'!A$2:A$995,D136,'I have a blue banner'!L$2:L$995)</f>
        <v>64</v>
      </c>
      <c r="R136" s="1">
        <f>SUMIF('I have a blue banner'!A$2:A$995,F136,'I have a blue banner'!L$2:L$995)</f>
        <v>10</v>
      </c>
      <c r="S136" s="1">
        <f>SUMIF('I have a blue banner'!A$2:A$995,I136,'I have a blue banner'!L$2:L$995)</f>
        <v>0</v>
      </c>
      <c r="T136" s="1">
        <f>SUMIF('I wanna go biking'!A$2:A$1000,D136,'I wanna go biking'!D$2:D$2000)</f>
        <v>8</v>
      </c>
      <c r="U136" s="1">
        <f>SUMIF('I wanna go biking'!A$2:A$1000,F136,'I wanna go biking'!D$2:D$2000)</f>
        <v>0.5</v>
      </c>
      <c r="V136" s="1">
        <f>SUMIF('I wanna go biking'!A$2:A$1000,H136,'I wanna go biking'!D$2:D$2000)</f>
        <v>14.4</v>
      </c>
      <c r="W136">
        <f t="shared" si="26"/>
        <v>-56</v>
      </c>
      <c r="X136">
        <f t="shared" si="27"/>
        <v>-9.5</v>
      </c>
      <c r="Y136">
        <f t="shared" si="28"/>
        <v>14.4</v>
      </c>
      <c r="Z136">
        <f t="shared" si="29"/>
        <v>0</v>
      </c>
      <c r="AA136">
        <f t="shared" si="30"/>
        <v>-9.5</v>
      </c>
      <c r="AB136">
        <f t="shared" si="31"/>
        <v>0</v>
      </c>
      <c r="AC136" s="25">
        <f t="shared" si="32"/>
        <v>-9.5</v>
      </c>
    </row>
    <row r="137" spans="1:29">
      <c r="A137">
        <f>'Data Entry'!A138</f>
        <v>4903</v>
      </c>
      <c r="B137">
        <f>'Data Entry'!B138</f>
        <v>23</v>
      </c>
      <c r="C137" t="str">
        <f>'Data Entry'!C138</f>
        <v>Blue</v>
      </c>
      <c r="D137">
        <f>'Data Entry'!M138</f>
        <v>8764</v>
      </c>
      <c r="E137">
        <f>'Data Entry'!N138</f>
        <v>18.917</v>
      </c>
      <c r="F137">
        <f>'Data Entry'!O138</f>
        <v>5031</v>
      </c>
      <c r="G137">
        <f>'Data Entry'!P138</f>
        <v>0</v>
      </c>
      <c r="H137">
        <f>'Data Entry'!Q138</f>
        <v>610</v>
      </c>
      <c r="I137">
        <f>'Data Entry'!R138</f>
        <v>0</v>
      </c>
      <c r="J137">
        <f t="shared" si="22"/>
        <v>18.917</v>
      </c>
      <c r="K137" s="1">
        <f>SUMIFS('I want to cry'!C$2:C$1000,'I want to cry'!$A$2:$A$1000,$B137,'I want to cry'!$B$2:$B$1000,$C137)</f>
        <v>52.051</v>
      </c>
      <c r="L137" s="1">
        <f>SUMIFS('I want to cry'!D$2:D$1000,'I want to cry'!$A$2:$A$1000,$B137,'I want to cry'!$B$2:$B$1000,$C137)</f>
        <v>2.6</v>
      </c>
      <c r="M137" s="1">
        <f>SUMIFS('I want to cry'!E$2:E$1000,'I want to cry'!$A$2:$A$1000,$B137,'I want to cry'!$B$2:$B$1000,$C137)</f>
        <v>0</v>
      </c>
      <c r="N137" s="1">
        <f t="shared" si="23"/>
        <v>0.363432018597145</v>
      </c>
      <c r="O137" s="1">
        <f t="shared" si="24"/>
        <v>0</v>
      </c>
      <c r="P137" s="1">
        <f t="shared" si="25"/>
        <v>0</v>
      </c>
      <c r="Q137" s="1">
        <f>SUMIF('I have a blue banner'!A$2:A$995,D137,'I have a blue banner'!L$2:L$995)</f>
        <v>64</v>
      </c>
      <c r="R137" s="1">
        <f>SUMIF('I have a blue banner'!A$2:A$995,F137,'I have a blue banner'!L$2:L$995)</f>
        <v>10</v>
      </c>
      <c r="S137" s="1">
        <f>SUMIF('I have a blue banner'!A$2:A$995,I137,'I have a blue banner'!L$2:L$995)</f>
        <v>0</v>
      </c>
      <c r="T137" s="1">
        <f>SUMIF('I wanna go biking'!A$2:A$1000,D137,'I wanna go biking'!D$2:D$2000)</f>
        <v>8</v>
      </c>
      <c r="U137" s="1">
        <f>SUMIF('I wanna go biking'!A$2:A$1000,F137,'I wanna go biking'!D$2:D$2000)</f>
        <v>0.5</v>
      </c>
      <c r="V137" s="1">
        <f>SUMIF('I wanna go biking'!A$2:A$1000,H137,'I wanna go biking'!D$2:D$2000)</f>
        <v>14.4</v>
      </c>
      <c r="W137">
        <f t="shared" si="26"/>
        <v>-56</v>
      </c>
      <c r="X137">
        <f t="shared" si="27"/>
        <v>-9.5</v>
      </c>
      <c r="Y137">
        <f t="shared" si="28"/>
        <v>14.4</v>
      </c>
      <c r="Z137">
        <f t="shared" si="29"/>
        <v>-20.3521930414401</v>
      </c>
      <c r="AA137">
        <f t="shared" si="30"/>
        <v>0</v>
      </c>
      <c r="AB137">
        <f t="shared" si="31"/>
        <v>0</v>
      </c>
      <c r="AC137" s="25">
        <f t="shared" si="32"/>
        <v>-20.3521930414401</v>
      </c>
    </row>
    <row r="138" spans="1:29">
      <c r="A138">
        <f>'Data Entry'!A139</f>
        <v>8764</v>
      </c>
      <c r="B138">
        <f>'Data Entry'!B139</f>
        <v>23</v>
      </c>
      <c r="C138" t="str">
        <f>'Data Entry'!C139</f>
        <v>Red</v>
      </c>
      <c r="D138">
        <f>'Data Entry'!M139</f>
        <v>4903</v>
      </c>
      <c r="E138">
        <f>'Data Entry'!N139</f>
        <v>0</v>
      </c>
      <c r="F138">
        <f>'Data Entry'!O139</f>
        <v>781</v>
      </c>
      <c r="G138">
        <f>'Data Entry'!P139</f>
        <v>0</v>
      </c>
      <c r="H138">
        <f>'Data Entry'!Q139</f>
        <v>567</v>
      </c>
      <c r="I138">
        <f>'Data Entry'!R139</f>
        <v>0</v>
      </c>
      <c r="J138">
        <f t="shared" si="22"/>
        <v>0</v>
      </c>
      <c r="K138" s="1">
        <f>SUMIFS('I want to cry'!C$2:C$1000,'I want to cry'!$A$2:$A$1000,$B138,'I want to cry'!$B$2:$B$1000,$C138)</f>
        <v>14.739</v>
      </c>
      <c r="L138" s="1">
        <f>SUMIFS('I want to cry'!D$2:D$1000,'I want to cry'!$A$2:$A$1000,$B138,'I want to cry'!$B$2:$B$1000,$C138)</f>
        <v>0</v>
      </c>
      <c r="M138" s="1">
        <f>SUMIFS('I want to cry'!E$2:E$1000,'I want to cry'!$A$2:$A$1000,$B138,'I want to cry'!$B$2:$B$1000,$C138)</f>
        <v>0</v>
      </c>
      <c r="N138" s="1">
        <f t="shared" si="23"/>
        <v>0</v>
      </c>
      <c r="O138" s="1">
        <f t="shared" si="24"/>
        <v>0</v>
      </c>
      <c r="P138" s="1">
        <f t="shared" si="25"/>
        <v>0</v>
      </c>
      <c r="Q138" s="1">
        <f>SUMIF('I have a blue banner'!A$2:A$995,D138,'I have a blue banner'!L$2:L$995)</f>
        <v>32</v>
      </c>
      <c r="R138" s="1">
        <f>SUMIF('I have a blue banner'!A$2:A$995,F138,'I have a blue banner'!L$2:L$995)</f>
        <v>26</v>
      </c>
      <c r="S138" s="1">
        <f>SUMIF('I have a blue banner'!A$2:A$995,I138,'I have a blue banner'!L$2:L$995)</f>
        <v>0</v>
      </c>
      <c r="T138" s="1">
        <f>SUMIF('I wanna go biking'!A$2:A$1000,D138,'I wanna go biking'!D$2:D$2000)</f>
        <v>3.4</v>
      </c>
      <c r="U138" s="1">
        <f>SUMIF('I wanna go biking'!A$2:A$1000,F138,'I wanna go biking'!D$2:D$2000)</f>
        <v>3.66666666666667</v>
      </c>
      <c r="V138" s="1">
        <f>SUMIF('I wanna go biking'!A$2:A$1000,H138,'I wanna go biking'!D$2:D$2000)</f>
        <v>0</v>
      </c>
      <c r="W138">
        <f t="shared" si="26"/>
        <v>-28.6</v>
      </c>
      <c r="X138">
        <f t="shared" si="27"/>
        <v>-22.3333333333333</v>
      </c>
      <c r="Y138">
        <f t="shared" si="28"/>
        <v>0</v>
      </c>
      <c r="Z138">
        <f t="shared" si="29"/>
        <v>0</v>
      </c>
      <c r="AA138">
        <f t="shared" si="30"/>
        <v>0</v>
      </c>
      <c r="AB138">
        <f t="shared" si="31"/>
        <v>0</v>
      </c>
      <c r="AC138" s="25">
        <f t="shared" si="32"/>
        <v>0</v>
      </c>
    </row>
    <row r="139" spans="1:29">
      <c r="A139">
        <f>'Data Entry'!A140</f>
        <v>610</v>
      </c>
      <c r="B139">
        <f>'Data Entry'!B140</f>
        <v>23</v>
      </c>
      <c r="C139" t="str">
        <f>'Data Entry'!C140</f>
        <v>Red</v>
      </c>
      <c r="D139">
        <f>'Data Entry'!M140</f>
        <v>5672</v>
      </c>
      <c r="E139">
        <f>'Data Entry'!N140</f>
        <v>0</v>
      </c>
      <c r="F139">
        <f>'Data Entry'!O140</f>
        <v>3161</v>
      </c>
      <c r="G139">
        <f>'Data Entry'!P140</f>
        <v>0</v>
      </c>
      <c r="H139">
        <f>'Data Entry'!Q140</f>
        <v>4903</v>
      </c>
      <c r="I139">
        <f>'Data Entry'!R140</f>
        <v>0</v>
      </c>
      <c r="J139">
        <f t="shared" si="22"/>
        <v>0</v>
      </c>
      <c r="K139" s="1">
        <f>SUMIFS('I want to cry'!C$2:C$1000,'I want to cry'!$A$2:$A$1000,$B139,'I want to cry'!$B$2:$B$1000,$C139)</f>
        <v>14.739</v>
      </c>
      <c r="L139" s="1">
        <f>SUMIFS('I want to cry'!D$2:D$1000,'I want to cry'!$A$2:$A$1000,$B139,'I want to cry'!$B$2:$B$1000,$C139)</f>
        <v>0</v>
      </c>
      <c r="M139" s="1">
        <f>SUMIFS('I want to cry'!E$2:E$1000,'I want to cry'!$A$2:$A$1000,$B139,'I want to cry'!$B$2:$B$1000,$C139)</f>
        <v>0</v>
      </c>
      <c r="N139" s="1">
        <f t="shared" si="23"/>
        <v>0</v>
      </c>
      <c r="O139" s="1">
        <f t="shared" si="24"/>
        <v>0</v>
      </c>
      <c r="P139" s="1">
        <f t="shared" si="25"/>
        <v>0</v>
      </c>
      <c r="Q139" s="1">
        <f>SUMIF('I have a blue banner'!A$2:A$995,D139,'I have a blue banner'!L$2:L$995)</f>
        <v>9</v>
      </c>
      <c r="R139" s="1">
        <f>SUMIF('I have a blue banner'!A$2:A$995,F139,'I have a blue banner'!L$2:L$995)</f>
        <v>13</v>
      </c>
      <c r="S139" s="1">
        <f>SUMIF('I have a blue banner'!A$2:A$995,I139,'I have a blue banner'!L$2:L$995)</f>
        <v>0</v>
      </c>
      <c r="T139" s="1">
        <f>SUMIF('I wanna go biking'!A$2:A$1000,D139,'I wanna go biking'!D$2:D$2000)</f>
        <v>2</v>
      </c>
      <c r="U139" s="1">
        <f>SUMIF('I wanna go biking'!A$2:A$1000,F139,'I wanna go biking'!D$2:D$2000)</f>
        <v>1.25</v>
      </c>
      <c r="V139" s="1">
        <f>SUMIF('I wanna go biking'!A$2:A$1000,H139,'I wanna go biking'!D$2:D$2000)</f>
        <v>3.4</v>
      </c>
      <c r="W139">
        <f t="shared" si="26"/>
        <v>-7</v>
      </c>
      <c r="X139">
        <f t="shared" si="27"/>
        <v>-11.75</v>
      </c>
      <c r="Y139">
        <f t="shared" si="28"/>
        <v>3.4</v>
      </c>
      <c r="Z139">
        <f t="shared" si="29"/>
        <v>0</v>
      </c>
      <c r="AA139">
        <f t="shared" si="30"/>
        <v>0</v>
      </c>
      <c r="AB139">
        <f t="shared" si="31"/>
        <v>0</v>
      </c>
      <c r="AC139" s="25">
        <f t="shared" si="32"/>
        <v>0</v>
      </c>
    </row>
    <row r="140" spans="1:29">
      <c r="A140">
        <f>'Data Entry'!A141</f>
        <v>3161</v>
      </c>
      <c r="B140">
        <f>'Data Entry'!B141</f>
        <v>23</v>
      </c>
      <c r="C140" t="str">
        <f>'Data Entry'!C141</f>
        <v>Blue</v>
      </c>
      <c r="D140">
        <f>'Data Entry'!M141</f>
        <v>8764</v>
      </c>
      <c r="E140">
        <f>'Data Entry'!N141</f>
        <v>33.134</v>
      </c>
      <c r="F140">
        <f>'Data Entry'!O141</f>
        <v>5031</v>
      </c>
      <c r="G140">
        <f>'Data Entry'!P141</f>
        <v>0</v>
      </c>
      <c r="H140">
        <f>'Data Entry'!Q141</f>
        <v>610</v>
      </c>
      <c r="I140">
        <f>'Data Entry'!R141</f>
        <v>0</v>
      </c>
      <c r="J140">
        <f t="shared" si="22"/>
        <v>33.134</v>
      </c>
      <c r="K140" s="1">
        <f>SUMIFS('I want to cry'!C$2:C$1000,'I want to cry'!$A$2:$A$1000,$B140,'I want to cry'!$B$2:$B$1000,$C140)</f>
        <v>52.051</v>
      </c>
      <c r="L140" s="1">
        <f>SUMIFS('I want to cry'!D$2:D$1000,'I want to cry'!$A$2:$A$1000,$B140,'I want to cry'!$B$2:$B$1000,$C140)</f>
        <v>2.6</v>
      </c>
      <c r="M140" s="1">
        <f>SUMIFS('I want to cry'!E$2:E$1000,'I want to cry'!$A$2:$A$1000,$B140,'I want to cry'!$B$2:$B$1000,$C140)</f>
        <v>0</v>
      </c>
      <c r="N140" s="1">
        <f t="shared" si="23"/>
        <v>0.636567981402855</v>
      </c>
      <c r="O140" s="1">
        <f t="shared" si="24"/>
        <v>0</v>
      </c>
      <c r="P140" s="1">
        <f t="shared" si="25"/>
        <v>0</v>
      </c>
      <c r="Q140" s="1">
        <f>SUMIF('I have a blue banner'!A$2:A$995,D140,'I have a blue banner'!L$2:L$995)</f>
        <v>64</v>
      </c>
      <c r="R140" s="1">
        <f>SUMIF('I have a blue banner'!A$2:A$995,F140,'I have a blue banner'!L$2:L$995)</f>
        <v>10</v>
      </c>
      <c r="S140" s="1">
        <f>SUMIF('I have a blue banner'!A$2:A$995,I140,'I have a blue banner'!L$2:L$995)</f>
        <v>0</v>
      </c>
      <c r="T140" s="1">
        <f>SUMIF('I wanna go biking'!A$2:A$1000,D140,'I wanna go biking'!D$2:D$2000)</f>
        <v>8</v>
      </c>
      <c r="U140" s="1">
        <f>SUMIF('I wanna go biking'!A$2:A$1000,F140,'I wanna go biking'!D$2:D$2000)</f>
        <v>0.5</v>
      </c>
      <c r="V140" s="1">
        <f>SUMIF('I wanna go biking'!A$2:A$1000,H140,'I wanna go biking'!D$2:D$2000)</f>
        <v>14.4</v>
      </c>
      <c r="W140">
        <f t="shared" si="26"/>
        <v>-56</v>
      </c>
      <c r="X140">
        <f t="shared" si="27"/>
        <v>-9.5</v>
      </c>
      <c r="Y140">
        <f t="shared" si="28"/>
        <v>14.4</v>
      </c>
      <c r="Z140">
        <f t="shared" si="29"/>
        <v>-35.6478069585599</v>
      </c>
      <c r="AA140">
        <f t="shared" si="30"/>
        <v>0</v>
      </c>
      <c r="AB140">
        <f t="shared" si="31"/>
        <v>0</v>
      </c>
      <c r="AC140" s="25">
        <f t="shared" si="32"/>
        <v>-35.6478069585599</v>
      </c>
    </row>
    <row r="141" spans="1:29">
      <c r="A141">
        <f>'Data Entry'!A142</f>
        <v>5031</v>
      </c>
      <c r="B141">
        <f>'Data Entry'!B142</f>
        <v>23</v>
      </c>
      <c r="C141" t="str">
        <f>'Data Entry'!C142</f>
        <v>Red</v>
      </c>
      <c r="D141">
        <f>'Data Entry'!M142</f>
        <v>5672</v>
      </c>
      <c r="E141">
        <f>'Data Entry'!N142</f>
        <v>14.739</v>
      </c>
      <c r="F141">
        <f>'Data Entry'!O142</f>
        <v>3161</v>
      </c>
      <c r="G141">
        <f>'Data Entry'!P142</f>
        <v>0</v>
      </c>
      <c r="H141">
        <f>'Data Entry'!Q142</f>
        <v>4904</v>
      </c>
      <c r="I141">
        <f>'Data Entry'!R142</f>
        <v>0</v>
      </c>
      <c r="J141">
        <f t="shared" si="22"/>
        <v>14.739</v>
      </c>
      <c r="K141" s="1">
        <f>SUMIFS('I want to cry'!C$2:C$1000,'I want to cry'!$A$2:$A$1000,$B141,'I want to cry'!$B$2:$B$1000,$C141)</f>
        <v>14.739</v>
      </c>
      <c r="L141" s="1">
        <f>SUMIFS('I want to cry'!D$2:D$1000,'I want to cry'!$A$2:$A$1000,$B141,'I want to cry'!$B$2:$B$1000,$C141)</f>
        <v>0</v>
      </c>
      <c r="M141" s="1">
        <f>SUMIFS('I want to cry'!E$2:E$1000,'I want to cry'!$A$2:$A$1000,$B141,'I want to cry'!$B$2:$B$1000,$C141)</f>
        <v>0</v>
      </c>
      <c r="N141" s="1">
        <f t="shared" si="23"/>
        <v>1</v>
      </c>
      <c r="O141" s="1">
        <f t="shared" si="24"/>
        <v>0</v>
      </c>
      <c r="P141" s="1">
        <f t="shared" si="25"/>
        <v>0</v>
      </c>
      <c r="Q141" s="1">
        <f>SUMIF('I have a blue banner'!A$2:A$995,D141,'I have a blue banner'!L$2:L$995)</f>
        <v>9</v>
      </c>
      <c r="R141" s="1">
        <f>SUMIF('I have a blue banner'!A$2:A$995,F141,'I have a blue banner'!L$2:L$995)</f>
        <v>13</v>
      </c>
      <c r="S141" s="1">
        <f>SUMIF('I have a blue banner'!A$2:A$995,I141,'I have a blue banner'!L$2:L$995)</f>
        <v>0</v>
      </c>
      <c r="T141" s="1">
        <f>SUMIF('I wanna go biking'!A$2:A$1000,D141,'I wanna go biking'!D$2:D$2000)</f>
        <v>2</v>
      </c>
      <c r="U141" s="1">
        <f>SUMIF('I wanna go biking'!A$2:A$1000,F141,'I wanna go biking'!D$2:D$2000)</f>
        <v>1.25</v>
      </c>
      <c r="V141" s="1">
        <f>SUMIF('I wanna go biking'!A$2:A$1000,H141,'I wanna go biking'!D$2:D$2000)</f>
        <v>0</v>
      </c>
      <c r="W141">
        <f t="shared" si="26"/>
        <v>-7</v>
      </c>
      <c r="X141">
        <f t="shared" si="27"/>
        <v>-11.75</v>
      </c>
      <c r="Y141">
        <f t="shared" si="28"/>
        <v>0</v>
      </c>
      <c r="Z141">
        <f t="shared" si="29"/>
        <v>-7</v>
      </c>
      <c r="AA141">
        <f t="shared" si="30"/>
        <v>0</v>
      </c>
      <c r="AB141">
        <f t="shared" si="31"/>
        <v>0</v>
      </c>
      <c r="AC141" s="25">
        <f t="shared" si="32"/>
        <v>-7</v>
      </c>
    </row>
    <row r="142" spans="1:29">
      <c r="A142">
        <f>'Data Entry'!A143</f>
        <v>8731</v>
      </c>
      <c r="B142">
        <f>'Data Entry'!B143</f>
        <v>24</v>
      </c>
      <c r="C142" t="str">
        <f>'Data Entry'!C143</f>
        <v>NONE YET</v>
      </c>
      <c r="D142">
        <f>'Data Entry'!M143</f>
        <v>2386</v>
      </c>
      <c r="E142">
        <f>'Data Entry'!N143</f>
        <v>0</v>
      </c>
      <c r="F142">
        <f>'Data Entry'!O143</f>
        <v>2056</v>
      </c>
      <c r="G142">
        <f>'Data Entry'!P143</f>
        <v>0</v>
      </c>
      <c r="H142">
        <f>'Data Entry'!Q143</f>
        <v>3543</v>
      </c>
      <c r="I142">
        <f>'Data Entry'!R143</f>
        <v>0</v>
      </c>
      <c r="J142">
        <f t="shared" si="22"/>
        <v>0</v>
      </c>
      <c r="K142" s="1">
        <f>SUMIFS('I want to cry'!C$2:C$1000,'I want to cry'!$A$2:$A$1000,$B142,'I want to cry'!$B$2:$B$1000,$C142)</f>
        <v>0</v>
      </c>
      <c r="L142" s="1">
        <f>SUMIFS('I want to cry'!D$2:D$1000,'I want to cry'!$A$2:$A$1000,$B142,'I want to cry'!$B$2:$B$1000,$C142)</f>
        <v>0</v>
      </c>
      <c r="M142" s="1">
        <f>SUMIFS('I want to cry'!E$2:E$1000,'I want to cry'!$A$2:$A$1000,$B142,'I want to cry'!$B$2:$B$1000,$C142)</f>
        <v>0</v>
      </c>
      <c r="N142" s="1">
        <f t="shared" si="23"/>
        <v>0</v>
      </c>
      <c r="O142" s="1">
        <f t="shared" si="24"/>
        <v>0</v>
      </c>
      <c r="P142" s="1">
        <f t="shared" si="25"/>
        <v>0</v>
      </c>
      <c r="Q142" s="1">
        <f>SUMIF('I have a blue banner'!A$2:A$995,D142,'I have a blue banner'!L$2:L$995)</f>
        <v>30</v>
      </c>
      <c r="R142" s="1">
        <f>SUMIF('I have a blue banner'!A$2:A$995,F142,'I have a blue banner'!L$2:L$995)</f>
        <v>194</v>
      </c>
      <c r="S142" s="1">
        <f>SUMIF('I have a blue banner'!A$2:A$995,I142,'I have a blue banner'!L$2:L$995)</f>
        <v>0</v>
      </c>
      <c r="T142" s="1">
        <f>SUMIF('I wanna go biking'!A$2:A$1000,D142,'I wanna go biking'!D$2:D$2000)</f>
        <v>4.66666666666667</v>
      </c>
      <c r="U142" s="1">
        <f>SUMIF('I wanna go biking'!A$2:A$1000,F142,'I wanna go biking'!D$2:D$2000)</f>
        <v>27.3333333333333</v>
      </c>
      <c r="V142" s="1">
        <f>SUMIF('I wanna go biking'!A$2:A$1000,H142,'I wanna go biking'!D$2:D$2000)</f>
        <v>4.2</v>
      </c>
      <c r="W142">
        <f t="shared" si="26"/>
        <v>-25.3333333333333</v>
      </c>
      <c r="X142">
        <f t="shared" si="27"/>
        <v>-166.666666666667</v>
      </c>
      <c r="Y142">
        <f t="shared" si="28"/>
        <v>4.2</v>
      </c>
      <c r="Z142">
        <f t="shared" si="29"/>
        <v>0</v>
      </c>
      <c r="AA142">
        <f t="shared" si="30"/>
        <v>0</v>
      </c>
      <c r="AB142">
        <f t="shared" si="31"/>
        <v>0</v>
      </c>
      <c r="AC142" s="25">
        <f t="shared" si="32"/>
        <v>0</v>
      </c>
    </row>
    <row r="143" spans="1:29">
      <c r="A143">
        <f>'Data Entry'!A144</f>
        <v>3683</v>
      </c>
      <c r="B143">
        <f>'Data Entry'!B144</f>
        <v>24</v>
      </c>
      <c r="C143" t="str">
        <f>'Data Entry'!C144</f>
        <v>Blue</v>
      </c>
      <c r="D143">
        <f>'Data Entry'!M144</f>
        <v>2386</v>
      </c>
      <c r="E143">
        <f>'Data Entry'!N144</f>
        <v>12.666</v>
      </c>
      <c r="F143">
        <f>'Data Entry'!O144</f>
        <v>3543</v>
      </c>
      <c r="G143">
        <f>'Data Entry'!P144</f>
        <v>0</v>
      </c>
      <c r="H143">
        <f>'Data Entry'!Q144</f>
        <v>2056</v>
      </c>
      <c r="I143">
        <f>'Data Entry'!R144</f>
        <v>0</v>
      </c>
      <c r="J143">
        <f t="shared" si="22"/>
        <v>12.666</v>
      </c>
      <c r="K143" s="1">
        <f>SUMIFS('I want to cry'!C$2:C$1000,'I want to cry'!$A$2:$A$1000,$B143,'I want to cry'!$B$2:$B$1000,$C143)</f>
        <v>20.693</v>
      </c>
      <c r="L143" s="1">
        <f>SUMIFS('I want to cry'!D$2:D$1000,'I want to cry'!$A$2:$A$1000,$B143,'I want to cry'!$B$2:$B$1000,$C143)</f>
        <v>0</v>
      </c>
      <c r="M143" s="1">
        <f>SUMIFS('I want to cry'!E$2:E$1000,'I want to cry'!$A$2:$A$1000,$B143,'I want to cry'!$B$2:$B$1000,$C143)</f>
        <v>0</v>
      </c>
      <c r="N143" s="1">
        <f t="shared" si="23"/>
        <v>0.612091045281013</v>
      </c>
      <c r="O143" s="1">
        <f t="shared" si="24"/>
        <v>0</v>
      </c>
      <c r="P143" s="1">
        <f t="shared" si="25"/>
        <v>0</v>
      </c>
      <c r="Q143" s="1">
        <f>SUMIF('I have a blue banner'!A$2:A$995,D143,'I have a blue banner'!L$2:L$995)</f>
        <v>30</v>
      </c>
      <c r="R143" s="1">
        <f>SUMIF('I have a blue banner'!A$2:A$995,F143,'I have a blue banner'!L$2:L$995)</f>
        <v>29</v>
      </c>
      <c r="S143" s="1">
        <f>SUMIF('I have a blue banner'!A$2:A$995,I143,'I have a blue banner'!L$2:L$995)</f>
        <v>0</v>
      </c>
      <c r="T143" s="1">
        <f>SUMIF('I wanna go biking'!A$2:A$1000,D143,'I wanna go biking'!D$2:D$2000)</f>
        <v>4.66666666666667</v>
      </c>
      <c r="U143" s="1">
        <f>SUMIF('I wanna go biking'!A$2:A$1000,F143,'I wanna go biking'!D$2:D$2000)</f>
        <v>4.2</v>
      </c>
      <c r="V143" s="1">
        <f>SUMIF('I wanna go biking'!A$2:A$1000,H143,'I wanna go biking'!D$2:D$2000)</f>
        <v>27.3333333333333</v>
      </c>
      <c r="W143">
        <f t="shared" si="26"/>
        <v>-25.3333333333333</v>
      </c>
      <c r="X143">
        <f t="shared" si="27"/>
        <v>-24.8</v>
      </c>
      <c r="Y143">
        <f t="shared" si="28"/>
        <v>27.3333333333333</v>
      </c>
      <c r="Z143">
        <f t="shared" si="29"/>
        <v>-15.5063064804523</v>
      </c>
      <c r="AA143">
        <f t="shared" si="30"/>
        <v>0</v>
      </c>
      <c r="AB143">
        <f t="shared" si="31"/>
        <v>0</v>
      </c>
      <c r="AC143" s="25">
        <f t="shared" si="32"/>
        <v>-15.5063064804523</v>
      </c>
    </row>
    <row r="144" spans="1:29">
      <c r="A144">
        <f>'Data Entry'!A145</f>
        <v>2386</v>
      </c>
      <c r="B144">
        <f>'Data Entry'!B145</f>
        <v>24</v>
      </c>
      <c r="C144" t="str">
        <f>'Data Entry'!C145</f>
        <v>Red</v>
      </c>
      <c r="D144">
        <f>'Data Entry'!M145</f>
        <v>3683</v>
      </c>
      <c r="E144">
        <f>'Data Entry'!N145</f>
        <v>0</v>
      </c>
      <c r="F144">
        <f>'Data Entry'!O145</f>
        <v>8731</v>
      </c>
      <c r="G144">
        <f>'Data Entry'!P145</f>
        <v>0</v>
      </c>
      <c r="H144">
        <f>'Data Entry'!Q145</f>
        <v>7480</v>
      </c>
      <c r="I144">
        <f>'Data Entry'!R145</f>
        <v>7.33</v>
      </c>
      <c r="J144">
        <f t="shared" si="22"/>
        <v>7.33</v>
      </c>
      <c r="K144" s="1">
        <f>SUMIFS('I want to cry'!C$2:C$1000,'I want to cry'!$A$2:$A$1000,$B144,'I want to cry'!$B$2:$B$1000,$C144)</f>
        <v>3.167</v>
      </c>
      <c r="L144" s="1">
        <f>SUMIFS('I want to cry'!D$2:D$1000,'I want to cry'!$A$2:$A$1000,$B144,'I want to cry'!$B$2:$B$1000,$C144)</f>
        <v>0</v>
      </c>
      <c r="M144" s="1">
        <f>SUMIFS('I want to cry'!E$2:E$1000,'I want to cry'!$A$2:$A$1000,$B144,'I want to cry'!$B$2:$B$1000,$C144)</f>
        <v>9.279</v>
      </c>
      <c r="N144" s="1">
        <f t="shared" si="23"/>
        <v>0</v>
      </c>
      <c r="O144" s="1">
        <f t="shared" si="24"/>
        <v>0</v>
      </c>
      <c r="P144" s="1">
        <f t="shared" si="25"/>
        <v>0.789955814204117</v>
      </c>
      <c r="Q144" s="1">
        <f>SUMIF('I have a blue banner'!A$2:A$995,D144,'I have a blue banner'!L$2:L$995)</f>
        <v>66</v>
      </c>
      <c r="R144" s="1">
        <f>SUMIF('I have a blue banner'!A$2:A$995,F144,'I have a blue banner'!L$2:L$995)</f>
        <v>81</v>
      </c>
      <c r="S144" s="1">
        <f>SUMIF('I have a blue banner'!A$2:A$995,I144,'I have a blue banner'!L$2:L$995)</f>
        <v>0</v>
      </c>
      <c r="T144" s="1">
        <f>SUMIF('I wanna go biking'!A$2:A$1000,D144,'I wanna go biking'!D$2:D$2000)</f>
        <v>12</v>
      </c>
      <c r="U144" s="1">
        <f>SUMIF('I wanna go biking'!A$2:A$1000,F144,'I wanna go biking'!D$2:D$2000)</f>
        <v>6.66666666666667</v>
      </c>
      <c r="V144" s="1">
        <f>SUMIF('I wanna go biking'!A$2:A$1000,H144,'I wanna go biking'!D$2:D$2000)</f>
        <v>21.7142857142857</v>
      </c>
      <c r="W144">
        <f t="shared" si="26"/>
        <v>-54</v>
      </c>
      <c r="X144">
        <f t="shared" si="27"/>
        <v>-74.3333333333333</v>
      </c>
      <c r="Y144">
        <f t="shared" si="28"/>
        <v>21.7142857142857</v>
      </c>
      <c r="Z144">
        <f t="shared" si="29"/>
        <v>0</v>
      </c>
      <c r="AA144">
        <f t="shared" si="30"/>
        <v>0</v>
      </c>
      <c r="AB144">
        <f t="shared" si="31"/>
        <v>17.1533262512894</v>
      </c>
      <c r="AC144" s="25">
        <f t="shared" si="32"/>
        <v>17.1533262512894</v>
      </c>
    </row>
    <row r="145" spans="1:29">
      <c r="A145">
        <f>'Data Entry'!A146</f>
        <v>7480</v>
      </c>
      <c r="B145">
        <f>'Data Entry'!B146</f>
        <v>24</v>
      </c>
      <c r="C145" t="str">
        <f>'Data Entry'!C146</f>
        <v>Blue</v>
      </c>
      <c r="D145">
        <f>'Data Entry'!M146</f>
        <v>2386</v>
      </c>
      <c r="E145">
        <f>'Data Entry'!N146</f>
        <v>8.027</v>
      </c>
      <c r="F145">
        <f>'Data Entry'!O146</f>
        <v>3543</v>
      </c>
      <c r="G145">
        <f>'Data Entry'!P146</f>
        <v>0</v>
      </c>
      <c r="H145">
        <f>'Data Entry'!Q146</f>
        <v>2056</v>
      </c>
      <c r="I145">
        <f>'Data Entry'!R146</f>
        <v>0</v>
      </c>
      <c r="J145">
        <f t="shared" si="22"/>
        <v>8.027</v>
      </c>
      <c r="K145" s="1">
        <f>SUMIFS('I want to cry'!C$2:C$1000,'I want to cry'!$A$2:$A$1000,$B145,'I want to cry'!$B$2:$B$1000,$C145)</f>
        <v>20.693</v>
      </c>
      <c r="L145" s="1">
        <f>SUMIFS('I want to cry'!D$2:D$1000,'I want to cry'!$A$2:$A$1000,$B145,'I want to cry'!$B$2:$B$1000,$C145)</f>
        <v>0</v>
      </c>
      <c r="M145" s="1">
        <f>SUMIFS('I want to cry'!E$2:E$1000,'I want to cry'!$A$2:$A$1000,$B145,'I want to cry'!$B$2:$B$1000,$C145)</f>
        <v>0</v>
      </c>
      <c r="N145" s="1">
        <f t="shared" si="23"/>
        <v>0.387908954718987</v>
      </c>
      <c r="O145" s="1">
        <f t="shared" si="24"/>
        <v>0</v>
      </c>
      <c r="P145" s="1">
        <f t="shared" si="25"/>
        <v>0</v>
      </c>
      <c r="Q145" s="1">
        <f>SUMIF('I have a blue banner'!A$2:A$995,D145,'I have a blue banner'!L$2:L$995)</f>
        <v>30</v>
      </c>
      <c r="R145" s="1">
        <f>SUMIF('I have a blue banner'!A$2:A$995,F145,'I have a blue banner'!L$2:L$995)</f>
        <v>29</v>
      </c>
      <c r="S145" s="1">
        <f>SUMIF('I have a blue banner'!A$2:A$995,I145,'I have a blue banner'!L$2:L$995)</f>
        <v>0</v>
      </c>
      <c r="T145" s="1">
        <f>SUMIF('I wanna go biking'!A$2:A$1000,D145,'I wanna go biking'!D$2:D$2000)</f>
        <v>4.66666666666667</v>
      </c>
      <c r="U145" s="1">
        <f>SUMIF('I wanna go biking'!A$2:A$1000,F145,'I wanna go biking'!D$2:D$2000)</f>
        <v>4.2</v>
      </c>
      <c r="V145" s="1">
        <f>SUMIF('I wanna go biking'!A$2:A$1000,H145,'I wanna go biking'!D$2:D$2000)</f>
        <v>27.3333333333333</v>
      </c>
      <c r="W145">
        <f t="shared" si="26"/>
        <v>-25.3333333333333</v>
      </c>
      <c r="X145">
        <f t="shared" si="27"/>
        <v>-24.8</v>
      </c>
      <c r="Y145">
        <f t="shared" si="28"/>
        <v>27.3333333333333</v>
      </c>
      <c r="Z145">
        <f t="shared" si="29"/>
        <v>-9.82702685288101</v>
      </c>
      <c r="AA145">
        <f t="shared" si="30"/>
        <v>0</v>
      </c>
      <c r="AB145">
        <f t="shared" si="31"/>
        <v>0</v>
      </c>
      <c r="AC145" s="25">
        <f t="shared" si="32"/>
        <v>-9.82702685288101</v>
      </c>
    </row>
    <row r="146" spans="1:29">
      <c r="A146">
        <f>'Data Entry'!A147</f>
        <v>3543</v>
      </c>
      <c r="B146">
        <f>'Data Entry'!B147</f>
        <v>24</v>
      </c>
      <c r="C146" t="str">
        <f>'Data Entry'!C147</f>
        <v>Red</v>
      </c>
      <c r="D146">
        <f>'Data Entry'!M147</f>
        <v>3683</v>
      </c>
      <c r="E146">
        <f>'Data Entry'!N147</f>
        <v>3.167</v>
      </c>
      <c r="F146">
        <f>'Data Entry'!O147</f>
        <v>8731</v>
      </c>
      <c r="G146">
        <f>'Data Entry'!P147</f>
        <v>0</v>
      </c>
      <c r="H146">
        <f>'Data Entry'!Q147</f>
        <v>7480</v>
      </c>
      <c r="I146">
        <f>'Data Entry'!R147</f>
        <v>1.949</v>
      </c>
      <c r="J146">
        <f t="shared" si="22"/>
        <v>5.116</v>
      </c>
      <c r="K146" s="1">
        <f>SUMIFS('I want to cry'!C$2:C$1000,'I want to cry'!$A$2:$A$1000,$B146,'I want to cry'!$B$2:$B$1000,$C146)</f>
        <v>3.167</v>
      </c>
      <c r="L146" s="1">
        <f>SUMIFS('I want to cry'!D$2:D$1000,'I want to cry'!$A$2:$A$1000,$B146,'I want to cry'!$B$2:$B$1000,$C146)</f>
        <v>0</v>
      </c>
      <c r="M146" s="1">
        <f>SUMIFS('I want to cry'!E$2:E$1000,'I want to cry'!$A$2:$A$1000,$B146,'I want to cry'!$B$2:$B$1000,$C146)</f>
        <v>9.279</v>
      </c>
      <c r="N146" s="1">
        <f t="shared" si="23"/>
        <v>1</v>
      </c>
      <c r="O146" s="1">
        <f t="shared" si="24"/>
        <v>0</v>
      </c>
      <c r="P146" s="1">
        <f t="shared" si="25"/>
        <v>0</v>
      </c>
      <c r="Q146" s="1">
        <f>SUMIF('I have a blue banner'!A$2:A$995,D146,'I have a blue banner'!L$2:L$995)</f>
        <v>66</v>
      </c>
      <c r="R146" s="1">
        <f>SUMIF('I have a blue banner'!A$2:A$995,F146,'I have a blue banner'!L$2:L$995)</f>
        <v>81</v>
      </c>
      <c r="S146" s="1">
        <f>SUMIF('I have a blue banner'!A$2:A$995,I146,'I have a blue banner'!L$2:L$995)</f>
        <v>0</v>
      </c>
      <c r="T146" s="1">
        <f>SUMIF('I wanna go biking'!A$2:A$1000,D146,'I wanna go biking'!D$2:D$2000)</f>
        <v>12</v>
      </c>
      <c r="U146" s="1">
        <f>SUMIF('I wanna go biking'!A$2:A$1000,F146,'I wanna go biking'!D$2:D$2000)</f>
        <v>6.66666666666667</v>
      </c>
      <c r="V146" s="1">
        <f>SUMIF('I wanna go biking'!A$2:A$1000,H146,'I wanna go biking'!D$2:D$2000)</f>
        <v>21.7142857142857</v>
      </c>
      <c r="W146">
        <f t="shared" si="26"/>
        <v>-54</v>
      </c>
      <c r="X146">
        <f t="shared" si="27"/>
        <v>-74.3333333333333</v>
      </c>
      <c r="Y146">
        <f t="shared" si="28"/>
        <v>21.7142857142857</v>
      </c>
      <c r="Z146">
        <f t="shared" si="29"/>
        <v>-54</v>
      </c>
      <c r="AA146">
        <f t="shared" si="30"/>
        <v>0</v>
      </c>
      <c r="AB146">
        <f t="shared" si="31"/>
        <v>0</v>
      </c>
      <c r="AC146" s="25">
        <f t="shared" si="32"/>
        <v>-54</v>
      </c>
    </row>
    <row r="147" spans="1:29">
      <c r="A147">
        <f>'Data Entry'!A148</f>
        <v>2056</v>
      </c>
      <c r="B147">
        <f>'Data Entry'!B148</f>
        <v>24</v>
      </c>
      <c r="C147" t="str">
        <f>'Data Entry'!C148</f>
        <v>Red</v>
      </c>
      <c r="D147">
        <f>'Data Entry'!M148</f>
        <v>3683</v>
      </c>
      <c r="E147">
        <f>'Data Entry'!N148</f>
        <v>0</v>
      </c>
      <c r="F147">
        <f>'Data Entry'!O148</f>
        <v>8731</v>
      </c>
      <c r="G147">
        <f>'Data Entry'!P148</f>
        <v>0</v>
      </c>
      <c r="H147">
        <f>'Data Entry'!Q148</f>
        <v>7480</v>
      </c>
      <c r="I147">
        <f>'Data Entry'!R148</f>
        <v>0</v>
      </c>
      <c r="J147">
        <f t="shared" si="22"/>
        <v>0</v>
      </c>
      <c r="K147" s="1">
        <f>SUMIFS('I want to cry'!C$2:C$1000,'I want to cry'!$A$2:$A$1000,$B147,'I want to cry'!$B$2:$B$1000,$C147)</f>
        <v>3.167</v>
      </c>
      <c r="L147" s="1">
        <f>SUMIFS('I want to cry'!D$2:D$1000,'I want to cry'!$A$2:$A$1000,$B147,'I want to cry'!$B$2:$B$1000,$C147)</f>
        <v>0</v>
      </c>
      <c r="M147" s="1">
        <f>SUMIFS('I want to cry'!E$2:E$1000,'I want to cry'!$A$2:$A$1000,$B147,'I want to cry'!$B$2:$B$1000,$C147)</f>
        <v>9.279</v>
      </c>
      <c r="N147" s="1">
        <f t="shared" si="23"/>
        <v>0</v>
      </c>
      <c r="O147" s="1">
        <f t="shared" si="24"/>
        <v>0</v>
      </c>
      <c r="P147" s="1">
        <f t="shared" si="25"/>
        <v>0</v>
      </c>
      <c r="Q147" s="1">
        <f>SUMIF('I have a blue banner'!A$2:A$995,D147,'I have a blue banner'!L$2:L$995)</f>
        <v>66</v>
      </c>
      <c r="R147" s="1">
        <f>SUMIF('I have a blue banner'!A$2:A$995,F147,'I have a blue banner'!L$2:L$995)</f>
        <v>81</v>
      </c>
      <c r="S147" s="1">
        <f>SUMIF('I have a blue banner'!A$2:A$995,I147,'I have a blue banner'!L$2:L$995)</f>
        <v>0</v>
      </c>
      <c r="T147" s="1">
        <f>SUMIF('I wanna go biking'!A$2:A$1000,D147,'I wanna go biking'!D$2:D$2000)</f>
        <v>12</v>
      </c>
      <c r="U147" s="1">
        <f>SUMIF('I wanna go biking'!A$2:A$1000,F147,'I wanna go biking'!D$2:D$2000)</f>
        <v>6.66666666666667</v>
      </c>
      <c r="V147" s="1">
        <f>SUMIF('I wanna go biking'!A$2:A$1000,H147,'I wanna go biking'!D$2:D$2000)</f>
        <v>21.7142857142857</v>
      </c>
      <c r="W147">
        <f t="shared" si="26"/>
        <v>-54</v>
      </c>
      <c r="X147">
        <f t="shared" si="27"/>
        <v>-74.3333333333333</v>
      </c>
      <c r="Y147">
        <f t="shared" si="28"/>
        <v>21.7142857142857</v>
      </c>
      <c r="Z147">
        <f t="shared" si="29"/>
        <v>0</v>
      </c>
      <c r="AA147">
        <f t="shared" si="30"/>
        <v>0</v>
      </c>
      <c r="AB147">
        <f t="shared" si="31"/>
        <v>0</v>
      </c>
      <c r="AC147" s="25">
        <f t="shared" si="32"/>
        <v>0</v>
      </c>
    </row>
    <row r="148" spans="1:29">
      <c r="A148">
        <f>'Data Entry'!A149</f>
        <v>1374</v>
      </c>
      <c r="B148">
        <f>'Data Entry'!B149</f>
        <v>25</v>
      </c>
      <c r="C148" t="str">
        <f>'Data Entry'!C149</f>
        <v>Red</v>
      </c>
      <c r="D148">
        <f>'Data Entry'!M149</f>
        <v>2013</v>
      </c>
      <c r="E148">
        <f>'Data Entry'!N149</f>
        <v>0</v>
      </c>
      <c r="F148">
        <f>'Data Entry'!O149</f>
        <v>4039</v>
      </c>
      <c r="G148">
        <f>'Data Entry'!P149</f>
        <v>4.152</v>
      </c>
      <c r="H148">
        <f>'Data Entry'!Q149</f>
        <v>2706</v>
      </c>
      <c r="I148">
        <f>'Data Entry'!R149</f>
        <v>5.585</v>
      </c>
      <c r="J148">
        <f t="shared" si="22"/>
        <v>9.737</v>
      </c>
      <c r="K148" s="1">
        <f>SUMIFS('I want to cry'!C$2:C$1000,'I want to cry'!$A$2:$A$1000,$B148,'I want to cry'!$B$2:$B$1000,$C148)</f>
        <v>0</v>
      </c>
      <c r="L148" s="1">
        <f>SUMIFS('I want to cry'!D$2:D$1000,'I want to cry'!$A$2:$A$1000,$B148,'I want to cry'!$B$2:$B$1000,$C148)</f>
        <v>5.955</v>
      </c>
      <c r="M148" s="1">
        <f>SUMIFS('I want to cry'!E$2:E$1000,'I want to cry'!$A$2:$A$1000,$B148,'I want to cry'!$B$2:$B$1000,$C148)</f>
        <v>5.585</v>
      </c>
      <c r="N148" s="1">
        <f t="shared" si="23"/>
        <v>0</v>
      </c>
      <c r="O148" s="1">
        <f t="shared" si="24"/>
        <v>0.697229219143577</v>
      </c>
      <c r="P148" s="1">
        <f t="shared" si="25"/>
        <v>1</v>
      </c>
      <c r="Q148" s="1">
        <f>SUMIF('I have a blue banner'!A$2:A$995,D148,'I have a blue banner'!L$2:L$995)</f>
        <v>32</v>
      </c>
      <c r="R148" s="1">
        <f>SUMIF('I have a blue banner'!A$2:A$995,F148,'I have a blue banner'!L$2:L$995)</f>
        <v>178</v>
      </c>
      <c r="S148" s="1">
        <f>SUMIF('I have a blue banner'!A$2:A$995,I148,'I have a blue banner'!L$2:L$995)</f>
        <v>0</v>
      </c>
      <c r="T148" s="1">
        <f>SUMIF('I wanna go biking'!A$2:A$1000,D148,'I wanna go biking'!D$2:D$2000)</f>
        <v>3.66666666666667</v>
      </c>
      <c r="U148" s="1">
        <f>SUMIF('I wanna go biking'!A$2:A$1000,F148,'I wanna go biking'!D$2:D$2000)</f>
        <v>22</v>
      </c>
      <c r="V148" s="1">
        <f>SUMIF('I wanna go biking'!A$2:A$1000,H148,'I wanna go biking'!D$2:D$2000)</f>
        <v>10</v>
      </c>
      <c r="W148">
        <f t="shared" si="26"/>
        <v>-28.3333333333333</v>
      </c>
      <c r="X148">
        <f t="shared" si="27"/>
        <v>-156</v>
      </c>
      <c r="Y148">
        <f t="shared" si="28"/>
        <v>10</v>
      </c>
      <c r="Z148">
        <f t="shared" si="29"/>
        <v>0</v>
      </c>
      <c r="AA148">
        <f t="shared" si="30"/>
        <v>-108.767758186398</v>
      </c>
      <c r="AB148">
        <f t="shared" si="31"/>
        <v>10</v>
      </c>
      <c r="AC148" s="25">
        <f t="shared" si="32"/>
        <v>-98.767758186398</v>
      </c>
    </row>
    <row r="149" spans="1:29">
      <c r="A149">
        <f>'Data Entry'!A150</f>
        <v>1334</v>
      </c>
      <c r="B149">
        <f>'Data Entry'!B150</f>
        <v>25</v>
      </c>
      <c r="C149" t="str">
        <f>'Data Entry'!C150</f>
        <v>Red</v>
      </c>
      <c r="D149">
        <f>'Data Entry'!M150</f>
        <v>2013</v>
      </c>
      <c r="E149">
        <f>'Data Entry'!N150</f>
        <v>0</v>
      </c>
      <c r="F149">
        <f>'Data Entry'!O150</f>
        <v>4039</v>
      </c>
      <c r="G149">
        <f>'Data Entry'!P150</f>
        <v>1.803</v>
      </c>
      <c r="H149">
        <f>'Data Entry'!Q150</f>
        <v>2706</v>
      </c>
      <c r="I149">
        <f>'Data Entry'!R150</f>
        <v>0</v>
      </c>
      <c r="J149">
        <f t="shared" si="22"/>
        <v>1.803</v>
      </c>
      <c r="K149" s="1">
        <f>SUMIFS('I want to cry'!C$2:C$1000,'I want to cry'!$A$2:$A$1000,$B149,'I want to cry'!$B$2:$B$1000,$C149)</f>
        <v>0</v>
      </c>
      <c r="L149" s="1">
        <f>SUMIFS('I want to cry'!D$2:D$1000,'I want to cry'!$A$2:$A$1000,$B149,'I want to cry'!$B$2:$B$1000,$C149)</f>
        <v>5.955</v>
      </c>
      <c r="M149" s="1">
        <f>SUMIFS('I want to cry'!E$2:E$1000,'I want to cry'!$A$2:$A$1000,$B149,'I want to cry'!$B$2:$B$1000,$C149)</f>
        <v>5.585</v>
      </c>
      <c r="N149" s="1">
        <f t="shared" si="23"/>
        <v>0</v>
      </c>
      <c r="O149" s="1">
        <f t="shared" si="24"/>
        <v>0</v>
      </c>
      <c r="P149" s="1">
        <f t="shared" si="25"/>
        <v>0</v>
      </c>
      <c r="Q149" s="1">
        <f>SUMIF('I have a blue banner'!A$2:A$995,D149,'I have a blue banner'!L$2:L$995)</f>
        <v>32</v>
      </c>
      <c r="R149" s="1">
        <f>SUMIF('I have a blue banner'!A$2:A$995,F149,'I have a blue banner'!L$2:L$995)</f>
        <v>178</v>
      </c>
      <c r="S149" s="1">
        <f>SUMIF('I have a blue banner'!A$2:A$995,I149,'I have a blue banner'!L$2:L$995)</f>
        <v>0</v>
      </c>
      <c r="T149" s="1">
        <f>SUMIF('I wanna go biking'!A$2:A$1000,D149,'I wanna go biking'!D$2:D$2000)</f>
        <v>3.66666666666667</v>
      </c>
      <c r="U149" s="1">
        <f>SUMIF('I wanna go biking'!A$2:A$1000,F149,'I wanna go biking'!D$2:D$2000)</f>
        <v>22</v>
      </c>
      <c r="V149" s="1">
        <f>SUMIF('I wanna go biking'!A$2:A$1000,H149,'I wanna go biking'!D$2:D$2000)</f>
        <v>10</v>
      </c>
      <c r="W149">
        <f t="shared" si="26"/>
        <v>-28.3333333333333</v>
      </c>
      <c r="X149">
        <f t="shared" si="27"/>
        <v>-156</v>
      </c>
      <c r="Y149">
        <f t="shared" si="28"/>
        <v>10</v>
      </c>
      <c r="Z149">
        <f t="shared" si="29"/>
        <v>0</v>
      </c>
      <c r="AA149">
        <f t="shared" si="30"/>
        <v>0</v>
      </c>
      <c r="AB149">
        <f t="shared" si="31"/>
        <v>0</v>
      </c>
      <c r="AC149" s="25">
        <f t="shared" si="32"/>
        <v>0</v>
      </c>
    </row>
    <row r="150" spans="1:29">
      <c r="A150">
        <f>'Data Entry'!A151</f>
        <v>4039</v>
      </c>
      <c r="B150">
        <f>'Data Entry'!B151</f>
        <v>25</v>
      </c>
      <c r="C150" t="str">
        <f>'Data Entry'!C151</f>
        <v>Blue</v>
      </c>
      <c r="D150">
        <f>'Data Entry'!M151</f>
        <v>1374</v>
      </c>
      <c r="E150">
        <f>'Data Entry'!N151</f>
        <v>6.394</v>
      </c>
      <c r="F150">
        <f>'Data Entry'!O151</f>
        <v>1334</v>
      </c>
      <c r="G150">
        <f>'Data Entry'!P151</f>
        <v>0</v>
      </c>
      <c r="H150">
        <f>'Data Entry'!Q151</f>
        <v>914</v>
      </c>
      <c r="I150">
        <f>'Data Entry'!R151</f>
        <v>0</v>
      </c>
      <c r="J150">
        <f t="shared" si="22"/>
        <v>6.394</v>
      </c>
      <c r="K150" s="1">
        <f>SUMIFS('I want to cry'!C$2:C$1000,'I want to cry'!$A$2:$A$1000,$B150,'I want to cry'!$B$2:$B$1000,$C150)</f>
        <v>25.219</v>
      </c>
      <c r="L150" s="1">
        <f>SUMIFS('I want to cry'!D$2:D$1000,'I want to cry'!$A$2:$A$1000,$B150,'I want to cry'!$B$2:$B$1000,$C150)</f>
        <v>0</v>
      </c>
      <c r="M150" s="1">
        <f>SUMIFS('I want to cry'!E$2:E$1000,'I want to cry'!$A$2:$A$1000,$B150,'I want to cry'!$B$2:$B$1000,$C150)</f>
        <v>0</v>
      </c>
      <c r="N150" s="1">
        <f t="shared" si="23"/>
        <v>0.253538998374242</v>
      </c>
      <c r="O150" s="1">
        <f t="shared" si="24"/>
        <v>0</v>
      </c>
      <c r="P150" s="1">
        <f t="shared" si="25"/>
        <v>0</v>
      </c>
      <c r="Q150" s="1">
        <f>SUMIF('I have a blue banner'!A$2:A$995,D150,'I have a blue banner'!L$2:L$995)</f>
        <v>2</v>
      </c>
      <c r="R150" s="1">
        <f>SUMIF('I have a blue banner'!A$2:A$995,F150,'I have a blue banner'!L$2:L$995)</f>
        <v>6</v>
      </c>
      <c r="S150" s="1">
        <f>SUMIF('I have a blue banner'!A$2:A$995,I150,'I have a blue banner'!L$2:L$995)</f>
        <v>0</v>
      </c>
      <c r="T150" s="1">
        <f>SUMIF('I wanna go biking'!A$2:A$1000,D150,'I wanna go biking'!D$2:D$2000)</f>
        <v>0</v>
      </c>
      <c r="U150" s="1">
        <f>SUMIF('I wanna go biking'!A$2:A$1000,F150,'I wanna go biking'!D$2:D$2000)</f>
        <v>0.285714285714286</v>
      </c>
      <c r="V150" s="1">
        <f>SUMIF('I wanna go biking'!A$2:A$1000,H150,'I wanna go biking'!D$2:D$2000)</f>
        <v>10</v>
      </c>
      <c r="W150">
        <f t="shared" si="26"/>
        <v>-2</v>
      </c>
      <c r="X150">
        <f t="shared" si="27"/>
        <v>-5.71428571428571</v>
      </c>
      <c r="Y150">
        <f t="shared" si="28"/>
        <v>10</v>
      </c>
      <c r="Z150">
        <f t="shared" si="29"/>
        <v>-0.507077996748483</v>
      </c>
      <c r="AA150">
        <f t="shared" si="30"/>
        <v>0</v>
      </c>
      <c r="AB150">
        <f t="shared" si="31"/>
        <v>0</v>
      </c>
      <c r="AC150" s="25">
        <f t="shared" si="32"/>
        <v>-0.507077996748483</v>
      </c>
    </row>
    <row r="151" spans="1:29">
      <c r="A151">
        <f>'Data Entry'!A152</f>
        <v>914</v>
      </c>
      <c r="B151">
        <f>'Data Entry'!B152</f>
        <v>25</v>
      </c>
      <c r="C151" t="str">
        <f>'Data Entry'!C152</f>
        <v>Red</v>
      </c>
      <c r="D151">
        <f>'Data Entry'!M152</f>
        <v>2013</v>
      </c>
      <c r="E151">
        <f>'Data Entry'!N152</f>
        <v>0</v>
      </c>
      <c r="F151">
        <f>'Data Entry'!O152</f>
        <v>4039</v>
      </c>
      <c r="G151">
        <f>'Data Entry'!P152</f>
        <v>0</v>
      </c>
      <c r="H151">
        <f>'Data Entry'!Q152</f>
        <v>2706</v>
      </c>
      <c r="I151">
        <f>'Data Entry'!R152</f>
        <v>0</v>
      </c>
      <c r="J151">
        <f t="shared" si="22"/>
        <v>0</v>
      </c>
      <c r="K151" s="1">
        <f>SUMIFS('I want to cry'!C$2:C$1000,'I want to cry'!$A$2:$A$1000,$B151,'I want to cry'!$B$2:$B$1000,$C151)</f>
        <v>0</v>
      </c>
      <c r="L151" s="1">
        <f>SUMIFS('I want to cry'!D$2:D$1000,'I want to cry'!$A$2:$A$1000,$B151,'I want to cry'!$B$2:$B$1000,$C151)</f>
        <v>5.955</v>
      </c>
      <c r="M151" s="1">
        <f>SUMIFS('I want to cry'!E$2:E$1000,'I want to cry'!$A$2:$A$1000,$B151,'I want to cry'!$B$2:$B$1000,$C151)</f>
        <v>5.585</v>
      </c>
      <c r="N151" s="1">
        <f t="shared" si="23"/>
        <v>0</v>
      </c>
      <c r="O151" s="1">
        <f t="shared" si="24"/>
        <v>0</v>
      </c>
      <c r="P151" s="1">
        <f t="shared" si="25"/>
        <v>0</v>
      </c>
      <c r="Q151" s="1">
        <f>SUMIF('I have a blue banner'!A$2:A$995,D151,'I have a blue banner'!L$2:L$995)</f>
        <v>32</v>
      </c>
      <c r="R151" s="1">
        <f>SUMIF('I have a blue banner'!A$2:A$995,F151,'I have a blue banner'!L$2:L$995)</f>
        <v>178</v>
      </c>
      <c r="S151" s="1">
        <f>SUMIF('I have a blue banner'!A$2:A$995,I151,'I have a blue banner'!L$2:L$995)</f>
        <v>0</v>
      </c>
      <c r="T151" s="1">
        <f>SUMIF('I wanna go biking'!A$2:A$1000,D151,'I wanna go biking'!D$2:D$2000)</f>
        <v>3.66666666666667</v>
      </c>
      <c r="U151" s="1">
        <f>SUMIF('I wanna go biking'!A$2:A$1000,F151,'I wanna go biking'!D$2:D$2000)</f>
        <v>22</v>
      </c>
      <c r="V151" s="1">
        <f>SUMIF('I wanna go biking'!A$2:A$1000,H151,'I wanna go biking'!D$2:D$2000)</f>
        <v>10</v>
      </c>
      <c r="W151">
        <f t="shared" si="26"/>
        <v>-28.3333333333333</v>
      </c>
      <c r="X151">
        <f t="shared" si="27"/>
        <v>-156</v>
      </c>
      <c r="Y151">
        <f t="shared" si="28"/>
        <v>10</v>
      </c>
      <c r="Z151">
        <f t="shared" si="29"/>
        <v>0</v>
      </c>
      <c r="AA151">
        <f t="shared" si="30"/>
        <v>0</v>
      </c>
      <c r="AB151">
        <f t="shared" si="31"/>
        <v>0</v>
      </c>
      <c r="AC151" s="25">
        <f t="shared" si="32"/>
        <v>0</v>
      </c>
    </row>
    <row r="152" spans="1:29">
      <c r="A152">
        <f>'Data Entry'!A153</f>
        <v>2013</v>
      </c>
      <c r="B152">
        <f>'Data Entry'!B153</f>
        <v>25</v>
      </c>
      <c r="C152" t="str">
        <f>'Data Entry'!C153</f>
        <v>Blue</v>
      </c>
      <c r="D152">
        <f>'Data Entry'!M153</f>
        <v>1374</v>
      </c>
      <c r="E152">
        <f>'Data Entry'!N153</f>
        <v>9.508</v>
      </c>
      <c r="F152">
        <f>'Data Entry'!O153</f>
        <v>1334</v>
      </c>
      <c r="G152">
        <f>'Data Entry'!P153</f>
        <v>0</v>
      </c>
      <c r="H152">
        <f>'Data Entry'!Q153</f>
        <v>914</v>
      </c>
      <c r="I152">
        <f>'Data Entry'!R153</f>
        <v>0</v>
      </c>
      <c r="J152">
        <f t="shared" si="22"/>
        <v>9.508</v>
      </c>
      <c r="K152" s="1">
        <f>SUMIFS('I want to cry'!C$2:C$1000,'I want to cry'!$A$2:$A$1000,$B152,'I want to cry'!$B$2:$B$1000,$C152)</f>
        <v>25.219</v>
      </c>
      <c r="L152" s="1">
        <f>SUMIFS('I want to cry'!D$2:D$1000,'I want to cry'!$A$2:$A$1000,$B152,'I want to cry'!$B$2:$B$1000,$C152)</f>
        <v>0</v>
      </c>
      <c r="M152" s="1">
        <f>SUMIFS('I want to cry'!E$2:E$1000,'I want to cry'!$A$2:$A$1000,$B152,'I want to cry'!$B$2:$B$1000,$C152)</f>
        <v>0</v>
      </c>
      <c r="N152" s="1">
        <f t="shared" si="23"/>
        <v>0.377017328204925</v>
      </c>
      <c r="O152" s="1">
        <f t="shared" si="24"/>
        <v>0</v>
      </c>
      <c r="P152" s="1">
        <f t="shared" si="25"/>
        <v>0</v>
      </c>
      <c r="Q152" s="1">
        <f>SUMIF('I have a blue banner'!A$2:A$995,D152,'I have a blue banner'!L$2:L$995)</f>
        <v>2</v>
      </c>
      <c r="R152" s="1">
        <f>SUMIF('I have a blue banner'!A$2:A$995,F152,'I have a blue banner'!L$2:L$995)</f>
        <v>6</v>
      </c>
      <c r="S152" s="1">
        <f>SUMIF('I have a blue banner'!A$2:A$995,I152,'I have a blue banner'!L$2:L$995)</f>
        <v>0</v>
      </c>
      <c r="T152" s="1">
        <f>SUMIF('I wanna go biking'!A$2:A$1000,D152,'I wanna go biking'!D$2:D$2000)</f>
        <v>0</v>
      </c>
      <c r="U152" s="1">
        <f>SUMIF('I wanna go biking'!A$2:A$1000,F152,'I wanna go biking'!D$2:D$2000)</f>
        <v>0.285714285714286</v>
      </c>
      <c r="V152" s="1">
        <f>SUMIF('I wanna go biking'!A$2:A$1000,H152,'I wanna go biking'!D$2:D$2000)</f>
        <v>10</v>
      </c>
      <c r="W152">
        <f t="shared" si="26"/>
        <v>-2</v>
      </c>
      <c r="X152">
        <f t="shared" si="27"/>
        <v>-5.71428571428571</v>
      </c>
      <c r="Y152">
        <f t="shared" si="28"/>
        <v>10</v>
      </c>
      <c r="Z152">
        <f t="shared" si="29"/>
        <v>-0.75403465640985</v>
      </c>
      <c r="AA152">
        <f t="shared" si="30"/>
        <v>0</v>
      </c>
      <c r="AB152">
        <f t="shared" si="31"/>
        <v>0</v>
      </c>
      <c r="AC152" s="25">
        <f t="shared" si="32"/>
        <v>-0.75403465640985</v>
      </c>
    </row>
    <row r="153" spans="1:29">
      <c r="A153">
        <f>'Data Entry'!A154</f>
        <v>2706</v>
      </c>
      <c r="B153">
        <f>'Data Entry'!B154</f>
        <v>25</v>
      </c>
      <c r="C153" t="str">
        <f>'Data Entry'!C154</f>
        <v>Blue</v>
      </c>
      <c r="D153">
        <f>'Data Entry'!M154</f>
        <v>1374</v>
      </c>
      <c r="E153">
        <f>'Data Entry'!N154</f>
        <v>9.317</v>
      </c>
      <c r="F153">
        <f>'Data Entry'!O154</f>
        <v>1334</v>
      </c>
      <c r="G153">
        <f>'Data Entry'!P154</f>
        <v>0</v>
      </c>
      <c r="H153">
        <f>'Data Entry'!Q154</f>
        <v>914</v>
      </c>
      <c r="I153">
        <f>'Data Entry'!R154</f>
        <v>0</v>
      </c>
      <c r="J153">
        <f t="shared" si="22"/>
        <v>9.317</v>
      </c>
      <c r="K153" s="1">
        <f>SUMIFS('I want to cry'!C$2:C$1000,'I want to cry'!$A$2:$A$1000,$B153,'I want to cry'!$B$2:$B$1000,$C153)</f>
        <v>25.219</v>
      </c>
      <c r="L153" s="1">
        <f>SUMIFS('I want to cry'!D$2:D$1000,'I want to cry'!$A$2:$A$1000,$B153,'I want to cry'!$B$2:$B$1000,$C153)</f>
        <v>0</v>
      </c>
      <c r="M153" s="1">
        <f>SUMIFS('I want to cry'!E$2:E$1000,'I want to cry'!$A$2:$A$1000,$B153,'I want to cry'!$B$2:$B$1000,$C153)</f>
        <v>0</v>
      </c>
      <c r="N153" s="1">
        <f t="shared" si="23"/>
        <v>0.369443673420834</v>
      </c>
      <c r="O153" s="1">
        <f t="shared" si="24"/>
        <v>0</v>
      </c>
      <c r="P153" s="1">
        <f t="shared" si="25"/>
        <v>0</v>
      </c>
      <c r="Q153" s="1">
        <f>SUMIF('I have a blue banner'!A$2:A$995,D153,'I have a blue banner'!L$2:L$995)</f>
        <v>2</v>
      </c>
      <c r="R153" s="1">
        <f>SUMIF('I have a blue banner'!A$2:A$995,F153,'I have a blue banner'!L$2:L$995)</f>
        <v>6</v>
      </c>
      <c r="S153" s="1">
        <f>SUMIF('I have a blue banner'!A$2:A$995,I153,'I have a blue banner'!L$2:L$995)</f>
        <v>0</v>
      </c>
      <c r="T153" s="1">
        <f>SUMIF('I wanna go biking'!A$2:A$1000,D153,'I wanna go biking'!D$2:D$2000)</f>
        <v>0</v>
      </c>
      <c r="U153" s="1">
        <f>SUMIF('I wanna go biking'!A$2:A$1000,F153,'I wanna go biking'!D$2:D$2000)</f>
        <v>0.285714285714286</v>
      </c>
      <c r="V153" s="1">
        <f>SUMIF('I wanna go biking'!A$2:A$1000,H153,'I wanna go biking'!D$2:D$2000)</f>
        <v>10</v>
      </c>
      <c r="W153">
        <f t="shared" si="26"/>
        <v>-2</v>
      </c>
      <c r="X153">
        <f t="shared" si="27"/>
        <v>-5.71428571428571</v>
      </c>
      <c r="Y153">
        <f t="shared" si="28"/>
        <v>10</v>
      </c>
      <c r="Z153">
        <f t="shared" si="29"/>
        <v>-0.738887346841667</v>
      </c>
      <c r="AA153">
        <f t="shared" si="30"/>
        <v>0</v>
      </c>
      <c r="AB153">
        <f t="shared" si="31"/>
        <v>0</v>
      </c>
      <c r="AC153" s="25">
        <f t="shared" si="32"/>
        <v>-0.738887346841667</v>
      </c>
    </row>
    <row r="154" spans="1:29">
      <c r="A154">
        <f>'Data Entry'!A155</f>
        <v>7757</v>
      </c>
      <c r="B154">
        <f>'Data Entry'!B155</f>
        <v>26</v>
      </c>
      <c r="C154" t="str">
        <f>'Data Entry'!C155</f>
        <v>Red</v>
      </c>
      <c r="D154">
        <f>'Data Entry'!M155</f>
        <v>4343</v>
      </c>
      <c r="E154">
        <f>'Data Entry'!N155</f>
        <v>6.653</v>
      </c>
      <c r="F154">
        <f>'Data Entry'!O155</f>
        <v>4976</v>
      </c>
      <c r="G154">
        <f>'Data Entry'!P155</f>
        <v>0</v>
      </c>
      <c r="H154">
        <f>'Data Entry'!Q155</f>
        <v>6875</v>
      </c>
      <c r="I154">
        <f>'Data Entry'!R155</f>
        <v>4.346</v>
      </c>
      <c r="J154">
        <f t="shared" si="22"/>
        <v>10.999</v>
      </c>
      <c r="K154" s="1">
        <f>SUMIFS('I want to cry'!C$2:C$1000,'I want to cry'!$A$2:$A$1000,$B154,'I want to cry'!$B$2:$B$1000,$C154)</f>
        <v>21.886</v>
      </c>
      <c r="L154" s="1">
        <f>SUMIFS('I want to cry'!D$2:D$1000,'I want to cry'!$A$2:$A$1000,$B154,'I want to cry'!$B$2:$B$1000,$C154)</f>
        <v>0</v>
      </c>
      <c r="M154" s="1">
        <f>SUMIFS('I want to cry'!E$2:E$1000,'I want to cry'!$A$2:$A$1000,$B154,'I want to cry'!$B$2:$B$1000,$C154)</f>
        <v>4.346</v>
      </c>
      <c r="N154" s="1">
        <f t="shared" si="23"/>
        <v>0.303984282189528</v>
      </c>
      <c r="O154" s="1">
        <f t="shared" si="24"/>
        <v>0</v>
      </c>
      <c r="P154" s="1">
        <f t="shared" si="25"/>
        <v>1</v>
      </c>
      <c r="Q154" s="1">
        <f>SUMIF('I have a blue banner'!A$2:A$995,D154,'I have a blue banner'!L$2:L$995)</f>
        <v>162</v>
      </c>
      <c r="R154" s="1">
        <f>SUMIF('I have a blue banner'!A$2:A$995,F154,'I have a blue banner'!L$2:L$995)</f>
        <v>141</v>
      </c>
      <c r="S154" s="1">
        <f>SUMIF('I have a blue banner'!A$2:A$995,I154,'I have a blue banner'!L$2:L$995)</f>
        <v>0</v>
      </c>
      <c r="T154" s="1">
        <f>SUMIF('I wanna go biking'!A$2:A$1000,D154,'I wanna go biking'!D$2:D$2000)</f>
        <v>17.6</v>
      </c>
      <c r="U154" s="1">
        <f>SUMIF('I wanna go biking'!A$2:A$1000,F154,'I wanna go biking'!D$2:D$2000)</f>
        <v>10.3333333333333</v>
      </c>
      <c r="V154" s="1">
        <f>SUMIF('I wanna go biking'!A$2:A$1000,H154,'I wanna go biking'!D$2:D$2000)</f>
        <v>7.66666666666667</v>
      </c>
      <c r="W154">
        <f t="shared" si="26"/>
        <v>-144.4</v>
      </c>
      <c r="X154">
        <f t="shared" si="27"/>
        <v>-130.666666666667</v>
      </c>
      <c r="Y154">
        <f t="shared" si="28"/>
        <v>7.66666666666667</v>
      </c>
      <c r="Z154">
        <f t="shared" si="29"/>
        <v>-43.8953303481678</v>
      </c>
      <c r="AA154">
        <f t="shared" si="30"/>
        <v>0</v>
      </c>
      <c r="AB154">
        <f t="shared" si="31"/>
        <v>7.66666666666667</v>
      </c>
      <c r="AC154" s="25">
        <f t="shared" si="32"/>
        <v>-36.2286636815011</v>
      </c>
    </row>
    <row r="155" spans="1:29">
      <c r="A155">
        <f>'Data Entry'!A156</f>
        <v>5406</v>
      </c>
      <c r="B155">
        <f>'Data Entry'!B156</f>
        <v>26</v>
      </c>
      <c r="C155" t="str">
        <f>'Data Entry'!C156</f>
        <v>Red</v>
      </c>
      <c r="D155">
        <f>'Data Entry'!M156</f>
        <v>4343</v>
      </c>
      <c r="E155">
        <f>'Data Entry'!N156</f>
        <v>15.233</v>
      </c>
      <c r="F155">
        <f>'Data Entry'!O156</f>
        <v>4976</v>
      </c>
      <c r="G155">
        <f>'Data Entry'!P156</f>
        <v>0</v>
      </c>
      <c r="H155">
        <f>'Data Entry'!Q156</f>
        <v>6875</v>
      </c>
      <c r="I155">
        <f>'Data Entry'!R156</f>
        <v>0</v>
      </c>
      <c r="J155">
        <f t="shared" si="22"/>
        <v>15.233</v>
      </c>
      <c r="K155" s="1">
        <f>SUMIFS('I want to cry'!C$2:C$1000,'I want to cry'!$A$2:$A$1000,$B155,'I want to cry'!$B$2:$B$1000,$C155)</f>
        <v>21.886</v>
      </c>
      <c r="L155" s="1">
        <f>SUMIFS('I want to cry'!D$2:D$1000,'I want to cry'!$A$2:$A$1000,$B155,'I want to cry'!$B$2:$B$1000,$C155)</f>
        <v>0</v>
      </c>
      <c r="M155" s="1">
        <f>SUMIFS('I want to cry'!E$2:E$1000,'I want to cry'!$A$2:$A$1000,$B155,'I want to cry'!$B$2:$B$1000,$C155)</f>
        <v>4.346</v>
      </c>
      <c r="N155" s="1">
        <f t="shared" si="23"/>
        <v>0.696015717810472</v>
      </c>
      <c r="O155" s="1">
        <f t="shared" si="24"/>
        <v>0</v>
      </c>
      <c r="P155" s="1">
        <f t="shared" si="25"/>
        <v>0</v>
      </c>
      <c r="Q155" s="1">
        <f>SUMIF('I have a blue banner'!A$2:A$995,D155,'I have a blue banner'!L$2:L$995)</f>
        <v>162</v>
      </c>
      <c r="R155" s="1">
        <f>SUMIF('I have a blue banner'!A$2:A$995,F155,'I have a blue banner'!L$2:L$995)</f>
        <v>141</v>
      </c>
      <c r="S155" s="1">
        <f>SUMIF('I have a blue banner'!A$2:A$995,I155,'I have a blue banner'!L$2:L$995)</f>
        <v>0</v>
      </c>
      <c r="T155" s="1">
        <f>SUMIF('I wanna go biking'!A$2:A$1000,D155,'I wanna go biking'!D$2:D$2000)</f>
        <v>17.6</v>
      </c>
      <c r="U155" s="1">
        <f>SUMIF('I wanna go biking'!A$2:A$1000,F155,'I wanna go biking'!D$2:D$2000)</f>
        <v>10.3333333333333</v>
      </c>
      <c r="V155" s="1">
        <f>SUMIF('I wanna go biking'!A$2:A$1000,H155,'I wanna go biking'!D$2:D$2000)</f>
        <v>7.66666666666667</v>
      </c>
      <c r="W155">
        <f t="shared" si="26"/>
        <v>-144.4</v>
      </c>
      <c r="X155">
        <f t="shared" si="27"/>
        <v>-130.666666666667</v>
      </c>
      <c r="Y155">
        <f t="shared" si="28"/>
        <v>7.66666666666667</v>
      </c>
      <c r="Z155">
        <f t="shared" si="29"/>
        <v>-100.504669651832</v>
      </c>
      <c r="AA155">
        <f t="shared" si="30"/>
        <v>0</v>
      </c>
      <c r="AB155">
        <f t="shared" si="31"/>
        <v>0</v>
      </c>
      <c r="AC155" s="25">
        <f t="shared" si="32"/>
        <v>-100.504669651832</v>
      </c>
    </row>
    <row r="156" spans="1:29">
      <c r="A156">
        <f>'Data Entry'!A157</f>
        <v>6875</v>
      </c>
      <c r="B156">
        <f>'Data Entry'!B157</f>
        <v>26</v>
      </c>
      <c r="C156" t="str">
        <f>'Data Entry'!C157</f>
        <v>Blue</v>
      </c>
      <c r="D156">
        <f>'Data Entry'!M157</f>
        <v>865</v>
      </c>
      <c r="E156">
        <f>'Data Entry'!N157</f>
        <v>0.817</v>
      </c>
      <c r="F156">
        <f>'Data Entry'!O157</f>
        <v>5406</v>
      </c>
      <c r="G156">
        <f>'Data Entry'!P157</f>
        <v>0</v>
      </c>
      <c r="H156">
        <f>'Data Entry'!Q157</f>
        <v>7757</v>
      </c>
      <c r="I156">
        <f>'Data Entry'!R157</f>
        <v>1.343</v>
      </c>
      <c r="J156">
        <f t="shared" si="22"/>
        <v>2.16</v>
      </c>
      <c r="K156" s="1">
        <f>SUMIFS('I want to cry'!C$2:C$1000,'I want to cry'!$A$2:$A$1000,$B156,'I want to cry'!$B$2:$B$1000,$C156)</f>
        <v>0.817</v>
      </c>
      <c r="L156" s="1">
        <f>SUMIFS('I want to cry'!D$2:D$1000,'I want to cry'!$A$2:$A$1000,$B156,'I want to cry'!$B$2:$B$1000,$C156)</f>
        <v>0</v>
      </c>
      <c r="M156" s="1">
        <f>SUMIFS('I want to cry'!E$2:E$1000,'I want to cry'!$A$2:$A$1000,$B156,'I want to cry'!$B$2:$B$1000,$C156)</f>
        <v>23.157</v>
      </c>
      <c r="N156" s="1">
        <f t="shared" si="23"/>
        <v>0</v>
      </c>
      <c r="O156" s="1">
        <f t="shared" si="24"/>
        <v>0</v>
      </c>
      <c r="P156" s="1">
        <f t="shared" si="25"/>
        <v>0</v>
      </c>
      <c r="Q156" s="1">
        <f>SUMIF('I have a blue banner'!A$2:A$995,D156,'I have a blue banner'!L$2:L$995)</f>
        <v>62</v>
      </c>
      <c r="R156" s="1">
        <f>SUMIF('I have a blue banner'!A$2:A$995,F156,'I have a blue banner'!L$2:L$995)</f>
        <v>148</v>
      </c>
      <c r="S156" s="1">
        <f>SUMIF('I have a blue banner'!A$2:A$995,I156,'I have a blue banner'!L$2:L$995)</f>
        <v>0</v>
      </c>
      <c r="T156" s="1">
        <f>SUMIF('I wanna go biking'!A$2:A$1000,D156,'I wanna go biking'!D$2:D$2000)</f>
        <v>7.5</v>
      </c>
      <c r="U156" s="1">
        <f>SUMIF('I wanna go biking'!A$2:A$1000,F156,'I wanna go biking'!D$2:D$2000)</f>
        <v>18</v>
      </c>
      <c r="V156" s="1">
        <f>SUMIF('I wanna go biking'!A$2:A$1000,H156,'I wanna go biking'!D$2:D$2000)</f>
        <v>0</v>
      </c>
      <c r="W156">
        <f t="shared" si="26"/>
        <v>-54.5</v>
      </c>
      <c r="X156">
        <f t="shared" si="27"/>
        <v>-130</v>
      </c>
      <c r="Y156">
        <f t="shared" si="28"/>
        <v>0</v>
      </c>
      <c r="Z156">
        <f t="shared" si="29"/>
        <v>0</v>
      </c>
      <c r="AA156">
        <f t="shared" si="30"/>
        <v>0</v>
      </c>
      <c r="AB156">
        <f t="shared" si="31"/>
        <v>0</v>
      </c>
      <c r="AC156" s="25">
        <f t="shared" si="32"/>
        <v>0</v>
      </c>
    </row>
    <row r="157" spans="1:29">
      <c r="A157">
        <f>'Data Entry'!A158</f>
        <v>4976</v>
      </c>
      <c r="B157">
        <f>'Data Entry'!B158</f>
        <v>26</v>
      </c>
      <c r="C157" t="str">
        <f>'Data Entry'!C158</f>
        <v>Blue</v>
      </c>
      <c r="D157">
        <f>'Data Entry'!M158</f>
        <v>865</v>
      </c>
      <c r="E157">
        <f>'Data Entry'!N158</f>
        <v>0</v>
      </c>
      <c r="F157">
        <f>'Data Entry'!O158</f>
        <v>7757</v>
      </c>
      <c r="G157">
        <f>'Data Entry'!P158</f>
        <v>0</v>
      </c>
      <c r="H157">
        <f>'Data Entry'!Q158</f>
        <v>5406</v>
      </c>
      <c r="I157">
        <f>'Data Entry'!R158</f>
        <v>21.814</v>
      </c>
      <c r="J157">
        <f t="shared" si="22"/>
        <v>21.814</v>
      </c>
      <c r="K157" s="1">
        <f>SUMIFS('I want to cry'!C$2:C$1000,'I want to cry'!$A$2:$A$1000,$B157,'I want to cry'!$B$2:$B$1000,$C157)</f>
        <v>0.817</v>
      </c>
      <c r="L157" s="1">
        <f>SUMIFS('I want to cry'!D$2:D$1000,'I want to cry'!$A$2:$A$1000,$B157,'I want to cry'!$B$2:$B$1000,$C157)</f>
        <v>0</v>
      </c>
      <c r="M157" s="1">
        <f>SUMIFS('I want to cry'!E$2:E$1000,'I want to cry'!$A$2:$A$1000,$B157,'I want to cry'!$B$2:$B$1000,$C157)</f>
        <v>23.157</v>
      </c>
      <c r="N157" s="1">
        <f t="shared" si="23"/>
        <v>0</v>
      </c>
      <c r="O157" s="1">
        <f t="shared" si="24"/>
        <v>0</v>
      </c>
      <c r="P157" s="1">
        <f t="shared" si="25"/>
        <v>0.942004577449583</v>
      </c>
      <c r="Q157" s="1">
        <f>SUMIF('I have a blue banner'!A$2:A$995,D157,'I have a blue banner'!L$2:L$995)</f>
        <v>62</v>
      </c>
      <c r="R157" s="1">
        <f>SUMIF('I have a blue banner'!A$2:A$995,F157,'I have a blue banner'!L$2:L$995)</f>
        <v>2</v>
      </c>
      <c r="S157" s="1">
        <f>SUMIF('I have a blue banner'!A$2:A$995,I157,'I have a blue banner'!L$2:L$995)</f>
        <v>0</v>
      </c>
      <c r="T157" s="1">
        <f>SUMIF('I wanna go biking'!A$2:A$1000,D157,'I wanna go biking'!D$2:D$2000)</f>
        <v>7.5</v>
      </c>
      <c r="U157" s="1">
        <f>SUMIF('I wanna go biking'!A$2:A$1000,F157,'I wanna go biking'!D$2:D$2000)</f>
        <v>0</v>
      </c>
      <c r="V157" s="1">
        <f>SUMIF('I wanna go biking'!A$2:A$1000,H157,'I wanna go biking'!D$2:D$2000)</f>
        <v>18</v>
      </c>
      <c r="W157">
        <f t="shared" si="26"/>
        <v>-54.5</v>
      </c>
      <c r="X157">
        <f t="shared" si="27"/>
        <v>-2</v>
      </c>
      <c r="Y157">
        <f t="shared" si="28"/>
        <v>18</v>
      </c>
      <c r="Z157">
        <f t="shared" si="29"/>
        <v>0</v>
      </c>
      <c r="AA157">
        <f t="shared" si="30"/>
        <v>0</v>
      </c>
      <c r="AB157">
        <f t="shared" si="31"/>
        <v>16.9560823940925</v>
      </c>
      <c r="AC157" s="25">
        <f t="shared" si="32"/>
        <v>16.9560823940925</v>
      </c>
    </row>
    <row r="158" spans="1:29">
      <c r="A158">
        <f>'Data Entry'!A159</f>
        <v>865</v>
      </c>
      <c r="B158">
        <f>'Data Entry'!B159</f>
        <v>26</v>
      </c>
      <c r="C158" t="str">
        <f>'Data Entry'!C159</f>
        <v>Red</v>
      </c>
      <c r="D158">
        <f>'Data Entry'!M159</f>
        <v>4343</v>
      </c>
      <c r="E158">
        <f>'Data Entry'!N159</f>
        <v>0</v>
      </c>
      <c r="F158">
        <f>'Data Entry'!O159</f>
        <v>4976</v>
      </c>
      <c r="G158">
        <f>'Data Entry'!P159</f>
        <v>0</v>
      </c>
      <c r="H158">
        <f>'Data Entry'!Q159</f>
        <v>6875</v>
      </c>
      <c r="I158">
        <f>'Data Entry'!R159</f>
        <v>0</v>
      </c>
      <c r="J158">
        <f t="shared" si="22"/>
        <v>0</v>
      </c>
      <c r="K158" s="1">
        <f>SUMIFS('I want to cry'!C$2:C$1000,'I want to cry'!$A$2:$A$1000,$B158,'I want to cry'!$B$2:$B$1000,$C158)</f>
        <v>21.886</v>
      </c>
      <c r="L158" s="1">
        <f>SUMIFS('I want to cry'!D$2:D$1000,'I want to cry'!$A$2:$A$1000,$B158,'I want to cry'!$B$2:$B$1000,$C158)</f>
        <v>0</v>
      </c>
      <c r="M158" s="1">
        <f>SUMIFS('I want to cry'!E$2:E$1000,'I want to cry'!$A$2:$A$1000,$B158,'I want to cry'!$B$2:$B$1000,$C158)</f>
        <v>4.346</v>
      </c>
      <c r="N158" s="1">
        <f t="shared" si="23"/>
        <v>0</v>
      </c>
      <c r="O158" s="1">
        <f t="shared" si="24"/>
        <v>0</v>
      </c>
      <c r="P158" s="1">
        <f t="shared" si="25"/>
        <v>0</v>
      </c>
      <c r="Q158" s="1">
        <f>SUMIF('I have a blue banner'!A$2:A$995,D158,'I have a blue banner'!L$2:L$995)</f>
        <v>162</v>
      </c>
      <c r="R158" s="1">
        <f>SUMIF('I have a blue banner'!A$2:A$995,F158,'I have a blue banner'!L$2:L$995)</f>
        <v>141</v>
      </c>
      <c r="S158" s="1">
        <f>SUMIF('I have a blue banner'!A$2:A$995,I158,'I have a blue banner'!L$2:L$995)</f>
        <v>0</v>
      </c>
      <c r="T158" s="1">
        <f>SUMIF('I wanna go biking'!A$2:A$1000,D158,'I wanna go biking'!D$2:D$2000)</f>
        <v>17.6</v>
      </c>
      <c r="U158" s="1">
        <f>SUMIF('I wanna go biking'!A$2:A$1000,F158,'I wanna go biking'!D$2:D$2000)</f>
        <v>10.3333333333333</v>
      </c>
      <c r="V158" s="1">
        <f>SUMIF('I wanna go biking'!A$2:A$1000,H158,'I wanna go biking'!D$2:D$2000)</f>
        <v>7.66666666666667</v>
      </c>
      <c r="W158">
        <f t="shared" si="26"/>
        <v>-144.4</v>
      </c>
      <c r="X158">
        <f t="shared" si="27"/>
        <v>-130.666666666667</v>
      </c>
      <c r="Y158">
        <f t="shared" si="28"/>
        <v>7.66666666666667</v>
      </c>
      <c r="Z158">
        <f t="shared" si="29"/>
        <v>0</v>
      </c>
      <c r="AA158">
        <f t="shared" si="30"/>
        <v>0</v>
      </c>
      <c r="AB158">
        <f t="shared" si="31"/>
        <v>0</v>
      </c>
      <c r="AC158" s="25">
        <f t="shared" si="32"/>
        <v>0</v>
      </c>
    </row>
    <row r="159" spans="1:29">
      <c r="A159">
        <f>'Data Entry'!A160</f>
        <v>4343</v>
      </c>
      <c r="B159">
        <f>'Data Entry'!B160</f>
        <v>26</v>
      </c>
      <c r="C159" t="str">
        <f>'Data Entry'!C160</f>
        <v>Blue</v>
      </c>
      <c r="D159">
        <f>'Data Entry'!M160</f>
        <v>865</v>
      </c>
      <c r="E159">
        <f>'Data Entry'!N160</f>
        <v>0</v>
      </c>
      <c r="F159">
        <f>'Data Entry'!O160</f>
        <v>5406</v>
      </c>
      <c r="G159">
        <f>'Data Entry'!P160</f>
        <v>0</v>
      </c>
      <c r="H159">
        <f>'Data Entry'!Q160</f>
        <v>7757</v>
      </c>
      <c r="I159">
        <f>'Data Entry'!R160</f>
        <v>0</v>
      </c>
      <c r="J159">
        <f t="shared" si="22"/>
        <v>0</v>
      </c>
      <c r="K159" s="1">
        <f>SUMIFS('I want to cry'!C$2:C$1000,'I want to cry'!$A$2:$A$1000,$B159,'I want to cry'!$B$2:$B$1000,$C159)</f>
        <v>0.817</v>
      </c>
      <c r="L159" s="1">
        <f>SUMIFS('I want to cry'!D$2:D$1000,'I want to cry'!$A$2:$A$1000,$B159,'I want to cry'!$B$2:$B$1000,$C159)</f>
        <v>0</v>
      </c>
      <c r="M159" s="1">
        <f>SUMIFS('I want to cry'!E$2:E$1000,'I want to cry'!$A$2:$A$1000,$B159,'I want to cry'!$B$2:$B$1000,$C159)</f>
        <v>23.157</v>
      </c>
      <c r="N159" s="1">
        <f t="shared" si="23"/>
        <v>0</v>
      </c>
      <c r="O159" s="1">
        <f t="shared" si="24"/>
        <v>0</v>
      </c>
      <c r="P159" s="1">
        <f t="shared" si="25"/>
        <v>0</v>
      </c>
      <c r="Q159" s="1">
        <f>SUMIF('I have a blue banner'!A$2:A$995,D159,'I have a blue banner'!L$2:L$995)</f>
        <v>62</v>
      </c>
      <c r="R159" s="1">
        <f>SUMIF('I have a blue banner'!A$2:A$995,F159,'I have a blue banner'!L$2:L$995)</f>
        <v>148</v>
      </c>
      <c r="S159" s="1">
        <f>SUMIF('I have a blue banner'!A$2:A$995,I159,'I have a blue banner'!L$2:L$995)</f>
        <v>0</v>
      </c>
      <c r="T159" s="1">
        <f>SUMIF('I wanna go biking'!A$2:A$1000,D159,'I wanna go biking'!D$2:D$2000)</f>
        <v>7.5</v>
      </c>
      <c r="U159" s="1">
        <f>SUMIF('I wanna go biking'!A$2:A$1000,F159,'I wanna go biking'!D$2:D$2000)</f>
        <v>18</v>
      </c>
      <c r="V159" s="1">
        <f>SUMIF('I wanna go biking'!A$2:A$1000,H159,'I wanna go biking'!D$2:D$2000)</f>
        <v>0</v>
      </c>
      <c r="W159">
        <f t="shared" si="26"/>
        <v>-54.5</v>
      </c>
      <c r="X159">
        <f t="shared" si="27"/>
        <v>-130</v>
      </c>
      <c r="Y159">
        <f t="shared" si="28"/>
        <v>0</v>
      </c>
      <c r="Z159">
        <f t="shared" si="29"/>
        <v>0</v>
      </c>
      <c r="AA159">
        <f t="shared" si="30"/>
        <v>0</v>
      </c>
      <c r="AB159">
        <f t="shared" si="31"/>
        <v>0</v>
      </c>
      <c r="AC159" s="25">
        <f t="shared" si="32"/>
        <v>0</v>
      </c>
    </row>
    <row r="160" spans="1:29">
      <c r="A160">
        <f>'Data Entry'!A161</f>
        <v>8765</v>
      </c>
      <c r="B160">
        <f>'Data Entry'!B161</f>
        <v>27</v>
      </c>
      <c r="C160" t="str">
        <f>'Data Entry'!C161</f>
        <v>Blue</v>
      </c>
      <c r="D160">
        <f>'Data Entry'!M161</f>
        <v>2200</v>
      </c>
      <c r="E160">
        <f>'Data Entry'!N161</f>
        <v>0</v>
      </c>
      <c r="F160">
        <f>'Data Entry'!O161</f>
        <v>7520</v>
      </c>
      <c r="G160">
        <f>'Data Entry'!P161</f>
        <v>5.026</v>
      </c>
      <c r="H160">
        <f>'Data Entry'!Q161</f>
        <v>5409</v>
      </c>
      <c r="I160">
        <f>'Data Entry'!R161</f>
        <v>5.291</v>
      </c>
      <c r="J160">
        <f t="shared" si="22"/>
        <v>10.317</v>
      </c>
      <c r="K160" s="1">
        <f>SUMIFS('I want to cry'!C$2:C$1000,'I want to cry'!$A$2:$A$1000,$B160,'I want to cry'!$B$2:$B$1000,$C160)</f>
        <v>3.667</v>
      </c>
      <c r="L160" s="1">
        <f>SUMIFS('I want to cry'!D$2:D$1000,'I want to cry'!$A$2:$A$1000,$B160,'I want to cry'!$B$2:$B$1000,$C160)</f>
        <v>6.575</v>
      </c>
      <c r="M160" s="1">
        <f>SUMIFS('I want to cry'!E$2:E$1000,'I want to cry'!$A$2:$A$1000,$B160,'I want to cry'!$B$2:$B$1000,$C160)</f>
        <v>7.065</v>
      </c>
      <c r="N160" s="1">
        <f t="shared" si="23"/>
        <v>0</v>
      </c>
      <c r="O160" s="1">
        <f t="shared" si="24"/>
        <v>0.764410646387833</v>
      </c>
      <c r="P160" s="1">
        <f t="shared" si="25"/>
        <v>0.748903043170559</v>
      </c>
      <c r="Q160" s="1">
        <f>SUMIF('I have a blue banner'!A$2:A$995,D160,'I have a blue banner'!L$2:L$995)</f>
        <v>158</v>
      </c>
      <c r="R160" s="1">
        <f>SUMIF('I have a blue banner'!A$2:A$995,F160,'I have a blue banner'!L$2:L$995)</f>
        <v>20</v>
      </c>
      <c r="S160" s="1">
        <f>SUMIF('I have a blue banner'!A$2:A$995,I160,'I have a blue banner'!L$2:L$995)</f>
        <v>0</v>
      </c>
      <c r="T160" s="1">
        <f>SUMIF('I wanna go biking'!A$2:A$1000,D160,'I wanna go biking'!D$2:D$2000)</f>
        <v>17</v>
      </c>
      <c r="U160" s="1">
        <f>SUMIF('I wanna go biking'!A$2:A$1000,F160,'I wanna go biking'!D$2:D$2000)</f>
        <v>2.33333333333333</v>
      </c>
      <c r="V160" s="1">
        <f>SUMIF('I wanna go biking'!A$2:A$1000,H160,'I wanna go biking'!D$2:D$2000)</f>
        <v>0.714285714285714</v>
      </c>
      <c r="W160">
        <f t="shared" si="26"/>
        <v>-141</v>
      </c>
      <c r="X160">
        <f t="shared" si="27"/>
        <v>-17.6666666666667</v>
      </c>
      <c r="Y160">
        <f t="shared" si="28"/>
        <v>0.714285714285714</v>
      </c>
      <c r="Z160">
        <f t="shared" si="29"/>
        <v>0</v>
      </c>
      <c r="AA160">
        <f t="shared" si="30"/>
        <v>-13.504588086185</v>
      </c>
      <c r="AB160">
        <f t="shared" si="31"/>
        <v>0.534930745121828</v>
      </c>
      <c r="AC160" s="25">
        <f t="shared" si="32"/>
        <v>-12.9696573410632</v>
      </c>
    </row>
    <row r="161" spans="1:29">
      <c r="A161">
        <f>'Data Entry'!A162</f>
        <v>4617</v>
      </c>
      <c r="B161">
        <f>'Data Entry'!B162</f>
        <v>27</v>
      </c>
      <c r="C161" t="str">
        <f>'Data Entry'!C162</f>
        <v>Blue</v>
      </c>
      <c r="D161">
        <f>'Data Entry'!M162</f>
        <v>2200</v>
      </c>
      <c r="E161">
        <f>'Data Entry'!N162</f>
        <v>0</v>
      </c>
      <c r="F161">
        <f>'Data Entry'!O162</f>
        <v>7520</v>
      </c>
      <c r="G161">
        <f>'Data Entry'!P162</f>
        <v>1.549</v>
      </c>
      <c r="H161">
        <f>'Data Entry'!Q162</f>
        <v>5409</v>
      </c>
      <c r="I161">
        <f>'Data Entry'!R162</f>
        <v>1.774</v>
      </c>
      <c r="J161">
        <f t="shared" si="22"/>
        <v>3.323</v>
      </c>
      <c r="K161" s="1">
        <f>SUMIFS('I want to cry'!C$2:C$1000,'I want to cry'!$A$2:$A$1000,$B161,'I want to cry'!$B$2:$B$1000,$C161)</f>
        <v>3.667</v>
      </c>
      <c r="L161" s="1">
        <f>SUMIFS('I want to cry'!D$2:D$1000,'I want to cry'!$A$2:$A$1000,$B161,'I want to cry'!$B$2:$B$1000,$C161)</f>
        <v>6.575</v>
      </c>
      <c r="M161" s="1">
        <f>SUMIFS('I want to cry'!E$2:E$1000,'I want to cry'!$A$2:$A$1000,$B161,'I want to cry'!$B$2:$B$1000,$C161)</f>
        <v>7.065</v>
      </c>
      <c r="N161" s="1">
        <f t="shared" si="23"/>
        <v>0</v>
      </c>
      <c r="O161" s="1">
        <f t="shared" si="24"/>
        <v>0</v>
      </c>
      <c r="P161" s="1">
        <f t="shared" si="25"/>
        <v>0</v>
      </c>
      <c r="Q161" s="1">
        <f>SUMIF('I have a blue banner'!A$2:A$995,D161,'I have a blue banner'!L$2:L$995)</f>
        <v>158</v>
      </c>
      <c r="R161" s="1">
        <f>SUMIF('I have a blue banner'!A$2:A$995,F161,'I have a blue banner'!L$2:L$995)</f>
        <v>20</v>
      </c>
      <c r="S161" s="1">
        <f>SUMIF('I have a blue banner'!A$2:A$995,I161,'I have a blue banner'!L$2:L$995)</f>
        <v>0</v>
      </c>
      <c r="T161" s="1">
        <f>SUMIF('I wanna go biking'!A$2:A$1000,D161,'I wanna go biking'!D$2:D$2000)</f>
        <v>17</v>
      </c>
      <c r="U161" s="1">
        <f>SUMIF('I wanna go biking'!A$2:A$1000,F161,'I wanna go biking'!D$2:D$2000)</f>
        <v>2.33333333333333</v>
      </c>
      <c r="V161" s="1">
        <f>SUMIF('I wanna go biking'!A$2:A$1000,H161,'I wanna go biking'!D$2:D$2000)</f>
        <v>0.714285714285714</v>
      </c>
      <c r="W161">
        <f t="shared" si="26"/>
        <v>-141</v>
      </c>
      <c r="X161">
        <f t="shared" si="27"/>
        <v>-17.6666666666667</v>
      </c>
      <c r="Y161">
        <f t="shared" si="28"/>
        <v>0.714285714285714</v>
      </c>
      <c r="Z161">
        <f t="shared" si="29"/>
        <v>0</v>
      </c>
      <c r="AA161">
        <f t="shared" si="30"/>
        <v>0</v>
      </c>
      <c r="AB161">
        <f t="shared" si="31"/>
        <v>0</v>
      </c>
      <c r="AC161" s="25">
        <f t="shared" si="32"/>
        <v>0</v>
      </c>
    </row>
    <row r="162" spans="1:29">
      <c r="A162">
        <f>'Data Entry'!A163</f>
        <v>1305</v>
      </c>
      <c r="B162">
        <f>'Data Entry'!B163</f>
        <v>27</v>
      </c>
      <c r="C162" t="str">
        <f>'Data Entry'!C163</f>
        <v>Blue</v>
      </c>
      <c r="D162">
        <f>'Data Entry'!M163</f>
        <v>2200</v>
      </c>
      <c r="E162">
        <f>'Data Entry'!N163</f>
        <v>3.667</v>
      </c>
      <c r="F162">
        <f>'Data Entry'!O163</f>
        <v>7520</v>
      </c>
      <c r="G162">
        <f>'Data Entry'!P163</f>
        <v>0</v>
      </c>
      <c r="H162">
        <f>'Data Entry'!Q163</f>
        <v>5409</v>
      </c>
      <c r="I162">
        <f>'Data Entry'!R163</f>
        <v>0</v>
      </c>
      <c r="J162">
        <f t="shared" si="22"/>
        <v>3.667</v>
      </c>
      <c r="K162" s="1">
        <f>SUMIFS('I want to cry'!C$2:C$1000,'I want to cry'!$A$2:$A$1000,$B162,'I want to cry'!$B$2:$B$1000,$C162)</f>
        <v>3.667</v>
      </c>
      <c r="L162" s="1">
        <f>SUMIFS('I want to cry'!D$2:D$1000,'I want to cry'!$A$2:$A$1000,$B162,'I want to cry'!$B$2:$B$1000,$C162)</f>
        <v>6.575</v>
      </c>
      <c r="M162" s="1">
        <f>SUMIFS('I want to cry'!E$2:E$1000,'I want to cry'!$A$2:$A$1000,$B162,'I want to cry'!$B$2:$B$1000,$C162)</f>
        <v>7.065</v>
      </c>
      <c r="N162" s="1">
        <f t="shared" si="23"/>
        <v>1</v>
      </c>
      <c r="O162" s="1">
        <f t="shared" si="24"/>
        <v>0</v>
      </c>
      <c r="P162" s="1">
        <f t="shared" si="25"/>
        <v>0</v>
      </c>
      <c r="Q162" s="1">
        <f>SUMIF('I have a blue banner'!A$2:A$995,D162,'I have a blue banner'!L$2:L$995)</f>
        <v>158</v>
      </c>
      <c r="R162" s="1">
        <f>SUMIF('I have a blue banner'!A$2:A$995,F162,'I have a blue banner'!L$2:L$995)</f>
        <v>20</v>
      </c>
      <c r="S162" s="1">
        <f>SUMIF('I have a blue banner'!A$2:A$995,I162,'I have a blue banner'!L$2:L$995)</f>
        <v>0</v>
      </c>
      <c r="T162" s="1">
        <f>SUMIF('I wanna go biking'!A$2:A$1000,D162,'I wanna go biking'!D$2:D$2000)</f>
        <v>17</v>
      </c>
      <c r="U162" s="1">
        <f>SUMIF('I wanna go biking'!A$2:A$1000,F162,'I wanna go biking'!D$2:D$2000)</f>
        <v>2.33333333333333</v>
      </c>
      <c r="V162" s="1">
        <f>SUMIF('I wanna go biking'!A$2:A$1000,H162,'I wanna go biking'!D$2:D$2000)</f>
        <v>0.714285714285714</v>
      </c>
      <c r="W162">
        <f t="shared" si="26"/>
        <v>-141</v>
      </c>
      <c r="X162">
        <f t="shared" si="27"/>
        <v>-17.6666666666667</v>
      </c>
      <c r="Y162">
        <f t="shared" si="28"/>
        <v>0.714285714285714</v>
      </c>
      <c r="Z162">
        <f t="shared" si="29"/>
        <v>-141</v>
      </c>
      <c r="AA162">
        <f t="shared" si="30"/>
        <v>0</v>
      </c>
      <c r="AB162">
        <f t="shared" si="31"/>
        <v>0</v>
      </c>
      <c r="AC162" s="25">
        <f t="shared" si="32"/>
        <v>-141</v>
      </c>
    </row>
    <row r="163" spans="1:29">
      <c r="A163">
        <f>'Data Entry'!A164</f>
        <v>2200</v>
      </c>
      <c r="B163">
        <f>'Data Entry'!B164</f>
        <v>27</v>
      </c>
      <c r="C163" t="str">
        <f>'Data Entry'!C164</f>
        <v>Red</v>
      </c>
      <c r="D163">
        <f>'Data Entry'!M164</f>
        <v>4617</v>
      </c>
      <c r="E163">
        <f>'Data Entry'!N164</f>
        <v>0</v>
      </c>
      <c r="F163">
        <f>'Data Entry'!O164</f>
        <v>4765</v>
      </c>
      <c r="G163">
        <f>'Data Entry'!P164</f>
        <v>0</v>
      </c>
      <c r="H163">
        <f>'Data Entry'!Q164</f>
        <v>1305</v>
      </c>
      <c r="I163">
        <f>'Data Entry'!R164</f>
        <v>0</v>
      </c>
      <c r="J163">
        <f t="shared" si="22"/>
        <v>0</v>
      </c>
      <c r="K163" s="1">
        <f>SUMIFS('I want to cry'!C$2:C$1000,'I want to cry'!$A$2:$A$1000,$B163,'I want to cry'!$B$2:$B$1000,$C163)</f>
        <v>1.77</v>
      </c>
      <c r="L163" s="1">
        <f>SUMIFS('I want to cry'!D$2:D$1000,'I want to cry'!$A$2:$A$1000,$B163,'I want to cry'!$B$2:$B$1000,$C163)</f>
        <v>3.287</v>
      </c>
      <c r="M163" s="1">
        <f>SUMIFS('I want to cry'!E$2:E$1000,'I want to cry'!$A$2:$A$1000,$B163,'I want to cry'!$B$2:$B$1000,$C163)</f>
        <v>11.31</v>
      </c>
      <c r="N163" s="1">
        <f t="shared" si="23"/>
        <v>0</v>
      </c>
      <c r="O163" s="1">
        <f t="shared" si="24"/>
        <v>0</v>
      </c>
      <c r="P163" s="1">
        <f t="shared" si="25"/>
        <v>0</v>
      </c>
      <c r="Q163" s="1">
        <f>SUMIF('I have a blue banner'!A$2:A$995,D163,'I have a blue banner'!L$2:L$995)</f>
        <v>0</v>
      </c>
      <c r="R163" s="1">
        <f>SUMIF('I have a blue banner'!A$2:A$995,F163,'I have a blue banner'!L$2:L$995)</f>
        <v>0</v>
      </c>
      <c r="S163" s="1">
        <f>SUMIF('I have a blue banner'!A$2:A$995,I163,'I have a blue banner'!L$2:L$995)</f>
        <v>0</v>
      </c>
      <c r="T163" s="1">
        <f>SUMIF('I wanna go biking'!A$2:A$1000,D163,'I wanna go biking'!D$2:D$2000)</f>
        <v>0</v>
      </c>
      <c r="U163" s="1">
        <f>SUMIF('I wanna go biking'!A$2:A$1000,F163,'I wanna go biking'!D$2:D$2000)</f>
        <v>0</v>
      </c>
      <c r="V163" s="1">
        <f>SUMIF('I wanna go biking'!A$2:A$1000,H163,'I wanna go biking'!D$2:D$2000)</f>
        <v>12</v>
      </c>
      <c r="W163">
        <f t="shared" si="26"/>
        <v>0</v>
      </c>
      <c r="X163">
        <f t="shared" si="27"/>
        <v>0</v>
      </c>
      <c r="Y163">
        <f t="shared" si="28"/>
        <v>12</v>
      </c>
      <c r="Z163">
        <f t="shared" si="29"/>
        <v>0</v>
      </c>
      <c r="AA163">
        <f t="shared" si="30"/>
        <v>0</v>
      </c>
      <c r="AB163">
        <f t="shared" si="31"/>
        <v>0</v>
      </c>
      <c r="AC163" s="25">
        <f t="shared" si="32"/>
        <v>0</v>
      </c>
    </row>
    <row r="164" spans="1:29">
      <c r="A164">
        <f>'Data Entry'!A165</f>
        <v>7520</v>
      </c>
      <c r="B164">
        <f>'Data Entry'!B165</f>
        <v>27</v>
      </c>
      <c r="C164" t="str">
        <f>'Data Entry'!C165</f>
        <v>Red</v>
      </c>
      <c r="D164">
        <f>'Data Entry'!M165</f>
        <v>4617</v>
      </c>
      <c r="E164">
        <f>'Data Entry'!N165</f>
        <v>1.77</v>
      </c>
      <c r="F164">
        <f>'Data Entry'!O165</f>
        <v>8765</v>
      </c>
      <c r="G164">
        <f>'Data Entry'!P165</f>
        <v>3.287</v>
      </c>
      <c r="H164">
        <f>'Data Entry'!Q165</f>
        <v>1305</v>
      </c>
      <c r="I164">
        <f>'Data Entry'!R165</f>
        <v>11.31</v>
      </c>
      <c r="J164">
        <f t="shared" si="22"/>
        <v>16.367</v>
      </c>
      <c r="K164" s="1">
        <f>SUMIFS('I want to cry'!C$2:C$1000,'I want to cry'!$A$2:$A$1000,$B164,'I want to cry'!$B$2:$B$1000,$C164)</f>
        <v>1.77</v>
      </c>
      <c r="L164" s="1">
        <f>SUMIFS('I want to cry'!D$2:D$1000,'I want to cry'!$A$2:$A$1000,$B164,'I want to cry'!$B$2:$B$1000,$C164)</f>
        <v>3.287</v>
      </c>
      <c r="M164" s="1">
        <f>SUMIFS('I want to cry'!E$2:E$1000,'I want to cry'!$A$2:$A$1000,$B164,'I want to cry'!$B$2:$B$1000,$C164)</f>
        <v>11.31</v>
      </c>
      <c r="N164" s="1">
        <f t="shared" si="23"/>
        <v>0</v>
      </c>
      <c r="O164" s="1">
        <f t="shared" si="24"/>
        <v>1</v>
      </c>
      <c r="P164" s="1">
        <f t="shared" si="25"/>
        <v>1</v>
      </c>
      <c r="Q164" s="1">
        <f>SUMIF('I have a blue banner'!A$2:A$995,D164,'I have a blue banner'!L$2:L$995)</f>
        <v>0</v>
      </c>
      <c r="R164" s="1">
        <f>SUMIF('I have a blue banner'!A$2:A$995,F164,'I have a blue banner'!L$2:L$995)</f>
        <v>0</v>
      </c>
      <c r="S164" s="1">
        <f>SUMIF('I have a blue banner'!A$2:A$995,I164,'I have a blue banner'!L$2:L$995)</f>
        <v>0</v>
      </c>
      <c r="T164" s="1">
        <f>SUMIF('I wanna go biking'!A$2:A$1000,D164,'I wanna go biking'!D$2:D$2000)</f>
        <v>0</v>
      </c>
      <c r="U164" s="1">
        <f>SUMIF('I wanna go biking'!A$2:A$1000,F164,'I wanna go biking'!D$2:D$2000)</f>
        <v>0</v>
      </c>
      <c r="V164" s="1">
        <f>SUMIF('I wanna go biking'!A$2:A$1000,H164,'I wanna go biking'!D$2:D$2000)</f>
        <v>12</v>
      </c>
      <c r="W164">
        <f t="shared" si="26"/>
        <v>0</v>
      </c>
      <c r="X164">
        <f t="shared" si="27"/>
        <v>0</v>
      </c>
      <c r="Y164">
        <f t="shared" si="28"/>
        <v>12</v>
      </c>
      <c r="Z164">
        <f t="shared" si="29"/>
        <v>0</v>
      </c>
      <c r="AA164">
        <f t="shared" si="30"/>
        <v>0</v>
      </c>
      <c r="AB164">
        <f t="shared" si="31"/>
        <v>12</v>
      </c>
      <c r="AC164" s="25">
        <f t="shared" si="32"/>
        <v>12</v>
      </c>
    </row>
    <row r="165" spans="1:29">
      <c r="A165">
        <f>'Data Entry'!A166</f>
        <v>5409</v>
      </c>
      <c r="B165">
        <f>'Data Entry'!B166</f>
        <v>27</v>
      </c>
      <c r="C165" t="str">
        <f>'Data Entry'!C166</f>
        <v>Red</v>
      </c>
      <c r="D165">
        <f>'Data Entry'!M166</f>
        <v>4617</v>
      </c>
      <c r="E165">
        <f>'Data Entry'!N166</f>
        <v>0</v>
      </c>
      <c r="F165">
        <f>'Data Entry'!O166</f>
        <v>8765</v>
      </c>
      <c r="G165">
        <f>'Data Entry'!P166</f>
        <v>0</v>
      </c>
      <c r="H165">
        <f>'Data Entry'!Q166</f>
        <v>1305</v>
      </c>
      <c r="I165">
        <f>'Data Entry'!R166</f>
        <v>0</v>
      </c>
      <c r="J165">
        <f t="shared" si="22"/>
        <v>0</v>
      </c>
      <c r="K165" s="1">
        <f>SUMIFS('I want to cry'!C$2:C$1000,'I want to cry'!$A$2:$A$1000,$B165,'I want to cry'!$B$2:$B$1000,$C165)</f>
        <v>1.77</v>
      </c>
      <c r="L165" s="1">
        <f>SUMIFS('I want to cry'!D$2:D$1000,'I want to cry'!$A$2:$A$1000,$B165,'I want to cry'!$B$2:$B$1000,$C165)</f>
        <v>3.287</v>
      </c>
      <c r="M165" s="1">
        <f>SUMIFS('I want to cry'!E$2:E$1000,'I want to cry'!$A$2:$A$1000,$B165,'I want to cry'!$B$2:$B$1000,$C165)</f>
        <v>11.31</v>
      </c>
      <c r="N165" s="1">
        <f t="shared" si="23"/>
        <v>0</v>
      </c>
      <c r="O165" s="1">
        <f t="shared" si="24"/>
        <v>0</v>
      </c>
      <c r="P165" s="1">
        <f t="shared" si="25"/>
        <v>0</v>
      </c>
      <c r="Q165" s="1">
        <f>SUMIF('I have a blue banner'!A$2:A$995,D165,'I have a blue banner'!L$2:L$995)</f>
        <v>0</v>
      </c>
      <c r="R165" s="1">
        <f>SUMIF('I have a blue banner'!A$2:A$995,F165,'I have a blue banner'!L$2:L$995)</f>
        <v>0</v>
      </c>
      <c r="S165" s="1">
        <f>SUMIF('I have a blue banner'!A$2:A$995,I165,'I have a blue banner'!L$2:L$995)</f>
        <v>0</v>
      </c>
      <c r="T165" s="1">
        <f>SUMIF('I wanna go biking'!A$2:A$1000,D165,'I wanna go biking'!D$2:D$2000)</f>
        <v>0</v>
      </c>
      <c r="U165" s="1">
        <f>SUMIF('I wanna go biking'!A$2:A$1000,F165,'I wanna go biking'!D$2:D$2000)</f>
        <v>0</v>
      </c>
      <c r="V165" s="1">
        <f>SUMIF('I wanna go biking'!A$2:A$1000,H165,'I wanna go biking'!D$2:D$2000)</f>
        <v>12</v>
      </c>
      <c r="W165">
        <f t="shared" si="26"/>
        <v>0</v>
      </c>
      <c r="X165">
        <f t="shared" si="27"/>
        <v>0</v>
      </c>
      <c r="Y165">
        <f t="shared" si="28"/>
        <v>12</v>
      </c>
      <c r="Z165">
        <f t="shared" si="29"/>
        <v>0</v>
      </c>
      <c r="AA165">
        <f t="shared" si="30"/>
        <v>0</v>
      </c>
      <c r="AB165">
        <f t="shared" si="31"/>
        <v>0</v>
      </c>
      <c r="AC165" s="25">
        <f t="shared" si="32"/>
        <v>0</v>
      </c>
    </row>
    <row r="166" spans="1:29">
      <c r="A166">
        <f>'Data Entry'!A167</f>
        <v>6864</v>
      </c>
      <c r="B166">
        <f>'Data Entry'!B167</f>
        <v>28</v>
      </c>
      <c r="C166" t="str">
        <f>'Data Entry'!C167</f>
        <v>Blue</v>
      </c>
      <c r="D166">
        <f>'Data Entry'!M167</f>
        <v>1325</v>
      </c>
      <c r="E166">
        <f>'Data Entry'!N167</f>
        <v>0</v>
      </c>
      <c r="F166">
        <f>'Data Entry'!O167</f>
        <v>2198</v>
      </c>
      <c r="G166">
        <f>'Data Entry'!P167</f>
        <v>0</v>
      </c>
      <c r="H166">
        <f>'Data Entry'!Q167</f>
        <v>3560</v>
      </c>
      <c r="I166">
        <f>'Data Entry'!R167</f>
        <v>0</v>
      </c>
      <c r="J166">
        <f t="shared" si="22"/>
        <v>0</v>
      </c>
      <c r="K166" s="1">
        <f>SUMIFS('I want to cry'!C$2:C$1000,'I want to cry'!$A$2:$A$1000,$B166,'I want to cry'!$B$2:$B$1000,$C166)</f>
        <v>12.478</v>
      </c>
      <c r="L166" s="1">
        <f>SUMIFS('I want to cry'!D$2:D$1000,'I want to cry'!$A$2:$A$1000,$B166,'I want to cry'!$B$2:$B$1000,$C166)</f>
        <v>15.201</v>
      </c>
      <c r="M166" s="1">
        <f>SUMIFS('I want to cry'!E$2:E$1000,'I want to cry'!$A$2:$A$1000,$B166,'I want to cry'!$B$2:$B$1000,$C166)</f>
        <v>1.167</v>
      </c>
      <c r="N166" s="1">
        <f t="shared" si="23"/>
        <v>0</v>
      </c>
      <c r="O166" s="1">
        <f t="shared" si="24"/>
        <v>0</v>
      </c>
      <c r="P166" s="1">
        <f t="shared" si="25"/>
        <v>0</v>
      </c>
      <c r="Q166" s="1">
        <f>SUMIF('I have a blue banner'!A$2:A$995,D166,'I have a blue banner'!L$2:L$995)</f>
        <v>124</v>
      </c>
      <c r="R166" s="1">
        <f>SUMIF('I have a blue banner'!A$2:A$995,F166,'I have a blue banner'!L$2:L$995)</f>
        <v>58</v>
      </c>
      <c r="S166" s="1">
        <f>SUMIF('I have a blue banner'!A$2:A$995,I166,'I have a blue banner'!L$2:L$995)</f>
        <v>0</v>
      </c>
      <c r="T166" s="1">
        <f>SUMIF('I wanna go biking'!A$2:A$1000,D166,'I wanna go biking'!D$2:D$2000)</f>
        <v>20.6666666666667</v>
      </c>
      <c r="U166" s="1">
        <f>SUMIF('I wanna go biking'!A$2:A$1000,F166,'I wanna go biking'!D$2:D$2000)</f>
        <v>7</v>
      </c>
      <c r="V166" s="1">
        <f>SUMIF('I wanna go biking'!A$2:A$1000,H166,'I wanna go biking'!D$2:D$2000)</f>
        <v>11</v>
      </c>
      <c r="W166">
        <f t="shared" si="26"/>
        <v>-103.333333333333</v>
      </c>
      <c r="X166">
        <f t="shared" si="27"/>
        <v>-51</v>
      </c>
      <c r="Y166">
        <f t="shared" si="28"/>
        <v>11</v>
      </c>
      <c r="Z166">
        <f t="shared" si="29"/>
        <v>0</v>
      </c>
      <c r="AA166">
        <f t="shared" si="30"/>
        <v>0</v>
      </c>
      <c r="AB166">
        <f t="shared" si="31"/>
        <v>0</v>
      </c>
      <c r="AC166" s="25">
        <f t="shared" si="32"/>
        <v>0</v>
      </c>
    </row>
    <row r="167" spans="1:29">
      <c r="A167">
        <f>'Data Entry'!A168</f>
        <v>2198</v>
      </c>
      <c r="B167">
        <f>'Data Entry'!B168</f>
        <v>28</v>
      </c>
      <c r="C167" t="str">
        <f>'Data Entry'!C168</f>
        <v>Red</v>
      </c>
      <c r="D167">
        <f>'Data Entry'!M168</f>
        <v>6864</v>
      </c>
      <c r="E167">
        <f>'Data Entry'!N168</f>
        <v>16.733</v>
      </c>
      <c r="F167">
        <f>'Data Entry'!O168</f>
        <v>8850</v>
      </c>
      <c r="G167">
        <f>'Data Entry'!P168</f>
        <v>0</v>
      </c>
      <c r="H167">
        <f>'Data Entry'!Q168</f>
        <v>6978</v>
      </c>
      <c r="I167">
        <f>'Data Entry'!R168</f>
        <v>0</v>
      </c>
      <c r="J167">
        <f t="shared" si="22"/>
        <v>16.733</v>
      </c>
      <c r="K167" s="1">
        <f>SUMIFS('I want to cry'!C$2:C$1000,'I want to cry'!$A$2:$A$1000,$B167,'I want to cry'!$B$2:$B$1000,$C167)</f>
        <v>16.733</v>
      </c>
      <c r="L167" s="1">
        <f>SUMIFS('I want to cry'!D$2:D$1000,'I want to cry'!$A$2:$A$1000,$B167,'I want to cry'!$B$2:$B$1000,$C167)</f>
        <v>0</v>
      </c>
      <c r="M167" s="1">
        <f>SUMIFS('I want to cry'!E$2:E$1000,'I want to cry'!$A$2:$A$1000,$B167,'I want to cry'!$B$2:$B$1000,$C167)</f>
        <v>0</v>
      </c>
      <c r="N167" s="1">
        <f t="shared" si="23"/>
        <v>1</v>
      </c>
      <c r="O167" s="1">
        <f t="shared" si="24"/>
        <v>0</v>
      </c>
      <c r="P167" s="1">
        <f t="shared" si="25"/>
        <v>0</v>
      </c>
      <c r="Q167" s="1">
        <f>SUMIF('I have a blue banner'!A$2:A$995,D167,'I have a blue banner'!L$2:L$995)</f>
        <v>29</v>
      </c>
      <c r="R167" s="1">
        <f>SUMIF('I have a blue banner'!A$2:A$995,F167,'I have a blue banner'!L$2:L$995)</f>
        <v>18</v>
      </c>
      <c r="S167" s="1">
        <f>SUMIF('I have a blue banner'!A$2:A$995,I167,'I have a blue banner'!L$2:L$995)</f>
        <v>0</v>
      </c>
      <c r="T167" s="1">
        <f>SUMIF('I wanna go biking'!A$2:A$1000,D167,'I wanna go biking'!D$2:D$2000)</f>
        <v>2.6</v>
      </c>
      <c r="U167" s="1">
        <f>SUMIF('I wanna go biking'!A$2:A$1000,F167,'I wanna go biking'!D$2:D$2000)</f>
        <v>0.6</v>
      </c>
      <c r="V167" s="1">
        <f>SUMIF('I wanna go biking'!A$2:A$1000,H167,'I wanna go biking'!D$2:D$2000)</f>
        <v>4.75</v>
      </c>
      <c r="W167">
        <f t="shared" si="26"/>
        <v>-26.4</v>
      </c>
      <c r="X167">
        <f t="shared" si="27"/>
        <v>-17.4</v>
      </c>
      <c r="Y167">
        <f t="shared" si="28"/>
        <v>4.75</v>
      </c>
      <c r="Z167">
        <f t="shared" si="29"/>
        <v>-26.4</v>
      </c>
      <c r="AA167">
        <f t="shared" si="30"/>
        <v>0</v>
      </c>
      <c r="AB167">
        <f t="shared" si="31"/>
        <v>0</v>
      </c>
      <c r="AC167" s="25">
        <f t="shared" si="32"/>
        <v>-26.4</v>
      </c>
    </row>
    <row r="168" spans="1:29">
      <c r="A168">
        <f>'Data Entry'!A169</f>
        <v>6978</v>
      </c>
      <c r="B168">
        <f>'Data Entry'!B169</f>
        <v>28</v>
      </c>
      <c r="C168" t="str">
        <f>'Data Entry'!C169</f>
        <v>Blue</v>
      </c>
      <c r="D168">
        <f>'Data Entry'!M169</f>
        <v>1325</v>
      </c>
      <c r="E168">
        <f>'Data Entry'!N169</f>
        <v>0</v>
      </c>
      <c r="F168">
        <f>'Data Entry'!O169</f>
        <v>2198</v>
      </c>
      <c r="G168">
        <f>'Data Entry'!P169</f>
        <v>0</v>
      </c>
      <c r="H168">
        <f>'Data Entry'!Q169</f>
        <v>3560</v>
      </c>
      <c r="I168">
        <f>'Data Entry'!R169</f>
        <v>0</v>
      </c>
      <c r="J168">
        <f t="shared" si="22"/>
        <v>0</v>
      </c>
      <c r="K168" s="1">
        <f>SUMIFS('I want to cry'!C$2:C$1000,'I want to cry'!$A$2:$A$1000,$B168,'I want to cry'!$B$2:$B$1000,$C168)</f>
        <v>12.478</v>
      </c>
      <c r="L168" s="1">
        <f>SUMIFS('I want to cry'!D$2:D$1000,'I want to cry'!$A$2:$A$1000,$B168,'I want to cry'!$B$2:$B$1000,$C168)</f>
        <v>15.201</v>
      </c>
      <c r="M168" s="1">
        <f>SUMIFS('I want to cry'!E$2:E$1000,'I want to cry'!$A$2:$A$1000,$B168,'I want to cry'!$B$2:$B$1000,$C168)</f>
        <v>1.167</v>
      </c>
      <c r="N168" s="1">
        <f t="shared" si="23"/>
        <v>0</v>
      </c>
      <c r="O168" s="1">
        <f t="shared" si="24"/>
        <v>0</v>
      </c>
      <c r="P168" s="1">
        <f t="shared" si="25"/>
        <v>0</v>
      </c>
      <c r="Q168" s="1">
        <f>SUMIF('I have a blue banner'!A$2:A$995,D168,'I have a blue banner'!L$2:L$995)</f>
        <v>124</v>
      </c>
      <c r="R168" s="1">
        <f>SUMIF('I have a blue banner'!A$2:A$995,F168,'I have a blue banner'!L$2:L$995)</f>
        <v>58</v>
      </c>
      <c r="S168" s="1">
        <f>SUMIF('I have a blue banner'!A$2:A$995,I168,'I have a blue banner'!L$2:L$995)</f>
        <v>0</v>
      </c>
      <c r="T168" s="1">
        <f>SUMIF('I wanna go biking'!A$2:A$1000,D168,'I wanna go biking'!D$2:D$2000)</f>
        <v>20.6666666666667</v>
      </c>
      <c r="U168" s="1">
        <f>SUMIF('I wanna go biking'!A$2:A$1000,F168,'I wanna go biking'!D$2:D$2000)</f>
        <v>7</v>
      </c>
      <c r="V168" s="1">
        <f>SUMIF('I wanna go biking'!A$2:A$1000,H168,'I wanna go biking'!D$2:D$2000)</f>
        <v>11</v>
      </c>
      <c r="W168">
        <f t="shared" si="26"/>
        <v>-103.333333333333</v>
      </c>
      <c r="X168">
        <f t="shared" si="27"/>
        <v>-51</v>
      </c>
      <c r="Y168">
        <f t="shared" si="28"/>
        <v>11</v>
      </c>
      <c r="Z168">
        <f t="shared" si="29"/>
        <v>0</v>
      </c>
      <c r="AA168">
        <f t="shared" si="30"/>
        <v>0</v>
      </c>
      <c r="AB168">
        <f t="shared" si="31"/>
        <v>0</v>
      </c>
      <c r="AC168" s="25">
        <f t="shared" si="32"/>
        <v>0</v>
      </c>
    </row>
    <row r="169" spans="1:29">
      <c r="A169">
        <f>'Data Entry'!A170</f>
        <v>8850</v>
      </c>
      <c r="B169">
        <f>'Data Entry'!B170</f>
        <v>28</v>
      </c>
      <c r="C169" t="str">
        <f>'Data Entry'!C170</f>
        <v>Blue</v>
      </c>
      <c r="D169">
        <f>'Data Entry'!M170</f>
        <v>3560</v>
      </c>
      <c r="E169">
        <f>'Data Entry'!N170</f>
        <v>12.478</v>
      </c>
      <c r="F169">
        <f>'Data Entry'!O170</f>
        <v>2198</v>
      </c>
      <c r="G169">
        <f>'Data Entry'!P170</f>
        <v>15.201</v>
      </c>
      <c r="H169">
        <f>'Data Entry'!Q170</f>
        <v>1325</v>
      </c>
      <c r="I169">
        <f>'Data Entry'!R170</f>
        <v>1.167</v>
      </c>
      <c r="J169">
        <f t="shared" si="22"/>
        <v>28.846</v>
      </c>
      <c r="K169" s="1">
        <f>SUMIFS('I want to cry'!C$2:C$1000,'I want to cry'!$A$2:$A$1000,$B169,'I want to cry'!$B$2:$B$1000,$C169)</f>
        <v>12.478</v>
      </c>
      <c r="L169" s="1">
        <f>SUMIFS('I want to cry'!D$2:D$1000,'I want to cry'!$A$2:$A$1000,$B169,'I want to cry'!$B$2:$B$1000,$C169)</f>
        <v>15.201</v>
      </c>
      <c r="M169" s="1">
        <f>SUMIFS('I want to cry'!E$2:E$1000,'I want to cry'!$A$2:$A$1000,$B169,'I want to cry'!$B$2:$B$1000,$C169)</f>
        <v>1.167</v>
      </c>
      <c r="N169" s="1">
        <f t="shared" si="23"/>
        <v>1</v>
      </c>
      <c r="O169" s="1">
        <f t="shared" si="24"/>
        <v>1</v>
      </c>
      <c r="P169" s="1">
        <f t="shared" si="25"/>
        <v>0</v>
      </c>
      <c r="Q169" s="1">
        <f>SUMIF('I have a blue banner'!A$2:A$995,D169,'I have a blue banner'!L$2:L$995)</f>
        <v>139</v>
      </c>
      <c r="R169" s="1">
        <f>SUMIF('I have a blue banner'!A$2:A$995,F169,'I have a blue banner'!L$2:L$995)</f>
        <v>58</v>
      </c>
      <c r="S169" s="1">
        <f>SUMIF('I have a blue banner'!A$2:A$995,I169,'I have a blue banner'!L$2:L$995)</f>
        <v>0</v>
      </c>
      <c r="T169" s="1">
        <f>SUMIF('I wanna go biking'!A$2:A$1000,D169,'I wanna go biking'!D$2:D$2000)</f>
        <v>11</v>
      </c>
      <c r="U169" s="1">
        <f>SUMIF('I wanna go biking'!A$2:A$1000,F169,'I wanna go biking'!D$2:D$2000)</f>
        <v>7</v>
      </c>
      <c r="V169" s="1">
        <f>SUMIF('I wanna go biking'!A$2:A$1000,H169,'I wanna go biking'!D$2:D$2000)</f>
        <v>20.6666666666667</v>
      </c>
      <c r="W169">
        <f t="shared" si="26"/>
        <v>-128</v>
      </c>
      <c r="X169">
        <f t="shared" si="27"/>
        <v>-51</v>
      </c>
      <c r="Y169">
        <f t="shared" si="28"/>
        <v>20.6666666666667</v>
      </c>
      <c r="Z169">
        <f t="shared" si="29"/>
        <v>-128</v>
      </c>
      <c r="AA169">
        <f t="shared" si="30"/>
        <v>-51</v>
      </c>
      <c r="AB169">
        <f t="shared" si="31"/>
        <v>0</v>
      </c>
      <c r="AC169" s="25">
        <f t="shared" si="32"/>
        <v>-179</v>
      </c>
    </row>
    <row r="170" spans="1:29">
      <c r="A170">
        <f>'Data Entry'!A171</f>
        <v>3560</v>
      </c>
      <c r="B170">
        <f>'Data Entry'!B171</f>
        <v>28</v>
      </c>
      <c r="C170" t="str">
        <f>'Data Entry'!C171</f>
        <v>Red</v>
      </c>
      <c r="D170">
        <f>'Data Entry'!M171</f>
        <v>6864</v>
      </c>
      <c r="E170">
        <f>'Data Entry'!N171</f>
        <v>0</v>
      </c>
      <c r="F170">
        <f>'Data Entry'!O171</f>
        <v>8850</v>
      </c>
      <c r="G170">
        <f>'Data Entry'!P171</f>
        <v>0</v>
      </c>
      <c r="H170">
        <f>'Data Entry'!Q171</f>
        <v>6978</v>
      </c>
      <c r="I170">
        <f>'Data Entry'!R171</f>
        <v>0</v>
      </c>
      <c r="J170">
        <f t="shared" si="22"/>
        <v>0</v>
      </c>
      <c r="K170" s="1">
        <f>SUMIFS('I want to cry'!C$2:C$1000,'I want to cry'!$A$2:$A$1000,$B170,'I want to cry'!$B$2:$B$1000,$C170)</f>
        <v>16.733</v>
      </c>
      <c r="L170" s="1">
        <f>SUMIFS('I want to cry'!D$2:D$1000,'I want to cry'!$A$2:$A$1000,$B170,'I want to cry'!$B$2:$B$1000,$C170)</f>
        <v>0</v>
      </c>
      <c r="M170" s="1">
        <f>SUMIFS('I want to cry'!E$2:E$1000,'I want to cry'!$A$2:$A$1000,$B170,'I want to cry'!$B$2:$B$1000,$C170)</f>
        <v>0</v>
      </c>
      <c r="N170" s="1">
        <f t="shared" si="23"/>
        <v>0</v>
      </c>
      <c r="O170" s="1">
        <f t="shared" si="24"/>
        <v>0</v>
      </c>
      <c r="P170" s="1">
        <f t="shared" si="25"/>
        <v>0</v>
      </c>
      <c r="Q170" s="1">
        <f>SUMIF('I have a blue banner'!A$2:A$995,D170,'I have a blue banner'!L$2:L$995)</f>
        <v>29</v>
      </c>
      <c r="R170" s="1">
        <f>SUMIF('I have a blue banner'!A$2:A$995,F170,'I have a blue banner'!L$2:L$995)</f>
        <v>18</v>
      </c>
      <c r="S170" s="1">
        <f>SUMIF('I have a blue banner'!A$2:A$995,I170,'I have a blue banner'!L$2:L$995)</f>
        <v>0</v>
      </c>
      <c r="T170" s="1">
        <f>SUMIF('I wanna go biking'!A$2:A$1000,D170,'I wanna go biking'!D$2:D$2000)</f>
        <v>2.6</v>
      </c>
      <c r="U170" s="1">
        <f>SUMIF('I wanna go biking'!A$2:A$1000,F170,'I wanna go biking'!D$2:D$2000)</f>
        <v>0.6</v>
      </c>
      <c r="V170" s="1">
        <f>SUMIF('I wanna go biking'!A$2:A$1000,H170,'I wanna go biking'!D$2:D$2000)</f>
        <v>4.75</v>
      </c>
      <c r="W170">
        <f t="shared" si="26"/>
        <v>-26.4</v>
      </c>
      <c r="X170">
        <f t="shared" si="27"/>
        <v>-17.4</v>
      </c>
      <c r="Y170">
        <f t="shared" si="28"/>
        <v>4.75</v>
      </c>
      <c r="Z170">
        <f t="shared" si="29"/>
        <v>0</v>
      </c>
      <c r="AA170">
        <f t="shared" si="30"/>
        <v>0</v>
      </c>
      <c r="AB170">
        <f t="shared" si="31"/>
        <v>0</v>
      </c>
      <c r="AC170" s="25">
        <f t="shared" si="32"/>
        <v>0</v>
      </c>
    </row>
    <row r="171" spans="1:29">
      <c r="A171">
        <f>'Data Entry'!A172</f>
        <v>1325</v>
      </c>
      <c r="B171">
        <f>'Data Entry'!B172</f>
        <v>28</v>
      </c>
      <c r="C171" t="str">
        <f>'Data Entry'!C172</f>
        <v>Red</v>
      </c>
      <c r="D171">
        <f>'Data Entry'!M172</f>
        <v>6864</v>
      </c>
      <c r="E171">
        <f>'Data Entry'!N172</f>
        <v>0</v>
      </c>
      <c r="F171">
        <f>'Data Entry'!O172</f>
        <v>8850</v>
      </c>
      <c r="G171">
        <f>'Data Entry'!P172</f>
        <v>0</v>
      </c>
      <c r="H171">
        <f>'Data Entry'!Q172</f>
        <v>6978</v>
      </c>
      <c r="I171">
        <f>'Data Entry'!R172</f>
        <v>0</v>
      </c>
      <c r="J171">
        <f t="shared" si="22"/>
        <v>0</v>
      </c>
      <c r="K171" s="1">
        <f>SUMIFS('I want to cry'!C$2:C$1000,'I want to cry'!$A$2:$A$1000,$B171,'I want to cry'!$B$2:$B$1000,$C171)</f>
        <v>16.733</v>
      </c>
      <c r="L171" s="1">
        <f>SUMIFS('I want to cry'!D$2:D$1000,'I want to cry'!$A$2:$A$1000,$B171,'I want to cry'!$B$2:$B$1000,$C171)</f>
        <v>0</v>
      </c>
      <c r="M171" s="1">
        <f>SUMIFS('I want to cry'!E$2:E$1000,'I want to cry'!$A$2:$A$1000,$B171,'I want to cry'!$B$2:$B$1000,$C171)</f>
        <v>0</v>
      </c>
      <c r="N171" s="1">
        <f t="shared" si="23"/>
        <v>0</v>
      </c>
      <c r="O171" s="1">
        <f t="shared" si="24"/>
        <v>0</v>
      </c>
      <c r="P171" s="1">
        <f t="shared" si="25"/>
        <v>0</v>
      </c>
      <c r="Q171" s="1">
        <f>SUMIF('I have a blue banner'!A$2:A$995,D171,'I have a blue banner'!L$2:L$995)</f>
        <v>29</v>
      </c>
      <c r="R171" s="1">
        <f>SUMIF('I have a blue banner'!A$2:A$995,F171,'I have a blue banner'!L$2:L$995)</f>
        <v>18</v>
      </c>
      <c r="S171" s="1">
        <f>SUMIF('I have a blue banner'!A$2:A$995,I171,'I have a blue banner'!L$2:L$995)</f>
        <v>0</v>
      </c>
      <c r="T171" s="1">
        <f>SUMIF('I wanna go biking'!A$2:A$1000,D171,'I wanna go biking'!D$2:D$2000)</f>
        <v>2.6</v>
      </c>
      <c r="U171" s="1">
        <f>SUMIF('I wanna go biking'!A$2:A$1000,F171,'I wanna go biking'!D$2:D$2000)</f>
        <v>0.6</v>
      </c>
      <c r="V171" s="1">
        <f>SUMIF('I wanna go biking'!A$2:A$1000,H171,'I wanna go biking'!D$2:D$2000)</f>
        <v>4.75</v>
      </c>
      <c r="W171">
        <f t="shared" si="26"/>
        <v>-26.4</v>
      </c>
      <c r="X171">
        <f t="shared" si="27"/>
        <v>-17.4</v>
      </c>
      <c r="Y171">
        <f t="shared" si="28"/>
        <v>4.75</v>
      </c>
      <c r="Z171">
        <f t="shared" si="29"/>
        <v>0</v>
      </c>
      <c r="AA171">
        <f t="shared" si="30"/>
        <v>0</v>
      </c>
      <c r="AB171">
        <f t="shared" si="31"/>
        <v>0</v>
      </c>
      <c r="AC171" s="25">
        <f t="shared" si="32"/>
        <v>0</v>
      </c>
    </row>
    <row r="172" spans="1:29">
      <c r="A172">
        <f>'Data Entry'!A173</f>
        <v>8729</v>
      </c>
      <c r="B172">
        <f>'Data Entry'!B173</f>
        <v>29</v>
      </c>
      <c r="C172" t="str">
        <f>'Data Entry'!C173</f>
        <v>Blue</v>
      </c>
      <c r="D172">
        <f>'Data Entry'!M173</f>
        <v>8574</v>
      </c>
      <c r="E172">
        <f>'Data Entry'!N173</f>
        <v>9.966</v>
      </c>
      <c r="F172">
        <f>'Data Entry'!O173</f>
        <v>8735</v>
      </c>
      <c r="G172">
        <f>'Data Entry'!P173</f>
        <v>0</v>
      </c>
      <c r="H172">
        <f>'Data Entry'!Q173</f>
        <v>4917</v>
      </c>
      <c r="I172">
        <f>'Data Entry'!R173</f>
        <v>0</v>
      </c>
      <c r="J172">
        <f t="shared" si="22"/>
        <v>9.966</v>
      </c>
      <c r="K172" s="1">
        <f>SUMIFS('I want to cry'!C$2:C$1000,'I want to cry'!$A$2:$A$1000,$B172,'I want to cry'!$B$2:$B$1000,$C172)</f>
        <v>21.966</v>
      </c>
      <c r="L172" s="1">
        <f>SUMIFS('I want to cry'!D$2:D$1000,'I want to cry'!$A$2:$A$1000,$B172,'I want to cry'!$B$2:$B$1000,$C172)</f>
        <v>0</v>
      </c>
      <c r="M172" s="1">
        <f>SUMIFS('I want to cry'!E$2:E$1000,'I want to cry'!$A$2:$A$1000,$B172,'I want to cry'!$B$2:$B$1000,$C172)</f>
        <v>0</v>
      </c>
      <c r="N172" s="1">
        <f t="shared" si="23"/>
        <v>0.453701174542475</v>
      </c>
      <c r="O172" s="1">
        <f t="shared" si="24"/>
        <v>0</v>
      </c>
      <c r="P172" s="1">
        <f t="shared" si="25"/>
        <v>0</v>
      </c>
      <c r="Q172" s="1">
        <f>SUMIF('I have a blue banner'!A$2:A$995,D172,'I have a blue banner'!L$2:L$995)</f>
        <v>5</v>
      </c>
      <c r="R172" s="1">
        <f>SUMIF('I have a blue banner'!A$2:A$995,F172,'I have a blue banner'!L$2:L$995)</f>
        <v>0</v>
      </c>
      <c r="S172" s="1">
        <f>SUMIF('I have a blue banner'!A$2:A$995,I172,'I have a blue banner'!L$2:L$995)</f>
        <v>0</v>
      </c>
      <c r="T172" s="1">
        <f>SUMIF('I wanna go biking'!A$2:A$1000,D172,'I wanna go biking'!D$2:D$2000)</f>
        <v>0</v>
      </c>
      <c r="U172" s="1">
        <f>SUMIF('I wanna go biking'!A$2:A$1000,F172,'I wanna go biking'!D$2:D$2000)</f>
        <v>0</v>
      </c>
      <c r="V172" s="1">
        <f>SUMIF('I wanna go biking'!A$2:A$1000,H172,'I wanna go biking'!D$2:D$2000)</f>
        <v>12</v>
      </c>
      <c r="W172">
        <f t="shared" si="26"/>
        <v>-5</v>
      </c>
      <c r="X172">
        <f t="shared" si="27"/>
        <v>0</v>
      </c>
      <c r="Y172">
        <f t="shared" si="28"/>
        <v>12</v>
      </c>
      <c r="Z172">
        <f t="shared" si="29"/>
        <v>-2.26850587271237</v>
      </c>
      <c r="AA172">
        <f t="shared" si="30"/>
        <v>0</v>
      </c>
      <c r="AB172">
        <f t="shared" si="31"/>
        <v>0</v>
      </c>
      <c r="AC172" s="25">
        <f t="shared" si="32"/>
        <v>-2.26850587271237</v>
      </c>
    </row>
    <row r="173" spans="1:29">
      <c r="A173">
        <f>'Data Entry'!A174</f>
        <v>8574</v>
      </c>
      <c r="B173">
        <f>'Data Entry'!B174</f>
        <v>29</v>
      </c>
      <c r="C173" t="str">
        <f>'Data Entry'!C174</f>
        <v>Red</v>
      </c>
      <c r="D173">
        <f>'Data Entry'!M174</f>
        <v>8729</v>
      </c>
      <c r="E173">
        <f>'Data Entry'!N174</f>
        <v>0</v>
      </c>
      <c r="F173">
        <f>'Data Entry'!O174</f>
        <v>1360</v>
      </c>
      <c r="G173">
        <f>'Data Entry'!P174</f>
        <v>0</v>
      </c>
      <c r="H173">
        <f>'Data Entry'!Q174</f>
        <v>6397</v>
      </c>
      <c r="I173">
        <f>'Data Entry'!R174</f>
        <v>0</v>
      </c>
      <c r="J173">
        <f t="shared" si="22"/>
        <v>0</v>
      </c>
      <c r="K173" s="1">
        <f>SUMIFS('I want to cry'!C$2:C$1000,'I want to cry'!$A$2:$A$1000,$B173,'I want to cry'!$B$2:$B$1000,$C173)</f>
        <v>4.778</v>
      </c>
      <c r="L173" s="1">
        <f>SUMIFS('I want to cry'!D$2:D$1000,'I want to cry'!$A$2:$A$1000,$B173,'I want to cry'!$B$2:$B$1000,$C173)</f>
        <v>0</v>
      </c>
      <c r="M173" s="1">
        <f>SUMIFS('I want to cry'!E$2:E$1000,'I want to cry'!$A$2:$A$1000,$B173,'I want to cry'!$B$2:$B$1000,$C173)</f>
        <v>0</v>
      </c>
      <c r="N173" s="1">
        <f t="shared" si="23"/>
        <v>0</v>
      </c>
      <c r="O173" s="1">
        <f t="shared" si="24"/>
        <v>0</v>
      </c>
      <c r="P173" s="1">
        <f t="shared" si="25"/>
        <v>0</v>
      </c>
      <c r="Q173" s="1">
        <f>SUMIF('I have a blue banner'!A$2:A$995,D173,'I have a blue banner'!L$2:L$995)</f>
        <v>40</v>
      </c>
      <c r="R173" s="1">
        <f>SUMIF('I have a blue banner'!A$2:A$995,F173,'I have a blue banner'!L$2:L$995)</f>
        <v>76</v>
      </c>
      <c r="S173" s="1">
        <f>SUMIF('I have a blue banner'!A$2:A$995,I173,'I have a blue banner'!L$2:L$995)</f>
        <v>0</v>
      </c>
      <c r="T173" s="1">
        <f>SUMIF('I wanna go biking'!A$2:A$1000,D173,'I wanna go biking'!D$2:D$2000)</f>
        <v>5</v>
      </c>
      <c r="U173" s="1">
        <f>SUMIF('I wanna go biking'!A$2:A$1000,F173,'I wanna go biking'!D$2:D$2000)</f>
        <v>9.33333333333333</v>
      </c>
      <c r="V173" s="1">
        <f>SUMIF('I wanna go biking'!A$2:A$1000,H173,'I wanna go biking'!D$2:D$2000)</f>
        <v>1.66666666666667</v>
      </c>
      <c r="W173">
        <f t="shared" si="26"/>
        <v>-35</v>
      </c>
      <c r="X173">
        <f t="shared" si="27"/>
        <v>-66.6666666666667</v>
      </c>
      <c r="Y173">
        <f t="shared" si="28"/>
        <v>1.66666666666667</v>
      </c>
      <c r="Z173">
        <f t="shared" si="29"/>
        <v>0</v>
      </c>
      <c r="AA173">
        <f t="shared" si="30"/>
        <v>0</v>
      </c>
      <c r="AB173">
        <f t="shared" si="31"/>
        <v>0</v>
      </c>
      <c r="AC173" s="25">
        <f t="shared" si="32"/>
        <v>0</v>
      </c>
    </row>
    <row r="174" spans="1:29">
      <c r="A174">
        <f>'Data Entry'!A175</f>
        <v>6397</v>
      </c>
      <c r="B174">
        <f>'Data Entry'!B175</f>
        <v>29</v>
      </c>
      <c r="C174" t="str">
        <f>'Data Entry'!C175</f>
        <v>Blue</v>
      </c>
      <c r="D174">
        <f>'Data Entry'!M175</f>
        <v>8574</v>
      </c>
      <c r="E174">
        <f>'Data Entry'!N175</f>
        <v>0.5</v>
      </c>
      <c r="F174">
        <f>'Data Entry'!O175</f>
        <v>8735</v>
      </c>
      <c r="G174">
        <f>'Data Entry'!P175</f>
        <v>0</v>
      </c>
      <c r="H174">
        <f>'Data Entry'!Q175</f>
        <v>4917</v>
      </c>
      <c r="I174">
        <f>'Data Entry'!R175</f>
        <v>0</v>
      </c>
      <c r="J174">
        <f t="shared" si="22"/>
        <v>0.5</v>
      </c>
      <c r="K174" s="1">
        <f>SUMIFS('I want to cry'!C$2:C$1000,'I want to cry'!$A$2:$A$1000,$B174,'I want to cry'!$B$2:$B$1000,$C174)</f>
        <v>21.966</v>
      </c>
      <c r="L174" s="1">
        <f>SUMIFS('I want to cry'!D$2:D$1000,'I want to cry'!$A$2:$A$1000,$B174,'I want to cry'!$B$2:$B$1000,$C174)</f>
        <v>0</v>
      </c>
      <c r="M174" s="1">
        <f>SUMIFS('I want to cry'!E$2:E$1000,'I want to cry'!$A$2:$A$1000,$B174,'I want to cry'!$B$2:$B$1000,$C174)</f>
        <v>0</v>
      </c>
      <c r="N174" s="1">
        <f t="shared" si="23"/>
        <v>0</v>
      </c>
      <c r="O174" s="1">
        <f t="shared" si="24"/>
        <v>0</v>
      </c>
      <c r="P174" s="1">
        <f t="shared" si="25"/>
        <v>0</v>
      </c>
      <c r="Q174" s="1">
        <f>SUMIF('I have a blue banner'!A$2:A$995,D174,'I have a blue banner'!L$2:L$995)</f>
        <v>5</v>
      </c>
      <c r="R174" s="1">
        <f>SUMIF('I have a blue banner'!A$2:A$995,F174,'I have a blue banner'!L$2:L$995)</f>
        <v>0</v>
      </c>
      <c r="S174" s="1">
        <f>SUMIF('I have a blue banner'!A$2:A$995,I174,'I have a blue banner'!L$2:L$995)</f>
        <v>0</v>
      </c>
      <c r="T174" s="1">
        <f>SUMIF('I wanna go biking'!A$2:A$1000,D174,'I wanna go biking'!D$2:D$2000)</f>
        <v>0</v>
      </c>
      <c r="U174" s="1">
        <f>SUMIF('I wanna go biking'!A$2:A$1000,F174,'I wanna go biking'!D$2:D$2000)</f>
        <v>0</v>
      </c>
      <c r="V174" s="1">
        <f>SUMIF('I wanna go biking'!A$2:A$1000,H174,'I wanna go biking'!D$2:D$2000)</f>
        <v>12</v>
      </c>
      <c r="W174">
        <f t="shared" si="26"/>
        <v>-5</v>
      </c>
      <c r="X174">
        <f t="shared" si="27"/>
        <v>0</v>
      </c>
      <c r="Y174">
        <f t="shared" si="28"/>
        <v>12</v>
      </c>
      <c r="Z174">
        <f t="shared" si="29"/>
        <v>0</v>
      </c>
      <c r="AA174">
        <f t="shared" si="30"/>
        <v>0</v>
      </c>
      <c r="AB174">
        <f t="shared" si="31"/>
        <v>0</v>
      </c>
      <c r="AC174" s="25">
        <f t="shared" si="32"/>
        <v>0</v>
      </c>
    </row>
    <row r="175" spans="1:29">
      <c r="A175">
        <f>'Data Entry'!A176</f>
        <v>4917</v>
      </c>
      <c r="B175">
        <f>'Data Entry'!B176</f>
        <v>29</v>
      </c>
      <c r="C175" t="str">
        <f>'Data Entry'!C176</f>
        <v>Red</v>
      </c>
      <c r="D175">
        <f>'Data Entry'!M176</f>
        <v>6397</v>
      </c>
      <c r="E175">
        <f>'Data Entry'!N176</f>
        <v>0</v>
      </c>
      <c r="F175">
        <f>'Data Entry'!O176</f>
        <v>8729</v>
      </c>
      <c r="G175">
        <f>'Data Entry'!P176</f>
        <v>0</v>
      </c>
      <c r="H175">
        <f>'Data Entry'!Q176</f>
        <v>1360</v>
      </c>
      <c r="I175">
        <f>'Data Entry'!R176</f>
        <v>0</v>
      </c>
      <c r="J175">
        <f t="shared" si="22"/>
        <v>0</v>
      </c>
      <c r="K175" s="1">
        <f>SUMIFS('I want to cry'!C$2:C$1000,'I want to cry'!$A$2:$A$1000,$B175,'I want to cry'!$B$2:$B$1000,$C175)</f>
        <v>4.778</v>
      </c>
      <c r="L175" s="1">
        <f>SUMIFS('I want to cry'!D$2:D$1000,'I want to cry'!$A$2:$A$1000,$B175,'I want to cry'!$B$2:$B$1000,$C175)</f>
        <v>0</v>
      </c>
      <c r="M175" s="1">
        <f>SUMIFS('I want to cry'!E$2:E$1000,'I want to cry'!$A$2:$A$1000,$B175,'I want to cry'!$B$2:$B$1000,$C175)</f>
        <v>0</v>
      </c>
      <c r="N175" s="1">
        <f t="shared" si="23"/>
        <v>0</v>
      </c>
      <c r="O175" s="1">
        <f t="shared" si="24"/>
        <v>0</v>
      </c>
      <c r="P175" s="1">
        <f t="shared" si="25"/>
        <v>0</v>
      </c>
      <c r="Q175" s="1">
        <f>SUMIF('I have a blue banner'!A$2:A$995,D175,'I have a blue banner'!L$2:L$995)</f>
        <v>16</v>
      </c>
      <c r="R175" s="1">
        <f>SUMIF('I have a blue banner'!A$2:A$995,F175,'I have a blue banner'!L$2:L$995)</f>
        <v>40</v>
      </c>
      <c r="S175" s="1">
        <f>SUMIF('I have a blue banner'!A$2:A$995,I175,'I have a blue banner'!L$2:L$995)</f>
        <v>0</v>
      </c>
      <c r="T175" s="1">
        <f>SUMIF('I wanna go biking'!A$2:A$1000,D175,'I wanna go biking'!D$2:D$2000)</f>
        <v>1.66666666666667</v>
      </c>
      <c r="U175" s="1">
        <f>SUMIF('I wanna go biking'!A$2:A$1000,F175,'I wanna go biking'!D$2:D$2000)</f>
        <v>5</v>
      </c>
      <c r="V175" s="1">
        <f>SUMIF('I wanna go biking'!A$2:A$1000,H175,'I wanna go biking'!D$2:D$2000)</f>
        <v>9.33333333333333</v>
      </c>
      <c r="W175">
        <f t="shared" si="26"/>
        <v>-14.3333333333333</v>
      </c>
      <c r="X175">
        <f t="shared" si="27"/>
        <v>-35</v>
      </c>
      <c r="Y175">
        <f t="shared" si="28"/>
        <v>9.33333333333333</v>
      </c>
      <c r="Z175">
        <f t="shared" si="29"/>
        <v>0</v>
      </c>
      <c r="AA175">
        <f t="shared" si="30"/>
        <v>0</v>
      </c>
      <c r="AB175">
        <f t="shared" si="31"/>
        <v>0</v>
      </c>
      <c r="AC175" s="25">
        <f t="shared" si="32"/>
        <v>0</v>
      </c>
    </row>
    <row r="176" spans="1:29">
      <c r="A176">
        <f>'Data Entry'!A177</f>
        <v>4917</v>
      </c>
      <c r="B176">
        <f>'Data Entry'!B177</f>
        <v>29</v>
      </c>
      <c r="C176" t="str">
        <f>'Data Entry'!C177</f>
        <v>Red</v>
      </c>
      <c r="D176">
        <f>'Data Entry'!M177</f>
        <v>6397</v>
      </c>
      <c r="E176">
        <f>'Data Entry'!N177</f>
        <v>4.778</v>
      </c>
      <c r="F176">
        <f>'Data Entry'!O177</f>
        <v>8729</v>
      </c>
      <c r="G176">
        <f>'Data Entry'!P177</f>
        <v>0</v>
      </c>
      <c r="H176">
        <f>'Data Entry'!Q177</f>
        <v>1360</v>
      </c>
      <c r="I176">
        <f>'Data Entry'!R177</f>
        <v>0</v>
      </c>
      <c r="J176">
        <f t="shared" si="22"/>
        <v>4.778</v>
      </c>
      <c r="K176" s="1">
        <f>SUMIFS('I want to cry'!C$2:C$1000,'I want to cry'!$A$2:$A$1000,$B176,'I want to cry'!$B$2:$B$1000,$C176)</f>
        <v>4.778</v>
      </c>
      <c r="L176" s="1">
        <f>SUMIFS('I want to cry'!D$2:D$1000,'I want to cry'!$A$2:$A$1000,$B176,'I want to cry'!$B$2:$B$1000,$C176)</f>
        <v>0</v>
      </c>
      <c r="M176" s="1">
        <f>SUMIFS('I want to cry'!E$2:E$1000,'I want to cry'!$A$2:$A$1000,$B176,'I want to cry'!$B$2:$B$1000,$C176)</f>
        <v>0</v>
      </c>
      <c r="N176" s="1">
        <f t="shared" si="23"/>
        <v>1</v>
      </c>
      <c r="O176" s="1">
        <f t="shared" si="24"/>
        <v>0</v>
      </c>
      <c r="P176" s="1">
        <f t="shared" si="25"/>
        <v>0</v>
      </c>
      <c r="Q176" s="1">
        <f>SUMIF('I have a blue banner'!A$2:A$995,D176,'I have a blue banner'!L$2:L$995)</f>
        <v>16</v>
      </c>
      <c r="R176" s="1">
        <f>SUMIF('I have a blue banner'!A$2:A$995,F176,'I have a blue banner'!L$2:L$995)</f>
        <v>40</v>
      </c>
      <c r="S176" s="1">
        <f>SUMIF('I have a blue banner'!A$2:A$995,I176,'I have a blue banner'!L$2:L$995)</f>
        <v>0</v>
      </c>
      <c r="T176" s="1">
        <f>SUMIF('I wanna go biking'!A$2:A$1000,D176,'I wanna go biking'!D$2:D$2000)</f>
        <v>1.66666666666667</v>
      </c>
      <c r="U176" s="1">
        <f>SUMIF('I wanna go biking'!A$2:A$1000,F176,'I wanna go biking'!D$2:D$2000)</f>
        <v>5</v>
      </c>
      <c r="V176" s="1">
        <f>SUMIF('I wanna go biking'!A$2:A$1000,H176,'I wanna go biking'!D$2:D$2000)</f>
        <v>9.33333333333333</v>
      </c>
      <c r="W176">
        <f t="shared" si="26"/>
        <v>-14.3333333333333</v>
      </c>
      <c r="X176">
        <f t="shared" si="27"/>
        <v>-35</v>
      </c>
      <c r="Y176">
        <f t="shared" si="28"/>
        <v>9.33333333333333</v>
      </c>
      <c r="Z176">
        <f t="shared" si="29"/>
        <v>-14.3333333333333</v>
      </c>
      <c r="AA176">
        <f t="shared" si="30"/>
        <v>0</v>
      </c>
      <c r="AB176">
        <f t="shared" si="31"/>
        <v>0</v>
      </c>
      <c r="AC176" s="25">
        <f t="shared" si="32"/>
        <v>-14.3333333333333</v>
      </c>
    </row>
    <row r="177" spans="1:29">
      <c r="A177">
        <f>'Data Entry'!A178</f>
        <v>1360</v>
      </c>
      <c r="B177">
        <f>'Data Entry'!B178</f>
        <v>29</v>
      </c>
      <c r="C177" t="str">
        <f>'Data Entry'!C178</f>
        <v>Blue</v>
      </c>
      <c r="D177">
        <f>'Data Entry'!M178</f>
        <v>8574</v>
      </c>
      <c r="E177">
        <f>'Data Entry'!N178</f>
        <v>11.5</v>
      </c>
      <c r="F177">
        <f>'Data Entry'!O178</f>
        <v>8735</v>
      </c>
      <c r="G177">
        <f>'Data Entry'!P178</f>
        <v>0</v>
      </c>
      <c r="H177">
        <f>'Data Entry'!Q178</f>
        <v>4917</v>
      </c>
      <c r="I177">
        <f>'Data Entry'!R178</f>
        <v>0</v>
      </c>
      <c r="J177">
        <f t="shared" si="22"/>
        <v>11.5</v>
      </c>
      <c r="K177" s="1">
        <f>SUMIFS('I want to cry'!C$2:C$1000,'I want to cry'!$A$2:$A$1000,$B177,'I want to cry'!$B$2:$B$1000,$C177)</f>
        <v>21.966</v>
      </c>
      <c r="L177" s="1">
        <f>SUMIFS('I want to cry'!D$2:D$1000,'I want to cry'!$A$2:$A$1000,$B177,'I want to cry'!$B$2:$B$1000,$C177)</f>
        <v>0</v>
      </c>
      <c r="M177" s="1">
        <f>SUMIFS('I want to cry'!E$2:E$1000,'I want to cry'!$A$2:$A$1000,$B177,'I want to cry'!$B$2:$B$1000,$C177)</f>
        <v>0</v>
      </c>
      <c r="N177" s="1">
        <f t="shared" si="23"/>
        <v>0.523536374396795</v>
      </c>
      <c r="O177" s="1">
        <f t="shared" si="24"/>
        <v>0</v>
      </c>
      <c r="P177" s="1">
        <f t="shared" si="25"/>
        <v>0</v>
      </c>
      <c r="Q177" s="1">
        <f>SUMIF('I have a blue banner'!A$2:A$995,D177,'I have a blue banner'!L$2:L$995)</f>
        <v>5</v>
      </c>
      <c r="R177" s="1">
        <f>SUMIF('I have a blue banner'!A$2:A$995,F177,'I have a blue banner'!L$2:L$995)</f>
        <v>0</v>
      </c>
      <c r="S177" s="1">
        <f>SUMIF('I have a blue banner'!A$2:A$995,I177,'I have a blue banner'!L$2:L$995)</f>
        <v>0</v>
      </c>
      <c r="T177" s="1">
        <f>SUMIF('I wanna go biking'!A$2:A$1000,D177,'I wanna go biking'!D$2:D$2000)</f>
        <v>0</v>
      </c>
      <c r="U177" s="1">
        <f>SUMIF('I wanna go biking'!A$2:A$1000,F177,'I wanna go biking'!D$2:D$2000)</f>
        <v>0</v>
      </c>
      <c r="V177" s="1">
        <f>SUMIF('I wanna go biking'!A$2:A$1000,H177,'I wanna go biking'!D$2:D$2000)</f>
        <v>12</v>
      </c>
      <c r="W177">
        <f t="shared" si="26"/>
        <v>-5</v>
      </c>
      <c r="X177">
        <f t="shared" si="27"/>
        <v>0</v>
      </c>
      <c r="Y177">
        <f t="shared" si="28"/>
        <v>12</v>
      </c>
      <c r="Z177">
        <f t="shared" si="29"/>
        <v>-2.61768187198397</v>
      </c>
      <c r="AA177">
        <f t="shared" si="30"/>
        <v>0</v>
      </c>
      <c r="AB177">
        <f t="shared" si="31"/>
        <v>0</v>
      </c>
      <c r="AC177" s="25">
        <f t="shared" si="32"/>
        <v>-2.61768187198397</v>
      </c>
    </row>
    <row r="178" spans="1:29">
      <c r="A178">
        <f>'Data Entry'!A179</f>
        <v>5032</v>
      </c>
      <c r="B178">
        <f>'Data Entry'!B179</f>
        <v>30</v>
      </c>
      <c r="C178" t="str">
        <f>'Data Entry'!C179</f>
        <v>Blue</v>
      </c>
      <c r="D178">
        <f>'Data Entry'!M179</f>
        <v>8089</v>
      </c>
      <c r="E178">
        <f>'Data Entry'!N179</f>
        <v>3.37</v>
      </c>
      <c r="F178">
        <f>'Data Entry'!O179</f>
        <v>4678</v>
      </c>
      <c r="G178">
        <f>'Data Entry'!P179</f>
        <v>1.235</v>
      </c>
      <c r="H178">
        <f>'Data Entry'!Q179</f>
        <v>7902</v>
      </c>
      <c r="I178">
        <f>'Data Entry'!R179</f>
        <v>1.969</v>
      </c>
      <c r="J178">
        <f t="shared" si="22"/>
        <v>6.574</v>
      </c>
      <c r="K178" s="1">
        <f>SUMIFS('I want to cry'!C$2:C$1000,'I want to cry'!$A$2:$A$1000,$B178,'I want to cry'!$B$2:$B$1000,$C178)</f>
        <v>3.37</v>
      </c>
      <c r="L178" s="1">
        <f>SUMIFS('I want to cry'!D$2:D$1000,'I want to cry'!$A$2:$A$1000,$B178,'I want to cry'!$B$2:$B$1000,$C178)</f>
        <v>1.235</v>
      </c>
      <c r="M178" s="1">
        <f>SUMIFS('I want to cry'!E$2:E$1000,'I want to cry'!$A$2:$A$1000,$B178,'I want to cry'!$B$2:$B$1000,$C178)</f>
        <v>1.969</v>
      </c>
      <c r="N178" s="1">
        <f t="shared" si="23"/>
        <v>1</v>
      </c>
      <c r="O178" s="1">
        <f t="shared" si="24"/>
        <v>0</v>
      </c>
      <c r="P178" s="1">
        <f t="shared" si="25"/>
        <v>0</v>
      </c>
      <c r="Q178" s="1">
        <f>SUMIF('I have a blue banner'!A$2:A$995,D178,'I have a blue banner'!L$2:L$995)</f>
        <v>55</v>
      </c>
      <c r="R178" s="1">
        <f>SUMIF('I have a blue banner'!A$2:A$995,F178,'I have a blue banner'!L$2:L$995)</f>
        <v>182</v>
      </c>
      <c r="S178" s="1">
        <f>SUMIF('I have a blue banner'!A$2:A$995,I178,'I have a blue banner'!L$2:L$995)</f>
        <v>0</v>
      </c>
      <c r="T178" s="1">
        <f>SUMIF('I wanna go biking'!A$2:A$1000,D178,'I wanna go biking'!D$2:D$2000)</f>
        <v>6</v>
      </c>
      <c r="U178" s="1">
        <f>SUMIF('I wanna go biking'!A$2:A$1000,F178,'I wanna go biking'!D$2:D$2000)</f>
        <v>14</v>
      </c>
      <c r="V178" s="1">
        <f>SUMIF('I wanna go biking'!A$2:A$1000,H178,'I wanna go biking'!D$2:D$2000)</f>
        <v>14.75</v>
      </c>
      <c r="W178">
        <f t="shared" si="26"/>
        <v>-49</v>
      </c>
      <c r="X178">
        <f t="shared" si="27"/>
        <v>-168</v>
      </c>
      <c r="Y178">
        <f t="shared" si="28"/>
        <v>14.75</v>
      </c>
      <c r="Z178">
        <f t="shared" si="29"/>
        <v>-49</v>
      </c>
      <c r="AA178">
        <f t="shared" si="30"/>
        <v>0</v>
      </c>
      <c r="AB178">
        <f t="shared" si="31"/>
        <v>0</v>
      </c>
      <c r="AC178" s="25">
        <f t="shared" si="32"/>
        <v>-49</v>
      </c>
    </row>
    <row r="179" spans="1:29">
      <c r="A179">
        <f>'Data Entry'!A180</f>
        <v>3739</v>
      </c>
      <c r="B179">
        <f>'Data Entry'!B180</f>
        <v>30</v>
      </c>
      <c r="C179" t="str">
        <f>'Data Entry'!C180</f>
        <v>NONE YET</v>
      </c>
      <c r="D179">
        <f>'Data Entry'!M180</f>
        <v>8089</v>
      </c>
      <c r="E179">
        <f>'Data Entry'!N180</f>
        <v>0</v>
      </c>
      <c r="F179">
        <f>'Data Entry'!O180</f>
        <v>4678</v>
      </c>
      <c r="G179">
        <f>'Data Entry'!P180</f>
        <v>0</v>
      </c>
      <c r="H179">
        <f>'Data Entry'!Q180</f>
        <v>7902</v>
      </c>
      <c r="I179">
        <f>'Data Entry'!R180</f>
        <v>0</v>
      </c>
      <c r="J179">
        <f t="shared" si="22"/>
        <v>0</v>
      </c>
      <c r="K179" s="1">
        <f>SUMIFS('I want to cry'!C$2:C$1000,'I want to cry'!$A$2:$A$1000,$B179,'I want to cry'!$B$2:$B$1000,$C179)</f>
        <v>0</v>
      </c>
      <c r="L179" s="1">
        <f>SUMIFS('I want to cry'!D$2:D$1000,'I want to cry'!$A$2:$A$1000,$B179,'I want to cry'!$B$2:$B$1000,$C179)</f>
        <v>0</v>
      </c>
      <c r="M179" s="1">
        <f>SUMIFS('I want to cry'!E$2:E$1000,'I want to cry'!$A$2:$A$1000,$B179,'I want to cry'!$B$2:$B$1000,$C179)</f>
        <v>0</v>
      </c>
      <c r="N179" s="1">
        <f t="shared" si="23"/>
        <v>0</v>
      </c>
      <c r="O179" s="1">
        <f t="shared" si="24"/>
        <v>0</v>
      </c>
      <c r="P179" s="1">
        <f t="shared" si="25"/>
        <v>0</v>
      </c>
      <c r="Q179" s="1">
        <f>SUMIF('I have a blue banner'!A$2:A$995,D179,'I have a blue banner'!L$2:L$995)</f>
        <v>55</v>
      </c>
      <c r="R179" s="1">
        <f>SUMIF('I have a blue banner'!A$2:A$995,F179,'I have a blue banner'!L$2:L$995)</f>
        <v>182</v>
      </c>
      <c r="S179" s="1">
        <f>SUMIF('I have a blue banner'!A$2:A$995,I179,'I have a blue banner'!L$2:L$995)</f>
        <v>0</v>
      </c>
      <c r="T179" s="1">
        <f>SUMIF('I wanna go biking'!A$2:A$1000,D179,'I wanna go biking'!D$2:D$2000)</f>
        <v>6</v>
      </c>
      <c r="U179" s="1">
        <f>SUMIF('I wanna go biking'!A$2:A$1000,F179,'I wanna go biking'!D$2:D$2000)</f>
        <v>14</v>
      </c>
      <c r="V179" s="1">
        <f>SUMIF('I wanna go biking'!A$2:A$1000,H179,'I wanna go biking'!D$2:D$2000)</f>
        <v>14.75</v>
      </c>
      <c r="W179">
        <f t="shared" si="26"/>
        <v>-49</v>
      </c>
      <c r="X179">
        <f t="shared" si="27"/>
        <v>-168</v>
      </c>
      <c r="Y179">
        <f t="shared" si="28"/>
        <v>14.75</v>
      </c>
      <c r="Z179">
        <f t="shared" si="29"/>
        <v>0</v>
      </c>
      <c r="AA179">
        <f t="shared" si="30"/>
        <v>0</v>
      </c>
      <c r="AB179">
        <f t="shared" si="31"/>
        <v>0</v>
      </c>
      <c r="AC179" s="25">
        <f t="shared" si="32"/>
        <v>0</v>
      </c>
    </row>
    <row r="180" spans="1:29">
      <c r="A180">
        <f>'Data Entry'!A181</f>
        <v>2609</v>
      </c>
      <c r="B180">
        <f>'Data Entry'!B181</f>
        <v>30</v>
      </c>
      <c r="C180" t="str">
        <f>'Data Entry'!C181</f>
        <v>Blue</v>
      </c>
      <c r="D180">
        <f>'Data Entry'!M181</f>
        <v>8088</v>
      </c>
      <c r="E180">
        <f>'Data Entry'!N181</f>
        <v>0</v>
      </c>
      <c r="F180">
        <f>'Data Entry'!O181</f>
        <v>7902</v>
      </c>
      <c r="G180">
        <f>'Data Entry'!P181</f>
        <v>0</v>
      </c>
      <c r="H180">
        <f>'Data Entry'!Q181</f>
        <v>4678</v>
      </c>
      <c r="I180">
        <f>'Data Entry'!R181</f>
        <v>0</v>
      </c>
      <c r="J180">
        <f t="shared" si="22"/>
        <v>0</v>
      </c>
      <c r="K180" s="1">
        <f>SUMIFS('I want to cry'!C$2:C$1000,'I want to cry'!$A$2:$A$1000,$B180,'I want to cry'!$B$2:$B$1000,$C180)</f>
        <v>3.37</v>
      </c>
      <c r="L180" s="1">
        <f>SUMIFS('I want to cry'!D$2:D$1000,'I want to cry'!$A$2:$A$1000,$B180,'I want to cry'!$B$2:$B$1000,$C180)</f>
        <v>1.235</v>
      </c>
      <c r="M180" s="1">
        <f>SUMIFS('I want to cry'!E$2:E$1000,'I want to cry'!$A$2:$A$1000,$B180,'I want to cry'!$B$2:$B$1000,$C180)</f>
        <v>1.969</v>
      </c>
      <c r="N180" s="1">
        <f t="shared" si="23"/>
        <v>0</v>
      </c>
      <c r="O180" s="1">
        <f t="shared" si="24"/>
        <v>0</v>
      </c>
      <c r="P180" s="1">
        <f t="shared" si="25"/>
        <v>0</v>
      </c>
      <c r="Q180" s="1">
        <f>SUMIF('I have a blue banner'!A$2:A$995,D180,'I have a blue banner'!L$2:L$995)</f>
        <v>0</v>
      </c>
      <c r="R180" s="1">
        <f>SUMIF('I have a blue banner'!A$2:A$995,F180,'I have a blue banner'!L$2:L$995)</f>
        <v>105</v>
      </c>
      <c r="S180" s="1">
        <f>SUMIF('I have a blue banner'!A$2:A$995,I180,'I have a blue banner'!L$2:L$995)</f>
        <v>0</v>
      </c>
      <c r="T180" s="1">
        <f>SUMIF('I wanna go biking'!A$2:A$1000,D180,'I wanna go biking'!D$2:D$2000)</f>
        <v>0</v>
      </c>
      <c r="U180" s="1">
        <f>SUMIF('I wanna go biking'!A$2:A$1000,F180,'I wanna go biking'!D$2:D$2000)</f>
        <v>14.75</v>
      </c>
      <c r="V180" s="1">
        <f>SUMIF('I wanna go biking'!A$2:A$1000,H180,'I wanna go biking'!D$2:D$2000)</f>
        <v>14</v>
      </c>
      <c r="W180">
        <f t="shared" si="26"/>
        <v>0</v>
      </c>
      <c r="X180">
        <f t="shared" si="27"/>
        <v>-90.25</v>
      </c>
      <c r="Y180">
        <f t="shared" si="28"/>
        <v>14</v>
      </c>
      <c r="Z180">
        <f t="shared" si="29"/>
        <v>0</v>
      </c>
      <c r="AA180">
        <f t="shared" si="30"/>
        <v>0</v>
      </c>
      <c r="AB180">
        <f t="shared" si="31"/>
        <v>0</v>
      </c>
      <c r="AC180" s="25">
        <f t="shared" si="32"/>
        <v>0</v>
      </c>
    </row>
    <row r="181" spans="1:29">
      <c r="A181">
        <f>'Data Entry'!A182</f>
        <v>7902</v>
      </c>
      <c r="B181">
        <f>'Data Entry'!B182</f>
        <v>30</v>
      </c>
      <c r="C181" t="str">
        <f>'Data Entry'!C182</f>
        <v>Red</v>
      </c>
      <c r="D181">
        <f>'Data Entry'!M182</f>
        <v>3739</v>
      </c>
      <c r="E181">
        <f>'Data Entry'!N182</f>
        <v>0</v>
      </c>
      <c r="F181">
        <f>'Data Entry'!O182</f>
        <v>2609</v>
      </c>
      <c r="G181">
        <f>'Data Entry'!P182</f>
        <v>0</v>
      </c>
      <c r="H181">
        <f>'Data Entry'!Q182</f>
        <v>5032</v>
      </c>
      <c r="I181">
        <f>'Data Entry'!R182</f>
        <v>0</v>
      </c>
      <c r="J181">
        <f t="shared" si="22"/>
        <v>0</v>
      </c>
      <c r="K181" s="1">
        <f>SUMIFS('I want to cry'!C$2:C$1000,'I want to cry'!$A$2:$A$1000,$B181,'I want to cry'!$B$2:$B$1000,$C181)</f>
        <v>18.836</v>
      </c>
      <c r="L181" s="1">
        <f>SUMIFS('I want to cry'!D$2:D$1000,'I want to cry'!$A$2:$A$1000,$B181,'I want to cry'!$B$2:$B$1000,$C181)</f>
        <v>3.35</v>
      </c>
      <c r="M181" s="1">
        <f>SUMIFS('I want to cry'!E$2:E$1000,'I want to cry'!$A$2:$A$1000,$B181,'I want to cry'!$B$2:$B$1000,$C181)</f>
        <v>2.076</v>
      </c>
      <c r="N181" s="1">
        <f t="shared" si="23"/>
        <v>0</v>
      </c>
      <c r="O181" s="1">
        <f t="shared" si="24"/>
        <v>0</v>
      </c>
      <c r="P181" s="1">
        <f t="shared" si="25"/>
        <v>0</v>
      </c>
      <c r="Q181" s="1">
        <f>SUMIF('I have a blue banner'!A$2:A$995,D181,'I have a blue banner'!L$2:L$995)</f>
        <v>30</v>
      </c>
      <c r="R181" s="1">
        <f>SUMIF('I have a blue banner'!A$2:A$995,F181,'I have a blue banner'!L$2:L$995)</f>
        <v>86</v>
      </c>
      <c r="S181" s="1">
        <f>SUMIF('I have a blue banner'!A$2:A$995,I181,'I have a blue banner'!L$2:L$995)</f>
        <v>0</v>
      </c>
      <c r="T181" s="1">
        <f>SUMIF('I wanna go biking'!A$2:A$1000,D181,'I wanna go biking'!D$2:D$2000)</f>
        <v>2</v>
      </c>
      <c r="U181" s="1">
        <f>SUMIF('I wanna go biking'!A$2:A$1000,F181,'I wanna go biking'!D$2:D$2000)</f>
        <v>14.4</v>
      </c>
      <c r="V181" s="1">
        <f>SUMIF('I wanna go biking'!A$2:A$1000,H181,'I wanna go biking'!D$2:D$2000)</f>
        <v>11.5</v>
      </c>
      <c r="W181">
        <f t="shared" si="26"/>
        <v>-28</v>
      </c>
      <c r="X181">
        <f t="shared" si="27"/>
        <v>-71.6</v>
      </c>
      <c r="Y181">
        <f t="shared" si="28"/>
        <v>11.5</v>
      </c>
      <c r="Z181">
        <f t="shared" si="29"/>
        <v>0</v>
      </c>
      <c r="AA181">
        <f t="shared" si="30"/>
        <v>0</v>
      </c>
      <c r="AB181">
        <f t="shared" si="31"/>
        <v>0</v>
      </c>
      <c r="AC181" s="25">
        <f t="shared" si="32"/>
        <v>0</v>
      </c>
    </row>
    <row r="182" spans="1:29">
      <c r="A182">
        <f>'Data Entry'!A183</f>
        <v>8089</v>
      </c>
      <c r="B182">
        <f>'Data Entry'!B183</f>
        <v>30</v>
      </c>
      <c r="C182" t="str">
        <f>'Data Entry'!C183</f>
        <v>Red</v>
      </c>
      <c r="D182">
        <f>'Data Entry'!M183</f>
        <v>3739</v>
      </c>
      <c r="E182">
        <f>'Data Entry'!N183</f>
        <v>0</v>
      </c>
      <c r="F182">
        <f>'Data Entry'!O183</f>
        <v>2609</v>
      </c>
      <c r="G182">
        <f>'Data Entry'!P183</f>
        <v>3.35</v>
      </c>
      <c r="H182">
        <f>'Data Entry'!Q183</f>
        <v>5032</v>
      </c>
      <c r="I182">
        <f>'Data Entry'!R183</f>
        <v>2.076</v>
      </c>
      <c r="J182">
        <f t="shared" si="22"/>
        <v>5.426</v>
      </c>
      <c r="K182" s="1">
        <f>SUMIFS('I want to cry'!C$2:C$1000,'I want to cry'!$A$2:$A$1000,$B182,'I want to cry'!$B$2:$B$1000,$C182)</f>
        <v>18.836</v>
      </c>
      <c r="L182" s="1">
        <f>SUMIFS('I want to cry'!D$2:D$1000,'I want to cry'!$A$2:$A$1000,$B182,'I want to cry'!$B$2:$B$1000,$C182)</f>
        <v>3.35</v>
      </c>
      <c r="M182" s="1">
        <f>SUMIFS('I want to cry'!E$2:E$1000,'I want to cry'!$A$2:$A$1000,$B182,'I want to cry'!$B$2:$B$1000,$C182)</f>
        <v>2.076</v>
      </c>
      <c r="N182" s="1">
        <f t="shared" si="23"/>
        <v>0</v>
      </c>
      <c r="O182" s="1">
        <f t="shared" si="24"/>
        <v>1</v>
      </c>
      <c r="P182" s="1">
        <f t="shared" si="25"/>
        <v>0</v>
      </c>
      <c r="Q182" s="1">
        <f>SUMIF('I have a blue banner'!A$2:A$995,D182,'I have a blue banner'!L$2:L$995)</f>
        <v>30</v>
      </c>
      <c r="R182" s="1">
        <f>SUMIF('I have a blue banner'!A$2:A$995,F182,'I have a blue banner'!L$2:L$995)</f>
        <v>86</v>
      </c>
      <c r="S182" s="1">
        <f>SUMIF('I have a blue banner'!A$2:A$995,I182,'I have a blue banner'!L$2:L$995)</f>
        <v>0</v>
      </c>
      <c r="T182" s="1">
        <f>SUMIF('I wanna go biking'!A$2:A$1000,D182,'I wanna go biking'!D$2:D$2000)</f>
        <v>2</v>
      </c>
      <c r="U182" s="1">
        <f>SUMIF('I wanna go biking'!A$2:A$1000,F182,'I wanna go biking'!D$2:D$2000)</f>
        <v>14.4</v>
      </c>
      <c r="V182" s="1">
        <f>SUMIF('I wanna go biking'!A$2:A$1000,H182,'I wanna go biking'!D$2:D$2000)</f>
        <v>11.5</v>
      </c>
      <c r="W182">
        <f t="shared" si="26"/>
        <v>-28</v>
      </c>
      <c r="X182">
        <f t="shared" si="27"/>
        <v>-71.6</v>
      </c>
      <c r="Y182">
        <f t="shared" si="28"/>
        <v>11.5</v>
      </c>
      <c r="Z182">
        <f t="shared" si="29"/>
        <v>0</v>
      </c>
      <c r="AA182">
        <f t="shared" si="30"/>
        <v>-71.6</v>
      </c>
      <c r="AB182">
        <f t="shared" si="31"/>
        <v>0</v>
      </c>
      <c r="AC182" s="25">
        <f t="shared" si="32"/>
        <v>-71.6</v>
      </c>
    </row>
    <row r="183" spans="1:29">
      <c r="A183">
        <f>'Data Entry'!A184</f>
        <v>4678</v>
      </c>
      <c r="B183">
        <f>'Data Entry'!B184</f>
        <v>30</v>
      </c>
      <c r="C183" t="str">
        <f>'Data Entry'!C184</f>
        <v>Red</v>
      </c>
      <c r="D183">
        <f>'Data Entry'!M184</f>
        <v>3739</v>
      </c>
      <c r="E183">
        <f>'Data Entry'!N184</f>
        <v>18.836</v>
      </c>
      <c r="F183">
        <f>'Data Entry'!O184</f>
        <v>2609</v>
      </c>
      <c r="G183">
        <f>'Data Entry'!P184</f>
        <v>0</v>
      </c>
      <c r="H183">
        <f>'Data Entry'!Q184</f>
        <v>5032</v>
      </c>
      <c r="I183">
        <f>'Data Entry'!R184</f>
        <v>0</v>
      </c>
      <c r="J183">
        <f t="shared" si="22"/>
        <v>18.836</v>
      </c>
      <c r="K183" s="1">
        <f>SUMIFS('I want to cry'!C$2:C$1000,'I want to cry'!$A$2:$A$1000,$B183,'I want to cry'!$B$2:$B$1000,$C183)</f>
        <v>18.836</v>
      </c>
      <c r="L183" s="1">
        <f>SUMIFS('I want to cry'!D$2:D$1000,'I want to cry'!$A$2:$A$1000,$B183,'I want to cry'!$B$2:$B$1000,$C183)</f>
        <v>3.35</v>
      </c>
      <c r="M183" s="1">
        <f>SUMIFS('I want to cry'!E$2:E$1000,'I want to cry'!$A$2:$A$1000,$B183,'I want to cry'!$B$2:$B$1000,$C183)</f>
        <v>2.076</v>
      </c>
      <c r="N183" s="1">
        <f t="shared" si="23"/>
        <v>1</v>
      </c>
      <c r="O183" s="1">
        <f t="shared" si="24"/>
        <v>0</v>
      </c>
      <c r="P183" s="1">
        <f t="shared" si="25"/>
        <v>0</v>
      </c>
      <c r="Q183" s="1">
        <f>SUMIF('I have a blue banner'!A$2:A$995,D183,'I have a blue banner'!L$2:L$995)</f>
        <v>30</v>
      </c>
      <c r="R183" s="1">
        <f>SUMIF('I have a blue banner'!A$2:A$995,F183,'I have a blue banner'!L$2:L$995)</f>
        <v>86</v>
      </c>
      <c r="S183" s="1">
        <f>SUMIF('I have a blue banner'!A$2:A$995,I183,'I have a blue banner'!L$2:L$995)</f>
        <v>0</v>
      </c>
      <c r="T183" s="1">
        <f>SUMIF('I wanna go biking'!A$2:A$1000,D183,'I wanna go biking'!D$2:D$2000)</f>
        <v>2</v>
      </c>
      <c r="U183" s="1">
        <f>SUMIF('I wanna go biking'!A$2:A$1000,F183,'I wanna go biking'!D$2:D$2000)</f>
        <v>14.4</v>
      </c>
      <c r="V183" s="1">
        <f>SUMIF('I wanna go biking'!A$2:A$1000,H183,'I wanna go biking'!D$2:D$2000)</f>
        <v>11.5</v>
      </c>
      <c r="W183">
        <f t="shared" si="26"/>
        <v>-28</v>
      </c>
      <c r="X183">
        <f t="shared" si="27"/>
        <v>-71.6</v>
      </c>
      <c r="Y183">
        <f t="shared" si="28"/>
        <v>11.5</v>
      </c>
      <c r="Z183">
        <f t="shared" si="29"/>
        <v>-28</v>
      </c>
      <c r="AA183">
        <f t="shared" si="30"/>
        <v>0</v>
      </c>
      <c r="AB183">
        <f t="shared" si="31"/>
        <v>0</v>
      </c>
      <c r="AC183" s="25">
        <f t="shared" si="32"/>
        <v>-28</v>
      </c>
    </row>
    <row r="184" spans="1:29">
      <c r="A184">
        <f>'Data Entry'!A185</f>
        <v>4903</v>
      </c>
      <c r="B184">
        <f>'Data Entry'!B185</f>
        <v>31</v>
      </c>
      <c r="C184" t="str">
        <f>'Data Entry'!C185</f>
        <v>Blue</v>
      </c>
      <c r="D184">
        <f>'Data Entry'!M185</f>
        <v>5024</v>
      </c>
      <c r="E184">
        <f>'Data Entry'!N185</f>
        <v>17.561</v>
      </c>
      <c r="F184">
        <f>'Data Entry'!O185</f>
        <v>4946</v>
      </c>
      <c r="G184">
        <f>'Data Entry'!P185</f>
        <v>1.619</v>
      </c>
      <c r="H184">
        <f>'Data Entry'!Q185</f>
        <v>4069</v>
      </c>
      <c r="I184">
        <f>'Data Entry'!R185</f>
        <v>0.569</v>
      </c>
      <c r="J184">
        <f t="shared" si="22"/>
        <v>19.749</v>
      </c>
      <c r="K184" s="1">
        <f>SUMIFS('I want to cry'!C$2:C$1000,'I want to cry'!$A$2:$A$1000,$B184,'I want to cry'!$B$2:$B$1000,$C184)</f>
        <v>28.06</v>
      </c>
      <c r="L184" s="1">
        <f>SUMIFS('I want to cry'!D$2:D$1000,'I want to cry'!$A$2:$A$1000,$B184,'I want to cry'!$B$2:$B$1000,$C184)</f>
        <v>1.619</v>
      </c>
      <c r="M184" s="1">
        <f>SUMIFS('I want to cry'!E$2:E$1000,'I want to cry'!$A$2:$A$1000,$B184,'I want to cry'!$B$2:$B$1000,$C184)</f>
        <v>0.569</v>
      </c>
      <c r="N184" s="1">
        <f t="shared" si="23"/>
        <v>0.62583749109052</v>
      </c>
      <c r="O184" s="1">
        <f t="shared" si="24"/>
        <v>0</v>
      </c>
      <c r="P184" s="1">
        <f t="shared" si="25"/>
        <v>0</v>
      </c>
      <c r="Q184" s="1">
        <f>SUMIF('I have a blue banner'!A$2:A$995,D184,'I have a blue banner'!L$2:L$995)</f>
        <v>64</v>
      </c>
      <c r="R184" s="1">
        <f>SUMIF('I have a blue banner'!A$2:A$995,F184,'I have a blue banner'!L$2:L$995)</f>
        <v>144</v>
      </c>
      <c r="S184" s="1">
        <f>SUMIF('I have a blue banner'!A$2:A$995,I184,'I have a blue banner'!L$2:L$995)</f>
        <v>0</v>
      </c>
      <c r="T184" s="1">
        <f>SUMIF('I wanna go biking'!A$2:A$1000,D184,'I wanna go biking'!D$2:D$2000)</f>
        <v>10.2</v>
      </c>
      <c r="U184" s="1">
        <f>SUMIF('I wanna go biking'!A$2:A$1000,F184,'I wanna go biking'!D$2:D$2000)</f>
        <v>15.5</v>
      </c>
      <c r="V184" s="1">
        <f>SUMIF('I wanna go biking'!A$2:A$1000,H184,'I wanna go biking'!D$2:D$2000)</f>
        <v>10.8</v>
      </c>
      <c r="W184">
        <f t="shared" si="26"/>
        <v>-53.8</v>
      </c>
      <c r="X184">
        <f t="shared" si="27"/>
        <v>-128.5</v>
      </c>
      <c r="Y184">
        <f t="shared" si="28"/>
        <v>10.8</v>
      </c>
      <c r="Z184">
        <f t="shared" si="29"/>
        <v>-33.67005702067</v>
      </c>
      <c r="AA184">
        <f t="shared" si="30"/>
        <v>0</v>
      </c>
      <c r="AB184">
        <f t="shared" si="31"/>
        <v>0</v>
      </c>
      <c r="AC184" s="25">
        <f t="shared" si="32"/>
        <v>-33.67005702067</v>
      </c>
    </row>
    <row r="185" spans="1:29">
      <c r="A185">
        <f>'Data Entry'!A186</f>
        <v>4946</v>
      </c>
      <c r="B185">
        <f>'Data Entry'!B186</f>
        <v>31</v>
      </c>
      <c r="C185" t="str">
        <f>'Data Entry'!C186</f>
        <v>Red</v>
      </c>
      <c r="D185">
        <f>'Data Entry'!M186</f>
        <v>4015</v>
      </c>
      <c r="E185">
        <f>'Data Entry'!N186</f>
        <v>7.652</v>
      </c>
      <c r="F185">
        <f>'Data Entry'!O186</f>
        <v>4903</v>
      </c>
      <c r="G185">
        <f>'Data Entry'!P186</f>
        <v>0</v>
      </c>
      <c r="H185">
        <f>'Data Entry'!Q186</f>
        <v>8764</v>
      </c>
      <c r="I185">
        <f>'Data Entry'!R186</f>
        <v>0</v>
      </c>
      <c r="J185">
        <f t="shared" si="22"/>
        <v>7.652</v>
      </c>
      <c r="K185" s="1">
        <f>SUMIFS('I want to cry'!C$2:C$1000,'I want to cry'!$A$2:$A$1000,$B185,'I want to cry'!$B$2:$B$1000,$C185)</f>
        <v>18.357</v>
      </c>
      <c r="L185" s="1">
        <f>SUMIFS('I want to cry'!D$2:D$1000,'I want to cry'!$A$2:$A$1000,$B185,'I want to cry'!$B$2:$B$1000,$C185)</f>
        <v>0</v>
      </c>
      <c r="M185" s="1">
        <f>SUMIFS('I want to cry'!E$2:E$1000,'I want to cry'!$A$2:$A$1000,$B185,'I want to cry'!$B$2:$B$1000,$C185)</f>
        <v>0</v>
      </c>
      <c r="N185" s="1">
        <f t="shared" si="23"/>
        <v>0.416843710845999</v>
      </c>
      <c r="O185" s="1">
        <f t="shared" si="24"/>
        <v>0</v>
      </c>
      <c r="P185" s="1">
        <f t="shared" si="25"/>
        <v>0</v>
      </c>
      <c r="Q185" s="1">
        <f>SUMIF('I have a blue banner'!A$2:A$995,D185,'I have a blue banner'!L$2:L$995)</f>
        <v>71</v>
      </c>
      <c r="R185" s="1">
        <f>SUMIF('I have a blue banner'!A$2:A$995,F185,'I have a blue banner'!L$2:L$995)</f>
        <v>32</v>
      </c>
      <c r="S185" s="1">
        <f>SUMIF('I have a blue banner'!A$2:A$995,I185,'I have a blue banner'!L$2:L$995)</f>
        <v>0</v>
      </c>
      <c r="T185" s="1">
        <f>SUMIF('I wanna go biking'!A$2:A$1000,D185,'I wanna go biking'!D$2:D$2000)</f>
        <v>9.4</v>
      </c>
      <c r="U185" s="1">
        <f>SUMIF('I wanna go biking'!A$2:A$1000,F185,'I wanna go biking'!D$2:D$2000)</f>
        <v>3.4</v>
      </c>
      <c r="V185" s="1">
        <f>SUMIF('I wanna go biking'!A$2:A$1000,H185,'I wanna go biking'!D$2:D$2000)</f>
        <v>8</v>
      </c>
      <c r="W185">
        <f t="shared" si="26"/>
        <v>-61.6</v>
      </c>
      <c r="X185">
        <f t="shared" si="27"/>
        <v>-28.6</v>
      </c>
      <c r="Y185">
        <f t="shared" si="28"/>
        <v>8</v>
      </c>
      <c r="Z185">
        <f t="shared" si="29"/>
        <v>-25.6775725881135</v>
      </c>
      <c r="AA185">
        <f t="shared" si="30"/>
        <v>0</v>
      </c>
      <c r="AB185">
        <f t="shared" si="31"/>
        <v>0</v>
      </c>
      <c r="AC185" s="25">
        <f t="shared" si="32"/>
        <v>-25.6775725881135</v>
      </c>
    </row>
    <row r="186" spans="1:29">
      <c r="A186">
        <f>'Data Entry'!A187</f>
        <v>4015</v>
      </c>
      <c r="B186">
        <f>'Data Entry'!B187</f>
        <v>31</v>
      </c>
      <c r="C186" t="str">
        <f>'Data Entry'!C187</f>
        <v>Blue</v>
      </c>
      <c r="D186">
        <f>'Data Entry'!M187</f>
        <v>5024</v>
      </c>
      <c r="E186">
        <f>'Data Entry'!N187</f>
        <v>0</v>
      </c>
      <c r="F186">
        <f>'Data Entry'!O187</f>
        <v>4946</v>
      </c>
      <c r="G186">
        <f>'Data Entry'!P187</f>
        <v>0</v>
      </c>
      <c r="H186">
        <f>'Data Entry'!Q187</f>
        <v>4069</v>
      </c>
      <c r="I186">
        <f>'Data Entry'!R187</f>
        <v>0</v>
      </c>
      <c r="J186">
        <f t="shared" si="22"/>
        <v>0</v>
      </c>
      <c r="K186" s="1">
        <f>SUMIFS('I want to cry'!C$2:C$1000,'I want to cry'!$A$2:$A$1000,$B186,'I want to cry'!$B$2:$B$1000,$C186)</f>
        <v>28.06</v>
      </c>
      <c r="L186" s="1">
        <f>SUMIFS('I want to cry'!D$2:D$1000,'I want to cry'!$A$2:$A$1000,$B186,'I want to cry'!$B$2:$B$1000,$C186)</f>
        <v>1.619</v>
      </c>
      <c r="M186" s="1">
        <f>SUMIFS('I want to cry'!E$2:E$1000,'I want to cry'!$A$2:$A$1000,$B186,'I want to cry'!$B$2:$B$1000,$C186)</f>
        <v>0.569</v>
      </c>
      <c r="N186" s="1">
        <f t="shared" si="23"/>
        <v>0</v>
      </c>
      <c r="O186" s="1">
        <f t="shared" si="24"/>
        <v>0</v>
      </c>
      <c r="P186" s="1">
        <f t="shared" si="25"/>
        <v>0</v>
      </c>
      <c r="Q186" s="1">
        <f>SUMIF('I have a blue banner'!A$2:A$995,D186,'I have a blue banner'!L$2:L$995)</f>
        <v>64</v>
      </c>
      <c r="R186" s="1">
        <f>SUMIF('I have a blue banner'!A$2:A$995,F186,'I have a blue banner'!L$2:L$995)</f>
        <v>144</v>
      </c>
      <c r="S186" s="1">
        <f>SUMIF('I have a blue banner'!A$2:A$995,I186,'I have a blue banner'!L$2:L$995)</f>
        <v>0</v>
      </c>
      <c r="T186" s="1">
        <f>SUMIF('I wanna go biking'!A$2:A$1000,D186,'I wanna go biking'!D$2:D$2000)</f>
        <v>10.2</v>
      </c>
      <c r="U186" s="1">
        <f>SUMIF('I wanna go biking'!A$2:A$1000,F186,'I wanna go biking'!D$2:D$2000)</f>
        <v>15.5</v>
      </c>
      <c r="V186" s="1">
        <f>SUMIF('I wanna go biking'!A$2:A$1000,H186,'I wanna go biking'!D$2:D$2000)</f>
        <v>10.8</v>
      </c>
      <c r="W186">
        <f t="shared" si="26"/>
        <v>-53.8</v>
      </c>
      <c r="X186">
        <f t="shared" si="27"/>
        <v>-128.5</v>
      </c>
      <c r="Y186">
        <f t="shared" si="28"/>
        <v>10.8</v>
      </c>
      <c r="Z186">
        <f t="shared" si="29"/>
        <v>0</v>
      </c>
      <c r="AA186">
        <f t="shared" si="30"/>
        <v>0</v>
      </c>
      <c r="AB186">
        <f t="shared" si="31"/>
        <v>0</v>
      </c>
      <c r="AC186" s="25">
        <f t="shared" si="32"/>
        <v>0</v>
      </c>
    </row>
    <row r="187" spans="1:29">
      <c r="A187">
        <f>'Data Entry'!A188</f>
        <v>5024</v>
      </c>
      <c r="B187">
        <f>'Data Entry'!B188</f>
        <v>31</v>
      </c>
      <c r="C187" t="str">
        <f>'Data Entry'!C188</f>
        <v>Red</v>
      </c>
      <c r="D187">
        <f>'Data Entry'!M188</f>
        <v>4903</v>
      </c>
      <c r="E187">
        <f>'Data Entry'!N188</f>
        <v>10.705</v>
      </c>
      <c r="F187">
        <f>'Data Entry'!O188</f>
        <v>4015</v>
      </c>
      <c r="G187">
        <f>'Data Entry'!P188</f>
        <v>0</v>
      </c>
      <c r="H187">
        <f>'Data Entry'!Q188</f>
        <v>8764</v>
      </c>
      <c r="I187">
        <f>'Data Entry'!R188</f>
        <v>0</v>
      </c>
      <c r="J187">
        <f t="shared" si="22"/>
        <v>10.705</v>
      </c>
      <c r="K187" s="1">
        <f>SUMIFS('I want to cry'!C$2:C$1000,'I want to cry'!$A$2:$A$1000,$B187,'I want to cry'!$B$2:$B$1000,$C187)</f>
        <v>18.357</v>
      </c>
      <c r="L187" s="1">
        <f>SUMIFS('I want to cry'!D$2:D$1000,'I want to cry'!$A$2:$A$1000,$B187,'I want to cry'!$B$2:$B$1000,$C187)</f>
        <v>0</v>
      </c>
      <c r="M187" s="1">
        <f>SUMIFS('I want to cry'!E$2:E$1000,'I want to cry'!$A$2:$A$1000,$B187,'I want to cry'!$B$2:$B$1000,$C187)</f>
        <v>0</v>
      </c>
      <c r="N187" s="1">
        <f t="shared" si="23"/>
        <v>0.583156289154001</v>
      </c>
      <c r="O187" s="1">
        <f t="shared" si="24"/>
        <v>0</v>
      </c>
      <c r="P187" s="1">
        <f t="shared" si="25"/>
        <v>0</v>
      </c>
      <c r="Q187" s="1">
        <f>SUMIF('I have a blue banner'!A$2:A$995,D187,'I have a blue banner'!L$2:L$995)</f>
        <v>32</v>
      </c>
      <c r="R187" s="1">
        <f>SUMIF('I have a blue banner'!A$2:A$995,F187,'I have a blue banner'!L$2:L$995)</f>
        <v>71</v>
      </c>
      <c r="S187" s="1">
        <f>SUMIF('I have a blue banner'!A$2:A$995,I187,'I have a blue banner'!L$2:L$995)</f>
        <v>0</v>
      </c>
      <c r="T187" s="1">
        <f>SUMIF('I wanna go biking'!A$2:A$1000,D187,'I wanna go biking'!D$2:D$2000)</f>
        <v>3.4</v>
      </c>
      <c r="U187" s="1">
        <f>SUMIF('I wanna go biking'!A$2:A$1000,F187,'I wanna go biking'!D$2:D$2000)</f>
        <v>9.4</v>
      </c>
      <c r="V187" s="1">
        <f>SUMIF('I wanna go biking'!A$2:A$1000,H187,'I wanna go biking'!D$2:D$2000)</f>
        <v>8</v>
      </c>
      <c r="W187">
        <f t="shared" si="26"/>
        <v>-28.6</v>
      </c>
      <c r="X187">
        <f t="shared" si="27"/>
        <v>-61.6</v>
      </c>
      <c r="Y187">
        <f t="shared" si="28"/>
        <v>8</v>
      </c>
      <c r="Z187">
        <f t="shared" si="29"/>
        <v>-16.6782698698044</v>
      </c>
      <c r="AA187">
        <f t="shared" si="30"/>
        <v>0</v>
      </c>
      <c r="AB187">
        <f t="shared" si="31"/>
        <v>0</v>
      </c>
      <c r="AC187" s="25">
        <f t="shared" si="32"/>
        <v>-16.6782698698044</v>
      </c>
    </row>
    <row r="188" spans="1:29">
      <c r="A188">
        <f>'Data Entry'!A189</f>
        <v>8764</v>
      </c>
      <c r="B188">
        <f>'Data Entry'!B189</f>
        <v>31</v>
      </c>
      <c r="C188" t="str">
        <f>'Data Entry'!C189</f>
        <v>Blue</v>
      </c>
      <c r="D188">
        <f>'Data Entry'!M189</f>
        <v>5024</v>
      </c>
      <c r="E188">
        <f>'Data Entry'!N189</f>
        <v>10.499</v>
      </c>
      <c r="F188">
        <f>'Data Entry'!O189</f>
        <v>4946</v>
      </c>
      <c r="G188">
        <f>'Data Entry'!P189</f>
        <v>0</v>
      </c>
      <c r="H188">
        <f>'Data Entry'!Q189</f>
        <v>4069</v>
      </c>
      <c r="I188">
        <f>'Data Entry'!R189</f>
        <v>0</v>
      </c>
      <c r="J188">
        <f t="shared" si="22"/>
        <v>10.499</v>
      </c>
      <c r="K188" s="1">
        <f>SUMIFS('I want to cry'!C$2:C$1000,'I want to cry'!$A$2:$A$1000,$B188,'I want to cry'!$B$2:$B$1000,$C188)</f>
        <v>28.06</v>
      </c>
      <c r="L188" s="1">
        <f>SUMIFS('I want to cry'!D$2:D$1000,'I want to cry'!$A$2:$A$1000,$B188,'I want to cry'!$B$2:$B$1000,$C188)</f>
        <v>1.619</v>
      </c>
      <c r="M188" s="1">
        <f>SUMIFS('I want to cry'!E$2:E$1000,'I want to cry'!$A$2:$A$1000,$B188,'I want to cry'!$B$2:$B$1000,$C188)</f>
        <v>0.569</v>
      </c>
      <c r="N188" s="1">
        <f t="shared" si="23"/>
        <v>0.37416250890948</v>
      </c>
      <c r="O188" s="1">
        <f t="shared" si="24"/>
        <v>0</v>
      </c>
      <c r="P188" s="1">
        <f t="shared" si="25"/>
        <v>0</v>
      </c>
      <c r="Q188" s="1">
        <f>SUMIF('I have a blue banner'!A$2:A$995,D188,'I have a blue banner'!L$2:L$995)</f>
        <v>64</v>
      </c>
      <c r="R188" s="1">
        <f>SUMIF('I have a blue banner'!A$2:A$995,F188,'I have a blue banner'!L$2:L$995)</f>
        <v>144</v>
      </c>
      <c r="S188" s="1">
        <f>SUMIF('I have a blue banner'!A$2:A$995,I188,'I have a blue banner'!L$2:L$995)</f>
        <v>0</v>
      </c>
      <c r="T188" s="1">
        <f>SUMIF('I wanna go biking'!A$2:A$1000,D188,'I wanna go biking'!D$2:D$2000)</f>
        <v>10.2</v>
      </c>
      <c r="U188" s="1">
        <f>SUMIF('I wanna go biking'!A$2:A$1000,F188,'I wanna go biking'!D$2:D$2000)</f>
        <v>15.5</v>
      </c>
      <c r="V188" s="1">
        <f>SUMIF('I wanna go biking'!A$2:A$1000,H188,'I wanna go biking'!D$2:D$2000)</f>
        <v>10.8</v>
      </c>
      <c r="W188">
        <f t="shared" si="26"/>
        <v>-53.8</v>
      </c>
      <c r="X188">
        <f t="shared" si="27"/>
        <v>-128.5</v>
      </c>
      <c r="Y188">
        <f t="shared" si="28"/>
        <v>10.8</v>
      </c>
      <c r="Z188">
        <f t="shared" si="29"/>
        <v>-20.12994297933</v>
      </c>
      <c r="AA188">
        <f t="shared" si="30"/>
        <v>0</v>
      </c>
      <c r="AB188">
        <f t="shared" si="31"/>
        <v>0</v>
      </c>
      <c r="AC188" s="25">
        <f t="shared" si="32"/>
        <v>-20.12994297933</v>
      </c>
    </row>
    <row r="189" spans="1:29">
      <c r="A189">
        <f>'Data Entry'!A190</f>
        <v>4069</v>
      </c>
      <c r="B189">
        <f>'Data Entry'!B190</f>
        <v>31</v>
      </c>
      <c r="C189" t="str">
        <f>'Data Entry'!C190</f>
        <v>Red</v>
      </c>
      <c r="D189">
        <f>'Data Entry'!M190</f>
        <v>4015</v>
      </c>
      <c r="E189">
        <f>'Data Entry'!N190</f>
        <v>0</v>
      </c>
      <c r="F189">
        <f>'Data Entry'!O190</f>
        <v>4903</v>
      </c>
      <c r="G189">
        <f>'Data Entry'!P190</f>
        <v>0</v>
      </c>
      <c r="H189">
        <f>'Data Entry'!Q190</f>
        <v>8764</v>
      </c>
      <c r="I189">
        <f>'Data Entry'!R190</f>
        <v>0</v>
      </c>
      <c r="J189">
        <f t="shared" si="22"/>
        <v>0</v>
      </c>
      <c r="K189" s="1">
        <f>SUMIFS('I want to cry'!C$2:C$1000,'I want to cry'!$A$2:$A$1000,$B189,'I want to cry'!$B$2:$B$1000,$C189)</f>
        <v>18.357</v>
      </c>
      <c r="L189" s="1">
        <f>SUMIFS('I want to cry'!D$2:D$1000,'I want to cry'!$A$2:$A$1000,$B189,'I want to cry'!$B$2:$B$1000,$C189)</f>
        <v>0</v>
      </c>
      <c r="M189" s="1">
        <f>SUMIFS('I want to cry'!E$2:E$1000,'I want to cry'!$A$2:$A$1000,$B189,'I want to cry'!$B$2:$B$1000,$C189)</f>
        <v>0</v>
      </c>
      <c r="N189" s="1">
        <f t="shared" si="23"/>
        <v>0</v>
      </c>
      <c r="O189" s="1">
        <f t="shared" si="24"/>
        <v>0</v>
      </c>
      <c r="P189" s="1">
        <f t="shared" si="25"/>
        <v>0</v>
      </c>
      <c r="Q189" s="1">
        <f>SUMIF('I have a blue banner'!A$2:A$995,D189,'I have a blue banner'!L$2:L$995)</f>
        <v>71</v>
      </c>
      <c r="R189" s="1">
        <f>SUMIF('I have a blue banner'!A$2:A$995,F189,'I have a blue banner'!L$2:L$995)</f>
        <v>32</v>
      </c>
      <c r="S189" s="1">
        <f>SUMIF('I have a blue banner'!A$2:A$995,I189,'I have a blue banner'!L$2:L$995)</f>
        <v>0</v>
      </c>
      <c r="T189" s="1">
        <f>SUMIF('I wanna go biking'!A$2:A$1000,D189,'I wanna go biking'!D$2:D$2000)</f>
        <v>9.4</v>
      </c>
      <c r="U189" s="1">
        <f>SUMIF('I wanna go biking'!A$2:A$1000,F189,'I wanna go biking'!D$2:D$2000)</f>
        <v>3.4</v>
      </c>
      <c r="V189" s="1">
        <f>SUMIF('I wanna go biking'!A$2:A$1000,H189,'I wanna go biking'!D$2:D$2000)</f>
        <v>8</v>
      </c>
      <c r="W189">
        <f t="shared" si="26"/>
        <v>-61.6</v>
      </c>
      <c r="X189">
        <f t="shared" si="27"/>
        <v>-28.6</v>
      </c>
      <c r="Y189">
        <f t="shared" si="28"/>
        <v>8</v>
      </c>
      <c r="Z189">
        <f t="shared" si="29"/>
        <v>0</v>
      </c>
      <c r="AA189">
        <f t="shared" si="30"/>
        <v>0</v>
      </c>
      <c r="AB189">
        <f t="shared" si="31"/>
        <v>0</v>
      </c>
      <c r="AC189" s="25">
        <f t="shared" si="32"/>
        <v>0</v>
      </c>
    </row>
    <row r="190" spans="1:29">
      <c r="A190">
        <f>'Data Entry'!A191</f>
        <v>1114</v>
      </c>
      <c r="B190">
        <f>'Data Entry'!B191</f>
        <v>32</v>
      </c>
      <c r="C190" t="str">
        <f>'Data Entry'!C191</f>
        <v>NONE YET</v>
      </c>
      <c r="D190">
        <f>'Data Entry'!M191</f>
        <v>4951</v>
      </c>
      <c r="E190">
        <f>'Data Entry'!N191</f>
        <v>18.883</v>
      </c>
      <c r="F190">
        <f>'Data Entry'!O191</f>
        <v>6865</v>
      </c>
      <c r="G190">
        <f>'Data Entry'!P191</f>
        <v>0</v>
      </c>
      <c r="H190">
        <f>'Data Entry'!Q191</f>
        <v>5036</v>
      </c>
      <c r="I190">
        <f>'Data Entry'!R191</f>
        <v>0</v>
      </c>
      <c r="J190">
        <f t="shared" ref="J190:J253" si="33">E190+G190+I190</f>
        <v>18.883</v>
      </c>
      <c r="K190" s="1">
        <f>SUMIFS('I want to cry'!C$2:C$1000,'I want to cry'!$A$2:$A$1000,$B190,'I want to cry'!$B$2:$B$1000,$C190)</f>
        <v>0</v>
      </c>
      <c r="L190" s="1">
        <f>SUMIFS('I want to cry'!D$2:D$1000,'I want to cry'!$A$2:$A$1000,$B190,'I want to cry'!$B$2:$B$1000,$C190)</f>
        <v>0</v>
      </c>
      <c r="M190" s="1">
        <f>SUMIFS('I want to cry'!E$2:E$1000,'I want to cry'!$A$2:$A$1000,$B190,'I want to cry'!$B$2:$B$1000,$C190)</f>
        <v>0</v>
      </c>
      <c r="N190" s="1">
        <f t="shared" ref="N190:N253" si="34">IF(K190&lt;1.5,0,IF(E190&lt;2.5,0,E190/K190))</f>
        <v>0</v>
      </c>
      <c r="O190" s="1">
        <f t="shared" ref="O190:O253" si="35">IF(L190&lt;1.5,0,IF(G190&lt;2.5,0,G190/L190))</f>
        <v>0</v>
      </c>
      <c r="P190" s="1">
        <f t="shared" ref="P190:P253" si="36">IF(M190&lt;1.5,0,IF(I190&lt;2.5,0,I190/M190))</f>
        <v>0</v>
      </c>
      <c r="Q190" s="1">
        <f>SUMIF('I have a blue banner'!A$2:A$995,D190,'I have a blue banner'!L$2:L$995)</f>
        <v>33</v>
      </c>
      <c r="R190" s="1">
        <f>SUMIF('I have a blue banner'!A$2:A$995,F190,'I have a blue banner'!L$2:L$995)</f>
        <v>35</v>
      </c>
      <c r="S190" s="1">
        <f>SUMIF('I have a blue banner'!A$2:A$995,I190,'I have a blue banner'!L$2:L$995)</f>
        <v>0</v>
      </c>
      <c r="T190" s="1">
        <f>SUMIF('I wanna go biking'!A$2:A$1000,D190,'I wanna go biking'!D$2:D$2000)</f>
        <v>2.66666666666667</v>
      </c>
      <c r="U190" s="1">
        <f>SUMIF('I wanna go biking'!A$2:A$1000,F190,'I wanna go biking'!D$2:D$2000)</f>
        <v>2.75</v>
      </c>
      <c r="V190" s="1">
        <f>SUMIF('I wanna go biking'!A$2:A$1000,H190,'I wanna go biking'!D$2:D$2000)</f>
        <v>6.8</v>
      </c>
      <c r="W190">
        <f t="shared" ref="W190:W253" si="37">T190-Q190</f>
        <v>-30.3333333333333</v>
      </c>
      <c r="X190">
        <f t="shared" ref="X190:X253" si="38">U190-R190</f>
        <v>-32.25</v>
      </c>
      <c r="Y190">
        <f t="shared" ref="Y190:Y253" si="39">V190-S190</f>
        <v>6.8</v>
      </c>
      <c r="Z190">
        <f t="shared" ref="Z190:Z253" si="40">W190*N190</f>
        <v>0</v>
      </c>
      <c r="AA190">
        <f t="shared" ref="AA190:AA253" si="41">X190*O190</f>
        <v>0</v>
      </c>
      <c r="AB190">
        <f t="shared" ref="AB190:AB253" si="42">Y190*P190</f>
        <v>0</v>
      </c>
      <c r="AC190" s="25">
        <f t="shared" ref="AC190:AC253" si="43">SUM(Z190:AB190)</f>
        <v>0</v>
      </c>
    </row>
    <row r="191" spans="1:29">
      <c r="A191">
        <f>'Data Entry'!A192</f>
        <v>781</v>
      </c>
      <c r="B191">
        <f>'Data Entry'!B192</f>
        <v>32</v>
      </c>
      <c r="C191" t="str">
        <f>'Data Entry'!C192</f>
        <v>Blue</v>
      </c>
      <c r="D191">
        <f>'Data Entry'!M192</f>
        <v>4951</v>
      </c>
      <c r="E191">
        <f>'Data Entry'!N192</f>
        <v>14.904</v>
      </c>
      <c r="F191">
        <f>'Data Entry'!O192</f>
        <v>6865</v>
      </c>
      <c r="G191">
        <f>'Data Entry'!P192</f>
        <v>0</v>
      </c>
      <c r="H191">
        <f>'Data Entry'!Q192</f>
        <v>5036</v>
      </c>
      <c r="I191">
        <f>'Data Entry'!R192</f>
        <v>0</v>
      </c>
      <c r="J191">
        <f t="shared" si="33"/>
        <v>14.904</v>
      </c>
      <c r="K191" s="1">
        <f>SUMIFS('I want to cry'!C$2:C$1000,'I want to cry'!$A$2:$A$1000,$B191,'I want to cry'!$B$2:$B$1000,$C191)</f>
        <v>14.904</v>
      </c>
      <c r="L191" s="1">
        <f>SUMIFS('I want to cry'!D$2:D$1000,'I want to cry'!$A$2:$A$1000,$B191,'I want to cry'!$B$2:$B$1000,$C191)</f>
        <v>2.153</v>
      </c>
      <c r="M191" s="1">
        <f>SUMIFS('I want to cry'!E$2:E$1000,'I want to cry'!$A$2:$A$1000,$B191,'I want to cry'!$B$2:$B$1000,$C191)</f>
        <v>0</v>
      </c>
      <c r="N191" s="1">
        <f t="shared" si="34"/>
        <v>1</v>
      </c>
      <c r="O191" s="1">
        <f t="shared" si="35"/>
        <v>0</v>
      </c>
      <c r="P191" s="1">
        <f t="shared" si="36"/>
        <v>0</v>
      </c>
      <c r="Q191" s="1">
        <f>SUMIF('I have a blue banner'!A$2:A$995,D191,'I have a blue banner'!L$2:L$995)</f>
        <v>33</v>
      </c>
      <c r="R191" s="1">
        <f>SUMIF('I have a blue banner'!A$2:A$995,F191,'I have a blue banner'!L$2:L$995)</f>
        <v>35</v>
      </c>
      <c r="S191" s="1">
        <f>SUMIF('I have a blue banner'!A$2:A$995,I191,'I have a blue banner'!L$2:L$995)</f>
        <v>0</v>
      </c>
      <c r="T191" s="1">
        <f>SUMIF('I wanna go biking'!A$2:A$1000,D191,'I wanna go biking'!D$2:D$2000)</f>
        <v>2.66666666666667</v>
      </c>
      <c r="U191" s="1">
        <f>SUMIF('I wanna go biking'!A$2:A$1000,F191,'I wanna go biking'!D$2:D$2000)</f>
        <v>2.75</v>
      </c>
      <c r="V191" s="1">
        <f>SUMIF('I wanna go biking'!A$2:A$1000,H191,'I wanna go biking'!D$2:D$2000)</f>
        <v>6.8</v>
      </c>
      <c r="W191">
        <f t="shared" si="37"/>
        <v>-30.3333333333333</v>
      </c>
      <c r="X191">
        <f t="shared" si="38"/>
        <v>-32.25</v>
      </c>
      <c r="Y191">
        <f t="shared" si="39"/>
        <v>6.8</v>
      </c>
      <c r="Z191">
        <f t="shared" si="40"/>
        <v>-30.3333333333333</v>
      </c>
      <c r="AA191">
        <f t="shared" si="41"/>
        <v>0</v>
      </c>
      <c r="AB191">
        <f t="shared" si="42"/>
        <v>0</v>
      </c>
      <c r="AC191" s="25">
        <f t="shared" si="43"/>
        <v>-30.3333333333333</v>
      </c>
    </row>
    <row r="192" spans="1:29">
      <c r="A192">
        <f>'Data Entry'!A193</f>
        <v>771</v>
      </c>
      <c r="B192">
        <f>'Data Entry'!B193</f>
        <v>32</v>
      </c>
      <c r="C192" t="str">
        <f>'Data Entry'!C193</f>
        <v>Blue</v>
      </c>
      <c r="D192">
        <f>'Data Entry'!M193</f>
        <v>6865</v>
      </c>
      <c r="E192">
        <f>'Data Entry'!N193</f>
        <v>0</v>
      </c>
      <c r="F192">
        <f>'Data Entry'!O193</f>
        <v>4951</v>
      </c>
      <c r="G192">
        <f>'Data Entry'!P193</f>
        <v>2.153</v>
      </c>
      <c r="H192">
        <f>'Data Entry'!Q193</f>
        <v>5036</v>
      </c>
      <c r="I192">
        <f>'Data Entry'!R193</f>
        <v>0</v>
      </c>
      <c r="J192">
        <f t="shared" si="33"/>
        <v>2.153</v>
      </c>
      <c r="K192" s="1">
        <f>SUMIFS('I want to cry'!C$2:C$1000,'I want to cry'!$A$2:$A$1000,$B192,'I want to cry'!$B$2:$B$1000,$C192)</f>
        <v>14.904</v>
      </c>
      <c r="L192" s="1">
        <f>SUMIFS('I want to cry'!D$2:D$1000,'I want to cry'!$A$2:$A$1000,$B192,'I want to cry'!$B$2:$B$1000,$C192)</f>
        <v>2.153</v>
      </c>
      <c r="M192" s="1">
        <f>SUMIFS('I want to cry'!E$2:E$1000,'I want to cry'!$A$2:$A$1000,$B192,'I want to cry'!$B$2:$B$1000,$C192)</f>
        <v>0</v>
      </c>
      <c r="N192" s="1">
        <f t="shared" si="34"/>
        <v>0</v>
      </c>
      <c r="O192" s="1">
        <f t="shared" si="35"/>
        <v>0</v>
      </c>
      <c r="P192" s="1">
        <f t="shared" si="36"/>
        <v>0</v>
      </c>
      <c r="Q192" s="1">
        <f>SUMIF('I have a blue banner'!A$2:A$995,D192,'I have a blue banner'!L$2:L$995)</f>
        <v>35</v>
      </c>
      <c r="R192" s="1">
        <f>SUMIF('I have a blue banner'!A$2:A$995,F192,'I have a blue banner'!L$2:L$995)</f>
        <v>33</v>
      </c>
      <c r="S192" s="1">
        <f>SUMIF('I have a blue banner'!A$2:A$995,I192,'I have a blue banner'!L$2:L$995)</f>
        <v>0</v>
      </c>
      <c r="T192" s="1">
        <f>SUMIF('I wanna go biking'!A$2:A$1000,D192,'I wanna go biking'!D$2:D$2000)</f>
        <v>2.75</v>
      </c>
      <c r="U192" s="1">
        <f>SUMIF('I wanna go biking'!A$2:A$1000,F192,'I wanna go biking'!D$2:D$2000)</f>
        <v>2.66666666666667</v>
      </c>
      <c r="V192" s="1">
        <f>SUMIF('I wanna go biking'!A$2:A$1000,H192,'I wanna go biking'!D$2:D$2000)</f>
        <v>6.8</v>
      </c>
      <c r="W192">
        <f t="shared" si="37"/>
        <v>-32.25</v>
      </c>
      <c r="X192">
        <f t="shared" si="38"/>
        <v>-30.3333333333333</v>
      </c>
      <c r="Y192">
        <f t="shared" si="39"/>
        <v>6.8</v>
      </c>
      <c r="Z192">
        <f t="shared" si="40"/>
        <v>0</v>
      </c>
      <c r="AA192">
        <f t="shared" si="41"/>
        <v>0</v>
      </c>
      <c r="AB192">
        <f t="shared" si="42"/>
        <v>0</v>
      </c>
      <c r="AC192" s="25">
        <f t="shared" si="43"/>
        <v>0</v>
      </c>
    </row>
    <row r="193" spans="1:29">
      <c r="A193">
        <f>'Data Entry'!A194</f>
        <v>5036</v>
      </c>
      <c r="B193">
        <f>'Data Entry'!B194</f>
        <v>32</v>
      </c>
      <c r="C193" t="str">
        <f>'Data Entry'!C194</f>
        <v>Red</v>
      </c>
      <c r="D193">
        <f>'Data Entry'!M194</f>
        <v>1114</v>
      </c>
      <c r="E193">
        <f>'Data Entry'!N194</f>
        <v>0</v>
      </c>
      <c r="F193">
        <f>'Data Entry'!O194</f>
        <v>771</v>
      </c>
      <c r="G193">
        <f>'Data Entry'!P194</f>
        <v>0</v>
      </c>
      <c r="H193">
        <f>'Data Entry'!Q194</f>
        <v>781</v>
      </c>
      <c r="I193">
        <f>'Data Entry'!R194</f>
        <v>0</v>
      </c>
      <c r="J193">
        <f t="shared" si="33"/>
        <v>0</v>
      </c>
      <c r="K193" s="1">
        <f>SUMIFS('I want to cry'!C$2:C$1000,'I want to cry'!$A$2:$A$1000,$B193,'I want to cry'!$B$2:$B$1000,$C193)</f>
        <v>0</v>
      </c>
      <c r="L193" s="1">
        <f>SUMIFS('I want to cry'!D$2:D$1000,'I want to cry'!$A$2:$A$1000,$B193,'I want to cry'!$B$2:$B$1000,$C193)</f>
        <v>0</v>
      </c>
      <c r="M193" s="1">
        <f>SUMIFS('I want to cry'!E$2:E$1000,'I want to cry'!$A$2:$A$1000,$B193,'I want to cry'!$B$2:$B$1000,$C193)</f>
        <v>0</v>
      </c>
      <c r="N193" s="1">
        <f t="shared" si="34"/>
        <v>0</v>
      </c>
      <c r="O193" s="1">
        <f t="shared" si="35"/>
        <v>0</v>
      </c>
      <c r="P193" s="1">
        <f t="shared" si="36"/>
        <v>0</v>
      </c>
      <c r="Q193" s="1">
        <f>SUMIF('I have a blue banner'!A$2:A$995,D193,'I have a blue banner'!L$2:L$995)</f>
        <v>171</v>
      </c>
      <c r="R193" s="1">
        <f>SUMIF('I have a blue banner'!A$2:A$995,F193,'I have a blue banner'!L$2:L$995)</f>
        <v>0</v>
      </c>
      <c r="S193" s="1">
        <f>SUMIF('I have a blue banner'!A$2:A$995,I193,'I have a blue banner'!L$2:L$995)</f>
        <v>0</v>
      </c>
      <c r="T193" s="1">
        <f>SUMIF('I wanna go biking'!A$2:A$1000,D193,'I wanna go biking'!D$2:D$2000)</f>
        <v>25.6666666666667</v>
      </c>
      <c r="U193" s="1">
        <f>SUMIF('I wanna go biking'!A$2:A$1000,F193,'I wanna go biking'!D$2:D$2000)</f>
        <v>0</v>
      </c>
      <c r="V193" s="1">
        <f>SUMIF('I wanna go biking'!A$2:A$1000,H193,'I wanna go biking'!D$2:D$2000)</f>
        <v>3.66666666666667</v>
      </c>
      <c r="W193">
        <f t="shared" si="37"/>
        <v>-145.333333333333</v>
      </c>
      <c r="X193">
        <f t="shared" si="38"/>
        <v>0</v>
      </c>
      <c r="Y193">
        <f t="shared" si="39"/>
        <v>3.66666666666667</v>
      </c>
      <c r="Z193">
        <f t="shared" si="40"/>
        <v>0</v>
      </c>
      <c r="AA193">
        <f t="shared" si="41"/>
        <v>0</v>
      </c>
      <c r="AB193">
        <f t="shared" si="42"/>
        <v>0</v>
      </c>
      <c r="AC193" s="25">
        <f t="shared" si="43"/>
        <v>0</v>
      </c>
    </row>
    <row r="194" spans="1:29">
      <c r="A194">
        <f>'Data Entry'!A195</f>
        <v>4951</v>
      </c>
      <c r="B194">
        <f>'Data Entry'!B195</f>
        <v>32</v>
      </c>
      <c r="C194" t="str">
        <f>'Data Entry'!C195</f>
        <v>Red</v>
      </c>
      <c r="D194">
        <f>'Data Entry'!M195</f>
        <v>1114</v>
      </c>
      <c r="E194">
        <f>'Data Entry'!N195</f>
        <v>0</v>
      </c>
      <c r="F194">
        <f>'Data Entry'!O195</f>
        <v>771</v>
      </c>
      <c r="G194">
        <f>'Data Entry'!P195</f>
        <v>0</v>
      </c>
      <c r="H194">
        <f>'Data Entry'!Q195</f>
        <v>781</v>
      </c>
      <c r="I194">
        <f>'Data Entry'!R195</f>
        <v>0</v>
      </c>
      <c r="J194">
        <f t="shared" si="33"/>
        <v>0</v>
      </c>
      <c r="K194" s="1">
        <f>SUMIFS('I want to cry'!C$2:C$1000,'I want to cry'!$A$2:$A$1000,$B194,'I want to cry'!$B$2:$B$1000,$C194)</f>
        <v>0</v>
      </c>
      <c r="L194" s="1">
        <f>SUMIFS('I want to cry'!D$2:D$1000,'I want to cry'!$A$2:$A$1000,$B194,'I want to cry'!$B$2:$B$1000,$C194)</f>
        <v>0</v>
      </c>
      <c r="M194" s="1">
        <f>SUMIFS('I want to cry'!E$2:E$1000,'I want to cry'!$A$2:$A$1000,$B194,'I want to cry'!$B$2:$B$1000,$C194)</f>
        <v>0</v>
      </c>
      <c r="N194" s="1">
        <f t="shared" si="34"/>
        <v>0</v>
      </c>
      <c r="O194" s="1">
        <f t="shared" si="35"/>
        <v>0</v>
      </c>
      <c r="P194" s="1">
        <f t="shared" si="36"/>
        <v>0</v>
      </c>
      <c r="Q194" s="1">
        <f>SUMIF('I have a blue banner'!A$2:A$995,D194,'I have a blue banner'!L$2:L$995)</f>
        <v>171</v>
      </c>
      <c r="R194" s="1">
        <f>SUMIF('I have a blue banner'!A$2:A$995,F194,'I have a blue banner'!L$2:L$995)</f>
        <v>0</v>
      </c>
      <c r="S194" s="1">
        <f>SUMIF('I have a blue banner'!A$2:A$995,I194,'I have a blue banner'!L$2:L$995)</f>
        <v>0</v>
      </c>
      <c r="T194" s="1">
        <f>SUMIF('I wanna go biking'!A$2:A$1000,D194,'I wanna go biking'!D$2:D$2000)</f>
        <v>25.6666666666667</v>
      </c>
      <c r="U194" s="1">
        <f>SUMIF('I wanna go biking'!A$2:A$1000,F194,'I wanna go biking'!D$2:D$2000)</f>
        <v>0</v>
      </c>
      <c r="V194" s="1">
        <f>SUMIF('I wanna go biking'!A$2:A$1000,H194,'I wanna go biking'!D$2:D$2000)</f>
        <v>3.66666666666667</v>
      </c>
      <c r="W194">
        <f t="shared" si="37"/>
        <v>-145.333333333333</v>
      </c>
      <c r="X194">
        <f t="shared" si="38"/>
        <v>0</v>
      </c>
      <c r="Y194">
        <f t="shared" si="39"/>
        <v>3.66666666666667</v>
      </c>
      <c r="Z194">
        <f t="shared" si="40"/>
        <v>0</v>
      </c>
      <c r="AA194">
        <f t="shared" si="41"/>
        <v>0</v>
      </c>
      <c r="AB194">
        <f t="shared" si="42"/>
        <v>0</v>
      </c>
      <c r="AC194" s="25">
        <f t="shared" si="43"/>
        <v>0</v>
      </c>
    </row>
    <row r="195" spans="1:29">
      <c r="A195">
        <f>'Data Entry'!A196</f>
        <v>6865</v>
      </c>
      <c r="B195">
        <f>'Data Entry'!B196</f>
        <v>32</v>
      </c>
      <c r="C195" t="str">
        <f>'Data Entry'!C196</f>
        <v>Red</v>
      </c>
      <c r="D195">
        <f>'Data Entry'!M196</f>
        <v>1114</v>
      </c>
      <c r="E195">
        <f>'Data Entry'!N196</f>
        <v>0</v>
      </c>
      <c r="F195">
        <f>'Data Entry'!O196</f>
        <v>771</v>
      </c>
      <c r="G195">
        <f>'Data Entry'!P196</f>
        <v>0</v>
      </c>
      <c r="H195">
        <f>'Data Entry'!Q196</f>
        <v>781</v>
      </c>
      <c r="I195">
        <f>'Data Entry'!R196</f>
        <v>0</v>
      </c>
      <c r="J195">
        <f t="shared" si="33"/>
        <v>0</v>
      </c>
      <c r="K195" s="1">
        <f>SUMIFS('I want to cry'!C$2:C$1000,'I want to cry'!$A$2:$A$1000,$B195,'I want to cry'!$B$2:$B$1000,$C195)</f>
        <v>0</v>
      </c>
      <c r="L195" s="1">
        <f>SUMIFS('I want to cry'!D$2:D$1000,'I want to cry'!$A$2:$A$1000,$B195,'I want to cry'!$B$2:$B$1000,$C195)</f>
        <v>0</v>
      </c>
      <c r="M195" s="1">
        <f>SUMIFS('I want to cry'!E$2:E$1000,'I want to cry'!$A$2:$A$1000,$B195,'I want to cry'!$B$2:$B$1000,$C195)</f>
        <v>0</v>
      </c>
      <c r="N195" s="1">
        <f t="shared" si="34"/>
        <v>0</v>
      </c>
      <c r="O195" s="1">
        <f t="shared" si="35"/>
        <v>0</v>
      </c>
      <c r="P195" s="1">
        <f t="shared" si="36"/>
        <v>0</v>
      </c>
      <c r="Q195" s="1">
        <f>SUMIF('I have a blue banner'!A$2:A$995,D195,'I have a blue banner'!L$2:L$995)</f>
        <v>171</v>
      </c>
      <c r="R195" s="1">
        <f>SUMIF('I have a blue banner'!A$2:A$995,F195,'I have a blue banner'!L$2:L$995)</f>
        <v>0</v>
      </c>
      <c r="S195" s="1">
        <f>SUMIF('I have a blue banner'!A$2:A$995,I195,'I have a blue banner'!L$2:L$995)</f>
        <v>0</v>
      </c>
      <c r="T195" s="1">
        <f>SUMIF('I wanna go biking'!A$2:A$1000,D195,'I wanna go biking'!D$2:D$2000)</f>
        <v>25.6666666666667</v>
      </c>
      <c r="U195" s="1">
        <f>SUMIF('I wanna go biking'!A$2:A$1000,F195,'I wanna go biking'!D$2:D$2000)</f>
        <v>0</v>
      </c>
      <c r="V195" s="1">
        <f>SUMIF('I wanna go biking'!A$2:A$1000,H195,'I wanna go biking'!D$2:D$2000)</f>
        <v>3.66666666666667</v>
      </c>
      <c r="W195">
        <f t="shared" si="37"/>
        <v>-145.333333333333</v>
      </c>
      <c r="X195">
        <f t="shared" si="38"/>
        <v>0</v>
      </c>
      <c r="Y195">
        <f t="shared" si="39"/>
        <v>3.66666666666667</v>
      </c>
      <c r="Z195">
        <f t="shared" si="40"/>
        <v>0</v>
      </c>
      <c r="AA195">
        <f t="shared" si="41"/>
        <v>0</v>
      </c>
      <c r="AB195">
        <f t="shared" si="42"/>
        <v>0</v>
      </c>
      <c r="AC195" s="25">
        <f t="shared" si="43"/>
        <v>0</v>
      </c>
    </row>
    <row r="196" spans="1:29">
      <c r="A196">
        <f>'Data Entry'!A197</f>
        <v>7659</v>
      </c>
      <c r="B196">
        <f>'Data Entry'!B197</f>
        <v>33</v>
      </c>
      <c r="C196" t="str">
        <f>'Data Entry'!C197</f>
        <v>Red</v>
      </c>
      <c r="D196">
        <f>'Data Entry'!M197</f>
        <v>772</v>
      </c>
      <c r="E196">
        <f>'Data Entry'!N197</f>
        <v>10.175</v>
      </c>
      <c r="F196">
        <f>'Data Entry'!O197</f>
        <v>8884</v>
      </c>
      <c r="G196">
        <f>'Data Entry'!P197</f>
        <v>0.517</v>
      </c>
      <c r="H196">
        <f>'Data Entry'!Q197</f>
        <v>1241</v>
      </c>
      <c r="I196">
        <f>'Data Entry'!R197</f>
        <v>1.493</v>
      </c>
      <c r="J196">
        <f t="shared" si="33"/>
        <v>12.185</v>
      </c>
      <c r="K196" s="1">
        <f>SUMIFS('I want to cry'!C$2:C$1000,'I want to cry'!$A$2:$A$1000,$B196,'I want to cry'!$B$2:$B$1000,$C196)</f>
        <v>16.051</v>
      </c>
      <c r="L196" s="1">
        <f>SUMIFS('I want to cry'!D$2:D$1000,'I want to cry'!$A$2:$A$1000,$B196,'I want to cry'!$B$2:$B$1000,$C196)</f>
        <v>0.517</v>
      </c>
      <c r="M196" s="1">
        <f>SUMIFS('I want to cry'!E$2:E$1000,'I want to cry'!$A$2:$A$1000,$B196,'I want to cry'!$B$2:$B$1000,$C196)</f>
        <v>33.179</v>
      </c>
      <c r="N196" s="1">
        <f t="shared" si="34"/>
        <v>0.633916889913401</v>
      </c>
      <c r="O196" s="1">
        <f t="shared" si="35"/>
        <v>0</v>
      </c>
      <c r="P196" s="1">
        <f t="shared" si="36"/>
        <v>0</v>
      </c>
      <c r="Q196" s="1">
        <f>SUMIF('I have a blue banner'!A$2:A$995,D196,'I have a blue banner'!L$2:L$995)</f>
        <v>80</v>
      </c>
      <c r="R196" s="1">
        <f>SUMIF('I have a blue banner'!A$2:A$995,F196,'I have a blue banner'!L$2:L$995)</f>
        <v>28</v>
      </c>
      <c r="S196" s="1">
        <f>SUMIF('I have a blue banner'!A$2:A$995,I196,'I have a blue banner'!L$2:L$995)</f>
        <v>0</v>
      </c>
      <c r="T196" s="1">
        <f>SUMIF('I wanna go biking'!A$2:A$1000,D196,'I wanna go biking'!D$2:D$2000)</f>
        <v>8</v>
      </c>
      <c r="U196" s="1">
        <f>SUMIF('I wanna go biking'!A$2:A$1000,F196,'I wanna go biking'!D$2:D$2000)</f>
        <v>3.83333333333333</v>
      </c>
      <c r="V196" s="1">
        <f>SUMIF('I wanna go biking'!A$2:A$1000,H196,'I wanna go biking'!D$2:D$2000)</f>
        <v>27.6</v>
      </c>
      <c r="W196">
        <f t="shared" si="37"/>
        <v>-72</v>
      </c>
      <c r="X196">
        <f t="shared" si="38"/>
        <v>-24.1666666666667</v>
      </c>
      <c r="Y196">
        <f t="shared" si="39"/>
        <v>27.6</v>
      </c>
      <c r="Z196">
        <f t="shared" si="40"/>
        <v>-45.6420160737649</v>
      </c>
      <c r="AA196">
        <f t="shared" si="41"/>
        <v>0</v>
      </c>
      <c r="AB196">
        <f t="shared" si="42"/>
        <v>0</v>
      </c>
      <c r="AC196" s="25">
        <f t="shared" si="43"/>
        <v>-45.6420160737649</v>
      </c>
    </row>
    <row r="197" spans="1:29">
      <c r="A197">
        <f>'Data Entry'!A198</f>
        <v>772</v>
      </c>
      <c r="B197">
        <f>'Data Entry'!B198</f>
        <v>33</v>
      </c>
      <c r="C197" t="str">
        <f>'Data Entry'!C198</f>
        <v>Blue</v>
      </c>
      <c r="D197">
        <f>'Data Entry'!M198</f>
        <v>4476</v>
      </c>
      <c r="E197">
        <f>'Data Entry'!N198</f>
        <v>0</v>
      </c>
      <c r="F197">
        <f>'Data Entry'!O198</f>
        <v>7659</v>
      </c>
      <c r="G197">
        <f>'Data Entry'!P198</f>
        <v>0</v>
      </c>
      <c r="H197">
        <f>'Data Entry'!Q198</f>
        <v>8789</v>
      </c>
      <c r="I197">
        <f>'Data Entry'!R198</f>
        <v>0</v>
      </c>
      <c r="J197">
        <f t="shared" si="33"/>
        <v>0</v>
      </c>
      <c r="K197" s="1">
        <f>SUMIFS('I want to cry'!C$2:C$1000,'I want to cry'!$A$2:$A$1000,$B197,'I want to cry'!$B$2:$B$1000,$C197)</f>
        <v>18.423</v>
      </c>
      <c r="L197" s="1">
        <f>SUMIFS('I want to cry'!D$2:D$1000,'I want to cry'!$A$2:$A$1000,$B197,'I want to cry'!$B$2:$B$1000,$C197)</f>
        <v>3.746</v>
      </c>
      <c r="M197" s="1">
        <f>SUMIFS('I want to cry'!E$2:E$1000,'I want to cry'!$A$2:$A$1000,$B197,'I want to cry'!$B$2:$B$1000,$C197)</f>
        <v>0</v>
      </c>
      <c r="N197" s="1">
        <f t="shared" si="34"/>
        <v>0</v>
      </c>
      <c r="O197" s="1">
        <f t="shared" si="35"/>
        <v>0</v>
      </c>
      <c r="P197" s="1">
        <f t="shared" si="36"/>
        <v>0</v>
      </c>
      <c r="Q197" s="1">
        <f>SUMIF('I have a blue banner'!A$2:A$995,D197,'I have a blue banner'!L$2:L$995)</f>
        <v>226</v>
      </c>
      <c r="R197" s="1">
        <f>SUMIF('I have a blue banner'!A$2:A$995,F197,'I have a blue banner'!L$2:L$995)</f>
        <v>21</v>
      </c>
      <c r="S197" s="1">
        <f>SUMIF('I have a blue banner'!A$2:A$995,I197,'I have a blue banner'!L$2:L$995)</f>
        <v>0</v>
      </c>
      <c r="T197" s="1">
        <f>SUMIF('I wanna go biking'!A$2:A$1000,D197,'I wanna go biking'!D$2:D$2000)</f>
        <v>28</v>
      </c>
      <c r="U197" s="1">
        <f>SUMIF('I wanna go biking'!A$2:A$1000,F197,'I wanna go biking'!D$2:D$2000)</f>
        <v>2.8</v>
      </c>
      <c r="V197" s="1">
        <f>SUMIF('I wanna go biking'!A$2:A$1000,H197,'I wanna go biking'!D$2:D$2000)</f>
        <v>3.5</v>
      </c>
      <c r="W197">
        <f t="shared" si="37"/>
        <v>-198</v>
      </c>
      <c r="X197">
        <f t="shared" si="38"/>
        <v>-18.2</v>
      </c>
      <c r="Y197">
        <f t="shared" si="39"/>
        <v>3.5</v>
      </c>
      <c r="Z197">
        <f t="shared" si="40"/>
        <v>0</v>
      </c>
      <c r="AA197">
        <f t="shared" si="41"/>
        <v>0</v>
      </c>
      <c r="AB197">
        <f t="shared" si="42"/>
        <v>0</v>
      </c>
      <c r="AC197" s="25">
        <f t="shared" si="43"/>
        <v>0</v>
      </c>
    </row>
    <row r="198" spans="1:29">
      <c r="A198">
        <f>'Data Entry'!A199</f>
        <v>8884</v>
      </c>
      <c r="B198">
        <f>'Data Entry'!B199</f>
        <v>33</v>
      </c>
      <c r="C198" t="str">
        <f>'Data Entry'!C199</f>
        <v>Blue</v>
      </c>
      <c r="D198">
        <f>'Data Entry'!M199</f>
        <v>4476</v>
      </c>
      <c r="E198">
        <f>'Data Entry'!N199</f>
        <v>13.34</v>
      </c>
      <c r="F198">
        <f>'Data Entry'!O199</f>
        <v>7659</v>
      </c>
      <c r="G198">
        <f>'Data Entry'!P199</f>
        <v>3.746</v>
      </c>
      <c r="H198">
        <f>'Data Entry'!Q199</f>
        <v>8789</v>
      </c>
      <c r="I198">
        <f>'Data Entry'!R199</f>
        <v>0</v>
      </c>
      <c r="J198">
        <f t="shared" si="33"/>
        <v>17.086</v>
      </c>
      <c r="K198" s="1">
        <f>SUMIFS('I want to cry'!C$2:C$1000,'I want to cry'!$A$2:$A$1000,$B198,'I want to cry'!$B$2:$B$1000,$C198)</f>
        <v>18.423</v>
      </c>
      <c r="L198" s="1">
        <f>SUMIFS('I want to cry'!D$2:D$1000,'I want to cry'!$A$2:$A$1000,$B198,'I want to cry'!$B$2:$B$1000,$C198)</f>
        <v>3.746</v>
      </c>
      <c r="M198" s="1">
        <f>SUMIFS('I want to cry'!E$2:E$1000,'I want to cry'!$A$2:$A$1000,$B198,'I want to cry'!$B$2:$B$1000,$C198)</f>
        <v>0</v>
      </c>
      <c r="N198" s="1">
        <f t="shared" si="34"/>
        <v>0.724094881398252</v>
      </c>
      <c r="O198" s="1">
        <f t="shared" si="35"/>
        <v>1</v>
      </c>
      <c r="P198" s="1">
        <f t="shared" si="36"/>
        <v>0</v>
      </c>
      <c r="Q198" s="1">
        <f>SUMIF('I have a blue banner'!A$2:A$995,D198,'I have a blue banner'!L$2:L$995)</f>
        <v>226</v>
      </c>
      <c r="R198" s="1">
        <f>SUMIF('I have a blue banner'!A$2:A$995,F198,'I have a blue banner'!L$2:L$995)</f>
        <v>21</v>
      </c>
      <c r="S198" s="1">
        <f>SUMIF('I have a blue banner'!A$2:A$995,I198,'I have a blue banner'!L$2:L$995)</f>
        <v>0</v>
      </c>
      <c r="T198" s="1">
        <f>SUMIF('I wanna go biking'!A$2:A$1000,D198,'I wanna go biking'!D$2:D$2000)</f>
        <v>28</v>
      </c>
      <c r="U198" s="1">
        <f>SUMIF('I wanna go biking'!A$2:A$1000,F198,'I wanna go biking'!D$2:D$2000)</f>
        <v>2.8</v>
      </c>
      <c r="V198" s="1">
        <f>SUMIF('I wanna go biking'!A$2:A$1000,H198,'I wanna go biking'!D$2:D$2000)</f>
        <v>3.5</v>
      </c>
      <c r="W198">
        <f t="shared" si="37"/>
        <v>-198</v>
      </c>
      <c r="X198">
        <f t="shared" si="38"/>
        <v>-18.2</v>
      </c>
      <c r="Y198">
        <f t="shared" si="39"/>
        <v>3.5</v>
      </c>
      <c r="Z198">
        <f t="shared" si="40"/>
        <v>-143.370786516854</v>
      </c>
      <c r="AA198">
        <f t="shared" si="41"/>
        <v>-18.2</v>
      </c>
      <c r="AB198">
        <f t="shared" si="42"/>
        <v>0</v>
      </c>
      <c r="AC198" s="25">
        <f t="shared" si="43"/>
        <v>-161.570786516854</v>
      </c>
    </row>
    <row r="199" spans="1:29">
      <c r="A199">
        <f>'Data Entry'!A200</f>
        <v>1241</v>
      </c>
      <c r="B199">
        <f>'Data Entry'!B200</f>
        <v>33</v>
      </c>
      <c r="C199" t="str">
        <f>'Data Entry'!C200</f>
        <v>Blue</v>
      </c>
      <c r="D199">
        <f>'Data Entry'!M200</f>
        <v>4476</v>
      </c>
      <c r="E199">
        <f>'Data Entry'!N200</f>
        <v>5.083</v>
      </c>
      <c r="F199">
        <f>'Data Entry'!O200</f>
        <v>7659</v>
      </c>
      <c r="G199">
        <f>'Data Entry'!P200</f>
        <v>0</v>
      </c>
      <c r="H199">
        <f>'Data Entry'!Q200</f>
        <v>8789</v>
      </c>
      <c r="I199">
        <f>'Data Entry'!R200</f>
        <v>0</v>
      </c>
      <c r="J199">
        <f t="shared" si="33"/>
        <v>5.083</v>
      </c>
      <c r="K199" s="1">
        <f>SUMIFS('I want to cry'!C$2:C$1000,'I want to cry'!$A$2:$A$1000,$B199,'I want to cry'!$B$2:$B$1000,$C199)</f>
        <v>18.423</v>
      </c>
      <c r="L199" s="1">
        <f>SUMIFS('I want to cry'!D$2:D$1000,'I want to cry'!$A$2:$A$1000,$B199,'I want to cry'!$B$2:$B$1000,$C199)</f>
        <v>3.746</v>
      </c>
      <c r="M199" s="1">
        <f>SUMIFS('I want to cry'!E$2:E$1000,'I want to cry'!$A$2:$A$1000,$B199,'I want to cry'!$B$2:$B$1000,$C199)</f>
        <v>0</v>
      </c>
      <c r="N199" s="1">
        <f t="shared" si="34"/>
        <v>0.275905118601748</v>
      </c>
      <c r="O199" s="1">
        <f t="shared" si="35"/>
        <v>0</v>
      </c>
      <c r="P199" s="1">
        <f t="shared" si="36"/>
        <v>0</v>
      </c>
      <c r="Q199" s="1">
        <f>SUMIF('I have a blue banner'!A$2:A$995,D199,'I have a blue banner'!L$2:L$995)</f>
        <v>226</v>
      </c>
      <c r="R199" s="1">
        <f>SUMIF('I have a blue banner'!A$2:A$995,F199,'I have a blue banner'!L$2:L$995)</f>
        <v>21</v>
      </c>
      <c r="S199" s="1">
        <f>SUMIF('I have a blue banner'!A$2:A$995,I199,'I have a blue banner'!L$2:L$995)</f>
        <v>0</v>
      </c>
      <c r="T199" s="1">
        <f>SUMIF('I wanna go biking'!A$2:A$1000,D199,'I wanna go biking'!D$2:D$2000)</f>
        <v>28</v>
      </c>
      <c r="U199" s="1">
        <f>SUMIF('I wanna go biking'!A$2:A$1000,F199,'I wanna go biking'!D$2:D$2000)</f>
        <v>2.8</v>
      </c>
      <c r="V199" s="1">
        <f>SUMIF('I wanna go biking'!A$2:A$1000,H199,'I wanna go biking'!D$2:D$2000)</f>
        <v>3.5</v>
      </c>
      <c r="W199">
        <f t="shared" si="37"/>
        <v>-198</v>
      </c>
      <c r="X199">
        <f t="shared" si="38"/>
        <v>-18.2</v>
      </c>
      <c r="Y199">
        <f t="shared" si="39"/>
        <v>3.5</v>
      </c>
      <c r="Z199">
        <f t="shared" si="40"/>
        <v>-54.6292134831461</v>
      </c>
      <c r="AA199">
        <f t="shared" si="41"/>
        <v>0</v>
      </c>
      <c r="AB199">
        <f t="shared" si="42"/>
        <v>0</v>
      </c>
      <c r="AC199" s="25">
        <f t="shared" si="43"/>
        <v>-54.6292134831461</v>
      </c>
    </row>
    <row r="200" spans="1:29">
      <c r="A200">
        <f>'Data Entry'!A201</f>
        <v>4476</v>
      </c>
      <c r="B200">
        <f>'Data Entry'!B201</f>
        <v>33</v>
      </c>
      <c r="C200" t="str">
        <f>'Data Entry'!C201</f>
        <v>NONE YET</v>
      </c>
      <c r="D200">
        <f>'Data Entry'!M201</f>
        <v>772</v>
      </c>
      <c r="E200">
        <f>'Data Entry'!N201</f>
        <v>2.1</v>
      </c>
      <c r="F200">
        <f>'Data Entry'!O201</f>
        <v>8884</v>
      </c>
      <c r="G200">
        <f>'Data Entry'!P201</f>
        <v>0</v>
      </c>
      <c r="H200">
        <f>'Data Entry'!Q201</f>
        <v>1241</v>
      </c>
      <c r="I200">
        <f>'Data Entry'!R201</f>
        <v>0</v>
      </c>
      <c r="J200">
        <f t="shared" si="33"/>
        <v>2.1</v>
      </c>
      <c r="K200" s="1">
        <f>SUMIFS('I want to cry'!C$2:C$1000,'I want to cry'!$A$2:$A$1000,$B200,'I want to cry'!$B$2:$B$1000,$C200)</f>
        <v>0</v>
      </c>
      <c r="L200" s="1">
        <f>SUMIFS('I want to cry'!D$2:D$1000,'I want to cry'!$A$2:$A$1000,$B200,'I want to cry'!$B$2:$B$1000,$C200)</f>
        <v>0</v>
      </c>
      <c r="M200" s="1">
        <f>SUMIFS('I want to cry'!E$2:E$1000,'I want to cry'!$A$2:$A$1000,$B200,'I want to cry'!$B$2:$B$1000,$C200)</f>
        <v>0</v>
      </c>
      <c r="N200" s="1">
        <f t="shared" si="34"/>
        <v>0</v>
      </c>
      <c r="O200" s="1">
        <f t="shared" si="35"/>
        <v>0</v>
      </c>
      <c r="P200" s="1">
        <f t="shared" si="36"/>
        <v>0</v>
      </c>
      <c r="Q200" s="1">
        <f>SUMIF('I have a blue banner'!A$2:A$995,D200,'I have a blue banner'!L$2:L$995)</f>
        <v>80</v>
      </c>
      <c r="R200" s="1">
        <f>SUMIF('I have a blue banner'!A$2:A$995,F200,'I have a blue banner'!L$2:L$995)</f>
        <v>28</v>
      </c>
      <c r="S200" s="1">
        <f>SUMIF('I have a blue banner'!A$2:A$995,I200,'I have a blue banner'!L$2:L$995)</f>
        <v>0</v>
      </c>
      <c r="T200" s="1">
        <f>SUMIF('I wanna go biking'!A$2:A$1000,D200,'I wanna go biking'!D$2:D$2000)</f>
        <v>8</v>
      </c>
      <c r="U200" s="1">
        <f>SUMIF('I wanna go biking'!A$2:A$1000,F200,'I wanna go biking'!D$2:D$2000)</f>
        <v>3.83333333333333</v>
      </c>
      <c r="V200" s="1">
        <f>SUMIF('I wanna go biking'!A$2:A$1000,H200,'I wanna go biking'!D$2:D$2000)</f>
        <v>27.6</v>
      </c>
      <c r="W200">
        <f t="shared" si="37"/>
        <v>-72</v>
      </c>
      <c r="X200">
        <f t="shared" si="38"/>
        <v>-24.1666666666667</v>
      </c>
      <c r="Y200">
        <f t="shared" si="39"/>
        <v>27.6</v>
      </c>
      <c r="Z200">
        <f t="shared" si="40"/>
        <v>0</v>
      </c>
      <c r="AA200">
        <f t="shared" si="41"/>
        <v>0</v>
      </c>
      <c r="AB200">
        <f t="shared" si="42"/>
        <v>0</v>
      </c>
      <c r="AC200" s="25">
        <f t="shared" si="43"/>
        <v>0</v>
      </c>
    </row>
    <row r="201" spans="1:29">
      <c r="A201">
        <f>'Data Entry'!A202</f>
        <v>8789</v>
      </c>
      <c r="B201">
        <f>'Data Entry'!B202</f>
        <v>33</v>
      </c>
      <c r="C201" t="str">
        <f>'Data Entry'!C202</f>
        <v>Red</v>
      </c>
      <c r="D201">
        <f>'Data Entry'!M202</f>
        <v>772</v>
      </c>
      <c r="E201">
        <f>'Data Entry'!N202</f>
        <v>5.876</v>
      </c>
      <c r="F201">
        <f>'Data Entry'!O202</f>
        <v>8884</v>
      </c>
      <c r="G201">
        <f>'Data Entry'!P202</f>
        <v>0</v>
      </c>
      <c r="H201">
        <f>'Data Entry'!Q202</f>
        <v>1241</v>
      </c>
      <c r="I201">
        <f>'Data Entry'!R202</f>
        <v>31.686</v>
      </c>
      <c r="J201">
        <f t="shared" si="33"/>
        <v>37.562</v>
      </c>
      <c r="K201" s="1">
        <f>SUMIFS('I want to cry'!C$2:C$1000,'I want to cry'!$A$2:$A$1000,$B201,'I want to cry'!$B$2:$B$1000,$C201)</f>
        <v>16.051</v>
      </c>
      <c r="L201" s="1">
        <f>SUMIFS('I want to cry'!D$2:D$1000,'I want to cry'!$A$2:$A$1000,$B201,'I want to cry'!$B$2:$B$1000,$C201)</f>
        <v>0.517</v>
      </c>
      <c r="M201" s="1">
        <f>SUMIFS('I want to cry'!E$2:E$1000,'I want to cry'!$A$2:$A$1000,$B201,'I want to cry'!$B$2:$B$1000,$C201)</f>
        <v>33.179</v>
      </c>
      <c r="N201" s="1">
        <f t="shared" si="34"/>
        <v>0.366083110086599</v>
      </c>
      <c r="O201" s="1">
        <f t="shared" si="35"/>
        <v>0</v>
      </c>
      <c r="P201" s="1">
        <f t="shared" si="36"/>
        <v>0.955001657675035</v>
      </c>
      <c r="Q201" s="1">
        <f>SUMIF('I have a blue banner'!A$2:A$995,D201,'I have a blue banner'!L$2:L$995)</f>
        <v>80</v>
      </c>
      <c r="R201" s="1">
        <f>SUMIF('I have a blue banner'!A$2:A$995,F201,'I have a blue banner'!L$2:L$995)</f>
        <v>28</v>
      </c>
      <c r="S201" s="1">
        <f>SUMIF('I have a blue banner'!A$2:A$995,I201,'I have a blue banner'!L$2:L$995)</f>
        <v>0</v>
      </c>
      <c r="T201" s="1">
        <f>SUMIF('I wanna go biking'!A$2:A$1000,D201,'I wanna go biking'!D$2:D$2000)</f>
        <v>8</v>
      </c>
      <c r="U201" s="1">
        <f>SUMIF('I wanna go biking'!A$2:A$1000,F201,'I wanna go biking'!D$2:D$2000)</f>
        <v>3.83333333333333</v>
      </c>
      <c r="V201" s="1">
        <f>SUMIF('I wanna go biking'!A$2:A$1000,H201,'I wanna go biking'!D$2:D$2000)</f>
        <v>27.6</v>
      </c>
      <c r="W201">
        <f t="shared" si="37"/>
        <v>-72</v>
      </c>
      <c r="X201">
        <f t="shared" si="38"/>
        <v>-24.1666666666667</v>
      </c>
      <c r="Y201">
        <f t="shared" si="39"/>
        <v>27.6</v>
      </c>
      <c r="Z201">
        <f t="shared" si="40"/>
        <v>-26.3579839262351</v>
      </c>
      <c r="AA201">
        <f t="shared" si="41"/>
        <v>0</v>
      </c>
      <c r="AB201">
        <f t="shared" si="42"/>
        <v>26.358045751831</v>
      </c>
      <c r="AC201" s="25">
        <f t="shared" si="43"/>
        <v>6.18255958499958e-5</v>
      </c>
    </row>
    <row r="202" spans="1:29">
      <c r="A202">
        <f>'Data Entry'!A203</f>
        <v>4907</v>
      </c>
      <c r="B202">
        <f>'Data Entry'!B203</f>
        <v>34</v>
      </c>
      <c r="C202" t="str">
        <f>'Data Entry'!C203</f>
        <v>Red</v>
      </c>
      <c r="D202">
        <f>'Data Entry'!M203</f>
        <v>4152</v>
      </c>
      <c r="E202">
        <f>'Data Entry'!N203</f>
        <v>0</v>
      </c>
      <c r="F202">
        <f>'Data Entry'!O203</f>
        <v>4343</v>
      </c>
      <c r="G202">
        <f>'Data Entry'!P203</f>
        <v>0</v>
      </c>
      <c r="H202">
        <f>'Data Entry'!Q203</f>
        <v>1374</v>
      </c>
      <c r="I202">
        <f>'Data Entry'!R203</f>
        <v>0</v>
      </c>
      <c r="J202">
        <f t="shared" si="33"/>
        <v>0</v>
      </c>
      <c r="K202" s="1">
        <f>SUMIFS('I want to cry'!C$2:C$1000,'I want to cry'!$A$2:$A$1000,$B202,'I want to cry'!$B$2:$B$1000,$C202)</f>
        <v>8.613</v>
      </c>
      <c r="L202" s="1">
        <f>SUMIFS('I want to cry'!D$2:D$1000,'I want to cry'!$A$2:$A$1000,$B202,'I want to cry'!$B$2:$B$1000,$C202)</f>
        <v>20.356</v>
      </c>
      <c r="M202" s="1">
        <f>SUMIFS('I want to cry'!E$2:E$1000,'I want to cry'!$A$2:$A$1000,$B202,'I want to cry'!$B$2:$B$1000,$C202)</f>
        <v>8.708</v>
      </c>
      <c r="N202" s="1">
        <f t="shared" si="34"/>
        <v>0</v>
      </c>
      <c r="O202" s="1">
        <f t="shared" si="35"/>
        <v>0</v>
      </c>
      <c r="P202" s="1">
        <f t="shared" si="36"/>
        <v>0</v>
      </c>
      <c r="Q202" s="1">
        <f>SUMIF('I have a blue banner'!A$2:A$995,D202,'I have a blue banner'!L$2:L$995)</f>
        <v>85</v>
      </c>
      <c r="R202" s="1">
        <f>SUMIF('I have a blue banner'!A$2:A$995,F202,'I have a blue banner'!L$2:L$995)</f>
        <v>162</v>
      </c>
      <c r="S202" s="1">
        <f>SUMIF('I have a blue banner'!A$2:A$995,I202,'I have a blue banner'!L$2:L$995)</f>
        <v>0</v>
      </c>
      <c r="T202" s="1">
        <f>SUMIF('I wanna go biking'!A$2:A$1000,D202,'I wanna go biking'!D$2:D$2000)</f>
        <v>10</v>
      </c>
      <c r="U202" s="1">
        <f>SUMIF('I wanna go biking'!A$2:A$1000,F202,'I wanna go biking'!D$2:D$2000)</f>
        <v>17.6</v>
      </c>
      <c r="V202" s="1">
        <f>SUMIF('I wanna go biking'!A$2:A$1000,H202,'I wanna go biking'!D$2:D$2000)</f>
        <v>0</v>
      </c>
      <c r="W202">
        <f t="shared" si="37"/>
        <v>-75</v>
      </c>
      <c r="X202">
        <f t="shared" si="38"/>
        <v>-144.4</v>
      </c>
      <c r="Y202">
        <f t="shared" si="39"/>
        <v>0</v>
      </c>
      <c r="Z202">
        <f t="shared" si="40"/>
        <v>0</v>
      </c>
      <c r="AA202">
        <f t="shared" si="41"/>
        <v>0</v>
      </c>
      <c r="AB202">
        <f t="shared" si="42"/>
        <v>0</v>
      </c>
      <c r="AC202" s="25">
        <f t="shared" si="43"/>
        <v>0</v>
      </c>
    </row>
    <row r="203" spans="1:29">
      <c r="A203">
        <f>'Data Entry'!A204</f>
        <v>4343</v>
      </c>
      <c r="B203">
        <f>'Data Entry'!B204</f>
        <v>34</v>
      </c>
      <c r="C203" t="str">
        <f>'Data Entry'!C204</f>
        <v>Blue</v>
      </c>
      <c r="D203">
        <f>'Data Entry'!M204</f>
        <v>8765</v>
      </c>
      <c r="E203">
        <f>'Data Entry'!N204</f>
        <v>0</v>
      </c>
      <c r="F203">
        <f>'Data Entry'!O204</f>
        <v>6135</v>
      </c>
      <c r="G203">
        <f>'Data Entry'!P204</f>
        <v>0</v>
      </c>
      <c r="H203">
        <f>'Data Entry'!Q204</f>
        <v>4907</v>
      </c>
      <c r="I203">
        <f>'Data Entry'!R204</f>
        <v>0</v>
      </c>
      <c r="J203">
        <f t="shared" si="33"/>
        <v>0</v>
      </c>
      <c r="K203" s="1">
        <f>SUMIFS('I want to cry'!C$2:C$1000,'I want to cry'!$A$2:$A$1000,$B203,'I want to cry'!$B$2:$B$1000,$C203)</f>
        <v>22.638</v>
      </c>
      <c r="L203" s="1">
        <f>SUMIFS('I want to cry'!D$2:D$1000,'I want to cry'!$A$2:$A$1000,$B203,'I want to cry'!$B$2:$B$1000,$C203)</f>
        <v>0</v>
      </c>
      <c r="M203" s="1">
        <f>SUMIFS('I want to cry'!E$2:E$1000,'I want to cry'!$A$2:$A$1000,$B203,'I want to cry'!$B$2:$B$1000,$C203)</f>
        <v>2.169</v>
      </c>
      <c r="N203" s="1">
        <f t="shared" si="34"/>
        <v>0</v>
      </c>
      <c r="O203" s="1">
        <f t="shared" si="35"/>
        <v>0</v>
      </c>
      <c r="P203" s="1">
        <f t="shared" si="36"/>
        <v>0</v>
      </c>
      <c r="Q203" s="1">
        <f>SUMIF('I have a blue banner'!A$2:A$995,D203,'I have a blue banner'!L$2:L$995)</f>
        <v>0</v>
      </c>
      <c r="R203" s="1">
        <f>SUMIF('I have a blue banner'!A$2:A$995,F203,'I have a blue banner'!L$2:L$995)</f>
        <v>112</v>
      </c>
      <c r="S203" s="1">
        <f>SUMIF('I have a blue banner'!A$2:A$995,I203,'I have a blue banner'!L$2:L$995)</f>
        <v>0</v>
      </c>
      <c r="T203" s="1">
        <f>SUMIF('I wanna go biking'!A$2:A$1000,D203,'I wanna go biking'!D$2:D$2000)</f>
        <v>0</v>
      </c>
      <c r="U203" s="1">
        <f>SUMIF('I wanna go biking'!A$2:A$1000,F203,'I wanna go biking'!D$2:D$2000)</f>
        <v>10.6666666666667</v>
      </c>
      <c r="V203" s="1">
        <f>SUMIF('I wanna go biking'!A$2:A$1000,H203,'I wanna go biking'!D$2:D$2000)</f>
        <v>18.6666666666667</v>
      </c>
      <c r="W203">
        <f t="shared" si="37"/>
        <v>0</v>
      </c>
      <c r="X203">
        <f t="shared" si="38"/>
        <v>-101.333333333333</v>
      </c>
      <c r="Y203">
        <f t="shared" si="39"/>
        <v>18.6666666666667</v>
      </c>
      <c r="Z203">
        <f t="shared" si="40"/>
        <v>0</v>
      </c>
      <c r="AA203">
        <f t="shared" si="41"/>
        <v>0</v>
      </c>
      <c r="AB203">
        <f t="shared" si="42"/>
        <v>0</v>
      </c>
      <c r="AC203" s="25">
        <f t="shared" si="43"/>
        <v>0</v>
      </c>
    </row>
    <row r="204" spans="1:29">
      <c r="A204">
        <f>'Data Entry'!A205</f>
        <v>4152</v>
      </c>
      <c r="B204">
        <f>'Data Entry'!B205</f>
        <v>34</v>
      </c>
      <c r="C204" t="str">
        <f>'Data Entry'!C205</f>
        <v>Blue</v>
      </c>
      <c r="D204">
        <f>'Data Entry'!M205</f>
        <v>4907</v>
      </c>
      <c r="E204">
        <f>'Data Entry'!N205</f>
        <v>18.717</v>
      </c>
      <c r="F204">
        <f>'Data Entry'!O205</f>
        <v>6135</v>
      </c>
      <c r="G204">
        <f>'Data Entry'!P205</f>
        <v>0</v>
      </c>
      <c r="H204">
        <f>'Data Entry'!Q205</f>
        <v>8765</v>
      </c>
      <c r="I204">
        <f>'Data Entry'!R205</f>
        <v>0</v>
      </c>
      <c r="J204">
        <f t="shared" si="33"/>
        <v>18.717</v>
      </c>
      <c r="K204" s="1">
        <f>SUMIFS('I want to cry'!C$2:C$1000,'I want to cry'!$A$2:$A$1000,$B204,'I want to cry'!$B$2:$B$1000,$C204)</f>
        <v>22.638</v>
      </c>
      <c r="L204" s="1">
        <f>SUMIFS('I want to cry'!D$2:D$1000,'I want to cry'!$A$2:$A$1000,$B204,'I want to cry'!$B$2:$B$1000,$C204)</f>
        <v>0</v>
      </c>
      <c r="M204" s="1">
        <f>SUMIFS('I want to cry'!E$2:E$1000,'I want to cry'!$A$2:$A$1000,$B204,'I want to cry'!$B$2:$B$1000,$C204)</f>
        <v>2.169</v>
      </c>
      <c r="N204" s="1">
        <f t="shared" si="34"/>
        <v>0.826795653326266</v>
      </c>
      <c r="O204" s="1">
        <f t="shared" si="35"/>
        <v>0</v>
      </c>
      <c r="P204" s="1">
        <f t="shared" si="36"/>
        <v>0</v>
      </c>
      <c r="Q204" s="1">
        <f>SUMIF('I have a blue banner'!A$2:A$995,D204,'I have a blue banner'!L$2:L$995)</f>
        <v>128</v>
      </c>
      <c r="R204" s="1">
        <f>SUMIF('I have a blue banner'!A$2:A$995,F204,'I have a blue banner'!L$2:L$995)</f>
        <v>112</v>
      </c>
      <c r="S204" s="1">
        <f>SUMIF('I have a blue banner'!A$2:A$995,I204,'I have a blue banner'!L$2:L$995)</f>
        <v>0</v>
      </c>
      <c r="T204" s="1">
        <f>SUMIF('I wanna go biking'!A$2:A$1000,D204,'I wanna go biking'!D$2:D$2000)</f>
        <v>18.6666666666667</v>
      </c>
      <c r="U204" s="1">
        <f>SUMIF('I wanna go biking'!A$2:A$1000,F204,'I wanna go biking'!D$2:D$2000)</f>
        <v>10.6666666666667</v>
      </c>
      <c r="V204" s="1">
        <f>SUMIF('I wanna go biking'!A$2:A$1000,H204,'I wanna go biking'!D$2:D$2000)</f>
        <v>0</v>
      </c>
      <c r="W204">
        <f t="shared" si="37"/>
        <v>-109.333333333333</v>
      </c>
      <c r="X204">
        <f t="shared" si="38"/>
        <v>-101.333333333333</v>
      </c>
      <c r="Y204">
        <f t="shared" si="39"/>
        <v>0</v>
      </c>
      <c r="Z204">
        <f t="shared" si="40"/>
        <v>-90.3963247636717</v>
      </c>
      <c r="AA204">
        <f t="shared" si="41"/>
        <v>0</v>
      </c>
      <c r="AB204">
        <f t="shared" si="42"/>
        <v>0</v>
      </c>
      <c r="AC204" s="25">
        <f t="shared" si="43"/>
        <v>-90.3963247636717</v>
      </c>
    </row>
    <row r="205" spans="1:29">
      <c r="A205">
        <f>'Data Entry'!A206</f>
        <v>8765</v>
      </c>
      <c r="B205">
        <f>'Data Entry'!B206</f>
        <v>34</v>
      </c>
      <c r="C205" t="str">
        <f>'Data Entry'!C206</f>
        <v>Red</v>
      </c>
      <c r="D205">
        <f>'Data Entry'!M206</f>
        <v>4152</v>
      </c>
      <c r="E205">
        <f>'Data Entry'!N206</f>
        <v>8.613</v>
      </c>
      <c r="F205">
        <f>'Data Entry'!O206</f>
        <v>4343</v>
      </c>
      <c r="G205">
        <f>'Data Entry'!P206</f>
        <v>20.356</v>
      </c>
      <c r="H205">
        <f>'Data Entry'!Q206</f>
        <v>1374</v>
      </c>
      <c r="I205">
        <f>'Data Entry'!R206</f>
        <v>8.708</v>
      </c>
      <c r="J205">
        <f t="shared" si="33"/>
        <v>37.677</v>
      </c>
      <c r="K205" s="1">
        <f>SUMIFS('I want to cry'!C$2:C$1000,'I want to cry'!$A$2:$A$1000,$B205,'I want to cry'!$B$2:$B$1000,$C205)</f>
        <v>8.613</v>
      </c>
      <c r="L205" s="1">
        <f>SUMIFS('I want to cry'!D$2:D$1000,'I want to cry'!$A$2:$A$1000,$B205,'I want to cry'!$B$2:$B$1000,$C205)</f>
        <v>20.356</v>
      </c>
      <c r="M205" s="1">
        <f>SUMIFS('I want to cry'!E$2:E$1000,'I want to cry'!$A$2:$A$1000,$B205,'I want to cry'!$B$2:$B$1000,$C205)</f>
        <v>8.708</v>
      </c>
      <c r="N205" s="1">
        <f t="shared" si="34"/>
        <v>1</v>
      </c>
      <c r="O205" s="1">
        <f t="shared" si="35"/>
        <v>1</v>
      </c>
      <c r="P205" s="1">
        <f t="shared" si="36"/>
        <v>1</v>
      </c>
      <c r="Q205" s="1">
        <f>SUMIF('I have a blue banner'!A$2:A$995,D205,'I have a blue banner'!L$2:L$995)</f>
        <v>85</v>
      </c>
      <c r="R205" s="1">
        <f>SUMIF('I have a blue banner'!A$2:A$995,F205,'I have a blue banner'!L$2:L$995)</f>
        <v>162</v>
      </c>
      <c r="S205" s="1">
        <f>SUMIF('I have a blue banner'!A$2:A$995,I205,'I have a blue banner'!L$2:L$995)</f>
        <v>0</v>
      </c>
      <c r="T205" s="1">
        <f>SUMIF('I wanna go biking'!A$2:A$1000,D205,'I wanna go biking'!D$2:D$2000)</f>
        <v>10</v>
      </c>
      <c r="U205" s="1">
        <f>SUMIF('I wanna go biking'!A$2:A$1000,F205,'I wanna go biking'!D$2:D$2000)</f>
        <v>17.6</v>
      </c>
      <c r="V205" s="1">
        <f>SUMIF('I wanna go biking'!A$2:A$1000,H205,'I wanna go biking'!D$2:D$2000)</f>
        <v>0</v>
      </c>
      <c r="W205">
        <f t="shared" si="37"/>
        <v>-75</v>
      </c>
      <c r="X205">
        <f t="shared" si="38"/>
        <v>-144.4</v>
      </c>
      <c r="Y205">
        <f t="shared" si="39"/>
        <v>0</v>
      </c>
      <c r="Z205">
        <f t="shared" si="40"/>
        <v>-75</v>
      </c>
      <c r="AA205">
        <f t="shared" si="41"/>
        <v>-144.4</v>
      </c>
      <c r="AB205">
        <f t="shared" si="42"/>
        <v>0</v>
      </c>
      <c r="AC205" s="25">
        <f t="shared" si="43"/>
        <v>-219.4</v>
      </c>
    </row>
    <row r="206" spans="1:29">
      <c r="A206">
        <f>'Data Entry'!A207</f>
        <v>1374</v>
      </c>
      <c r="B206">
        <f>'Data Entry'!B207</f>
        <v>34</v>
      </c>
      <c r="C206" t="str">
        <f>'Data Entry'!C207</f>
        <v>Blue</v>
      </c>
      <c r="D206">
        <f>'Data Entry'!M207</f>
        <v>4907</v>
      </c>
      <c r="E206">
        <f>'Data Entry'!N207</f>
        <v>3.921</v>
      </c>
      <c r="F206">
        <f>'Data Entry'!O207</f>
        <v>6135</v>
      </c>
      <c r="G206">
        <f>'Data Entry'!P207</f>
        <v>0</v>
      </c>
      <c r="H206">
        <f>'Data Entry'!Q207</f>
        <v>8765</v>
      </c>
      <c r="I206">
        <f>'Data Entry'!R207</f>
        <v>2.169</v>
      </c>
      <c r="J206">
        <f t="shared" si="33"/>
        <v>6.09</v>
      </c>
      <c r="K206" s="1">
        <f>SUMIFS('I want to cry'!C$2:C$1000,'I want to cry'!$A$2:$A$1000,$B206,'I want to cry'!$B$2:$B$1000,$C206)</f>
        <v>22.638</v>
      </c>
      <c r="L206" s="1">
        <f>SUMIFS('I want to cry'!D$2:D$1000,'I want to cry'!$A$2:$A$1000,$B206,'I want to cry'!$B$2:$B$1000,$C206)</f>
        <v>0</v>
      </c>
      <c r="M206" s="1">
        <f>SUMIFS('I want to cry'!E$2:E$1000,'I want to cry'!$A$2:$A$1000,$B206,'I want to cry'!$B$2:$B$1000,$C206)</f>
        <v>2.169</v>
      </c>
      <c r="N206" s="1">
        <f t="shared" si="34"/>
        <v>0.173204346673734</v>
      </c>
      <c r="O206" s="1">
        <f t="shared" si="35"/>
        <v>0</v>
      </c>
      <c r="P206" s="1">
        <f t="shared" si="36"/>
        <v>0</v>
      </c>
      <c r="Q206" s="1">
        <f>SUMIF('I have a blue banner'!A$2:A$995,D206,'I have a blue banner'!L$2:L$995)</f>
        <v>128</v>
      </c>
      <c r="R206" s="1">
        <f>SUMIF('I have a blue banner'!A$2:A$995,F206,'I have a blue banner'!L$2:L$995)</f>
        <v>112</v>
      </c>
      <c r="S206" s="1">
        <f>SUMIF('I have a blue banner'!A$2:A$995,I206,'I have a blue banner'!L$2:L$995)</f>
        <v>0</v>
      </c>
      <c r="T206" s="1">
        <f>SUMIF('I wanna go biking'!A$2:A$1000,D206,'I wanna go biking'!D$2:D$2000)</f>
        <v>18.6666666666667</v>
      </c>
      <c r="U206" s="1">
        <f>SUMIF('I wanna go biking'!A$2:A$1000,F206,'I wanna go biking'!D$2:D$2000)</f>
        <v>10.6666666666667</v>
      </c>
      <c r="V206" s="1">
        <f>SUMIF('I wanna go biking'!A$2:A$1000,H206,'I wanna go biking'!D$2:D$2000)</f>
        <v>0</v>
      </c>
      <c r="W206">
        <f t="shared" si="37"/>
        <v>-109.333333333333</v>
      </c>
      <c r="X206">
        <f t="shared" si="38"/>
        <v>-101.333333333333</v>
      </c>
      <c r="Y206">
        <f t="shared" si="39"/>
        <v>0</v>
      </c>
      <c r="Z206">
        <f t="shared" si="40"/>
        <v>-18.9370085696616</v>
      </c>
      <c r="AA206">
        <f t="shared" si="41"/>
        <v>0</v>
      </c>
      <c r="AB206">
        <f t="shared" si="42"/>
        <v>0</v>
      </c>
      <c r="AC206" s="25">
        <f t="shared" si="43"/>
        <v>-18.9370085696616</v>
      </c>
    </row>
    <row r="207" spans="1:29">
      <c r="A207">
        <f>'Data Entry'!A208</f>
        <v>6135</v>
      </c>
      <c r="B207">
        <f>'Data Entry'!B208</f>
        <v>34</v>
      </c>
      <c r="C207" t="str">
        <f>'Data Entry'!C208</f>
        <v>Red</v>
      </c>
      <c r="D207">
        <f>'Data Entry'!M208</f>
        <v>4152</v>
      </c>
      <c r="E207">
        <f>'Data Entry'!N208</f>
        <v>0</v>
      </c>
      <c r="F207">
        <f>'Data Entry'!O208</f>
        <v>4343</v>
      </c>
      <c r="G207">
        <f>'Data Entry'!P208</f>
        <v>0</v>
      </c>
      <c r="H207">
        <f>'Data Entry'!Q208</f>
        <v>1374</v>
      </c>
      <c r="I207">
        <f>'Data Entry'!R208</f>
        <v>0</v>
      </c>
      <c r="J207">
        <f t="shared" si="33"/>
        <v>0</v>
      </c>
      <c r="K207" s="1">
        <f>SUMIFS('I want to cry'!C$2:C$1000,'I want to cry'!$A$2:$A$1000,$B207,'I want to cry'!$B$2:$B$1000,$C207)</f>
        <v>8.613</v>
      </c>
      <c r="L207" s="1">
        <f>SUMIFS('I want to cry'!D$2:D$1000,'I want to cry'!$A$2:$A$1000,$B207,'I want to cry'!$B$2:$B$1000,$C207)</f>
        <v>20.356</v>
      </c>
      <c r="M207" s="1">
        <f>SUMIFS('I want to cry'!E$2:E$1000,'I want to cry'!$A$2:$A$1000,$B207,'I want to cry'!$B$2:$B$1000,$C207)</f>
        <v>8.708</v>
      </c>
      <c r="N207" s="1">
        <f t="shared" si="34"/>
        <v>0</v>
      </c>
      <c r="O207" s="1">
        <f t="shared" si="35"/>
        <v>0</v>
      </c>
      <c r="P207" s="1">
        <f t="shared" si="36"/>
        <v>0</v>
      </c>
      <c r="Q207" s="1">
        <f>SUMIF('I have a blue banner'!A$2:A$995,D207,'I have a blue banner'!L$2:L$995)</f>
        <v>85</v>
      </c>
      <c r="R207" s="1">
        <f>SUMIF('I have a blue banner'!A$2:A$995,F207,'I have a blue banner'!L$2:L$995)</f>
        <v>162</v>
      </c>
      <c r="S207" s="1">
        <f>SUMIF('I have a blue banner'!A$2:A$995,I207,'I have a blue banner'!L$2:L$995)</f>
        <v>0</v>
      </c>
      <c r="T207" s="1">
        <f>SUMIF('I wanna go biking'!A$2:A$1000,D207,'I wanna go biking'!D$2:D$2000)</f>
        <v>10</v>
      </c>
      <c r="U207" s="1">
        <f>SUMIF('I wanna go biking'!A$2:A$1000,F207,'I wanna go biking'!D$2:D$2000)</f>
        <v>17.6</v>
      </c>
      <c r="V207" s="1">
        <f>SUMIF('I wanna go biking'!A$2:A$1000,H207,'I wanna go biking'!D$2:D$2000)</f>
        <v>0</v>
      </c>
      <c r="W207">
        <f t="shared" si="37"/>
        <v>-75</v>
      </c>
      <c r="X207">
        <f t="shared" si="38"/>
        <v>-144.4</v>
      </c>
      <c r="Y207">
        <f t="shared" si="39"/>
        <v>0</v>
      </c>
      <c r="Z207">
        <f t="shared" si="40"/>
        <v>0</v>
      </c>
      <c r="AA207">
        <f t="shared" si="41"/>
        <v>0</v>
      </c>
      <c r="AB207">
        <f t="shared" si="42"/>
        <v>0</v>
      </c>
      <c r="AC207" s="25">
        <f t="shared" si="43"/>
        <v>0</v>
      </c>
    </row>
    <row r="208" spans="1:29">
      <c r="A208">
        <f>'Data Entry'!A209</f>
        <v>5409</v>
      </c>
      <c r="B208">
        <f>'Data Entry'!B209</f>
        <v>35</v>
      </c>
      <c r="C208" t="str">
        <f>'Data Entry'!C209</f>
        <v>Red</v>
      </c>
      <c r="D208">
        <f>'Data Entry'!M209</f>
        <v>3543</v>
      </c>
      <c r="E208">
        <f>'Data Entry'!N209</f>
        <v>5.185</v>
      </c>
      <c r="F208">
        <f>'Data Entry'!O209</f>
        <v>8731</v>
      </c>
      <c r="G208">
        <f>'Data Entry'!P209</f>
        <v>0</v>
      </c>
      <c r="H208">
        <f>'Data Entry'!Q209</f>
        <v>3161</v>
      </c>
      <c r="I208">
        <f>'Data Entry'!R209</f>
        <v>0</v>
      </c>
      <c r="J208">
        <f t="shared" si="33"/>
        <v>5.185</v>
      </c>
      <c r="K208" s="1">
        <f>SUMIFS('I want to cry'!C$2:C$1000,'I want to cry'!$A$2:$A$1000,$B208,'I want to cry'!$B$2:$B$1000,$C208)</f>
        <v>84.438</v>
      </c>
      <c r="L208" s="1">
        <f>SUMIFS('I want to cry'!D$2:D$1000,'I want to cry'!$A$2:$A$1000,$B208,'I want to cry'!$B$2:$B$1000,$C208)</f>
        <v>30.934</v>
      </c>
      <c r="M208" s="1">
        <f>SUMIFS('I want to cry'!E$2:E$1000,'I want to cry'!$A$2:$A$1000,$B208,'I want to cry'!$B$2:$B$1000,$C208)</f>
        <v>12.406</v>
      </c>
      <c r="N208" s="1">
        <f t="shared" si="34"/>
        <v>0.0614060020369976</v>
      </c>
      <c r="O208" s="1">
        <f t="shared" si="35"/>
        <v>0</v>
      </c>
      <c r="P208" s="1">
        <f t="shared" si="36"/>
        <v>0</v>
      </c>
      <c r="Q208" s="1">
        <f>SUMIF('I have a blue banner'!A$2:A$995,D208,'I have a blue banner'!L$2:L$995)</f>
        <v>29</v>
      </c>
      <c r="R208" s="1">
        <f>SUMIF('I have a blue banner'!A$2:A$995,F208,'I have a blue banner'!L$2:L$995)</f>
        <v>81</v>
      </c>
      <c r="S208" s="1">
        <f>SUMIF('I have a blue banner'!A$2:A$995,I208,'I have a blue banner'!L$2:L$995)</f>
        <v>0</v>
      </c>
      <c r="T208" s="1">
        <f>SUMIF('I wanna go biking'!A$2:A$1000,D208,'I wanna go biking'!D$2:D$2000)</f>
        <v>4.2</v>
      </c>
      <c r="U208" s="1">
        <f>SUMIF('I wanna go biking'!A$2:A$1000,F208,'I wanna go biking'!D$2:D$2000)</f>
        <v>6.66666666666667</v>
      </c>
      <c r="V208" s="1">
        <f>SUMIF('I wanna go biking'!A$2:A$1000,H208,'I wanna go biking'!D$2:D$2000)</f>
        <v>1.25</v>
      </c>
      <c r="W208">
        <f t="shared" si="37"/>
        <v>-24.8</v>
      </c>
      <c r="X208">
        <f t="shared" si="38"/>
        <v>-74.3333333333333</v>
      </c>
      <c r="Y208">
        <f t="shared" si="39"/>
        <v>1.25</v>
      </c>
      <c r="Z208">
        <f t="shared" si="40"/>
        <v>-1.52286885051754</v>
      </c>
      <c r="AA208">
        <f t="shared" si="41"/>
        <v>0</v>
      </c>
      <c r="AB208">
        <f t="shared" si="42"/>
        <v>0</v>
      </c>
      <c r="AC208" s="25">
        <f t="shared" si="43"/>
        <v>-1.52286885051754</v>
      </c>
    </row>
    <row r="209" spans="1:29">
      <c r="A209">
        <f>'Data Entry'!A210</f>
        <v>3543</v>
      </c>
      <c r="B209">
        <f>'Data Entry'!B210</f>
        <v>35</v>
      </c>
      <c r="C209" t="str">
        <f>'Data Entry'!C210</f>
        <v>Blue</v>
      </c>
      <c r="D209">
        <f>'Data Entry'!M210</f>
        <v>5409</v>
      </c>
      <c r="E209">
        <f>'Data Entry'!N210</f>
        <v>3.817</v>
      </c>
      <c r="F209">
        <f>'Data Entry'!O210</f>
        <v>6978</v>
      </c>
      <c r="G209">
        <f>'Data Entry'!P210</f>
        <v>0</v>
      </c>
      <c r="H209">
        <f>'Data Entry'!Q210</f>
        <v>4617</v>
      </c>
      <c r="I209">
        <f>'Data Entry'!R210</f>
        <v>0.75</v>
      </c>
      <c r="J209">
        <f t="shared" si="33"/>
        <v>4.567</v>
      </c>
      <c r="K209" s="1">
        <f>SUMIFS('I want to cry'!C$2:C$1000,'I want to cry'!$A$2:$A$1000,$B209,'I want to cry'!$B$2:$B$1000,$C209)</f>
        <v>21.212</v>
      </c>
      <c r="L209" s="1">
        <f>SUMIFS('I want to cry'!D$2:D$1000,'I want to cry'!$A$2:$A$1000,$B209,'I want to cry'!$B$2:$B$1000,$C209)</f>
        <v>0</v>
      </c>
      <c r="M209" s="1">
        <f>SUMIFS('I want to cry'!E$2:E$1000,'I want to cry'!$A$2:$A$1000,$B209,'I want to cry'!$B$2:$B$1000,$C209)</f>
        <v>1.5</v>
      </c>
      <c r="N209" s="1">
        <f t="shared" si="34"/>
        <v>0.179945313973223</v>
      </c>
      <c r="O209" s="1">
        <f t="shared" si="35"/>
        <v>0</v>
      </c>
      <c r="P209" s="1">
        <f t="shared" si="36"/>
        <v>0</v>
      </c>
      <c r="Q209" s="1">
        <f>SUMIF('I have a blue banner'!A$2:A$995,D209,'I have a blue banner'!L$2:L$995)</f>
        <v>221</v>
      </c>
      <c r="R209" s="1">
        <f>SUMIF('I have a blue banner'!A$2:A$995,F209,'I have a blue banner'!L$2:L$995)</f>
        <v>44</v>
      </c>
      <c r="S209" s="1">
        <f>SUMIF('I have a blue banner'!A$2:A$995,I209,'I have a blue banner'!L$2:L$995)</f>
        <v>0</v>
      </c>
      <c r="T209" s="1">
        <f>SUMIF('I wanna go biking'!A$2:A$1000,D209,'I wanna go biking'!D$2:D$2000)</f>
        <v>0.714285714285714</v>
      </c>
      <c r="U209" s="1">
        <f>SUMIF('I wanna go biking'!A$2:A$1000,F209,'I wanna go biking'!D$2:D$2000)</f>
        <v>4.75</v>
      </c>
      <c r="V209" s="1">
        <f>SUMIF('I wanna go biking'!A$2:A$1000,H209,'I wanna go biking'!D$2:D$2000)</f>
        <v>0</v>
      </c>
      <c r="W209">
        <f t="shared" si="37"/>
        <v>-220.285714285714</v>
      </c>
      <c r="X209">
        <f t="shared" si="38"/>
        <v>-39.25</v>
      </c>
      <c r="Y209">
        <f t="shared" si="39"/>
        <v>0</v>
      </c>
      <c r="Z209">
        <f t="shared" si="40"/>
        <v>-39.6393820209585</v>
      </c>
      <c r="AA209">
        <f t="shared" si="41"/>
        <v>0</v>
      </c>
      <c r="AB209">
        <f t="shared" si="42"/>
        <v>0</v>
      </c>
      <c r="AC209" s="25">
        <f t="shared" si="43"/>
        <v>-39.6393820209585</v>
      </c>
    </row>
    <row r="210" spans="1:29">
      <c r="A210">
        <f>'Data Entry'!A211</f>
        <v>6978</v>
      </c>
      <c r="B210">
        <f>'Data Entry'!B211</f>
        <v>35</v>
      </c>
      <c r="C210" t="str">
        <f>'Data Entry'!C211</f>
        <v>Red</v>
      </c>
      <c r="D210">
        <f>'Data Entry'!M211</f>
        <v>3543</v>
      </c>
      <c r="E210">
        <f>'Data Entry'!N211</f>
        <v>9.436</v>
      </c>
      <c r="F210">
        <f>'Data Entry'!O211</f>
        <v>8731</v>
      </c>
      <c r="G210">
        <f>'Data Entry'!P211</f>
        <v>0</v>
      </c>
      <c r="H210">
        <f>'Data Entry'!Q211</f>
        <v>3161</v>
      </c>
      <c r="I210">
        <f>'Data Entry'!R211</f>
        <v>0</v>
      </c>
      <c r="J210">
        <f t="shared" si="33"/>
        <v>9.436</v>
      </c>
      <c r="K210" s="1">
        <f>SUMIFS('I want to cry'!C$2:C$1000,'I want to cry'!$A$2:$A$1000,$B210,'I want to cry'!$B$2:$B$1000,$C210)</f>
        <v>84.438</v>
      </c>
      <c r="L210" s="1">
        <f>SUMIFS('I want to cry'!D$2:D$1000,'I want to cry'!$A$2:$A$1000,$B210,'I want to cry'!$B$2:$B$1000,$C210)</f>
        <v>30.934</v>
      </c>
      <c r="M210" s="1">
        <f>SUMIFS('I want to cry'!E$2:E$1000,'I want to cry'!$A$2:$A$1000,$B210,'I want to cry'!$B$2:$B$1000,$C210)</f>
        <v>12.406</v>
      </c>
      <c r="N210" s="1">
        <f t="shared" si="34"/>
        <v>0.111750633600985</v>
      </c>
      <c r="O210" s="1">
        <f t="shared" si="35"/>
        <v>0</v>
      </c>
      <c r="P210" s="1">
        <f t="shared" si="36"/>
        <v>0</v>
      </c>
      <c r="Q210" s="1">
        <f>SUMIF('I have a blue banner'!A$2:A$995,D210,'I have a blue banner'!L$2:L$995)</f>
        <v>29</v>
      </c>
      <c r="R210" s="1">
        <f>SUMIF('I have a blue banner'!A$2:A$995,F210,'I have a blue banner'!L$2:L$995)</f>
        <v>81</v>
      </c>
      <c r="S210" s="1">
        <f>SUMIF('I have a blue banner'!A$2:A$995,I210,'I have a blue banner'!L$2:L$995)</f>
        <v>0</v>
      </c>
      <c r="T210" s="1">
        <f>SUMIF('I wanna go biking'!A$2:A$1000,D210,'I wanna go biking'!D$2:D$2000)</f>
        <v>4.2</v>
      </c>
      <c r="U210" s="1">
        <f>SUMIF('I wanna go biking'!A$2:A$1000,F210,'I wanna go biking'!D$2:D$2000)</f>
        <v>6.66666666666667</v>
      </c>
      <c r="V210" s="1">
        <f>SUMIF('I wanna go biking'!A$2:A$1000,H210,'I wanna go biking'!D$2:D$2000)</f>
        <v>1.25</v>
      </c>
      <c r="W210">
        <f t="shared" si="37"/>
        <v>-24.8</v>
      </c>
      <c r="X210">
        <f t="shared" si="38"/>
        <v>-74.3333333333333</v>
      </c>
      <c r="Y210">
        <f t="shared" si="39"/>
        <v>1.25</v>
      </c>
      <c r="Z210">
        <f t="shared" si="40"/>
        <v>-2.77141571330444</v>
      </c>
      <c r="AA210">
        <f t="shared" si="41"/>
        <v>0</v>
      </c>
      <c r="AB210">
        <f t="shared" si="42"/>
        <v>0</v>
      </c>
      <c r="AC210" s="25">
        <f t="shared" si="43"/>
        <v>-2.77141571330444</v>
      </c>
    </row>
    <row r="211" spans="1:29">
      <c r="A211">
        <f>'Data Entry'!A212</f>
        <v>3161</v>
      </c>
      <c r="B211">
        <f>'Data Entry'!B212</f>
        <v>35</v>
      </c>
      <c r="C211" t="str">
        <f>'Data Entry'!C212</f>
        <v>Blue</v>
      </c>
      <c r="D211">
        <f>'Data Entry'!M212</f>
        <v>5409</v>
      </c>
      <c r="E211">
        <f>'Data Entry'!N212</f>
        <v>6.789</v>
      </c>
      <c r="F211">
        <f>'Data Entry'!O212</f>
        <v>6978</v>
      </c>
      <c r="G211">
        <f>'Data Entry'!P212</f>
        <v>0</v>
      </c>
      <c r="H211">
        <f>'Data Entry'!Q212</f>
        <v>4617</v>
      </c>
      <c r="I211">
        <f>'Data Entry'!R212</f>
        <v>0</v>
      </c>
      <c r="J211">
        <f t="shared" si="33"/>
        <v>6.789</v>
      </c>
      <c r="K211" s="1">
        <f>SUMIFS('I want to cry'!C$2:C$1000,'I want to cry'!$A$2:$A$1000,$B211,'I want to cry'!$B$2:$B$1000,$C211)</f>
        <v>21.212</v>
      </c>
      <c r="L211" s="1">
        <f>SUMIFS('I want to cry'!D$2:D$1000,'I want to cry'!$A$2:$A$1000,$B211,'I want to cry'!$B$2:$B$1000,$C211)</f>
        <v>0</v>
      </c>
      <c r="M211" s="1">
        <f>SUMIFS('I want to cry'!E$2:E$1000,'I want to cry'!$A$2:$A$1000,$B211,'I want to cry'!$B$2:$B$1000,$C211)</f>
        <v>1.5</v>
      </c>
      <c r="N211" s="1">
        <f t="shared" si="34"/>
        <v>0.320054686026777</v>
      </c>
      <c r="O211" s="1">
        <f t="shared" si="35"/>
        <v>0</v>
      </c>
      <c r="P211" s="1">
        <f t="shared" si="36"/>
        <v>0</v>
      </c>
      <c r="Q211" s="1">
        <f>SUMIF('I have a blue banner'!A$2:A$995,D211,'I have a blue banner'!L$2:L$995)</f>
        <v>221</v>
      </c>
      <c r="R211" s="1">
        <f>SUMIF('I have a blue banner'!A$2:A$995,F211,'I have a blue banner'!L$2:L$995)</f>
        <v>44</v>
      </c>
      <c r="S211" s="1">
        <f>SUMIF('I have a blue banner'!A$2:A$995,I211,'I have a blue banner'!L$2:L$995)</f>
        <v>0</v>
      </c>
      <c r="T211" s="1">
        <f>SUMIF('I wanna go biking'!A$2:A$1000,D211,'I wanna go biking'!D$2:D$2000)</f>
        <v>0.714285714285714</v>
      </c>
      <c r="U211" s="1">
        <f>SUMIF('I wanna go biking'!A$2:A$1000,F211,'I wanna go biking'!D$2:D$2000)</f>
        <v>4.75</v>
      </c>
      <c r="V211" s="1">
        <f>SUMIF('I wanna go biking'!A$2:A$1000,H211,'I wanna go biking'!D$2:D$2000)</f>
        <v>0</v>
      </c>
      <c r="W211">
        <f t="shared" si="37"/>
        <v>-220.285714285714</v>
      </c>
      <c r="X211">
        <f t="shared" si="38"/>
        <v>-39.25</v>
      </c>
      <c r="Y211">
        <f t="shared" si="39"/>
        <v>0</v>
      </c>
      <c r="Z211">
        <f t="shared" si="40"/>
        <v>-70.5034751218986</v>
      </c>
      <c r="AA211">
        <f t="shared" si="41"/>
        <v>0</v>
      </c>
      <c r="AB211">
        <f t="shared" si="42"/>
        <v>0</v>
      </c>
      <c r="AC211" s="25">
        <f t="shared" si="43"/>
        <v>-70.5034751218986</v>
      </c>
    </row>
    <row r="212" spans="1:29">
      <c r="A212">
        <f>'Data Entry'!A213</f>
        <v>4617</v>
      </c>
      <c r="B212">
        <f>'Data Entry'!B213</f>
        <v>35</v>
      </c>
      <c r="C212" t="str">
        <f>'Data Entry'!C213</f>
        <v>Red</v>
      </c>
      <c r="D212">
        <f>'Data Entry'!M213</f>
        <v>3543</v>
      </c>
      <c r="E212">
        <f>'Data Entry'!N213</f>
        <v>27.03</v>
      </c>
      <c r="F212">
        <f>'Data Entry'!O213</f>
        <v>8731</v>
      </c>
      <c r="G212">
        <f>'Data Entry'!P213</f>
        <v>15.467</v>
      </c>
      <c r="H212">
        <f>'Data Entry'!Q213</f>
        <v>3161</v>
      </c>
      <c r="I212">
        <f>'Data Entry'!R213</f>
        <v>6.203</v>
      </c>
      <c r="J212">
        <f t="shared" si="33"/>
        <v>48.7</v>
      </c>
      <c r="K212" s="1">
        <f>SUMIFS('I want to cry'!C$2:C$1000,'I want to cry'!$A$2:$A$1000,$B212,'I want to cry'!$B$2:$B$1000,$C212)</f>
        <v>84.438</v>
      </c>
      <c r="L212" s="1">
        <f>SUMIFS('I want to cry'!D$2:D$1000,'I want to cry'!$A$2:$A$1000,$B212,'I want to cry'!$B$2:$B$1000,$C212)</f>
        <v>30.934</v>
      </c>
      <c r="M212" s="1">
        <f>SUMIFS('I want to cry'!E$2:E$1000,'I want to cry'!$A$2:$A$1000,$B212,'I want to cry'!$B$2:$B$1000,$C212)</f>
        <v>12.406</v>
      </c>
      <c r="N212" s="1">
        <f t="shared" si="34"/>
        <v>0.320116535209266</v>
      </c>
      <c r="O212" s="1">
        <f t="shared" si="35"/>
        <v>0.5</v>
      </c>
      <c r="P212" s="1">
        <f t="shared" si="36"/>
        <v>0.5</v>
      </c>
      <c r="Q212" s="1">
        <f>SUMIF('I have a blue banner'!A$2:A$995,D212,'I have a blue banner'!L$2:L$995)</f>
        <v>29</v>
      </c>
      <c r="R212" s="1">
        <f>SUMIF('I have a blue banner'!A$2:A$995,F212,'I have a blue banner'!L$2:L$995)</f>
        <v>81</v>
      </c>
      <c r="S212" s="1">
        <f>SUMIF('I have a blue banner'!A$2:A$995,I212,'I have a blue banner'!L$2:L$995)</f>
        <v>0</v>
      </c>
      <c r="T212" s="1">
        <f>SUMIF('I wanna go biking'!A$2:A$1000,D212,'I wanna go biking'!D$2:D$2000)</f>
        <v>4.2</v>
      </c>
      <c r="U212" s="1">
        <f>SUMIF('I wanna go biking'!A$2:A$1000,F212,'I wanna go biking'!D$2:D$2000)</f>
        <v>6.66666666666667</v>
      </c>
      <c r="V212" s="1">
        <f>SUMIF('I wanna go biking'!A$2:A$1000,H212,'I wanna go biking'!D$2:D$2000)</f>
        <v>1.25</v>
      </c>
      <c r="W212">
        <f t="shared" si="37"/>
        <v>-24.8</v>
      </c>
      <c r="X212">
        <f t="shared" si="38"/>
        <v>-74.3333333333333</v>
      </c>
      <c r="Y212">
        <f t="shared" si="39"/>
        <v>1.25</v>
      </c>
      <c r="Z212">
        <f t="shared" si="40"/>
        <v>-7.9388900731898</v>
      </c>
      <c r="AA212">
        <f t="shared" si="41"/>
        <v>-37.1666666666667</v>
      </c>
      <c r="AB212">
        <f t="shared" si="42"/>
        <v>0.625</v>
      </c>
      <c r="AC212" s="25">
        <f t="shared" si="43"/>
        <v>-44.4805567398565</v>
      </c>
    </row>
    <row r="213" spans="1:29">
      <c r="A213">
        <f>'Data Entry'!A214</f>
        <v>8731</v>
      </c>
      <c r="B213">
        <f>'Data Entry'!B214</f>
        <v>35</v>
      </c>
      <c r="C213" t="str">
        <f>'Data Entry'!C214</f>
        <v>Blue</v>
      </c>
      <c r="D213">
        <f>'Data Entry'!M214</f>
        <v>5409</v>
      </c>
      <c r="E213">
        <f>'Data Entry'!N214</f>
        <v>0</v>
      </c>
      <c r="F213">
        <f>'Data Entry'!O214</f>
        <v>6978</v>
      </c>
      <c r="G213">
        <f>'Data Entry'!P214</f>
        <v>0</v>
      </c>
      <c r="H213">
        <f>'Data Entry'!Q214</f>
        <v>4617</v>
      </c>
      <c r="I213">
        <f>'Data Entry'!R214</f>
        <v>0</v>
      </c>
      <c r="J213">
        <f t="shared" si="33"/>
        <v>0</v>
      </c>
      <c r="K213" s="1">
        <f>SUMIFS('I want to cry'!C$2:C$1000,'I want to cry'!$A$2:$A$1000,$B213,'I want to cry'!$B$2:$B$1000,$C213)</f>
        <v>21.212</v>
      </c>
      <c r="L213" s="1">
        <f>SUMIFS('I want to cry'!D$2:D$1000,'I want to cry'!$A$2:$A$1000,$B213,'I want to cry'!$B$2:$B$1000,$C213)</f>
        <v>0</v>
      </c>
      <c r="M213" s="1">
        <f>SUMIFS('I want to cry'!E$2:E$1000,'I want to cry'!$A$2:$A$1000,$B213,'I want to cry'!$B$2:$B$1000,$C213)</f>
        <v>1.5</v>
      </c>
      <c r="N213" s="1">
        <f t="shared" si="34"/>
        <v>0</v>
      </c>
      <c r="O213" s="1">
        <f t="shared" si="35"/>
        <v>0</v>
      </c>
      <c r="P213" s="1">
        <f t="shared" si="36"/>
        <v>0</v>
      </c>
      <c r="Q213" s="1">
        <f>SUMIF('I have a blue banner'!A$2:A$995,D213,'I have a blue banner'!L$2:L$995)</f>
        <v>221</v>
      </c>
      <c r="R213" s="1">
        <f>SUMIF('I have a blue banner'!A$2:A$995,F213,'I have a blue banner'!L$2:L$995)</f>
        <v>44</v>
      </c>
      <c r="S213" s="1">
        <f>SUMIF('I have a blue banner'!A$2:A$995,I213,'I have a blue banner'!L$2:L$995)</f>
        <v>0</v>
      </c>
      <c r="T213" s="1">
        <f>SUMIF('I wanna go biking'!A$2:A$1000,D213,'I wanna go biking'!D$2:D$2000)</f>
        <v>0.714285714285714</v>
      </c>
      <c r="U213" s="1">
        <f>SUMIF('I wanna go biking'!A$2:A$1000,F213,'I wanna go biking'!D$2:D$2000)</f>
        <v>4.75</v>
      </c>
      <c r="V213" s="1">
        <f>SUMIF('I wanna go biking'!A$2:A$1000,H213,'I wanna go biking'!D$2:D$2000)</f>
        <v>0</v>
      </c>
      <c r="W213">
        <f t="shared" si="37"/>
        <v>-220.285714285714</v>
      </c>
      <c r="X213">
        <f t="shared" si="38"/>
        <v>-39.25</v>
      </c>
      <c r="Y213">
        <f t="shared" si="39"/>
        <v>0</v>
      </c>
      <c r="Z213">
        <f t="shared" si="40"/>
        <v>0</v>
      </c>
      <c r="AA213">
        <f t="shared" si="41"/>
        <v>0</v>
      </c>
      <c r="AB213">
        <f t="shared" si="42"/>
        <v>0</v>
      </c>
      <c r="AC213" s="25">
        <f t="shared" si="43"/>
        <v>0</v>
      </c>
    </row>
    <row r="214" spans="1:29">
      <c r="A214">
        <f>'Data Entry'!A215</f>
        <v>5409</v>
      </c>
      <c r="B214">
        <f>'Data Entry'!B215</f>
        <v>35</v>
      </c>
      <c r="C214" t="str">
        <f>'Data Entry'!C215</f>
        <v>Red</v>
      </c>
      <c r="D214">
        <f>'Data Entry'!M215</f>
        <v>3543</v>
      </c>
      <c r="E214">
        <f>'Data Entry'!N215</f>
        <v>5.185</v>
      </c>
      <c r="F214">
        <f>'Data Entry'!O215</f>
        <v>8731</v>
      </c>
      <c r="G214">
        <f>'Data Entry'!P215</f>
        <v>0</v>
      </c>
      <c r="H214">
        <f>'Data Entry'!Q215</f>
        <v>3161</v>
      </c>
      <c r="I214">
        <f>'Data Entry'!R215</f>
        <v>0</v>
      </c>
      <c r="J214">
        <f t="shared" si="33"/>
        <v>5.185</v>
      </c>
      <c r="K214" s="1">
        <f>SUMIFS('I want to cry'!C$2:C$1000,'I want to cry'!$A$2:$A$1000,$B214,'I want to cry'!$B$2:$B$1000,$C214)</f>
        <v>84.438</v>
      </c>
      <c r="L214" s="1">
        <f>SUMIFS('I want to cry'!D$2:D$1000,'I want to cry'!$A$2:$A$1000,$B214,'I want to cry'!$B$2:$B$1000,$C214)</f>
        <v>30.934</v>
      </c>
      <c r="M214" s="1">
        <f>SUMIFS('I want to cry'!E$2:E$1000,'I want to cry'!$A$2:$A$1000,$B214,'I want to cry'!$B$2:$B$1000,$C214)</f>
        <v>12.406</v>
      </c>
      <c r="N214" s="1">
        <f t="shared" si="34"/>
        <v>0.0614060020369976</v>
      </c>
      <c r="O214" s="1">
        <f t="shared" si="35"/>
        <v>0</v>
      </c>
      <c r="P214" s="1">
        <f t="shared" si="36"/>
        <v>0</v>
      </c>
      <c r="Q214" s="1">
        <f>SUMIF('I have a blue banner'!A$2:A$995,D214,'I have a blue banner'!L$2:L$995)</f>
        <v>29</v>
      </c>
      <c r="R214" s="1">
        <f>SUMIF('I have a blue banner'!A$2:A$995,F214,'I have a blue banner'!L$2:L$995)</f>
        <v>81</v>
      </c>
      <c r="S214" s="1">
        <f>SUMIF('I have a blue banner'!A$2:A$995,I214,'I have a blue banner'!L$2:L$995)</f>
        <v>0</v>
      </c>
      <c r="T214" s="1">
        <f>SUMIF('I wanna go biking'!A$2:A$1000,D214,'I wanna go biking'!D$2:D$2000)</f>
        <v>4.2</v>
      </c>
      <c r="U214" s="1">
        <f>SUMIF('I wanna go biking'!A$2:A$1000,F214,'I wanna go biking'!D$2:D$2000)</f>
        <v>6.66666666666667</v>
      </c>
      <c r="V214" s="1">
        <f>SUMIF('I wanna go biking'!A$2:A$1000,H214,'I wanna go biking'!D$2:D$2000)</f>
        <v>1.25</v>
      </c>
      <c r="W214">
        <f t="shared" si="37"/>
        <v>-24.8</v>
      </c>
      <c r="X214">
        <f t="shared" si="38"/>
        <v>-74.3333333333333</v>
      </c>
      <c r="Y214">
        <f t="shared" si="39"/>
        <v>1.25</v>
      </c>
      <c r="Z214">
        <f t="shared" si="40"/>
        <v>-1.52286885051754</v>
      </c>
      <c r="AA214">
        <f t="shared" si="41"/>
        <v>0</v>
      </c>
      <c r="AB214">
        <f t="shared" si="42"/>
        <v>0</v>
      </c>
      <c r="AC214" s="25">
        <f t="shared" si="43"/>
        <v>-1.52286885051754</v>
      </c>
    </row>
    <row r="215" spans="1:29">
      <c r="A215">
        <f>'Data Entry'!A216</f>
        <v>3543</v>
      </c>
      <c r="B215">
        <f>'Data Entry'!B216</f>
        <v>35</v>
      </c>
      <c r="C215" t="str">
        <f>'Data Entry'!C216</f>
        <v>Blue</v>
      </c>
      <c r="D215">
        <f>'Data Entry'!M216</f>
        <v>5409</v>
      </c>
      <c r="E215">
        <f>'Data Entry'!N216</f>
        <v>3.817</v>
      </c>
      <c r="F215">
        <f>'Data Entry'!O216</f>
        <v>6978</v>
      </c>
      <c r="G215">
        <f>'Data Entry'!P216</f>
        <v>0</v>
      </c>
      <c r="H215">
        <f>'Data Entry'!Q216</f>
        <v>4617</v>
      </c>
      <c r="I215">
        <f>'Data Entry'!R216</f>
        <v>0.75</v>
      </c>
      <c r="J215">
        <f t="shared" si="33"/>
        <v>4.567</v>
      </c>
      <c r="K215" s="1">
        <f>SUMIFS('I want to cry'!C$2:C$1000,'I want to cry'!$A$2:$A$1000,$B215,'I want to cry'!$B$2:$B$1000,$C215)</f>
        <v>21.212</v>
      </c>
      <c r="L215" s="1">
        <f>SUMIFS('I want to cry'!D$2:D$1000,'I want to cry'!$A$2:$A$1000,$B215,'I want to cry'!$B$2:$B$1000,$C215)</f>
        <v>0</v>
      </c>
      <c r="M215" s="1">
        <f>SUMIFS('I want to cry'!E$2:E$1000,'I want to cry'!$A$2:$A$1000,$B215,'I want to cry'!$B$2:$B$1000,$C215)</f>
        <v>1.5</v>
      </c>
      <c r="N215" s="1">
        <f t="shared" si="34"/>
        <v>0.179945313973223</v>
      </c>
      <c r="O215" s="1">
        <f t="shared" si="35"/>
        <v>0</v>
      </c>
      <c r="P215" s="1">
        <f t="shared" si="36"/>
        <v>0</v>
      </c>
      <c r="Q215" s="1">
        <f>SUMIF('I have a blue banner'!A$2:A$995,D215,'I have a blue banner'!L$2:L$995)</f>
        <v>221</v>
      </c>
      <c r="R215" s="1">
        <f>SUMIF('I have a blue banner'!A$2:A$995,F215,'I have a blue banner'!L$2:L$995)</f>
        <v>44</v>
      </c>
      <c r="S215" s="1">
        <f>SUMIF('I have a blue banner'!A$2:A$995,I215,'I have a blue banner'!L$2:L$995)</f>
        <v>0</v>
      </c>
      <c r="T215" s="1">
        <f>SUMIF('I wanna go biking'!A$2:A$1000,D215,'I wanna go biking'!D$2:D$2000)</f>
        <v>0.714285714285714</v>
      </c>
      <c r="U215" s="1">
        <f>SUMIF('I wanna go biking'!A$2:A$1000,F215,'I wanna go biking'!D$2:D$2000)</f>
        <v>4.75</v>
      </c>
      <c r="V215" s="1">
        <f>SUMIF('I wanna go biking'!A$2:A$1000,H215,'I wanna go biking'!D$2:D$2000)</f>
        <v>0</v>
      </c>
      <c r="W215">
        <f t="shared" si="37"/>
        <v>-220.285714285714</v>
      </c>
      <c r="X215">
        <f t="shared" si="38"/>
        <v>-39.25</v>
      </c>
      <c r="Y215">
        <f t="shared" si="39"/>
        <v>0</v>
      </c>
      <c r="Z215">
        <f t="shared" si="40"/>
        <v>-39.6393820209585</v>
      </c>
      <c r="AA215">
        <f t="shared" si="41"/>
        <v>0</v>
      </c>
      <c r="AB215">
        <f t="shared" si="42"/>
        <v>0</v>
      </c>
      <c r="AC215" s="25">
        <f t="shared" si="43"/>
        <v>-39.6393820209585</v>
      </c>
    </row>
    <row r="216" spans="1:29">
      <c r="A216">
        <f>'Data Entry'!A217</f>
        <v>6978</v>
      </c>
      <c r="B216">
        <f>'Data Entry'!B217</f>
        <v>35</v>
      </c>
      <c r="C216" t="str">
        <f>'Data Entry'!C217</f>
        <v>Red</v>
      </c>
      <c r="D216">
        <f>'Data Entry'!M217</f>
        <v>3543</v>
      </c>
      <c r="E216">
        <f>'Data Entry'!N217</f>
        <v>9.436</v>
      </c>
      <c r="F216">
        <f>'Data Entry'!O217</f>
        <v>8731</v>
      </c>
      <c r="G216">
        <f>'Data Entry'!P217</f>
        <v>0</v>
      </c>
      <c r="H216">
        <f>'Data Entry'!Q217</f>
        <v>3161</v>
      </c>
      <c r="I216">
        <f>'Data Entry'!R217</f>
        <v>0</v>
      </c>
      <c r="J216">
        <f t="shared" si="33"/>
        <v>9.436</v>
      </c>
      <c r="K216" s="1">
        <f>SUMIFS('I want to cry'!C$2:C$1000,'I want to cry'!$A$2:$A$1000,$B216,'I want to cry'!$B$2:$B$1000,$C216)</f>
        <v>84.438</v>
      </c>
      <c r="L216" s="1">
        <f>SUMIFS('I want to cry'!D$2:D$1000,'I want to cry'!$A$2:$A$1000,$B216,'I want to cry'!$B$2:$B$1000,$C216)</f>
        <v>30.934</v>
      </c>
      <c r="M216" s="1">
        <f>SUMIFS('I want to cry'!E$2:E$1000,'I want to cry'!$A$2:$A$1000,$B216,'I want to cry'!$B$2:$B$1000,$C216)</f>
        <v>12.406</v>
      </c>
      <c r="N216" s="1">
        <f t="shared" si="34"/>
        <v>0.111750633600985</v>
      </c>
      <c r="O216" s="1">
        <f t="shared" si="35"/>
        <v>0</v>
      </c>
      <c r="P216" s="1">
        <f t="shared" si="36"/>
        <v>0</v>
      </c>
      <c r="Q216" s="1">
        <f>SUMIF('I have a blue banner'!A$2:A$995,D216,'I have a blue banner'!L$2:L$995)</f>
        <v>29</v>
      </c>
      <c r="R216" s="1">
        <f>SUMIF('I have a blue banner'!A$2:A$995,F216,'I have a blue banner'!L$2:L$995)</f>
        <v>81</v>
      </c>
      <c r="S216" s="1">
        <f>SUMIF('I have a blue banner'!A$2:A$995,I216,'I have a blue banner'!L$2:L$995)</f>
        <v>0</v>
      </c>
      <c r="T216" s="1">
        <f>SUMIF('I wanna go biking'!A$2:A$1000,D216,'I wanna go biking'!D$2:D$2000)</f>
        <v>4.2</v>
      </c>
      <c r="U216" s="1">
        <f>SUMIF('I wanna go biking'!A$2:A$1000,F216,'I wanna go biking'!D$2:D$2000)</f>
        <v>6.66666666666667</v>
      </c>
      <c r="V216" s="1">
        <f>SUMIF('I wanna go biking'!A$2:A$1000,H216,'I wanna go biking'!D$2:D$2000)</f>
        <v>1.25</v>
      </c>
      <c r="W216">
        <f t="shared" si="37"/>
        <v>-24.8</v>
      </c>
      <c r="X216">
        <f t="shared" si="38"/>
        <v>-74.3333333333333</v>
      </c>
      <c r="Y216">
        <f t="shared" si="39"/>
        <v>1.25</v>
      </c>
      <c r="Z216">
        <f t="shared" si="40"/>
        <v>-2.77141571330444</v>
      </c>
      <c r="AA216">
        <f t="shared" si="41"/>
        <v>0</v>
      </c>
      <c r="AB216">
        <f t="shared" si="42"/>
        <v>0</v>
      </c>
      <c r="AC216" s="25">
        <f t="shared" si="43"/>
        <v>-2.77141571330444</v>
      </c>
    </row>
    <row r="217" spans="1:29">
      <c r="A217">
        <f>'Data Entry'!A218</f>
        <v>3161</v>
      </c>
      <c r="B217">
        <f>'Data Entry'!B218</f>
        <v>35</v>
      </c>
      <c r="C217" t="str">
        <f>'Data Entry'!C218</f>
        <v>Blue</v>
      </c>
      <c r="D217">
        <f>'Data Entry'!M218</f>
        <v>5409</v>
      </c>
      <c r="E217">
        <f>'Data Entry'!N218</f>
        <v>6.789</v>
      </c>
      <c r="F217">
        <f>'Data Entry'!O218</f>
        <v>6978</v>
      </c>
      <c r="G217">
        <f>'Data Entry'!P218</f>
        <v>0</v>
      </c>
      <c r="H217">
        <f>'Data Entry'!Q218</f>
        <v>4617</v>
      </c>
      <c r="I217">
        <f>'Data Entry'!R218</f>
        <v>0</v>
      </c>
      <c r="J217">
        <f t="shared" si="33"/>
        <v>6.789</v>
      </c>
      <c r="K217" s="1">
        <f>SUMIFS('I want to cry'!C$2:C$1000,'I want to cry'!$A$2:$A$1000,$B217,'I want to cry'!$B$2:$B$1000,$C217)</f>
        <v>21.212</v>
      </c>
      <c r="L217" s="1">
        <f>SUMIFS('I want to cry'!D$2:D$1000,'I want to cry'!$A$2:$A$1000,$B217,'I want to cry'!$B$2:$B$1000,$C217)</f>
        <v>0</v>
      </c>
      <c r="M217" s="1">
        <f>SUMIFS('I want to cry'!E$2:E$1000,'I want to cry'!$A$2:$A$1000,$B217,'I want to cry'!$B$2:$B$1000,$C217)</f>
        <v>1.5</v>
      </c>
      <c r="N217" s="1">
        <f t="shared" si="34"/>
        <v>0.320054686026777</v>
      </c>
      <c r="O217" s="1">
        <f t="shared" si="35"/>
        <v>0</v>
      </c>
      <c r="P217" s="1">
        <f t="shared" si="36"/>
        <v>0</v>
      </c>
      <c r="Q217" s="1">
        <f>SUMIF('I have a blue banner'!A$2:A$995,D217,'I have a blue banner'!L$2:L$995)</f>
        <v>221</v>
      </c>
      <c r="R217" s="1">
        <f>SUMIF('I have a blue banner'!A$2:A$995,F217,'I have a blue banner'!L$2:L$995)</f>
        <v>44</v>
      </c>
      <c r="S217" s="1">
        <f>SUMIF('I have a blue banner'!A$2:A$995,I217,'I have a blue banner'!L$2:L$995)</f>
        <v>0</v>
      </c>
      <c r="T217" s="1">
        <f>SUMIF('I wanna go biking'!A$2:A$1000,D217,'I wanna go biking'!D$2:D$2000)</f>
        <v>0.714285714285714</v>
      </c>
      <c r="U217" s="1">
        <f>SUMIF('I wanna go biking'!A$2:A$1000,F217,'I wanna go biking'!D$2:D$2000)</f>
        <v>4.75</v>
      </c>
      <c r="V217" s="1">
        <f>SUMIF('I wanna go biking'!A$2:A$1000,H217,'I wanna go biking'!D$2:D$2000)</f>
        <v>0</v>
      </c>
      <c r="W217">
        <f t="shared" si="37"/>
        <v>-220.285714285714</v>
      </c>
      <c r="X217">
        <f t="shared" si="38"/>
        <v>-39.25</v>
      </c>
      <c r="Y217">
        <f t="shared" si="39"/>
        <v>0</v>
      </c>
      <c r="Z217">
        <f t="shared" si="40"/>
        <v>-70.5034751218986</v>
      </c>
      <c r="AA217">
        <f t="shared" si="41"/>
        <v>0</v>
      </c>
      <c r="AB217">
        <f t="shared" si="42"/>
        <v>0</v>
      </c>
      <c r="AC217" s="25">
        <f t="shared" si="43"/>
        <v>-70.5034751218986</v>
      </c>
    </row>
    <row r="218" spans="1:29">
      <c r="A218">
        <f>'Data Entry'!A219</f>
        <v>4617</v>
      </c>
      <c r="B218">
        <f>'Data Entry'!B219</f>
        <v>35</v>
      </c>
      <c r="C218" t="str">
        <f>'Data Entry'!C219</f>
        <v>Red</v>
      </c>
      <c r="D218">
        <f>'Data Entry'!M219</f>
        <v>3543</v>
      </c>
      <c r="E218">
        <f>'Data Entry'!N219</f>
        <v>27.03</v>
      </c>
      <c r="F218">
        <f>'Data Entry'!O219</f>
        <v>8731</v>
      </c>
      <c r="G218">
        <f>'Data Entry'!P219</f>
        <v>15.467</v>
      </c>
      <c r="H218">
        <f>'Data Entry'!Q219</f>
        <v>3161</v>
      </c>
      <c r="I218">
        <f>'Data Entry'!R219</f>
        <v>6.203</v>
      </c>
      <c r="J218">
        <f t="shared" si="33"/>
        <v>48.7</v>
      </c>
      <c r="K218" s="1">
        <f>SUMIFS('I want to cry'!C$2:C$1000,'I want to cry'!$A$2:$A$1000,$B218,'I want to cry'!$B$2:$B$1000,$C218)</f>
        <v>84.438</v>
      </c>
      <c r="L218" s="1">
        <f>SUMIFS('I want to cry'!D$2:D$1000,'I want to cry'!$A$2:$A$1000,$B218,'I want to cry'!$B$2:$B$1000,$C218)</f>
        <v>30.934</v>
      </c>
      <c r="M218" s="1">
        <f>SUMIFS('I want to cry'!E$2:E$1000,'I want to cry'!$A$2:$A$1000,$B218,'I want to cry'!$B$2:$B$1000,$C218)</f>
        <v>12.406</v>
      </c>
      <c r="N218" s="1">
        <f t="shared" si="34"/>
        <v>0.320116535209266</v>
      </c>
      <c r="O218" s="1">
        <f t="shared" si="35"/>
        <v>0.5</v>
      </c>
      <c r="P218" s="1">
        <f t="shared" si="36"/>
        <v>0.5</v>
      </c>
      <c r="Q218" s="1">
        <f>SUMIF('I have a blue banner'!A$2:A$995,D218,'I have a blue banner'!L$2:L$995)</f>
        <v>29</v>
      </c>
      <c r="R218" s="1">
        <f>SUMIF('I have a blue banner'!A$2:A$995,F218,'I have a blue banner'!L$2:L$995)</f>
        <v>81</v>
      </c>
      <c r="S218" s="1">
        <f>SUMIF('I have a blue banner'!A$2:A$995,I218,'I have a blue banner'!L$2:L$995)</f>
        <v>0</v>
      </c>
      <c r="T218" s="1">
        <f>SUMIF('I wanna go biking'!A$2:A$1000,D218,'I wanna go biking'!D$2:D$2000)</f>
        <v>4.2</v>
      </c>
      <c r="U218" s="1">
        <f>SUMIF('I wanna go biking'!A$2:A$1000,F218,'I wanna go biking'!D$2:D$2000)</f>
        <v>6.66666666666667</v>
      </c>
      <c r="V218" s="1">
        <f>SUMIF('I wanna go biking'!A$2:A$1000,H218,'I wanna go biking'!D$2:D$2000)</f>
        <v>1.25</v>
      </c>
      <c r="W218">
        <f t="shared" si="37"/>
        <v>-24.8</v>
      </c>
      <c r="X218">
        <f t="shared" si="38"/>
        <v>-74.3333333333333</v>
      </c>
      <c r="Y218">
        <f t="shared" si="39"/>
        <v>1.25</v>
      </c>
      <c r="Z218">
        <f t="shared" si="40"/>
        <v>-7.9388900731898</v>
      </c>
      <c r="AA218">
        <f t="shared" si="41"/>
        <v>-37.1666666666667</v>
      </c>
      <c r="AB218">
        <f t="shared" si="42"/>
        <v>0.625</v>
      </c>
      <c r="AC218" s="25">
        <f t="shared" si="43"/>
        <v>-44.4805567398565</v>
      </c>
    </row>
    <row r="219" spans="1:29">
      <c r="A219">
        <f>'Data Entry'!A220</f>
        <v>8731</v>
      </c>
      <c r="B219">
        <f>'Data Entry'!B220</f>
        <v>35</v>
      </c>
      <c r="C219" t="str">
        <f>'Data Entry'!C220</f>
        <v>Blue</v>
      </c>
      <c r="D219">
        <f>'Data Entry'!M220</f>
        <v>5409</v>
      </c>
      <c r="E219">
        <f>'Data Entry'!N220</f>
        <v>0</v>
      </c>
      <c r="F219">
        <f>'Data Entry'!O220</f>
        <v>6978</v>
      </c>
      <c r="G219">
        <f>'Data Entry'!P220</f>
        <v>0</v>
      </c>
      <c r="H219">
        <f>'Data Entry'!Q220</f>
        <v>4617</v>
      </c>
      <c r="I219">
        <f>'Data Entry'!R220</f>
        <v>0</v>
      </c>
      <c r="J219">
        <f t="shared" si="33"/>
        <v>0</v>
      </c>
      <c r="K219" s="1">
        <f>SUMIFS('I want to cry'!C$2:C$1000,'I want to cry'!$A$2:$A$1000,$B219,'I want to cry'!$B$2:$B$1000,$C219)</f>
        <v>21.212</v>
      </c>
      <c r="L219" s="1">
        <f>SUMIFS('I want to cry'!D$2:D$1000,'I want to cry'!$A$2:$A$1000,$B219,'I want to cry'!$B$2:$B$1000,$C219)</f>
        <v>0</v>
      </c>
      <c r="M219" s="1">
        <f>SUMIFS('I want to cry'!E$2:E$1000,'I want to cry'!$A$2:$A$1000,$B219,'I want to cry'!$B$2:$B$1000,$C219)</f>
        <v>1.5</v>
      </c>
      <c r="N219" s="1">
        <f t="shared" si="34"/>
        <v>0</v>
      </c>
      <c r="O219" s="1">
        <f t="shared" si="35"/>
        <v>0</v>
      </c>
      <c r="P219" s="1">
        <f t="shared" si="36"/>
        <v>0</v>
      </c>
      <c r="Q219" s="1">
        <f>SUMIF('I have a blue banner'!A$2:A$995,D219,'I have a blue banner'!L$2:L$995)</f>
        <v>221</v>
      </c>
      <c r="R219" s="1">
        <f>SUMIF('I have a blue banner'!A$2:A$995,F219,'I have a blue banner'!L$2:L$995)</f>
        <v>44</v>
      </c>
      <c r="S219" s="1">
        <f>SUMIF('I have a blue banner'!A$2:A$995,I219,'I have a blue banner'!L$2:L$995)</f>
        <v>0</v>
      </c>
      <c r="T219" s="1">
        <f>SUMIF('I wanna go biking'!A$2:A$1000,D219,'I wanna go biking'!D$2:D$2000)</f>
        <v>0.714285714285714</v>
      </c>
      <c r="U219" s="1">
        <f>SUMIF('I wanna go biking'!A$2:A$1000,F219,'I wanna go biking'!D$2:D$2000)</f>
        <v>4.75</v>
      </c>
      <c r="V219" s="1">
        <f>SUMIF('I wanna go biking'!A$2:A$1000,H219,'I wanna go biking'!D$2:D$2000)</f>
        <v>0</v>
      </c>
      <c r="W219">
        <f t="shared" si="37"/>
        <v>-220.285714285714</v>
      </c>
      <c r="X219">
        <f t="shared" si="38"/>
        <v>-39.25</v>
      </c>
      <c r="Y219">
        <f t="shared" si="39"/>
        <v>0</v>
      </c>
      <c r="Z219">
        <f t="shared" si="40"/>
        <v>0</v>
      </c>
      <c r="AA219">
        <f t="shared" si="41"/>
        <v>0</v>
      </c>
      <c r="AB219">
        <f t="shared" si="42"/>
        <v>0</v>
      </c>
      <c r="AC219" s="25">
        <f t="shared" si="43"/>
        <v>0</v>
      </c>
    </row>
    <row r="220" spans="1:29">
      <c r="A220">
        <f>'Data Entry'!A221</f>
        <v>8764</v>
      </c>
      <c r="B220">
        <f>'Data Entry'!B221</f>
        <v>38</v>
      </c>
      <c r="C220" t="str">
        <f>'Data Entry'!C221</f>
        <v>NONE YET</v>
      </c>
      <c r="D220">
        <f>'Data Entry'!M221</f>
        <v>3739</v>
      </c>
      <c r="E220">
        <f>'Data Entry'!N221</f>
        <v>0</v>
      </c>
      <c r="F220">
        <f>'Data Entry'!O221</f>
        <v>8089</v>
      </c>
      <c r="G220">
        <f>'Data Entry'!P221</f>
        <v>0</v>
      </c>
      <c r="H220">
        <f>'Data Entry'!Q221</f>
        <v>8729</v>
      </c>
      <c r="I220">
        <f>'Data Entry'!R221</f>
        <v>0</v>
      </c>
      <c r="J220">
        <f t="shared" si="33"/>
        <v>0</v>
      </c>
      <c r="K220" s="1">
        <f>SUMIFS('I want to cry'!C$2:C$1000,'I want to cry'!$A$2:$A$1000,$B220,'I want to cry'!$B$2:$B$1000,$C220)</f>
        <v>0</v>
      </c>
      <c r="L220" s="1">
        <f>SUMIFS('I want to cry'!D$2:D$1000,'I want to cry'!$A$2:$A$1000,$B220,'I want to cry'!$B$2:$B$1000,$C220)</f>
        <v>0</v>
      </c>
      <c r="M220" s="1">
        <f>SUMIFS('I want to cry'!E$2:E$1000,'I want to cry'!$A$2:$A$1000,$B220,'I want to cry'!$B$2:$B$1000,$C220)</f>
        <v>0</v>
      </c>
      <c r="N220" s="1">
        <f t="shared" si="34"/>
        <v>0</v>
      </c>
      <c r="O220" s="1">
        <f t="shared" si="35"/>
        <v>0</v>
      </c>
      <c r="P220" s="1">
        <f t="shared" si="36"/>
        <v>0</v>
      </c>
      <c r="Q220" s="1">
        <f>SUMIF('I have a blue banner'!A$2:A$995,D220,'I have a blue banner'!L$2:L$995)</f>
        <v>30</v>
      </c>
      <c r="R220" s="1">
        <f>SUMIF('I have a blue banner'!A$2:A$995,F220,'I have a blue banner'!L$2:L$995)</f>
        <v>55</v>
      </c>
      <c r="S220" s="1">
        <f>SUMIF('I have a blue banner'!A$2:A$995,I220,'I have a blue banner'!L$2:L$995)</f>
        <v>0</v>
      </c>
      <c r="T220" s="1">
        <f>SUMIF('I wanna go biking'!A$2:A$1000,D220,'I wanna go biking'!D$2:D$2000)</f>
        <v>2</v>
      </c>
      <c r="U220" s="1">
        <f>SUMIF('I wanna go biking'!A$2:A$1000,F220,'I wanna go biking'!D$2:D$2000)</f>
        <v>6</v>
      </c>
      <c r="V220" s="1">
        <f>SUMIF('I wanna go biking'!A$2:A$1000,H220,'I wanna go biking'!D$2:D$2000)</f>
        <v>5</v>
      </c>
      <c r="W220">
        <f t="shared" si="37"/>
        <v>-28</v>
      </c>
      <c r="X220">
        <f t="shared" si="38"/>
        <v>-49</v>
      </c>
      <c r="Y220">
        <f t="shared" si="39"/>
        <v>5</v>
      </c>
      <c r="Z220">
        <f t="shared" si="40"/>
        <v>0</v>
      </c>
      <c r="AA220">
        <f t="shared" si="41"/>
        <v>0</v>
      </c>
      <c r="AB220">
        <f t="shared" si="42"/>
        <v>0</v>
      </c>
      <c r="AC220" s="25">
        <f t="shared" si="43"/>
        <v>0</v>
      </c>
    </row>
    <row r="221" spans="1:29">
      <c r="A221">
        <f>'Data Entry'!A222</f>
        <v>5406</v>
      </c>
      <c r="B221">
        <f>'Data Entry'!B222</f>
        <v>37</v>
      </c>
      <c r="C221" t="str">
        <f>'Data Entry'!C222</f>
        <v>Blue</v>
      </c>
      <c r="D221">
        <f>'Data Entry'!M222</f>
        <v>610</v>
      </c>
      <c r="E221">
        <f>'Data Entry'!N222</f>
        <v>8.505</v>
      </c>
      <c r="F221">
        <f>'Data Entry'!O222</f>
        <v>3683</v>
      </c>
      <c r="G221">
        <f>'Data Entry'!P222</f>
        <v>0</v>
      </c>
      <c r="H221">
        <f>'Data Entry'!Q222</f>
        <v>5032</v>
      </c>
      <c r="I221">
        <f>'Data Entry'!R222</f>
        <v>1.126</v>
      </c>
      <c r="J221">
        <f t="shared" si="33"/>
        <v>9.631</v>
      </c>
      <c r="K221" s="1">
        <f>SUMIFS('I want to cry'!C$2:C$1000,'I want to cry'!$A$2:$A$1000,$B221,'I want to cry'!$B$2:$B$1000,$C221)</f>
        <v>15.329</v>
      </c>
      <c r="L221" s="1">
        <f>SUMIFS('I want to cry'!D$2:D$1000,'I want to cry'!$A$2:$A$1000,$B221,'I want to cry'!$B$2:$B$1000,$C221)</f>
        <v>0.598</v>
      </c>
      <c r="M221" s="1">
        <f>SUMIFS('I want to cry'!E$2:E$1000,'I want to cry'!$A$2:$A$1000,$B221,'I want to cry'!$B$2:$B$1000,$C221)</f>
        <v>1.126</v>
      </c>
      <c r="N221" s="1">
        <f t="shared" si="34"/>
        <v>0.554830713027595</v>
      </c>
      <c r="O221" s="1">
        <f t="shared" si="35"/>
        <v>0</v>
      </c>
      <c r="P221" s="1">
        <f t="shared" si="36"/>
        <v>0</v>
      </c>
      <c r="Q221" s="1">
        <f>SUMIF('I have a blue banner'!A$2:A$995,D221,'I have a blue banner'!L$2:L$995)</f>
        <v>126</v>
      </c>
      <c r="R221" s="1">
        <f>SUMIF('I have a blue banner'!A$2:A$995,F221,'I have a blue banner'!L$2:L$995)</f>
        <v>66</v>
      </c>
      <c r="S221" s="1">
        <f>SUMIF('I have a blue banner'!A$2:A$995,I221,'I have a blue banner'!L$2:L$995)</f>
        <v>0</v>
      </c>
      <c r="T221" s="1">
        <f>SUMIF('I wanna go biking'!A$2:A$1000,D221,'I wanna go biking'!D$2:D$2000)</f>
        <v>14.4</v>
      </c>
      <c r="U221" s="1">
        <f>SUMIF('I wanna go biking'!A$2:A$1000,F221,'I wanna go biking'!D$2:D$2000)</f>
        <v>12</v>
      </c>
      <c r="V221" s="1">
        <f>SUMIF('I wanna go biking'!A$2:A$1000,H221,'I wanna go biking'!D$2:D$2000)</f>
        <v>11.5</v>
      </c>
      <c r="W221">
        <f t="shared" si="37"/>
        <v>-111.6</v>
      </c>
      <c r="X221">
        <f t="shared" si="38"/>
        <v>-54</v>
      </c>
      <c r="Y221">
        <f t="shared" si="39"/>
        <v>11.5</v>
      </c>
      <c r="Z221">
        <f t="shared" si="40"/>
        <v>-61.9191075738796</v>
      </c>
      <c r="AA221">
        <f t="shared" si="41"/>
        <v>0</v>
      </c>
      <c r="AB221">
        <f t="shared" si="42"/>
        <v>0</v>
      </c>
      <c r="AC221" s="25">
        <f t="shared" si="43"/>
        <v>-61.9191075738796</v>
      </c>
    </row>
    <row r="222" spans="1:29">
      <c r="A222">
        <f>'Data Entry'!A223</f>
        <v>610</v>
      </c>
      <c r="B222">
        <f>'Data Entry'!B223</f>
        <v>37</v>
      </c>
      <c r="C222" t="str">
        <f>'Data Entry'!C223</f>
        <v>Red</v>
      </c>
      <c r="D222">
        <f>'Data Entry'!M223</f>
        <v>8850</v>
      </c>
      <c r="E222">
        <f>'Data Entry'!N223</f>
        <v>0</v>
      </c>
      <c r="F222">
        <f>'Data Entry'!O223</f>
        <v>7480</v>
      </c>
      <c r="G222">
        <f>'Data Entry'!P223</f>
        <v>0</v>
      </c>
      <c r="H222">
        <f>'Data Entry'!Q223</f>
        <v>5406</v>
      </c>
      <c r="I222">
        <f>'Data Entry'!R223</f>
        <v>0</v>
      </c>
      <c r="J222">
        <f t="shared" si="33"/>
        <v>0</v>
      </c>
      <c r="K222" s="1">
        <f>SUMIFS('I want to cry'!C$2:C$1000,'I want to cry'!$A$2:$A$1000,$B222,'I want to cry'!$B$2:$B$1000,$C222)</f>
        <v>0</v>
      </c>
      <c r="L222" s="1">
        <f>SUMIFS('I want to cry'!D$2:D$1000,'I want to cry'!$A$2:$A$1000,$B222,'I want to cry'!$B$2:$B$1000,$C222)</f>
        <v>0</v>
      </c>
      <c r="M222" s="1">
        <f>SUMIFS('I want to cry'!E$2:E$1000,'I want to cry'!$A$2:$A$1000,$B222,'I want to cry'!$B$2:$B$1000,$C222)</f>
        <v>0</v>
      </c>
      <c r="N222" s="1">
        <f t="shared" si="34"/>
        <v>0</v>
      </c>
      <c r="O222" s="1">
        <f t="shared" si="35"/>
        <v>0</v>
      </c>
      <c r="P222" s="1">
        <f t="shared" si="36"/>
        <v>0</v>
      </c>
      <c r="Q222" s="1">
        <f>SUMIF('I have a blue banner'!A$2:A$995,D222,'I have a blue banner'!L$2:L$995)</f>
        <v>18</v>
      </c>
      <c r="R222" s="1">
        <f>SUMIF('I have a blue banner'!A$2:A$995,F222,'I have a blue banner'!L$2:L$995)</f>
        <v>196</v>
      </c>
      <c r="S222" s="1">
        <f>SUMIF('I have a blue banner'!A$2:A$995,I222,'I have a blue banner'!L$2:L$995)</f>
        <v>0</v>
      </c>
      <c r="T222" s="1">
        <f>SUMIF('I wanna go biking'!A$2:A$1000,D222,'I wanna go biking'!D$2:D$2000)</f>
        <v>0.6</v>
      </c>
      <c r="U222" s="1">
        <f>SUMIF('I wanna go biking'!A$2:A$1000,F222,'I wanna go biking'!D$2:D$2000)</f>
        <v>21.7142857142857</v>
      </c>
      <c r="V222" s="1">
        <f>SUMIF('I wanna go biking'!A$2:A$1000,H222,'I wanna go biking'!D$2:D$2000)</f>
        <v>18</v>
      </c>
      <c r="W222">
        <f t="shared" si="37"/>
        <v>-17.4</v>
      </c>
      <c r="X222">
        <f t="shared" si="38"/>
        <v>-174.285714285714</v>
      </c>
      <c r="Y222">
        <f t="shared" si="39"/>
        <v>18</v>
      </c>
      <c r="Z222">
        <f t="shared" si="40"/>
        <v>0</v>
      </c>
      <c r="AA222">
        <f t="shared" si="41"/>
        <v>0</v>
      </c>
      <c r="AB222">
        <f t="shared" si="42"/>
        <v>0</v>
      </c>
      <c r="AC222" s="25">
        <f t="shared" si="43"/>
        <v>0</v>
      </c>
    </row>
    <row r="223" spans="1:29">
      <c r="A223">
        <f>'Data Entry'!A224</f>
        <v>8850</v>
      </c>
      <c r="B223">
        <f>'Data Entry'!B224</f>
        <v>37</v>
      </c>
      <c r="C223" t="str">
        <f>'Data Entry'!C224</f>
        <v>Blue</v>
      </c>
      <c r="D223">
        <f>'Data Entry'!M224</f>
        <v>610</v>
      </c>
      <c r="E223">
        <f>'Data Entry'!N224</f>
        <v>0</v>
      </c>
      <c r="F223">
        <f>'Data Entry'!O224</f>
        <v>3683</v>
      </c>
      <c r="G223">
        <f>'Data Entry'!P224</f>
        <v>0</v>
      </c>
      <c r="H223">
        <f>'Data Entry'!Q224</f>
        <v>5032</v>
      </c>
      <c r="I223">
        <f>'Data Entry'!R224</f>
        <v>0</v>
      </c>
      <c r="J223">
        <f t="shared" si="33"/>
        <v>0</v>
      </c>
      <c r="K223" s="1">
        <f>SUMIFS('I want to cry'!C$2:C$1000,'I want to cry'!$A$2:$A$1000,$B223,'I want to cry'!$B$2:$B$1000,$C223)</f>
        <v>15.329</v>
      </c>
      <c r="L223" s="1">
        <f>SUMIFS('I want to cry'!D$2:D$1000,'I want to cry'!$A$2:$A$1000,$B223,'I want to cry'!$B$2:$B$1000,$C223)</f>
        <v>0.598</v>
      </c>
      <c r="M223" s="1">
        <f>SUMIFS('I want to cry'!E$2:E$1000,'I want to cry'!$A$2:$A$1000,$B223,'I want to cry'!$B$2:$B$1000,$C223)</f>
        <v>1.126</v>
      </c>
      <c r="N223" s="1">
        <f t="shared" si="34"/>
        <v>0</v>
      </c>
      <c r="O223" s="1">
        <f t="shared" si="35"/>
        <v>0</v>
      </c>
      <c r="P223" s="1">
        <f t="shared" si="36"/>
        <v>0</v>
      </c>
      <c r="Q223" s="1">
        <f>SUMIF('I have a blue banner'!A$2:A$995,D223,'I have a blue banner'!L$2:L$995)</f>
        <v>126</v>
      </c>
      <c r="R223" s="1">
        <f>SUMIF('I have a blue banner'!A$2:A$995,F223,'I have a blue banner'!L$2:L$995)</f>
        <v>66</v>
      </c>
      <c r="S223" s="1">
        <f>SUMIF('I have a blue banner'!A$2:A$995,I223,'I have a blue banner'!L$2:L$995)</f>
        <v>0</v>
      </c>
      <c r="T223" s="1">
        <f>SUMIF('I wanna go biking'!A$2:A$1000,D223,'I wanna go biking'!D$2:D$2000)</f>
        <v>14.4</v>
      </c>
      <c r="U223" s="1">
        <f>SUMIF('I wanna go biking'!A$2:A$1000,F223,'I wanna go biking'!D$2:D$2000)</f>
        <v>12</v>
      </c>
      <c r="V223" s="1">
        <f>SUMIF('I wanna go biking'!A$2:A$1000,H223,'I wanna go biking'!D$2:D$2000)</f>
        <v>11.5</v>
      </c>
      <c r="W223">
        <f t="shared" si="37"/>
        <v>-111.6</v>
      </c>
      <c r="X223">
        <f t="shared" si="38"/>
        <v>-54</v>
      </c>
      <c r="Y223">
        <f t="shared" si="39"/>
        <v>11.5</v>
      </c>
      <c r="Z223">
        <f t="shared" si="40"/>
        <v>0</v>
      </c>
      <c r="AA223">
        <f t="shared" si="41"/>
        <v>0</v>
      </c>
      <c r="AB223">
        <f t="shared" si="42"/>
        <v>0</v>
      </c>
      <c r="AC223" s="25">
        <f t="shared" si="43"/>
        <v>0</v>
      </c>
    </row>
    <row r="224" spans="1:29">
      <c r="A224">
        <f>'Data Entry'!A225</f>
        <v>3683</v>
      </c>
      <c r="B224">
        <f>'Data Entry'!B225</f>
        <v>35</v>
      </c>
      <c r="C224" t="str">
        <f>'Data Entry'!C225</f>
        <v>Red</v>
      </c>
      <c r="D224">
        <f>'Data Entry'!M225</f>
        <v>7480</v>
      </c>
      <c r="E224">
        <f>'Data Entry'!N225</f>
        <v>1.136</v>
      </c>
      <c r="F224">
        <f>'Data Entry'!O225</f>
        <v>5406</v>
      </c>
      <c r="G224">
        <f>'Data Entry'!P225</f>
        <v>0</v>
      </c>
      <c r="H224">
        <f>'Data Entry'!Q225</f>
        <v>8850</v>
      </c>
      <c r="I224">
        <f>'Data Entry'!R225</f>
        <v>0</v>
      </c>
      <c r="J224">
        <f t="shared" si="33"/>
        <v>1.136</v>
      </c>
      <c r="K224" s="1">
        <f>SUMIFS('I want to cry'!C$2:C$1000,'I want to cry'!$A$2:$A$1000,$B224,'I want to cry'!$B$2:$B$1000,$C224)</f>
        <v>84.438</v>
      </c>
      <c r="L224" s="1">
        <f>SUMIFS('I want to cry'!D$2:D$1000,'I want to cry'!$A$2:$A$1000,$B224,'I want to cry'!$B$2:$B$1000,$C224)</f>
        <v>30.934</v>
      </c>
      <c r="M224" s="1">
        <f>SUMIFS('I want to cry'!E$2:E$1000,'I want to cry'!$A$2:$A$1000,$B224,'I want to cry'!$B$2:$B$1000,$C224)</f>
        <v>12.406</v>
      </c>
      <c r="N224" s="1">
        <f t="shared" si="34"/>
        <v>0</v>
      </c>
      <c r="O224" s="1">
        <f t="shared" si="35"/>
        <v>0</v>
      </c>
      <c r="P224" s="1">
        <f t="shared" si="36"/>
        <v>0</v>
      </c>
      <c r="Q224" s="1">
        <f>SUMIF('I have a blue banner'!A$2:A$995,D224,'I have a blue banner'!L$2:L$995)</f>
        <v>196</v>
      </c>
      <c r="R224" s="1">
        <f>SUMIF('I have a blue banner'!A$2:A$995,F224,'I have a blue banner'!L$2:L$995)</f>
        <v>148</v>
      </c>
      <c r="S224" s="1">
        <f>SUMIF('I have a blue banner'!A$2:A$995,I224,'I have a blue banner'!L$2:L$995)</f>
        <v>0</v>
      </c>
      <c r="T224" s="1">
        <f>SUMIF('I wanna go biking'!A$2:A$1000,D224,'I wanna go biking'!D$2:D$2000)</f>
        <v>21.7142857142857</v>
      </c>
      <c r="U224" s="1">
        <f>SUMIF('I wanna go biking'!A$2:A$1000,F224,'I wanna go biking'!D$2:D$2000)</f>
        <v>18</v>
      </c>
      <c r="V224" s="1">
        <f>SUMIF('I wanna go biking'!A$2:A$1000,H224,'I wanna go biking'!D$2:D$2000)</f>
        <v>0.6</v>
      </c>
      <c r="W224">
        <f t="shared" si="37"/>
        <v>-174.285714285714</v>
      </c>
      <c r="X224">
        <f t="shared" si="38"/>
        <v>-130</v>
      </c>
      <c r="Y224">
        <f t="shared" si="39"/>
        <v>0.6</v>
      </c>
      <c r="Z224">
        <f t="shared" si="40"/>
        <v>0</v>
      </c>
      <c r="AA224">
        <f t="shared" si="41"/>
        <v>0</v>
      </c>
      <c r="AB224">
        <f t="shared" si="42"/>
        <v>0</v>
      </c>
      <c r="AC224" s="25">
        <f t="shared" si="43"/>
        <v>0</v>
      </c>
    </row>
    <row r="225" spans="1:29">
      <c r="A225">
        <f>'Data Entry'!A226</f>
        <v>7480</v>
      </c>
      <c r="B225">
        <f>'Data Entry'!B226</f>
        <v>37</v>
      </c>
      <c r="C225" t="str">
        <f>'Data Entry'!C226</f>
        <v>Blue</v>
      </c>
      <c r="D225">
        <f>'Data Entry'!M226</f>
        <v>610</v>
      </c>
      <c r="E225">
        <f>'Data Entry'!N226</f>
        <v>6.824</v>
      </c>
      <c r="F225">
        <f>'Data Entry'!O226</f>
        <v>3683</v>
      </c>
      <c r="G225">
        <f>'Data Entry'!P226</f>
        <v>0.598</v>
      </c>
      <c r="H225">
        <f>'Data Entry'!Q226</f>
        <v>5032</v>
      </c>
      <c r="I225">
        <f>'Data Entry'!R226</f>
        <v>0</v>
      </c>
      <c r="J225">
        <f t="shared" si="33"/>
        <v>7.422</v>
      </c>
      <c r="K225" s="1">
        <f>SUMIFS('I want to cry'!C$2:C$1000,'I want to cry'!$A$2:$A$1000,$B225,'I want to cry'!$B$2:$B$1000,$C225)</f>
        <v>15.329</v>
      </c>
      <c r="L225" s="1">
        <f>SUMIFS('I want to cry'!D$2:D$1000,'I want to cry'!$A$2:$A$1000,$B225,'I want to cry'!$B$2:$B$1000,$C225)</f>
        <v>0.598</v>
      </c>
      <c r="M225" s="1">
        <f>SUMIFS('I want to cry'!E$2:E$1000,'I want to cry'!$A$2:$A$1000,$B225,'I want to cry'!$B$2:$B$1000,$C225)</f>
        <v>1.126</v>
      </c>
      <c r="N225" s="1">
        <f t="shared" si="34"/>
        <v>0.445169286972405</v>
      </c>
      <c r="O225" s="1">
        <f t="shared" si="35"/>
        <v>0</v>
      </c>
      <c r="P225" s="1">
        <f t="shared" si="36"/>
        <v>0</v>
      </c>
      <c r="Q225" s="1">
        <f>SUMIF('I have a blue banner'!A$2:A$995,D225,'I have a blue banner'!L$2:L$995)</f>
        <v>126</v>
      </c>
      <c r="R225" s="1">
        <f>SUMIF('I have a blue banner'!A$2:A$995,F225,'I have a blue banner'!L$2:L$995)</f>
        <v>66</v>
      </c>
      <c r="S225" s="1">
        <f>SUMIF('I have a blue banner'!A$2:A$995,I225,'I have a blue banner'!L$2:L$995)</f>
        <v>0</v>
      </c>
      <c r="T225" s="1">
        <f>SUMIF('I wanna go biking'!A$2:A$1000,D225,'I wanna go biking'!D$2:D$2000)</f>
        <v>14.4</v>
      </c>
      <c r="U225" s="1">
        <f>SUMIF('I wanna go biking'!A$2:A$1000,F225,'I wanna go biking'!D$2:D$2000)</f>
        <v>12</v>
      </c>
      <c r="V225" s="1">
        <f>SUMIF('I wanna go biking'!A$2:A$1000,H225,'I wanna go biking'!D$2:D$2000)</f>
        <v>11.5</v>
      </c>
      <c r="W225">
        <f t="shared" si="37"/>
        <v>-111.6</v>
      </c>
      <c r="X225">
        <f t="shared" si="38"/>
        <v>-54</v>
      </c>
      <c r="Y225">
        <f t="shared" si="39"/>
        <v>11.5</v>
      </c>
      <c r="Z225">
        <f t="shared" si="40"/>
        <v>-49.6808924261204</v>
      </c>
      <c r="AA225">
        <f t="shared" si="41"/>
        <v>0</v>
      </c>
      <c r="AB225">
        <f t="shared" si="42"/>
        <v>0</v>
      </c>
      <c r="AC225" s="25">
        <f t="shared" si="43"/>
        <v>-49.6808924261204</v>
      </c>
    </row>
    <row r="226" spans="1:29">
      <c r="A226">
        <f>'Data Entry'!A227</f>
        <v>5032</v>
      </c>
      <c r="B226">
        <f>'Data Entry'!B227</f>
        <v>37</v>
      </c>
      <c r="C226" t="str">
        <f>'Data Entry'!C227</f>
        <v>Red</v>
      </c>
      <c r="D226">
        <f>'Data Entry'!M227</f>
        <v>7480</v>
      </c>
      <c r="E226">
        <f>'Data Entry'!N227</f>
        <v>0</v>
      </c>
      <c r="F226">
        <f>'Data Entry'!O227</f>
        <v>5406</v>
      </c>
      <c r="G226">
        <f>'Data Entry'!P227</f>
        <v>0</v>
      </c>
      <c r="H226">
        <f>'Data Entry'!Q227</f>
        <v>8850</v>
      </c>
      <c r="I226">
        <f>'Data Entry'!R227</f>
        <v>0</v>
      </c>
      <c r="J226">
        <f t="shared" si="33"/>
        <v>0</v>
      </c>
      <c r="K226" s="1">
        <f>SUMIFS('I want to cry'!C$2:C$1000,'I want to cry'!$A$2:$A$1000,$B226,'I want to cry'!$B$2:$B$1000,$C226)</f>
        <v>0</v>
      </c>
      <c r="L226" s="1">
        <f>SUMIFS('I want to cry'!D$2:D$1000,'I want to cry'!$A$2:$A$1000,$B226,'I want to cry'!$B$2:$B$1000,$C226)</f>
        <v>0</v>
      </c>
      <c r="M226" s="1">
        <f>SUMIFS('I want to cry'!E$2:E$1000,'I want to cry'!$A$2:$A$1000,$B226,'I want to cry'!$B$2:$B$1000,$C226)</f>
        <v>0</v>
      </c>
      <c r="N226" s="1">
        <f t="shared" si="34"/>
        <v>0</v>
      </c>
      <c r="O226" s="1">
        <f t="shared" si="35"/>
        <v>0</v>
      </c>
      <c r="P226" s="1">
        <f t="shared" si="36"/>
        <v>0</v>
      </c>
      <c r="Q226" s="1">
        <f>SUMIF('I have a blue banner'!A$2:A$995,D226,'I have a blue banner'!L$2:L$995)</f>
        <v>196</v>
      </c>
      <c r="R226" s="1">
        <f>SUMIF('I have a blue banner'!A$2:A$995,F226,'I have a blue banner'!L$2:L$995)</f>
        <v>148</v>
      </c>
      <c r="S226" s="1">
        <f>SUMIF('I have a blue banner'!A$2:A$995,I226,'I have a blue banner'!L$2:L$995)</f>
        <v>0</v>
      </c>
      <c r="T226" s="1">
        <f>SUMIF('I wanna go biking'!A$2:A$1000,D226,'I wanna go biking'!D$2:D$2000)</f>
        <v>21.7142857142857</v>
      </c>
      <c r="U226" s="1">
        <f>SUMIF('I wanna go biking'!A$2:A$1000,F226,'I wanna go biking'!D$2:D$2000)</f>
        <v>18</v>
      </c>
      <c r="V226" s="1">
        <f>SUMIF('I wanna go biking'!A$2:A$1000,H226,'I wanna go biking'!D$2:D$2000)</f>
        <v>0.6</v>
      </c>
      <c r="W226">
        <f t="shared" si="37"/>
        <v>-174.285714285714</v>
      </c>
      <c r="X226">
        <f t="shared" si="38"/>
        <v>-130</v>
      </c>
      <c r="Y226">
        <f t="shared" si="39"/>
        <v>0.6</v>
      </c>
      <c r="Z226">
        <f t="shared" si="40"/>
        <v>0</v>
      </c>
      <c r="AA226">
        <f t="shared" si="41"/>
        <v>0</v>
      </c>
      <c r="AB226">
        <f t="shared" si="42"/>
        <v>0</v>
      </c>
      <c r="AC226" s="25">
        <f t="shared" si="43"/>
        <v>0</v>
      </c>
    </row>
    <row r="227" spans="1:29">
      <c r="A227">
        <f>'Data Entry'!A228</f>
        <v>1334</v>
      </c>
      <c r="B227">
        <f>'Data Entry'!B228</f>
        <v>38</v>
      </c>
      <c r="C227" t="str">
        <f>'Data Entry'!C228</f>
        <v>Red</v>
      </c>
      <c r="D227">
        <f>'Data Entry'!M228</f>
        <v>3739</v>
      </c>
      <c r="E227">
        <f>'Data Entry'!N228</f>
        <v>2.428</v>
      </c>
      <c r="F227">
        <f>'Data Entry'!O228</f>
        <v>8089</v>
      </c>
      <c r="G227">
        <f>'Data Entry'!P228</f>
        <v>0</v>
      </c>
      <c r="H227">
        <f>'Data Entry'!Q228</f>
        <v>8729</v>
      </c>
      <c r="I227">
        <f>'Data Entry'!R228</f>
        <v>0</v>
      </c>
      <c r="J227">
        <f t="shared" si="33"/>
        <v>2.428</v>
      </c>
      <c r="K227" s="1">
        <f>SUMIFS('I want to cry'!C$2:C$1000,'I want to cry'!$A$2:$A$1000,$B227,'I want to cry'!$B$2:$B$1000,$C227)</f>
        <v>2.428</v>
      </c>
      <c r="L227" s="1">
        <f>SUMIFS('I want to cry'!D$2:D$1000,'I want to cry'!$A$2:$A$1000,$B227,'I want to cry'!$B$2:$B$1000,$C227)</f>
        <v>0</v>
      </c>
      <c r="M227" s="1">
        <f>SUMIFS('I want to cry'!E$2:E$1000,'I want to cry'!$A$2:$A$1000,$B227,'I want to cry'!$B$2:$B$1000,$C227)</f>
        <v>0</v>
      </c>
      <c r="N227" s="1">
        <f t="shared" si="34"/>
        <v>0</v>
      </c>
      <c r="O227" s="1">
        <f t="shared" si="35"/>
        <v>0</v>
      </c>
      <c r="P227" s="1">
        <f t="shared" si="36"/>
        <v>0</v>
      </c>
      <c r="Q227" s="1">
        <f>SUMIF('I have a blue banner'!A$2:A$995,D227,'I have a blue banner'!L$2:L$995)</f>
        <v>30</v>
      </c>
      <c r="R227" s="1">
        <f>SUMIF('I have a blue banner'!A$2:A$995,F227,'I have a blue banner'!L$2:L$995)</f>
        <v>55</v>
      </c>
      <c r="S227" s="1">
        <f>SUMIF('I have a blue banner'!A$2:A$995,I227,'I have a blue banner'!L$2:L$995)</f>
        <v>0</v>
      </c>
      <c r="T227" s="1">
        <f>SUMIF('I wanna go biking'!A$2:A$1000,D227,'I wanna go biking'!D$2:D$2000)</f>
        <v>2</v>
      </c>
      <c r="U227" s="1">
        <f>SUMIF('I wanna go biking'!A$2:A$1000,F227,'I wanna go biking'!D$2:D$2000)</f>
        <v>6</v>
      </c>
      <c r="V227" s="1">
        <f>SUMIF('I wanna go biking'!A$2:A$1000,H227,'I wanna go biking'!D$2:D$2000)</f>
        <v>5</v>
      </c>
      <c r="W227">
        <f t="shared" si="37"/>
        <v>-28</v>
      </c>
      <c r="X227">
        <f t="shared" si="38"/>
        <v>-49</v>
      </c>
      <c r="Y227">
        <f t="shared" si="39"/>
        <v>5</v>
      </c>
      <c r="Z227">
        <f t="shared" si="40"/>
        <v>0</v>
      </c>
      <c r="AA227">
        <f t="shared" si="41"/>
        <v>0</v>
      </c>
      <c r="AB227">
        <f t="shared" si="42"/>
        <v>0</v>
      </c>
      <c r="AC227" s="25">
        <f t="shared" si="43"/>
        <v>0</v>
      </c>
    </row>
    <row r="228" spans="1:29">
      <c r="A228">
        <f>'Data Entry'!A229</f>
        <v>8082</v>
      </c>
      <c r="B228">
        <f>'Data Entry'!B229</f>
        <v>36</v>
      </c>
      <c r="C228" t="str">
        <f>'Data Entry'!C229</f>
        <v>Blue</v>
      </c>
      <c r="D228">
        <f>'Data Entry'!M229</f>
        <v>4976</v>
      </c>
      <c r="E228">
        <f>'Data Entry'!N229</f>
        <v>0</v>
      </c>
      <c r="F228">
        <f>'Data Entry'!O229</f>
        <v>1334</v>
      </c>
      <c r="G228">
        <f>'Data Entry'!P229</f>
        <v>0</v>
      </c>
      <c r="H228">
        <f>'Data Entry'!Q229</f>
        <v>5754</v>
      </c>
      <c r="I228">
        <f>'Data Entry'!R229</f>
        <v>0</v>
      </c>
      <c r="J228">
        <f t="shared" si="33"/>
        <v>0</v>
      </c>
      <c r="K228" s="1">
        <f>SUMIFS('I want to cry'!C$2:C$1000,'I want to cry'!$A$2:$A$1000,$B228,'I want to cry'!$B$2:$B$1000,$C228)</f>
        <v>0</v>
      </c>
      <c r="L228" s="1">
        <f>SUMIFS('I want to cry'!D$2:D$1000,'I want to cry'!$A$2:$A$1000,$B228,'I want to cry'!$B$2:$B$1000,$C228)</f>
        <v>0</v>
      </c>
      <c r="M228" s="1">
        <f>SUMIFS('I want to cry'!E$2:E$1000,'I want to cry'!$A$2:$A$1000,$B228,'I want to cry'!$B$2:$B$1000,$C228)</f>
        <v>0</v>
      </c>
      <c r="N228" s="1">
        <f t="shared" si="34"/>
        <v>0</v>
      </c>
      <c r="O228" s="1">
        <f t="shared" si="35"/>
        <v>0</v>
      </c>
      <c r="P228" s="1">
        <f t="shared" si="36"/>
        <v>0</v>
      </c>
      <c r="Q228" s="1">
        <f>SUMIF('I have a blue banner'!A$2:A$995,D228,'I have a blue banner'!L$2:L$995)</f>
        <v>141</v>
      </c>
      <c r="R228" s="1">
        <f>SUMIF('I have a blue banner'!A$2:A$995,F228,'I have a blue banner'!L$2:L$995)</f>
        <v>6</v>
      </c>
      <c r="S228" s="1">
        <f>SUMIF('I have a blue banner'!A$2:A$995,I228,'I have a blue banner'!L$2:L$995)</f>
        <v>0</v>
      </c>
      <c r="T228" s="1">
        <f>SUMIF('I wanna go biking'!A$2:A$1000,D228,'I wanna go biking'!D$2:D$2000)</f>
        <v>10.3333333333333</v>
      </c>
      <c r="U228" s="1">
        <f>SUMIF('I wanna go biking'!A$2:A$1000,F228,'I wanna go biking'!D$2:D$2000)</f>
        <v>0.285714285714286</v>
      </c>
      <c r="V228" s="1">
        <f>SUMIF('I wanna go biking'!A$2:A$1000,H228,'I wanna go biking'!D$2:D$2000)</f>
        <v>0</v>
      </c>
      <c r="W228">
        <f t="shared" si="37"/>
        <v>-130.666666666667</v>
      </c>
      <c r="X228">
        <f t="shared" si="38"/>
        <v>-5.71428571428571</v>
      </c>
      <c r="Y228">
        <f t="shared" si="39"/>
        <v>0</v>
      </c>
      <c r="Z228">
        <f t="shared" si="40"/>
        <v>0</v>
      </c>
      <c r="AA228">
        <f t="shared" si="41"/>
        <v>0</v>
      </c>
      <c r="AB228">
        <f t="shared" si="42"/>
        <v>0</v>
      </c>
      <c r="AC228" s="25">
        <f t="shared" si="43"/>
        <v>0</v>
      </c>
    </row>
    <row r="229" spans="1:29">
      <c r="A229">
        <f>'Data Entry'!A230</f>
        <v>8729</v>
      </c>
      <c r="B229">
        <f>'Data Entry'!B230</f>
        <v>38</v>
      </c>
      <c r="C229" t="str">
        <f>'Data Entry'!C230</f>
        <v>Blue</v>
      </c>
      <c r="D229">
        <f>'Data Entry'!M230</f>
        <v>4976</v>
      </c>
      <c r="E229">
        <f>'Data Entry'!N230</f>
        <v>1.986</v>
      </c>
      <c r="F229">
        <f>'Data Entry'!O230</f>
        <v>8764</v>
      </c>
      <c r="G229">
        <f>'Data Entry'!P230</f>
        <v>0</v>
      </c>
      <c r="H229">
        <f>'Data Entry'!Q230</f>
        <v>1334</v>
      </c>
      <c r="I229">
        <f>'Data Entry'!R230</f>
        <v>0</v>
      </c>
      <c r="J229">
        <f t="shared" si="33"/>
        <v>1.986</v>
      </c>
      <c r="K229" s="1">
        <f>SUMIFS('I want to cry'!C$2:C$1000,'I want to cry'!$A$2:$A$1000,$B229,'I want to cry'!$B$2:$B$1000,$C229)</f>
        <v>1.986</v>
      </c>
      <c r="L229" s="1">
        <f>SUMIFS('I want to cry'!D$2:D$1000,'I want to cry'!$A$2:$A$1000,$B229,'I want to cry'!$B$2:$B$1000,$C229)</f>
        <v>0</v>
      </c>
      <c r="M229" s="1">
        <f>SUMIFS('I want to cry'!E$2:E$1000,'I want to cry'!$A$2:$A$1000,$B229,'I want to cry'!$B$2:$B$1000,$C229)</f>
        <v>0</v>
      </c>
      <c r="N229" s="1">
        <f t="shared" si="34"/>
        <v>0</v>
      </c>
      <c r="O229" s="1">
        <f t="shared" si="35"/>
        <v>0</v>
      </c>
      <c r="P229" s="1">
        <f t="shared" si="36"/>
        <v>0</v>
      </c>
      <c r="Q229" s="1">
        <f>SUMIF('I have a blue banner'!A$2:A$995,D229,'I have a blue banner'!L$2:L$995)</f>
        <v>141</v>
      </c>
      <c r="R229" s="1">
        <f>SUMIF('I have a blue banner'!A$2:A$995,F229,'I have a blue banner'!L$2:L$995)</f>
        <v>64</v>
      </c>
      <c r="S229" s="1">
        <f>SUMIF('I have a blue banner'!A$2:A$995,I229,'I have a blue banner'!L$2:L$995)</f>
        <v>0</v>
      </c>
      <c r="T229" s="1">
        <f>SUMIF('I wanna go biking'!A$2:A$1000,D229,'I wanna go biking'!D$2:D$2000)</f>
        <v>10.3333333333333</v>
      </c>
      <c r="U229" s="1">
        <f>SUMIF('I wanna go biking'!A$2:A$1000,F229,'I wanna go biking'!D$2:D$2000)</f>
        <v>8</v>
      </c>
      <c r="V229" s="1">
        <f>SUMIF('I wanna go biking'!A$2:A$1000,H229,'I wanna go biking'!D$2:D$2000)</f>
        <v>0.285714285714286</v>
      </c>
      <c r="W229">
        <f t="shared" si="37"/>
        <v>-130.666666666667</v>
      </c>
      <c r="X229">
        <f t="shared" si="38"/>
        <v>-56</v>
      </c>
      <c r="Y229">
        <f t="shared" si="39"/>
        <v>0.285714285714286</v>
      </c>
      <c r="Z229">
        <f t="shared" si="40"/>
        <v>0</v>
      </c>
      <c r="AA229">
        <f t="shared" si="41"/>
        <v>0</v>
      </c>
      <c r="AB229">
        <f t="shared" si="42"/>
        <v>0</v>
      </c>
      <c r="AC229" s="25">
        <f t="shared" si="43"/>
        <v>0</v>
      </c>
    </row>
    <row r="230" spans="1:29">
      <c r="A230">
        <f>'Data Entry'!A231</f>
        <v>3739</v>
      </c>
      <c r="B230">
        <f>'Data Entry'!B231</f>
        <v>38</v>
      </c>
      <c r="C230" t="str">
        <f>'Data Entry'!C231</f>
        <v>NONE YET</v>
      </c>
      <c r="D230">
        <f>'Data Entry'!M231</f>
        <v>4976</v>
      </c>
      <c r="E230">
        <f>'Data Entry'!N231</f>
        <v>6.833</v>
      </c>
      <c r="F230">
        <f>'Data Entry'!O231</f>
        <v>8764</v>
      </c>
      <c r="G230">
        <f>'Data Entry'!P231</f>
        <v>0</v>
      </c>
      <c r="H230">
        <f>'Data Entry'!Q231</f>
        <v>1334</v>
      </c>
      <c r="I230">
        <f>'Data Entry'!R231</f>
        <v>0</v>
      </c>
      <c r="J230">
        <f t="shared" si="33"/>
        <v>6.833</v>
      </c>
      <c r="K230" s="1">
        <f>SUMIFS('I want to cry'!C$2:C$1000,'I want to cry'!$A$2:$A$1000,$B230,'I want to cry'!$B$2:$B$1000,$C230)</f>
        <v>0</v>
      </c>
      <c r="L230" s="1">
        <f>SUMIFS('I want to cry'!D$2:D$1000,'I want to cry'!$A$2:$A$1000,$B230,'I want to cry'!$B$2:$B$1000,$C230)</f>
        <v>0</v>
      </c>
      <c r="M230" s="1">
        <f>SUMIFS('I want to cry'!E$2:E$1000,'I want to cry'!$A$2:$A$1000,$B230,'I want to cry'!$B$2:$B$1000,$C230)</f>
        <v>0</v>
      </c>
      <c r="N230" s="1">
        <f t="shared" si="34"/>
        <v>0</v>
      </c>
      <c r="O230" s="1">
        <f t="shared" si="35"/>
        <v>0</v>
      </c>
      <c r="P230" s="1">
        <f t="shared" si="36"/>
        <v>0</v>
      </c>
      <c r="Q230" s="1">
        <f>SUMIF('I have a blue banner'!A$2:A$995,D230,'I have a blue banner'!L$2:L$995)</f>
        <v>141</v>
      </c>
      <c r="R230" s="1">
        <f>SUMIF('I have a blue banner'!A$2:A$995,F230,'I have a blue banner'!L$2:L$995)</f>
        <v>64</v>
      </c>
      <c r="S230" s="1">
        <f>SUMIF('I have a blue banner'!A$2:A$995,I230,'I have a blue banner'!L$2:L$995)</f>
        <v>0</v>
      </c>
      <c r="T230" s="1">
        <f>SUMIF('I wanna go biking'!A$2:A$1000,D230,'I wanna go biking'!D$2:D$2000)</f>
        <v>10.3333333333333</v>
      </c>
      <c r="U230" s="1">
        <f>SUMIF('I wanna go biking'!A$2:A$1000,F230,'I wanna go biking'!D$2:D$2000)</f>
        <v>8</v>
      </c>
      <c r="V230" s="1">
        <f>SUMIF('I wanna go biking'!A$2:A$1000,H230,'I wanna go biking'!D$2:D$2000)</f>
        <v>0.285714285714286</v>
      </c>
      <c r="W230">
        <f t="shared" si="37"/>
        <v>-130.666666666667</v>
      </c>
      <c r="X230">
        <f t="shared" si="38"/>
        <v>-56</v>
      </c>
      <c r="Y230">
        <f t="shared" si="39"/>
        <v>0.285714285714286</v>
      </c>
      <c r="Z230">
        <f t="shared" si="40"/>
        <v>0</v>
      </c>
      <c r="AA230">
        <f t="shared" si="41"/>
        <v>0</v>
      </c>
      <c r="AB230">
        <f t="shared" si="42"/>
        <v>0</v>
      </c>
      <c r="AC230" s="25">
        <f t="shared" si="43"/>
        <v>0</v>
      </c>
    </row>
    <row r="231" spans="1:29">
      <c r="A231">
        <f>'Data Entry'!A232</f>
        <v>4976</v>
      </c>
      <c r="B231">
        <f>'Data Entry'!B232</f>
        <v>39</v>
      </c>
      <c r="C231" t="str">
        <f>'Data Entry'!C232</f>
        <v>Red</v>
      </c>
      <c r="D231">
        <f>'Data Entry'!M232</f>
        <v>3739</v>
      </c>
      <c r="E231">
        <f>'Data Entry'!N232</f>
        <v>0</v>
      </c>
      <c r="F231">
        <f>'Data Entry'!O232</f>
        <v>8069</v>
      </c>
      <c r="G231">
        <f>'Data Entry'!P232</f>
        <v>0</v>
      </c>
      <c r="H231">
        <f>'Data Entry'!Q232</f>
        <v>8729</v>
      </c>
      <c r="I231">
        <f>'Data Entry'!R232</f>
        <v>0</v>
      </c>
      <c r="J231">
        <f t="shared" si="33"/>
        <v>0</v>
      </c>
      <c r="K231" s="1">
        <f>SUMIFS('I want to cry'!C$2:C$1000,'I want to cry'!$A$2:$A$1000,$B231,'I want to cry'!$B$2:$B$1000,$C231)</f>
        <v>5.312</v>
      </c>
      <c r="L231" s="1">
        <f>SUMIFS('I want to cry'!D$2:D$1000,'I want to cry'!$A$2:$A$1000,$B231,'I want to cry'!$B$2:$B$1000,$C231)</f>
        <v>0</v>
      </c>
      <c r="M231" s="1">
        <f>SUMIFS('I want to cry'!E$2:E$1000,'I want to cry'!$A$2:$A$1000,$B231,'I want to cry'!$B$2:$B$1000,$C231)</f>
        <v>0</v>
      </c>
      <c r="N231" s="1">
        <f t="shared" si="34"/>
        <v>0</v>
      </c>
      <c r="O231" s="1">
        <f t="shared" si="35"/>
        <v>0</v>
      </c>
      <c r="P231" s="1">
        <f t="shared" si="36"/>
        <v>0</v>
      </c>
      <c r="Q231" s="1">
        <f>SUMIF('I have a blue banner'!A$2:A$995,D231,'I have a blue banner'!L$2:L$995)</f>
        <v>30</v>
      </c>
      <c r="R231" s="1">
        <f>SUMIF('I have a blue banner'!A$2:A$995,F231,'I have a blue banner'!L$2:L$995)</f>
        <v>0</v>
      </c>
      <c r="S231" s="1">
        <f>SUMIF('I have a blue banner'!A$2:A$995,I231,'I have a blue banner'!L$2:L$995)</f>
        <v>0</v>
      </c>
      <c r="T231" s="1">
        <f>SUMIF('I wanna go biking'!A$2:A$1000,D231,'I wanna go biking'!D$2:D$2000)</f>
        <v>2</v>
      </c>
      <c r="U231" s="1">
        <f>SUMIF('I wanna go biking'!A$2:A$1000,F231,'I wanna go biking'!D$2:D$2000)</f>
        <v>0</v>
      </c>
      <c r="V231" s="1">
        <f>SUMIF('I wanna go biking'!A$2:A$1000,H231,'I wanna go biking'!D$2:D$2000)</f>
        <v>5</v>
      </c>
      <c r="W231">
        <f t="shared" si="37"/>
        <v>-28</v>
      </c>
      <c r="X231">
        <f t="shared" si="38"/>
        <v>0</v>
      </c>
      <c r="Y231">
        <f t="shared" si="39"/>
        <v>5</v>
      </c>
      <c r="Z231">
        <f t="shared" si="40"/>
        <v>0</v>
      </c>
      <c r="AA231">
        <f t="shared" si="41"/>
        <v>0</v>
      </c>
      <c r="AB231">
        <f t="shared" si="42"/>
        <v>0</v>
      </c>
      <c r="AC231" s="25">
        <f t="shared" si="43"/>
        <v>0</v>
      </c>
    </row>
    <row r="232" spans="1:29">
      <c r="A232">
        <f>'Data Entry'!A233</f>
        <v>865</v>
      </c>
      <c r="B232">
        <f>'Data Entry'!B233</f>
        <v>39</v>
      </c>
      <c r="C232" t="str">
        <f>'Data Entry'!C233</f>
        <v>Blue</v>
      </c>
      <c r="D232">
        <f>'Data Entry'!M233</f>
        <v>914</v>
      </c>
      <c r="E232">
        <f>'Data Entry'!N233</f>
        <v>18.487</v>
      </c>
      <c r="F232">
        <f>'Data Entry'!O233</f>
        <v>6864</v>
      </c>
      <c r="G232">
        <f>'Data Entry'!P233</f>
        <v>0</v>
      </c>
      <c r="H232">
        <f>'Data Entry'!Q233</f>
        <v>5024</v>
      </c>
      <c r="I232">
        <f>'Data Entry'!R233</f>
        <v>0</v>
      </c>
      <c r="J232">
        <f t="shared" si="33"/>
        <v>18.487</v>
      </c>
      <c r="K232" s="1">
        <f>SUMIFS('I want to cry'!C$2:C$1000,'I want to cry'!$A$2:$A$1000,$B232,'I want to cry'!$B$2:$B$1000,$C232)</f>
        <v>25.502</v>
      </c>
      <c r="L232" s="1">
        <f>SUMIFS('I want to cry'!D$2:D$1000,'I want to cry'!$A$2:$A$1000,$B232,'I want to cry'!$B$2:$B$1000,$C232)</f>
        <v>0</v>
      </c>
      <c r="M232" s="1">
        <f>SUMIFS('I want to cry'!E$2:E$1000,'I want to cry'!$A$2:$A$1000,$B232,'I want to cry'!$B$2:$B$1000,$C232)</f>
        <v>1.249</v>
      </c>
      <c r="N232" s="1">
        <f t="shared" si="34"/>
        <v>0.724923535408988</v>
      </c>
      <c r="O232" s="1">
        <f t="shared" si="35"/>
        <v>0</v>
      </c>
      <c r="P232" s="1">
        <f t="shared" si="36"/>
        <v>0</v>
      </c>
      <c r="Q232" s="1">
        <f>SUMIF('I have a blue banner'!A$2:A$995,D232,'I have a blue banner'!L$2:L$995)</f>
        <v>74</v>
      </c>
      <c r="R232" s="1">
        <f>SUMIF('I have a blue banner'!A$2:A$995,F232,'I have a blue banner'!L$2:L$995)</f>
        <v>29</v>
      </c>
      <c r="S232" s="1">
        <f>SUMIF('I have a blue banner'!A$2:A$995,I232,'I have a blue banner'!L$2:L$995)</f>
        <v>0</v>
      </c>
      <c r="T232" s="1">
        <f>SUMIF('I wanna go biking'!A$2:A$1000,D232,'I wanna go biking'!D$2:D$2000)</f>
        <v>10</v>
      </c>
      <c r="U232" s="1">
        <f>SUMIF('I wanna go biking'!A$2:A$1000,F232,'I wanna go biking'!D$2:D$2000)</f>
        <v>2.6</v>
      </c>
      <c r="V232" s="1">
        <f>SUMIF('I wanna go biking'!A$2:A$1000,H232,'I wanna go biking'!D$2:D$2000)</f>
        <v>10.2</v>
      </c>
      <c r="W232">
        <f t="shared" si="37"/>
        <v>-64</v>
      </c>
      <c r="X232">
        <f t="shared" si="38"/>
        <v>-26.4</v>
      </c>
      <c r="Y232">
        <f t="shared" si="39"/>
        <v>10.2</v>
      </c>
      <c r="Z232">
        <f t="shared" si="40"/>
        <v>-46.3951062661752</v>
      </c>
      <c r="AA232">
        <f t="shared" si="41"/>
        <v>0</v>
      </c>
      <c r="AB232">
        <f t="shared" si="42"/>
        <v>0</v>
      </c>
      <c r="AC232" s="25">
        <f t="shared" si="43"/>
        <v>-46.3951062661752</v>
      </c>
    </row>
    <row r="233" spans="1:29">
      <c r="A233">
        <f>'Data Entry'!A234</f>
        <v>6865</v>
      </c>
      <c r="B233">
        <f>'Data Entry'!B234</f>
        <v>39</v>
      </c>
      <c r="C233" t="str">
        <f>'Data Entry'!C234</f>
        <v>Blue</v>
      </c>
      <c r="D233">
        <f>'Data Entry'!M234</f>
        <v>914</v>
      </c>
      <c r="E233">
        <f>'Data Entry'!N234</f>
        <v>3.432</v>
      </c>
      <c r="F233">
        <f>'Data Entry'!O234</f>
        <v>6964</v>
      </c>
      <c r="G233">
        <f>'Data Entry'!P234</f>
        <v>0</v>
      </c>
      <c r="H233">
        <f>'Data Entry'!Q234</f>
        <v>5024</v>
      </c>
      <c r="I233">
        <f>'Data Entry'!R234</f>
        <v>0</v>
      </c>
      <c r="J233">
        <f t="shared" si="33"/>
        <v>3.432</v>
      </c>
      <c r="K233" s="1">
        <f>SUMIFS('I want to cry'!C$2:C$1000,'I want to cry'!$A$2:$A$1000,$B233,'I want to cry'!$B$2:$B$1000,$C233)</f>
        <v>25.502</v>
      </c>
      <c r="L233" s="1">
        <f>SUMIFS('I want to cry'!D$2:D$1000,'I want to cry'!$A$2:$A$1000,$B233,'I want to cry'!$B$2:$B$1000,$C233)</f>
        <v>0</v>
      </c>
      <c r="M233" s="1">
        <f>SUMIFS('I want to cry'!E$2:E$1000,'I want to cry'!$A$2:$A$1000,$B233,'I want to cry'!$B$2:$B$1000,$C233)</f>
        <v>1.249</v>
      </c>
      <c r="N233" s="1">
        <f t="shared" si="34"/>
        <v>0.134577680181947</v>
      </c>
      <c r="O233" s="1">
        <f t="shared" si="35"/>
        <v>0</v>
      </c>
      <c r="P233" s="1">
        <f t="shared" si="36"/>
        <v>0</v>
      </c>
      <c r="Q233" s="1">
        <f>SUMIF('I have a blue banner'!A$2:A$995,D233,'I have a blue banner'!L$2:L$995)</f>
        <v>74</v>
      </c>
      <c r="R233" s="1">
        <f>SUMIF('I have a blue banner'!A$2:A$995,F233,'I have a blue banner'!L$2:L$995)</f>
        <v>0</v>
      </c>
      <c r="S233" s="1">
        <f>SUMIF('I have a blue banner'!A$2:A$995,I233,'I have a blue banner'!L$2:L$995)</f>
        <v>0</v>
      </c>
      <c r="T233" s="1">
        <f>SUMIF('I wanna go biking'!A$2:A$1000,D233,'I wanna go biking'!D$2:D$2000)</f>
        <v>10</v>
      </c>
      <c r="U233" s="1">
        <f>SUMIF('I wanna go biking'!A$2:A$1000,F233,'I wanna go biking'!D$2:D$2000)</f>
        <v>0</v>
      </c>
      <c r="V233" s="1">
        <f>SUMIF('I wanna go biking'!A$2:A$1000,H233,'I wanna go biking'!D$2:D$2000)</f>
        <v>10.2</v>
      </c>
      <c r="W233">
        <f t="shared" si="37"/>
        <v>-64</v>
      </c>
      <c r="X233">
        <f t="shared" si="38"/>
        <v>0</v>
      </c>
      <c r="Y233">
        <f t="shared" si="39"/>
        <v>10.2</v>
      </c>
      <c r="Z233">
        <f t="shared" si="40"/>
        <v>-8.61297153164458</v>
      </c>
      <c r="AA233">
        <f t="shared" si="41"/>
        <v>0</v>
      </c>
      <c r="AB233">
        <f t="shared" si="42"/>
        <v>0</v>
      </c>
      <c r="AC233" s="25">
        <f t="shared" si="43"/>
        <v>-8.61297153164458</v>
      </c>
    </row>
    <row r="234" spans="1:29">
      <c r="A234">
        <f>'Data Entry'!A235</f>
        <v>6864</v>
      </c>
      <c r="B234">
        <f>'Data Entry'!B235</f>
        <v>39</v>
      </c>
      <c r="C234" t="str">
        <f>'Data Entry'!C235</f>
        <v>Red</v>
      </c>
      <c r="D234">
        <f>'Data Entry'!M235</f>
        <v>6865</v>
      </c>
      <c r="E234">
        <f>'Data Entry'!N235</f>
        <v>5.312</v>
      </c>
      <c r="F234">
        <f>'Data Entry'!O235</f>
        <v>865</v>
      </c>
      <c r="G234">
        <f>'Data Entry'!P235</f>
        <v>0</v>
      </c>
      <c r="H234">
        <f>'Data Entry'!Q235</f>
        <v>8574</v>
      </c>
      <c r="I234">
        <f>'Data Entry'!R235</f>
        <v>0</v>
      </c>
      <c r="J234">
        <f t="shared" si="33"/>
        <v>5.312</v>
      </c>
      <c r="K234" s="1">
        <f>SUMIFS('I want to cry'!C$2:C$1000,'I want to cry'!$A$2:$A$1000,$B234,'I want to cry'!$B$2:$B$1000,$C234)</f>
        <v>5.312</v>
      </c>
      <c r="L234" s="1">
        <f>SUMIFS('I want to cry'!D$2:D$1000,'I want to cry'!$A$2:$A$1000,$B234,'I want to cry'!$B$2:$B$1000,$C234)</f>
        <v>0</v>
      </c>
      <c r="M234" s="1">
        <f>SUMIFS('I want to cry'!E$2:E$1000,'I want to cry'!$A$2:$A$1000,$B234,'I want to cry'!$B$2:$B$1000,$C234)</f>
        <v>0</v>
      </c>
      <c r="N234" s="1">
        <f t="shared" si="34"/>
        <v>1</v>
      </c>
      <c r="O234" s="1">
        <f t="shared" si="35"/>
        <v>0</v>
      </c>
      <c r="P234" s="1">
        <f t="shared" si="36"/>
        <v>0</v>
      </c>
      <c r="Q234" s="1">
        <f>SUMIF('I have a blue banner'!A$2:A$995,D234,'I have a blue banner'!L$2:L$995)</f>
        <v>35</v>
      </c>
      <c r="R234" s="1">
        <f>SUMIF('I have a blue banner'!A$2:A$995,F234,'I have a blue banner'!L$2:L$995)</f>
        <v>62</v>
      </c>
      <c r="S234" s="1">
        <f>SUMIF('I have a blue banner'!A$2:A$995,I234,'I have a blue banner'!L$2:L$995)</f>
        <v>0</v>
      </c>
      <c r="T234" s="1">
        <f>SUMIF('I wanna go biking'!A$2:A$1000,D234,'I wanna go biking'!D$2:D$2000)</f>
        <v>2.75</v>
      </c>
      <c r="U234" s="1">
        <f>SUMIF('I wanna go biking'!A$2:A$1000,F234,'I wanna go biking'!D$2:D$2000)</f>
        <v>7.5</v>
      </c>
      <c r="V234" s="1">
        <f>SUMIF('I wanna go biking'!A$2:A$1000,H234,'I wanna go biking'!D$2:D$2000)</f>
        <v>0</v>
      </c>
      <c r="W234">
        <f t="shared" si="37"/>
        <v>-32.25</v>
      </c>
      <c r="X234">
        <f t="shared" si="38"/>
        <v>-54.5</v>
      </c>
      <c r="Y234">
        <f t="shared" si="39"/>
        <v>0</v>
      </c>
      <c r="Z234">
        <f t="shared" si="40"/>
        <v>-32.25</v>
      </c>
      <c r="AA234">
        <f t="shared" si="41"/>
        <v>0</v>
      </c>
      <c r="AB234">
        <f t="shared" si="42"/>
        <v>0</v>
      </c>
      <c r="AC234" s="25">
        <f t="shared" si="43"/>
        <v>-32.25</v>
      </c>
    </row>
    <row r="235" spans="1:29">
      <c r="A235">
        <f>'Data Entry'!A236</f>
        <v>8574</v>
      </c>
      <c r="B235">
        <f>'Data Entry'!B236</f>
        <v>39</v>
      </c>
      <c r="C235" t="str">
        <f>'Data Entry'!C236</f>
        <v>Blue</v>
      </c>
      <c r="D235">
        <f>'Data Entry'!M236</f>
        <v>914</v>
      </c>
      <c r="E235">
        <f>'Data Entry'!N236</f>
        <v>3.583</v>
      </c>
      <c r="F235">
        <f>'Data Entry'!O236</f>
        <v>6864</v>
      </c>
      <c r="G235">
        <f>'Data Entry'!P236</f>
        <v>0</v>
      </c>
      <c r="H235">
        <f>'Data Entry'!Q236</f>
        <v>5024</v>
      </c>
      <c r="I235">
        <f>'Data Entry'!R236</f>
        <v>1.249</v>
      </c>
      <c r="J235">
        <f t="shared" si="33"/>
        <v>4.832</v>
      </c>
      <c r="K235" s="1">
        <f>SUMIFS('I want to cry'!C$2:C$1000,'I want to cry'!$A$2:$A$1000,$B235,'I want to cry'!$B$2:$B$1000,$C235)</f>
        <v>25.502</v>
      </c>
      <c r="L235" s="1">
        <f>SUMIFS('I want to cry'!D$2:D$1000,'I want to cry'!$A$2:$A$1000,$B235,'I want to cry'!$B$2:$B$1000,$C235)</f>
        <v>0</v>
      </c>
      <c r="M235" s="1">
        <f>SUMIFS('I want to cry'!E$2:E$1000,'I want to cry'!$A$2:$A$1000,$B235,'I want to cry'!$B$2:$B$1000,$C235)</f>
        <v>1.249</v>
      </c>
      <c r="N235" s="1">
        <f t="shared" si="34"/>
        <v>0.140498784409066</v>
      </c>
      <c r="O235" s="1">
        <f t="shared" si="35"/>
        <v>0</v>
      </c>
      <c r="P235" s="1">
        <f t="shared" si="36"/>
        <v>0</v>
      </c>
      <c r="Q235" s="1">
        <f>SUMIF('I have a blue banner'!A$2:A$995,D235,'I have a blue banner'!L$2:L$995)</f>
        <v>74</v>
      </c>
      <c r="R235" s="1">
        <f>SUMIF('I have a blue banner'!A$2:A$995,F235,'I have a blue banner'!L$2:L$995)</f>
        <v>29</v>
      </c>
      <c r="S235" s="1">
        <f>SUMIF('I have a blue banner'!A$2:A$995,I235,'I have a blue banner'!L$2:L$995)</f>
        <v>0</v>
      </c>
      <c r="T235" s="1">
        <f>SUMIF('I wanna go biking'!A$2:A$1000,D235,'I wanna go biking'!D$2:D$2000)</f>
        <v>10</v>
      </c>
      <c r="U235" s="1">
        <f>SUMIF('I wanna go biking'!A$2:A$1000,F235,'I wanna go biking'!D$2:D$2000)</f>
        <v>2.6</v>
      </c>
      <c r="V235" s="1">
        <f>SUMIF('I wanna go biking'!A$2:A$1000,H235,'I wanna go biking'!D$2:D$2000)</f>
        <v>10.2</v>
      </c>
      <c r="W235">
        <f t="shared" si="37"/>
        <v>-64</v>
      </c>
      <c r="X235">
        <f t="shared" si="38"/>
        <v>-26.4</v>
      </c>
      <c r="Y235">
        <f t="shared" si="39"/>
        <v>10.2</v>
      </c>
      <c r="Z235">
        <f t="shared" si="40"/>
        <v>-8.99192220218022</v>
      </c>
      <c r="AA235">
        <f t="shared" si="41"/>
        <v>0</v>
      </c>
      <c r="AB235">
        <f t="shared" si="42"/>
        <v>0</v>
      </c>
      <c r="AC235" s="25">
        <f t="shared" si="43"/>
        <v>-8.99192220218022</v>
      </c>
    </row>
    <row r="236" spans="1:29">
      <c r="A236">
        <f>'Data Entry'!A237</f>
        <v>914</v>
      </c>
      <c r="B236">
        <f>'Data Entry'!B237</f>
        <v>39</v>
      </c>
      <c r="C236" t="str">
        <f>'Data Entry'!C237</f>
        <v>NONE YET</v>
      </c>
      <c r="D236">
        <f>'Data Entry'!M237</f>
        <v>865</v>
      </c>
      <c r="E236">
        <f>'Data Entry'!N237</f>
        <v>4.118</v>
      </c>
      <c r="F236">
        <f>'Data Entry'!O237</f>
        <v>8574</v>
      </c>
      <c r="G236">
        <f>'Data Entry'!P237</f>
        <v>0</v>
      </c>
      <c r="H236">
        <f>'Data Entry'!Q237</f>
        <v>6885</v>
      </c>
      <c r="I236">
        <f>'Data Entry'!R237</f>
        <v>0</v>
      </c>
      <c r="J236">
        <f t="shared" si="33"/>
        <v>4.118</v>
      </c>
      <c r="K236" s="1">
        <f>SUMIFS('I want to cry'!C$2:C$1000,'I want to cry'!$A$2:$A$1000,$B236,'I want to cry'!$B$2:$B$1000,$C236)</f>
        <v>0</v>
      </c>
      <c r="L236" s="1">
        <f>SUMIFS('I want to cry'!D$2:D$1000,'I want to cry'!$A$2:$A$1000,$B236,'I want to cry'!$B$2:$B$1000,$C236)</f>
        <v>0</v>
      </c>
      <c r="M236" s="1">
        <f>SUMIFS('I want to cry'!E$2:E$1000,'I want to cry'!$A$2:$A$1000,$B236,'I want to cry'!$B$2:$B$1000,$C236)</f>
        <v>0</v>
      </c>
      <c r="N236" s="1">
        <f t="shared" si="34"/>
        <v>0</v>
      </c>
      <c r="O236" s="1">
        <f t="shared" si="35"/>
        <v>0</v>
      </c>
      <c r="P236" s="1">
        <f t="shared" si="36"/>
        <v>0</v>
      </c>
      <c r="Q236" s="1">
        <f>SUMIF('I have a blue banner'!A$2:A$995,D236,'I have a blue banner'!L$2:L$995)</f>
        <v>62</v>
      </c>
      <c r="R236" s="1">
        <f>SUMIF('I have a blue banner'!A$2:A$995,F236,'I have a blue banner'!L$2:L$995)</f>
        <v>5</v>
      </c>
      <c r="S236" s="1">
        <f>SUMIF('I have a blue banner'!A$2:A$995,I236,'I have a blue banner'!L$2:L$995)</f>
        <v>0</v>
      </c>
      <c r="T236" s="1">
        <f>SUMIF('I wanna go biking'!A$2:A$1000,D236,'I wanna go biking'!D$2:D$2000)</f>
        <v>7.5</v>
      </c>
      <c r="U236" s="1">
        <f>SUMIF('I wanna go biking'!A$2:A$1000,F236,'I wanna go biking'!D$2:D$2000)</f>
        <v>0</v>
      </c>
      <c r="V236" s="1">
        <f>SUMIF('I wanna go biking'!A$2:A$1000,H236,'I wanna go biking'!D$2:D$2000)</f>
        <v>0</v>
      </c>
      <c r="W236">
        <f t="shared" si="37"/>
        <v>-54.5</v>
      </c>
      <c r="X236">
        <f t="shared" si="38"/>
        <v>-5</v>
      </c>
      <c r="Y236">
        <f t="shared" si="39"/>
        <v>0</v>
      </c>
      <c r="Z236">
        <f t="shared" si="40"/>
        <v>0</v>
      </c>
      <c r="AA236">
        <f t="shared" si="41"/>
        <v>0</v>
      </c>
      <c r="AB236">
        <f t="shared" si="42"/>
        <v>0</v>
      </c>
      <c r="AC236" s="25">
        <f t="shared" si="43"/>
        <v>0</v>
      </c>
    </row>
    <row r="237" spans="1:29">
      <c r="A237">
        <f>'Data Entry'!A238</f>
        <v>5024</v>
      </c>
      <c r="B237">
        <f>'Data Entry'!B238</f>
        <v>39</v>
      </c>
      <c r="C237" t="str">
        <f>'Data Entry'!C238</f>
        <v>Red</v>
      </c>
      <c r="D237">
        <f>'Data Entry'!M238</f>
        <v>6865</v>
      </c>
      <c r="E237">
        <f>'Data Entry'!N238</f>
        <v>0</v>
      </c>
      <c r="F237">
        <f>'Data Entry'!O238</f>
        <v>865</v>
      </c>
      <c r="G237">
        <f>'Data Entry'!P238</f>
        <v>0</v>
      </c>
      <c r="H237">
        <f>'Data Entry'!Q238</f>
        <v>8574</v>
      </c>
      <c r="I237">
        <f>'Data Entry'!R238</f>
        <v>0</v>
      </c>
      <c r="J237">
        <f t="shared" si="33"/>
        <v>0</v>
      </c>
      <c r="K237" s="1">
        <f>SUMIFS('I want to cry'!C$2:C$1000,'I want to cry'!$A$2:$A$1000,$B237,'I want to cry'!$B$2:$B$1000,$C237)</f>
        <v>5.312</v>
      </c>
      <c r="L237" s="1">
        <f>SUMIFS('I want to cry'!D$2:D$1000,'I want to cry'!$A$2:$A$1000,$B237,'I want to cry'!$B$2:$B$1000,$C237)</f>
        <v>0</v>
      </c>
      <c r="M237" s="1">
        <f>SUMIFS('I want to cry'!E$2:E$1000,'I want to cry'!$A$2:$A$1000,$B237,'I want to cry'!$B$2:$B$1000,$C237)</f>
        <v>0</v>
      </c>
      <c r="N237" s="1">
        <f t="shared" si="34"/>
        <v>0</v>
      </c>
      <c r="O237" s="1">
        <f t="shared" si="35"/>
        <v>0</v>
      </c>
      <c r="P237" s="1">
        <f t="shared" si="36"/>
        <v>0</v>
      </c>
      <c r="Q237" s="1">
        <f>SUMIF('I have a blue banner'!A$2:A$995,D237,'I have a blue banner'!L$2:L$995)</f>
        <v>35</v>
      </c>
      <c r="R237" s="1">
        <f>SUMIF('I have a blue banner'!A$2:A$995,F237,'I have a blue banner'!L$2:L$995)</f>
        <v>62</v>
      </c>
      <c r="S237" s="1">
        <f>SUMIF('I have a blue banner'!A$2:A$995,I237,'I have a blue banner'!L$2:L$995)</f>
        <v>0</v>
      </c>
      <c r="T237" s="1">
        <f>SUMIF('I wanna go biking'!A$2:A$1000,D237,'I wanna go biking'!D$2:D$2000)</f>
        <v>2.75</v>
      </c>
      <c r="U237" s="1">
        <f>SUMIF('I wanna go biking'!A$2:A$1000,F237,'I wanna go biking'!D$2:D$2000)</f>
        <v>7.5</v>
      </c>
      <c r="V237" s="1">
        <f>SUMIF('I wanna go biking'!A$2:A$1000,H237,'I wanna go biking'!D$2:D$2000)</f>
        <v>0</v>
      </c>
      <c r="W237">
        <f t="shared" si="37"/>
        <v>-32.25</v>
      </c>
      <c r="X237">
        <f t="shared" si="38"/>
        <v>-54.5</v>
      </c>
      <c r="Y237">
        <f t="shared" si="39"/>
        <v>0</v>
      </c>
      <c r="Z237">
        <f t="shared" si="40"/>
        <v>0</v>
      </c>
      <c r="AA237">
        <f t="shared" si="41"/>
        <v>0</v>
      </c>
      <c r="AB237">
        <f t="shared" si="42"/>
        <v>0</v>
      </c>
      <c r="AC237" s="25">
        <f t="shared" si="43"/>
        <v>0</v>
      </c>
    </row>
    <row r="238" spans="1:29">
      <c r="A238">
        <f>'Data Entry'!A239</f>
        <v>914</v>
      </c>
      <c r="B238">
        <f>'Data Entry'!B239</f>
        <v>39</v>
      </c>
      <c r="C238" t="str">
        <f>'Data Entry'!C239</f>
        <v>NONE YET</v>
      </c>
      <c r="D238">
        <f>'Data Entry'!M239</f>
        <v>865</v>
      </c>
      <c r="E238">
        <f>'Data Entry'!N239</f>
        <v>4.118</v>
      </c>
      <c r="F238">
        <f>'Data Entry'!O239</f>
        <v>8574</v>
      </c>
      <c r="G238">
        <f>'Data Entry'!P239</f>
        <v>0</v>
      </c>
      <c r="H238">
        <f>'Data Entry'!Q239</f>
        <v>6885</v>
      </c>
      <c r="I238">
        <f>'Data Entry'!R239</f>
        <v>0</v>
      </c>
      <c r="J238">
        <f t="shared" si="33"/>
        <v>4.118</v>
      </c>
      <c r="K238" s="1">
        <f>SUMIFS('I want to cry'!C$2:C$1000,'I want to cry'!$A$2:$A$1000,$B238,'I want to cry'!$B$2:$B$1000,$C238)</f>
        <v>0</v>
      </c>
      <c r="L238" s="1">
        <f>SUMIFS('I want to cry'!D$2:D$1000,'I want to cry'!$A$2:$A$1000,$B238,'I want to cry'!$B$2:$B$1000,$C238)</f>
        <v>0</v>
      </c>
      <c r="M238" s="1">
        <f>SUMIFS('I want to cry'!E$2:E$1000,'I want to cry'!$A$2:$A$1000,$B238,'I want to cry'!$B$2:$B$1000,$C238)</f>
        <v>0</v>
      </c>
      <c r="N238" s="1">
        <f t="shared" si="34"/>
        <v>0</v>
      </c>
      <c r="O238" s="1">
        <f t="shared" si="35"/>
        <v>0</v>
      </c>
      <c r="P238" s="1">
        <f t="shared" si="36"/>
        <v>0</v>
      </c>
      <c r="Q238" s="1">
        <f>SUMIF('I have a blue banner'!A$2:A$995,D238,'I have a blue banner'!L$2:L$995)</f>
        <v>62</v>
      </c>
      <c r="R238" s="1">
        <f>SUMIF('I have a blue banner'!A$2:A$995,F238,'I have a blue banner'!L$2:L$995)</f>
        <v>5</v>
      </c>
      <c r="S238" s="1">
        <f>SUMIF('I have a blue banner'!A$2:A$995,I238,'I have a blue banner'!L$2:L$995)</f>
        <v>0</v>
      </c>
      <c r="T238" s="1">
        <f>SUMIF('I wanna go biking'!A$2:A$1000,D238,'I wanna go biking'!D$2:D$2000)</f>
        <v>7.5</v>
      </c>
      <c r="U238" s="1">
        <f>SUMIF('I wanna go biking'!A$2:A$1000,F238,'I wanna go biking'!D$2:D$2000)</f>
        <v>0</v>
      </c>
      <c r="V238" s="1">
        <f>SUMIF('I wanna go biking'!A$2:A$1000,H238,'I wanna go biking'!D$2:D$2000)</f>
        <v>0</v>
      </c>
      <c r="W238">
        <f t="shared" si="37"/>
        <v>-54.5</v>
      </c>
      <c r="X238">
        <f t="shared" si="38"/>
        <v>-5</v>
      </c>
      <c r="Y238">
        <f t="shared" si="39"/>
        <v>0</v>
      </c>
      <c r="Z238">
        <f t="shared" si="40"/>
        <v>0</v>
      </c>
      <c r="AA238">
        <f t="shared" si="41"/>
        <v>0</v>
      </c>
      <c r="AB238">
        <f t="shared" si="42"/>
        <v>0</v>
      </c>
      <c r="AC238" s="25">
        <f t="shared" si="43"/>
        <v>0</v>
      </c>
    </row>
    <row r="239" spans="1:29">
      <c r="A239">
        <f>'Data Entry'!A240</f>
        <v>5024</v>
      </c>
      <c r="B239">
        <f>'Data Entry'!B240</f>
        <v>39</v>
      </c>
      <c r="C239" t="str">
        <f>'Data Entry'!C240</f>
        <v>Red</v>
      </c>
      <c r="D239">
        <f>'Data Entry'!M240</f>
        <v>6865</v>
      </c>
      <c r="E239">
        <f>'Data Entry'!N240</f>
        <v>0</v>
      </c>
      <c r="F239">
        <f>'Data Entry'!O240</f>
        <v>865</v>
      </c>
      <c r="G239">
        <f>'Data Entry'!P240</f>
        <v>0</v>
      </c>
      <c r="H239">
        <f>'Data Entry'!Q240</f>
        <v>8574</v>
      </c>
      <c r="I239">
        <f>'Data Entry'!R240</f>
        <v>0</v>
      </c>
      <c r="J239">
        <f t="shared" si="33"/>
        <v>0</v>
      </c>
      <c r="K239" s="1">
        <f>SUMIFS('I want to cry'!C$2:C$1000,'I want to cry'!$A$2:$A$1000,$B239,'I want to cry'!$B$2:$B$1000,$C239)</f>
        <v>5.312</v>
      </c>
      <c r="L239" s="1">
        <f>SUMIFS('I want to cry'!D$2:D$1000,'I want to cry'!$A$2:$A$1000,$B239,'I want to cry'!$B$2:$B$1000,$C239)</f>
        <v>0</v>
      </c>
      <c r="M239" s="1">
        <f>SUMIFS('I want to cry'!E$2:E$1000,'I want to cry'!$A$2:$A$1000,$B239,'I want to cry'!$B$2:$B$1000,$C239)</f>
        <v>0</v>
      </c>
      <c r="N239" s="1">
        <f t="shared" si="34"/>
        <v>0</v>
      </c>
      <c r="O239" s="1">
        <f t="shared" si="35"/>
        <v>0</v>
      </c>
      <c r="P239" s="1">
        <f t="shared" si="36"/>
        <v>0</v>
      </c>
      <c r="Q239" s="1">
        <f>SUMIF('I have a blue banner'!A$2:A$995,D239,'I have a blue banner'!L$2:L$995)</f>
        <v>35</v>
      </c>
      <c r="R239" s="1">
        <f>SUMIF('I have a blue banner'!A$2:A$995,F239,'I have a blue banner'!L$2:L$995)</f>
        <v>62</v>
      </c>
      <c r="S239" s="1">
        <f>SUMIF('I have a blue banner'!A$2:A$995,I239,'I have a blue banner'!L$2:L$995)</f>
        <v>0</v>
      </c>
      <c r="T239" s="1">
        <f>SUMIF('I wanna go biking'!A$2:A$1000,D239,'I wanna go biking'!D$2:D$2000)</f>
        <v>2.75</v>
      </c>
      <c r="U239" s="1">
        <f>SUMIF('I wanna go biking'!A$2:A$1000,F239,'I wanna go biking'!D$2:D$2000)</f>
        <v>7.5</v>
      </c>
      <c r="V239" s="1">
        <f>SUMIF('I wanna go biking'!A$2:A$1000,H239,'I wanna go biking'!D$2:D$2000)</f>
        <v>0</v>
      </c>
      <c r="W239">
        <f t="shared" si="37"/>
        <v>-32.25</v>
      </c>
      <c r="X239">
        <f t="shared" si="38"/>
        <v>-54.5</v>
      </c>
      <c r="Y239">
        <f t="shared" si="39"/>
        <v>0</v>
      </c>
      <c r="Z239">
        <f t="shared" si="40"/>
        <v>0</v>
      </c>
      <c r="AA239">
        <f t="shared" si="41"/>
        <v>0</v>
      </c>
      <c r="AB239">
        <f t="shared" si="42"/>
        <v>0</v>
      </c>
      <c r="AC239" s="25">
        <f t="shared" si="43"/>
        <v>0</v>
      </c>
    </row>
    <row r="240" spans="1:29">
      <c r="A240">
        <f>'Data Entry'!A241</f>
        <v>5031</v>
      </c>
      <c r="B240">
        <f>'Data Entry'!B241</f>
        <v>41</v>
      </c>
      <c r="C240" t="str">
        <f>'Data Entry'!C241</f>
        <v>Red</v>
      </c>
      <c r="D240">
        <f>'Data Entry'!M241</f>
        <v>6875</v>
      </c>
      <c r="E240">
        <f>'Data Entry'!N241</f>
        <v>0</v>
      </c>
      <c r="F240">
        <f>'Data Entry'!O241</f>
        <v>7520</v>
      </c>
      <c r="G240">
        <f>'Data Entry'!P241</f>
        <v>0</v>
      </c>
      <c r="H240">
        <f>'Data Entry'!Q241</f>
        <v>7658</v>
      </c>
      <c r="I240">
        <f>'Data Entry'!R241</f>
        <v>0</v>
      </c>
      <c r="J240">
        <f t="shared" si="33"/>
        <v>0</v>
      </c>
      <c r="K240" s="1">
        <f>SUMIFS('I want to cry'!C$2:C$1000,'I want to cry'!$A$2:$A$1000,$B240,'I want to cry'!$B$2:$B$1000,$C240)</f>
        <v>16.224</v>
      </c>
      <c r="L240" s="1">
        <f>SUMIFS('I want to cry'!D$2:D$1000,'I want to cry'!$A$2:$A$1000,$B240,'I want to cry'!$B$2:$B$1000,$C240)</f>
        <v>14.949</v>
      </c>
      <c r="M240" s="1">
        <f>SUMIFS('I want to cry'!E$2:E$1000,'I want to cry'!$A$2:$A$1000,$B240,'I want to cry'!$B$2:$B$1000,$C240)</f>
        <v>1.404</v>
      </c>
      <c r="N240" s="1">
        <f t="shared" si="34"/>
        <v>0</v>
      </c>
      <c r="O240" s="1">
        <f t="shared" si="35"/>
        <v>0</v>
      </c>
      <c r="P240" s="1">
        <f t="shared" si="36"/>
        <v>0</v>
      </c>
      <c r="Q240" s="1">
        <f>SUMIF('I have a blue banner'!A$2:A$995,D240,'I have a blue banner'!L$2:L$995)</f>
        <v>31</v>
      </c>
      <c r="R240" s="1">
        <f>SUMIF('I have a blue banner'!A$2:A$995,F240,'I have a blue banner'!L$2:L$995)</f>
        <v>20</v>
      </c>
      <c r="S240" s="1">
        <f>SUMIF('I have a blue banner'!A$2:A$995,I240,'I have a blue banner'!L$2:L$995)</f>
        <v>0</v>
      </c>
      <c r="T240" s="1">
        <f>SUMIF('I wanna go biking'!A$2:A$1000,D240,'I wanna go biking'!D$2:D$2000)</f>
        <v>7.66666666666667</v>
      </c>
      <c r="U240" s="1">
        <f>SUMIF('I wanna go biking'!A$2:A$1000,F240,'I wanna go biking'!D$2:D$2000)</f>
        <v>2.33333333333333</v>
      </c>
      <c r="V240" s="1">
        <f>SUMIF('I wanna go biking'!A$2:A$1000,H240,'I wanna go biking'!D$2:D$2000)</f>
        <v>0</v>
      </c>
      <c r="W240">
        <f t="shared" si="37"/>
        <v>-23.3333333333333</v>
      </c>
      <c r="X240">
        <f t="shared" si="38"/>
        <v>-17.6666666666667</v>
      </c>
      <c r="Y240">
        <f t="shared" si="39"/>
        <v>0</v>
      </c>
      <c r="Z240">
        <f t="shared" si="40"/>
        <v>0</v>
      </c>
      <c r="AA240">
        <f t="shared" si="41"/>
        <v>0</v>
      </c>
      <c r="AB240">
        <f t="shared" si="42"/>
        <v>0</v>
      </c>
      <c r="AC240" s="25">
        <f t="shared" si="43"/>
        <v>0</v>
      </c>
    </row>
    <row r="241" spans="1:29">
      <c r="A241">
        <f>'Data Entry'!A242</f>
        <v>2013</v>
      </c>
      <c r="B241">
        <f>'Data Entry'!B242</f>
        <v>40</v>
      </c>
      <c r="C241" t="str">
        <f>'Data Entry'!C242</f>
        <v>Red</v>
      </c>
      <c r="D241">
        <f>'Data Entry'!M242</f>
        <v>4903</v>
      </c>
      <c r="E241">
        <f>'Data Entry'!N242</f>
        <v>0</v>
      </c>
      <c r="F241">
        <f>'Data Entry'!O242</f>
        <v>4951</v>
      </c>
      <c r="G241">
        <f>'Data Entry'!P242</f>
        <v>0</v>
      </c>
      <c r="H241">
        <f>'Data Entry'!Q242</f>
        <v>1114</v>
      </c>
      <c r="I241">
        <f>'Data Entry'!R242</f>
        <v>0</v>
      </c>
      <c r="J241">
        <f t="shared" si="33"/>
        <v>0</v>
      </c>
      <c r="K241" s="1">
        <f>SUMIFS('I want to cry'!C$2:C$1000,'I want to cry'!$A$2:$A$1000,$B241,'I want to cry'!$B$2:$B$1000,$C241)</f>
        <v>0</v>
      </c>
      <c r="L241" s="1">
        <f>SUMIFS('I want to cry'!D$2:D$1000,'I want to cry'!$A$2:$A$1000,$B241,'I want to cry'!$B$2:$B$1000,$C241)</f>
        <v>0</v>
      </c>
      <c r="M241" s="1">
        <f>SUMIFS('I want to cry'!E$2:E$1000,'I want to cry'!$A$2:$A$1000,$B241,'I want to cry'!$B$2:$B$1000,$C241)</f>
        <v>0</v>
      </c>
      <c r="N241" s="1">
        <f t="shared" si="34"/>
        <v>0</v>
      </c>
      <c r="O241" s="1">
        <f t="shared" si="35"/>
        <v>0</v>
      </c>
      <c r="P241" s="1">
        <f t="shared" si="36"/>
        <v>0</v>
      </c>
      <c r="Q241" s="1">
        <f>SUMIF('I have a blue banner'!A$2:A$995,D241,'I have a blue banner'!L$2:L$995)</f>
        <v>32</v>
      </c>
      <c r="R241" s="1">
        <f>SUMIF('I have a blue banner'!A$2:A$995,F241,'I have a blue banner'!L$2:L$995)</f>
        <v>33</v>
      </c>
      <c r="S241" s="1">
        <f>SUMIF('I have a blue banner'!A$2:A$995,I241,'I have a blue banner'!L$2:L$995)</f>
        <v>0</v>
      </c>
      <c r="T241" s="1">
        <f>SUMIF('I wanna go biking'!A$2:A$1000,D241,'I wanna go biking'!D$2:D$2000)</f>
        <v>3.4</v>
      </c>
      <c r="U241" s="1">
        <f>SUMIF('I wanna go biking'!A$2:A$1000,F241,'I wanna go biking'!D$2:D$2000)</f>
        <v>2.66666666666667</v>
      </c>
      <c r="V241" s="1">
        <f>SUMIF('I wanna go biking'!A$2:A$1000,H241,'I wanna go biking'!D$2:D$2000)</f>
        <v>25.6666666666667</v>
      </c>
      <c r="W241">
        <f t="shared" si="37"/>
        <v>-28.6</v>
      </c>
      <c r="X241">
        <f t="shared" si="38"/>
        <v>-30.3333333333333</v>
      </c>
      <c r="Y241">
        <f t="shared" si="39"/>
        <v>25.6666666666667</v>
      </c>
      <c r="Z241">
        <f t="shared" si="40"/>
        <v>0</v>
      </c>
      <c r="AA241">
        <f t="shared" si="41"/>
        <v>0</v>
      </c>
      <c r="AB241">
        <f t="shared" si="42"/>
        <v>0</v>
      </c>
      <c r="AC241" s="25">
        <f t="shared" si="43"/>
        <v>0</v>
      </c>
    </row>
    <row r="242" spans="1:29">
      <c r="A242">
        <f>'Data Entry'!A243</f>
        <v>2609</v>
      </c>
      <c r="B242">
        <f>'Data Entry'!B243</f>
        <v>40</v>
      </c>
      <c r="C242" t="str">
        <f>'Data Entry'!C243</f>
        <v>Red</v>
      </c>
      <c r="D242">
        <f>'Data Entry'!M243</f>
        <v>4903</v>
      </c>
      <c r="E242">
        <f>'Data Entry'!N243</f>
        <v>0</v>
      </c>
      <c r="F242">
        <f>'Data Entry'!O243</f>
        <v>4951</v>
      </c>
      <c r="G242">
        <f>'Data Entry'!P243</f>
        <v>0</v>
      </c>
      <c r="H242">
        <f>'Data Entry'!Q243</f>
        <v>1114</v>
      </c>
      <c r="I242">
        <f>'Data Entry'!R243</f>
        <v>0</v>
      </c>
      <c r="J242">
        <f t="shared" si="33"/>
        <v>0</v>
      </c>
      <c r="K242" s="1">
        <f>SUMIFS('I want to cry'!C$2:C$1000,'I want to cry'!$A$2:$A$1000,$B242,'I want to cry'!$B$2:$B$1000,$C242)</f>
        <v>0</v>
      </c>
      <c r="L242" s="1">
        <f>SUMIFS('I want to cry'!D$2:D$1000,'I want to cry'!$A$2:$A$1000,$B242,'I want to cry'!$B$2:$B$1000,$C242)</f>
        <v>0</v>
      </c>
      <c r="M242" s="1">
        <f>SUMIFS('I want to cry'!E$2:E$1000,'I want to cry'!$A$2:$A$1000,$B242,'I want to cry'!$B$2:$B$1000,$C242)</f>
        <v>0</v>
      </c>
      <c r="N242" s="1">
        <f t="shared" si="34"/>
        <v>0</v>
      </c>
      <c r="O242" s="1">
        <f t="shared" si="35"/>
        <v>0</v>
      </c>
      <c r="P242" s="1">
        <f t="shared" si="36"/>
        <v>0</v>
      </c>
      <c r="Q242" s="1">
        <f>SUMIF('I have a blue banner'!A$2:A$995,D242,'I have a blue banner'!L$2:L$995)</f>
        <v>32</v>
      </c>
      <c r="R242" s="1">
        <f>SUMIF('I have a blue banner'!A$2:A$995,F242,'I have a blue banner'!L$2:L$995)</f>
        <v>33</v>
      </c>
      <c r="S242" s="1">
        <f>SUMIF('I have a blue banner'!A$2:A$995,I242,'I have a blue banner'!L$2:L$995)</f>
        <v>0</v>
      </c>
      <c r="T242" s="1">
        <f>SUMIF('I wanna go biking'!A$2:A$1000,D242,'I wanna go biking'!D$2:D$2000)</f>
        <v>3.4</v>
      </c>
      <c r="U242" s="1">
        <f>SUMIF('I wanna go biking'!A$2:A$1000,F242,'I wanna go biking'!D$2:D$2000)</f>
        <v>2.66666666666667</v>
      </c>
      <c r="V242" s="1">
        <f>SUMIF('I wanna go biking'!A$2:A$1000,H242,'I wanna go biking'!D$2:D$2000)</f>
        <v>25.6666666666667</v>
      </c>
      <c r="W242">
        <f t="shared" si="37"/>
        <v>-28.6</v>
      </c>
      <c r="X242">
        <f t="shared" si="38"/>
        <v>-30.3333333333333</v>
      </c>
      <c r="Y242">
        <f t="shared" si="39"/>
        <v>25.6666666666667</v>
      </c>
      <c r="Z242">
        <f t="shared" si="40"/>
        <v>0</v>
      </c>
      <c r="AA242">
        <f t="shared" si="41"/>
        <v>0</v>
      </c>
      <c r="AB242">
        <f t="shared" si="42"/>
        <v>0</v>
      </c>
      <c r="AC242" s="25">
        <f t="shared" si="43"/>
        <v>0</v>
      </c>
    </row>
    <row r="243" spans="1:29">
      <c r="A243">
        <f>'Data Entry'!A244</f>
        <v>4069</v>
      </c>
      <c r="B243">
        <f>'Data Entry'!B244</f>
        <v>41</v>
      </c>
      <c r="C243" t="str">
        <f>'Data Entry'!C244</f>
        <v>Red</v>
      </c>
      <c r="D243">
        <f>'Data Entry'!M244</f>
        <v>8675</v>
      </c>
      <c r="E243">
        <f>'Data Entry'!N244</f>
        <v>0</v>
      </c>
      <c r="F243">
        <f>'Data Entry'!O244</f>
        <v>7520</v>
      </c>
      <c r="G243">
        <f>'Data Entry'!P244</f>
        <v>9.101</v>
      </c>
      <c r="H243">
        <f>'Data Entry'!Q244</f>
        <v>7659</v>
      </c>
      <c r="I243">
        <f>'Data Entry'!R244</f>
        <v>0</v>
      </c>
      <c r="J243">
        <f t="shared" si="33"/>
        <v>9.101</v>
      </c>
      <c r="K243" s="1">
        <f>SUMIFS('I want to cry'!C$2:C$1000,'I want to cry'!$A$2:$A$1000,$B243,'I want to cry'!$B$2:$B$1000,$C243)</f>
        <v>16.224</v>
      </c>
      <c r="L243" s="1">
        <f>SUMIFS('I want to cry'!D$2:D$1000,'I want to cry'!$A$2:$A$1000,$B243,'I want to cry'!$B$2:$B$1000,$C243)</f>
        <v>14.949</v>
      </c>
      <c r="M243" s="1">
        <f>SUMIFS('I want to cry'!E$2:E$1000,'I want to cry'!$A$2:$A$1000,$B243,'I want to cry'!$B$2:$B$1000,$C243)</f>
        <v>1.404</v>
      </c>
      <c r="N243" s="1">
        <f t="shared" si="34"/>
        <v>0</v>
      </c>
      <c r="O243" s="1">
        <f t="shared" si="35"/>
        <v>0.608803264432404</v>
      </c>
      <c r="P243" s="1">
        <f t="shared" si="36"/>
        <v>0</v>
      </c>
      <c r="Q243" s="1">
        <f>SUMIF('I have a blue banner'!A$2:A$995,D243,'I have a blue banner'!L$2:L$995)</f>
        <v>0</v>
      </c>
      <c r="R243" s="1">
        <f>SUMIF('I have a blue banner'!A$2:A$995,F243,'I have a blue banner'!L$2:L$995)</f>
        <v>20</v>
      </c>
      <c r="S243" s="1">
        <f>SUMIF('I have a blue banner'!A$2:A$995,I243,'I have a blue banner'!L$2:L$995)</f>
        <v>0</v>
      </c>
      <c r="T243" s="1">
        <f>SUMIF('I wanna go biking'!A$2:A$1000,D243,'I wanna go biking'!D$2:D$2000)</f>
        <v>0</v>
      </c>
      <c r="U243" s="1">
        <f>SUMIF('I wanna go biking'!A$2:A$1000,F243,'I wanna go biking'!D$2:D$2000)</f>
        <v>2.33333333333333</v>
      </c>
      <c r="V243" s="1">
        <f>SUMIF('I wanna go biking'!A$2:A$1000,H243,'I wanna go biking'!D$2:D$2000)</f>
        <v>2.8</v>
      </c>
      <c r="W243">
        <f t="shared" si="37"/>
        <v>0</v>
      </c>
      <c r="X243">
        <f t="shared" si="38"/>
        <v>-17.6666666666667</v>
      </c>
      <c r="Y243">
        <f t="shared" si="39"/>
        <v>2.8</v>
      </c>
      <c r="Z243">
        <f t="shared" si="40"/>
        <v>0</v>
      </c>
      <c r="AA243">
        <f t="shared" si="41"/>
        <v>-10.7555243383058</v>
      </c>
      <c r="AB243">
        <f t="shared" si="42"/>
        <v>0</v>
      </c>
      <c r="AC243" s="25">
        <f t="shared" si="43"/>
        <v>-10.7555243383058</v>
      </c>
    </row>
    <row r="244" spans="1:29">
      <c r="A244">
        <f>'Data Entry'!A245</f>
        <v>7520</v>
      </c>
      <c r="B244">
        <f>'Data Entry'!B245</f>
        <v>41</v>
      </c>
      <c r="C244" t="str">
        <f>'Data Entry'!C245</f>
        <v>Blue</v>
      </c>
      <c r="D244">
        <f>'Data Entry'!M245</f>
        <v>5031</v>
      </c>
      <c r="E244">
        <f>'Data Entry'!N245</f>
        <v>0</v>
      </c>
      <c r="F244">
        <f>'Data Entry'!O245</f>
        <v>771</v>
      </c>
      <c r="G244">
        <f>'Data Entry'!P245</f>
        <v>3.213</v>
      </c>
      <c r="H244">
        <f>'Data Entry'!Q245</f>
        <v>4069</v>
      </c>
      <c r="I244">
        <f>'Data Entry'!R245</f>
        <v>13.756</v>
      </c>
      <c r="J244">
        <f t="shared" si="33"/>
        <v>16.969</v>
      </c>
      <c r="K244" s="1">
        <f>SUMIFS('I want to cry'!C$2:C$1000,'I want to cry'!$A$2:$A$1000,$B244,'I want to cry'!$B$2:$B$1000,$C244)</f>
        <v>6.774</v>
      </c>
      <c r="L244" s="1">
        <f>SUMIFS('I want to cry'!D$2:D$1000,'I want to cry'!$A$2:$A$1000,$B244,'I want to cry'!$B$2:$B$1000,$C244)</f>
        <v>3.213</v>
      </c>
      <c r="M244" s="1">
        <f>SUMIFS('I want to cry'!E$2:E$1000,'I want to cry'!$A$2:$A$1000,$B244,'I want to cry'!$B$2:$B$1000,$C244)</f>
        <v>13.756</v>
      </c>
      <c r="N244" s="1">
        <f t="shared" si="34"/>
        <v>0</v>
      </c>
      <c r="O244" s="1">
        <f t="shared" si="35"/>
        <v>1</v>
      </c>
      <c r="P244" s="1">
        <f t="shared" si="36"/>
        <v>1</v>
      </c>
      <c r="Q244" s="1">
        <f>SUMIF('I have a blue banner'!A$2:A$995,D244,'I have a blue banner'!L$2:L$995)</f>
        <v>10</v>
      </c>
      <c r="R244" s="1">
        <f>SUMIF('I have a blue banner'!A$2:A$995,F244,'I have a blue banner'!L$2:L$995)</f>
        <v>0</v>
      </c>
      <c r="S244" s="1">
        <f>SUMIF('I have a blue banner'!A$2:A$995,I244,'I have a blue banner'!L$2:L$995)</f>
        <v>0</v>
      </c>
      <c r="T244" s="1">
        <f>SUMIF('I wanna go biking'!A$2:A$1000,D244,'I wanna go biking'!D$2:D$2000)</f>
        <v>0.5</v>
      </c>
      <c r="U244" s="1">
        <f>SUMIF('I wanna go biking'!A$2:A$1000,F244,'I wanna go biking'!D$2:D$2000)</f>
        <v>0</v>
      </c>
      <c r="V244" s="1">
        <f>SUMIF('I wanna go biking'!A$2:A$1000,H244,'I wanna go biking'!D$2:D$2000)</f>
        <v>10.8</v>
      </c>
      <c r="W244">
        <f t="shared" si="37"/>
        <v>-9.5</v>
      </c>
      <c r="X244">
        <f t="shared" si="38"/>
        <v>0</v>
      </c>
      <c r="Y244">
        <f t="shared" si="39"/>
        <v>10.8</v>
      </c>
      <c r="Z244">
        <f t="shared" si="40"/>
        <v>0</v>
      </c>
      <c r="AA244">
        <f t="shared" si="41"/>
        <v>0</v>
      </c>
      <c r="AB244">
        <f t="shared" si="42"/>
        <v>10.8</v>
      </c>
      <c r="AC244" s="25">
        <f t="shared" si="43"/>
        <v>10.8</v>
      </c>
    </row>
    <row r="245" spans="1:29">
      <c r="A245">
        <f>'Data Entry'!A246</f>
        <v>6875</v>
      </c>
      <c r="B245">
        <f>'Data Entry'!B246</f>
        <v>41</v>
      </c>
      <c r="C245" t="str">
        <f>'Data Entry'!C246</f>
        <v>Blue</v>
      </c>
      <c r="D245">
        <f>'Data Entry'!M246</f>
        <v>5031</v>
      </c>
      <c r="E245">
        <f>'Data Entry'!N246</f>
        <v>2.574</v>
      </c>
      <c r="F245">
        <f>'Data Entry'!O246</f>
        <v>771</v>
      </c>
      <c r="G245">
        <f>'Data Entry'!P246</f>
        <v>0</v>
      </c>
      <c r="H245">
        <f>'Data Entry'!Q246</f>
        <v>4069</v>
      </c>
      <c r="I245">
        <f>'Data Entry'!R246</f>
        <v>0</v>
      </c>
      <c r="J245">
        <f t="shared" si="33"/>
        <v>2.574</v>
      </c>
      <c r="K245" s="1">
        <f>SUMIFS('I want to cry'!C$2:C$1000,'I want to cry'!$A$2:$A$1000,$B245,'I want to cry'!$B$2:$B$1000,$C245)</f>
        <v>6.774</v>
      </c>
      <c r="L245" s="1">
        <f>SUMIFS('I want to cry'!D$2:D$1000,'I want to cry'!$A$2:$A$1000,$B245,'I want to cry'!$B$2:$B$1000,$C245)</f>
        <v>3.213</v>
      </c>
      <c r="M245" s="1">
        <f>SUMIFS('I want to cry'!E$2:E$1000,'I want to cry'!$A$2:$A$1000,$B245,'I want to cry'!$B$2:$B$1000,$C245)</f>
        <v>13.756</v>
      </c>
      <c r="N245" s="1">
        <f t="shared" si="34"/>
        <v>0.379982285208149</v>
      </c>
      <c r="O245" s="1">
        <f t="shared" si="35"/>
        <v>0</v>
      </c>
      <c r="P245" s="1">
        <f t="shared" si="36"/>
        <v>0</v>
      </c>
      <c r="Q245" s="1">
        <f>SUMIF('I have a blue banner'!A$2:A$995,D245,'I have a blue banner'!L$2:L$995)</f>
        <v>10</v>
      </c>
      <c r="R245" s="1">
        <f>SUMIF('I have a blue banner'!A$2:A$995,F245,'I have a blue banner'!L$2:L$995)</f>
        <v>0</v>
      </c>
      <c r="S245" s="1">
        <f>SUMIF('I have a blue banner'!A$2:A$995,I245,'I have a blue banner'!L$2:L$995)</f>
        <v>0</v>
      </c>
      <c r="T245" s="1">
        <f>SUMIF('I wanna go biking'!A$2:A$1000,D245,'I wanna go biking'!D$2:D$2000)</f>
        <v>0.5</v>
      </c>
      <c r="U245" s="1">
        <f>SUMIF('I wanna go biking'!A$2:A$1000,F245,'I wanna go biking'!D$2:D$2000)</f>
        <v>0</v>
      </c>
      <c r="V245" s="1">
        <f>SUMIF('I wanna go biking'!A$2:A$1000,H245,'I wanna go biking'!D$2:D$2000)</f>
        <v>10.8</v>
      </c>
      <c r="W245">
        <f t="shared" si="37"/>
        <v>-9.5</v>
      </c>
      <c r="X245">
        <f t="shared" si="38"/>
        <v>0</v>
      </c>
      <c r="Y245">
        <f t="shared" si="39"/>
        <v>10.8</v>
      </c>
      <c r="Z245">
        <f t="shared" si="40"/>
        <v>-3.60983170947741</v>
      </c>
      <c r="AA245">
        <f t="shared" si="41"/>
        <v>0</v>
      </c>
      <c r="AB245">
        <f t="shared" si="42"/>
        <v>0</v>
      </c>
      <c r="AC245" s="25">
        <f t="shared" si="43"/>
        <v>-3.60983170947741</v>
      </c>
    </row>
    <row r="246" spans="1:29">
      <c r="A246">
        <f>'Data Entry'!A247</f>
        <v>7659</v>
      </c>
      <c r="B246">
        <f>'Data Entry'!B247</f>
        <v>41</v>
      </c>
      <c r="C246" t="str">
        <f>'Data Entry'!C247</f>
        <v>Blue</v>
      </c>
      <c r="D246">
        <f>'Data Entry'!M247</f>
        <v>5031</v>
      </c>
      <c r="E246">
        <f>'Data Entry'!N247</f>
        <v>4.2</v>
      </c>
      <c r="F246">
        <f>'Data Entry'!O247</f>
        <v>771</v>
      </c>
      <c r="G246">
        <f>'Data Entry'!P247</f>
        <v>0</v>
      </c>
      <c r="H246">
        <f>'Data Entry'!Q247</f>
        <v>4069</v>
      </c>
      <c r="I246">
        <f>'Data Entry'!R247</f>
        <v>0</v>
      </c>
      <c r="J246">
        <f t="shared" si="33"/>
        <v>4.2</v>
      </c>
      <c r="K246" s="1">
        <f>SUMIFS('I want to cry'!C$2:C$1000,'I want to cry'!$A$2:$A$1000,$B246,'I want to cry'!$B$2:$B$1000,$C246)</f>
        <v>6.774</v>
      </c>
      <c r="L246" s="1">
        <f>SUMIFS('I want to cry'!D$2:D$1000,'I want to cry'!$A$2:$A$1000,$B246,'I want to cry'!$B$2:$B$1000,$C246)</f>
        <v>3.213</v>
      </c>
      <c r="M246" s="1">
        <f>SUMIFS('I want to cry'!E$2:E$1000,'I want to cry'!$A$2:$A$1000,$B246,'I want to cry'!$B$2:$B$1000,$C246)</f>
        <v>13.756</v>
      </c>
      <c r="N246" s="1">
        <f t="shared" si="34"/>
        <v>0.620017714791851</v>
      </c>
      <c r="O246" s="1">
        <f t="shared" si="35"/>
        <v>0</v>
      </c>
      <c r="P246" s="1">
        <f t="shared" si="36"/>
        <v>0</v>
      </c>
      <c r="Q246" s="1">
        <f>SUMIF('I have a blue banner'!A$2:A$995,D246,'I have a blue banner'!L$2:L$995)</f>
        <v>10</v>
      </c>
      <c r="R246" s="1">
        <f>SUMIF('I have a blue banner'!A$2:A$995,F246,'I have a blue banner'!L$2:L$995)</f>
        <v>0</v>
      </c>
      <c r="S246" s="1">
        <f>SUMIF('I have a blue banner'!A$2:A$995,I246,'I have a blue banner'!L$2:L$995)</f>
        <v>0</v>
      </c>
      <c r="T246" s="1">
        <f>SUMIF('I wanna go biking'!A$2:A$1000,D246,'I wanna go biking'!D$2:D$2000)</f>
        <v>0.5</v>
      </c>
      <c r="U246" s="1">
        <f>SUMIF('I wanna go biking'!A$2:A$1000,F246,'I wanna go biking'!D$2:D$2000)</f>
        <v>0</v>
      </c>
      <c r="V246" s="1">
        <f>SUMIF('I wanna go biking'!A$2:A$1000,H246,'I wanna go biking'!D$2:D$2000)</f>
        <v>10.8</v>
      </c>
      <c r="W246">
        <f t="shared" si="37"/>
        <v>-9.5</v>
      </c>
      <c r="X246">
        <f t="shared" si="38"/>
        <v>0</v>
      </c>
      <c r="Y246">
        <f t="shared" si="39"/>
        <v>10.8</v>
      </c>
      <c r="Z246">
        <f t="shared" si="40"/>
        <v>-5.89016829052259</v>
      </c>
      <c r="AA246">
        <f t="shared" si="41"/>
        <v>0</v>
      </c>
      <c r="AB246">
        <f t="shared" si="42"/>
        <v>0</v>
      </c>
      <c r="AC246" s="25">
        <f t="shared" si="43"/>
        <v>-5.89016829052259</v>
      </c>
    </row>
    <row r="247" spans="1:29">
      <c r="A247">
        <f>'Data Entry'!A248</f>
        <v>4152</v>
      </c>
      <c r="B247">
        <f>'Data Entry'!B248</f>
        <v>42</v>
      </c>
      <c r="C247" t="str">
        <f>'Data Entry'!C248</f>
        <v>Red</v>
      </c>
      <c r="D247">
        <f>'Data Entry'!M248</f>
        <v>4015</v>
      </c>
      <c r="E247">
        <f>'Data Entry'!N248</f>
        <v>30.785</v>
      </c>
      <c r="F247">
        <f>'Data Entry'!O248</f>
        <v>5036</v>
      </c>
      <c r="G247">
        <f>'Data Entry'!P248</f>
        <v>0</v>
      </c>
      <c r="H247">
        <f>'Data Entry'!Q248</f>
        <v>772</v>
      </c>
      <c r="I247">
        <f>'Data Entry'!R248</f>
        <v>0</v>
      </c>
      <c r="J247">
        <f t="shared" si="33"/>
        <v>30.785</v>
      </c>
      <c r="K247" s="1">
        <f>SUMIFS('I want to cry'!C$2:C$1000,'I want to cry'!$A$2:$A$1000,$B247,'I want to cry'!$B$2:$B$1000,$C247)</f>
        <v>30.785</v>
      </c>
      <c r="L247" s="1">
        <f>SUMIFS('I want to cry'!D$2:D$1000,'I want to cry'!$A$2:$A$1000,$B247,'I want to cry'!$B$2:$B$1000,$C247)</f>
        <v>0</v>
      </c>
      <c r="M247" s="1">
        <f>SUMIFS('I want to cry'!E$2:E$1000,'I want to cry'!$A$2:$A$1000,$B247,'I want to cry'!$B$2:$B$1000,$C247)</f>
        <v>0</v>
      </c>
      <c r="N247" s="1">
        <f t="shared" si="34"/>
        <v>1</v>
      </c>
      <c r="O247" s="1">
        <f t="shared" si="35"/>
        <v>0</v>
      </c>
      <c r="P247" s="1">
        <f t="shared" si="36"/>
        <v>0</v>
      </c>
      <c r="Q247" s="1">
        <f>SUMIF('I have a blue banner'!A$2:A$995,D247,'I have a blue banner'!L$2:L$995)</f>
        <v>71</v>
      </c>
      <c r="R247" s="1">
        <f>SUMIF('I have a blue banner'!A$2:A$995,F247,'I have a blue banner'!L$2:L$995)</f>
        <v>59</v>
      </c>
      <c r="S247" s="1">
        <f>SUMIF('I have a blue banner'!A$2:A$995,I247,'I have a blue banner'!L$2:L$995)</f>
        <v>0</v>
      </c>
      <c r="T247" s="1">
        <f>SUMIF('I wanna go biking'!A$2:A$1000,D247,'I wanna go biking'!D$2:D$2000)</f>
        <v>9.4</v>
      </c>
      <c r="U247" s="1">
        <f>SUMIF('I wanna go biking'!A$2:A$1000,F247,'I wanna go biking'!D$2:D$2000)</f>
        <v>6.8</v>
      </c>
      <c r="V247" s="1">
        <f>SUMIF('I wanna go biking'!A$2:A$1000,H247,'I wanna go biking'!D$2:D$2000)</f>
        <v>8</v>
      </c>
      <c r="W247">
        <f t="shared" si="37"/>
        <v>-61.6</v>
      </c>
      <c r="X247">
        <f t="shared" si="38"/>
        <v>-52.2</v>
      </c>
      <c r="Y247">
        <f t="shared" si="39"/>
        <v>8</v>
      </c>
      <c r="Z247">
        <f t="shared" si="40"/>
        <v>-61.6</v>
      </c>
      <c r="AA247">
        <f t="shared" si="41"/>
        <v>0</v>
      </c>
      <c r="AB247">
        <f t="shared" si="42"/>
        <v>0</v>
      </c>
      <c r="AC247" s="25">
        <f t="shared" si="43"/>
        <v>-61.6</v>
      </c>
    </row>
    <row r="248" spans="1:29">
      <c r="A248">
        <f>'Data Entry'!A249</f>
        <v>4015</v>
      </c>
      <c r="B248">
        <f>'Data Entry'!B249</f>
        <v>42</v>
      </c>
      <c r="C248" t="str">
        <f>'Data Entry'!C249</f>
        <v>Blue</v>
      </c>
      <c r="D248">
        <f>'Data Entry'!M249</f>
        <v>4039</v>
      </c>
      <c r="E248">
        <f>'Data Entry'!N249</f>
        <v>11.633</v>
      </c>
      <c r="F248">
        <f>'Data Entry'!O249</f>
        <v>4152</v>
      </c>
      <c r="G248">
        <f>'Data Entry'!P249</f>
        <v>0</v>
      </c>
      <c r="H248">
        <f>'Data Entry'!Q249</f>
        <v>4917</v>
      </c>
      <c r="I248">
        <f>'Data Entry'!R249</f>
        <v>0</v>
      </c>
      <c r="J248">
        <f t="shared" si="33"/>
        <v>11.633</v>
      </c>
      <c r="K248" s="1">
        <f>SUMIFS('I want to cry'!C$2:C$1000,'I want to cry'!$A$2:$A$1000,$B248,'I want to cry'!$B$2:$B$1000,$C248)</f>
        <v>11.633</v>
      </c>
      <c r="L248" s="1">
        <f>SUMIFS('I want to cry'!D$2:D$1000,'I want to cry'!$A$2:$A$1000,$B248,'I want to cry'!$B$2:$B$1000,$C248)</f>
        <v>0</v>
      </c>
      <c r="M248" s="1">
        <f>SUMIFS('I want to cry'!E$2:E$1000,'I want to cry'!$A$2:$A$1000,$B248,'I want to cry'!$B$2:$B$1000,$C248)</f>
        <v>0</v>
      </c>
      <c r="N248" s="1">
        <f t="shared" si="34"/>
        <v>1</v>
      </c>
      <c r="O248" s="1">
        <f t="shared" si="35"/>
        <v>0</v>
      </c>
      <c r="P248" s="1">
        <f t="shared" si="36"/>
        <v>0</v>
      </c>
      <c r="Q248" s="1">
        <f>SUMIF('I have a blue banner'!A$2:A$995,D248,'I have a blue banner'!L$2:L$995)</f>
        <v>178</v>
      </c>
      <c r="R248" s="1">
        <f>SUMIF('I have a blue banner'!A$2:A$995,F248,'I have a blue banner'!L$2:L$995)</f>
        <v>85</v>
      </c>
      <c r="S248" s="1">
        <f>SUMIF('I have a blue banner'!A$2:A$995,I248,'I have a blue banner'!L$2:L$995)</f>
        <v>0</v>
      </c>
      <c r="T248" s="1">
        <f>SUMIF('I wanna go biking'!A$2:A$1000,D248,'I wanna go biking'!D$2:D$2000)</f>
        <v>22</v>
      </c>
      <c r="U248" s="1">
        <f>SUMIF('I wanna go biking'!A$2:A$1000,F248,'I wanna go biking'!D$2:D$2000)</f>
        <v>10</v>
      </c>
      <c r="V248" s="1">
        <f>SUMIF('I wanna go biking'!A$2:A$1000,H248,'I wanna go biking'!D$2:D$2000)</f>
        <v>12</v>
      </c>
      <c r="W248">
        <f t="shared" si="37"/>
        <v>-156</v>
      </c>
      <c r="X248">
        <f t="shared" si="38"/>
        <v>-75</v>
      </c>
      <c r="Y248">
        <f t="shared" si="39"/>
        <v>12</v>
      </c>
      <c r="Z248">
        <f t="shared" si="40"/>
        <v>-156</v>
      </c>
      <c r="AA248">
        <f t="shared" si="41"/>
        <v>0</v>
      </c>
      <c r="AB248">
        <f t="shared" si="42"/>
        <v>0</v>
      </c>
      <c r="AC248" s="25">
        <f t="shared" si="43"/>
        <v>-156</v>
      </c>
    </row>
    <row r="249" spans="1:29">
      <c r="A249">
        <f>'Data Entry'!A250</f>
        <v>772</v>
      </c>
      <c r="B249">
        <f>'Data Entry'!B250</f>
        <v>42</v>
      </c>
      <c r="C249" t="str">
        <f>'Data Entry'!C250</f>
        <v>Blue</v>
      </c>
      <c r="D249">
        <f>'Data Entry'!M250</f>
        <v>4039</v>
      </c>
      <c r="E249">
        <f>'Data Entry'!N250</f>
        <v>0</v>
      </c>
      <c r="F249">
        <f>'Data Entry'!O250</f>
        <v>4152</v>
      </c>
      <c r="G249">
        <f>'Data Entry'!P250</f>
        <v>0</v>
      </c>
      <c r="H249">
        <f>'Data Entry'!Q250</f>
        <v>4917</v>
      </c>
      <c r="I249">
        <f>'Data Entry'!R250</f>
        <v>0</v>
      </c>
      <c r="J249">
        <f t="shared" si="33"/>
        <v>0</v>
      </c>
      <c r="K249" s="1">
        <f>SUMIFS('I want to cry'!C$2:C$1000,'I want to cry'!$A$2:$A$1000,$B249,'I want to cry'!$B$2:$B$1000,$C249)</f>
        <v>11.633</v>
      </c>
      <c r="L249" s="1">
        <f>SUMIFS('I want to cry'!D$2:D$1000,'I want to cry'!$A$2:$A$1000,$B249,'I want to cry'!$B$2:$B$1000,$C249)</f>
        <v>0</v>
      </c>
      <c r="M249" s="1">
        <f>SUMIFS('I want to cry'!E$2:E$1000,'I want to cry'!$A$2:$A$1000,$B249,'I want to cry'!$B$2:$B$1000,$C249)</f>
        <v>0</v>
      </c>
      <c r="N249" s="1">
        <f t="shared" si="34"/>
        <v>0</v>
      </c>
      <c r="O249" s="1">
        <f t="shared" si="35"/>
        <v>0</v>
      </c>
      <c r="P249" s="1">
        <f t="shared" si="36"/>
        <v>0</v>
      </c>
      <c r="Q249" s="1">
        <f>SUMIF('I have a blue banner'!A$2:A$995,D249,'I have a blue banner'!L$2:L$995)</f>
        <v>178</v>
      </c>
      <c r="R249" s="1">
        <f>SUMIF('I have a blue banner'!A$2:A$995,F249,'I have a blue banner'!L$2:L$995)</f>
        <v>85</v>
      </c>
      <c r="S249" s="1">
        <f>SUMIF('I have a blue banner'!A$2:A$995,I249,'I have a blue banner'!L$2:L$995)</f>
        <v>0</v>
      </c>
      <c r="T249" s="1">
        <f>SUMIF('I wanna go biking'!A$2:A$1000,D249,'I wanna go biking'!D$2:D$2000)</f>
        <v>22</v>
      </c>
      <c r="U249" s="1">
        <f>SUMIF('I wanna go biking'!A$2:A$1000,F249,'I wanna go biking'!D$2:D$2000)</f>
        <v>10</v>
      </c>
      <c r="V249" s="1">
        <f>SUMIF('I wanna go biking'!A$2:A$1000,H249,'I wanna go biking'!D$2:D$2000)</f>
        <v>12</v>
      </c>
      <c r="W249">
        <f t="shared" si="37"/>
        <v>-156</v>
      </c>
      <c r="X249">
        <f t="shared" si="38"/>
        <v>-75</v>
      </c>
      <c r="Y249">
        <f t="shared" si="39"/>
        <v>12</v>
      </c>
      <c r="Z249">
        <f t="shared" si="40"/>
        <v>0</v>
      </c>
      <c r="AA249">
        <f t="shared" si="41"/>
        <v>0</v>
      </c>
      <c r="AB249">
        <f t="shared" si="42"/>
        <v>0</v>
      </c>
      <c r="AC249" s="25">
        <f t="shared" si="43"/>
        <v>0</v>
      </c>
    </row>
    <row r="250" spans="1:29">
      <c r="A250">
        <f>'Data Entry'!A251</f>
        <v>5036</v>
      </c>
      <c r="B250">
        <f>'Data Entry'!B251</f>
        <v>42</v>
      </c>
      <c r="C250" t="str">
        <f>'Data Entry'!C251</f>
        <v>Blue</v>
      </c>
      <c r="D250">
        <f>'Data Entry'!M251</f>
        <v>4917</v>
      </c>
      <c r="E250">
        <f>'Data Entry'!N251</f>
        <v>0</v>
      </c>
      <c r="F250">
        <f>'Data Entry'!O251</f>
        <v>4152</v>
      </c>
      <c r="G250">
        <f>'Data Entry'!P251</f>
        <v>0</v>
      </c>
      <c r="H250">
        <f>'Data Entry'!Q251</f>
        <v>4039</v>
      </c>
      <c r="I250">
        <f>'Data Entry'!R251</f>
        <v>0</v>
      </c>
      <c r="J250">
        <f t="shared" si="33"/>
        <v>0</v>
      </c>
      <c r="K250" s="1">
        <f>SUMIFS('I want to cry'!C$2:C$1000,'I want to cry'!$A$2:$A$1000,$B250,'I want to cry'!$B$2:$B$1000,$C250)</f>
        <v>11.633</v>
      </c>
      <c r="L250" s="1">
        <f>SUMIFS('I want to cry'!D$2:D$1000,'I want to cry'!$A$2:$A$1000,$B250,'I want to cry'!$B$2:$B$1000,$C250)</f>
        <v>0</v>
      </c>
      <c r="M250" s="1">
        <f>SUMIFS('I want to cry'!E$2:E$1000,'I want to cry'!$A$2:$A$1000,$B250,'I want to cry'!$B$2:$B$1000,$C250)</f>
        <v>0</v>
      </c>
      <c r="N250" s="1">
        <f t="shared" si="34"/>
        <v>0</v>
      </c>
      <c r="O250" s="1">
        <f t="shared" si="35"/>
        <v>0</v>
      </c>
      <c r="P250" s="1">
        <f t="shared" si="36"/>
        <v>0</v>
      </c>
      <c r="Q250" s="1">
        <f>SUMIF('I have a blue banner'!A$2:A$995,D250,'I have a blue banner'!L$2:L$995)</f>
        <v>126</v>
      </c>
      <c r="R250" s="1">
        <f>SUMIF('I have a blue banner'!A$2:A$995,F250,'I have a blue banner'!L$2:L$995)</f>
        <v>85</v>
      </c>
      <c r="S250" s="1">
        <f>SUMIF('I have a blue banner'!A$2:A$995,I250,'I have a blue banner'!L$2:L$995)</f>
        <v>0</v>
      </c>
      <c r="T250" s="1">
        <f>SUMIF('I wanna go biking'!A$2:A$1000,D250,'I wanna go biking'!D$2:D$2000)</f>
        <v>12</v>
      </c>
      <c r="U250" s="1">
        <f>SUMIF('I wanna go biking'!A$2:A$1000,F250,'I wanna go biking'!D$2:D$2000)</f>
        <v>10</v>
      </c>
      <c r="V250" s="1">
        <f>SUMIF('I wanna go biking'!A$2:A$1000,H250,'I wanna go biking'!D$2:D$2000)</f>
        <v>22</v>
      </c>
      <c r="W250">
        <f t="shared" si="37"/>
        <v>-114</v>
      </c>
      <c r="X250">
        <f t="shared" si="38"/>
        <v>-75</v>
      </c>
      <c r="Y250">
        <f t="shared" si="39"/>
        <v>22</v>
      </c>
      <c r="Z250">
        <f t="shared" si="40"/>
        <v>0</v>
      </c>
      <c r="AA250">
        <f t="shared" si="41"/>
        <v>0</v>
      </c>
      <c r="AB250">
        <f t="shared" si="42"/>
        <v>0</v>
      </c>
      <c r="AC250" s="25">
        <f t="shared" si="43"/>
        <v>0</v>
      </c>
    </row>
    <row r="251" spans="1:29">
      <c r="A251">
        <f>'Data Entry'!A252</f>
        <v>4917</v>
      </c>
      <c r="B251">
        <f>'Data Entry'!B252</f>
        <v>42</v>
      </c>
      <c r="C251" t="str">
        <f>'Data Entry'!C252</f>
        <v>Red</v>
      </c>
      <c r="D251">
        <f>'Data Entry'!M252</f>
        <v>4015</v>
      </c>
      <c r="E251">
        <f>'Data Entry'!N252</f>
        <v>0</v>
      </c>
      <c r="F251">
        <f>'Data Entry'!O252</f>
        <v>5036</v>
      </c>
      <c r="G251">
        <f>'Data Entry'!P252</f>
        <v>0</v>
      </c>
      <c r="H251">
        <f>'Data Entry'!Q252</f>
        <v>772</v>
      </c>
      <c r="I251">
        <f>'Data Entry'!R252</f>
        <v>0</v>
      </c>
      <c r="J251">
        <f t="shared" si="33"/>
        <v>0</v>
      </c>
      <c r="K251" s="1">
        <f>SUMIFS('I want to cry'!C$2:C$1000,'I want to cry'!$A$2:$A$1000,$B251,'I want to cry'!$B$2:$B$1000,$C251)</f>
        <v>30.785</v>
      </c>
      <c r="L251" s="1">
        <f>SUMIFS('I want to cry'!D$2:D$1000,'I want to cry'!$A$2:$A$1000,$B251,'I want to cry'!$B$2:$B$1000,$C251)</f>
        <v>0</v>
      </c>
      <c r="M251" s="1">
        <f>SUMIFS('I want to cry'!E$2:E$1000,'I want to cry'!$A$2:$A$1000,$B251,'I want to cry'!$B$2:$B$1000,$C251)</f>
        <v>0</v>
      </c>
      <c r="N251" s="1">
        <f t="shared" si="34"/>
        <v>0</v>
      </c>
      <c r="O251" s="1">
        <f t="shared" si="35"/>
        <v>0</v>
      </c>
      <c r="P251" s="1">
        <f t="shared" si="36"/>
        <v>0</v>
      </c>
      <c r="Q251" s="1">
        <f>SUMIF('I have a blue banner'!A$2:A$995,D251,'I have a blue banner'!L$2:L$995)</f>
        <v>71</v>
      </c>
      <c r="R251" s="1">
        <f>SUMIF('I have a blue banner'!A$2:A$995,F251,'I have a blue banner'!L$2:L$995)</f>
        <v>59</v>
      </c>
      <c r="S251" s="1">
        <f>SUMIF('I have a blue banner'!A$2:A$995,I251,'I have a blue banner'!L$2:L$995)</f>
        <v>0</v>
      </c>
      <c r="T251" s="1">
        <f>SUMIF('I wanna go biking'!A$2:A$1000,D251,'I wanna go biking'!D$2:D$2000)</f>
        <v>9.4</v>
      </c>
      <c r="U251" s="1">
        <f>SUMIF('I wanna go biking'!A$2:A$1000,F251,'I wanna go biking'!D$2:D$2000)</f>
        <v>6.8</v>
      </c>
      <c r="V251" s="1">
        <f>SUMIF('I wanna go biking'!A$2:A$1000,H251,'I wanna go biking'!D$2:D$2000)</f>
        <v>8</v>
      </c>
      <c r="W251">
        <f t="shared" si="37"/>
        <v>-61.6</v>
      </c>
      <c r="X251">
        <f t="shared" si="38"/>
        <v>-52.2</v>
      </c>
      <c r="Y251">
        <f t="shared" si="39"/>
        <v>8</v>
      </c>
      <c r="Z251">
        <f t="shared" si="40"/>
        <v>0</v>
      </c>
      <c r="AA251">
        <f t="shared" si="41"/>
        <v>0</v>
      </c>
      <c r="AB251">
        <f t="shared" si="42"/>
        <v>0</v>
      </c>
      <c r="AC251" s="25">
        <f t="shared" si="43"/>
        <v>0</v>
      </c>
    </row>
    <row r="252" spans="1:29">
      <c r="A252">
        <f>'Data Entry'!A253</f>
        <v>771</v>
      </c>
      <c r="B252">
        <f>'Data Entry'!B253</f>
        <v>41</v>
      </c>
      <c r="C252" t="str">
        <f>'Data Entry'!C253</f>
        <v>Red</v>
      </c>
      <c r="D252">
        <f>'Data Entry'!M253</f>
        <v>6875</v>
      </c>
      <c r="E252">
        <f>'Data Entry'!N253</f>
        <v>16.224</v>
      </c>
      <c r="F252">
        <f>'Data Entry'!O253</f>
        <v>7520</v>
      </c>
      <c r="G252">
        <f>'Data Entry'!P253</f>
        <v>5.848</v>
      </c>
      <c r="H252">
        <f>'Data Entry'!Q253</f>
        <v>7659</v>
      </c>
      <c r="I252">
        <f>'Data Entry'!R253</f>
        <v>1.404</v>
      </c>
      <c r="J252">
        <f t="shared" si="33"/>
        <v>23.476</v>
      </c>
      <c r="K252" s="1">
        <f>SUMIFS('I want to cry'!C$2:C$1000,'I want to cry'!$A$2:$A$1000,$B252,'I want to cry'!$B$2:$B$1000,$C252)</f>
        <v>16.224</v>
      </c>
      <c r="L252" s="1">
        <f>SUMIFS('I want to cry'!D$2:D$1000,'I want to cry'!$A$2:$A$1000,$B252,'I want to cry'!$B$2:$B$1000,$C252)</f>
        <v>14.949</v>
      </c>
      <c r="M252" s="1">
        <f>SUMIFS('I want to cry'!E$2:E$1000,'I want to cry'!$A$2:$A$1000,$B252,'I want to cry'!$B$2:$B$1000,$C252)</f>
        <v>1.404</v>
      </c>
      <c r="N252" s="1">
        <f t="shared" si="34"/>
        <v>1</v>
      </c>
      <c r="O252" s="1">
        <f t="shared" si="35"/>
        <v>0.391196735567596</v>
      </c>
      <c r="P252" s="1">
        <f t="shared" si="36"/>
        <v>0</v>
      </c>
      <c r="Q252" s="1">
        <f>SUMIF('I have a blue banner'!A$2:A$995,D252,'I have a blue banner'!L$2:L$995)</f>
        <v>31</v>
      </c>
      <c r="R252" s="1">
        <f>SUMIF('I have a blue banner'!A$2:A$995,F252,'I have a blue banner'!L$2:L$995)</f>
        <v>20</v>
      </c>
      <c r="S252" s="1">
        <f>SUMIF('I have a blue banner'!A$2:A$995,I252,'I have a blue banner'!L$2:L$995)</f>
        <v>0</v>
      </c>
      <c r="T252" s="1">
        <f>SUMIF('I wanna go biking'!A$2:A$1000,D252,'I wanna go biking'!D$2:D$2000)</f>
        <v>7.66666666666667</v>
      </c>
      <c r="U252" s="1">
        <f>SUMIF('I wanna go biking'!A$2:A$1000,F252,'I wanna go biking'!D$2:D$2000)</f>
        <v>2.33333333333333</v>
      </c>
      <c r="V252" s="1">
        <f>SUMIF('I wanna go biking'!A$2:A$1000,H252,'I wanna go biking'!D$2:D$2000)</f>
        <v>2.8</v>
      </c>
      <c r="W252">
        <f t="shared" si="37"/>
        <v>-23.3333333333333</v>
      </c>
      <c r="X252">
        <f t="shared" si="38"/>
        <v>-17.6666666666667</v>
      </c>
      <c r="Y252">
        <f t="shared" si="39"/>
        <v>2.8</v>
      </c>
      <c r="Z252">
        <f t="shared" si="40"/>
        <v>-23.3333333333333</v>
      </c>
      <c r="AA252">
        <f t="shared" si="41"/>
        <v>-6.91114232836087</v>
      </c>
      <c r="AB252">
        <f t="shared" si="42"/>
        <v>0</v>
      </c>
      <c r="AC252" s="25">
        <f t="shared" si="43"/>
        <v>-30.2444756616942</v>
      </c>
    </row>
    <row r="253" spans="1:29">
      <c r="A253">
        <f>'Data Entry'!A254</f>
        <v>781</v>
      </c>
      <c r="B253">
        <f>'Data Entry'!B254</f>
        <v>43</v>
      </c>
      <c r="C253" t="str">
        <f>'Data Entry'!C254</f>
        <v>Red</v>
      </c>
      <c r="D253">
        <f>'Data Entry'!M254</f>
        <v>1241</v>
      </c>
      <c r="E253">
        <f>'Data Entry'!N254</f>
        <v>37.864</v>
      </c>
      <c r="F253">
        <f>'Data Entry'!O254</f>
        <v>8789</v>
      </c>
      <c r="G253">
        <f>'Data Entry'!P254</f>
        <v>4.238</v>
      </c>
      <c r="H253">
        <f>'Data Entry'!Q254</f>
        <v>6135</v>
      </c>
      <c r="I253">
        <f>'Data Entry'!R254</f>
        <v>0</v>
      </c>
      <c r="J253">
        <f t="shared" si="33"/>
        <v>42.102</v>
      </c>
      <c r="K253" s="1">
        <f>SUMIFS('I want to cry'!C$2:C$1000,'I want to cry'!$A$2:$A$1000,$B253,'I want to cry'!$B$2:$B$1000,$C253)</f>
        <v>58.218</v>
      </c>
      <c r="L253" s="1">
        <f>SUMIFS('I want to cry'!D$2:D$1000,'I want to cry'!$A$2:$A$1000,$B253,'I want to cry'!$B$2:$B$1000,$C253)</f>
        <v>11.638</v>
      </c>
      <c r="M253" s="1">
        <f>SUMIFS('I want to cry'!E$2:E$1000,'I want to cry'!$A$2:$A$1000,$B253,'I want to cry'!$B$2:$B$1000,$C253)</f>
        <v>0</v>
      </c>
      <c r="N253" s="1">
        <f t="shared" si="34"/>
        <v>0.650383043045106</v>
      </c>
      <c r="O253" s="1">
        <f t="shared" si="35"/>
        <v>0.364151916136793</v>
      </c>
      <c r="P253" s="1">
        <f t="shared" si="36"/>
        <v>0</v>
      </c>
      <c r="Q253" s="1">
        <f>SUMIF('I have a blue banner'!A$2:A$995,D253,'I have a blue banner'!L$2:L$995)</f>
        <v>221</v>
      </c>
      <c r="R253" s="1">
        <f>SUMIF('I have a blue banner'!A$2:A$995,F253,'I have a blue banner'!L$2:L$995)</f>
        <v>20</v>
      </c>
      <c r="S253" s="1">
        <f>SUMIF('I have a blue banner'!A$2:A$995,I253,'I have a blue banner'!L$2:L$995)</f>
        <v>0</v>
      </c>
      <c r="T253" s="1">
        <f>SUMIF('I wanna go biking'!A$2:A$1000,D253,'I wanna go biking'!D$2:D$2000)</f>
        <v>27.6</v>
      </c>
      <c r="U253" s="1">
        <f>SUMIF('I wanna go biking'!A$2:A$1000,F253,'I wanna go biking'!D$2:D$2000)</f>
        <v>3.5</v>
      </c>
      <c r="V253" s="1">
        <f>SUMIF('I wanna go biking'!A$2:A$1000,H253,'I wanna go biking'!D$2:D$2000)</f>
        <v>10.6666666666667</v>
      </c>
      <c r="W253">
        <f t="shared" si="37"/>
        <v>-193.4</v>
      </c>
      <c r="X253">
        <f t="shared" si="38"/>
        <v>-16.5</v>
      </c>
      <c r="Y253">
        <f t="shared" si="39"/>
        <v>10.6666666666667</v>
      </c>
      <c r="Z253">
        <f t="shared" si="40"/>
        <v>-125.784080524924</v>
      </c>
      <c r="AA253">
        <f t="shared" si="41"/>
        <v>-6.00850661625709</v>
      </c>
      <c r="AB253">
        <f t="shared" si="42"/>
        <v>0</v>
      </c>
      <c r="AC253" s="25">
        <f t="shared" si="43"/>
        <v>-131.792587141181</v>
      </c>
    </row>
    <row r="254" spans="1:29">
      <c r="A254">
        <f>'Data Entry'!A255</f>
        <v>4678</v>
      </c>
      <c r="B254">
        <f>'Data Entry'!B255</f>
        <v>43</v>
      </c>
      <c r="C254" t="str">
        <f>'Data Entry'!C255</f>
        <v>Red</v>
      </c>
      <c r="D254">
        <f>'Data Entry'!M255</f>
        <v>1241</v>
      </c>
      <c r="E254">
        <f>'Data Entry'!N255</f>
        <v>13.451</v>
      </c>
      <c r="F254">
        <f>'Data Entry'!O255</f>
        <v>8789</v>
      </c>
      <c r="G254">
        <f>'Data Entry'!P255</f>
        <v>7.4</v>
      </c>
      <c r="H254">
        <f>'Data Entry'!Q255</f>
        <v>6135</v>
      </c>
      <c r="I254">
        <f>'Data Entry'!R255</f>
        <v>0</v>
      </c>
      <c r="J254">
        <f t="shared" ref="J254:J317" si="44">E254+G254+I254</f>
        <v>20.851</v>
      </c>
      <c r="K254" s="1">
        <f>SUMIFS('I want to cry'!C$2:C$1000,'I want to cry'!$A$2:$A$1000,$B254,'I want to cry'!$B$2:$B$1000,$C254)</f>
        <v>58.218</v>
      </c>
      <c r="L254" s="1">
        <f>SUMIFS('I want to cry'!D$2:D$1000,'I want to cry'!$A$2:$A$1000,$B254,'I want to cry'!$B$2:$B$1000,$C254)</f>
        <v>11.638</v>
      </c>
      <c r="M254" s="1">
        <f>SUMIFS('I want to cry'!E$2:E$1000,'I want to cry'!$A$2:$A$1000,$B254,'I want to cry'!$B$2:$B$1000,$C254)</f>
        <v>0</v>
      </c>
      <c r="N254" s="1">
        <f t="shared" ref="N254:N317" si="45">IF(K254&lt;1.5,0,IF(E254&lt;2.5,0,E254/K254))</f>
        <v>0.231045381153595</v>
      </c>
      <c r="O254" s="1">
        <f t="shared" ref="O254:O317" si="46">IF(L254&lt;1.5,0,IF(G254&lt;2.5,0,G254/L254))</f>
        <v>0.635848083863207</v>
      </c>
      <c r="P254" s="1">
        <f t="shared" ref="P254:P317" si="47">IF(M254&lt;1.5,0,IF(I254&lt;2.5,0,I254/M254))</f>
        <v>0</v>
      </c>
      <c r="Q254" s="1">
        <f>SUMIF('I have a blue banner'!A$2:A$995,D254,'I have a blue banner'!L$2:L$995)</f>
        <v>221</v>
      </c>
      <c r="R254" s="1">
        <f>SUMIF('I have a blue banner'!A$2:A$995,F254,'I have a blue banner'!L$2:L$995)</f>
        <v>20</v>
      </c>
      <c r="S254" s="1">
        <f>SUMIF('I have a blue banner'!A$2:A$995,I254,'I have a blue banner'!L$2:L$995)</f>
        <v>0</v>
      </c>
      <c r="T254" s="1">
        <f>SUMIF('I wanna go biking'!A$2:A$1000,D254,'I wanna go biking'!D$2:D$2000)</f>
        <v>27.6</v>
      </c>
      <c r="U254" s="1">
        <f>SUMIF('I wanna go biking'!A$2:A$1000,F254,'I wanna go biking'!D$2:D$2000)</f>
        <v>3.5</v>
      </c>
      <c r="V254" s="1">
        <f>SUMIF('I wanna go biking'!A$2:A$1000,H254,'I wanna go biking'!D$2:D$2000)</f>
        <v>10.6666666666667</v>
      </c>
      <c r="W254">
        <f t="shared" ref="W254:W317" si="48">T254-Q254</f>
        <v>-193.4</v>
      </c>
      <c r="X254">
        <f t="shared" ref="X254:X317" si="49">U254-R254</f>
        <v>-16.5</v>
      </c>
      <c r="Y254">
        <f t="shared" ref="Y254:Y317" si="50">V254-S254</f>
        <v>10.6666666666667</v>
      </c>
      <c r="Z254">
        <f t="shared" ref="Z254:Z317" si="51">W254*N254</f>
        <v>-44.6841767151053</v>
      </c>
      <c r="AA254">
        <f t="shared" ref="AA254:AA317" si="52">X254*O254</f>
        <v>-10.4914933837429</v>
      </c>
      <c r="AB254">
        <f t="shared" ref="AB254:AB317" si="53">Y254*P254</f>
        <v>0</v>
      </c>
      <c r="AC254" s="25">
        <f t="shared" ref="AC254:AC317" si="54">SUM(Z254:AB254)</f>
        <v>-55.1756700988482</v>
      </c>
    </row>
    <row r="255" spans="1:29">
      <c r="A255">
        <f>'Data Entry'!A256</f>
        <v>2706</v>
      </c>
      <c r="B255">
        <f>'Data Entry'!B256</f>
        <v>43</v>
      </c>
      <c r="C255" t="str">
        <f>'Data Entry'!C256</f>
        <v>Red</v>
      </c>
      <c r="D255">
        <f>'Data Entry'!M256</f>
        <v>6135</v>
      </c>
      <c r="E255">
        <f>'Data Entry'!N256</f>
        <v>6.903</v>
      </c>
      <c r="F255">
        <f>'Data Entry'!O256</f>
        <v>1241</v>
      </c>
      <c r="G255">
        <f>'Data Entry'!P256</f>
        <v>0</v>
      </c>
      <c r="H255">
        <f>'Data Entry'!Q256</f>
        <v>8789</v>
      </c>
      <c r="I255">
        <f>'Data Entry'!R256</f>
        <v>0</v>
      </c>
      <c r="J255">
        <f t="shared" si="44"/>
        <v>6.903</v>
      </c>
      <c r="K255" s="1">
        <f>SUMIFS('I want to cry'!C$2:C$1000,'I want to cry'!$A$2:$A$1000,$B255,'I want to cry'!$B$2:$B$1000,$C255)</f>
        <v>58.218</v>
      </c>
      <c r="L255" s="1">
        <f>SUMIFS('I want to cry'!D$2:D$1000,'I want to cry'!$A$2:$A$1000,$B255,'I want to cry'!$B$2:$B$1000,$C255)</f>
        <v>11.638</v>
      </c>
      <c r="M255" s="1">
        <f>SUMIFS('I want to cry'!E$2:E$1000,'I want to cry'!$A$2:$A$1000,$B255,'I want to cry'!$B$2:$B$1000,$C255)</f>
        <v>0</v>
      </c>
      <c r="N255" s="1">
        <f t="shared" si="45"/>
        <v>0.118571575801299</v>
      </c>
      <c r="O255" s="1">
        <f t="shared" si="46"/>
        <v>0</v>
      </c>
      <c r="P255" s="1">
        <f t="shared" si="47"/>
        <v>0</v>
      </c>
      <c r="Q255" s="1">
        <f>SUMIF('I have a blue banner'!A$2:A$995,D255,'I have a blue banner'!L$2:L$995)</f>
        <v>112</v>
      </c>
      <c r="R255" s="1">
        <f>SUMIF('I have a blue banner'!A$2:A$995,F255,'I have a blue banner'!L$2:L$995)</f>
        <v>221</v>
      </c>
      <c r="S255" s="1">
        <f>SUMIF('I have a blue banner'!A$2:A$995,I255,'I have a blue banner'!L$2:L$995)</f>
        <v>0</v>
      </c>
      <c r="T255" s="1">
        <f>SUMIF('I wanna go biking'!A$2:A$1000,D255,'I wanna go biking'!D$2:D$2000)</f>
        <v>10.6666666666667</v>
      </c>
      <c r="U255" s="1">
        <f>SUMIF('I wanna go biking'!A$2:A$1000,F255,'I wanna go biking'!D$2:D$2000)</f>
        <v>27.6</v>
      </c>
      <c r="V255" s="1">
        <f>SUMIF('I wanna go biking'!A$2:A$1000,H255,'I wanna go biking'!D$2:D$2000)</f>
        <v>3.5</v>
      </c>
      <c r="W255">
        <f t="shared" si="48"/>
        <v>-101.333333333333</v>
      </c>
      <c r="X255">
        <f t="shared" si="49"/>
        <v>-193.4</v>
      </c>
      <c r="Y255">
        <f t="shared" si="50"/>
        <v>3.5</v>
      </c>
      <c r="Z255">
        <f t="shared" si="51"/>
        <v>-12.0152530145316</v>
      </c>
      <c r="AA255">
        <f t="shared" si="52"/>
        <v>0</v>
      </c>
      <c r="AB255">
        <f t="shared" si="53"/>
        <v>0</v>
      </c>
      <c r="AC255" s="25">
        <f t="shared" si="54"/>
        <v>-12.0152530145316</v>
      </c>
    </row>
    <row r="256" spans="1:29">
      <c r="A256">
        <f>'Data Entry'!A257</f>
        <v>6135</v>
      </c>
      <c r="B256">
        <f>'Data Entry'!B257</f>
        <v>43</v>
      </c>
      <c r="C256" t="str">
        <f>'Data Entry'!C257</f>
        <v>Blue</v>
      </c>
      <c r="D256">
        <f>'Data Entry'!M257</f>
        <v>2706</v>
      </c>
      <c r="E256">
        <f>'Data Entry'!N257</f>
        <v>0</v>
      </c>
      <c r="F256">
        <f>'Data Entry'!O257</f>
        <v>4679</v>
      </c>
      <c r="G256">
        <f>'Data Entry'!P257</f>
        <v>0</v>
      </c>
      <c r="H256">
        <f>'Data Entry'!Q257</f>
        <v>781</v>
      </c>
      <c r="I256">
        <f>'Data Entry'!R257</f>
        <v>0</v>
      </c>
      <c r="J256">
        <f t="shared" si="44"/>
        <v>0</v>
      </c>
      <c r="K256" s="1">
        <f>SUMIFS('I want to cry'!C$2:C$1000,'I want to cry'!$A$2:$A$1000,$B256,'I want to cry'!$B$2:$B$1000,$C256)</f>
        <v>4.396</v>
      </c>
      <c r="L256" s="1">
        <f>SUMIFS('I want to cry'!D$2:D$1000,'I want to cry'!$A$2:$A$1000,$B256,'I want to cry'!$B$2:$B$1000,$C256)</f>
        <v>45.34</v>
      </c>
      <c r="M256" s="1">
        <f>SUMIFS('I want to cry'!E$2:E$1000,'I want to cry'!$A$2:$A$1000,$B256,'I want to cry'!$B$2:$B$1000,$C256)</f>
        <v>0</v>
      </c>
      <c r="N256" s="1">
        <f t="shared" si="45"/>
        <v>0</v>
      </c>
      <c r="O256" s="1">
        <f t="shared" si="46"/>
        <v>0</v>
      </c>
      <c r="P256" s="1">
        <f t="shared" si="47"/>
        <v>0</v>
      </c>
      <c r="Q256" s="1">
        <f>SUMIF('I have a blue banner'!A$2:A$995,D256,'I have a blue banner'!L$2:L$995)</f>
        <v>68</v>
      </c>
      <c r="R256" s="1">
        <f>SUMIF('I have a blue banner'!A$2:A$995,F256,'I have a blue banner'!L$2:L$995)</f>
        <v>0</v>
      </c>
      <c r="S256" s="1">
        <f>SUMIF('I have a blue banner'!A$2:A$995,I256,'I have a blue banner'!L$2:L$995)</f>
        <v>0</v>
      </c>
      <c r="T256" s="1">
        <f>SUMIF('I wanna go biking'!A$2:A$1000,D256,'I wanna go biking'!D$2:D$2000)</f>
        <v>10</v>
      </c>
      <c r="U256" s="1">
        <f>SUMIF('I wanna go biking'!A$2:A$1000,F256,'I wanna go biking'!D$2:D$2000)</f>
        <v>0</v>
      </c>
      <c r="V256" s="1">
        <f>SUMIF('I wanna go biking'!A$2:A$1000,H256,'I wanna go biking'!D$2:D$2000)</f>
        <v>3.66666666666667</v>
      </c>
      <c r="W256">
        <f t="shared" si="48"/>
        <v>-58</v>
      </c>
      <c r="X256">
        <f t="shared" si="49"/>
        <v>0</v>
      </c>
      <c r="Y256">
        <f t="shared" si="50"/>
        <v>3.66666666666667</v>
      </c>
      <c r="Z256">
        <f t="shared" si="51"/>
        <v>0</v>
      </c>
      <c r="AA256">
        <f t="shared" si="52"/>
        <v>0</v>
      </c>
      <c r="AB256">
        <f t="shared" si="53"/>
        <v>0</v>
      </c>
      <c r="AC256" s="25">
        <f t="shared" si="54"/>
        <v>0</v>
      </c>
    </row>
    <row r="257" spans="1:29">
      <c r="A257">
        <f>'Data Entry'!A258</f>
        <v>4039</v>
      </c>
      <c r="B257">
        <f>'Data Entry'!B258</f>
        <v>42</v>
      </c>
      <c r="C257" t="str">
        <f>'Data Entry'!C258</f>
        <v>Red</v>
      </c>
      <c r="D257">
        <f>'Data Entry'!M258</f>
        <v>4015</v>
      </c>
      <c r="E257">
        <f>'Data Entry'!N258</f>
        <v>0</v>
      </c>
      <c r="F257">
        <f>'Data Entry'!O258</f>
        <v>5036</v>
      </c>
      <c r="G257">
        <f>'Data Entry'!P258</f>
        <v>0</v>
      </c>
      <c r="H257">
        <f>'Data Entry'!Q258</f>
        <v>772</v>
      </c>
      <c r="I257">
        <f>'Data Entry'!R258</f>
        <v>0</v>
      </c>
      <c r="J257">
        <f t="shared" si="44"/>
        <v>0</v>
      </c>
      <c r="K257" s="1">
        <f>SUMIFS('I want to cry'!C$2:C$1000,'I want to cry'!$A$2:$A$1000,$B257,'I want to cry'!$B$2:$B$1000,$C257)</f>
        <v>30.785</v>
      </c>
      <c r="L257" s="1">
        <f>SUMIFS('I want to cry'!D$2:D$1000,'I want to cry'!$A$2:$A$1000,$B257,'I want to cry'!$B$2:$B$1000,$C257)</f>
        <v>0</v>
      </c>
      <c r="M257" s="1">
        <f>SUMIFS('I want to cry'!E$2:E$1000,'I want to cry'!$A$2:$A$1000,$B257,'I want to cry'!$B$2:$B$1000,$C257)</f>
        <v>0</v>
      </c>
      <c r="N257" s="1">
        <f t="shared" si="45"/>
        <v>0</v>
      </c>
      <c r="O257" s="1">
        <f t="shared" si="46"/>
        <v>0</v>
      </c>
      <c r="P257" s="1">
        <f t="shared" si="47"/>
        <v>0</v>
      </c>
      <c r="Q257" s="1">
        <f>SUMIF('I have a blue banner'!A$2:A$995,D257,'I have a blue banner'!L$2:L$995)</f>
        <v>71</v>
      </c>
      <c r="R257" s="1">
        <f>SUMIF('I have a blue banner'!A$2:A$995,F257,'I have a blue banner'!L$2:L$995)</f>
        <v>59</v>
      </c>
      <c r="S257" s="1">
        <f>SUMIF('I have a blue banner'!A$2:A$995,I257,'I have a blue banner'!L$2:L$995)</f>
        <v>0</v>
      </c>
      <c r="T257" s="1">
        <f>SUMIF('I wanna go biking'!A$2:A$1000,D257,'I wanna go biking'!D$2:D$2000)</f>
        <v>9.4</v>
      </c>
      <c r="U257" s="1">
        <f>SUMIF('I wanna go biking'!A$2:A$1000,F257,'I wanna go biking'!D$2:D$2000)</f>
        <v>6.8</v>
      </c>
      <c r="V257" s="1">
        <f>SUMIF('I wanna go biking'!A$2:A$1000,H257,'I wanna go biking'!D$2:D$2000)</f>
        <v>8</v>
      </c>
      <c r="W257">
        <f t="shared" si="48"/>
        <v>-61.6</v>
      </c>
      <c r="X257">
        <f t="shared" si="49"/>
        <v>-52.2</v>
      </c>
      <c r="Y257">
        <f t="shared" si="50"/>
        <v>8</v>
      </c>
      <c r="Z257">
        <f t="shared" si="51"/>
        <v>0</v>
      </c>
      <c r="AA257">
        <f t="shared" si="52"/>
        <v>0</v>
      </c>
      <c r="AB257">
        <f t="shared" si="53"/>
        <v>0</v>
      </c>
      <c r="AC257" s="25">
        <f t="shared" si="54"/>
        <v>0</v>
      </c>
    </row>
    <row r="258" spans="1:29">
      <c r="A258">
        <f>'Data Entry'!A259</f>
        <v>1241</v>
      </c>
      <c r="B258">
        <f>'Data Entry'!B259</f>
        <v>43</v>
      </c>
      <c r="C258" t="str">
        <f>'Data Entry'!C259</f>
        <v>Blue</v>
      </c>
      <c r="D258">
        <f>'Data Entry'!M259</f>
        <v>2706</v>
      </c>
      <c r="E258">
        <f>'Data Entry'!N259</f>
        <v>0.925</v>
      </c>
      <c r="F258">
        <f>'Data Entry'!O259</f>
        <v>4678</v>
      </c>
      <c r="G258">
        <f>'Data Entry'!P259</f>
        <v>0</v>
      </c>
      <c r="H258">
        <f>'Data Entry'!Q259</f>
        <v>781</v>
      </c>
      <c r="I258">
        <f>'Data Entry'!R259</f>
        <v>0</v>
      </c>
      <c r="J258">
        <f t="shared" si="44"/>
        <v>0.925</v>
      </c>
      <c r="K258" s="1">
        <f>SUMIFS('I want to cry'!C$2:C$1000,'I want to cry'!$A$2:$A$1000,$B258,'I want to cry'!$B$2:$B$1000,$C258)</f>
        <v>4.396</v>
      </c>
      <c r="L258" s="1">
        <f>SUMIFS('I want to cry'!D$2:D$1000,'I want to cry'!$A$2:$A$1000,$B258,'I want to cry'!$B$2:$B$1000,$C258)</f>
        <v>45.34</v>
      </c>
      <c r="M258" s="1">
        <f>SUMIFS('I want to cry'!E$2:E$1000,'I want to cry'!$A$2:$A$1000,$B258,'I want to cry'!$B$2:$B$1000,$C258)</f>
        <v>0</v>
      </c>
      <c r="N258" s="1">
        <f t="shared" si="45"/>
        <v>0</v>
      </c>
      <c r="O258" s="1">
        <f t="shared" si="46"/>
        <v>0</v>
      </c>
      <c r="P258" s="1">
        <f t="shared" si="47"/>
        <v>0</v>
      </c>
      <c r="Q258" s="1">
        <f>SUMIF('I have a blue banner'!A$2:A$995,D258,'I have a blue banner'!L$2:L$995)</f>
        <v>68</v>
      </c>
      <c r="R258" s="1">
        <f>SUMIF('I have a blue banner'!A$2:A$995,F258,'I have a blue banner'!L$2:L$995)</f>
        <v>182</v>
      </c>
      <c r="S258" s="1">
        <f>SUMIF('I have a blue banner'!A$2:A$995,I258,'I have a blue banner'!L$2:L$995)</f>
        <v>0</v>
      </c>
      <c r="T258" s="1">
        <f>SUMIF('I wanna go biking'!A$2:A$1000,D258,'I wanna go biking'!D$2:D$2000)</f>
        <v>10</v>
      </c>
      <c r="U258" s="1">
        <f>SUMIF('I wanna go biking'!A$2:A$1000,F258,'I wanna go biking'!D$2:D$2000)</f>
        <v>14</v>
      </c>
      <c r="V258" s="1">
        <f>SUMIF('I wanna go biking'!A$2:A$1000,H258,'I wanna go biking'!D$2:D$2000)</f>
        <v>3.66666666666667</v>
      </c>
      <c r="W258">
        <f t="shared" si="48"/>
        <v>-58</v>
      </c>
      <c r="X258">
        <f t="shared" si="49"/>
        <v>-168</v>
      </c>
      <c r="Y258">
        <f t="shared" si="50"/>
        <v>3.66666666666667</v>
      </c>
      <c r="Z258">
        <f t="shared" si="51"/>
        <v>0</v>
      </c>
      <c r="AA258">
        <f t="shared" si="52"/>
        <v>0</v>
      </c>
      <c r="AB258">
        <f t="shared" si="53"/>
        <v>0</v>
      </c>
      <c r="AC258" s="25">
        <f t="shared" si="54"/>
        <v>0</v>
      </c>
    </row>
    <row r="259" spans="1:29">
      <c r="A259">
        <f>'Data Entry'!A260</f>
        <v>8789</v>
      </c>
      <c r="B259">
        <f>'Data Entry'!B260</f>
        <v>43</v>
      </c>
      <c r="C259" t="str">
        <f>'Data Entry'!C260</f>
        <v>Blue</v>
      </c>
      <c r="D259">
        <f>'Data Entry'!M260</f>
        <v>2706</v>
      </c>
      <c r="E259">
        <f>'Data Entry'!N260</f>
        <v>3.471</v>
      </c>
      <c r="F259">
        <f>'Data Entry'!O260</f>
        <v>4678</v>
      </c>
      <c r="G259">
        <f>'Data Entry'!P260</f>
        <v>45.34</v>
      </c>
      <c r="H259">
        <f>'Data Entry'!Q260</f>
        <v>781</v>
      </c>
      <c r="I259">
        <f>'Data Entry'!R260</f>
        <v>0</v>
      </c>
      <c r="J259">
        <f t="shared" si="44"/>
        <v>48.811</v>
      </c>
      <c r="K259" s="1">
        <f>SUMIFS('I want to cry'!C$2:C$1000,'I want to cry'!$A$2:$A$1000,$B259,'I want to cry'!$B$2:$B$1000,$C259)</f>
        <v>4.396</v>
      </c>
      <c r="L259" s="1">
        <f>SUMIFS('I want to cry'!D$2:D$1000,'I want to cry'!$A$2:$A$1000,$B259,'I want to cry'!$B$2:$B$1000,$C259)</f>
        <v>45.34</v>
      </c>
      <c r="M259" s="1">
        <f>SUMIFS('I want to cry'!E$2:E$1000,'I want to cry'!$A$2:$A$1000,$B259,'I want to cry'!$B$2:$B$1000,$C259)</f>
        <v>0</v>
      </c>
      <c r="N259" s="1">
        <f t="shared" si="45"/>
        <v>0.78958143767061</v>
      </c>
      <c r="O259" s="1">
        <f t="shared" si="46"/>
        <v>1</v>
      </c>
      <c r="P259" s="1">
        <f t="shared" si="47"/>
        <v>0</v>
      </c>
      <c r="Q259" s="1">
        <f>SUMIF('I have a blue banner'!A$2:A$995,D259,'I have a blue banner'!L$2:L$995)</f>
        <v>68</v>
      </c>
      <c r="R259" s="1">
        <f>SUMIF('I have a blue banner'!A$2:A$995,F259,'I have a blue banner'!L$2:L$995)</f>
        <v>182</v>
      </c>
      <c r="S259" s="1">
        <f>SUMIF('I have a blue banner'!A$2:A$995,I259,'I have a blue banner'!L$2:L$995)</f>
        <v>0</v>
      </c>
      <c r="T259" s="1">
        <f>SUMIF('I wanna go biking'!A$2:A$1000,D259,'I wanna go biking'!D$2:D$2000)</f>
        <v>10</v>
      </c>
      <c r="U259" s="1">
        <f>SUMIF('I wanna go biking'!A$2:A$1000,F259,'I wanna go biking'!D$2:D$2000)</f>
        <v>14</v>
      </c>
      <c r="V259" s="1">
        <f>SUMIF('I wanna go biking'!A$2:A$1000,H259,'I wanna go biking'!D$2:D$2000)</f>
        <v>3.66666666666667</v>
      </c>
      <c r="W259">
        <f t="shared" si="48"/>
        <v>-58</v>
      </c>
      <c r="X259">
        <f t="shared" si="49"/>
        <v>-168</v>
      </c>
      <c r="Y259">
        <f t="shared" si="50"/>
        <v>3.66666666666667</v>
      </c>
      <c r="Z259">
        <f t="shared" si="51"/>
        <v>-45.7957233848954</v>
      </c>
      <c r="AA259">
        <f t="shared" si="52"/>
        <v>-168</v>
      </c>
      <c r="AB259">
        <f t="shared" si="53"/>
        <v>0</v>
      </c>
      <c r="AC259" s="25">
        <f t="shared" si="54"/>
        <v>-213.795723384895</v>
      </c>
    </row>
    <row r="260" spans="1:29">
      <c r="A260">
        <f>'Data Entry'!A261</f>
        <v>8735</v>
      </c>
      <c r="B260">
        <f>'Data Entry'!B261</f>
        <v>44</v>
      </c>
      <c r="C260" t="str">
        <f>'Data Entry'!C261</f>
        <v>Red</v>
      </c>
      <c r="D260">
        <f>'Data Entry'!M261</f>
        <v>7902</v>
      </c>
      <c r="E260">
        <f>'Data Entry'!N261</f>
        <v>0</v>
      </c>
      <c r="F260">
        <f>'Data Entry'!O261</f>
        <v>7757</v>
      </c>
      <c r="G260">
        <f>'Data Entry'!P261</f>
        <v>4.614</v>
      </c>
      <c r="H260">
        <f>'Data Entry'!Q261</f>
        <v>4907</v>
      </c>
      <c r="I260">
        <f>'Data Entry'!R261</f>
        <v>5.614</v>
      </c>
      <c r="J260">
        <f t="shared" si="44"/>
        <v>10.228</v>
      </c>
      <c r="K260" s="1">
        <f>SUMIFS('I want to cry'!C$2:C$1000,'I want to cry'!$A$2:$A$1000,$B260,'I want to cry'!$B$2:$B$1000,$C260)</f>
        <v>0</v>
      </c>
      <c r="L260" s="1">
        <f>SUMIFS('I want to cry'!D$2:D$1000,'I want to cry'!$A$2:$A$1000,$B260,'I want to cry'!$B$2:$B$1000,$C260)</f>
        <v>4.614</v>
      </c>
      <c r="M260" s="1">
        <f>SUMIFS('I want to cry'!E$2:E$1000,'I want to cry'!$A$2:$A$1000,$B260,'I want to cry'!$B$2:$B$1000,$C260)</f>
        <v>5.614</v>
      </c>
      <c r="N260" s="1">
        <f t="shared" si="45"/>
        <v>0</v>
      </c>
      <c r="O260" s="1">
        <f t="shared" si="46"/>
        <v>1</v>
      </c>
      <c r="P260" s="1">
        <f t="shared" si="47"/>
        <v>1</v>
      </c>
      <c r="Q260" s="1">
        <f>SUMIF('I have a blue banner'!A$2:A$995,D260,'I have a blue banner'!L$2:L$995)</f>
        <v>105</v>
      </c>
      <c r="R260" s="1">
        <f>SUMIF('I have a blue banner'!A$2:A$995,F260,'I have a blue banner'!L$2:L$995)</f>
        <v>2</v>
      </c>
      <c r="S260" s="1">
        <f>SUMIF('I have a blue banner'!A$2:A$995,I260,'I have a blue banner'!L$2:L$995)</f>
        <v>0</v>
      </c>
      <c r="T260" s="1">
        <f>SUMIF('I wanna go biking'!A$2:A$1000,D260,'I wanna go biking'!D$2:D$2000)</f>
        <v>14.75</v>
      </c>
      <c r="U260" s="1">
        <f>SUMIF('I wanna go biking'!A$2:A$1000,F260,'I wanna go biking'!D$2:D$2000)</f>
        <v>0</v>
      </c>
      <c r="V260" s="1">
        <f>SUMIF('I wanna go biking'!A$2:A$1000,H260,'I wanna go biking'!D$2:D$2000)</f>
        <v>18.6666666666667</v>
      </c>
      <c r="W260">
        <f t="shared" si="48"/>
        <v>-90.25</v>
      </c>
      <c r="X260">
        <f t="shared" si="49"/>
        <v>-2</v>
      </c>
      <c r="Y260">
        <f t="shared" si="50"/>
        <v>18.6666666666667</v>
      </c>
      <c r="Z260">
        <f t="shared" si="51"/>
        <v>0</v>
      </c>
      <c r="AA260">
        <f t="shared" si="52"/>
        <v>-2</v>
      </c>
      <c r="AB260">
        <f t="shared" si="53"/>
        <v>18.6666666666667</v>
      </c>
      <c r="AC260" s="25">
        <f t="shared" si="54"/>
        <v>16.6666666666667</v>
      </c>
    </row>
    <row r="261" spans="1:29">
      <c r="A261">
        <f>'Data Entry'!A262</f>
        <v>7757</v>
      </c>
      <c r="B261">
        <f>'Data Entry'!B262</f>
        <v>44</v>
      </c>
      <c r="C261" t="str">
        <f>'Data Entry'!C262</f>
        <v>Blue</v>
      </c>
      <c r="D261">
        <f>'Data Entry'!M262</f>
        <v>8735</v>
      </c>
      <c r="E261">
        <f>'Data Entry'!N262</f>
        <v>0</v>
      </c>
      <c r="F261">
        <f>'Data Entry'!O262</f>
        <v>8884</v>
      </c>
      <c r="G261">
        <f>'Data Entry'!P262</f>
        <v>0</v>
      </c>
      <c r="H261">
        <f>'Data Entry'!Q262</f>
        <v>3560</v>
      </c>
      <c r="I261">
        <f>'Data Entry'!R262</f>
        <v>0</v>
      </c>
      <c r="J261">
        <f t="shared" si="44"/>
        <v>0</v>
      </c>
      <c r="K261" s="1">
        <f>SUMIFS('I want to cry'!C$2:C$1000,'I want to cry'!$A$2:$A$1000,$B261,'I want to cry'!$B$2:$B$1000,$C261)</f>
        <v>0</v>
      </c>
      <c r="L261" s="1">
        <f>SUMIFS('I want to cry'!D$2:D$1000,'I want to cry'!$A$2:$A$1000,$B261,'I want to cry'!$B$2:$B$1000,$C261)</f>
        <v>0</v>
      </c>
      <c r="M261" s="1">
        <f>SUMIFS('I want to cry'!E$2:E$1000,'I want to cry'!$A$2:$A$1000,$B261,'I want to cry'!$B$2:$B$1000,$C261)</f>
        <v>0</v>
      </c>
      <c r="N261" s="1">
        <f t="shared" si="45"/>
        <v>0</v>
      </c>
      <c r="O261" s="1">
        <f t="shared" si="46"/>
        <v>0</v>
      </c>
      <c r="P261" s="1">
        <f t="shared" si="47"/>
        <v>0</v>
      </c>
      <c r="Q261" s="1">
        <f>SUMIF('I have a blue banner'!A$2:A$995,D261,'I have a blue banner'!L$2:L$995)</f>
        <v>0</v>
      </c>
      <c r="R261" s="1">
        <f>SUMIF('I have a blue banner'!A$2:A$995,F261,'I have a blue banner'!L$2:L$995)</f>
        <v>28</v>
      </c>
      <c r="S261" s="1">
        <f>SUMIF('I have a blue banner'!A$2:A$995,I261,'I have a blue banner'!L$2:L$995)</f>
        <v>0</v>
      </c>
      <c r="T261" s="1">
        <f>SUMIF('I wanna go biking'!A$2:A$1000,D261,'I wanna go biking'!D$2:D$2000)</f>
        <v>0</v>
      </c>
      <c r="U261" s="1">
        <f>SUMIF('I wanna go biking'!A$2:A$1000,F261,'I wanna go biking'!D$2:D$2000)</f>
        <v>3.83333333333333</v>
      </c>
      <c r="V261" s="1">
        <f>SUMIF('I wanna go biking'!A$2:A$1000,H261,'I wanna go biking'!D$2:D$2000)</f>
        <v>11</v>
      </c>
      <c r="W261">
        <f t="shared" si="48"/>
        <v>0</v>
      </c>
      <c r="X261">
        <f t="shared" si="49"/>
        <v>-24.1666666666667</v>
      </c>
      <c r="Y261">
        <f t="shared" si="50"/>
        <v>11</v>
      </c>
      <c r="Z261">
        <f t="shared" si="51"/>
        <v>0</v>
      </c>
      <c r="AA261">
        <f t="shared" si="52"/>
        <v>0</v>
      </c>
      <c r="AB261">
        <f t="shared" si="53"/>
        <v>0</v>
      </c>
      <c r="AC261" s="25">
        <f t="shared" si="54"/>
        <v>0</v>
      </c>
    </row>
    <row r="262" spans="1:29">
      <c r="A262">
        <f>'Data Entry'!A263</f>
        <v>7902</v>
      </c>
      <c r="B262">
        <f>'Data Entry'!B263</f>
        <v>44</v>
      </c>
      <c r="C262" t="str">
        <f>'Data Entry'!C263</f>
        <v>Blue</v>
      </c>
      <c r="D262">
        <f>'Data Entry'!M263</f>
        <v>8735</v>
      </c>
      <c r="E262">
        <f>'Data Entry'!N263</f>
        <v>0</v>
      </c>
      <c r="F262">
        <f>'Data Entry'!O263</f>
        <v>3560</v>
      </c>
      <c r="G262">
        <f>'Data Entry'!P263</f>
        <v>0</v>
      </c>
      <c r="H262">
        <f>'Data Entry'!Q263</f>
        <v>8884</v>
      </c>
      <c r="I262">
        <f>'Data Entry'!R263</f>
        <v>0</v>
      </c>
      <c r="J262">
        <f t="shared" si="44"/>
        <v>0</v>
      </c>
      <c r="K262" s="1">
        <f>SUMIFS('I want to cry'!C$2:C$1000,'I want to cry'!$A$2:$A$1000,$B262,'I want to cry'!$B$2:$B$1000,$C262)</f>
        <v>0</v>
      </c>
      <c r="L262" s="1">
        <f>SUMIFS('I want to cry'!D$2:D$1000,'I want to cry'!$A$2:$A$1000,$B262,'I want to cry'!$B$2:$B$1000,$C262)</f>
        <v>0</v>
      </c>
      <c r="M262" s="1">
        <f>SUMIFS('I want to cry'!E$2:E$1000,'I want to cry'!$A$2:$A$1000,$B262,'I want to cry'!$B$2:$B$1000,$C262)</f>
        <v>0</v>
      </c>
      <c r="N262" s="1">
        <f t="shared" si="45"/>
        <v>0</v>
      </c>
      <c r="O262" s="1">
        <f t="shared" si="46"/>
        <v>0</v>
      </c>
      <c r="P262" s="1">
        <f t="shared" si="47"/>
        <v>0</v>
      </c>
      <c r="Q262" s="1">
        <f>SUMIF('I have a blue banner'!A$2:A$995,D262,'I have a blue banner'!L$2:L$995)</f>
        <v>0</v>
      </c>
      <c r="R262" s="1">
        <f>SUMIF('I have a blue banner'!A$2:A$995,F262,'I have a blue banner'!L$2:L$995)</f>
        <v>139</v>
      </c>
      <c r="S262" s="1">
        <f>SUMIF('I have a blue banner'!A$2:A$995,I262,'I have a blue banner'!L$2:L$995)</f>
        <v>0</v>
      </c>
      <c r="T262" s="1">
        <f>SUMIF('I wanna go biking'!A$2:A$1000,D262,'I wanna go biking'!D$2:D$2000)</f>
        <v>0</v>
      </c>
      <c r="U262" s="1">
        <f>SUMIF('I wanna go biking'!A$2:A$1000,F262,'I wanna go biking'!D$2:D$2000)</f>
        <v>11</v>
      </c>
      <c r="V262" s="1">
        <f>SUMIF('I wanna go biking'!A$2:A$1000,H262,'I wanna go biking'!D$2:D$2000)</f>
        <v>3.83333333333333</v>
      </c>
      <c r="W262">
        <f t="shared" si="48"/>
        <v>0</v>
      </c>
      <c r="X262">
        <f t="shared" si="49"/>
        <v>-128</v>
      </c>
      <c r="Y262">
        <f t="shared" si="50"/>
        <v>3.83333333333333</v>
      </c>
      <c r="Z262">
        <f t="shared" si="51"/>
        <v>0</v>
      </c>
      <c r="AA262">
        <f t="shared" si="52"/>
        <v>0</v>
      </c>
      <c r="AB262">
        <f t="shared" si="53"/>
        <v>0</v>
      </c>
      <c r="AC262" s="25">
        <f t="shared" si="54"/>
        <v>0</v>
      </c>
    </row>
    <row r="263" spans="1:29">
      <c r="A263">
        <f>'Data Entry'!A264</f>
        <v>3560</v>
      </c>
      <c r="B263">
        <f>'Data Entry'!B264</f>
        <v>44</v>
      </c>
      <c r="C263" t="str">
        <f>'Data Entry'!C264</f>
        <v>Red</v>
      </c>
      <c r="D263">
        <f>'Data Entry'!M264</f>
        <v>7902</v>
      </c>
      <c r="E263">
        <f>'Data Entry'!N264</f>
        <v>0</v>
      </c>
      <c r="F263">
        <f>'Data Entry'!O264</f>
        <v>7757</v>
      </c>
      <c r="G263">
        <f>'Data Entry'!P264</f>
        <v>0</v>
      </c>
      <c r="H263">
        <f>'Data Entry'!Q264</f>
        <v>4907</v>
      </c>
      <c r="I263">
        <f>'Data Entry'!R264</f>
        <v>0</v>
      </c>
      <c r="J263">
        <f t="shared" si="44"/>
        <v>0</v>
      </c>
      <c r="K263" s="1">
        <f>SUMIFS('I want to cry'!C$2:C$1000,'I want to cry'!$A$2:$A$1000,$B263,'I want to cry'!$B$2:$B$1000,$C263)</f>
        <v>0</v>
      </c>
      <c r="L263" s="1">
        <f>SUMIFS('I want to cry'!D$2:D$1000,'I want to cry'!$A$2:$A$1000,$B263,'I want to cry'!$B$2:$B$1000,$C263)</f>
        <v>4.614</v>
      </c>
      <c r="M263" s="1">
        <f>SUMIFS('I want to cry'!E$2:E$1000,'I want to cry'!$A$2:$A$1000,$B263,'I want to cry'!$B$2:$B$1000,$C263)</f>
        <v>5.614</v>
      </c>
      <c r="N263" s="1">
        <f t="shared" si="45"/>
        <v>0</v>
      </c>
      <c r="O263" s="1">
        <f t="shared" si="46"/>
        <v>0</v>
      </c>
      <c r="P263" s="1">
        <f t="shared" si="47"/>
        <v>0</v>
      </c>
      <c r="Q263" s="1">
        <f>SUMIF('I have a blue banner'!A$2:A$995,D263,'I have a blue banner'!L$2:L$995)</f>
        <v>105</v>
      </c>
      <c r="R263" s="1">
        <f>SUMIF('I have a blue banner'!A$2:A$995,F263,'I have a blue banner'!L$2:L$995)</f>
        <v>2</v>
      </c>
      <c r="S263" s="1">
        <f>SUMIF('I have a blue banner'!A$2:A$995,I263,'I have a blue banner'!L$2:L$995)</f>
        <v>0</v>
      </c>
      <c r="T263" s="1">
        <f>SUMIF('I wanna go biking'!A$2:A$1000,D263,'I wanna go biking'!D$2:D$2000)</f>
        <v>14.75</v>
      </c>
      <c r="U263" s="1">
        <f>SUMIF('I wanna go biking'!A$2:A$1000,F263,'I wanna go biking'!D$2:D$2000)</f>
        <v>0</v>
      </c>
      <c r="V263" s="1">
        <f>SUMIF('I wanna go biking'!A$2:A$1000,H263,'I wanna go biking'!D$2:D$2000)</f>
        <v>18.6666666666667</v>
      </c>
      <c r="W263">
        <f t="shared" si="48"/>
        <v>-90.25</v>
      </c>
      <c r="X263">
        <f t="shared" si="49"/>
        <v>-2</v>
      </c>
      <c r="Y263">
        <f t="shared" si="50"/>
        <v>18.6666666666667</v>
      </c>
      <c r="Z263">
        <f t="shared" si="51"/>
        <v>0</v>
      </c>
      <c r="AA263">
        <f t="shared" si="52"/>
        <v>0</v>
      </c>
      <c r="AB263">
        <f t="shared" si="53"/>
        <v>0</v>
      </c>
      <c r="AC263" s="25">
        <f t="shared" si="54"/>
        <v>0</v>
      </c>
    </row>
    <row r="264" spans="1:29">
      <c r="A264">
        <f>'Data Entry'!A265</f>
        <v>8884</v>
      </c>
      <c r="B264">
        <f>'Data Entry'!B265</f>
        <v>44</v>
      </c>
      <c r="C264" t="str">
        <f>'Data Entry'!C265</f>
        <v>Red</v>
      </c>
      <c r="D264">
        <f>'Data Entry'!M265</f>
        <v>7902</v>
      </c>
      <c r="E264">
        <f>'Data Entry'!N265</f>
        <v>0</v>
      </c>
      <c r="F264">
        <f>'Data Entry'!O265</f>
        <v>7757</v>
      </c>
      <c r="G264">
        <f>'Data Entry'!P265</f>
        <v>0</v>
      </c>
      <c r="H264">
        <f>'Data Entry'!Q265</f>
        <v>4907</v>
      </c>
      <c r="I264">
        <f>'Data Entry'!R265</f>
        <v>0</v>
      </c>
      <c r="J264">
        <f t="shared" si="44"/>
        <v>0</v>
      </c>
      <c r="K264" s="1">
        <f>SUMIFS('I want to cry'!C$2:C$1000,'I want to cry'!$A$2:$A$1000,$B264,'I want to cry'!$B$2:$B$1000,$C264)</f>
        <v>0</v>
      </c>
      <c r="L264" s="1">
        <f>SUMIFS('I want to cry'!D$2:D$1000,'I want to cry'!$A$2:$A$1000,$B264,'I want to cry'!$B$2:$B$1000,$C264)</f>
        <v>4.614</v>
      </c>
      <c r="M264" s="1">
        <f>SUMIFS('I want to cry'!E$2:E$1000,'I want to cry'!$A$2:$A$1000,$B264,'I want to cry'!$B$2:$B$1000,$C264)</f>
        <v>5.614</v>
      </c>
      <c r="N264" s="1">
        <f t="shared" si="45"/>
        <v>0</v>
      </c>
      <c r="O264" s="1">
        <f t="shared" si="46"/>
        <v>0</v>
      </c>
      <c r="P264" s="1">
        <f t="shared" si="47"/>
        <v>0</v>
      </c>
      <c r="Q264" s="1">
        <f>SUMIF('I have a blue banner'!A$2:A$995,D264,'I have a blue banner'!L$2:L$995)</f>
        <v>105</v>
      </c>
      <c r="R264" s="1">
        <f>SUMIF('I have a blue banner'!A$2:A$995,F264,'I have a blue banner'!L$2:L$995)</f>
        <v>2</v>
      </c>
      <c r="S264" s="1">
        <f>SUMIF('I have a blue banner'!A$2:A$995,I264,'I have a blue banner'!L$2:L$995)</f>
        <v>0</v>
      </c>
      <c r="T264" s="1">
        <f>SUMIF('I wanna go biking'!A$2:A$1000,D264,'I wanna go biking'!D$2:D$2000)</f>
        <v>14.75</v>
      </c>
      <c r="U264" s="1">
        <f>SUMIF('I wanna go biking'!A$2:A$1000,F264,'I wanna go biking'!D$2:D$2000)</f>
        <v>0</v>
      </c>
      <c r="V264" s="1">
        <f>SUMIF('I wanna go biking'!A$2:A$1000,H264,'I wanna go biking'!D$2:D$2000)</f>
        <v>18.6666666666667</v>
      </c>
      <c r="W264">
        <f t="shared" si="48"/>
        <v>-90.25</v>
      </c>
      <c r="X264">
        <f t="shared" si="49"/>
        <v>-2</v>
      </c>
      <c r="Y264">
        <f t="shared" si="50"/>
        <v>18.6666666666667</v>
      </c>
      <c r="Z264">
        <f t="shared" si="51"/>
        <v>0</v>
      </c>
      <c r="AA264">
        <f t="shared" si="52"/>
        <v>0</v>
      </c>
      <c r="AB264">
        <f t="shared" si="53"/>
        <v>0</v>
      </c>
      <c r="AC264" s="25">
        <f t="shared" si="54"/>
        <v>0</v>
      </c>
    </row>
    <row r="265" spans="1:29">
      <c r="A265">
        <f>'Data Entry'!A266</f>
        <v>4976</v>
      </c>
      <c r="B265">
        <f>'Data Entry'!B266</f>
        <v>46</v>
      </c>
      <c r="C265" t="str">
        <f>'Data Entry'!C266</f>
        <v>Red</v>
      </c>
      <c r="D265">
        <f>'Data Entry'!M266</f>
        <v>5032</v>
      </c>
      <c r="E265">
        <f>'Data Entry'!N266</f>
        <v>1.29</v>
      </c>
      <c r="F265">
        <f>'Data Entry'!O266</f>
        <v>5409</v>
      </c>
      <c r="G265">
        <f>'Data Entry'!P266</f>
        <v>0</v>
      </c>
      <c r="H265">
        <f>'Data Entry'!Q266</f>
        <v>1334</v>
      </c>
      <c r="I265">
        <f>'Data Entry'!R266</f>
        <v>0</v>
      </c>
      <c r="J265">
        <f t="shared" si="44"/>
        <v>1.29</v>
      </c>
      <c r="K265" s="1">
        <f>SUMIFS('I want to cry'!C$2:C$1000,'I want to cry'!$A$2:$A$1000,$B265,'I want to cry'!$B$2:$B$1000,$C265)</f>
        <v>1.29</v>
      </c>
      <c r="L265" s="1">
        <f>SUMIFS('I want to cry'!D$2:D$1000,'I want to cry'!$A$2:$A$1000,$B265,'I want to cry'!$B$2:$B$1000,$C265)</f>
        <v>23.683</v>
      </c>
      <c r="M265" s="1">
        <f>SUMIFS('I want to cry'!E$2:E$1000,'I want to cry'!$A$2:$A$1000,$B265,'I want to cry'!$B$2:$B$1000,$C265)</f>
        <v>2.15</v>
      </c>
      <c r="N265" s="1">
        <f t="shared" si="45"/>
        <v>0</v>
      </c>
      <c r="O265" s="1">
        <f t="shared" si="46"/>
        <v>0</v>
      </c>
      <c r="P265" s="1">
        <f t="shared" si="47"/>
        <v>0</v>
      </c>
      <c r="Q265" s="1">
        <f>SUMIF('I have a blue banner'!A$2:A$995,D265,'I have a blue banner'!L$2:L$995)</f>
        <v>111</v>
      </c>
      <c r="R265" s="1">
        <f>SUMIF('I have a blue banner'!A$2:A$995,F265,'I have a blue banner'!L$2:L$995)</f>
        <v>221</v>
      </c>
      <c r="S265" s="1">
        <f>SUMIF('I have a blue banner'!A$2:A$995,I265,'I have a blue banner'!L$2:L$995)</f>
        <v>0</v>
      </c>
      <c r="T265" s="1">
        <f>SUMIF('I wanna go biking'!A$2:A$1000,D265,'I wanna go biking'!D$2:D$2000)</f>
        <v>11.5</v>
      </c>
      <c r="U265" s="1">
        <f>SUMIF('I wanna go biking'!A$2:A$1000,F265,'I wanna go biking'!D$2:D$2000)</f>
        <v>0.714285714285714</v>
      </c>
      <c r="V265" s="1">
        <f>SUMIF('I wanna go biking'!A$2:A$1000,H265,'I wanna go biking'!D$2:D$2000)</f>
        <v>0.285714285714286</v>
      </c>
      <c r="W265">
        <f t="shared" si="48"/>
        <v>-99.5</v>
      </c>
      <c r="X265">
        <f t="shared" si="49"/>
        <v>-220.285714285714</v>
      </c>
      <c r="Y265">
        <f t="shared" si="50"/>
        <v>0.285714285714286</v>
      </c>
      <c r="Z265">
        <f t="shared" si="51"/>
        <v>0</v>
      </c>
      <c r="AA265">
        <f t="shared" si="52"/>
        <v>0</v>
      </c>
      <c r="AB265">
        <f t="shared" si="53"/>
        <v>0</v>
      </c>
      <c r="AC265" s="25">
        <f t="shared" si="54"/>
        <v>0</v>
      </c>
    </row>
    <row r="266" spans="1:29">
      <c r="A266">
        <f>'Data Entry'!A267</f>
        <v>5409</v>
      </c>
      <c r="B266">
        <f>'Data Entry'!B267</f>
        <v>46</v>
      </c>
      <c r="C266" t="str">
        <f>'Data Entry'!C267</f>
        <v>Blue</v>
      </c>
      <c r="D266">
        <f>'Data Entry'!M267</f>
        <v>4976</v>
      </c>
      <c r="E266">
        <f>'Data Entry'!N267</f>
        <v>0</v>
      </c>
      <c r="F266">
        <f>'Data Entry'!O267</f>
        <v>865</v>
      </c>
      <c r="G266">
        <f>'Data Entry'!P267</f>
        <v>0</v>
      </c>
      <c r="H266">
        <f>'Data Entry'!Q267</f>
        <v>5672</v>
      </c>
      <c r="I266">
        <f>'Data Entry'!R267</f>
        <v>0</v>
      </c>
      <c r="J266">
        <f t="shared" si="44"/>
        <v>0</v>
      </c>
      <c r="K266" s="1">
        <f>SUMIFS('I want to cry'!C$2:C$1000,'I want to cry'!$A$2:$A$1000,$B266,'I want to cry'!$B$2:$B$1000,$C266)</f>
        <v>16.366</v>
      </c>
      <c r="L266" s="1">
        <f>SUMIFS('I want to cry'!D$2:D$1000,'I want to cry'!$A$2:$A$1000,$B266,'I want to cry'!$B$2:$B$1000,$C266)</f>
        <v>0</v>
      </c>
      <c r="M266" s="1">
        <f>SUMIFS('I want to cry'!E$2:E$1000,'I want to cry'!$A$2:$A$1000,$B266,'I want to cry'!$B$2:$B$1000,$C266)</f>
        <v>0</v>
      </c>
      <c r="N266" s="1">
        <f t="shared" si="45"/>
        <v>0</v>
      </c>
      <c r="O266" s="1">
        <f t="shared" si="46"/>
        <v>0</v>
      </c>
      <c r="P266" s="1">
        <f t="shared" si="47"/>
        <v>0</v>
      </c>
      <c r="Q266" s="1">
        <f>SUMIF('I have a blue banner'!A$2:A$995,D266,'I have a blue banner'!L$2:L$995)</f>
        <v>141</v>
      </c>
      <c r="R266" s="1">
        <f>SUMIF('I have a blue banner'!A$2:A$995,F266,'I have a blue banner'!L$2:L$995)</f>
        <v>62</v>
      </c>
      <c r="S266" s="1">
        <f>SUMIF('I have a blue banner'!A$2:A$995,I266,'I have a blue banner'!L$2:L$995)</f>
        <v>0</v>
      </c>
      <c r="T266" s="1">
        <f>SUMIF('I wanna go biking'!A$2:A$1000,D266,'I wanna go biking'!D$2:D$2000)</f>
        <v>10.3333333333333</v>
      </c>
      <c r="U266" s="1">
        <f>SUMIF('I wanna go biking'!A$2:A$1000,F266,'I wanna go biking'!D$2:D$2000)</f>
        <v>7.5</v>
      </c>
      <c r="V266" s="1">
        <f>SUMIF('I wanna go biking'!A$2:A$1000,H266,'I wanna go biking'!D$2:D$2000)</f>
        <v>2</v>
      </c>
      <c r="W266">
        <f t="shared" si="48"/>
        <v>-130.666666666667</v>
      </c>
      <c r="X266">
        <f t="shared" si="49"/>
        <v>-54.5</v>
      </c>
      <c r="Y266">
        <f t="shared" si="50"/>
        <v>2</v>
      </c>
      <c r="Z266">
        <f t="shared" si="51"/>
        <v>0</v>
      </c>
      <c r="AA266">
        <f t="shared" si="52"/>
        <v>0</v>
      </c>
      <c r="AB266">
        <f t="shared" si="53"/>
        <v>0</v>
      </c>
      <c r="AC266" s="25">
        <f t="shared" si="54"/>
        <v>0</v>
      </c>
    </row>
    <row r="267" spans="1:29">
      <c r="A267">
        <f>'Data Entry'!A268</f>
        <v>5032</v>
      </c>
      <c r="B267">
        <f>'Data Entry'!B268</f>
        <v>46</v>
      </c>
      <c r="C267" t="str">
        <f>'Data Entry'!C268</f>
        <v>Blue</v>
      </c>
      <c r="D267">
        <f>'Data Entry'!M268</f>
        <v>865</v>
      </c>
      <c r="E267">
        <f>'Data Entry'!N268</f>
        <v>0.916</v>
      </c>
      <c r="F267">
        <f>'Data Entry'!O268</f>
        <v>5672</v>
      </c>
      <c r="G267">
        <f>'Data Entry'!P268</f>
        <v>0</v>
      </c>
      <c r="H267">
        <f>'Data Entry'!Q268</f>
        <v>4976</v>
      </c>
      <c r="I267">
        <f>'Data Entry'!R268</f>
        <v>0</v>
      </c>
      <c r="J267">
        <f t="shared" si="44"/>
        <v>0.916</v>
      </c>
      <c r="K267" s="1">
        <f>SUMIFS('I want to cry'!C$2:C$1000,'I want to cry'!$A$2:$A$1000,$B267,'I want to cry'!$B$2:$B$1000,$C267)</f>
        <v>16.366</v>
      </c>
      <c r="L267" s="1">
        <f>SUMIFS('I want to cry'!D$2:D$1000,'I want to cry'!$A$2:$A$1000,$B267,'I want to cry'!$B$2:$B$1000,$C267)</f>
        <v>0</v>
      </c>
      <c r="M267" s="1">
        <f>SUMIFS('I want to cry'!E$2:E$1000,'I want to cry'!$A$2:$A$1000,$B267,'I want to cry'!$B$2:$B$1000,$C267)</f>
        <v>0</v>
      </c>
      <c r="N267" s="1">
        <f t="shared" si="45"/>
        <v>0</v>
      </c>
      <c r="O267" s="1">
        <f t="shared" si="46"/>
        <v>0</v>
      </c>
      <c r="P267" s="1">
        <f t="shared" si="47"/>
        <v>0</v>
      </c>
      <c r="Q267" s="1">
        <f>SUMIF('I have a blue banner'!A$2:A$995,D267,'I have a blue banner'!L$2:L$995)</f>
        <v>62</v>
      </c>
      <c r="R267" s="1">
        <f>SUMIF('I have a blue banner'!A$2:A$995,F267,'I have a blue banner'!L$2:L$995)</f>
        <v>9</v>
      </c>
      <c r="S267" s="1">
        <f>SUMIF('I have a blue banner'!A$2:A$995,I267,'I have a blue banner'!L$2:L$995)</f>
        <v>0</v>
      </c>
      <c r="T267" s="1">
        <f>SUMIF('I wanna go biking'!A$2:A$1000,D267,'I wanna go biking'!D$2:D$2000)</f>
        <v>7.5</v>
      </c>
      <c r="U267" s="1">
        <f>SUMIF('I wanna go biking'!A$2:A$1000,F267,'I wanna go biking'!D$2:D$2000)</f>
        <v>2</v>
      </c>
      <c r="V267" s="1">
        <f>SUMIF('I wanna go biking'!A$2:A$1000,H267,'I wanna go biking'!D$2:D$2000)</f>
        <v>10.3333333333333</v>
      </c>
      <c r="W267">
        <f t="shared" si="48"/>
        <v>-54.5</v>
      </c>
      <c r="X267">
        <f t="shared" si="49"/>
        <v>-7</v>
      </c>
      <c r="Y267">
        <f t="shared" si="50"/>
        <v>10.3333333333333</v>
      </c>
      <c r="Z267">
        <f t="shared" si="51"/>
        <v>0</v>
      </c>
      <c r="AA267">
        <f t="shared" si="52"/>
        <v>0</v>
      </c>
      <c r="AB267">
        <f t="shared" si="53"/>
        <v>0</v>
      </c>
      <c r="AC267" s="25">
        <f t="shared" si="54"/>
        <v>0</v>
      </c>
    </row>
    <row r="268" spans="1:29">
      <c r="A268">
        <f>'Data Entry'!A269</f>
        <v>865</v>
      </c>
      <c r="B268">
        <f>'Data Entry'!B269</f>
        <v>46</v>
      </c>
      <c r="C268" t="str">
        <f>'Data Entry'!C269</f>
        <v>Red</v>
      </c>
      <c r="D268">
        <f>'Data Entry'!M269</f>
        <v>5032</v>
      </c>
      <c r="E268">
        <f>'Data Entry'!N269</f>
        <v>0</v>
      </c>
      <c r="F268">
        <f>'Data Entry'!O269</f>
        <v>5409</v>
      </c>
      <c r="G268">
        <f>'Data Entry'!P269</f>
        <v>0</v>
      </c>
      <c r="H268">
        <f>'Data Entry'!Q269</f>
        <v>1334</v>
      </c>
      <c r="I268">
        <f>'Data Entry'!R269</f>
        <v>0</v>
      </c>
      <c r="J268">
        <f t="shared" si="44"/>
        <v>0</v>
      </c>
      <c r="K268" s="1">
        <f>SUMIFS('I want to cry'!C$2:C$1000,'I want to cry'!$A$2:$A$1000,$B268,'I want to cry'!$B$2:$B$1000,$C268)</f>
        <v>1.29</v>
      </c>
      <c r="L268" s="1">
        <f>SUMIFS('I want to cry'!D$2:D$1000,'I want to cry'!$A$2:$A$1000,$B268,'I want to cry'!$B$2:$B$1000,$C268)</f>
        <v>23.683</v>
      </c>
      <c r="M268" s="1">
        <f>SUMIFS('I want to cry'!E$2:E$1000,'I want to cry'!$A$2:$A$1000,$B268,'I want to cry'!$B$2:$B$1000,$C268)</f>
        <v>2.15</v>
      </c>
      <c r="N268" s="1">
        <f t="shared" si="45"/>
        <v>0</v>
      </c>
      <c r="O268" s="1">
        <f t="shared" si="46"/>
        <v>0</v>
      </c>
      <c r="P268" s="1">
        <f t="shared" si="47"/>
        <v>0</v>
      </c>
      <c r="Q268" s="1">
        <f>SUMIF('I have a blue banner'!A$2:A$995,D268,'I have a blue banner'!L$2:L$995)</f>
        <v>111</v>
      </c>
      <c r="R268" s="1">
        <f>SUMIF('I have a blue banner'!A$2:A$995,F268,'I have a blue banner'!L$2:L$995)</f>
        <v>221</v>
      </c>
      <c r="S268" s="1">
        <f>SUMIF('I have a blue banner'!A$2:A$995,I268,'I have a blue banner'!L$2:L$995)</f>
        <v>0</v>
      </c>
      <c r="T268" s="1">
        <f>SUMIF('I wanna go biking'!A$2:A$1000,D268,'I wanna go biking'!D$2:D$2000)</f>
        <v>11.5</v>
      </c>
      <c r="U268" s="1">
        <f>SUMIF('I wanna go biking'!A$2:A$1000,F268,'I wanna go biking'!D$2:D$2000)</f>
        <v>0.714285714285714</v>
      </c>
      <c r="V268" s="1">
        <f>SUMIF('I wanna go biking'!A$2:A$1000,H268,'I wanna go biking'!D$2:D$2000)</f>
        <v>0.285714285714286</v>
      </c>
      <c r="W268">
        <f t="shared" si="48"/>
        <v>-99.5</v>
      </c>
      <c r="X268">
        <f t="shared" si="49"/>
        <v>-220.285714285714</v>
      </c>
      <c r="Y268">
        <f t="shared" si="50"/>
        <v>0.285714285714286</v>
      </c>
      <c r="Z268">
        <f t="shared" si="51"/>
        <v>0</v>
      </c>
      <c r="AA268">
        <f t="shared" si="52"/>
        <v>0</v>
      </c>
      <c r="AB268">
        <f t="shared" si="53"/>
        <v>0</v>
      </c>
      <c r="AC268" s="25">
        <f t="shared" si="54"/>
        <v>0</v>
      </c>
    </row>
    <row r="269" spans="1:29">
      <c r="A269">
        <f>'Data Entry'!A270</f>
        <v>5672</v>
      </c>
      <c r="B269">
        <f>'Data Entry'!B270</f>
        <v>46</v>
      </c>
      <c r="C269" t="str">
        <f>'Data Entry'!C270</f>
        <v>Red</v>
      </c>
      <c r="D269">
        <f>'Data Entry'!M270</f>
        <v>5032</v>
      </c>
      <c r="E269">
        <f>'Data Entry'!N270</f>
        <v>0</v>
      </c>
      <c r="F269">
        <f>'Data Entry'!O270</f>
        <v>5409</v>
      </c>
      <c r="G269">
        <f>'Data Entry'!P270</f>
        <v>23.683</v>
      </c>
      <c r="H269">
        <f>'Data Entry'!Q270</f>
        <v>1334</v>
      </c>
      <c r="I269">
        <f>'Data Entry'!R270</f>
        <v>2.15</v>
      </c>
      <c r="J269">
        <f t="shared" si="44"/>
        <v>25.833</v>
      </c>
      <c r="K269" s="1">
        <f>SUMIFS('I want to cry'!C$2:C$1000,'I want to cry'!$A$2:$A$1000,$B269,'I want to cry'!$B$2:$B$1000,$C269)</f>
        <v>1.29</v>
      </c>
      <c r="L269" s="1">
        <f>SUMIFS('I want to cry'!D$2:D$1000,'I want to cry'!$A$2:$A$1000,$B269,'I want to cry'!$B$2:$B$1000,$C269)</f>
        <v>23.683</v>
      </c>
      <c r="M269" s="1">
        <f>SUMIFS('I want to cry'!E$2:E$1000,'I want to cry'!$A$2:$A$1000,$B269,'I want to cry'!$B$2:$B$1000,$C269)</f>
        <v>2.15</v>
      </c>
      <c r="N269" s="1">
        <f t="shared" si="45"/>
        <v>0</v>
      </c>
      <c r="O269" s="1">
        <f t="shared" si="46"/>
        <v>1</v>
      </c>
      <c r="P269" s="1">
        <f t="shared" si="47"/>
        <v>0</v>
      </c>
      <c r="Q269" s="1">
        <f>SUMIF('I have a blue banner'!A$2:A$995,D269,'I have a blue banner'!L$2:L$995)</f>
        <v>111</v>
      </c>
      <c r="R269" s="1">
        <f>SUMIF('I have a blue banner'!A$2:A$995,F269,'I have a blue banner'!L$2:L$995)</f>
        <v>221</v>
      </c>
      <c r="S269" s="1">
        <f>SUMIF('I have a blue banner'!A$2:A$995,I269,'I have a blue banner'!L$2:L$995)</f>
        <v>0</v>
      </c>
      <c r="T269" s="1">
        <f>SUMIF('I wanna go biking'!A$2:A$1000,D269,'I wanna go biking'!D$2:D$2000)</f>
        <v>11.5</v>
      </c>
      <c r="U269" s="1">
        <f>SUMIF('I wanna go biking'!A$2:A$1000,F269,'I wanna go biking'!D$2:D$2000)</f>
        <v>0.714285714285714</v>
      </c>
      <c r="V269" s="1">
        <f>SUMIF('I wanna go biking'!A$2:A$1000,H269,'I wanna go biking'!D$2:D$2000)</f>
        <v>0.285714285714286</v>
      </c>
      <c r="W269">
        <f t="shared" si="48"/>
        <v>-99.5</v>
      </c>
      <c r="X269">
        <f t="shared" si="49"/>
        <v>-220.285714285714</v>
      </c>
      <c r="Y269">
        <f t="shared" si="50"/>
        <v>0.285714285714286</v>
      </c>
      <c r="Z269">
        <f t="shared" si="51"/>
        <v>0</v>
      </c>
      <c r="AA269">
        <f t="shared" si="52"/>
        <v>-220.285714285714</v>
      </c>
      <c r="AB269">
        <f t="shared" si="53"/>
        <v>0</v>
      </c>
      <c r="AC269" s="25">
        <f t="shared" si="54"/>
        <v>-220.285714285714</v>
      </c>
    </row>
    <row r="270" spans="1:29">
      <c r="A270">
        <f>'Data Entry'!A271</f>
        <v>1334</v>
      </c>
      <c r="B270">
        <f>'Data Entry'!B271</f>
        <v>46</v>
      </c>
      <c r="C270" t="str">
        <f>'Data Entry'!C271</f>
        <v>Blue</v>
      </c>
      <c r="D270">
        <f>'Data Entry'!M271</f>
        <v>865</v>
      </c>
      <c r="E270">
        <f>'Data Entry'!N271</f>
        <v>15.45</v>
      </c>
      <c r="F270">
        <f>'Data Entry'!O271</f>
        <v>5672</v>
      </c>
      <c r="G270">
        <f>'Data Entry'!P271</f>
        <v>0</v>
      </c>
      <c r="H270">
        <f>'Data Entry'!Q271</f>
        <v>4976</v>
      </c>
      <c r="I270">
        <f>'Data Entry'!R271</f>
        <v>0</v>
      </c>
      <c r="J270">
        <f t="shared" si="44"/>
        <v>15.45</v>
      </c>
      <c r="K270" s="1">
        <f>SUMIFS('I want to cry'!C$2:C$1000,'I want to cry'!$A$2:$A$1000,$B270,'I want to cry'!$B$2:$B$1000,$C270)</f>
        <v>16.366</v>
      </c>
      <c r="L270" s="1">
        <f>SUMIFS('I want to cry'!D$2:D$1000,'I want to cry'!$A$2:$A$1000,$B270,'I want to cry'!$B$2:$B$1000,$C270)</f>
        <v>0</v>
      </c>
      <c r="M270" s="1">
        <f>SUMIFS('I want to cry'!E$2:E$1000,'I want to cry'!$A$2:$A$1000,$B270,'I want to cry'!$B$2:$B$1000,$C270)</f>
        <v>0</v>
      </c>
      <c r="N270" s="1">
        <f t="shared" si="45"/>
        <v>0.944030306733472</v>
      </c>
      <c r="O270" s="1">
        <f t="shared" si="46"/>
        <v>0</v>
      </c>
      <c r="P270" s="1">
        <f t="shared" si="47"/>
        <v>0</v>
      </c>
      <c r="Q270" s="1">
        <f>SUMIF('I have a blue banner'!A$2:A$995,D270,'I have a blue banner'!L$2:L$995)</f>
        <v>62</v>
      </c>
      <c r="R270" s="1">
        <f>SUMIF('I have a blue banner'!A$2:A$995,F270,'I have a blue banner'!L$2:L$995)</f>
        <v>9</v>
      </c>
      <c r="S270" s="1">
        <f>SUMIF('I have a blue banner'!A$2:A$995,I270,'I have a blue banner'!L$2:L$995)</f>
        <v>0</v>
      </c>
      <c r="T270" s="1">
        <f>SUMIF('I wanna go biking'!A$2:A$1000,D270,'I wanna go biking'!D$2:D$2000)</f>
        <v>7.5</v>
      </c>
      <c r="U270" s="1">
        <f>SUMIF('I wanna go biking'!A$2:A$1000,F270,'I wanna go biking'!D$2:D$2000)</f>
        <v>2</v>
      </c>
      <c r="V270" s="1">
        <f>SUMIF('I wanna go biking'!A$2:A$1000,H270,'I wanna go biking'!D$2:D$2000)</f>
        <v>10.3333333333333</v>
      </c>
      <c r="W270">
        <f t="shared" si="48"/>
        <v>-54.5</v>
      </c>
      <c r="X270">
        <f t="shared" si="49"/>
        <v>-7</v>
      </c>
      <c r="Y270">
        <f t="shared" si="50"/>
        <v>10.3333333333333</v>
      </c>
      <c r="Z270">
        <f t="shared" si="51"/>
        <v>-51.4496517169742</v>
      </c>
      <c r="AA270">
        <f t="shared" si="52"/>
        <v>0</v>
      </c>
      <c r="AB270">
        <f t="shared" si="53"/>
        <v>0</v>
      </c>
      <c r="AC270" s="25">
        <f t="shared" si="54"/>
        <v>-51.4496517169742</v>
      </c>
    </row>
    <row r="271" spans="1:29">
      <c r="A271">
        <f>'Data Entry'!A272</f>
        <v>1305</v>
      </c>
      <c r="B271">
        <f>'Data Entry'!B272</f>
        <v>45</v>
      </c>
      <c r="C271" t="str">
        <f>'Data Entry'!C272</f>
        <v>Blue</v>
      </c>
      <c r="D271">
        <f>'Data Entry'!M272</f>
        <v>4946</v>
      </c>
      <c r="E271">
        <f>'Data Entry'!N272</f>
        <v>6.175</v>
      </c>
      <c r="F271">
        <f>'Data Entry'!O272</f>
        <v>2386</v>
      </c>
      <c r="G271">
        <f>'Data Entry'!P272</f>
        <v>0</v>
      </c>
      <c r="H271">
        <f>'Data Entry'!Q272</f>
        <v>8765</v>
      </c>
      <c r="I271">
        <f>'Data Entry'!R272</f>
        <v>0</v>
      </c>
      <c r="J271">
        <f t="shared" si="44"/>
        <v>6.175</v>
      </c>
      <c r="K271" s="1">
        <f>SUMIFS('I want to cry'!C$2:C$1000,'I want to cry'!$A$2:$A$1000,$B271,'I want to cry'!$B$2:$B$1000,$C271)</f>
        <v>15.35</v>
      </c>
      <c r="L271" s="1">
        <f>SUMIFS('I want to cry'!D$2:D$1000,'I want to cry'!$A$2:$A$1000,$B271,'I want to cry'!$B$2:$B$1000,$C271)</f>
        <v>0</v>
      </c>
      <c r="M271" s="1">
        <f>SUMIFS('I want to cry'!E$2:E$1000,'I want to cry'!$A$2:$A$1000,$B271,'I want to cry'!$B$2:$B$1000,$C271)</f>
        <v>0</v>
      </c>
      <c r="N271" s="1">
        <f t="shared" si="45"/>
        <v>0.40228013029316</v>
      </c>
      <c r="O271" s="1">
        <f t="shared" si="46"/>
        <v>0</v>
      </c>
      <c r="P271" s="1">
        <f t="shared" si="47"/>
        <v>0</v>
      </c>
      <c r="Q271" s="1">
        <f>SUMIF('I have a blue banner'!A$2:A$995,D271,'I have a blue banner'!L$2:L$995)</f>
        <v>144</v>
      </c>
      <c r="R271" s="1">
        <f>SUMIF('I have a blue banner'!A$2:A$995,F271,'I have a blue banner'!L$2:L$995)</f>
        <v>30</v>
      </c>
      <c r="S271" s="1">
        <f>SUMIF('I have a blue banner'!A$2:A$995,I271,'I have a blue banner'!L$2:L$995)</f>
        <v>0</v>
      </c>
      <c r="T271" s="1">
        <f>SUMIF('I wanna go biking'!A$2:A$1000,D271,'I wanna go biking'!D$2:D$2000)</f>
        <v>15.5</v>
      </c>
      <c r="U271" s="1">
        <f>SUMIF('I wanna go biking'!A$2:A$1000,F271,'I wanna go biking'!D$2:D$2000)</f>
        <v>4.66666666666667</v>
      </c>
      <c r="V271" s="1">
        <f>SUMIF('I wanna go biking'!A$2:A$1000,H271,'I wanna go biking'!D$2:D$2000)</f>
        <v>0</v>
      </c>
      <c r="W271">
        <f t="shared" si="48"/>
        <v>-128.5</v>
      </c>
      <c r="X271">
        <f t="shared" si="49"/>
        <v>-25.3333333333333</v>
      </c>
      <c r="Y271">
        <f t="shared" si="50"/>
        <v>0</v>
      </c>
      <c r="Z271">
        <f t="shared" si="51"/>
        <v>-51.692996742671</v>
      </c>
      <c r="AA271">
        <f t="shared" si="52"/>
        <v>0</v>
      </c>
      <c r="AB271">
        <f t="shared" si="53"/>
        <v>0</v>
      </c>
      <c r="AC271" s="25">
        <f t="shared" si="54"/>
        <v>-51.692996742671</v>
      </c>
    </row>
    <row r="272" spans="1:29">
      <c r="A272">
        <f>'Data Entry'!A273</f>
        <v>2386</v>
      </c>
      <c r="B272">
        <f>'Data Entry'!B273</f>
        <v>45</v>
      </c>
      <c r="C272" t="str">
        <f>'Data Entry'!C273</f>
        <v>Red</v>
      </c>
      <c r="D272">
        <f>'Data Entry'!M273</f>
        <v>1305</v>
      </c>
      <c r="E272">
        <f>'Data Entry'!N273</f>
        <v>2.723</v>
      </c>
      <c r="F272">
        <f>'Data Entry'!O273</f>
        <v>2198</v>
      </c>
      <c r="G272">
        <f>'Data Entry'!P273</f>
        <v>0</v>
      </c>
      <c r="H272">
        <f>'Data Entry'!Q273</f>
        <v>6397</v>
      </c>
      <c r="I272">
        <f>'Data Entry'!R273</f>
        <v>0</v>
      </c>
      <c r="J272">
        <f t="shared" si="44"/>
        <v>2.723</v>
      </c>
      <c r="K272" s="1">
        <f>SUMIFS('I want to cry'!C$2:C$1000,'I want to cry'!$A$2:$A$1000,$B272,'I want to cry'!$B$2:$B$1000,$C272)</f>
        <v>27.335</v>
      </c>
      <c r="L272" s="1">
        <f>SUMIFS('I want to cry'!D$2:D$1000,'I want to cry'!$A$2:$A$1000,$B272,'I want to cry'!$B$2:$B$1000,$C272)</f>
        <v>0</v>
      </c>
      <c r="M272" s="1">
        <f>SUMIFS('I want to cry'!E$2:E$1000,'I want to cry'!$A$2:$A$1000,$B272,'I want to cry'!$B$2:$B$1000,$C272)</f>
        <v>0</v>
      </c>
      <c r="N272" s="1">
        <f t="shared" si="45"/>
        <v>0.0996158770806658</v>
      </c>
      <c r="O272" s="1">
        <f t="shared" si="46"/>
        <v>0</v>
      </c>
      <c r="P272" s="1">
        <f t="shared" si="47"/>
        <v>0</v>
      </c>
      <c r="Q272" s="1">
        <f>SUMIF('I have a blue banner'!A$2:A$995,D272,'I have a blue banner'!L$2:L$995)</f>
        <v>97</v>
      </c>
      <c r="R272" s="1">
        <f>SUMIF('I have a blue banner'!A$2:A$995,F272,'I have a blue banner'!L$2:L$995)</f>
        <v>58</v>
      </c>
      <c r="S272" s="1">
        <f>SUMIF('I have a blue banner'!A$2:A$995,I272,'I have a blue banner'!L$2:L$995)</f>
        <v>0</v>
      </c>
      <c r="T272" s="1">
        <f>SUMIF('I wanna go biking'!A$2:A$1000,D272,'I wanna go biking'!D$2:D$2000)</f>
        <v>12</v>
      </c>
      <c r="U272" s="1">
        <f>SUMIF('I wanna go biking'!A$2:A$1000,F272,'I wanna go biking'!D$2:D$2000)</f>
        <v>7</v>
      </c>
      <c r="V272" s="1">
        <f>SUMIF('I wanna go biking'!A$2:A$1000,H272,'I wanna go biking'!D$2:D$2000)</f>
        <v>1.66666666666667</v>
      </c>
      <c r="W272">
        <f t="shared" si="48"/>
        <v>-85</v>
      </c>
      <c r="X272">
        <f t="shared" si="49"/>
        <v>-51</v>
      </c>
      <c r="Y272">
        <f t="shared" si="50"/>
        <v>1.66666666666667</v>
      </c>
      <c r="Z272">
        <f t="shared" si="51"/>
        <v>-8.46734955185659</v>
      </c>
      <c r="AA272">
        <f t="shared" si="52"/>
        <v>0</v>
      </c>
      <c r="AB272">
        <f t="shared" si="53"/>
        <v>0</v>
      </c>
      <c r="AC272" s="25">
        <f t="shared" si="54"/>
        <v>-8.46734955185659</v>
      </c>
    </row>
    <row r="273" spans="1:29">
      <c r="A273">
        <f>'Data Entry'!A274</f>
        <v>8765</v>
      </c>
      <c r="B273">
        <f>'Data Entry'!B274</f>
        <v>47</v>
      </c>
      <c r="C273" t="str">
        <f>'Data Entry'!C274</f>
        <v>Red</v>
      </c>
      <c r="D273">
        <f>'Data Entry'!M274</f>
        <v>1305</v>
      </c>
      <c r="E273">
        <f>'Data Entry'!N274</f>
        <v>55.185</v>
      </c>
      <c r="F273">
        <f>'Data Entry'!O274</f>
        <v>2198</v>
      </c>
      <c r="G273">
        <f>'Data Entry'!P274</f>
        <v>9.258</v>
      </c>
      <c r="H273">
        <f>'Data Entry'!Q274</f>
        <v>6397</v>
      </c>
      <c r="I273">
        <f>'Data Entry'!R274</f>
        <v>21.833</v>
      </c>
      <c r="J273">
        <f t="shared" si="44"/>
        <v>86.276</v>
      </c>
      <c r="K273" s="1">
        <f>SUMIFS('I want to cry'!C$2:C$1000,'I want to cry'!$A$2:$A$1000,$B273,'I want to cry'!$B$2:$B$1000,$C273)</f>
        <v>65.208</v>
      </c>
      <c r="L273" s="1">
        <f>SUMIFS('I want to cry'!D$2:D$1000,'I want to cry'!$A$2:$A$1000,$B273,'I want to cry'!$B$2:$B$1000,$C273)</f>
        <v>12.826</v>
      </c>
      <c r="M273" s="1">
        <f>SUMIFS('I want to cry'!E$2:E$1000,'I want to cry'!$A$2:$A$1000,$B273,'I want to cry'!$B$2:$B$1000,$C273)</f>
        <v>21.833</v>
      </c>
      <c r="N273" s="1">
        <f t="shared" si="45"/>
        <v>0.846291866028708</v>
      </c>
      <c r="O273" s="1">
        <f t="shared" si="46"/>
        <v>0.721815063152971</v>
      </c>
      <c r="P273" s="1">
        <f t="shared" si="47"/>
        <v>1</v>
      </c>
      <c r="Q273" s="1">
        <f>SUMIF('I have a blue banner'!A$2:A$995,D273,'I have a blue banner'!L$2:L$995)</f>
        <v>97</v>
      </c>
      <c r="R273" s="1">
        <f>SUMIF('I have a blue banner'!A$2:A$995,F273,'I have a blue banner'!L$2:L$995)</f>
        <v>58</v>
      </c>
      <c r="S273" s="1">
        <f>SUMIF('I have a blue banner'!A$2:A$995,I273,'I have a blue banner'!L$2:L$995)</f>
        <v>0</v>
      </c>
      <c r="T273" s="1">
        <f>SUMIF('I wanna go biking'!A$2:A$1000,D273,'I wanna go biking'!D$2:D$2000)</f>
        <v>12</v>
      </c>
      <c r="U273" s="1">
        <f>SUMIF('I wanna go biking'!A$2:A$1000,F273,'I wanna go biking'!D$2:D$2000)</f>
        <v>7</v>
      </c>
      <c r="V273" s="1">
        <f>SUMIF('I wanna go biking'!A$2:A$1000,H273,'I wanna go biking'!D$2:D$2000)</f>
        <v>1.66666666666667</v>
      </c>
      <c r="W273">
        <f t="shared" si="48"/>
        <v>-85</v>
      </c>
      <c r="X273">
        <f t="shared" si="49"/>
        <v>-51</v>
      </c>
      <c r="Y273">
        <f t="shared" si="50"/>
        <v>1.66666666666667</v>
      </c>
      <c r="Z273">
        <f t="shared" si="51"/>
        <v>-71.9348086124402</v>
      </c>
      <c r="AA273">
        <f t="shared" si="52"/>
        <v>-36.8125682208015</v>
      </c>
      <c r="AB273">
        <f t="shared" si="53"/>
        <v>1.66666666666667</v>
      </c>
      <c r="AC273" s="25">
        <f t="shared" si="54"/>
        <v>-107.080710166575</v>
      </c>
    </row>
    <row r="274" spans="1:29">
      <c r="A274">
        <f>'Data Entry'!A275</f>
        <v>4946</v>
      </c>
      <c r="B274">
        <f>'Data Entry'!B275</f>
        <v>45</v>
      </c>
      <c r="C274" t="str">
        <f>'Data Entry'!C275</f>
        <v>Red</v>
      </c>
      <c r="D274">
        <f>'Data Entry'!M275</f>
        <v>1305</v>
      </c>
      <c r="E274">
        <f>'Data Entry'!N275</f>
        <v>24.612</v>
      </c>
      <c r="F274">
        <f>'Data Entry'!O275</f>
        <v>2198</v>
      </c>
      <c r="G274">
        <f>'Data Entry'!P275</f>
        <v>0</v>
      </c>
      <c r="H274">
        <f>'Data Entry'!Q275</f>
        <v>6397</v>
      </c>
      <c r="I274">
        <f>'Data Entry'!R275</f>
        <v>0</v>
      </c>
      <c r="J274">
        <f t="shared" si="44"/>
        <v>24.612</v>
      </c>
      <c r="K274" s="1">
        <f>SUMIFS('I want to cry'!C$2:C$1000,'I want to cry'!$A$2:$A$1000,$B274,'I want to cry'!$B$2:$B$1000,$C274)</f>
        <v>27.335</v>
      </c>
      <c r="L274" s="1">
        <f>SUMIFS('I want to cry'!D$2:D$1000,'I want to cry'!$A$2:$A$1000,$B274,'I want to cry'!$B$2:$B$1000,$C274)</f>
        <v>0</v>
      </c>
      <c r="M274" s="1">
        <f>SUMIFS('I want to cry'!E$2:E$1000,'I want to cry'!$A$2:$A$1000,$B274,'I want to cry'!$B$2:$B$1000,$C274)</f>
        <v>0</v>
      </c>
      <c r="N274" s="1">
        <f t="shared" si="45"/>
        <v>0.900384122919334</v>
      </c>
      <c r="O274" s="1">
        <f t="shared" si="46"/>
        <v>0</v>
      </c>
      <c r="P274" s="1">
        <f t="shared" si="47"/>
        <v>0</v>
      </c>
      <c r="Q274" s="1">
        <f>SUMIF('I have a blue banner'!A$2:A$995,D274,'I have a blue banner'!L$2:L$995)</f>
        <v>97</v>
      </c>
      <c r="R274" s="1">
        <f>SUMIF('I have a blue banner'!A$2:A$995,F274,'I have a blue banner'!L$2:L$995)</f>
        <v>58</v>
      </c>
      <c r="S274" s="1">
        <f>SUMIF('I have a blue banner'!A$2:A$995,I274,'I have a blue banner'!L$2:L$995)</f>
        <v>0</v>
      </c>
      <c r="T274" s="1">
        <f>SUMIF('I wanna go biking'!A$2:A$1000,D274,'I wanna go biking'!D$2:D$2000)</f>
        <v>12</v>
      </c>
      <c r="U274" s="1">
        <f>SUMIF('I wanna go biking'!A$2:A$1000,F274,'I wanna go biking'!D$2:D$2000)</f>
        <v>7</v>
      </c>
      <c r="V274" s="1">
        <f>SUMIF('I wanna go biking'!A$2:A$1000,H274,'I wanna go biking'!D$2:D$2000)</f>
        <v>1.66666666666667</v>
      </c>
      <c r="W274">
        <f t="shared" si="48"/>
        <v>-85</v>
      </c>
      <c r="X274">
        <f t="shared" si="49"/>
        <v>-51</v>
      </c>
      <c r="Y274">
        <f t="shared" si="50"/>
        <v>1.66666666666667</v>
      </c>
      <c r="Z274">
        <f t="shared" si="51"/>
        <v>-76.5326504481434</v>
      </c>
      <c r="AA274">
        <f t="shared" si="52"/>
        <v>0</v>
      </c>
      <c r="AB274">
        <f t="shared" si="53"/>
        <v>0</v>
      </c>
      <c r="AC274" s="25">
        <f t="shared" si="54"/>
        <v>-76.5326504481434</v>
      </c>
    </row>
    <row r="275" spans="1:29">
      <c r="A275">
        <f>'Data Entry'!A276</f>
        <v>2198</v>
      </c>
      <c r="B275">
        <f>'Data Entry'!B276</f>
        <v>45</v>
      </c>
      <c r="C275" t="str">
        <f>'Data Entry'!C276</f>
        <v>Blue</v>
      </c>
      <c r="D275">
        <f>'Data Entry'!M276</f>
        <v>4946</v>
      </c>
      <c r="E275">
        <f>'Data Entry'!N276</f>
        <v>5.842</v>
      </c>
      <c r="F275">
        <f>'Data Entry'!O276</f>
        <v>2386</v>
      </c>
      <c r="G275">
        <f>'Data Entry'!P276</f>
        <v>0</v>
      </c>
      <c r="H275">
        <f>'Data Entry'!Q276</f>
        <v>8765</v>
      </c>
      <c r="I275">
        <f>'Data Entry'!R276</f>
        <v>0</v>
      </c>
      <c r="J275">
        <f t="shared" si="44"/>
        <v>5.842</v>
      </c>
      <c r="K275" s="1">
        <f>SUMIFS('I want to cry'!C$2:C$1000,'I want to cry'!$A$2:$A$1000,$B275,'I want to cry'!$B$2:$B$1000,$C275)</f>
        <v>15.35</v>
      </c>
      <c r="L275" s="1">
        <f>SUMIFS('I want to cry'!D$2:D$1000,'I want to cry'!$A$2:$A$1000,$B275,'I want to cry'!$B$2:$B$1000,$C275)</f>
        <v>0</v>
      </c>
      <c r="M275" s="1">
        <f>SUMIFS('I want to cry'!E$2:E$1000,'I want to cry'!$A$2:$A$1000,$B275,'I want to cry'!$B$2:$B$1000,$C275)</f>
        <v>0</v>
      </c>
      <c r="N275" s="1">
        <f t="shared" si="45"/>
        <v>0.380586319218241</v>
      </c>
      <c r="O275" s="1">
        <f t="shared" si="46"/>
        <v>0</v>
      </c>
      <c r="P275" s="1">
        <f t="shared" si="47"/>
        <v>0</v>
      </c>
      <c r="Q275" s="1">
        <f>SUMIF('I have a blue banner'!A$2:A$995,D275,'I have a blue banner'!L$2:L$995)</f>
        <v>144</v>
      </c>
      <c r="R275" s="1">
        <f>SUMIF('I have a blue banner'!A$2:A$995,F275,'I have a blue banner'!L$2:L$995)</f>
        <v>30</v>
      </c>
      <c r="S275" s="1">
        <f>SUMIF('I have a blue banner'!A$2:A$995,I275,'I have a blue banner'!L$2:L$995)</f>
        <v>0</v>
      </c>
      <c r="T275" s="1">
        <f>SUMIF('I wanna go biking'!A$2:A$1000,D275,'I wanna go biking'!D$2:D$2000)</f>
        <v>15.5</v>
      </c>
      <c r="U275" s="1">
        <f>SUMIF('I wanna go biking'!A$2:A$1000,F275,'I wanna go biking'!D$2:D$2000)</f>
        <v>4.66666666666667</v>
      </c>
      <c r="V275" s="1">
        <f>SUMIF('I wanna go biking'!A$2:A$1000,H275,'I wanna go biking'!D$2:D$2000)</f>
        <v>0</v>
      </c>
      <c r="W275">
        <f t="shared" si="48"/>
        <v>-128.5</v>
      </c>
      <c r="X275">
        <f t="shared" si="49"/>
        <v>-25.3333333333333</v>
      </c>
      <c r="Y275">
        <f t="shared" si="50"/>
        <v>0</v>
      </c>
      <c r="Z275">
        <f t="shared" si="51"/>
        <v>-48.905342019544</v>
      </c>
      <c r="AA275">
        <f t="shared" si="52"/>
        <v>0</v>
      </c>
      <c r="AB275">
        <f t="shared" si="53"/>
        <v>0</v>
      </c>
      <c r="AC275" s="25">
        <f t="shared" si="54"/>
        <v>-48.905342019544</v>
      </c>
    </row>
    <row r="276" spans="1:29">
      <c r="A276">
        <f>'Data Entry'!A277</f>
        <v>6397</v>
      </c>
      <c r="B276">
        <f>'Data Entry'!B277</f>
        <v>45</v>
      </c>
      <c r="C276" t="str">
        <f>'Data Entry'!C277</f>
        <v>Blue</v>
      </c>
      <c r="D276">
        <f>'Data Entry'!M277</f>
        <v>4946</v>
      </c>
      <c r="E276">
        <f>'Data Entry'!N277</f>
        <v>3.333</v>
      </c>
      <c r="F276">
        <f>'Data Entry'!O277</f>
        <v>2386</v>
      </c>
      <c r="G276">
        <f>'Data Entry'!P277</f>
        <v>0</v>
      </c>
      <c r="H276">
        <f>'Data Entry'!Q277</f>
        <v>8765</v>
      </c>
      <c r="I276">
        <f>'Data Entry'!R277</f>
        <v>0</v>
      </c>
      <c r="J276">
        <f t="shared" si="44"/>
        <v>3.333</v>
      </c>
      <c r="K276" s="1">
        <f>SUMIFS('I want to cry'!C$2:C$1000,'I want to cry'!$A$2:$A$1000,$B276,'I want to cry'!$B$2:$B$1000,$C276)</f>
        <v>15.35</v>
      </c>
      <c r="L276" s="1">
        <f>SUMIFS('I want to cry'!D$2:D$1000,'I want to cry'!$A$2:$A$1000,$B276,'I want to cry'!$B$2:$B$1000,$C276)</f>
        <v>0</v>
      </c>
      <c r="M276" s="1">
        <f>SUMIFS('I want to cry'!E$2:E$1000,'I want to cry'!$A$2:$A$1000,$B276,'I want to cry'!$B$2:$B$1000,$C276)</f>
        <v>0</v>
      </c>
      <c r="N276" s="1">
        <f t="shared" si="45"/>
        <v>0.217133550488599</v>
      </c>
      <c r="O276" s="1">
        <f t="shared" si="46"/>
        <v>0</v>
      </c>
      <c r="P276" s="1">
        <f t="shared" si="47"/>
        <v>0</v>
      </c>
      <c r="Q276" s="1">
        <f>SUMIF('I have a blue banner'!A$2:A$995,D276,'I have a blue banner'!L$2:L$995)</f>
        <v>144</v>
      </c>
      <c r="R276" s="1">
        <f>SUMIF('I have a blue banner'!A$2:A$995,F276,'I have a blue banner'!L$2:L$995)</f>
        <v>30</v>
      </c>
      <c r="S276" s="1">
        <f>SUMIF('I have a blue banner'!A$2:A$995,I276,'I have a blue banner'!L$2:L$995)</f>
        <v>0</v>
      </c>
      <c r="T276" s="1">
        <f>SUMIF('I wanna go biking'!A$2:A$1000,D276,'I wanna go biking'!D$2:D$2000)</f>
        <v>15.5</v>
      </c>
      <c r="U276" s="1">
        <f>SUMIF('I wanna go biking'!A$2:A$1000,F276,'I wanna go biking'!D$2:D$2000)</f>
        <v>4.66666666666667</v>
      </c>
      <c r="V276" s="1">
        <f>SUMIF('I wanna go biking'!A$2:A$1000,H276,'I wanna go biking'!D$2:D$2000)</f>
        <v>0</v>
      </c>
      <c r="W276">
        <f t="shared" si="48"/>
        <v>-128.5</v>
      </c>
      <c r="X276">
        <f t="shared" si="49"/>
        <v>-25.3333333333333</v>
      </c>
      <c r="Y276">
        <f t="shared" si="50"/>
        <v>0</v>
      </c>
      <c r="Z276">
        <f t="shared" si="51"/>
        <v>-27.901661237785</v>
      </c>
      <c r="AA276">
        <f t="shared" si="52"/>
        <v>0</v>
      </c>
      <c r="AB276">
        <f t="shared" si="53"/>
        <v>0</v>
      </c>
      <c r="AC276" s="25">
        <f t="shared" si="54"/>
        <v>-27.901661237785</v>
      </c>
    </row>
    <row r="277" spans="1:29">
      <c r="A277">
        <f>'Data Entry'!A278</f>
        <v>4476</v>
      </c>
      <c r="B277">
        <f>'Data Entry'!B278</f>
        <v>47</v>
      </c>
      <c r="C277" t="str">
        <f>'Data Entry'!C278</f>
        <v>Blue</v>
      </c>
      <c r="D277">
        <f>'Data Entry'!M278</f>
        <v>6864</v>
      </c>
      <c r="E277">
        <f>'Data Entry'!N278</f>
        <v>0</v>
      </c>
      <c r="F277">
        <f>'Data Entry'!O278</f>
        <v>3683</v>
      </c>
      <c r="G277">
        <f>'Data Entry'!P278</f>
        <v>0</v>
      </c>
      <c r="H277">
        <f>'Data Entry'!Q278</f>
        <v>5406</v>
      </c>
      <c r="I277">
        <f>'Data Entry'!R278</f>
        <v>8.237</v>
      </c>
      <c r="J277">
        <f t="shared" si="44"/>
        <v>8.237</v>
      </c>
      <c r="K277" s="1">
        <f>SUMIFS('I want to cry'!C$2:C$1000,'I want to cry'!$A$2:$A$1000,$B277,'I want to cry'!$B$2:$B$1000,$C277)</f>
        <v>14.908</v>
      </c>
      <c r="L277" s="1">
        <f>SUMIFS('I want to cry'!D$2:D$1000,'I want to cry'!$A$2:$A$1000,$B277,'I want to cry'!$B$2:$B$1000,$C277)</f>
        <v>0</v>
      </c>
      <c r="M277" s="1">
        <f>SUMIFS('I want to cry'!E$2:E$1000,'I want to cry'!$A$2:$A$1000,$B277,'I want to cry'!$B$2:$B$1000,$C277)</f>
        <v>8.237</v>
      </c>
      <c r="N277" s="1">
        <f t="shared" si="45"/>
        <v>0</v>
      </c>
      <c r="O277" s="1">
        <f t="shared" si="46"/>
        <v>0</v>
      </c>
      <c r="P277" s="1">
        <f t="shared" si="47"/>
        <v>1</v>
      </c>
      <c r="Q277" s="1">
        <f>SUMIF('I have a blue banner'!A$2:A$995,D277,'I have a blue banner'!L$2:L$995)</f>
        <v>29</v>
      </c>
      <c r="R277" s="1">
        <f>SUMIF('I have a blue banner'!A$2:A$995,F277,'I have a blue banner'!L$2:L$995)</f>
        <v>66</v>
      </c>
      <c r="S277" s="1">
        <f>SUMIF('I have a blue banner'!A$2:A$995,I277,'I have a blue banner'!L$2:L$995)</f>
        <v>0</v>
      </c>
      <c r="T277" s="1">
        <f>SUMIF('I wanna go biking'!A$2:A$1000,D277,'I wanna go biking'!D$2:D$2000)</f>
        <v>2.6</v>
      </c>
      <c r="U277" s="1">
        <f>SUMIF('I wanna go biking'!A$2:A$1000,F277,'I wanna go biking'!D$2:D$2000)</f>
        <v>12</v>
      </c>
      <c r="V277" s="1">
        <f>SUMIF('I wanna go biking'!A$2:A$1000,H277,'I wanna go biking'!D$2:D$2000)</f>
        <v>18</v>
      </c>
      <c r="W277">
        <f t="shared" si="48"/>
        <v>-26.4</v>
      </c>
      <c r="X277">
        <f t="shared" si="49"/>
        <v>-54</v>
      </c>
      <c r="Y277">
        <f t="shared" si="50"/>
        <v>18</v>
      </c>
      <c r="Z277">
        <f t="shared" si="51"/>
        <v>0</v>
      </c>
      <c r="AA277">
        <f t="shared" si="52"/>
        <v>0</v>
      </c>
      <c r="AB277">
        <f t="shared" si="53"/>
        <v>18</v>
      </c>
      <c r="AC277" s="25">
        <f t="shared" si="54"/>
        <v>18</v>
      </c>
    </row>
    <row r="278" spans="1:29">
      <c r="A278">
        <f>'Data Entry'!A279</f>
        <v>6864</v>
      </c>
      <c r="B278">
        <f>'Data Entry'!B279</f>
        <v>47</v>
      </c>
      <c r="C278" t="str">
        <f>'Data Entry'!C279</f>
        <v>Red</v>
      </c>
      <c r="D278">
        <f>'Data Entry'!M279</f>
        <v>4476</v>
      </c>
      <c r="E278">
        <f>'Data Entry'!N279</f>
        <v>0</v>
      </c>
      <c r="F278">
        <f>'Data Entry'!O279</f>
        <v>4951</v>
      </c>
      <c r="G278">
        <f>'Data Entry'!P279</f>
        <v>3.568</v>
      </c>
      <c r="H278">
        <f>'Data Entry'!Q279</f>
        <v>1360</v>
      </c>
      <c r="I278">
        <f>'Data Entry'!R279</f>
        <v>0</v>
      </c>
      <c r="J278">
        <f t="shared" si="44"/>
        <v>3.568</v>
      </c>
      <c r="K278" s="1">
        <f>SUMIFS('I want to cry'!C$2:C$1000,'I want to cry'!$A$2:$A$1000,$B278,'I want to cry'!$B$2:$B$1000,$C278)</f>
        <v>65.208</v>
      </c>
      <c r="L278" s="1">
        <f>SUMIFS('I want to cry'!D$2:D$1000,'I want to cry'!$A$2:$A$1000,$B278,'I want to cry'!$B$2:$B$1000,$C278)</f>
        <v>12.826</v>
      </c>
      <c r="M278" s="1">
        <f>SUMIFS('I want to cry'!E$2:E$1000,'I want to cry'!$A$2:$A$1000,$B278,'I want to cry'!$B$2:$B$1000,$C278)</f>
        <v>21.833</v>
      </c>
      <c r="N278" s="1">
        <f t="shared" si="45"/>
        <v>0</v>
      </c>
      <c r="O278" s="1">
        <f t="shared" si="46"/>
        <v>0.278184936847029</v>
      </c>
      <c r="P278" s="1">
        <f t="shared" si="47"/>
        <v>0</v>
      </c>
      <c r="Q278" s="1">
        <f>SUMIF('I have a blue banner'!A$2:A$995,D278,'I have a blue banner'!L$2:L$995)</f>
        <v>226</v>
      </c>
      <c r="R278" s="1">
        <f>SUMIF('I have a blue banner'!A$2:A$995,F278,'I have a blue banner'!L$2:L$995)</f>
        <v>33</v>
      </c>
      <c r="S278" s="1">
        <f>SUMIF('I have a blue banner'!A$2:A$995,I278,'I have a blue banner'!L$2:L$995)</f>
        <v>0</v>
      </c>
      <c r="T278" s="1">
        <f>SUMIF('I wanna go biking'!A$2:A$1000,D278,'I wanna go biking'!D$2:D$2000)</f>
        <v>28</v>
      </c>
      <c r="U278" s="1">
        <f>SUMIF('I wanna go biking'!A$2:A$1000,F278,'I wanna go biking'!D$2:D$2000)</f>
        <v>2.66666666666667</v>
      </c>
      <c r="V278" s="1">
        <f>SUMIF('I wanna go biking'!A$2:A$1000,H278,'I wanna go biking'!D$2:D$2000)</f>
        <v>9.33333333333333</v>
      </c>
      <c r="W278">
        <f t="shared" si="48"/>
        <v>-198</v>
      </c>
      <c r="X278">
        <f t="shared" si="49"/>
        <v>-30.3333333333333</v>
      </c>
      <c r="Y278">
        <f t="shared" si="50"/>
        <v>9.33333333333333</v>
      </c>
      <c r="Z278">
        <f t="shared" si="51"/>
        <v>0</v>
      </c>
      <c r="AA278">
        <f t="shared" si="52"/>
        <v>-8.43827641769323</v>
      </c>
      <c r="AB278">
        <f t="shared" si="53"/>
        <v>0</v>
      </c>
      <c r="AC278" s="25">
        <f t="shared" si="54"/>
        <v>-8.43827641769323</v>
      </c>
    </row>
    <row r="279" spans="1:29">
      <c r="A279">
        <f>'Data Entry'!A280</f>
        <v>4951</v>
      </c>
      <c r="B279">
        <f>'Data Entry'!B280</f>
        <v>47</v>
      </c>
      <c r="C279" t="str">
        <f>'Data Entry'!C280</f>
        <v>Blue</v>
      </c>
      <c r="D279">
        <f>'Data Entry'!M280</f>
        <v>6864</v>
      </c>
      <c r="E279">
        <f>'Data Entry'!N280</f>
        <v>8.525</v>
      </c>
      <c r="F279">
        <f>'Data Entry'!O280</f>
        <v>3683</v>
      </c>
      <c r="G279">
        <f>'Data Entry'!P280</f>
        <v>0</v>
      </c>
      <c r="H279">
        <f>'Data Entry'!Q280</f>
        <v>5406</v>
      </c>
      <c r="I279">
        <f>'Data Entry'!R280</f>
        <v>0</v>
      </c>
      <c r="J279">
        <f t="shared" si="44"/>
        <v>8.525</v>
      </c>
      <c r="K279" s="1">
        <f>SUMIFS('I want to cry'!C$2:C$1000,'I want to cry'!$A$2:$A$1000,$B279,'I want to cry'!$B$2:$B$1000,$C279)</f>
        <v>14.908</v>
      </c>
      <c r="L279" s="1">
        <f>SUMIFS('I want to cry'!D$2:D$1000,'I want to cry'!$A$2:$A$1000,$B279,'I want to cry'!$B$2:$B$1000,$C279)</f>
        <v>0</v>
      </c>
      <c r="M279" s="1">
        <f>SUMIFS('I want to cry'!E$2:E$1000,'I want to cry'!$A$2:$A$1000,$B279,'I want to cry'!$B$2:$B$1000,$C279)</f>
        <v>8.237</v>
      </c>
      <c r="N279" s="1">
        <f t="shared" si="45"/>
        <v>0.571840622484572</v>
      </c>
      <c r="O279" s="1">
        <f t="shared" si="46"/>
        <v>0</v>
      </c>
      <c r="P279" s="1">
        <f t="shared" si="47"/>
        <v>0</v>
      </c>
      <c r="Q279" s="1">
        <f>SUMIF('I have a blue banner'!A$2:A$995,D279,'I have a blue banner'!L$2:L$995)</f>
        <v>29</v>
      </c>
      <c r="R279" s="1">
        <f>SUMIF('I have a blue banner'!A$2:A$995,F279,'I have a blue banner'!L$2:L$995)</f>
        <v>66</v>
      </c>
      <c r="S279" s="1">
        <f>SUMIF('I have a blue banner'!A$2:A$995,I279,'I have a blue banner'!L$2:L$995)</f>
        <v>0</v>
      </c>
      <c r="T279" s="1">
        <f>SUMIF('I wanna go biking'!A$2:A$1000,D279,'I wanna go biking'!D$2:D$2000)</f>
        <v>2.6</v>
      </c>
      <c r="U279" s="1">
        <f>SUMIF('I wanna go biking'!A$2:A$1000,F279,'I wanna go biking'!D$2:D$2000)</f>
        <v>12</v>
      </c>
      <c r="V279" s="1">
        <f>SUMIF('I wanna go biking'!A$2:A$1000,H279,'I wanna go biking'!D$2:D$2000)</f>
        <v>18</v>
      </c>
      <c r="W279">
        <f t="shared" si="48"/>
        <v>-26.4</v>
      </c>
      <c r="X279">
        <f t="shared" si="49"/>
        <v>-54</v>
      </c>
      <c r="Y279">
        <f t="shared" si="50"/>
        <v>18</v>
      </c>
      <c r="Z279">
        <f t="shared" si="51"/>
        <v>-15.0965924335927</v>
      </c>
      <c r="AA279">
        <f t="shared" si="52"/>
        <v>0</v>
      </c>
      <c r="AB279">
        <f t="shared" si="53"/>
        <v>0</v>
      </c>
      <c r="AC279" s="25">
        <f t="shared" si="54"/>
        <v>-15.0965924335927</v>
      </c>
    </row>
    <row r="280" spans="1:29">
      <c r="A280">
        <f>'Data Entry'!A281</f>
        <v>3682</v>
      </c>
      <c r="B280">
        <f>'Data Entry'!B281</f>
        <v>47</v>
      </c>
      <c r="C280" t="str">
        <f>'Data Entry'!C281</f>
        <v>Red</v>
      </c>
      <c r="D280">
        <f>'Data Entry'!M281</f>
        <v>4951</v>
      </c>
      <c r="E280">
        <f>'Data Entry'!N281</f>
        <v>10.023</v>
      </c>
      <c r="F280">
        <f>'Data Entry'!O281</f>
        <v>1360</v>
      </c>
      <c r="G280">
        <f>'Data Entry'!P281</f>
        <v>0</v>
      </c>
      <c r="H280">
        <f>'Data Entry'!Q281</f>
        <v>4476</v>
      </c>
      <c r="I280">
        <f>'Data Entry'!R281</f>
        <v>0</v>
      </c>
      <c r="J280">
        <f t="shared" si="44"/>
        <v>10.023</v>
      </c>
      <c r="K280" s="1">
        <f>SUMIFS('I want to cry'!C$2:C$1000,'I want to cry'!$A$2:$A$1000,$B280,'I want to cry'!$B$2:$B$1000,$C280)</f>
        <v>65.208</v>
      </c>
      <c r="L280" s="1">
        <f>SUMIFS('I want to cry'!D$2:D$1000,'I want to cry'!$A$2:$A$1000,$B280,'I want to cry'!$B$2:$B$1000,$C280)</f>
        <v>12.826</v>
      </c>
      <c r="M280" s="1">
        <f>SUMIFS('I want to cry'!E$2:E$1000,'I want to cry'!$A$2:$A$1000,$B280,'I want to cry'!$B$2:$B$1000,$C280)</f>
        <v>21.833</v>
      </c>
      <c r="N280" s="1">
        <f t="shared" si="45"/>
        <v>0.153708133971292</v>
      </c>
      <c r="O280" s="1">
        <f t="shared" si="46"/>
        <v>0</v>
      </c>
      <c r="P280" s="1">
        <f t="shared" si="47"/>
        <v>0</v>
      </c>
      <c r="Q280" s="1">
        <f>SUMIF('I have a blue banner'!A$2:A$995,D280,'I have a blue banner'!L$2:L$995)</f>
        <v>33</v>
      </c>
      <c r="R280" s="1">
        <f>SUMIF('I have a blue banner'!A$2:A$995,F280,'I have a blue banner'!L$2:L$995)</f>
        <v>76</v>
      </c>
      <c r="S280" s="1">
        <f>SUMIF('I have a blue banner'!A$2:A$995,I280,'I have a blue banner'!L$2:L$995)</f>
        <v>0</v>
      </c>
      <c r="T280" s="1">
        <f>SUMIF('I wanna go biking'!A$2:A$1000,D280,'I wanna go biking'!D$2:D$2000)</f>
        <v>2.66666666666667</v>
      </c>
      <c r="U280" s="1">
        <f>SUMIF('I wanna go biking'!A$2:A$1000,F280,'I wanna go biking'!D$2:D$2000)</f>
        <v>9.33333333333333</v>
      </c>
      <c r="V280" s="1">
        <f>SUMIF('I wanna go biking'!A$2:A$1000,H280,'I wanna go biking'!D$2:D$2000)</f>
        <v>28</v>
      </c>
      <c r="W280">
        <f t="shared" si="48"/>
        <v>-30.3333333333333</v>
      </c>
      <c r="X280">
        <f t="shared" si="49"/>
        <v>-66.6666666666667</v>
      </c>
      <c r="Y280">
        <f t="shared" si="50"/>
        <v>28</v>
      </c>
      <c r="Z280">
        <f t="shared" si="51"/>
        <v>-4.66248006379585</v>
      </c>
      <c r="AA280">
        <f t="shared" si="52"/>
        <v>0</v>
      </c>
      <c r="AB280">
        <f t="shared" si="53"/>
        <v>0</v>
      </c>
      <c r="AC280" s="25">
        <f t="shared" si="54"/>
        <v>-4.66248006379585</v>
      </c>
    </row>
    <row r="281" spans="1:29">
      <c r="A281">
        <f>'Data Entry'!A282</f>
        <v>5406</v>
      </c>
      <c r="B281">
        <f>'Data Entry'!B282</f>
        <v>47</v>
      </c>
      <c r="C281" t="str">
        <f>'Data Entry'!C282</f>
        <v>Red</v>
      </c>
      <c r="D281">
        <f>'Data Entry'!M282</f>
        <v>4951</v>
      </c>
      <c r="E281">
        <f>'Data Entry'!N282</f>
        <v>0</v>
      </c>
      <c r="F281">
        <f>'Data Entry'!O282</f>
        <v>1360</v>
      </c>
      <c r="G281">
        <f>'Data Entry'!P282</f>
        <v>0</v>
      </c>
      <c r="H281">
        <f>'Data Entry'!Q282</f>
        <v>4476</v>
      </c>
      <c r="I281">
        <f>'Data Entry'!R282</f>
        <v>0</v>
      </c>
      <c r="J281">
        <f t="shared" si="44"/>
        <v>0</v>
      </c>
      <c r="K281" s="1">
        <f>SUMIFS('I want to cry'!C$2:C$1000,'I want to cry'!$A$2:$A$1000,$B281,'I want to cry'!$B$2:$B$1000,$C281)</f>
        <v>65.208</v>
      </c>
      <c r="L281" s="1">
        <f>SUMIFS('I want to cry'!D$2:D$1000,'I want to cry'!$A$2:$A$1000,$B281,'I want to cry'!$B$2:$B$1000,$C281)</f>
        <v>12.826</v>
      </c>
      <c r="M281" s="1">
        <f>SUMIFS('I want to cry'!E$2:E$1000,'I want to cry'!$A$2:$A$1000,$B281,'I want to cry'!$B$2:$B$1000,$C281)</f>
        <v>21.833</v>
      </c>
      <c r="N281" s="1">
        <f t="shared" si="45"/>
        <v>0</v>
      </c>
      <c r="O281" s="1">
        <f t="shared" si="46"/>
        <v>0</v>
      </c>
      <c r="P281" s="1">
        <f t="shared" si="47"/>
        <v>0</v>
      </c>
      <c r="Q281" s="1">
        <f>SUMIF('I have a blue banner'!A$2:A$995,D281,'I have a blue banner'!L$2:L$995)</f>
        <v>33</v>
      </c>
      <c r="R281" s="1">
        <f>SUMIF('I have a blue banner'!A$2:A$995,F281,'I have a blue banner'!L$2:L$995)</f>
        <v>76</v>
      </c>
      <c r="S281" s="1">
        <f>SUMIF('I have a blue banner'!A$2:A$995,I281,'I have a blue banner'!L$2:L$995)</f>
        <v>0</v>
      </c>
      <c r="T281" s="1">
        <f>SUMIF('I wanna go biking'!A$2:A$1000,D281,'I wanna go biking'!D$2:D$2000)</f>
        <v>2.66666666666667</v>
      </c>
      <c r="U281" s="1">
        <f>SUMIF('I wanna go biking'!A$2:A$1000,F281,'I wanna go biking'!D$2:D$2000)</f>
        <v>9.33333333333333</v>
      </c>
      <c r="V281" s="1">
        <f>SUMIF('I wanna go biking'!A$2:A$1000,H281,'I wanna go biking'!D$2:D$2000)</f>
        <v>28</v>
      </c>
      <c r="W281">
        <f t="shared" si="48"/>
        <v>-30.3333333333333</v>
      </c>
      <c r="X281">
        <f t="shared" si="49"/>
        <v>-66.6666666666667</v>
      </c>
      <c r="Y281">
        <f t="shared" si="50"/>
        <v>28</v>
      </c>
      <c r="Z281">
        <f t="shared" si="51"/>
        <v>0</v>
      </c>
      <c r="AA281">
        <f t="shared" si="52"/>
        <v>0</v>
      </c>
      <c r="AB281">
        <f t="shared" si="53"/>
        <v>0</v>
      </c>
      <c r="AC281" s="25">
        <f t="shared" si="54"/>
        <v>0</v>
      </c>
    </row>
    <row r="282" spans="1:29">
      <c r="A282">
        <f>'Data Entry'!A283</f>
        <v>1360</v>
      </c>
      <c r="B282">
        <f>'Data Entry'!B283</f>
        <v>47</v>
      </c>
      <c r="C282" t="str">
        <f>'Data Entry'!C283</f>
        <v>Blue</v>
      </c>
      <c r="D282">
        <f>'Data Entry'!M283</f>
        <v>6864</v>
      </c>
      <c r="E282">
        <f>'Data Entry'!N283</f>
        <v>6.383</v>
      </c>
      <c r="F282">
        <f>'Data Entry'!O283</f>
        <v>3683</v>
      </c>
      <c r="G282">
        <f>'Data Entry'!P283</f>
        <v>0</v>
      </c>
      <c r="H282">
        <f>'Data Entry'!Q283</f>
        <v>5406</v>
      </c>
      <c r="I282">
        <f>'Data Entry'!R283</f>
        <v>0</v>
      </c>
      <c r="J282">
        <f t="shared" si="44"/>
        <v>6.383</v>
      </c>
      <c r="K282" s="1">
        <f>SUMIFS('I want to cry'!C$2:C$1000,'I want to cry'!$A$2:$A$1000,$B282,'I want to cry'!$B$2:$B$1000,$C282)</f>
        <v>14.908</v>
      </c>
      <c r="L282" s="1">
        <f>SUMIFS('I want to cry'!D$2:D$1000,'I want to cry'!$A$2:$A$1000,$B282,'I want to cry'!$B$2:$B$1000,$C282)</f>
        <v>0</v>
      </c>
      <c r="M282" s="1">
        <f>SUMIFS('I want to cry'!E$2:E$1000,'I want to cry'!$A$2:$A$1000,$B282,'I want to cry'!$B$2:$B$1000,$C282)</f>
        <v>8.237</v>
      </c>
      <c r="N282" s="1">
        <f t="shared" si="45"/>
        <v>0.428159377515428</v>
      </c>
      <c r="O282" s="1">
        <f t="shared" si="46"/>
        <v>0</v>
      </c>
      <c r="P282" s="1">
        <f t="shared" si="47"/>
        <v>0</v>
      </c>
      <c r="Q282" s="1">
        <f>SUMIF('I have a blue banner'!A$2:A$995,D282,'I have a blue banner'!L$2:L$995)</f>
        <v>29</v>
      </c>
      <c r="R282" s="1">
        <f>SUMIF('I have a blue banner'!A$2:A$995,F282,'I have a blue banner'!L$2:L$995)</f>
        <v>66</v>
      </c>
      <c r="S282" s="1">
        <f>SUMIF('I have a blue banner'!A$2:A$995,I282,'I have a blue banner'!L$2:L$995)</f>
        <v>0</v>
      </c>
      <c r="T282" s="1">
        <f>SUMIF('I wanna go biking'!A$2:A$1000,D282,'I wanna go biking'!D$2:D$2000)</f>
        <v>2.6</v>
      </c>
      <c r="U282" s="1">
        <f>SUMIF('I wanna go biking'!A$2:A$1000,F282,'I wanna go biking'!D$2:D$2000)</f>
        <v>12</v>
      </c>
      <c r="V282" s="1">
        <f>SUMIF('I wanna go biking'!A$2:A$1000,H282,'I wanna go biking'!D$2:D$2000)</f>
        <v>18</v>
      </c>
      <c r="W282">
        <f t="shared" si="48"/>
        <v>-26.4</v>
      </c>
      <c r="X282">
        <f t="shared" si="49"/>
        <v>-54</v>
      </c>
      <c r="Y282">
        <f t="shared" si="50"/>
        <v>18</v>
      </c>
      <c r="Z282">
        <f t="shared" si="51"/>
        <v>-11.3034075664073</v>
      </c>
      <c r="AA282">
        <f t="shared" si="52"/>
        <v>0</v>
      </c>
      <c r="AB282">
        <f t="shared" si="53"/>
        <v>0</v>
      </c>
      <c r="AC282" s="25">
        <f t="shared" si="54"/>
        <v>-11.3034075664073</v>
      </c>
    </row>
    <row r="283" spans="1:29">
      <c r="A283">
        <f>'Data Entry'!A284</f>
        <v>6865</v>
      </c>
      <c r="B283">
        <f>'Data Entry'!B284</f>
        <v>48</v>
      </c>
      <c r="C283" t="str">
        <f>'Data Entry'!C284</f>
        <v>Blue</v>
      </c>
      <c r="D283">
        <f>'Data Entry'!M284</f>
        <v>6865</v>
      </c>
      <c r="E283">
        <f>'Data Entry'!N284</f>
        <v>0</v>
      </c>
      <c r="F283">
        <f>'Data Entry'!O284</f>
        <v>4617</v>
      </c>
      <c r="G283">
        <f>'Data Entry'!P284</f>
        <v>0</v>
      </c>
      <c r="H283">
        <f>'Data Entry'!Q284</f>
        <v>2013</v>
      </c>
      <c r="I283">
        <f>'Data Entry'!R284</f>
        <v>0</v>
      </c>
      <c r="J283">
        <f t="shared" si="44"/>
        <v>0</v>
      </c>
      <c r="K283" s="1">
        <f>SUMIFS('I want to cry'!C$2:C$1000,'I want to cry'!$A$2:$A$1000,$B283,'I want to cry'!$B$2:$B$1000,$C283)</f>
        <v>0</v>
      </c>
      <c r="L283" s="1">
        <f>SUMIFS('I want to cry'!D$2:D$1000,'I want to cry'!$A$2:$A$1000,$B283,'I want to cry'!$B$2:$B$1000,$C283)</f>
        <v>0</v>
      </c>
      <c r="M283" s="1">
        <f>SUMIFS('I want to cry'!E$2:E$1000,'I want to cry'!$A$2:$A$1000,$B283,'I want to cry'!$B$2:$B$1000,$C283)</f>
        <v>0</v>
      </c>
      <c r="N283" s="1">
        <f t="shared" si="45"/>
        <v>0</v>
      </c>
      <c r="O283" s="1">
        <f t="shared" si="46"/>
        <v>0</v>
      </c>
      <c r="P283" s="1">
        <f t="shared" si="47"/>
        <v>0</v>
      </c>
      <c r="Q283" s="1">
        <f>SUMIF('I have a blue banner'!A$2:A$995,D283,'I have a blue banner'!L$2:L$995)</f>
        <v>35</v>
      </c>
      <c r="R283" s="1">
        <f>SUMIF('I have a blue banner'!A$2:A$995,F283,'I have a blue banner'!L$2:L$995)</f>
        <v>0</v>
      </c>
      <c r="S283" s="1">
        <f>SUMIF('I have a blue banner'!A$2:A$995,I283,'I have a blue banner'!L$2:L$995)</f>
        <v>0</v>
      </c>
      <c r="T283" s="1">
        <f>SUMIF('I wanna go biking'!A$2:A$1000,D283,'I wanna go biking'!D$2:D$2000)</f>
        <v>2.75</v>
      </c>
      <c r="U283" s="1">
        <f>SUMIF('I wanna go biking'!A$2:A$1000,F283,'I wanna go biking'!D$2:D$2000)</f>
        <v>0</v>
      </c>
      <c r="V283" s="1">
        <f>SUMIF('I wanna go biking'!A$2:A$1000,H283,'I wanna go biking'!D$2:D$2000)</f>
        <v>3.66666666666667</v>
      </c>
      <c r="W283">
        <f t="shared" si="48"/>
        <v>-32.25</v>
      </c>
      <c r="X283">
        <f t="shared" si="49"/>
        <v>0</v>
      </c>
      <c r="Y283">
        <f t="shared" si="50"/>
        <v>3.66666666666667</v>
      </c>
      <c r="Z283">
        <f t="shared" si="51"/>
        <v>0</v>
      </c>
      <c r="AA283">
        <f t="shared" si="52"/>
        <v>0</v>
      </c>
      <c r="AB283">
        <f t="shared" si="53"/>
        <v>0</v>
      </c>
      <c r="AC283" s="25">
        <f t="shared" si="54"/>
        <v>0</v>
      </c>
    </row>
    <row r="284" spans="1:29">
      <c r="A284">
        <f>'Data Entry'!A285</f>
        <v>8729</v>
      </c>
      <c r="B284">
        <f>'Data Entry'!B285</f>
        <v>48</v>
      </c>
      <c r="C284" t="str">
        <f>'Data Entry'!C285</f>
        <v>Blue</v>
      </c>
      <c r="D284">
        <f>'Data Entry'!M285</f>
        <v>2013</v>
      </c>
      <c r="E284">
        <f>'Data Entry'!N285</f>
        <v>0</v>
      </c>
      <c r="F284">
        <f>'Data Entry'!O285</f>
        <v>3161</v>
      </c>
      <c r="G284">
        <f>'Data Entry'!P285</f>
        <v>0</v>
      </c>
      <c r="H284">
        <f>'Data Entry'!Q285</f>
        <v>4617</v>
      </c>
      <c r="I284">
        <f>'Data Entry'!R285</f>
        <v>0</v>
      </c>
      <c r="J284">
        <f t="shared" si="44"/>
        <v>0</v>
      </c>
      <c r="K284" s="1">
        <f>SUMIFS('I want to cry'!C$2:C$1000,'I want to cry'!$A$2:$A$1000,$B284,'I want to cry'!$B$2:$B$1000,$C284)</f>
        <v>0</v>
      </c>
      <c r="L284" s="1">
        <f>SUMIFS('I want to cry'!D$2:D$1000,'I want to cry'!$A$2:$A$1000,$B284,'I want to cry'!$B$2:$B$1000,$C284)</f>
        <v>0</v>
      </c>
      <c r="M284" s="1">
        <f>SUMIFS('I want to cry'!E$2:E$1000,'I want to cry'!$A$2:$A$1000,$B284,'I want to cry'!$B$2:$B$1000,$C284)</f>
        <v>0</v>
      </c>
      <c r="N284" s="1">
        <f t="shared" si="45"/>
        <v>0</v>
      </c>
      <c r="O284" s="1">
        <f t="shared" si="46"/>
        <v>0</v>
      </c>
      <c r="P284" s="1">
        <f t="shared" si="47"/>
        <v>0</v>
      </c>
      <c r="Q284" s="1">
        <f>SUMIF('I have a blue banner'!A$2:A$995,D284,'I have a blue banner'!L$2:L$995)</f>
        <v>32</v>
      </c>
      <c r="R284" s="1">
        <f>SUMIF('I have a blue banner'!A$2:A$995,F284,'I have a blue banner'!L$2:L$995)</f>
        <v>13</v>
      </c>
      <c r="S284" s="1">
        <f>SUMIF('I have a blue banner'!A$2:A$995,I284,'I have a blue banner'!L$2:L$995)</f>
        <v>0</v>
      </c>
      <c r="T284" s="1">
        <f>SUMIF('I wanna go biking'!A$2:A$1000,D284,'I wanna go biking'!D$2:D$2000)</f>
        <v>3.66666666666667</v>
      </c>
      <c r="U284" s="1">
        <f>SUMIF('I wanna go biking'!A$2:A$1000,F284,'I wanna go biking'!D$2:D$2000)</f>
        <v>1.25</v>
      </c>
      <c r="V284" s="1">
        <f>SUMIF('I wanna go biking'!A$2:A$1000,H284,'I wanna go biking'!D$2:D$2000)</f>
        <v>0</v>
      </c>
      <c r="W284">
        <f t="shared" si="48"/>
        <v>-28.3333333333333</v>
      </c>
      <c r="X284">
        <f t="shared" si="49"/>
        <v>-11.75</v>
      </c>
      <c r="Y284">
        <f t="shared" si="50"/>
        <v>0</v>
      </c>
      <c r="Z284">
        <f t="shared" si="51"/>
        <v>0</v>
      </c>
      <c r="AA284">
        <f t="shared" si="52"/>
        <v>0</v>
      </c>
      <c r="AB284">
        <f t="shared" si="53"/>
        <v>0</v>
      </c>
      <c r="AC284" s="25">
        <f t="shared" si="54"/>
        <v>0</v>
      </c>
    </row>
    <row r="285" spans="1:29">
      <c r="A285">
        <f>'Data Entry'!A286</f>
        <v>3161</v>
      </c>
      <c r="B285">
        <f>'Data Entry'!B286</f>
        <v>48</v>
      </c>
      <c r="C285" t="str">
        <f>'Data Entry'!C286</f>
        <v>Red</v>
      </c>
      <c r="D285">
        <f>'Data Entry'!M286</f>
        <v>6875</v>
      </c>
      <c r="E285">
        <f>'Data Entry'!N286</f>
        <v>46.901</v>
      </c>
      <c r="F285">
        <f>'Data Entry'!O286</f>
        <v>6865</v>
      </c>
      <c r="G285">
        <f>'Data Entry'!P286</f>
        <v>0</v>
      </c>
      <c r="H285">
        <f>'Data Entry'!Q286</f>
        <v>8729</v>
      </c>
      <c r="I285">
        <f>'Data Entry'!R286</f>
        <v>0</v>
      </c>
      <c r="J285">
        <f t="shared" si="44"/>
        <v>46.901</v>
      </c>
      <c r="K285" s="1">
        <f>SUMIFS('I want to cry'!C$2:C$1000,'I want to cry'!$A$2:$A$1000,$B285,'I want to cry'!$B$2:$B$1000,$C285)</f>
        <v>63.906</v>
      </c>
      <c r="L285" s="1">
        <f>SUMIFS('I want to cry'!D$2:D$1000,'I want to cry'!$A$2:$A$1000,$B285,'I want to cry'!$B$2:$B$1000,$C285)</f>
        <v>1.615</v>
      </c>
      <c r="M285" s="1">
        <f>SUMIFS('I want to cry'!E$2:E$1000,'I want to cry'!$A$2:$A$1000,$B285,'I want to cry'!$B$2:$B$1000,$C285)</f>
        <v>0</v>
      </c>
      <c r="N285" s="1">
        <f t="shared" si="45"/>
        <v>0.733906049510218</v>
      </c>
      <c r="O285" s="1">
        <f t="shared" si="46"/>
        <v>0</v>
      </c>
      <c r="P285" s="1">
        <f t="shared" si="47"/>
        <v>0</v>
      </c>
      <c r="Q285" s="1">
        <f>SUMIF('I have a blue banner'!A$2:A$995,D285,'I have a blue banner'!L$2:L$995)</f>
        <v>31</v>
      </c>
      <c r="R285" s="1">
        <f>SUMIF('I have a blue banner'!A$2:A$995,F285,'I have a blue banner'!L$2:L$995)</f>
        <v>35</v>
      </c>
      <c r="S285" s="1">
        <f>SUMIF('I have a blue banner'!A$2:A$995,I285,'I have a blue banner'!L$2:L$995)</f>
        <v>0</v>
      </c>
      <c r="T285" s="1">
        <f>SUMIF('I wanna go biking'!A$2:A$1000,D285,'I wanna go biking'!D$2:D$2000)</f>
        <v>7.66666666666667</v>
      </c>
      <c r="U285" s="1">
        <f>SUMIF('I wanna go biking'!A$2:A$1000,F285,'I wanna go biking'!D$2:D$2000)</f>
        <v>2.75</v>
      </c>
      <c r="V285" s="1">
        <f>SUMIF('I wanna go biking'!A$2:A$1000,H285,'I wanna go biking'!D$2:D$2000)</f>
        <v>5</v>
      </c>
      <c r="W285">
        <f t="shared" si="48"/>
        <v>-23.3333333333333</v>
      </c>
      <c r="X285">
        <f t="shared" si="49"/>
        <v>-32.25</v>
      </c>
      <c r="Y285">
        <f t="shared" si="50"/>
        <v>5</v>
      </c>
      <c r="Z285">
        <f t="shared" si="51"/>
        <v>-17.1244744885718</v>
      </c>
      <c r="AA285">
        <f t="shared" si="52"/>
        <v>0</v>
      </c>
      <c r="AB285">
        <f t="shared" si="53"/>
        <v>0</v>
      </c>
      <c r="AC285" s="25">
        <f t="shared" si="54"/>
        <v>-17.1244744885718</v>
      </c>
    </row>
    <row r="286" spans="1:29">
      <c r="A286">
        <f>'Data Entry'!A287</f>
        <v>4617</v>
      </c>
      <c r="B286">
        <f>'Data Entry'!B287</f>
        <v>48</v>
      </c>
      <c r="C286" t="str">
        <f>'Data Entry'!C287</f>
        <v>Red</v>
      </c>
      <c r="D286">
        <f>'Data Entry'!M287</f>
        <v>6875</v>
      </c>
      <c r="E286">
        <f>'Data Entry'!N287</f>
        <v>17.005</v>
      </c>
      <c r="F286">
        <f>'Data Entry'!O287</f>
        <v>6865</v>
      </c>
      <c r="G286">
        <f>'Data Entry'!P287</f>
        <v>1.615</v>
      </c>
      <c r="H286">
        <f>'Data Entry'!Q287</f>
        <v>8729</v>
      </c>
      <c r="I286">
        <f>'Data Entry'!R287</f>
        <v>0</v>
      </c>
      <c r="J286">
        <f t="shared" si="44"/>
        <v>18.62</v>
      </c>
      <c r="K286" s="1">
        <f>SUMIFS('I want to cry'!C$2:C$1000,'I want to cry'!$A$2:$A$1000,$B286,'I want to cry'!$B$2:$B$1000,$C286)</f>
        <v>63.906</v>
      </c>
      <c r="L286" s="1">
        <f>SUMIFS('I want to cry'!D$2:D$1000,'I want to cry'!$A$2:$A$1000,$B286,'I want to cry'!$B$2:$B$1000,$C286)</f>
        <v>1.615</v>
      </c>
      <c r="M286" s="1">
        <f>SUMIFS('I want to cry'!E$2:E$1000,'I want to cry'!$A$2:$A$1000,$B286,'I want to cry'!$B$2:$B$1000,$C286)</f>
        <v>0</v>
      </c>
      <c r="N286" s="1">
        <f t="shared" si="45"/>
        <v>0.266093950489782</v>
      </c>
      <c r="O286" s="1">
        <f t="shared" si="46"/>
        <v>0</v>
      </c>
      <c r="P286" s="1">
        <f t="shared" si="47"/>
        <v>0</v>
      </c>
      <c r="Q286" s="1">
        <f>SUMIF('I have a blue banner'!A$2:A$995,D286,'I have a blue banner'!L$2:L$995)</f>
        <v>31</v>
      </c>
      <c r="R286" s="1">
        <f>SUMIF('I have a blue banner'!A$2:A$995,F286,'I have a blue banner'!L$2:L$995)</f>
        <v>35</v>
      </c>
      <c r="S286" s="1">
        <f>SUMIF('I have a blue banner'!A$2:A$995,I286,'I have a blue banner'!L$2:L$995)</f>
        <v>0</v>
      </c>
      <c r="T286" s="1">
        <f>SUMIF('I wanna go biking'!A$2:A$1000,D286,'I wanna go biking'!D$2:D$2000)</f>
        <v>7.66666666666667</v>
      </c>
      <c r="U286" s="1">
        <f>SUMIF('I wanna go biking'!A$2:A$1000,F286,'I wanna go biking'!D$2:D$2000)</f>
        <v>2.75</v>
      </c>
      <c r="V286" s="1">
        <f>SUMIF('I wanna go biking'!A$2:A$1000,H286,'I wanna go biking'!D$2:D$2000)</f>
        <v>5</v>
      </c>
      <c r="W286">
        <f t="shared" si="48"/>
        <v>-23.3333333333333</v>
      </c>
      <c r="X286">
        <f t="shared" si="49"/>
        <v>-32.25</v>
      </c>
      <c r="Y286">
        <f t="shared" si="50"/>
        <v>5</v>
      </c>
      <c r="Z286">
        <f t="shared" si="51"/>
        <v>-6.20885884476158</v>
      </c>
      <c r="AA286">
        <f t="shared" si="52"/>
        <v>0</v>
      </c>
      <c r="AB286">
        <f t="shared" si="53"/>
        <v>0</v>
      </c>
      <c r="AC286" s="25">
        <f t="shared" si="54"/>
        <v>-6.20885884476158</v>
      </c>
    </row>
    <row r="287" spans="1:29">
      <c r="A287">
        <f>'Data Entry'!A288</f>
        <v>2013</v>
      </c>
      <c r="B287">
        <f>'Data Entry'!B288</f>
        <v>48</v>
      </c>
      <c r="C287" t="str">
        <f>'Data Entry'!C288</f>
        <v>Red</v>
      </c>
      <c r="D287">
        <f>'Data Entry'!M288</f>
        <v>6875</v>
      </c>
      <c r="E287">
        <f>'Data Entry'!N288</f>
        <v>0</v>
      </c>
      <c r="F287">
        <f>'Data Entry'!O288</f>
        <v>6865</v>
      </c>
      <c r="G287">
        <f>'Data Entry'!P288</f>
        <v>0</v>
      </c>
      <c r="H287">
        <f>'Data Entry'!Q288</f>
        <v>8729</v>
      </c>
      <c r="I287">
        <f>'Data Entry'!R288</f>
        <v>0</v>
      </c>
      <c r="J287">
        <f t="shared" si="44"/>
        <v>0</v>
      </c>
      <c r="K287" s="1">
        <f>SUMIFS('I want to cry'!C$2:C$1000,'I want to cry'!$A$2:$A$1000,$B287,'I want to cry'!$B$2:$B$1000,$C287)</f>
        <v>63.906</v>
      </c>
      <c r="L287" s="1">
        <f>SUMIFS('I want to cry'!D$2:D$1000,'I want to cry'!$A$2:$A$1000,$B287,'I want to cry'!$B$2:$B$1000,$C287)</f>
        <v>1.615</v>
      </c>
      <c r="M287" s="1">
        <f>SUMIFS('I want to cry'!E$2:E$1000,'I want to cry'!$A$2:$A$1000,$B287,'I want to cry'!$B$2:$B$1000,$C287)</f>
        <v>0</v>
      </c>
      <c r="N287" s="1">
        <f t="shared" si="45"/>
        <v>0</v>
      </c>
      <c r="O287" s="1">
        <f t="shared" si="46"/>
        <v>0</v>
      </c>
      <c r="P287" s="1">
        <f t="shared" si="47"/>
        <v>0</v>
      </c>
      <c r="Q287" s="1">
        <f>SUMIF('I have a blue banner'!A$2:A$995,D287,'I have a blue banner'!L$2:L$995)</f>
        <v>31</v>
      </c>
      <c r="R287" s="1">
        <f>SUMIF('I have a blue banner'!A$2:A$995,F287,'I have a blue banner'!L$2:L$995)</f>
        <v>35</v>
      </c>
      <c r="S287" s="1">
        <f>SUMIF('I have a blue banner'!A$2:A$995,I287,'I have a blue banner'!L$2:L$995)</f>
        <v>0</v>
      </c>
      <c r="T287" s="1">
        <f>SUMIF('I wanna go biking'!A$2:A$1000,D287,'I wanna go biking'!D$2:D$2000)</f>
        <v>7.66666666666667</v>
      </c>
      <c r="U287" s="1">
        <f>SUMIF('I wanna go biking'!A$2:A$1000,F287,'I wanna go biking'!D$2:D$2000)</f>
        <v>2.75</v>
      </c>
      <c r="V287" s="1">
        <f>SUMIF('I wanna go biking'!A$2:A$1000,H287,'I wanna go biking'!D$2:D$2000)</f>
        <v>5</v>
      </c>
      <c r="W287">
        <f t="shared" si="48"/>
        <v>-23.3333333333333</v>
      </c>
      <c r="X287">
        <f t="shared" si="49"/>
        <v>-32.25</v>
      </c>
      <c r="Y287">
        <f t="shared" si="50"/>
        <v>5</v>
      </c>
      <c r="Z287">
        <f t="shared" si="51"/>
        <v>0</v>
      </c>
      <c r="AA287">
        <f t="shared" si="52"/>
        <v>0</v>
      </c>
      <c r="AB287">
        <f t="shared" si="53"/>
        <v>0</v>
      </c>
      <c r="AC287" s="25">
        <f t="shared" si="54"/>
        <v>0</v>
      </c>
    </row>
    <row r="288" spans="1:29">
      <c r="A288">
        <f>'Data Entry'!A289</f>
        <v>772</v>
      </c>
      <c r="B288">
        <f>'Data Entry'!B289</f>
        <v>49</v>
      </c>
      <c r="C288" t="str">
        <f>'Data Entry'!C289</f>
        <v>Blue</v>
      </c>
      <c r="D288">
        <f>'Data Entry'!M289</f>
        <v>2056</v>
      </c>
      <c r="E288">
        <f>'Data Entry'!N289</f>
        <v>0</v>
      </c>
      <c r="F288">
        <f>'Data Entry'!O289</f>
        <v>4069</v>
      </c>
      <c r="G288">
        <f>'Data Entry'!P289</f>
        <v>0</v>
      </c>
      <c r="H288">
        <f>'Data Entry'!Q289</f>
        <v>610</v>
      </c>
      <c r="I288">
        <f>'Data Entry'!R289</f>
        <v>0</v>
      </c>
      <c r="J288">
        <f t="shared" si="44"/>
        <v>0</v>
      </c>
      <c r="K288" s="1">
        <f>SUMIFS('I want to cry'!C$2:C$1000,'I want to cry'!$A$2:$A$1000,$B288,'I want to cry'!$B$2:$B$1000,$C288)</f>
        <v>65.042</v>
      </c>
      <c r="L288" s="1">
        <f>SUMIFS('I want to cry'!D$2:D$1000,'I want to cry'!$A$2:$A$1000,$B288,'I want to cry'!$B$2:$B$1000,$C288)</f>
        <v>0</v>
      </c>
      <c r="M288" s="1">
        <f>SUMIFS('I want to cry'!E$2:E$1000,'I want to cry'!$A$2:$A$1000,$B288,'I want to cry'!$B$2:$B$1000,$C288)</f>
        <v>6.464</v>
      </c>
      <c r="N288" s="1">
        <f t="shared" si="45"/>
        <v>0</v>
      </c>
      <c r="O288" s="1">
        <f t="shared" si="46"/>
        <v>0</v>
      </c>
      <c r="P288" s="1">
        <f t="shared" si="47"/>
        <v>0</v>
      </c>
      <c r="Q288" s="1">
        <f>SUMIF('I have a blue banner'!A$2:A$995,D288,'I have a blue banner'!L$2:L$995)</f>
        <v>194</v>
      </c>
      <c r="R288" s="1">
        <f>SUMIF('I have a blue banner'!A$2:A$995,F288,'I have a blue banner'!L$2:L$995)</f>
        <v>85</v>
      </c>
      <c r="S288" s="1">
        <f>SUMIF('I have a blue banner'!A$2:A$995,I288,'I have a blue banner'!L$2:L$995)</f>
        <v>0</v>
      </c>
      <c r="T288" s="1">
        <f>SUMIF('I wanna go biking'!A$2:A$1000,D288,'I wanna go biking'!D$2:D$2000)</f>
        <v>27.3333333333333</v>
      </c>
      <c r="U288" s="1">
        <f>SUMIF('I wanna go biking'!A$2:A$1000,F288,'I wanna go biking'!D$2:D$2000)</f>
        <v>10.8</v>
      </c>
      <c r="V288" s="1">
        <f>SUMIF('I wanna go biking'!A$2:A$1000,H288,'I wanna go biking'!D$2:D$2000)</f>
        <v>14.4</v>
      </c>
      <c r="W288">
        <f t="shared" si="48"/>
        <v>-166.666666666667</v>
      </c>
      <c r="X288">
        <f t="shared" si="49"/>
        <v>-74.2</v>
      </c>
      <c r="Y288">
        <f t="shared" si="50"/>
        <v>14.4</v>
      </c>
      <c r="Z288">
        <f t="shared" si="51"/>
        <v>0</v>
      </c>
      <c r="AA288">
        <f t="shared" si="52"/>
        <v>0</v>
      </c>
      <c r="AB288">
        <f t="shared" si="53"/>
        <v>0</v>
      </c>
      <c r="AC288" s="25">
        <f t="shared" si="54"/>
        <v>0</v>
      </c>
    </row>
    <row r="289" spans="1:29">
      <c r="A289">
        <f>'Data Entry'!A290</f>
        <v>771</v>
      </c>
      <c r="B289">
        <f>'Data Entry'!B290</f>
        <v>49</v>
      </c>
      <c r="C289" t="str">
        <f>'Data Entry'!C290</f>
        <v>Blue</v>
      </c>
      <c r="D289">
        <f>'Data Entry'!M290</f>
        <v>2056</v>
      </c>
      <c r="E289">
        <f>'Data Entry'!N290</f>
        <v>65.042</v>
      </c>
      <c r="F289">
        <f>'Data Entry'!O290</f>
        <v>4069</v>
      </c>
      <c r="G289">
        <f>'Data Entry'!P290</f>
        <v>0</v>
      </c>
      <c r="H289">
        <f>'Data Entry'!Q290</f>
        <v>610</v>
      </c>
      <c r="I289">
        <f>'Data Entry'!R290</f>
        <v>6.464</v>
      </c>
      <c r="J289">
        <f t="shared" si="44"/>
        <v>71.506</v>
      </c>
      <c r="K289" s="1">
        <f>SUMIFS('I want to cry'!C$2:C$1000,'I want to cry'!$A$2:$A$1000,$B289,'I want to cry'!$B$2:$B$1000,$C289)</f>
        <v>65.042</v>
      </c>
      <c r="L289" s="1">
        <f>SUMIFS('I want to cry'!D$2:D$1000,'I want to cry'!$A$2:$A$1000,$B289,'I want to cry'!$B$2:$B$1000,$C289)</f>
        <v>0</v>
      </c>
      <c r="M289" s="1">
        <f>SUMIFS('I want to cry'!E$2:E$1000,'I want to cry'!$A$2:$A$1000,$B289,'I want to cry'!$B$2:$B$1000,$C289)</f>
        <v>6.464</v>
      </c>
      <c r="N289" s="1">
        <f t="shared" si="45"/>
        <v>1</v>
      </c>
      <c r="O289" s="1">
        <f t="shared" si="46"/>
        <v>0</v>
      </c>
      <c r="P289" s="1">
        <f t="shared" si="47"/>
        <v>1</v>
      </c>
      <c r="Q289" s="1">
        <f>SUMIF('I have a blue banner'!A$2:A$995,D289,'I have a blue banner'!L$2:L$995)</f>
        <v>194</v>
      </c>
      <c r="R289" s="1">
        <f>SUMIF('I have a blue banner'!A$2:A$995,F289,'I have a blue banner'!L$2:L$995)</f>
        <v>85</v>
      </c>
      <c r="S289" s="1">
        <f>SUMIF('I have a blue banner'!A$2:A$995,I289,'I have a blue banner'!L$2:L$995)</f>
        <v>0</v>
      </c>
      <c r="T289" s="1">
        <f>SUMIF('I wanna go biking'!A$2:A$1000,D289,'I wanna go biking'!D$2:D$2000)</f>
        <v>27.3333333333333</v>
      </c>
      <c r="U289" s="1">
        <f>SUMIF('I wanna go biking'!A$2:A$1000,F289,'I wanna go biking'!D$2:D$2000)</f>
        <v>10.8</v>
      </c>
      <c r="V289" s="1">
        <f>SUMIF('I wanna go biking'!A$2:A$1000,H289,'I wanna go biking'!D$2:D$2000)</f>
        <v>14.4</v>
      </c>
      <c r="W289">
        <f t="shared" si="48"/>
        <v>-166.666666666667</v>
      </c>
      <c r="X289">
        <f t="shared" si="49"/>
        <v>-74.2</v>
      </c>
      <c r="Y289">
        <f t="shared" si="50"/>
        <v>14.4</v>
      </c>
      <c r="Z289">
        <f t="shared" si="51"/>
        <v>-166.666666666667</v>
      </c>
      <c r="AA289">
        <f t="shared" si="52"/>
        <v>0</v>
      </c>
      <c r="AB289">
        <f t="shared" si="53"/>
        <v>14.4</v>
      </c>
      <c r="AC289" s="25">
        <f t="shared" si="54"/>
        <v>-152.266666666667</v>
      </c>
    </row>
    <row r="290" spans="1:29">
      <c r="A290">
        <f>'Data Entry'!A291</f>
        <v>610</v>
      </c>
      <c r="B290">
        <f>'Data Entry'!B291</f>
        <v>49</v>
      </c>
      <c r="C290" t="str">
        <f>'Data Entry'!C291</f>
        <v>Red</v>
      </c>
      <c r="D290">
        <f>'Data Entry'!M291</f>
        <v>772</v>
      </c>
      <c r="E290">
        <f>'Data Entry'!N291</f>
        <v>26.726</v>
      </c>
      <c r="F290">
        <f>'Data Entry'!O291</f>
        <v>4152</v>
      </c>
      <c r="G290">
        <f>'Data Entry'!P291</f>
        <v>8.894</v>
      </c>
      <c r="H290">
        <f>'Data Entry'!Q291</f>
        <v>771</v>
      </c>
      <c r="I290">
        <f>'Data Entry'!R291</f>
        <v>1.029</v>
      </c>
      <c r="J290">
        <f t="shared" si="44"/>
        <v>36.649</v>
      </c>
      <c r="K290" s="1">
        <f>SUMIFS('I want to cry'!C$2:C$1000,'I want to cry'!$A$2:$A$1000,$B290,'I want to cry'!$B$2:$B$1000,$C290)</f>
        <v>26.726</v>
      </c>
      <c r="L290" s="1">
        <f>SUMIFS('I want to cry'!D$2:D$1000,'I want to cry'!$A$2:$A$1000,$B290,'I want to cry'!$B$2:$B$1000,$C290)</f>
        <v>8.894</v>
      </c>
      <c r="M290" s="1">
        <f>SUMIFS('I want to cry'!E$2:E$1000,'I want to cry'!$A$2:$A$1000,$B290,'I want to cry'!$B$2:$B$1000,$C290)</f>
        <v>1.029</v>
      </c>
      <c r="N290" s="1">
        <f t="shared" si="45"/>
        <v>1</v>
      </c>
      <c r="O290" s="1">
        <f t="shared" si="46"/>
        <v>1</v>
      </c>
      <c r="P290" s="1">
        <f t="shared" si="47"/>
        <v>0</v>
      </c>
      <c r="Q290" s="1">
        <f>SUMIF('I have a blue banner'!A$2:A$995,D290,'I have a blue banner'!L$2:L$995)</f>
        <v>80</v>
      </c>
      <c r="R290" s="1">
        <f>SUMIF('I have a blue banner'!A$2:A$995,F290,'I have a blue banner'!L$2:L$995)</f>
        <v>85</v>
      </c>
      <c r="S290" s="1">
        <f>SUMIF('I have a blue banner'!A$2:A$995,I290,'I have a blue banner'!L$2:L$995)</f>
        <v>0</v>
      </c>
      <c r="T290" s="1">
        <f>SUMIF('I wanna go biking'!A$2:A$1000,D290,'I wanna go biking'!D$2:D$2000)</f>
        <v>8</v>
      </c>
      <c r="U290" s="1">
        <f>SUMIF('I wanna go biking'!A$2:A$1000,F290,'I wanna go biking'!D$2:D$2000)</f>
        <v>10</v>
      </c>
      <c r="V290" s="1">
        <f>SUMIF('I wanna go biking'!A$2:A$1000,H290,'I wanna go biking'!D$2:D$2000)</f>
        <v>0</v>
      </c>
      <c r="W290">
        <f t="shared" si="48"/>
        <v>-72</v>
      </c>
      <c r="X290">
        <f t="shared" si="49"/>
        <v>-75</v>
      </c>
      <c r="Y290">
        <f t="shared" si="50"/>
        <v>0</v>
      </c>
      <c r="Z290">
        <f t="shared" si="51"/>
        <v>-72</v>
      </c>
      <c r="AA290">
        <f t="shared" si="52"/>
        <v>-75</v>
      </c>
      <c r="AB290">
        <f t="shared" si="53"/>
        <v>0</v>
      </c>
      <c r="AC290" s="25">
        <f t="shared" si="54"/>
        <v>-147</v>
      </c>
    </row>
    <row r="291" spans="1:29">
      <c r="A291">
        <f>'Data Entry'!A292</f>
        <v>4069</v>
      </c>
      <c r="B291">
        <f>'Data Entry'!B292</f>
        <v>49</v>
      </c>
      <c r="C291" t="str">
        <f>'Data Entry'!C292</f>
        <v>Red</v>
      </c>
      <c r="D291">
        <f>'Data Entry'!M292</f>
        <v>772</v>
      </c>
      <c r="E291">
        <f>'Data Entry'!N292</f>
        <v>0</v>
      </c>
      <c r="F291">
        <f>'Data Entry'!O292</f>
        <v>4152</v>
      </c>
      <c r="G291">
        <f>'Data Entry'!P292</f>
        <v>0</v>
      </c>
      <c r="H291">
        <f>'Data Entry'!Q292</f>
        <v>771</v>
      </c>
      <c r="I291">
        <f>'Data Entry'!R292</f>
        <v>0</v>
      </c>
      <c r="J291">
        <f t="shared" si="44"/>
        <v>0</v>
      </c>
      <c r="K291" s="1">
        <f>SUMIFS('I want to cry'!C$2:C$1000,'I want to cry'!$A$2:$A$1000,$B291,'I want to cry'!$B$2:$B$1000,$C291)</f>
        <v>26.726</v>
      </c>
      <c r="L291" s="1">
        <f>SUMIFS('I want to cry'!D$2:D$1000,'I want to cry'!$A$2:$A$1000,$B291,'I want to cry'!$B$2:$B$1000,$C291)</f>
        <v>8.894</v>
      </c>
      <c r="M291" s="1">
        <f>SUMIFS('I want to cry'!E$2:E$1000,'I want to cry'!$A$2:$A$1000,$B291,'I want to cry'!$B$2:$B$1000,$C291)</f>
        <v>1.029</v>
      </c>
      <c r="N291" s="1">
        <f t="shared" si="45"/>
        <v>0</v>
      </c>
      <c r="O291" s="1">
        <f t="shared" si="46"/>
        <v>0</v>
      </c>
      <c r="P291" s="1">
        <f t="shared" si="47"/>
        <v>0</v>
      </c>
      <c r="Q291" s="1">
        <f>SUMIF('I have a blue banner'!A$2:A$995,D291,'I have a blue banner'!L$2:L$995)</f>
        <v>80</v>
      </c>
      <c r="R291" s="1">
        <f>SUMIF('I have a blue banner'!A$2:A$995,F291,'I have a blue banner'!L$2:L$995)</f>
        <v>85</v>
      </c>
      <c r="S291" s="1">
        <f>SUMIF('I have a blue banner'!A$2:A$995,I291,'I have a blue banner'!L$2:L$995)</f>
        <v>0</v>
      </c>
      <c r="T291" s="1">
        <f>SUMIF('I wanna go biking'!A$2:A$1000,D291,'I wanna go biking'!D$2:D$2000)</f>
        <v>8</v>
      </c>
      <c r="U291" s="1">
        <f>SUMIF('I wanna go biking'!A$2:A$1000,F291,'I wanna go biking'!D$2:D$2000)</f>
        <v>10</v>
      </c>
      <c r="V291" s="1">
        <f>SUMIF('I wanna go biking'!A$2:A$1000,H291,'I wanna go biking'!D$2:D$2000)</f>
        <v>0</v>
      </c>
      <c r="W291">
        <f t="shared" si="48"/>
        <v>-72</v>
      </c>
      <c r="X291">
        <f t="shared" si="49"/>
        <v>-75</v>
      </c>
      <c r="Y291">
        <f t="shared" si="50"/>
        <v>0</v>
      </c>
      <c r="Z291">
        <f t="shared" si="51"/>
        <v>0</v>
      </c>
      <c r="AA291">
        <f t="shared" si="52"/>
        <v>0</v>
      </c>
      <c r="AB291">
        <f t="shared" si="53"/>
        <v>0</v>
      </c>
      <c r="AC291" s="25">
        <f t="shared" si="54"/>
        <v>0</v>
      </c>
    </row>
    <row r="292" spans="1:29">
      <c r="A292">
        <f>'Data Entry'!A293</f>
        <v>2056</v>
      </c>
      <c r="B292">
        <f>'Data Entry'!B293</f>
        <v>49</v>
      </c>
      <c r="C292" t="str">
        <f>'Data Entry'!C293</f>
        <v>Red</v>
      </c>
      <c r="D292">
        <f>'Data Entry'!M293</f>
        <v>772</v>
      </c>
      <c r="E292">
        <f>'Data Entry'!N293</f>
        <v>0</v>
      </c>
      <c r="F292">
        <f>'Data Entry'!O293</f>
        <v>4152</v>
      </c>
      <c r="G292">
        <f>'Data Entry'!P293</f>
        <v>0</v>
      </c>
      <c r="H292">
        <f>'Data Entry'!Q293</f>
        <v>771</v>
      </c>
      <c r="I292">
        <f>'Data Entry'!R293</f>
        <v>0</v>
      </c>
      <c r="J292">
        <f t="shared" si="44"/>
        <v>0</v>
      </c>
      <c r="K292" s="1">
        <f>SUMIFS('I want to cry'!C$2:C$1000,'I want to cry'!$A$2:$A$1000,$B292,'I want to cry'!$B$2:$B$1000,$C292)</f>
        <v>26.726</v>
      </c>
      <c r="L292" s="1">
        <f>SUMIFS('I want to cry'!D$2:D$1000,'I want to cry'!$A$2:$A$1000,$B292,'I want to cry'!$B$2:$B$1000,$C292)</f>
        <v>8.894</v>
      </c>
      <c r="M292" s="1">
        <f>SUMIFS('I want to cry'!E$2:E$1000,'I want to cry'!$A$2:$A$1000,$B292,'I want to cry'!$B$2:$B$1000,$C292)</f>
        <v>1.029</v>
      </c>
      <c r="N292" s="1">
        <f t="shared" si="45"/>
        <v>0</v>
      </c>
      <c r="O292" s="1">
        <f t="shared" si="46"/>
        <v>0</v>
      </c>
      <c r="P292" s="1">
        <f t="shared" si="47"/>
        <v>0</v>
      </c>
      <c r="Q292" s="1">
        <f>SUMIF('I have a blue banner'!A$2:A$995,D292,'I have a blue banner'!L$2:L$995)</f>
        <v>80</v>
      </c>
      <c r="R292" s="1">
        <f>SUMIF('I have a blue banner'!A$2:A$995,F292,'I have a blue banner'!L$2:L$995)</f>
        <v>85</v>
      </c>
      <c r="S292" s="1">
        <f>SUMIF('I have a blue banner'!A$2:A$995,I292,'I have a blue banner'!L$2:L$995)</f>
        <v>0</v>
      </c>
      <c r="T292" s="1">
        <f>SUMIF('I wanna go biking'!A$2:A$1000,D292,'I wanna go biking'!D$2:D$2000)</f>
        <v>8</v>
      </c>
      <c r="U292" s="1">
        <f>SUMIF('I wanna go biking'!A$2:A$1000,F292,'I wanna go biking'!D$2:D$2000)</f>
        <v>10</v>
      </c>
      <c r="V292" s="1">
        <f>SUMIF('I wanna go biking'!A$2:A$1000,H292,'I wanna go biking'!D$2:D$2000)</f>
        <v>0</v>
      </c>
      <c r="W292">
        <f t="shared" si="48"/>
        <v>-72</v>
      </c>
      <c r="X292">
        <f t="shared" si="49"/>
        <v>-75</v>
      </c>
      <c r="Y292">
        <f t="shared" si="50"/>
        <v>0</v>
      </c>
      <c r="Z292">
        <f t="shared" si="51"/>
        <v>0</v>
      </c>
      <c r="AA292">
        <f t="shared" si="52"/>
        <v>0</v>
      </c>
      <c r="AB292">
        <f t="shared" si="53"/>
        <v>0</v>
      </c>
      <c r="AC292" s="25">
        <f t="shared" si="54"/>
        <v>0</v>
      </c>
    </row>
    <row r="293" spans="1:29">
      <c r="A293">
        <f>'Data Entry'!A294</f>
        <v>4152</v>
      </c>
      <c r="B293">
        <f>'Data Entry'!B294</f>
        <v>49</v>
      </c>
      <c r="C293" t="str">
        <f>'Data Entry'!C294</f>
        <v>Blue</v>
      </c>
      <c r="D293">
        <f>'Data Entry'!M294</f>
        <v>2056</v>
      </c>
      <c r="E293">
        <f>'Data Entry'!N294</f>
        <v>0</v>
      </c>
      <c r="F293">
        <f>'Data Entry'!O294</f>
        <v>4069</v>
      </c>
      <c r="G293">
        <f>'Data Entry'!P294</f>
        <v>0</v>
      </c>
      <c r="H293">
        <f>'Data Entry'!Q294</f>
        <v>610</v>
      </c>
      <c r="I293">
        <f>'Data Entry'!R294</f>
        <v>0</v>
      </c>
      <c r="J293">
        <f t="shared" si="44"/>
        <v>0</v>
      </c>
      <c r="K293" s="1">
        <f>SUMIFS('I want to cry'!C$2:C$1000,'I want to cry'!$A$2:$A$1000,$B293,'I want to cry'!$B$2:$B$1000,$C293)</f>
        <v>65.042</v>
      </c>
      <c r="L293" s="1">
        <f>SUMIFS('I want to cry'!D$2:D$1000,'I want to cry'!$A$2:$A$1000,$B293,'I want to cry'!$B$2:$B$1000,$C293)</f>
        <v>0</v>
      </c>
      <c r="M293" s="1">
        <f>SUMIFS('I want to cry'!E$2:E$1000,'I want to cry'!$A$2:$A$1000,$B293,'I want to cry'!$B$2:$B$1000,$C293)</f>
        <v>6.464</v>
      </c>
      <c r="N293" s="1">
        <f t="shared" si="45"/>
        <v>0</v>
      </c>
      <c r="O293" s="1">
        <f t="shared" si="46"/>
        <v>0</v>
      </c>
      <c r="P293" s="1">
        <f t="shared" si="47"/>
        <v>0</v>
      </c>
      <c r="Q293" s="1">
        <f>SUMIF('I have a blue banner'!A$2:A$995,D293,'I have a blue banner'!L$2:L$995)</f>
        <v>194</v>
      </c>
      <c r="R293" s="1">
        <f>SUMIF('I have a blue banner'!A$2:A$995,F293,'I have a blue banner'!L$2:L$995)</f>
        <v>85</v>
      </c>
      <c r="S293" s="1">
        <f>SUMIF('I have a blue banner'!A$2:A$995,I293,'I have a blue banner'!L$2:L$995)</f>
        <v>0</v>
      </c>
      <c r="T293" s="1">
        <f>SUMIF('I wanna go biking'!A$2:A$1000,D293,'I wanna go biking'!D$2:D$2000)</f>
        <v>27.3333333333333</v>
      </c>
      <c r="U293" s="1">
        <f>SUMIF('I wanna go biking'!A$2:A$1000,F293,'I wanna go biking'!D$2:D$2000)</f>
        <v>10.8</v>
      </c>
      <c r="V293" s="1">
        <f>SUMIF('I wanna go biking'!A$2:A$1000,H293,'I wanna go biking'!D$2:D$2000)</f>
        <v>14.4</v>
      </c>
      <c r="W293">
        <f t="shared" si="48"/>
        <v>-166.666666666667</v>
      </c>
      <c r="X293">
        <f t="shared" si="49"/>
        <v>-74.2</v>
      </c>
      <c r="Y293">
        <f t="shared" si="50"/>
        <v>14.4</v>
      </c>
      <c r="Z293">
        <f t="shared" si="51"/>
        <v>0</v>
      </c>
      <c r="AA293">
        <f t="shared" si="52"/>
        <v>0</v>
      </c>
      <c r="AB293">
        <f t="shared" si="53"/>
        <v>0</v>
      </c>
      <c r="AC293" s="25">
        <f t="shared" si="54"/>
        <v>0</v>
      </c>
    </row>
    <row r="294" spans="1:29">
      <c r="A294">
        <f>'Data Entry'!A295</f>
        <v>4678</v>
      </c>
      <c r="B294">
        <f>'Data Entry'!B295</f>
        <v>50</v>
      </c>
      <c r="C294" t="str">
        <f>'Data Entry'!C295</f>
        <v>Blue</v>
      </c>
      <c r="D294">
        <f>'Data Entry'!M295</f>
        <v>2200</v>
      </c>
      <c r="E294">
        <f>'Data Entry'!N295</f>
        <v>16.758</v>
      </c>
      <c r="F294">
        <f>'Data Entry'!O295</f>
        <v>1374</v>
      </c>
      <c r="G294">
        <f>'Data Entry'!P295</f>
        <v>0</v>
      </c>
      <c r="H294">
        <f>'Data Entry'!Q295</f>
        <v>4015</v>
      </c>
      <c r="I294">
        <f>'Data Entry'!R295</f>
        <v>0</v>
      </c>
      <c r="J294">
        <f t="shared" si="44"/>
        <v>16.758</v>
      </c>
      <c r="K294" s="1">
        <f>SUMIFS('I want to cry'!C$2:C$1000,'I want to cry'!$A$2:$A$1000,$B294,'I want to cry'!$B$2:$B$1000,$C294)</f>
        <v>46.258</v>
      </c>
      <c r="L294" s="1">
        <f>SUMIFS('I want to cry'!D$2:D$1000,'I want to cry'!$A$2:$A$1000,$B294,'I want to cry'!$B$2:$B$1000,$C294)</f>
        <v>1.784</v>
      </c>
      <c r="M294" s="1">
        <f>SUMIFS('I want to cry'!E$2:E$1000,'I want to cry'!$A$2:$A$1000,$B294,'I want to cry'!$B$2:$B$1000,$C294)</f>
        <v>2.693</v>
      </c>
      <c r="N294" s="1">
        <f t="shared" si="45"/>
        <v>0.362272471788664</v>
      </c>
      <c r="O294" s="1">
        <f t="shared" si="46"/>
        <v>0</v>
      </c>
      <c r="P294" s="1">
        <f t="shared" si="47"/>
        <v>0</v>
      </c>
      <c r="Q294" s="1">
        <f>SUMIF('I have a blue banner'!A$2:A$995,D294,'I have a blue banner'!L$2:L$995)</f>
        <v>158</v>
      </c>
      <c r="R294" s="1">
        <f>SUMIF('I have a blue banner'!A$2:A$995,F294,'I have a blue banner'!L$2:L$995)</f>
        <v>2</v>
      </c>
      <c r="S294" s="1">
        <f>SUMIF('I have a blue banner'!A$2:A$995,I294,'I have a blue banner'!L$2:L$995)</f>
        <v>0</v>
      </c>
      <c r="T294" s="1">
        <f>SUMIF('I wanna go biking'!A$2:A$1000,D294,'I wanna go biking'!D$2:D$2000)</f>
        <v>17</v>
      </c>
      <c r="U294" s="1">
        <f>SUMIF('I wanna go biking'!A$2:A$1000,F294,'I wanna go biking'!D$2:D$2000)</f>
        <v>0</v>
      </c>
      <c r="V294" s="1">
        <f>SUMIF('I wanna go biking'!A$2:A$1000,H294,'I wanna go biking'!D$2:D$2000)</f>
        <v>9.4</v>
      </c>
      <c r="W294">
        <f t="shared" si="48"/>
        <v>-141</v>
      </c>
      <c r="X294">
        <f t="shared" si="49"/>
        <v>-2</v>
      </c>
      <c r="Y294">
        <f t="shared" si="50"/>
        <v>9.4</v>
      </c>
      <c r="Z294">
        <f t="shared" si="51"/>
        <v>-51.0804185222016</v>
      </c>
      <c r="AA294">
        <f t="shared" si="52"/>
        <v>0</v>
      </c>
      <c r="AB294">
        <f t="shared" si="53"/>
        <v>0</v>
      </c>
      <c r="AC294" s="25">
        <f t="shared" si="54"/>
        <v>-51.0804185222016</v>
      </c>
    </row>
    <row r="295" spans="1:29">
      <c r="A295">
        <f>'Data Entry'!A296</f>
        <v>1374</v>
      </c>
      <c r="B295">
        <f>'Data Entry'!B296</f>
        <v>50</v>
      </c>
      <c r="C295" t="str">
        <f>'Data Entry'!C296</f>
        <v>Red</v>
      </c>
      <c r="D295">
        <f>'Data Entry'!M296</f>
        <v>4678</v>
      </c>
      <c r="E295">
        <f>'Data Entry'!N296</f>
        <v>2.268</v>
      </c>
      <c r="F295">
        <f>'Data Entry'!O296</f>
        <v>6978</v>
      </c>
      <c r="G295">
        <f>'Data Entry'!P296</f>
        <v>2.067</v>
      </c>
      <c r="H295">
        <f>'Data Entry'!Q296</f>
        <v>7659</v>
      </c>
      <c r="I295">
        <f>'Data Entry'!R296</f>
        <v>0</v>
      </c>
      <c r="J295">
        <f t="shared" si="44"/>
        <v>4.335</v>
      </c>
      <c r="K295" s="1">
        <f>SUMIFS('I want to cry'!C$2:C$1000,'I want to cry'!$A$2:$A$1000,$B295,'I want to cry'!$B$2:$B$1000,$C295)</f>
        <v>18.49</v>
      </c>
      <c r="L295" s="1">
        <f>SUMIFS('I want to cry'!D$2:D$1000,'I want to cry'!$A$2:$A$1000,$B295,'I want to cry'!$B$2:$B$1000,$C295)</f>
        <v>2.067</v>
      </c>
      <c r="M295" s="1">
        <f>SUMIFS('I want to cry'!E$2:E$1000,'I want to cry'!$A$2:$A$1000,$B295,'I want to cry'!$B$2:$B$1000,$C295)</f>
        <v>0</v>
      </c>
      <c r="N295" s="1">
        <f t="shared" si="45"/>
        <v>0</v>
      </c>
      <c r="O295" s="1">
        <f t="shared" si="46"/>
        <v>0</v>
      </c>
      <c r="P295" s="1">
        <f t="shared" si="47"/>
        <v>0</v>
      </c>
      <c r="Q295" s="1">
        <f>SUMIF('I have a blue banner'!A$2:A$995,D295,'I have a blue banner'!L$2:L$995)</f>
        <v>182</v>
      </c>
      <c r="R295" s="1">
        <f>SUMIF('I have a blue banner'!A$2:A$995,F295,'I have a blue banner'!L$2:L$995)</f>
        <v>44</v>
      </c>
      <c r="S295" s="1">
        <f>SUMIF('I have a blue banner'!A$2:A$995,I295,'I have a blue banner'!L$2:L$995)</f>
        <v>0</v>
      </c>
      <c r="T295" s="1">
        <f>SUMIF('I wanna go biking'!A$2:A$1000,D295,'I wanna go biking'!D$2:D$2000)</f>
        <v>14</v>
      </c>
      <c r="U295" s="1">
        <f>SUMIF('I wanna go biking'!A$2:A$1000,F295,'I wanna go biking'!D$2:D$2000)</f>
        <v>4.75</v>
      </c>
      <c r="V295" s="1">
        <f>SUMIF('I wanna go biking'!A$2:A$1000,H295,'I wanna go biking'!D$2:D$2000)</f>
        <v>2.8</v>
      </c>
      <c r="W295">
        <f t="shared" si="48"/>
        <v>-168</v>
      </c>
      <c r="X295">
        <f t="shared" si="49"/>
        <v>-39.25</v>
      </c>
      <c r="Y295">
        <f t="shared" si="50"/>
        <v>2.8</v>
      </c>
      <c r="Z295">
        <f t="shared" si="51"/>
        <v>0</v>
      </c>
      <c r="AA295">
        <f t="shared" si="52"/>
        <v>0</v>
      </c>
      <c r="AB295">
        <f t="shared" si="53"/>
        <v>0</v>
      </c>
      <c r="AC295" s="25">
        <f t="shared" si="54"/>
        <v>0</v>
      </c>
    </row>
    <row r="296" spans="1:29">
      <c r="A296">
        <f>'Data Entry'!A297</f>
        <v>2200</v>
      </c>
      <c r="B296">
        <f>'Data Entry'!B297</f>
        <v>50</v>
      </c>
      <c r="C296" t="str">
        <f>'Data Entry'!C297</f>
        <v>Red</v>
      </c>
      <c r="D296">
        <f>'Data Entry'!M297</f>
        <v>4678</v>
      </c>
      <c r="E296">
        <f>'Data Entry'!N297</f>
        <v>16.222</v>
      </c>
      <c r="F296">
        <f>'Data Entry'!O297</f>
        <v>6978</v>
      </c>
      <c r="G296">
        <f>'Data Entry'!P297</f>
        <v>0</v>
      </c>
      <c r="H296">
        <f>'Data Entry'!Q297</f>
        <v>7659</v>
      </c>
      <c r="I296">
        <f>'Data Entry'!R297</f>
        <v>0</v>
      </c>
      <c r="J296">
        <f t="shared" si="44"/>
        <v>16.222</v>
      </c>
      <c r="K296" s="1">
        <f>SUMIFS('I want to cry'!C$2:C$1000,'I want to cry'!$A$2:$A$1000,$B296,'I want to cry'!$B$2:$B$1000,$C296)</f>
        <v>18.49</v>
      </c>
      <c r="L296" s="1">
        <f>SUMIFS('I want to cry'!D$2:D$1000,'I want to cry'!$A$2:$A$1000,$B296,'I want to cry'!$B$2:$B$1000,$C296)</f>
        <v>2.067</v>
      </c>
      <c r="M296" s="1">
        <f>SUMIFS('I want to cry'!E$2:E$1000,'I want to cry'!$A$2:$A$1000,$B296,'I want to cry'!$B$2:$B$1000,$C296)</f>
        <v>0</v>
      </c>
      <c r="N296" s="1">
        <f t="shared" si="45"/>
        <v>0.877339102217415</v>
      </c>
      <c r="O296" s="1">
        <f t="shared" si="46"/>
        <v>0</v>
      </c>
      <c r="P296" s="1">
        <f t="shared" si="47"/>
        <v>0</v>
      </c>
      <c r="Q296" s="1">
        <f>SUMIF('I have a blue banner'!A$2:A$995,D296,'I have a blue banner'!L$2:L$995)</f>
        <v>182</v>
      </c>
      <c r="R296" s="1">
        <f>SUMIF('I have a blue banner'!A$2:A$995,F296,'I have a blue banner'!L$2:L$995)</f>
        <v>44</v>
      </c>
      <c r="S296" s="1">
        <f>SUMIF('I have a blue banner'!A$2:A$995,I296,'I have a blue banner'!L$2:L$995)</f>
        <v>0</v>
      </c>
      <c r="T296" s="1">
        <f>SUMIF('I wanna go biking'!A$2:A$1000,D296,'I wanna go biking'!D$2:D$2000)</f>
        <v>14</v>
      </c>
      <c r="U296" s="1">
        <f>SUMIF('I wanna go biking'!A$2:A$1000,F296,'I wanna go biking'!D$2:D$2000)</f>
        <v>4.75</v>
      </c>
      <c r="V296" s="1">
        <f>SUMIF('I wanna go biking'!A$2:A$1000,H296,'I wanna go biking'!D$2:D$2000)</f>
        <v>2.8</v>
      </c>
      <c r="W296">
        <f t="shared" si="48"/>
        <v>-168</v>
      </c>
      <c r="X296">
        <f t="shared" si="49"/>
        <v>-39.25</v>
      </c>
      <c r="Y296">
        <f t="shared" si="50"/>
        <v>2.8</v>
      </c>
      <c r="Z296">
        <f t="shared" si="51"/>
        <v>-147.392969172526</v>
      </c>
      <c r="AA296">
        <f t="shared" si="52"/>
        <v>0</v>
      </c>
      <c r="AB296">
        <f t="shared" si="53"/>
        <v>0</v>
      </c>
      <c r="AC296" s="25">
        <f t="shared" si="54"/>
        <v>-147.392969172526</v>
      </c>
    </row>
    <row r="297" spans="1:29">
      <c r="A297">
        <f>'Data Entry'!A298</f>
        <v>6978</v>
      </c>
      <c r="B297">
        <f>'Data Entry'!B298</f>
        <v>50</v>
      </c>
      <c r="C297" t="str">
        <f>'Data Entry'!C298</f>
        <v>Blue</v>
      </c>
      <c r="D297">
        <f>'Data Entry'!M298</f>
        <v>2200</v>
      </c>
      <c r="E297">
        <f>'Data Entry'!N298</f>
        <v>6.02</v>
      </c>
      <c r="F297">
        <f>'Data Entry'!O298</f>
        <v>1374</v>
      </c>
      <c r="G297">
        <f>'Data Entry'!P298</f>
        <v>1.784</v>
      </c>
      <c r="H297">
        <f>'Data Entry'!Q298</f>
        <v>4015</v>
      </c>
      <c r="I297">
        <f>'Data Entry'!R298</f>
        <v>0</v>
      </c>
      <c r="J297">
        <f t="shared" si="44"/>
        <v>7.804</v>
      </c>
      <c r="K297" s="1">
        <f>SUMIFS('I want to cry'!C$2:C$1000,'I want to cry'!$A$2:$A$1000,$B297,'I want to cry'!$B$2:$B$1000,$C297)</f>
        <v>46.258</v>
      </c>
      <c r="L297" s="1">
        <f>SUMIFS('I want to cry'!D$2:D$1000,'I want to cry'!$A$2:$A$1000,$B297,'I want to cry'!$B$2:$B$1000,$C297)</f>
        <v>1.784</v>
      </c>
      <c r="M297" s="1">
        <f>SUMIFS('I want to cry'!E$2:E$1000,'I want to cry'!$A$2:$A$1000,$B297,'I want to cry'!$B$2:$B$1000,$C297)</f>
        <v>2.693</v>
      </c>
      <c r="N297" s="1">
        <f t="shared" si="45"/>
        <v>0.130139651519737</v>
      </c>
      <c r="O297" s="1">
        <f t="shared" si="46"/>
        <v>0</v>
      </c>
      <c r="P297" s="1">
        <f t="shared" si="47"/>
        <v>0</v>
      </c>
      <c r="Q297" s="1">
        <f>SUMIF('I have a blue banner'!A$2:A$995,D297,'I have a blue banner'!L$2:L$995)</f>
        <v>158</v>
      </c>
      <c r="R297" s="1">
        <f>SUMIF('I have a blue banner'!A$2:A$995,F297,'I have a blue banner'!L$2:L$995)</f>
        <v>2</v>
      </c>
      <c r="S297" s="1">
        <f>SUMIF('I have a blue banner'!A$2:A$995,I297,'I have a blue banner'!L$2:L$995)</f>
        <v>0</v>
      </c>
      <c r="T297" s="1">
        <f>SUMIF('I wanna go biking'!A$2:A$1000,D297,'I wanna go biking'!D$2:D$2000)</f>
        <v>17</v>
      </c>
      <c r="U297" s="1">
        <f>SUMIF('I wanna go biking'!A$2:A$1000,F297,'I wanna go biking'!D$2:D$2000)</f>
        <v>0</v>
      </c>
      <c r="V297" s="1">
        <f>SUMIF('I wanna go biking'!A$2:A$1000,H297,'I wanna go biking'!D$2:D$2000)</f>
        <v>9.4</v>
      </c>
      <c r="W297">
        <f t="shared" si="48"/>
        <v>-141</v>
      </c>
      <c r="X297">
        <f t="shared" si="49"/>
        <v>-2</v>
      </c>
      <c r="Y297">
        <f t="shared" si="50"/>
        <v>9.4</v>
      </c>
      <c r="Z297">
        <f t="shared" si="51"/>
        <v>-18.3496908642829</v>
      </c>
      <c r="AA297">
        <f t="shared" si="52"/>
        <v>0</v>
      </c>
      <c r="AB297">
        <f t="shared" si="53"/>
        <v>0</v>
      </c>
      <c r="AC297" s="25">
        <f t="shared" si="54"/>
        <v>-18.3496908642829</v>
      </c>
    </row>
    <row r="298" spans="1:29">
      <c r="A298">
        <f>'Data Entry'!A299</f>
        <v>4015</v>
      </c>
      <c r="B298">
        <f>'Data Entry'!B299</f>
        <v>50</v>
      </c>
      <c r="C298" t="str">
        <f>'Data Entry'!C299</f>
        <v>Red</v>
      </c>
      <c r="D298">
        <f>'Data Entry'!M299</f>
        <v>6978</v>
      </c>
      <c r="E298">
        <f>'Data Entry'!N299</f>
        <v>0</v>
      </c>
      <c r="F298">
        <f>'Data Entry'!O299</f>
        <v>7659</v>
      </c>
      <c r="G298">
        <f>'Data Entry'!P299</f>
        <v>0</v>
      </c>
      <c r="H298">
        <f>'Data Entry'!Q299</f>
        <v>4678</v>
      </c>
      <c r="I298">
        <f>'Data Entry'!R299</f>
        <v>0</v>
      </c>
      <c r="J298">
        <f t="shared" si="44"/>
        <v>0</v>
      </c>
      <c r="K298" s="1">
        <f>SUMIFS('I want to cry'!C$2:C$1000,'I want to cry'!$A$2:$A$1000,$B298,'I want to cry'!$B$2:$B$1000,$C298)</f>
        <v>18.49</v>
      </c>
      <c r="L298" s="1">
        <f>SUMIFS('I want to cry'!D$2:D$1000,'I want to cry'!$A$2:$A$1000,$B298,'I want to cry'!$B$2:$B$1000,$C298)</f>
        <v>2.067</v>
      </c>
      <c r="M298" s="1">
        <f>SUMIFS('I want to cry'!E$2:E$1000,'I want to cry'!$A$2:$A$1000,$B298,'I want to cry'!$B$2:$B$1000,$C298)</f>
        <v>0</v>
      </c>
      <c r="N298" s="1">
        <f t="shared" si="45"/>
        <v>0</v>
      </c>
      <c r="O298" s="1">
        <f t="shared" si="46"/>
        <v>0</v>
      </c>
      <c r="P298" s="1">
        <f t="shared" si="47"/>
        <v>0</v>
      </c>
      <c r="Q298" s="1">
        <f>SUMIF('I have a blue banner'!A$2:A$995,D298,'I have a blue banner'!L$2:L$995)</f>
        <v>44</v>
      </c>
      <c r="R298" s="1">
        <f>SUMIF('I have a blue banner'!A$2:A$995,F298,'I have a blue banner'!L$2:L$995)</f>
        <v>21</v>
      </c>
      <c r="S298" s="1">
        <f>SUMIF('I have a blue banner'!A$2:A$995,I298,'I have a blue banner'!L$2:L$995)</f>
        <v>0</v>
      </c>
      <c r="T298" s="1">
        <f>SUMIF('I wanna go biking'!A$2:A$1000,D298,'I wanna go biking'!D$2:D$2000)</f>
        <v>4.75</v>
      </c>
      <c r="U298" s="1">
        <f>SUMIF('I wanna go biking'!A$2:A$1000,F298,'I wanna go biking'!D$2:D$2000)</f>
        <v>2.8</v>
      </c>
      <c r="V298" s="1">
        <f>SUMIF('I wanna go biking'!A$2:A$1000,H298,'I wanna go biking'!D$2:D$2000)</f>
        <v>14</v>
      </c>
      <c r="W298">
        <f t="shared" si="48"/>
        <v>-39.25</v>
      </c>
      <c r="X298">
        <f t="shared" si="49"/>
        <v>-18.2</v>
      </c>
      <c r="Y298">
        <f t="shared" si="50"/>
        <v>14</v>
      </c>
      <c r="Z298">
        <f t="shared" si="51"/>
        <v>0</v>
      </c>
      <c r="AA298">
        <f t="shared" si="52"/>
        <v>0</v>
      </c>
      <c r="AB298">
        <f t="shared" si="53"/>
        <v>0</v>
      </c>
      <c r="AC298" s="25">
        <f t="shared" si="54"/>
        <v>0</v>
      </c>
    </row>
    <row r="299" spans="1:29">
      <c r="A299">
        <f>'Data Entry'!A300</f>
        <v>7659</v>
      </c>
      <c r="B299">
        <f>'Data Entry'!B300</f>
        <v>50</v>
      </c>
      <c r="C299" t="str">
        <f>'Data Entry'!C300</f>
        <v>Blue</v>
      </c>
      <c r="D299">
        <f>'Data Entry'!M300</f>
        <v>2200</v>
      </c>
      <c r="E299">
        <f>'Data Entry'!N300</f>
        <v>23.48</v>
      </c>
      <c r="F299">
        <f>'Data Entry'!O300</f>
        <v>1374</v>
      </c>
      <c r="G299">
        <f>'Data Entry'!P300</f>
        <v>0</v>
      </c>
      <c r="H299">
        <f>'Data Entry'!Q300</f>
        <v>4015</v>
      </c>
      <c r="I299">
        <f>'Data Entry'!R300</f>
        <v>2.693</v>
      </c>
      <c r="J299">
        <f t="shared" si="44"/>
        <v>26.173</v>
      </c>
      <c r="K299" s="1">
        <f>SUMIFS('I want to cry'!C$2:C$1000,'I want to cry'!$A$2:$A$1000,$B299,'I want to cry'!$B$2:$B$1000,$C299)</f>
        <v>46.258</v>
      </c>
      <c r="L299" s="1">
        <f>SUMIFS('I want to cry'!D$2:D$1000,'I want to cry'!$A$2:$A$1000,$B299,'I want to cry'!$B$2:$B$1000,$C299)</f>
        <v>1.784</v>
      </c>
      <c r="M299" s="1">
        <f>SUMIFS('I want to cry'!E$2:E$1000,'I want to cry'!$A$2:$A$1000,$B299,'I want to cry'!$B$2:$B$1000,$C299)</f>
        <v>2.693</v>
      </c>
      <c r="N299" s="1">
        <f t="shared" si="45"/>
        <v>0.507587876691599</v>
      </c>
      <c r="O299" s="1">
        <f t="shared" si="46"/>
        <v>0</v>
      </c>
      <c r="P299" s="1">
        <f t="shared" si="47"/>
        <v>1</v>
      </c>
      <c r="Q299" s="1">
        <f>SUMIF('I have a blue banner'!A$2:A$995,D299,'I have a blue banner'!L$2:L$995)</f>
        <v>158</v>
      </c>
      <c r="R299" s="1">
        <f>SUMIF('I have a blue banner'!A$2:A$995,F299,'I have a blue banner'!L$2:L$995)</f>
        <v>2</v>
      </c>
      <c r="S299" s="1">
        <f>SUMIF('I have a blue banner'!A$2:A$995,I299,'I have a blue banner'!L$2:L$995)</f>
        <v>0</v>
      </c>
      <c r="T299" s="1">
        <f>SUMIF('I wanna go biking'!A$2:A$1000,D299,'I wanna go biking'!D$2:D$2000)</f>
        <v>17</v>
      </c>
      <c r="U299" s="1">
        <f>SUMIF('I wanna go biking'!A$2:A$1000,F299,'I wanna go biking'!D$2:D$2000)</f>
        <v>0</v>
      </c>
      <c r="V299" s="1">
        <f>SUMIF('I wanna go biking'!A$2:A$1000,H299,'I wanna go biking'!D$2:D$2000)</f>
        <v>9.4</v>
      </c>
      <c r="W299">
        <f t="shared" si="48"/>
        <v>-141</v>
      </c>
      <c r="X299">
        <f t="shared" si="49"/>
        <v>-2</v>
      </c>
      <c r="Y299">
        <f t="shared" si="50"/>
        <v>9.4</v>
      </c>
      <c r="Z299">
        <f t="shared" si="51"/>
        <v>-71.5698906135155</v>
      </c>
      <c r="AA299">
        <f t="shared" si="52"/>
        <v>0</v>
      </c>
      <c r="AB299">
        <f t="shared" si="53"/>
        <v>9.4</v>
      </c>
      <c r="AC299" s="25">
        <f t="shared" si="54"/>
        <v>-62.1698906135155</v>
      </c>
    </row>
    <row r="300" spans="1:29">
      <c r="A300">
        <f>'Data Entry'!A301</f>
        <v>8884</v>
      </c>
      <c r="B300">
        <f>'Data Entry'!B301</f>
        <v>52</v>
      </c>
      <c r="C300" t="str">
        <f>'Data Entry'!C301</f>
        <v>Blue</v>
      </c>
      <c r="D300">
        <f>'Data Entry'!M301</f>
        <v>4903</v>
      </c>
      <c r="E300">
        <f>'Data Entry'!N301</f>
        <v>7.301</v>
      </c>
      <c r="F300">
        <f>'Data Entry'!O301</f>
        <v>8850</v>
      </c>
      <c r="G300">
        <f>'Data Entry'!P301</f>
        <v>3.64</v>
      </c>
      <c r="H300">
        <f>'Data Entry'!Q301</f>
        <v>4039</v>
      </c>
      <c r="I300">
        <f>'Data Entry'!R301</f>
        <v>5.372</v>
      </c>
      <c r="J300">
        <f t="shared" si="44"/>
        <v>16.313</v>
      </c>
      <c r="K300" s="1">
        <f>SUMIFS('I want to cry'!C$2:C$1000,'I want to cry'!$A$2:$A$1000,$B300,'I want to cry'!$B$2:$B$1000,$C300)</f>
        <v>37.445</v>
      </c>
      <c r="L300" s="1">
        <f>SUMIFS('I want to cry'!D$2:D$1000,'I want to cry'!$A$2:$A$1000,$B300,'I want to cry'!$B$2:$B$1000,$C300)</f>
        <v>3.64</v>
      </c>
      <c r="M300" s="1">
        <f>SUMIFS('I want to cry'!E$2:E$1000,'I want to cry'!$A$2:$A$1000,$B300,'I want to cry'!$B$2:$B$1000,$C300)</f>
        <v>5.372</v>
      </c>
      <c r="N300" s="1">
        <f t="shared" si="45"/>
        <v>0.194979302977701</v>
      </c>
      <c r="O300" s="1">
        <f t="shared" si="46"/>
        <v>1</v>
      </c>
      <c r="P300" s="1">
        <f t="shared" si="47"/>
        <v>1</v>
      </c>
      <c r="Q300" s="1">
        <f>SUMIF('I have a blue banner'!A$2:A$995,D300,'I have a blue banner'!L$2:L$995)</f>
        <v>32</v>
      </c>
      <c r="R300" s="1">
        <f>SUMIF('I have a blue banner'!A$2:A$995,F300,'I have a blue banner'!L$2:L$995)</f>
        <v>18</v>
      </c>
      <c r="S300" s="1">
        <f>SUMIF('I have a blue banner'!A$2:A$995,I300,'I have a blue banner'!L$2:L$995)</f>
        <v>0</v>
      </c>
      <c r="T300" s="1">
        <f>SUMIF('I wanna go biking'!A$2:A$1000,D300,'I wanna go biking'!D$2:D$2000)</f>
        <v>3.4</v>
      </c>
      <c r="U300" s="1">
        <f>SUMIF('I wanna go biking'!A$2:A$1000,F300,'I wanna go biking'!D$2:D$2000)</f>
        <v>0.6</v>
      </c>
      <c r="V300" s="1">
        <f>SUMIF('I wanna go biking'!A$2:A$1000,H300,'I wanna go biking'!D$2:D$2000)</f>
        <v>22</v>
      </c>
      <c r="W300">
        <f t="shared" si="48"/>
        <v>-28.6</v>
      </c>
      <c r="X300">
        <f t="shared" si="49"/>
        <v>-17.4</v>
      </c>
      <c r="Y300">
        <f t="shared" si="50"/>
        <v>22</v>
      </c>
      <c r="Z300">
        <f t="shared" si="51"/>
        <v>-5.57640806516224</v>
      </c>
      <c r="AA300">
        <f t="shared" si="52"/>
        <v>-17.4</v>
      </c>
      <c r="AB300">
        <f t="shared" si="53"/>
        <v>22</v>
      </c>
      <c r="AC300" s="25">
        <f t="shared" si="54"/>
        <v>-0.976408065162239</v>
      </c>
    </row>
    <row r="301" spans="1:29">
      <c r="A301">
        <f>'Data Entry'!A302</f>
        <v>781</v>
      </c>
      <c r="B301">
        <f>'Data Entry'!B302</f>
        <v>52</v>
      </c>
      <c r="C301" t="str">
        <f>'Data Entry'!C302</f>
        <v>Blue</v>
      </c>
      <c r="D301">
        <f>'Data Entry'!M302</f>
        <v>4903</v>
      </c>
      <c r="E301">
        <f>'Data Entry'!N302</f>
        <v>15.072</v>
      </c>
      <c r="F301">
        <f>'Data Entry'!O302</f>
        <v>8850</v>
      </c>
      <c r="G301">
        <f>'Data Entry'!P302</f>
        <v>0</v>
      </c>
      <c r="H301">
        <f>'Data Entry'!Q302</f>
        <v>4039</v>
      </c>
      <c r="I301">
        <f>'Data Entry'!R302</f>
        <v>0</v>
      </c>
      <c r="J301">
        <f t="shared" si="44"/>
        <v>15.072</v>
      </c>
      <c r="K301" s="1">
        <f>SUMIFS('I want to cry'!C$2:C$1000,'I want to cry'!$A$2:$A$1000,$B301,'I want to cry'!$B$2:$B$1000,$C301)</f>
        <v>37.445</v>
      </c>
      <c r="L301" s="1">
        <f>SUMIFS('I want to cry'!D$2:D$1000,'I want to cry'!$A$2:$A$1000,$B301,'I want to cry'!$B$2:$B$1000,$C301)</f>
        <v>3.64</v>
      </c>
      <c r="M301" s="1">
        <f>SUMIFS('I want to cry'!E$2:E$1000,'I want to cry'!$A$2:$A$1000,$B301,'I want to cry'!$B$2:$B$1000,$C301)</f>
        <v>5.372</v>
      </c>
      <c r="N301" s="1">
        <f t="shared" si="45"/>
        <v>0.40251034851115</v>
      </c>
      <c r="O301" s="1">
        <f t="shared" si="46"/>
        <v>0</v>
      </c>
      <c r="P301" s="1">
        <f t="shared" si="47"/>
        <v>0</v>
      </c>
      <c r="Q301" s="1">
        <f>SUMIF('I have a blue banner'!A$2:A$995,D301,'I have a blue banner'!L$2:L$995)</f>
        <v>32</v>
      </c>
      <c r="R301" s="1">
        <f>SUMIF('I have a blue banner'!A$2:A$995,F301,'I have a blue banner'!L$2:L$995)</f>
        <v>18</v>
      </c>
      <c r="S301" s="1">
        <f>SUMIF('I have a blue banner'!A$2:A$995,I301,'I have a blue banner'!L$2:L$995)</f>
        <v>0</v>
      </c>
      <c r="T301" s="1">
        <f>SUMIF('I wanna go biking'!A$2:A$1000,D301,'I wanna go biking'!D$2:D$2000)</f>
        <v>3.4</v>
      </c>
      <c r="U301" s="1">
        <f>SUMIF('I wanna go biking'!A$2:A$1000,F301,'I wanna go biking'!D$2:D$2000)</f>
        <v>0.6</v>
      </c>
      <c r="V301" s="1">
        <f>SUMIF('I wanna go biking'!A$2:A$1000,H301,'I wanna go biking'!D$2:D$2000)</f>
        <v>22</v>
      </c>
      <c r="W301">
        <f t="shared" si="48"/>
        <v>-28.6</v>
      </c>
      <c r="X301">
        <f t="shared" si="49"/>
        <v>-17.4</v>
      </c>
      <c r="Y301">
        <f t="shared" si="50"/>
        <v>22</v>
      </c>
      <c r="Z301">
        <f t="shared" si="51"/>
        <v>-11.5117959674189</v>
      </c>
      <c r="AA301">
        <f t="shared" si="52"/>
        <v>0</v>
      </c>
      <c r="AB301">
        <f t="shared" si="53"/>
        <v>0</v>
      </c>
      <c r="AC301" s="25">
        <f t="shared" si="54"/>
        <v>-11.5117959674189</v>
      </c>
    </row>
    <row r="302" spans="1:29">
      <c r="A302">
        <f>'Data Entry'!A303</f>
        <v>781</v>
      </c>
      <c r="B302">
        <f>'Data Entry'!B303</f>
        <v>52</v>
      </c>
      <c r="C302" t="str">
        <f>'Data Entry'!C303</f>
        <v>Blue</v>
      </c>
      <c r="D302">
        <f>'Data Entry'!M303</f>
        <v>4903</v>
      </c>
      <c r="E302">
        <f>'Data Entry'!N303</f>
        <v>15.072</v>
      </c>
      <c r="F302">
        <f>'Data Entry'!O303</f>
        <v>8850</v>
      </c>
      <c r="G302">
        <f>'Data Entry'!P303</f>
        <v>0</v>
      </c>
      <c r="H302">
        <f>'Data Entry'!Q303</f>
        <v>4039</v>
      </c>
      <c r="I302">
        <f>'Data Entry'!R303</f>
        <v>0</v>
      </c>
      <c r="J302">
        <f t="shared" si="44"/>
        <v>15.072</v>
      </c>
      <c r="K302" s="1">
        <f>SUMIFS('I want to cry'!C$2:C$1000,'I want to cry'!$A$2:$A$1000,$B302,'I want to cry'!$B$2:$B$1000,$C302)</f>
        <v>37.445</v>
      </c>
      <c r="L302" s="1">
        <f>SUMIFS('I want to cry'!D$2:D$1000,'I want to cry'!$A$2:$A$1000,$B302,'I want to cry'!$B$2:$B$1000,$C302)</f>
        <v>3.64</v>
      </c>
      <c r="M302" s="1">
        <f>SUMIFS('I want to cry'!E$2:E$1000,'I want to cry'!$A$2:$A$1000,$B302,'I want to cry'!$B$2:$B$1000,$C302)</f>
        <v>5.372</v>
      </c>
      <c r="N302" s="1">
        <f t="shared" si="45"/>
        <v>0.40251034851115</v>
      </c>
      <c r="O302" s="1">
        <f t="shared" si="46"/>
        <v>0</v>
      </c>
      <c r="P302" s="1">
        <f t="shared" si="47"/>
        <v>0</v>
      </c>
      <c r="Q302" s="1">
        <f>SUMIF('I have a blue banner'!A$2:A$995,D302,'I have a blue banner'!L$2:L$995)</f>
        <v>32</v>
      </c>
      <c r="R302" s="1">
        <f>SUMIF('I have a blue banner'!A$2:A$995,F302,'I have a blue banner'!L$2:L$995)</f>
        <v>18</v>
      </c>
      <c r="S302" s="1">
        <f>SUMIF('I have a blue banner'!A$2:A$995,I302,'I have a blue banner'!L$2:L$995)</f>
        <v>0</v>
      </c>
      <c r="T302" s="1">
        <f>SUMIF('I wanna go biking'!A$2:A$1000,D302,'I wanna go biking'!D$2:D$2000)</f>
        <v>3.4</v>
      </c>
      <c r="U302" s="1">
        <f>SUMIF('I wanna go biking'!A$2:A$1000,F302,'I wanna go biking'!D$2:D$2000)</f>
        <v>0.6</v>
      </c>
      <c r="V302" s="1">
        <f>SUMIF('I wanna go biking'!A$2:A$1000,H302,'I wanna go biking'!D$2:D$2000)</f>
        <v>22</v>
      </c>
      <c r="W302">
        <f t="shared" si="48"/>
        <v>-28.6</v>
      </c>
      <c r="X302">
        <f t="shared" si="49"/>
        <v>-17.4</v>
      </c>
      <c r="Y302">
        <f t="shared" si="50"/>
        <v>22</v>
      </c>
      <c r="Z302">
        <f t="shared" si="51"/>
        <v>-11.5117959674189</v>
      </c>
      <c r="AA302">
        <f t="shared" si="52"/>
        <v>0</v>
      </c>
      <c r="AB302">
        <f t="shared" si="53"/>
        <v>0</v>
      </c>
      <c r="AC302" s="25">
        <f t="shared" si="54"/>
        <v>-11.5117959674189</v>
      </c>
    </row>
    <row r="303" spans="1:29">
      <c r="A303">
        <f>'Data Entry'!A304</f>
        <v>8850</v>
      </c>
      <c r="B303">
        <f>'Data Entry'!B304</f>
        <v>52</v>
      </c>
      <c r="C303" t="str">
        <f>'Data Entry'!C304</f>
        <v>Red</v>
      </c>
      <c r="D303">
        <f>'Data Entry'!M304</f>
        <v>8884</v>
      </c>
      <c r="E303">
        <f>'Data Entry'!N304</f>
        <v>0</v>
      </c>
      <c r="F303">
        <f>'Data Entry'!O304</f>
        <v>781</v>
      </c>
      <c r="G303">
        <f>'Data Entry'!P304</f>
        <v>0</v>
      </c>
      <c r="H303">
        <f>'Data Entry'!Q304</f>
        <v>1305</v>
      </c>
      <c r="I303">
        <f>'Data Entry'!R304</f>
        <v>0</v>
      </c>
      <c r="J303">
        <f t="shared" si="44"/>
        <v>0</v>
      </c>
      <c r="K303" s="1">
        <f>SUMIFS('I want to cry'!C$2:C$1000,'I want to cry'!$A$2:$A$1000,$B303,'I want to cry'!$B$2:$B$1000,$C303)</f>
        <v>27.905</v>
      </c>
      <c r="L303" s="1">
        <f>SUMIFS('I want to cry'!D$2:D$1000,'I want to cry'!$A$2:$A$1000,$B303,'I want to cry'!$B$2:$B$1000,$C303)</f>
        <v>0</v>
      </c>
      <c r="M303" s="1">
        <f>SUMIFS('I want to cry'!E$2:E$1000,'I want to cry'!$A$2:$A$1000,$B303,'I want to cry'!$B$2:$B$1000,$C303)</f>
        <v>0</v>
      </c>
      <c r="N303" s="1">
        <f t="shared" si="45"/>
        <v>0</v>
      </c>
      <c r="O303" s="1">
        <f t="shared" si="46"/>
        <v>0</v>
      </c>
      <c r="P303" s="1">
        <f t="shared" si="47"/>
        <v>0</v>
      </c>
      <c r="Q303" s="1">
        <f>SUMIF('I have a blue banner'!A$2:A$995,D303,'I have a blue banner'!L$2:L$995)</f>
        <v>28</v>
      </c>
      <c r="R303" s="1">
        <f>SUMIF('I have a blue banner'!A$2:A$995,F303,'I have a blue banner'!L$2:L$995)</f>
        <v>26</v>
      </c>
      <c r="S303" s="1">
        <f>SUMIF('I have a blue banner'!A$2:A$995,I303,'I have a blue banner'!L$2:L$995)</f>
        <v>0</v>
      </c>
      <c r="T303" s="1">
        <f>SUMIF('I wanna go biking'!A$2:A$1000,D303,'I wanna go biking'!D$2:D$2000)</f>
        <v>3.83333333333333</v>
      </c>
      <c r="U303" s="1">
        <f>SUMIF('I wanna go biking'!A$2:A$1000,F303,'I wanna go biking'!D$2:D$2000)</f>
        <v>3.66666666666667</v>
      </c>
      <c r="V303" s="1">
        <f>SUMIF('I wanna go biking'!A$2:A$1000,H303,'I wanna go biking'!D$2:D$2000)</f>
        <v>12</v>
      </c>
      <c r="W303">
        <f t="shared" si="48"/>
        <v>-24.1666666666667</v>
      </c>
      <c r="X303">
        <f t="shared" si="49"/>
        <v>-22.3333333333333</v>
      </c>
      <c r="Y303">
        <f t="shared" si="50"/>
        <v>12</v>
      </c>
      <c r="Z303">
        <f t="shared" si="51"/>
        <v>0</v>
      </c>
      <c r="AA303">
        <f t="shared" si="52"/>
        <v>0</v>
      </c>
      <c r="AB303">
        <f t="shared" si="53"/>
        <v>0</v>
      </c>
      <c r="AC303" s="25">
        <f t="shared" si="54"/>
        <v>0</v>
      </c>
    </row>
    <row r="304" spans="1:29">
      <c r="A304">
        <f>'Data Entry'!A305</f>
        <v>4039</v>
      </c>
      <c r="B304">
        <f>'Data Entry'!B305</f>
        <v>52</v>
      </c>
      <c r="C304" t="str">
        <f>'Data Entry'!C305</f>
        <v>Red</v>
      </c>
      <c r="D304">
        <f>'Data Entry'!M305</f>
        <v>781</v>
      </c>
      <c r="E304">
        <f>'Data Entry'!N305</f>
        <v>18.493</v>
      </c>
      <c r="F304">
        <f>'Data Entry'!O305</f>
        <v>8884</v>
      </c>
      <c r="G304">
        <f>'Data Entry'!P305</f>
        <v>0</v>
      </c>
      <c r="H304">
        <f>'Data Entry'!Q305</f>
        <v>1305</v>
      </c>
      <c r="I304">
        <f>'Data Entry'!R305</f>
        <v>0</v>
      </c>
      <c r="J304">
        <f t="shared" si="44"/>
        <v>18.493</v>
      </c>
      <c r="K304" s="1">
        <f>SUMIFS('I want to cry'!C$2:C$1000,'I want to cry'!$A$2:$A$1000,$B304,'I want to cry'!$B$2:$B$1000,$C304)</f>
        <v>27.905</v>
      </c>
      <c r="L304" s="1">
        <f>SUMIFS('I want to cry'!D$2:D$1000,'I want to cry'!$A$2:$A$1000,$B304,'I want to cry'!$B$2:$B$1000,$C304)</f>
        <v>0</v>
      </c>
      <c r="M304" s="1">
        <f>SUMIFS('I want to cry'!E$2:E$1000,'I want to cry'!$A$2:$A$1000,$B304,'I want to cry'!$B$2:$B$1000,$C304)</f>
        <v>0</v>
      </c>
      <c r="N304" s="1">
        <f t="shared" si="45"/>
        <v>0.662712775488264</v>
      </c>
      <c r="O304" s="1">
        <f t="shared" si="46"/>
        <v>0</v>
      </c>
      <c r="P304" s="1">
        <f t="shared" si="47"/>
        <v>0</v>
      </c>
      <c r="Q304" s="1">
        <f>SUMIF('I have a blue banner'!A$2:A$995,D304,'I have a blue banner'!L$2:L$995)</f>
        <v>26</v>
      </c>
      <c r="R304" s="1">
        <f>SUMIF('I have a blue banner'!A$2:A$995,F304,'I have a blue banner'!L$2:L$995)</f>
        <v>28</v>
      </c>
      <c r="S304" s="1">
        <f>SUMIF('I have a blue banner'!A$2:A$995,I304,'I have a blue banner'!L$2:L$995)</f>
        <v>0</v>
      </c>
      <c r="T304" s="1">
        <f>SUMIF('I wanna go biking'!A$2:A$1000,D304,'I wanna go biking'!D$2:D$2000)</f>
        <v>3.66666666666667</v>
      </c>
      <c r="U304" s="1">
        <f>SUMIF('I wanna go biking'!A$2:A$1000,F304,'I wanna go biking'!D$2:D$2000)</f>
        <v>3.83333333333333</v>
      </c>
      <c r="V304" s="1">
        <f>SUMIF('I wanna go biking'!A$2:A$1000,H304,'I wanna go biking'!D$2:D$2000)</f>
        <v>12</v>
      </c>
      <c r="W304">
        <f t="shared" si="48"/>
        <v>-22.3333333333333</v>
      </c>
      <c r="X304">
        <f t="shared" si="49"/>
        <v>-24.1666666666667</v>
      </c>
      <c r="Y304">
        <f t="shared" si="50"/>
        <v>12</v>
      </c>
      <c r="Z304">
        <f t="shared" si="51"/>
        <v>-14.8005853192379</v>
      </c>
      <c r="AA304">
        <f t="shared" si="52"/>
        <v>0</v>
      </c>
      <c r="AB304">
        <f t="shared" si="53"/>
        <v>0</v>
      </c>
      <c r="AC304" s="25">
        <f t="shared" si="54"/>
        <v>-14.8005853192379</v>
      </c>
    </row>
    <row r="305" spans="1:29">
      <c r="A305">
        <f>'Data Entry'!A306</f>
        <v>4903</v>
      </c>
      <c r="B305">
        <f>'Data Entry'!B306</f>
        <v>52</v>
      </c>
      <c r="C305" t="str">
        <f>'Data Entry'!C306</f>
        <v>Red</v>
      </c>
      <c r="D305">
        <f>'Data Entry'!M306</f>
        <v>8884</v>
      </c>
      <c r="E305">
        <f>'Data Entry'!N306</f>
        <v>9.412</v>
      </c>
      <c r="F305">
        <f>'Data Entry'!O306</f>
        <v>781</v>
      </c>
      <c r="G305">
        <f>'Data Entry'!P306</f>
        <v>0</v>
      </c>
      <c r="H305">
        <f>'Data Entry'!Q306</f>
        <v>1305</v>
      </c>
      <c r="I305">
        <f>'Data Entry'!R306</f>
        <v>0</v>
      </c>
      <c r="J305">
        <f t="shared" si="44"/>
        <v>9.412</v>
      </c>
      <c r="K305" s="1">
        <f>SUMIFS('I want to cry'!C$2:C$1000,'I want to cry'!$A$2:$A$1000,$B305,'I want to cry'!$B$2:$B$1000,$C305)</f>
        <v>27.905</v>
      </c>
      <c r="L305" s="1">
        <f>SUMIFS('I want to cry'!D$2:D$1000,'I want to cry'!$A$2:$A$1000,$B305,'I want to cry'!$B$2:$B$1000,$C305)</f>
        <v>0</v>
      </c>
      <c r="M305" s="1">
        <f>SUMIFS('I want to cry'!E$2:E$1000,'I want to cry'!$A$2:$A$1000,$B305,'I want to cry'!$B$2:$B$1000,$C305)</f>
        <v>0</v>
      </c>
      <c r="N305" s="1">
        <f t="shared" si="45"/>
        <v>0.337287224511736</v>
      </c>
      <c r="O305" s="1">
        <f t="shared" si="46"/>
        <v>0</v>
      </c>
      <c r="P305" s="1">
        <f t="shared" si="47"/>
        <v>0</v>
      </c>
      <c r="Q305" s="1">
        <f>SUMIF('I have a blue banner'!A$2:A$995,D305,'I have a blue banner'!L$2:L$995)</f>
        <v>28</v>
      </c>
      <c r="R305" s="1">
        <f>SUMIF('I have a blue banner'!A$2:A$995,F305,'I have a blue banner'!L$2:L$995)</f>
        <v>26</v>
      </c>
      <c r="S305" s="1">
        <f>SUMIF('I have a blue banner'!A$2:A$995,I305,'I have a blue banner'!L$2:L$995)</f>
        <v>0</v>
      </c>
      <c r="T305" s="1">
        <f>SUMIF('I wanna go biking'!A$2:A$1000,D305,'I wanna go biking'!D$2:D$2000)</f>
        <v>3.83333333333333</v>
      </c>
      <c r="U305" s="1">
        <f>SUMIF('I wanna go biking'!A$2:A$1000,F305,'I wanna go biking'!D$2:D$2000)</f>
        <v>3.66666666666667</v>
      </c>
      <c r="V305" s="1">
        <f>SUMIF('I wanna go biking'!A$2:A$1000,H305,'I wanna go biking'!D$2:D$2000)</f>
        <v>12</v>
      </c>
      <c r="W305">
        <f t="shared" si="48"/>
        <v>-24.1666666666667</v>
      </c>
      <c r="X305">
        <f t="shared" si="49"/>
        <v>-22.3333333333333</v>
      </c>
      <c r="Y305">
        <f t="shared" si="50"/>
        <v>12</v>
      </c>
      <c r="Z305">
        <f t="shared" si="51"/>
        <v>-8.15110792570029</v>
      </c>
      <c r="AA305">
        <f t="shared" si="52"/>
        <v>0</v>
      </c>
      <c r="AB305">
        <f t="shared" si="53"/>
        <v>0</v>
      </c>
      <c r="AC305" s="25">
        <f t="shared" si="54"/>
        <v>-8.15110792570029</v>
      </c>
    </row>
    <row r="306" spans="1:29">
      <c r="A306">
        <f>'Data Entry'!A307</f>
        <v>7520</v>
      </c>
      <c r="B306">
        <f>'Data Entry'!B307</f>
        <v>53</v>
      </c>
      <c r="C306" t="str">
        <f>'Data Entry'!C307</f>
        <v>Blue</v>
      </c>
      <c r="D306">
        <f>'Data Entry'!M307</f>
        <v>2386</v>
      </c>
      <c r="E306">
        <f>'Data Entry'!N307</f>
        <v>4.3</v>
      </c>
      <c r="F306">
        <f>'Data Entry'!O307</f>
        <v>6135</v>
      </c>
      <c r="G306">
        <f>'Data Entry'!P307</f>
        <v>0</v>
      </c>
      <c r="H306">
        <f>'Data Entry'!Q307</f>
        <v>2198</v>
      </c>
      <c r="I306">
        <f>'Data Entry'!R307</f>
        <v>0</v>
      </c>
      <c r="J306">
        <f t="shared" si="44"/>
        <v>4.3</v>
      </c>
      <c r="K306" s="1">
        <f>SUMIFS('I want to cry'!C$2:C$1000,'I want to cry'!$A$2:$A$1000,$B306,'I want to cry'!$B$2:$B$1000,$C306)</f>
        <v>8.6</v>
      </c>
      <c r="L306" s="1">
        <f>SUMIFS('I want to cry'!D$2:D$1000,'I want to cry'!$A$2:$A$1000,$B306,'I want to cry'!$B$2:$B$1000,$C306)</f>
        <v>0</v>
      </c>
      <c r="M306" s="1">
        <f>SUMIFS('I want to cry'!E$2:E$1000,'I want to cry'!$A$2:$A$1000,$B306,'I want to cry'!$B$2:$B$1000,$C306)</f>
        <v>79.154</v>
      </c>
      <c r="N306" s="1">
        <f t="shared" si="45"/>
        <v>0.5</v>
      </c>
      <c r="O306" s="1">
        <f t="shared" si="46"/>
        <v>0</v>
      </c>
      <c r="P306" s="1">
        <f t="shared" si="47"/>
        <v>0</v>
      </c>
      <c r="Q306" s="1">
        <f>SUMIF('I have a blue banner'!A$2:A$995,D306,'I have a blue banner'!L$2:L$995)</f>
        <v>30</v>
      </c>
      <c r="R306" s="1">
        <f>SUMIF('I have a blue banner'!A$2:A$995,F306,'I have a blue banner'!L$2:L$995)</f>
        <v>112</v>
      </c>
      <c r="S306" s="1">
        <f>SUMIF('I have a blue banner'!A$2:A$995,I306,'I have a blue banner'!L$2:L$995)</f>
        <v>0</v>
      </c>
      <c r="T306" s="1">
        <f>SUMIF('I wanna go biking'!A$2:A$1000,D306,'I wanna go biking'!D$2:D$2000)</f>
        <v>4.66666666666667</v>
      </c>
      <c r="U306" s="1">
        <f>SUMIF('I wanna go biking'!A$2:A$1000,F306,'I wanna go biking'!D$2:D$2000)</f>
        <v>10.6666666666667</v>
      </c>
      <c r="V306" s="1">
        <f>SUMIF('I wanna go biking'!A$2:A$1000,H306,'I wanna go biking'!D$2:D$2000)</f>
        <v>7</v>
      </c>
      <c r="W306">
        <f t="shared" si="48"/>
        <v>-25.3333333333333</v>
      </c>
      <c r="X306">
        <f t="shared" si="49"/>
        <v>-101.333333333333</v>
      </c>
      <c r="Y306">
        <f t="shared" si="50"/>
        <v>7</v>
      </c>
      <c r="Z306">
        <f t="shared" si="51"/>
        <v>-12.6666666666667</v>
      </c>
      <c r="AA306">
        <f t="shared" si="52"/>
        <v>0</v>
      </c>
      <c r="AB306">
        <f t="shared" si="53"/>
        <v>0</v>
      </c>
      <c r="AC306" s="25">
        <f t="shared" si="54"/>
        <v>-12.6666666666667</v>
      </c>
    </row>
    <row r="307" spans="1:29">
      <c r="A307">
        <f>'Data Entry'!A308</f>
        <v>8735</v>
      </c>
      <c r="B307">
        <f>'Data Entry'!B308</f>
        <v>53</v>
      </c>
      <c r="C307" t="str">
        <f>'Data Entry'!C308</f>
        <v>Blue</v>
      </c>
      <c r="D307">
        <f>'Data Entry'!M308</f>
        <v>2368</v>
      </c>
      <c r="E307">
        <f>'Data Entry'!N308</f>
        <v>0</v>
      </c>
      <c r="F307">
        <f>'Data Entry'!O308</f>
        <v>6135</v>
      </c>
      <c r="G307">
        <f>'Data Entry'!P308</f>
        <v>0</v>
      </c>
      <c r="H307">
        <f>'Data Entry'!Q308</f>
        <v>2198</v>
      </c>
      <c r="I307">
        <f>'Data Entry'!R308</f>
        <v>39.577</v>
      </c>
      <c r="J307">
        <f t="shared" si="44"/>
        <v>39.577</v>
      </c>
      <c r="K307" s="1">
        <f>SUMIFS('I want to cry'!C$2:C$1000,'I want to cry'!$A$2:$A$1000,$B307,'I want to cry'!$B$2:$B$1000,$C307)</f>
        <v>8.6</v>
      </c>
      <c r="L307" s="1">
        <f>SUMIFS('I want to cry'!D$2:D$1000,'I want to cry'!$A$2:$A$1000,$B307,'I want to cry'!$B$2:$B$1000,$C307)</f>
        <v>0</v>
      </c>
      <c r="M307" s="1">
        <f>SUMIFS('I want to cry'!E$2:E$1000,'I want to cry'!$A$2:$A$1000,$B307,'I want to cry'!$B$2:$B$1000,$C307)</f>
        <v>79.154</v>
      </c>
      <c r="N307" s="1">
        <f t="shared" si="45"/>
        <v>0</v>
      </c>
      <c r="O307" s="1">
        <f t="shared" si="46"/>
        <v>0</v>
      </c>
      <c r="P307" s="1">
        <f t="shared" si="47"/>
        <v>0.5</v>
      </c>
      <c r="Q307" s="1">
        <f>SUMIF('I have a blue banner'!A$2:A$995,D307,'I have a blue banner'!L$2:L$995)</f>
        <v>0</v>
      </c>
      <c r="R307" s="1">
        <f>SUMIF('I have a blue banner'!A$2:A$995,F307,'I have a blue banner'!L$2:L$995)</f>
        <v>112</v>
      </c>
      <c r="S307" s="1">
        <f>SUMIF('I have a blue banner'!A$2:A$995,I307,'I have a blue banner'!L$2:L$995)</f>
        <v>0</v>
      </c>
      <c r="T307" s="1">
        <f>SUMIF('I wanna go biking'!A$2:A$1000,D307,'I wanna go biking'!D$2:D$2000)</f>
        <v>0</v>
      </c>
      <c r="U307" s="1">
        <f>SUMIF('I wanna go biking'!A$2:A$1000,F307,'I wanna go biking'!D$2:D$2000)</f>
        <v>10.6666666666667</v>
      </c>
      <c r="V307" s="1">
        <f>SUMIF('I wanna go biking'!A$2:A$1000,H307,'I wanna go biking'!D$2:D$2000)</f>
        <v>7</v>
      </c>
      <c r="W307">
        <f t="shared" si="48"/>
        <v>0</v>
      </c>
      <c r="X307">
        <f t="shared" si="49"/>
        <v>-101.333333333333</v>
      </c>
      <c r="Y307">
        <f t="shared" si="50"/>
        <v>7</v>
      </c>
      <c r="Z307">
        <f t="shared" si="51"/>
        <v>0</v>
      </c>
      <c r="AA307">
        <f t="shared" si="52"/>
        <v>0</v>
      </c>
      <c r="AB307">
        <f t="shared" si="53"/>
        <v>3.5</v>
      </c>
      <c r="AC307" s="25">
        <f t="shared" si="54"/>
        <v>3.5</v>
      </c>
    </row>
    <row r="308" spans="1:29">
      <c r="A308">
        <f>'Data Entry'!A309</f>
        <v>6135</v>
      </c>
      <c r="B308">
        <f>'Data Entry'!B309</f>
        <v>54</v>
      </c>
      <c r="C308" t="str">
        <f>'Data Entry'!C309</f>
        <v>Red</v>
      </c>
      <c r="D308">
        <f>'Data Entry'!M309</f>
        <v>7520</v>
      </c>
      <c r="E308">
        <f>'Data Entry'!N309</f>
        <v>0</v>
      </c>
      <c r="F308">
        <f>'Data Entry'!O309</f>
        <v>8735</v>
      </c>
      <c r="G308">
        <f>'Data Entry'!P309</f>
        <v>0</v>
      </c>
      <c r="H308">
        <f>'Data Entry'!Q309</f>
        <v>3739</v>
      </c>
      <c r="I308">
        <f>'Data Entry'!R309</f>
        <v>0</v>
      </c>
      <c r="J308">
        <f t="shared" si="44"/>
        <v>0</v>
      </c>
      <c r="K308" s="1">
        <f>SUMIFS('I want to cry'!C$2:C$1000,'I want to cry'!$A$2:$A$1000,$B308,'I want to cry'!$B$2:$B$1000,$C308)</f>
        <v>3.321</v>
      </c>
      <c r="L308" s="1">
        <f>SUMIFS('I want to cry'!D$2:D$1000,'I want to cry'!$A$2:$A$1000,$B308,'I want to cry'!$B$2:$B$1000,$C308)</f>
        <v>0</v>
      </c>
      <c r="M308" s="1">
        <f>SUMIFS('I want to cry'!E$2:E$1000,'I want to cry'!$A$2:$A$1000,$B308,'I want to cry'!$B$2:$B$1000,$C308)</f>
        <v>0</v>
      </c>
      <c r="N308" s="1">
        <f t="shared" si="45"/>
        <v>0</v>
      </c>
      <c r="O308" s="1">
        <f t="shared" si="46"/>
        <v>0</v>
      </c>
      <c r="P308" s="1">
        <f t="shared" si="47"/>
        <v>0</v>
      </c>
      <c r="Q308" s="1">
        <f>SUMIF('I have a blue banner'!A$2:A$995,D308,'I have a blue banner'!L$2:L$995)</f>
        <v>20</v>
      </c>
      <c r="R308" s="1">
        <f>SUMIF('I have a blue banner'!A$2:A$995,F308,'I have a blue banner'!L$2:L$995)</f>
        <v>0</v>
      </c>
      <c r="S308" s="1">
        <f>SUMIF('I have a blue banner'!A$2:A$995,I308,'I have a blue banner'!L$2:L$995)</f>
        <v>0</v>
      </c>
      <c r="T308" s="1">
        <f>SUMIF('I wanna go biking'!A$2:A$1000,D308,'I wanna go biking'!D$2:D$2000)</f>
        <v>2.33333333333333</v>
      </c>
      <c r="U308" s="1">
        <f>SUMIF('I wanna go biking'!A$2:A$1000,F308,'I wanna go biking'!D$2:D$2000)</f>
        <v>0</v>
      </c>
      <c r="V308" s="1">
        <f>SUMIF('I wanna go biking'!A$2:A$1000,H308,'I wanna go biking'!D$2:D$2000)</f>
        <v>2</v>
      </c>
      <c r="W308">
        <f t="shared" si="48"/>
        <v>-17.6666666666667</v>
      </c>
      <c r="X308">
        <f t="shared" si="49"/>
        <v>0</v>
      </c>
      <c r="Y308">
        <f t="shared" si="50"/>
        <v>2</v>
      </c>
      <c r="Z308">
        <f t="shared" si="51"/>
        <v>0</v>
      </c>
      <c r="AA308">
        <f t="shared" si="52"/>
        <v>0</v>
      </c>
      <c r="AB308">
        <f t="shared" si="53"/>
        <v>0</v>
      </c>
      <c r="AC308" s="25">
        <f t="shared" si="54"/>
        <v>0</v>
      </c>
    </row>
    <row r="309" spans="1:29">
      <c r="A309">
        <f>'Data Entry'!A310</f>
        <v>2386</v>
      </c>
      <c r="B309">
        <f>'Data Entry'!B310</f>
        <v>53</v>
      </c>
      <c r="C309" t="str">
        <f>'Data Entry'!C310</f>
        <v>Red</v>
      </c>
      <c r="D309">
        <f>'Data Entry'!M310</f>
        <v>7520</v>
      </c>
      <c r="E309">
        <f>'Data Entry'!N310</f>
        <v>0</v>
      </c>
      <c r="F309">
        <f>'Data Entry'!O310</f>
        <v>8735</v>
      </c>
      <c r="G309">
        <f>'Data Entry'!P310</f>
        <v>0</v>
      </c>
      <c r="H309">
        <f>'Data Entry'!Q310</f>
        <v>3739</v>
      </c>
      <c r="I309">
        <f>'Data Entry'!R310</f>
        <v>0</v>
      </c>
      <c r="J309">
        <f t="shared" si="44"/>
        <v>0</v>
      </c>
      <c r="K309" s="1">
        <f>SUMIFS('I want to cry'!C$2:C$1000,'I want to cry'!$A$2:$A$1000,$B309,'I want to cry'!$B$2:$B$1000,$C309)</f>
        <v>0</v>
      </c>
      <c r="L309" s="1">
        <f>SUMIFS('I want to cry'!D$2:D$1000,'I want to cry'!$A$2:$A$1000,$B309,'I want to cry'!$B$2:$B$1000,$C309)</f>
        <v>0</v>
      </c>
      <c r="M309" s="1">
        <f>SUMIFS('I want to cry'!E$2:E$1000,'I want to cry'!$A$2:$A$1000,$B309,'I want to cry'!$B$2:$B$1000,$C309)</f>
        <v>0</v>
      </c>
      <c r="N309" s="1">
        <f t="shared" si="45"/>
        <v>0</v>
      </c>
      <c r="O309" s="1">
        <f t="shared" si="46"/>
        <v>0</v>
      </c>
      <c r="P309" s="1">
        <f t="shared" si="47"/>
        <v>0</v>
      </c>
      <c r="Q309" s="1">
        <f>SUMIF('I have a blue banner'!A$2:A$995,D309,'I have a blue banner'!L$2:L$995)</f>
        <v>20</v>
      </c>
      <c r="R309" s="1">
        <f>SUMIF('I have a blue banner'!A$2:A$995,F309,'I have a blue banner'!L$2:L$995)</f>
        <v>0</v>
      </c>
      <c r="S309" s="1">
        <f>SUMIF('I have a blue banner'!A$2:A$995,I309,'I have a blue banner'!L$2:L$995)</f>
        <v>0</v>
      </c>
      <c r="T309" s="1">
        <f>SUMIF('I wanna go biking'!A$2:A$1000,D309,'I wanna go biking'!D$2:D$2000)</f>
        <v>2.33333333333333</v>
      </c>
      <c r="U309" s="1">
        <f>SUMIF('I wanna go biking'!A$2:A$1000,F309,'I wanna go biking'!D$2:D$2000)</f>
        <v>0</v>
      </c>
      <c r="V309" s="1">
        <f>SUMIF('I wanna go biking'!A$2:A$1000,H309,'I wanna go biking'!D$2:D$2000)</f>
        <v>2</v>
      </c>
      <c r="W309">
        <f t="shared" si="48"/>
        <v>-17.6666666666667</v>
      </c>
      <c r="X309">
        <f t="shared" si="49"/>
        <v>0</v>
      </c>
      <c r="Y309">
        <f t="shared" si="50"/>
        <v>2</v>
      </c>
      <c r="Z309">
        <f t="shared" si="51"/>
        <v>0</v>
      </c>
      <c r="AA309">
        <f t="shared" si="52"/>
        <v>0</v>
      </c>
      <c r="AB309">
        <f t="shared" si="53"/>
        <v>0</v>
      </c>
      <c r="AC309" s="25">
        <f t="shared" si="54"/>
        <v>0</v>
      </c>
    </row>
    <row r="310" spans="1:29">
      <c r="A310">
        <f>'Data Entry'!A311</f>
        <v>2198</v>
      </c>
      <c r="B310">
        <f>'Data Entry'!B311</f>
        <v>53</v>
      </c>
      <c r="C310" t="str">
        <f>'Data Entry'!C311</f>
        <v>Red</v>
      </c>
      <c r="D310">
        <f>'Data Entry'!M311</f>
        <v>7520</v>
      </c>
      <c r="E310">
        <f>'Data Entry'!N311</f>
        <v>0</v>
      </c>
      <c r="F310">
        <f>'Data Entry'!O311</f>
        <v>8735</v>
      </c>
      <c r="G310">
        <f>'Data Entry'!P311</f>
        <v>0</v>
      </c>
      <c r="H310">
        <f>'Data Entry'!Q311</f>
        <v>3739</v>
      </c>
      <c r="I310">
        <f>'Data Entry'!R311</f>
        <v>0</v>
      </c>
      <c r="J310">
        <f t="shared" si="44"/>
        <v>0</v>
      </c>
      <c r="K310" s="1">
        <f>SUMIFS('I want to cry'!C$2:C$1000,'I want to cry'!$A$2:$A$1000,$B310,'I want to cry'!$B$2:$B$1000,$C310)</f>
        <v>0</v>
      </c>
      <c r="L310" s="1">
        <f>SUMIFS('I want to cry'!D$2:D$1000,'I want to cry'!$A$2:$A$1000,$B310,'I want to cry'!$B$2:$B$1000,$C310)</f>
        <v>0</v>
      </c>
      <c r="M310" s="1">
        <f>SUMIFS('I want to cry'!E$2:E$1000,'I want to cry'!$A$2:$A$1000,$B310,'I want to cry'!$B$2:$B$1000,$C310)</f>
        <v>0</v>
      </c>
      <c r="N310" s="1">
        <f t="shared" si="45"/>
        <v>0</v>
      </c>
      <c r="O310" s="1">
        <f t="shared" si="46"/>
        <v>0</v>
      </c>
      <c r="P310" s="1">
        <f t="shared" si="47"/>
        <v>0</v>
      </c>
      <c r="Q310" s="1">
        <f>SUMIF('I have a blue banner'!A$2:A$995,D310,'I have a blue banner'!L$2:L$995)</f>
        <v>20</v>
      </c>
      <c r="R310" s="1">
        <f>SUMIF('I have a blue banner'!A$2:A$995,F310,'I have a blue banner'!L$2:L$995)</f>
        <v>0</v>
      </c>
      <c r="S310" s="1">
        <f>SUMIF('I have a blue banner'!A$2:A$995,I310,'I have a blue banner'!L$2:L$995)</f>
        <v>0</v>
      </c>
      <c r="T310" s="1">
        <f>SUMIF('I wanna go biking'!A$2:A$1000,D310,'I wanna go biking'!D$2:D$2000)</f>
        <v>2.33333333333333</v>
      </c>
      <c r="U310" s="1">
        <f>SUMIF('I wanna go biking'!A$2:A$1000,F310,'I wanna go biking'!D$2:D$2000)</f>
        <v>0</v>
      </c>
      <c r="V310" s="1">
        <f>SUMIF('I wanna go biking'!A$2:A$1000,H310,'I wanna go biking'!D$2:D$2000)</f>
        <v>2</v>
      </c>
      <c r="W310">
        <f t="shared" si="48"/>
        <v>-17.6666666666667</v>
      </c>
      <c r="X310">
        <f t="shared" si="49"/>
        <v>0</v>
      </c>
      <c r="Y310">
        <f t="shared" si="50"/>
        <v>2</v>
      </c>
      <c r="Z310">
        <f t="shared" si="51"/>
        <v>0</v>
      </c>
      <c r="AA310">
        <f t="shared" si="52"/>
        <v>0</v>
      </c>
      <c r="AB310">
        <f t="shared" si="53"/>
        <v>0</v>
      </c>
      <c r="AC310" s="25">
        <f t="shared" si="54"/>
        <v>0</v>
      </c>
    </row>
    <row r="311" spans="1:29">
      <c r="A311">
        <f>'Data Entry'!A312</f>
        <v>3739</v>
      </c>
      <c r="B311">
        <f>'Data Entry'!B312</f>
        <v>53</v>
      </c>
      <c r="C311" t="str">
        <f>'Data Entry'!C312</f>
        <v>Blue</v>
      </c>
      <c r="D311">
        <f>'Data Entry'!M312</f>
        <v>2386</v>
      </c>
      <c r="E311">
        <f>'Data Entry'!N312</f>
        <v>0</v>
      </c>
      <c r="F311">
        <f>'Data Entry'!O312</f>
        <v>6135</v>
      </c>
      <c r="G311">
        <f>'Data Entry'!P312</f>
        <v>0</v>
      </c>
      <c r="H311">
        <f>'Data Entry'!Q312</f>
        <v>2198</v>
      </c>
      <c r="I311">
        <f>'Data Entry'!R312</f>
        <v>0</v>
      </c>
      <c r="J311">
        <f t="shared" si="44"/>
        <v>0</v>
      </c>
      <c r="K311" s="1">
        <f>SUMIFS('I want to cry'!C$2:C$1000,'I want to cry'!$A$2:$A$1000,$B311,'I want to cry'!$B$2:$B$1000,$C311)</f>
        <v>8.6</v>
      </c>
      <c r="L311" s="1">
        <f>SUMIFS('I want to cry'!D$2:D$1000,'I want to cry'!$A$2:$A$1000,$B311,'I want to cry'!$B$2:$B$1000,$C311)</f>
        <v>0</v>
      </c>
      <c r="M311" s="1">
        <f>SUMIFS('I want to cry'!E$2:E$1000,'I want to cry'!$A$2:$A$1000,$B311,'I want to cry'!$B$2:$B$1000,$C311)</f>
        <v>79.154</v>
      </c>
      <c r="N311" s="1">
        <f t="shared" si="45"/>
        <v>0</v>
      </c>
      <c r="O311" s="1">
        <f t="shared" si="46"/>
        <v>0</v>
      </c>
      <c r="P311" s="1">
        <f t="shared" si="47"/>
        <v>0</v>
      </c>
      <c r="Q311" s="1">
        <f>SUMIF('I have a blue banner'!A$2:A$995,D311,'I have a blue banner'!L$2:L$995)</f>
        <v>30</v>
      </c>
      <c r="R311" s="1">
        <f>SUMIF('I have a blue banner'!A$2:A$995,F311,'I have a blue banner'!L$2:L$995)</f>
        <v>112</v>
      </c>
      <c r="S311" s="1">
        <f>SUMIF('I have a blue banner'!A$2:A$995,I311,'I have a blue banner'!L$2:L$995)</f>
        <v>0</v>
      </c>
      <c r="T311" s="1">
        <f>SUMIF('I wanna go biking'!A$2:A$1000,D311,'I wanna go biking'!D$2:D$2000)</f>
        <v>4.66666666666667</v>
      </c>
      <c r="U311" s="1">
        <f>SUMIF('I wanna go biking'!A$2:A$1000,F311,'I wanna go biking'!D$2:D$2000)</f>
        <v>10.6666666666667</v>
      </c>
      <c r="V311" s="1">
        <f>SUMIF('I wanna go biking'!A$2:A$1000,H311,'I wanna go biking'!D$2:D$2000)</f>
        <v>7</v>
      </c>
      <c r="W311">
        <f t="shared" si="48"/>
        <v>-25.3333333333333</v>
      </c>
      <c r="X311">
        <f t="shared" si="49"/>
        <v>-101.333333333333</v>
      </c>
      <c r="Y311">
        <f t="shared" si="50"/>
        <v>7</v>
      </c>
      <c r="Z311">
        <f t="shared" si="51"/>
        <v>0</v>
      </c>
      <c r="AA311">
        <f t="shared" si="52"/>
        <v>0</v>
      </c>
      <c r="AB311">
        <f t="shared" si="53"/>
        <v>0</v>
      </c>
      <c r="AC311" s="25">
        <f t="shared" si="54"/>
        <v>0</v>
      </c>
    </row>
    <row r="312" spans="1:29">
      <c r="A312">
        <f>'Data Entry'!A313</f>
        <v>7520</v>
      </c>
      <c r="B312">
        <f>'Data Entry'!B313</f>
        <v>53</v>
      </c>
      <c r="C312" t="str">
        <f>'Data Entry'!C313</f>
        <v>Blue</v>
      </c>
      <c r="D312">
        <f>'Data Entry'!M313</f>
        <v>2386</v>
      </c>
      <c r="E312">
        <f>'Data Entry'!N313</f>
        <v>4.3</v>
      </c>
      <c r="F312">
        <f>'Data Entry'!O313</f>
        <v>6135</v>
      </c>
      <c r="G312">
        <f>'Data Entry'!P313</f>
        <v>0</v>
      </c>
      <c r="H312">
        <f>'Data Entry'!Q313</f>
        <v>2198</v>
      </c>
      <c r="I312">
        <f>'Data Entry'!R313</f>
        <v>0</v>
      </c>
      <c r="J312">
        <f t="shared" si="44"/>
        <v>4.3</v>
      </c>
      <c r="K312" s="1">
        <f>SUMIFS('I want to cry'!C$2:C$1000,'I want to cry'!$A$2:$A$1000,$B312,'I want to cry'!$B$2:$B$1000,$C312)</f>
        <v>8.6</v>
      </c>
      <c r="L312" s="1">
        <f>SUMIFS('I want to cry'!D$2:D$1000,'I want to cry'!$A$2:$A$1000,$B312,'I want to cry'!$B$2:$B$1000,$C312)</f>
        <v>0</v>
      </c>
      <c r="M312" s="1">
        <f>SUMIFS('I want to cry'!E$2:E$1000,'I want to cry'!$A$2:$A$1000,$B312,'I want to cry'!$B$2:$B$1000,$C312)</f>
        <v>79.154</v>
      </c>
      <c r="N312" s="1">
        <f t="shared" si="45"/>
        <v>0.5</v>
      </c>
      <c r="O312" s="1">
        <f t="shared" si="46"/>
        <v>0</v>
      </c>
      <c r="P312" s="1">
        <f t="shared" si="47"/>
        <v>0</v>
      </c>
      <c r="Q312" s="1">
        <f>SUMIF('I have a blue banner'!A$2:A$995,D312,'I have a blue banner'!L$2:L$995)</f>
        <v>30</v>
      </c>
      <c r="R312" s="1">
        <f>SUMIF('I have a blue banner'!A$2:A$995,F312,'I have a blue banner'!L$2:L$995)</f>
        <v>112</v>
      </c>
      <c r="S312" s="1">
        <f>SUMIF('I have a blue banner'!A$2:A$995,I312,'I have a blue banner'!L$2:L$995)</f>
        <v>0</v>
      </c>
      <c r="T312" s="1">
        <f>SUMIF('I wanna go biking'!A$2:A$1000,D312,'I wanna go biking'!D$2:D$2000)</f>
        <v>4.66666666666667</v>
      </c>
      <c r="U312" s="1">
        <f>SUMIF('I wanna go biking'!A$2:A$1000,F312,'I wanna go biking'!D$2:D$2000)</f>
        <v>10.6666666666667</v>
      </c>
      <c r="V312" s="1">
        <f>SUMIF('I wanna go biking'!A$2:A$1000,H312,'I wanna go biking'!D$2:D$2000)</f>
        <v>7</v>
      </c>
      <c r="W312">
        <f t="shared" si="48"/>
        <v>-25.3333333333333</v>
      </c>
      <c r="X312">
        <f t="shared" si="49"/>
        <v>-101.333333333333</v>
      </c>
      <c r="Y312">
        <f t="shared" si="50"/>
        <v>7</v>
      </c>
      <c r="Z312">
        <f t="shared" si="51"/>
        <v>-12.6666666666667</v>
      </c>
      <c r="AA312">
        <f t="shared" si="52"/>
        <v>0</v>
      </c>
      <c r="AB312">
        <f t="shared" si="53"/>
        <v>0</v>
      </c>
      <c r="AC312" s="25">
        <f t="shared" si="54"/>
        <v>-12.6666666666667</v>
      </c>
    </row>
    <row r="313" spans="1:29">
      <c r="A313">
        <f>'Data Entry'!A314</f>
        <v>8735</v>
      </c>
      <c r="B313">
        <f>'Data Entry'!B314</f>
        <v>53</v>
      </c>
      <c r="C313" t="str">
        <f>'Data Entry'!C314</f>
        <v>Blue</v>
      </c>
      <c r="D313">
        <f>'Data Entry'!M314</f>
        <v>2368</v>
      </c>
      <c r="E313">
        <f>'Data Entry'!N314</f>
        <v>0</v>
      </c>
      <c r="F313">
        <f>'Data Entry'!O314</f>
        <v>6135</v>
      </c>
      <c r="G313">
        <f>'Data Entry'!P314</f>
        <v>0</v>
      </c>
      <c r="H313">
        <f>'Data Entry'!Q314</f>
        <v>2198</v>
      </c>
      <c r="I313">
        <f>'Data Entry'!R314</f>
        <v>39.577</v>
      </c>
      <c r="J313">
        <f t="shared" si="44"/>
        <v>39.577</v>
      </c>
      <c r="K313" s="1">
        <f>SUMIFS('I want to cry'!C$2:C$1000,'I want to cry'!$A$2:$A$1000,$B313,'I want to cry'!$B$2:$B$1000,$C313)</f>
        <v>8.6</v>
      </c>
      <c r="L313" s="1">
        <f>SUMIFS('I want to cry'!D$2:D$1000,'I want to cry'!$A$2:$A$1000,$B313,'I want to cry'!$B$2:$B$1000,$C313)</f>
        <v>0</v>
      </c>
      <c r="M313" s="1">
        <f>SUMIFS('I want to cry'!E$2:E$1000,'I want to cry'!$A$2:$A$1000,$B313,'I want to cry'!$B$2:$B$1000,$C313)</f>
        <v>79.154</v>
      </c>
      <c r="N313" s="1">
        <f t="shared" si="45"/>
        <v>0</v>
      </c>
      <c r="O313" s="1">
        <f t="shared" si="46"/>
        <v>0</v>
      </c>
      <c r="P313" s="1">
        <f t="shared" si="47"/>
        <v>0.5</v>
      </c>
      <c r="Q313" s="1">
        <f>SUMIF('I have a blue banner'!A$2:A$995,D313,'I have a blue banner'!L$2:L$995)</f>
        <v>0</v>
      </c>
      <c r="R313" s="1">
        <f>SUMIF('I have a blue banner'!A$2:A$995,F313,'I have a blue banner'!L$2:L$995)</f>
        <v>112</v>
      </c>
      <c r="S313" s="1">
        <f>SUMIF('I have a blue banner'!A$2:A$995,I313,'I have a blue banner'!L$2:L$995)</f>
        <v>0</v>
      </c>
      <c r="T313" s="1">
        <f>SUMIF('I wanna go biking'!A$2:A$1000,D313,'I wanna go biking'!D$2:D$2000)</f>
        <v>0</v>
      </c>
      <c r="U313" s="1">
        <f>SUMIF('I wanna go biking'!A$2:A$1000,F313,'I wanna go biking'!D$2:D$2000)</f>
        <v>10.6666666666667</v>
      </c>
      <c r="V313" s="1">
        <f>SUMIF('I wanna go biking'!A$2:A$1000,H313,'I wanna go biking'!D$2:D$2000)</f>
        <v>7</v>
      </c>
      <c r="W313">
        <f t="shared" si="48"/>
        <v>0</v>
      </c>
      <c r="X313">
        <f t="shared" si="49"/>
        <v>-101.333333333333</v>
      </c>
      <c r="Y313">
        <f t="shared" si="50"/>
        <v>7</v>
      </c>
      <c r="Z313">
        <f t="shared" si="51"/>
        <v>0</v>
      </c>
      <c r="AA313">
        <f t="shared" si="52"/>
        <v>0</v>
      </c>
      <c r="AB313">
        <f t="shared" si="53"/>
        <v>3.5</v>
      </c>
      <c r="AC313" s="25">
        <f t="shared" si="54"/>
        <v>3.5</v>
      </c>
    </row>
    <row r="314" spans="1:29">
      <c r="A314">
        <f>'Data Entry'!A315</f>
        <v>6135</v>
      </c>
      <c r="B314">
        <f>'Data Entry'!B315</f>
        <v>54</v>
      </c>
      <c r="C314" t="str">
        <f>'Data Entry'!C315</f>
        <v>Red</v>
      </c>
      <c r="D314">
        <f>'Data Entry'!M315</f>
        <v>7520</v>
      </c>
      <c r="E314">
        <f>'Data Entry'!N315</f>
        <v>0</v>
      </c>
      <c r="F314">
        <f>'Data Entry'!O315</f>
        <v>8735</v>
      </c>
      <c r="G314">
        <f>'Data Entry'!P315</f>
        <v>0</v>
      </c>
      <c r="H314">
        <f>'Data Entry'!Q315</f>
        <v>3739</v>
      </c>
      <c r="I314">
        <f>'Data Entry'!R315</f>
        <v>0</v>
      </c>
      <c r="J314">
        <f t="shared" si="44"/>
        <v>0</v>
      </c>
      <c r="K314" s="1">
        <f>SUMIFS('I want to cry'!C$2:C$1000,'I want to cry'!$A$2:$A$1000,$B314,'I want to cry'!$B$2:$B$1000,$C314)</f>
        <v>3.321</v>
      </c>
      <c r="L314" s="1">
        <f>SUMIFS('I want to cry'!D$2:D$1000,'I want to cry'!$A$2:$A$1000,$B314,'I want to cry'!$B$2:$B$1000,$C314)</f>
        <v>0</v>
      </c>
      <c r="M314" s="1">
        <f>SUMIFS('I want to cry'!E$2:E$1000,'I want to cry'!$A$2:$A$1000,$B314,'I want to cry'!$B$2:$B$1000,$C314)</f>
        <v>0</v>
      </c>
      <c r="N314" s="1">
        <f t="shared" si="45"/>
        <v>0</v>
      </c>
      <c r="O314" s="1">
        <f t="shared" si="46"/>
        <v>0</v>
      </c>
      <c r="P314" s="1">
        <f t="shared" si="47"/>
        <v>0</v>
      </c>
      <c r="Q314" s="1">
        <f>SUMIF('I have a blue banner'!A$2:A$995,D314,'I have a blue banner'!L$2:L$995)</f>
        <v>20</v>
      </c>
      <c r="R314" s="1">
        <f>SUMIF('I have a blue banner'!A$2:A$995,F314,'I have a blue banner'!L$2:L$995)</f>
        <v>0</v>
      </c>
      <c r="S314" s="1">
        <f>SUMIF('I have a blue banner'!A$2:A$995,I314,'I have a blue banner'!L$2:L$995)</f>
        <v>0</v>
      </c>
      <c r="T314" s="1">
        <f>SUMIF('I wanna go biking'!A$2:A$1000,D314,'I wanna go biking'!D$2:D$2000)</f>
        <v>2.33333333333333</v>
      </c>
      <c r="U314" s="1">
        <f>SUMIF('I wanna go biking'!A$2:A$1000,F314,'I wanna go biking'!D$2:D$2000)</f>
        <v>0</v>
      </c>
      <c r="V314" s="1">
        <f>SUMIF('I wanna go biking'!A$2:A$1000,H314,'I wanna go biking'!D$2:D$2000)</f>
        <v>2</v>
      </c>
      <c r="W314">
        <f t="shared" si="48"/>
        <v>-17.6666666666667</v>
      </c>
      <c r="X314">
        <f t="shared" si="49"/>
        <v>0</v>
      </c>
      <c r="Y314">
        <f t="shared" si="50"/>
        <v>2</v>
      </c>
      <c r="Z314">
        <f t="shared" si="51"/>
        <v>0</v>
      </c>
      <c r="AA314">
        <f t="shared" si="52"/>
        <v>0</v>
      </c>
      <c r="AB314">
        <f t="shared" si="53"/>
        <v>0</v>
      </c>
      <c r="AC314" s="25">
        <f t="shared" si="54"/>
        <v>0</v>
      </c>
    </row>
    <row r="315" spans="1:29">
      <c r="A315">
        <f>'Data Entry'!A316</f>
        <v>2386</v>
      </c>
      <c r="B315">
        <f>'Data Entry'!B316</f>
        <v>53</v>
      </c>
      <c r="C315" t="str">
        <f>'Data Entry'!C316</f>
        <v>Red</v>
      </c>
      <c r="D315">
        <f>'Data Entry'!M316</f>
        <v>7520</v>
      </c>
      <c r="E315">
        <f>'Data Entry'!N316</f>
        <v>0</v>
      </c>
      <c r="F315">
        <f>'Data Entry'!O316</f>
        <v>8735</v>
      </c>
      <c r="G315">
        <f>'Data Entry'!P316</f>
        <v>0</v>
      </c>
      <c r="H315">
        <f>'Data Entry'!Q316</f>
        <v>3739</v>
      </c>
      <c r="I315">
        <f>'Data Entry'!R316</f>
        <v>0</v>
      </c>
      <c r="J315">
        <f t="shared" si="44"/>
        <v>0</v>
      </c>
      <c r="K315" s="1">
        <f>SUMIFS('I want to cry'!C$2:C$1000,'I want to cry'!$A$2:$A$1000,$B315,'I want to cry'!$B$2:$B$1000,$C315)</f>
        <v>0</v>
      </c>
      <c r="L315" s="1">
        <f>SUMIFS('I want to cry'!D$2:D$1000,'I want to cry'!$A$2:$A$1000,$B315,'I want to cry'!$B$2:$B$1000,$C315)</f>
        <v>0</v>
      </c>
      <c r="M315" s="1">
        <f>SUMIFS('I want to cry'!E$2:E$1000,'I want to cry'!$A$2:$A$1000,$B315,'I want to cry'!$B$2:$B$1000,$C315)</f>
        <v>0</v>
      </c>
      <c r="N315" s="1">
        <f t="shared" si="45"/>
        <v>0</v>
      </c>
      <c r="O315" s="1">
        <f t="shared" si="46"/>
        <v>0</v>
      </c>
      <c r="P315" s="1">
        <f t="shared" si="47"/>
        <v>0</v>
      </c>
      <c r="Q315" s="1">
        <f>SUMIF('I have a blue banner'!A$2:A$995,D315,'I have a blue banner'!L$2:L$995)</f>
        <v>20</v>
      </c>
      <c r="R315" s="1">
        <f>SUMIF('I have a blue banner'!A$2:A$995,F315,'I have a blue banner'!L$2:L$995)</f>
        <v>0</v>
      </c>
      <c r="S315" s="1">
        <f>SUMIF('I have a blue banner'!A$2:A$995,I315,'I have a blue banner'!L$2:L$995)</f>
        <v>0</v>
      </c>
      <c r="T315" s="1">
        <f>SUMIF('I wanna go biking'!A$2:A$1000,D315,'I wanna go biking'!D$2:D$2000)</f>
        <v>2.33333333333333</v>
      </c>
      <c r="U315" s="1">
        <f>SUMIF('I wanna go biking'!A$2:A$1000,F315,'I wanna go biking'!D$2:D$2000)</f>
        <v>0</v>
      </c>
      <c r="V315" s="1">
        <f>SUMIF('I wanna go biking'!A$2:A$1000,H315,'I wanna go biking'!D$2:D$2000)</f>
        <v>2</v>
      </c>
      <c r="W315">
        <f t="shared" si="48"/>
        <v>-17.6666666666667</v>
      </c>
      <c r="X315">
        <f t="shared" si="49"/>
        <v>0</v>
      </c>
      <c r="Y315">
        <f t="shared" si="50"/>
        <v>2</v>
      </c>
      <c r="Z315">
        <f t="shared" si="51"/>
        <v>0</v>
      </c>
      <c r="AA315">
        <f t="shared" si="52"/>
        <v>0</v>
      </c>
      <c r="AB315">
        <f t="shared" si="53"/>
        <v>0</v>
      </c>
      <c r="AC315" s="25">
        <f t="shared" si="54"/>
        <v>0</v>
      </c>
    </row>
    <row r="316" spans="1:29">
      <c r="A316">
        <f>'Data Entry'!A317</f>
        <v>2198</v>
      </c>
      <c r="B316">
        <f>'Data Entry'!B317</f>
        <v>53</v>
      </c>
      <c r="C316" t="str">
        <f>'Data Entry'!C317</f>
        <v>Red</v>
      </c>
      <c r="D316">
        <f>'Data Entry'!M317</f>
        <v>7520</v>
      </c>
      <c r="E316">
        <f>'Data Entry'!N317</f>
        <v>0</v>
      </c>
      <c r="F316">
        <f>'Data Entry'!O317</f>
        <v>8735</v>
      </c>
      <c r="G316">
        <f>'Data Entry'!P317</f>
        <v>0</v>
      </c>
      <c r="H316">
        <f>'Data Entry'!Q317</f>
        <v>3739</v>
      </c>
      <c r="I316">
        <f>'Data Entry'!R317</f>
        <v>0</v>
      </c>
      <c r="J316">
        <f t="shared" si="44"/>
        <v>0</v>
      </c>
      <c r="K316" s="1">
        <f>SUMIFS('I want to cry'!C$2:C$1000,'I want to cry'!$A$2:$A$1000,$B316,'I want to cry'!$B$2:$B$1000,$C316)</f>
        <v>0</v>
      </c>
      <c r="L316" s="1">
        <f>SUMIFS('I want to cry'!D$2:D$1000,'I want to cry'!$A$2:$A$1000,$B316,'I want to cry'!$B$2:$B$1000,$C316)</f>
        <v>0</v>
      </c>
      <c r="M316" s="1">
        <f>SUMIFS('I want to cry'!E$2:E$1000,'I want to cry'!$A$2:$A$1000,$B316,'I want to cry'!$B$2:$B$1000,$C316)</f>
        <v>0</v>
      </c>
      <c r="N316" s="1">
        <f t="shared" si="45"/>
        <v>0</v>
      </c>
      <c r="O316" s="1">
        <f t="shared" si="46"/>
        <v>0</v>
      </c>
      <c r="P316" s="1">
        <f t="shared" si="47"/>
        <v>0</v>
      </c>
      <c r="Q316" s="1">
        <f>SUMIF('I have a blue banner'!A$2:A$995,D316,'I have a blue banner'!L$2:L$995)</f>
        <v>20</v>
      </c>
      <c r="R316" s="1">
        <f>SUMIF('I have a blue banner'!A$2:A$995,F316,'I have a blue banner'!L$2:L$995)</f>
        <v>0</v>
      </c>
      <c r="S316" s="1">
        <f>SUMIF('I have a blue banner'!A$2:A$995,I316,'I have a blue banner'!L$2:L$995)</f>
        <v>0</v>
      </c>
      <c r="T316" s="1">
        <f>SUMIF('I wanna go biking'!A$2:A$1000,D316,'I wanna go biking'!D$2:D$2000)</f>
        <v>2.33333333333333</v>
      </c>
      <c r="U316" s="1">
        <f>SUMIF('I wanna go biking'!A$2:A$1000,F316,'I wanna go biking'!D$2:D$2000)</f>
        <v>0</v>
      </c>
      <c r="V316" s="1">
        <f>SUMIF('I wanna go biking'!A$2:A$1000,H316,'I wanna go biking'!D$2:D$2000)</f>
        <v>2</v>
      </c>
      <c r="W316">
        <f t="shared" si="48"/>
        <v>-17.6666666666667</v>
      </c>
      <c r="X316">
        <f t="shared" si="49"/>
        <v>0</v>
      </c>
      <c r="Y316">
        <f t="shared" si="50"/>
        <v>2</v>
      </c>
      <c r="Z316">
        <f t="shared" si="51"/>
        <v>0</v>
      </c>
      <c r="AA316">
        <f t="shared" si="52"/>
        <v>0</v>
      </c>
      <c r="AB316">
        <f t="shared" si="53"/>
        <v>0</v>
      </c>
      <c r="AC316" s="25">
        <f t="shared" si="54"/>
        <v>0</v>
      </c>
    </row>
    <row r="317" spans="1:29">
      <c r="A317">
        <f>'Data Entry'!A318</f>
        <v>3739</v>
      </c>
      <c r="B317">
        <f>'Data Entry'!B318</f>
        <v>53</v>
      </c>
      <c r="C317" t="str">
        <f>'Data Entry'!C318</f>
        <v>Blue</v>
      </c>
      <c r="D317">
        <f>'Data Entry'!M318</f>
        <v>2386</v>
      </c>
      <c r="E317">
        <f>'Data Entry'!N318</f>
        <v>0</v>
      </c>
      <c r="F317">
        <f>'Data Entry'!O318</f>
        <v>6135</v>
      </c>
      <c r="G317">
        <f>'Data Entry'!P318</f>
        <v>0</v>
      </c>
      <c r="H317">
        <f>'Data Entry'!Q318</f>
        <v>2198</v>
      </c>
      <c r="I317">
        <f>'Data Entry'!R318</f>
        <v>0</v>
      </c>
      <c r="J317">
        <f t="shared" si="44"/>
        <v>0</v>
      </c>
      <c r="K317" s="1">
        <f>SUMIFS('I want to cry'!C$2:C$1000,'I want to cry'!$A$2:$A$1000,$B317,'I want to cry'!$B$2:$B$1000,$C317)</f>
        <v>8.6</v>
      </c>
      <c r="L317" s="1">
        <f>SUMIFS('I want to cry'!D$2:D$1000,'I want to cry'!$A$2:$A$1000,$B317,'I want to cry'!$B$2:$B$1000,$C317)</f>
        <v>0</v>
      </c>
      <c r="M317" s="1">
        <f>SUMIFS('I want to cry'!E$2:E$1000,'I want to cry'!$A$2:$A$1000,$B317,'I want to cry'!$B$2:$B$1000,$C317)</f>
        <v>79.154</v>
      </c>
      <c r="N317" s="1">
        <f t="shared" si="45"/>
        <v>0</v>
      </c>
      <c r="O317" s="1">
        <f t="shared" si="46"/>
        <v>0</v>
      </c>
      <c r="P317" s="1">
        <f t="shared" si="47"/>
        <v>0</v>
      </c>
      <c r="Q317" s="1">
        <f>SUMIF('I have a blue banner'!A$2:A$995,D317,'I have a blue banner'!L$2:L$995)</f>
        <v>30</v>
      </c>
      <c r="R317" s="1">
        <f>SUMIF('I have a blue banner'!A$2:A$995,F317,'I have a blue banner'!L$2:L$995)</f>
        <v>112</v>
      </c>
      <c r="S317" s="1">
        <f>SUMIF('I have a blue banner'!A$2:A$995,I317,'I have a blue banner'!L$2:L$995)</f>
        <v>0</v>
      </c>
      <c r="T317" s="1">
        <f>SUMIF('I wanna go biking'!A$2:A$1000,D317,'I wanna go biking'!D$2:D$2000)</f>
        <v>4.66666666666667</v>
      </c>
      <c r="U317" s="1">
        <f>SUMIF('I wanna go biking'!A$2:A$1000,F317,'I wanna go biking'!D$2:D$2000)</f>
        <v>10.6666666666667</v>
      </c>
      <c r="V317" s="1">
        <f>SUMIF('I wanna go biking'!A$2:A$1000,H317,'I wanna go biking'!D$2:D$2000)</f>
        <v>7</v>
      </c>
      <c r="W317">
        <f t="shared" si="48"/>
        <v>-25.3333333333333</v>
      </c>
      <c r="X317">
        <f t="shared" si="49"/>
        <v>-101.333333333333</v>
      </c>
      <c r="Y317">
        <f t="shared" si="50"/>
        <v>7</v>
      </c>
      <c r="Z317">
        <f t="shared" si="51"/>
        <v>0</v>
      </c>
      <c r="AA317">
        <f t="shared" si="52"/>
        <v>0</v>
      </c>
      <c r="AB317">
        <f t="shared" si="53"/>
        <v>0</v>
      </c>
      <c r="AC317" s="25">
        <f t="shared" si="54"/>
        <v>0</v>
      </c>
    </row>
    <row r="318" spans="1:29">
      <c r="A318">
        <f>'Data Entry'!A319</f>
        <v>4946</v>
      </c>
      <c r="B318">
        <f>'Data Entry'!B319</f>
        <v>55</v>
      </c>
      <c r="C318" t="str">
        <f>'Data Entry'!C319</f>
        <v>Red</v>
      </c>
      <c r="D318">
        <f>'Data Entry'!M319</f>
        <v>7902</v>
      </c>
      <c r="E318">
        <f>'Data Entry'!N319</f>
        <v>0</v>
      </c>
      <c r="F318">
        <f>'Data Entry'!O319</f>
        <v>8574</v>
      </c>
      <c r="G318">
        <f>'Data Entry'!P319</f>
        <v>0</v>
      </c>
      <c r="H318">
        <f>'Data Entry'!Q319</f>
        <v>4343</v>
      </c>
      <c r="I318">
        <f>'Data Entry'!R319</f>
        <v>0</v>
      </c>
      <c r="J318">
        <f t="shared" ref="J318:J381" si="55">E318+G318+I318</f>
        <v>0</v>
      </c>
      <c r="K318" s="1">
        <f>SUMIFS('I want to cry'!C$2:C$1000,'I want to cry'!$A$2:$A$1000,$B318,'I want to cry'!$B$2:$B$1000,$C318)</f>
        <v>5.591</v>
      </c>
      <c r="L318" s="1">
        <f>SUMIFS('I want to cry'!D$2:D$1000,'I want to cry'!$A$2:$A$1000,$B318,'I want to cry'!$B$2:$B$1000,$C318)</f>
        <v>0</v>
      </c>
      <c r="M318" s="1">
        <f>SUMIFS('I want to cry'!E$2:E$1000,'I want to cry'!$A$2:$A$1000,$B318,'I want to cry'!$B$2:$B$1000,$C318)</f>
        <v>0</v>
      </c>
      <c r="N318" s="1">
        <f t="shared" ref="N318:N381" si="56">IF(K318&lt;1.5,0,IF(E318&lt;2.5,0,E318/K318))</f>
        <v>0</v>
      </c>
      <c r="O318" s="1">
        <f t="shared" ref="O318:O381" si="57">IF(L318&lt;1.5,0,IF(G318&lt;2.5,0,G318/L318))</f>
        <v>0</v>
      </c>
      <c r="P318" s="1">
        <f t="shared" ref="P318:P381" si="58">IF(M318&lt;1.5,0,IF(I318&lt;2.5,0,I318/M318))</f>
        <v>0</v>
      </c>
      <c r="Q318" s="1">
        <f>SUMIF('I have a blue banner'!A$2:A$995,D318,'I have a blue banner'!L$2:L$995)</f>
        <v>105</v>
      </c>
      <c r="R318" s="1">
        <f>SUMIF('I have a blue banner'!A$2:A$995,F318,'I have a blue banner'!L$2:L$995)</f>
        <v>5</v>
      </c>
      <c r="S318" s="1">
        <f>SUMIF('I have a blue banner'!A$2:A$995,I318,'I have a blue banner'!L$2:L$995)</f>
        <v>0</v>
      </c>
      <c r="T318" s="1">
        <f>SUMIF('I wanna go biking'!A$2:A$1000,D318,'I wanna go biking'!D$2:D$2000)</f>
        <v>14.75</v>
      </c>
      <c r="U318" s="1">
        <f>SUMIF('I wanna go biking'!A$2:A$1000,F318,'I wanna go biking'!D$2:D$2000)</f>
        <v>0</v>
      </c>
      <c r="V318" s="1">
        <f>SUMIF('I wanna go biking'!A$2:A$1000,H318,'I wanna go biking'!D$2:D$2000)</f>
        <v>17.6</v>
      </c>
      <c r="W318">
        <f t="shared" ref="W318:W381" si="59">T318-Q318</f>
        <v>-90.25</v>
      </c>
      <c r="X318">
        <f t="shared" ref="X318:X381" si="60">U318-R318</f>
        <v>-5</v>
      </c>
      <c r="Y318">
        <f t="shared" ref="Y318:Y381" si="61">V318-S318</f>
        <v>17.6</v>
      </c>
      <c r="Z318">
        <f t="shared" ref="Z318:Z381" si="62">W318*N318</f>
        <v>0</v>
      </c>
      <c r="AA318">
        <f t="shared" ref="AA318:AA381" si="63">X318*O318</f>
        <v>0</v>
      </c>
      <c r="AB318">
        <f t="shared" ref="AB318:AB381" si="64">Y318*P318</f>
        <v>0</v>
      </c>
      <c r="AC318" s="25">
        <f t="shared" ref="AC318:AC381" si="65">SUM(Z318:AB318)</f>
        <v>0</v>
      </c>
    </row>
    <row r="319" spans="1:29">
      <c r="A319">
        <f>'Data Entry'!A320</f>
        <v>7902</v>
      </c>
      <c r="B319">
        <f>'Data Entry'!B320</f>
        <v>55</v>
      </c>
      <c r="C319" t="str">
        <f>'Data Entry'!C320</f>
        <v>Blue</v>
      </c>
      <c r="D319">
        <f>'Data Entry'!M320</f>
        <v>5031</v>
      </c>
      <c r="E319">
        <f>'Data Entry'!N320</f>
        <v>22.9</v>
      </c>
      <c r="F319">
        <f>'Data Entry'!O320</f>
        <v>7480</v>
      </c>
      <c r="G319">
        <f>'Data Entry'!P320</f>
        <v>0</v>
      </c>
      <c r="H319">
        <f>'Data Entry'!Q320</f>
        <v>4946</v>
      </c>
      <c r="I319">
        <f>'Data Entry'!R320</f>
        <v>0</v>
      </c>
      <c r="J319">
        <f t="shared" si="55"/>
        <v>22.9</v>
      </c>
      <c r="K319" s="1">
        <f>SUMIFS('I want to cry'!C$2:C$1000,'I want to cry'!$A$2:$A$1000,$B319,'I want to cry'!$B$2:$B$1000,$C319)</f>
        <v>28.361</v>
      </c>
      <c r="L319" s="1">
        <f>SUMIFS('I want to cry'!D$2:D$1000,'I want to cry'!$A$2:$A$1000,$B319,'I want to cry'!$B$2:$B$1000,$C319)</f>
        <v>2.355</v>
      </c>
      <c r="M319" s="1">
        <f>SUMIFS('I want to cry'!E$2:E$1000,'I want to cry'!$A$2:$A$1000,$B319,'I want to cry'!$B$2:$B$1000,$C319)</f>
        <v>4.515</v>
      </c>
      <c r="N319" s="1">
        <f t="shared" si="56"/>
        <v>0.807446846020944</v>
      </c>
      <c r="O319" s="1">
        <f t="shared" si="57"/>
        <v>0</v>
      </c>
      <c r="P319" s="1">
        <f t="shared" si="58"/>
        <v>0</v>
      </c>
      <c r="Q319" s="1">
        <f>SUMIF('I have a blue banner'!A$2:A$995,D319,'I have a blue banner'!L$2:L$995)</f>
        <v>10</v>
      </c>
      <c r="R319" s="1">
        <f>SUMIF('I have a blue banner'!A$2:A$995,F319,'I have a blue banner'!L$2:L$995)</f>
        <v>196</v>
      </c>
      <c r="S319" s="1">
        <f>SUMIF('I have a blue banner'!A$2:A$995,I319,'I have a blue banner'!L$2:L$995)</f>
        <v>0</v>
      </c>
      <c r="T319" s="1">
        <f>SUMIF('I wanna go biking'!A$2:A$1000,D319,'I wanna go biking'!D$2:D$2000)</f>
        <v>0.5</v>
      </c>
      <c r="U319" s="1">
        <f>SUMIF('I wanna go biking'!A$2:A$1000,F319,'I wanna go biking'!D$2:D$2000)</f>
        <v>21.7142857142857</v>
      </c>
      <c r="V319" s="1">
        <f>SUMIF('I wanna go biking'!A$2:A$1000,H319,'I wanna go biking'!D$2:D$2000)</f>
        <v>15.5</v>
      </c>
      <c r="W319">
        <f t="shared" si="59"/>
        <v>-9.5</v>
      </c>
      <c r="X319">
        <f t="shared" si="60"/>
        <v>-174.285714285714</v>
      </c>
      <c r="Y319">
        <f t="shared" si="61"/>
        <v>15.5</v>
      </c>
      <c r="Z319">
        <f t="shared" si="62"/>
        <v>-7.67074503719897</v>
      </c>
      <c r="AA319">
        <f t="shared" si="63"/>
        <v>0</v>
      </c>
      <c r="AB319">
        <f t="shared" si="64"/>
        <v>0</v>
      </c>
      <c r="AC319" s="25">
        <f t="shared" si="65"/>
        <v>-7.67074503719897</v>
      </c>
    </row>
    <row r="320" spans="1:29">
      <c r="A320">
        <f>'Data Entry'!A321</f>
        <v>4343</v>
      </c>
      <c r="B320">
        <f>'Data Entry'!B321</f>
        <v>55</v>
      </c>
      <c r="C320" t="str">
        <f>'Data Entry'!C321</f>
        <v>Blue</v>
      </c>
      <c r="D320">
        <f>'Data Entry'!M321</f>
        <v>5031</v>
      </c>
      <c r="E320">
        <f>'Data Entry'!N321</f>
        <v>5.461</v>
      </c>
      <c r="F320">
        <f>'Data Entry'!O321</f>
        <v>7480</v>
      </c>
      <c r="G320">
        <f>'Data Entry'!P321</f>
        <v>2.355</v>
      </c>
      <c r="H320">
        <f>'Data Entry'!Q321</f>
        <v>4946</v>
      </c>
      <c r="I320">
        <f>'Data Entry'!R321</f>
        <v>0</v>
      </c>
      <c r="J320">
        <f t="shared" si="55"/>
        <v>7.816</v>
      </c>
      <c r="K320" s="1">
        <f>SUMIFS('I want to cry'!C$2:C$1000,'I want to cry'!$A$2:$A$1000,$B320,'I want to cry'!$B$2:$B$1000,$C320)</f>
        <v>28.361</v>
      </c>
      <c r="L320" s="1">
        <f>SUMIFS('I want to cry'!D$2:D$1000,'I want to cry'!$A$2:$A$1000,$B320,'I want to cry'!$B$2:$B$1000,$C320)</f>
        <v>2.355</v>
      </c>
      <c r="M320" s="1">
        <f>SUMIFS('I want to cry'!E$2:E$1000,'I want to cry'!$A$2:$A$1000,$B320,'I want to cry'!$B$2:$B$1000,$C320)</f>
        <v>4.515</v>
      </c>
      <c r="N320" s="1">
        <f t="shared" si="56"/>
        <v>0.192553153979056</v>
      </c>
      <c r="O320" s="1">
        <f t="shared" si="57"/>
        <v>0</v>
      </c>
      <c r="P320" s="1">
        <f t="shared" si="58"/>
        <v>0</v>
      </c>
      <c r="Q320" s="1">
        <f>SUMIF('I have a blue banner'!A$2:A$995,D320,'I have a blue banner'!L$2:L$995)</f>
        <v>10</v>
      </c>
      <c r="R320" s="1">
        <f>SUMIF('I have a blue banner'!A$2:A$995,F320,'I have a blue banner'!L$2:L$995)</f>
        <v>196</v>
      </c>
      <c r="S320" s="1">
        <f>SUMIF('I have a blue banner'!A$2:A$995,I320,'I have a blue banner'!L$2:L$995)</f>
        <v>0</v>
      </c>
      <c r="T320" s="1">
        <f>SUMIF('I wanna go biking'!A$2:A$1000,D320,'I wanna go biking'!D$2:D$2000)</f>
        <v>0.5</v>
      </c>
      <c r="U320" s="1">
        <f>SUMIF('I wanna go biking'!A$2:A$1000,F320,'I wanna go biking'!D$2:D$2000)</f>
        <v>21.7142857142857</v>
      </c>
      <c r="V320" s="1">
        <f>SUMIF('I wanna go biking'!A$2:A$1000,H320,'I wanna go biking'!D$2:D$2000)</f>
        <v>15.5</v>
      </c>
      <c r="W320">
        <f t="shared" si="59"/>
        <v>-9.5</v>
      </c>
      <c r="X320">
        <f t="shared" si="60"/>
        <v>-174.285714285714</v>
      </c>
      <c r="Y320">
        <f t="shared" si="61"/>
        <v>15.5</v>
      </c>
      <c r="Z320">
        <f t="shared" si="62"/>
        <v>-1.82925496280103</v>
      </c>
      <c r="AA320">
        <f t="shared" si="63"/>
        <v>0</v>
      </c>
      <c r="AB320">
        <f t="shared" si="64"/>
        <v>0</v>
      </c>
      <c r="AC320" s="25">
        <f t="shared" si="65"/>
        <v>-1.82925496280103</v>
      </c>
    </row>
    <row r="321" spans="1:29">
      <c r="A321">
        <f>'Data Entry'!A322</f>
        <v>8574</v>
      </c>
      <c r="B321">
        <f>'Data Entry'!B322</f>
        <v>55</v>
      </c>
      <c r="C321" t="str">
        <f>'Data Entry'!C322</f>
        <v>Blue</v>
      </c>
      <c r="D321">
        <f>'Data Entry'!M322</f>
        <v>5031</v>
      </c>
      <c r="E321">
        <f>'Data Entry'!N322</f>
        <v>0</v>
      </c>
      <c r="F321">
        <f>'Data Entry'!O322</f>
        <v>7480</v>
      </c>
      <c r="G321">
        <f>'Data Entry'!P322</f>
        <v>0</v>
      </c>
      <c r="H321">
        <f>'Data Entry'!Q322</f>
        <v>4946</v>
      </c>
      <c r="I321">
        <f>'Data Entry'!R322</f>
        <v>4.515</v>
      </c>
      <c r="J321">
        <f t="shared" si="55"/>
        <v>4.515</v>
      </c>
      <c r="K321" s="1">
        <f>SUMIFS('I want to cry'!C$2:C$1000,'I want to cry'!$A$2:$A$1000,$B321,'I want to cry'!$B$2:$B$1000,$C321)</f>
        <v>28.361</v>
      </c>
      <c r="L321" s="1">
        <f>SUMIFS('I want to cry'!D$2:D$1000,'I want to cry'!$A$2:$A$1000,$B321,'I want to cry'!$B$2:$B$1000,$C321)</f>
        <v>2.355</v>
      </c>
      <c r="M321" s="1">
        <f>SUMIFS('I want to cry'!E$2:E$1000,'I want to cry'!$A$2:$A$1000,$B321,'I want to cry'!$B$2:$B$1000,$C321)</f>
        <v>4.515</v>
      </c>
      <c r="N321" s="1">
        <f t="shared" si="56"/>
        <v>0</v>
      </c>
      <c r="O321" s="1">
        <f t="shared" si="57"/>
        <v>0</v>
      </c>
      <c r="P321" s="1">
        <f t="shared" si="58"/>
        <v>1</v>
      </c>
      <c r="Q321" s="1">
        <f>SUMIF('I have a blue banner'!A$2:A$995,D321,'I have a blue banner'!L$2:L$995)</f>
        <v>10</v>
      </c>
      <c r="R321" s="1">
        <f>SUMIF('I have a blue banner'!A$2:A$995,F321,'I have a blue banner'!L$2:L$995)</f>
        <v>196</v>
      </c>
      <c r="S321" s="1">
        <f>SUMIF('I have a blue banner'!A$2:A$995,I321,'I have a blue banner'!L$2:L$995)</f>
        <v>0</v>
      </c>
      <c r="T321" s="1">
        <f>SUMIF('I wanna go biking'!A$2:A$1000,D321,'I wanna go biking'!D$2:D$2000)</f>
        <v>0.5</v>
      </c>
      <c r="U321" s="1">
        <f>SUMIF('I wanna go biking'!A$2:A$1000,F321,'I wanna go biking'!D$2:D$2000)</f>
        <v>21.7142857142857</v>
      </c>
      <c r="V321" s="1">
        <f>SUMIF('I wanna go biking'!A$2:A$1000,H321,'I wanna go biking'!D$2:D$2000)</f>
        <v>15.5</v>
      </c>
      <c r="W321">
        <f t="shared" si="59"/>
        <v>-9.5</v>
      </c>
      <c r="X321">
        <f t="shared" si="60"/>
        <v>-174.285714285714</v>
      </c>
      <c r="Y321">
        <f t="shared" si="61"/>
        <v>15.5</v>
      </c>
      <c r="Z321">
        <f t="shared" si="62"/>
        <v>0</v>
      </c>
      <c r="AA321">
        <f t="shared" si="63"/>
        <v>0</v>
      </c>
      <c r="AB321">
        <f t="shared" si="64"/>
        <v>15.5</v>
      </c>
      <c r="AC321" s="25">
        <f t="shared" si="65"/>
        <v>15.5</v>
      </c>
    </row>
    <row r="322" spans="1:29">
      <c r="A322">
        <f>'Data Entry'!A323</f>
        <v>5031</v>
      </c>
      <c r="B322">
        <f>'Data Entry'!B323</f>
        <v>55</v>
      </c>
      <c r="C322" t="str">
        <f>'Data Entry'!C323</f>
        <v>Red</v>
      </c>
      <c r="D322">
        <f>'Data Entry'!M323</f>
        <v>7902</v>
      </c>
      <c r="E322">
        <f>'Data Entry'!N323</f>
        <v>0</v>
      </c>
      <c r="F322">
        <f>'Data Entry'!O323</f>
        <v>8574</v>
      </c>
      <c r="G322">
        <f>'Data Entry'!P323</f>
        <v>0</v>
      </c>
      <c r="H322" t="str">
        <f>'Data Entry'!Q323</f>
        <v>4343,30.0</v>
      </c>
      <c r="I322">
        <f>'Data Entry'!R323</f>
        <v>0</v>
      </c>
      <c r="J322">
        <f t="shared" si="55"/>
        <v>0</v>
      </c>
      <c r="K322" s="1">
        <f>SUMIFS('I want to cry'!C$2:C$1000,'I want to cry'!$A$2:$A$1000,$B322,'I want to cry'!$B$2:$B$1000,$C322)</f>
        <v>5.591</v>
      </c>
      <c r="L322" s="1">
        <f>SUMIFS('I want to cry'!D$2:D$1000,'I want to cry'!$A$2:$A$1000,$B322,'I want to cry'!$B$2:$B$1000,$C322)</f>
        <v>0</v>
      </c>
      <c r="M322" s="1">
        <f>SUMIFS('I want to cry'!E$2:E$1000,'I want to cry'!$A$2:$A$1000,$B322,'I want to cry'!$B$2:$B$1000,$C322)</f>
        <v>0</v>
      </c>
      <c r="N322" s="1">
        <f t="shared" si="56"/>
        <v>0</v>
      </c>
      <c r="O322" s="1">
        <f t="shared" si="57"/>
        <v>0</v>
      </c>
      <c r="P322" s="1">
        <f t="shared" si="58"/>
        <v>0</v>
      </c>
      <c r="Q322" s="1">
        <f>SUMIF('I have a blue banner'!A$2:A$995,D322,'I have a blue banner'!L$2:L$995)</f>
        <v>105</v>
      </c>
      <c r="R322" s="1">
        <f>SUMIF('I have a blue banner'!A$2:A$995,F322,'I have a blue banner'!L$2:L$995)</f>
        <v>5</v>
      </c>
      <c r="S322" s="1">
        <f>SUMIF('I have a blue banner'!A$2:A$995,I322,'I have a blue banner'!L$2:L$995)</f>
        <v>0</v>
      </c>
      <c r="T322" s="1">
        <f>SUMIF('I wanna go biking'!A$2:A$1000,D322,'I wanna go biking'!D$2:D$2000)</f>
        <v>14.75</v>
      </c>
      <c r="U322" s="1">
        <f>SUMIF('I wanna go biking'!A$2:A$1000,F322,'I wanna go biking'!D$2:D$2000)</f>
        <v>0</v>
      </c>
      <c r="V322" s="1">
        <f>SUMIF('I wanna go biking'!A$2:A$1000,H322,'I wanna go biking'!D$2:D$2000)</f>
        <v>0</v>
      </c>
      <c r="W322">
        <f t="shared" si="59"/>
        <v>-90.25</v>
      </c>
      <c r="X322">
        <f t="shared" si="60"/>
        <v>-5</v>
      </c>
      <c r="Y322">
        <f t="shared" si="61"/>
        <v>0</v>
      </c>
      <c r="Z322">
        <f t="shared" si="62"/>
        <v>0</v>
      </c>
      <c r="AA322">
        <f t="shared" si="63"/>
        <v>0</v>
      </c>
      <c r="AB322">
        <f t="shared" si="64"/>
        <v>0</v>
      </c>
      <c r="AC322" s="25">
        <f t="shared" si="65"/>
        <v>0</v>
      </c>
    </row>
    <row r="323" spans="1:29">
      <c r="A323">
        <f>'Data Entry'!A324</f>
        <v>7480</v>
      </c>
      <c r="B323">
        <f>'Data Entry'!B324</f>
        <v>55</v>
      </c>
      <c r="C323" t="str">
        <f>'Data Entry'!C324</f>
        <v>Red</v>
      </c>
      <c r="D323">
        <f>'Data Entry'!M324</f>
        <v>7902</v>
      </c>
      <c r="E323">
        <f>'Data Entry'!N324</f>
        <v>5.591</v>
      </c>
      <c r="F323">
        <f>'Data Entry'!O324</f>
        <v>8574</v>
      </c>
      <c r="G323">
        <f>'Data Entry'!P324</f>
        <v>0</v>
      </c>
      <c r="H323">
        <f>'Data Entry'!Q324</f>
        <v>4343</v>
      </c>
      <c r="I323">
        <f>'Data Entry'!R324</f>
        <v>0</v>
      </c>
      <c r="J323">
        <f t="shared" si="55"/>
        <v>5.591</v>
      </c>
      <c r="K323" s="1">
        <f>SUMIFS('I want to cry'!C$2:C$1000,'I want to cry'!$A$2:$A$1000,$B323,'I want to cry'!$B$2:$B$1000,$C323)</f>
        <v>5.591</v>
      </c>
      <c r="L323" s="1">
        <f>SUMIFS('I want to cry'!D$2:D$1000,'I want to cry'!$A$2:$A$1000,$B323,'I want to cry'!$B$2:$B$1000,$C323)</f>
        <v>0</v>
      </c>
      <c r="M323" s="1">
        <f>SUMIFS('I want to cry'!E$2:E$1000,'I want to cry'!$A$2:$A$1000,$B323,'I want to cry'!$B$2:$B$1000,$C323)</f>
        <v>0</v>
      </c>
      <c r="N323" s="1">
        <f t="shared" si="56"/>
        <v>1</v>
      </c>
      <c r="O323" s="1">
        <f t="shared" si="57"/>
        <v>0</v>
      </c>
      <c r="P323" s="1">
        <f t="shared" si="58"/>
        <v>0</v>
      </c>
      <c r="Q323" s="1">
        <f>SUMIF('I have a blue banner'!A$2:A$995,D323,'I have a blue banner'!L$2:L$995)</f>
        <v>105</v>
      </c>
      <c r="R323" s="1">
        <f>SUMIF('I have a blue banner'!A$2:A$995,F323,'I have a blue banner'!L$2:L$995)</f>
        <v>5</v>
      </c>
      <c r="S323" s="1">
        <f>SUMIF('I have a blue banner'!A$2:A$995,I323,'I have a blue banner'!L$2:L$995)</f>
        <v>0</v>
      </c>
      <c r="T323" s="1">
        <f>SUMIF('I wanna go biking'!A$2:A$1000,D323,'I wanna go biking'!D$2:D$2000)</f>
        <v>14.75</v>
      </c>
      <c r="U323" s="1">
        <f>SUMIF('I wanna go biking'!A$2:A$1000,F323,'I wanna go biking'!D$2:D$2000)</f>
        <v>0</v>
      </c>
      <c r="V323" s="1">
        <f>SUMIF('I wanna go biking'!A$2:A$1000,H323,'I wanna go biking'!D$2:D$2000)</f>
        <v>17.6</v>
      </c>
      <c r="W323">
        <f t="shared" si="59"/>
        <v>-90.25</v>
      </c>
      <c r="X323">
        <f t="shared" si="60"/>
        <v>-5</v>
      </c>
      <c r="Y323">
        <f t="shared" si="61"/>
        <v>17.6</v>
      </c>
      <c r="Z323">
        <f t="shared" si="62"/>
        <v>-90.25</v>
      </c>
      <c r="AA323">
        <f t="shared" si="63"/>
        <v>0</v>
      </c>
      <c r="AB323">
        <f t="shared" si="64"/>
        <v>0</v>
      </c>
      <c r="AC323" s="25">
        <f t="shared" si="65"/>
        <v>-90.25</v>
      </c>
    </row>
    <row r="324" spans="1:29">
      <c r="A324">
        <f>'Data Entry'!A325</f>
        <v>914</v>
      </c>
      <c r="B324">
        <f>'Data Entry'!B325</f>
        <v>56</v>
      </c>
      <c r="C324" t="str">
        <f>'Data Entry'!C325</f>
        <v>Blue</v>
      </c>
      <c r="D324">
        <f>'Data Entry'!M325</f>
        <v>1241</v>
      </c>
      <c r="E324">
        <f>'Data Entry'!N325</f>
        <v>2.41</v>
      </c>
      <c r="F324">
        <f>'Data Entry'!O325</f>
        <v>8764</v>
      </c>
      <c r="G324">
        <f>'Data Entry'!P325</f>
        <v>0</v>
      </c>
      <c r="H324">
        <f>'Data Entry'!Q325</f>
        <v>1114</v>
      </c>
      <c r="I324">
        <f>'Data Entry'!R325</f>
        <v>0</v>
      </c>
      <c r="J324">
        <f t="shared" si="55"/>
        <v>2.41</v>
      </c>
      <c r="K324" s="1">
        <f>SUMIFS('I want to cry'!C$2:C$1000,'I want to cry'!$A$2:$A$1000,$B324,'I want to cry'!$B$2:$B$1000,$C324)</f>
        <v>33.312</v>
      </c>
      <c r="L324" s="1">
        <f>SUMIFS('I want to cry'!D$2:D$1000,'I want to cry'!$A$2:$A$1000,$B324,'I want to cry'!$B$2:$B$1000,$C324)</f>
        <v>2.621</v>
      </c>
      <c r="M324" s="1">
        <f>SUMIFS('I want to cry'!E$2:E$1000,'I want to cry'!$A$2:$A$1000,$B324,'I want to cry'!$B$2:$B$1000,$C324)</f>
        <v>1.225</v>
      </c>
      <c r="N324" s="1">
        <f t="shared" si="56"/>
        <v>0</v>
      </c>
      <c r="O324" s="1">
        <f t="shared" si="57"/>
        <v>0</v>
      </c>
      <c r="P324" s="1">
        <f t="shared" si="58"/>
        <v>0</v>
      </c>
      <c r="Q324" s="1">
        <f>SUMIF('I have a blue banner'!A$2:A$995,D324,'I have a blue banner'!L$2:L$995)</f>
        <v>221</v>
      </c>
      <c r="R324" s="1">
        <f>SUMIF('I have a blue banner'!A$2:A$995,F324,'I have a blue banner'!L$2:L$995)</f>
        <v>64</v>
      </c>
      <c r="S324" s="1">
        <f>SUMIF('I have a blue banner'!A$2:A$995,I324,'I have a blue banner'!L$2:L$995)</f>
        <v>0</v>
      </c>
      <c r="T324" s="1">
        <f>SUMIF('I wanna go biking'!A$2:A$1000,D324,'I wanna go biking'!D$2:D$2000)</f>
        <v>27.6</v>
      </c>
      <c r="U324" s="1">
        <f>SUMIF('I wanna go biking'!A$2:A$1000,F324,'I wanna go biking'!D$2:D$2000)</f>
        <v>8</v>
      </c>
      <c r="V324" s="1">
        <f>SUMIF('I wanna go biking'!A$2:A$1000,H324,'I wanna go biking'!D$2:D$2000)</f>
        <v>25.6666666666667</v>
      </c>
      <c r="W324">
        <f t="shared" si="59"/>
        <v>-193.4</v>
      </c>
      <c r="X324">
        <f t="shared" si="60"/>
        <v>-56</v>
      </c>
      <c r="Y324">
        <f t="shared" si="61"/>
        <v>25.6666666666667</v>
      </c>
      <c r="Z324">
        <f t="shared" si="62"/>
        <v>0</v>
      </c>
      <c r="AA324">
        <f t="shared" si="63"/>
        <v>0</v>
      </c>
      <c r="AB324">
        <f t="shared" si="64"/>
        <v>0</v>
      </c>
      <c r="AC324" s="25">
        <f t="shared" si="65"/>
        <v>0</v>
      </c>
    </row>
    <row r="325" spans="1:29">
      <c r="A325">
        <f>'Data Entry'!A326</f>
        <v>8764</v>
      </c>
      <c r="B325">
        <f>'Data Entry'!B326</f>
        <v>56</v>
      </c>
      <c r="C325" t="str">
        <f>'Data Entry'!C326</f>
        <v>Red</v>
      </c>
      <c r="D325">
        <f>'Data Entry'!M326</f>
        <v>914</v>
      </c>
      <c r="E325">
        <f>'Data Entry'!N326</f>
        <v>11.706</v>
      </c>
      <c r="F325">
        <f>'Data Entry'!O326</f>
        <v>4907</v>
      </c>
      <c r="G325">
        <f>'Data Entry'!P326</f>
        <v>5.797</v>
      </c>
      <c r="H325">
        <f>'Data Entry'!Q326</f>
        <v>865</v>
      </c>
      <c r="I325">
        <f>'Data Entry'!R326</f>
        <v>3.413</v>
      </c>
      <c r="J325">
        <f t="shared" si="55"/>
        <v>20.916</v>
      </c>
      <c r="K325" s="1">
        <f>SUMIFS('I want to cry'!C$2:C$1000,'I want to cry'!$A$2:$A$1000,$B325,'I want to cry'!$B$2:$B$1000,$C325)</f>
        <v>40.46</v>
      </c>
      <c r="L325" s="1">
        <f>SUMIFS('I want to cry'!D$2:D$1000,'I want to cry'!$A$2:$A$1000,$B325,'I want to cry'!$B$2:$B$1000,$C325)</f>
        <v>8.263</v>
      </c>
      <c r="M325" s="1">
        <f>SUMIFS('I want to cry'!E$2:E$1000,'I want to cry'!$A$2:$A$1000,$B325,'I want to cry'!$B$2:$B$1000,$C325)</f>
        <v>3.413</v>
      </c>
      <c r="N325" s="1">
        <f t="shared" si="56"/>
        <v>0.289322787938705</v>
      </c>
      <c r="O325" s="1">
        <f t="shared" si="57"/>
        <v>0.70156117632821</v>
      </c>
      <c r="P325" s="1">
        <f t="shared" si="58"/>
        <v>1</v>
      </c>
      <c r="Q325" s="1">
        <f>SUMIF('I have a blue banner'!A$2:A$995,D325,'I have a blue banner'!L$2:L$995)</f>
        <v>74</v>
      </c>
      <c r="R325" s="1">
        <f>SUMIF('I have a blue banner'!A$2:A$995,F325,'I have a blue banner'!L$2:L$995)</f>
        <v>128</v>
      </c>
      <c r="S325" s="1">
        <f>SUMIF('I have a blue banner'!A$2:A$995,I325,'I have a blue banner'!L$2:L$995)</f>
        <v>0</v>
      </c>
      <c r="T325" s="1">
        <f>SUMIF('I wanna go biking'!A$2:A$1000,D325,'I wanna go biking'!D$2:D$2000)</f>
        <v>10</v>
      </c>
      <c r="U325" s="1">
        <f>SUMIF('I wanna go biking'!A$2:A$1000,F325,'I wanna go biking'!D$2:D$2000)</f>
        <v>18.6666666666667</v>
      </c>
      <c r="V325" s="1">
        <f>SUMIF('I wanna go biking'!A$2:A$1000,H325,'I wanna go biking'!D$2:D$2000)</f>
        <v>7.5</v>
      </c>
      <c r="W325">
        <f t="shared" si="59"/>
        <v>-64</v>
      </c>
      <c r="X325">
        <f t="shared" si="60"/>
        <v>-109.333333333333</v>
      </c>
      <c r="Y325">
        <f t="shared" si="61"/>
        <v>7.5</v>
      </c>
      <c r="Z325">
        <f t="shared" si="62"/>
        <v>-18.5166584280771</v>
      </c>
      <c r="AA325">
        <f t="shared" si="63"/>
        <v>-76.7040219452176</v>
      </c>
      <c r="AB325">
        <f t="shared" si="64"/>
        <v>7.5</v>
      </c>
      <c r="AC325" s="25">
        <f t="shared" si="65"/>
        <v>-87.7206803732947</v>
      </c>
    </row>
    <row r="326" spans="1:29">
      <c r="A326">
        <f>'Data Entry'!A327</f>
        <v>1241</v>
      </c>
      <c r="B326">
        <f>'Data Entry'!B327</f>
        <v>54</v>
      </c>
      <c r="C326" t="str">
        <f>'Data Entry'!C327</f>
        <v>Red</v>
      </c>
      <c r="D326">
        <f>'Data Entry'!M327</f>
        <v>914</v>
      </c>
      <c r="E326">
        <f>'Data Entry'!N327</f>
        <v>3.321</v>
      </c>
      <c r="F326">
        <f>'Data Entry'!O327</f>
        <v>4907</v>
      </c>
      <c r="G326">
        <f>'Data Entry'!P327</f>
        <v>0</v>
      </c>
      <c r="H326">
        <f>'Data Entry'!Q327</f>
        <v>865</v>
      </c>
      <c r="I326">
        <f>'Data Entry'!R327</f>
        <v>0</v>
      </c>
      <c r="J326">
        <f t="shared" si="55"/>
        <v>3.321</v>
      </c>
      <c r="K326" s="1">
        <f>SUMIFS('I want to cry'!C$2:C$1000,'I want to cry'!$A$2:$A$1000,$B326,'I want to cry'!$B$2:$B$1000,$C326)</f>
        <v>3.321</v>
      </c>
      <c r="L326" s="1">
        <f>SUMIFS('I want to cry'!D$2:D$1000,'I want to cry'!$A$2:$A$1000,$B326,'I want to cry'!$B$2:$B$1000,$C326)</f>
        <v>0</v>
      </c>
      <c r="M326" s="1">
        <f>SUMIFS('I want to cry'!E$2:E$1000,'I want to cry'!$A$2:$A$1000,$B326,'I want to cry'!$B$2:$B$1000,$C326)</f>
        <v>0</v>
      </c>
      <c r="N326" s="1">
        <f t="shared" si="56"/>
        <v>1</v>
      </c>
      <c r="O326" s="1">
        <f t="shared" si="57"/>
        <v>0</v>
      </c>
      <c r="P326" s="1">
        <f t="shared" si="58"/>
        <v>0</v>
      </c>
      <c r="Q326" s="1">
        <f>SUMIF('I have a blue banner'!A$2:A$995,D326,'I have a blue banner'!L$2:L$995)</f>
        <v>74</v>
      </c>
      <c r="R326" s="1">
        <f>SUMIF('I have a blue banner'!A$2:A$995,F326,'I have a blue banner'!L$2:L$995)</f>
        <v>128</v>
      </c>
      <c r="S326" s="1">
        <f>SUMIF('I have a blue banner'!A$2:A$995,I326,'I have a blue banner'!L$2:L$995)</f>
        <v>0</v>
      </c>
      <c r="T326" s="1">
        <f>SUMIF('I wanna go biking'!A$2:A$1000,D326,'I wanna go biking'!D$2:D$2000)</f>
        <v>10</v>
      </c>
      <c r="U326" s="1">
        <f>SUMIF('I wanna go biking'!A$2:A$1000,F326,'I wanna go biking'!D$2:D$2000)</f>
        <v>18.6666666666667</v>
      </c>
      <c r="V326" s="1">
        <f>SUMIF('I wanna go biking'!A$2:A$1000,H326,'I wanna go biking'!D$2:D$2000)</f>
        <v>7.5</v>
      </c>
      <c r="W326">
        <f t="shared" si="59"/>
        <v>-64</v>
      </c>
      <c r="X326">
        <f t="shared" si="60"/>
        <v>-109.333333333333</v>
      </c>
      <c r="Y326">
        <f t="shared" si="61"/>
        <v>7.5</v>
      </c>
      <c r="Z326">
        <f t="shared" si="62"/>
        <v>-64</v>
      </c>
      <c r="AA326">
        <f t="shared" si="63"/>
        <v>0</v>
      </c>
      <c r="AB326">
        <f t="shared" si="64"/>
        <v>0</v>
      </c>
      <c r="AC326" s="25">
        <f t="shared" si="65"/>
        <v>-64</v>
      </c>
    </row>
    <row r="327" spans="1:29">
      <c r="A327">
        <f>'Data Entry'!A328</f>
        <v>1114</v>
      </c>
      <c r="B327">
        <f>'Data Entry'!B328</f>
        <v>56</v>
      </c>
      <c r="C327" t="str">
        <f>'Data Entry'!C328</f>
        <v>Red</v>
      </c>
      <c r="D327">
        <f>'Data Entry'!M328</f>
        <v>875</v>
      </c>
      <c r="E327">
        <f>'Data Entry'!N328</f>
        <v>28.754</v>
      </c>
      <c r="F327">
        <f>'Data Entry'!O328</f>
        <v>4907</v>
      </c>
      <c r="G327">
        <f>'Data Entry'!P328</f>
        <v>2.466</v>
      </c>
      <c r="H327">
        <f>'Data Entry'!Q328</f>
        <v>914</v>
      </c>
      <c r="I327">
        <f>'Data Entry'!R328</f>
        <v>0</v>
      </c>
      <c r="J327">
        <f t="shared" si="55"/>
        <v>31.22</v>
      </c>
      <c r="K327" s="1">
        <f>SUMIFS('I want to cry'!C$2:C$1000,'I want to cry'!$A$2:$A$1000,$B327,'I want to cry'!$B$2:$B$1000,$C327)</f>
        <v>40.46</v>
      </c>
      <c r="L327" s="1">
        <f>SUMIFS('I want to cry'!D$2:D$1000,'I want to cry'!$A$2:$A$1000,$B327,'I want to cry'!$B$2:$B$1000,$C327)</f>
        <v>8.263</v>
      </c>
      <c r="M327" s="1">
        <f>SUMIFS('I want to cry'!E$2:E$1000,'I want to cry'!$A$2:$A$1000,$B327,'I want to cry'!$B$2:$B$1000,$C327)</f>
        <v>3.413</v>
      </c>
      <c r="N327" s="1">
        <f t="shared" si="56"/>
        <v>0.710677212061295</v>
      </c>
      <c r="O327" s="1">
        <f t="shared" si="57"/>
        <v>0</v>
      </c>
      <c r="P327" s="1">
        <f t="shared" si="58"/>
        <v>0</v>
      </c>
      <c r="Q327" s="1">
        <f>SUMIF('I have a blue banner'!A$2:A$995,D327,'I have a blue banner'!L$2:L$995)</f>
        <v>0</v>
      </c>
      <c r="R327" s="1">
        <f>SUMIF('I have a blue banner'!A$2:A$995,F327,'I have a blue banner'!L$2:L$995)</f>
        <v>128</v>
      </c>
      <c r="S327" s="1">
        <f>SUMIF('I have a blue banner'!A$2:A$995,I327,'I have a blue banner'!L$2:L$995)</f>
        <v>0</v>
      </c>
      <c r="T327" s="1">
        <f>SUMIF('I wanna go biking'!A$2:A$1000,D327,'I wanna go biking'!D$2:D$2000)</f>
        <v>0</v>
      </c>
      <c r="U327" s="1">
        <f>SUMIF('I wanna go biking'!A$2:A$1000,F327,'I wanna go biking'!D$2:D$2000)</f>
        <v>18.6666666666667</v>
      </c>
      <c r="V327" s="1">
        <f>SUMIF('I wanna go biking'!A$2:A$1000,H327,'I wanna go biking'!D$2:D$2000)</f>
        <v>10</v>
      </c>
      <c r="W327">
        <f t="shared" si="59"/>
        <v>0</v>
      </c>
      <c r="X327">
        <f t="shared" si="60"/>
        <v>-109.333333333333</v>
      </c>
      <c r="Y327">
        <f t="shared" si="61"/>
        <v>10</v>
      </c>
      <c r="Z327">
        <f t="shared" si="62"/>
        <v>0</v>
      </c>
      <c r="AA327">
        <f t="shared" si="63"/>
        <v>0</v>
      </c>
      <c r="AB327">
        <f t="shared" si="64"/>
        <v>0</v>
      </c>
      <c r="AC327" s="25">
        <f t="shared" si="65"/>
        <v>0</v>
      </c>
    </row>
    <row r="328" spans="1:29">
      <c r="A328">
        <f>'Data Entry'!A329</f>
        <v>865</v>
      </c>
      <c r="B328">
        <f>'Data Entry'!B329</f>
        <v>56</v>
      </c>
      <c r="C328" t="str">
        <f>'Data Entry'!C329</f>
        <v>Blue</v>
      </c>
      <c r="D328">
        <f>'Data Entry'!M329</f>
        <v>1241</v>
      </c>
      <c r="E328">
        <f>'Data Entry'!N329</f>
        <v>27.904</v>
      </c>
      <c r="F328">
        <f>'Data Entry'!O329</f>
        <v>8764</v>
      </c>
      <c r="G328">
        <f>'Data Entry'!P329</f>
        <v>0</v>
      </c>
      <c r="H328">
        <f>'Data Entry'!Q329</f>
        <v>1114</v>
      </c>
      <c r="I328">
        <f>'Data Entry'!R329</f>
        <v>0</v>
      </c>
      <c r="J328">
        <f t="shared" si="55"/>
        <v>27.904</v>
      </c>
      <c r="K328" s="1">
        <f>SUMIFS('I want to cry'!C$2:C$1000,'I want to cry'!$A$2:$A$1000,$B328,'I want to cry'!$B$2:$B$1000,$C328)</f>
        <v>33.312</v>
      </c>
      <c r="L328" s="1">
        <f>SUMIFS('I want to cry'!D$2:D$1000,'I want to cry'!$A$2:$A$1000,$B328,'I want to cry'!$B$2:$B$1000,$C328)</f>
        <v>2.621</v>
      </c>
      <c r="M328" s="1">
        <f>SUMIFS('I want to cry'!E$2:E$1000,'I want to cry'!$A$2:$A$1000,$B328,'I want to cry'!$B$2:$B$1000,$C328)</f>
        <v>1.225</v>
      </c>
      <c r="N328" s="1">
        <f t="shared" si="56"/>
        <v>0.837656099903939</v>
      </c>
      <c r="O328" s="1">
        <f t="shared" si="57"/>
        <v>0</v>
      </c>
      <c r="P328" s="1">
        <f t="shared" si="58"/>
        <v>0</v>
      </c>
      <c r="Q328" s="1">
        <f>SUMIF('I have a blue banner'!A$2:A$995,D328,'I have a blue banner'!L$2:L$995)</f>
        <v>221</v>
      </c>
      <c r="R328" s="1">
        <f>SUMIF('I have a blue banner'!A$2:A$995,F328,'I have a blue banner'!L$2:L$995)</f>
        <v>64</v>
      </c>
      <c r="S328" s="1">
        <f>SUMIF('I have a blue banner'!A$2:A$995,I328,'I have a blue banner'!L$2:L$995)</f>
        <v>0</v>
      </c>
      <c r="T328" s="1">
        <f>SUMIF('I wanna go biking'!A$2:A$1000,D328,'I wanna go biking'!D$2:D$2000)</f>
        <v>27.6</v>
      </c>
      <c r="U328" s="1">
        <f>SUMIF('I wanna go biking'!A$2:A$1000,F328,'I wanna go biking'!D$2:D$2000)</f>
        <v>8</v>
      </c>
      <c r="V328" s="1">
        <f>SUMIF('I wanna go biking'!A$2:A$1000,H328,'I wanna go biking'!D$2:D$2000)</f>
        <v>25.6666666666667</v>
      </c>
      <c r="W328">
        <f t="shared" si="59"/>
        <v>-193.4</v>
      </c>
      <c r="X328">
        <f t="shared" si="60"/>
        <v>-56</v>
      </c>
      <c r="Y328">
        <f t="shared" si="61"/>
        <v>25.6666666666667</v>
      </c>
      <c r="Z328">
        <f t="shared" si="62"/>
        <v>-162.002689721422</v>
      </c>
      <c r="AA328">
        <f t="shared" si="63"/>
        <v>0</v>
      </c>
      <c r="AB328">
        <f t="shared" si="64"/>
        <v>0</v>
      </c>
      <c r="AC328" s="25">
        <f t="shared" si="65"/>
        <v>-162.002689721422</v>
      </c>
    </row>
    <row r="329" spans="1:29">
      <c r="A329">
        <f>'Data Entry'!A330</f>
        <v>4907</v>
      </c>
      <c r="B329">
        <f>'Data Entry'!B330</f>
        <v>56</v>
      </c>
      <c r="C329" t="str">
        <f>'Data Entry'!C330</f>
        <v>Blue</v>
      </c>
      <c r="D329">
        <f>'Data Entry'!M330</f>
        <v>1241</v>
      </c>
      <c r="E329">
        <f>'Data Entry'!N330</f>
        <v>2.998</v>
      </c>
      <c r="F329">
        <f>'Data Entry'!O330</f>
        <v>8764</v>
      </c>
      <c r="G329">
        <f>'Data Entry'!P330</f>
        <v>2.621</v>
      </c>
      <c r="H329">
        <f>'Data Entry'!Q330</f>
        <v>1114</v>
      </c>
      <c r="I329">
        <f>'Data Entry'!R330</f>
        <v>1.225</v>
      </c>
      <c r="J329">
        <f t="shared" si="55"/>
        <v>6.844</v>
      </c>
      <c r="K329" s="1">
        <f>SUMIFS('I want to cry'!C$2:C$1000,'I want to cry'!$A$2:$A$1000,$B329,'I want to cry'!$B$2:$B$1000,$C329)</f>
        <v>33.312</v>
      </c>
      <c r="L329" s="1">
        <f>SUMIFS('I want to cry'!D$2:D$1000,'I want to cry'!$A$2:$A$1000,$B329,'I want to cry'!$B$2:$B$1000,$C329)</f>
        <v>2.621</v>
      </c>
      <c r="M329" s="1">
        <f>SUMIFS('I want to cry'!E$2:E$1000,'I want to cry'!$A$2:$A$1000,$B329,'I want to cry'!$B$2:$B$1000,$C329)</f>
        <v>1.225</v>
      </c>
      <c r="N329" s="1">
        <f t="shared" si="56"/>
        <v>0.0899975984630163</v>
      </c>
      <c r="O329" s="1">
        <f t="shared" si="57"/>
        <v>1</v>
      </c>
      <c r="P329" s="1">
        <f t="shared" si="58"/>
        <v>0</v>
      </c>
      <c r="Q329" s="1">
        <f>SUMIF('I have a blue banner'!A$2:A$995,D329,'I have a blue banner'!L$2:L$995)</f>
        <v>221</v>
      </c>
      <c r="R329" s="1">
        <f>SUMIF('I have a blue banner'!A$2:A$995,F329,'I have a blue banner'!L$2:L$995)</f>
        <v>64</v>
      </c>
      <c r="S329" s="1">
        <f>SUMIF('I have a blue banner'!A$2:A$995,I329,'I have a blue banner'!L$2:L$995)</f>
        <v>0</v>
      </c>
      <c r="T329" s="1">
        <f>SUMIF('I wanna go biking'!A$2:A$1000,D329,'I wanna go biking'!D$2:D$2000)</f>
        <v>27.6</v>
      </c>
      <c r="U329" s="1">
        <f>SUMIF('I wanna go biking'!A$2:A$1000,F329,'I wanna go biking'!D$2:D$2000)</f>
        <v>8</v>
      </c>
      <c r="V329" s="1">
        <f>SUMIF('I wanna go biking'!A$2:A$1000,H329,'I wanna go biking'!D$2:D$2000)</f>
        <v>25.6666666666667</v>
      </c>
      <c r="W329">
        <f t="shared" si="59"/>
        <v>-193.4</v>
      </c>
      <c r="X329">
        <f t="shared" si="60"/>
        <v>-56</v>
      </c>
      <c r="Y329">
        <f t="shared" si="61"/>
        <v>25.6666666666667</v>
      </c>
      <c r="Z329">
        <f t="shared" si="62"/>
        <v>-17.4055355427474</v>
      </c>
      <c r="AA329">
        <f t="shared" si="63"/>
        <v>-56</v>
      </c>
      <c r="AB329">
        <f t="shared" si="64"/>
        <v>0</v>
      </c>
      <c r="AC329" s="25">
        <f t="shared" si="65"/>
        <v>-73.4055355427474</v>
      </c>
    </row>
    <row r="330" spans="1:29">
      <c r="A330">
        <f>'Data Entry'!A331</f>
        <v>3161</v>
      </c>
      <c r="B330">
        <f>'Data Entry'!B331</f>
        <v>57</v>
      </c>
      <c r="C330" t="str">
        <f>'Data Entry'!C331</f>
        <v>Blue</v>
      </c>
      <c r="D330">
        <f>'Data Entry'!M331</f>
        <v>2056</v>
      </c>
      <c r="E330">
        <f>'Data Entry'!N331</f>
        <v>13.13</v>
      </c>
      <c r="F330">
        <f>'Data Entry'!O331</f>
        <v>4678</v>
      </c>
      <c r="G330">
        <f>'Data Entry'!P331</f>
        <v>0</v>
      </c>
      <c r="H330">
        <f>'Data Entry'!Q331</f>
        <v>8765</v>
      </c>
      <c r="I330">
        <f>'Data Entry'!R331</f>
        <v>0</v>
      </c>
      <c r="J330">
        <f t="shared" si="55"/>
        <v>13.13</v>
      </c>
      <c r="K330" s="1">
        <f>SUMIFS('I want to cry'!C$2:C$1000,'I want to cry'!$A$2:$A$1000,$B330,'I want to cry'!$B$2:$B$1000,$C330)</f>
        <v>13.13</v>
      </c>
      <c r="L330" s="1">
        <f>SUMIFS('I want to cry'!D$2:D$1000,'I want to cry'!$A$2:$A$1000,$B330,'I want to cry'!$B$2:$B$1000,$C330)</f>
        <v>0</v>
      </c>
      <c r="M330" s="1">
        <f>SUMIFS('I want to cry'!E$2:E$1000,'I want to cry'!$A$2:$A$1000,$B330,'I want to cry'!$B$2:$B$1000,$C330)</f>
        <v>0</v>
      </c>
      <c r="N330" s="1">
        <f t="shared" si="56"/>
        <v>1</v>
      </c>
      <c r="O330" s="1">
        <f t="shared" si="57"/>
        <v>0</v>
      </c>
      <c r="P330" s="1">
        <f t="shared" si="58"/>
        <v>0</v>
      </c>
      <c r="Q330" s="1">
        <f>SUMIF('I have a blue banner'!A$2:A$995,D330,'I have a blue banner'!L$2:L$995)</f>
        <v>194</v>
      </c>
      <c r="R330" s="1">
        <f>SUMIF('I have a blue banner'!A$2:A$995,F330,'I have a blue banner'!L$2:L$995)</f>
        <v>182</v>
      </c>
      <c r="S330" s="1">
        <f>SUMIF('I have a blue banner'!A$2:A$995,I330,'I have a blue banner'!L$2:L$995)</f>
        <v>0</v>
      </c>
      <c r="T330" s="1">
        <f>SUMIF('I wanna go biking'!A$2:A$1000,D330,'I wanna go biking'!D$2:D$2000)</f>
        <v>27.3333333333333</v>
      </c>
      <c r="U330" s="1">
        <f>SUMIF('I wanna go biking'!A$2:A$1000,F330,'I wanna go biking'!D$2:D$2000)</f>
        <v>14</v>
      </c>
      <c r="V330" s="1">
        <f>SUMIF('I wanna go biking'!A$2:A$1000,H330,'I wanna go biking'!D$2:D$2000)</f>
        <v>0</v>
      </c>
      <c r="W330">
        <f t="shared" si="59"/>
        <v>-166.666666666667</v>
      </c>
      <c r="X330">
        <f t="shared" si="60"/>
        <v>-168</v>
      </c>
      <c r="Y330">
        <f t="shared" si="61"/>
        <v>0</v>
      </c>
      <c r="Z330">
        <f t="shared" si="62"/>
        <v>-166.666666666667</v>
      </c>
      <c r="AA330">
        <f t="shared" si="63"/>
        <v>0</v>
      </c>
      <c r="AB330">
        <f t="shared" si="64"/>
        <v>0</v>
      </c>
      <c r="AC330" s="25">
        <f t="shared" si="65"/>
        <v>-166.666666666667</v>
      </c>
    </row>
    <row r="331" spans="1:29">
      <c r="A331">
        <f>'Data Entry'!A332</f>
        <v>4069</v>
      </c>
      <c r="B331">
        <f>'Data Entry'!B332</f>
        <v>57</v>
      </c>
      <c r="C331" t="str">
        <f>'Data Entry'!C332</f>
        <v>NONE YET</v>
      </c>
      <c r="D331">
        <f>'Data Entry'!M332</f>
        <v>2056</v>
      </c>
      <c r="E331">
        <f>'Data Entry'!N332</f>
        <v>5.467</v>
      </c>
      <c r="F331">
        <f>'Data Entry'!O332</f>
        <v>4678</v>
      </c>
      <c r="G331">
        <f>'Data Entry'!P332</f>
        <v>0</v>
      </c>
      <c r="H331">
        <f>'Data Entry'!Q332</f>
        <v>8765</v>
      </c>
      <c r="I331">
        <f>'Data Entry'!R332</f>
        <v>0</v>
      </c>
      <c r="J331">
        <f t="shared" si="55"/>
        <v>5.467</v>
      </c>
      <c r="K331" s="1">
        <f>SUMIFS('I want to cry'!C$2:C$1000,'I want to cry'!$A$2:$A$1000,$B331,'I want to cry'!$B$2:$B$1000,$C331)</f>
        <v>0</v>
      </c>
      <c r="L331" s="1">
        <f>SUMIFS('I want to cry'!D$2:D$1000,'I want to cry'!$A$2:$A$1000,$B331,'I want to cry'!$B$2:$B$1000,$C331)</f>
        <v>0</v>
      </c>
      <c r="M331" s="1">
        <f>SUMIFS('I want to cry'!E$2:E$1000,'I want to cry'!$A$2:$A$1000,$B331,'I want to cry'!$B$2:$B$1000,$C331)</f>
        <v>0</v>
      </c>
      <c r="N331" s="1">
        <f t="shared" si="56"/>
        <v>0</v>
      </c>
      <c r="O331" s="1">
        <f t="shared" si="57"/>
        <v>0</v>
      </c>
      <c r="P331" s="1">
        <f t="shared" si="58"/>
        <v>0</v>
      </c>
      <c r="Q331" s="1">
        <f>SUMIF('I have a blue banner'!A$2:A$995,D331,'I have a blue banner'!L$2:L$995)</f>
        <v>194</v>
      </c>
      <c r="R331" s="1">
        <f>SUMIF('I have a blue banner'!A$2:A$995,F331,'I have a blue banner'!L$2:L$995)</f>
        <v>182</v>
      </c>
      <c r="S331" s="1">
        <f>SUMIF('I have a blue banner'!A$2:A$995,I331,'I have a blue banner'!L$2:L$995)</f>
        <v>0</v>
      </c>
      <c r="T331" s="1">
        <f>SUMIF('I wanna go biking'!A$2:A$1000,D331,'I wanna go biking'!D$2:D$2000)</f>
        <v>27.3333333333333</v>
      </c>
      <c r="U331" s="1">
        <f>SUMIF('I wanna go biking'!A$2:A$1000,F331,'I wanna go biking'!D$2:D$2000)</f>
        <v>14</v>
      </c>
      <c r="V331" s="1">
        <f>SUMIF('I wanna go biking'!A$2:A$1000,H331,'I wanna go biking'!D$2:D$2000)</f>
        <v>0</v>
      </c>
      <c r="W331">
        <f t="shared" si="59"/>
        <v>-166.666666666667</v>
      </c>
      <c r="X331">
        <f t="shared" si="60"/>
        <v>-168</v>
      </c>
      <c r="Y331">
        <f t="shared" si="61"/>
        <v>0</v>
      </c>
      <c r="Z331">
        <f t="shared" si="62"/>
        <v>0</v>
      </c>
      <c r="AA331">
        <f t="shared" si="63"/>
        <v>0</v>
      </c>
      <c r="AB331">
        <f t="shared" si="64"/>
        <v>0</v>
      </c>
      <c r="AC331" s="25">
        <f t="shared" si="65"/>
        <v>0</v>
      </c>
    </row>
    <row r="332" spans="1:29">
      <c r="A332">
        <f>'Data Entry'!A333</f>
        <v>8765</v>
      </c>
      <c r="B332">
        <f>'Data Entry'!B333</f>
        <v>57</v>
      </c>
      <c r="C332" t="str">
        <f>'Data Entry'!C333</f>
        <v>Red</v>
      </c>
      <c r="D332">
        <f>'Data Entry'!M333</f>
        <v>4069</v>
      </c>
      <c r="E332">
        <f>'Data Entry'!N333</f>
        <v>20.381</v>
      </c>
      <c r="F332">
        <f>'Data Entry'!O333</f>
        <v>1334</v>
      </c>
      <c r="G332">
        <f>'Data Entry'!P333</f>
        <v>0.986</v>
      </c>
      <c r="H332">
        <f>'Data Entry'!Q333</f>
        <v>3161</v>
      </c>
      <c r="I332">
        <f>'Data Entry'!R333</f>
        <v>0</v>
      </c>
      <c r="J332">
        <f t="shared" si="55"/>
        <v>21.367</v>
      </c>
      <c r="K332" s="1">
        <f>SUMIFS('I want to cry'!C$2:C$1000,'I want to cry'!$A$2:$A$1000,$B332,'I want to cry'!$B$2:$B$1000,$C332)</f>
        <v>20.381</v>
      </c>
      <c r="L332" s="1">
        <f>SUMIFS('I want to cry'!D$2:D$1000,'I want to cry'!$A$2:$A$1000,$B332,'I want to cry'!$B$2:$B$1000,$C332)</f>
        <v>0.986</v>
      </c>
      <c r="M332" s="1">
        <f>SUMIFS('I want to cry'!E$2:E$1000,'I want to cry'!$A$2:$A$1000,$B332,'I want to cry'!$B$2:$B$1000,$C332)</f>
        <v>0</v>
      </c>
      <c r="N332" s="1">
        <f t="shared" si="56"/>
        <v>1</v>
      </c>
      <c r="O332" s="1">
        <f t="shared" si="57"/>
        <v>0</v>
      </c>
      <c r="P332" s="1">
        <f t="shared" si="58"/>
        <v>0</v>
      </c>
      <c r="Q332" s="1">
        <f>SUMIF('I have a blue banner'!A$2:A$995,D332,'I have a blue banner'!L$2:L$995)</f>
        <v>85</v>
      </c>
      <c r="R332" s="1">
        <f>SUMIF('I have a blue banner'!A$2:A$995,F332,'I have a blue banner'!L$2:L$995)</f>
        <v>6</v>
      </c>
      <c r="S332" s="1">
        <f>SUMIF('I have a blue banner'!A$2:A$995,I332,'I have a blue banner'!L$2:L$995)</f>
        <v>0</v>
      </c>
      <c r="T332" s="1">
        <f>SUMIF('I wanna go biking'!A$2:A$1000,D332,'I wanna go biking'!D$2:D$2000)</f>
        <v>10.8</v>
      </c>
      <c r="U332" s="1">
        <f>SUMIF('I wanna go biking'!A$2:A$1000,F332,'I wanna go biking'!D$2:D$2000)</f>
        <v>0.285714285714286</v>
      </c>
      <c r="V332" s="1">
        <f>SUMIF('I wanna go biking'!A$2:A$1000,H332,'I wanna go biking'!D$2:D$2000)</f>
        <v>1.25</v>
      </c>
      <c r="W332">
        <f t="shared" si="59"/>
        <v>-74.2</v>
      </c>
      <c r="X332">
        <f t="shared" si="60"/>
        <v>-5.71428571428571</v>
      </c>
      <c r="Y332">
        <f t="shared" si="61"/>
        <v>1.25</v>
      </c>
      <c r="Z332">
        <f t="shared" si="62"/>
        <v>-74.2</v>
      </c>
      <c r="AA332">
        <f t="shared" si="63"/>
        <v>0</v>
      </c>
      <c r="AB332">
        <f t="shared" si="64"/>
        <v>0</v>
      </c>
      <c r="AC332" s="25">
        <f t="shared" si="65"/>
        <v>-74.2</v>
      </c>
    </row>
    <row r="333" spans="1:29">
      <c r="A333">
        <f>'Data Entry'!A334</f>
        <v>4678</v>
      </c>
      <c r="B333">
        <f>'Data Entry'!B334</f>
        <v>57</v>
      </c>
      <c r="C333" t="str">
        <f>'Data Entry'!C334</f>
        <v>Red</v>
      </c>
      <c r="D333">
        <f>'Data Entry'!M334</f>
        <v>4069</v>
      </c>
      <c r="E333">
        <f>'Data Entry'!N334</f>
        <v>0</v>
      </c>
      <c r="F333">
        <f>'Data Entry'!O334</f>
        <v>1334</v>
      </c>
      <c r="G333">
        <f>'Data Entry'!P334</f>
        <v>0</v>
      </c>
      <c r="H333">
        <f>'Data Entry'!Q334</f>
        <v>3161</v>
      </c>
      <c r="I333">
        <f>'Data Entry'!R334</f>
        <v>0</v>
      </c>
      <c r="J333">
        <f t="shared" si="55"/>
        <v>0</v>
      </c>
      <c r="K333" s="1">
        <f>SUMIFS('I want to cry'!C$2:C$1000,'I want to cry'!$A$2:$A$1000,$B333,'I want to cry'!$B$2:$B$1000,$C333)</f>
        <v>20.381</v>
      </c>
      <c r="L333" s="1">
        <f>SUMIFS('I want to cry'!D$2:D$1000,'I want to cry'!$A$2:$A$1000,$B333,'I want to cry'!$B$2:$B$1000,$C333)</f>
        <v>0.986</v>
      </c>
      <c r="M333" s="1">
        <f>SUMIFS('I want to cry'!E$2:E$1000,'I want to cry'!$A$2:$A$1000,$B333,'I want to cry'!$B$2:$B$1000,$C333)</f>
        <v>0</v>
      </c>
      <c r="N333" s="1">
        <f t="shared" si="56"/>
        <v>0</v>
      </c>
      <c r="O333" s="1">
        <f t="shared" si="57"/>
        <v>0</v>
      </c>
      <c r="P333" s="1">
        <f t="shared" si="58"/>
        <v>0</v>
      </c>
      <c r="Q333" s="1">
        <f>SUMIF('I have a blue banner'!A$2:A$995,D333,'I have a blue banner'!L$2:L$995)</f>
        <v>85</v>
      </c>
      <c r="R333" s="1">
        <f>SUMIF('I have a blue banner'!A$2:A$995,F333,'I have a blue banner'!L$2:L$995)</f>
        <v>6</v>
      </c>
      <c r="S333" s="1">
        <f>SUMIF('I have a blue banner'!A$2:A$995,I333,'I have a blue banner'!L$2:L$995)</f>
        <v>0</v>
      </c>
      <c r="T333" s="1">
        <f>SUMIF('I wanna go biking'!A$2:A$1000,D333,'I wanna go biking'!D$2:D$2000)</f>
        <v>10.8</v>
      </c>
      <c r="U333" s="1">
        <f>SUMIF('I wanna go biking'!A$2:A$1000,F333,'I wanna go biking'!D$2:D$2000)</f>
        <v>0.285714285714286</v>
      </c>
      <c r="V333" s="1">
        <f>SUMIF('I wanna go biking'!A$2:A$1000,H333,'I wanna go biking'!D$2:D$2000)</f>
        <v>1.25</v>
      </c>
      <c r="W333">
        <f t="shared" si="59"/>
        <v>-74.2</v>
      </c>
      <c r="X333">
        <f t="shared" si="60"/>
        <v>-5.71428571428571</v>
      </c>
      <c r="Y333">
        <f t="shared" si="61"/>
        <v>1.25</v>
      </c>
      <c r="Z333">
        <f t="shared" si="62"/>
        <v>0</v>
      </c>
      <c r="AA333">
        <f t="shared" si="63"/>
        <v>0</v>
      </c>
      <c r="AB333">
        <f t="shared" si="64"/>
        <v>0</v>
      </c>
      <c r="AC333" s="25">
        <f t="shared" si="65"/>
        <v>0</v>
      </c>
    </row>
    <row r="334" spans="1:29">
      <c r="A334">
        <f>'Data Entry'!A335</f>
        <v>4951</v>
      </c>
      <c r="B334">
        <f>'Data Entry'!B335</f>
        <v>58</v>
      </c>
      <c r="C334" t="str">
        <f>'Data Entry'!C335</f>
        <v>Red</v>
      </c>
      <c r="D334">
        <f>'Data Entry'!M335</f>
        <v>5024</v>
      </c>
      <c r="E334">
        <f>'Data Entry'!N335</f>
        <v>0</v>
      </c>
      <c r="F334">
        <f>'Data Entry'!O335</f>
        <v>772</v>
      </c>
      <c r="G334">
        <f>'Data Entry'!P335</f>
        <v>0</v>
      </c>
      <c r="H334">
        <f>'Data Entry'!Q335</f>
        <v>5672</v>
      </c>
      <c r="I334">
        <f>'Data Entry'!R335</f>
        <v>0.696</v>
      </c>
      <c r="J334">
        <f t="shared" si="55"/>
        <v>0.696</v>
      </c>
      <c r="K334" s="1">
        <f>SUMIFS('I want to cry'!C$2:C$1000,'I want to cry'!$A$2:$A$1000,$B334,'I want to cry'!$B$2:$B$1000,$C334)</f>
        <v>30.497</v>
      </c>
      <c r="L334" s="1">
        <f>SUMIFS('I want to cry'!D$2:D$1000,'I want to cry'!$A$2:$A$1000,$B334,'I want to cry'!$B$2:$B$1000,$C334)</f>
        <v>0</v>
      </c>
      <c r="M334" s="1">
        <f>SUMIFS('I want to cry'!E$2:E$1000,'I want to cry'!$A$2:$A$1000,$B334,'I want to cry'!$B$2:$B$1000,$C334)</f>
        <v>2.096</v>
      </c>
      <c r="N334" s="1">
        <f t="shared" si="56"/>
        <v>0</v>
      </c>
      <c r="O334" s="1">
        <f t="shared" si="57"/>
        <v>0</v>
      </c>
      <c r="P334" s="1">
        <f t="shared" si="58"/>
        <v>0</v>
      </c>
      <c r="Q334" s="1">
        <f>SUMIF('I have a blue banner'!A$2:A$995,D334,'I have a blue banner'!L$2:L$995)</f>
        <v>64</v>
      </c>
      <c r="R334" s="1">
        <f>SUMIF('I have a blue banner'!A$2:A$995,F334,'I have a blue banner'!L$2:L$995)</f>
        <v>80</v>
      </c>
      <c r="S334" s="1">
        <f>SUMIF('I have a blue banner'!A$2:A$995,I334,'I have a blue banner'!L$2:L$995)</f>
        <v>0</v>
      </c>
      <c r="T334" s="1">
        <f>SUMIF('I wanna go biking'!A$2:A$1000,D334,'I wanna go biking'!D$2:D$2000)</f>
        <v>10.2</v>
      </c>
      <c r="U334" s="1">
        <f>SUMIF('I wanna go biking'!A$2:A$1000,F334,'I wanna go biking'!D$2:D$2000)</f>
        <v>8</v>
      </c>
      <c r="V334" s="1">
        <f>SUMIF('I wanna go biking'!A$2:A$1000,H334,'I wanna go biking'!D$2:D$2000)</f>
        <v>2</v>
      </c>
      <c r="W334">
        <f t="shared" si="59"/>
        <v>-53.8</v>
      </c>
      <c r="X334">
        <f t="shared" si="60"/>
        <v>-72</v>
      </c>
      <c r="Y334">
        <f t="shared" si="61"/>
        <v>2</v>
      </c>
      <c r="Z334">
        <f t="shared" si="62"/>
        <v>0</v>
      </c>
      <c r="AA334">
        <f t="shared" si="63"/>
        <v>0</v>
      </c>
      <c r="AB334">
        <f t="shared" si="64"/>
        <v>0</v>
      </c>
      <c r="AC334" s="25">
        <f t="shared" si="65"/>
        <v>0</v>
      </c>
    </row>
    <row r="335" spans="1:29">
      <c r="A335">
        <f>'Data Entry'!A336</f>
        <v>2056</v>
      </c>
      <c r="B335">
        <f>'Data Entry'!B336</f>
        <v>57</v>
      </c>
      <c r="C335" t="str">
        <f>'Data Entry'!C336</f>
        <v>Red</v>
      </c>
      <c r="D335">
        <f>'Data Entry'!M336</f>
        <v>4069</v>
      </c>
      <c r="E335">
        <f>'Data Entry'!N336</f>
        <v>0</v>
      </c>
      <c r="F335">
        <f>'Data Entry'!O336</f>
        <v>1334</v>
      </c>
      <c r="G335">
        <f>'Data Entry'!P336</f>
        <v>0</v>
      </c>
      <c r="H335">
        <f>'Data Entry'!Q336</f>
        <v>3161</v>
      </c>
      <c r="I335">
        <f>'Data Entry'!R336</f>
        <v>0</v>
      </c>
      <c r="J335">
        <f t="shared" si="55"/>
        <v>0</v>
      </c>
      <c r="K335" s="1">
        <f>SUMIFS('I want to cry'!C$2:C$1000,'I want to cry'!$A$2:$A$1000,$B335,'I want to cry'!$B$2:$B$1000,$C335)</f>
        <v>20.381</v>
      </c>
      <c r="L335" s="1">
        <f>SUMIFS('I want to cry'!D$2:D$1000,'I want to cry'!$A$2:$A$1000,$B335,'I want to cry'!$B$2:$B$1000,$C335)</f>
        <v>0.986</v>
      </c>
      <c r="M335" s="1">
        <f>SUMIFS('I want to cry'!E$2:E$1000,'I want to cry'!$A$2:$A$1000,$B335,'I want to cry'!$B$2:$B$1000,$C335)</f>
        <v>0</v>
      </c>
      <c r="N335" s="1">
        <f t="shared" si="56"/>
        <v>0</v>
      </c>
      <c r="O335" s="1">
        <f t="shared" si="57"/>
        <v>0</v>
      </c>
      <c r="P335" s="1">
        <f t="shared" si="58"/>
        <v>0</v>
      </c>
      <c r="Q335" s="1">
        <f>SUMIF('I have a blue banner'!A$2:A$995,D335,'I have a blue banner'!L$2:L$995)</f>
        <v>85</v>
      </c>
      <c r="R335" s="1">
        <f>SUMIF('I have a blue banner'!A$2:A$995,F335,'I have a blue banner'!L$2:L$995)</f>
        <v>6</v>
      </c>
      <c r="S335" s="1">
        <f>SUMIF('I have a blue banner'!A$2:A$995,I335,'I have a blue banner'!L$2:L$995)</f>
        <v>0</v>
      </c>
      <c r="T335" s="1">
        <f>SUMIF('I wanna go biking'!A$2:A$1000,D335,'I wanna go biking'!D$2:D$2000)</f>
        <v>10.8</v>
      </c>
      <c r="U335" s="1">
        <f>SUMIF('I wanna go biking'!A$2:A$1000,F335,'I wanna go biking'!D$2:D$2000)</f>
        <v>0.285714285714286</v>
      </c>
      <c r="V335" s="1">
        <f>SUMIF('I wanna go biking'!A$2:A$1000,H335,'I wanna go biking'!D$2:D$2000)</f>
        <v>1.25</v>
      </c>
      <c r="W335">
        <f t="shared" si="59"/>
        <v>-74.2</v>
      </c>
      <c r="X335">
        <f t="shared" si="60"/>
        <v>-5.71428571428571</v>
      </c>
      <c r="Y335">
        <f t="shared" si="61"/>
        <v>1.25</v>
      </c>
      <c r="Z335">
        <f t="shared" si="62"/>
        <v>0</v>
      </c>
      <c r="AA335">
        <f t="shared" si="63"/>
        <v>0</v>
      </c>
      <c r="AB335">
        <f t="shared" si="64"/>
        <v>0</v>
      </c>
      <c r="AC335" s="25">
        <f t="shared" si="65"/>
        <v>0</v>
      </c>
    </row>
    <row r="336" spans="1:29">
      <c r="A336">
        <f>'Data Entry'!A337</f>
        <v>1334</v>
      </c>
      <c r="B336">
        <f>'Data Entry'!B337</f>
        <v>57</v>
      </c>
      <c r="C336" t="str">
        <f>'Data Entry'!C337</f>
        <v>Blue</v>
      </c>
      <c r="D336">
        <f>'Data Entry'!M337</f>
        <v>2056</v>
      </c>
      <c r="E336">
        <f>'Data Entry'!N337</f>
        <v>0</v>
      </c>
      <c r="F336">
        <f>'Data Entry'!O337</f>
        <v>4678</v>
      </c>
      <c r="G336">
        <f>'Data Entry'!P337</f>
        <v>0</v>
      </c>
      <c r="H336">
        <f>'Data Entry'!Q337</f>
        <v>8765</v>
      </c>
      <c r="I336">
        <f>'Data Entry'!R337</f>
        <v>0</v>
      </c>
      <c r="J336">
        <f t="shared" si="55"/>
        <v>0</v>
      </c>
      <c r="K336" s="1">
        <f>SUMIFS('I want to cry'!C$2:C$1000,'I want to cry'!$A$2:$A$1000,$B336,'I want to cry'!$B$2:$B$1000,$C336)</f>
        <v>13.13</v>
      </c>
      <c r="L336" s="1">
        <f>SUMIFS('I want to cry'!D$2:D$1000,'I want to cry'!$A$2:$A$1000,$B336,'I want to cry'!$B$2:$B$1000,$C336)</f>
        <v>0</v>
      </c>
      <c r="M336" s="1">
        <f>SUMIFS('I want to cry'!E$2:E$1000,'I want to cry'!$A$2:$A$1000,$B336,'I want to cry'!$B$2:$B$1000,$C336)</f>
        <v>0</v>
      </c>
      <c r="N336" s="1">
        <f t="shared" si="56"/>
        <v>0</v>
      </c>
      <c r="O336" s="1">
        <f t="shared" si="57"/>
        <v>0</v>
      </c>
      <c r="P336" s="1">
        <f t="shared" si="58"/>
        <v>0</v>
      </c>
      <c r="Q336" s="1">
        <f>SUMIF('I have a blue banner'!A$2:A$995,D336,'I have a blue banner'!L$2:L$995)</f>
        <v>194</v>
      </c>
      <c r="R336" s="1">
        <f>SUMIF('I have a blue banner'!A$2:A$995,F336,'I have a blue banner'!L$2:L$995)</f>
        <v>182</v>
      </c>
      <c r="S336" s="1">
        <f>SUMIF('I have a blue banner'!A$2:A$995,I336,'I have a blue banner'!L$2:L$995)</f>
        <v>0</v>
      </c>
      <c r="T336" s="1">
        <f>SUMIF('I wanna go biking'!A$2:A$1000,D336,'I wanna go biking'!D$2:D$2000)</f>
        <v>27.3333333333333</v>
      </c>
      <c r="U336" s="1">
        <f>SUMIF('I wanna go biking'!A$2:A$1000,F336,'I wanna go biking'!D$2:D$2000)</f>
        <v>14</v>
      </c>
      <c r="V336" s="1">
        <f>SUMIF('I wanna go biking'!A$2:A$1000,H336,'I wanna go biking'!D$2:D$2000)</f>
        <v>0</v>
      </c>
      <c r="W336">
        <f t="shared" si="59"/>
        <v>-166.666666666667</v>
      </c>
      <c r="X336">
        <f t="shared" si="60"/>
        <v>-168</v>
      </c>
      <c r="Y336">
        <f t="shared" si="61"/>
        <v>0</v>
      </c>
      <c r="Z336">
        <f t="shared" si="62"/>
        <v>0</v>
      </c>
      <c r="AA336">
        <f t="shared" si="63"/>
        <v>0</v>
      </c>
      <c r="AB336">
        <f t="shared" si="64"/>
        <v>0</v>
      </c>
      <c r="AC336" s="25">
        <f t="shared" si="65"/>
        <v>0</v>
      </c>
    </row>
    <row r="337" spans="1:29">
      <c r="A337">
        <f>'Data Entry'!A338</f>
        <v>5024</v>
      </c>
      <c r="B337">
        <f>'Data Entry'!B338</f>
        <v>58</v>
      </c>
      <c r="C337" t="str">
        <f>'Data Entry'!C338</f>
        <v>Blue</v>
      </c>
      <c r="D337">
        <f>'Data Entry'!M338</f>
        <v>8729</v>
      </c>
      <c r="E337">
        <f>'Data Entry'!N338</f>
        <v>0</v>
      </c>
      <c r="F337">
        <f>'Data Entry'!O338</f>
        <v>2609</v>
      </c>
      <c r="G337">
        <f>'Data Entry'!P338</f>
        <v>0</v>
      </c>
      <c r="H337">
        <f>'Data Entry'!Q338</f>
        <v>4951</v>
      </c>
      <c r="I337">
        <f>'Data Entry'!R338</f>
        <v>0</v>
      </c>
      <c r="J337">
        <f t="shared" si="55"/>
        <v>0</v>
      </c>
      <c r="K337" s="1">
        <f>SUMIFS('I want to cry'!C$2:C$1000,'I want to cry'!$A$2:$A$1000,$B337,'I want to cry'!$B$2:$B$1000,$C337)</f>
        <v>0</v>
      </c>
      <c r="L337" s="1">
        <f>SUMIFS('I want to cry'!D$2:D$1000,'I want to cry'!$A$2:$A$1000,$B337,'I want to cry'!$B$2:$B$1000,$C337)</f>
        <v>1.573</v>
      </c>
      <c r="M337" s="1">
        <f>SUMIFS('I want to cry'!E$2:E$1000,'I want to cry'!$A$2:$A$1000,$B337,'I want to cry'!$B$2:$B$1000,$C337)</f>
        <v>6.531</v>
      </c>
      <c r="N337" s="1">
        <f t="shared" si="56"/>
        <v>0</v>
      </c>
      <c r="O337" s="1">
        <f t="shared" si="57"/>
        <v>0</v>
      </c>
      <c r="P337" s="1">
        <f t="shared" si="58"/>
        <v>0</v>
      </c>
      <c r="Q337" s="1">
        <f>SUMIF('I have a blue banner'!A$2:A$995,D337,'I have a blue banner'!L$2:L$995)</f>
        <v>40</v>
      </c>
      <c r="R337" s="1">
        <f>SUMIF('I have a blue banner'!A$2:A$995,F337,'I have a blue banner'!L$2:L$995)</f>
        <v>86</v>
      </c>
      <c r="S337" s="1">
        <f>SUMIF('I have a blue banner'!A$2:A$995,I337,'I have a blue banner'!L$2:L$995)</f>
        <v>0</v>
      </c>
      <c r="T337" s="1">
        <f>SUMIF('I wanna go biking'!A$2:A$1000,D337,'I wanna go biking'!D$2:D$2000)</f>
        <v>5</v>
      </c>
      <c r="U337" s="1">
        <f>SUMIF('I wanna go biking'!A$2:A$1000,F337,'I wanna go biking'!D$2:D$2000)</f>
        <v>14.4</v>
      </c>
      <c r="V337" s="1">
        <f>SUMIF('I wanna go biking'!A$2:A$1000,H337,'I wanna go biking'!D$2:D$2000)</f>
        <v>2.66666666666667</v>
      </c>
      <c r="W337">
        <f t="shared" si="59"/>
        <v>-35</v>
      </c>
      <c r="X337">
        <f t="shared" si="60"/>
        <v>-71.6</v>
      </c>
      <c r="Y337">
        <f t="shared" si="61"/>
        <v>2.66666666666667</v>
      </c>
      <c r="Z337">
        <f t="shared" si="62"/>
        <v>0</v>
      </c>
      <c r="AA337">
        <f t="shared" si="63"/>
        <v>0</v>
      </c>
      <c r="AB337">
        <f t="shared" si="64"/>
        <v>0</v>
      </c>
      <c r="AC337" s="25">
        <f t="shared" si="65"/>
        <v>0</v>
      </c>
    </row>
    <row r="338" spans="1:29">
      <c r="A338">
        <f>'Data Entry'!A339</f>
        <v>2609</v>
      </c>
      <c r="B338">
        <f>'Data Entry'!B339</f>
        <v>58</v>
      </c>
      <c r="C338" t="str">
        <f>'Data Entry'!C339</f>
        <v>Red</v>
      </c>
      <c r="D338">
        <f>'Data Entry'!M339</f>
        <v>5672</v>
      </c>
      <c r="E338">
        <f>'Data Entry'!N339</f>
        <v>19.865</v>
      </c>
      <c r="F338">
        <f>'Data Entry'!O339</f>
        <v>5024</v>
      </c>
      <c r="G338">
        <f>'Data Entry'!P339</f>
        <v>0</v>
      </c>
      <c r="H338">
        <f>'Data Entry'!Q339</f>
        <v>772</v>
      </c>
      <c r="I338">
        <f>'Data Entry'!R339</f>
        <v>0</v>
      </c>
      <c r="J338">
        <f t="shared" si="55"/>
        <v>19.865</v>
      </c>
      <c r="K338" s="1">
        <f>SUMIFS('I want to cry'!C$2:C$1000,'I want to cry'!$A$2:$A$1000,$B338,'I want to cry'!$B$2:$B$1000,$C338)</f>
        <v>30.497</v>
      </c>
      <c r="L338" s="1">
        <f>SUMIFS('I want to cry'!D$2:D$1000,'I want to cry'!$A$2:$A$1000,$B338,'I want to cry'!$B$2:$B$1000,$C338)</f>
        <v>0</v>
      </c>
      <c r="M338" s="1">
        <f>SUMIFS('I want to cry'!E$2:E$1000,'I want to cry'!$A$2:$A$1000,$B338,'I want to cry'!$B$2:$B$1000,$C338)</f>
        <v>2.096</v>
      </c>
      <c r="N338" s="1">
        <f t="shared" si="56"/>
        <v>0.651375545135587</v>
      </c>
      <c r="O338" s="1">
        <f t="shared" si="57"/>
        <v>0</v>
      </c>
      <c r="P338" s="1">
        <f t="shared" si="58"/>
        <v>0</v>
      </c>
      <c r="Q338" s="1">
        <f>SUMIF('I have a blue banner'!A$2:A$995,D338,'I have a blue banner'!L$2:L$995)</f>
        <v>9</v>
      </c>
      <c r="R338" s="1">
        <f>SUMIF('I have a blue banner'!A$2:A$995,F338,'I have a blue banner'!L$2:L$995)</f>
        <v>64</v>
      </c>
      <c r="S338" s="1">
        <f>SUMIF('I have a blue banner'!A$2:A$995,I338,'I have a blue banner'!L$2:L$995)</f>
        <v>0</v>
      </c>
      <c r="T338" s="1">
        <f>SUMIF('I wanna go biking'!A$2:A$1000,D338,'I wanna go biking'!D$2:D$2000)</f>
        <v>2</v>
      </c>
      <c r="U338" s="1">
        <f>SUMIF('I wanna go biking'!A$2:A$1000,F338,'I wanna go biking'!D$2:D$2000)</f>
        <v>10.2</v>
      </c>
      <c r="V338" s="1">
        <f>SUMIF('I wanna go biking'!A$2:A$1000,H338,'I wanna go biking'!D$2:D$2000)</f>
        <v>8</v>
      </c>
      <c r="W338">
        <f t="shared" si="59"/>
        <v>-7</v>
      </c>
      <c r="X338">
        <f t="shared" si="60"/>
        <v>-53.8</v>
      </c>
      <c r="Y338">
        <f t="shared" si="61"/>
        <v>8</v>
      </c>
      <c r="Z338">
        <f t="shared" si="62"/>
        <v>-4.55962881594911</v>
      </c>
      <c r="AA338">
        <f t="shared" si="63"/>
        <v>0</v>
      </c>
      <c r="AB338">
        <f t="shared" si="64"/>
        <v>0</v>
      </c>
      <c r="AC338" s="25">
        <f t="shared" si="65"/>
        <v>-4.55962881594911</v>
      </c>
    </row>
    <row r="339" spans="1:29">
      <c r="A339">
        <f>'Data Entry'!A340</f>
        <v>5672</v>
      </c>
      <c r="B339">
        <f>'Data Entry'!B340</f>
        <v>58</v>
      </c>
      <c r="C339" t="str">
        <f>'Data Entry'!C340</f>
        <v>Blue</v>
      </c>
      <c r="D339">
        <f>'Data Entry'!M340</f>
        <v>8729</v>
      </c>
      <c r="E339">
        <f>'Data Entry'!N340</f>
        <v>0</v>
      </c>
      <c r="F339">
        <f>'Data Entry'!O340</f>
        <v>2609</v>
      </c>
      <c r="G339">
        <f>'Data Entry'!P340</f>
        <v>1.573</v>
      </c>
      <c r="H339">
        <f>'Data Entry'!Q340</f>
        <v>4951</v>
      </c>
      <c r="I339">
        <f>'Data Entry'!R340</f>
        <v>6.531</v>
      </c>
      <c r="J339">
        <f t="shared" si="55"/>
        <v>8.104</v>
      </c>
      <c r="K339" s="1">
        <f>SUMIFS('I want to cry'!C$2:C$1000,'I want to cry'!$A$2:$A$1000,$B339,'I want to cry'!$B$2:$B$1000,$C339)</f>
        <v>0</v>
      </c>
      <c r="L339" s="1">
        <f>SUMIFS('I want to cry'!D$2:D$1000,'I want to cry'!$A$2:$A$1000,$B339,'I want to cry'!$B$2:$B$1000,$C339)</f>
        <v>1.573</v>
      </c>
      <c r="M339" s="1">
        <f>SUMIFS('I want to cry'!E$2:E$1000,'I want to cry'!$A$2:$A$1000,$B339,'I want to cry'!$B$2:$B$1000,$C339)</f>
        <v>6.531</v>
      </c>
      <c r="N339" s="1">
        <f t="shared" si="56"/>
        <v>0</v>
      </c>
      <c r="O339" s="1">
        <f t="shared" si="57"/>
        <v>0</v>
      </c>
      <c r="P339" s="1">
        <f t="shared" si="58"/>
        <v>1</v>
      </c>
      <c r="Q339" s="1">
        <f>SUMIF('I have a blue banner'!A$2:A$995,D339,'I have a blue banner'!L$2:L$995)</f>
        <v>40</v>
      </c>
      <c r="R339" s="1">
        <f>SUMIF('I have a blue banner'!A$2:A$995,F339,'I have a blue banner'!L$2:L$995)</f>
        <v>86</v>
      </c>
      <c r="S339" s="1">
        <f>SUMIF('I have a blue banner'!A$2:A$995,I339,'I have a blue banner'!L$2:L$995)</f>
        <v>0</v>
      </c>
      <c r="T339" s="1">
        <f>SUMIF('I wanna go biking'!A$2:A$1000,D339,'I wanna go biking'!D$2:D$2000)</f>
        <v>5</v>
      </c>
      <c r="U339" s="1">
        <f>SUMIF('I wanna go biking'!A$2:A$1000,F339,'I wanna go biking'!D$2:D$2000)</f>
        <v>14.4</v>
      </c>
      <c r="V339" s="1">
        <f>SUMIF('I wanna go biking'!A$2:A$1000,H339,'I wanna go biking'!D$2:D$2000)</f>
        <v>2.66666666666667</v>
      </c>
      <c r="W339">
        <f t="shared" si="59"/>
        <v>-35</v>
      </c>
      <c r="X339">
        <f t="shared" si="60"/>
        <v>-71.6</v>
      </c>
      <c r="Y339">
        <f t="shared" si="61"/>
        <v>2.66666666666667</v>
      </c>
      <c r="Z339">
        <f t="shared" si="62"/>
        <v>0</v>
      </c>
      <c r="AA339">
        <f t="shared" si="63"/>
        <v>0</v>
      </c>
      <c r="AB339">
        <f t="shared" si="64"/>
        <v>2.66666666666667</v>
      </c>
      <c r="AC339" s="25">
        <f t="shared" si="65"/>
        <v>2.66666666666667</v>
      </c>
    </row>
    <row r="340" spans="1:29">
      <c r="A340">
        <f>'Data Entry'!A341</f>
        <v>8729</v>
      </c>
      <c r="B340">
        <f>'Data Entry'!B341</f>
        <v>58</v>
      </c>
      <c r="C340" t="str">
        <f>'Data Entry'!C341</f>
        <v>Red</v>
      </c>
      <c r="D340">
        <f>'Data Entry'!M341</f>
        <v>5672</v>
      </c>
      <c r="E340">
        <f>'Data Entry'!N341</f>
        <v>10.632</v>
      </c>
      <c r="F340">
        <f>'Data Entry'!O341</f>
        <v>5024</v>
      </c>
      <c r="G340">
        <f>'Data Entry'!P341</f>
        <v>0</v>
      </c>
      <c r="H340">
        <f>'Data Entry'!Q341</f>
        <v>772</v>
      </c>
      <c r="I340">
        <f>'Data Entry'!R341</f>
        <v>1.4</v>
      </c>
      <c r="J340">
        <f t="shared" si="55"/>
        <v>12.032</v>
      </c>
      <c r="K340" s="1">
        <f>SUMIFS('I want to cry'!C$2:C$1000,'I want to cry'!$A$2:$A$1000,$B340,'I want to cry'!$B$2:$B$1000,$C340)</f>
        <v>30.497</v>
      </c>
      <c r="L340" s="1">
        <f>SUMIFS('I want to cry'!D$2:D$1000,'I want to cry'!$A$2:$A$1000,$B340,'I want to cry'!$B$2:$B$1000,$C340)</f>
        <v>0</v>
      </c>
      <c r="M340" s="1">
        <f>SUMIFS('I want to cry'!E$2:E$1000,'I want to cry'!$A$2:$A$1000,$B340,'I want to cry'!$B$2:$B$1000,$C340)</f>
        <v>2.096</v>
      </c>
      <c r="N340" s="1">
        <f t="shared" si="56"/>
        <v>0.348624454864413</v>
      </c>
      <c r="O340" s="1">
        <f t="shared" si="57"/>
        <v>0</v>
      </c>
      <c r="P340" s="1">
        <f t="shared" si="58"/>
        <v>0</v>
      </c>
      <c r="Q340" s="1">
        <f>SUMIF('I have a blue banner'!A$2:A$995,D340,'I have a blue banner'!L$2:L$995)</f>
        <v>9</v>
      </c>
      <c r="R340" s="1">
        <f>SUMIF('I have a blue banner'!A$2:A$995,F340,'I have a blue banner'!L$2:L$995)</f>
        <v>64</v>
      </c>
      <c r="S340" s="1">
        <f>SUMIF('I have a blue banner'!A$2:A$995,I340,'I have a blue banner'!L$2:L$995)</f>
        <v>0</v>
      </c>
      <c r="T340" s="1">
        <f>SUMIF('I wanna go biking'!A$2:A$1000,D340,'I wanna go biking'!D$2:D$2000)</f>
        <v>2</v>
      </c>
      <c r="U340" s="1">
        <f>SUMIF('I wanna go biking'!A$2:A$1000,F340,'I wanna go biking'!D$2:D$2000)</f>
        <v>10.2</v>
      </c>
      <c r="V340" s="1">
        <f>SUMIF('I wanna go biking'!A$2:A$1000,H340,'I wanna go biking'!D$2:D$2000)</f>
        <v>8</v>
      </c>
      <c r="W340">
        <f t="shared" si="59"/>
        <v>-7</v>
      </c>
      <c r="X340">
        <f t="shared" si="60"/>
        <v>-53.8</v>
      </c>
      <c r="Y340">
        <f t="shared" si="61"/>
        <v>8</v>
      </c>
      <c r="Z340">
        <f t="shared" si="62"/>
        <v>-2.44037118405089</v>
      </c>
      <c r="AA340">
        <f t="shared" si="63"/>
        <v>0</v>
      </c>
      <c r="AB340">
        <f t="shared" si="64"/>
        <v>0</v>
      </c>
      <c r="AC340" s="25">
        <f t="shared" si="65"/>
        <v>-2.44037118405089</v>
      </c>
    </row>
    <row r="341" spans="1:29">
      <c r="A341">
        <f>'Data Entry'!A342</f>
        <v>772</v>
      </c>
      <c r="B341">
        <f>'Data Entry'!B342</f>
        <v>58</v>
      </c>
      <c r="C341" t="str">
        <f>'Data Entry'!C342</f>
        <v>Blue</v>
      </c>
      <c r="D341">
        <f>'Data Entry'!M342</f>
        <v>8729</v>
      </c>
      <c r="E341">
        <f>'Data Entry'!N342</f>
        <v>0</v>
      </c>
      <c r="F341">
        <f>'Data Entry'!O342</f>
        <v>2609</v>
      </c>
      <c r="G341">
        <f>'Data Entry'!P342</f>
        <v>0</v>
      </c>
      <c r="H341">
        <f>'Data Entry'!Q342</f>
        <v>4951</v>
      </c>
      <c r="I341">
        <f>'Data Entry'!R342</f>
        <v>0</v>
      </c>
      <c r="J341">
        <f t="shared" si="55"/>
        <v>0</v>
      </c>
      <c r="K341" s="1">
        <f>SUMIFS('I want to cry'!C$2:C$1000,'I want to cry'!$A$2:$A$1000,$B341,'I want to cry'!$B$2:$B$1000,$C341)</f>
        <v>0</v>
      </c>
      <c r="L341" s="1">
        <f>SUMIFS('I want to cry'!D$2:D$1000,'I want to cry'!$A$2:$A$1000,$B341,'I want to cry'!$B$2:$B$1000,$C341)</f>
        <v>1.573</v>
      </c>
      <c r="M341" s="1">
        <f>SUMIFS('I want to cry'!E$2:E$1000,'I want to cry'!$A$2:$A$1000,$B341,'I want to cry'!$B$2:$B$1000,$C341)</f>
        <v>6.531</v>
      </c>
      <c r="N341" s="1">
        <f t="shared" si="56"/>
        <v>0</v>
      </c>
      <c r="O341" s="1">
        <f t="shared" si="57"/>
        <v>0</v>
      </c>
      <c r="P341" s="1">
        <f t="shared" si="58"/>
        <v>0</v>
      </c>
      <c r="Q341" s="1">
        <f>SUMIF('I have a blue banner'!A$2:A$995,D341,'I have a blue banner'!L$2:L$995)</f>
        <v>40</v>
      </c>
      <c r="R341" s="1">
        <f>SUMIF('I have a blue banner'!A$2:A$995,F341,'I have a blue banner'!L$2:L$995)</f>
        <v>86</v>
      </c>
      <c r="S341" s="1">
        <f>SUMIF('I have a blue banner'!A$2:A$995,I341,'I have a blue banner'!L$2:L$995)</f>
        <v>0</v>
      </c>
      <c r="T341" s="1">
        <f>SUMIF('I wanna go biking'!A$2:A$1000,D341,'I wanna go biking'!D$2:D$2000)</f>
        <v>5</v>
      </c>
      <c r="U341" s="1">
        <f>SUMIF('I wanna go biking'!A$2:A$1000,F341,'I wanna go biking'!D$2:D$2000)</f>
        <v>14.4</v>
      </c>
      <c r="V341" s="1">
        <f>SUMIF('I wanna go biking'!A$2:A$1000,H341,'I wanna go biking'!D$2:D$2000)</f>
        <v>2.66666666666667</v>
      </c>
      <c r="W341">
        <f t="shared" si="59"/>
        <v>-35</v>
      </c>
      <c r="X341">
        <f t="shared" si="60"/>
        <v>-71.6</v>
      </c>
      <c r="Y341">
        <f t="shared" si="61"/>
        <v>2.66666666666667</v>
      </c>
      <c r="Z341">
        <f t="shared" si="62"/>
        <v>0</v>
      </c>
      <c r="AA341">
        <f t="shared" si="63"/>
        <v>0</v>
      </c>
      <c r="AB341">
        <f t="shared" si="64"/>
        <v>0</v>
      </c>
      <c r="AC341" s="25">
        <f t="shared" si="65"/>
        <v>0</v>
      </c>
    </row>
    <row r="342" spans="1:29">
      <c r="A342">
        <f>'Data Entry'!A343</f>
        <v>2200</v>
      </c>
      <c r="B342">
        <f>'Data Entry'!B343</f>
        <v>59</v>
      </c>
      <c r="C342" t="str">
        <f>'Data Entry'!C343</f>
        <v>Red</v>
      </c>
      <c r="D342">
        <f>'Data Entry'!M343</f>
        <v>6864</v>
      </c>
      <c r="E342">
        <f>'Data Entry'!N343</f>
        <v>6.641</v>
      </c>
      <c r="F342">
        <f>'Data Entry'!O343</f>
        <v>5032</v>
      </c>
      <c r="G342">
        <f>'Data Entry'!P343</f>
        <v>2.966</v>
      </c>
      <c r="H342">
        <f>'Data Entry'!Q343</f>
        <v>3560</v>
      </c>
      <c r="I342">
        <f>'Data Entry'!R343</f>
        <v>0</v>
      </c>
      <c r="J342">
        <f t="shared" si="55"/>
        <v>9.607</v>
      </c>
      <c r="K342" s="1">
        <f>SUMIFS('I want to cry'!C$2:C$1000,'I want to cry'!$A$2:$A$1000,$B342,'I want to cry'!$B$2:$B$1000,$C342)</f>
        <v>6.641</v>
      </c>
      <c r="L342" s="1">
        <f>SUMIFS('I want to cry'!D$2:D$1000,'I want to cry'!$A$2:$A$1000,$B342,'I want to cry'!$B$2:$B$1000,$C342)</f>
        <v>2.966</v>
      </c>
      <c r="M342" s="1">
        <f>SUMIFS('I want to cry'!E$2:E$1000,'I want to cry'!$A$2:$A$1000,$B342,'I want to cry'!$B$2:$B$1000,$C342)</f>
        <v>0</v>
      </c>
      <c r="N342" s="1">
        <f t="shared" si="56"/>
        <v>1</v>
      </c>
      <c r="O342" s="1">
        <f t="shared" si="57"/>
        <v>1</v>
      </c>
      <c r="P342" s="1">
        <f t="shared" si="58"/>
        <v>0</v>
      </c>
      <c r="Q342" s="1">
        <f>SUMIF('I have a blue banner'!A$2:A$995,D342,'I have a blue banner'!L$2:L$995)</f>
        <v>29</v>
      </c>
      <c r="R342" s="1">
        <f>SUMIF('I have a blue banner'!A$2:A$995,F342,'I have a blue banner'!L$2:L$995)</f>
        <v>111</v>
      </c>
      <c r="S342" s="1">
        <f>SUMIF('I have a blue banner'!A$2:A$995,I342,'I have a blue banner'!L$2:L$995)</f>
        <v>0</v>
      </c>
      <c r="T342" s="1">
        <f>SUMIF('I wanna go biking'!A$2:A$1000,D342,'I wanna go biking'!D$2:D$2000)</f>
        <v>2.6</v>
      </c>
      <c r="U342" s="1">
        <f>SUMIF('I wanna go biking'!A$2:A$1000,F342,'I wanna go biking'!D$2:D$2000)</f>
        <v>11.5</v>
      </c>
      <c r="V342" s="1">
        <f>SUMIF('I wanna go biking'!A$2:A$1000,H342,'I wanna go biking'!D$2:D$2000)</f>
        <v>11</v>
      </c>
      <c r="W342">
        <f t="shared" si="59"/>
        <v>-26.4</v>
      </c>
      <c r="X342">
        <f t="shared" si="60"/>
        <v>-99.5</v>
      </c>
      <c r="Y342">
        <f t="shared" si="61"/>
        <v>11</v>
      </c>
      <c r="Z342">
        <f t="shared" si="62"/>
        <v>-26.4</v>
      </c>
      <c r="AA342">
        <f t="shared" si="63"/>
        <v>-99.5</v>
      </c>
      <c r="AB342">
        <f t="shared" si="64"/>
        <v>0</v>
      </c>
      <c r="AC342" s="25">
        <f t="shared" si="65"/>
        <v>-125.9</v>
      </c>
    </row>
    <row r="343" spans="1:29">
      <c r="A343">
        <f>'Data Entry'!A344</f>
        <v>3560</v>
      </c>
      <c r="B343">
        <f>'Data Entry'!B344</f>
        <v>59</v>
      </c>
      <c r="C343" t="str">
        <f>'Data Entry'!C344</f>
        <v>Blue</v>
      </c>
      <c r="D343">
        <f>'Data Entry'!M344</f>
        <v>7659</v>
      </c>
      <c r="E343">
        <f>'Data Entry'!N344</f>
        <v>4.811</v>
      </c>
      <c r="F343">
        <f>'Data Entry'!O344</f>
        <v>2200</v>
      </c>
      <c r="G343">
        <f>'Data Entry'!P344</f>
        <v>0</v>
      </c>
      <c r="H343">
        <f>'Data Entry'!Q344</f>
        <v>2706</v>
      </c>
      <c r="I343">
        <f>'Data Entry'!R344</f>
        <v>0</v>
      </c>
      <c r="J343">
        <f t="shared" si="55"/>
        <v>4.811</v>
      </c>
      <c r="K343" s="1">
        <f>SUMIFS('I want to cry'!C$2:C$1000,'I want to cry'!$A$2:$A$1000,$B343,'I want to cry'!$B$2:$B$1000,$C343)</f>
        <v>5.98</v>
      </c>
      <c r="L343" s="1">
        <f>SUMIFS('I want to cry'!D$2:D$1000,'I want to cry'!$A$2:$A$1000,$B343,'I want to cry'!$B$2:$B$1000,$C343)</f>
        <v>0</v>
      </c>
      <c r="M343" s="1">
        <f>SUMIFS('I want to cry'!E$2:E$1000,'I want to cry'!$A$2:$A$1000,$B343,'I want to cry'!$B$2:$B$1000,$C343)</f>
        <v>0</v>
      </c>
      <c r="N343" s="1">
        <f t="shared" si="56"/>
        <v>0.804515050167224</v>
      </c>
      <c r="O343" s="1">
        <f t="shared" si="57"/>
        <v>0</v>
      </c>
      <c r="P343" s="1">
        <f t="shared" si="58"/>
        <v>0</v>
      </c>
      <c r="Q343" s="1">
        <f>SUMIF('I have a blue banner'!A$2:A$995,D343,'I have a blue banner'!L$2:L$995)</f>
        <v>21</v>
      </c>
      <c r="R343" s="1">
        <f>SUMIF('I have a blue banner'!A$2:A$995,F343,'I have a blue banner'!L$2:L$995)</f>
        <v>158</v>
      </c>
      <c r="S343" s="1">
        <f>SUMIF('I have a blue banner'!A$2:A$995,I343,'I have a blue banner'!L$2:L$995)</f>
        <v>0</v>
      </c>
      <c r="T343" s="1">
        <f>SUMIF('I wanna go biking'!A$2:A$1000,D343,'I wanna go biking'!D$2:D$2000)</f>
        <v>2.8</v>
      </c>
      <c r="U343" s="1">
        <f>SUMIF('I wanna go biking'!A$2:A$1000,F343,'I wanna go biking'!D$2:D$2000)</f>
        <v>17</v>
      </c>
      <c r="V343" s="1">
        <f>SUMIF('I wanna go biking'!A$2:A$1000,H343,'I wanna go biking'!D$2:D$2000)</f>
        <v>10</v>
      </c>
      <c r="W343">
        <f t="shared" si="59"/>
        <v>-18.2</v>
      </c>
      <c r="X343">
        <f t="shared" si="60"/>
        <v>-141</v>
      </c>
      <c r="Y343">
        <f t="shared" si="61"/>
        <v>10</v>
      </c>
      <c r="Z343">
        <f t="shared" si="62"/>
        <v>-14.6421739130435</v>
      </c>
      <c r="AA343">
        <f t="shared" si="63"/>
        <v>0</v>
      </c>
      <c r="AB343">
        <f t="shared" si="64"/>
        <v>0</v>
      </c>
      <c r="AC343" s="25">
        <f t="shared" si="65"/>
        <v>-14.6421739130435</v>
      </c>
    </row>
    <row r="344" spans="1:29">
      <c r="A344">
        <f>'Data Entry'!A345</f>
        <v>6864</v>
      </c>
      <c r="B344">
        <f>'Data Entry'!B345</f>
        <v>59</v>
      </c>
      <c r="C344" t="str">
        <f>'Data Entry'!C345</f>
        <v>Blue</v>
      </c>
      <c r="D344">
        <f>'Data Entry'!M345</f>
        <v>7659</v>
      </c>
      <c r="E344">
        <f>'Data Entry'!N345</f>
        <v>1.169</v>
      </c>
      <c r="F344">
        <f>'Data Entry'!O345</f>
        <v>2200</v>
      </c>
      <c r="G344">
        <f>'Data Entry'!P345</f>
        <v>0</v>
      </c>
      <c r="H344">
        <f>'Data Entry'!Q345</f>
        <v>2706</v>
      </c>
      <c r="I344">
        <f>'Data Entry'!R345</f>
        <v>0</v>
      </c>
      <c r="J344">
        <f t="shared" si="55"/>
        <v>1.169</v>
      </c>
      <c r="K344" s="1">
        <f>SUMIFS('I want to cry'!C$2:C$1000,'I want to cry'!$A$2:$A$1000,$B344,'I want to cry'!$B$2:$B$1000,$C344)</f>
        <v>5.98</v>
      </c>
      <c r="L344" s="1">
        <f>SUMIFS('I want to cry'!D$2:D$1000,'I want to cry'!$A$2:$A$1000,$B344,'I want to cry'!$B$2:$B$1000,$C344)</f>
        <v>0</v>
      </c>
      <c r="M344" s="1">
        <f>SUMIFS('I want to cry'!E$2:E$1000,'I want to cry'!$A$2:$A$1000,$B344,'I want to cry'!$B$2:$B$1000,$C344)</f>
        <v>0</v>
      </c>
      <c r="N344" s="1">
        <f t="shared" si="56"/>
        <v>0</v>
      </c>
      <c r="O344" s="1">
        <f t="shared" si="57"/>
        <v>0</v>
      </c>
      <c r="P344" s="1">
        <f t="shared" si="58"/>
        <v>0</v>
      </c>
      <c r="Q344" s="1">
        <f>SUMIF('I have a blue banner'!A$2:A$995,D344,'I have a blue banner'!L$2:L$995)</f>
        <v>21</v>
      </c>
      <c r="R344" s="1">
        <f>SUMIF('I have a blue banner'!A$2:A$995,F344,'I have a blue banner'!L$2:L$995)</f>
        <v>158</v>
      </c>
      <c r="S344" s="1">
        <f>SUMIF('I have a blue banner'!A$2:A$995,I344,'I have a blue banner'!L$2:L$995)</f>
        <v>0</v>
      </c>
      <c r="T344" s="1">
        <f>SUMIF('I wanna go biking'!A$2:A$1000,D344,'I wanna go biking'!D$2:D$2000)</f>
        <v>2.8</v>
      </c>
      <c r="U344" s="1">
        <f>SUMIF('I wanna go biking'!A$2:A$1000,F344,'I wanna go biking'!D$2:D$2000)</f>
        <v>17</v>
      </c>
      <c r="V344" s="1">
        <f>SUMIF('I wanna go biking'!A$2:A$1000,H344,'I wanna go biking'!D$2:D$2000)</f>
        <v>10</v>
      </c>
      <c r="W344">
        <f t="shared" si="59"/>
        <v>-18.2</v>
      </c>
      <c r="X344">
        <f t="shared" si="60"/>
        <v>-141</v>
      </c>
      <c r="Y344">
        <f t="shared" si="61"/>
        <v>10</v>
      </c>
      <c r="Z344">
        <f t="shared" si="62"/>
        <v>0</v>
      </c>
      <c r="AA344">
        <f t="shared" si="63"/>
        <v>0</v>
      </c>
      <c r="AB344">
        <f t="shared" si="64"/>
        <v>0</v>
      </c>
      <c r="AC344" s="25">
        <f t="shared" si="65"/>
        <v>0</v>
      </c>
    </row>
    <row r="345" spans="1:29">
      <c r="A345">
        <f>'Data Entry'!A346</f>
        <v>5032</v>
      </c>
      <c r="B345">
        <f>'Data Entry'!B346</f>
        <v>59</v>
      </c>
      <c r="C345" t="str">
        <f>'Data Entry'!C346</f>
        <v>Blue</v>
      </c>
      <c r="D345">
        <f>'Data Entry'!M346</f>
        <v>7659</v>
      </c>
      <c r="E345">
        <f>'Data Entry'!N346</f>
        <v>0</v>
      </c>
      <c r="F345">
        <f>'Data Entry'!O346</f>
        <v>2200</v>
      </c>
      <c r="G345">
        <f>'Data Entry'!P346</f>
        <v>0</v>
      </c>
      <c r="H345">
        <f>'Data Entry'!Q346</f>
        <v>2706</v>
      </c>
      <c r="I345">
        <f>'Data Entry'!R346</f>
        <v>0</v>
      </c>
      <c r="J345">
        <f t="shared" si="55"/>
        <v>0</v>
      </c>
      <c r="K345" s="1">
        <f>SUMIFS('I want to cry'!C$2:C$1000,'I want to cry'!$A$2:$A$1000,$B345,'I want to cry'!$B$2:$B$1000,$C345)</f>
        <v>5.98</v>
      </c>
      <c r="L345" s="1">
        <f>SUMIFS('I want to cry'!D$2:D$1000,'I want to cry'!$A$2:$A$1000,$B345,'I want to cry'!$B$2:$B$1000,$C345)</f>
        <v>0</v>
      </c>
      <c r="M345" s="1">
        <f>SUMIFS('I want to cry'!E$2:E$1000,'I want to cry'!$A$2:$A$1000,$B345,'I want to cry'!$B$2:$B$1000,$C345)</f>
        <v>0</v>
      </c>
      <c r="N345" s="1">
        <f t="shared" si="56"/>
        <v>0</v>
      </c>
      <c r="O345" s="1">
        <f t="shared" si="57"/>
        <v>0</v>
      </c>
      <c r="P345" s="1">
        <f t="shared" si="58"/>
        <v>0</v>
      </c>
      <c r="Q345" s="1">
        <f>SUMIF('I have a blue banner'!A$2:A$995,D345,'I have a blue banner'!L$2:L$995)</f>
        <v>21</v>
      </c>
      <c r="R345" s="1">
        <f>SUMIF('I have a blue banner'!A$2:A$995,F345,'I have a blue banner'!L$2:L$995)</f>
        <v>158</v>
      </c>
      <c r="S345" s="1">
        <f>SUMIF('I have a blue banner'!A$2:A$995,I345,'I have a blue banner'!L$2:L$995)</f>
        <v>0</v>
      </c>
      <c r="T345" s="1">
        <f>SUMIF('I wanna go biking'!A$2:A$1000,D345,'I wanna go biking'!D$2:D$2000)</f>
        <v>2.8</v>
      </c>
      <c r="U345" s="1">
        <f>SUMIF('I wanna go biking'!A$2:A$1000,F345,'I wanna go biking'!D$2:D$2000)</f>
        <v>17</v>
      </c>
      <c r="V345" s="1">
        <f>SUMIF('I wanna go biking'!A$2:A$1000,H345,'I wanna go biking'!D$2:D$2000)</f>
        <v>10</v>
      </c>
      <c r="W345">
        <f t="shared" si="59"/>
        <v>-18.2</v>
      </c>
      <c r="X345">
        <f t="shared" si="60"/>
        <v>-141</v>
      </c>
      <c r="Y345">
        <f t="shared" si="61"/>
        <v>10</v>
      </c>
      <c r="Z345">
        <f t="shared" si="62"/>
        <v>0</v>
      </c>
      <c r="AA345">
        <f t="shared" si="63"/>
        <v>0</v>
      </c>
      <c r="AB345">
        <f t="shared" si="64"/>
        <v>0</v>
      </c>
      <c r="AC345" s="25">
        <f t="shared" si="65"/>
        <v>0</v>
      </c>
    </row>
    <row r="346" spans="1:29">
      <c r="A346">
        <f>'Data Entry'!A347</f>
        <v>7659</v>
      </c>
      <c r="B346">
        <f>'Data Entry'!B347</f>
        <v>59</v>
      </c>
      <c r="C346" t="str">
        <f>'Data Entry'!C347</f>
        <v>Red</v>
      </c>
      <c r="D346">
        <f>'Data Entry'!M347</f>
        <v>6864</v>
      </c>
      <c r="E346">
        <f>'Data Entry'!N347</f>
        <v>0</v>
      </c>
      <c r="F346">
        <f>'Data Entry'!O347</f>
        <v>5032</v>
      </c>
      <c r="G346">
        <f>'Data Entry'!P347</f>
        <v>0</v>
      </c>
      <c r="H346">
        <f>'Data Entry'!Q347</f>
        <v>3560</v>
      </c>
      <c r="I346">
        <f>'Data Entry'!R347</f>
        <v>0</v>
      </c>
      <c r="J346">
        <f t="shared" si="55"/>
        <v>0</v>
      </c>
      <c r="K346" s="1">
        <f>SUMIFS('I want to cry'!C$2:C$1000,'I want to cry'!$A$2:$A$1000,$B346,'I want to cry'!$B$2:$B$1000,$C346)</f>
        <v>6.641</v>
      </c>
      <c r="L346" s="1">
        <f>SUMIFS('I want to cry'!D$2:D$1000,'I want to cry'!$A$2:$A$1000,$B346,'I want to cry'!$B$2:$B$1000,$C346)</f>
        <v>2.966</v>
      </c>
      <c r="M346" s="1">
        <f>SUMIFS('I want to cry'!E$2:E$1000,'I want to cry'!$A$2:$A$1000,$B346,'I want to cry'!$B$2:$B$1000,$C346)</f>
        <v>0</v>
      </c>
      <c r="N346" s="1">
        <f t="shared" si="56"/>
        <v>0</v>
      </c>
      <c r="O346" s="1">
        <f t="shared" si="57"/>
        <v>0</v>
      </c>
      <c r="P346" s="1">
        <f t="shared" si="58"/>
        <v>0</v>
      </c>
      <c r="Q346" s="1">
        <f>SUMIF('I have a blue banner'!A$2:A$995,D346,'I have a blue banner'!L$2:L$995)</f>
        <v>29</v>
      </c>
      <c r="R346" s="1">
        <f>SUMIF('I have a blue banner'!A$2:A$995,F346,'I have a blue banner'!L$2:L$995)</f>
        <v>111</v>
      </c>
      <c r="S346" s="1">
        <f>SUMIF('I have a blue banner'!A$2:A$995,I346,'I have a blue banner'!L$2:L$995)</f>
        <v>0</v>
      </c>
      <c r="T346" s="1">
        <f>SUMIF('I wanna go biking'!A$2:A$1000,D346,'I wanna go biking'!D$2:D$2000)</f>
        <v>2.6</v>
      </c>
      <c r="U346" s="1">
        <f>SUMIF('I wanna go biking'!A$2:A$1000,F346,'I wanna go biking'!D$2:D$2000)</f>
        <v>11.5</v>
      </c>
      <c r="V346" s="1">
        <f>SUMIF('I wanna go biking'!A$2:A$1000,H346,'I wanna go biking'!D$2:D$2000)</f>
        <v>11</v>
      </c>
      <c r="W346">
        <f t="shared" si="59"/>
        <v>-26.4</v>
      </c>
      <c r="X346">
        <f t="shared" si="60"/>
        <v>-99.5</v>
      </c>
      <c r="Y346">
        <f t="shared" si="61"/>
        <v>11</v>
      </c>
      <c r="Z346">
        <f t="shared" si="62"/>
        <v>0</v>
      </c>
      <c r="AA346">
        <f t="shared" si="63"/>
        <v>0</v>
      </c>
      <c r="AB346">
        <f t="shared" si="64"/>
        <v>0</v>
      </c>
      <c r="AC346" s="25">
        <f t="shared" si="65"/>
        <v>0</v>
      </c>
    </row>
    <row r="347" spans="1:29">
      <c r="A347">
        <f>'Data Entry'!A348</f>
        <v>2706</v>
      </c>
      <c r="B347">
        <f>'Data Entry'!B348</f>
        <v>59</v>
      </c>
      <c r="C347" t="str">
        <f>'Data Entry'!C348</f>
        <v>Red</v>
      </c>
      <c r="D347">
        <f>'Data Entry'!M348</f>
        <v>6864</v>
      </c>
      <c r="E347">
        <f>'Data Entry'!N348</f>
        <v>0</v>
      </c>
      <c r="F347">
        <f>'Data Entry'!O348</f>
        <v>5032</v>
      </c>
      <c r="G347">
        <f>'Data Entry'!P348</f>
        <v>0</v>
      </c>
      <c r="H347">
        <f>'Data Entry'!Q348</f>
        <v>3560</v>
      </c>
      <c r="I347">
        <f>'Data Entry'!R348</f>
        <v>0</v>
      </c>
      <c r="J347">
        <f t="shared" si="55"/>
        <v>0</v>
      </c>
      <c r="K347" s="1">
        <f>SUMIFS('I want to cry'!C$2:C$1000,'I want to cry'!$A$2:$A$1000,$B347,'I want to cry'!$B$2:$B$1000,$C347)</f>
        <v>6.641</v>
      </c>
      <c r="L347" s="1">
        <f>SUMIFS('I want to cry'!D$2:D$1000,'I want to cry'!$A$2:$A$1000,$B347,'I want to cry'!$B$2:$B$1000,$C347)</f>
        <v>2.966</v>
      </c>
      <c r="M347" s="1">
        <f>SUMIFS('I want to cry'!E$2:E$1000,'I want to cry'!$A$2:$A$1000,$B347,'I want to cry'!$B$2:$B$1000,$C347)</f>
        <v>0</v>
      </c>
      <c r="N347" s="1">
        <f t="shared" si="56"/>
        <v>0</v>
      </c>
      <c r="O347" s="1">
        <f t="shared" si="57"/>
        <v>0</v>
      </c>
      <c r="P347" s="1">
        <f t="shared" si="58"/>
        <v>0</v>
      </c>
      <c r="Q347" s="1">
        <f>SUMIF('I have a blue banner'!A$2:A$995,D347,'I have a blue banner'!L$2:L$995)</f>
        <v>29</v>
      </c>
      <c r="R347" s="1">
        <f>SUMIF('I have a blue banner'!A$2:A$995,F347,'I have a blue banner'!L$2:L$995)</f>
        <v>111</v>
      </c>
      <c r="S347" s="1">
        <f>SUMIF('I have a blue banner'!A$2:A$995,I347,'I have a blue banner'!L$2:L$995)</f>
        <v>0</v>
      </c>
      <c r="T347" s="1">
        <f>SUMIF('I wanna go biking'!A$2:A$1000,D347,'I wanna go biking'!D$2:D$2000)</f>
        <v>2.6</v>
      </c>
      <c r="U347" s="1">
        <f>SUMIF('I wanna go biking'!A$2:A$1000,F347,'I wanna go biking'!D$2:D$2000)</f>
        <v>11.5</v>
      </c>
      <c r="V347" s="1">
        <f>SUMIF('I wanna go biking'!A$2:A$1000,H347,'I wanna go biking'!D$2:D$2000)</f>
        <v>11</v>
      </c>
      <c r="W347">
        <f t="shared" si="59"/>
        <v>-26.4</v>
      </c>
      <c r="X347">
        <f t="shared" si="60"/>
        <v>-99.5</v>
      </c>
      <c r="Y347">
        <f t="shared" si="61"/>
        <v>11</v>
      </c>
      <c r="Z347">
        <f t="shared" si="62"/>
        <v>0</v>
      </c>
      <c r="AA347">
        <f t="shared" si="63"/>
        <v>0</v>
      </c>
      <c r="AB347">
        <f t="shared" si="64"/>
        <v>0</v>
      </c>
      <c r="AC347" s="25">
        <f t="shared" si="65"/>
        <v>0</v>
      </c>
    </row>
    <row r="348" spans="1:29">
      <c r="A348">
        <f>'Data Entry'!A349</f>
        <v>3543</v>
      </c>
      <c r="B348">
        <f>'Data Entry'!B349</f>
        <v>61</v>
      </c>
      <c r="C348" t="str">
        <f>'Data Entry'!C349</f>
        <v>Red</v>
      </c>
      <c r="D348">
        <f>'Data Entry'!M349</f>
        <v>781</v>
      </c>
      <c r="E348">
        <f>'Data Entry'!N349</f>
        <v>0.734</v>
      </c>
      <c r="F348">
        <f>'Data Entry'!O349</f>
        <v>3739</v>
      </c>
      <c r="G348">
        <f>'Data Entry'!P349</f>
        <v>8.179</v>
      </c>
      <c r="H348">
        <f>'Data Entry'!Q349</f>
        <v>4903</v>
      </c>
      <c r="I348">
        <f>'Data Entry'!R349</f>
        <v>1.101</v>
      </c>
      <c r="J348">
        <f t="shared" si="55"/>
        <v>10.014</v>
      </c>
      <c r="K348" s="1">
        <f>SUMIFS('I want to cry'!C$2:C$1000,'I want to cry'!$A$2:$A$1000,$B348,'I want to cry'!$B$2:$B$1000,$C348)</f>
        <v>0.734</v>
      </c>
      <c r="L348" s="1">
        <f>SUMIFS('I want to cry'!D$2:D$1000,'I want to cry'!$A$2:$A$1000,$B348,'I want to cry'!$B$2:$B$1000,$C348)</f>
        <v>8.179</v>
      </c>
      <c r="M348" s="1">
        <f>SUMIFS('I want to cry'!E$2:E$1000,'I want to cry'!$A$2:$A$1000,$B348,'I want to cry'!$B$2:$B$1000,$C348)</f>
        <v>1.101</v>
      </c>
      <c r="N348" s="1">
        <f t="shared" si="56"/>
        <v>0</v>
      </c>
      <c r="O348" s="1">
        <f t="shared" si="57"/>
        <v>1</v>
      </c>
      <c r="P348" s="1">
        <f t="shared" si="58"/>
        <v>0</v>
      </c>
      <c r="Q348" s="1">
        <f>SUMIF('I have a blue banner'!A$2:A$995,D348,'I have a blue banner'!L$2:L$995)</f>
        <v>26</v>
      </c>
      <c r="R348" s="1">
        <f>SUMIF('I have a blue banner'!A$2:A$995,F348,'I have a blue banner'!L$2:L$995)</f>
        <v>30</v>
      </c>
      <c r="S348" s="1">
        <f>SUMIF('I have a blue banner'!A$2:A$995,I348,'I have a blue banner'!L$2:L$995)</f>
        <v>0</v>
      </c>
      <c r="T348" s="1">
        <f>SUMIF('I wanna go biking'!A$2:A$1000,D348,'I wanna go biking'!D$2:D$2000)</f>
        <v>3.66666666666667</v>
      </c>
      <c r="U348" s="1">
        <f>SUMIF('I wanna go biking'!A$2:A$1000,F348,'I wanna go biking'!D$2:D$2000)</f>
        <v>2</v>
      </c>
      <c r="V348" s="1">
        <f>SUMIF('I wanna go biking'!A$2:A$1000,H348,'I wanna go biking'!D$2:D$2000)</f>
        <v>3.4</v>
      </c>
      <c r="W348">
        <f t="shared" si="59"/>
        <v>-22.3333333333333</v>
      </c>
      <c r="X348">
        <f t="shared" si="60"/>
        <v>-28</v>
      </c>
      <c r="Y348">
        <f t="shared" si="61"/>
        <v>3.4</v>
      </c>
      <c r="Z348">
        <f t="shared" si="62"/>
        <v>0</v>
      </c>
      <c r="AA348">
        <f t="shared" si="63"/>
        <v>-28</v>
      </c>
      <c r="AB348">
        <f t="shared" si="64"/>
        <v>0</v>
      </c>
      <c r="AC348" s="25">
        <f t="shared" si="65"/>
        <v>-28</v>
      </c>
    </row>
    <row r="349" spans="1:29">
      <c r="A349">
        <f>'Data Entry'!A350</f>
        <v>6135</v>
      </c>
      <c r="B349">
        <f>'Data Entry'!B350</f>
        <v>60</v>
      </c>
      <c r="C349" t="str">
        <f>'Data Entry'!C350</f>
        <v>Red</v>
      </c>
      <c r="D349">
        <f>'Data Entry'!M350</f>
        <v>4976</v>
      </c>
      <c r="E349">
        <f>'Data Entry'!N350</f>
        <v>0</v>
      </c>
      <c r="F349">
        <f>'Data Entry'!O350</f>
        <v>8731</v>
      </c>
      <c r="G349">
        <f>'Data Entry'!P350</f>
        <v>0</v>
      </c>
      <c r="H349">
        <f>'Data Entry'!Q350</f>
        <v>8397</v>
      </c>
      <c r="I349">
        <f>'Data Entry'!R350</f>
        <v>0</v>
      </c>
      <c r="J349">
        <f t="shared" si="55"/>
        <v>0</v>
      </c>
      <c r="K349" s="1">
        <f>SUMIFS('I want to cry'!C$2:C$1000,'I want to cry'!$A$2:$A$1000,$B349,'I want to cry'!$B$2:$B$1000,$C349)</f>
        <v>17.042</v>
      </c>
      <c r="L349" s="1">
        <f>SUMIFS('I want to cry'!D$2:D$1000,'I want to cry'!$A$2:$A$1000,$B349,'I want to cry'!$B$2:$B$1000,$C349)</f>
        <v>5.483</v>
      </c>
      <c r="M349" s="1">
        <f>SUMIFS('I want to cry'!E$2:E$1000,'I want to cry'!$A$2:$A$1000,$B349,'I want to cry'!$B$2:$B$1000,$C349)</f>
        <v>2.68</v>
      </c>
      <c r="N349" s="1">
        <f t="shared" si="56"/>
        <v>0</v>
      </c>
      <c r="O349" s="1">
        <f t="shared" si="57"/>
        <v>0</v>
      </c>
      <c r="P349" s="1">
        <f t="shared" si="58"/>
        <v>0</v>
      </c>
      <c r="Q349" s="1">
        <f>SUMIF('I have a blue banner'!A$2:A$995,D349,'I have a blue banner'!L$2:L$995)</f>
        <v>141</v>
      </c>
      <c r="R349" s="1">
        <f>SUMIF('I have a blue banner'!A$2:A$995,F349,'I have a blue banner'!L$2:L$995)</f>
        <v>81</v>
      </c>
      <c r="S349" s="1">
        <f>SUMIF('I have a blue banner'!A$2:A$995,I349,'I have a blue banner'!L$2:L$995)</f>
        <v>0</v>
      </c>
      <c r="T349" s="1">
        <f>SUMIF('I wanna go biking'!A$2:A$1000,D349,'I wanna go biking'!D$2:D$2000)</f>
        <v>10.3333333333333</v>
      </c>
      <c r="U349" s="1">
        <f>SUMIF('I wanna go biking'!A$2:A$1000,F349,'I wanna go biking'!D$2:D$2000)</f>
        <v>6.66666666666667</v>
      </c>
      <c r="V349" s="1">
        <f>SUMIF('I wanna go biking'!A$2:A$1000,H349,'I wanna go biking'!D$2:D$2000)</f>
        <v>0</v>
      </c>
      <c r="W349">
        <f t="shared" si="59"/>
        <v>-130.666666666667</v>
      </c>
      <c r="X349">
        <f t="shared" si="60"/>
        <v>-74.3333333333333</v>
      </c>
      <c r="Y349">
        <f t="shared" si="61"/>
        <v>0</v>
      </c>
      <c r="Z349">
        <f t="shared" si="62"/>
        <v>0</v>
      </c>
      <c r="AA349">
        <f t="shared" si="63"/>
        <v>0</v>
      </c>
      <c r="AB349">
        <f t="shared" si="64"/>
        <v>0</v>
      </c>
      <c r="AC349" s="25">
        <f t="shared" si="65"/>
        <v>0</v>
      </c>
    </row>
    <row r="350" spans="1:29">
      <c r="A350">
        <f>'Data Entry'!A351</f>
        <v>4015</v>
      </c>
      <c r="B350">
        <f>'Data Entry'!B351</f>
        <v>60</v>
      </c>
      <c r="C350" t="str">
        <f>'Data Entry'!C351</f>
        <v>Red</v>
      </c>
      <c r="D350">
        <f>'Data Entry'!M351</f>
        <v>4976</v>
      </c>
      <c r="E350">
        <f>'Data Entry'!N351</f>
        <v>0</v>
      </c>
      <c r="F350">
        <f>'Data Entry'!O351</f>
        <v>8731</v>
      </c>
      <c r="G350">
        <f>'Data Entry'!P351</f>
        <v>0</v>
      </c>
      <c r="H350">
        <f>'Data Entry'!Q351</f>
        <v>6397</v>
      </c>
      <c r="I350">
        <f>'Data Entry'!R351</f>
        <v>0</v>
      </c>
      <c r="J350">
        <f t="shared" si="55"/>
        <v>0</v>
      </c>
      <c r="K350" s="1">
        <f>SUMIFS('I want to cry'!C$2:C$1000,'I want to cry'!$A$2:$A$1000,$B350,'I want to cry'!$B$2:$B$1000,$C350)</f>
        <v>17.042</v>
      </c>
      <c r="L350" s="1">
        <f>SUMIFS('I want to cry'!D$2:D$1000,'I want to cry'!$A$2:$A$1000,$B350,'I want to cry'!$B$2:$B$1000,$C350)</f>
        <v>5.483</v>
      </c>
      <c r="M350" s="1">
        <f>SUMIFS('I want to cry'!E$2:E$1000,'I want to cry'!$A$2:$A$1000,$B350,'I want to cry'!$B$2:$B$1000,$C350)</f>
        <v>2.68</v>
      </c>
      <c r="N350" s="1">
        <f t="shared" si="56"/>
        <v>0</v>
      </c>
      <c r="O350" s="1">
        <f t="shared" si="57"/>
        <v>0</v>
      </c>
      <c r="P350" s="1">
        <f t="shared" si="58"/>
        <v>0</v>
      </c>
      <c r="Q350" s="1">
        <f>SUMIF('I have a blue banner'!A$2:A$995,D350,'I have a blue banner'!L$2:L$995)</f>
        <v>141</v>
      </c>
      <c r="R350" s="1">
        <f>SUMIF('I have a blue banner'!A$2:A$995,F350,'I have a blue banner'!L$2:L$995)</f>
        <v>81</v>
      </c>
      <c r="S350" s="1">
        <f>SUMIF('I have a blue banner'!A$2:A$995,I350,'I have a blue banner'!L$2:L$995)</f>
        <v>0</v>
      </c>
      <c r="T350" s="1">
        <f>SUMIF('I wanna go biking'!A$2:A$1000,D350,'I wanna go biking'!D$2:D$2000)</f>
        <v>10.3333333333333</v>
      </c>
      <c r="U350" s="1">
        <f>SUMIF('I wanna go biking'!A$2:A$1000,F350,'I wanna go biking'!D$2:D$2000)</f>
        <v>6.66666666666667</v>
      </c>
      <c r="V350" s="1">
        <f>SUMIF('I wanna go biking'!A$2:A$1000,H350,'I wanna go biking'!D$2:D$2000)</f>
        <v>1.66666666666667</v>
      </c>
      <c r="W350">
        <f t="shared" si="59"/>
        <v>-130.666666666667</v>
      </c>
      <c r="X350">
        <f t="shared" si="60"/>
        <v>-74.3333333333333</v>
      </c>
      <c r="Y350">
        <f t="shared" si="61"/>
        <v>1.66666666666667</v>
      </c>
      <c r="Z350">
        <f t="shared" si="62"/>
        <v>0</v>
      </c>
      <c r="AA350">
        <f t="shared" si="63"/>
        <v>0</v>
      </c>
      <c r="AB350">
        <f t="shared" si="64"/>
        <v>0</v>
      </c>
      <c r="AC350" s="25">
        <f t="shared" si="65"/>
        <v>0</v>
      </c>
    </row>
    <row r="351" spans="1:29">
      <c r="A351">
        <f>'Data Entry'!A352</f>
        <v>7520</v>
      </c>
      <c r="B351">
        <f>'Data Entry'!B352</f>
        <v>60</v>
      </c>
      <c r="C351" t="str">
        <f>'Data Entry'!C352</f>
        <v>Red</v>
      </c>
      <c r="D351">
        <f>'Data Entry'!M352</f>
        <v>4976</v>
      </c>
      <c r="E351">
        <f>'Data Entry'!N352</f>
        <v>17.042</v>
      </c>
      <c r="F351">
        <f>'Data Entry'!O352</f>
        <v>8731</v>
      </c>
      <c r="G351">
        <f>'Data Entry'!P352</f>
        <v>5.483</v>
      </c>
      <c r="H351">
        <f>'Data Entry'!Q352</f>
        <v>6397</v>
      </c>
      <c r="I351">
        <f>'Data Entry'!R352</f>
        <v>2.68</v>
      </c>
      <c r="J351">
        <f t="shared" si="55"/>
        <v>25.205</v>
      </c>
      <c r="K351" s="1">
        <f>SUMIFS('I want to cry'!C$2:C$1000,'I want to cry'!$A$2:$A$1000,$B351,'I want to cry'!$B$2:$B$1000,$C351)</f>
        <v>17.042</v>
      </c>
      <c r="L351" s="1">
        <f>SUMIFS('I want to cry'!D$2:D$1000,'I want to cry'!$A$2:$A$1000,$B351,'I want to cry'!$B$2:$B$1000,$C351)</f>
        <v>5.483</v>
      </c>
      <c r="M351" s="1">
        <f>SUMIFS('I want to cry'!E$2:E$1000,'I want to cry'!$A$2:$A$1000,$B351,'I want to cry'!$B$2:$B$1000,$C351)</f>
        <v>2.68</v>
      </c>
      <c r="N351" s="1">
        <f t="shared" si="56"/>
        <v>1</v>
      </c>
      <c r="O351" s="1">
        <f t="shared" si="57"/>
        <v>1</v>
      </c>
      <c r="P351" s="1">
        <f t="shared" si="58"/>
        <v>1</v>
      </c>
      <c r="Q351" s="1">
        <f>SUMIF('I have a blue banner'!A$2:A$995,D351,'I have a blue banner'!L$2:L$995)</f>
        <v>141</v>
      </c>
      <c r="R351" s="1">
        <f>SUMIF('I have a blue banner'!A$2:A$995,F351,'I have a blue banner'!L$2:L$995)</f>
        <v>81</v>
      </c>
      <c r="S351" s="1">
        <f>SUMIF('I have a blue banner'!A$2:A$995,I351,'I have a blue banner'!L$2:L$995)</f>
        <v>0</v>
      </c>
      <c r="T351" s="1">
        <f>SUMIF('I wanna go biking'!A$2:A$1000,D351,'I wanna go biking'!D$2:D$2000)</f>
        <v>10.3333333333333</v>
      </c>
      <c r="U351" s="1">
        <f>SUMIF('I wanna go biking'!A$2:A$1000,F351,'I wanna go biking'!D$2:D$2000)</f>
        <v>6.66666666666667</v>
      </c>
      <c r="V351" s="1">
        <f>SUMIF('I wanna go biking'!A$2:A$1000,H351,'I wanna go biking'!D$2:D$2000)</f>
        <v>1.66666666666667</v>
      </c>
      <c r="W351">
        <f t="shared" si="59"/>
        <v>-130.666666666667</v>
      </c>
      <c r="X351">
        <f t="shared" si="60"/>
        <v>-74.3333333333333</v>
      </c>
      <c r="Y351">
        <f t="shared" si="61"/>
        <v>1.66666666666667</v>
      </c>
      <c r="Z351">
        <f t="shared" si="62"/>
        <v>-130.666666666667</v>
      </c>
      <c r="AA351">
        <f t="shared" si="63"/>
        <v>-74.3333333333333</v>
      </c>
      <c r="AB351">
        <f t="shared" si="64"/>
        <v>1.66666666666667</v>
      </c>
      <c r="AC351" s="25">
        <f t="shared" si="65"/>
        <v>-203.333333333333</v>
      </c>
    </row>
    <row r="352" spans="1:29">
      <c r="A352">
        <f>'Data Entry'!A353</f>
        <v>8731</v>
      </c>
      <c r="B352">
        <f>'Data Entry'!B353</f>
        <v>60</v>
      </c>
      <c r="C352" t="str">
        <f>'Data Entry'!C353</f>
        <v>Blue</v>
      </c>
      <c r="D352">
        <f>'Data Entry'!M353</f>
        <v>4015</v>
      </c>
      <c r="E352">
        <f>'Data Entry'!N353</f>
        <v>0</v>
      </c>
      <c r="F352">
        <f>'Data Entry'!O353</f>
        <v>7520</v>
      </c>
      <c r="G352">
        <f>'Data Entry'!P353</f>
        <v>0</v>
      </c>
      <c r="H352">
        <f>'Data Entry'!Q353</f>
        <v>5135</v>
      </c>
      <c r="I352">
        <f>'Data Entry'!R353</f>
        <v>0</v>
      </c>
      <c r="J352">
        <f t="shared" si="55"/>
        <v>0</v>
      </c>
      <c r="K352" s="1">
        <f>SUMIFS('I want to cry'!C$2:C$1000,'I want to cry'!$A$2:$A$1000,$B352,'I want to cry'!$B$2:$B$1000,$C352)</f>
        <v>50.306</v>
      </c>
      <c r="L352" s="1">
        <f>SUMIFS('I want to cry'!D$2:D$1000,'I want to cry'!$A$2:$A$1000,$B352,'I want to cry'!$B$2:$B$1000,$C352)</f>
        <v>0</v>
      </c>
      <c r="M352" s="1">
        <f>SUMIFS('I want to cry'!E$2:E$1000,'I want to cry'!$A$2:$A$1000,$B352,'I want to cry'!$B$2:$B$1000,$C352)</f>
        <v>0</v>
      </c>
      <c r="N352" s="1">
        <f t="shared" si="56"/>
        <v>0</v>
      </c>
      <c r="O352" s="1">
        <f t="shared" si="57"/>
        <v>0</v>
      </c>
      <c r="P352" s="1">
        <f t="shared" si="58"/>
        <v>0</v>
      </c>
      <c r="Q352" s="1">
        <f>SUMIF('I have a blue banner'!A$2:A$995,D352,'I have a blue banner'!L$2:L$995)</f>
        <v>71</v>
      </c>
      <c r="R352" s="1">
        <f>SUMIF('I have a blue banner'!A$2:A$995,F352,'I have a blue banner'!L$2:L$995)</f>
        <v>20</v>
      </c>
      <c r="S352" s="1">
        <f>SUMIF('I have a blue banner'!A$2:A$995,I352,'I have a blue banner'!L$2:L$995)</f>
        <v>0</v>
      </c>
      <c r="T352" s="1">
        <f>SUMIF('I wanna go biking'!A$2:A$1000,D352,'I wanna go biking'!D$2:D$2000)</f>
        <v>9.4</v>
      </c>
      <c r="U352" s="1">
        <f>SUMIF('I wanna go biking'!A$2:A$1000,F352,'I wanna go biking'!D$2:D$2000)</f>
        <v>2.33333333333333</v>
      </c>
      <c r="V352" s="1">
        <f>SUMIF('I wanna go biking'!A$2:A$1000,H352,'I wanna go biking'!D$2:D$2000)</f>
        <v>0</v>
      </c>
      <c r="W352">
        <f t="shared" si="59"/>
        <v>-61.6</v>
      </c>
      <c r="X352">
        <f t="shared" si="60"/>
        <v>-17.6666666666667</v>
      </c>
      <c r="Y352">
        <f t="shared" si="61"/>
        <v>0</v>
      </c>
      <c r="Z352">
        <f t="shared" si="62"/>
        <v>0</v>
      </c>
      <c r="AA352">
        <f t="shared" si="63"/>
        <v>0</v>
      </c>
      <c r="AB352">
        <f t="shared" si="64"/>
        <v>0</v>
      </c>
      <c r="AC352" s="25">
        <f t="shared" si="65"/>
        <v>0</v>
      </c>
    </row>
    <row r="353" spans="1:29">
      <c r="A353">
        <f>'Data Entry'!A354</f>
        <v>4976</v>
      </c>
      <c r="B353">
        <f>'Data Entry'!B354</f>
        <v>60</v>
      </c>
      <c r="C353" t="str">
        <f>'Data Entry'!C354</f>
        <v>Blue</v>
      </c>
      <c r="D353">
        <f>'Data Entry'!M354</f>
        <v>4015</v>
      </c>
      <c r="E353">
        <f>'Data Entry'!N354</f>
        <v>26.582</v>
      </c>
      <c r="F353">
        <f>'Data Entry'!O354</f>
        <v>7520</v>
      </c>
      <c r="G353">
        <f>'Data Entry'!P354</f>
        <v>0</v>
      </c>
      <c r="H353">
        <f>'Data Entry'!Q354</f>
        <v>6135</v>
      </c>
      <c r="I353">
        <f>'Data Entry'!R354</f>
        <v>0</v>
      </c>
      <c r="J353">
        <f t="shared" si="55"/>
        <v>26.582</v>
      </c>
      <c r="K353" s="1">
        <f>SUMIFS('I want to cry'!C$2:C$1000,'I want to cry'!$A$2:$A$1000,$B353,'I want to cry'!$B$2:$B$1000,$C353)</f>
        <v>50.306</v>
      </c>
      <c r="L353" s="1">
        <f>SUMIFS('I want to cry'!D$2:D$1000,'I want to cry'!$A$2:$A$1000,$B353,'I want to cry'!$B$2:$B$1000,$C353)</f>
        <v>0</v>
      </c>
      <c r="M353" s="1">
        <f>SUMIFS('I want to cry'!E$2:E$1000,'I want to cry'!$A$2:$A$1000,$B353,'I want to cry'!$B$2:$B$1000,$C353)</f>
        <v>0</v>
      </c>
      <c r="N353" s="1">
        <f t="shared" si="56"/>
        <v>0.528406154335467</v>
      </c>
      <c r="O353" s="1">
        <f t="shared" si="57"/>
        <v>0</v>
      </c>
      <c r="P353" s="1">
        <f t="shared" si="58"/>
        <v>0</v>
      </c>
      <c r="Q353" s="1">
        <f>SUMIF('I have a blue banner'!A$2:A$995,D353,'I have a blue banner'!L$2:L$995)</f>
        <v>71</v>
      </c>
      <c r="R353" s="1">
        <f>SUMIF('I have a blue banner'!A$2:A$995,F353,'I have a blue banner'!L$2:L$995)</f>
        <v>20</v>
      </c>
      <c r="S353" s="1">
        <f>SUMIF('I have a blue banner'!A$2:A$995,I353,'I have a blue banner'!L$2:L$995)</f>
        <v>0</v>
      </c>
      <c r="T353" s="1">
        <f>SUMIF('I wanna go biking'!A$2:A$1000,D353,'I wanna go biking'!D$2:D$2000)</f>
        <v>9.4</v>
      </c>
      <c r="U353" s="1">
        <f>SUMIF('I wanna go biking'!A$2:A$1000,F353,'I wanna go biking'!D$2:D$2000)</f>
        <v>2.33333333333333</v>
      </c>
      <c r="V353" s="1">
        <f>SUMIF('I wanna go biking'!A$2:A$1000,H353,'I wanna go biking'!D$2:D$2000)</f>
        <v>10.6666666666667</v>
      </c>
      <c r="W353">
        <f t="shared" si="59"/>
        <v>-61.6</v>
      </c>
      <c r="X353">
        <f t="shared" si="60"/>
        <v>-17.6666666666667</v>
      </c>
      <c r="Y353">
        <f t="shared" si="61"/>
        <v>10.6666666666667</v>
      </c>
      <c r="Z353">
        <f t="shared" si="62"/>
        <v>-32.5498191070648</v>
      </c>
      <c r="AA353">
        <f t="shared" si="63"/>
        <v>0</v>
      </c>
      <c r="AB353">
        <f t="shared" si="64"/>
        <v>0</v>
      </c>
      <c r="AC353" s="25">
        <f t="shared" si="65"/>
        <v>-32.5498191070648</v>
      </c>
    </row>
    <row r="354" spans="1:29">
      <c r="A354">
        <f>'Data Entry'!A355</f>
        <v>6397</v>
      </c>
      <c r="B354">
        <f>'Data Entry'!B355</f>
        <v>60</v>
      </c>
      <c r="C354" t="str">
        <f>'Data Entry'!C355</f>
        <v>Blue</v>
      </c>
      <c r="D354">
        <f>'Data Entry'!M355</f>
        <v>4015</v>
      </c>
      <c r="E354">
        <f>'Data Entry'!N355</f>
        <v>23.724</v>
      </c>
      <c r="F354">
        <f>'Data Entry'!O355</f>
        <v>7520</v>
      </c>
      <c r="G354">
        <f>'Data Entry'!P355</f>
        <v>0</v>
      </c>
      <c r="H354">
        <f>'Data Entry'!Q355</f>
        <v>6135</v>
      </c>
      <c r="I354">
        <f>'Data Entry'!R355</f>
        <v>0</v>
      </c>
      <c r="J354">
        <f t="shared" si="55"/>
        <v>23.724</v>
      </c>
      <c r="K354" s="1">
        <f>SUMIFS('I want to cry'!C$2:C$1000,'I want to cry'!$A$2:$A$1000,$B354,'I want to cry'!$B$2:$B$1000,$C354)</f>
        <v>50.306</v>
      </c>
      <c r="L354" s="1">
        <f>SUMIFS('I want to cry'!D$2:D$1000,'I want to cry'!$A$2:$A$1000,$B354,'I want to cry'!$B$2:$B$1000,$C354)</f>
        <v>0</v>
      </c>
      <c r="M354" s="1">
        <f>SUMIFS('I want to cry'!E$2:E$1000,'I want to cry'!$A$2:$A$1000,$B354,'I want to cry'!$B$2:$B$1000,$C354)</f>
        <v>0</v>
      </c>
      <c r="N354" s="1">
        <f t="shared" si="56"/>
        <v>0.471593845664533</v>
      </c>
      <c r="O354" s="1">
        <f t="shared" si="57"/>
        <v>0</v>
      </c>
      <c r="P354" s="1">
        <f t="shared" si="58"/>
        <v>0</v>
      </c>
      <c r="Q354" s="1">
        <f>SUMIF('I have a blue banner'!A$2:A$995,D354,'I have a blue banner'!L$2:L$995)</f>
        <v>71</v>
      </c>
      <c r="R354" s="1">
        <f>SUMIF('I have a blue banner'!A$2:A$995,F354,'I have a blue banner'!L$2:L$995)</f>
        <v>20</v>
      </c>
      <c r="S354" s="1">
        <f>SUMIF('I have a blue banner'!A$2:A$995,I354,'I have a blue banner'!L$2:L$995)</f>
        <v>0</v>
      </c>
      <c r="T354" s="1">
        <f>SUMIF('I wanna go biking'!A$2:A$1000,D354,'I wanna go biking'!D$2:D$2000)</f>
        <v>9.4</v>
      </c>
      <c r="U354" s="1">
        <f>SUMIF('I wanna go biking'!A$2:A$1000,F354,'I wanna go biking'!D$2:D$2000)</f>
        <v>2.33333333333333</v>
      </c>
      <c r="V354" s="1">
        <f>SUMIF('I wanna go biking'!A$2:A$1000,H354,'I wanna go biking'!D$2:D$2000)</f>
        <v>10.6666666666667</v>
      </c>
      <c r="W354">
        <f t="shared" si="59"/>
        <v>-61.6</v>
      </c>
      <c r="X354">
        <f t="shared" si="60"/>
        <v>-17.6666666666667</v>
      </c>
      <c r="Y354">
        <f t="shared" si="61"/>
        <v>10.6666666666667</v>
      </c>
      <c r="Z354">
        <f t="shared" si="62"/>
        <v>-29.0501808929352</v>
      </c>
      <c r="AA354">
        <f t="shared" si="63"/>
        <v>0</v>
      </c>
      <c r="AB354">
        <f t="shared" si="64"/>
        <v>0</v>
      </c>
      <c r="AC354" s="25">
        <f t="shared" si="65"/>
        <v>-29.0501808929352</v>
      </c>
    </row>
    <row r="355" spans="1:29">
      <c r="A355">
        <f>'Data Entry'!A356</f>
        <v>781</v>
      </c>
      <c r="B355">
        <f>'Data Entry'!B356</f>
        <v>61</v>
      </c>
      <c r="C355" t="str">
        <f>'Data Entry'!C356</f>
        <v>Blue</v>
      </c>
      <c r="D355">
        <f>'Data Entry'!M356</f>
        <v>1305</v>
      </c>
      <c r="E355">
        <f>'Data Entry'!N356</f>
        <v>0</v>
      </c>
      <c r="F355">
        <f>'Data Entry'!O356</f>
        <v>6978</v>
      </c>
      <c r="G355">
        <f>'Data Entry'!P356</f>
        <v>0</v>
      </c>
      <c r="H355">
        <f>'Data Entry'!Q356</f>
        <v>3543</v>
      </c>
      <c r="I355">
        <f>'Data Entry'!R356</f>
        <v>0</v>
      </c>
      <c r="J355">
        <f t="shared" si="55"/>
        <v>0</v>
      </c>
      <c r="K355" s="1">
        <f>SUMIFS('I want to cry'!C$2:C$1000,'I want to cry'!$A$2:$A$1000,$B355,'I want to cry'!$B$2:$B$1000,$C355)</f>
        <v>27.671</v>
      </c>
      <c r="L355" s="1">
        <f>SUMIFS('I want to cry'!D$2:D$1000,'I want to cry'!$A$2:$A$1000,$B355,'I want to cry'!$B$2:$B$1000,$C355)</f>
        <v>0</v>
      </c>
      <c r="M355" s="1">
        <f>SUMIFS('I want to cry'!E$2:E$1000,'I want to cry'!$A$2:$A$1000,$B355,'I want to cry'!$B$2:$B$1000,$C355)</f>
        <v>0</v>
      </c>
      <c r="N355" s="1">
        <f t="shared" si="56"/>
        <v>0</v>
      </c>
      <c r="O355" s="1">
        <f t="shared" si="57"/>
        <v>0</v>
      </c>
      <c r="P355" s="1">
        <f t="shared" si="58"/>
        <v>0</v>
      </c>
      <c r="Q355" s="1">
        <f>SUMIF('I have a blue banner'!A$2:A$995,D355,'I have a blue banner'!L$2:L$995)</f>
        <v>97</v>
      </c>
      <c r="R355" s="1">
        <f>SUMIF('I have a blue banner'!A$2:A$995,F355,'I have a blue banner'!L$2:L$995)</f>
        <v>44</v>
      </c>
      <c r="S355" s="1">
        <f>SUMIF('I have a blue banner'!A$2:A$995,I355,'I have a blue banner'!L$2:L$995)</f>
        <v>0</v>
      </c>
      <c r="T355" s="1">
        <f>SUMIF('I wanna go biking'!A$2:A$1000,D355,'I wanna go biking'!D$2:D$2000)</f>
        <v>12</v>
      </c>
      <c r="U355" s="1">
        <f>SUMIF('I wanna go biking'!A$2:A$1000,F355,'I wanna go biking'!D$2:D$2000)</f>
        <v>4.75</v>
      </c>
      <c r="V355" s="1">
        <f>SUMIF('I wanna go biking'!A$2:A$1000,H355,'I wanna go biking'!D$2:D$2000)</f>
        <v>4.2</v>
      </c>
      <c r="W355">
        <f t="shared" si="59"/>
        <v>-85</v>
      </c>
      <c r="X355">
        <f t="shared" si="60"/>
        <v>-39.25</v>
      </c>
      <c r="Y355">
        <f t="shared" si="61"/>
        <v>4.2</v>
      </c>
      <c r="Z355">
        <f t="shared" si="62"/>
        <v>0</v>
      </c>
      <c r="AA355">
        <f t="shared" si="63"/>
        <v>0</v>
      </c>
      <c r="AB355">
        <f t="shared" si="64"/>
        <v>0</v>
      </c>
      <c r="AC355" s="25">
        <f t="shared" si="65"/>
        <v>0</v>
      </c>
    </row>
    <row r="356" spans="1:29">
      <c r="A356">
        <f>'Data Entry'!A357</f>
        <v>3739</v>
      </c>
      <c r="B356">
        <f>'Data Entry'!B357</f>
        <v>61</v>
      </c>
      <c r="C356" t="str">
        <f>'Data Entry'!C357</f>
        <v>Blue</v>
      </c>
      <c r="D356">
        <f>'Data Entry'!M357</f>
        <v>1305</v>
      </c>
      <c r="E356">
        <f>'Data Entry'!N357</f>
        <v>0</v>
      </c>
      <c r="F356">
        <f>'Data Entry'!O357</f>
        <v>6978</v>
      </c>
      <c r="G356">
        <f>'Data Entry'!P357</f>
        <v>0</v>
      </c>
      <c r="H356">
        <f>'Data Entry'!Q357</f>
        <v>3543</v>
      </c>
      <c r="I356">
        <f>'Data Entry'!R357</f>
        <v>0</v>
      </c>
      <c r="J356">
        <f t="shared" si="55"/>
        <v>0</v>
      </c>
      <c r="K356" s="1">
        <f>SUMIFS('I want to cry'!C$2:C$1000,'I want to cry'!$A$2:$A$1000,$B356,'I want to cry'!$B$2:$B$1000,$C356)</f>
        <v>27.671</v>
      </c>
      <c r="L356" s="1">
        <f>SUMIFS('I want to cry'!D$2:D$1000,'I want to cry'!$A$2:$A$1000,$B356,'I want to cry'!$B$2:$B$1000,$C356)</f>
        <v>0</v>
      </c>
      <c r="M356" s="1">
        <f>SUMIFS('I want to cry'!E$2:E$1000,'I want to cry'!$A$2:$A$1000,$B356,'I want to cry'!$B$2:$B$1000,$C356)</f>
        <v>0</v>
      </c>
      <c r="N356" s="1">
        <f t="shared" si="56"/>
        <v>0</v>
      </c>
      <c r="O356" s="1">
        <f t="shared" si="57"/>
        <v>0</v>
      </c>
      <c r="P356" s="1">
        <f t="shared" si="58"/>
        <v>0</v>
      </c>
      <c r="Q356" s="1">
        <f>SUMIF('I have a blue banner'!A$2:A$995,D356,'I have a blue banner'!L$2:L$995)</f>
        <v>97</v>
      </c>
      <c r="R356" s="1">
        <f>SUMIF('I have a blue banner'!A$2:A$995,F356,'I have a blue banner'!L$2:L$995)</f>
        <v>44</v>
      </c>
      <c r="S356" s="1">
        <f>SUMIF('I have a blue banner'!A$2:A$995,I356,'I have a blue banner'!L$2:L$995)</f>
        <v>0</v>
      </c>
      <c r="T356" s="1">
        <f>SUMIF('I wanna go biking'!A$2:A$1000,D356,'I wanna go biking'!D$2:D$2000)</f>
        <v>12</v>
      </c>
      <c r="U356" s="1">
        <f>SUMIF('I wanna go biking'!A$2:A$1000,F356,'I wanna go biking'!D$2:D$2000)</f>
        <v>4.75</v>
      </c>
      <c r="V356" s="1">
        <f>SUMIF('I wanna go biking'!A$2:A$1000,H356,'I wanna go biking'!D$2:D$2000)</f>
        <v>4.2</v>
      </c>
      <c r="W356">
        <f t="shared" si="59"/>
        <v>-85</v>
      </c>
      <c r="X356">
        <f t="shared" si="60"/>
        <v>-39.25</v>
      </c>
      <c r="Y356">
        <f t="shared" si="61"/>
        <v>4.2</v>
      </c>
      <c r="Z356">
        <f t="shared" si="62"/>
        <v>0</v>
      </c>
      <c r="AA356">
        <f t="shared" si="63"/>
        <v>0</v>
      </c>
      <c r="AB356">
        <f t="shared" si="64"/>
        <v>0</v>
      </c>
      <c r="AC356" s="25">
        <f t="shared" si="65"/>
        <v>0</v>
      </c>
    </row>
    <row r="357" spans="1:29">
      <c r="A357">
        <f>'Data Entry'!A358</f>
        <v>6978</v>
      </c>
      <c r="B357">
        <f>'Data Entry'!B358</f>
        <v>61</v>
      </c>
      <c r="C357" t="str">
        <f>'Data Entry'!C358</f>
        <v>Red</v>
      </c>
      <c r="D357">
        <f>'Data Entry'!M358</f>
        <v>781</v>
      </c>
      <c r="E357">
        <f>'Data Entry'!N358</f>
        <v>0</v>
      </c>
      <c r="F357">
        <f>'Data Entry'!O358</f>
        <v>3779</v>
      </c>
      <c r="G357">
        <f>'Data Entry'!P358</f>
        <v>0</v>
      </c>
      <c r="H357">
        <f>'Data Entry'!Q358</f>
        <v>4903</v>
      </c>
      <c r="I357">
        <f>'Data Entry'!R358</f>
        <v>0</v>
      </c>
      <c r="J357">
        <f t="shared" si="55"/>
        <v>0</v>
      </c>
      <c r="K357" s="1">
        <f>SUMIFS('I want to cry'!C$2:C$1000,'I want to cry'!$A$2:$A$1000,$B357,'I want to cry'!$B$2:$B$1000,$C357)</f>
        <v>0.734</v>
      </c>
      <c r="L357" s="1">
        <f>SUMIFS('I want to cry'!D$2:D$1000,'I want to cry'!$A$2:$A$1000,$B357,'I want to cry'!$B$2:$B$1000,$C357)</f>
        <v>8.179</v>
      </c>
      <c r="M357" s="1">
        <f>SUMIFS('I want to cry'!E$2:E$1000,'I want to cry'!$A$2:$A$1000,$B357,'I want to cry'!$B$2:$B$1000,$C357)</f>
        <v>1.101</v>
      </c>
      <c r="N357" s="1">
        <f t="shared" si="56"/>
        <v>0</v>
      </c>
      <c r="O357" s="1">
        <f t="shared" si="57"/>
        <v>0</v>
      </c>
      <c r="P357" s="1">
        <f t="shared" si="58"/>
        <v>0</v>
      </c>
      <c r="Q357" s="1">
        <f>SUMIF('I have a blue banner'!A$2:A$995,D357,'I have a blue banner'!L$2:L$995)</f>
        <v>26</v>
      </c>
      <c r="R357" s="1">
        <f>SUMIF('I have a blue banner'!A$2:A$995,F357,'I have a blue banner'!L$2:L$995)</f>
        <v>0</v>
      </c>
      <c r="S357" s="1">
        <f>SUMIF('I have a blue banner'!A$2:A$995,I357,'I have a blue banner'!L$2:L$995)</f>
        <v>0</v>
      </c>
      <c r="T357" s="1">
        <f>SUMIF('I wanna go biking'!A$2:A$1000,D357,'I wanna go biking'!D$2:D$2000)</f>
        <v>3.66666666666667</v>
      </c>
      <c r="U357" s="1">
        <f>SUMIF('I wanna go biking'!A$2:A$1000,F357,'I wanna go biking'!D$2:D$2000)</f>
        <v>0</v>
      </c>
      <c r="V357" s="1">
        <f>SUMIF('I wanna go biking'!A$2:A$1000,H357,'I wanna go biking'!D$2:D$2000)</f>
        <v>3.4</v>
      </c>
      <c r="W357">
        <f t="shared" si="59"/>
        <v>-22.3333333333333</v>
      </c>
      <c r="X357">
        <f t="shared" si="60"/>
        <v>0</v>
      </c>
      <c r="Y357">
        <f t="shared" si="61"/>
        <v>3.4</v>
      </c>
      <c r="Z357">
        <f t="shared" si="62"/>
        <v>0</v>
      </c>
      <c r="AA357">
        <f t="shared" si="63"/>
        <v>0</v>
      </c>
      <c r="AB357">
        <f t="shared" si="64"/>
        <v>0</v>
      </c>
      <c r="AC357" s="25">
        <f t="shared" si="65"/>
        <v>0</v>
      </c>
    </row>
    <row r="358" spans="1:29">
      <c r="A358">
        <f>'Data Entry'!A359</f>
        <v>4903</v>
      </c>
      <c r="B358">
        <f>'Data Entry'!B359</f>
        <v>61</v>
      </c>
      <c r="C358" t="str">
        <f>'Data Entry'!C359</f>
        <v>Blue</v>
      </c>
      <c r="D358">
        <f>'Data Entry'!M359</f>
        <v>1305</v>
      </c>
      <c r="E358">
        <f>'Data Entry'!N359</f>
        <v>27.671</v>
      </c>
      <c r="F358">
        <f>'Data Entry'!O359</f>
        <v>6978</v>
      </c>
      <c r="G358">
        <f>'Data Entry'!P359</f>
        <v>0</v>
      </c>
      <c r="H358">
        <f>'Data Entry'!Q359</f>
        <v>3543</v>
      </c>
      <c r="I358">
        <f>'Data Entry'!R359</f>
        <v>0</v>
      </c>
      <c r="J358">
        <f t="shared" si="55"/>
        <v>27.671</v>
      </c>
      <c r="K358" s="1">
        <f>SUMIFS('I want to cry'!C$2:C$1000,'I want to cry'!$A$2:$A$1000,$B358,'I want to cry'!$B$2:$B$1000,$C358)</f>
        <v>27.671</v>
      </c>
      <c r="L358" s="1">
        <f>SUMIFS('I want to cry'!D$2:D$1000,'I want to cry'!$A$2:$A$1000,$B358,'I want to cry'!$B$2:$B$1000,$C358)</f>
        <v>0</v>
      </c>
      <c r="M358" s="1">
        <f>SUMIFS('I want to cry'!E$2:E$1000,'I want to cry'!$A$2:$A$1000,$B358,'I want to cry'!$B$2:$B$1000,$C358)</f>
        <v>0</v>
      </c>
      <c r="N358" s="1">
        <f t="shared" si="56"/>
        <v>1</v>
      </c>
      <c r="O358" s="1">
        <f t="shared" si="57"/>
        <v>0</v>
      </c>
      <c r="P358" s="1">
        <f t="shared" si="58"/>
        <v>0</v>
      </c>
      <c r="Q358" s="1">
        <f>SUMIF('I have a blue banner'!A$2:A$995,D358,'I have a blue banner'!L$2:L$995)</f>
        <v>97</v>
      </c>
      <c r="R358" s="1">
        <f>SUMIF('I have a blue banner'!A$2:A$995,F358,'I have a blue banner'!L$2:L$995)</f>
        <v>44</v>
      </c>
      <c r="S358" s="1">
        <f>SUMIF('I have a blue banner'!A$2:A$995,I358,'I have a blue banner'!L$2:L$995)</f>
        <v>0</v>
      </c>
      <c r="T358" s="1">
        <f>SUMIF('I wanna go biking'!A$2:A$1000,D358,'I wanna go biking'!D$2:D$2000)</f>
        <v>12</v>
      </c>
      <c r="U358" s="1">
        <f>SUMIF('I wanna go biking'!A$2:A$1000,F358,'I wanna go biking'!D$2:D$2000)</f>
        <v>4.75</v>
      </c>
      <c r="V358" s="1">
        <f>SUMIF('I wanna go biking'!A$2:A$1000,H358,'I wanna go biking'!D$2:D$2000)</f>
        <v>4.2</v>
      </c>
      <c r="W358">
        <f t="shared" si="59"/>
        <v>-85</v>
      </c>
      <c r="X358">
        <f t="shared" si="60"/>
        <v>-39.25</v>
      </c>
      <c r="Y358">
        <f t="shared" si="61"/>
        <v>4.2</v>
      </c>
      <c r="Z358">
        <f t="shared" si="62"/>
        <v>-85</v>
      </c>
      <c r="AA358">
        <f t="shared" si="63"/>
        <v>0</v>
      </c>
      <c r="AB358">
        <f t="shared" si="64"/>
        <v>0</v>
      </c>
      <c r="AC358" s="25">
        <f t="shared" si="65"/>
        <v>-85</v>
      </c>
    </row>
    <row r="359" spans="1:29">
      <c r="A359">
        <f>'Data Entry'!A360</f>
        <v>1305</v>
      </c>
      <c r="B359">
        <f>'Data Entry'!B360</f>
        <v>61</v>
      </c>
      <c r="C359" t="str">
        <f>'Data Entry'!C360</f>
        <v>Red</v>
      </c>
      <c r="D359">
        <f>'Data Entry'!M360</f>
        <v>781</v>
      </c>
      <c r="E359">
        <f>'Data Entry'!N360</f>
        <v>0</v>
      </c>
      <c r="F359">
        <f>'Data Entry'!O360</f>
        <v>3779</v>
      </c>
      <c r="G359">
        <f>'Data Entry'!P360</f>
        <v>0</v>
      </c>
      <c r="H359">
        <f>'Data Entry'!Q360</f>
        <v>4903</v>
      </c>
      <c r="I359">
        <f>'Data Entry'!R360</f>
        <v>0</v>
      </c>
      <c r="J359">
        <f t="shared" si="55"/>
        <v>0</v>
      </c>
      <c r="K359" s="1">
        <f>SUMIFS('I want to cry'!C$2:C$1000,'I want to cry'!$A$2:$A$1000,$B359,'I want to cry'!$B$2:$B$1000,$C359)</f>
        <v>0.734</v>
      </c>
      <c r="L359" s="1">
        <f>SUMIFS('I want to cry'!D$2:D$1000,'I want to cry'!$A$2:$A$1000,$B359,'I want to cry'!$B$2:$B$1000,$C359)</f>
        <v>8.179</v>
      </c>
      <c r="M359" s="1">
        <f>SUMIFS('I want to cry'!E$2:E$1000,'I want to cry'!$A$2:$A$1000,$B359,'I want to cry'!$B$2:$B$1000,$C359)</f>
        <v>1.101</v>
      </c>
      <c r="N359" s="1">
        <f t="shared" si="56"/>
        <v>0</v>
      </c>
      <c r="O359" s="1">
        <f t="shared" si="57"/>
        <v>0</v>
      </c>
      <c r="P359" s="1">
        <f t="shared" si="58"/>
        <v>0</v>
      </c>
      <c r="Q359" s="1">
        <f>SUMIF('I have a blue banner'!A$2:A$995,D359,'I have a blue banner'!L$2:L$995)</f>
        <v>26</v>
      </c>
      <c r="R359" s="1">
        <f>SUMIF('I have a blue banner'!A$2:A$995,F359,'I have a blue banner'!L$2:L$995)</f>
        <v>0</v>
      </c>
      <c r="S359" s="1">
        <f>SUMIF('I have a blue banner'!A$2:A$995,I359,'I have a blue banner'!L$2:L$995)</f>
        <v>0</v>
      </c>
      <c r="T359" s="1">
        <f>SUMIF('I wanna go biking'!A$2:A$1000,D359,'I wanna go biking'!D$2:D$2000)</f>
        <v>3.66666666666667</v>
      </c>
      <c r="U359" s="1">
        <f>SUMIF('I wanna go biking'!A$2:A$1000,F359,'I wanna go biking'!D$2:D$2000)</f>
        <v>0</v>
      </c>
      <c r="V359" s="1">
        <f>SUMIF('I wanna go biking'!A$2:A$1000,H359,'I wanna go biking'!D$2:D$2000)</f>
        <v>3.4</v>
      </c>
      <c r="W359">
        <f t="shared" si="59"/>
        <v>-22.3333333333333</v>
      </c>
      <c r="X359">
        <f t="shared" si="60"/>
        <v>0</v>
      </c>
      <c r="Y359">
        <f t="shared" si="61"/>
        <v>3.4</v>
      </c>
      <c r="Z359">
        <f t="shared" si="62"/>
        <v>0</v>
      </c>
      <c r="AA359">
        <f t="shared" si="63"/>
        <v>0</v>
      </c>
      <c r="AB359">
        <f t="shared" si="64"/>
        <v>0</v>
      </c>
      <c r="AC359" s="25">
        <f t="shared" si="65"/>
        <v>0</v>
      </c>
    </row>
    <row r="360" spans="1:29">
      <c r="A360">
        <f>'Data Entry'!A361</f>
        <v>8574</v>
      </c>
      <c r="B360">
        <f>'Data Entry'!B361</f>
        <v>62</v>
      </c>
      <c r="C360" t="str">
        <f>'Data Entry'!C361</f>
        <v>Blue</v>
      </c>
      <c r="D360">
        <f>'Data Entry'!M361</f>
        <v>4343</v>
      </c>
      <c r="E360">
        <f>'Data Entry'!N361</f>
        <v>0</v>
      </c>
      <c r="F360">
        <f>'Data Entry'!O361</f>
        <v>8884</v>
      </c>
      <c r="G360">
        <f>'Data Entry'!P361</f>
        <v>0</v>
      </c>
      <c r="H360">
        <f>'Data Entry'!Q361</f>
        <v>5036</v>
      </c>
      <c r="I360">
        <f>'Data Entry'!R361</f>
        <v>0</v>
      </c>
      <c r="J360">
        <f t="shared" si="55"/>
        <v>0</v>
      </c>
      <c r="K360" s="1">
        <f>SUMIFS('I want to cry'!C$2:C$1000,'I want to cry'!$A$2:$A$1000,$B360,'I want to cry'!$B$2:$B$1000,$C360)</f>
        <v>67.333</v>
      </c>
      <c r="L360" s="1">
        <f>SUMIFS('I want to cry'!D$2:D$1000,'I want to cry'!$A$2:$A$1000,$B360,'I want to cry'!$B$2:$B$1000,$C360)</f>
        <v>0</v>
      </c>
      <c r="M360" s="1">
        <f>SUMIFS('I want to cry'!E$2:E$1000,'I want to cry'!$A$2:$A$1000,$B360,'I want to cry'!$B$2:$B$1000,$C360)</f>
        <v>23.594</v>
      </c>
      <c r="N360" s="1">
        <f t="shared" si="56"/>
        <v>0</v>
      </c>
      <c r="O360" s="1">
        <f t="shared" si="57"/>
        <v>0</v>
      </c>
      <c r="P360" s="1">
        <f t="shared" si="58"/>
        <v>0</v>
      </c>
      <c r="Q360" s="1">
        <f>SUMIF('I have a blue banner'!A$2:A$995,D360,'I have a blue banner'!L$2:L$995)</f>
        <v>162</v>
      </c>
      <c r="R360" s="1">
        <f>SUMIF('I have a blue banner'!A$2:A$995,F360,'I have a blue banner'!L$2:L$995)</f>
        <v>28</v>
      </c>
      <c r="S360" s="1">
        <f>SUMIF('I have a blue banner'!A$2:A$995,I360,'I have a blue banner'!L$2:L$995)</f>
        <v>0</v>
      </c>
      <c r="T360" s="1">
        <f>SUMIF('I wanna go biking'!A$2:A$1000,D360,'I wanna go biking'!D$2:D$2000)</f>
        <v>17.6</v>
      </c>
      <c r="U360" s="1">
        <f>SUMIF('I wanna go biking'!A$2:A$1000,F360,'I wanna go biking'!D$2:D$2000)</f>
        <v>3.83333333333333</v>
      </c>
      <c r="V360" s="1">
        <f>SUMIF('I wanna go biking'!A$2:A$1000,H360,'I wanna go biking'!D$2:D$2000)</f>
        <v>6.8</v>
      </c>
      <c r="W360">
        <f t="shared" si="59"/>
        <v>-144.4</v>
      </c>
      <c r="X360">
        <f t="shared" si="60"/>
        <v>-24.1666666666667</v>
      </c>
      <c r="Y360">
        <f t="shared" si="61"/>
        <v>6.8</v>
      </c>
      <c r="Z360">
        <f t="shared" si="62"/>
        <v>0</v>
      </c>
      <c r="AA360">
        <f t="shared" si="63"/>
        <v>0</v>
      </c>
      <c r="AB360">
        <f t="shared" si="64"/>
        <v>0</v>
      </c>
      <c r="AC360" s="25">
        <f t="shared" si="65"/>
        <v>0</v>
      </c>
    </row>
    <row r="361" spans="1:29">
      <c r="A361">
        <f>'Data Entry'!A362</f>
        <v>4343</v>
      </c>
      <c r="B361">
        <f>'Data Entry'!B362</f>
        <v>62</v>
      </c>
      <c r="C361" t="str">
        <f>'Data Entry'!C362</f>
        <v>Red</v>
      </c>
      <c r="D361">
        <f>'Data Entry'!M362</f>
        <v>8674</v>
      </c>
      <c r="E361">
        <f>'Data Entry'!N362</f>
        <v>6.145</v>
      </c>
      <c r="F361">
        <f>'Data Entry'!O362</f>
        <v>8089</v>
      </c>
      <c r="G361">
        <f>'Data Entry'!P362</f>
        <v>0</v>
      </c>
      <c r="H361">
        <f>'Data Entry'!Q362</f>
        <v>2386</v>
      </c>
      <c r="I361">
        <f>'Data Entry'!R362</f>
        <v>0</v>
      </c>
      <c r="J361">
        <f t="shared" si="55"/>
        <v>6.145</v>
      </c>
      <c r="K361" s="1">
        <f>SUMIFS('I want to cry'!C$2:C$1000,'I want to cry'!$A$2:$A$1000,$B361,'I want to cry'!$B$2:$B$1000,$C361)</f>
        <v>13.611</v>
      </c>
      <c r="L361" s="1">
        <f>SUMIFS('I want to cry'!D$2:D$1000,'I want to cry'!$A$2:$A$1000,$B361,'I want to cry'!$B$2:$B$1000,$C361)</f>
        <v>1.29</v>
      </c>
      <c r="M361" s="1">
        <f>SUMIFS('I want to cry'!E$2:E$1000,'I want to cry'!$A$2:$A$1000,$B361,'I want to cry'!$B$2:$B$1000,$C361)</f>
        <v>1.631</v>
      </c>
      <c r="N361" s="1">
        <f t="shared" si="56"/>
        <v>0.451473073249577</v>
      </c>
      <c r="O361" s="1">
        <f t="shared" si="57"/>
        <v>0</v>
      </c>
      <c r="P361" s="1">
        <f t="shared" si="58"/>
        <v>0</v>
      </c>
      <c r="Q361" s="1">
        <f>SUMIF('I have a blue banner'!A$2:A$995,D361,'I have a blue banner'!L$2:L$995)</f>
        <v>0</v>
      </c>
      <c r="R361" s="1">
        <f>SUMIF('I have a blue banner'!A$2:A$995,F361,'I have a blue banner'!L$2:L$995)</f>
        <v>55</v>
      </c>
      <c r="S361" s="1">
        <f>SUMIF('I have a blue banner'!A$2:A$995,I361,'I have a blue banner'!L$2:L$995)</f>
        <v>0</v>
      </c>
      <c r="T361" s="1">
        <f>SUMIF('I wanna go biking'!A$2:A$1000,D361,'I wanna go biking'!D$2:D$2000)</f>
        <v>0</v>
      </c>
      <c r="U361" s="1">
        <f>SUMIF('I wanna go biking'!A$2:A$1000,F361,'I wanna go biking'!D$2:D$2000)</f>
        <v>6</v>
      </c>
      <c r="V361" s="1">
        <f>SUMIF('I wanna go biking'!A$2:A$1000,H361,'I wanna go biking'!D$2:D$2000)</f>
        <v>4.66666666666667</v>
      </c>
      <c r="W361">
        <f t="shared" si="59"/>
        <v>0</v>
      </c>
      <c r="X361">
        <f t="shared" si="60"/>
        <v>-49</v>
      </c>
      <c r="Y361">
        <f t="shared" si="61"/>
        <v>4.66666666666667</v>
      </c>
      <c r="Z361">
        <f t="shared" si="62"/>
        <v>0</v>
      </c>
      <c r="AA361">
        <f t="shared" si="63"/>
        <v>0</v>
      </c>
      <c r="AB361">
        <f t="shared" si="64"/>
        <v>0</v>
      </c>
      <c r="AC361" s="25">
        <f t="shared" si="65"/>
        <v>0</v>
      </c>
    </row>
    <row r="362" spans="1:29">
      <c r="A362">
        <f>'Data Entry'!A363</f>
        <v>8884</v>
      </c>
      <c r="B362">
        <f>'Data Entry'!B363</f>
        <v>62</v>
      </c>
      <c r="C362" t="str">
        <f>'Data Entry'!C363</f>
        <v>Red</v>
      </c>
      <c r="D362">
        <f>'Data Entry'!M363</f>
        <v>8574</v>
      </c>
      <c r="E362">
        <f>'Data Entry'!N363</f>
        <v>7.466</v>
      </c>
      <c r="F362">
        <f>'Data Entry'!O363</f>
        <v>8089</v>
      </c>
      <c r="G362">
        <f>'Data Entry'!P363</f>
        <v>1.29</v>
      </c>
      <c r="H362">
        <f>'Data Entry'!Q363</f>
        <v>2386</v>
      </c>
      <c r="I362">
        <f>'Data Entry'!R363</f>
        <v>0</v>
      </c>
      <c r="J362">
        <f t="shared" si="55"/>
        <v>8.756</v>
      </c>
      <c r="K362" s="1">
        <f>SUMIFS('I want to cry'!C$2:C$1000,'I want to cry'!$A$2:$A$1000,$B362,'I want to cry'!$B$2:$B$1000,$C362)</f>
        <v>13.611</v>
      </c>
      <c r="L362" s="1">
        <f>SUMIFS('I want to cry'!D$2:D$1000,'I want to cry'!$A$2:$A$1000,$B362,'I want to cry'!$B$2:$B$1000,$C362)</f>
        <v>1.29</v>
      </c>
      <c r="M362" s="1">
        <f>SUMIFS('I want to cry'!E$2:E$1000,'I want to cry'!$A$2:$A$1000,$B362,'I want to cry'!$B$2:$B$1000,$C362)</f>
        <v>1.631</v>
      </c>
      <c r="N362" s="1">
        <f t="shared" si="56"/>
        <v>0.548526926750422</v>
      </c>
      <c r="O362" s="1">
        <f t="shared" si="57"/>
        <v>0</v>
      </c>
      <c r="P362" s="1">
        <f t="shared" si="58"/>
        <v>0</v>
      </c>
      <c r="Q362" s="1">
        <f>SUMIF('I have a blue banner'!A$2:A$995,D362,'I have a blue banner'!L$2:L$995)</f>
        <v>5</v>
      </c>
      <c r="R362" s="1">
        <f>SUMIF('I have a blue banner'!A$2:A$995,F362,'I have a blue banner'!L$2:L$995)</f>
        <v>55</v>
      </c>
      <c r="S362" s="1">
        <f>SUMIF('I have a blue banner'!A$2:A$995,I362,'I have a blue banner'!L$2:L$995)</f>
        <v>0</v>
      </c>
      <c r="T362" s="1">
        <f>SUMIF('I wanna go biking'!A$2:A$1000,D362,'I wanna go biking'!D$2:D$2000)</f>
        <v>0</v>
      </c>
      <c r="U362" s="1">
        <f>SUMIF('I wanna go biking'!A$2:A$1000,F362,'I wanna go biking'!D$2:D$2000)</f>
        <v>6</v>
      </c>
      <c r="V362" s="1">
        <f>SUMIF('I wanna go biking'!A$2:A$1000,H362,'I wanna go biking'!D$2:D$2000)</f>
        <v>4.66666666666667</v>
      </c>
      <c r="W362">
        <f t="shared" si="59"/>
        <v>-5</v>
      </c>
      <c r="X362">
        <f t="shared" si="60"/>
        <v>-49</v>
      </c>
      <c r="Y362">
        <f t="shared" si="61"/>
        <v>4.66666666666667</v>
      </c>
      <c r="Z362">
        <f t="shared" si="62"/>
        <v>-2.74263463375211</v>
      </c>
      <c r="AA362">
        <f t="shared" si="63"/>
        <v>0</v>
      </c>
      <c r="AB362">
        <f t="shared" si="64"/>
        <v>0</v>
      </c>
      <c r="AC362" s="25">
        <f t="shared" si="65"/>
        <v>-2.74263463375211</v>
      </c>
    </row>
    <row r="363" spans="1:29">
      <c r="A363">
        <f>'Data Entry'!A364</f>
        <v>8089</v>
      </c>
      <c r="B363">
        <f>'Data Entry'!B364</f>
        <v>62</v>
      </c>
      <c r="C363" t="str">
        <f>'Data Entry'!C364</f>
        <v>Blue</v>
      </c>
      <c r="D363">
        <f>'Data Entry'!M364</f>
        <v>4343</v>
      </c>
      <c r="E363">
        <f>'Data Entry'!N364</f>
        <v>5.149</v>
      </c>
      <c r="F363">
        <f>'Data Entry'!O364</f>
        <v>8884</v>
      </c>
      <c r="G363">
        <f>'Data Entry'!P364</f>
        <v>0</v>
      </c>
      <c r="H363">
        <f>'Data Entry'!Q364</f>
        <v>5036</v>
      </c>
      <c r="I363">
        <f>'Data Entry'!R364</f>
        <v>0</v>
      </c>
      <c r="J363">
        <f t="shared" si="55"/>
        <v>5.149</v>
      </c>
      <c r="K363" s="1">
        <f>SUMIFS('I want to cry'!C$2:C$1000,'I want to cry'!$A$2:$A$1000,$B363,'I want to cry'!$B$2:$B$1000,$C363)</f>
        <v>67.333</v>
      </c>
      <c r="L363" s="1">
        <f>SUMIFS('I want to cry'!D$2:D$1000,'I want to cry'!$A$2:$A$1000,$B363,'I want to cry'!$B$2:$B$1000,$C363)</f>
        <v>0</v>
      </c>
      <c r="M363" s="1">
        <f>SUMIFS('I want to cry'!E$2:E$1000,'I want to cry'!$A$2:$A$1000,$B363,'I want to cry'!$B$2:$B$1000,$C363)</f>
        <v>23.594</v>
      </c>
      <c r="N363" s="1">
        <f t="shared" si="56"/>
        <v>0.0764706755974039</v>
      </c>
      <c r="O363" s="1">
        <f t="shared" si="57"/>
        <v>0</v>
      </c>
      <c r="P363" s="1">
        <f t="shared" si="58"/>
        <v>0</v>
      </c>
      <c r="Q363" s="1">
        <f>SUMIF('I have a blue banner'!A$2:A$995,D363,'I have a blue banner'!L$2:L$995)</f>
        <v>162</v>
      </c>
      <c r="R363" s="1">
        <f>SUMIF('I have a blue banner'!A$2:A$995,F363,'I have a blue banner'!L$2:L$995)</f>
        <v>28</v>
      </c>
      <c r="S363" s="1">
        <f>SUMIF('I have a blue banner'!A$2:A$995,I363,'I have a blue banner'!L$2:L$995)</f>
        <v>0</v>
      </c>
      <c r="T363" s="1">
        <f>SUMIF('I wanna go biking'!A$2:A$1000,D363,'I wanna go biking'!D$2:D$2000)</f>
        <v>17.6</v>
      </c>
      <c r="U363" s="1">
        <f>SUMIF('I wanna go biking'!A$2:A$1000,F363,'I wanna go biking'!D$2:D$2000)</f>
        <v>3.83333333333333</v>
      </c>
      <c r="V363" s="1">
        <f>SUMIF('I wanna go biking'!A$2:A$1000,H363,'I wanna go biking'!D$2:D$2000)</f>
        <v>6.8</v>
      </c>
      <c r="W363">
        <f t="shared" si="59"/>
        <v>-144.4</v>
      </c>
      <c r="X363">
        <f t="shared" si="60"/>
        <v>-24.1666666666667</v>
      </c>
      <c r="Y363">
        <f t="shared" si="61"/>
        <v>6.8</v>
      </c>
      <c r="Z363">
        <f t="shared" si="62"/>
        <v>-11.0423655562651</v>
      </c>
      <c r="AA363">
        <f t="shared" si="63"/>
        <v>0</v>
      </c>
      <c r="AB363">
        <f t="shared" si="64"/>
        <v>0</v>
      </c>
      <c r="AC363" s="25">
        <f t="shared" si="65"/>
        <v>-11.0423655562651</v>
      </c>
    </row>
    <row r="364" spans="1:29">
      <c r="A364">
        <f>'Data Entry'!A365</f>
        <v>2386</v>
      </c>
      <c r="B364">
        <f>'Data Entry'!B365</f>
        <v>62</v>
      </c>
      <c r="C364" t="str">
        <f>'Data Entry'!C365</f>
        <v>Blue</v>
      </c>
      <c r="D364">
        <f>'Data Entry'!M365</f>
        <v>4343</v>
      </c>
      <c r="E364">
        <f>'Data Entry'!N365</f>
        <v>46.376</v>
      </c>
      <c r="F364">
        <f>'Data Entry'!O365</f>
        <v>8884</v>
      </c>
      <c r="G364">
        <f>'Data Entry'!P365</f>
        <v>0</v>
      </c>
      <c r="H364">
        <f>'Data Entry'!Q365</f>
        <v>5036</v>
      </c>
      <c r="I364">
        <f>'Data Entry'!R365</f>
        <v>10.729</v>
      </c>
      <c r="J364">
        <f t="shared" si="55"/>
        <v>57.105</v>
      </c>
      <c r="K364" s="1">
        <f>SUMIFS('I want to cry'!C$2:C$1000,'I want to cry'!$A$2:$A$1000,$B364,'I want to cry'!$B$2:$B$1000,$C364)</f>
        <v>67.333</v>
      </c>
      <c r="L364" s="1">
        <f>SUMIFS('I want to cry'!D$2:D$1000,'I want to cry'!$A$2:$A$1000,$B364,'I want to cry'!$B$2:$B$1000,$C364)</f>
        <v>0</v>
      </c>
      <c r="M364" s="1">
        <f>SUMIFS('I want to cry'!E$2:E$1000,'I want to cry'!$A$2:$A$1000,$B364,'I want to cry'!$B$2:$B$1000,$C364)</f>
        <v>23.594</v>
      </c>
      <c r="N364" s="1">
        <f t="shared" si="56"/>
        <v>0.688755884930123</v>
      </c>
      <c r="O364" s="1">
        <f t="shared" si="57"/>
        <v>0</v>
      </c>
      <c r="P364" s="1">
        <f t="shared" si="58"/>
        <v>0.454734254471476</v>
      </c>
      <c r="Q364" s="1">
        <f>SUMIF('I have a blue banner'!A$2:A$995,D364,'I have a blue banner'!L$2:L$995)</f>
        <v>162</v>
      </c>
      <c r="R364" s="1">
        <f>SUMIF('I have a blue banner'!A$2:A$995,F364,'I have a blue banner'!L$2:L$995)</f>
        <v>28</v>
      </c>
      <c r="S364" s="1">
        <f>SUMIF('I have a blue banner'!A$2:A$995,I364,'I have a blue banner'!L$2:L$995)</f>
        <v>0</v>
      </c>
      <c r="T364" s="1">
        <f>SUMIF('I wanna go biking'!A$2:A$1000,D364,'I wanna go biking'!D$2:D$2000)</f>
        <v>17.6</v>
      </c>
      <c r="U364" s="1">
        <f>SUMIF('I wanna go biking'!A$2:A$1000,F364,'I wanna go biking'!D$2:D$2000)</f>
        <v>3.83333333333333</v>
      </c>
      <c r="V364" s="1">
        <f>SUMIF('I wanna go biking'!A$2:A$1000,H364,'I wanna go biking'!D$2:D$2000)</f>
        <v>6.8</v>
      </c>
      <c r="W364">
        <f t="shared" si="59"/>
        <v>-144.4</v>
      </c>
      <c r="X364">
        <f t="shared" si="60"/>
        <v>-24.1666666666667</v>
      </c>
      <c r="Y364">
        <f t="shared" si="61"/>
        <v>6.8</v>
      </c>
      <c r="Z364">
        <f t="shared" si="62"/>
        <v>-99.4563497839098</v>
      </c>
      <c r="AA364">
        <f t="shared" si="63"/>
        <v>0</v>
      </c>
      <c r="AB364">
        <f t="shared" si="64"/>
        <v>3.09219293040603</v>
      </c>
      <c r="AC364" s="25">
        <f t="shared" si="65"/>
        <v>-96.3641568535038</v>
      </c>
    </row>
    <row r="365" spans="1:29">
      <c r="A365">
        <f>'Data Entry'!A366</f>
        <v>5036</v>
      </c>
      <c r="B365">
        <f>'Data Entry'!B366</f>
        <v>62</v>
      </c>
      <c r="C365" t="str">
        <f>'Data Entry'!C366</f>
        <v>Red</v>
      </c>
      <c r="D365">
        <f>'Data Entry'!M366</f>
        <v>8574</v>
      </c>
      <c r="E365">
        <f>'Data Entry'!N366</f>
        <v>0</v>
      </c>
      <c r="F365">
        <f>'Data Entry'!O366</f>
        <v>8089</v>
      </c>
      <c r="G365">
        <f>'Data Entry'!P366</f>
        <v>0</v>
      </c>
      <c r="H365">
        <f>'Data Entry'!Q366</f>
        <v>2386</v>
      </c>
      <c r="I365">
        <f>'Data Entry'!R366</f>
        <v>1.631</v>
      </c>
      <c r="J365">
        <f t="shared" si="55"/>
        <v>1.631</v>
      </c>
      <c r="K365" s="1">
        <f>SUMIFS('I want to cry'!C$2:C$1000,'I want to cry'!$A$2:$A$1000,$B365,'I want to cry'!$B$2:$B$1000,$C365)</f>
        <v>13.611</v>
      </c>
      <c r="L365" s="1">
        <f>SUMIFS('I want to cry'!D$2:D$1000,'I want to cry'!$A$2:$A$1000,$B365,'I want to cry'!$B$2:$B$1000,$C365)</f>
        <v>1.29</v>
      </c>
      <c r="M365" s="1">
        <f>SUMIFS('I want to cry'!E$2:E$1000,'I want to cry'!$A$2:$A$1000,$B365,'I want to cry'!$B$2:$B$1000,$C365)</f>
        <v>1.631</v>
      </c>
      <c r="N365" s="1">
        <f t="shared" si="56"/>
        <v>0</v>
      </c>
      <c r="O365" s="1">
        <f t="shared" si="57"/>
        <v>0</v>
      </c>
      <c r="P365" s="1">
        <f t="shared" si="58"/>
        <v>0</v>
      </c>
      <c r="Q365" s="1">
        <f>SUMIF('I have a blue banner'!A$2:A$995,D365,'I have a blue banner'!L$2:L$995)</f>
        <v>5</v>
      </c>
      <c r="R365" s="1">
        <f>SUMIF('I have a blue banner'!A$2:A$995,F365,'I have a blue banner'!L$2:L$995)</f>
        <v>55</v>
      </c>
      <c r="S365" s="1">
        <f>SUMIF('I have a blue banner'!A$2:A$995,I365,'I have a blue banner'!L$2:L$995)</f>
        <v>0</v>
      </c>
      <c r="T365" s="1">
        <f>SUMIF('I wanna go biking'!A$2:A$1000,D365,'I wanna go biking'!D$2:D$2000)</f>
        <v>0</v>
      </c>
      <c r="U365" s="1">
        <f>SUMIF('I wanna go biking'!A$2:A$1000,F365,'I wanna go biking'!D$2:D$2000)</f>
        <v>6</v>
      </c>
      <c r="V365" s="1">
        <f>SUMIF('I wanna go biking'!A$2:A$1000,H365,'I wanna go biking'!D$2:D$2000)</f>
        <v>4.66666666666667</v>
      </c>
      <c r="W365">
        <f t="shared" si="59"/>
        <v>-5</v>
      </c>
      <c r="X365">
        <f t="shared" si="60"/>
        <v>-49</v>
      </c>
      <c r="Y365">
        <f t="shared" si="61"/>
        <v>4.66666666666667</v>
      </c>
      <c r="Z365">
        <f t="shared" si="62"/>
        <v>0</v>
      </c>
      <c r="AA365">
        <f t="shared" si="63"/>
        <v>0</v>
      </c>
      <c r="AB365">
        <f t="shared" si="64"/>
        <v>0</v>
      </c>
      <c r="AC365" s="25">
        <f t="shared" si="65"/>
        <v>0</v>
      </c>
    </row>
    <row r="366" spans="1:29">
      <c r="A366">
        <f>'Data Entry'!A367</f>
        <v>914</v>
      </c>
      <c r="B366">
        <f>'Data Entry'!B367</f>
        <v>63</v>
      </c>
      <c r="C366" t="str">
        <f>'Data Entry'!C367</f>
        <v>NONE YET</v>
      </c>
      <c r="D366">
        <f>'Data Entry'!M367</f>
        <v>5409</v>
      </c>
      <c r="E366">
        <f>'Data Entry'!N367</f>
        <v>0</v>
      </c>
      <c r="F366">
        <f>'Data Entry'!O367</f>
        <v>1360</v>
      </c>
      <c r="G366">
        <f>'Data Entry'!P367</f>
        <v>0</v>
      </c>
      <c r="H366">
        <f>'Data Entry'!Q367</f>
        <v>4946</v>
      </c>
      <c r="I366">
        <f>'Data Entry'!R367</f>
        <v>0</v>
      </c>
      <c r="J366">
        <f t="shared" si="55"/>
        <v>0</v>
      </c>
      <c r="K366" s="1">
        <f>SUMIFS('I want to cry'!C$2:C$1000,'I want to cry'!$A$2:$A$1000,$B366,'I want to cry'!$B$2:$B$1000,$C366)</f>
        <v>0</v>
      </c>
      <c r="L366" s="1">
        <f>SUMIFS('I want to cry'!D$2:D$1000,'I want to cry'!$A$2:$A$1000,$B366,'I want to cry'!$B$2:$B$1000,$C366)</f>
        <v>0</v>
      </c>
      <c r="M366" s="1">
        <f>SUMIFS('I want to cry'!E$2:E$1000,'I want to cry'!$A$2:$A$1000,$B366,'I want to cry'!$B$2:$B$1000,$C366)</f>
        <v>0</v>
      </c>
      <c r="N366" s="1">
        <f t="shared" si="56"/>
        <v>0</v>
      </c>
      <c r="O366" s="1">
        <f t="shared" si="57"/>
        <v>0</v>
      </c>
      <c r="P366" s="1">
        <f t="shared" si="58"/>
        <v>0</v>
      </c>
      <c r="Q366" s="1">
        <f>SUMIF('I have a blue banner'!A$2:A$995,D366,'I have a blue banner'!L$2:L$995)</f>
        <v>221</v>
      </c>
      <c r="R366" s="1">
        <f>SUMIF('I have a blue banner'!A$2:A$995,F366,'I have a blue banner'!L$2:L$995)</f>
        <v>76</v>
      </c>
      <c r="S366" s="1">
        <f>SUMIF('I have a blue banner'!A$2:A$995,I366,'I have a blue banner'!L$2:L$995)</f>
        <v>0</v>
      </c>
      <c r="T366" s="1">
        <f>SUMIF('I wanna go biking'!A$2:A$1000,D366,'I wanna go biking'!D$2:D$2000)</f>
        <v>0.714285714285714</v>
      </c>
      <c r="U366" s="1">
        <f>SUMIF('I wanna go biking'!A$2:A$1000,F366,'I wanna go biking'!D$2:D$2000)</f>
        <v>9.33333333333333</v>
      </c>
      <c r="V366" s="1">
        <f>SUMIF('I wanna go biking'!A$2:A$1000,H366,'I wanna go biking'!D$2:D$2000)</f>
        <v>15.5</v>
      </c>
      <c r="W366">
        <f t="shared" si="59"/>
        <v>-220.285714285714</v>
      </c>
      <c r="X366">
        <f t="shared" si="60"/>
        <v>-66.6666666666667</v>
      </c>
      <c r="Y366">
        <f t="shared" si="61"/>
        <v>15.5</v>
      </c>
      <c r="Z366">
        <f t="shared" si="62"/>
        <v>0</v>
      </c>
      <c r="AA366">
        <f t="shared" si="63"/>
        <v>0</v>
      </c>
      <c r="AB366">
        <f t="shared" si="64"/>
        <v>0</v>
      </c>
      <c r="AC366" s="25">
        <f t="shared" si="65"/>
        <v>0</v>
      </c>
    </row>
    <row r="367" spans="1:29">
      <c r="A367">
        <f>'Data Entry'!A368</f>
        <v>5409</v>
      </c>
      <c r="B367">
        <f>'Data Entry'!B368</f>
        <v>63</v>
      </c>
      <c r="C367" t="str">
        <f>'Data Entry'!C368</f>
        <v>Blue</v>
      </c>
      <c r="D367">
        <f>'Data Entry'!M368</f>
        <v>8789</v>
      </c>
      <c r="E367">
        <f>'Data Entry'!N368</f>
        <v>7.051</v>
      </c>
      <c r="F367">
        <f>'Data Entry'!O368</f>
        <v>6875</v>
      </c>
      <c r="G367">
        <f>'Data Entry'!P368</f>
        <v>0</v>
      </c>
      <c r="H367">
        <f>'Data Entry'!Q368</f>
        <v>914</v>
      </c>
      <c r="I367">
        <f>'Data Entry'!R368</f>
        <v>0</v>
      </c>
      <c r="J367">
        <f t="shared" si="55"/>
        <v>7.051</v>
      </c>
      <c r="K367" s="1">
        <f>SUMIFS('I want to cry'!C$2:C$1000,'I want to cry'!$A$2:$A$1000,$B367,'I want to cry'!$B$2:$B$1000,$C367)</f>
        <v>25.78</v>
      </c>
      <c r="L367" s="1">
        <f>SUMIFS('I want to cry'!D$2:D$1000,'I want to cry'!$A$2:$A$1000,$B367,'I want to cry'!$B$2:$B$1000,$C367)</f>
        <v>0</v>
      </c>
      <c r="M367" s="1">
        <f>SUMIFS('I want to cry'!E$2:E$1000,'I want to cry'!$A$2:$A$1000,$B367,'I want to cry'!$B$2:$B$1000,$C367)</f>
        <v>0</v>
      </c>
      <c r="N367" s="1">
        <f t="shared" si="56"/>
        <v>0.273506594259116</v>
      </c>
      <c r="O367" s="1">
        <f t="shared" si="57"/>
        <v>0</v>
      </c>
      <c r="P367" s="1">
        <f t="shared" si="58"/>
        <v>0</v>
      </c>
      <c r="Q367" s="1">
        <f>SUMIF('I have a blue banner'!A$2:A$995,D367,'I have a blue banner'!L$2:L$995)</f>
        <v>20</v>
      </c>
      <c r="R367" s="1">
        <f>SUMIF('I have a blue banner'!A$2:A$995,F367,'I have a blue banner'!L$2:L$995)</f>
        <v>31</v>
      </c>
      <c r="S367" s="1">
        <f>SUMIF('I have a blue banner'!A$2:A$995,I367,'I have a blue banner'!L$2:L$995)</f>
        <v>0</v>
      </c>
      <c r="T367" s="1">
        <f>SUMIF('I wanna go biking'!A$2:A$1000,D367,'I wanna go biking'!D$2:D$2000)</f>
        <v>3.5</v>
      </c>
      <c r="U367" s="1">
        <f>SUMIF('I wanna go biking'!A$2:A$1000,F367,'I wanna go biking'!D$2:D$2000)</f>
        <v>7.66666666666667</v>
      </c>
      <c r="V367" s="1">
        <f>SUMIF('I wanna go biking'!A$2:A$1000,H367,'I wanna go biking'!D$2:D$2000)</f>
        <v>10</v>
      </c>
      <c r="W367">
        <f t="shared" si="59"/>
        <v>-16.5</v>
      </c>
      <c r="X367">
        <f t="shared" si="60"/>
        <v>-23.3333333333333</v>
      </c>
      <c r="Y367">
        <f t="shared" si="61"/>
        <v>10</v>
      </c>
      <c r="Z367">
        <f t="shared" si="62"/>
        <v>-4.51285880527541</v>
      </c>
      <c r="AA367">
        <f t="shared" si="63"/>
        <v>0</v>
      </c>
      <c r="AB367">
        <f t="shared" si="64"/>
        <v>0</v>
      </c>
      <c r="AC367" s="25">
        <f t="shared" si="65"/>
        <v>-4.51285880527541</v>
      </c>
    </row>
    <row r="368" spans="1:29">
      <c r="A368">
        <f>'Data Entry'!A369</f>
        <v>8789</v>
      </c>
      <c r="B368">
        <f>'Data Entry'!B369</f>
        <v>63</v>
      </c>
      <c r="C368" t="str">
        <f>'Data Entry'!C369</f>
        <v>Red</v>
      </c>
      <c r="D368">
        <f>'Data Entry'!M369</f>
        <v>5409</v>
      </c>
      <c r="E368">
        <f>'Data Entry'!N369</f>
        <v>0</v>
      </c>
      <c r="F368">
        <f>'Data Entry'!O369</f>
        <v>1360</v>
      </c>
      <c r="G368">
        <f>'Data Entry'!P369</f>
        <v>0</v>
      </c>
      <c r="H368">
        <f>'Data Entry'!Q369</f>
        <v>4946</v>
      </c>
      <c r="I368">
        <f>'Data Entry'!R369</f>
        <v>0</v>
      </c>
      <c r="J368">
        <f t="shared" si="55"/>
        <v>0</v>
      </c>
      <c r="K368" s="1">
        <f>SUMIFS('I want to cry'!C$2:C$1000,'I want to cry'!$A$2:$A$1000,$B368,'I want to cry'!$B$2:$B$1000,$C368)</f>
        <v>3.825</v>
      </c>
      <c r="L368" s="1">
        <f>SUMIFS('I want to cry'!D$2:D$1000,'I want to cry'!$A$2:$A$1000,$B368,'I want to cry'!$B$2:$B$1000,$C368)</f>
        <v>0</v>
      </c>
      <c r="M368" s="1">
        <f>SUMIFS('I want to cry'!E$2:E$1000,'I want to cry'!$A$2:$A$1000,$B368,'I want to cry'!$B$2:$B$1000,$C368)</f>
        <v>0</v>
      </c>
      <c r="N368" s="1">
        <f t="shared" si="56"/>
        <v>0</v>
      </c>
      <c r="O368" s="1">
        <f t="shared" si="57"/>
        <v>0</v>
      </c>
      <c r="P368" s="1">
        <f t="shared" si="58"/>
        <v>0</v>
      </c>
      <c r="Q368" s="1">
        <f>SUMIF('I have a blue banner'!A$2:A$995,D368,'I have a blue banner'!L$2:L$995)</f>
        <v>221</v>
      </c>
      <c r="R368" s="1">
        <f>SUMIF('I have a blue banner'!A$2:A$995,F368,'I have a blue banner'!L$2:L$995)</f>
        <v>76</v>
      </c>
      <c r="S368" s="1">
        <f>SUMIF('I have a blue banner'!A$2:A$995,I368,'I have a blue banner'!L$2:L$995)</f>
        <v>0</v>
      </c>
      <c r="T368" s="1">
        <f>SUMIF('I wanna go biking'!A$2:A$1000,D368,'I wanna go biking'!D$2:D$2000)</f>
        <v>0.714285714285714</v>
      </c>
      <c r="U368" s="1">
        <f>SUMIF('I wanna go biking'!A$2:A$1000,F368,'I wanna go biking'!D$2:D$2000)</f>
        <v>9.33333333333333</v>
      </c>
      <c r="V368" s="1">
        <f>SUMIF('I wanna go biking'!A$2:A$1000,H368,'I wanna go biking'!D$2:D$2000)</f>
        <v>15.5</v>
      </c>
      <c r="W368">
        <f t="shared" si="59"/>
        <v>-220.285714285714</v>
      </c>
      <c r="X368">
        <f t="shared" si="60"/>
        <v>-66.6666666666667</v>
      </c>
      <c r="Y368">
        <f t="shared" si="61"/>
        <v>15.5</v>
      </c>
      <c r="Z368">
        <f t="shared" si="62"/>
        <v>0</v>
      </c>
      <c r="AA368">
        <f t="shared" si="63"/>
        <v>0</v>
      </c>
      <c r="AB368">
        <f t="shared" si="64"/>
        <v>0</v>
      </c>
      <c r="AC368" s="25">
        <f t="shared" si="65"/>
        <v>0</v>
      </c>
    </row>
    <row r="369" spans="1:29">
      <c r="A369">
        <f>'Data Entry'!A370</f>
        <v>6875</v>
      </c>
      <c r="B369">
        <f>'Data Entry'!B370</f>
        <v>63</v>
      </c>
      <c r="C369" t="str">
        <f>'Data Entry'!C370</f>
        <v>Red</v>
      </c>
      <c r="D369">
        <f>'Data Entry'!M370</f>
        <v>5409</v>
      </c>
      <c r="E369">
        <f>'Data Entry'!N370</f>
        <v>3.825</v>
      </c>
      <c r="F369">
        <f>'Data Entry'!O370</f>
        <v>1360</v>
      </c>
      <c r="G369">
        <f>'Data Entry'!P370</f>
        <v>0</v>
      </c>
      <c r="H369">
        <f>'Data Entry'!Q370</f>
        <v>4946</v>
      </c>
      <c r="I369">
        <f>'Data Entry'!R370</f>
        <v>0</v>
      </c>
      <c r="J369">
        <f t="shared" si="55"/>
        <v>3.825</v>
      </c>
      <c r="K369" s="1">
        <f>SUMIFS('I want to cry'!C$2:C$1000,'I want to cry'!$A$2:$A$1000,$B369,'I want to cry'!$B$2:$B$1000,$C369)</f>
        <v>3.825</v>
      </c>
      <c r="L369" s="1">
        <f>SUMIFS('I want to cry'!D$2:D$1000,'I want to cry'!$A$2:$A$1000,$B369,'I want to cry'!$B$2:$B$1000,$C369)</f>
        <v>0</v>
      </c>
      <c r="M369" s="1">
        <f>SUMIFS('I want to cry'!E$2:E$1000,'I want to cry'!$A$2:$A$1000,$B369,'I want to cry'!$B$2:$B$1000,$C369)</f>
        <v>0</v>
      </c>
      <c r="N369" s="1">
        <f t="shared" si="56"/>
        <v>1</v>
      </c>
      <c r="O369" s="1">
        <f t="shared" si="57"/>
        <v>0</v>
      </c>
      <c r="P369" s="1">
        <f t="shared" si="58"/>
        <v>0</v>
      </c>
      <c r="Q369" s="1">
        <f>SUMIF('I have a blue banner'!A$2:A$995,D369,'I have a blue banner'!L$2:L$995)</f>
        <v>221</v>
      </c>
      <c r="R369" s="1">
        <f>SUMIF('I have a blue banner'!A$2:A$995,F369,'I have a blue banner'!L$2:L$995)</f>
        <v>76</v>
      </c>
      <c r="S369" s="1">
        <f>SUMIF('I have a blue banner'!A$2:A$995,I369,'I have a blue banner'!L$2:L$995)</f>
        <v>0</v>
      </c>
      <c r="T369" s="1">
        <f>SUMIF('I wanna go biking'!A$2:A$1000,D369,'I wanna go biking'!D$2:D$2000)</f>
        <v>0.714285714285714</v>
      </c>
      <c r="U369" s="1">
        <f>SUMIF('I wanna go biking'!A$2:A$1000,F369,'I wanna go biking'!D$2:D$2000)</f>
        <v>9.33333333333333</v>
      </c>
      <c r="V369" s="1">
        <f>SUMIF('I wanna go biking'!A$2:A$1000,H369,'I wanna go biking'!D$2:D$2000)</f>
        <v>15.5</v>
      </c>
      <c r="W369">
        <f t="shared" si="59"/>
        <v>-220.285714285714</v>
      </c>
      <c r="X369">
        <f t="shared" si="60"/>
        <v>-66.6666666666667</v>
      </c>
      <c r="Y369">
        <f t="shared" si="61"/>
        <v>15.5</v>
      </c>
      <c r="Z369">
        <f t="shared" si="62"/>
        <v>-220.285714285714</v>
      </c>
      <c r="AA369">
        <f t="shared" si="63"/>
        <v>0</v>
      </c>
      <c r="AB369">
        <f t="shared" si="64"/>
        <v>0</v>
      </c>
      <c r="AC369" s="25">
        <f t="shared" si="65"/>
        <v>-220.285714285714</v>
      </c>
    </row>
    <row r="370" spans="1:29">
      <c r="A370">
        <f>'Data Entry'!A371</f>
        <v>4946</v>
      </c>
      <c r="B370">
        <f>'Data Entry'!B371</f>
        <v>63</v>
      </c>
      <c r="C370" t="str">
        <f>'Data Entry'!C371</f>
        <v>Blue</v>
      </c>
      <c r="D370">
        <f>'Data Entry'!M371</f>
        <v>8789</v>
      </c>
      <c r="E370">
        <f>'Data Entry'!N371</f>
        <v>18.729</v>
      </c>
      <c r="F370">
        <f>'Data Entry'!O371</f>
        <v>6875</v>
      </c>
      <c r="G370">
        <f>'Data Entry'!P371</f>
        <v>0</v>
      </c>
      <c r="H370">
        <f>'Data Entry'!Q371</f>
        <v>914</v>
      </c>
      <c r="I370">
        <f>'Data Entry'!R371</f>
        <v>0</v>
      </c>
      <c r="J370">
        <f t="shared" si="55"/>
        <v>18.729</v>
      </c>
      <c r="K370" s="1">
        <f>SUMIFS('I want to cry'!C$2:C$1000,'I want to cry'!$A$2:$A$1000,$B370,'I want to cry'!$B$2:$B$1000,$C370)</f>
        <v>25.78</v>
      </c>
      <c r="L370" s="1">
        <f>SUMIFS('I want to cry'!D$2:D$1000,'I want to cry'!$A$2:$A$1000,$B370,'I want to cry'!$B$2:$B$1000,$C370)</f>
        <v>0</v>
      </c>
      <c r="M370" s="1">
        <f>SUMIFS('I want to cry'!E$2:E$1000,'I want to cry'!$A$2:$A$1000,$B370,'I want to cry'!$B$2:$B$1000,$C370)</f>
        <v>0</v>
      </c>
      <c r="N370" s="1">
        <f t="shared" si="56"/>
        <v>0.726493405740884</v>
      </c>
      <c r="O370" s="1">
        <f t="shared" si="57"/>
        <v>0</v>
      </c>
      <c r="P370" s="1">
        <f t="shared" si="58"/>
        <v>0</v>
      </c>
      <c r="Q370" s="1">
        <f>SUMIF('I have a blue banner'!A$2:A$995,D370,'I have a blue banner'!L$2:L$995)</f>
        <v>20</v>
      </c>
      <c r="R370" s="1">
        <f>SUMIF('I have a blue banner'!A$2:A$995,F370,'I have a blue banner'!L$2:L$995)</f>
        <v>31</v>
      </c>
      <c r="S370" s="1">
        <f>SUMIF('I have a blue banner'!A$2:A$995,I370,'I have a blue banner'!L$2:L$995)</f>
        <v>0</v>
      </c>
      <c r="T370" s="1">
        <f>SUMIF('I wanna go biking'!A$2:A$1000,D370,'I wanna go biking'!D$2:D$2000)</f>
        <v>3.5</v>
      </c>
      <c r="U370" s="1">
        <f>SUMIF('I wanna go biking'!A$2:A$1000,F370,'I wanna go biking'!D$2:D$2000)</f>
        <v>7.66666666666667</v>
      </c>
      <c r="V370" s="1">
        <f>SUMIF('I wanna go biking'!A$2:A$1000,H370,'I wanna go biking'!D$2:D$2000)</f>
        <v>10</v>
      </c>
      <c r="W370">
        <f t="shared" si="59"/>
        <v>-16.5</v>
      </c>
      <c r="X370">
        <f t="shared" si="60"/>
        <v>-23.3333333333333</v>
      </c>
      <c r="Y370">
        <f t="shared" si="61"/>
        <v>10</v>
      </c>
      <c r="Z370">
        <f t="shared" si="62"/>
        <v>-11.9871411947246</v>
      </c>
      <c r="AA370">
        <f t="shared" si="63"/>
        <v>0</v>
      </c>
      <c r="AB370">
        <f t="shared" si="64"/>
        <v>0</v>
      </c>
      <c r="AC370" s="25">
        <f t="shared" si="65"/>
        <v>-11.9871411947246</v>
      </c>
    </row>
    <row r="371" spans="1:29">
      <c r="A371">
        <f>'Data Entry'!A372</f>
        <v>1360</v>
      </c>
      <c r="B371">
        <f>'Data Entry'!B372</f>
        <v>63</v>
      </c>
      <c r="C371" t="str">
        <f>'Data Entry'!C372</f>
        <v>Blue</v>
      </c>
      <c r="D371">
        <f>'Data Entry'!M372</f>
        <v>8789</v>
      </c>
      <c r="E371">
        <f>'Data Entry'!N372</f>
        <v>0</v>
      </c>
      <c r="F371">
        <f>'Data Entry'!O372</f>
        <v>6875</v>
      </c>
      <c r="G371">
        <f>'Data Entry'!P372</f>
        <v>0</v>
      </c>
      <c r="H371">
        <f>'Data Entry'!Q372</f>
        <v>914</v>
      </c>
      <c r="I371">
        <f>'Data Entry'!R372</f>
        <v>0</v>
      </c>
      <c r="J371">
        <f t="shared" si="55"/>
        <v>0</v>
      </c>
      <c r="K371" s="1">
        <f>SUMIFS('I want to cry'!C$2:C$1000,'I want to cry'!$A$2:$A$1000,$B371,'I want to cry'!$B$2:$B$1000,$C371)</f>
        <v>25.78</v>
      </c>
      <c r="L371" s="1">
        <f>SUMIFS('I want to cry'!D$2:D$1000,'I want to cry'!$A$2:$A$1000,$B371,'I want to cry'!$B$2:$B$1000,$C371)</f>
        <v>0</v>
      </c>
      <c r="M371" s="1">
        <f>SUMIFS('I want to cry'!E$2:E$1000,'I want to cry'!$A$2:$A$1000,$B371,'I want to cry'!$B$2:$B$1000,$C371)</f>
        <v>0</v>
      </c>
      <c r="N371" s="1">
        <f t="shared" si="56"/>
        <v>0</v>
      </c>
      <c r="O371" s="1">
        <f t="shared" si="57"/>
        <v>0</v>
      </c>
      <c r="P371" s="1">
        <f t="shared" si="58"/>
        <v>0</v>
      </c>
      <c r="Q371" s="1">
        <f>SUMIF('I have a blue banner'!A$2:A$995,D371,'I have a blue banner'!L$2:L$995)</f>
        <v>20</v>
      </c>
      <c r="R371" s="1">
        <f>SUMIF('I have a blue banner'!A$2:A$995,F371,'I have a blue banner'!L$2:L$995)</f>
        <v>31</v>
      </c>
      <c r="S371" s="1">
        <f>SUMIF('I have a blue banner'!A$2:A$995,I371,'I have a blue banner'!L$2:L$995)</f>
        <v>0</v>
      </c>
      <c r="T371" s="1">
        <f>SUMIF('I wanna go biking'!A$2:A$1000,D371,'I wanna go biking'!D$2:D$2000)</f>
        <v>3.5</v>
      </c>
      <c r="U371" s="1">
        <f>SUMIF('I wanna go biking'!A$2:A$1000,F371,'I wanna go biking'!D$2:D$2000)</f>
        <v>7.66666666666667</v>
      </c>
      <c r="V371" s="1">
        <f>SUMIF('I wanna go biking'!A$2:A$1000,H371,'I wanna go biking'!D$2:D$2000)</f>
        <v>10</v>
      </c>
      <c r="W371">
        <f t="shared" si="59"/>
        <v>-16.5</v>
      </c>
      <c r="X371">
        <f t="shared" si="60"/>
        <v>-23.3333333333333</v>
      </c>
      <c r="Y371">
        <f t="shared" si="61"/>
        <v>10</v>
      </c>
      <c r="Z371">
        <f t="shared" si="62"/>
        <v>0</v>
      </c>
      <c r="AA371">
        <f t="shared" si="63"/>
        <v>0</v>
      </c>
      <c r="AB371">
        <f t="shared" si="64"/>
        <v>0</v>
      </c>
      <c r="AC371" s="25">
        <f t="shared" si="65"/>
        <v>0</v>
      </c>
    </row>
    <row r="372" spans="1:29">
      <c r="A372">
        <f>'Data Entry'!A373</f>
        <v>8735</v>
      </c>
      <c r="B372">
        <f>'Data Entry'!B373</f>
        <v>64</v>
      </c>
      <c r="C372" t="str">
        <f>'Data Entry'!C373</f>
        <v>Blue</v>
      </c>
      <c r="D372">
        <f>'Data Entry'!M373</f>
        <v>1114</v>
      </c>
      <c r="E372">
        <f>'Data Entry'!N373</f>
        <v>3.897</v>
      </c>
      <c r="F372">
        <f>'Data Entry'!O373</f>
        <v>4152</v>
      </c>
      <c r="G372">
        <f>'Data Entry'!P373</f>
        <v>0</v>
      </c>
      <c r="H372">
        <f>'Data Entry'!Q373</f>
        <v>4617</v>
      </c>
      <c r="I372">
        <f>'Data Entry'!R373</f>
        <v>0.175</v>
      </c>
      <c r="J372">
        <f t="shared" si="55"/>
        <v>4.072</v>
      </c>
      <c r="K372" s="1">
        <f>SUMIFS('I want to cry'!C$2:C$1000,'I want to cry'!$A$2:$A$1000,$B372,'I want to cry'!$B$2:$B$1000,$C372)</f>
        <v>25.548</v>
      </c>
      <c r="L372" s="1">
        <f>SUMIFS('I want to cry'!D$2:D$1000,'I want to cry'!$A$2:$A$1000,$B372,'I want to cry'!$B$2:$B$1000,$C372)</f>
        <v>0</v>
      </c>
      <c r="M372" s="1">
        <f>SUMIFS('I want to cry'!E$2:E$1000,'I want to cry'!$A$2:$A$1000,$B372,'I want to cry'!$B$2:$B$1000,$C372)</f>
        <v>0.175</v>
      </c>
      <c r="N372" s="1">
        <f t="shared" si="56"/>
        <v>0.152536402066698</v>
      </c>
      <c r="O372" s="1">
        <f t="shared" si="57"/>
        <v>0</v>
      </c>
      <c r="P372" s="1">
        <f t="shared" si="58"/>
        <v>0</v>
      </c>
      <c r="Q372" s="1">
        <f>SUMIF('I have a blue banner'!A$2:A$995,D372,'I have a blue banner'!L$2:L$995)</f>
        <v>171</v>
      </c>
      <c r="R372" s="1">
        <f>SUMIF('I have a blue banner'!A$2:A$995,F372,'I have a blue banner'!L$2:L$995)</f>
        <v>85</v>
      </c>
      <c r="S372" s="1">
        <f>SUMIF('I have a blue banner'!A$2:A$995,I372,'I have a blue banner'!L$2:L$995)</f>
        <v>0</v>
      </c>
      <c r="T372" s="1">
        <f>SUMIF('I wanna go biking'!A$2:A$1000,D372,'I wanna go biking'!D$2:D$2000)</f>
        <v>25.6666666666667</v>
      </c>
      <c r="U372" s="1">
        <f>SUMIF('I wanna go biking'!A$2:A$1000,F372,'I wanna go biking'!D$2:D$2000)</f>
        <v>10</v>
      </c>
      <c r="V372" s="1">
        <f>SUMIF('I wanna go biking'!A$2:A$1000,H372,'I wanna go biking'!D$2:D$2000)</f>
        <v>0</v>
      </c>
      <c r="W372">
        <f t="shared" si="59"/>
        <v>-145.333333333333</v>
      </c>
      <c r="X372">
        <f t="shared" si="60"/>
        <v>-75</v>
      </c>
      <c r="Y372">
        <f t="shared" si="61"/>
        <v>0</v>
      </c>
      <c r="Z372">
        <f t="shared" si="62"/>
        <v>-22.1686237670268</v>
      </c>
      <c r="AA372">
        <f t="shared" si="63"/>
        <v>0</v>
      </c>
      <c r="AB372">
        <f t="shared" si="64"/>
        <v>0</v>
      </c>
      <c r="AC372" s="25">
        <f t="shared" si="65"/>
        <v>-22.1686237670268</v>
      </c>
    </row>
    <row r="373" spans="1:29">
      <c r="A373">
        <f>'Data Entry'!A374</f>
        <v>1114</v>
      </c>
      <c r="B373">
        <f>'Data Entry'!B374</f>
        <v>64</v>
      </c>
      <c r="C373" t="str">
        <f>'Data Entry'!C374</f>
        <v>Red</v>
      </c>
      <c r="D373">
        <f>'Data Entry'!M374</f>
        <v>8735</v>
      </c>
      <c r="E373">
        <f>'Data Entry'!N374</f>
        <v>27.459</v>
      </c>
      <c r="F373">
        <f>'Data Entry'!O374</f>
        <v>8850</v>
      </c>
      <c r="G373">
        <f>'Data Entry'!P374</f>
        <v>0</v>
      </c>
      <c r="H373">
        <f>'Data Entry'!Q374</f>
        <v>7757</v>
      </c>
      <c r="I373">
        <f>'Data Entry'!R374</f>
        <v>0</v>
      </c>
      <c r="J373">
        <f t="shared" si="55"/>
        <v>27.459</v>
      </c>
      <c r="K373" s="1">
        <f>SUMIFS('I want to cry'!C$2:C$1000,'I want to cry'!$A$2:$A$1000,$B373,'I want to cry'!$B$2:$B$1000,$C373)</f>
        <v>38.116</v>
      </c>
      <c r="L373" s="1">
        <f>SUMIFS('I want to cry'!D$2:D$1000,'I want to cry'!$A$2:$A$1000,$B373,'I want to cry'!$B$2:$B$1000,$C373)</f>
        <v>0</v>
      </c>
      <c r="M373" s="1">
        <f>SUMIFS('I want to cry'!E$2:E$1000,'I want to cry'!$A$2:$A$1000,$B373,'I want to cry'!$B$2:$B$1000,$C373)</f>
        <v>0</v>
      </c>
      <c r="N373" s="1">
        <f t="shared" si="56"/>
        <v>0.72040612865988</v>
      </c>
      <c r="O373" s="1">
        <f t="shared" si="57"/>
        <v>0</v>
      </c>
      <c r="P373" s="1">
        <f t="shared" si="58"/>
        <v>0</v>
      </c>
      <c r="Q373" s="1">
        <f>SUMIF('I have a blue banner'!A$2:A$995,D373,'I have a blue banner'!L$2:L$995)</f>
        <v>0</v>
      </c>
      <c r="R373" s="1">
        <f>SUMIF('I have a blue banner'!A$2:A$995,F373,'I have a blue banner'!L$2:L$995)</f>
        <v>18</v>
      </c>
      <c r="S373" s="1">
        <f>SUMIF('I have a blue banner'!A$2:A$995,I373,'I have a blue banner'!L$2:L$995)</f>
        <v>0</v>
      </c>
      <c r="T373" s="1">
        <f>SUMIF('I wanna go biking'!A$2:A$1000,D373,'I wanna go biking'!D$2:D$2000)</f>
        <v>0</v>
      </c>
      <c r="U373" s="1">
        <f>SUMIF('I wanna go biking'!A$2:A$1000,F373,'I wanna go biking'!D$2:D$2000)</f>
        <v>0.6</v>
      </c>
      <c r="V373" s="1">
        <f>SUMIF('I wanna go biking'!A$2:A$1000,H373,'I wanna go biking'!D$2:D$2000)</f>
        <v>0</v>
      </c>
      <c r="W373">
        <f t="shared" si="59"/>
        <v>0</v>
      </c>
      <c r="X373">
        <f t="shared" si="60"/>
        <v>-17.4</v>
      </c>
      <c r="Y373">
        <f t="shared" si="61"/>
        <v>0</v>
      </c>
      <c r="Z373">
        <f t="shared" si="62"/>
        <v>0</v>
      </c>
      <c r="AA373">
        <f t="shared" si="63"/>
        <v>0</v>
      </c>
      <c r="AB373">
        <f t="shared" si="64"/>
        <v>0</v>
      </c>
      <c r="AC373" s="25">
        <f t="shared" si="65"/>
        <v>0</v>
      </c>
    </row>
    <row r="374" spans="1:29">
      <c r="A374">
        <f>'Data Entry'!A375</f>
        <v>4152</v>
      </c>
      <c r="B374">
        <f>'Data Entry'!B375</f>
        <v>64</v>
      </c>
      <c r="C374" t="str">
        <f>'Data Entry'!C375</f>
        <v>Red</v>
      </c>
      <c r="D374">
        <f>'Data Entry'!M375</f>
        <v>8735</v>
      </c>
      <c r="E374">
        <f>'Data Entry'!N375</f>
        <v>10.657</v>
      </c>
      <c r="F374">
        <f>'Data Entry'!O375</f>
        <v>8850</v>
      </c>
      <c r="G374">
        <f>'Data Entry'!P375</f>
        <v>0</v>
      </c>
      <c r="H374">
        <f>'Data Entry'!Q375</f>
        <v>7757</v>
      </c>
      <c r="I374">
        <f>'Data Entry'!R375</f>
        <v>0</v>
      </c>
      <c r="J374">
        <f t="shared" si="55"/>
        <v>10.657</v>
      </c>
      <c r="K374" s="1">
        <f>SUMIFS('I want to cry'!C$2:C$1000,'I want to cry'!$A$2:$A$1000,$B374,'I want to cry'!$B$2:$B$1000,$C374)</f>
        <v>38.116</v>
      </c>
      <c r="L374" s="1">
        <f>SUMIFS('I want to cry'!D$2:D$1000,'I want to cry'!$A$2:$A$1000,$B374,'I want to cry'!$B$2:$B$1000,$C374)</f>
        <v>0</v>
      </c>
      <c r="M374" s="1">
        <f>SUMIFS('I want to cry'!E$2:E$1000,'I want to cry'!$A$2:$A$1000,$B374,'I want to cry'!$B$2:$B$1000,$C374)</f>
        <v>0</v>
      </c>
      <c r="N374" s="1">
        <f t="shared" si="56"/>
        <v>0.27959387134012</v>
      </c>
      <c r="O374" s="1">
        <f t="shared" si="57"/>
        <v>0</v>
      </c>
      <c r="P374" s="1">
        <f t="shared" si="58"/>
        <v>0</v>
      </c>
      <c r="Q374" s="1">
        <f>SUMIF('I have a blue banner'!A$2:A$995,D374,'I have a blue banner'!L$2:L$995)</f>
        <v>0</v>
      </c>
      <c r="R374" s="1">
        <f>SUMIF('I have a blue banner'!A$2:A$995,F374,'I have a blue banner'!L$2:L$995)</f>
        <v>18</v>
      </c>
      <c r="S374" s="1">
        <f>SUMIF('I have a blue banner'!A$2:A$995,I374,'I have a blue banner'!L$2:L$995)</f>
        <v>0</v>
      </c>
      <c r="T374" s="1">
        <f>SUMIF('I wanna go biking'!A$2:A$1000,D374,'I wanna go biking'!D$2:D$2000)</f>
        <v>0</v>
      </c>
      <c r="U374" s="1">
        <f>SUMIF('I wanna go biking'!A$2:A$1000,F374,'I wanna go biking'!D$2:D$2000)</f>
        <v>0.6</v>
      </c>
      <c r="V374" s="1">
        <f>SUMIF('I wanna go biking'!A$2:A$1000,H374,'I wanna go biking'!D$2:D$2000)</f>
        <v>0</v>
      </c>
      <c r="W374">
        <f t="shared" si="59"/>
        <v>0</v>
      </c>
      <c r="X374">
        <f t="shared" si="60"/>
        <v>-17.4</v>
      </c>
      <c r="Y374">
        <f t="shared" si="61"/>
        <v>0</v>
      </c>
      <c r="Z374">
        <f t="shared" si="62"/>
        <v>0</v>
      </c>
      <c r="AA374">
        <f t="shared" si="63"/>
        <v>0</v>
      </c>
      <c r="AB374">
        <f t="shared" si="64"/>
        <v>0</v>
      </c>
      <c r="AC374" s="25">
        <f t="shared" si="65"/>
        <v>0</v>
      </c>
    </row>
    <row r="375" spans="1:29">
      <c r="A375">
        <f>'Data Entry'!A376</f>
        <v>8850</v>
      </c>
      <c r="B375">
        <f>'Data Entry'!B376</f>
        <v>66</v>
      </c>
      <c r="C375" t="str">
        <f>'Data Entry'!C376</f>
        <v>Blue</v>
      </c>
      <c r="D375">
        <f>'Data Entry'!M376</f>
        <v>1114</v>
      </c>
      <c r="E375">
        <f>'Data Entry'!N376</f>
        <v>0</v>
      </c>
      <c r="F375">
        <f>'Data Entry'!O376</f>
        <v>4152</v>
      </c>
      <c r="G375">
        <f>'Data Entry'!P376</f>
        <v>0</v>
      </c>
      <c r="H375">
        <f>'Data Entry'!Q376</f>
        <v>4617</v>
      </c>
      <c r="I375">
        <f>'Data Entry'!R376</f>
        <v>0</v>
      </c>
      <c r="J375">
        <f t="shared" si="55"/>
        <v>0</v>
      </c>
      <c r="K375" s="1">
        <f>SUMIFS('I want to cry'!C$2:C$1000,'I want to cry'!$A$2:$A$1000,$B375,'I want to cry'!$B$2:$B$1000,$C375)</f>
        <v>37.959</v>
      </c>
      <c r="L375" s="1">
        <f>SUMIFS('I want to cry'!D$2:D$1000,'I want to cry'!$A$2:$A$1000,$B375,'I want to cry'!$B$2:$B$1000,$C375)</f>
        <v>14.101</v>
      </c>
      <c r="M375" s="1">
        <f>SUMIFS('I want to cry'!E$2:E$1000,'I want to cry'!$A$2:$A$1000,$B375,'I want to cry'!$B$2:$B$1000,$C375)</f>
        <v>1.638</v>
      </c>
      <c r="N375" s="1">
        <f t="shared" si="56"/>
        <v>0</v>
      </c>
      <c r="O375" s="1">
        <f t="shared" si="57"/>
        <v>0</v>
      </c>
      <c r="P375" s="1">
        <f t="shared" si="58"/>
        <v>0</v>
      </c>
      <c r="Q375" s="1">
        <f>SUMIF('I have a blue banner'!A$2:A$995,D375,'I have a blue banner'!L$2:L$995)</f>
        <v>171</v>
      </c>
      <c r="R375" s="1">
        <f>SUMIF('I have a blue banner'!A$2:A$995,F375,'I have a blue banner'!L$2:L$995)</f>
        <v>85</v>
      </c>
      <c r="S375" s="1">
        <f>SUMIF('I have a blue banner'!A$2:A$995,I375,'I have a blue banner'!L$2:L$995)</f>
        <v>0</v>
      </c>
      <c r="T375" s="1">
        <f>SUMIF('I wanna go biking'!A$2:A$1000,D375,'I wanna go biking'!D$2:D$2000)</f>
        <v>25.6666666666667</v>
      </c>
      <c r="U375" s="1">
        <f>SUMIF('I wanna go biking'!A$2:A$1000,F375,'I wanna go biking'!D$2:D$2000)</f>
        <v>10</v>
      </c>
      <c r="V375" s="1">
        <f>SUMIF('I wanna go biking'!A$2:A$1000,H375,'I wanna go biking'!D$2:D$2000)</f>
        <v>0</v>
      </c>
      <c r="W375">
        <f t="shared" si="59"/>
        <v>-145.333333333333</v>
      </c>
      <c r="X375">
        <f t="shared" si="60"/>
        <v>-75</v>
      </c>
      <c r="Y375">
        <f t="shared" si="61"/>
        <v>0</v>
      </c>
      <c r="Z375">
        <f t="shared" si="62"/>
        <v>0</v>
      </c>
      <c r="AA375">
        <f t="shared" si="63"/>
        <v>0</v>
      </c>
      <c r="AB375">
        <f t="shared" si="64"/>
        <v>0</v>
      </c>
      <c r="AC375" s="25">
        <f t="shared" si="65"/>
        <v>0</v>
      </c>
    </row>
    <row r="376" spans="1:29">
      <c r="A376">
        <f>'Data Entry'!A377</f>
        <v>1241</v>
      </c>
      <c r="B376">
        <f>'Data Entry'!B377</f>
        <v>67</v>
      </c>
      <c r="C376" t="str">
        <f>'Data Entry'!C377</f>
        <v>Blue</v>
      </c>
      <c r="D376">
        <f>'Data Entry'!M377</f>
        <v>2013</v>
      </c>
      <c r="E376">
        <f>'Data Entry'!N377</f>
        <v>0</v>
      </c>
      <c r="F376">
        <f>'Data Entry'!O377</f>
        <v>5031</v>
      </c>
      <c r="G376">
        <f>'Data Entry'!P377</f>
        <v>0</v>
      </c>
      <c r="H376">
        <f>'Data Entry'!Q377</f>
        <v>5406</v>
      </c>
      <c r="I376">
        <f>'Data Entry'!R377</f>
        <v>0</v>
      </c>
      <c r="J376">
        <f t="shared" si="55"/>
        <v>0</v>
      </c>
      <c r="K376" s="1">
        <f>SUMIFS('I want to cry'!C$2:C$1000,'I want to cry'!$A$2:$A$1000,$B376,'I want to cry'!$B$2:$B$1000,$C376)</f>
        <v>21.985</v>
      </c>
      <c r="L376" s="1">
        <f>SUMIFS('I want to cry'!D$2:D$1000,'I want to cry'!$A$2:$A$1000,$B376,'I want to cry'!$B$2:$B$1000,$C376)</f>
        <v>0</v>
      </c>
      <c r="M376" s="1">
        <f>SUMIFS('I want to cry'!E$2:E$1000,'I want to cry'!$A$2:$A$1000,$B376,'I want to cry'!$B$2:$B$1000,$C376)</f>
        <v>0</v>
      </c>
      <c r="N376" s="1">
        <f t="shared" si="56"/>
        <v>0</v>
      </c>
      <c r="O376" s="1">
        <f t="shared" si="57"/>
        <v>0</v>
      </c>
      <c r="P376" s="1">
        <f t="shared" si="58"/>
        <v>0</v>
      </c>
      <c r="Q376" s="1">
        <f>SUMIF('I have a blue banner'!A$2:A$995,D376,'I have a blue banner'!L$2:L$995)</f>
        <v>32</v>
      </c>
      <c r="R376" s="1">
        <f>SUMIF('I have a blue banner'!A$2:A$995,F376,'I have a blue banner'!L$2:L$995)</f>
        <v>10</v>
      </c>
      <c r="S376" s="1">
        <f>SUMIF('I have a blue banner'!A$2:A$995,I376,'I have a blue banner'!L$2:L$995)</f>
        <v>0</v>
      </c>
      <c r="T376" s="1">
        <f>SUMIF('I wanna go biking'!A$2:A$1000,D376,'I wanna go biking'!D$2:D$2000)</f>
        <v>3.66666666666667</v>
      </c>
      <c r="U376" s="1">
        <f>SUMIF('I wanna go biking'!A$2:A$1000,F376,'I wanna go biking'!D$2:D$2000)</f>
        <v>0.5</v>
      </c>
      <c r="V376" s="1">
        <f>SUMIF('I wanna go biking'!A$2:A$1000,H376,'I wanna go biking'!D$2:D$2000)</f>
        <v>18</v>
      </c>
      <c r="W376">
        <f t="shared" si="59"/>
        <v>-28.3333333333333</v>
      </c>
      <c r="X376">
        <f t="shared" si="60"/>
        <v>-9.5</v>
      </c>
      <c r="Y376">
        <f t="shared" si="61"/>
        <v>18</v>
      </c>
      <c r="Z376">
        <f t="shared" si="62"/>
        <v>0</v>
      </c>
      <c r="AA376">
        <f t="shared" si="63"/>
        <v>0</v>
      </c>
      <c r="AB376">
        <f t="shared" si="64"/>
        <v>0</v>
      </c>
      <c r="AC376" s="25">
        <f t="shared" si="65"/>
        <v>0</v>
      </c>
    </row>
    <row r="377" spans="1:29">
      <c r="A377">
        <f>'Data Entry'!A378</f>
        <v>2706</v>
      </c>
      <c r="B377">
        <f>'Data Entry'!B378</f>
        <v>68</v>
      </c>
      <c r="C377" t="str">
        <f>'Data Entry'!C378</f>
        <v>Blue</v>
      </c>
      <c r="D377">
        <f>'Data Entry'!M378</f>
        <v>1305</v>
      </c>
      <c r="E377">
        <f>'Data Entry'!N378</f>
        <v>0</v>
      </c>
      <c r="F377">
        <f>'Data Entry'!O378</f>
        <v>4976</v>
      </c>
      <c r="G377">
        <f>'Data Entry'!P378</f>
        <v>0</v>
      </c>
      <c r="H377">
        <f>'Data Entry'!Q378</f>
        <v>7520</v>
      </c>
      <c r="I377">
        <f>'Data Entry'!R378</f>
        <v>0</v>
      </c>
      <c r="J377">
        <f t="shared" si="55"/>
        <v>0</v>
      </c>
      <c r="K377" s="1">
        <f>SUMIFS('I want to cry'!C$2:C$1000,'I want to cry'!$A$2:$A$1000,$B377,'I want to cry'!$B$2:$B$1000,$C377)</f>
        <v>6.883</v>
      </c>
      <c r="L377" s="1">
        <f>SUMIFS('I want to cry'!D$2:D$1000,'I want to cry'!$A$2:$A$1000,$B377,'I want to cry'!$B$2:$B$1000,$C377)</f>
        <v>0</v>
      </c>
      <c r="M377" s="1">
        <f>SUMIFS('I want to cry'!E$2:E$1000,'I want to cry'!$A$2:$A$1000,$B377,'I want to cry'!$B$2:$B$1000,$C377)</f>
        <v>1.258</v>
      </c>
      <c r="N377" s="1">
        <f t="shared" si="56"/>
        <v>0</v>
      </c>
      <c r="O377" s="1">
        <f t="shared" si="57"/>
        <v>0</v>
      </c>
      <c r="P377" s="1">
        <f t="shared" si="58"/>
        <v>0</v>
      </c>
      <c r="Q377" s="1">
        <f>SUMIF('I have a blue banner'!A$2:A$995,D377,'I have a blue banner'!L$2:L$995)</f>
        <v>97</v>
      </c>
      <c r="R377" s="1">
        <f>SUMIF('I have a blue banner'!A$2:A$995,F377,'I have a blue banner'!L$2:L$995)</f>
        <v>141</v>
      </c>
      <c r="S377" s="1">
        <f>SUMIF('I have a blue banner'!A$2:A$995,I377,'I have a blue banner'!L$2:L$995)</f>
        <v>0</v>
      </c>
      <c r="T377" s="1">
        <f>SUMIF('I wanna go biking'!A$2:A$1000,D377,'I wanna go biking'!D$2:D$2000)</f>
        <v>12</v>
      </c>
      <c r="U377" s="1">
        <f>SUMIF('I wanna go biking'!A$2:A$1000,F377,'I wanna go biking'!D$2:D$2000)</f>
        <v>10.3333333333333</v>
      </c>
      <c r="V377" s="1">
        <f>SUMIF('I wanna go biking'!A$2:A$1000,H377,'I wanna go biking'!D$2:D$2000)</f>
        <v>2.33333333333333</v>
      </c>
      <c r="W377">
        <f t="shared" si="59"/>
        <v>-85</v>
      </c>
      <c r="X377">
        <f t="shared" si="60"/>
        <v>-130.666666666667</v>
      </c>
      <c r="Y377">
        <f t="shared" si="61"/>
        <v>2.33333333333333</v>
      </c>
      <c r="Z377">
        <f t="shared" si="62"/>
        <v>0</v>
      </c>
      <c r="AA377">
        <f t="shared" si="63"/>
        <v>0</v>
      </c>
      <c r="AB377">
        <f t="shared" si="64"/>
        <v>0</v>
      </c>
      <c r="AC377" s="25">
        <f t="shared" si="65"/>
        <v>0</v>
      </c>
    </row>
    <row r="378" spans="1:29">
      <c r="A378">
        <f>'Data Entry'!A379</f>
        <v>6978</v>
      </c>
      <c r="B378">
        <f>'Data Entry'!B379</f>
        <v>68</v>
      </c>
      <c r="C378" t="str">
        <f>'Data Entry'!C379</f>
        <v>Blue</v>
      </c>
      <c r="D378">
        <f>'Data Entry'!M379</f>
        <v>1305</v>
      </c>
      <c r="E378">
        <f>'Data Entry'!N379</f>
        <v>6.883</v>
      </c>
      <c r="F378">
        <f>'Data Entry'!O379</f>
        <v>4976</v>
      </c>
      <c r="G378">
        <f>'Data Entry'!P379</f>
        <v>0</v>
      </c>
      <c r="H378">
        <f>'Data Entry'!Q379</f>
        <v>7520</v>
      </c>
      <c r="I378">
        <f>'Data Entry'!R379</f>
        <v>1.258</v>
      </c>
      <c r="J378">
        <f t="shared" si="55"/>
        <v>8.141</v>
      </c>
      <c r="K378" s="1">
        <f>SUMIFS('I want to cry'!C$2:C$1000,'I want to cry'!$A$2:$A$1000,$B378,'I want to cry'!$B$2:$B$1000,$C378)</f>
        <v>6.883</v>
      </c>
      <c r="L378" s="1">
        <f>SUMIFS('I want to cry'!D$2:D$1000,'I want to cry'!$A$2:$A$1000,$B378,'I want to cry'!$B$2:$B$1000,$C378)</f>
        <v>0</v>
      </c>
      <c r="M378" s="1">
        <f>SUMIFS('I want to cry'!E$2:E$1000,'I want to cry'!$A$2:$A$1000,$B378,'I want to cry'!$B$2:$B$1000,$C378)</f>
        <v>1.258</v>
      </c>
      <c r="N378" s="1">
        <f t="shared" si="56"/>
        <v>1</v>
      </c>
      <c r="O378" s="1">
        <f t="shared" si="57"/>
        <v>0</v>
      </c>
      <c r="P378" s="1">
        <f t="shared" si="58"/>
        <v>0</v>
      </c>
      <c r="Q378" s="1">
        <f>SUMIF('I have a blue banner'!A$2:A$995,D378,'I have a blue banner'!L$2:L$995)</f>
        <v>97</v>
      </c>
      <c r="R378" s="1">
        <f>SUMIF('I have a blue banner'!A$2:A$995,F378,'I have a blue banner'!L$2:L$995)</f>
        <v>141</v>
      </c>
      <c r="S378" s="1">
        <f>SUMIF('I have a blue banner'!A$2:A$995,I378,'I have a blue banner'!L$2:L$995)</f>
        <v>0</v>
      </c>
      <c r="T378" s="1">
        <f>SUMIF('I wanna go biking'!A$2:A$1000,D378,'I wanna go biking'!D$2:D$2000)</f>
        <v>12</v>
      </c>
      <c r="U378" s="1">
        <f>SUMIF('I wanna go biking'!A$2:A$1000,F378,'I wanna go biking'!D$2:D$2000)</f>
        <v>10.3333333333333</v>
      </c>
      <c r="V378" s="1">
        <f>SUMIF('I wanna go biking'!A$2:A$1000,H378,'I wanna go biking'!D$2:D$2000)</f>
        <v>2.33333333333333</v>
      </c>
      <c r="W378">
        <f t="shared" si="59"/>
        <v>-85</v>
      </c>
      <c r="X378">
        <f t="shared" si="60"/>
        <v>-130.666666666667</v>
      </c>
      <c r="Y378">
        <f t="shared" si="61"/>
        <v>2.33333333333333</v>
      </c>
      <c r="Z378">
        <f t="shared" si="62"/>
        <v>-85</v>
      </c>
      <c r="AA378">
        <f t="shared" si="63"/>
        <v>0</v>
      </c>
      <c r="AB378">
        <f t="shared" si="64"/>
        <v>0</v>
      </c>
      <c r="AC378" s="25">
        <f t="shared" si="65"/>
        <v>-85</v>
      </c>
    </row>
    <row r="379" spans="1:29">
      <c r="A379">
        <f>'Data Entry'!A380</f>
        <v>4976</v>
      </c>
      <c r="B379">
        <f>'Data Entry'!B380</f>
        <v>68</v>
      </c>
      <c r="C379" t="str">
        <f>'Data Entry'!C380</f>
        <v>Red</v>
      </c>
      <c r="D379">
        <f>'Data Entry'!M380</f>
        <v>6978</v>
      </c>
      <c r="E379">
        <f>'Data Entry'!N380</f>
        <v>0</v>
      </c>
      <c r="F379">
        <f>'Data Entry'!O380</f>
        <v>2056</v>
      </c>
      <c r="G379">
        <f>'Data Entry'!P380</f>
        <v>0</v>
      </c>
      <c r="H379">
        <f>'Data Entry'!Q380</f>
        <v>2706</v>
      </c>
      <c r="I379">
        <f>'Data Entry'!R380</f>
        <v>0</v>
      </c>
      <c r="J379">
        <f t="shared" si="55"/>
        <v>0</v>
      </c>
      <c r="K379" s="1">
        <f>SUMIFS('I want to cry'!C$2:C$1000,'I want to cry'!$A$2:$A$1000,$B379,'I want to cry'!$B$2:$B$1000,$C379)</f>
        <v>10.448</v>
      </c>
      <c r="L379" s="1">
        <f>SUMIFS('I want to cry'!D$2:D$1000,'I want to cry'!$A$2:$A$1000,$B379,'I want to cry'!$B$2:$B$1000,$C379)</f>
        <v>23.989</v>
      </c>
      <c r="M379" s="1">
        <f>SUMIFS('I want to cry'!E$2:E$1000,'I want to cry'!$A$2:$A$1000,$B379,'I want to cry'!$B$2:$B$1000,$C379)</f>
        <v>0</v>
      </c>
      <c r="N379" s="1">
        <f t="shared" si="56"/>
        <v>0</v>
      </c>
      <c r="O379" s="1">
        <f t="shared" si="57"/>
        <v>0</v>
      </c>
      <c r="P379" s="1">
        <f t="shared" si="58"/>
        <v>0</v>
      </c>
      <c r="Q379" s="1">
        <f>SUMIF('I have a blue banner'!A$2:A$995,D379,'I have a blue banner'!L$2:L$995)</f>
        <v>44</v>
      </c>
      <c r="R379" s="1">
        <f>SUMIF('I have a blue banner'!A$2:A$995,F379,'I have a blue banner'!L$2:L$995)</f>
        <v>194</v>
      </c>
      <c r="S379" s="1">
        <f>SUMIF('I have a blue banner'!A$2:A$995,I379,'I have a blue banner'!L$2:L$995)</f>
        <v>0</v>
      </c>
      <c r="T379" s="1">
        <f>SUMIF('I wanna go biking'!A$2:A$1000,D379,'I wanna go biking'!D$2:D$2000)</f>
        <v>4.75</v>
      </c>
      <c r="U379" s="1">
        <f>SUMIF('I wanna go biking'!A$2:A$1000,F379,'I wanna go biking'!D$2:D$2000)</f>
        <v>27.3333333333333</v>
      </c>
      <c r="V379" s="1">
        <f>SUMIF('I wanna go biking'!A$2:A$1000,H379,'I wanna go biking'!D$2:D$2000)</f>
        <v>10</v>
      </c>
      <c r="W379">
        <f t="shared" si="59"/>
        <v>-39.25</v>
      </c>
      <c r="X379">
        <f t="shared" si="60"/>
        <v>-166.666666666667</v>
      </c>
      <c r="Y379">
        <f t="shared" si="61"/>
        <v>10</v>
      </c>
      <c r="Z379">
        <f t="shared" si="62"/>
        <v>0</v>
      </c>
      <c r="AA379">
        <f t="shared" si="63"/>
        <v>0</v>
      </c>
      <c r="AB379">
        <f t="shared" si="64"/>
        <v>0</v>
      </c>
      <c r="AC379" s="25">
        <f t="shared" si="65"/>
        <v>0</v>
      </c>
    </row>
    <row r="380" spans="1:29">
      <c r="A380">
        <f>'Data Entry'!A381</f>
        <v>1305</v>
      </c>
      <c r="B380">
        <f>'Data Entry'!B381</f>
        <v>68</v>
      </c>
      <c r="C380" t="str">
        <f>'Data Entry'!C381</f>
        <v>Red</v>
      </c>
      <c r="D380">
        <f>'Data Entry'!M381</f>
        <v>6978</v>
      </c>
      <c r="E380">
        <f>'Data Entry'!N381</f>
        <v>10.448</v>
      </c>
      <c r="F380">
        <f>'Data Entry'!O381</f>
        <v>2056</v>
      </c>
      <c r="G380">
        <f>'Data Entry'!P381</f>
        <v>0</v>
      </c>
      <c r="H380">
        <f>'Data Entry'!Q381</f>
        <v>2706</v>
      </c>
      <c r="I380">
        <f>'Data Entry'!R381</f>
        <v>0</v>
      </c>
      <c r="J380">
        <f t="shared" si="55"/>
        <v>10.448</v>
      </c>
      <c r="K380" s="1">
        <f>SUMIFS('I want to cry'!C$2:C$1000,'I want to cry'!$A$2:$A$1000,$B380,'I want to cry'!$B$2:$B$1000,$C380)</f>
        <v>10.448</v>
      </c>
      <c r="L380" s="1">
        <f>SUMIFS('I want to cry'!D$2:D$1000,'I want to cry'!$A$2:$A$1000,$B380,'I want to cry'!$B$2:$B$1000,$C380)</f>
        <v>23.989</v>
      </c>
      <c r="M380" s="1">
        <f>SUMIFS('I want to cry'!E$2:E$1000,'I want to cry'!$A$2:$A$1000,$B380,'I want to cry'!$B$2:$B$1000,$C380)</f>
        <v>0</v>
      </c>
      <c r="N380" s="1">
        <f t="shared" si="56"/>
        <v>1</v>
      </c>
      <c r="O380" s="1">
        <f t="shared" si="57"/>
        <v>0</v>
      </c>
      <c r="P380" s="1">
        <f t="shared" si="58"/>
        <v>0</v>
      </c>
      <c r="Q380" s="1">
        <f>SUMIF('I have a blue banner'!A$2:A$995,D380,'I have a blue banner'!L$2:L$995)</f>
        <v>44</v>
      </c>
      <c r="R380" s="1">
        <f>SUMIF('I have a blue banner'!A$2:A$995,F380,'I have a blue banner'!L$2:L$995)</f>
        <v>194</v>
      </c>
      <c r="S380" s="1">
        <f>SUMIF('I have a blue banner'!A$2:A$995,I380,'I have a blue banner'!L$2:L$995)</f>
        <v>0</v>
      </c>
      <c r="T380" s="1">
        <f>SUMIF('I wanna go biking'!A$2:A$1000,D380,'I wanna go biking'!D$2:D$2000)</f>
        <v>4.75</v>
      </c>
      <c r="U380" s="1">
        <f>SUMIF('I wanna go biking'!A$2:A$1000,F380,'I wanna go biking'!D$2:D$2000)</f>
        <v>27.3333333333333</v>
      </c>
      <c r="V380" s="1">
        <f>SUMIF('I wanna go biking'!A$2:A$1000,H380,'I wanna go biking'!D$2:D$2000)</f>
        <v>10</v>
      </c>
      <c r="W380">
        <f t="shared" si="59"/>
        <v>-39.25</v>
      </c>
      <c r="X380">
        <f t="shared" si="60"/>
        <v>-166.666666666667</v>
      </c>
      <c r="Y380">
        <f t="shared" si="61"/>
        <v>10</v>
      </c>
      <c r="Z380">
        <f t="shared" si="62"/>
        <v>-39.25</v>
      </c>
      <c r="AA380">
        <f t="shared" si="63"/>
        <v>0</v>
      </c>
      <c r="AB380">
        <f t="shared" si="64"/>
        <v>0</v>
      </c>
      <c r="AC380" s="25">
        <f t="shared" si="65"/>
        <v>-39.25</v>
      </c>
    </row>
    <row r="381" spans="1:29">
      <c r="A381">
        <f>'Data Entry'!A382</f>
        <v>4917</v>
      </c>
      <c r="B381">
        <f>'Data Entry'!B382</f>
        <v>67</v>
      </c>
      <c r="C381" t="str">
        <f>'Data Entry'!C382</f>
        <v>Blue</v>
      </c>
      <c r="D381">
        <f>'Data Entry'!M382</f>
        <v>2013</v>
      </c>
      <c r="E381">
        <f>'Data Entry'!N382</f>
        <v>14.466</v>
      </c>
      <c r="F381">
        <f>'Data Entry'!O382</f>
        <v>5031</v>
      </c>
      <c r="G381">
        <f>'Data Entry'!P382</f>
        <v>0</v>
      </c>
      <c r="H381">
        <f>'Data Entry'!Q382</f>
        <v>5406</v>
      </c>
      <c r="I381">
        <f>'Data Entry'!R382</f>
        <v>0</v>
      </c>
      <c r="J381">
        <f t="shared" si="55"/>
        <v>14.466</v>
      </c>
      <c r="K381" s="1">
        <f>SUMIFS('I want to cry'!C$2:C$1000,'I want to cry'!$A$2:$A$1000,$B381,'I want to cry'!$B$2:$B$1000,$C381)</f>
        <v>21.985</v>
      </c>
      <c r="L381" s="1">
        <f>SUMIFS('I want to cry'!D$2:D$1000,'I want to cry'!$A$2:$A$1000,$B381,'I want to cry'!$B$2:$B$1000,$C381)</f>
        <v>0</v>
      </c>
      <c r="M381" s="1">
        <f>SUMIFS('I want to cry'!E$2:E$1000,'I want to cry'!$A$2:$A$1000,$B381,'I want to cry'!$B$2:$B$1000,$C381)</f>
        <v>0</v>
      </c>
      <c r="N381" s="1">
        <f t="shared" si="56"/>
        <v>0.657994086877416</v>
      </c>
      <c r="O381" s="1">
        <f t="shared" si="57"/>
        <v>0</v>
      </c>
      <c r="P381" s="1">
        <f t="shared" si="58"/>
        <v>0</v>
      </c>
      <c r="Q381" s="1">
        <f>SUMIF('I have a blue banner'!A$2:A$995,D381,'I have a blue banner'!L$2:L$995)</f>
        <v>32</v>
      </c>
      <c r="R381" s="1">
        <f>SUMIF('I have a blue banner'!A$2:A$995,F381,'I have a blue banner'!L$2:L$995)</f>
        <v>10</v>
      </c>
      <c r="S381" s="1">
        <f>SUMIF('I have a blue banner'!A$2:A$995,I381,'I have a blue banner'!L$2:L$995)</f>
        <v>0</v>
      </c>
      <c r="T381" s="1">
        <f>SUMIF('I wanna go biking'!A$2:A$1000,D381,'I wanna go biking'!D$2:D$2000)</f>
        <v>3.66666666666667</v>
      </c>
      <c r="U381" s="1">
        <f>SUMIF('I wanna go biking'!A$2:A$1000,F381,'I wanna go biking'!D$2:D$2000)</f>
        <v>0.5</v>
      </c>
      <c r="V381" s="1">
        <f>SUMIF('I wanna go biking'!A$2:A$1000,H381,'I wanna go biking'!D$2:D$2000)</f>
        <v>18</v>
      </c>
      <c r="W381">
        <f t="shared" si="59"/>
        <v>-28.3333333333333</v>
      </c>
      <c r="X381">
        <f t="shared" si="60"/>
        <v>-9.5</v>
      </c>
      <c r="Y381">
        <f t="shared" si="61"/>
        <v>18</v>
      </c>
      <c r="Z381">
        <f t="shared" si="62"/>
        <v>-18.6431657948601</v>
      </c>
      <c r="AA381">
        <f t="shared" si="63"/>
        <v>0</v>
      </c>
      <c r="AB381">
        <f t="shared" si="64"/>
        <v>0</v>
      </c>
      <c r="AC381" s="25">
        <f t="shared" si="65"/>
        <v>-18.6431657948601</v>
      </c>
    </row>
    <row r="382" spans="1:29">
      <c r="A382">
        <f>'Data Entry'!A383</f>
        <v>7480</v>
      </c>
      <c r="B382">
        <f>'Data Entry'!B383</f>
        <v>67</v>
      </c>
      <c r="C382" t="str">
        <f>'Data Entry'!C383</f>
        <v>Blue</v>
      </c>
      <c r="D382">
        <f>'Data Entry'!M383</f>
        <v>2013</v>
      </c>
      <c r="E382">
        <f>'Data Entry'!N383</f>
        <v>7.519</v>
      </c>
      <c r="F382">
        <f>'Data Entry'!O383</f>
        <v>5031</v>
      </c>
      <c r="G382">
        <f>'Data Entry'!P383</f>
        <v>0</v>
      </c>
      <c r="H382">
        <f>'Data Entry'!Q383</f>
        <v>5406</v>
      </c>
      <c r="I382">
        <f>'Data Entry'!R383</f>
        <v>0</v>
      </c>
      <c r="J382">
        <f t="shared" ref="J382:J445" si="66">E382+G382+I382</f>
        <v>7.519</v>
      </c>
      <c r="K382" s="1">
        <f>SUMIFS('I want to cry'!C$2:C$1000,'I want to cry'!$A$2:$A$1000,$B382,'I want to cry'!$B$2:$B$1000,$C382)</f>
        <v>21.985</v>
      </c>
      <c r="L382" s="1">
        <f>SUMIFS('I want to cry'!D$2:D$1000,'I want to cry'!$A$2:$A$1000,$B382,'I want to cry'!$B$2:$B$1000,$C382)</f>
        <v>0</v>
      </c>
      <c r="M382" s="1">
        <f>SUMIFS('I want to cry'!E$2:E$1000,'I want to cry'!$A$2:$A$1000,$B382,'I want to cry'!$B$2:$B$1000,$C382)</f>
        <v>0</v>
      </c>
      <c r="N382" s="1">
        <f t="shared" ref="N382:N445" si="67">IF(K382&lt;1.5,0,IF(E382&lt;2.5,0,E382/K382))</f>
        <v>0.342005913122584</v>
      </c>
      <c r="O382" s="1">
        <f t="shared" ref="O382:O445" si="68">IF(L382&lt;1.5,0,IF(G382&lt;2.5,0,G382/L382))</f>
        <v>0</v>
      </c>
      <c r="P382" s="1">
        <f t="shared" ref="P382:P445" si="69">IF(M382&lt;1.5,0,IF(I382&lt;2.5,0,I382/M382))</f>
        <v>0</v>
      </c>
      <c r="Q382" s="1">
        <f>SUMIF('I have a blue banner'!A$2:A$995,D382,'I have a blue banner'!L$2:L$995)</f>
        <v>32</v>
      </c>
      <c r="R382" s="1">
        <f>SUMIF('I have a blue banner'!A$2:A$995,F382,'I have a blue banner'!L$2:L$995)</f>
        <v>10</v>
      </c>
      <c r="S382" s="1">
        <f>SUMIF('I have a blue banner'!A$2:A$995,I382,'I have a blue banner'!L$2:L$995)</f>
        <v>0</v>
      </c>
      <c r="T382" s="1">
        <f>SUMIF('I wanna go biking'!A$2:A$1000,D382,'I wanna go biking'!D$2:D$2000)</f>
        <v>3.66666666666667</v>
      </c>
      <c r="U382" s="1">
        <f>SUMIF('I wanna go biking'!A$2:A$1000,F382,'I wanna go biking'!D$2:D$2000)</f>
        <v>0.5</v>
      </c>
      <c r="V382" s="1">
        <f>SUMIF('I wanna go biking'!A$2:A$1000,H382,'I wanna go biking'!D$2:D$2000)</f>
        <v>18</v>
      </c>
      <c r="W382">
        <f t="shared" ref="W382:W445" si="70">T382-Q382</f>
        <v>-28.3333333333333</v>
      </c>
      <c r="X382">
        <f t="shared" ref="X382:X445" si="71">U382-R382</f>
        <v>-9.5</v>
      </c>
      <c r="Y382">
        <f t="shared" ref="Y382:Y445" si="72">V382-S382</f>
        <v>18</v>
      </c>
      <c r="Z382">
        <f t="shared" ref="Z382:Z445" si="73">W382*N382</f>
        <v>-9.6901675384732</v>
      </c>
      <c r="AA382">
        <f t="shared" ref="AA382:AA445" si="74">X382*O382</f>
        <v>0</v>
      </c>
      <c r="AB382">
        <f t="shared" ref="AB382:AB445" si="75">Y382*P382</f>
        <v>0</v>
      </c>
      <c r="AC382" s="25">
        <f t="shared" ref="AC382:AC445" si="76">SUM(Z382:AB382)</f>
        <v>-9.6901675384732</v>
      </c>
    </row>
    <row r="383" spans="1:29">
      <c r="A383">
        <f>'Data Entry'!A384</f>
        <v>2013</v>
      </c>
      <c r="B383">
        <f>'Data Entry'!B384</f>
        <v>67</v>
      </c>
      <c r="C383" t="str">
        <f>'Data Entry'!C384</f>
        <v>Red</v>
      </c>
      <c r="D383">
        <f>'Data Entry'!M384</f>
        <v>4917</v>
      </c>
      <c r="E383">
        <f>'Data Entry'!N384</f>
        <v>0</v>
      </c>
      <c r="F383">
        <f>'Data Entry'!O384</f>
        <v>1241</v>
      </c>
      <c r="G383">
        <f>'Data Entry'!P384</f>
        <v>0</v>
      </c>
      <c r="H383">
        <f>'Data Entry'!Q384</f>
        <v>7480</v>
      </c>
      <c r="I383">
        <f>'Data Entry'!R384</f>
        <v>0</v>
      </c>
      <c r="J383">
        <f t="shared" si="66"/>
        <v>0</v>
      </c>
      <c r="K383" s="1">
        <f>SUMIFS('I want to cry'!C$2:C$1000,'I want to cry'!$A$2:$A$1000,$B383,'I want to cry'!$B$2:$B$1000,$C383)</f>
        <v>10.011</v>
      </c>
      <c r="L383" s="1">
        <f>SUMIFS('I want to cry'!D$2:D$1000,'I want to cry'!$A$2:$A$1000,$B383,'I want to cry'!$B$2:$B$1000,$C383)</f>
        <v>0</v>
      </c>
      <c r="M383" s="1">
        <f>SUMIFS('I want to cry'!E$2:E$1000,'I want to cry'!$A$2:$A$1000,$B383,'I want to cry'!$B$2:$B$1000,$C383)</f>
        <v>0</v>
      </c>
      <c r="N383" s="1">
        <f t="shared" si="67"/>
        <v>0</v>
      </c>
      <c r="O383" s="1">
        <f t="shared" si="68"/>
        <v>0</v>
      </c>
      <c r="P383" s="1">
        <f t="shared" si="69"/>
        <v>0</v>
      </c>
      <c r="Q383" s="1">
        <f>SUMIF('I have a blue banner'!A$2:A$995,D383,'I have a blue banner'!L$2:L$995)</f>
        <v>126</v>
      </c>
      <c r="R383" s="1">
        <f>SUMIF('I have a blue banner'!A$2:A$995,F383,'I have a blue banner'!L$2:L$995)</f>
        <v>221</v>
      </c>
      <c r="S383" s="1">
        <f>SUMIF('I have a blue banner'!A$2:A$995,I383,'I have a blue banner'!L$2:L$995)</f>
        <v>0</v>
      </c>
      <c r="T383" s="1">
        <f>SUMIF('I wanna go biking'!A$2:A$1000,D383,'I wanna go biking'!D$2:D$2000)</f>
        <v>12</v>
      </c>
      <c r="U383" s="1">
        <f>SUMIF('I wanna go biking'!A$2:A$1000,F383,'I wanna go biking'!D$2:D$2000)</f>
        <v>27.6</v>
      </c>
      <c r="V383" s="1">
        <f>SUMIF('I wanna go biking'!A$2:A$1000,H383,'I wanna go biking'!D$2:D$2000)</f>
        <v>21.7142857142857</v>
      </c>
      <c r="W383">
        <f t="shared" si="70"/>
        <v>-114</v>
      </c>
      <c r="X383">
        <f t="shared" si="71"/>
        <v>-193.4</v>
      </c>
      <c r="Y383">
        <f t="shared" si="72"/>
        <v>21.7142857142857</v>
      </c>
      <c r="Z383">
        <f t="shared" si="73"/>
        <v>0</v>
      </c>
      <c r="AA383">
        <f t="shared" si="74"/>
        <v>0</v>
      </c>
      <c r="AB383">
        <f t="shared" si="75"/>
        <v>0</v>
      </c>
      <c r="AC383" s="25">
        <f t="shared" si="76"/>
        <v>0</v>
      </c>
    </row>
    <row r="384" spans="1:29">
      <c r="A384">
        <f>'Data Entry'!A385</f>
        <v>5406</v>
      </c>
      <c r="B384">
        <f>'Data Entry'!B385</f>
        <v>67</v>
      </c>
      <c r="C384" t="str">
        <f>'Data Entry'!C385</f>
        <v>Red</v>
      </c>
      <c r="D384">
        <f>'Data Entry'!M385</f>
        <v>4817</v>
      </c>
      <c r="E384">
        <f>'Data Entry'!N385</f>
        <v>3.612</v>
      </c>
      <c r="F384">
        <f>'Data Entry'!O385</f>
        <v>1241</v>
      </c>
      <c r="G384">
        <f>'Data Entry'!P385</f>
        <v>0</v>
      </c>
      <c r="H384">
        <f>'Data Entry'!Q385</f>
        <v>7480</v>
      </c>
      <c r="I384">
        <f>'Data Entry'!R385</f>
        <v>0</v>
      </c>
      <c r="J384">
        <f t="shared" si="66"/>
        <v>3.612</v>
      </c>
      <c r="K384" s="1">
        <f>SUMIFS('I want to cry'!C$2:C$1000,'I want to cry'!$A$2:$A$1000,$B384,'I want to cry'!$B$2:$B$1000,$C384)</f>
        <v>10.011</v>
      </c>
      <c r="L384" s="1">
        <f>SUMIFS('I want to cry'!D$2:D$1000,'I want to cry'!$A$2:$A$1000,$B384,'I want to cry'!$B$2:$B$1000,$C384)</f>
        <v>0</v>
      </c>
      <c r="M384" s="1">
        <f>SUMIFS('I want to cry'!E$2:E$1000,'I want to cry'!$A$2:$A$1000,$B384,'I want to cry'!$B$2:$B$1000,$C384)</f>
        <v>0</v>
      </c>
      <c r="N384" s="1">
        <f t="shared" si="67"/>
        <v>0.360803116571771</v>
      </c>
      <c r="O384" s="1">
        <f t="shared" si="68"/>
        <v>0</v>
      </c>
      <c r="P384" s="1">
        <f t="shared" si="69"/>
        <v>0</v>
      </c>
      <c r="Q384" s="1">
        <f>SUMIF('I have a blue banner'!A$2:A$995,D384,'I have a blue banner'!L$2:L$995)</f>
        <v>0</v>
      </c>
      <c r="R384" s="1">
        <f>SUMIF('I have a blue banner'!A$2:A$995,F384,'I have a blue banner'!L$2:L$995)</f>
        <v>221</v>
      </c>
      <c r="S384" s="1">
        <f>SUMIF('I have a blue banner'!A$2:A$995,I384,'I have a blue banner'!L$2:L$995)</f>
        <v>0</v>
      </c>
      <c r="T384" s="1">
        <f>SUMIF('I wanna go biking'!A$2:A$1000,D384,'I wanna go biking'!D$2:D$2000)</f>
        <v>0</v>
      </c>
      <c r="U384" s="1">
        <f>SUMIF('I wanna go biking'!A$2:A$1000,F384,'I wanna go biking'!D$2:D$2000)</f>
        <v>27.6</v>
      </c>
      <c r="V384" s="1">
        <f>SUMIF('I wanna go biking'!A$2:A$1000,H384,'I wanna go biking'!D$2:D$2000)</f>
        <v>21.7142857142857</v>
      </c>
      <c r="W384">
        <f t="shared" si="70"/>
        <v>0</v>
      </c>
      <c r="X384">
        <f t="shared" si="71"/>
        <v>-193.4</v>
      </c>
      <c r="Y384">
        <f t="shared" si="72"/>
        <v>21.7142857142857</v>
      </c>
      <c r="Z384">
        <f t="shared" si="73"/>
        <v>0</v>
      </c>
      <c r="AA384">
        <f t="shared" si="74"/>
        <v>0</v>
      </c>
      <c r="AB384">
        <f t="shared" si="75"/>
        <v>0</v>
      </c>
      <c r="AC384" s="25">
        <f t="shared" si="76"/>
        <v>0</v>
      </c>
    </row>
    <row r="385" spans="1:29">
      <c r="A385">
        <f>'Data Entry'!A386</f>
        <v>5031</v>
      </c>
      <c r="B385">
        <f>'Data Entry'!B386</f>
        <v>67</v>
      </c>
      <c r="C385" t="str">
        <f>'Data Entry'!C386</f>
        <v>Red</v>
      </c>
      <c r="D385">
        <f>'Data Entry'!M386</f>
        <v>4917</v>
      </c>
      <c r="E385">
        <f>'Data Entry'!N386</f>
        <v>6.399</v>
      </c>
      <c r="F385">
        <f>'Data Entry'!O386</f>
        <v>1241</v>
      </c>
      <c r="G385">
        <f>'Data Entry'!P386</f>
        <v>0</v>
      </c>
      <c r="H385">
        <f>'Data Entry'!Q386</f>
        <v>7480</v>
      </c>
      <c r="I385">
        <f>'Data Entry'!R386</f>
        <v>0</v>
      </c>
      <c r="J385">
        <f t="shared" si="66"/>
        <v>6.399</v>
      </c>
      <c r="K385" s="1">
        <f>SUMIFS('I want to cry'!C$2:C$1000,'I want to cry'!$A$2:$A$1000,$B385,'I want to cry'!$B$2:$B$1000,$C385)</f>
        <v>10.011</v>
      </c>
      <c r="L385" s="1">
        <f>SUMIFS('I want to cry'!D$2:D$1000,'I want to cry'!$A$2:$A$1000,$B385,'I want to cry'!$B$2:$B$1000,$C385)</f>
        <v>0</v>
      </c>
      <c r="M385" s="1">
        <f>SUMIFS('I want to cry'!E$2:E$1000,'I want to cry'!$A$2:$A$1000,$B385,'I want to cry'!$B$2:$B$1000,$C385)</f>
        <v>0</v>
      </c>
      <c r="N385" s="1">
        <f t="shared" si="67"/>
        <v>0.639196883428229</v>
      </c>
      <c r="O385" s="1">
        <f t="shared" si="68"/>
        <v>0</v>
      </c>
      <c r="P385" s="1">
        <f t="shared" si="69"/>
        <v>0</v>
      </c>
      <c r="Q385" s="1">
        <f>SUMIF('I have a blue banner'!A$2:A$995,D385,'I have a blue banner'!L$2:L$995)</f>
        <v>126</v>
      </c>
      <c r="R385" s="1">
        <f>SUMIF('I have a blue banner'!A$2:A$995,F385,'I have a blue banner'!L$2:L$995)</f>
        <v>221</v>
      </c>
      <c r="S385" s="1">
        <f>SUMIF('I have a blue banner'!A$2:A$995,I385,'I have a blue banner'!L$2:L$995)</f>
        <v>0</v>
      </c>
      <c r="T385" s="1">
        <f>SUMIF('I wanna go biking'!A$2:A$1000,D385,'I wanna go biking'!D$2:D$2000)</f>
        <v>12</v>
      </c>
      <c r="U385" s="1">
        <f>SUMIF('I wanna go biking'!A$2:A$1000,F385,'I wanna go biking'!D$2:D$2000)</f>
        <v>27.6</v>
      </c>
      <c r="V385" s="1">
        <f>SUMIF('I wanna go biking'!A$2:A$1000,H385,'I wanna go biking'!D$2:D$2000)</f>
        <v>21.7142857142857</v>
      </c>
      <c r="W385">
        <f t="shared" si="70"/>
        <v>-114</v>
      </c>
      <c r="X385">
        <f t="shared" si="71"/>
        <v>-193.4</v>
      </c>
      <c r="Y385">
        <f t="shared" si="72"/>
        <v>21.7142857142857</v>
      </c>
      <c r="Z385">
        <f t="shared" si="73"/>
        <v>-72.8684447108181</v>
      </c>
      <c r="AA385">
        <f t="shared" si="74"/>
        <v>0</v>
      </c>
      <c r="AB385">
        <f t="shared" si="75"/>
        <v>0</v>
      </c>
      <c r="AC385" s="25">
        <f t="shared" si="76"/>
        <v>-72.8684447108181</v>
      </c>
    </row>
    <row r="386" spans="1:29">
      <c r="A386">
        <f>'Data Entry'!A387</f>
        <v>7520</v>
      </c>
      <c r="B386">
        <f>'Data Entry'!B387</f>
        <v>68</v>
      </c>
      <c r="C386" t="str">
        <f>'Data Entry'!C387</f>
        <v>Red</v>
      </c>
      <c r="D386">
        <f>'Data Entry'!M387</f>
        <v>6978</v>
      </c>
      <c r="E386">
        <f>'Data Entry'!N387</f>
        <v>0</v>
      </c>
      <c r="F386">
        <f>'Data Entry'!O387</f>
        <v>2056</v>
      </c>
      <c r="G386">
        <f>'Data Entry'!P387</f>
        <v>21.083</v>
      </c>
      <c r="H386">
        <f>'Data Entry'!Q387</f>
        <v>2706</v>
      </c>
      <c r="I386">
        <f>'Data Entry'!R387</f>
        <v>0</v>
      </c>
      <c r="J386">
        <f t="shared" si="66"/>
        <v>21.083</v>
      </c>
      <c r="K386" s="1">
        <f>SUMIFS('I want to cry'!C$2:C$1000,'I want to cry'!$A$2:$A$1000,$B386,'I want to cry'!$B$2:$B$1000,$C386)</f>
        <v>10.448</v>
      </c>
      <c r="L386" s="1">
        <f>SUMIFS('I want to cry'!D$2:D$1000,'I want to cry'!$A$2:$A$1000,$B386,'I want to cry'!$B$2:$B$1000,$C386)</f>
        <v>23.989</v>
      </c>
      <c r="M386" s="1">
        <f>SUMIFS('I want to cry'!E$2:E$1000,'I want to cry'!$A$2:$A$1000,$B386,'I want to cry'!$B$2:$B$1000,$C386)</f>
        <v>0</v>
      </c>
      <c r="N386" s="1">
        <f t="shared" si="67"/>
        <v>0</v>
      </c>
      <c r="O386" s="1">
        <f t="shared" si="68"/>
        <v>0.878861144691317</v>
      </c>
      <c r="P386" s="1">
        <f t="shared" si="69"/>
        <v>0</v>
      </c>
      <c r="Q386" s="1">
        <f>SUMIF('I have a blue banner'!A$2:A$995,D386,'I have a blue banner'!L$2:L$995)</f>
        <v>44</v>
      </c>
      <c r="R386" s="1">
        <f>SUMIF('I have a blue banner'!A$2:A$995,F386,'I have a blue banner'!L$2:L$995)</f>
        <v>194</v>
      </c>
      <c r="S386" s="1">
        <f>SUMIF('I have a blue banner'!A$2:A$995,I386,'I have a blue banner'!L$2:L$995)</f>
        <v>0</v>
      </c>
      <c r="T386" s="1">
        <f>SUMIF('I wanna go biking'!A$2:A$1000,D386,'I wanna go biking'!D$2:D$2000)</f>
        <v>4.75</v>
      </c>
      <c r="U386" s="1">
        <f>SUMIF('I wanna go biking'!A$2:A$1000,F386,'I wanna go biking'!D$2:D$2000)</f>
        <v>27.3333333333333</v>
      </c>
      <c r="V386" s="1">
        <f>SUMIF('I wanna go biking'!A$2:A$1000,H386,'I wanna go biking'!D$2:D$2000)</f>
        <v>10</v>
      </c>
      <c r="W386">
        <f t="shared" si="70"/>
        <v>-39.25</v>
      </c>
      <c r="X386">
        <f t="shared" si="71"/>
        <v>-166.666666666667</v>
      </c>
      <c r="Y386">
        <f t="shared" si="72"/>
        <v>10</v>
      </c>
      <c r="Z386">
        <f t="shared" si="73"/>
        <v>0</v>
      </c>
      <c r="AA386">
        <f t="shared" si="74"/>
        <v>-146.476857448553</v>
      </c>
      <c r="AB386">
        <f t="shared" si="75"/>
        <v>0</v>
      </c>
      <c r="AC386" s="25">
        <f t="shared" si="76"/>
        <v>-146.476857448553</v>
      </c>
    </row>
    <row r="387" spans="1:29">
      <c r="A387">
        <f>'Data Entry'!A388</f>
        <v>2198</v>
      </c>
      <c r="B387">
        <f>'Data Entry'!B388</f>
        <v>66</v>
      </c>
      <c r="C387" t="str">
        <f>'Data Entry'!C388</f>
        <v>Blue</v>
      </c>
      <c r="D387">
        <f>'Data Entry'!M388</f>
        <v>8764</v>
      </c>
      <c r="E387">
        <f>'Data Entry'!N388</f>
        <v>9.49</v>
      </c>
      <c r="F387">
        <f>'Data Entry'!O388</f>
        <v>3683</v>
      </c>
      <c r="G387">
        <f>'Data Entry'!P388</f>
        <v>0</v>
      </c>
      <c r="H387">
        <f>'Data Entry'!Q388</f>
        <v>771</v>
      </c>
      <c r="I387">
        <f>'Data Entry'!R388</f>
        <v>0</v>
      </c>
      <c r="J387">
        <f t="shared" si="66"/>
        <v>9.49</v>
      </c>
      <c r="K387" s="1">
        <f>SUMIFS('I want to cry'!C$2:C$1000,'I want to cry'!$A$2:$A$1000,$B387,'I want to cry'!$B$2:$B$1000,$C387)</f>
        <v>37.959</v>
      </c>
      <c r="L387" s="1">
        <f>SUMIFS('I want to cry'!D$2:D$1000,'I want to cry'!$A$2:$A$1000,$B387,'I want to cry'!$B$2:$B$1000,$C387)</f>
        <v>14.101</v>
      </c>
      <c r="M387" s="1">
        <f>SUMIFS('I want to cry'!E$2:E$1000,'I want to cry'!$A$2:$A$1000,$B387,'I want to cry'!$B$2:$B$1000,$C387)</f>
        <v>1.638</v>
      </c>
      <c r="N387" s="1">
        <f t="shared" si="67"/>
        <v>0.250006586053373</v>
      </c>
      <c r="O387" s="1">
        <f t="shared" si="68"/>
        <v>0</v>
      </c>
      <c r="P387" s="1">
        <f t="shared" si="69"/>
        <v>0</v>
      </c>
      <c r="Q387" s="1">
        <f>SUMIF('I have a blue banner'!A$2:A$995,D387,'I have a blue banner'!L$2:L$995)</f>
        <v>64</v>
      </c>
      <c r="R387" s="1">
        <f>SUMIF('I have a blue banner'!A$2:A$995,F387,'I have a blue banner'!L$2:L$995)</f>
        <v>66</v>
      </c>
      <c r="S387" s="1">
        <f>SUMIF('I have a blue banner'!A$2:A$995,I387,'I have a blue banner'!L$2:L$995)</f>
        <v>0</v>
      </c>
      <c r="T387" s="1">
        <f>SUMIF('I wanna go biking'!A$2:A$1000,D387,'I wanna go biking'!D$2:D$2000)</f>
        <v>8</v>
      </c>
      <c r="U387" s="1">
        <f>SUMIF('I wanna go biking'!A$2:A$1000,F387,'I wanna go biking'!D$2:D$2000)</f>
        <v>12</v>
      </c>
      <c r="V387" s="1">
        <f>SUMIF('I wanna go biking'!A$2:A$1000,H387,'I wanna go biking'!D$2:D$2000)</f>
        <v>0</v>
      </c>
      <c r="W387">
        <f t="shared" si="70"/>
        <v>-56</v>
      </c>
      <c r="X387">
        <f t="shared" si="71"/>
        <v>-54</v>
      </c>
      <c r="Y387">
        <f t="shared" si="72"/>
        <v>0</v>
      </c>
      <c r="Z387">
        <f t="shared" si="73"/>
        <v>-14.0003688189889</v>
      </c>
      <c r="AA387">
        <f t="shared" si="74"/>
        <v>0</v>
      </c>
      <c r="AB387">
        <f t="shared" si="75"/>
        <v>0</v>
      </c>
      <c r="AC387" s="25">
        <f t="shared" si="76"/>
        <v>-14.0003688189889</v>
      </c>
    </row>
    <row r="388" spans="1:29">
      <c r="A388">
        <f>'Data Entry'!A389</f>
        <v>7902</v>
      </c>
      <c r="B388">
        <f>'Data Entry'!B389</f>
        <v>66</v>
      </c>
      <c r="C388" t="str">
        <f>'Data Entry'!C389</f>
        <v>Blue</v>
      </c>
      <c r="D388">
        <f>'Data Entry'!M389</f>
        <v>8764</v>
      </c>
      <c r="E388">
        <f>'Data Entry'!N389</f>
        <v>25.6</v>
      </c>
      <c r="F388">
        <f>'Data Entry'!O389</f>
        <v>3683</v>
      </c>
      <c r="G388">
        <f>'Data Entry'!P389</f>
        <v>0</v>
      </c>
      <c r="H388">
        <f>'Data Entry'!Q389</f>
        <v>771</v>
      </c>
      <c r="I388">
        <f>'Data Entry'!R389</f>
        <v>0</v>
      </c>
      <c r="J388">
        <f t="shared" si="66"/>
        <v>25.6</v>
      </c>
      <c r="K388" s="1">
        <f>SUMIFS('I want to cry'!C$2:C$1000,'I want to cry'!$A$2:$A$1000,$B388,'I want to cry'!$B$2:$B$1000,$C388)</f>
        <v>37.959</v>
      </c>
      <c r="L388" s="1">
        <f>SUMIFS('I want to cry'!D$2:D$1000,'I want to cry'!$A$2:$A$1000,$B388,'I want to cry'!$B$2:$B$1000,$C388)</f>
        <v>14.101</v>
      </c>
      <c r="M388" s="1">
        <f>SUMIFS('I want to cry'!E$2:E$1000,'I want to cry'!$A$2:$A$1000,$B388,'I want to cry'!$B$2:$B$1000,$C388)</f>
        <v>1.638</v>
      </c>
      <c r="N388" s="1">
        <f t="shared" si="67"/>
        <v>0.674411865433757</v>
      </c>
      <c r="O388" s="1">
        <f t="shared" si="68"/>
        <v>0</v>
      </c>
      <c r="P388" s="1">
        <f t="shared" si="69"/>
        <v>0</v>
      </c>
      <c r="Q388" s="1">
        <f>SUMIF('I have a blue banner'!A$2:A$995,D388,'I have a blue banner'!L$2:L$995)</f>
        <v>64</v>
      </c>
      <c r="R388" s="1">
        <f>SUMIF('I have a blue banner'!A$2:A$995,F388,'I have a blue banner'!L$2:L$995)</f>
        <v>66</v>
      </c>
      <c r="S388" s="1">
        <f>SUMIF('I have a blue banner'!A$2:A$995,I388,'I have a blue banner'!L$2:L$995)</f>
        <v>0</v>
      </c>
      <c r="T388" s="1">
        <f>SUMIF('I wanna go biking'!A$2:A$1000,D388,'I wanna go biking'!D$2:D$2000)</f>
        <v>8</v>
      </c>
      <c r="U388" s="1">
        <f>SUMIF('I wanna go biking'!A$2:A$1000,F388,'I wanna go biking'!D$2:D$2000)</f>
        <v>12</v>
      </c>
      <c r="V388" s="1">
        <f>SUMIF('I wanna go biking'!A$2:A$1000,H388,'I wanna go biking'!D$2:D$2000)</f>
        <v>0</v>
      </c>
      <c r="W388">
        <f t="shared" si="70"/>
        <v>-56</v>
      </c>
      <c r="X388">
        <f t="shared" si="71"/>
        <v>-54</v>
      </c>
      <c r="Y388">
        <f t="shared" si="72"/>
        <v>0</v>
      </c>
      <c r="Z388">
        <f t="shared" si="73"/>
        <v>-37.7670644642904</v>
      </c>
      <c r="AA388">
        <f t="shared" si="74"/>
        <v>0</v>
      </c>
      <c r="AB388">
        <f t="shared" si="75"/>
        <v>0</v>
      </c>
      <c r="AC388" s="25">
        <f t="shared" si="76"/>
        <v>-37.7670644642904</v>
      </c>
    </row>
    <row r="389" spans="1:29">
      <c r="A389">
        <f>'Data Entry'!A390</f>
        <v>8764</v>
      </c>
      <c r="B389">
        <f>'Data Entry'!B390</f>
        <v>66</v>
      </c>
      <c r="C389" t="str">
        <f>'Data Entry'!C390</f>
        <v>Red</v>
      </c>
      <c r="D389">
        <f>'Data Entry'!M390</f>
        <v>2198</v>
      </c>
      <c r="E389">
        <f>'Data Entry'!N390</f>
        <v>2.335</v>
      </c>
      <c r="F389">
        <f>'Data Entry'!O390</f>
        <v>7902</v>
      </c>
      <c r="G389">
        <f>'Data Entry'!P390</f>
        <v>0</v>
      </c>
      <c r="H389">
        <f>'Data Entry'!Q390</f>
        <v>1374</v>
      </c>
      <c r="I389">
        <f>'Data Entry'!R390</f>
        <v>0</v>
      </c>
      <c r="J389">
        <f t="shared" si="66"/>
        <v>2.335</v>
      </c>
      <c r="K389" s="1">
        <f>SUMIFS('I want to cry'!C$2:C$1000,'I want to cry'!$A$2:$A$1000,$B389,'I want to cry'!$B$2:$B$1000,$C389)</f>
        <v>10.359</v>
      </c>
      <c r="L389" s="1">
        <f>SUMIFS('I want to cry'!D$2:D$1000,'I want to cry'!$A$2:$A$1000,$B389,'I want to cry'!$B$2:$B$1000,$C389)</f>
        <v>0</v>
      </c>
      <c r="M389" s="1">
        <f>SUMIFS('I want to cry'!E$2:E$1000,'I want to cry'!$A$2:$A$1000,$B389,'I want to cry'!$B$2:$B$1000,$C389)</f>
        <v>0</v>
      </c>
      <c r="N389" s="1">
        <f t="shared" si="67"/>
        <v>0</v>
      </c>
      <c r="O389" s="1">
        <f t="shared" si="68"/>
        <v>0</v>
      </c>
      <c r="P389" s="1">
        <f t="shared" si="69"/>
        <v>0</v>
      </c>
      <c r="Q389" s="1">
        <f>SUMIF('I have a blue banner'!A$2:A$995,D389,'I have a blue banner'!L$2:L$995)</f>
        <v>58</v>
      </c>
      <c r="R389" s="1">
        <f>SUMIF('I have a blue banner'!A$2:A$995,F389,'I have a blue banner'!L$2:L$995)</f>
        <v>105</v>
      </c>
      <c r="S389" s="1">
        <f>SUMIF('I have a blue banner'!A$2:A$995,I389,'I have a blue banner'!L$2:L$995)</f>
        <v>0</v>
      </c>
      <c r="T389" s="1">
        <f>SUMIF('I wanna go biking'!A$2:A$1000,D389,'I wanna go biking'!D$2:D$2000)</f>
        <v>7</v>
      </c>
      <c r="U389" s="1">
        <f>SUMIF('I wanna go biking'!A$2:A$1000,F389,'I wanna go biking'!D$2:D$2000)</f>
        <v>14.75</v>
      </c>
      <c r="V389" s="1">
        <f>SUMIF('I wanna go biking'!A$2:A$1000,H389,'I wanna go biking'!D$2:D$2000)</f>
        <v>0</v>
      </c>
      <c r="W389">
        <f t="shared" si="70"/>
        <v>-51</v>
      </c>
      <c r="X389">
        <f t="shared" si="71"/>
        <v>-90.25</v>
      </c>
      <c r="Y389">
        <f t="shared" si="72"/>
        <v>0</v>
      </c>
      <c r="Z389">
        <f t="shared" si="73"/>
        <v>0</v>
      </c>
      <c r="AA389">
        <f t="shared" si="74"/>
        <v>0</v>
      </c>
      <c r="AB389">
        <f t="shared" si="75"/>
        <v>0</v>
      </c>
      <c r="AC389" s="25">
        <f t="shared" si="76"/>
        <v>0</v>
      </c>
    </row>
    <row r="390" spans="1:29">
      <c r="A390">
        <f>'Data Entry'!A391</f>
        <v>3683</v>
      </c>
      <c r="B390">
        <f>'Data Entry'!B391</f>
        <v>66</v>
      </c>
      <c r="C390" t="str">
        <f>'Data Entry'!C391</f>
        <v>Red</v>
      </c>
      <c r="D390">
        <f>'Data Entry'!M391</f>
        <v>2198</v>
      </c>
      <c r="E390">
        <f>'Data Entry'!N391</f>
        <v>8.024</v>
      </c>
      <c r="F390">
        <f>'Data Entry'!O391</f>
        <v>7902</v>
      </c>
      <c r="G390">
        <f>'Data Entry'!P391</f>
        <v>0</v>
      </c>
      <c r="H390">
        <f>'Data Entry'!Q391</f>
        <v>1374</v>
      </c>
      <c r="I390">
        <f>'Data Entry'!R391</f>
        <v>0</v>
      </c>
      <c r="J390">
        <f t="shared" si="66"/>
        <v>8.024</v>
      </c>
      <c r="K390" s="1">
        <f>SUMIFS('I want to cry'!C$2:C$1000,'I want to cry'!$A$2:$A$1000,$B390,'I want to cry'!$B$2:$B$1000,$C390)</f>
        <v>10.359</v>
      </c>
      <c r="L390" s="1">
        <f>SUMIFS('I want to cry'!D$2:D$1000,'I want to cry'!$A$2:$A$1000,$B390,'I want to cry'!$B$2:$B$1000,$C390)</f>
        <v>0</v>
      </c>
      <c r="M390" s="1">
        <f>SUMIFS('I want to cry'!E$2:E$1000,'I want to cry'!$A$2:$A$1000,$B390,'I want to cry'!$B$2:$B$1000,$C390)</f>
        <v>0</v>
      </c>
      <c r="N390" s="1">
        <f t="shared" si="67"/>
        <v>0.774592142098658</v>
      </c>
      <c r="O390" s="1">
        <f t="shared" si="68"/>
        <v>0</v>
      </c>
      <c r="P390" s="1">
        <f t="shared" si="69"/>
        <v>0</v>
      </c>
      <c r="Q390" s="1">
        <f>SUMIF('I have a blue banner'!A$2:A$995,D390,'I have a blue banner'!L$2:L$995)</f>
        <v>58</v>
      </c>
      <c r="R390" s="1">
        <f>SUMIF('I have a blue banner'!A$2:A$995,F390,'I have a blue banner'!L$2:L$995)</f>
        <v>105</v>
      </c>
      <c r="S390" s="1">
        <f>SUMIF('I have a blue banner'!A$2:A$995,I390,'I have a blue banner'!L$2:L$995)</f>
        <v>0</v>
      </c>
      <c r="T390" s="1">
        <f>SUMIF('I wanna go biking'!A$2:A$1000,D390,'I wanna go biking'!D$2:D$2000)</f>
        <v>7</v>
      </c>
      <c r="U390" s="1">
        <f>SUMIF('I wanna go biking'!A$2:A$1000,F390,'I wanna go biking'!D$2:D$2000)</f>
        <v>14.75</v>
      </c>
      <c r="V390" s="1">
        <f>SUMIF('I wanna go biking'!A$2:A$1000,H390,'I wanna go biking'!D$2:D$2000)</f>
        <v>0</v>
      </c>
      <c r="W390">
        <f t="shared" si="70"/>
        <v>-51</v>
      </c>
      <c r="X390">
        <f t="shared" si="71"/>
        <v>-90.25</v>
      </c>
      <c r="Y390">
        <f t="shared" si="72"/>
        <v>0</v>
      </c>
      <c r="Z390">
        <f t="shared" si="73"/>
        <v>-39.5041992470316</v>
      </c>
      <c r="AA390">
        <f t="shared" si="74"/>
        <v>0</v>
      </c>
      <c r="AB390">
        <f t="shared" si="75"/>
        <v>0</v>
      </c>
      <c r="AC390" s="25">
        <f t="shared" si="76"/>
        <v>-39.5041992470316</v>
      </c>
    </row>
    <row r="391" spans="1:29">
      <c r="A391">
        <f>'Data Entry'!A392</f>
        <v>1374</v>
      </c>
      <c r="B391">
        <f>'Data Entry'!B392</f>
        <v>66</v>
      </c>
      <c r="C391" t="str">
        <f>'Data Entry'!C392</f>
        <v>Blue</v>
      </c>
      <c r="D391">
        <f>'Data Entry'!M392</f>
        <v>8764</v>
      </c>
      <c r="E391">
        <f>'Data Entry'!N392</f>
        <v>2.869</v>
      </c>
      <c r="F391">
        <f>'Data Entry'!O392</f>
        <v>3683</v>
      </c>
      <c r="G391">
        <f>'Data Entry'!P392</f>
        <v>14.101</v>
      </c>
      <c r="H391">
        <f>'Data Entry'!Q392</f>
        <v>771</v>
      </c>
      <c r="I391">
        <f>'Data Entry'!R392</f>
        <v>1.638</v>
      </c>
      <c r="J391">
        <f t="shared" si="66"/>
        <v>18.608</v>
      </c>
      <c r="K391" s="1">
        <f>SUMIFS('I want to cry'!C$2:C$1000,'I want to cry'!$A$2:$A$1000,$B391,'I want to cry'!$B$2:$B$1000,$C391)</f>
        <v>37.959</v>
      </c>
      <c r="L391" s="1">
        <f>SUMIFS('I want to cry'!D$2:D$1000,'I want to cry'!$A$2:$A$1000,$B391,'I want to cry'!$B$2:$B$1000,$C391)</f>
        <v>14.101</v>
      </c>
      <c r="M391" s="1">
        <f>SUMIFS('I want to cry'!E$2:E$1000,'I want to cry'!$A$2:$A$1000,$B391,'I want to cry'!$B$2:$B$1000,$C391)</f>
        <v>1.638</v>
      </c>
      <c r="N391" s="1">
        <f t="shared" si="67"/>
        <v>0.0755815485128691</v>
      </c>
      <c r="O391" s="1">
        <f t="shared" si="68"/>
        <v>1</v>
      </c>
      <c r="P391" s="1">
        <f t="shared" si="69"/>
        <v>0</v>
      </c>
      <c r="Q391" s="1">
        <f>SUMIF('I have a blue banner'!A$2:A$995,D391,'I have a blue banner'!L$2:L$995)</f>
        <v>64</v>
      </c>
      <c r="R391" s="1">
        <f>SUMIF('I have a blue banner'!A$2:A$995,F391,'I have a blue banner'!L$2:L$995)</f>
        <v>66</v>
      </c>
      <c r="S391" s="1">
        <f>SUMIF('I have a blue banner'!A$2:A$995,I391,'I have a blue banner'!L$2:L$995)</f>
        <v>0</v>
      </c>
      <c r="T391" s="1">
        <f>SUMIF('I wanna go biking'!A$2:A$1000,D391,'I wanna go biking'!D$2:D$2000)</f>
        <v>8</v>
      </c>
      <c r="U391" s="1">
        <f>SUMIF('I wanna go biking'!A$2:A$1000,F391,'I wanna go biking'!D$2:D$2000)</f>
        <v>12</v>
      </c>
      <c r="V391" s="1">
        <f>SUMIF('I wanna go biking'!A$2:A$1000,H391,'I wanna go biking'!D$2:D$2000)</f>
        <v>0</v>
      </c>
      <c r="W391">
        <f t="shared" si="70"/>
        <v>-56</v>
      </c>
      <c r="X391">
        <f t="shared" si="71"/>
        <v>-54</v>
      </c>
      <c r="Y391">
        <f t="shared" si="72"/>
        <v>0</v>
      </c>
      <c r="Z391">
        <f t="shared" si="73"/>
        <v>-4.23256671672067</v>
      </c>
      <c r="AA391">
        <f t="shared" si="74"/>
        <v>-54</v>
      </c>
      <c r="AB391">
        <f t="shared" si="75"/>
        <v>0</v>
      </c>
      <c r="AC391" s="25">
        <f t="shared" si="76"/>
        <v>-58.2325667167207</v>
      </c>
    </row>
    <row r="392" spans="1:29">
      <c r="A392">
        <f>'Data Entry'!A393</f>
        <v>6135</v>
      </c>
      <c r="B392">
        <f>'Data Entry'!B393</f>
        <v>69</v>
      </c>
      <c r="C392" t="str">
        <f>'Data Entry'!C393</f>
        <v>Red</v>
      </c>
      <c r="D392">
        <f>'Data Entry'!M393</f>
        <v>1334</v>
      </c>
      <c r="E392">
        <f>'Data Entry'!N393</f>
        <v>0</v>
      </c>
      <c r="F392">
        <f>'Data Entry'!O393</f>
        <v>2386</v>
      </c>
      <c r="G392">
        <f>'Data Entry'!P393</f>
        <v>0</v>
      </c>
      <c r="H392">
        <f>'Data Entry'!Q393</f>
        <v>4951</v>
      </c>
      <c r="I392">
        <f>'Data Entry'!R393</f>
        <v>0</v>
      </c>
      <c r="J392">
        <f t="shared" si="66"/>
        <v>0</v>
      </c>
      <c r="K392" s="1">
        <f>SUMIFS('I want to cry'!C$2:C$1000,'I want to cry'!$A$2:$A$1000,$B392,'I want to cry'!$B$2:$B$1000,$C392)</f>
        <v>13.888</v>
      </c>
      <c r="L392" s="1">
        <f>SUMIFS('I want to cry'!D$2:D$1000,'I want to cry'!$A$2:$A$1000,$B392,'I want to cry'!$B$2:$B$1000,$C392)</f>
        <v>0</v>
      </c>
      <c r="M392" s="1">
        <f>SUMIFS('I want to cry'!E$2:E$1000,'I want to cry'!$A$2:$A$1000,$B392,'I want to cry'!$B$2:$B$1000,$C392)</f>
        <v>20.127</v>
      </c>
      <c r="N392" s="1">
        <f t="shared" si="67"/>
        <v>0</v>
      </c>
      <c r="O392" s="1">
        <f t="shared" si="68"/>
        <v>0</v>
      </c>
      <c r="P392" s="1">
        <f t="shared" si="69"/>
        <v>0</v>
      </c>
      <c r="Q392" s="1">
        <f>SUMIF('I have a blue banner'!A$2:A$995,D392,'I have a blue banner'!L$2:L$995)</f>
        <v>6</v>
      </c>
      <c r="R392" s="1">
        <f>SUMIF('I have a blue banner'!A$2:A$995,F392,'I have a blue banner'!L$2:L$995)</f>
        <v>30</v>
      </c>
      <c r="S392" s="1">
        <f>SUMIF('I have a blue banner'!A$2:A$995,I392,'I have a blue banner'!L$2:L$995)</f>
        <v>0</v>
      </c>
      <c r="T392" s="1">
        <f>SUMIF('I wanna go biking'!A$2:A$1000,D392,'I wanna go biking'!D$2:D$2000)</f>
        <v>0.285714285714286</v>
      </c>
      <c r="U392" s="1">
        <f>SUMIF('I wanna go biking'!A$2:A$1000,F392,'I wanna go biking'!D$2:D$2000)</f>
        <v>4.66666666666667</v>
      </c>
      <c r="V392" s="1">
        <f>SUMIF('I wanna go biking'!A$2:A$1000,H392,'I wanna go biking'!D$2:D$2000)</f>
        <v>2.66666666666667</v>
      </c>
      <c r="W392">
        <f t="shared" si="70"/>
        <v>-5.71428571428571</v>
      </c>
      <c r="X392">
        <f t="shared" si="71"/>
        <v>-25.3333333333333</v>
      </c>
      <c r="Y392">
        <f t="shared" si="72"/>
        <v>2.66666666666667</v>
      </c>
      <c r="Z392">
        <f t="shared" si="73"/>
        <v>0</v>
      </c>
      <c r="AA392">
        <f t="shared" si="74"/>
        <v>0</v>
      </c>
      <c r="AB392">
        <f t="shared" si="75"/>
        <v>0</v>
      </c>
      <c r="AC392" s="25">
        <f t="shared" si="76"/>
        <v>0</v>
      </c>
    </row>
    <row r="393" spans="1:29">
      <c r="A393">
        <f>'Data Entry'!A394</f>
        <v>2200</v>
      </c>
      <c r="B393">
        <f>'Data Entry'!B394</f>
        <v>69</v>
      </c>
      <c r="C393" t="str">
        <f>'Data Entry'!C394</f>
        <v>Red</v>
      </c>
      <c r="D393">
        <f>'Data Entry'!M394</f>
        <v>1334</v>
      </c>
      <c r="E393">
        <f>'Data Entry'!N394</f>
        <v>9.307</v>
      </c>
      <c r="F393">
        <f>'Data Entry'!O394</f>
        <v>2368</v>
      </c>
      <c r="G393">
        <f>'Data Entry'!P394</f>
        <v>0</v>
      </c>
      <c r="H393">
        <f>'Data Entry'!Q394</f>
        <v>4951</v>
      </c>
      <c r="I393">
        <f>'Data Entry'!R394</f>
        <v>0</v>
      </c>
      <c r="J393">
        <f t="shared" si="66"/>
        <v>9.307</v>
      </c>
      <c r="K393" s="1">
        <f>SUMIFS('I want to cry'!C$2:C$1000,'I want to cry'!$A$2:$A$1000,$B393,'I want to cry'!$B$2:$B$1000,$C393)</f>
        <v>13.888</v>
      </c>
      <c r="L393" s="1">
        <f>SUMIFS('I want to cry'!D$2:D$1000,'I want to cry'!$A$2:$A$1000,$B393,'I want to cry'!$B$2:$B$1000,$C393)</f>
        <v>0</v>
      </c>
      <c r="M393" s="1">
        <f>SUMIFS('I want to cry'!E$2:E$1000,'I want to cry'!$A$2:$A$1000,$B393,'I want to cry'!$B$2:$B$1000,$C393)</f>
        <v>20.127</v>
      </c>
      <c r="N393" s="1">
        <f t="shared" si="67"/>
        <v>0.670146889400922</v>
      </c>
      <c r="O393" s="1">
        <f t="shared" si="68"/>
        <v>0</v>
      </c>
      <c r="P393" s="1">
        <f t="shared" si="69"/>
        <v>0</v>
      </c>
      <c r="Q393" s="1">
        <f>SUMIF('I have a blue banner'!A$2:A$995,D393,'I have a blue banner'!L$2:L$995)</f>
        <v>6</v>
      </c>
      <c r="R393" s="1">
        <f>SUMIF('I have a blue banner'!A$2:A$995,F393,'I have a blue banner'!L$2:L$995)</f>
        <v>0</v>
      </c>
      <c r="S393" s="1">
        <f>SUMIF('I have a blue banner'!A$2:A$995,I393,'I have a blue banner'!L$2:L$995)</f>
        <v>0</v>
      </c>
      <c r="T393" s="1">
        <f>SUMIF('I wanna go biking'!A$2:A$1000,D393,'I wanna go biking'!D$2:D$2000)</f>
        <v>0.285714285714286</v>
      </c>
      <c r="U393" s="1">
        <f>SUMIF('I wanna go biking'!A$2:A$1000,F393,'I wanna go biking'!D$2:D$2000)</f>
        <v>0</v>
      </c>
      <c r="V393" s="1">
        <f>SUMIF('I wanna go biking'!A$2:A$1000,H393,'I wanna go biking'!D$2:D$2000)</f>
        <v>2.66666666666667</v>
      </c>
      <c r="W393">
        <f t="shared" si="70"/>
        <v>-5.71428571428571</v>
      </c>
      <c r="X393">
        <f t="shared" si="71"/>
        <v>0</v>
      </c>
      <c r="Y393">
        <f t="shared" si="72"/>
        <v>2.66666666666667</v>
      </c>
      <c r="Z393">
        <f t="shared" si="73"/>
        <v>-3.82941079657669</v>
      </c>
      <c r="AA393">
        <f t="shared" si="74"/>
        <v>0</v>
      </c>
      <c r="AB393">
        <f t="shared" si="75"/>
        <v>0</v>
      </c>
      <c r="AC393" s="25">
        <f t="shared" si="76"/>
        <v>-3.82941079657669</v>
      </c>
    </row>
    <row r="394" spans="1:29">
      <c r="A394">
        <f>'Data Entry'!A395</f>
        <v>2386</v>
      </c>
      <c r="B394">
        <f>'Data Entry'!B395</f>
        <v>69</v>
      </c>
      <c r="C394" t="str">
        <f>'Data Entry'!C395</f>
        <v>Blue</v>
      </c>
      <c r="D394">
        <f>'Data Entry'!M395</f>
        <v>6135</v>
      </c>
      <c r="E394">
        <f>'Data Entry'!N395</f>
        <v>0</v>
      </c>
      <c r="F394">
        <f>'Data Entry'!O395</f>
        <v>2200</v>
      </c>
      <c r="G394">
        <f>'Data Entry'!P395</f>
        <v>0</v>
      </c>
      <c r="H394">
        <f>'Data Entry'!Q395</f>
        <v>8574</v>
      </c>
      <c r="I394">
        <f>'Data Entry'!R395</f>
        <v>0</v>
      </c>
      <c r="J394">
        <f t="shared" si="66"/>
        <v>0</v>
      </c>
      <c r="K394" s="1">
        <f>SUMIFS('I want to cry'!C$2:C$1000,'I want to cry'!$A$2:$A$1000,$B394,'I want to cry'!$B$2:$B$1000,$C394)</f>
        <v>0</v>
      </c>
      <c r="L394" s="1">
        <f>SUMIFS('I want to cry'!D$2:D$1000,'I want to cry'!$A$2:$A$1000,$B394,'I want to cry'!$B$2:$B$1000,$C394)</f>
        <v>0</v>
      </c>
      <c r="M394" s="1">
        <f>SUMIFS('I want to cry'!E$2:E$1000,'I want to cry'!$A$2:$A$1000,$B394,'I want to cry'!$B$2:$B$1000,$C394)</f>
        <v>0</v>
      </c>
      <c r="N394" s="1">
        <f t="shared" si="67"/>
        <v>0</v>
      </c>
      <c r="O394" s="1">
        <f t="shared" si="68"/>
        <v>0</v>
      </c>
      <c r="P394" s="1">
        <f t="shared" si="69"/>
        <v>0</v>
      </c>
      <c r="Q394" s="1">
        <f>SUMIF('I have a blue banner'!A$2:A$995,D394,'I have a blue banner'!L$2:L$995)</f>
        <v>112</v>
      </c>
      <c r="R394" s="1">
        <f>SUMIF('I have a blue banner'!A$2:A$995,F394,'I have a blue banner'!L$2:L$995)</f>
        <v>158</v>
      </c>
      <c r="S394" s="1">
        <f>SUMIF('I have a blue banner'!A$2:A$995,I394,'I have a blue banner'!L$2:L$995)</f>
        <v>0</v>
      </c>
      <c r="T394" s="1">
        <f>SUMIF('I wanna go biking'!A$2:A$1000,D394,'I wanna go biking'!D$2:D$2000)</f>
        <v>10.6666666666667</v>
      </c>
      <c r="U394" s="1">
        <f>SUMIF('I wanna go biking'!A$2:A$1000,F394,'I wanna go biking'!D$2:D$2000)</f>
        <v>17</v>
      </c>
      <c r="V394" s="1">
        <f>SUMIF('I wanna go biking'!A$2:A$1000,H394,'I wanna go biking'!D$2:D$2000)</f>
        <v>0</v>
      </c>
      <c r="W394">
        <f t="shared" si="70"/>
        <v>-101.333333333333</v>
      </c>
      <c r="X394">
        <f t="shared" si="71"/>
        <v>-141</v>
      </c>
      <c r="Y394">
        <f t="shared" si="72"/>
        <v>0</v>
      </c>
      <c r="Z394">
        <f t="shared" si="73"/>
        <v>0</v>
      </c>
      <c r="AA394">
        <f t="shared" si="74"/>
        <v>0</v>
      </c>
      <c r="AB394">
        <f t="shared" si="75"/>
        <v>0</v>
      </c>
      <c r="AC394" s="25">
        <f t="shared" si="76"/>
        <v>0</v>
      </c>
    </row>
    <row r="395" spans="1:29">
      <c r="A395">
        <f>'Data Entry'!A396</f>
        <v>8574</v>
      </c>
      <c r="B395">
        <f>'Data Entry'!B396</f>
        <v>69</v>
      </c>
      <c r="C395" t="str">
        <f>'Data Entry'!C396</f>
        <v>Red</v>
      </c>
      <c r="D395">
        <f>'Data Entry'!M396</f>
        <v>1334</v>
      </c>
      <c r="E395">
        <f>'Data Entry'!N396</f>
        <v>4.581</v>
      </c>
      <c r="F395">
        <f>'Data Entry'!O396</f>
        <v>2386</v>
      </c>
      <c r="G395">
        <f>'Data Entry'!P396</f>
        <v>0</v>
      </c>
      <c r="H395">
        <f>'Data Entry'!Q396</f>
        <v>4951</v>
      </c>
      <c r="I395">
        <f>'Data Entry'!R396</f>
        <v>20.127</v>
      </c>
      <c r="J395">
        <f t="shared" si="66"/>
        <v>24.708</v>
      </c>
      <c r="K395" s="1">
        <f>SUMIFS('I want to cry'!C$2:C$1000,'I want to cry'!$A$2:$A$1000,$B395,'I want to cry'!$B$2:$B$1000,$C395)</f>
        <v>13.888</v>
      </c>
      <c r="L395" s="1">
        <f>SUMIFS('I want to cry'!D$2:D$1000,'I want to cry'!$A$2:$A$1000,$B395,'I want to cry'!$B$2:$B$1000,$C395)</f>
        <v>0</v>
      </c>
      <c r="M395" s="1">
        <f>SUMIFS('I want to cry'!E$2:E$1000,'I want to cry'!$A$2:$A$1000,$B395,'I want to cry'!$B$2:$B$1000,$C395)</f>
        <v>20.127</v>
      </c>
      <c r="N395" s="1">
        <f t="shared" si="67"/>
        <v>0.329853110599078</v>
      </c>
      <c r="O395" s="1">
        <f t="shared" si="68"/>
        <v>0</v>
      </c>
      <c r="P395" s="1">
        <f t="shared" si="69"/>
        <v>1</v>
      </c>
      <c r="Q395" s="1">
        <f>SUMIF('I have a blue banner'!A$2:A$995,D395,'I have a blue banner'!L$2:L$995)</f>
        <v>6</v>
      </c>
      <c r="R395" s="1">
        <f>SUMIF('I have a blue banner'!A$2:A$995,F395,'I have a blue banner'!L$2:L$995)</f>
        <v>30</v>
      </c>
      <c r="S395" s="1">
        <f>SUMIF('I have a blue banner'!A$2:A$995,I395,'I have a blue banner'!L$2:L$995)</f>
        <v>0</v>
      </c>
      <c r="T395" s="1">
        <f>SUMIF('I wanna go biking'!A$2:A$1000,D395,'I wanna go biking'!D$2:D$2000)</f>
        <v>0.285714285714286</v>
      </c>
      <c r="U395" s="1">
        <f>SUMIF('I wanna go biking'!A$2:A$1000,F395,'I wanna go biking'!D$2:D$2000)</f>
        <v>4.66666666666667</v>
      </c>
      <c r="V395" s="1">
        <f>SUMIF('I wanna go biking'!A$2:A$1000,H395,'I wanna go biking'!D$2:D$2000)</f>
        <v>2.66666666666667</v>
      </c>
      <c r="W395">
        <f t="shared" si="70"/>
        <v>-5.71428571428571</v>
      </c>
      <c r="X395">
        <f t="shared" si="71"/>
        <v>-25.3333333333333</v>
      </c>
      <c r="Y395">
        <f t="shared" si="72"/>
        <v>2.66666666666667</v>
      </c>
      <c r="Z395">
        <f t="shared" si="73"/>
        <v>-1.88487491770902</v>
      </c>
      <c r="AA395">
        <f t="shared" si="74"/>
        <v>0</v>
      </c>
      <c r="AB395">
        <f t="shared" si="75"/>
        <v>2.66666666666667</v>
      </c>
      <c r="AC395" s="25">
        <f t="shared" si="76"/>
        <v>0.781791748957647</v>
      </c>
    </row>
    <row r="396" spans="1:29">
      <c r="A396">
        <f>'Data Entry'!A397</f>
        <v>2386</v>
      </c>
      <c r="B396">
        <f>'Data Entry'!B397</f>
        <v>62</v>
      </c>
      <c r="C396" t="str">
        <f>'Data Entry'!C397</f>
        <v>Blue</v>
      </c>
      <c r="D396">
        <f>'Data Entry'!M397</f>
        <v>4343</v>
      </c>
      <c r="E396">
        <f>'Data Entry'!N397</f>
        <v>15.808</v>
      </c>
      <c r="F396">
        <f>'Data Entry'!O397</f>
        <v>8884</v>
      </c>
      <c r="G396">
        <f>'Data Entry'!P397</f>
        <v>0</v>
      </c>
      <c r="H396">
        <f>'Data Entry'!Q397</f>
        <v>5036</v>
      </c>
      <c r="I396">
        <f>'Data Entry'!R397</f>
        <v>12.865</v>
      </c>
      <c r="J396">
        <f t="shared" si="66"/>
        <v>28.673</v>
      </c>
      <c r="K396" s="1">
        <f>SUMIFS('I want to cry'!C$2:C$1000,'I want to cry'!$A$2:$A$1000,$B396,'I want to cry'!$B$2:$B$1000,$C396)</f>
        <v>67.333</v>
      </c>
      <c r="L396" s="1">
        <f>SUMIFS('I want to cry'!D$2:D$1000,'I want to cry'!$A$2:$A$1000,$B396,'I want to cry'!$B$2:$B$1000,$C396)</f>
        <v>0</v>
      </c>
      <c r="M396" s="1">
        <f>SUMIFS('I want to cry'!E$2:E$1000,'I want to cry'!$A$2:$A$1000,$B396,'I want to cry'!$B$2:$B$1000,$C396)</f>
        <v>23.594</v>
      </c>
      <c r="N396" s="1">
        <f t="shared" si="67"/>
        <v>0.234773439472473</v>
      </c>
      <c r="O396" s="1">
        <f t="shared" si="68"/>
        <v>0</v>
      </c>
      <c r="P396" s="1">
        <f t="shared" si="69"/>
        <v>0.545265745528524</v>
      </c>
      <c r="Q396" s="1">
        <f>SUMIF('I have a blue banner'!A$2:A$995,D396,'I have a blue banner'!L$2:L$995)</f>
        <v>162</v>
      </c>
      <c r="R396" s="1">
        <f>SUMIF('I have a blue banner'!A$2:A$995,F396,'I have a blue banner'!L$2:L$995)</f>
        <v>28</v>
      </c>
      <c r="S396" s="1">
        <f>SUMIF('I have a blue banner'!A$2:A$995,I396,'I have a blue banner'!L$2:L$995)</f>
        <v>0</v>
      </c>
      <c r="T396" s="1">
        <f>SUMIF('I wanna go biking'!A$2:A$1000,D396,'I wanna go biking'!D$2:D$2000)</f>
        <v>17.6</v>
      </c>
      <c r="U396" s="1">
        <f>SUMIF('I wanna go biking'!A$2:A$1000,F396,'I wanna go biking'!D$2:D$2000)</f>
        <v>3.83333333333333</v>
      </c>
      <c r="V396" s="1">
        <f>SUMIF('I wanna go biking'!A$2:A$1000,H396,'I wanna go biking'!D$2:D$2000)</f>
        <v>6.8</v>
      </c>
      <c r="W396">
        <f t="shared" si="70"/>
        <v>-144.4</v>
      </c>
      <c r="X396">
        <f t="shared" si="71"/>
        <v>-24.1666666666667</v>
      </c>
      <c r="Y396">
        <f t="shared" si="72"/>
        <v>6.8</v>
      </c>
      <c r="Z396">
        <f t="shared" si="73"/>
        <v>-33.9012846598251</v>
      </c>
      <c r="AA396">
        <f t="shared" si="74"/>
        <v>0</v>
      </c>
      <c r="AB396">
        <f t="shared" si="75"/>
        <v>3.70780706959396</v>
      </c>
      <c r="AC396" s="25">
        <f t="shared" si="76"/>
        <v>-30.1934775902311</v>
      </c>
    </row>
    <row r="397" spans="1:29">
      <c r="A397">
        <f>'Data Entry'!A398</f>
        <v>7757</v>
      </c>
      <c r="B397">
        <f>'Data Entry'!B398</f>
        <v>64</v>
      </c>
      <c r="C397" t="str">
        <f>'Data Entry'!C398</f>
        <v>Blue</v>
      </c>
      <c r="D397">
        <f>'Data Entry'!M398</f>
        <v>1114</v>
      </c>
      <c r="E397">
        <f>'Data Entry'!N398</f>
        <v>21.651</v>
      </c>
      <c r="F397">
        <f>'Data Entry'!O398</f>
        <v>4152</v>
      </c>
      <c r="G397">
        <f>'Data Entry'!P398</f>
        <v>0</v>
      </c>
      <c r="H397">
        <f>'Data Entry'!Q398</f>
        <v>4617</v>
      </c>
      <c r="I397">
        <f>'Data Entry'!R398</f>
        <v>0</v>
      </c>
      <c r="J397">
        <f t="shared" si="66"/>
        <v>21.651</v>
      </c>
      <c r="K397" s="1">
        <f>SUMIFS('I want to cry'!C$2:C$1000,'I want to cry'!$A$2:$A$1000,$B397,'I want to cry'!$B$2:$B$1000,$C397)</f>
        <v>25.548</v>
      </c>
      <c r="L397" s="1">
        <f>SUMIFS('I want to cry'!D$2:D$1000,'I want to cry'!$A$2:$A$1000,$B397,'I want to cry'!$B$2:$B$1000,$C397)</f>
        <v>0</v>
      </c>
      <c r="M397" s="1">
        <f>SUMIFS('I want to cry'!E$2:E$1000,'I want to cry'!$A$2:$A$1000,$B397,'I want to cry'!$B$2:$B$1000,$C397)</f>
        <v>0.175</v>
      </c>
      <c r="N397" s="1">
        <f t="shared" si="67"/>
        <v>0.847463597933302</v>
      </c>
      <c r="O397" s="1">
        <f t="shared" si="68"/>
        <v>0</v>
      </c>
      <c r="P397" s="1">
        <f t="shared" si="69"/>
        <v>0</v>
      </c>
      <c r="Q397" s="1">
        <f>SUMIF('I have a blue banner'!A$2:A$995,D397,'I have a blue banner'!L$2:L$995)</f>
        <v>171</v>
      </c>
      <c r="R397" s="1">
        <f>SUMIF('I have a blue banner'!A$2:A$995,F397,'I have a blue banner'!L$2:L$995)</f>
        <v>85</v>
      </c>
      <c r="S397" s="1">
        <f>SUMIF('I have a blue banner'!A$2:A$995,I397,'I have a blue banner'!L$2:L$995)</f>
        <v>0</v>
      </c>
      <c r="T397" s="1">
        <f>SUMIF('I wanna go biking'!A$2:A$1000,D397,'I wanna go biking'!D$2:D$2000)</f>
        <v>25.6666666666667</v>
      </c>
      <c r="U397" s="1">
        <f>SUMIF('I wanna go biking'!A$2:A$1000,F397,'I wanna go biking'!D$2:D$2000)</f>
        <v>10</v>
      </c>
      <c r="V397" s="1">
        <f>SUMIF('I wanna go biking'!A$2:A$1000,H397,'I wanna go biking'!D$2:D$2000)</f>
        <v>0</v>
      </c>
      <c r="W397">
        <f t="shared" si="70"/>
        <v>-145.333333333333</v>
      </c>
      <c r="X397">
        <f t="shared" si="71"/>
        <v>-75</v>
      </c>
      <c r="Y397">
        <f t="shared" si="72"/>
        <v>0</v>
      </c>
      <c r="Z397">
        <f t="shared" si="73"/>
        <v>-123.164709566307</v>
      </c>
      <c r="AA397">
        <f t="shared" si="74"/>
        <v>0</v>
      </c>
      <c r="AB397">
        <f t="shared" si="75"/>
        <v>0</v>
      </c>
      <c r="AC397" s="25">
        <f t="shared" si="76"/>
        <v>-123.164709566307</v>
      </c>
    </row>
    <row r="398" spans="1:29">
      <c r="A398">
        <f>'Data Entry'!A399</f>
        <v>4039</v>
      </c>
      <c r="B398">
        <f>'Data Entry'!B399</f>
        <v>65</v>
      </c>
      <c r="C398" t="str">
        <f>'Data Entry'!C399</f>
        <v>Red</v>
      </c>
      <c r="D398">
        <f>'Data Entry'!M399</f>
        <v>610</v>
      </c>
      <c r="E398">
        <f>'Data Entry'!N399</f>
        <v>0</v>
      </c>
      <c r="F398">
        <f>'Data Entry'!O399</f>
        <v>4907</v>
      </c>
      <c r="G398">
        <f>'Data Entry'!P399</f>
        <v>0</v>
      </c>
      <c r="H398">
        <f>'Data Entry'!Q399</f>
        <v>1325</v>
      </c>
      <c r="I398">
        <f>'Data Entry'!R399</f>
        <v>0</v>
      </c>
      <c r="J398">
        <f t="shared" si="66"/>
        <v>0</v>
      </c>
      <c r="K398" s="1">
        <f>SUMIFS('I want to cry'!C$2:C$1000,'I want to cry'!$A$2:$A$1000,$B398,'I want to cry'!$B$2:$B$1000,$C398)</f>
        <v>0</v>
      </c>
      <c r="L398" s="1">
        <f>SUMIFS('I want to cry'!D$2:D$1000,'I want to cry'!$A$2:$A$1000,$B398,'I want to cry'!$B$2:$B$1000,$C398)</f>
        <v>0</v>
      </c>
      <c r="M398" s="1">
        <f>SUMIFS('I want to cry'!E$2:E$1000,'I want to cry'!$A$2:$A$1000,$B398,'I want to cry'!$B$2:$B$1000,$C398)</f>
        <v>0</v>
      </c>
      <c r="N398" s="1">
        <f t="shared" si="67"/>
        <v>0</v>
      </c>
      <c r="O398" s="1">
        <f t="shared" si="68"/>
        <v>0</v>
      </c>
      <c r="P398" s="1">
        <f t="shared" si="69"/>
        <v>0</v>
      </c>
      <c r="Q398" s="1">
        <f>SUMIF('I have a blue banner'!A$2:A$995,D398,'I have a blue banner'!L$2:L$995)</f>
        <v>126</v>
      </c>
      <c r="R398" s="1">
        <f>SUMIF('I have a blue banner'!A$2:A$995,F398,'I have a blue banner'!L$2:L$995)</f>
        <v>128</v>
      </c>
      <c r="S398" s="1">
        <f>SUMIF('I have a blue banner'!A$2:A$995,I398,'I have a blue banner'!L$2:L$995)</f>
        <v>0</v>
      </c>
      <c r="T398" s="1">
        <f>SUMIF('I wanna go biking'!A$2:A$1000,D398,'I wanna go biking'!D$2:D$2000)</f>
        <v>14.4</v>
      </c>
      <c r="U398" s="1">
        <f>SUMIF('I wanna go biking'!A$2:A$1000,F398,'I wanna go biking'!D$2:D$2000)</f>
        <v>18.6666666666667</v>
      </c>
      <c r="V398" s="1">
        <f>SUMIF('I wanna go biking'!A$2:A$1000,H398,'I wanna go biking'!D$2:D$2000)</f>
        <v>20.6666666666667</v>
      </c>
      <c r="W398">
        <f t="shared" si="70"/>
        <v>-111.6</v>
      </c>
      <c r="X398">
        <f t="shared" si="71"/>
        <v>-109.333333333333</v>
      </c>
      <c r="Y398">
        <f t="shared" si="72"/>
        <v>20.6666666666667</v>
      </c>
      <c r="Z398">
        <f t="shared" si="73"/>
        <v>0</v>
      </c>
      <c r="AA398">
        <f t="shared" si="74"/>
        <v>0</v>
      </c>
      <c r="AB398">
        <f t="shared" si="75"/>
        <v>0</v>
      </c>
      <c r="AC398" s="25">
        <f t="shared" si="76"/>
        <v>0</v>
      </c>
    </row>
    <row r="399" spans="1:29">
      <c r="A399">
        <f>'Data Entry'!A400</f>
        <v>6865</v>
      </c>
      <c r="B399">
        <f>'Data Entry'!B400</f>
        <v>65</v>
      </c>
      <c r="C399" t="str">
        <f>'Data Entry'!C400</f>
        <v>Red</v>
      </c>
      <c r="D399">
        <f>'Data Entry'!M400</f>
        <v>610</v>
      </c>
      <c r="E399">
        <f>'Data Entry'!N400</f>
        <v>0</v>
      </c>
      <c r="F399">
        <f>'Data Entry'!O400</f>
        <v>4907</v>
      </c>
      <c r="G399">
        <f>'Data Entry'!P400</f>
        <v>0</v>
      </c>
      <c r="H399">
        <f>'Data Entry'!Q400</f>
        <v>1325</v>
      </c>
      <c r="I399">
        <f>'Data Entry'!R400</f>
        <v>0</v>
      </c>
      <c r="J399">
        <f t="shared" si="66"/>
        <v>0</v>
      </c>
      <c r="K399" s="1">
        <f>SUMIFS('I want to cry'!C$2:C$1000,'I want to cry'!$A$2:$A$1000,$B399,'I want to cry'!$B$2:$B$1000,$C399)</f>
        <v>0</v>
      </c>
      <c r="L399" s="1">
        <f>SUMIFS('I want to cry'!D$2:D$1000,'I want to cry'!$A$2:$A$1000,$B399,'I want to cry'!$B$2:$B$1000,$C399)</f>
        <v>0</v>
      </c>
      <c r="M399" s="1">
        <f>SUMIFS('I want to cry'!E$2:E$1000,'I want to cry'!$A$2:$A$1000,$B399,'I want to cry'!$B$2:$B$1000,$C399)</f>
        <v>0</v>
      </c>
      <c r="N399" s="1">
        <f t="shared" si="67"/>
        <v>0</v>
      </c>
      <c r="O399" s="1">
        <f t="shared" si="68"/>
        <v>0</v>
      </c>
      <c r="P399" s="1">
        <f t="shared" si="69"/>
        <v>0</v>
      </c>
      <c r="Q399" s="1">
        <f>SUMIF('I have a blue banner'!A$2:A$995,D399,'I have a blue banner'!L$2:L$995)</f>
        <v>126</v>
      </c>
      <c r="R399" s="1">
        <f>SUMIF('I have a blue banner'!A$2:A$995,F399,'I have a blue banner'!L$2:L$995)</f>
        <v>128</v>
      </c>
      <c r="S399" s="1">
        <f>SUMIF('I have a blue banner'!A$2:A$995,I399,'I have a blue banner'!L$2:L$995)</f>
        <v>0</v>
      </c>
      <c r="T399" s="1">
        <f>SUMIF('I wanna go biking'!A$2:A$1000,D399,'I wanna go biking'!D$2:D$2000)</f>
        <v>14.4</v>
      </c>
      <c r="U399" s="1">
        <f>SUMIF('I wanna go biking'!A$2:A$1000,F399,'I wanna go biking'!D$2:D$2000)</f>
        <v>18.6666666666667</v>
      </c>
      <c r="V399" s="1">
        <f>SUMIF('I wanna go biking'!A$2:A$1000,H399,'I wanna go biking'!D$2:D$2000)</f>
        <v>20.6666666666667</v>
      </c>
      <c r="W399">
        <f t="shared" si="70"/>
        <v>-111.6</v>
      </c>
      <c r="X399">
        <f t="shared" si="71"/>
        <v>-109.333333333333</v>
      </c>
      <c r="Y399">
        <f t="shared" si="72"/>
        <v>20.6666666666667</v>
      </c>
      <c r="Z399">
        <f t="shared" si="73"/>
        <v>0</v>
      </c>
      <c r="AA399">
        <f t="shared" si="74"/>
        <v>0</v>
      </c>
      <c r="AB399">
        <f t="shared" si="75"/>
        <v>0</v>
      </c>
      <c r="AC399" s="25">
        <f t="shared" si="76"/>
        <v>0</v>
      </c>
    </row>
    <row r="400" spans="1:29">
      <c r="A400">
        <f>'Data Entry'!A401</f>
        <v>610</v>
      </c>
      <c r="B400">
        <f>'Data Entry'!B401</f>
        <v>65</v>
      </c>
      <c r="C400" t="str">
        <f>'Data Entry'!C401</f>
        <v>Blue</v>
      </c>
      <c r="D400">
        <f>'Data Entry'!M401</f>
        <v>4039</v>
      </c>
      <c r="E400">
        <f>'Data Entry'!N401</f>
        <v>2.783</v>
      </c>
      <c r="F400">
        <f>'Data Entry'!O401</f>
        <v>4497</v>
      </c>
      <c r="G400">
        <f>'Data Entry'!P401</f>
        <v>0</v>
      </c>
      <c r="H400">
        <f>'Data Entry'!Q401</f>
        <v>6865</v>
      </c>
      <c r="I400">
        <f>'Data Entry'!R401</f>
        <v>0</v>
      </c>
      <c r="J400">
        <f t="shared" si="66"/>
        <v>2.783</v>
      </c>
      <c r="K400" s="1">
        <f>SUMIFS('I want to cry'!C$2:C$1000,'I want to cry'!$A$2:$A$1000,$B400,'I want to cry'!$B$2:$B$1000,$C400)</f>
        <v>16.558</v>
      </c>
      <c r="L400" s="1">
        <f>SUMIFS('I want to cry'!D$2:D$1000,'I want to cry'!$A$2:$A$1000,$B400,'I want to cry'!$B$2:$B$1000,$C400)</f>
        <v>0</v>
      </c>
      <c r="M400" s="1">
        <f>SUMIFS('I want to cry'!E$2:E$1000,'I want to cry'!$A$2:$A$1000,$B400,'I want to cry'!$B$2:$B$1000,$C400)</f>
        <v>0</v>
      </c>
      <c r="N400" s="1">
        <f t="shared" si="67"/>
        <v>0.168075854571808</v>
      </c>
      <c r="O400" s="1">
        <f t="shared" si="68"/>
        <v>0</v>
      </c>
      <c r="P400" s="1">
        <f t="shared" si="69"/>
        <v>0</v>
      </c>
      <c r="Q400" s="1">
        <f>SUMIF('I have a blue banner'!A$2:A$995,D400,'I have a blue banner'!L$2:L$995)</f>
        <v>178</v>
      </c>
      <c r="R400" s="1">
        <f>SUMIF('I have a blue banner'!A$2:A$995,F400,'I have a blue banner'!L$2:L$995)</f>
        <v>0</v>
      </c>
      <c r="S400" s="1">
        <f>SUMIF('I have a blue banner'!A$2:A$995,I400,'I have a blue banner'!L$2:L$995)</f>
        <v>0</v>
      </c>
      <c r="T400" s="1">
        <f>SUMIF('I wanna go biking'!A$2:A$1000,D400,'I wanna go biking'!D$2:D$2000)</f>
        <v>22</v>
      </c>
      <c r="U400" s="1">
        <f>SUMIF('I wanna go biking'!A$2:A$1000,F400,'I wanna go biking'!D$2:D$2000)</f>
        <v>0</v>
      </c>
      <c r="V400" s="1">
        <f>SUMIF('I wanna go biking'!A$2:A$1000,H400,'I wanna go biking'!D$2:D$2000)</f>
        <v>2.75</v>
      </c>
      <c r="W400">
        <f t="shared" si="70"/>
        <v>-156</v>
      </c>
      <c r="X400">
        <f t="shared" si="71"/>
        <v>0</v>
      </c>
      <c r="Y400">
        <f t="shared" si="72"/>
        <v>2.75</v>
      </c>
      <c r="Z400">
        <f t="shared" si="73"/>
        <v>-26.2198333132021</v>
      </c>
      <c r="AA400">
        <f t="shared" si="74"/>
        <v>0</v>
      </c>
      <c r="AB400">
        <f t="shared" si="75"/>
        <v>0</v>
      </c>
      <c r="AC400" s="25">
        <f t="shared" si="76"/>
        <v>-26.2198333132021</v>
      </c>
    </row>
    <row r="401" spans="1:29">
      <c r="A401">
        <f>'Data Entry'!A402</f>
        <v>4907</v>
      </c>
      <c r="B401">
        <f>'Data Entry'!B402</f>
        <v>65</v>
      </c>
      <c r="C401" t="str">
        <f>'Data Entry'!C402</f>
        <v>Blue</v>
      </c>
      <c r="D401">
        <f>'Data Entry'!M402</f>
        <v>4039</v>
      </c>
      <c r="E401">
        <f>'Data Entry'!N402</f>
        <v>0</v>
      </c>
      <c r="F401">
        <f>'Data Entry'!O402</f>
        <v>4476</v>
      </c>
      <c r="G401">
        <f>'Data Entry'!P402</f>
        <v>0</v>
      </c>
      <c r="H401">
        <f>'Data Entry'!Q402</f>
        <v>6865</v>
      </c>
      <c r="I401">
        <f>'Data Entry'!R402</f>
        <v>0</v>
      </c>
      <c r="J401">
        <f t="shared" si="66"/>
        <v>0</v>
      </c>
      <c r="K401" s="1">
        <f>SUMIFS('I want to cry'!C$2:C$1000,'I want to cry'!$A$2:$A$1000,$B401,'I want to cry'!$B$2:$B$1000,$C401)</f>
        <v>16.558</v>
      </c>
      <c r="L401" s="1">
        <f>SUMIFS('I want to cry'!D$2:D$1000,'I want to cry'!$A$2:$A$1000,$B401,'I want to cry'!$B$2:$B$1000,$C401)</f>
        <v>0</v>
      </c>
      <c r="M401" s="1">
        <f>SUMIFS('I want to cry'!E$2:E$1000,'I want to cry'!$A$2:$A$1000,$B401,'I want to cry'!$B$2:$B$1000,$C401)</f>
        <v>0</v>
      </c>
      <c r="N401" s="1">
        <f t="shared" si="67"/>
        <v>0</v>
      </c>
      <c r="O401" s="1">
        <f t="shared" si="68"/>
        <v>0</v>
      </c>
      <c r="P401" s="1">
        <f t="shared" si="69"/>
        <v>0</v>
      </c>
      <c r="Q401" s="1">
        <f>SUMIF('I have a blue banner'!A$2:A$995,D401,'I have a blue banner'!L$2:L$995)</f>
        <v>178</v>
      </c>
      <c r="R401" s="1">
        <f>SUMIF('I have a blue banner'!A$2:A$995,F401,'I have a blue banner'!L$2:L$995)</f>
        <v>226</v>
      </c>
      <c r="S401" s="1">
        <f>SUMIF('I have a blue banner'!A$2:A$995,I401,'I have a blue banner'!L$2:L$995)</f>
        <v>0</v>
      </c>
      <c r="T401" s="1">
        <f>SUMIF('I wanna go biking'!A$2:A$1000,D401,'I wanna go biking'!D$2:D$2000)</f>
        <v>22</v>
      </c>
      <c r="U401" s="1">
        <f>SUMIF('I wanna go biking'!A$2:A$1000,F401,'I wanna go biking'!D$2:D$2000)</f>
        <v>28</v>
      </c>
      <c r="V401" s="1">
        <f>SUMIF('I wanna go biking'!A$2:A$1000,H401,'I wanna go biking'!D$2:D$2000)</f>
        <v>2.75</v>
      </c>
      <c r="W401">
        <f t="shared" si="70"/>
        <v>-156</v>
      </c>
      <c r="X401">
        <f t="shared" si="71"/>
        <v>-198</v>
      </c>
      <c r="Y401">
        <f t="shared" si="72"/>
        <v>2.75</v>
      </c>
      <c r="Z401">
        <f t="shared" si="73"/>
        <v>0</v>
      </c>
      <c r="AA401">
        <f t="shared" si="74"/>
        <v>0</v>
      </c>
      <c r="AB401">
        <f t="shared" si="75"/>
        <v>0</v>
      </c>
      <c r="AC401" s="25">
        <f t="shared" si="76"/>
        <v>0</v>
      </c>
    </row>
    <row r="402" spans="1:29">
      <c r="A402">
        <f>'Data Entry'!A403</f>
        <v>1325</v>
      </c>
      <c r="B402">
        <f>'Data Entry'!B403</f>
        <v>65</v>
      </c>
      <c r="C402" t="str">
        <f>'Data Entry'!C403</f>
        <v>Blue</v>
      </c>
      <c r="D402">
        <f>'Data Entry'!M403</f>
        <v>4039</v>
      </c>
      <c r="E402">
        <f>'Data Entry'!N403</f>
        <v>13.775</v>
      </c>
      <c r="F402">
        <f>'Data Entry'!O403</f>
        <v>4476</v>
      </c>
      <c r="G402">
        <f>'Data Entry'!P403</f>
        <v>0</v>
      </c>
      <c r="H402">
        <f>'Data Entry'!Q403</f>
        <v>6865</v>
      </c>
      <c r="I402">
        <f>'Data Entry'!R403</f>
        <v>0</v>
      </c>
      <c r="J402">
        <f t="shared" si="66"/>
        <v>13.775</v>
      </c>
      <c r="K402" s="1">
        <f>SUMIFS('I want to cry'!C$2:C$1000,'I want to cry'!$A$2:$A$1000,$B402,'I want to cry'!$B$2:$B$1000,$C402)</f>
        <v>16.558</v>
      </c>
      <c r="L402" s="1">
        <f>SUMIFS('I want to cry'!D$2:D$1000,'I want to cry'!$A$2:$A$1000,$B402,'I want to cry'!$B$2:$B$1000,$C402)</f>
        <v>0</v>
      </c>
      <c r="M402" s="1">
        <f>SUMIFS('I want to cry'!E$2:E$1000,'I want to cry'!$A$2:$A$1000,$B402,'I want to cry'!$B$2:$B$1000,$C402)</f>
        <v>0</v>
      </c>
      <c r="N402" s="1">
        <f t="shared" si="67"/>
        <v>0.831924145428192</v>
      </c>
      <c r="O402" s="1">
        <f t="shared" si="68"/>
        <v>0</v>
      </c>
      <c r="P402" s="1">
        <f t="shared" si="69"/>
        <v>0</v>
      </c>
      <c r="Q402" s="1">
        <f>SUMIF('I have a blue banner'!A$2:A$995,D402,'I have a blue banner'!L$2:L$995)</f>
        <v>178</v>
      </c>
      <c r="R402" s="1">
        <f>SUMIF('I have a blue banner'!A$2:A$995,F402,'I have a blue banner'!L$2:L$995)</f>
        <v>226</v>
      </c>
      <c r="S402" s="1">
        <f>SUMIF('I have a blue banner'!A$2:A$995,I402,'I have a blue banner'!L$2:L$995)</f>
        <v>0</v>
      </c>
      <c r="T402" s="1">
        <f>SUMIF('I wanna go biking'!A$2:A$1000,D402,'I wanna go biking'!D$2:D$2000)</f>
        <v>22</v>
      </c>
      <c r="U402" s="1">
        <f>SUMIF('I wanna go biking'!A$2:A$1000,F402,'I wanna go biking'!D$2:D$2000)</f>
        <v>28</v>
      </c>
      <c r="V402" s="1">
        <f>SUMIF('I wanna go biking'!A$2:A$1000,H402,'I wanna go biking'!D$2:D$2000)</f>
        <v>2.75</v>
      </c>
      <c r="W402">
        <f t="shared" si="70"/>
        <v>-156</v>
      </c>
      <c r="X402">
        <f t="shared" si="71"/>
        <v>-198</v>
      </c>
      <c r="Y402">
        <f t="shared" si="72"/>
        <v>2.75</v>
      </c>
      <c r="Z402">
        <f t="shared" si="73"/>
        <v>-129.780166686798</v>
      </c>
      <c r="AA402">
        <f t="shared" si="74"/>
        <v>0</v>
      </c>
      <c r="AB402">
        <f t="shared" si="75"/>
        <v>0</v>
      </c>
      <c r="AC402" s="25">
        <f t="shared" si="76"/>
        <v>-129.780166686798</v>
      </c>
    </row>
    <row r="403" spans="1:29">
      <c r="A403">
        <f>'Data Entry'!A404</f>
        <v>6865</v>
      </c>
      <c r="B403">
        <f>'Data Entry'!B404</f>
        <v>65</v>
      </c>
      <c r="C403" t="str">
        <f>'Data Entry'!C404</f>
        <v>Red</v>
      </c>
      <c r="D403">
        <f>'Data Entry'!M404</f>
        <v>610</v>
      </c>
      <c r="E403">
        <f>'Data Entry'!N404</f>
        <v>0</v>
      </c>
      <c r="F403">
        <f>'Data Entry'!O404</f>
        <v>4907</v>
      </c>
      <c r="G403">
        <f>'Data Entry'!P404</f>
        <v>0</v>
      </c>
      <c r="H403">
        <f>'Data Entry'!Q404</f>
        <v>1325</v>
      </c>
      <c r="I403">
        <f>'Data Entry'!R404</f>
        <v>0</v>
      </c>
      <c r="J403">
        <f t="shared" si="66"/>
        <v>0</v>
      </c>
      <c r="K403" s="1">
        <f>SUMIFS('I want to cry'!C$2:C$1000,'I want to cry'!$A$2:$A$1000,$B403,'I want to cry'!$B$2:$B$1000,$C403)</f>
        <v>0</v>
      </c>
      <c r="L403" s="1">
        <f>SUMIFS('I want to cry'!D$2:D$1000,'I want to cry'!$A$2:$A$1000,$B403,'I want to cry'!$B$2:$B$1000,$C403)</f>
        <v>0</v>
      </c>
      <c r="M403" s="1">
        <f>SUMIFS('I want to cry'!E$2:E$1000,'I want to cry'!$A$2:$A$1000,$B403,'I want to cry'!$B$2:$B$1000,$C403)</f>
        <v>0</v>
      </c>
      <c r="N403" s="1">
        <f t="shared" si="67"/>
        <v>0</v>
      </c>
      <c r="O403" s="1">
        <f t="shared" si="68"/>
        <v>0</v>
      </c>
      <c r="P403" s="1">
        <f t="shared" si="69"/>
        <v>0</v>
      </c>
      <c r="Q403" s="1">
        <f>SUMIF('I have a blue banner'!A$2:A$995,D403,'I have a blue banner'!L$2:L$995)</f>
        <v>126</v>
      </c>
      <c r="R403" s="1">
        <f>SUMIF('I have a blue banner'!A$2:A$995,F403,'I have a blue banner'!L$2:L$995)</f>
        <v>128</v>
      </c>
      <c r="S403" s="1">
        <f>SUMIF('I have a blue banner'!A$2:A$995,I403,'I have a blue banner'!L$2:L$995)</f>
        <v>0</v>
      </c>
      <c r="T403" s="1">
        <f>SUMIF('I wanna go biking'!A$2:A$1000,D403,'I wanna go biking'!D$2:D$2000)</f>
        <v>14.4</v>
      </c>
      <c r="U403" s="1">
        <f>SUMIF('I wanna go biking'!A$2:A$1000,F403,'I wanna go biking'!D$2:D$2000)</f>
        <v>18.6666666666667</v>
      </c>
      <c r="V403" s="1">
        <f>SUMIF('I wanna go biking'!A$2:A$1000,H403,'I wanna go biking'!D$2:D$2000)</f>
        <v>20.6666666666667</v>
      </c>
      <c r="W403">
        <f t="shared" si="70"/>
        <v>-111.6</v>
      </c>
      <c r="X403">
        <f t="shared" si="71"/>
        <v>-109.333333333333</v>
      </c>
      <c r="Y403">
        <f t="shared" si="72"/>
        <v>20.6666666666667</v>
      </c>
      <c r="Z403">
        <f t="shared" si="73"/>
        <v>0</v>
      </c>
      <c r="AA403">
        <f t="shared" si="74"/>
        <v>0</v>
      </c>
      <c r="AB403">
        <f t="shared" si="75"/>
        <v>0</v>
      </c>
      <c r="AC403" s="25">
        <f t="shared" si="76"/>
        <v>0</v>
      </c>
    </row>
    <row r="404" spans="1:29">
      <c r="A404">
        <f>'Data Entry'!A405</f>
        <v>8729</v>
      </c>
      <c r="B404">
        <f>'Data Entry'!B405</f>
        <v>70</v>
      </c>
      <c r="C404" t="str">
        <f>'Data Entry'!C405</f>
        <v>Red</v>
      </c>
      <c r="D404">
        <f>'Data Entry'!M405</f>
        <v>7659</v>
      </c>
      <c r="E404">
        <f>'Data Entry'!N405</f>
        <v>0</v>
      </c>
      <c r="F404">
        <f>'Data Entry'!O405</f>
        <v>8765</v>
      </c>
      <c r="G404">
        <f>'Data Entry'!P405</f>
        <v>2.6</v>
      </c>
      <c r="H404">
        <f>'Data Entry'!Q405</f>
        <v>5036</v>
      </c>
      <c r="I404">
        <f>'Data Entry'!R405</f>
        <v>0</v>
      </c>
      <c r="J404">
        <f t="shared" si="66"/>
        <v>2.6</v>
      </c>
      <c r="K404" s="1">
        <f>SUMIFS('I want to cry'!C$2:C$1000,'I want to cry'!$A$2:$A$1000,$B404,'I want to cry'!$B$2:$B$1000,$C404)</f>
        <v>28.138</v>
      </c>
      <c r="L404" s="1">
        <f>SUMIFS('I want to cry'!D$2:D$1000,'I want to cry'!$A$2:$A$1000,$B404,'I want to cry'!$B$2:$B$1000,$C404)</f>
        <v>2.6</v>
      </c>
      <c r="M404" s="1">
        <f>SUMIFS('I want to cry'!E$2:E$1000,'I want to cry'!$A$2:$A$1000,$B404,'I want to cry'!$B$2:$B$1000,$C404)</f>
        <v>0</v>
      </c>
      <c r="N404" s="1">
        <f t="shared" si="67"/>
        <v>0</v>
      </c>
      <c r="O404" s="1">
        <f t="shared" si="68"/>
        <v>1</v>
      </c>
      <c r="P404" s="1">
        <f t="shared" si="69"/>
        <v>0</v>
      </c>
      <c r="Q404" s="1">
        <f>SUMIF('I have a blue banner'!A$2:A$995,D404,'I have a blue banner'!L$2:L$995)</f>
        <v>21</v>
      </c>
      <c r="R404" s="1">
        <f>SUMIF('I have a blue banner'!A$2:A$995,F404,'I have a blue banner'!L$2:L$995)</f>
        <v>0</v>
      </c>
      <c r="S404" s="1">
        <f>SUMIF('I have a blue banner'!A$2:A$995,I404,'I have a blue banner'!L$2:L$995)</f>
        <v>0</v>
      </c>
      <c r="T404" s="1">
        <f>SUMIF('I wanna go biking'!A$2:A$1000,D404,'I wanna go biking'!D$2:D$2000)</f>
        <v>2.8</v>
      </c>
      <c r="U404" s="1">
        <f>SUMIF('I wanna go biking'!A$2:A$1000,F404,'I wanna go biking'!D$2:D$2000)</f>
        <v>0</v>
      </c>
      <c r="V404" s="1">
        <f>SUMIF('I wanna go biking'!A$2:A$1000,H404,'I wanna go biking'!D$2:D$2000)</f>
        <v>6.8</v>
      </c>
      <c r="W404">
        <f t="shared" si="70"/>
        <v>-18.2</v>
      </c>
      <c r="X404">
        <f t="shared" si="71"/>
        <v>0</v>
      </c>
      <c r="Y404">
        <f t="shared" si="72"/>
        <v>6.8</v>
      </c>
      <c r="Z404">
        <f t="shared" si="73"/>
        <v>0</v>
      </c>
      <c r="AA404">
        <f t="shared" si="74"/>
        <v>0</v>
      </c>
      <c r="AB404">
        <f t="shared" si="75"/>
        <v>0</v>
      </c>
      <c r="AC404" s="25">
        <f t="shared" si="76"/>
        <v>0</v>
      </c>
    </row>
    <row r="405" spans="1:29">
      <c r="A405">
        <f>'Data Entry'!A406</f>
        <v>6135</v>
      </c>
      <c r="B405">
        <f>'Data Entry'!B406</f>
        <v>69</v>
      </c>
      <c r="C405" t="str">
        <f>'Data Entry'!C406</f>
        <v>Red</v>
      </c>
      <c r="D405">
        <f>'Data Entry'!M406</f>
        <v>1334</v>
      </c>
      <c r="E405">
        <f>'Data Entry'!N406</f>
        <v>0</v>
      </c>
      <c r="F405">
        <f>'Data Entry'!O406</f>
        <v>2386</v>
      </c>
      <c r="G405">
        <f>'Data Entry'!P406</f>
        <v>0</v>
      </c>
      <c r="H405">
        <f>'Data Entry'!Q406</f>
        <v>4951</v>
      </c>
      <c r="I405">
        <f>'Data Entry'!R406</f>
        <v>0</v>
      </c>
      <c r="J405">
        <f t="shared" si="66"/>
        <v>0</v>
      </c>
      <c r="K405" s="1">
        <f>SUMIFS('I want to cry'!C$2:C$1000,'I want to cry'!$A$2:$A$1000,$B405,'I want to cry'!$B$2:$B$1000,$C405)</f>
        <v>13.888</v>
      </c>
      <c r="L405" s="1">
        <f>SUMIFS('I want to cry'!D$2:D$1000,'I want to cry'!$A$2:$A$1000,$B405,'I want to cry'!$B$2:$B$1000,$C405)</f>
        <v>0</v>
      </c>
      <c r="M405" s="1">
        <f>SUMIFS('I want to cry'!E$2:E$1000,'I want to cry'!$A$2:$A$1000,$B405,'I want to cry'!$B$2:$B$1000,$C405)</f>
        <v>20.127</v>
      </c>
      <c r="N405" s="1">
        <f t="shared" si="67"/>
        <v>0</v>
      </c>
      <c r="O405" s="1">
        <f t="shared" si="68"/>
        <v>0</v>
      </c>
      <c r="P405" s="1">
        <f t="shared" si="69"/>
        <v>0</v>
      </c>
      <c r="Q405" s="1">
        <f>SUMIF('I have a blue banner'!A$2:A$995,D405,'I have a blue banner'!L$2:L$995)</f>
        <v>6</v>
      </c>
      <c r="R405" s="1">
        <f>SUMIF('I have a blue banner'!A$2:A$995,F405,'I have a blue banner'!L$2:L$995)</f>
        <v>30</v>
      </c>
      <c r="S405" s="1">
        <f>SUMIF('I have a blue banner'!A$2:A$995,I405,'I have a blue banner'!L$2:L$995)</f>
        <v>0</v>
      </c>
      <c r="T405" s="1">
        <f>SUMIF('I wanna go biking'!A$2:A$1000,D405,'I wanna go biking'!D$2:D$2000)</f>
        <v>0.285714285714286</v>
      </c>
      <c r="U405" s="1">
        <f>SUMIF('I wanna go biking'!A$2:A$1000,F405,'I wanna go biking'!D$2:D$2000)</f>
        <v>4.66666666666667</v>
      </c>
      <c r="V405" s="1">
        <f>SUMIF('I wanna go biking'!A$2:A$1000,H405,'I wanna go biking'!D$2:D$2000)</f>
        <v>2.66666666666667</v>
      </c>
      <c r="W405">
        <f t="shared" si="70"/>
        <v>-5.71428571428571</v>
      </c>
      <c r="X405">
        <f t="shared" si="71"/>
        <v>-25.3333333333333</v>
      </c>
      <c r="Y405">
        <f t="shared" si="72"/>
        <v>2.66666666666667</v>
      </c>
      <c r="Z405">
        <f t="shared" si="73"/>
        <v>0</v>
      </c>
      <c r="AA405">
        <f t="shared" si="74"/>
        <v>0</v>
      </c>
      <c r="AB405">
        <f t="shared" si="75"/>
        <v>0</v>
      </c>
      <c r="AC405" s="25">
        <f t="shared" si="76"/>
        <v>0</v>
      </c>
    </row>
    <row r="406" spans="1:29">
      <c r="A406">
        <f>'Data Entry'!A407</f>
        <v>781</v>
      </c>
      <c r="B406">
        <f>'Data Entry'!B407</f>
        <v>73</v>
      </c>
      <c r="C406" t="str">
        <f>'Data Entry'!C407</f>
        <v>Red</v>
      </c>
      <c r="D406">
        <f>'Data Entry'!M407</f>
        <v>865</v>
      </c>
      <c r="E406">
        <f>'Data Entry'!N407</f>
        <v>0</v>
      </c>
      <c r="F406">
        <f>'Data Entry'!O407</f>
        <v>8764</v>
      </c>
      <c r="G406">
        <f>'Data Entry'!P407</f>
        <v>0</v>
      </c>
      <c r="H406">
        <f>'Data Entry'!Q407</f>
        <v>8735</v>
      </c>
      <c r="I406">
        <f>'Data Entry'!R407</f>
        <v>0</v>
      </c>
      <c r="J406">
        <f t="shared" si="66"/>
        <v>0</v>
      </c>
      <c r="K406" s="1">
        <f>SUMIFS('I want to cry'!C$2:C$1000,'I want to cry'!$A$2:$A$1000,$B406,'I want to cry'!$B$2:$B$1000,$C406)</f>
        <v>12.146</v>
      </c>
      <c r="L406" s="1">
        <f>SUMIFS('I want to cry'!D$2:D$1000,'I want to cry'!$A$2:$A$1000,$B406,'I want to cry'!$B$2:$B$1000,$C406)</f>
        <v>0</v>
      </c>
      <c r="M406" s="1">
        <f>SUMIFS('I want to cry'!E$2:E$1000,'I want to cry'!$A$2:$A$1000,$B406,'I want to cry'!$B$2:$B$1000,$C406)</f>
        <v>0</v>
      </c>
      <c r="N406" s="1">
        <f t="shared" si="67"/>
        <v>0</v>
      </c>
      <c r="O406" s="1">
        <f t="shared" si="68"/>
        <v>0</v>
      </c>
      <c r="P406" s="1">
        <f t="shared" si="69"/>
        <v>0</v>
      </c>
      <c r="Q406" s="1">
        <f>SUMIF('I have a blue banner'!A$2:A$995,D406,'I have a blue banner'!L$2:L$995)</f>
        <v>62</v>
      </c>
      <c r="R406" s="1">
        <f>SUMIF('I have a blue banner'!A$2:A$995,F406,'I have a blue banner'!L$2:L$995)</f>
        <v>64</v>
      </c>
      <c r="S406" s="1">
        <f>SUMIF('I have a blue banner'!A$2:A$995,I406,'I have a blue banner'!L$2:L$995)</f>
        <v>0</v>
      </c>
      <c r="T406" s="1">
        <f>SUMIF('I wanna go biking'!A$2:A$1000,D406,'I wanna go biking'!D$2:D$2000)</f>
        <v>7.5</v>
      </c>
      <c r="U406" s="1">
        <f>SUMIF('I wanna go biking'!A$2:A$1000,F406,'I wanna go biking'!D$2:D$2000)</f>
        <v>8</v>
      </c>
      <c r="V406" s="1">
        <f>SUMIF('I wanna go biking'!A$2:A$1000,H406,'I wanna go biking'!D$2:D$2000)</f>
        <v>0</v>
      </c>
      <c r="W406">
        <f t="shared" si="70"/>
        <v>-54.5</v>
      </c>
      <c r="X406">
        <f t="shared" si="71"/>
        <v>-56</v>
      </c>
      <c r="Y406">
        <f t="shared" si="72"/>
        <v>0</v>
      </c>
      <c r="Z406">
        <f t="shared" si="73"/>
        <v>0</v>
      </c>
      <c r="AA406">
        <f t="shared" si="74"/>
        <v>0</v>
      </c>
      <c r="AB406">
        <f t="shared" si="75"/>
        <v>0</v>
      </c>
      <c r="AC406" s="25">
        <f t="shared" si="76"/>
        <v>0</v>
      </c>
    </row>
    <row r="407" spans="1:29">
      <c r="A407">
        <f>'Data Entry'!A408</f>
        <v>4015</v>
      </c>
      <c r="B407">
        <f>'Data Entry'!B408</f>
        <v>71</v>
      </c>
      <c r="C407" t="str">
        <f>'Data Entry'!C408</f>
        <v>Red</v>
      </c>
      <c r="D407">
        <f>'Data Entry'!M408</f>
        <v>8884</v>
      </c>
      <c r="E407">
        <f>'Data Entry'!N408</f>
        <v>7.525</v>
      </c>
      <c r="F407">
        <f>'Data Entry'!O408</f>
        <v>8789</v>
      </c>
      <c r="G407">
        <f>'Data Entry'!P408</f>
        <v>0</v>
      </c>
      <c r="H407">
        <f>'Data Entry'!Q408</f>
        <v>5032</v>
      </c>
      <c r="I407">
        <f>'Data Entry'!R408</f>
        <v>0</v>
      </c>
      <c r="J407">
        <f t="shared" si="66"/>
        <v>7.525</v>
      </c>
      <c r="K407" s="1">
        <f>SUMIFS('I want to cry'!C$2:C$1000,'I want to cry'!$A$2:$A$1000,$B407,'I want to cry'!$B$2:$B$1000,$C407)</f>
        <v>7.525</v>
      </c>
      <c r="L407" s="1">
        <f>SUMIFS('I want to cry'!D$2:D$1000,'I want to cry'!$A$2:$A$1000,$B407,'I want to cry'!$B$2:$B$1000,$C407)</f>
        <v>0</v>
      </c>
      <c r="M407" s="1">
        <f>SUMIFS('I want to cry'!E$2:E$1000,'I want to cry'!$A$2:$A$1000,$B407,'I want to cry'!$B$2:$B$1000,$C407)</f>
        <v>0</v>
      </c>
      <c r="N407" s="1">
        <f t="shared" si="67"/>
        <v>1</v>
      </c>
      <c r="O407" s="1">
        <f t="shared" si="68"/>
        <v>0</v>
      </c>
      <c r="P407" s="1">
        <f t="shared" si="69"/>
        <v>0</v>
      </c>
      <c r="Q407" s="1">
        <f>SUMIF('I have a blue banner'!A$2:A$995,D407,'I have a blue banner'!L$2:L$995)</f>
        <v>28</v>
      </c>
      <c r="R407" s="1">
        <f>SUMIF('I have a blue banner'!A$2:A$995,F407,'I have a blue banner'!L$2:L$995)</f>
        <v>20</v>
      </c>
      <c r="S407" s="1">
        <f>SUMIF('I have a blue banner'!A$2:A$995,I407,'I have a blue banner'!L$2:L$995)</f>
        <v>0</v>
      </c>
      <c r="T407" s="1">
        <f>SUMIF('I wanna go biking'!A$2:A$1000,D407,'I wanna go biking'!D$2:D$2000)</f>
        <v>3.83333333333333</v>
      </c>
      <c r="U407" s="1">
        <f>SUMIF('I wanna go biking'!A$2:A$1000,F407,'I wanna go biking'!D$2:D$2000)</f>
        <v>3.5</v>
      </c>
      <c r="V407" s="1">
        <f>SUMIF('I wanna go biking'!A$2:A$1000,H407,'I wanna go biking'!D$2:D$2000)</f>
        <v>11.5</v>
      </c>
      <c r="W407">
        <f t="shared" si="70"/>
        <v>-24.1666666666667</v>
      </c>
      <c r="X407">
        <f t="shared" si="71"/>
        <v>-16.5</v>
      </c>
      <c r="Y407">
        <f t="shared" si="72"/>
        <v>11.5</v>
      </c>
      <c r="Z407">
        <f t="shared" si="73"/>
        <v>-24.1666666666667</v>
      </c>
      <c r="AA407">
        <f t="shared" si="74"/>
        <v>0</v>
      </c>
      <c r="AB407">
        <f t="shared" si="75"/>
        <v>0</v>
      </c>
      <c r="AC407" s="25">
        <f t="shared" si="76"/>
        <v>-24.1666666666667</v>
      </c>
    </row>
    <row r="408" spans="1:29">
      <c r="A408">
        <f>'Data Entry'!A409</f>
        <v>772</v>
      </c>
      <c r="B408">
        <f>'Data Entry'!B409</f>
        <v>73</v>
      </c>
      <c r="C408" t="str">
        <f>'Data Entry'!C409</f>
        <v>Red</v>
      </c>
      <c r="D408">
        <f>'Data Entry'!M409</f>
        <v>865</v>
      </c>
      <c r="E408">
        <f>'Data Entry'!N409</f>
        <v>0</v>
      </c>
      <c r="F408">
        <f>'Data Entry'!O409</f>
        <v>8764</v>
      </c>
      <c r="G408">
        <f>'Data Entry'!P409</f>
        <v>0</v>
      </c>
      <c r="H408">
        <f>'Data Entry'!Q409</f>
        <v>8735</v>
      </c>
      <c r="I408">
        <f>'Data Entry'!R409</f>
        <v>0</v>
      </c>
      <c r="J408">
        <f t="shared" si="66"/>
        <v>0</v>
      </c>
      <c r="K408" s="1">
        <f>SUMIFS('I want to cry'!C$2:C$1000,'I want to cry'!$A$2:$A$1000,$B408,'I want to cry'!$B$2:$B$1000,$C408)</f>
        <v>12.146</v>
      </c>
      <c r="L408" s="1">
        <f>SUMIFS('I want to cry'!D$2:D$1000,'I want to cry'!$A$2:$A$1000,$B408,'I want to cry'!$B$2:$B$1000,$C408)</f>
        <v>0</v>
      </c>
      <c r="M408" s="1">
        <f>SUMIFS('I want to cry'!E$2:E$1000,'I want to cry'!$A$2:$A$1000,$B408,'I want to cry'!$B$2:$B$1000,$C408)</f>
        <v>0</v>
      </c>
      <c r="N408" s="1">
        <f t="shared" si="67"/>
        <v>0</v>
      </c>
      <c r="O408" s="1">
        <f t="shared" si="68"/>
        <v>0</v>
      </c>
      <c r="P408" s="1">
        <f t="shared" si="69"/>
        <v>0</v>
      </c>
      <c r="Q408" s="1">
        <f>SUMIF('I have a blue banner'!A$2:A$995,D408,'I have a blue banner'!L$2:L$995)</f>
        <v>62</v>
      </c>
      <c r="R408" s="1">
        <f>SUMIF('I have a blue banner'!A$2:A$995,F408,'I have a blue banner'!L$2:L$995)</f>
        <v>64</v>
      </c>
      <c r="S408" s="1">
        <f>SUMIF('I have a blue banner'!A$2:A$995,I408,'I have a blue banner'!L$2:L$995)</f>
        <v>0</v>
      </c>
      <c r="T408" s="1">
        <f>SUMIF('I wanna go biking'!A$2:A$1000,D408,'I wanna go biking'!D$2:D$2000)</f>
        <v>7.5</v>
      </c>
      <c r="U408" s="1">
        <f>SUMIF('I wanna go biking'!A$2:A$1000,F408,'I wanna go biking'!D$2:D$2000)</f>
        <v>8</v>
      </c>
      <c r="V408" s="1">
        <f>SUMIF('I wanna go biking'!A$2:A$1000,H408,'I wanna go biking'!D$2:D$2000)</f>
        <v>0</v>
      </c>
      <c r="W408">
        <f t="shared" si="70"/>
        <v>-54.5</v>
      </c>
      <c r="X408">
        <f t="shared" si="71"/>
        <v>-56</v>
      </c>
      <c r="Y408">
        <f t="shared" si="72"/>
        <v>0</v>
      </c>
      <c r="Z408">
        <f t="shared" si="73"/>
        <v>0</v>
      </c>
      <c r="AA408">
        <f t="shared" si="74"/>
        <v>0</v>
      </c>
      <c r="AB408">
        <f t="shared" si="75"/>
        <v>0</v>
      </c>
      <c r="AC408" s="25">
        <f t="shared" si="76"/>
        <v>0</v>
      </c>
    </row>
    <row r="409" spans="1:29">
      <c r="A409">
        <f>'Data Entry'!A410</f>
        <v>8789</v>
      </c>
      <c r="B409">
        <f>'Data Entry'!B410</f>
        <v>71</v>
      </c>
      <c r="C409" t="str">
        <f>'Data Entry'!C410</f>
        <v>Blue</v>
      </c>
      <c r="D409">
        <f>'Data Entry'!M410</f>
        <v>2609</v>
      </c>
      <c r="E409">
        <f>'Data Entry'!N410</f>
        <v>7.225</v>
      </c>
      <c r="F409">
        <f>'Data Entry'!O410</f>
        <v>6864</v>
      </c>
      <c r="G409">
        <f>'Data Entry'!P410</f>
        <v>0</v>
      </c>
      <c r="H409">
        <f>'Data Entry'!Q410</f>
        <v>4015</v>
      </c>
      <c r="I409">
        <f>'Data Entry'!R410</f>
        <v>0</v>
      </c>
      <c r="J409">
        <f t="shared" si="66"/>
        <v>7.225</v>
      </c>
      <c r="K409" s="1">
        <f>SUMIFS('I want to cry'!C$2:C$1000,'I want to cry'!$A$2:$A$1000,$B409,'I want to cry'!$B$2:$B$1000,$C409)</f>
        <v>7.225</v>
      </c>
      <c r="L409" s="1">
        <f>SUMIFS('I want to cry'!D$2:D$1000,'I want to cry'!$A$2:$A$1000,$B409,'I want to cry'!$B$2:$B$1000,$C409)</f>
        <v>0</v>
      </c>
      <c r="M409" s="1">
        <f>SUMIFS('I want to cry'!E$2:E$1000,'I want to cry'!$A$2:$A$1000,$B409,'I want to cry'!$B$2:$B$1000,$C409)</f>
        <v>0</v>
      </c>
      <c r="N409" s="1">
        <f t="shared" si="67"/>
        <v>1</v>
      </c>
      <c r="O409" s="1">
        <f t="shared" si="68"/>
        <v>0</v>
      </c>
      <c r="P409" s="1">
        <f t="shared" si="69"/>
        <v>0</v>
      </c>
      <c r="Q409" s="1">
        <f>SUMIF('I have a blue banner'!A$2:A$995,D409,'I have a blue banner'!L$2:L$995)</f>
        <v>86</v>
      </c>
      <c r="R409" s="1">
        <f>SUMIF('I have a blue banner'!A$2:A$995,F409,'I have a blue banner'!L$2:L$995)</f>
        <v>29</v>
      </c>
      <c r="S409" s="1">
        <f>SUMIF('I have a blue banner'!A$2:A$995,I409,'I have a blue banner'!L$2:L$995)</f>
        <v>0</v>
      </c>
      <c r="T409" s="1">
        <f>SUMIF('I wanna go biking'!A$2:A$1000,D409,'I wanna go biking'!D$2:D$2000)</f>
        <v>14.4</v>
      </c>
      <c r="U409" s="1">
        <f>SUMIF('I wanna go biking'!A$2:A$1000,F409,'I wanna go biking'!D$2:D$2000)</f>
        <v>2.6</v>
      </c>
      <c r="V409" s="1">
        <f>SUMIF('I wanna go biking'!A$2:A$1000,H409,'I wanna go biking'!D$2:D$2000)</f>
        <v>9.4</v>
      </c>
      <c r="W409">
        <f t="shared" si="70"/>
        <v>-71.6</v>
      </c>
      <c r="X409">
        <f t="shared" si="71"/>
        <v>-26.4</v>
      </c>
      <c r="Y409">
        <f t="shared" si="72"/>
        <v>9.4</v>
      </c>
      <c r="Z409">
        <f t="shared" si="73"/>
        <v>-71.6</v>
      </c>
      <c r="AA409">
        <f t="shared" si="74"/>
        <v>0</v>
      </c>
      <c r="AB409">
        <f t="shared" si="75"/>
        <v>0</v>
      </c>
      <c r="AC409" s="25">
        <f t="shared" si="76"/>
        <v>-71.6</v>
      </c>
    </row>
    <row r="410" spans="1:29">
      <c r="A410">
        <f>'Data Entry'!A411</f>
        <v>8764</v>
      </c>
      <c r="B410">
        <f>'Data Entry'!B411</f>
        <v>73</v>
      </c>
      <c r="C410" t="str">
        <f>'Data Entry'!C411</f>
        <v>Blue</v>
      </c>
      <c r="D410">
        <f>'Data Entry'!M411</f>
        <v>781</v>
      </c>
      <c r="E410">
        <f>'Data Entry'!N411</f>
        <v>0</v>
      </c>
      <c r="F410">
        <f>'Data Entry'!O411</f>
        <v>1325</v>
      </c>
      <c r="G410">
        <f>'Data Entry'!P411</f>
        <v>0</v>
      </c>
      <c r="H410">
        <f>'Data Entry'!Q411</f>
        <v>772</v>
      </c>
      <c r="I410">
        <f>'Data Entry'!R411</f>
        <v>0</v>
      </c>
      <c r="J410">
        <f t="shared" si="66"/>
        <v>0</v>
      </c>
      <c r="K410" s="1">
        <f>SUMIFS('I want to cry'!C$2:C$1000,'I want to cry'!$A$2:$A$1000,$B410,'I want to cry'!$B$2:$B$1000,$C410)</f>
        <v>16.072</v>
      </c>
      <c r="L410" s="1">
        <f>SUMIFS('I want to cry'!D$2:D$1000,'I want to cry'!$A$2:$A$1000,$B410,'I want to cry'!$B$2:$B$1000,$C410)</f>
        <v>8.55</v>
      </c>
      <c r="M410" s="1">
        <f>SUMIFS('I want to cry'!E$2:E$1000,'I want to cry'!$A$2:$A$1000,$B410,'I want to cry'!$B$2:$B$1000,$C410)</f>
        <v>0</v>
      </c>
      <c r="N410" s="1">
        <f t="shared" si="67"/>
        <v>0</v>
      </c>
      <c r="O410" s="1">
        <f t="shared" si="68"/>
        <v>0</v>
      </c>
      <c r="P410" s="1">
        <f t="shared" si="69"/>
        <v>0</v>
      </c>
      <c r="Q410" s="1">
        <f>SUMIF('I have a blue banner'!A$2:A$995,D410,'I have a blue banner'!L$2:L$995)</f>
        <v>26</v>
      </c>
      <c r="R410" s="1">
        <f>SUMIF('I have a blue banner'!A$2:A$995,F410,'I have a blue banner'!L$2:L$995)</f>
        <v>124</v>
      </c>
      <c r="S410" s="1">
        <f>SUMIF('I have a blue banner'!A$2:A$995,I410,'I have a blue banner'!L$2:L$995)</f>
        <v>0</v>
      </c>
      <c r="T410" s="1">
        <f>SUMIF('I wanna go biking'!A$2:A$1000,D410,'I wanna go biking'!D$2:D$2000)</f>
        <v>3.66666666666667</v>
      </c>
      <c r="U410" s="1">
        <f>SUMIF('I wanna go biking'!A$2:A$1000,F410,'I wanna go biking'!D$2:D$2000)</f>
        <v>20.6666666666667</v>
      </c>
      <c r="V410" s="1">
        <f>SUMIF('I wanna go biking'!A$2:A$1000,H410,'I wanna go biking'!D$2:D$2000)</f>
        <v>8</v>
      </c>
      <c r="W410">
        <f t="shared" si="70"/>
        <v>-22.3333333333333</v>
      </c>
      <c r="X410">
        <f t="shared" si="71"/>
        <v>-103.333333333333</v>
      </c>
      <c r="Y410">
        <f t="shared" si="72"/>
        <v>8</v>
      </c>
      <c r="Z410">
        <f t="shared" si="73"/>
        <v>0</v>
      </c>
      <c r="AA410">
        <f t="shared" si="74"/>
        <v>0</v>
      </c>
      <c r="AB410">
        <f t="shared" si="75"/>
        <v>0</v>
      </c>
      <c r="AC410" s="25">
        <f t="shared" si="76"/>
        <v>0</v>
      </c>
    </row>
    <row r="411" spans="1:29">
      <c r="A411">
        <f>'Data Entry'!A412</f>
        <v>865</v>
      </c>
      <c r="B411">
        <f>'Data Entry'!B412</f>
        <v>73</v>
      </c>
      <c r="C411" t="str">
        <f>'Data Entry'!C412</f>
        <v>Blue</v>
      </c>
      <c r="D411">
        <f>'Data Entry'!M412</f>
        <v>772</v>
      </c>
      <c r="E411">
        <f>'Data Entry'!N412</f>
        <v>14.924</v>
      </c>
      <c r="F411">
        <f>'Data Entry'!O412</f>
        <v>1325</v>
      </c>
      <c r="G411">
        <f>'Data Entry'!P412</f>
        <v>0</v>
      </c>
      <c r="H411">
        <f>'Data Entry'!Q412</f>
        <v>781</v>
      </c>
      <c r="I411">
        <f>'Data Entry'!R412</f>
        <v>0</v>
      </c>
      <c r="J411">
        <f t="shared" si="66"/>
        <v>14.924</v>
      </c>
      <c r="K411" s="1">
        <f>SUMIFS('I want to cry'!C$2:C$1000,'I want to cry'!$A$2:$A$1000,$B411,'I want to cry'!$B$2:$B$1000,$C411)</f>
        <v>16.072</v>
      </c>
      <c r="L411" s="1">
        <f>SUMIFS('I want to cry'!D$2:D$1000,'I want to cry'!$A$2:$A$1000,$B411,'I want to cry'!$B$2:$B$1000,$C411)</f>
        <v>8.55</v>
      </c>
      <c r="M411" s="1">
        <f>SUMIFS('I want to cry'!E$2:E$1000,'I want to cry'!$A$2:$A$1000,$B411,'I want to cry'!$B$2:$B$1000,$C411)</f>
        <v>0</v>
      </c>
      <c r="N411" s="1">
        <f t="shared" si="67"/>
        <v>0.928571428571429</v>
      </c>
      <c r="O411" s="1">
        <f t="shared" si="68"/>
        <v>0</v>
      </c>
      <c r="P411" s="1">
        <f t="shared" si="69"/>
        <v>0</v>
      </c>
      <c r="Q411" s="1">
        <f>SUMIF('I have a blue banner'!A$2:A$995,D411,'I have a blue banner'!L$2:L$995)</f>
        <v>80</v>
      </c>
      <c r="R411" s="1">
        <f>SUMIF('I have a blue banner'!A$2:A$995,F411,'I have a blue banner'!L$2:L$995)</f>
        <v>124</v>
      </c>
      <c r="S411" s="1">
        <f>SUMIF('I have a blue banner'!A$2:A$995,I411,'I have a blue banner'!L$2:L$995)</f>
        <v>0</v>
      </c>
      <c r="T411" s="1">
        <f>SUMIF('I wanna go biking'!A$2:A$1000,D411,'I wanna go biking'!D$2:D$2000)</f>
        <v>8</v>
      </c>
      <c r="U411" s="1">
        <f>SUMIF('I wanna go biking'!A$2:A$1000,F411,'I wanna go biking'!D$2:D$2000)</f>
        <v>20.6666666666667</v>
      </c>
      <c r="V411" s="1">
        <f>SUMIF('I wanna go biking'!A$2:A$1000,H411,'I wanna go biking'!D$2:D$2000)</f>
        <v>3.66666666666667</v>
      </c>
      <c r="W411">
        <f t="shared" si="70"/>
        <v>-72</v>
      </c>
      <c r="X411">
        <f t="shared" si="71"/>
        <v>-103.333333333333</v>
      </c>
      <c r="Y411">
        <f t="shared" si="72"/>
        <v>3.66666666666667</v>
      </c>
      <c r="Z411">
        <f t="shared" si="73"/>
        <v>-66.8571428571429</v>
      </c>
      <c r="AA411">
        <f t="shared" si="74"/>
        <v>0</v>
      </c>
      <c r="AB411">
        <f t="shared" si="75"/>
        <v>0</v>
      </c>
      <c r="AC411" s="25">
        <f t="shared" si="76"/>
        <v>-66.8571428571429</v>
      </c>
    </row>
    <row r="412" spans="1:29">
      <c r="A412">
        <f>'Data Entry'!A413</f>
        <v>8735</v>
      </c>
      <c r="B412">
        <f>'Data Entry'!B413</f>
        <v>73</v>
      </c>
      <c r="C412" t="str">
        <f>'Data Entry'!C413</f>
        <v>Blue</v>
      </c>
      <c r="D412">
        <f>'Data Entry'!M413</f>
        <v>781</v>
      </c>
      <c r="E412">
        <f>'Data Entry'!N413</f>
        <v>1.148</v>
      </c>
      <c r="F412">
        <f>'Data Entry'!O413</f>
        <v>1325</v>
      </c>
      <c r="G412">
        <f>'Data Entry'!P413</f>
        <v>8.55</v>
      </c>
      <c r="H412">
        <f>'Data Entry'!Q413</f>
        <v>772</v>
      </c>
      <c r="I412">
        <f>'Data Entry'!R413</f>
        <v>0</v>
      </c>
      <c r="J412">
        <f t="shared" si="66"/>
        <v>9.698</v>
      </c>
      <c r="K412" s="1">
        <f>SUMIFS('I want to cry'!C$2:C$1000,'I want to cry'!$A$2:$A$1000,$B412,'I want to cry'!$B$2:$B$1000,$C412)</f>
        <v>16.072</v>
      </c>
      <c r="L412" s="1">
        <f>SUMIFS('I want to cry'!D$2:D$1000,'I want to cry'!$A$2:$A$1000,$B412,'I want to cry'!$B$2:$B$1000,$C412)</f>
        <v>8.55</v>
      </c>
      <c r="M412" s="1">
        <f>SUMIFS('I want to cry'!E$2:E$1000,'I want to cry'!$A$2:$A$1000,$B412,'I want to cry'!$B$2:$B$1000,$C412)</f>
        <v>0</v>
      </c>
      <c r="N412" s="1">
        <f t="shared" si="67"/>
        <v>0</v>
      </c>
      <c r="O412" s="1">
        <f t="shared" si="68"/>
        <v>1</v>
      </c>
      <c r="P412" s="1">
        <f t="shared" si="69"/>
        <v>0</v>
      </c>
      <c r="Q412" s="1">
        <f>SUMIF('I have a blue banner'!A$2:A$995,D412,'I have a blue banner'!L$2:L$995)</f>
        <v>26</v>
      </c>
      <c r="R412" s="1">
        <f>SUMIF('I have a blue banner'!A$2:A$995,F412,'I have a blue banner'!L$2:L$995)</f>
        <v>124</v>
      </c>
      <c r="S412" s="1">
        <f>SUMIF('I have a blue banner'!A$2:A$995,I412,'I have a blue banner'!L$2:L$995)</f>
        <v>0</v>
      </c>
      <c r="T412" s="1">
        <f>SUMIF('I wanna go biking'!A$2:A$1000,D412,'I wanna go biking'!D$2:D$2000)</f>
        <v>3.66666666666667</v>
      </c>
      <c r="U412" s="1">
        <f>SUMIF('I wanna go biking'!A$2:A$1000,F412,'I wanna go biking'!D$2:D$2000)</f>
        <v>20.6666666666667</v>
      </c>
      <c r="V412" s="1">
        <f>SUMIF('I wanna go biking'!A$2:A$1000,H412,'I wanna go biking'!D$2:D$2000)</f>
        <v>8</v>
      </c>
      <c r="W412">
        <f t="shared" si="70"/>
        <v>-22.3333333333333</v>
      </c>
      <c r="X412">
        <f t="shared" si="71"/>
        <v>-103.333333333333</v>
      </c>
      <c r="Y412">
        <f t="shared" si="72"/>
        <v>8</v>
      </c>
      <c r="Z412">
        <f t="shared" si="73"/>
        <v>0</v>
      </c>
      <c r="AA412">
        <f t="shared" si="74"/>
        <v>-103.333333333333</v>
      </c>
      <c r="AB412">
        <f t="shared" si="75"/>
        <v>0</v>
      </c>
      <c r="AC412" s="25">
        <f t="shared" si="76"/>
        <v>-103.333333333333</v>
      </c>
    </row>
    <row r="413" spans="1:29">
      <c r="A413">
        <f>'Data Entry'!A414</f>
        <v>6864</v>
      </c>
      <c r="B413">
        <f>'Data Entry'!B414</f>
        <v>71</v>
      </c>
      <c r="C413" t="str">
        <f>'Data Entry'!C414</f>
        <v>Red</v>
      </c>
      <c r="D413">
        <f>'Data Entry'!M414</f>
        <v>8854</v>
      </c>
      <c r="E413">
        <f>'Data Entry'!N414</f>
        <v>0</v>
      </c>
      <c r="F413">
        <f>'Data Entry'!O414</f>
        <v>8789</v>
      </c>
      <c r="G413">
        <f>'Data Entry'!P414</f>
        <v>0</v>
      </c>
      <c r="H413">
        <f>'Data Entry'!Q414</f>
        <v>5032</v>
      </c>
      <c r="I413">
        <f>'Data Entry'!R414</f>
        <v>0</v>
      </c>
      <c r="J413">
        <f t="shared" si="66"/>
        <v>0</v>
      </c>
      <c r="K413" s="1">
        <f>SUMIFS('I want to cry'!C$2:C$1000,'I want to cry'!$A$2:$A$1000,$B413,'I want to cry'!$B$2:$B$1000,$C413)</f>
        <v>7.525</v>
      </c>
      <c r="L413" s="1">
        <f>SUMIFS('I want to cry'!D$2:D$1000,'I want to cry'!$A$2:$A$1000,$B413,'I want to cry'!$B$2:$B$1000,$C413)</f>
        <v>0</v>
      </c>
      <c r="M413" s="1">
        <f>SUMIFS('I want to cry'!E$2:E$1000,'I want to cry'!$A$2:$A$1000,$B413,'I want to cry'!$B$2:$B$1000,$C413)</f>
        <v>0</v>
      </c>
      <c r="N413" s="1">
        <f t="shared" si="67"/>
        <v>0</v>
      </c>
      <c r="O413" s="1">
        <f t="shared" si="68"/>
        <v>0</v>
      </c>
      <c r="P413" s="1">
        <f t="shared" si="69"/>
        <v>0</v>
      </c>
      <c r="Q413" s="1">
        <f>SUMIF('I have a blue banner'!A$2:A$995,D413,'I have a blue banner'!L$2:L$995)</f>
        <v>0</v>
      </c>
      <c r="R413" s="1">
        <f>SUMIF('I have a blue banner'!A$2:A$995,F413,'I have a blue banner'!L$2:L$995)</f>
        <v>20</v>
      </c>
      <c r="S413" s="1">
        <f>SUMIF('I have a blue banner'!A$2:A$995,I413,'I have a blue banner'!L$2:L$995)</f>
        <v>0</v>
      </c>
      <c r="T413" s="1">
        <f>SUMIF('I wanna go biking'!A$2:A$1000,D413,'I wanna go biking'!D$2:D$2000)</f>
        <v>0</v>
      </c>
      <c r="U413" s="1">
        <f>SUMIF('I wanna go biking'!A$2:A$1000,F413,'I wanna go biking'!D$2:D$2000)</f>
        <v>3.5</v>
      </c>
      <c r="V413" s="1">
        <f>SUMIF('I wanna go biking'!A$2:A$1000,H413,'I wanna go biking'!D$2:D$2000)</f>
        <v>11.5</v>
      </c>
      <c r="W413">
        <f t="shared" si="70"/>
        <v>0</v>
      </c>
      <c r="X413">
        <f t="shared" si="71"/>
        <v>-16.5</v>
      </c>
      <c r="Y413">
        <f t="shared" si="72"/>
        <v>11.5</v>
      </c>
      <c r="Z413">
        <f t="shared" si="73"/>
        <v>0</v>
      </c>
      <c r="AA413">
        <f t="shared" si="74"/>
        <v>0</v>
      </c>
      <c r="AB413">
        <f t="shared" si="75"/>
        <v>0</v>
      </c>
      <c r="AC413" s="25">
        <f t="shared" si="76"/>
        <v>0</v>
      </c>
    </row>
    <row r="414" spans="1:29">
      <c r="A414">
        <f>'Data Entry'!A415</f>
        <v>1325</v>
      </c>
      <c r="B414">
        <f>'Data Entry'!B415</f>
        <v>73</v>
      </c>
      <c r="C414" t="str">
        <f>'Data Entry'!C415</f>
        <v>Red</v>
      </c>
      <c r="D414">
        <f>'Data Entry'!M415</f>
        <v>865</v>
      </c>
      <c r="E414">
        <f>'Data Entry'!N415</f>
        <v>12.146</v>
      </c>
      <c r="F414">
        <f>'Data Entry'!O415</f>
        <v>8764</v>
      </c>
      <c r="G414">
        <f>'Data Entry'!P415</f>
        <v>0</v>
      </c>
      <c r="H414">
        <f>'Data Entry'!Q415</f>
        <v>8735</v>
      </c>
      <c r="I414">
        <f>'Data Entry'!R415</f>
        <v>0</v>
      </c>
      <c r="J414">
        <f t="shared" si="66"/>
        <v>12.146</v>
      </c>
      <c r="K414" s="1">
        <f>SUMIFS('I want to cry'!C$2:C$1000,'I want to cry'!$A$2:$A$1000,$B414,'I want to cry'!$B$2:$B$1000,$C414)</f>
        <v>12.146</v>
      </c>
      <c r="L414" s="1">
        <f>SUMIFS('I want to cry'!D$2:D$1000,'I want to cry'!$A$2:$A$1000,$B414,'I want to cry'!$B$2:$B$1000,$C414)</f>
        <v>0</v>
      </c>
      <c r="M414" s="1">
        <f>SUMIFS('I want to cry'!E$2:E$1000,'I want to cry'!$A$2:$A$1000,$B414,'I want to cry'!$B$2:$B$1000,$C414)</f>
        <v>0</v>
      </c>
      <c r="N414" s="1">
        <f t="shared" si="67"/>
        <v>1</v>
      </c>
      <c r="O414" s="1">
        <f t="shared" si="68"/>
        <v>0</v>
      </c>
      <c r="P414" s="1">
        <f t="shared" si="69"/>
        <v>0</v>
      </c>
      <c r="Q414" s="1">
        <f>SUMIF('I have a blue banner'!A$2:A$995,D414,'I have a blue banner'!L$2:L$995)</f>
        <v>62</v>
      </c>
      <c r="R414" s="1">
        <f>SUMIF('I have a blue banner'!A$2:A$995,F414,'I have a blue banner'!L$2:L$995)</f>
        <v>64</v>
      </c>
      <c r="S414" s="1">
        <f>SUMIF('I have a blue banner'!A$2:A$995,I414,'I have a blue banner'!L$2:L$995)</f>
        <v>0</v>
      </c>
      <c r="T414" s="1">
        <f>SUMIF('I wanna go biking'!A$2:A$1000,D414,'I wanna go biking'!D$2:D$2000)</f>
        <v>7.5</v>
      </c>
      <c r="U414" s="1">
        <f>SUMIF('I wanna go biking'!A$2:A$1000,F414,'I wanna go biking'!D$2:D$2000)</f>
        <v>8</v>
      </c>
      <c r="V414" s="1">
        <f>SUMIF('I wanna go biking'!A$2:A$1000,H414,'I wanna go biking'!D$2:D$2000)</f>
        <v>0</v>
      </c>
      <c r="W414">
        <f t="shared" si="70"/>
        <v>-54.5</v>
      </c>
      <c r="X414">
        <f t="shared" si="71"/>
        <v>-56</v>
      </c>
      <c r="Y414">
        <f t="shared" si="72"/>
        <v>0</v>
      </c>
      <c r="Z414">
        <f t="shared" si="73"/>
        <v>-54.5</v>
      </c>
      <c r="AA414">
        <f t="shared" si="74"/>
        <v>0</v>
      </c>
      <c r="AB414">
        <f t="shared" si="75"/>
        <v>0</v>
      </c>
      <c r="AC414" s="25">
        <f t="shared" si="76"/>
        <v>-54.5</v>
      </c>
    </row>
    <row r="415" spans="1:29">
      <c r="A415">
        <f>'Data Entry'!A416</f>
        <v>5036</v>
      </c>
      <c r="B415">
        <f>'Data Entry'!B416</f>
        <v>70</v>
      </c>
      <c r="C415" t="str">
        <f>'Data Entry'!C416</f>
        <v>Blue</v>
      </c>
      <c r="D415">
        <f>'Data Entry'!M416</f>
        <v>914</v>
      </c>
      <c r="E415">
        <f>'Data Entry'!N416</f>
        <v>0</v>
      </c>
      <c r="F415">
        <f>'Data Entry'!O416</f>
        <v>4903</v>
      </c>
      <c r="G415">
        <f>'Data Entry'!P416</f>
        <v>0</v>
      </c>
      <c r="H415">
        <f>'Data Entry'!Q416</f>
        <v>8729</v>
      </c>
      <c r="I415">
        <f>'Data Entry'!R416</f>
        <v>0</v>
      </c>
      <c r="J415">
        <f t="shared" si="66"/>
        <v>0</v>
      </c>
      <c r="K415" s="1">
        <f>SUMIFS('I want to cry'!C$2:C$1000,'I want to cry'!$A$2:$A$1000,$B415,'I want to cry'!$B$2:$B$1000,$C415)</f>
        <v>12.867</v>
      </c>
      <c r="L415" s="1">
        <f>SUMIFS('I want to cry'!D$2:D$1000,'I want to cry'!$A$2:$A$1000,$B415,'I want to cry'!$B$2:$B$1000,$C415)</f>
        <v>3.941</v>
      </c>
      <c r="M415" s="1">
        <f>SUMIFS('I want to cry'!E$2:E$1000,'I want to cry'!$A$2:$A$1000,$B415,'I want to cry'!$B$2:$B$1000,$C415)</f>
        <v>5.347</v>
      </c>
      <c r="N415" s="1">
        <f t="shared" si="67"/>
        <v>0</v>
      </c>
      <c r="O415" s="1">
        <f t="shared" si="68"/>
        <v>0</v>
      </c>
      <c r="P415" s="1">
        <f t="shared" si="69"/>
        <v>0</v>
      </c>
      <c r="Q415" s="1">
        <f>SUMIF('I have a blue banner'!A$2:A$995,D415,'I have a blue banner'!L$2:L$995)</f>
        <v>74</v>
      </c>
      <c r="R415" s="1">
        <f>SUMIF('I have a blue banner'!A$2:A$995,F415,'I have a blue banner'!L$2:L$995)</f>
        <v>32</v>
      </c>
      <c r="S415" s="1">
        <f>SUMIF('I have a blue banner'!A$2:A$995,I415,'I have a blue banner'!L$2:L$995)</f>
        <v>0</v>
      </c>
      <c r="T415" s="1">
        <f>SUMIF('I wanna go biking'!A$2:A$1000,D415,'I wanna go biking'!D$2:D$2000)</f>
        <v>10</v>
      </c>
      <c r="U415" s="1">
        <f>SUMIF('I wanna go biking'!A$2:A$1000,F415,'I wanna go biking'!D$2:D$2000)</f>
        <v>3.4</v>
      </c>
      <c r="V415" s="1">
        <f>SUMIF('I wanna go biking'!A$2:A$1000,H415,'I wanna go biking'!D$2:D$2000)</f>
        <v>5</v>
      </c>
      <c r="W415">
        <f t="shared" si="70"/>
        <v>-64</v>
      </c>
      <c r="X415">
        <f t="shared" si="71"/>
        <v>-28.6</v>
      </c>
      <c r="Y415">
        <f t="shared" si="72"/>
        <v>5</v>
      </c>
      <c r="Z415">
        <f t="shared" si="73"/>
        <v>0</v>
      </c>
      <c r="AA415">
        <f t="shared" si="74"/>
        <v>0</v>
      </c>
      <c r="AB415">
        <f t="shared" si="75"/>
        <v>0</v>
      </c>
      <c r="AC415" s="25">
        <f t="shared" si="76"/>
        <v>0</v>
      </c>
    </row>
    <row r="416" spans="1:29">
      <c r="A416">
        <f>'Data Entry'!A417</f>
        <v>610</v>
      </c>
      <c r="B416">
        <f>'Data Entry'!B417</f>
        <v>72</v>
      </c>
      <c r="C416" t="str">
        <f>'Data Entry'!C417</f>
        <v>Blue</v>
      </c>
      <c r="D416">
        <f>'Data Entry'!M417</f>
        <v>3560</v>
      </c>
      <c r="E416">
        <f>'Data Entry'!N417</f>
        <v>3.341</v>
      </c>
      <c r="F416">
        <f>'Data Entry'!O417</f>
        <v>1360</v>
      </c>
      <c r="G416">
        <f>'Data Entry'!P417</f>
        <v>0</v>
      </c>
      <c r="H416">
        <f>'Data Entry'!Q417</f>
        <v>4617</v>
      </c>
      <c r="I416">
        <f>'Data Entry'!R417</f>
        <v>0</v>
      </c>
      <c r="J416">
        <f t="shared" si="66"/>
        <v>3.341</v>
      </c>
      <c r="K416" s="1">
        <f>SUMIFS('I want to cry'!C$2:C$1000,'I want to cry'!$A$2:$A$1000,$B416,'I want to cry'!$B$2:$B$1000,$C416)</f>
        <v>7.197</v>
      </c>
      <c r="L416" s="1">
        <f>SUMIFS('I want to cry'!D$2:D$1000,'I want to cry'!$A$2:$A$1000,$B416,'I want to cry'!$B$2:$B$1000,$C416)</f>
        <v>0.784</v>
      </c>
      <c r="M416" s="1">
        <f>SUMIFS('I want to cry'!E$2:E$1000,'I want to cry'!$A$2:$A$1000,$B416,'I want to cry'!$B$2:$B$1000,$C416)</f>
        <v>0</v>
      </c>
      <c r="N416" s="1">
        <f t="shared" si="67"/>
        <v>0.464221203279144</v>
      </c>
      <c r="O416" s="1">
        <f t="shared" si="68"/>
        <v>0</v>
      </c>
      <c r="P416" s="1">
        <f t="shared" si="69"/>
        <v>0</v>
      </c>
      <c r="Q416" s="1">
        <f>SUMIF('I have a blue banner'!A$2:A$995,D416,'I have a blue banner'!L$2:L$995)</f>
        <v>139</v>
      </c>
      <c r="R416" s="1">
        <f>SUMIF('I have a blue banner'!A$2:A$995,F416,'I have a blue banner'!L$2:L$995)</f>
        <v>76</v>
      </c>
      <c r="S416" s="1">
        <f>SUMIF('I have a blue banner'!A$2:A$995,I416,'I have a blue banner'!L$2:L$995)</f>
        <v>0</v>
      </c>
      <c r="T416" s="1">
        <f>SUMIF('I wanna go biking'!A$2:A$1000,D416,'I wanna go biking'!D$2:D$2000)</f>
        <v>11</v>
      </c>
      <c r="U416" s="1">
        <f>SUMIF('I wanna go biking'!A$2:A$1000,F416,'I wanna go biking'!D$2:D$2000)</f>
        <v>9.33333333333333</v>
      </c>
      <c r="V416" s="1">
        <f>SUMIF('I wanna go biking'!A$2:A$1000,H416,'I wanna go biking'!D$2:D$2000)</f>
        <v>0</v>
      </c>
      <c r="W416">
        <f t="shared" si="70"/>
        <v>-128</v>
      </c>
      <c r="X416">
        <f t="shared" si="71"/>
        <v>-66.6666666666667</v>
      </c>
      <c r="Y416">
        <f t="shared" si="72"/>
        <v>0</v>
      </c>
      <c r="Z416">
        <f t="shared" si="73"/>
        <v>-59.4203140197304</v>
      </c>
      <c r="AA416">
        <f t="shared" si="74"/>
        <v>0</v>
      </c>
      <c r="AB416">
        <f t="shared" si="75"/>
        <v>0</v>
      </c>
      <c r="AC416" s="25">
        <f t="shared" si="76"/>
        <v>-59.4203140197304</v>
      </c>
    </row>
    <row r="417" spans="1:29">
      <c r="A417">
        <f>'Data Entry'!A418</f>
        <v>7757</v>
      </c>
      <c r="B417">
        <f>'Data Entry'!B418</f>
        <v>74</v>
      </c>
      <c r="C417" t="str">
        <f>'Data Entry'!C418</f>
        <v>Blue</v>
      </c>
      <c r="D417">
        <f>'Data Entry'!M418</f>
        <v>5406</v>
      </c>
      <c r="E417">
        <f>'Data Entry'!N418</f>
        <v>12.702</v>
      </c>
      <c r="F417">
        <f>'Data Entry'!O418</f>
        <v>3739</v>
      </c>
      <c r="G417">
        <f>'Data Entry'!P418</f>
        <v>0</v>
      </c>
      <c r="H417">
        <f>'Data Entry'!Q418</f>
        <v>1241</v>
      </c>
      <c r="I417">
        <f>'Data Entry'!R418</f>
        <v>3.608</v>
      </c>
      <c r="J417">
        <f t="shared" si="66"/>
        <v>16.31</v>
      </c>
      <c r="K417" s="1">
        <f>SUMIFS('I want to cry'!C$2:C$1000,'I want to cry'!$A$2:$A$1000,$B417,'I want to cry'!$B$2:$B$1000,$C417)</f>
        <v>67.11</v>
      </c>
      <c r="L417" s="1">
        <f>SUMIFS('I want to cry'!D$2:D$1000,'I want to cry'!$A$2:$A$1000,$B417,'I want to cry'!$B$2:$B$1000,$C417)</f>
        <v>8.125</v>
      </c>
      <c r="M417" s="1">
        <f>SUMIFS('I want to cry'!E$2:E$1000,'I want to cry'!$A$2:$A$1000,$B417,'I want to cry'!$B$2:$B$1000,$C417)</f>
        <v>4.962</v>
      </c>
      <c r="N417" s="1">
        <f t="shared" si="67"/>
        <v>0.189271345552079</v>
      </c>
      <c r="O417" s="1">
        <f t="shared" si="68"/>
        <v>0</v>
      </c>
      <c r="P417" s="1">
        <f t="shared" si="69"/>
        <v>0.727126158806933</v>
      </c>
      <c r="Q417" s="1">
        <f>SUMIF('I have a blue banner'!A$2:A$995,D417,'I have a blue banner'!L$2:L$995)</f>
        <v>148</v>
      </c>
      <c r="R417" s="1">
        <f>SUMIF('I have a blue banner'!A$2:A$995,F417,'I have a blue banner'!L$2:L$995)</f>
        <v>30</v>
      </c>
      <c r="S417" s="1">
        <f>SUMIF('I have a blue banner'!A$2:A$995,I417,'I have a blue banner'!L$2:L$995)</f>
        <v>0</v>
      </c>
      <c r="T417" s="1">
        <f>SUMIF('I wanna go biking'!A$2:A$1000,D417,'I wanna go biking'!D$2:D$2000)</f>
        <v>18</v>
      </c>
      <c r="U417" s="1">
        <f>SUMIF('I wanna go biking'!A$2:A$1000,F417,'I wanna go biking'!D$2:D$2000)</f>
        <v>2</v>
      </c>
      <c r="V417" s="1">
        <f>SUMIF('I wanna go biking'!A$2:A$1000,H417,'I wanna go biking'!D$2:D$2000)</f>
        <v>27.6</v>
      </c>
      <c r="W417">
        <f t="shared" si="70"/>
        <v>-130</v>
      </c>
      <c r="X417">
        <f t="shared" si="71"/>
        <v>-28</v>
      </c>
      <c r="Y417">
        <f t="shared" si="72"/>
        <v>27.6</v>
      </c>
      <c r="Z417">
        <f t="shared" si="73"/>
        <v>-24.6052749217702</v>
      </c>
      <c r="AA417">
        <f t="shared" si="74"/>
        <v>0</v>
      </c>
      <c r="AB417">
        <f t="shared" si="75"/>
        <v>20.0686819830713</v>
      </c>
      <c r="AC417" s="25">
        <f t="shared" si="76"/>
        <v>-4.53659293869888</v>
      </c>
    </row>
    <row r="418" spans="1:29">
      <c r="A418">
        <f>'Data Entry'!A419</f>
        <v>914</v>
      </c>
      <c r="B418">
        <f>'Data Entry'!B419</f>
        <v>70</v>
      </c>
      <c r="C418" t="str">
        <f>'Data Entry'!C419</f>
        <v>Red</v>
      </c>
      <c r="D418">
        <f>'Data Entry'!M419</f>
        <v>8765</v>
      </c>
      <c r="E418">
        <f>'Data Entry'!N419</f>
        <v>4.173</v>
      </c>
      <c r="F418">
        <f>'Data Entry'!O419</f>
        <v>5036</v>
      </c>
      <c r="G418">
        <f>'Data Entry'!P419</f>
        <v>0</v>
      </c>
      <c r="H418">
        <f>'Data Entry'!Q419</f>
        <v>7659</v>
      </c>
      <c r="I418">
        <f>'Data Entry'!R419</f>
        <v>0</v>
      </c>
      <c r="J418">
        <f t="shared" si="66"/>
        <v>4.173</v>
      </c>
      <c r="K418" s="1">
        <f>SUMIFS('I want to cry'!C$2:C$1000,'I want to cry'!$A$2:$A$1000,$B418,'I want to cry'!$B$2:$B$1000,$C418)</f>
        <v>28.138</v>
      </c>
      <c r="L418" s="1">
        <f>SUMIFS('I want to cry'!D$2:D$1000,'I want to cry'!$A$2:$A$1000,$B418,'I want to cry'!$B$2:$B$1000,$C418)</f>
        <v>2.6</v>
      </c>
      <c r="M418" s="1">
        <f>SUMIFS('I want to cry'!E$2:E$1000,'I want to cry'!$A$2:$A$1000,$B418,'I want to cry'!$B$2:$B$1000,$C418)</f>
        <v>0</v>
      </c>
      <c r="N418" s="1">
        <f t="shared" si="67"/>
        <v>0.148304783566707</v>
      </c>
      <c r="O418" s="1">
        <f t="shared" si="68"/>
        <v>0</v>
      </c>
      <c r="P418" s="1">
        <f t="shared" si="69"/>
        <v>0</v>
      </c>
      <c r="Q418" s="1">
        <f>SUMIF('I have a blue banner'!A$2:A$995,D418,'I have a blue banner'!L$2:L$995)</f>
        <v>0</v>
      </c>
      <c r="R418" s="1">
        <f>SUMIF('I have a blue banner'!A$2:A$995,F418,'I have a blue banner'!L$2:L$995)</f>
        <v>59</v>
      </c>
      <c r="S418" s="1">
        <f>SUMIF('I have a blue banner'!A$2:A$995,I418,'I have a blue banner'!L$2:L$995)</f>
        <v>0</v>
      </c>
      <c r="T418" s="1">
        <f>SUMIF('I wanna go biking'!A$2:A$1000,D418,'I wanna go biking'!D$2:D$2000)</f>
        <v>0</v>
      </c>
      <c r="U418" s="1">
        <f>SUMIF('I wanna go biking'!A$2:A$1000,F418,'I wanna go biking'!D$2:D$2000)</f>
        <v>6.8</v>
      </c>
      <c r="V418" s="1">
        <f>SUMIF('I wanna go biking'!A$2:A$1000,H418,'I wanna go biking'!D$2:D$2000)</f>
        <v>2.8</v>
      </c>
      <c r="W418">
        <f t="shared" si="70"/>
        <v>0</v>
      </c>
      <c r="X418">
        <f t="shared" si="71"/>
        <v>-52.2</v>
      </c>
      <c r="Y418">
        <f t="shared" si="72"/>
        <v>2.8</v>
      </c>
      <c r="Z418">
        <f t="shared" si="73"/>
        <v>0</v>
      </c>
      <c r="AA418">
        <f t="shared" si="74"/>
        <v>0</v>
      </c>
      <c r="AB418">
        <f t="shared" si="75"/>
        <v>0</v>
      </c>
      <c r="AC418" s="25">
        <f t="shared" si="76"/>
        <v>0</v>
      </c>
    </row>
    <row r="419" spans="1:29">
      <c r="A419">
        <f>'Data Entry'!A420</f>
        <v>3560</v>
      </c>
      <c r="B419">
        <f>'Data Entry'!B420</f>
        <v>72</v>
      </c>
      <c r="C419" t="str">
        <f>'Data Entry'!C420</f>
        <v>Red</v>
      </c>
      <c r="D419">
        <f>'Data Entry'!M420</f>
        <v>4343</v>
      </c>
      <c r="E419">
        <f>'Data Entry'!N420</f>
        <v>2.42</v>
      </c>
      <c r="F419">
        <f>'Data Entry'!O420</f>
        <v>610</v>
      </c>
      <c r="G419">
        <f>'Data Entry'!P420</f>
        <v>0</v>
      </c>
      <c r="H419">
        <f>'Data Entry'!Q420</f>
        <v>4039</v>
      </c>
      <c r="I419">
        <f>'Data Entry'!R420</f>
        <v>0</v>
      </c>
      <c r="J419">
        <f t="shared" si="66"/>
        <v>2.42</v>
      </c>
      <c r="K419" s="1">
        <f>SUMIFS('I want to cry'!C$2:C$1000,'I want to cry'!$A$2:$A$1000,$B419,'I want to cry'!$B$2:$B$1000,$C419)</f>
        <v>7.987</v>
      </c>
      <c r="L419" s="1">
        <f>SUMIFS('I want to cry'!D$2:D$1000,'I want to cry'!$A$2:$A$1000,$B419,'I want to cry'!$B$2:$B$1000,$C419)</f>
        <v>1.299</v>
      </c>
      <c r="M419" s="1">
        <f>SUMIFS('I want to cry'!E$2:E$1000,'I want to cry'!$A$2:$A$1000,$B419,'I want to cry'!$B$2:$B$1000,$C419)</f>
        <v>1.95</v>
      </c>
      <c r="N419" s="1">
        <f t="shared" si="67"/>
        <v>0</v>
      </c>
      <c r="O419" s="1">
        <f t="shared" si="68"/>
        <v>0</v>
      </c>
      <c r="P419" s="1">
        <f t="shared" si="69"/>
        <v>0</v>
      </c>
      <c r="Q419" s="1">
        <f>SUMIF('I have a blue banner'!A$2:A$995,D419,'I have a blue banner'!L$2:L$995)</f>
        <v>162</v>
      </c>
      <c r="R419" s="1">
        <f>SUMIF('I have a blue banner'!A$2:A$995,F419,'I have a blue banner'!L$2:L$995)</f>
        <v>126</v>
      </c>
      <c r="S419" s="1">
        <f>SUMIF('I have a blue banner'!A$2:A$995,I419,'I have a blue banner'!L$2:L$995)</f>
        <v>0</v>
      </c>
      <c r="T419" s="1">
        <f>SUMIF('I wanna go biking'!A$2:A$1000,D419,'I wanna go biking'!D$2:D$2000)</f>
        <v>17.6</v>
      </c>
      <c r="U419" s="1">
        <f>SUMIF('I wanna go biking'!A$2:A$1000,F419,'I wanna go biking'!D$2:D$2000)</f>
        <v>14.4</v>
      </c>
      <c r="V419" s="1">
        <f>SUMIF('I wanna go biking'!A$2:A$1000,H419,'I wanna go biking'!D$2:D$2000)</f>
        <v>22</v>
      </c>
      <c r="W419">
        <f t="shared" si="70"/>
        <v>-144.4</v>
      </c>
      <c r="X419">
        <f t="shared" si="71"/>
        <v>-111.6</v>
      </c>
      <c r="Y419">
        <f t="shared" si="72"/>
        <v>22</v>
      </c>
      <c r="Z419">
        <f t="shared" si="73"/>
        <v>0</v>
      </c>
      <c r="AA419">
        <f t="shared" si="74"/>
        <v>0</v>
      </c>
      <c r="AB419">
        <f t="shared" si="75"/>
        <v>0</v>
      </c>
      <c r="AC419" s="25">
        <f t="shared" si="76"/>
        <v>0</v>
      </c>
    </row>
    <row r="420" spans="1:29">
      <c r="A420">
        <f>'Data Entry'!A421</f>
        <v>5406</v>
      </c>
      <c r="B420">
        <f>'Data Entry'!B421</f>
        <v>74</v>
      </c>
      <c r="C420" t="str">
        <f>'Data Entry'!C421</f>
        <v>Red</v>
      </c>
      <c r="D420">
        <f>'Data Entry'!M421</f>
        <v>5672</v>
      </c>
      <c r="E420">
        <f>'Data Entry'!N421</f>
        <v>18.409</v>
      </c>
      <c r="F420">
        <f>'Data Entry'!O421</f>
        <v>3739</v>
      </c>
      <c r="G420">
        <f>'Data Entry'!P421</f>
        <v>0</v>
      </c>
      <c r="H420">
        <f>'Data Entry'!Q421</f>
        <v>1241</v>
      </c>
      <c r="I420">
        <f>'Data Entry'!R421</f>
        <v>0</v>
      </c>
      <c r="J420">
        <f t="shared" si="66"/>
        <v>18.409</v>
      </c>
      <c r="K420" s="1">
        <f>SUMIFS('I want to cry'!C$2:C$1000,'I want to cry'!$A$2:$A$1000,$B420,'I want to cry'!$B$2:$B$1000,$C420)</f>
        <v>45.8</v>
      </c>
      <c r="L420" s="1">
        <f>SUMIFS('I want to cry'!D$2:D$1000,'I want to cry'!$A$2:$A$1000,$B420,'I want to cry'!$B$2:$B$1000,$C420)</f>
        <v>0</v>
      </c>
      <c r="M420" s="1">
        <f>SUMIFS('I want to cry'!E$2:E$1000,'I want to cry'!$A$2:$A$1000,$B420,'I want to cry'!$B$2:$B$1000,$C420)</f>
        <v>2.84</v>
      </c>
      <c r="N420" s="1">
        <f t="shared" si="67"/>
        <v>0.401943231441048</v>
      </c>
      <c r="O420" s="1">
        <f t="shared" si="68"/>
        <v>0</v>
      </c>
      <c r="P420" s="1">
        <f t="shared" si="69"/>
        <v>0</v>
      </c>
      <c r="Q420" s="1">
        <f>SUMIF('I have a blue banner'!A$2:A$995,D420,'I have a blue banner'!L$2:L$995)</f>
        <v>9</v>
      </c>
      <c r="R420" s="1">
        <f>SUMIF('I have a blue banner'!A$2:A$995,F420,'I have a blue banner'!L$2:L$995)</f>
        <v>30</v>
      </c>
      <c r="S420" s="1">
        <f>SUMIF('I have a blue banner'!A$2:A$995,I420,'I have a blue banner'!L$2:L$995)</f>
        <v>0</v>
      </c>
      <c r="T420" s="1">
        <f>SUMIF('I wanna go biking'!A$2:A$1000,D420,'I wanna go biking'!D$2:D$2000)</f>
        <v>2</v>
      </c>
      <c r="U420" s="1">
        <f>SUMIF('I wanna go biking'!A$2:A$1000,F420,'I wanna go biking'!D$2:D$2000)</f>
        <v>2</v>
      </c>
      <c r="V420" s="1">
        <f>SUMIF('I wanna go biking'!A$2:A$1000,H420,'I wanna go biking'!D$2:D$2000)</f>
        <v>27.6</v>
      </c>
      <c r="W420">
        <f t="shared" si="70"/>
        <v>-7</v>
      </c>
      <c r="X420">
        <f t="shared" si="71"/>
        <v>-28</v>
      </c>
      <c r="Y420">
        <f t="shared" si="72"/>
        <v>27.6</v>
      </c>
      <c r="Z420">
        <f t="shared" si="73"/>
        <v>-2.81360262008734</v>
      </c>
      <c r="AA420">
        <f t="shared" si="74"/>
        <v>0</v>
      </c>
      <c r="AB420">
        <f t="shared" si="75"/>
        <v>0</v>
      </c>
      <c r="AC420" s="25">
        <f t="shared" si="76"/>
        <v>-2.81360262008734</v>
      </c>
    </row>
    <row r="421" spans="1:29">
      <c r="A421">
        <f>'Data Entry'!A422</f>
        <v>4903</v>
      </c>
      <c r="B421">
        <f>'Data Entry'!B422</f>
        <v>70</v>
      </c>
      <c r="C421" t="str">
        <f>'Data Entry'!C422</f>
        <v>Red</v>
      </c>
      <c r="D421">
        <f>'Data Entry'!M422</f>
        <v>8765</v>
      </c>
      <c r="E421">
        <f>'Data Entry'!N422</f>
        <v>23.965</v>
      </c>
      <c r="F421">
        <f>'Data Entry'!O422</f>
        <v>5036</v>
      </c>
      <c r="G421">
        <f>'Data Entry'!P422</f>
        <v>0</v>
      </c>
      <c r="H421">
        <f>'Data Entry'!Q422</f>
        <v>7659</v>
      </c>
      <c r="I421">
        <f>'Data Entry'!R422</f>
        <v>0</v>
      </c>
      <c r="J421">
        <f t="shared" si="66"/>
        <v>23.965</v>
      </c>
      <c r="K421" s="1">
        <f>SUMIFS('I want to cry'!C$2:C$1000,'I want to cry'!$A$2:$A$1000,$B421,'I want to cry'!$B$2:$B$1000,$C421)</f>
        <v>28.138</v>
      </c>
      <c r="L421" s="1">
        <f>SUMIFS('I want to cry'!D$2:D$1000,'I want to cry'!$A$2:$A$1000,$B421,'I want to cry'!$B$2:$B$1000,$C421)</f>
        <v>2.6</v>
      </c>
      <c r="M421" s="1">
        <f>SUMIFS('I want to cry'!E$2:E$1000,'I want to cry'!$A$2:$A$1000,$B421,'I want to cry'!$B$2:$B$1000,$C421)</f>
        <v>0</v>
      </c>
      <c r="N421" s="1">
        <f t="shared" si="67"/>
        <v>0.851695216433293</v>
      </c>
      <c r="O421" s="1">
        <f t="shared" si="68"/>
        <v>0</v>
      </c>
      <c r="P421" s="1">
        <f t="shared" si="69"/>
        <v>0</v>
      </c>
      <c r="Q421" s="1">
        <f>SUMIF('I have a blue banner'!A$2:A$995,D421,'I have a blue banner'!L$2:L$995)</f>
        <v>0</v>
      </c>
      <c r="R421" s="1">
        <f>SUMIF('I have a blue banner'!A$2:A$995,F421,'I have a blue banner'!L$2:L$995)</f>
        <v>59</v>
      </c>
      <c r="S421" s="1">
        <f>SUMIF('I have a blue banner'!A$2:A$995,I421,'I have a blue banner'!L$2:L$995)</f>
        <v>0</v>
      </c>
      <c r="T421" s="1">
        <f>SUMIF('I wanna go biking'!A$2:A$1000,D421,'I wanna go biking'!D$2:D$2000)</f>
        <v>0</v>
      </c>
      <c r="U421" s="1">
        <f>SUMIF('I wanna go biking'!A$2:A$1000,F421,'I wanna go biking'!D$2:D$2000)</f>
        <v>6.8</v>
      </c>
      <c r="V421" s="1">
        <f>SUMIF('I wanna go biking'!A$2:A$1000,H421,'I wanna go biking'!D$2:D$2000)</f>
        <v>2.8</v>
      </c>
      <c r="W421">
        <f t="shared" si="70"/>
        <v>0</v>
      </c>
      <c r="X421">
        <f t="shared" si="71"/>
        <v>-52.2</v>
      </c>
      <c r="Y421">
        <f t="shared" si="72"/>
        <v>2.8</v>
      </c>
      <c r="Z421">
        <f t="shared" si="73"/>
        <v>0</v>
      </c>
      <c r="AA421">
        <f t="shared" si="74"/>
        <v>0</v>
      </c>
      <c r="AB421">
        <f t="shared" si="75"/>
        <v>0</v>
      </c>
      <c r="AC421" s="25">
        <f t="shared" si="76"/>
        <v>0</v>
      </c>
    </row>
    <row r="422" spans="1:29">
      <c r="A422">
        <f>'Data Entry'!A423</f>
        <v>1360</v>
      </c>
      <c r="B422">
        <f>'Data Entry'!B423</f>
        <v>72</v>
      </c>
      <c r="C422" t="str">
        <f>'Data Entry'!C423</f>
        <v>Red</v>
      </c>
      <c r="D422">
        <f>'Data Entry'!M423</f>
        <v>4343</v>
      </c>
      <c r="E422">
        <f>'Data Entry'!N423</f>
        <v>5.567</v>
      </c>
      <c r="F422">
        <f>'Data Entry'!O423</f>
        <v>610</v>
      </c>
      <c r="G422">
        <f>'Data Entry'!P423</f>
        <v>1.299</v>
      </c>
      <c r="H422">
        <f>'Data Entry'!Q423</f>
        <v>4039</v>
      </c>
      <c r="I422">
        <f>'Data Entry'!R423</f>
        <v>1.95</v>
      </c>
      <c r="J422">
        <f t="shared" si="66"/>
        <v>8.816</v>
      </c>
      <c r="K422" s="1">
        <f>SUMIFS('I want to cry'!C$2:C$1000,'I want to cry'!$A$2:$A$1000,$B422,'I want to cry'!$B$2:$B$1000,$C422)</f>
        <v>7.987</v>
      </c>
      <c r="L422" s="1">
        <f>SUMIFS('I want to cry'!D$2:D$1000,'I want to cry'!$A$2:$A$1000,$B422,'I want to cry'!$B$2:$B$1000,$C422)</f>
        <v>1.299</v>
      </c>
      <c r="M422" s="1">
        <f>SUMIFS('I want to cry'!E$2:E$1000,'I want to cry'!$A$2:$A$1000,$B422,'I want to cry'!$B$2:$B$1000,$C422)</f>
        <v>1.95</v>
      </c>
      <c r="N422" s="1">
        <f t="shared" si="67"/>
        <v>0.697007637410793</v>
      </c>
      <c r="O422" s="1">
        <f t="shared" si="68"/>
        <v>0</v>
      </c>
      <c r="P422" s="1">
        <f t="shared" si="69"/>
        <v>0</v>
      </c>
      <c r="Q422" s="1">
        <f>SUMIF('I have a blue banner'!A$2:A$995,D422,'I have a blue banner'!L$2:L$995)</f>
        <v>162</v>
      </c>
      <c r="R422" s="1">
        <f>SUMIF('I have a blue banner'!A$2:A$995,F422,'I have a blue banner'!L$2:L$995)</f>
        <v>126</v>
      </c>
      <c r="S422" s="1">
        <f>SUMIF('I have a blue banner'!A$2:A$995,I422,'I have a blue banner'!L$2:L$995)</f>
        <v>0</v>
      </c>
      <c r="T422" s="1">
        <f>SUMIF('I wanna go biking'!A$2:A$1000,D422,'I wanna go biking'!D$2:D$2000)</f>
        <v>17.6</v>
      </c>
      <c r="U422" s="1">
        <f>SUMIF('I wanna go biking'!A$2:A$1000,F422,'I wanna go biking'!D$2:D$2000)</f>
        <v>14.4</v>
      </c>
      <c r="V422" s="1">
        <f>SUMIF('I wanna go biking'!A$2:A$1000,H422,'I wanna go biking'!D$2:D$2000)</f>
        <v>22</v>
      </c>
      <c r="W422">
        <f t="shared" si="70"/>
        <v>-144.4</v>
      </c>
      <c r="X422">
        <f t="shared" si="71"/>
        <v>-111.6</v>
      </c>
      <c r="Y422">
        <f t="shared" si="72"/>
        <v>22</v>
      </c>
      <c r="Z422">
        <f t="shared" si="73"/>
        <v>-100.647902842118</v>
      </c>
      <c r="AA422">
        <f t="shared" si="74"/>
        <v>0</v>
      </c>
      <c r="AB422">
        <f t="shared" si="75"/>
        <v>0</v>
      </c>
      <c r="AC422" s="25">
        <f t="shared" si="76"/>
        <v>-100.647902842118</v>
      </c>
    </row>
    <row r="423" spans="1:29">
      <c r="A423">
        <f>'Data Entry'!A424</f>
        <v>3739</v>
      </c>
      <c r="B423">
        <f>'Data Entry'!B424</f>
        <v>74</v>
      </c>
      <c r="C423" t="str">
        <f>'Data Entry'!C424</f>
        <v>Red</v>
      </c>
      <c r="D423">
        <f>'Data Entry'!M424</f>
        <v>5672</v>
      </c>
      <c r="E423">
        <f>'Data Entry'!N424</f>
        <v>27.391</v>
      </c>
      <c r="F423">
        <f>'Data Entry'!O424</f>
        <v>7757</v>
      </c>
      <c r="G423">
        <f>'Data Entry'!P424</f>
        <v>0</v>
      </c>
      <c r="H423">
        <f>'Data Entry'!Q424</f>
        <v>5031</v>
      </c>
      <c r="I423">
        <f>'Data Entry'!R424</f>
        <v>2.84</v>
      </c>
      <c r="J423">
        <f t="shared" si="66"/>
        <v>30.231</v>
      </c>
      <c r="K423" s="1">
        <f>SUMIFS('I want to cry'!C$2:C$1000,'I want to cry'!$A$2:$A$1000,$B423,'I want to cry'!$B$2:$B$1000,$C423)</f>
        <v>45.8</v>
      </c>
      <c r="L423" s="1">
        <f>SUMIFS('I want to cry'!D$2:D$1000,'I want to cry'!$A$2:$A$1000,$B423,'I want to cry'!$B$2:$B$1000,$C423)</f>
        <v>0</v>
      </c>
      <c r="M423" s="1">
        <f>SUMIFS('I want to cry'!E$2:E$1000,'I want to cry'!$A$2:$A$1000,$B423,'I want to cry'!$B$2:$B$1000,$C423)</f>
        <v>2.84</v>
      </c>
      <c r="N423" s="1">
        <f t="shared" si="67"/>
        <v>0.598056768558952</v>
      </c>
      <c r="O423" s="1">
        <f t="shared" si="68"/>
        <v>0</v>
      </c>
      <c r="P423" s="1">
        <f t="shared" si="69"/>
        <v>1</v>
      </c>
      <c r="Q423" s="1">
        <f>SUMIF('I have a blue banner'!A$2:A$995,D423,'I have a blue banner'!L$2:L$995)</f>
        <v>9</v>
      </c>
      <c r="R423" s="1">
        <f>SUMIF('I have a blue banner'!A$2:A$995,F423,'I have a blue banner'!L$2:L$995)</f>
        <v>2</v>
      </c>
      <c r="S423" s="1">
        <f>SUMIF('I have a blue banner'!A$2:A$995,I423,'I have a blue banner'!L$2:L$995)</f>
        <v>0</v>
      </c>
      <c r="T423" s="1">
        <f>SUMIF('I wanna go biking'!A$2:A$1000,D423,'I wanna go biking'!D$2:D$2000)</f>
        <v>2</v>
      </c>
      <c r="U423" s="1">
        <f>SUMIF('I wanna go biking'!A$2:A$1000,F423,'I wanna go biking'!D$2:D$2000)</f>
        <v>0</v>
      </c>
      <c r="V423" s="1">
        <f>SUMIF('I wanna go biking'!A$2:A$1000,H423,'I wanna go biking'!D$2:D$2000)</f>
        <v>0.5</v>
      </c>
      <c r="W423">
        <f t="shared" si="70"/>
        <v>-7</v>
      </c>
      <c r="X423">
        <f t="shared" si="71"/>
        <v>-2</v>
      </c>
      <c r="Y423">
        <f t="shared" si="72"/>
        <v>0.5</v>
      </c>
      <c r="Z423">
        <f t="shared" si="73"/>
        <v>-4.18639737991266</v>
      </c>
      <c r="AA423">
        <f t="shared" si="74"/>
        <v>0</v>
      </c>
      <c r="AB423">
        <f t="shared" si="75"/>
        <v>0.5</v>
      </c>
      <c r="AC423" s="25">
        <f t="shared" si="76"/>
        <v>-3.68639737991266</v>
      </c>
    </row>
    <row r="424" spans="1:29">
      <c r="A424">
        <f>'Data Entry'!A425</f>
        <v>5031</v>
      </c>
      <c r="B424">
        <f>'Data Entry'!B425</f>
        <v>74</v>
      </c>
      <c r="C424" t="str">
        <f>'Data Entry'!C425</f>
        <v>Blue</v>
      </c>
      <c r="D424">
        <f>'Data Entry'!M425</f>
        <v>5406</v>
      </c>
      <c r="E424">
        <f>'Data Entry'!N425</f>
        <v>32.037</v>
      </c>
      <c r="F424">
        <f>'Data Entry'!O425</f>
        <v>3739</v>
      </c>
      <c r="G424">
        <f>'Data Entry'!P425</f>
        <v>8.125</v>
      </c>
      <c r="H424">
        <f>'Data Entry'!Q425</f>
        <v>1241</v>
      </c>
      <c r="I424">
        <f>'Data Entry'!R425</f>
        <v>1.354</v>
      </c>
      <c r="J424">
        <f t="shared" si="66"/>
        <v>41.516</v>
      </c>
      <c r="K424" s="1">
        <f>SUMIFS('I want to cry'!C$2:C$1000,'I want to cry'!$A$2:$A$1000,$B424,'I want to cry'!$B$2:$B$1000,$C424)</f>
        <v>67.11</v>
      </c>
      <c r="L424" s="1">
        <f>SUMIFS('I want to cry'!D$2:D$1000,'I want to cry'!$A$2:$A$1000,$B424,'I want to cry'!$B$2:$B$1000,$C424)</f>
        <v>8.125</v>
      </c>
      <c r="M424" s="1">
        <f>SUMIFS('I want to cry'!E$2:E$1000,'I want to cry'!$A$2:$A$1000,$B424,'I want to cry'!$B$2:$B$1000,$C424)</f>
        <v>4.962</v>
      </c>
      <c r="N424" s="1">
        <f t="shared" si="67"/>
        <v>0.477380420205633</v>
      </c>
      <c r="O424" s="1">
        <f t="shared" si="68"/>
        <v>1</v>
      </c>
      <c r="P424" s="1">
        <f t="shared" si="69"/>
        <v>0</v>
      </c>
      <c r="Q424" s="1">
        <f>SUMIF('I have a blue banner'!A$2:A$995,D424,'I have a blue banner'!L$2:L$995)</f>
        <v>148</v>
      </c>
      <c r="R424" s="1">
        <f>SUMIF('I have a blue banner'!A$2:A$995,F424,'I have a blue banner'!L$2:L$995)</f>
        <v>30</v>
      </c>
      <c r="S424" s="1">
        <f>SUMIF('I have a blue banner'!A$2:A$995,I424,'I have a blue banner'!L$2:L$995)</f>
        <v>0</v>
      </c>
      <c r="T424" s="1">
        <f>SUMIF('I wanna go biking'!A$2:A$1000,D424,'I wanna go biking'!D$2:D$2000)</f>
        <v>18</v>
      </c>
      <c r="U424" s="1">
        <f>SUMIF('I wanna go biking'!A$2:A$1000,F424,'I wanna go biking'!D$2:D$2000)</f>
        <v>2</v>
      </c>
      <c r="V424" s="1">
        <f>SUMIF('I wanna go biking'!A$2:A$1000,H424,'I wanna go biking'!D$2:D$2000)</f>
        <v>27.6</v>
      </c>
      <c r="W424">
        <f t="shared" si="70"/>
        <v>-130</v>
      </c>
      <c r="X424">
        <f t="shared" si="71"/>
        <v>-28</v>
      </c>
      <c r="Y424">
        <f t="shared" si="72"/>
        <v>27.6</v>
      </c>
      <c r="Z424">
        <f t="shared" si="73"/>
        <v>-62.0594546267322</v>
      </c>
      <c r="AA424">
        <f t="shared" si="74"/>
        <v>-28</v>
      </c>
      <c r="AB424">
        <f t="shared" si="75"/>
        <v>0</v>
      </c>
      <c r="AC424" s="25">
        <f t="shared" si="76"/>
        <v>-90.0594546267322</v>
      </c>
    </row>
    <row r="425" spans="1:29">
      <c r="A425">
        <f>'Data Entry'!A426</f>
        <v>7659</v>
      </c>
      <c r="B425">
        <f>'Data Entry'!B426</f>
        <v>70</v>
      </c>
      <c r="C425" t="str">
        <f>'Data Entry'!C426</f>
        <v>Blue</v>
      </c>
      <c r="D425">
        <f>'Data Entry'!M426</f>
        <v>914</v>
      </c>
      <c r="E425">
        <f>'Data Entry'!N426</f>
        <v>12.743</v>
      </c>
      <c r="F425">
        <f>'Data Entry'!O426</f>
        <v>4903</v>
      </c>
      <c r="G425">
        <f>'Data Entry'!P426</f>
        <v>0</v>
      </c>
      <c r="H425">
        <f>'Data Entry'!Q426</f>
        <v>8765</v>
      </c>
      <c r="I425">
        <f>'Data Entry'!R426</f>
        <v>0</v>
      </c>
      <c r="J425">
        <f t="shared" si="66"/>
        <v>12.743</v>
      </c>
      <c r="K425" s="1">
        <f>SUMIFS('I want to cry'!C$2:C$1000,'I want to cry'!$A$2:$A$1000,$B425,'I want to cry'!$B$2:$B$1000,$C425)</f>
        <v>12.867</v>
      </c>
      <c r="L425" s="1">
        <f>SUMIFS('I want to cry'!D$2:D$1000,'I want to cry'!$A$2:$A$1000,$B425,'I want to cry'!$B$2:$B$1000,$C425)</f>
        <v>3.941</v>
      </c>
      <c r="M425" s="1">
        <f>SUMIFS('I want to cry'!E$2:E$1000,'I want to cry'!$A$2:$A$1000,$B425,'I want to cry'!$B$2:$B$1000,$C425)</f>
        <v>5.347</v>
      </c>
      <c r="N425" s="1">
        <f t="shared" si="67"/>
        <v>0.990362943965182</v>
      </c>
      <c r="O425" s="1">
        <f t="shared" si="68"/>
        <v>0</v>
      </c>
      <c r="P425" s="1">
        <f t="shared" si="69"/>
        <v>0</v>
      </c>
      <c r="Q425" s="1">
        <f>SUMIF('I have a blue banner'!A$2:A$995,D425,'I have a blue banner'!L$2:L$995)</f>
        <v>74</v>
      </c>
      <c r="R425" s="1">
        <f>SUMIF('I have a blue banner'!A$2:A$995,F425,'I have a blue banner'!L$2:L$995)</f>
        <v>32</v>
      </c>
      <c r="S425" s="1">
        <f>SUMIF('I have a blue banner'!A$2:A$995,I425,'I have a blue banner'!L$2:L$995)</f>
        <v>0</v>
      </c>
      <c r="T425" s="1">
        <f>SUMIF('I wanna go biking'!A$2:A$1000,D425,'I wanna go biking'!D$2:D$2000)</f>
        <v>10</v>
      </c>
      <c r="U425" s="1">
        <f>SUMIF('I wanna go biking'!A$2:A$1000,F425,'I wanna go biking'!D$2:D$2000)</f>
        <v>3.4</v>
      </c>
      <c r="V425" s="1">
        <f>SUMIF('I wanna go biking'!A$2:A$1000,H425,'I wanna go biking'!D$2:D$2000)</f>
        <v>0</v>
      </c>
      <c r="W425">
        <f t="shared" si="70"/>
        <v>-64</v>
      </c>
      <c r="X425">
        <f t="shared" si="71"/>
        <v>-28.6</v>
      </c>
      <c r="Y425">
        <f t="shared" si="72"/>
        <v>0</v>
      </c>
      <c r="Z425">
        <f t="shared" si="73"/>
        <v>-63.3832284137717</v>
      </c>
      <c r="AA425">
        <f t="shared" si="74"/>
        <v>0</v>
      </c>
      <c r="AB425">
        <f t="shared" si="75"/>
        <v>0</v>
      </c>
      <c r="AC425" s="25">
        <f t="shared" si="76"/>
        <v>-63.3832284137717</v>
      </c>
    </row>
    <row r="426" spans="1:29">
      <c r="A426">
        <f>'Data Entry'!A427</f>
        <v>8765</v>
      </c>
      <c r="B426">
        <f>'Data Entry'!B427</f>
        <v>70</v>
      </c>
      <c r="C426" t="str">
        <f>'Data Entry'!C427</f>
        <v>Blue</v>
      </c>
      <c r="D426">
        <f>'Data Entry'!M427</f>
        <v>914</v>
      </c>
      <c r="E426">
        <f>'Data Entry'!N427</f>
        <v>0.124</v>
      </c>
      <c r="F426">
        <f>'Data Entry'!O427</f>
        <v>4903</v>
      </c>
      <c r="G426">
        <f>'Data Entry'!P427</f>
        <v>3.941</v>
      </c>
      <c r="H426">
        <f>'Data Entry'!Q427</f>
        <v>8729</v>
      </c>
      <c r="I426">
        <f>'Data Entry'!R427</f>
        <v>5.347</v>
      </c>
      <c r="J426">
        <f t="shared" si="66"/>
        <v>9.412</v>
      </c>
      <c r="K426" s="1">
        <f>SUMIFS('I want to cry'!C$2:C$1000,'I want to cry'!$A$2:$A$1000,$B426,'I want to cry'!$B$2:$B$1000,$C426)</f>
        <v>12.867</v>
      </c>
      <c r="L426" s="1">
        <f>SUMIFS('I want to cry'!D$2:D$1000,'I want to cry'!$A$2:$A$1000,$B426,'I want to cry'!$B$2:$B$1000,$C426)</f>
        <v>3.941</v>
      </c>
      <c r="M426" s="1">
        <f>SUMIFS('I want to cry'!E$2:E$1000,'I want to cry'!$A$2:$A$1000,$B426,'I want to cry'!$B$2:$B$1000,$C426)</f>
        <v>5.347</v>
      </c>
      <c r="N426" s="1">
        <f t="shared" si="67"/>
        <v>0</v>
      </c>
      <c r="O426" s="1">
        <f t="shared" si="68"/>
        <v>1</v>
      </c>
      <c r="P426" s="1">
        <f t="shared" si="69"/>
        <v>1</v>
      </c>
      <c r="Q426" s="1">
        <f>SUMIF('I have a blue banner'!A$2:A$995,D426,'I have a blue banner'!L$2:L$995)</f>
        <v>74</v>
      </c>
      <c r="R426" s="1">
        <f>SUMIF('I have a blue banner'!A$2:A$995,F426,'I have a blue banner'!L$2:L$995)</f>
        <v>32</v>
      </c>
      <c r="S426" s="1">
        <f>SUMIF('I have a blue banner'!A$2:A$995,I426,'I have a blue banner'!L$2:L$995)</f>
        <v>0</v>
      </c>
      <c r="T426" s="1">
        <f>SUMIF('I wanna go biking'!A$2:A$1000,D426,'I wanna go biking'!D$2:D$2000)</f>
        <v>10</v>
      </c>
      <c r="U426" s="1">
        <f>SUMIF('I wanna go biking'!A$2:A$1000,F426,'I wanna go biking'!D$2:D$2000)</f>
        <v>3.4</v>
      </c>
      <c r="V426" s="1">
        <f>SUMIF('I wanna go biking'!A$2:A$1000,H426,'I wanna go biking'!D$2:D$2000)</f>
        <v>5</v>
      </c>
      <c r="W426">
        <f t="shared" si="70"/>
        <v>-64</v>
      </c>
      <c r="X426">
        <f t="shared" si="71"/>
        <v>-28.6</v>
      </c>
      <c r="Y426">
        <f t="shared" si="72"/>
        <v>5</v>
      </c>
      <c r="Z426">
        <f t="shared" si="73"/>
        <v>0</v>
      </c>
      <c r="AA426">
        <f t="shared" si="74"/>
        <v>-28.6</v>
      </c>
      <c r="AB426">
        <f t="shared" si="75"/>
        <v>5</v>
      </c>
      <c r="AC426" s="25">
        <f t="shared" si="76"/>
        <v>-23.6</v>
      </c>
    </row>
    <row r="427" spans="1:29">
      <c r="A427">
        <f>'Data Entry'!A428</f>
        <v>4343</v>
      </c>
      <c r="B427">
        <f>'Data Entry'!B428</f>
        <v>72</v>
      </c>
      <c r="C427" t="str">
        <f>'Data Entry'!C428</f>
        <v>Blue</v>
      </c>
      <c r="D427">
        <f>'Data Entry'!M428</f>
        <v>3560</v>
      </c>
      <c r="E427">
        <f>'Data Entry'!N428</f>
        <v>0.907</v>
      </c>
      <c r="F427">
        <f>'Data Entry'!O428</f>
        <v>1360</v>
      </c>
      <c r="G427">
        <f>'Data Entry'!P428</f>
        <v>0.784</v>
      </c>
      <c r="H427">
        <f>'Data Entry'!Q428</f>
        <v>4617</v>
      </c>
      <c r="I427">
        <f>'Data Entry'!R428</f>
        <v>0</v>
      </c>
      <c r="J427">
        <f t="shared" si="66"/>
        <v>1.691</v>
      </c>
      <c r="K427" s="1">
        <f>SUMIFS('I want to cry'!C$2:C$1000,'I want to cry'!$A$2:$A$1000,$B427,'I want to cry'!$B$2:$B$1000,$C427)</f>
        <v>7.197</v>
      </c>
      <c r="L427" s="1">
        <f>SUMIFS('I want to cry'!D$2:D$1000,'I want to cry'!$A$2:$A$1000,$B427,'I want to cry'!$B$2:$B$1000,$C427)</f>
        <v>0.784</v>
      </c>
      <c r="M427" s="1">
        <f>SUMIFS('I want to cry'!E$2:E$1000,'I want to cry'!$A$2:$A$1000,$B427,'I want to cry'!$B$2:$B$1000,$C427)</f>
        <v>0</v>
      </c>
      <c r="N427" s="1">
        <f t="shared" si="67"/>
        <v>0</v>
      </c>
      <c r="O427" s="1">
        <f t="shared" si="68"/>
        <v>0</v>
      </c>
      <c r="P427" s="1">
        <f t="shared" si="69"/>
        <v>0</v>
      </c>
      <c r="Q427" s="1">
        <f>SUMIF('I have a blue banner'!A$2:A$995,D427,'I have a blue banner'!L$2:L$995)</f>
        <v>139</v>
      </c>
      <c r="R427" s="1">
        <f>SUMIF('I have a blue banner'!A$2:A$995,F427,'I have a blue banner'!L$2:L$995)</f>
        <v>76</v>
      </c>
      <c r="S427" s="1">
        <f>SUMIF('I have a blue banner'!A$2:A$995,I427,'I have a blue banner'!L$2:L$995)</f>
        <v>0</v>
      </c>
      <c r="T427" s="1">
        <f>SUMIF('I wanna go biking'!A$2:A$1000,D427,'I wanna go biking'!D$2:D$2000)</f>
        <v>11</v>
      </c>
      <c r="U427" s="1">
        <f>SUMIF('I wanna go biking'!A$2:A$1000,F427,'I wanna go biking'!D$2:D$2000)</f>
        <v>9.33333333333333</v>
      </c>
      <c r="V427" s="1">
        <f>SUMIF('I wanna go biking'!A$2:A$1000,H427,'I wanna go biking'!D$2:D$2000)</f>
        <v>0</v>
      </c>
      <c r="W427">
        <f t="shared" si="70"/>
        <v>-128</v>
      </c>
      <c r="X427">
        <f t="shared" si="71"/>
        <v>-66.6666666666667</v>
      </c>
      <c r="Y427">
        <f t="shared" si="72"/>
        <v>0</v>
      </c>
      <c r="Z427">
        <f t="shared" si="73"/>
        <v>0</v>
      </c>
      <c r="AA427">
        <f t="shared" si="74"/>
        <v>0</v>
      </c>
      <c r="AB427">
        <f t="shared" si="75"/>
        <v>0</v>
      </c>
      <c r="AC427" s="25">
        <f t="shared" si="76"/>
        <v>0</v>
      </c>
    </row>
    <row r="428" spans="1:29">
      <c r="A428">
        <f>'Data Entry'!A429</f>
        <v>5672</v>
      </c>
      <c r="B428">
        <f>'Data Entry'!B429</f>
        <v>74</v>
      </c>
      <c r="C428" t="str">
        <f>'Data Entry'!C429</f>
        <v>Blue</v>
      </c>
      <c r="D428">
        <f>'Data Entry'!M429</f>
        <v>5406</v>
      </c>
      <c r="E428">
        <f>'Data Entry'!N429</f>
        <v>1.307</v>
      </c>
      <c r="F428">
        <f>'Data Entry'!O429</f>
        <v>3739</v>
      </c>
      <c r="G428">
        <f>'Data Entry'!P429</f>
        <v>0</v>
      </c>
      <c r="H428">
        <f>'Data Entry'!Q429</f>
        <v>1241</v>
      </c>
      <c r="I428">
        <f>'Data Entry'!R429</f>
        <v>0</v>
      </c>
      <c r="J428">
        <f t="shared" si="66"/>
        <v>1.307</v>
      </c>
      <c r="K428" s="1">
        <f>SUMIFS('I want to cry'!C$2:C$1000,'I want to cry'!$A$2:$A$1000,$B428,'I want to cry'!$B$2:$B$1000,$C428)</f>
        <v>67.11</v>
      </c>
      <c r="L428" s="1">
        <f>SUMIFS('I want to cry'!D$2:D$1000,'I want to cry'!$A$2:$A$1000,$B428,'I want to cry'!$B$2:$B$1000,$C428)</f>
        <v>8.125</v>
      </c>
      <c r="M428" s="1">
        <f>SUMIFS('I want to cry'!E$2:E$1000,'I want to cry'!$A$2:$A$1000,$B428,'I want to cry'!$B$2:$B$1000,$C428)</f>
        <v>4.962</v>
      </c>
      <c r="N428" s="1">
        <f t="shared" si="67"/>
        <v>0</v>
      </c>
      <c r="O428" s="1">
        <f t="shared" si="68"/>
        <v>0</v>
      </c>
      <c r="P428" s="1">
        <f t="shared" si="69"/>
        <v>0</v>
      </c>
      <c r="Q428" s="1">
        <f>SUMIF('I have a blue banner'!A$2:A$995,D428,'I have a blue banner'!L$2:L$995)</f>
        <v>148</v>
      </c>
      <c r="R428" s="1">
        <f>SUMIF('I have a blue banner'!A$2:A$995,F428,'I have a blue banner'!L$2:L$995)</f>
        <v>30</v>
      </c>
      <c r="S428" s="1">
        <f>SUMIF('I have a blue banner'!A$2:A$995,I428,'I have a blue banner'!L$2:L$995)</f>
        <v>0</v>
      </c>
      <c r="T428" s="1">
        <f>SUMIF('I wanna go biking'!A$2:A$1000,D428,'I wanna go biking'!D$2:D$2000)</f>
        <v>18</v>
      </c>
      <c r="U428" s="1">
        <f>SUMIF('I wanna go biking'!A$2:A$1000,F428,'I wanna go biking'!D$2:D$2000)</f>
        <v>2</v>
      </c>
      <c r="V428" s="1">
        <f>SUMIF('I wanna go biking'!A$2:A$1000,H428,'I wanna go biking'!D$2:D$2000)</f>
        <v>27.6</v>
      </c>
      <c r="W428">
        <f t="shared" si="70"/>
        <v>-130</v>
      </c>
      <c r="X428">
        <f t="shared" si="71"/>
        <v>-28</v>
      </c>
      <c r="Y428">
        <f t="shared" si="72"/>
        <v>27.6</v>
      </c>
      <c r="Z428">
        <f t="shared" si="73"/>
        <v>0</v>
      </c>
      <c r="AA428">
        <f t="shared" si="74"/>
        <v>0</v>
      </c>
      <c r="AB428">
        <f t="shared" si="75"/>
        <v>0</v>
      </c>
      <c r="AC428" s="25">
        <f t="shared" si="76"/>
        <v>0</v>
      </c>
    </row>
    <row r="429" spans="1:29">
      <c r="A429">
        <f>'Data Entry'!A430</f>
        <v>610</v>
      </c>
      <c r="B429">
        <f>'Data Entry'!B430</f>
        <v>72</v>
      </c>
      <c r="C429" t="str">
        <f>'Data Entry'!C430</f>
        <v>Blue</v>
      </c>
      <c r="D429">
        <f>'Data Entry'!M430</f>
        <v>3560</v>
      </c>
      <c r="E429">
        <f>'Data Entry'!N430</f>
        <v>2.949</v>
      </c>
      <c r="F429">
        <f>'Data Entry'!O430</f>
        <v>4617</v>
      </c>
      <c r="G429">
        <f>'Data Entry'!P430</f>
        <v>0</v>
      </c>
      <c r="H429">
        <f>'Data Entry'!Q430</f>
        <v>1360</v>
      </c>
      <c r="I429">
        <f>'Data Entry'!R430</f>
        <v>0</v>
      </c>
      <c r="J429">
        <f t="shared" si="66"/>
        <v>2.949</v>
      </c>
      <c r="K429" s="1">
        <f>SUMIFS('I want to cry'!C$2:C$1000,'I want to cry'!$A$2:$A$1000,$B429,'I want to cry'!$B$2:$B$1000,$C429)</f>
        <v>7.197</v>
      </c>
      <c r="L429" s="1">
        <f>SUMIFS('I want to cry'!D$2:D$1000,'I want to cry'!$A$2:$A$1000,$B429,'I want to cry'!$B$2:$B$1000,$C429)</f>
        <v>0.784</v>
      </c>
      <c r="M429" s="1">
        <f>SUMIFS('I want to cry'!E$2:E$1000,'I want to cry'!$A$2:$A$1000,$B429,'I want to cry'!$B$2:$B$1000,$C429)</f>
        <v>0</v>
      </c>
      <c r="N429" s="1">
        <f t="shared" si="67"/>
        <v>0.409754064193414</v>
      </c>
      <c r="O429" s="1">
        <f t="shared" si="68"/>
        <v>0</v>
      </c>
      <c r="P429" s="1">
        <f t="shared" si="69"/>
        <v>0</v>
      </c>
      <c r="Q429" s="1">
        <f>SUMIF('I have a blue banner'!A$2:A$995,D429,'I have a blue banner'!L$2:L$995)</f>
        <v>139</v>
      </c>
      <c r="R429" s="1">
        <f>SUMIF('I have a blue banner'!A$2:A$995,F429,'I have a blue banner'!L$2:L$995)</f>
        <v>0</v>
      </c>
      <c r="S429" s="1">
        <f>SUMIF('I have a blue banner'!A$2:A$995,I429,'I have a blue banner'!L$2:L$995)</f>
        <v>0</v>
      </c>
      <c r="T429" s="1">
        <f>SUMIF('I wanna go biking'!A$2:A$1000,D429,'I wanna go biking'!D$2:D$2000)</f>
        <v>11</v>
      </c>
      <c r="U429" s="1">
        <f>SUMIF('I wanna go biking'!A$2:A$1000,F429,'I wanna go biking'!D$2:D$2000)</f>
        <v>0</v>
      </c>
      <c r="V429" s="1">
        <f>SUMIF('I wanna go biking'!A$2:A$1000,H429,'I wanna go biking'!D$2:D$2000)</f>
        <v>9.33333333333333</v>
      </c>
      <c r="W429">
        <f t="shared" si="70"/>
        <v>-128</v>
      </c>
      <c r="X429">
        <f t="shared" si="71"/>
        <v>0</v>
      </c>
      <c r="Y429">
        <f t="shared" si="72"/>
        <v>9.33333333333333</v>
      </c>
      <c r="Z429">
        <f t="shared" si="73"/>
        <v>-52.448520216757</v>
      </c>
      <c r="AA429">
        <f t="shared" si="74"/>
        <v>0</v>
      </c>
      <c r="AB429">
        <f t="shared" si="75"/>
        <v>0</v>
      </c>
      <c r="AC429" s="25">
        <f t="shared" si="76"/>
        <v>-52.448520216757</v>
      </c>
    </row>
    <row r="430" spans="1:29">
      <c r="A430">
        <f>'Data Entry'!A431</f>
        <v>5031</v>
      </c>
      <c r="B430">
        <f>'Data Entry'!B431</f>
        <v>74</v>
      </c>
      <c r="C430" t="str">
        <f>'Data Entry'!C431</f>
        <v>Blue</v>
      </c>
      <c r="D430">
        <f>'Data Entry'!M431</f>
        <v>1241</v>
      </c>
      <c r="E430">
        <f>'Data Entry'!N431</f>
        <v>21.064</v>
      </c>
      <c r="F430">
        <f>'Data Entry'!O431</f>
        <v>3739</v>
      </c>
      <c r="G430">
        <f>'Data Entry'!P431</f>
        <v>0</v>
      </c>
      <c r="H430">
        <f>'Data Entry'!Q431</f>
        <v>5406</v>
      </c>
      <c r="I430">
        <f>'Data Entry'!R431</f>
        <v>0</v>
      </c>
      <c r="J430">
        <f t="shared" si="66"/>
        <v>21.064</v>
      </c>
      <c r="K430" s="1">
        <f>SUMIFS('I want to cry'!C$2:C$1000,'I want to cry'!$A$2:$A$1000,$B430,'I want to cry'!$B$2:$B$1000,$C430)</f>
        <v>67.11</v>
      </c>
      <c r="L430" s="1">
        <f>SUMIFS('I want to cry'!D$2:D$1000,'I want to cry'!$A$2:$A$1000,$B430,'I want to cry'!$B$2:$B$1000,$C430)</f>
        <v>8.125</v>
      </c>
      <c r="M430" s="1">
        <f>SUMIFS('I want to cry'!E$2:E$1000,'I want to cry'!$A$2:$A$1000,$B430,'I want to cry'!$B$2:$B$1000,$C430)</f>
        <v>4.962</v>
      </c>
      <c r="N430" s="1">
        <f t="shared" si="67"/>
        <v>0.31387274623752</v>
      </c>
      <c r="O430" s="1">
        <f t="shared" si="68"/>
        <v>0</v>
      </c>
      <c r="P430" s="1">
        <f t="shared" si="69"/>
        <v>0</v>
      </c>
      <c r="Q430" s="1">
        <f>SUMIF('I have a blue banner'!A$2:A$995,D430,'I have a blue banner'!L$2:L$995)</f>
        <v>221</v>
      </c>
      <c r="R430" s="1">
        <f>SUMIF('I have a blue banner'!A$2:A$995,F430,'I have a blue banner'!L$2:L$995)</f>
        <v>30</v>
      </c>
      <c r="S430" s="1">
        <f>SUMIF('I have a blue banner'!A$2:A$995,I430,'I have a blue banner'!L$2:L$995)</f>
        <v>0</v>
      </c>
      <c r="T430" s="1">
        <f>SUMIF('I wanna go biking'!A$2:A$1000,D430,'I wanna go biking'!D$2:D$2000)</f>
        <v>27.6</v>
      </c>
      <c r="U430" s="1">
        <f>SUMIF('I wanna go biking'!A$2:A$1000,F430,'I wanna go biking'!D$2:D$2000)</f>
        <v>2</v>
      </c>
      <c r="V430" s="1">
        <f>SUMIF('I wanna go biking'!A$2:A$1000,H430,'I wanna go biking'!D$2:D$2000)</f>
        <v>18</v>
      </c>
      <c r="W430">
        <f t="shared" si="70"/>
        <v>-193.4</v>
      </c>
      <c r="X430">
        <f t="shared" si="71"/>
        <v>-28</v>
      </c>
      <c r="Y430">
        <f t="shared" si="72"/>
        <v>18</v>
      </c>
      <c r="Z430">
        <f t="shared" si="73"/>
        <v>-60.7029891223365</v>
      </c>
      <c r="AA430">
        <f t="shared" si="74"/>
        <v>0</v>
      </c>
      <c r="AB430">
        <f t="shared" si="75"/>
        <v>0</v>
      </c>
      <c r="AC430" s="25">
        <f t="shared" si="76"/>
        <v>-60.7029891223365</v>
      </c>
    </row>
    <row r="431" spans="1:29">
      <c r="A431">
        <f>'Data Entry'!A432</f>
        <v>4069</v>
      </c>
      <c r="B431">
        <f>'Data Entry'!B432</f>
        <v>75</v>
      </c>
      <c r="C431" t="str">
        <f>'Data Entry'!C432</f>
        <v>Red</v>
      </c>
      <c r="D431">
        <f>'Data Entry'!M432</f>
        <v>8731</v>
      </c>
      <c r="E431">
        <f>'Data Entry'!N432</f>
        <v>0</v>
      </c>
      <c r="F431">
        <f>'Data Entry'!O432</f>
        <v>4917</v>
      </c>
      <c r="G431">
        <f>'Data Entry'!P432</f>
        <v>0</v>
      </c>
      <c r="H431">
        <f>'Data Entry'!Q432</f>
        <v>2013</v>
      </c>
      <c r="I431">
        <f>'Data Entry'!R432</f>
        <v>0</v>
      </c>
      <c r="J431">
        <f t="shared" si="66"/>
        <v>0</v>
      </c>
      <c r="K431" s="1">
        <f>SUMIFS('I want to cry'!C$2:C$1000,'I want to cry'!$A$2:$A$1000,$B431,'I want to cry'!$B$2:$B$1000,$C431)</f>
        <v>18.246</v>
      </c>
      <c r="L431" s="1">
        <f>SUMIFS('I want to cry'!D$2:D$1000,'I want to cry'!$A$2:$A$1000,$B431,'I want to cry'!$B$2:$B$1000,$C431)</f>
        <v>0</v>
      </c>
      <c r="M431" s="1">
        <f>SUMIFS('I want to cry'!E$2:E$1000,'I want to cry'!$A$2:$A$1000,$B431,'I want to cry'!$B$2:$B$1000,$C431)</f>
        <v>0</v>
      </c>
      <c r="N431" s="1">
        <f t="shared" si="67"/>
        <v>0</v>
      </c>
      <c r="O431" s="1">
        <f t="shared" si="68"/>
        <v>0</v>
      </c>
      <c r="P431" s="1">
        <f t="shared" si="69"/>
        <v>0</v>
      </c>
      <c r="Q431" s="1">
        <f>SUMIF('I have a blue banner'!A$2:A$995,D431,'I have a blue banner'!L$2:L$995)</f>
        <v>81</v>
      </c>
      <c r="R431" s="1">
        <f>SUMIF('I have a blue banner'!A$2:A$995,F431,'I have a blue banner'!L$2:L$995)</f>
        <v>126</v>
      </c>
      <c r="S431" s="1">
        <f>SUMIF('I have a blue banner'!A$2:A$995,I431,'I have a blue banner'!L$2:L$995)</f>
        <v>0</v>
      </c>
      <c r="T431" s="1">
        <f>SUMIF('I wanna go biking'!A$2:A$1000,D431,'I wanna go biking'!D$2:D$2000)</f>
        <v>6.66666666666667</v>
      </c>
      <c r="U431" s="1">
        <f>SUMIF('I wanna go biking'!A$2:A$1000,F431,'I wanna go biking'!D$2:D$2000)</f>
        <v>12</v>
      </c>
      <c r="V431" s="1">
        <f>SUMIF('I wanna go biking'!A$2:A$1000,H431,'I wanna go biking'!D$2:D$2000)</f>
        <v>3.66666666666667</v>
      </c>
      <c r="W431">
        <f t="shared" si="70"/>
        <v>-74.3333333333333</v>
      </c>
      <c r="X431">
        <f t="shared" si="71"/>
        <v>-114</v>
      </c>
      <c r="Y431">
        <f t="shared" si="72"/>
        <v>3.66666666666667</v>
      </c>
      <c r="Z431">
        <f t="shared" si="73"/>
        <v>0</v>
      </c>
      <c r="AA431">
        <f t="shared" si="74"/>
        <v>0</v>
      </c>
      <c r="AB431">
        <f t="shared" si="75"/>
        <v>0</v>
      </c>
      <c r="AC431" s="25">
        <f t="shared" si="76"/>
        <v>0</v>
      </c>
    </row>
    <row r="432" spans="1:29">
      <c r="A432">
        <f>'Data Entry'!A433</f>
        <v>4678</v>
      </c>
      <c r="B432">
        <f>'Data Entry'!B433</f>
        <v>75</v>
      </c>
      <c r="C432" t="str">
        <f>'Data Entry'!C433</f>
        <v>Red</v>
      </c>
      <c r="D432">
        <f>'Data Entry'!M433</f>
        <v>8731</v>
      </c>
      <c r="E432">
        <f>'Data Entry'!N433</f>
        <v>0</v>
      </c>
      <c r="F432">
        <f>'Data Entry'!O433</f>
        <v>4917</v>
      </c>
      <c r="G432">
        <f>'Data Entry'!P433</f>
        <v>0</v>
      </c>
      <c r="H432">
        <f>'Data Entry'!Q433</f>
        <v>2013</v>
      </c>
      <c r="I432">
        <f>'Data Entry'!R433</f>
        <v>0</v>
      </c>
      <c r="J432">
        <f t="shared" si="66"/>
        <v>0</v>
      </c>
      <c r="K432" s="1">
        <f>SUMIFS('I want to cry'!C$2:C$1000,'I want to cry'!$A$2:$A$1000,$B432,'I want to cry'!$B$2:$B$1000,$C432)</f>
        <v>18.246</v>
      </c>
      <c r="L432" s="1">
        <f>SUMIFS('I want to cry'!D$2:D$1000,'I want to cry'!$A$2:$A$1000,$B432,'I want to cry'!$B$2:$B$1000,$C432)</f>
        <v>0</v>
      </c>
      <c r="M432" s="1">
        <f>SUMIFS('I want to cry'!E$2:E$1000,'I want to cry'!$A$2:$A$1000,$B432,'I want to cry'!$B$2:$B$1000,$C432)</f>
        <v>0</v>
      </c>
      <c r="N432" s="1">
        <f t="shared" si="67"/>
        <v>0</v>
      </c>
      <c r="O432" s="1">
        <f t="shared" si="68"/>
        <v>0</v>
      </c>
      <c r="P432" s="1">
        <f t="shared" si="69"/>
        <v>0</v>
      </c>
      <c r="Q432" s="1">
        <f>SUMIF('I have a blue banner'!A$2:A$995,D432,'I have a blue banner'!L$2:L$995)</f>
        <v>81</v>
      </c>
      <c r="R432" s="1">
        <f>SUMIF('I have a blue banner'!A$2:A$995,F432,'I have a blue banner'!L$2:L$995)</f>
        <v>126</v>
      </c>
      <c r="S432" s="1">
        <f>SUMIF('I have a blue banner'!A$2:A$995,I432,'I have a blue banner'!L$2:L$995)</f>
        <v>0</v>
      </c>
      <c r="T432" s="1">
        <f>SUMIF('I wanna go biking'!A$2:A$1000,D432,'I wanna go biking'!D$2:D$2000)</f>
        <v>6.66666666666667</v>
      </c>
      <c r="U432" s="1">
        <f>SUMIF('I wanna go biking'!A$2:A$1000,F432,'I wanna go biking'!D$2:D$2000)</f>
        <v>12</v>
      </c>
      <c r="V432" s="1">
        <f>SUMIF('I wanna go biking'!A$2:A$1000,H432,'I wanna go biking'!D$2:D$2000)</f>
        <v>3.66666666666667</v>
      </c>
      <c r="W432">
        <f t="shared" si="70"/>
        <v>-74.3333333333333</v>
      </c>
      <c r="X432">
        <f t="shared" si="71"/>
        <v>-114</v>
      </c>
      <c r="Y432">
        <f t="shared" si="72"/>
        <v>3.66666666666667</v>
      </c>
      <c r="Z432">
        <f t="shared" si="73"/>
        <v>0</v>
      </c>
      <c r="AA432">
        <f t="shared" si="74"/>
        <v>0</v>
      </c>
      <c r="AB432">
        <f t="shared" si="75"/>
        <v>0</v>
      </c>
      <c r="AC432" s="25">
        <f t="shared" si="76"/>
        <v>0</v>
      </c>
    </row>
    <row r="433" spans="1:29">
      <c r="A433">
        <f>'Data Entry'!A434</f>
        <v>2013</v>
      </c>
      <c r="B433">
        <f>'Data Entry'!B434</f>
        <v>75</v>
      </c>
      <c r="C433" t="str">
        <f>'Data Entry'!C434</f>
        <v>Blue</v>
      </c>
      <c r="D433">
        <f>'Data Entry'!M434</f>
        <v>4069</v>
      </c>
      <c r="E433">
        <f>'Data Entry'!N434</f>
        <v>24.901</v>
      </c>
      <c r="F433">
        <f>'Data Entry'!O434</f>
        <v>4476</v>
      </c>
      <c r="G433">
        <f>'Data Entry'!P434</f>
        <v>0</v>
      </c>
      <c r="H433">
        <f>'Data Entry'!Q434</f>
        <v>4678</v>
      </c>
      <c r="I433">
        <f>'Data Entry'!R434</f>
        <v>0</v>
      </c>
      <c r="J433">
        <f t="shared" si="66"/>
        <v>24.901</v>
      </c>
      <c r="K433" s="1">
        <f>SUMIFS('I want to cry'!C$2:C$1000,'I want to cry'!$A$2:$A$1000,$B433,'I want to cry'!$B$2:$B$1000,$C433)</f>
        <v>24.901</v>
      </c>
      <c r="L433" s="1">
        <f>SUMIFS('I want to cry'!D$2:D$1000,'I want to cry'!$A$2:$A$1000,$B433,'I want to cry'!$B$2:$B$1000,$C433)</f>
        <v>0</v>
      </c>
      <c r="M433" s="1">
        <f>SUMIFS('I want to cry'!E$2:E$1000,'I want to cry'!$A$2:$A$1000,$B433,'I want to cry'!$B$2:$B$1000,$C433)</f>
        <v>0</v>
      </c>
      <c r="N433" s="1">
        <f t="shared" si="67"/>
        <v>1</v>
      </c>
      <c r="O433" s="1">
        <f t="shared" si="68"/>
        <v>0</v>
      </c>
      <c r="P433" s="1">
        <f t="shared" si="69"/>
        <v>0</v>
      </c>
      <c r="Q433" s="1">
        <f>SUMIF('I have a blue banner'!A$2:A$995,D433,'I have a blue banner'!L$2:L$995)</f>
        <v>85</v>
      </c>
      <c r="R433" s="1">
        <f>SUMIF('I have a blue banner'!A$2:A$995,F433,'I have a blue banner'!L$2:L$995)</f>
        <v>226</v>
      </c>
      <c r="S433" s="1">
        <f>SUMIF('I have a blue banner'!A$2:A$995,I433,'I have a blue banner'!L$2:L$995)</f>
        <v>0</v>
      </c>
      <c r="T433" s="1">
        <f>SUMIF('I wanna go biking'!A$2:A$1000,D433,'I wanna go biking'!D$2:D$2000)</f>
        <v>10.8</v>
      </c>
      <c r="U433" s="1">
        <f>SUMIF('I wanna go biking'!A$2:A$1000,F433,'I wanna go biking'!D$2:D$2000)</f>
        <v>28</v>
      </c>
      <c r="V433" s="1">
        <f>SUMIF('I wanna go biking'!A$2:A$1000,H433,'I wanna go biking'!D$2:D$2000)</f>
        <v>14</v>
      </c>
      <c r="W433">
        <f t="shared" si="70"/>
        <v>-74.2</v>
      </c>
      <c r="X433">
        <f t="shared" si="71"/>
        <v>-198</v>
      </c>
      <c r="Y433">
        <f t="shared" si="72"/>
        <v>14</v>
      </c>
      <c r="Z433">
        <f t="shared" si="73"/>
        <v>-74.2</v>
      </c>
      <c r="AA433">
        <f t="shared" si="74"/>
        <v>0</v>
      </c>
      <c r="AB433">
        <f t="shared" si="75"/>
        <v>0</v>
      </c>
      <c r="AC433" s="25">
        <f t="shared" si="76"/>
        <v>-74.2</v>
      </c>
    </row>
    <row r="434" spans="1:29">
      <c r="A434">
        <f>'Data Entry'!A435</f>
        <v>8731</v>
      </c>
      <c r="B434">
        <f>'Data Entry'!B435</f>
        <v>75</v>
      </c>
      <c r="C434" t="str">
        <f>'Data Entry'!C435</f>
        <v>NONE YET</v>
      </c>
      <c r="D434">
        <f>'Data Entry'!M435</f>
        <v>4059</v>
      </c>
      <c r="E434">
        <f>'Data Entry'!N435</f>
        <v>3.918</v>
      </c>
      <c r="F434">
        <f>'Data Entry'!O435</f>
        <v>4476</v>
      </c>
      <c r="G434">
        <f>'Data Entry'!P435</f>
        <v>0</v>
      </c>
      <c r="H434">
        <f>'Data Entry'!Q435</f>
        <v>4678</v>
      </c>
      <c r="I434">
        <f>'Data Entry'!R435</f>
        <v>0</v>
      </c>
      <c r="J434">
        <f t="shared" si="66"/>
        <v>3.918</v>
      </c>
      <c r="K434" s="1">
        <f>SUMIFS('I want to cry'!C$2:C$1000,'I want to cry'!$A$2:$A$1000,$B434,'I want to cry'!$B$2:$B$1000,$C434)</f>
        <v>0</v>
      </c>
      <c r="L434" s="1">
        <f>SUMIFS('I want to cry'!D$2:D$1000,'I want to cry'!$A$2:$A$1000,$B434,'I want to cry'!$B$2:$B$1000,$C434)</f>
        <v>0</v>
      </c>
      <c r="M434" s="1">
        <f>SUMIFS('I want to cry'!E$2:E$1000,'I want to cry'!$A$2:$A$1000,$B434,'I want to cry'!$B$2:$B$1000,$C434)</f>
        <v>0</v>
      </c>
      <c r="N434" s="1">
        <f t="shared" si="67"/>
        <v>0</v>
      </c>
      <c r="O434" s="1">
        <f t="shared" si="68"/>
        <v>0</v>
      </c>
      <c r="P434" s="1">
        <f t="shared" si="69"/>
        <v>0</v>
      </c>
      <c r="Q434" s="1">
        <f>SUMIF('I have a blue banner'!A$2:A$995,D434,'I have a blue banner'!L$2:L$995)</f>
        <v>0</v>
      </c>
      <c r="R434" s="1">
        <f>SUMIF('I have a blue banner'!A$2:A$995,F434,'I have a blue banner'!L$2:L$995)</f>
        <v>226</v>
      </c>
      <c r="S434" s="1">
        <f>SUMIF('I have a blue banner'!A$2:A$995,I434,'I have a blue banner'!L$2:L$995)</f>
        <v>0</v>
      </c>
      <c r="T434" s="1">
        <f>SUMIF('I wanna go biking'!A$2:A$1000,D434,'I wanna go biking'!D$2:D$2000)</f>
        <v>0</v>
      </c>
      <c r="U434" s="1">
        <f>SUMIF('I wanna go biking'!A$2:A$1000,F434,'I wanna go biking'!D$2:D$2000)</f>
        <v>28</v>
      </c>
      <c r="V434" s="1">
        <f>SUMIF('I wanna go biking'!A$2:A$1000,H434,'I wanna go biking'!D$2:D$2000)</f>
        <v>14</v>
      </c>
      <c r="W434">
        <f t="shared" si="70"/>
        <v>0</v>
      </c>
      <c r="X434">
        <f t="shared" si="71"/>
        <v>-198</v>
      </c>
      <c r="Y434">
        <f t="shared" si="72"/>
        <v>14</v>
      </c>
      <c r="Z434">
        <f t="shared" si="73"/>
        <v>0</v>
      </c>
      <c r="AA434">
        <f t="shared" si="74"/>
        <v>0</v>
      </c>
      <c r="AB434">
        <f t="shared" si="75"/>
        <v>0</v>
      </c>
      <c r="AC434" s="25">
        <f t="shared" si="76"/>
        <v>0</v>
      </c>
    </row>
    <row r="435" spans="1:29">
      <c r="A435">
        <f>'Data Entry'!A436</f>
        <v>4476</v>
      </c>
      <c r="B435">
        <f>'Data Entry'!B436</f>
        <v>75</v>
      </c>
      <c r="C435" t="str">
        <f>'Data Entry'!C436</f>
        <v>Red</v>
      </c>
      <c r="D435">
        <f>'Data Entry'!M436</f>
        <v>8731</v>
      </c>
      <c r="E435">
        <f>'Data Entry'!N436</f>
        <v>18.246</v>
      </c>
      <c r="F435">
        <f>'Data Entry'!O436</f>
        <v>4917</v>
      </c>
      <c r="G435">
        <f>'Data Entry'!P436</f>
        <v>0</v>
      </c>
      <c r="H435">
        <f>'Data Entry'!Q436</f>
        <v>2013</v>
      </c>
      <c r="I435">
        <f>'Data Entry'!R436</f>
        <v>0</v>
      </c>
      <c r="J435">
        <f t="shared" si="66"/>
        <v>18.246</v>
      </c>
      <c r="K435" s="1">
        <f>SUMIFS('I want to cry'!C$2:C$1000,'I want to cry'!$A$2:$A$1000,$B435,'I want to cry'!$B$2:$B$1000,$C435)</f>
        <v>18.246</v>
      </c>
      <c r="L435" s="1">
        <f>SUMIFS('I want to cry'!D$2:D$1000,'I want to cry'!$A$2:$A$1000,$B435,'I want to cry'!$B$2:$B$1000,$C435)</f>
        <v>0</v>
      </c>
      <c r="M435" s="1">
        <f>SUMIFS('I want to cry'!E$2:E$1000,'I want to cry'!$A$2:$A$1000,$B435,'I want to cry'!$B$2:$B$1000,$C435)</f>
        <v>0</v>
      </c>
      <c r="N435" s="1">
        <f t="shared" si="67"/>
        <v>1</v>
      </c>
      <c r="O435" s="1">
        <f t="shared" si="68"/>
        <v>0</v>
      </c>
      <c r="P435" s="1">
        <f t="shared" si="69"/>
        <v>0</v>
      </c>
      <c r="Q435" s="1">
        <f>SUMIF('I have a blue banner'!A$2:A$995,D435,'I have a blue banner'!L$2:L$995)</f>
        <v>81</v>
      </c>
      <c r="R435" s="1">
        <f>SUMIF('I have a blue banner'!A$2:A$995,F435,'I have a blue banner'!L$2:L$995)</f>
        <v>126</v>
      </c>
      <c r="S435" s="1">
        <f>SUMIF('I have a blue banner'!A$2:A$995,I435,'I have a blue banner'!L$2:L$995)</f>
        <v>0</v>
      </c>
      <c r="T435" s="1">
        <f>SUMIF('I wanna go biking'!A$2:A$1000,D435,'I wanna go biking'!D$2:D$2000)</f>
        <v>6.66666666666667</v>
      </c>
      <c r="U435" s="1">
        <f>SUMIF('I wanna go biking'!A$2:A$1000,F435,'I wanna go biking'!D$2:D$2000)</f>
        <v>12</v>
      </c>
      <c r="V435" s="1">
        <f>SUMIF('I wanna go biking'!A$2:A$1000,H435,'I wanna go biking'!D$2:D$2000)</f>
        <v>3.66666666666667</v>
      </c>
      <c r="W435">
        <f t="shared" si="70"/>
        <v>-74.3333333333333</v>
      </c>
      <c r="X435">
        <f t="shared" si="71"/>
        <v>-114</v>
      </c>
      <c r="Y435">
        <f t="shared" si="72"/>
        <v>3.66666666666667</v>
      </c>
      <c r="Z435">
        <f t="shared" si="73"/>
        <v>-74.3333333333333</v>
      </c>
      <c r="AA435">
        <f t="shared" si="74"/>
        <v>0</v>
      </c>
      <c r="AB435">
        <f t="shared" si="75"/>
        <v>0</v>
      </c>
      <c r="AC435" s="25">
        <f t="shared" si="76"/>
        <v>-74.3333333333333</v>
      </c>
    </row>
    <row r="436" spans="1:29">
      <c r="A436">
        <f>'Data Entry'!A437</f>
        <v>4917</v>
      </c>
      <c r="B436">
        <f>'Data Entry'!B437</f>
        <v>75</v>
      </c>
      <c r="C436" t="str">
        <f>'Data Entry'!C437</f>
        <v>Blue</v>
      </c>
      <c r="D436">
        <f>'Data Entry'!M437</f>
        <v>4069</v>
      </c>
      <c r="E436">
        <f>'Data Entry'!N437</f>
        <v>0</v>
      </c>
      <c r="F436">
        <f>'Data Entry'!O437</f>
        <v>4476</v>
      </c>
      <c r="G436">
        <f>'Data Entry'!P437</f>
        <v>0</v>
      </c>
      <c r="H436">
        <f>'Data Entry'!Q437</f>
        <v>4678</v>
      </c>
      <c r="I436">
        <f>'Data Entry'!R437</f>
        <v>0</v>
      </c>
      <c r="J436">
        <f t="shared" si="66"/>
        <v>0</v>
      </c>
      <c r="K436" s="1">
        <f>SUMIFS('I want to cry'!C$2:C$1000,'I want to cry'!$A$2:$A$1000,$B436,'I want to cry'!$B$2:$B$1000,$C436)</f>
        <v>24.901</v>
      </c>
      <c r="L436" s="1">
        <f>SUMIFS('I want to cry'!D$2:D$1000,'I want to cry'!$A$2:$A$1000,$B436,'I want to cry'!$B$2:$B$1000,$C436)</f>
        <v>0</v>
      </c>
      <c r="M436" s="1">
        <f>SUMIFS('I want to cry'!E$2:E$1000,'I want to cry'!$A$2:$A$1000,$B436,'I want to cry'!$B$2:$B$1000,$C436)</f>
        <v>0</v>
      </c>
      <c r="N436" s="1">
        <f t="shared" si="67"/>
        <v>0</v>
      </c>
      <c r="O436" s="1">
        <f t="shared" si="68"/>
        <v>0</v>
      </c>
      <c r="P436" s="1">
        <f t="shared" si="69"/>
        <v>0</v>
      </c>
      <c r="Q436" s="1">
        <f>SUMIF('I have a blue banner'!A$2:A$995,D436,'I have a blue banner'!L$2:L$995)</f>
        <v>85</v>
      </c>
      <c r="R436" s="1">
        <f>SUMIF('I have a blue banner'!A$2:A$995,F436,'I have a blue banner'!L$2:L$995)</f>
        <v>226</v>
      </c>
      <c r="S436" s="1">
        <f>SUMIF('I have a blue banner'!A$2:A$995,I436,'I have a blue banner'!L$2:L$995)</f>
        <v>0</v>
      </c>
      <c r="T436" s="1">
        <f>SUMIF('I wanna go biking'!A$2:A$1000,D436,'I wanna go biking'!D$2:D$2000)</f>
        <v>10.8</v>
      </c>
      <c r="U436" s="1">
        <f>SUMIF('I wanna go biking'!A$2:A$1000,F436,'I wanna go biking'!D$2:D$2000)</f>
        <v>28</v>
      </c>
      <c r="V436" s="1">
        <f>SUMIF('I wanna go biking'!A$2:A$1000,H436,'I wanna go biking'!D$2:D$2000)</f>
        <v>14</v>
      </c>
      <c r="W436">
        <f t="shared" si="70"/>
        <v>-74.2</v>
      </c>
      <c r="X436">
        <f t="shared" si="71"/>
        <v>-198</v>
      </c>
      <c r="Y436">
        <f t="shared" si="72"/>
        <v>14</v>
      </c>
      <c r="Z436">
        <f t="shared" si="73"/>
        <v>0</v>
      </c>
      <c r="AA436">
        <f t="shared" si="74"/>
        <v>0</v>
      </c>
      <c r="AB436">
        <f t="shared" si="75"/>
        <v>0</v>
      </c>
      <c r="AC436" s="25">
        <f t="shared" si="76"/>
        <v>0</v>
      </c>
    </row>
    <row r="437" spans="1:29">
      <c r="A437">
        <f>'Data Entry'!A438</f>
        <v>4039</v>
      </c>
      <c r="B437">
        <f>'Data Entry'!B438</f>
        <v>72</v>
      </c>
      <c r="C437" t="str">
        <f>'Data Entry'!C438</f>
        <v>Blue</v>
      </c>
      <c r="D437">
        <f>'Data Entry'!M438</f>
        <v>3560</v>
      </c>
      <c r="E437">
        <f>'Data Entry'!N438</f>
        <v>0</v>
      </c>
      <c r="F437">
        <f>'Data Entry'!O438</f>
        <v>1360</v>
      </c>
      <c r="G437">
        <f>'Data Entry'!P438</f>
        <v>0</v>
      </c>
      <c r="H437">
        <f>'Data Entry'!Q438</f>
        <v>4617</v>
      </c>
      <c r="I437">
        <f>'Data Entry'!R438</f>
        <v>0</v>
      </c>
      <c r="J437">
        <f t="shared" si="66"/>
        <v>0</v>
      </c>
      <c r="K437" s="1">
        <f>SUMIFS('I want to cry'!C$2:C$1000,'I want to cry'!$A$2:$A$1000,$B437,'I want to cry'!$B$2:$B$1000,$C437)</f>
        <v>7.197</v>
      </c>
      <c r="L437" s="1">
        <f>SUMIFS('I want to cry'!D$2:D$1000,'I want to cry'!$A$2:$A$1000,$B437,'I want to cry'!$B$2:$B$1000,$C437)</f>
        <v>0.784</v>
      </c>
      <c r="M437" s="1">
        <f>SUMIFS('I want to cry'!E$2:E$1000,'I want to cry'!$A$2:$A$1000,$B437,'I want to cry'!$B$2:$B$1000,$C437)</f>
        <v>0</v>
      </c>
      <c r="N437" s="1">
        <f t="shared" si="67"/>
        <v>0</v>
      </c>
      <c r="O437" s="1">
        <f t="shared" si="68"/>
        <v>0</v>
      </c>
      <c r="P437" s="1">
        <f t="shared" si="69"/>
        <v>0</v>
      </c>
      <c r="Q437" s="1">
        <f>SUMIF('I have a blue banner'!A$2:A$995,D437,'I have a blue banner'!L$2:L$995)</f>
        <v>139</v>
      </c>
      <c r="R437" s="1">
        <f>SUMIF('I have a blue banner'!A$2:A$995,F437,'I have a blue banner'!L$2:L$995)</f>
        <v>76</v>
      </c>
      <c r="S437" s="1">
        <f>SUMIF('I have a blue banner'!A$2:A$995,I437,'I have a blue banner'!L$2:L$995)</f>
        <v>0</v>
      </c>
      <c r="T437" s="1">
        <f>SUMIF('I wanna go biking'!A$2:A$1000,D437,'I wanna go biking'!D$2:D$2000)</f>
        <v>11</v>
      </c>
      <c r="U437" s="1">
        <f>SUMIF('I wanna go biking'!A$2:A$1000,F437,'I wanna go biking'!D$2:D$2000)</f>
        <v>9.33333333333333</v>
      </c>
      <c r="V437" s="1">
        <f>SUMIF('I wanna go biking'!A$2:A$1000,H437,'I wanna go biking'!D$2:D$2000)</f>
        <v>0</v>
      </c>
      <c r="W437">
        <f t="shared" si="70"/>
        <v>-128</v>
      </c>
      <c r="X437">
        <f t="shared" si="71"/>
        <v>-66.6666666666667</v>
      </c>
      <c r="Y437">
        <f t="shared" si="72"/>
        <v>0</v>
      </c>
      <c r="Z437">
        <f t="shared" si="73"/>
        <v>0</v>
      </c>
      <c r="AA437">
        <f t="shared" si="74"/>
        <v>0</v>
      </c>
      <c r="AB437">
        <f t="shared" si="75"/>
        <v>0</v>
      </c>
      <c r="AC437" s="25">
        <f t="shared" si="76"/>
        <v>0</v>
      </c>
    </row>
    <row r="438" spans="1:29">
      <c r="A438">
        <f>'Data Entry'!A439</f>
        <v>5024</v>
      </c>
      <c r="B438">
        <f>'Data Entry'!B439</f>
        <v>51</v>
      </c>
      <c r="C438" t="str">
        <f>'Data Entry'!C439</f>
        <v>Blue</v>
      </c>
      <c r="D438">
        <f>'Data Entry'!M439</f>
        <v>3560</v>
      </c>
      <c r="E438">
        <f>'Data Entry'!N439</f>
        <v>1.698</v>
      </c>
      <c r="F438">
        <f>'Data Entry'!O439</f>
        <v>2706</v>
      </c>
      <c r="G438">
        <f>'Data Entry'!P439</f>
        <v>0</v>
      </c>
      <c r="H438">
        <f>'Data Entry'!Q439</f>
        <v>8731</v>
      </c>
      <c r="I438">
        <f>'Data Entry'!R439</f>
        <v>0</v>
      </c>
      <c r="J438">
        <f t="shared" si="66"/>
        <v>1.698</v>
      </c>
      <c r="K438" s="1">
        <f>SUMIFS('I want to cry'!C$2:C$1000,'I want to cry'!$A$2:$A$1000,$B438,'I want to cry'!$B$2:$B$1000,$C438)</f>
        <v>15.493</v>
      </c>
      <c r="L438" s="1">
        <f>SUMIFS('I want to cry'!D$2:D$1000,'I want to cry'!$A$2:$A$1000,$B438,'I want to cry'!$B$2:$B$1000,$C438)</f>
        <v>2.368</v>
      </c>
      <c r="M438" s="1">
        <f>SUMIFS('I want to cry'!E$2:E$1000,'I want to cry'!$A$2:$A$1000,$B438,'I want to cry'!$B$2:$B$1000,$C438)</f>
        <v>0</v>
      </c>
      <c r="N438" s="1">
        <f t="shared" si="67"/>
        <v>0</v>
      </c>
      <c r="O438" s="1">
        <f t="shared" si="68"/>
        <v>0</v>
      </c>
      <c r="P438" s="1">
        <f t="shared" si="69"/>
        <v>0</v>
      </c>
      <c r="Q438" s="1">
        <f>SUMIF('I have a blue banner'!A$2:A$995,D438,'I have a blue banner'!L$2:L$995)</f>
        <v>139</v>
      </c>
      <c r="R438" s="1">
        <f>SUMIF('I have a blue banner'!A$2:A$995,F438,'I have a blue banner'!L$2:L$995)</f>
        <v>68</v>
      </c>
      <c r="S438" s="1">
        <f>SUMIF('I have a blue banner'!A$2:A$995,I438,'I have a blue banner'!L$2:L$995)</f>
        <v>0</v>
      </c>
      <c r="T438" s="1">
        <f>SUMIF('I wanna go biking'!A$2:A$1000,D438,'I wanna go biking'!D$2:D$2000)</f>
        <v>11</v>
      </c>
      <c r="U438" s="1">
        <f>SUMIF('I wanna go biking'!A$2:A$1000,F438,'I wanna go biking'!D$2:D$2000)</f>
        <v>10</v>
      </c>
      <c r="V438" s="1">
        <f>SUMIF('I wanna go biking'!A$2:A$1000,H438,'I wanna go biking'!D$2:D$2000)</f>
        <v>6.66666666666667</v>
      </c>
      <c r="W438">
        <f t="shared" si="70"/>
        <v>-128</v>
      </c>
      <c r="X438">
        <f t="shared" si="71"/>
        <v>-58</v>
      </c>
      <c r="Y438">
        <f t="shared" si="72"/>
        <v>6.66666666666667</v>
      </c>
      <c r="Z438">
        <f t="shared" si="73"/>
        <v>0</v>
      </c>
      <c r="AA438">
        <f t="shared" si="74"/>
        <v>0</v>
      </c>
      <c r="AB438">
        <f t="shared" si="75"/>
        <v>0</v>
      </c>
      <c r="AC438" s="25">
        <f t="shared" si="76"/>
        <v>0</v>
      </c>
    </row>
    <row r="439" spans="1:29">
      <c r="A439">
        <f>'Data Entry'!A440</f>
        <v>3560</v>
      </c>
      <c r="B439">
        <f>'Data Entry'!B440</f>
        <v>51</v>
      </c>
      <c r="C439" t="str">
        <f>'Data Entry'!C440</f>
        <v>Red</v>
      </c>
      <c r="D439">
        <f>'Data Entry'!M440</f>
        <v>5024</v>
      </c>
      <c r="E439">
        <f>'Data Entry'!N440</f>
        <v>0</v>
      </c>
      <c r="F439">
        <f>'Data Entry'!O440</f>
        <v>2609</v>
      </c>
      <c r="G439">
        <f>'Data Entry'!P440</f>
        <v>0</v>
      </c>
      <c r="H439">
        <f>'Data Entry'!Q440</f>
        <v>5036</v>
      </c>
      <c r="I439">
        <f>'Data Entry'!R440</f>
        <v>0</v>
      </c>
      <c r="J439">
        <f t="shared" si="66"/>
        <v>0</v>
      </c>
      <c r="K439" s="1">
        <f>SUMIFS('I want to cry'!C$2:C$1000,'I want to cry'!$A$2:$A$1000,$B439,'I want to cry'!$B$2:$B$1000,$C439)</f>
        <v>3.792</v>
      </c>
      <c r="L439" s="1">
        <f>SUMIFS('I want to cry'!D$2:D$1000,'I want to cry'!$A$2:$A$1000,$B439,'I want to cry'!$B$2:$B$1000,$C439)</f>
        <v>0.817</v>
      </c>
      <c r="M439" s="1">
        <f>SUMIFS('I want to cry'!E$2:E$1000,'I want to cry'!$A$2:$A$1000,$B439,'I want to cry'!$B$2:$B$1000,$C439)</f>
        <v>0</v>
      </c>
      <c r="N439" s="1">
        <f t="shared" si="67"/>
        <v>0</v>
      </c>
      <c r="O439" s="1">
        <f t="shared" si="68"/>
        <v>0</v>
      </c>
      <c r="P439" s="1">
        <f t="shared" si="69"/>
        <v>0</v>
      </c>
      <c r="Q439" s="1">
        <f>SUMIF('I have a blue banner'!A$2:A$995,D439,'I have a blue banner'!L$2:L$995)</f>
        <v>64</v>
      </c>
      <c r="R439" s="1">
        <f>SUMIF('I have a blue banner'!A$2:A$995,F439,'I have a blue banner'!L$2:L$995)</f>
        <v>86</v>
      </c>
      <c r="S439" s="1">
        <f>SUMIF('I have a blue banner'!A$2:A$995,I439,'I have a blue banner'!L$2:L$995)</f>
        <v>0</v>
      </c>
      <c r="T439" s="1">
        <f>SUMIF('I wanna go biking'!A$2:A$1000,D439,'I wanna go biking'!D$2:D$2000)</f>
        <v>10.2</v>
      </c>
      <c r="U439" s="1">
        <f>SUMIF('I wanna go biking'!A$2:A$1000,F439,'I wanna go biking'!D$2:D$2000)</f>
        <v>14.4</v>
      </c>
      <c r="V439" s="1">
        <f>SUMIF('I wanna go biking'!A$2:A$1000,H439,'I wanna go biking'!D$2:D$2000)</f>
        <v>6.8</v>
      </c>
      <c r="W439">
        <f t="shared" si="70"/>
        <v>-53.8</v>
      </c>
      <c r="X439">
        <f t="shared" si="71"/>
        <v>-71.6</v>
      </c>
      <c r="Y439">
        <f t="shared" si="72"/>
        <v>6.8</v>
      </c>
      <c r="Z439">
        <f t="shared" si="73"/>
        <v>0</v>
      </c>
      <c r="AA439">
        <f t="shared" si="74"/>
        <v>0</v>
      </c>
      <c r="AB439">
        <f t="shared" si="75"/>
        <v>0</v>
      </c>
      <c r="AC439" s="25">
        <f t="shared" si="76"/>
        <v>0</v>
      </c>
    </row>
    <row r="440" spans="1:29">
      <c r="A440">
        <f>'Data Entry'!A441</f>
        <v>8731</v>
      </c>
      <c r="B440">
        <f>'Data Entry'!B441</f>
        <v>51</v>
      </c>
      <c r="C440" t="str">
        <f>'Data Entry'!C441</f>
        <v>Red</v>
      </c>
      <c r="D440">
        <f>'Data Entry'!M441</f>
        <v>5024</v>
      </c>
      <c r="E440">
        <f>'Data Entry'!N441</f>
        <v>3.792</v>
      </c>
      <c r="F440">
        <f>'Data Entry'!O441</f>
        <v>2608</v>
      </c>
      <c r="G440">
        <f>'Data Entry'!P441</f>
        <v>0.817</v>
      </c>
      <c r="H440">
        <f>'Data Entry'!Q441</f>
        <v>5036</v>
      </c>
      <c r="I440">
        <f>'Data Entry'!R441</f>
        <v>0</v>
      </c>
      <c r="J440">
        <f t="shared" si="66"/>
        <v>4.609</v>
      </c>
      <c r="K440" s="1">
        <f>SUMIFS('I want to cry'!C$2:C$1000,'I want to cry'!$A$2:$A$1000,$B440,'I want to cry'!$B$2:$B$1000,$C440)</f>
        <v>3.792</v>
      </c>
      <c r="L440" s="1">
        <f>SUMIFS('I want to cry'!D$2:D$1000,'I want to cry'!$A$2:$A$1000,$B440,'I want to cry'!$B$2:$B$1000,$C440)</f>
        <v>0.817</v>
      </c>
      <c r="M440" s="1">
        <f>SUMIFS('I want to cry'!E$2:E$1000,'I want to cry'!$A$2:$A$1000,$B440,'I want to cry'!$B$2:$B$1000,$C440)</f>
        <v>0</v>
      </c>
      <c r="N440" s="1">
        <f t="shared" si="67"/>
        <v>1</v>
      </c>
      <c r="O440" s="1">
        <f t="shared" si="68"/>
        <v>0</v>
      </c>
      <c r="P440" s="1">
        <f t="shared" si="69"/>
        <v>0</v>
      </c>
      <c r="Q440" s="1">
        <f>SUMIF('I have a blue banner'!A$2:A$995,D440,'I have a blue banner'!L$2:L$995)</f>
        <v>64</v>
      </c>
      <c r="R440" s="1">
        <f>SUMIF('I have a blue banner'!A$2:A$995,F440,'I have a blue banner'!L$2:L$995)</f>
        <v>0</v>
      </c>
      <c r="S440" s="1">
        <f>SUMIF('I have a blue banner'!A$2:A$995,I440,'I have a blue banner'!L$2:L$995)</f>
        <v>0</v>
      </c>
      <c r="T440" s="1">
        <f>SUMIF('I wanna go biking'!A$2:A$1000,D440,'I wanna go biking'!D$2:D$2000)</f>
        <v>10.2</v>
      </c>
      <c r="U440" s="1">
        <f>SUMIF('I wanna go biking'!A$2:A$1000,F440,'I wanna go biking'!D$2:D$2000)</f>
        <v>0</v>
      </c>
      <c r="V440" s="1">
        <f>SUMIF('I wanna go biking'!A$2:A$1000,H440,'I wanna go biking'!D$2:D$2000)</f>
        <v>6.8</v>
      </c>
      <c r="W440">
        <f t="shared" si="70"/>
        <v>-53.8</v>
      </c>
      <c r="X440">
        <f t="shared" si="71"/>
        <v>0</v>
      </c>
      <c r="Y440">
        <f t="shared" si="72"/>
        <v>6.8</v>
      </c>
      <c r="Z440">
        <f t="shared" si="73"/>
        <v>-53.8</v>
      </c>
      <c r="AA440">
        <f t="shared" si="74"/>
        <v>0</v>
      </c>
      <c r="AB440">
        <f t="shared" si="75"/>
        <v>0</v>
      </c>
      <c r="AC440" s="25">
        <f t="shared" si="76"/>
        <v>-53.8</v>
      </c>
    </row>
    <row r="441" spans="1:29">
      <c r="A441">
        <f>'Data Entry'!A442</f>
        <v>5036</v>
      </c>
      <c r="B441">
        <f>'Data Entry'!B442</f>
        <v>51</v>
      </c>
      <c r="C441" t="str">
        <f>'Data Entry'!C442</f>
        <v>Blue</v>
      </c>
      <c r="D441">
        <f>'Data Entry'!M442</f>
        <v>3560</v>
      </c>
      <c r="E441">
        <f>'Data Entry'!N442</f>
        <v>13.795</v>
      </c>
      <c r="F441">
        <f>'Data Entry'!O442</f>
        <v>2706</v>
      </c>
      <c r="G441">
        <f>'Data Entry'!P442</f>
        <v>2.368</v>
      </c>
      <c r="H441">
        <f>'Data Entry'!Q442</f>
        <v>8731</v>
      </c>
      <c r="I441">
        <f>'Data Entry'!R442</f>
        <v>0</v>
      </c>
      <c r="J441">
        <f t="shared" si="66"/>
        <v>16.163</v>
      </c>
      <c r="K441" s="1">
        <f>SUMIFS('I want to cry'!C$2:C$1000,'I want to cry'!$A$2:$A$1000,$B441,'I want to cry'!$B$2:$B$1000,$C441)</f>
        <v>15.493</v>
      </c>
      <c r="L441" s="1">
        <f>SUMIFS('I want to cry'!D$2:D$1000,'I want to cry'!$A$2:$A$1000,$B441,'I want to cry'!$B$2:$B$1000,$C441)</f>
        <v>2.368</v>
      </c>
      <c r="M441" s="1">
        <f>SUMIFS('I want to cry'!E$2:E$1000,'I want to cry'!$A$2:$A$1000,$B441,'I want to cry'!$B$2:$B$1000,$C441)</f>
        <v>0</v>
      </c>
      <c r="N441" s="1">
        <f t="shared" si="67"/>
        <v>0.890402117085135</v>
      </c>
      <c r="O441" s="1">
        <f t="shared" si="68"/>
        <v>0</v>
      </c>
      <c r="P441" s="1">
        <f t="shared" si="69"/>
        <v>0</v>
      </c>
      <c r="Q441" s="1">
        <f>SUMIF('I have a blue banner'!A$2:A$995,D441,'I have a blue banner'!L$2:L$995)</f>
        <v>139</v>
      </c>
      <c r="R441" s="1">
        <f>SUMIF('I have a blue banner'!A$2:A$995,F441,'I have a blue banner'!L$2:L$995)</f>
        <v>68</v>
      </c>
      <c r="S441" s="1">
        <f>SUMIF('I have a blue banner'!A$2:A$995,I441,'I have a blue banner'!L$2:L$995)</f>
        <v>0</v>
      </c>
      <c r="T441" s="1">
        <f>SUMIF('I wanna go biking'!A$2:A$1000,D441,'I wanna go biking'!D$2:D$2000)</f>
        <v>11</v>
      </c>
      <c r="U441" s="1">
        <f>SUMIF('I wanna go biking'!A$2:A$1000,F441,'I wanna go biking'!D$2:D$2000)</f>
        <v>10</v>
      </c>
      <c r="V441" s="1">
        <f>SUMIF('I wanna go biking'!A$2:A$1000,H441,'I wanna go biking'!D$2:D$2000)</f>
        <v>6.66666666666667</v>
      </c>
      <c r="W441">
        <f t="shared" si="70"/>
        <v>-128</v>
      </c>
      <c r="X441">
        <f t="shared" si="71"/>
        <v>-58</v>
      </c>
      <c r="Y441">
        <f t="shared" si="72"/>
        <v>6.66666666666667</v>
      </c>
      <c r="Z441">
        <f t="shared" si="73"/>
        <v>-113.971470986897</v>
      </c>
      <c r="AA441">
        <f t="shared" si="74"/>
        <v>0</v>
      </c>
      <c r="AB441">
        <f t="shared" si="75"/>
        <v>0</v>
      </c>
      <c r="AC441" s="25">
        <f t="shared" si="76"/>
        <v>-113.971470986897</v>
      </c>
    </row>
    <row r="442" spans="1:29">
      <c r="A442">
        <f>'Data Entry'!A443</f>
        <v>2706</v>
      </c>
      <c r="B442">
        <f>'Data Entry'!B443</f>
        <v>51</v>
      </c>
      <c r="C442" t="str">
        <f>'Data Entry'!C443</f>
        <v>NONE YET</v>
      </c>
      <c r="D442">
        <f>'Data Entry'!M443</f>
        <v>5024</v>
      </c>
      <c r="E442">
        <f>'Data Entry'!N443</f>
        <v>13.557</v>
      </c>
      <c r="F442">
        <f>'Data Entry'!O443</f>
        <v>2609</v>
      </c>
      <c r="G442">
        <f>'Data Entry'!P443</f>
        <v>0</v>
      </c>
      <c r="H442">
        <f>'Data Entry'!Q443</f>
        <v>5036</v>
      </c>
      <c r="I442">
        <f>'Data Entry'!R443</f>
        <v>0</v>
      </c>
      <c r="J442">
        <f t="shared" si="66"/>
        <v>13.557</v>
      </c>
      <c r="K442" s="1">
        <f>SUMIFS('I want to cry'!C$2:C$1000,'I want to cry'!$A$2:$A$1000,$B442,'I want to cry'!$B$2:$B$1000,$C442)</f>
        <v>0</v>
      </c>
      <c r="L442" s="1">
        <f>SUMIFS('I want to cry'!D$2:D$1000,'I want to cry'!$A$2:$A$1000,$B442,'I want to cry'!$B$2:$B$1000,$C442)</f>
        <v>0</v>
      </c>
      <c r="M442" s="1">
        <f>SUMIFS('I want to cry'!E$2:E$1000,'I want to cry'!$A$2:$A$1000,$B442,'I want to cry'!$B$2:$B$1000,$C442)</f>
        <v>0</v>
      </c>
      <c r="N442" s="1">
        <f t="shared" si="67"/>
        <v>0</v>
      </c>
      <c r="O442" s="1">
        <f t="shared" si="68"/>
        <v>0</v>
      </c>
      <c r="P442" s="1">
        <f t="shared" si="69"/>
        <v>0</v>
      </c>
      <c r="Q442" s="1">
        <f>SUMIF('I have a blue banner'!A$2:A$995,D442,'I have a blue banner'!L$2:L$995)</f>
        <v>64</v>
      </c>
      <c r="R442" s="1">
        <f>SUMIF('I have a blue banner'!A$2:A$995,F442,'I have a blue banner'!L$2:L$995)</f>
        <v>86</v>
      </c>
      <c r="S442" s="1">
        <f>SUMIF('I have a blue banner'!A$2:A$995,I442,'I have a blue banner'!L$2:L$995)</f>
        <v>0</v>
      </c>
      <c r="T442" s="1">
        <f>SUMIF('I wanna go biking'!A$2:A$1000,D442,'I wanna go biking'!D$2:D$2000)</f>
        <v>10.2</v>
      </c>
      <c r="U442" s="1">
        <f>SUMIF('I wanna go biking'!A$2:A$1000,F442,'I wanna go biking'!D$2:D$2000)</f>
        <v>14.4</v>
      </c>
      <c r="V442" s="1">
        <f>SUMIF('I wanna go biking'!A$2:A$1000,H442,'I wanna go biking'!D$2:D$2000)</f>
        <v>6.8</v>
      </c>
      <c r="W442">
        <f t="shared" si="70"/>
        <v>-53.8</v>
      </c>
      <c r="X442">
        <f t="shared" si="71"/>
        <v>-71.6</v>
      </c>
      <c r="Y442">
        <f t="shared" si="72"/>
        <v>6.8</v>
      </c>
      <c r="Z442">
        <f t="shared" si="73"/>
        <v>0</v>
      </c>
      <c r="AA442">
        <f t="shared" si="74"/>
        <v>0</v>
      </c>
      <c r="AB442">
        <f t="shared" si="75"/>
        <v>0</v>
      </c>
      <c r="AC442" s="25">
        <f t="shared" si="76"/>
        <v>0</v>
      </c>
    </row>
    <row r="443" spans="1:29">
      <c r="A443">
        <f>'Data Entry'!A444</f>
        <v>2609</v>
      </c>
      <c r="B443">
        <f>'Data Entry'!B444</f>
        <v>51</v>
      </c>
      <c r="C443" t="str">
        <f>'Data Entry'!C444</f>
        <v>Blue</v>
      </c>
      <c r="D443">
        <f>'Data Entry'!M444</f>
        <v>3560</v>
      </c>
      <c r="E443">
        <f>'Data Entry'!N444</f>
        <v>0</v>
      </c>
      <c r="F443">
        <f>'Data Entry'!O444</f>
        <v>2706</v>
      </c>
      <c r="G443">
        <f>'Data Entry'!P444</f>
        <v>0</v>
      </c>
      <c r="H443">
        <f>'Data Entry'!Q444</f>
        <v>8731</v>
      </c>
      <c r="I443">
        <f>'Data Entry'!R444</f>
        <v>0</v>
      </c>
      <c r="J443">
        <f t="shared" si="66"/>
        <v>0</v>
      </c>
      <c r="K443" s="1">
        <f>SUMIFS('I want to cry'!C$2:C$1000,'I want to cry'!$A$2:$A$1000,$B443,'I want to cry'!$B$2:$B$1000,$C443)</f>
        <v>15.493</v>
      </c>
      <c r="L443" s="1">
        <f>SUMIFS('I want to cry'!D$2:D$1000,'I want to cry'!$A$2:$A$1000,$B443,'I want to cry'!$B$2:$B$1000,$C443)</f>
        <v>2.368</v>
      </c>
      <c r="M443" s="1">
        <f>SUMIFS('I want to cry'!E$2:E$1000,'I want to cry'!$A$2:$A$1000,$B443,'I want to cry'!$B$2:$B$1000,$C443)</f>
        <v>0</v>
      </c>
      <c r="N443" s="1">
        <f t="shared" si="67"/>
        <v>0</v>
      </c>
      <c r="O443" s="1">
        <f t="shared" si="68"/>
        <v>0</v>
      </c>
      <c r="P443" s="1">
        <f t="shared" si="69"/>
        <v>0</v>
      </c>
      <c r="Q443" s="1">
        <f>SUMIF('I have a blue banner'!A$2:A$995,D443,'I have a blue banner'!L$2:L$995)</f>
        <v>139</v>
      </c>
      <c r="R443" s="1">
        <f>SUMIF('I have a blue banner'!A$2:A$995,F443,'I have a blue banner'!L$2:L$995)</f>
        <v>68</v>
      </c>
      <c r="S443" s="1">
        <f>SUMIF('I have a blue banner'!A$2:A$995,I443,'I have a blue banner'!L$2:L$995)</f>
        <v>0</v>
      </c>
      <c r="T443" s="1">
        <f>SUMIF('I wanna go biking'!A$2:A$1000,D443,'I wanna go biking'!D$2:D$2000)</f>
        <v>11</v>
      </c>
      <c r="U443" s="1">
        <f>SUMIF('I wanna go biking'!A$2:A$1000,F443,'I wanna go biking'!D$2:D$2000)</f>
        <v>10</v>
      </c>
      <c r="V443" s="1">
        <f>SUMIF('I wanna go biking'!A$2:A$1000,H443,'I wanna go biking'!D$2:D$2000)</f>
        <v>6.66666666666667</v>
      </c>
      <c r="W443">
        <f t="shared" si="70"/>
        <v>-128</v>
      </c>
      <c r="X443">
        <f t="shared" si="71"/>
        <v>-58</v>
      </c>
      <c r="Y443">
        <f t="shared" si="72"/>
        <v>6.66666666666667</v>
      </c>
      <c r="Z443">
        <f t="shared" si="73"/>
        <v>0</v>
      </c>
      <c r="AA443">
        <f t="shared" si="74"/>
        <v>0</v>
      </c>
      <c r="AB443">
        <f t="shared" si="75"/>
        <v>0</v>
      </c>
      <c r="AC443" s="25">
        <f t="shared" si="76"/>
        <v>0</v>
      </c>
    </row>
    <row r="444" spans="1:29">
      <c r="A444">
        <f>'Data Entry'!A445</f>
        <v>6875</v>
      </c>
      <c r="B444">
        <f>'Data Entry'!B445</f>
        <v>76</v>
      </c>
      <c r="C444" t="str">
        <f>'Data Entry'!C445</f>
        <v>Red</v>
      </c>
      <c r="D444">
        <f>'Data Entry'!M445</f>
        <v>3683</v>
      </c>
      <c r="E444">
        <f>'Data Entry'!N445</f>
        <v>5.125</v>
      </c>
      <c r="F444">
        <f>'Data Entry'!O445</f>
        <v>1114</v>
      </c>
      <c r="G444">
        <f>'Data Entry'!P445</f>
        <v>0</v>
      </c>
      <c r="H444">
        <f>'Data Entry'!Q445</f>
        <v>4907</v>
      </c>
      <c r="I444">
        <f>'Data Entry'!R445</f>
        <v>0.651</v>
      </c>
      <c r="J444">
        <f t="shared" si="66"/>
        <v>5.776</v>
      </c>
      <c r="K444" s="1">
        <f>SUMIFS('I want to cry'!C$2:C$1000,'I want to cry'!$A$2:$A$1000,$B444,'I want to cry'!$B$2:$B$1000,$C444)</f>
        <v>28.759</v>
      </c>
      <c r="L444" s="1">
        <f>SUMIFS('I want to cry'!D$2:D$1000,'I want to cry'!$A$2:$A$1000,$B444,'I want to cry'!$B$2:$B$1000,$C444)</f>
        <v>0</v>
      </c>
      <c r="M444" s="1">
        <f>SUMIFS('I want to cry'!E$2:E$1000,'I want to cry'!$A$2:$A$1000,$B444,'I want to cry'!$B$2:$B$1000,$C444)</f>
        <v>0.651</v>
      </c>
      <c r="N444" s="1">
        <f t="shared" si="67"/>
        <v>0.178205083625995</v>
      </c>
      <c r="O444" s="1">
        <f t="shared" si="68"/>
        <v>0</v>
      </c>
      <c r="P444" s="1">
        <f t="shared" si="69"/>
        <v>0</v>
      </c>
      <c r="Q444" s="1">
        <f>SUMIF('I have a blue banner'!A$2:A$995,D444,'I have a blue banner'!L$2:L$995)</f>
        <v>66</v>
      </c>
      <c r="R444" s="1">
        <f>SUMIF('I have a blue banner'!A$2:A$995,F444,'I have a blue banner'!L$2:L$995)</f>
        <v>171</v>
      </c>
      <c r="S444" s="1">
        <f>SUMIF('I have a blue banner'!A$2:A$995,I444,'I have a blue banner'!L$2:L$995)</f>
        <v>0</v>
      </c>
      <c r="T444" s="1">
        <f>SUMIF('I wanna go biking'!A$2:A$1000,D444,'I wanna go biking'!D$2:D$2000)</f>
        <v>12</v>
      </c>
      <c r="U444" s="1">
        <f>SUMIF('I wanna go biking'!A$2:A$1000,F444,'I wanna go biking'!D$2:D$2000)</f>
        <v>25.6666666666667</v>
      </c>
      <c r="V444" s="1">
        <f>SUMIF('I wanna go biking'!A$2:A$1000,H444,'I wanna go biking'!D$2:D$2000)</f>
        <v>18.6666666666667</v>
      </c>
      <c r="W444">
        <f t="shared" si="70"/>
        <v>-54</v>
      </c>
      <c r="X444">
        <f t="shared" si="71"/>
        <v>-145.333333333333</v>
      </c>
      <c r="Y444">
        <f t="shared" si="72"/>
        <v>18.6666666666667</v>
      </c>
      <c r="Z444">
        <f t="shared" si="73"/>
        <v>-9.62307451580375</v>
      </c>
      <c r="AA444">
        <f t="shared" si="74"/>
        <v>0</v>
      </c>
      <c r="AB444">
        <f t="shared" si="75"/>
        <v>0</v>
      </c>
      <c r="AC444" s="25">
        <f t="shared" si="76"/>
        <v>-9.62307451580375</v>
      </c>
    </row>
    <row r="445" spans="1:29">
      <c r="A445">
        <f>'Data Entry'!A446</f>
        <v>5409</v>
      </c>
      <c r="B445">
        <f>'Data Entry'!B446</f>
        <v>76</v>
      </c>
      <c r="C445" t="str">
        <f>'Data Entry'!C446</f>
        <v>Red</v>
      </c>
      <c r="D445">
        <f>'Data Entry'!M446</f>
        <v>3683</v>
      </c>
      <c r="E445">
        <f>'Data Entry'!N446</f>
        <v>4.741</v>
      </c>
      <c r="F445">
        <f>'Data Entry'!O446</f>
        <v>1114</v>
      </c>
      <c r="G445">
        <f>'Data Entry'!P446</f>
        <v>0</v>
      </c>
      <c r="H445">
        <f>'Data Entry'!Q446</f>
        <v>4907</v>
      </c>
      <c r="I445">
        <f>'Data Entry'!R446</f>
        <v>0</v>
      </c>
      <c r="J445">
        <f t="shared" si="66"/>
        <v>4.741</v>
      </c>
      <c r="K445" s="1">
        <f>SUMIFS('I want to cry'!C$2:C$1000,'I want to cry'!$A$2:$A$1000,$B445,'I want to cry'!$B$2:$B$1000,$C445)</f>
        <v>28.759</v>
      </c>
      <c r="L445" s="1">
        <f>SUMIFS('I want to cry'!D$2:D$1000,'I want to cry'!$A$2:$A$1000,$B445,'I want to cry'!$B$2:$B$1000,$C445)</f>
        <v>0</v>
      </c>
      <c r="M445" s="1">
        <f>SUMIFS('I want to cry'!E$2:E$1000,'I want to cry'!$A$2:$A$1000,$B445,'I want to cry'!$B$2:$B$1000,$C445)</f>
        <v>0.651</v>
      </c>
      <c r="N445" s="1">
        <f t="shared" si="67"/>
        <v>0.164852741750409</v>
      </c>
      <c r="O445" s="1">
        <f t="shared" si="68"/>
        <v>0</v>
      </c>
      <c r="P445" s="1">
        <f t="shared" si="69"/>
        <v>0</v>
      </c>
      <c r="Q445" s="1">
        <f>SUMIF('I have a blue banner'!A$2:A$995,D445,'I have a blue banner'!L$2:L$995)</f>
        <v>66</v>
      </c>
      <c r="R445" s="1">
        <f>SUMIF('I have a blue banner'!A$2:A$995,F445,'I have a blue banner'!L$2:L$995)</f>
        <v>171</v>
      </c>
      <c r="S445" s="1">
        <f>SUMIF('I have a blue banner'!A$2:A$995,I445,'I have a blue banner'!L$2:L$995)</f>
        <v>0</v>
      </c>
      <c r="T445" s="1">
        <f>SUMIF('I wanna go biking'!A$2:A$1000,D445,'I wanna go biking'!D$2:D$2000)</f>
        <v>12</v>
      </c>
      <c r="U445" s="1">
        <f>SUMIF('I wanna go biking'!A$2:A$1000,F445,'I wanna go biking'!D$2:D$2000)</f>
        <v>25.6666666666667</v>
      </c>
      <c r="V445" s="1">
        <f>SUMIF('I wanna go biking'!A$2:A$1000,H445,'I wanna go biking'!D$2:D$2000)</f>
        <v>18.6666666666667</v>
      </c>
      <c r="W445">
        <f t="shared" si="70"/>
        <v>-54</v>
      </c>
      <c r="X445">
        <f t="shared" si="71"/>
        <v>-145.333333333333</v>
      </c>
      <c r="Y445">
        <f t="shared" si="72"/>
        <v>18.6666666666667</v>
      </c>
      <c r="Z445">
        <f t="shared" si="73"/>
        <v>-8.90204805452206</v>
      </c>
      <c r="AA445">
        <f t="shared" si="74"/>
        <v>0</v>
      </c>
      <c r="AB445">
        <f t="shared" si="75"/>
        <v>0</v>
      </c>
      <c r="AC445" s="25">
        <f t="shared" si="76"/>
        <v>-8.90204805452206</v>
      </c>
    </row>
    <row r="446" spans="1:29">
      <c r="A446">
        <f>'Data Entry'!A447</f>
        <v>4907</v>
      </c>
      <c r="B446">
        <f>'Data Entry'!B447</f>
        <v>76</v>
      </c>
      <c r="C446" t="str">
        <f>'Data Entry'!C447</f>
        <v>Blue</v>
      </c>
      <c r="D446">
        <f>'Data Entry'!M447</f>
        <v>5409</v>
      </c>
      <c r="E446">
        <f>'Data Entry'!N447</f>
        <v>10.733</v>
      </c>
      <c r="F446">
        <f>'Data Entry'!O447</f>
        <v>6397</v>
      </c>
      <c r="G446">
        <f>'Data Entry'!P447</f>
        <v>0</v>
      </c>
      <c r="H446">
        <f>'Data Entry'!Q447</f>
        <v>6875</v>
      </c>
      <c r="I446">
        <f>'Data Entry'!R447</f>
        <v>0</v>
      </c>
      <c r="J446">
        <f t="shared" ref="J446:J509" si="77">E446+G446+I446</f>
        <v>10.733</v>
      </c>
      <c r="K446" s="1">
        <f>SUMIFS('I want to cry'!C$2:C$1000,'I want to cry'!$A$2:$A$1000,$B446,'I want to cry'!$B$2:$B$1000,$C446)</f>
        <v>14.517</v>
      </c>
      <c r="L446" s="1">
        <f>SUMIFS('I want to cry'!D$2:D$1000,'I want to cry'!$A$2:$A$1000,$B446,'I want to cry'!$B$2:$B$1000,$C446)</f>
        <v>1.884</v>
      </c>
      <c r="M446" s="1">
        <f>SUMIFS('I want to cry'!E$2:E$1000,'I want to cry'!$A$2:$A$1000,$B446,'I want to cry'!$B$2:$B$1000,$C446)</f>
        <v>0.566</v>
      </c>
      <c r="N446" s="1">
        <f t="shared" ref="N446:N509" si="78">IF(K446&lt;1.5,0,IF(E446&lt;2.5,0,E446/K446))</f>
        <v>0.739340084039402</v>
      </c>
      <c r="O446" s="1">
        <f t="shared" ref="O446:O509" si="79">IF(L446&lt;1.5,0,IF(G446&lt;2.5,0,G446/L446))</f>
        <v>0</v>
      </c>
      <c r="P446" s="1">
        <f t="shared" ref="P446:P509" si="80">IF(M446&lt;1.5,0,IF(I446&lt;2.5,0,I446/M446))</f>
        <v>0</v>
      </c>
      <c r="Q446" s="1">
        <f>SUMIF('I have a blue banner'!A$2:A$995,D446,'I have a blue banner'!L$2:L$995)</f>
        <v>221</v>
      </c>
      <c r="R446" s="1">
        <f>SUMIF('I have a blue banner'!A$2:A$995,F446,'I have a blue banner'!L$2:L$995)</f>
        <v>16</v>
      </c>
      <c r="S446" s="1">
        <f>SUMIF('I have a blue banner'!A$2:A$995,I446,'I have a blue banner'!L$2:L$995)</f>
        <v>0</v>
      </c>
      <c r="T446" s="1">
        <f>SUMIF('I wanna go biking'!A$2:A$1000,D446,'I wanna go biking'!D$2:D$2000)</f>
        <v>0.714285714285714</v>
      </c>
      <c r="U446" s="1">
        <f>SUMIF('I wanna go biking'!A$2:A$1000,F446,'I wanna go biking'!D$2:D$2000)</f>
        <v>1.66666666666667</v>
      </c>
      <c r="V446" s="1">
        <f>SUMIF('I wanna go biking'!A$2:A$1000,H446,'I wanna go biking'!D$2:D$2000)</f>
        <v>7.66666666666667</v>
      </c>
      <c r="W446">
        <f t="shared" ref="W446:W509" si="81">T446-Q446</f>
        <v>-220.285714285714</v>
      </c>
      <c r="X446">
        <f t="shared" ref="X446:X509" si="82">U446-R446</f>
        <v>-14.3333333333333</v>
      </c>
      <c r="Y446">
        <f t="shared" ref="Y446:Y509" si="83">V446-S446</f>
        <v>7.66666666666667</v>
      </c>
      <c r="Z446">
        <f t="shared" ref="Z446:Z509" si="84">W446*N446</f>
        <v>-162.86605851268</v>
      </c>
      <c r="AA446">
        <f t="shared" ref="AA446:AA509" si="85">X446*O446</f>
        <v>0</v>
      </c>
      <c r="AB446">
        <f t="shared" ref="AB446:AB509" si="86">Y446*P446</f>
        <v>0</v>
      </c>
      <c r="AC446" s="25">
        <f t="shared" ref="AC446:AC509" si="87">SUM(Z446:AB446)</f>
        <v>-162.86605851268</v>
      </c>
    </row>
    <row r="447" spans="1:29">
      <c r="A447">
        <f>'Data Entry'!A448</f>
        <v>1114</v>
      </c>
      <c r="B447">
        <f>'Data Entry'!B448</f>
        <v>76</v>
      </c>
      <c r="C447" t="str">
        <f>'Data Entry'!C448</f>
        <v>Blue</v>
      </c>
      <c r="D447">
        <f>'Data Entry'!M448</f>
        <v>5409</v>
      </c>
      <c r="E447">
        <f>'Data Entry'!N448</f>
        <v>3.784</v>
      </c>
      <c r="F447">
        <f>'Data Entry'!O448</f>
        <v>8675</v>
      </c>
      <c r="G447">
        <f>'Data Entry'!P448</f>
        <v>0</v>
      </c>
      <c r="H447">
        <f>'Data Entry'!Q448</f>
        <v>6397</v>
      </c>
      <c r="I447">
        <f>'Data Entry'!R448</f>
        <v>0</v>
      </c>
      <c r="J447">
        <f t="shared" si="77"/>
        <v>3.784</v>
      </c>
      <c r="K447" s="1">
        <f>SUMIFS('I want to cry'!C$2:C$1000,'I want to cry'!$A$2:$A$1000,$B447,'I want to cry'!$B$2:$B$1000,$C447)</f>
        <v>14.517</v>
      </c>
      <c r="L447" s="1">
        <f>SUMIFS('I want to cry'!D$2:D$1000,'I want to cry'!$A$2:$A$1000,$B447,'I want to cry'!$B$2:$B$1000,$C447)</f>
        <v>1.884</v>
      </c>
      <c r="M447" s="1">
        <f>SUMIFS('I want to cry'!E$2:E$1000,'I want to cry'!$A$2:$A$1000,$B447,'I want to cry'!$B$2:$B$1000,$C447)</f>
        <v>0.566</v>
      </c>
      <c r="N447" s="1">
        <f t="shared" si="78"/>
        <v>0.260659915960598</v>
      </c>
      <c r="O447" s="1">
        <f t="shared" si="79"/>
        <v>0</v>
      </c>
      <c r="P447" s="1">
        <f t="shared" si="80"/>
        <v>0</v>
      </c>
      <c r="Q447" s="1">
        <f>SUMIF('I have a blue banner'!A$2:A$995,D447,'I have a blue banner'!L$2:L$995)</f>
        <v>221</v>
      </c>
      <c r="R447" s="1">
        <f>SUMIF('I have a blue banner'!A$2:A$995,F447,'I have a blue banner'!L$2:L$995)</f>
        <v>0</v>
      </c>
      <c r="S447" s="1">
        <f>SUMIF('I have a blue banner'!A$2:A$995,I447,'I have a blue banner'!L$2:L$995)</f>
        <v>0</v>
      </c>
      <c r="T447" s="1">
        <f>SUMIF('I wanna go biking'!A$2:A$1000,D447,'I wanna go biking'!D$2:D$2000)</f>
        <v>0.714285714285714</v>
      </c>
      <c r="U447" s="1">
        <f>SUMIF('I wanna go biking'!A$2:A$1000,F447,'I wanna go biking'!D$2:D$2000)</f>
        <v>0</v>
      </c>
      <c r="V447" s="1">
        <f>SUMIF('I wanna go biking'!A$2:A$1000,H447,'I wanna go biking'!D$2:D$2000)</f>
        <v>1.66666666666667</v>
      </c>
      <c r="W447">
        <f t="shared" si="81"/>
        <v>-220.285714285714</v>
      </c>
      <c r="X447">
        <f t="shared" si="82"/>
        <v>0</v>
      </c>
      <c r="Y447">
        <f t="shared" si="83"/>
        <v>1.66666666666667</v>
      </c>
      <c r="Z447">
        <f t="shared" si="84"/>
        <v>-57.4196557730346</v>
      </c>
      <c r="AA447">
        <f t="shared" si="85"/>
        <v>0</v>
      </c>
      <c r="AB447">
        <f t="shared" si="86"/>
        <v>0</v>
      </c>
      <c r="AC447" s="25">
        <f t="shared" si="87"/>
        <v>-57.4196557730346</v>
      </c>
    </row>
    <row r="448" spans="1:29">
      <c r="A448">
        <f>'Data Entry'!A449</f>
        <v>3683</v>
      </c>
      <c r="B448">
        <f>'Data Entry'!B449</f>
        <v>76</v>
      </c>
      <c r="C448" t="str">
        <f>'Data Entry'!C449</f>
        <v>Blue</v>
      </c>
      <c r="D448">
        <f>'Data Entry'!M449</f>
        <v>5409</v>
      </c>
      <c r="E448">
        <f>'Data Entry'!N449</f>
        <v>0</v>
      </c>
      <c r="F448">
        <f>'Data Entry'!O449</f>
        <v>6875</v>
      </c>
      <c r="G448">
        <f>'Data Entry'!P449</f>
        <v>1.884</v>
      </c>
      <c r="H448">
        <f>'Data Entry'!Q449</f>
        <v>6397</v>
      </c>
      <c r="I448">
        <f>'Data Entry'!R449</f>
        <v>0.566</v>
      </c>
      <c r="J448">
        <f t="shared" si="77"/>
        <v>2.45</v>
      </c>
      <c r="K448" s="1">
        <f>SUMIFS('I want to cry'!C$2:C$1000,'I want to cry'!$A$2:$A$1000,$B448,'I want to cry'!$B$2:$B$1000,$C448)</f>
        <v>14.517</v>
      </c>
      <c r="L448" s="1">
        <f>SUMIFS('I want to cry'!D$2:D$1000,'I want to cry'!$A$2:$A$1000,$B448,'I want to cry'!$B$2:$B$1000,$C448)</f>
        <v>1.884</v>
      </c>
      <c r="M448" s="1">
        <f>SUMIFS('I want to cry'!E$2:E$1000,'I want to cry'!$A$2:$A$1000,$B448,'I want to cry'!$B$2:$B$1000,$C448)</f>
        <v>0.566</v>
      </c>
      <c r="N448" s="1">
        <f t="shared" si="78"/>
        <v>0</v>
      </c>
      <c r="O448" s="1">
        <f t="shared" si="79"/>
        <v>0</v>
      </c>
      <c r="P448" s="1">
        <f t="shared" si="80"/>
        <v>0</v>
      </c>
      <c r="Q448" s="1">
        <f>SUMIF('I have a blue banner'!A$2:A$995,D448,'I have a blue banner'!L$2:L$995)</f>
        <v>221</v>
      </c>
      <c r="R448" s="1">
        <f>SUMIF('I have a blue banner'!A$2:A$995,F448,'I have a blue banner'!L$2:L$995)</f>
        <v>31</v>
      </c>
      <c r="S448" s="1">
        <f>SUMIF('I have a blue banner'!A$2:A$995,I448,'I have a blue banner'!L$2:L$995)</f>
        <v>0</v>
      </c>
      <c r="T448" s="1">
        <f>SUMIF('I wanna go biking'!A$2:A$1000,D448,'I wanna go biking'!D$2:D$2000)</f>
        <v>0.714285714285714</v>
      </c>
      <c r="U448" s="1">
        <f>SUMIF('I wanna go biking'!A$2:A$1000,F448,'I wanna go biking'!D$2:D$2000)</f>
        <v>7.66666666666667</v>
      </c>
      <c r="V448" s="1">
        <f>SUMIF('I wanna go biking'!A$2:A$1000,H448,'I wanna go biking'!D$2:D$2000)</f>
        <v>1.66666666666667</v>
      </c>
      <c r="W448">
        <f t="shared" si="81"/>
        <v>-220.285714285714</v>
      </c>
      <c r="X448">
        <f t="shared" si="82"/>
        <v>-23.3333333333333</v>
      </c>
      <c r="Y448">
        <f t="shared" si="83"/>
        <v>1.66666666666667</v>
      </c>
      <c r="Z448">
        <f t="shared" si="84"/>
        <v>0</v>
      </c>
      <c r="AA448">
        <f t="shared" si="85"/>
        <v>0</v>
      </c>
      <c r="AB448">
        <f t="shared" si="86"/>
        <v>0</v>
      </c>
      <c r="AC448" s="25">
        <f t="shared" si="87"/>
        <v>0</v>
      </c>
    </row>
    <row r="449" spans="1:29">
      <c r="A449">
        <f>'Data Entry'!A450</f>
        <v>4152</v>
      </c>
      <c r="B449">
        <f>'Data Entry'!B450</f>
        <v>77</v>
      </c>
      <c r="C449" t="str">
        <f>'Data Entry'!C450</f>
        <v>Red</v>
      </c>
      <c r="D449">
        <f>'Data Entry'!M450</f>
        <v>8089</v>
      </c>
      <c r="E449">
        <f>'Data Entry'!N450</f>
        <v>0</v>
      </c>
      <c r="F449">
        <f>'Data Entry'!O450</f>
        <v>3161</v>
      </c>
      <c r="G449">
        <f>'Data Entry'!P450</f>
        <v>0</v>
      </c>
      <c r="H449">
        <f>'Data Entry'!Q450</f>
        <v>2198</v>
      </c>
      <c r="I449">
        <f>'Data Entry'!R450</f>
        <v>0</v>
      </c>
      <c r="J449">
        <f t="shared" si="77"/>
        <v>0</v>
      </c>
      <c r="K449" s="1">
        <f>SUMIFS('I want to cry'!C$2:C$1000,'I want to cry'!$A$2:$A$1000,$B449,'I want to cry'!$B$2:$B$1000,$C449)</f>
        <v>0</v>
      </c>
      <c r="L449" s="1">
        <f>SUMIFS('I want to cry'!D$2:D$1000,'I want to cry'!$A$2:$A$1000,$B449,'I want to cry'!$B$2:$B$1000,$C449)</f>
        <v>0</v>
      </c>
      <c r="M449" s="1">
        <f>SUMIFS('I want to cry'!E$2:E$1000,'I want to cry'!$A$2:$A$1000,$B449,'I want to cry'!$B$2:$B$1000,$C449)</f>
        <v>0</v>
      </c>
      <c r="N449" s="1">
        <f t="shared" si="78"/>
        <v>0</v>
      </c>
      <c r="O449" s="1">
        <f t="shared" si="79"/>
        <v>0</v>
      </c>
      <c r="P449" s="1">
        <f t="shared" si="80"/>
        <v>0</v>
      </c>
      <c r="Q449" s="1">
        <f>SUMIF('I have a blue banner'!A$2:A$995,D449,'I have a blue banner'!L$2:L$995)</f>
        <v>55</v>
      </c>
      <c r="R449" s="1">
        <f>SUMIF('I have a blue banner'!A$2:A$995,F449,'I have a blue banner'!L$2:L$995)</f>
        <v>13</v>
      </c>
      <c r="S449" s="1">
        <f>SUMIF('I have a blue banner'!A$2:A$995,I449,'I have a blue banner'!L$2:L$995)</f>
        <v>0</v>
      </c>
      <c r="T449" s="1">
        <f>SUMIF('I wanna go biking'!A$2:A$1000,D449,'I wanna go biking'!D$2:D$2000)</f>
        <v>6</v>
      </c>
      <c r="U449" s="1">
        <f>SUMIF('I wanna go biking'!A$2:A$1000,F449,'I wanna go biking'!D$2:D$2000)</f>
        <v>1.25</v>
      </c>
      <c r="V449" s="1">
        <f>SUMIF('I wanna go biking'!A$2:A$1000,H449,'I wanna go biking'!D$2:D$2000)</f>
        <v>7</v>
      </c>
      <c r="W449">
        <f t="shared" si="81"/>
        <v>-49</v>
      </c>
      <c r="X449">
        <f t="shared" si="82"/>
        <v>-11.75</v>
      </c>
      <c r="Y449">
        <f t="shared" si="83"/>
        <v>7</v>
      </c>
      <c r="Z449">
        <f t="shared" si="84"/>
        <v>0</v>
      </c>
      <c r="AA449">
        <f t="shared" si="85"/>
        <v>0</v>
      </c>
      <c r="AB449">
        <f t="shared" si="86"/>
        <v>0</v>
      </c>
      <c r="AC449" s="25">
        <f t="shared" si="87"/>
        <v>0</v>
      </c>
    </row>
    <row r="450" spans="1:29">
      <c r="A450">
        <f>'Data Entry'!A451</f>
        <v>2198</v>
      </c>
      <c r="B450">
        <f>'Data Entry'!B451</f>
        <v>77</v>
      </c>
      <c r="C450" t="str">
        <f>'Data Entry'!C451</f>
        <v>Red</v>
      </c>
      <c r="D450">
        <f>'Data Entry'!M451</f>
        <v>8089</v>
      </c>
      <c r="E450">
        <f>'Data Entry'!N451</f>
        <v>0</v>
      </c>
      <c r="F450">
        <f>'Data Entry'!O451</f>
        <v>7480</v>
      </c>
      <c r="G450">
        <f>'Data Entry'!P451</f>
        <v>0</v>
      </c>
      <c r="H450">
        <f>'Data Entry'!Q451</f>
        <v>5024</v>
      </c>
      <c r="I450">
        <f>'Data Entry'!R451</f>
        <v>0</v>
      </c>
      <c r="J450">
        <f t="shared" si="77"/>
        <v>0</v>
      </c>
      <c r="K450" s="1">
        <f>SUMIFS('I want to cry'!C$2:C$1000,'I want to cry'!$A$2:$A$1000,$B450,'I want to cry'!$B$2:$B$1000,$C450)</f>
        <v>0</v>
      </c>
      <c r="L450" s="1">
        <f>SUMIFS('I want to cry'!D$2:D$1000,'I want to cry'!$A$2:$A$1000,$B450,'I want to cry'!$B$2:$B$1000,$C450)</f>
        <v>0</v>
      </c>
      <c r="M450" s="1">
        <f>SUMIFS('I want to cry'!E$2:E$1000,'I want to cry'!$A$2:$A$1000,$B450,'I want to cry'!$B$2:$B$1000,$C450)</f>
        <v>0</v>
      </c>
      <c r="N450" s="1">
        <f t="shared" si="78"/>
        <v>0</v>
      </c>
      <c r="O450" s="1">
        <f t="shared" si="79"/>
        <v>0</v>
      </c>
      <c r="P450" s="1">
        <f t="shared" si="80"/>
        <v>0</v>
      </c>
      <c r="Q450" s="1">
        <f>SUMIF('I have a blue banner'!A$2:A$995,D450,'I have a blue banner'!L$2:L$995)</f>
        <v>55</v>
      </c>
      <c r="R450" s="1">
        <f>SUMIF('I have a blue banner'!A$2:A$995,F450,'I have a blue banner'!L$2:L$995)</f>
        <v>196</v>
      </c>
      <c r="S450" s="1">
        <f>SUMIF('I have a blue banner'!A$2:A$995,I450,'I have a blue banner'!L$2:L$995)</f>
        <v>0</v>
      </c>
      <c r="T450" s="1">
        <f>SUMIF('I wanna go biking'!A$2:A$1000,D450,'I wanna go biking'!D$2:D$2000)</f>
        <v>6</v>
      </c>
      <c r="U450" s="1">
        <f>SUMIF('I wanna go biking'!A$2:A$1000,F450,'I wanna go biking'!D$2:D$2000)</f>
        <v>21.7142857142857</v>
      </c>
      <c r="V450" s="1">
        <f>SUMIF('I wanna go biking'!A$2:A$1000,H450,'I wanna go biking'!D$2:D$2000)</f>
        <v>10.2</v>
      </c>
      <c r="W450">
        <f t="shared" si="81"/>
        <v>-49</v>
      </c>
      <c r="X450">
        <f t="shared" si="82"/>
        <v>-174.285714285714</v>
      </c>
      <c r="Y450">
        <f t="shared" si="83"/>
        <v>10.2</v>
      </c>
      <c r="Z450">
        <f t="shared" si="84"/>
        <v>0</v>
      </c>
      <c r="AA450">
        <f t="shared" si="85"/>
        <v>0</v>
      </c>
      <c r="AB450">
        <f t="shared" si="86"/>
        <v>0</v>
      </c>
      <c r="AC450" s="25">
        <f t="shared" si="87"/>
        <v>0</v>
      </c>
    </row>
    <row r="451" spans="1:29">
      <c r="A451">
        <f>'Data Entry'!A452</f>
        <v>7480</v>
      </c>
      <c r="B451">
        <f>'Data Entry'!B452</f>
        <v>77</v>
      </c>
      <c r="C451" t="str">
        <f>'Data Entry'!C452</f>
        <v>Blue</v>
      </c>
      <c r="D451">
        <f>'Data Entry'!M452</f>
        <v>4152</v>
      </c>
      <c r="E451">
        <f>'Data Entry'!N452</f>
        <v>0</v>
      </c>
      <c r="F451">
        <f>'Data Entry'!O452</f>
        <v>3161</v>
      </c>
      <c r="G451">
        <f>'Data Entry'!P452</f>
        <v>0</v>
      </c>
      <c r="H451">
        <f>'Data Entry'!Q452</f>
        <v>2198</v>
      </c>
      <c r="I451">
        <f>'Data Entry'!R452</f>
        <v>0</v>
      </c>
      <c r="J451">
        <f t="shared" si="77"/>
        <v>0</v>
      </c>
      <c r="K451" s="1">
        <f>SUMIFS('I want to cry'!C$2:C$1000,'I want to cry'!$A$2:$A$1000,$B451,'I want to cry'!$B$2:$B$1000,$C451)</f>
        <v>0</v>
      </c>
      <c r="L451" s="1">
        <f>SUMIFS('I want to cry'!D$2:D$1000,'I want to cry'!$A$2:$A$1000,$B451,'I want to cry'!$B$2:$B$1000,$C451)</f>
        <v>0</v>
      </c>
      <c r="M451" s="1">
        <f>SUMIFS('I want to cry'!E$2:E$1000,'I want to cry'!$A$2:$A$1000,$B451,'I want to cry'!$B$2:$B$1000,$C451)</f>
        <v>0</v>
      </c>
      <c r="N451" s="1">
        <f t="shared" si="78"/>
        <v>0</v>
      </c>
      <c r="O451" s="1">
        <f t="shared" si="79"/>
        <v>0</v>
      </c>
      <c r="P451" s="1">
        <f t="shared" si="80"/>
        <v>0</v>
      </c>
      <c r="Q451" s="1">
        <f>SUMIF('I have a blue banner'!A$2:A$995,D451,'I have a blue banner'!L$2:L$995)</f>
        <v>85</v>
      </c>
      <c r="R451" s="1">
        <f>SUMIF('I have a blue banner'!A$2:A$995,F451,'I have a blue banner'!L$2:L$995)</f>
        <v>13</v>
      </c>
      <c r="S451" s="1">
        <f>SUMIF('I have a blue banner'!A$2:A$995,I451,'I have a blue banner'!L$2:L$995)</f>
        <v>0</v>
      </c>
      <c r="T451" s="1">
        <f>SUMIF('I wanna go biking'!A$2:A$1000,D451,'I wanna go biking'!D$2:D$2000)</f>
        <v>10</v>
      </c>
      <c r="U451" s="1">
        <f>SUMIF('I wanna go biking'!A$2:A$1000,F451,'I wanna go biking'!D$2:D$2000)</f>
        <v>1.25</v>
      </c>
      <c r="V451" s="1">
        <f>SUMIF('I wanna go biking'!A$2:A$1000,H451,'I wanna go biking'!D$2:D$2000)</f>
        <v>7</v>
      </c>
      <c r="W451">
        <f t="shared" si="81"/>
        <v>-75</v>
      </c>
      <c r="X451">
        <f t="shared" si="82"/>
        <v>-11.75</v>
      </c>
      <c r="Y451">
        <f t="shared" si="83"/>
        <v>7</v>
      </c>
      <c r="Z451">
        <f t="shared" si="84"/>
        <v>0</v>
      </c>
      <c r="AA451">
        <f t="shared" si="85"/>
        <v>0</v>
      </c>
      <c r="AB451">
        <f t="shared" si="86"/>
        <v>0</v>
      </c>
      <c r="AC451" s="25">
        <f t="shared" si="87"/>
        <v>0</v>
      </c>
    </row>
    <row r="452" spans="1:29">
      <c r="A452">
        <f>'Data Entry'!A453</f>
        <v>771</v>
      </c>
      <c r="B452">
        <f>'Data Entry'!B453</f>
        <v>78</v>
      </c>
      <c r="C452" t="str">
        <f>'Data Entry'!C453</f>
        <v>Red</v>
      </c>
      <c r="D452">
        <f>'Data Entry'!M453</f>
        <v>6865</v>
      </c>
      <c r="E452">
        <f>'Data Entry'!N453</f>
        <v>27.174</v>
      </c>
      <c r="F452">
        <f>'Data Entry'!O453</f>
        <v>3543</v>
      </c>
      <c r="G452">
        <f>'Data Entry'!P453</f>
        <v>0</v>
      </c>
      <c r="H452">
        <f>'Data Entry'!Q453</f>
        <v>8850</v>
      </c>
      <c r="I452">
        <f>'Data Entry'!R453</f>
        <v>1.383</v>
      </c>
      <c r="J452">
        <f t="shared" si="77"/>
        <v>28.557</v>
      </c>
      <c r="K452" s="1">
        <f>SUMIFS('I want to cry'!C$2:C$1000,'I want to cry'!$A$2:$A$1000,$B452,'I want to cry'!$B$2:$B$1000,$C452)</f>
        <v>37.673</v>
      </c>
      <c r="L452" s="1">
        <f>SUMIFS('I want to cry'!D$2:D$1000,'I want to cry'!$A$2:$A$1000,$B452,'I want to cry'!$B$2:$B$1000,$C452)</f>
        <v>0</v>
      </c>
      <c r="M452" s="1">
        <f>SUMIFS('I want to cry'!E$2:E$1000,'I want to cry'!$A$2:$A$1000,$B452,'I want to cry'!$B$2:$B$1000,$C452)</f>
        <v>1.383</v>
      </c>
      <c r="N452" s="1">
        <f t="shared" si="78"/>
        <v>0.721312345711783</v>
      </c>
      <c r="O452" s="1">
        <f t="shared" si="79"/>
        <v>0</v>
      </c>
      <c r="P452" s="1">
        <f t="shared" si="80"/>
        <v>0</v>
      </c>
      <c r="Q452" s="1">
        <f>SUMIF('I have a blue banner'!A$2:A$995,D452,'I have a blue banner'!L$2:L$995)</f>
        <v>35</v>
      </c>
      <c r="R452" s="1">
        <f>SUMIF('I have a blue banner'!A$2:A$995,F452,'I have a blue banner'!L$2:L$995)</f>
        <v>29</v>
      </c>
      <c r="S452" s="1">
        <f>SUMIF('I have a blue banner'!A$2:A$995,I452,'I have a blue banner'!L$2:L$995)</f>
        <v>0</v>
      </c>
      <c r="T452" s="1">
        <f>SUMIF('I wanna go biking'!A$2:A$1000,D452,'I wanna go biking'!D$2:D$2000)</f>
        <v>2.75</v>
      </c>
      <c r="U452" s="1">
        <f>SUMIF('I wanna go biking'!A$2:A$1000,F452,'I wanna go biking'!D$2:D$2000)</f>
        <v>4.2</v>
      </c>
      <c r="V452" s="1">
        <f>SUMIF('I wanna go biking'!A$2:A$1000,H452,'I wanna go biking'!D$2:D$2000)</f>
        <v>0.6</v>
      </c>
      <c r="W452">
        <f t="shared" si="81"/>
        <v>-32.25</v>
      </c>
      <c r="X452">
        <f t="shared" si="82"/>
        <v>-24.8</v>
      </c>
      <c r="Y452">
        <f t="shared" si="83"/>
        <v>0.6</v>
      </c>
      <c r="Z452">
        <f t="shared" si="84"/>
        <v>-23.262323149205</v>
      </c>
      <c r="AA452">
        <f t="shared" si="85"/>
        <v>0</v>
      </c>
      <c r="AB452">
        <f t="shared" si="86"/>
        <v>0</v>
      </c>
      <c r="AC452" s="25">
        <f t="shared" si="87"/>
        <v>-23.262323149205</v>
      </c>
    </row>
    <row r="453" spans="1:29">
      <c r="A453">
        <f>'Data Entry'!A454</f>
        <v>3543</v>
      </c>
      <c r="B453">
        <f>'Data Entry'!B454</f>
        <v>78</v>
      </c>
      <c r="C453" t="str">
        <f>'Data Entry'!C454</f>
        <v>Blue</v>
      </c>
      <c r="D453">
        <f>'Data Entry'!M454</f>
        <v>4946</v>
      </c>
      <c r="E453">
        <f>'Data Entry'!N454</f>
        <v>0</v>
      </c>
      <c r="F453">
        <f>'Data Entry'!O454</f>
        <v>771</v>
      </c>
      <c r="G453">
        <f>'Data Entry'!P454</f>
        <v>1.167</v>
      </c>
      <c r="H453">
        <f>'Data Entry'!Q454</f>
        <v>1374</v>
      </c>
      <c r="I453">
        <f>'Data Entry'!R454</f>
        <v>3.784</v>
      </c>
      <c r="J453">
        <f t="shared" si="77"/>
        <v>4.951</v>
      </c>
      <c r="K453" s="1">
        <f>SUMIFS('I want to cry'!C$2:C$1000,'I want to cry'!$A$2:$A$1000,$B453,'I want to cry'!$B$2:$B$1000,$C453)</f>
        <v>5.267</v>
      </c>
      <c r="L453" s="1">
        <f>SUMIFS('I want to cry'!D$2:D$1000,'I want to cry'!$A$2:$A$1000,$B453,'I want to cry'!$B$2:$B$1000,$C453)</f>
        <v>1.167</v>
      </c>
      <c r="M453" s="1">
        <f>SUMIFS('I want to cry'!E$2:E$1000,'I want to cry'!$A$2:$A$1000,$B453,'I want to cry'!$B$2:$B$1000,$C453)</f>
        <v>3.784</v>
      </c>
      <c r="N453" s="1">
        <f t="shared" si="78"/>
        <v>0</v>
      </c>
      <c r="O453" s="1">
        <f t="shared" si="79"/>
        <v>0</v>
      </c>
      <c r="P453" s="1">
        <f t="shared" si="80"/>
        <v>1</v>
      </c>
      <c r="Q453" s="1">
        <f>SUMIF('I have a blue banner'!A$2:A$995,D453,'I have a blue banner'!L$2:L$995)</f>
        <v>144</v>
      </c>
      <c r="R453" s="1">
        <f>SUMIF('I have a blue banner'!A$2:A$995,F453,'I have a blue banner'!L$2:L$995)</f>
        <v>0</v>
      </c>
      <c r="S453" s="1">
        <f>SUMIF('I have a blue banner'!A$2:A$995,I453,'I have a blue banner'!L$2:L$995)</f>
        <v>0</v>
      </c>
      <c r="T453" s="1">
        <f>SUMIF('I wanna go biking'!A$2:A$1000,D453,'I wanna go biking'!D$2:D$2000)</f>
        <v>15.5</v>
      </c>
      <c r="U453" s="1">
        <f>SUMIF('I wanna go biking'!A$2:A$1000,F453,'I wanna go biking'!D$2:D$2000)</f>
        <v>0</v>
      </c>
      <c r="V453" s="1">
        <f>SUMIF('I wanna go biking'!A$2:A$1000,H453,'I wanna go biking'!D$2:D$2000)</f>
        <v>0</v>
      </c>
      <c r="W453">
        <f t="shared" si="81"/>
        <v>-128.5</v>
      </c>
      <c r="X453">
        <f t="shared" si="82"/>
        <v>0</v>
      </c>
      <c r="Y453">
        <f t="shared" si="83"/>
        <v>0</v>
      </c>
      <c r="Z453">
        <f t="shared" si="84"/>
        <v>0</v>
      </c>
      <c r="AA453">
        <f t="shared" si="85"/>
        <v>0</v>
      </c>
      <c r="AB453">
        <f t="shared" si="86"/>
        <v>0</v>
      </c>
      <c r="AC453" s="25">
        <f t="shared" si="87"/>
        <v>0</v>
      </c>
    </row>
    <row r="454" spans="1:29">
      <c r="A454">
        <f>'Data Entry'!A455</f>
        <v>4946</v>
      </c>
      <c r="B454">
        <f>'Data Entry'!B455</f>
        <v>78</v>
      </c>
      <c r="C454" t="str">
        <f>'Data Entry'!C455</f>
        <v>Red</v>
      </c>
      <c r="D454">
        <f>'Data Entry'!M455</f>
        <v>6865</v>
      </c>
      <c r="E454">
        <f>'Data Entry'!N455</f>
        <v>10.499</v>
      </c>
      <c r="F454">
        <f>'Data Entry'!O455</f>
        <v>3543</v>
      </c>
      <c r="G454">
        <f>'Data Entry'!P455</f>
        <v>0</v>
      </c>
      <c r="H454">
        <f>'Data Entry'!Q455</f>
        <v>8850</v>
      </c>
      <c r="I454">
        <f>'Data Entry'!R455</f>
        <v>0</v>
      </c>
      <c r="J454">
        <f t="shared" si="77"/>
        <v>10.499</v>
      </c>
      <c r="K454" s="1">
        <f>SUMIFS('I want to cry'!C$2:C$1000,'I want to cry'!$A$2:$A$1000,$B454,'I want to cry'!$B$2:$B$1000,$C454)</f>
        <v>37.673</v>
      </c>
      <c r="L454" s="1">
        <f>SUMIFS('I want to cry'!D$2:D$1000,'I want to cry'!$A$2:$A$1000,$B454,'I want to cry'!$B$2:$B$1000,$C454)</f>
        <v>0</v>
      </c>
      <c r="M454" s="1">
        <f>SUMIFS('I want to cry'!E$2:E$1000,'I want to cry'!$A$2:$A$1000,$B454,'I want to cry'!$B$2:$B$1000,$C454)</f>
        <v>1.383</v>
      </c>
      <c r="N454" s="1">
        <f t="shared" si="78"/>
        <v>0.278687654288217</v>
      </c>
      <c r="O454" s="1">
        <f t="shared" si="79"/>
        <v>0</v>
      </c>
      <c r="P454" s="1">
        <f t="shared" si="80"/>
        <v>0</v>
      </c>
      <c r="Q454" s="1">
        <f>SUMIF('I have a blue banner'!A$2:A$995,D454,'I have a blue banner'!L$2:L$995)</f>
        <v>35</v>
      </c>
      <c r="R454" s="1">
        <f>SUMIF('I have a blue banner'!A$2:A$995,F454,'I have a blue banner'!L$2:L$995)</f>
        <v>29</v>
      </c>
      <c r="S454" s="1">
        <f>SUMIF('I have a blue banner'!A$2:A$995,I454,'I have a blue banner'!L$2:L$995)</f>
        <v>0</v>
      </c>
      <c r="T454" s="1">
        <f>SUMIF('I wanna go biking'!A$2:A$1000,D454,'I wanna go biking'!D$2:D$2000)</f>
        <v>2.75</v>
      </c>
      <c r="U454" s="1">
        <f>SUMIF('I wanna go biking'!A$2:A$1000,F454,'I wanna go biking'!D$2:D$2000)</f>
        <v>4.2</v>
      </c>
      <c r="V454" s="1">
        <f>SUMIF('I wanna go biking'!A$2:A$1000,H454,'I wanna go biking'!D$2:D$2000)</f>
        <v>0.6</v>
      </c>
      <c r="W454">
        <f t="shared" si="81"/>
        <v>-32.25</v>
      </c>
      <c r="X454">
        <f t="shared" si="82"/>
        <v>-24.8</v>
      </c>
      <c r="Y454">
        <f t="shared" si="83"/>
        <v>0.6</v>
      </c>
      <c r="Z454">
        <f t="shared" si="84"/>
        <v>-8.987676850795</v>
      </c>
      <c r="AA454">
        <f t="shared" si="85"/>
        <v>0</v>
      </c>
      <c r="AB454">
        <f t="shared" si="86"/>
        <v>0</v>
      </c>
      <c r="AC454" s="25">
        <f t="shared" si="87"/>
        <v>-8.987676850795</v>
      </c>
    </row>
    <row r="455" spans="1:29">
      <c r="A455">
        <f>'Data Entry'!A456</f>
        <v>6865</v>
      </c>
      <c r="B455">
        <f>'Data Entry'!B456</f>
        <v>78</v>
      </c>
      <c r="C455" t="str">
        <f>'Data Entry'!C456</f>
        <v>Blue</v>
      </c>
      <c r="D455">
        <f>'Data Entry'!M456</f>
        <v>4946</v>
      </c>
      <c r="E455">
        <f>'Data Entry'!N456</f>
        <v>5.267</v>
      </c>
      <c r="F455">
        <f>'Data Entry'!O456</f>
        <v>771</v>
      </c>
      <c r="G455">
        <f>'Data Entry'!P456</f>
        <v>0</v>
      </c>
      <c r="H455">
        <f>'Data Entry'!Q456</f>
        <v>1374</v>
      </c>
      <c r="I455">
        <f>'Data Entry'!R456</f>
        <v>0</v>
      </c>
      <c r="J455">
        <f t="shared" si="77"/>
        <v>5.267</v>
      </c>
      <c r="K455" s="1">
        <f>SUMIFS('I want to cry'!C$2:C$1000,'I want to cry'!$A$2:$A$1000,$B455,'I want to cry'!$B$2:$B$1000,$C455)</f>
        <v>5.267</v>
      </c>
      <c r="L455" s="1">
        <f>SUMIFS('I want to cry'!D$2:D$1000,'I want to cry'!$A$2:$A$1000,$B455,'I want to cry'!$B$2:$B$1000,$C455)</f>
        <v>1.167</v>
      </c>
      <c r="M455" s="1">
        <f>SUMIFS('I want to cry'!E$2:E$1000,'I want to cry'!$A$2:$A$1000,$B455,'I want to cry'!$B$2:$B$1000,$C455)</f>
        <v>3.784</v>
      </c>
      <c r="N455" s="1">
        <f t="shared" si="78"/>
        <v>1</v>
      </c>
      <c r="O455" s="1">
        <f t="shared" si="79"/>
        <v>0</v>
      </c>
      <c r="P455" s="1">
        <f t="shared" si="80"/>
        <v>0</v>
      </c>
      <c r="Q455" s="1">
        <f>SUMIF('I have a blue banner'!A$2:A$995,D455,'I have a blue banner'!L$2:L$995)</f>
        <v>144</v>
      </c>
      <c r="R455" s="1">
        <f>SUMIF('I have a blue banner'!A$2:A$995,F455,'I have a blue banner'!L$2:L$995)</f>
        <v>0</v>
      </c>
      <c r="S455" s="1">
        <f>SUMIF('I have a blue banner'!A$2:A$995,I455,'I have a blue banner'!L$2:L$995)</f>
        <v>0</v>
      </c>
      <c r="T455" s="1">
        <f>SUMIF('I wanna go biking'!A$2:A$1000,D455,'I wanna go biking'!D$2:D$2000)</f>
        <v>15.5</v>
      </c>
      <c r="U455" s="1">
        <f>SUMIF('I wanna go biking'!A$2:A$1000,F455,'I wanna go biking'!D$2:D$2000)</f>
        <v>0</v>
      </c>
      <c r="V455" s="1">
        <f>SUMIF('I wanna go biking'!A$2:A$1000,H455,'I wanna go biking'!D$2:D$2000)</f>
        <v>0</v>
      </c>
      <c r="W455">
        <f t="shared" si="81"/>
        <v>-128.5</v>
      </c>
      <c r="X455">
        <f t="shared" si="82"/>
        <v>0</v>
      </c>
      <c r="Y455">
        <f t="shared" si="83"/>
        <v>0</v>
      </c>
      <c r="Z455">
        <f t="shared" si="84"/>
        <v>-128.5</v>
      </c>
      <c r="AA455">
        <f t="shared" si="85"/>
        <v>0</v>
      </c>
      <c r="AB455">
        <f t="shared" si="86"/>
        <v>0</v>
      </c>
      <c r="AC455" s="25">
        <f t="shared" si="87"/>
        <v>-128.5</v>
      </c>
    </row>
    <row r="456" spans="1:29">
      <c r="A456">
        <f>'Data Entry'!A457</f>
        <v>8850</v>
      </c>
      <c r="B456">
        <f>'Data Entry'!B457</f>
        <v>78</v>
      </c>
      <c r="C456" t="str">
        <f>'Data Entry'!C457</f>
        <v>Blue</v>
      </c>
      <c r="D456">
        <f>'Data Entry'!M457</f>
        <v>4946</v>
      </c>
      <c r="E456">
        <f>'Data Entry'!N457</f>
        <v>0</v>
      </c>
      <c r="F456">
        <f>'Data Entry'!O457</f>
        <v>1374</v>
      </c>
      <c r="G456">
        <f>'Data Entry'!P457</f>
        <v>0</v>
      </c>
      <c r="H456">
        <f>'Data Entry'!Q457</f>
        <v>771</v>
      </c>
      <c r="I456">
        <f>'Data Entry'!R457</f>
        <v>0</v>
      </c>
      <c r="J456">
        <f t="shared" si="77"/>
        <v>0</v>
      </c>
      <c r="K456" s="1">
        <f>SUMIFS('I want to cry'!C$2:C$1000,'I want to cry'!$A$2:$A$1000,$B456,'I want to cry'!$B$2:$B$1000,$C456)</f>
        <v>5.267</v>
      </c>
      <c r="L456" s="1">
        <f>SUMIFS('I want to cry'!D$2:D$1000,'I want to cry'!$A$2:$A$1000,$B456,'I want to cry'!$B$2:$B$1000,$C456)</f>
        <v>1.167</v>
      </c>
      <c r="M456" s="1">
        <f>SUMIFS('I want to cry'!E$2:E$1000,'I want to cry'!$A$2:$A$1000,$B456,'I want to cry'!$B$2:$B$1000,$C456)</f>
        <v>3.784</v>
      </c>
      <c r="N456" s="1">
        <f t="shared" si="78"/>
        <v>0</v>
      </c>
      <c r="O456" s="1">
        <f t="shared" si="79"/>
        <v>0</v>
      </c>
      <c r="P456" s="1">
        <f t="shared" si="80"/>
        <v>0</v>
      </c>
      <c r="Q456" s="1">
        <f>SUMIF('I have a blue banner'!A$2:A$995,D456,'I have a blue banner'!L$2:L$995)</f>
        <v>144</v>
      </c>
      <c r="R456" s="1">
        <f>SUMIF('I have a blue banner'!A$2:A$995,F456,'I have a blue banner'!L$2:L$995)</f>
        <v>2</v>
      </c>
      <c r="S456" s="1">
        <f>SUMIF('I have a blue banner'!A$2:A$995,I456,'I have a blue banner'!L$2:L$995)</f>
        <v>0</v>
      </c>
      <c r="T456" s="1">
        <f>SUMIF('I wanna go biking'!A$2:A$1000,D456,'I wanna go biking'!D$2:D$2000)</f>
        <v>15.5</v>
      </c>
      <c r="U456" s="1">
        <f>SUMIF('I wanna go biking'!A$2:A$1000,F456,'I wanna go biking'!D$2:D$2000)</f>
        <v>0</v>
      </c>
      <c r="V456" s="1">
        <f>SUMIF('I wanna go biking'!A$2:A$1000,H456,'I wanna go biking'!D$2:D$2000)</f>
        <v>0</v>
      </c>
      <c r="W456">
        <f t="shared" si="81"/>
        <v>-128.5</v>
      </c>
      <c r="X456">
        <f t="shared" si="82"/>
        <v>-2</v>
      </c>
      <c r="Y456">
        <f t="shared" si="83"/>
        <v>0</v>
      </c>
      <c r="Z456">
        <f t="shared" si="84"/>
        <v>0</v>
      </c>
      <c r="AA456">
        <f t="shared" si="85"/>
        <v>0</v>
      </c>
      <c r="AB456">
        <f t="shared" si="86"/>
        <v>0</v>
      </c>
      <c r="AC456" s="25">
        <f t="shared" si="87"/>
        <v>0</v>
      </c>
    </row>
    <row r="457" spans="1:29">
      <c r="A457">
        <f>'Data Entry'!A458</f>
        <v>6397</v>
      </c>
      <c r="B457">
        <f>'Data Entry'!B458</f>
        <v>76</v>
      </c>
      <c r="C457" t="str">
        <f>'Data Entry'!C458</f>
        <v>Red</v>
      </c>
      <c r="D457">
        <f>'Data Entry'!M458</f>
        <v>3683</v>
      </c>
      <c r="E457">
        <f>'Data Entry'!N458</f>
        <v>18.893</v>
      </c>
      <c r="F457">
        <f>'Data Entry'!O458</f>
        <v>1114</v>
      </c>
      <c r="G457">
        <f>'Data Entry'!P458</f>
        <v>0</v>
      </c>
      <c r="H457">
        <f>'Data Entry'!Q458</f>
        <v>4907</v>
      </c>
      <c r="I457">
        <f>'Data Entry'!R458</f>
        <v>0</v>
      </c>
      <c r="J457">
        <f t="shared" si="77"/>
        <v>18.893</v>
      </c>
      <c r="K457" s="1">
        <f>SUMIFS('I want to cry'!C$2:C$1000,'I want to cry'!$A$2:$A$1000,$B457,'I want to cry'!$B$2:$B$1000,$C457)</f>
        <v>28.759</v>
      </c>
      <c r="L457" s="1">
        <f>SUMIFS('I want to cry'!D$2:D$1000,'I want to cry'!$A$2:$A$1000,$B457,'I want to cry'!$B$2:$B$1000,$C457)</f>
        <v>0</v>
      </c>
      <c r="M457" s="1">
        <f>SUMIFS('I want to cry'!E$2:E$1000,'I want to cry'!$A$2:$A$1000,$B457,'I want to cry'!$B$2:$B$1000,$C457)</f>
        <v>0.651</v>
      </c>
      <c r="N457" s="1">
        <f t="shared" si="78"/>
        <v>0.656942174623596</v>
      </c>
      <c r="O457" s="1">
        <f t="shared" si="79"/>
        <v>0</v>
      </c>
      <c r="P457" s="1">
        <f t="shared" si="80"/>
        <v>0</v>
      </c>
      <c r="Q457" s="1">
        <f>SUMIF('I have a blue banner'!A$2:A$995,D457,'I have a blue banner'!L$2:L$995)</f>
        <v>66</v>
      </c>
      <c r="R457" s="1">
        <f>SUMIF('I have a blue banner'!A$2:A$995,F457,'I have a blue banner'!L$2:L$995)</f>
        <v>171</v>
      </c>
      <c r="S457" s="1">
        <f>SUMIF('I have a blue banner'!A$2:A$995,I457,'I have a blue banner'!L$2:L$995)</f>
        <v>0</v>
      </c>
      <c r="T457" s="1">
        <f>SUMIF('I wanna go biking'!A$2:A$1000,D457,'I wanna go biking'!D$2:D$2000)</f>
        <v>12</v>
      </c>
      <c r="U457" s="1">
        <f>SUMIF('I wanna go biking'!A$2:A$1000,F457,'I wanna go biking'!D$2:D$2000)</f>
        <v>25.6666666666667</v>
      </c>
      <c r="V457" s="1">
        <f>SUMIF('I wanna go biking'!A$2:A$1000,H457,'I wanna go biking'!D$2:D$2000)</f>
        <v>18.6666666666667</v>
      </c>
      <c r="W457">
        <f t="shared" si="81"/>
        <v>-54</v>
      </c>
      <c r="X457">
        <f t="shared" si="82"/>
        <v>-145.333333333333</v>
      </c>
      <c r="Y457">
        <f t="shared" si="83"/>
        <v>18.6666666666667</v>
      </c>
      <c r="Z457">
        <f t="shared" si="84"/>
        <v>-35.4748774296742</v>
      </c>
      <c r="AA457">
        <f t="shared" si="85"/>
        <v>0</v>
      </c>
      <c r="AB457">
        <f t="shared" si="86"/>
        <v>0</v>
      </c>
      <c r="AC457" s="25">
        <f t="shared" si="87"/>
        <v>-35.4748774296742</v>
      </c>
    </row>
    <row r="458" spans="1:29">
      <c r="A458">
        <f>'Data Entry'!A459</f>
        <v>1360</v>
      </c>
      <c r="B458">
        <f>'Data Entry'!B459</f>
        <v>79</v>
      </c>
      <c r="C458" t="str">
        <f>'Data Entry'!C459</f>
        <v>Blue</v>
      </c>
      <c r="D458">
        <f>'Data Entry'!M459</f>
        <v>1305</v>
      </c>
      <c r="E458">
        <f>'Data Entry'!N459</f>
        <v>0</v>
      </c>
      <c r="F458">
        <f>'Data Entry'!O459</f>
        <v>4903</v>
      </c>
      <c r="G458">
        <f>'Data Entry'!P459</f>
        <v>0</v>
      </c>
      <c r="H458">
        <f>'Data Entry'!Q459</f>
        <v>7902</v>
      </c>
      <c r="I458">
        <f>'Data Entry'!R459</f>
        <v>0</v>
      </c>
      <c r="J458">
        <f t="shared" si="77"/>
        <v>0</v>
      </c>
      <c r="K458" s="1">
        <f>SUMIFS('I want to cry'!C$2:C$1000,'I want to cry'!$A$2:$A$1000,$B458,'I want to cry'!$B$2:$B$1000,$C458)</f>
        <v>21.868</v>
      </c>
      <c r="L458" s="1">
        <f>SUMIFS('I want to cry'!D$2:D$1000,'I want to cry'!$A$2:$A$1000,$B458,'I want to cry'!$B$2:$B$1000,$C458)</f>
        <v>2.933</v>
      </c>
      <c r="M458" s="1">
        <f>SUMIFS('I want to cry'!E$2:E$1000,'I want to cry'!$A$2:$A$1000,$B458,'I want to cry'!$B$2:$B$1000,$C458)</f>
        <v>2.327</v>
      </c>
      <c r="N458" s="1">
        <f t="shared" si="78"/>
        <v>0</v>
      </c>
      <c r="O458" s="1">
        <f t="shared" si="79"/>
        <v>0</v>
      </c>
      <c r="P458" s="1">
        <f t="shared" si="80"/>
        <v>0</v>
      </c>
      <c r="Q458" s="1">
        <f>SUMIF('I have a blue banner'!A$2:A$995,D458,'I have a blue banner'!L$2:L$995)</f>
        <v>97</v>
      </c>
      <c r="R458" s="1">
        <f>SUMIF('I have a blue banner'!A$2:A$995,F458,'I have a blue banner'!L$2:L$995)</f>
        <v>32</v>
      </c>
      <c r="S458" s="1">
        <f>SUMIF('I have a blue banner'!A$2:A$995,I458,'I have a blue banner'!L$2:L$995)</f>
        <v>0</v>
      </c>
      <c r="T458" s="1">
        <f>SUMIF('I wanna go biking'!A$2:A$1000,D458,'I wanna go biking'!D$2:D$2000)</f>
        <v>12</v>
      </c>
      <c r="U458" s="1">
        <f>SUMIF('I wanna go biking'!A$2:A$1000,F458,'I wanna go biking'!D$2:D$2000)</f>
        <v>3.4</v>
      </c>
      <c r="V458" s="1">
        <f>SUMIF('I wanna go biking'!A$2:A$1000,H458,'I wanna go biking'!D$2:D$2000)</f>
        <v>14.75</v>
      </c>
      <c r="W458">
        <f t="shared" si="81"/>
        <v>-85</v>
      </c>
      <c r="X458">
        <f t="shared" si="82"/>
        <v>-28.6</v>
      </c>
      <c r="Y458">
        <f t="shared" si="83"/>
        <v>14.75</v>
      </c>
      <c r="Z458">
        <f t="shared" si="84"/>
        <v>0</v>
      </c>
      <c r="AA458">
        <f t="shared" si="85"/>
        <v>0</v>
      </c>
      <c r="AB458">
        <f t="shared" si="86"/>
        <v>0</v>
      </c>
      <c r="AC458" s="25">
        <f t="shared" si="87"/>
        <v>0</v>
      </c>
    </row>
    <row r="459" spans="1:29">
      <c r="A459">
        <f>'Data Entry'!A460</f>
        <v>1334</v>
      </c>
      <c r="B459">
        <f>'Data Entry'!B460</f>
        <v>79</v>
      </c>
      <c r="C459" t="str">
        <f>'Data Entry'!C460</f>
        <v>Blue</v>
      </c>
      <c r="D459">
        <f>'Data Entry'!M460</f>
        <v>1305</v>
      </c>
      <c r="E459">
        <f>'Data Entry'!N460</f>
        <v>21.868</v>
      </c>
      <c r="F459">
        <f>'Data Entry'!O460</f>
        <v>4903</v>
      </c>
      <c r="G459">
        <f>'Data Entry'!P460</f>
        <v>2.933</v>
      </c>
      <c r="H459">
        <f>'Data Entry'!Q460</f>
        <v>7902</v>
      </c>
      <c r="I459">
        <f>'Data Entry'!R460</f>
        <v>2.327</v>
      </c>
      <c r="J459">
        <f t="shared" si="77"/>
        <v>27.128</v>
      </c>
      <c r="K459" s="1">
        <f>SUMIFS('I want to cry'!C$2:C$1000,'I want to cry'!$A$2:$A$1000,$B459,'I want to cry'!$B$2:$B$1000,$C459)</f>
        <v>21.868</v>
      </c>
      <c r="L459" s="1">
        <f>SUMIFS('I want to cry'!D$2:D$1000,'I want to cry'!$A$2:$A$1000,$B459,'I want to cry'!$B$2:$B$1000,$C459)</f>
        <v>2.933</v>
      </c>
      <c r="M459" s="1">
        <f>SUMIFS('I want to cry'!E$2:E$1000,'I want to cry'!$A$2:$A$1000,$B459,'I want to cry'!$B$2:$B$1000,$C459)</f>
        <v>2.327</v>
      </c>
      <c r="N459" s="1">
        <f t="shared" si="78"/>
        <v>1</v>
      </c>
      <c r="O459" s="1">
        <f t="shared" si="79"/>
        <v>1</v>
      </c>
      <c r="P459" s="1">
        <f t="shared" si="80"/>
        <v>0</v>
      </c>
      <c r="Q459" s="1">
        <f>SUMIF('I have a blue banner'!A$2:A$995,D459,'I have a blue banner'!L$2:L$995)</f>
        <v>97</v>
      </c>
      <c r="R459" s="1">
        <f>SUMIF('I have a blue banner'!A$2:A$995,F459,'I have a blue banner'!L$2:L$995)</f>
        <v>32</v>
      </c>
      <c r="S459" s="1">
        <f>SUMIF('I have a blue banner'!A$2:A$995,I459,'I have a blue banner'!L$2:L$995)</f>
        <v>0</v>
      </c>
      <c r="T459" s="1">
        <f>SUMIF('I wanna go biking'!A$2:A$1000,D459,'I wanna go biking'!D$2:D$2000)</f>
        <v>12</v>
      </c>
      <c r="U459" s="1">
        <f>SUMIF('I wanna go biking'!A$2:A$1000,F459,'I wanna go biking'!D$2:D$2000)</f>
        <v>3.4</v>
      </c>
      <c r="V459" s="1">
        <f>SUMIF('I wanna go biking'!A$2:A$1000,H459,'I wanna go biking'!D$2:D$2000)</f>
        <v>14.75</v>
      </c>
      <c r="W459">
        <f t="shared" si="81"/>
        <v>-85</v>
      </c>
      <c r="X459">
        <f t="shared" si="82"/>
        <v>-28.6</v>
      </c>
      <c r="Y459">
        <f t="shared" si="83"/>
        <v>14.75</v>
      </c>
      <c r="Z459">
        <f t="shared" si="84"/>
        <v>-85</v>
      </c>
      <c r="AA459">
        <f t="shared" si="85"/>
        <v>-28.6</v>
      </c>
      <c r="AB459">
        <f t="shared" si="86"/>
        <v>0</v>
      </c>
      <c r="AC459" s="25">
        <f t="shared" si="87"/>
        <v>-113.6</v>
      </c>
    </row>
    <row r="460" spans="1:29">
      <c r="A460">
        <f>'Data Entry'!A461</f>
        <v>7902</v>
      </c>
      <c r="B460">
        <f>'Data Entry'!B461</f>
        <v>79</v>
      </c>
      <c r="C460" t="str">
        <f>'Data Entry'!C461</f>
        <v>Red</v>
      </c>
      <c r="D460">
        <f>'Data Entry'!M461</f>
        <v>1334</v>
      </c>
      <c r="E460">
        <f>'Data Entry'!N461</f>
        <v>9.41</v>
      </c>
      <c r="F460">
        <f>'Data Entry'!O461</f>
        <v>4015</v>
      </c>
      <c r="G460">
        <f>'Data Entry'!P461</f>
        <v>0</v>
      </c>
      <c r="H460">
        <f>'Data Entry'!Q461</f>
        <v>1360</v>
      </c>
      <c r="I460">
        <f>'Data Entry'!R461</f>
        <v>0</v>
      </c>
      <c r="J460">
        <f t="shared" si="77"/>
        <v>9.41</v>
      </c>
      <c r="K460" s="1">
        <f>SUMIFS('I want to cry'!C$2:C$1000,'I want to cry'!$A$2:$A$1000,$B460,'I want to cry'!$B$2:$B$1000,$C460)</f>
        <v>9.41</v>
      </c>
      <c r="L460" s="1">
        <f>SUMIFS('I want to cry'!D$2:D$1000,'I want to cry'!$A$2:$A$1000,$B460,'I want to cry'!$B$2:$B$1000,$C460)</f>
        <v>0</v>
      </c>
      <c r="M460" s="1">
        <f>SUMIFS('I want to cry'!E$2:E$1000,'I want to cry'!$A$2:$A$1000,$B460,'I want to cry'!$B$2:$B$1000,$C460)</f>
        <v>0</v>
      </c>
      <c r="N460" s="1">
        <f t="shared" si="78"/>
        <v>1</v>
      </c>
      <c r="O460" s="1">
        <f t="shared" si="79"/>
        <v>0</v>
      </c>
      <c r="P460" s="1">
        <f t="shared" si="80"/>
        <v>0</v>
      </c>
      <c r="Q460" s="1">
        <f>SUMIF('I have a blue banner'!A$2:A$995,D460,'I have a blue banner'!L$2:L$995)</f>
        <v>6</v>
      </c>
      <c r="R460" s="1">
        <f>SUMIF('I have a blue banner'!A$2:A$995,F460,'I have a blue banner'!L$2:L$995)</f>
        <v>71</v>
      </c>
      <c r="S460" s="1">
        <f>SUMIF('I have a blue banner'!A$2:A$995,I460,'I have a blue banner'!L$2:L$995)</f>
        <v>0</v>
      </c>
      <c r="T460" s="1">
        <f>SUMIF('I wanna go biking'!A$2:A$1000,D460,'I wanna go biking'!D$2:D$2000)</f>
        <v>0.285714285714286</v>
      </c>
      <c r="U460" s="1">
        <f>SUMIF('I wanna go biking'!A$2:A$1000,F460,'I wanna go biking'!D$2:D$2000)</f>
        <v>9.4</v>
      </c>
      <c r="V460" s="1">
        <f>SUMIF('I wanna go biking'!A$2:A$1000,H460,'I wanna go biking'!D$2:D$2000)</f>
        <v>9.33333333333333</v>
      </c>
      <c r="W460">
        <f t="shared" si="81"/>
        <v>-5.71428571428571</v>
      </c>
      <c r="X460">
        <f t="shared" si="82"/>
        <v>-61.6</v>
      </c>
      <c r="Y460">
        <f t="shared" si="83"/>
        <v>9.33333333333333</v>
      </c>
      <c r="Z460">
        <f t="shared" si="84"/>
        <v>-5.71428571428571</v>
      </c>
      <c r="AA460">
        <f t="shared" si="85"/>
        <v>0</v>
      </c>
      <c r="AB460">
        <f t="shared" si="86"/>
        <v>0</v>
      </c>
      <c r="AC460" s="25">
        <f t="shared" si="87"/>
        <v>-5.71428571428571</v>
      </c>
    </row>
    <row r="461" spans="1:29">
      <c r="A461">
        <f>'Data Entry'!A462</f>
        <v>4015</v>
      </c>
      <c r="B461">
        <f>'Data Entry'!B462</f>
        <v>79</v>
      </c>
      <c r="C461" t="str">
        <f>'Data Entry'!C462</f>
        <v>Blue</v>
      </c>
      <c r="D461">
        <f>'Data Entry'!M462</f>
        <v>1305</v>
      </c>
      <c r="E461">
        <f>'Data Entry'!N462</f>
        <v>0</v>
      </c>
      <c r="F461">
        <f>'Data Entry'!O462</f>
        <v>4968</v>
      </c>
      <c r="G461">
        <f>'Data Entry'!P462</f>
        <v>0</v>
      </c>
      <c r="H461">
        <f>'Data Entry'!Q462</f>
        <v>7902</v>
      </c>
      <c r="I461">
        <f>'Data Entry'!R462</f>
        <v>0</v>
      </c>
      <c r="J461">
        <f t="shared" si="77"/>
        <v>0</v>
      </c>
      <c r="K461" s="1">
        <f>SUMIFS('I want to cry'!C$2:C$1000,'I want to cry'!$A$2:$A$1000,$B461,'I want to cry'!$B$2:$B$1000,$C461)</f>
        <v>21.868</v>
      </c>
      <c r="L461" s="1">
        <f>SUMIFS('I want to cry'!D$2:D$1000,'I want to cry'!$A$2:$A$1000,$B461,'I want to cry'!$B$2:$B$1000,$C461)</f>
        <v>2.933</v>
      </c>
      <c r="M461" s="1">
        <f>SUMIFS('I want to cry'!E$2:E$1000,'I want to cry'!$A$2:$A$1000,$B461,'I want to cry'!$B$2:$B$1000,$C461)</f>
        <v>2.327</v>
      </c>
      <c r="N461" s="1">
        <f t="shared" si="78"/>
        <v>0</v>
      </c>
      <c r="O461" s="1">
        <f t="shared" si="79"/>
        <v>0</v>
      </c>
      <c r="P461" s="1">
        <f t="shared" si="80"/>
        <v>0</v>
      </c>
      <c r="Q461" s="1">
        <f>SUMIF('I have a blue banner'!A$2:A$995,D461,'I have a blue banner'!L$2:L$995)</f>
        <v>97</v>
      </c>
      <c r="R461" s="1">
        <f>SUMIF('I have a blue banner'!A$2:A$995,F461,'I have a blue banner'!L$2:L$995)</f>
        <v>0</v>
      </c>
      <c r="S461" s="1">
        <f>SUMIF('I have a blue banner'!A$2:A$995,I461,'I have a blue banner'!L$2:L$995)</f>
        <v>0</v>
      </c>
      <c r="T461" s="1">
        <f>SUMIF('I wanna go biking'!A$2:A$1000,D461,'I wanna go biking'!D$2:D$2000)</f>
        <v>12</v>
      </c>
      <c r="U461" s="1">
        <f>SUMIF('I wanna go biking'!A$2:A$1000,F461,'I wanna go biking'!D$2:D$2000)</f>
        <v>0</v>
      </c>
      <c r="V461" s="1">
        <f>SUMIF('I wanna go biking'!A$2:A$1000,H461,'I wanna go biking'!D$2:D$2000)</f>
        <v>14.75</v>
      </c>
      <c r="W461">
        <f t="shared" si="81"/>
        <v>-85</v>
      </c>
      <c r="X461">
        <f t="shared" si="82"/>
        <v>0</v>
      </c>
      <c r="Y461">
        <f t="shared" si="83"/>
        <v>14.75</v>
      </c>
      <c r="Z461">
        <f t="shared" si="84"/>
        <v>0</v>
      </c>
      <c r="AA461">
        <f t="shared" si="85"/>
        <v>0</v>
      </c>
      <c r="AB461">
        <f t="shared" si="86"/>
        <v>0</v>
      </c>
      <c r="AC461" s="25">
        <f t="shared" si="87"/>
        <v>0</v>
      </c>
    </row>
    <row r="462" spans="1:29">
      <c r="A462">
        <f>'Data Entry'!A463</f>
        <v>1305</v>
      </c>
      <c r="B462">
        <f>'Data Entry'!B463</f>
        <v>79</v>
      </c>
      <c r="C462" t="str">
        <f>'Data Entry'!C463</f>
        <v>Red</v>
      </c>
      <c r="D462">
        <f>'Data Entry'!M463</f>
        <v>1334</v>
      </c>
      <c r="E462">
        <f>'Data Entry'!N463</f>
        <v>0</v>
      </c>
      <c r="F462">
        <f>'Data Entry'!O463</f>
        <v>4015</v>
      </c>
      <c r="G462">
        <f>'Data Entry'!P463</f>
        <v>0</v>
      </c>
      <c r="H462">
        <f>'Data Entry'!Q463</f>
        <v>1360</v>
      </c>
      <c r="I462">
        <f>'Data Entry'!R463</f>
        <v>0</v>
      </c>
      <c r="J462">
        <f t="shared" si="77"/>
        <v>0</v>
      </c>
      <c r="K462" s="1">
        <f>SUMIFS('I want to cry'!C$2:C$1000,'I want to cry'!$A$2:$A$1000,$B462,'I want to cry'!$B$2:$B$1000,$C462)</f>
        <v>9.41</v>
      </c>
      <c r="L462" s="1">
        <f>SUMIFS('I want to cry'!D$2:D$1000,'I want to cry'!$A$2:$A$1000,$B462,'I want to cry'!$B$2:$B$1000,$C462)</f>
        <v>0</v>
      </c>
      <c r="M462" s="1">
        <f>SUMIFS('I want to cry'!E$2:E$1000,'I want to cry'!$A$2:$A$1000,$B462,'I want to cry'!$B$2:$B$1000,$C462)</f>
        <v>0</v>
      </c>
      <c r="N462" s="1">
        <f t="shared" si="78"/>
        <v>0</v>
      </c>
      <c r="O462" s="1">
        <f t="shared" si="79"/>
        <v>0</v>
      </c>
      <c r="P462" s="1">
        <f t="shared" si="80"/>
        <v>0</v>
      </c>
      <c r="Q462" s="1">
        <f>SUMIF('I have a blue banner'!A$2:A$995,D462,'I have a blue banner'!L$2:L$995)</f>
        <v>6</v>
      </c>
      <c r="R462" s="1">
        <f>SUMIF('I have a blue banner'!A$2:A$995,F462,'I have a blue banner'!L$2:L$995)</f>
        <v>71</v>
      </c>
      <c r="S462" s="1">
        <f>SUMIF('I have a blue banner'!A$2:A$995,I462,'I have a blue banner'!L$2:L$995)</f>
        <v>0</v>
      </c>
      <c r="T462" s="1">
        <f>SUMIF('I wanna go biking'!A$2:A$1000,D462,'I wanna go biking'!D$2:D$2000)</f>
        <v>0.285714285714286</v>
      </c>
      <c r="U462" s="1">
        <f>SUMIF('I wanna go biking'!A$2:A$1000,F462,'I wanna go biking'!D$2:D$2000)</f>
        <v>9.4</v>
      </c>
      <c r="V462" s="1">
        <f>SUMIF('I wanna go biking'!A$2:A$1000,H462,'I wanna go biking'!D$2:D$2000)</f>
        <v>9.33333333333333</v>
      </c>
      <c r="W462">
        <f t="shared" si="81"/>
        <v>-5.71428571428571</v>
      </c>
      <c r="X462">
        <f t="shared" si="82"/>
        <v>-61.6</v>
      </c>
      <c r="Y462">
        <f t="shared" si="83"/>
        <v>9.33333333333333</v>
      </c>
      <c r="Z462">
        <f t="shared" si="84"/>
        <v>0</v>
      </c>
      <c r="AA462">
        <f t="shared" si="85"/>
        <v>0</v>
      </c>
      <c r="AB462">
        <f t="shared" si="86"/>
        <v>0</v>
      </c>
      <c r="AC462" s="25">
        <f t="shared" si="87"/>
        <v>0</v>
      </c>
    </row>
    <row r="463" spans="1:29">
      <c r="A463">
        <f>'Data Entry'!A464</f>
        <v>7520</v>
      </c>
      <c r="B463">
        <f>'Data Entry'!B464</f>
        <v>80</v>
      </c>
      <c r="C463" t="str">
        <f>'Data Entry'!C464</f>
        <v>Blue</v>
      </c>
      <c r="D463">
        <f>'Data Entry'!M464</f>
        <v>8789</v>
      </c>
      <c r="E463">
        <f>'Data Entry'!N464</f>
        <v>2.732</v>
      </c>
      <c r="F463">
        <f>'Data Entry'!O464</f>
        <v>8729</v>
      </c>
      <c r="G463">
        <f>'Data Entry'!P464</f>
        <v>9.499</v>
      </c>
      <c r="H463">
        <f>'Data Entry'!Q464</f>
        <v>610</v>
      </c>
      <c r="I463">
        <f>'Data Entry'!R464</f>
        <v>2.217</v>
      </c>
      <c r="J463">
        <f t="shared" si="77"/>
        <v>14.448</v>
      </c>
      <c r="K463" s="1">
        <f>SUMIFS('I want to cry'!C$2:C$1000,'I want to cry'!$A$2:$A$1000,$B463,'I want to cry'!$B$2:$B$1000,$C463)</f>
        <v>12.332</v>
      </c>
      <c r="L463" s="1">
        <f>SUMIFS('I want to cry'!D$2:D$1000,'I want to cry'!$A$2:$A$1000,$B463,'I want to cry'!$B$2:$B$1000,$C463)</f>
        <v>9.499</v>
      </c>
      <c r="M463" s="1">
        <f>SUMIFS('I want to cry'!E$2:E$1000,'I want to cry'!$A$2:$A$1000,$B463,'I want to cry'!$B$2:$B$1000,$C463)</f>
        <v>2.217</v>
      </c>
      <c r="N463" s="1">
        <f t="shared" si="78"/>
        <v>0.221537463509569</v>
      </c>
      <c r="O463" s="1">
        <f t="shared" si="79"/>
        <v>1</v>
      </c>
      <c r="P463" s="1">
        <f t="shared" si="80"/>
        <v>0</v>
      </c>
      <c r="Q463" s="1">
        <f>SUMIF('I have a blue banner'!A$2:A$995,D463,'I have a blue banner'!L$2:L$995)</f>
        <v>20</v>
      </c>
      <c r="R463" s="1">
        <f>SUMIF('I have a blue banner'!A$2:A$995,F463,'I have a blue banner'!L$2:L$995)</f>
        <v>40</v>
      </c>
      <c r="S463" s="1">
        <f>SUMIF('I have a blue banner'!A$2:A$995,I463,'I have a blue banner'!L$2:L$995)</f>
        <v>0</v>
      </c>
      <c r="T463" s="1">
        <f>SUMIF('I wanna go biking'!A$2:A$1000,D463,'I wanna go biking'!D$2:D$2000)</f>
        <v>3.5</v>
      </c>
      <c r="U463" s="1">
        <f>SUMIF('I wanna go biking'!A$2:A$1000,F463,'I wanna go biking'!D$2:D$2000)</f>
        <v>5</v>
      </c>
      <c r="V463" s="1">
        <f>SUMIF('I wanna go biking'!A$2:A$1000,H463,'I wanna go biking'!D$2:D$2000)</f>
        <v>14.4</v>
      </c>
      <c r="W463">
        <f t="shared" si="81"/>
        <v>-16.5</v>
      </c>
      <c r="X463">
        <f t="shared" si="82"/>
        <v>-35</v>
      </c>
      <c r="Y463">
        <f t="shared" si="83"/>
        <v>14.4</v>
      </c>
      <c r="Z463">
        <f t="shared" si="84"/>
        <v>-3.65536814790788</v>
      </c>
      <c r="AA463">
        <f t="shared" si="85"/>
        <v>-35</v>
      </c>
      <c r="AB463">
        <f t="shared" si="86"/>
        <v>0</v>
      </c>
      <c r="AC463" s="25">
        <f t="shared" si="87"/>
        <v>-38.6553681479079</v>
      </c>
    </row>
    <row r="464" spans="1:29">
      <c r="A464">
        <f>'Data Entry'!A465</f>
        <v>8789</v>
      </c>
      <c r="B464">
        <f>'Data Entry'!B465</f>
        <v>80</v>
      </c>
      <c r="C464" t="str">
        <f>'Data Entry'!C465</f>
        <v>Red</v>
      </c>
      <c r="D464">
        <f>'Data Entry'!M465</f>
        <v>7520</v>
      </c>
      <c r="E464">
        <f>'Data Entry'!N465</f>
        <v>2.22</v>
      </c>
      <c r="F464">
        <f>'Data Entry'!O465</f>
        <v>4343</v>
      </c>
      <c r="G464">
        <f>'Data Entry'!P465</f>
        <v>0</v>
      </c>
      <c r="H464">
        <f>'Data Entry'!Q465</f>
        <v>2056</v>
      </c>
      <c r="I464">
        <f>'Data Entry'!R465</f>
        <v>54.134</v>
      </c>
      <c r="J464">
        <f t="shared" si="77"/>
        <v>56.354</v>
      </c>
      <c r="K464" s="1">
        <f>SUMIFS('I want to cry'!C$2:C$1000,'I want to cry'!$A$2:$A$1000,$B464,'I want to cry'!$B$2:$B$1000,$C464)</f>
        <v>14.727</v>
      </c>
      <c r="L464" s="1">
        <f>SUMIFS('I want to cry'!D$2:D$1000,'I want to cry'!$A$2:$A$1000,$B464,'I want to cry'!$B$2:$B$1000,$C464)</f>
        <v>0</v>
      </c>
      <c r="M464" s="1">
        <f>SUMIFS('I want to cry'!E$2:E$1000,'I want to cry'!$A$2:$A$1000,$B464,'I want to cry'!$B$2:$B$1000,$C464)</f>
        <v>54.3</v>
      </c>
      <c r="N464" s="1">
        <f t="shared" si="78"/>
        <v>0</v>
      </c>
      <c r="O464" s="1">
        <f t="shared" si="79"/>
        <v>0</v>
      </c>
      <c r="P464" s="1">
        <f t="shared" si="80"/>
        <v>0.996942909760589</v>
      </c>
      <c r="Q464" s="1">
        <f>SUMIF('I have a blue banner'!A$2:A$995,D464,'I have a blue banner'!L$2:L$995)</f>
        <v>20</v>
      </c>
      <c r="R464" s="1">
        <f>SUMIF('I have a blue banner'!A$2:A$995,F464,'I have a blue banner'!L$2:L$995)</f>
        <v>162</v>
      </c>
      <c r="S464" s="1">
        <f>SUMIF('I have a blue banner'!A$2:A$995,I464,'I have a blue banner'!L$2:L$995)</f>
        <v>0</v>
      </c>
      <c r="T464" s="1">
        <f>SUMIF('I wanna go biking'!A$2:A$1000,D464,'I wanna go biking'!D$2:D$2000)</f>
        <v>2.33333333333333</v>
      </c>
      <c r="U464" s="1">
        <f>SUMIF('I wanna go biking'!A$2:A$1000,F464,'I wanna go biking'!D$2:D$2000)</f>
        <v>17.6</v>
      </c>
      <c r="V464" s="1">
        <f>SUMIF('I wanna go biking'!A$2:A$1000,H464,'I wanna go biking'!D$2:D$2000)</f>
        <v>27.3333333333333</v>
      </c>
      <c r="W464">
        <f t="shared" si="81"/>
        <v>-17.6666666666667</v>
      </c>
      <c r="X464">
        <f t="shared" si="82"/>
        <v>-144.4</v>
      </c>
      <c r="Y464">
        <f t="shared" si="83"/>
        <v>27.3333333333333</v>
      </c>
      <c r="Z464">
        <f t="shared" si="84"/>
        <v>0</v>
      </c>
      <c r="AA464">
        <f t="shared" si="85"/>
        <v>0</v>
      </c>
      <c r="AB464">
        <f t="shared" si="86"/>
        <v>27.2497728667894</v>
      </c>
      <c r="AC464" s="25">
        <f t="shared" si="87"/>
        <v>27.2497728667894</v>
      </c>
    </row>
    <row r="465" spans="1:29">
      <c r="A465">
        <f>'Data Entry'!A466</f>
        <v>4343</v>
      </c>
      <c r="B465">
        <f>'Data Entry'!B466</f>
        <v>80</v>
      </c>
      <c r="C465" t="str">
        <f>'Data Entry'!C466</f>
        <v>Blue</v>
      </c>
      <c r="D465">
        <f>'Data Entry'!M466</f>
        <v>8789</v>
      </c>
      <c r="E465">
        <f>'Data Entry'!N466</f>
        <v>0</v>
      </c>
      <c r="F465">
        <f>'Data Entry'!O466</f>
        <v>8729</v>
      </c>
      <c r="G465">
        <f>'Data Entry'!P466</f>
        <v>0</v>
      </c>
      <c r="H465">
        <f>'Data Entry'!Q466</f>
        <v>610</v>
      </c>
      <c r="I465">
        <f>'Data Entry'!R466</f>
        <v>0</v>
      </c>
      <c r="J465">
        <f t="shared" si="77"/>
        <v>0</v>
      </c>
      <c r="K465" s="1">
        <f>SUMIFS('I want to cry'!C$2:C$1000,'I want to cry'!$A$2:$A$1000,$B465,'I want to cry'!$B$2:$B$1000,$C465)</f>
        <v>12.332</v>
      </c>
      <c r="L465" s="1">
        <f>SUMIFS('I want to cry'!D$2:D$1000,'I want to cry'!$A$2:$A$1000,$B465,'I want to cry'!$B$2:$B$1000,$C465)</f>
        <v>9.499</v>
      </c>
      <c r="M465" s="1">
        <f>SUMIFS('I want to cry'!E$2:E$1000,'I want to cry'!$A$2:$A$1000,$B465,'I want to cry'!$B$2:$B$1000,$C465)</f>
        <v>2.217</v>
      </c>
      <c r="N465" s="1">
        <f t="shared" si="78"/>
        <v>0</v>
      </c>
      <c r="O465" s="1">
        <f t="shared" si="79"/>
        <v>0</v>
      </c>
      <c r="P465" s="1">
        <f t="shared" si="80"/>
        <v>0</v>
      </c>
      <c r="Q465" s="1">
        <f>SUMIF('I have a blue banner'!A$2:A$995,D465,'I have a blue banner'!L$2:L$995)</f>
        <v>20</v>
      </c>
      <c r="R465" s="1">
        <f>SUMIF('I have a blue banner'!A$2:A$995,F465,'I have a blue banner'!L$2:L$995)</f>
        <v>40</v>
      </c>
      <c r="S465" s="1">
        <f>SUMIF('I have a blue banner'!A$2:A$995,I465,'I have a blue banner'!L$2:L$995)</f>
        <v>0</v>
      </c>
      <c r="T465" s="1">
        <f>SUMIF('I wanna go biking'!A$2:A$1000,D465,'I wanna go biking'!D$2:D$2000)</f>
        <v>3.5</v>
      </c>
      <c r="U465" s="1">
        <f>SUMIF('I wanna go biking'!A$2:A$1000,F465,'I wanna go biking'!D$2:D$2000)</f>
        <v>5</v>
      </c>
      <c r="V465" s="1">
        <f>SUMIF('I wanna go biking'!A$2:A$1000,H465,'I wanna go biking'!D$2:D$2000)</f>
        <v>14.4</v>
      </c>
      <c r="W465">
        <f t="shared" si="81"/>
        <v>-16.5</v>
      </c>
      <c r="X465">
        <f t="shared" si="82"/>
        <v>-35</v>
      </c>
      <c r="Y465">
        <f t="shared" si="83"/>
        <v>14.4</v>
      </c>
      <c r="Z465">
        <f t="shared" si="84"/>
        <v>0</v>
      </c>
      <c r="AA465">
        <f t="shared" si="85"/>
        <v>0</v>
      </c>
      <c r="AB465">
        <f t="shared" si="86"/>
        <v>0</v>
      </c>
      <c r="AC465" s="25">
        <f t="shared" si="87"/>
        <v>0</v>
      </c>
    </row>
    <row r="466" spans="1:29">
      <c r="A466">
        <f>'Data Entry'!A467</f>
        <v>610</v>
      </c>
      <c r="B466">
        <f>'Data Entry'!B467</f>
        <v>80</v>
      </c>
      <c r="C466" t="str">
        <f>'Data Entry'!C467</f>
        <v>Red</v>
      </c>
      <c r="D466">
        <f>'Data Entry'!M467</f>
        <v>7520</v>
      </c>
      <c r="E466">
        <f>'Data Entry'!N467</f>
        <v>4.642</v>
      </c>
      <c r="F466">
        <f>'Data Entry'!O467</f>
        <v>4343</v>
      </c>
      <c r="G466">
        <f>'Data Entry'!P467</f>
        <v>0</v>
      </c>
      <c r="H466">
        <f>'Data Entry'!Q467</f>
        <v>2056</v>
      </c>
      <c r="I466">
        <f>'Data Entry'!R467</f>
        <v>0</v>
      </c>
      <c r="J466">
        <f t="shared" si="77"/>
        <v>4.642</v>
      </c>
      <c r="K466" s="1">
        <f>SUMIFS('I want to cry'!C$2:C$1000,'I want to cry'!$A$2:$A$1000,$B466,'I want to cry'!$B$2:$B$1000,$C466)</f>
        <v>14.727</v>
      </c>
      <c r="L466" s="1">
        <f>SUMIFS('I want to cry'!D$2:D$1000,'I want to cry'!$A$2:$A$1000,$B466,'I want to cry'!$B$2:$B$1000,$C466)</f>
        <v>0</v>
      </c>
      <c r="M466" s="1">
        <f>SUMIFS('I want to cry'!E$2:E$1000,'I want to cry'!$A$2:$A$1000,$B466,'I want to cry'!$B$2:$B$1000,$C466)</f>
        <v>54.3</v>
      </c>
      <c r="N466" s="1">
        <f t="shared" si="78"/>
        <v>0.315203367963604</v>
      </c>
      <c r="O466" s="1">
        <f t="shared" si="79"/>
        <v>0</v>
      </c>
      <c r="P466" s="1">
        <f t="shared" si="80"/>
        <v>0</v>
      </c>
      <c r="Q466" s="1">
        <f>SUMIF('I have a blue banner'!A$2:A$995,D466,'I have a blue banner'!L$2:L$995)</f>
        <v>20</v>
      </c>
      <c r="R466" s="1">
        <f>SUMIF('I have a blue banner'!A$2:A$995,F466,'I have a blue banner'!L$2:L$995)</f>
        <v>162</v>
      </c>
      <c r="S466" s="1">
        <f>SUMIF('I have a blue banner'!A$2:A$995,I466,'I have a blue banner'!L$2:L$995)</f>
        <v>0</v>
      </c>
      <c r="T466" s="1">
        <f>SUMIF('I wanna go biking'!A$2:A$1000,D466,'I wanna go biking'!D$2:D$2000)</f>
        <v>2.33333333333333</v>
      </c>
      <c r="U466" s="1">
        <f>SUMIF('I wanna go biking'!A$2:A$1000,F466,'I wanna go biking'!D$2:D$2000)</f>
        <v>17.6</v>
      </c>
      <c r="V466" s="1">
        <f>SUMIF('I wanna go biking'!A$2:A$1000,H466,'I wanna go biking'!D$2:D$2000)</f>
        <v>27.3333333333333</v>
      </c>
      <c r="W466">
        <f t="shared" si="81"/>
        <v>-17.6666666666667</v>
      </c>
      <c r="X466">
        <f t="shared" si="82"/>
        <v>-144.4</v>
      </c>
      <c r="Y466">
        <f t="shared" si="83"/>
        <v>27.3333333333333</v>
      </c>
      <c r="Z466">
        <f t="shared" si="84"/>
        <v>-5.56859283402368</v>
      </c>
      <c r="AA466">
        <f t="shared" si="85"/>
        <v>0</v>
      </c>
      <c r="AB466">
        <f t="shared" si="86"/>
        <v>0</v>
      </c>
      <c r="AC466" s="25">
        <f t="shared" si="87"/>
        <v>-5.56859283402368</v>
      </c>
    </row>
    <row r="467" spans="1:29">
      <c r="A467">
        <f>'Data Entry'!A468</f>
        <v>2056</v>
      </c>
      <c r="B467">
        <f>'Data Entry'!B468</f>
        <v>80</v>
      </c>
      <c r="C467" t="str">
        <f>'Data Entry'!C468</f>
        <v>Blue</v>
      </c>
      <c r="D467">
        <f>'Data Entry'!M468</f>
        <v>610</v>
      </c>
      <c r="E467">
        <f>'Data Entry'!N468</f>
        <v>9.6</v>
      </c>
      <c r="F467">
        <f>'Data Entry'!O468</f>
        <v>8729</v>
      </c>
      <c r="G467">
        <f>'Data Entry'!P468</f>
        <v>0</v>
      </c>
      <c r="H467">
        <f>'Data Entry'!Q468</f>
        <v>8789</v>
      </c>
      <c r="I467">
        <f>'Data Entry'!R468</f>
        <v>0</v>
      </c>
      <c r="J467">
        <f t="shared" si="77"/>
        <v>9.6</v>
      </c>
      <c r="K467" s="1">
        <f>SUMIFS('I want to cry'!C$2:C$1000,'I want to cry'!$A$2:$A$1000,$B467,'I want to cry'!$B$2:$B$1000,$C467)</f>
        <v>12.332</v>
      </c>
      <c r="L467" s="1">
        <f>SUMIFS('I want to cry'!D$2:D$1000,'I want to cry'!$A$2:$A$1000,$B467,'I want to cry'!$B$2:$B$1000,$C467)</f>
        <v>9.499</v>
      </c>
      <c r="M467" s="1">
        <f>SUMIFS('I want to cry'!E$2:E$1000,'I want to cry'!$A$2:$A$1000,$B467,'I want to cry'!$B$2:$B$1000,$C467)</f>
        <v>2.217</v>
      </c>
      <c r="N467" s="1">
        <f t="shared" si="78"/>
        <v>0.778462536490431</v>
      </c>
      <c r="O467" s="1">
        <f t="shared" si="79"/>
        <v>0</v>
      </c>
      <c r="P467" s="1">
        <f t="shared" si="80"/>
        <v>0</v>
      </c>
      <c r="Q467" s="1">
        <f>SUMIF('I have a blue banner'!A$2:A$995,D467,'I have a blue banner'!L$2:L$995)</f>
        <v>126</v>
      </c>
      <c r="R467" s="1">
        <f>SUMIF('I have a blue banner'!A$2:A$995,F467,'I have a blue banner'!L$2:L$995)</f>
        <v>40</v>
      </c>
      <c r="S467" s="1">
        <f>SUMIF('I have a blue banner'!A$2:A$995,I467,'I have a blue banner'!L$2:L$995)</f>
        <v>0</v>
      </c>
      <c r="T467" s="1">
        <f>SUMIF('I wanna go biking'!A$2:A$1000,D467,'I wanna go biking'!D$2:D$2000)</f>
        <v>14.4</v>
      </c>
      <c r="U467" s="1">
        <f>SUMIF('I wanna go biking'!A$2:A$1000,F467,'I wanna go biking'!D$2:D$2000)</f>
        <v>5</v>
      </c>
      <c r="V467" s="1">
        <f>SUMIF('I wanna go biking'!A$2:A$1000,H467,'I wanna go biking'!D$2:D$2000)</f>
        <v>3.5</v>
      </c>
      <c r="W467">
        <f t="shared" si="81"/>
        <v>-111.6</v>
      </c>
      <c r="X467">
        <f t="shared" si="82"/>
        <v>-35</v>
      </c>
      <c r="Y467">
        <f t="shared" si="83"/>
        <v>3.5</v>
      </c>
      <c r="Z467">
        <f t="shared" si="84"/>
        <v>-86.8764190723321</v>
      </c>
      <c r="AA467">
        <f t="shared" si="85"/>
        <v>0</v>
      </c>
      <c r="AB467">
        <f t="shared" si="86"/>
        <v>0</v>
      </c>
      <c r="AC467" s="25">
        <f t="shared" si="87"/>
        <v>-86.8764190723321</v>
      </c>
    </row>
    <row r="468" spans="1:29">
      <c r="A468">
        <f>'Data Entry'!A469</f>
        <v>8729</v>
      </c>
      <c r="B468">
        <f>'Data Entry'!B469</f>
        <v>80</v>
      </c>
      <c r="C468" t="str">
        <f>'Data Entry'!C469</f>
        <v>Red</v>
      </c>
      <c r="D468">
        <f>'Data Entry'!M469</f>
        <v>7520</v>
      </c>
      <c r="E468">
        <f>'Data Entry'!N469</f>
        <v>7.865</v>
      </c>
      <c r="F468">
        <f>'Data Entry'!O469</f>
        <v>4343</v>
      </c>
      <c r="G468">
        <f>'Data Entry'!P469</f>
        <v>0</v>
      </c>
      <c r="H468">
        <f>'Data Entry'!Q469</f>
        <v>2056</v>
      </c>
      <c r="I468">
        <f>'Data Entry'!R469</f>
        <v>0.166</v>
      </c>
      <c r="J468">
        <f t="shared" si="77"/>
        <v>8.031</v>
      </c>
      <c r="K468" s="1">
        <f>SUMIFS('I want to cry'!C$2:C$1000,'I want to cry'!$A$2:$A$1000,$B468,'I want to cry'!$B$2:$B$1000,$C468)</f>
        <v>14.727</v>
      </c>
      <c r="L468" s="1">
        <f>SUMIFS('I want to cry'!D$2:D$1000,'I want to cry'!$A$2:$A$1000,$B468,'I want to cry'!$B$2:$B$1000,$C468)</f>
        <v>0</v>
      </c>
      <c r="M468" s="1">
        <f>SUMIFS('I want to cry'!E$2:E$1000,'I want to cry'!$A$2:$A$1000,$B468,'I want to cry'!$B$2:$B$1000,$C468)</f>
        <v>54.3</v>
      </c>
      <c r="N468" s="1">
        <f t="shared" si="78"/>
        <v>0.534053099748761</v>
      </c>
      <c r="O468" s="1">
        <f t="shared" si="79"/>
        <v>0</v>
      </c>
      <c r="P468" s="1">
        <f t="shared" si="80"/>
        <v>0</v>
      </c>
      <c r="Q468" s="1">
        <f>SUMIF('I have a blue banner'!A$2:A$995,D468,'I have a blue banner'!L$2:L$995)</f>
        <v>20</v>
      </c>
      <c r="R468" s="1">
        <f>SUMIF('I have a blue banner'!A$2:A$995,F468,'I have a blue banner'!L$2:L$995)</f>
        <v>162</v>
      </c>
      <c r="S468" s="1">
        <f>SUMIF('I have a blue banner'!A$2:A$995,I468,'I have a blue banner'!L$2:L$995)</f>
        <v>0</v>
      </c>
      <c r="T468" s="1">
        <f>SUMIF('I wanna go biking'!A$2:A$1000,D468,'I wanna go biking'!D$2:D$2000)</f>
        <v>2.33333333333333</v>
      </c>
      <c r="U468" s="1">
        <f>SUMIF('I wanna go biking'!A$2:A$1000,F468,'I wanna go biking'!D$2:D$2000)</f>
        <v>17.6</v>
      </c>
      <c r="V468" s="1">
        <f>SUMIF('I wanna go biking'!A$2:A$1000,H468,'I wanna go biking'!D$2:D$2000)</f>
        <v>27.3333333333333</v>
      </c>
      <c r="W468">
        <f t="shared" si="81"/>
        <v>-17.6666666666667</v>
      </c>
      <c r="X468">
        <f t="shared" si="82"/>
        <v>-144.4</v>
      </c>
      <c r="Y468">
        <f t="shared" si="83"/>
        <v>27.3333333333333</v>
      </c>
      <c r="Z468">
        <f t="shared" si="84"/>
        <v>-9.43493809556144</v>
      </c>
      <c r="AA468">
        <f t="shared" si="85"/>
        <v>0</v>
      </c>
      <c r="AB468">
        <f t="shared" si="86"/>
        <v>0</v>
      </c>
      <c r="AC468" s="25">
        <f t="shared" si="87"/>
        <v>-9.43493809556144</v>
      </c>
    </row>
    <row r="469" spans="1:29">
      <c r="A469">
        <f>'Data Entry'!A470</f>
        <v>914</v>
      </c>
      <c r="B469">
        <f>'Data Entry'!B470</f>
        <v>81</v>
      </c>
      <c r="C469" t="str">
        <f>'Data Entry'!C470</f>
        <v>Blue</v>
      </c>
      <c r="D469">
        <f>'Data Entry'!M470</f>
        <v>772</v>
      </c>
      <c r="E469">
        <f>'Data Entry'!N470</f>
        <v>19.268</v>
      </c>
      <c r="F469">
        <f>'Data Entry'!O470</f>
        <v>8735</v>
      </c>
      <c r="G469">
        <f>'Data Entry'!P470</f>
        <v>0</v>
      </c>
      <c r="H469">
        <f>'Data Entry'!Q470</f>
        <v>6979</v>
      </c>
      <c r="I469">
        <f>'Data Entry'!R470</f>
        <v>0</v>
      </c>
      <c r="J469">
        <f t="shared" si="77"/>
        <v>19.268</v>
      </c>
      <c r="K469" s="1">
        <f>SUMIFS('I want to cry'!C$2:C$1000,'I want to cry'!$A$2:$A$1000,$B469,'I want to cry'!$B$2:$B$1000,$C469)</f>
        <v>93.402</v>
      </c>
      <c r="L469" s="1">
        <f>SUMIFS('I want to cry'!D$2:D$1000,'I want to cry'!$A$2:$A$1000,$B469,'I want to cry'!$B$2:$B$1000,$C469)</f>
        <v>46.644</v>
      </c>
      <c r="M469" s="1">
        <f>SUMIFS('I want to cry'!E$2:E$1000,'I want to cry'!$A$2:$A$1000,$B469,'I want to cry'!$B$2:$B$1000,$C469)</f>
        <v>66.401</v>
      </c>
      <c r="N469" s="1">
        <f t="shared" si="78"/>
        <v>0.206291085843986</v>
      </c>
      <c r="O469" s="1">
        <f t="shared" si="79"/>
        <v>0</v>
      </c>
      <c r="P469" s="1">
        <f t="shared" si="80"/>
        <v>0</v>
      </c>
      <c r="Q469" s="1">
        <f>SUMIF('I have a blue banner'!A$2:A$995,D469,'I have a blue banner'!L$2:L$995)</f>
        <v>80</v>
      </c>
      <c r="R469" s="1">
        <f>SUMIF('I have a blue banner'!A$2:A$995,F469,'I have a blue banner'!L$2:L$995)</f>
        <v>0</v>
      </c>
      <c r="S469" s="1">
        <f>SUMIF('I have a blue banner'!A$2:A$995,I469,'I have a blue banner'!L$2:L$995)</f>
        <v>0</v>
      </c>
      <c r="T469" s="1">
        <f>SUMIF('I wanna go biking'!A$2:A$1000,D469,'I wanna go biking'!D$2:D$2000)</f>
        <v>8</v>
      </c>
      <c r="U469" s="1">
        <f>SUMIF('I wanna go biking'!A$2:A$1000,F469,'I wanna go biking'!D$2:D$2000)</f>
        <v>0</v>
      </c>
      <c r="V469" s="1">
        <f>SUMIF('I wanna go biking'!A$2:A$1000,H469,'I wanna go biking'!D$2:D$2000)</f>
        <v>0</v>
      </c>
      <c r="W469">
        <f t="shared" si="81"/>
        <v>-72</v>
      </c>
      <c r="X469">
        <f t="shared" si="82"/>
        <v>0</v>
      </c>
      <c r="Y469">
        <f t="shared" si="83"/>
        <v>0</v>
      </c>
      <c r="Z469">
        <f t="shared" si="84"/>
        <v>-14.852958180767</v>
      </c>
      <c r="AA469">
        <f t="shared" si="85"/>
        <v>0</v>
      </c>
      <c r="AB469">
        <f t="shared" si="86"/>
        <v>0</v>
      </c>
      <c r="AC469" s="25">
        <f t="shared" si="87"/>
        <v>-14.852958180767</v>
      </c>
    </row>
    <row r="470" spans="1:29">
      <c r="A470">
        <f>'Data Entry'!A471</f>
        <v>6978</v>
      </c>
      <c r="B470">
        <f>'Data Entry'!B471</f>
        <v>81</v>
      </c>
      <c r="C470" t="str">
        <f>'Data Entry'!C471</f>
        <v>Red</v>
      </c>
      <c r="D470">
        <f>'Data Entry'!M471</f>
        <v>5406</v>
      </c>
      <c r="E470">
        <f>'Data Entry'!N471</f>
        <v>0</v>
      </c>
      <c r="F470">
        <f>'Data Entry'!O471</f>
        <v>8765</v>
      </c>
      <c r="G470">
        <f>'Data Entry'!P471</f>
        <v>0</v>
      </c>
      <c r="H470">
        <f>'Data Entry'!Q471</f>
        <v>914</v>
      </c>
      <c r="I470">
        <f>'Data Entry'!R471</f>
        <v>0</v>
      </c>
      <c r="J470">
        <f t="shared" si="77"/>
        <v>0</v>
      </c>
      <c r="K470" s="1">
        <f>SUMIFS('I want to cry'!C$2:C$1000,'I want to cry'!$A$2:$A$1000,$B470,'I want to cry'!$B$2:$B$1000,$C470)</f>
        <v>15.323</v>
      </c>
      <c r="L470" s="1">
        <f>SUMIFS('I want to cry'!D$2:D$1000,'I want to cry'!$A$2:$A$1000,$B470,'I want to cry'!$B$2:$B$1000,$C470)</f>
        <v>9.863</v>
      </c>
      <c r="M470" s="1">
        <f>SUMIFS('I want to cry'!E$2:E$1000,'I want to cry'!$A$2:$A$1000,$B470,'I want to cry'!$B$2:$B$1000,$C470)</f>
        <v>1.129</v>
      </c>
      <c r="N470" s="1">
        <f t="shared" si="78"/>
        <v>0</v>
      </c>
      <c r="O470" s="1">
        <f t="shared" si="79"/>
        <v>0</v>
      </c>
      <c r="P470" s="1">
        <f t="shared" si="80"/>
        <v>0</v>
      </c>
      <c r="Q470" s="1">
        <f>SUMIF('I have a blue banner'!A$2:A$995,D470,'I have a blue banner'!L$2:L$995)</f>
        <v>148</v>
      </c>
      <c r="R470" s="1">
        <f>SUMIF('I have a blue banner'!A$2:A$995,F470,'I have a blue banner'!L$2:L$995)</f>
        <v>0</v>
      </c>
      <c r="S470" s="1">
        <f>SUMIF('I have a blue banner'!A$2:A$995,I470,'I have a blue banner'!L$2:L$995)</f>
        <v>0</v>
      </c>
      <c r="T470" s="1">
        <f>SUMIF('I wanna go biking'!A$2:A$1000,D470,'I wanna go biking'!D$2:D$2000)</f>
        <v>18</v>
      </c>
      <c r="U470" s="1">
        <f>SUMIF('I wanna go biking'!A$2:A$1000,F470,'I wanna go biking'!D$2:D$2000)</f>
        <v>0</v>
      </c>
      <c r="V470" s="1">
        <f>SUMIF('I wanna go biking'!A$2:A$1000,H470,'I wanna go biking'!D$2:D$2000)</f>
        <v>10</v>
      </c>
      <c r="W470">
        <f t="shared" si="81"/>
        <v>-130</v>
      </c>
      <c r="X470">
        <f t="shared" si="82"/>
        <v>0</v>
      </c>
      <c r="Y470">
        <f t="shared" si="83"/>
        <v>10</v>
      </c>
      <c r="Z470">
        <f t="shared" si="84"/>
        <v>0</v>
      </c>
      <c r="AA470">
        <f t="shared" si="85"/>
        <v>0</v>
      </c>
      <c r="AB470">
        <f t="shared" si="86"/>
        <v>0</v>
      </c>
      <c r="AC470" s="25">
        <f t="shared" si="87"/>
        <v>0</v>
      </c>
    </row>
    <row r="471" spans="1:29">
      <c r="A471">
        <f>'Data Entry'!A472</f>
        <v>772</v>
      </c>
      <c r="B471">
        <f>'Data Entry'!B472</f>
        <v>81</v>
      </c>
      <c r="C471" t="str">
        <f>'Data Entry'!C472</f>
        <v>Red</v>
      </c>
      <c r="D471">
        <f>'Data Entry'!M472</f>
        <v>914</v>
      </c>
      <c r="E471">
        <f>'Data Entry'!N472</f>
        <v>0.647</v>
      </c>
      <c r="F471">
        <f>'Data Entry'!O472</f>
        <v>8765</v>
      </c>
      <c r="G471">
        <f>'Data Entry'!P472</f>
        <v>0</v>
      </c>
      <c r="H471">
        <f>'Data Entry'!Q472</f>
        <v>5406</v>
      </c>
      <c r="I471">
        <f>'Data Entry'!R472</f>
        <v>0</v>
      </c>
      <c r="J471">
        <f t="shared" si="77"/>
        <v>0.647</v>
      </c>
      <c r="K471" s="1">
        <f>SUMIFS('I want to cry'!C$2:C$1000,'I want to cry'!$A$2:$A$1000,$B471,'I want to cry'!$B$2:$B$1000,$C471)</f>
        <v>15.323</v>
      </c>
      <c r="L471" s="1">
        <f>SUMIFS('I want to cry'!D$2:D$1000,'I want to cry'!$A$2:$A$1000,$B471,'I want to cry'!$B$2:$B$1000,$C471)</f>
        <v>9.863</v>
      </c>
      <c r="M471" s="1">
        <f>SUMIFS('I want to cry'!E$2:E$1000,'I want to cry'!$A$2:$A$1000,$B471,'I want to cry'!$B$2:$B$1000,$C471)</f>
        <v>1.129</v>
      </c>
      <c r="N471" s="1">
        <f t="shared" si="78"/>
        <v>0</v>
      </c>
      <c r="O471" s="1">
        <f t="shared" si="79"/>
        <v>0</v>
      </c>
      <c r="P471" s="1">
        <f t="shared" si="80"/>
        <v>0</v>
      </c>
      <c r="Q471" s="1">
        <f>SUMIF('I have a blue banner'!A$2:A$995,D471,'I have a blue banner'!L$2:L$995)</f>
        <v>74</v>
      </c>
      <c r="R471" s="1">
        <f>SUMIF('I have a blue banner'!A$2:A$995,F471,'I have a blue banner'!L$2:L$995)</f>
        <v>0</v>
      </c>
      <c r="S471" s="1">
        <f>SUMIF('I have a blue banner'!A$2:A$995,I471,'I have a blue banner'!L$2:L$995)</f>
        <v>0</v>
      </c>
      <c r="T471" s="1">
        <f>SUMIF('I wanna go biking'!A$2:A$1000,D471,'I wanna go biking'!D$2:D$2000)</f>
        <v>10</v>
      </c>
      <c r="U471" s="1">
        <f>SUMIF('I wanna go biking'!A$2:A$1000,F471,'I wanna go biking'!D$2:D$2000)</f>
        <v>0</v>
      </c>
      <c r="V471" s="1">
        <f>SUMIF('I wanna go biking'!A$2:A$1000,H471,'I wanna go biking'!D$2:D$2000)</f>
        <v>18</v>
      </c>
      <c r="W471">
        <f t="shared" si="81"/>
        <v>-64</v>
      </c>
      <c r="X471">
        <f t="shared" si="82"/>
        <v>0</v>
      </c>
      <c r="Y471">
        <f t="shared" si="83"/>
        <v>18</v>
      </c>
      <c r="Z471">
        <f t="shared" si="84"/>
        <v>0</v>
      </c>
      <c r="AA471">
        <f t="shared" si="85"/>
        <v>0</v>
      </c>
      <c r="AB471">
        <f t="shared" si="86"/>
        <v>0</v>
      </c>
      <c r="AC471" s="25">
        <f t="shared" si="87"/>
        <v>0</v>
      </c>
    </row>
    <row r="472" spans="1:29">
      <c r="A472">
        <f>'Data Entry'!A473</f>
        <v>8735</v>
      </c>
      <c r="B472">
        <f>'Data Entry'!B473</f>
        <v>81</v>
      </c>
      <c r="C472" t="str">
        <f>'Data Entry'!C473</f>
        <v>Red</v>
      </c>
      <c r="D472">
        <f>'Data Entry'!M473</f>
        <v>5406</v>
      </c>
      <c r="E472">
        <f>'Data Entry'!N473</f>
        <v>14.676</v>
      </c>
      <c r="F472">
        <f>'Data Entry'!O473</f>
        <v>914</v>
      </c>
      <c r="G472">
        <f>'Data Entry'!P473</f>
        <v>9.863</v>
      </c>
      <c r="H472">
        <f>'Data Entry'!Q473</f>
        <v>8765</v>
      </c>
      <c r="I472">
        <f>'Data Entry'!R473</f>
        <v>1.129</v>
      </c>
      <c r="J472">
        <f t="shared" si="77"/>
        <v>25.668</v>
      </c>
      <c r="K472" s="1">
        <f>SUMIFS('I want to cry'!C$2:C$1000,'I want to cry'!$A$2:$A$1000,$B472,'I want to cry'!$B$2:$B$1000,$C472)</f>
        <v>15.323</v>
      </c>
      <c r="L472" s="1">
        <f>SUMIFS('I want to cry'!D$2:D$1000,'I want to cry'!$A$2:$A$1000,$B472,'I want to cry'!$B$2:$B$1000,$C472)</f>
        <v>9.863</v>
      </c>
      <c r="M472" s="1">
        <f>SUMIFS('I want to cry'!E$2:E$1000,'I want to cry'!$A$2:$A$1000,$B472,'I want to cry'!$B$2:$B$1000,$C472)</f>
        <v>1.129</v>
      </c>
      <c r="N472" s="1">
        <f t="shared" si="78"/>
        <v>0.957775892449259</v>
      </c>
      <c r="O472" s="1">
        <f t="shared" si="79"/>
        <v>1</v>
      </c>
      <c r="P472" s="1">
        <f t="shared" si="80"/>
        <v>0</v>
      </c>
      <c r="Q472" s="1">
        <f>SUMIF('I have a blue banner'!A$2:A$995,D472,'I have a blue banner'!L$2:L$995)</f>
        <v>148</v>
      </c>
      <c r="R472" s="1">
        <f>SUMIF('I have a blue banner'!A$2:A$995,F472,'I have a blue banner'!L$2:L$995)</f>
        <v>74</v>
      </c>
      <c r="S472" s="1">
        <f>SUMIF('I have a blue banner'!A$2:A$995,I472,'I have a blue banner'!L$2:L$995)</f>
        <v>0</v>
      </c>
      <c r="T472" s="1">
        <f>SUMIF('I wanna go biking'!A$2:A$1000,D472,'I wanna go biking'!D$2:D$2000)</f>
        <v>18</v>
      </c>
      <c r="U472" s="1">
        <f>SUMIF('I wanna go biking'!A$2:A$1000,F472,'I wanna go biking'!D$2:D$2000)</f>
        <v>10</v>
      </c>
      <c r="V472" s="1">
        <f>SUMIF('I wanna go biking'!A$2:A$1000,H472,'I wanna go biking'!D$2:D$2000)</f>
        <v>0</v>
      </c>
      <c r="W472">
        <f t="shared" si="81"/>
        <v>-130</v>
      </c>
      <c r="X472">
        <f t="shared" si="82"/>
        <v>-64</v>
      </c>
      <c r="Y472">
        <f t="shared" si="83"/>
        <v>0</v>
      </c>
      <c r="Z472">
        <f t="shared" si="84"/>
        <v>-124.510866018404</v>
      </c>
      <c r="AA472">
        <f t="shared" si="85"/>
        <v>-64</v>
      </c>
      <c r="AB472">
        <f t="shared" si="86"/>
        <v>0</v>
      </c>
      <c r="AC472" s="25">
        <f t="shared" si="87"/>
        <v>-188.510866018404</v>
      </c>
    </row>
    <row r="473" spans="1:29">
      <c r="A473">
        <f>'Data Entry'!A474</f>
        <v>5406</v>
      </c>
      <c r="B473">
        <f>'Data Entry'!B474</f>
        <v>81</v>
      </c>
      <c r="C473" t="str">
        <f>'Data Entry'!C474</f>
        <v>Blue</v>
      </c>
      <c r="D473">
        <f>'Data Entry'!M474</f>
        <v>6978</v>
      </c>
      <c r="E473">
        <f>'Data Entry'!N474</f>
        <v>7.403</v>
      </c>
      <c r="F473">
        <f>'Data Entry'!O474</f>
        <v>772</v>
      </c>
      <c r="G473">
        <f>'Data Entry'!P474</f>
        <v>0</v>
      </c>
      <c r="H473">
        <f>'Data Entry'!Q474</f>
        <v>8735</v>
      </c>
      <c r="I473">
        <f>'Data Entry'!R474</f>
        <v>0</v>
      </c>
      <c r="J473">
        <f t="shared" si="77"/>
        <v>7.403</v>
      </c>
      <c r="K473" s="1">
        <f>SUMIFS('I want to cry'!C$2:C$1000,'I want to cry'!$A$2:$A$1000,$B473,'I want to cry'!$B$2:$B$1000,$C473)</f>
        <v>93.402</v>
      </c>
      <c r="L473" s="1">
        <f>SUMIFS('I want to cry'!D$2:D$1000,'I want to cry'!$A$2:$A$1000,$B473,'I want to cry'!$B$2:$B$1000,$C473)</f>
        <v>46.644</v>
      </c>
      <c r="M473" s="1">
        <f>SUMIFS('I want to cry'!E$2:E$1000,'I want to cry'!$A$2:$A$1000,$B473,'I want to cry'!$B$2:$B$1000,$C473)</f>
        <v>66.401</v>
      </c>
      <c r="N473" s="1">
        <f t="shared" si="78"/>
        <v>0.0792595447634954</v>
      </c>
      <c r="O473" s="1">
        <f t="shared" si="79"/>
        <v>0</v>
      </c>
      <c r="P473" s="1">
        <f t="shared" si="80"/>
        <v>0</v>
      </c>
      <c r="Q473" s="1">
        <f>SUMIF('I have a blue banner'!A$2:A$995,D473,'I have a blue banner'!L$2:L$995)</f>
        <v>44</v>
      </c>
      <c r="R473" s="1">
        <f>SUMIF('I have a blue banner'!A$2:A$995,F473,'I have a blue banner'!L$2:L$995)</f>
        <v>80</v>
      </c>
      <c r="S473" s="1">
        <f>SUMIF('I have a blue banner'!A$2:A$995,I473,'I have a blue banner'!L$2:L$995)</f>
        <v>0</v>
      </c>
      <c r="T473" s="1">
        <f>SUMIF('I wanna go biking'!A$2:A$1000,D473,'I wanna go biking'!D$2:D$2000)</f>
        <v>4.75</v>
      </c>
      <c r="U473" s="1">
        <f>SUMIF('I wanna go biking'!A$2:A$1000,F473,'I wanna go biking'!D$2:D$2000)</f>
        <v>8</v>
      </c>
      <c r="V473" s="1">
        <f>SUMIF('I wanna go biking'!A$2:A$1000,H473,'I wanna go biking'!D$2:D$2000)</f>
        <v>0</v>
      </c>
      <c r="W473">
        <f t="shared" si="81"/>
        <v>-39.25</v>
      </c>
      <c r="X473">
        <f t="shared" si="82"/>
        <v>-72</v>
      </c>
      <c r="Y473">
        <f t="shared" si="83"/>
        <v>0</v>
      </c>
      <c r="Z473">
        <f t="shared" si="84"/>
        <v>-3.1109371319672</v>
      </c>
      <c r="AA473">
        <f t="shared" si="85"/>
        <v>0</v>
      </c>
      <c r="AB473">
        <f t="shared" si="86"/>
        <v>0</v>
      </c>
      <c r="AC473" s="25">
        <f t="shared" si="87"/>
        <v>-3.1109371319672</v>
      </c>
    </row>
    <row r="474" spans="1:29">
      <c r="A474">
        <f>'Data Entry'!A475</f>
        <v>8765</v>
      </c>
      <c r="B474">
        <f>'Data Entry'!B475</f>
        <v>81</v>
      </c>
      <c r="C474" t="str">
        <f>'Data Entry'!C475</f>
        <v>Blue</v>
      </c>
      <c r="D474">
        <f>'Data Entry'!M475</f>
        <v>6968</v>
      </c>
      <c r="E474">
        <f>'Data Entry'!N475</f>
        <v>66.731</v>
      </c>
      <c r="F474">
        <f>'Data Entry'!O475</f>
        <v>772</v>
      </c>
      <c r="G474">
        <f>'Data Entry'!P475</f>
        <v>46.644</v>
      </c>
      <c r="H474">
        <f>'Data Entry'!Q475</f>
        <v>8735</v>
      </c>
      <c r="I474">
        <f>'Data Entry'!R475</f>
        <v>66.401</v>
      </c>
      <c r="J474">
        <f t="shared" si="77"/>
        <v>179.776</v>
      </c>
      <c r="K474" s="1">
        <f>SUMIFS('I want to cry'!C$2:C$1000,'I want to cry'!$A$2:$A$1000,$B474,'I want to cry'!$B$2:$B$1000,$C474)</f>
        <v>93.402</v>
      </c>
      <c r="L474" s="1">
        <f>SUMIFS('I want to cry'!D$2:D$1000,'I want to cry'!$A$2:$A$1000,$B474,'I want to cry'!$B$2:$B$1000,$C474)</f>
        <v>46.644</v>
      </c>
      <c r="M474" s="1">
        <f>SUMIFS('I want to cry'!E$2:E$1000,'I want to cry'!$A$2:$A$1000,$B474,'I want to cry'!$B$2:$B$1000,$C474)</f>
        <v>66.401</v>
      </c>
      <c r="N474" s="1">
        <f t="shared" si="78"/>
        <v>0.714449369392518</v>
      </c>
      <c r="O474" s="1">
        <f t="shared" si="79"/>
        <v>1</v>
      </c>
      <c r="P474" s="1">
        <f t="shared" si="80"/>
        <v>1</v>
      </c>
      <c r="Q474" s="1">
        <f>SUMIF('I have a blue banner'!A$2:A$995,D474,'I have a blue banner'!L$2:L$995)</f>
        <v>0</v>
      </c>
      <c r="R474" s="1">
        <f>SUMIF('I have a blue banner'!A$2:A$995,F474,'I have a blue banner'!L$2:L$995)</f>
        <v>80</v>
      </c>
      <c r="S474" s="1">
        <f>SUMIF('I have a blue banner'!A$2:A$995,I474,'I have a blue banner'!L$2:L$995)</f>
        <v>0</v>
      </c>
      <c r="T474" s="1">
        <f>SUMIF('I wanna go biking'!A$2:A$1000,D474,'I wanna go biking'!D$2:D$2000)</f>
        <v>0</v>
      </c>
      <c r="U474" s="1">
        <f>SUMIF('I wanna go biking'!A$2:A$1000,F474,'I wanna go biking'!D$2:D$2000)</f>
        <v>8</v>
      </c>
      <c r="V474" s="1">
        <f>SUMIF('I wanna go biking'!A$2:A$1000,H474,'I wanna go biking'!D$2:D$2000)</f>
        <v>0</v>
      </c>
      <c r="W474">
        <f t="shared" si="81"/>
        <v>0</v>
      </c>
      <c r="X474">
        <f t="shared" si="82"/>
        <v>-72</v>
      </c>
      <c r="Y474">
        <f t="shared" si="83"/>
        <v>0</v>
      </c>
      <c r="Z474">
        <f t="shared" si="84"/>
        <v>0</v>
      </c>
      <c r="AA474">
        <f t="shared" si="85"/>
        <v>-72</v>
      </c>
      <c r="AB474">
        <f t="shared" si="86"/>
        <v>0</v>
      </c>
      <c r="AC474" s="25">
        <f t="shared" si="87"/>
        <v>-72</v>
      </c>
    </row>
    <row r="475" spans="1:29">
      <c r="A475">
        <f>'Data Entry'!A476</f>
        <v>8764</v>
      </c>
      <c r="B475">
        <f>'Data Entry'!B476</f>
        <v>82</v>
      </c>
      <c r="C475" t="str">
        <f>'Data Entry'!C476</f>
        <v>Red</v>
      </c>
      <c r="D475">
        <f>'Data Entry'!M476</f>
        <v>8574</v>
      </c>
      <c r="E475">
        <f>'Data Entry'!N476</f>
        <v>36.857</v>
      </c>
      <c r="F475">
        <f>'Data Entry'!O476</f>
        <v>4617</v>
      </c>
      <c r="G475">
        <f>'Data Entry'!P476</f>
        <v>0</v>
      </c>
      <c r="H475">
        <f>'Data Entry'!Q476</f>
        <v>4476</v>
      </c>
      <c r="I475">
        <f>'Data Entry'!R476</f>
        <v>0</v>
      </c>
      <c r="J475">
        <f t="shared" si="77"/>
        <v>36.857</v>
      </c>
      <c r="K475" s="1">
        <f>SUMIFS('I want to cry'!C$2:C$1000,'I want to cry'!$A$2:$A$1000,$B475,'I want to cry'!$B$2:$B$1000,$C475)</f>
        <v>44.337</v>
      </c>
      <c r="L475" s="1">
        <f>SUMIFS('I want to cry'!D$2:D$1000,'I want to cry'!$A$2:$A$1000,$B475,'I want to cry'!$B$2:$B$1000,$C475)</f>
        <v>5.957</v>
      </c>
      <c r="M475" s="1">
        <f>SUMIFS('I want to cry'!E$2:E$1000,'I want to cry'!$A$2:$A$1000,$B475,'I want to cry'!$B$2:$B$1000,$C475)</f>
        <v>14.868</v>
      </c>
      <c r="N475" s="1">
        <f t="shared" si="78"/>
        <v>0.831292148769651</v>
      </c>
      <c r="O475" s="1">
        <f t="shared" si="79"/>
        <v>0</v>
      </c>
      <c r="P475" s="1">
        <f t="shared" si="80"/>
        <v>0</v>
      </c>
      <c r="Q475" s="1">
        <f>SUMIF('I have a blue banner'!A$2:A$995,D475,'I have a blue banner'!L$2:L$995)</f>
        <v>5</v>
      </c>
      <c r="R475" s="1">
        <f>SUMIF('I have a blue banner'!A$2:A$995,F475,'I have a blue banner'!L$2:L$995)</f>
        <v>0</v>
      </c>
      <c r="S475" s="1">
        <f>SUMIF('I have a blue banner'!A$2:A$995,I475,'I have a blue banner'!L$2:L$995)</f>
        <v>0</v>
      </c>
      <c r="T475" s="1">
        <f>SUMIF('I wanna go biking'!A$2:A$1000,D475,'I wanna go biking'!D$2:D$2000)</f>
        <v>0</v>
      </c>
      <c r="U475" s="1">
        <f>SUMIF('I wanna go biking'!A$2:A$1000,F475,'I wanna go biking'!D$2:D$2000)</f>
        <v>0</v>
      </c>
      <c r="V475" s="1">
        <f>SUMIF('I wanna go biking'!A$2:A$1000,H475,'I wanna go biking'!D$2:D$2000)</f>
        <v>28</v>
      </c>
      <c r="W475">
        <f t="shared" si="81"/>
        <v>-5</v>
      </c>
      <c r="X475">
        <f t="shared" si="82"/>
        <v>0</v>
      </c>
      <c r="Y475">
        <f t="shared" si="83"/>
        <v>28</v>
      </c>
      <c r="Z475">
        <f t="shared" si="84"/>
        <v>-4.15646074384825</v>
      </c>
      <c r="AA475">
        <f t="shared" si="85"/>
        <v>0</v>
      </c>
      <c r="AB475">
        <f t="shared" si="86"/>
        <v>0</v>
      </c>
      <c r="AC475" s="25">
        <f t="shared" si="87"/>
        <v>-4.15646074384825</v>
      </c>
    </row>
    <row r="476" spans="1:29">
      <c r="A476">
        <f>'Data Entry'!A477</f>
        <v>8574</v>
      </c>
      <c r="B476">
        <f>'Data Entry'!B477</f>
        <v>82</v>
      </c>
      <c r="C476" t="str">
        <f>'Data Entry'!C477</f>
        <v>Blue</v>
      </c>
      <c r="D476">
        <f>'Data Entry'!M477</f>
        <v>5032</v>
      </c>
      <c r="E476">
        <f>'Data Entry'!N477</f>
        <v>0</v>
      </c>
      <c r="F476">
        <f>'Data Entry'!O477</f>
        <v>5672</v>
      </c>
      <c r="G476">
        <f>'Data Entry'!P477</f>
        <v>0</v>
      </c>
      <c r="H476">
        <f>'Data Entry'!Q477</f>
        <v>8764</v>
      </c>
      <c r="I476">
        <f>'Data Entry'!R477</f>
        <v>0</v>
      </c>
      <c r="J476">
        <f t="shared" si="77"/>
        <v>0</v>
      </c>
      <c r="K476" s="1">
        <f>SUMIFS('I want to cry'!C$2:C$1000,'I want to cry'!$A$2:$A$1000,$B476,'I want to cry'!$B$2:$B$1000,$C476)</f>
        <v>51.719</v>
      </c>
      <c r="L476" s="1">
        <f>SUMIFS('I want to cry'!D$2:D$1000,'I want to cry'!$A$2:$A$1000,$B476,'I want to cry'!$B$2:$B$1000,$C476)</f>
        <v>12.58</v>
      </c>
      <c r="M476" s="1">
        <f>SUMIFS('I want to cry'!E$2:E$1000,'I want to cry'!$A$2:$A$1000,$B476,'I want to cry'!$B$2:$B$1000,$C476)</f>
        <v>0</v>
      </c>
      <c r="N476" s="1">
        <f t="shared" si="78"/>
        <v>0</v>
      </c>
      <c r="O476" s="1">
        <f t="shared" si="79"/>
        <v>0</v>
      </c>
      <c r="P476" s="1">
        <f t="shared" si="80"/>
        <v>0</v>
      </c>
      <c r="Q476" s="1">
        <f>SUMIF('I have a blue banner'!A$2:A$995,D476,'I have a blue banner'!L$2:L$995)</f>
        <v>111</v>
      </c>
      <c r="R476" s="1">
        <f>SUMIF('I have a blue banner'!A$2:A$995,F476,'I have a blue banner'!L$2:L$995)</f>
        <v>9</v>
      </c>
      <c r="S476" s="1">
        <f>SUMIF('I have a blue banner'!A$2:A$995,I476,'I have a blue banner'!L$2:L$995)</f>
        <v>0</v>
      </c>
      <c r="T476" s="1">
        <f>SUMIF('I wanna go biking'!A$2:A$1000,D476,'I wanna go biking'!D$2:D$2000)</f>
        <v>11.5</v>
      </c>
      <c r="U476" s="1">
        <f>SUMIF('I wanna go biking'!A$2:A$1000,F476,'I wanna go biking'!D$2:D$2000)</f>
        <v>2</v>
      </c>
      <c r="V476" s="1">
        <f>SUMIF('I wanna go biking'!A$2:A$1000,H476,'I wanna go biking'!D$2:D$2000)</f>
        <v>8</v>
      </c>
      <c r="W476">
        <f t="shared" si="81"/>
        <v>-99.5</v>
      </c>
      <c r="X476">
        <f t="shared" si="82"/>
        <v>-7</v>
      </c>
      <c r="Y476">
        <f t="shared" si="83"/>
        <v>8</v>
      </c>
      <c r="Z476">
        <f t="shared" si="84"/>
        <v>0</v>
      </c>
      <c r="AA476">
        <f t="shared" si="85"/>
        <v>0</v>
      </c>
      <c r="AB476">
        <f t="shared" si="86"/>
        <v>0</v>
      </c>
      <c r="AC476" s="25">
        <f t="shared" si="87"/>
        <v>0</v>
      </c>
    </row>
    <row r="477" spans="1:29">
      <c r="A477">
        <f>'Data Entry'!A478</f>
        <v>5031</v>
      </c>
      <c r="B477">
        <f>'Data Entry'!B478</f>
        <v>83</v>
      </c>
      <c r="C477" t="str">
        <f>'Data Entry'!C478</f>
        <v>Red</v>
      </c>
      <c r="D477">
        <f>'Data Entry'!M478</f>
        <v>8884</v>
      </c>
      <c r="E477">
        <f>'Data Entry'!N478</f>
        <v>4.418</v>
      </c>
      <c r="F477">
        <f>'Data Entry'!O478</f>
        <v>2200</v>
      </c>
      <c r="G477">
        <f>'Data Entry'!P478</f>
        <v>0</v>
      </c>
      <c r="H477">
        <f>'Data Entry'!Q478</f>
        <v>4907</v>
      </c>
      <c r="I477">
        <f>'Data Entry'!R478</f>
        <v>0</v>
      </c>
      <c r="J477">
        <f t="shared" si="77"/>
        <v>4.418</v>
      </c>
      <c r="K477" s="1">
        <f>SUMIFS('I want to cry'!C$2:C$1000,'I want to cry'!$A$2:$A$1000,$B477,'I want to cry'!$B$2:$B$1000,$C477)</f>
        <v>22.727</v>
      </c>
      <c r="L477" s="1">
        <f>SUMIFS('I want to cry'!D$2:D$1000,'I want to cry'!$A$2:$A$1000,$B477,'I want to cry'!$B$2:$B$1000,$C477)</f>
        <v>0</v>
      </c>
      <c r="M477" s="1">
        <f>SUMIFS('I want to cry'!E$2:E$1000,'I want to cry'!$A$2:$A$1000,$B477,'I want to cry'!$B$2:$B$1000,$C477)</f>
        <v>2.595</v>
      </c>
      <c r="N477" s="1">
        <f t="shared" si="78"/>
        <v>0.194394332731993</v>
      </c>
      <c r="O477" s="1">
        <f t="shared" si="79"/>
        <v>0</v>
      </c>
      <c r="P477" s="1">
        <f t="shared" si="80"/>
        <v>0</v>
      </c>
      <c r="Q477" s="1">
        <f>SUMIF('I have a blue banner'!A$2:A$995,D477,'I have a blue banner'!L$2:L$995)</f>
        <v>28</v>
      </c>
      <c r="R477" s="1">
        <f>SUMIF('I have a blue banner'!A$2:A$995,F477,'I have a blue banner'!L$2:L$995)</f>
        <v>158</v>
      </c>
      <c r="S477" s="1">
        <f>SUMIF('I have a blue banner'!A$2:A$995,I477,'I have a blue banner'!L$2:L$995)</f>
        <v>0</v>
      </c>
      <c r="T477" s="1">
        <f>SUMIF('I wanna go biking'!A$2:A$1000,D477,'I wanna go biking'!D$2:D$2000)</f>
        <v>3.83333333333333</v>
      </c>
      <c r="U477" s="1">
        <f>SUMIF('I wanna go biking'!A$2:A$1000,F477,'I wanna go biking'!D$2:D$2000)</f>
        <v>17</v>
      </c>
      <c r="V477" s="1">
        <f>SUMIF('I wanna go biking'!A$2:A$1000,H477,'I wanna go biking'!D$2:D$2000)</f>
        <v>18.6666666666667</v>
      </c>
      <c r="W477">
        <f t="shared" si="81"/>
        <v>-24.1666666666667</v>
      </c>
      <c r="X477">
        <f t="shared" si="82"/>
        <v>-141</v>
      </c>
      <c r="Y477">
        <f t="shared" si="83"/>
        <v>18.6666666666667</v>
      </c>
      <c r="Z477">
        <f t="shared" si="84"/>
        <v>-4.69786304102316</v>
      </c>
      <c r="AA477">
        <f t="shared" si="85"/>
        <v>0</v>
      </c>
      <c r="AB477">
        <f t="shared" si="86"/>
        <v>0</v>
      </c>
      <c r="AC477" s="25">
        <f t="shared" si="87"/>
        <v>-4.69786304102316</v>
      </c>
    </row>
    <row r="478" spans="1:29">
      <c r="A478">
        <f>'Data Entry'!A479</f>
        <v>4907</v>
      </c>
      <c r="B478">
        <f>'Data Entry'!B479</f>
        <v>83</v>
      </c>
      <c r="C478" t="str">
        <f>'Data Entry'!C479</f>
        <v>Blue</v>
      </c>
      <c r="D478">
        <f>'Data Entry'!M479</f>
        <v>8731</v>
      </c>
      <c r="E478">
        <f>'Data Entry'!N479</f>
        <v>7.216</v>
      </c>
      <c r="F478">
        <f>'Data Entry'!O479</f>
        <v>5031</v>
      </c>
      <c r="G478">
        <f>'Data Entry'!P479</f>
        <v>0</v>
      </c>
      <c r="H478">
        <f>'Data Entry'!Q479</f>
        <v>3739</v>
      </c>
      <c r="I478">
        <f>'Data Entry'!R479</f>
        <v>0</v>
      </c>
      <c r="J478">
        <f t="shared" si="77"/>
        <v>7.216</v>
      </c>
      <c r="K478" s="1">
        <f>SUMIFS('I want to cry'!C$2:C$1000,'I want to cry'!$A$2:$A$1000,$B478,'I want to cry'!$B$2:$B$1000,$C478)</f>
        <v>21.004</v>
      </c>
      <c r="L478" s="1">
        <f>SUMIFS('I want to cry'!D$2:D$1000,'I want to cry'!$A$2:$A$1000,$B478,'I want to cry'!$B$2:$B$1000,$C478)</f>
        <v>1.466</v>
      </c>
      <c r="M478" s="1">
        <f>SUMIFS('I want to cry'!E$2:E$1000,'I want to cry'!$A$2:$A$1000,$B478,'I want to cry'!$B$2:$B$1000,$C478)</f>
        <v>0</v>
      </c>
      <c r="N478" s="1">
        <f t="shared" si="78"/>
        <v>0.343553608836412</v>
      </c>
      <c r="O478" s="1">
        <f t="shared" si="79"/>
        <v>0</v>
      </c>
      <c r="P478" s="1">
        <f t="shared" si="80"/>
        <v>0</v>
      </c>
      <c r="Q478" s="1">
        <f>SUMIF('I have a blue banner'!A$2:A$995,D478,'I have a blue banner'!L$2:L$995)</f>
        <v>81</v>
      </c>
      <c r="R478" s="1">
        <f>SUMIF('I have a blue banner'!A$2:A$995,F478,'I have a blue banner'!L$2:L$995)</f>
        <v>10</v>
      </c>
      <c r="S478" s="1">
        <f>SUMIF('I have a blue banner'!A$2:A$995,I478,'I have a blue banner'!L$2:L$995)</f>
        <v>0</v>
      </c>
      <c r="T478" s="1">
        <f>SUMIF('I wanna go biking'!A$2:A$1000,D478,'I wanna go biking'!D$2:D$2000)</f>
        <v>6.66666666666667</v>
      </c>
      <c r="U478" s="1">
        <f>SUMIF('I wanna go biking'!A$2:A$1000,F478,'I wanna go biking'!D$2:D$2000)</f>
        <v>0.5</v>
      </c>
      <c r="V478" s="1">
        <f>SUMIF('I wanna go biking'!A$2:A$1000,H478,'I wanna go biking'!D$2:D$2000)</f>
        <v>2</v>
      </c>
      <c r="W478">
        <f t="shared" si="81"/>
        <v>-74.3333333333333</v>
      </c>
      <c r="X478">
        <f t="shared" si="82"/>
        <v>-9.5</v>
      </c>
      <c r="Y478">
        <f t="shared" si="83"/>
        <v>2</v>
      </c>
      <c r="Z478">
        <f t="shared" si="84"/>
        <v>-25.5374849235066</v>
      </c>
      <c r="AA478">
        <f t="shared" si="85"/>
        <v>0</v>
      </c>
      <c r="AB478">
        <f t="shared" si="86"/>
        <v>0</v>
      </c>
      <c r="AC478" s="25">
        <f t="shared" si="87"/>
        <v>-25.5374849235066</v>
      </c>
    </row>
    <row r="479" spans="1:29">
      <c r="A479">
        <f>'Data Entry'!A480</f>
        <v>4017</v>
      </c>
      <c r="B479">
        <f>'Data Entry'!B480</f>
        <v>82</v>
      </c>
      <c r="C479" t="str">
        <f>'Data Entry'!C480</f>
        <v>Blue</v>
      </c>
      <c r="D479">
        <f>'Data Entry'!M480</f>
        <v>5032</v>
      </c>
      <c r="E479">
        <f>'Data Entry'!N480</f>
        <v>51.719</v>
      </c>
      <c r="F479">
        <f>'Data Entry'!O480</f>
        <v>5672</v>
      </c>
      <c r="G479">
        <f>'Data Entry'!P480</f>
        <v>12.58</v>
      </c>
      <c r="H479">
        <f>'Data Entry'!Q480</f>
        <v>8764</v>
      </c>
      <c r="I479">
        <f>'Data Entry'!R480</f>
        <v>0</v>
      </c>
      <c r="J479">
        <f t="shared" si="77"/>
        <v>64.299</v>
      </c>
      <c r="K479" s="1">
        <f>SUMIFS('I want to cry'!C$2:C$1000,'I want to cry'!$A$2:$A$1000,$B479,'I want to cry'!$B$2:$B$1000,$C479)</f>
        <v>51.719</v>
      </c>
      <c r="L479" s="1">
        <f>SUMIFS('I want to cry'!D$2:D$1000,'I want to cry'!$A$2:$A$1000,$B479,'I want to cry'!$B$2:$B$1000,$C479)</f>
        <v>12.58</v>
      </c>
      <c r="M479" s="1">
        <f>SUMIFS('I want to cry'!E$2:E$1000,'I want to cry'!$A$2:$A$1000,$B479,'I want to cry'!$B$2:$B$1000,$C479)</f>
        <v>0</v>
      </c>
      <c r="N479" s="1">
        <f t="shared" si="78"/>
        <v>1</v>
      </c>
      <c r="O479" s="1">
        <f t="shared" si="79"/>
        <v>1</v>
      </c>
      <c r="P479" s="1">
        <f t="shared" si="80"/>
        <v>0</v>
      </c>
      <c r="Q479" s="1">
        <f>SUMIF('I have a blue banner'!A$2:A$995,D479,'I have a blue banner'!L$2:L$995)</f>
        <v>111</v>
      </c>
      <c r="R479" s="1">
        <f>SUMIF('I have a blue banner'!A$2:A$995,F479,'I have a blue banner'!L$2:L$995)</f>
        <v>9</v>
      </c>
      <c r="S479" s="1">
        <f>SUMIF('I have a blue banner'!A$2:A$995,I479,'I have a blue banner'!L$2:L$995)</f>
        <v>0</v>
      </c>
      <c r="T479" s="1">
        <f>SUMIF('I wanna go biking'!A$2:A$1000,D479,'I wanna go biking'!D$2:D$2000)</f>
        <v>11.5</v>
      </c>
      <c r="U479" s="1">
        <f>SUMIF('I wanna go biking'!A$2:A$1000,F479,'I wanna go biking'!D$2:D$2000)</f>
        <v>2</v>
      </c>
      <c r="V479" s="1">
        <f>SUMIF('I wanna go biking'!A$2:A$1000,H479,'I wanna go biking'!D$2:D$2000)</f>
        <v>8</v>
      </c>
      <c r="W479">
        <f t="shared" si="81"/>
        <v>-99.5</v>
      </c>
      <c r="X479">
        <f t="shared" si="82"/>
        <v>-7</v>
      </c>
      <c r="Y479">
        <f t="shared" si="83"/>
        <v>8</v>
      </c>
      <c r="Z479">
        <f t="shared" si="84"/>
        <v>-99.5</v>
      </c>
      <c r="AA479">
        <f t="shared" si="85"/>
        <v>-7</v>
      </c>
      <c r="AB479">
        <f t="shared" si="86"/>
        <v>0</v>
      </c>
      <c r="AC479" s="25">
        <f t="shared" si="87"/>
        <v>-106.5</v>
      </c>
    </row>
    <row r="480" spans="1:29">
      <c r="A480">
        <f>'Data Entry'!A481</f>
        <v>4476</v>
      </c>
      <c r="B480">
        <f>'Data Entry'!B481</f>
        <v>82</v>
      </c>
      <c r="C480" t="str">
        <f>'Data Entry'!C481</f>
        <v>NONE YET</v>
      </c>
      <c r="D480">
        <f>'Data Entry'!M481</f>
        <v>0</v>
      </c>
      <c r="E480">
        <f>'Data Entry'!N481</f>
        <v>0</v>
      </c>
      <c r="F480">
        <f>'Data Entry'!O481</f>
        <v>0</v>
      </c>
      <c r="G480">
        <f>'Data Entry'!P481</f>
        <v>0</v>
      </c>
      <c r="H480">
        <f>'Data Entry'!Q481</f>
        <v>0</v>
      </c>
      <c r="I480">
        <f>'Data Entry'!R481</f>
        <v>0</v>
      </c>
      <c r="J480">
        <f t="shared" si="77"/>
        <v>0</v>
      </c>
      <c r="K480" s="1">
        <f>SUMIFS('I want to cry'!C$2:C$1000,'I want to cry'!$A$2:$A$1000,$B480,'I want to cry'!$B$2:$B$1000,$C480)</f>
        <v>0</v>
      </c>
      <c r="L480" s="1">
        <f>SUMIFS('I want to cry'!D$2:D$1000,'I want to cry'!$A$2:$A$1000,$B480,'I want to cry'!$B$2:$B$1000,$C480)</f>
        <v>0</v>
      </c>
      <c r="M480" s="1">
        <f>SUMIFS('I want to cry'!E$2:E$1000,'I want to cry'!$A$2:$A$1000,$B480,'I want to cry'!$B$2:$B$1000,$C480)</f>
        <v>0</v>
      </c>
      <c r="N480" s="1">
        <f t="shared" si="78"/>
        <v>0</v>
      </c>
      <c r="O480" s="1">
        <f t="shared" si="79"/>
        <v>0</v>
      </c>
      <c r="P480" s="1">
        <f t="shared" si="80"/>
        <v>0</v>
      </c>
      <c r="Q480" s="1">
        <f>SUMIF('I have a blue banner'!A$2:A$995,D480,'I have a blue banner'!L$2:L$995)</f>
        <v>0</v>
      </c>
      <c r="R480" s="1">
        <f>SUMIF('I have a blue banner'!A$2:A$995,F480,'I have a blue banner'!L$2:L$995)</f>
        <v>0</v>
      </c>
      <c r="S480" s="1">
        <f>SUMIF('I have a blue banner'!A$2:A$995,I480,'I have a blue banner'!L$2:L$995)</f>
        <v>0</v>
      </c>
      <c r="T480" s="1">
        <f>SUMIF('I wanna go biking'!A$2:A$1000,D480,'I wanna go biking'!D$2:D$2000)</f>
        <v>0</v>
      </c>
      <c r="U480" s="1">
        <f>SUMIF('I wanna go biking'!A$2:A$1000,F480,'I wanna go biking'!D$2:D$2000)</f>
        <v>0</v>
      </c>
      <c r="V480" s="1">
        <f>SUMIF('I wanna go biking'!A$2:A$1000,H480,'I wanna go biking'!D$2:D$2000)</f>
        <v>0</v>
      </c>
      <c r="W480">
        <f t="shared" si="81"/>
        <v>0</v>
      </c>
      <c r="X480">
        <f t="shared" si="82"/>
        <v>0</v>
      </c>
      <c r="Y480">
        <f t="shared" si="83"/>
        <v>0</v>
      </c>
      <c r="Z480">
        <f t="shared" si="84"/>
        <v>0</v>
      </c>
      <c r="AA480">
        <f t="shared" si="85"/>
        <v>0</v>
      </c>
      <c r="AB480">
        <f t="shared" si="86"/>
        <v>0</v>
      </c>
      <c r="AC480" s="25">
        <f t="shared" si="87"/>
        <v>0</v>
      </c>
    </row>
    <row r="481" spans="1:29">
      <c r="A481">
        <f>'Data Entry'!A482</f>
        <v>7739</v>
      </c>
      <c r="B481">
        <f>'Data Entry'!B482</f>
        <v>83</v>
      </c>
      <c r="C481" t="str">
        <f>'Data Entry'!C482</f>
        <v>Red</v>
      </c>
      <c r="D481">
        <f>'Data Entry'!M482</f>
        <v>8884</v>
      </c>
      <c r="E481">
        <f>'Data Entry'!N482</f>
        <v>18.309</v>
      </c>
      <c r="F481">
        <f>'Data Entry'!O482</f>
        <v>4907</v>
      </c>
      <c r="G481">
        <f>'Data Entry'!P482</f>
        <v>0</v>
      </c>
      <c r="H481">
        <f>'Data Entry'!Q482</f>
        <v>2200</v>
      </c>
      <c r="I481">
        <f>'Data Entry'!R482</f>
        <v>0</v>
      </c>
      <c r="J481">
        <f t="shared" si="77"/>
        <v>18.309</v>
      </c>
      <c r="K481" s="1">
        <f>SUMIFS('I want to cry'!C$2:C$1000,'I want to cry'!$A$2:$A$1000,$B481,'I want to cry'!$B$2:$B$1000,$C481)</f>
        <v>22.727</v>
      </c>
      <c r="L481" s="1">
        <f>SUMIFS('I want to cry'!D$2:D$1000,'I want to cry'!$A$2:$A$1000,$B481,'I want to cry'!$B$2:$B$1000,$C481)</f>
        <v>0</v>
      </c>
      <c r="M481" s="1">
        <f>SUMIFS('I want to cry'!E$2:E$1000,'I want to cry'!$A$2:$A$1000,$B481,'I want to cry'!$B$2:$B$1000,$C481)</f>
        <v>2.595</v>
      </c>
      <c r="N481" s="1">
        <f t="shared" si="78"/>
        <v>0.805605667268007</v>
      </c>
      <c r="O481" s="1">
        <f t="shared" si="79"/>
        <v>0</v>
      </c>
      <c r="P481" s="1">
        <f t="shared" si="80"/>
        <v>0</v>
      </c>
      <c r="Q481" s="1">
        <f>SUMIF('I have a blue banner'!A$2:A$995,D481,'I have a blue banner'!L$2:L$995)</f>
        <v>28</v>
      </c>
      <c r="R481" s="1">
        <f>SUMIF('I have a blue banner'!A$2:A$995,F481,'I have a blue banner'!L$2:L$995)</f>
        <v>128</v>
      </c>
      <c r="S481" s="1">
        <f>SUMIF('I have a blue banner'!A$2:A$995,I481,'I have a blue banner'!L$2:L$995)</f>
        <v>0</v>
      </c>
      <c r="T481" s="1">
        <f>SUMIF('I wanna go biking'!A$2:A$1000,D481,'I wanna go biking'!D$2:D$2000)</f>
        <v>3.83333333333333</v>
      </c>
      <c r="U481" s="1">
        <f>SUMIF('I wanna go biking'!A$2:A$1000,F481,'I wanna go biking'!D$2:D$2000)</f>
        <v>18.6666666666667</v>
      </c>
      <c r="V481" s="1">
        <f>SUMIF('I wanna go biking'!A$2:A$1000,H481,'I wanna go biking'!D$2:D$2000)</f>
        <v>17</v>
      </c>
      <c r="W481">
        <f t="shared" si="81"/>
        <v>-24.1666666666667</v>
      </c>
      <c r="X481">
        <f t="shared" si="82"/>
        <v>-109.333333333333</v>
      </c>
      <c r="Y481">
        <f t="shared" si="83"/>
        <v>17</v>
      </c>
      <c r="Z481">
        <f t="shared" si="84"/>
        <v>-19.4688036256435</v>
      </c>
      <c r="AA481">
        <f t="shared" si="85"/>
        <v>0</v>
      </c>
      <c r="AB481">
        <f t="shared" si="86"/>
        <v>0</v>
      </c>
      <c r="AC481" s="25">
        <f t="shared" si="87"/>
        <v>-19.4688036256435</v>
      </c>
    </row>
    <row r="482" spans="1:29">
      <c r="A482">
        <f>'Data Entry'!A483</f>
        <v>5672</v>
      </c>
      <c r="B482">
        <f>'Data Entry'!B483</f>
        <v>82</v>
      </c>
      <c r="C482" t="str">
        <f>'Data Entry'!C483</f>
        <v>Red</v>
      </c>
      <c r="D482">
        <f>'Data Entry'!M483</f>
        <v>8574</v>
      </c>
      <c r="E482">
        <f>'Data Entry'!N483</f>
        <v>3.691</v>
      </c>
      <c r="F482">
        <f>'Data Entry'!O483</f>
        <v>4617</v>
      </c>
      <c r="G482">
        <f>'Data Entry'!P483</f>
        <v>5.957</v>
      </c>
      <c r="H482">
        <f>'Data Entry'!Q483</f>
        <v>4476</v>
      </c>
      <c r="I482">
        <f>'Data Entry'!R483</f>
        <v>14.868</v>
      </c>
      <c r="J482">
        <f t="shared" si="77"/>
        <v>24.516</v>
      </c>
      <c r="K482" s="1">
        <f>SUMIFS('I want to cry'!C$2:C$1000,'I want to cry'!$A$2:$A$1000,$B482,'I want to cry'!$B$2:$B$1000,$C482)</f>
        <v>44.337</v>
      </c>
      <c r="L482" s="1">
        <f>SUMIFS('I want to cry'!D$2:D$1000,'I want to cry'!$A$2:$A$1000,$B482,'I want to cry'!$B$2:$B$1000,$C482)</f>
        <v>5.957</v>
      </c>
      <c r="M482" s="1">
        <f>SUMIFS('I want to cry'!E$2:E$1000,'I want to cry'!$A$2:$A$1000,$B482,'I want to cry'!$B$2:$B$1000,$C482)</f>
        <v>14.868</v>
      </c>
      <c r="N482" s="1">
        <f t="shared" si="78"/>
        <v>0.0832487538624625</v>
      </c>
      <c r="O482" s="1">
        <f t="shared" si="79"/>
        <v>1</v>
      </c>
      <c r="P482" s="1">
        <f t="shared" si="80"/>
        <v>1</v>
      </c>
      <c r="Q482" s="1">
        <f>SUMIF('I have a blue banner'!A$2:A$995,D482,'I have a blue banner'!L$2:L$995)</f>
        <v>5</v>
      </c>
      <c r="R482" s="1">
        <f>SUMIF('I have a blue banner'!A$2:A$995,F482,'I have a blue banner'!L$2:L$995)</f>
        <v>0</v>
      </c>
      <c r="S482" s="1">
        <f>SUMIF('I have a blue banner'!A$2:A$995,I482,'I have a blue banner'!L$2:L$995)</f>
        <v>0</v>
      </c>
      <c r="T482" s="1">
        <f>SUMIF('I wanna go biking'!A$2:A$1000,D482,'I wanna go biking'!D$2:D$2000)</f>
        <v>0</v>
      </c>
      <c r="U482" s="1">
        <f>SUMIF('I wanna go biking'!A$2:A$1000,F482,'I wanna go biking'!D$2:D$2000)</f>
        <v>0</v>
      </c>
      <c r="V482" s="1">
        <f>SUMIF('I wanna go biking'!A$2:A$1000,H482,'I wanna go biking'!D$2:D$2000)</f>
        <v>28</v>
      </c>
      <c r="W482">
        <f t="shared" si="81"/>
        <v>-5</v>
      </c>
      <c r="X482">
        <f t="shared" si="82"/>
        <v>0</v>
      </c>
      <c r="Y482">
        <f t="shared" si="83"/>
        <v>28</v>
      </c>
      <c r="Z482">
        <f t="shared" si="84"/>
        <v>-0.416243769312312</v>
      </c>
      <c r="AA482">
        <f t="shared" si="85"/>
        <v>0</v>
      </c>
      <c r="AB482">
        <f t="shared" si="86"/>
        <v>28</v>
      </c>
      <c r="AC482" s="25">
        <f t="shared" si="87"/>
        <v>27.5837562306877</v>
      </c>
    </row>
    <row r="483" spans="1:29">
      <c r="A483">
        <f>'Data Entry'!A484</f>
        <v>8731</v>
      </c>
      <c r="B483">
        <f>'Data Entry'!B484</f>
        <v>83</v>
      </c>
      <c r="C483" t="str">
        <f>'Data Entry'!C484</f>
        <v>Red</v>
      </c>
      <c r="D483">
        <f>'Data Entry'!M484</f>
        <v>8884</v>
      </c>
      <c r="E483">
        <f>'Data Entry'!N484</f>
        <v>0</v>
      </c>
      <c r="F483">
        <f>'Data Entry'!O484</f>
        <v>2200</v>
      </c>
      <c r="G483">
        <f>'Data Entry'!P484</f>
        <v>0</v>
      </c>
      <c r="H483">
        <f>'Data Entry'!Q484</f>
        <v>4907</v>
      </c>
      <c r="I483">
        <f>'Data Entry'!R484</f>
        <v>2.595</v>
      </c>
      <c r="J483">
        <f t="shared" si="77"/>
        <v>2.595</v>
      </c>
      <c r="K483" s="1">
        <f>SUMIFS('I want to cry'!C$2:C$1000,'I want to cry'!$A$2:$A$1000,$B483,'I want to cry'!$B$2:$B$1000,$C483)</f>
        <v>22.727</v>
      </c>
      <c r="L483" s="1">
        <f>SUMIFS('I want to cry'!D$2:D$1000,'I want to cry'!$A$2:$A$1000,$B483,'I want to cry'!$B$2:$B$1000,$C483)</f>
        <v>0</v>
      </c>
      <c r="M483" s="1">
        <f>SUMIFS('I want to cry'!E$2:E$1000,'I want to cry'!$A$2:$A$1000,$B483,'I want to cry'!$B$2:$B$1000,$C483)</f>
        <v>2.595</v>
      </c>
      <c r="N483" s="1">
        <f t="shared" si="78"/>
        <v>0</v>
      </c>
      <c r="O483" s="1">
        <f t="shared" si="79"/>
        <v>0</v>
      </c>
      <c r="P483" s="1">
        <f t="shared" si="80"/>
        <v>1</v>
      </c>
      <c r="Q483" s="1">
        <f>SUMIF('I have a blue banner'!A$2:A$995,D483,'I have a blue banner'!L$2:L$995)</f>
        <v>28</v>
      </c>
      <c r="R483" s="1">
        <f>SUMIF('I have a blue banner'!A$2:A$995,F483,'I have a blue banner'!L$2:L$995)</f>
        <v>158</v>
      </c>
      <c r="S483" s="1">
        <f>SUMIF('I have a blue banner'!A$2:A$995,I483,'I have a blue banner'!L$2:L$995)</f>
        <v>0</v>
      </c>
      <c r="T483" s="1">
        <f>SUMIF('I wanna go biking'!A$2:A$1000,D483,'I wanna go biking'!D$2:D$2000)</f>
        <v>3.83333333333333</v>
      </c>
      <c r="U483" s="1">
        <f>SUMIF('I wanna go biking'!A$2:A$1000,F483,'I wanna go biking'!D$2:D$2000)</f>
        <v>17</v>
      </c>
      <c r="V483" s="1">
        <f>SUMIF('I wanna go biking'!A$2:A$1000,H483,'I wanna go biking'!D$2:D$2000)</f>
        <v>18.6666666666667</v>
      </c>
      <c r="W483">
        <f t="shared" si="81"/>
        <v>-24.1666666666667</v>
      </c>
      <c r="X483">
        <f t="shared" si="82"/>
        <v>-141</v>
      </c>
      <c r="Y483">
        <f t="shared" si="83"/>
        <v>18.6666666666667</v>
      </c>
      <c r="Z483">
        <f t="shared" si="84"/>
        <v>0</v>
      </c>
      <c r="AA483">
        <f t="shared" si="85"/>
        <v>0</v>
      </c>
      <c r="AB483">
        <f t="shared" si="86"/>
        <v>18.6666666666667</v>
      </c>
      <c r="AC483" s="25">
        <f t="shared" si="87"/>
        <v>18.6666666666667</v>
      </c>
    </row>
    <row r="484" spans="1:29">
      <c r="A484">
        <f>'Data Entry'!A485</f>
        <v>8884</v>
      </c>
      <c r="B484">
        <f>'Data Entry'!B485</f>
        <v>83</v>
      </c>
      <c r="C484" t="str">
        <f>'Data Entry'!C485</f>
        <v>Blue</v>
      </c>
      <c r="D484">
        <f>'Data Entry'!M485</f>
        <v>8731</v>
      </c>
      <c r="E484">
        <f>'Data Entry'!N485</f>
        <v>13.788</v>
      </c>
      <c r="F484">
        <f>'Data Entry'!O485</f>
        <v>3739</v>
      </c>
      <c r="G484">
        <f>'Data Entry'!P485</f>
        <v>1.466</v>
      </c>
      <c r="H484">
        <f>'Data Entry'!Q485</f>
        <v>5031</v>
      </c>
      <c r="I484">
        <f>'Data Entry'!R485</f>
        <v>0</v>
      </c>
      <c r="J484">
        <f t="shared" si="77"/>
        <v>15.254</v>
      </c>
      <c r="K484" s="1">
        <f>SUMIFS('I want to cry'!C$2:C$1000,'I want to cry'!$A$2:$A$1000,$B484,'I want to cry'!$B$2:$B$1000,$C484)</f>
        <v>21.004</v>
      </c>
      <c r="L484" s="1">
        <f>SUMIFS('I want to cry'!D$2:D$1000,'I want to cry'!$A$2:$A$1000,$B484,'I want to cry'!$B$2:$B$1000,$C484)</f>
        <v>1.466</v>
      </c>
      <c r="M484" s="1">
        <f>SUMIFS('I want to cry'!E$2:E$1000,'I want to cry'!$A$2:$A$1000,$B484,'I want to cry'!$B$2:$B$1000,$C484)</f>
        <v>0</v>
      </c>
      <c r="N484" s="1">
        <f t="shared" si="78"/>
        <v>0.656446391163588</v>
      </c>
      <c r="O484" s="1">
        <f t="shared" si="79"/>
        <v>0</v>
      </c>
      <c r="P484" s="1">
        <f t="shared" si="80"/>
        <v>0</v>
      </c>
      <c r="Q484" s="1">
        <f>SUMIF('I have a blue banner'!A$2:A$995,D484,'I have a blue banner'!L$2:L$995)</f>
        <v>81</v>
      </c>
      <c r="R484" s="1">
        <f>SUMIF('I have a blue banner'!A$2:A$995,F484,'I have a blue banner'!L$2:L$995)</f>
        <v>30</v>
      </c>
      <c r="S484" s="1">
        <f>SUMIF('I have a blue banner'!A$2:A$995,I484,'I have a blue banner'!L$2:L$995)</f>
        <v>0</v>
      </c>
      <c r="T484" s="1">
        <f>SUMIF('I wanna go biking'!A$2:A$1000,D484,'I wanna go biking'!D$2:D$2000)</f>
        <v>6.66666666666667</v>
      </c>
      <c r="U484" s="1">
        <f>SUMIF('I wanna go biking'!A$2:A$1000,F484,'I wanna go biking'!D$2:D$2000)</f>
        <v>2</v>
      </c>
      <c r="V484" s="1">
        <f>SUMIF('I wanna go biking'!A$2:A$1000,H484,'I wanna go biking'!D$2:D$2000)</f>
        <v>0.5</v>
      </c>
      <c r="W484">
        <f t="shared" si="81"/>
        <v>-74.3333333333333</v>
      </c>
      <c r="X484">
        <f t="shared" si="82"/>
        <v>-28</v>
      </c>
      <c r="Y484">
        <f t="shared" si="83"/>
        <v>0.5</v>
      </c>
      <c r="Z484">
        <f t="shared" si="84"/>
        <v>-48.7958484098267</v>
      </c>
      <c r="AA484">
        <f t="shared" si="85"/>
        <v>0</v>
      </c>
      <c r="AB484">
        <f t="shared" si="86"/>
        <v>0</v>
      </c>
      <c r="AC484" s="25">
        <f t="shared" si="87"/>
        <v>-48.7958484098267</v>
      </c>
    </row>
    <row r="485" spans="1:29">
      <c r="A485">
        <f>'Data Entry'!A486</f>
        <v>5036</v>
      </c>
      <c r="B485">
        <f>'Data Entry'!B486</f>
        <v>84</v>
      </c>
      <c r="C485" t="str">
        <f>'Data Entry'!C486</f>
        <v>Blue</v>
      </c>
      <c r="D485">
        <f>'Data Entry'!M486</f>
        <v>2198</v>
      </c>
      <c r="E485">
        <f>'Data Entry'!N486</f>
        <v>5.165</v>
      </c>
      <c r="F485">
        <f>'Data Entry'!O486</f>
        <v>5409</v>
      </c>
      <c r="G485">
        <f>'Data Entry'!P486</f>
        <v>38.908</v>
      </c>
      <c r="H485">
        <f>'Data Entry'!Q486</f>
        <v>6964</v>
      </c>
      <c r="I485">
        <f>'Data Entry'!R486</f>
        <v>15.338</v>
      </c>
      <c r="J485">
        <f t="shared" si="77"/>
        <v>59.411</v>
      </c>
      <c r="K485" s="1">
        <f>SUMIFS('I want to cry'!C$2:C$1000,'I want to cry'!$A$2:$A$1000,$B485,'I want to cry'!$B$2:$B$1000,$C485)</f>
        <v>5.165</v>
      </c>
      <c r="L485" s="1">
        <f>SUMIFS('I want to cry'!D$2:D$1000,'I want to cry'!$A$2:$A$1000,$B485,'I want to cry'!$B$2:$B$1000,$C485)</f>
        <v>38.908</v>
      </c>
      <c r="M485" s="1">
        <f>SUMIFS('I want to cry'!E$2:E$1000,'I want to cry'!$A$2:$A$1000,$B485,'I want to cry'!$B$2:$B$1000,$C485)</f>
        <v>15.338</v>
      </c>
      <c r="N485" s="1">
        <f t="shared" si="78"/>
        <v>1</v>
      </c>
      <c r="O485" s="1">
        <f t="shared" si="79"/>
        <v>1</v>
      </c>
      <c r="P485" s="1">
        <f t="shared" si="80"/>
        <v>1</v>
      </c>
      <c r="Q485" s="1">
        <f>SUMIF('I have a blue banner'!A$2:A$995,D485,'I have a blue banner'!L$2:L$995)</f>
        <v>58</v>
      </c>
      <c r="R485" s="1">
        <f>SUMIF('I have a blue banner'!A$2:A$995,F485,'I have a blue banner'!L$2:L$995)</f>
        <v>221</v>
      </c>
      <c r="S485" s="1">
        <f>SUMIF('I have a blue banner'!A$2:A$995,I485,'I have a blue banner'!L$2:L$995)</f>
        <v>0</v>
      </c>
      <c r="T485" s="1">
        <f>SUMIF('I wanna go biking'!A$2:A$1000,D485,'I wanna go biking'!D$2:D$2000)</f>
        <v>7</v>
      </c>
      <c r="U485" s="1">
        <f>SUMIF('I wanna go biking'!A$2:A$1000,F485,'I wanna go biking'!D$2:D$2000)</f>
        <v>0.714285714285714</v>
      </c>
      <c r="V485" s="1">
        <f>SUMIF('I wanna go biking'!A$2:A$1000,H485,'I wanna go biking'!D$2:D$2000)</f>
        <v>0</v>
      </c>
      <c r="W485">
        <f t="shared" si="81"/>
        <v>-51</v>
      </c>
      <c r="X485">
        <f t="shared" si="82"/>
        <v>-220.285714285714</v>
      </c>
      <c r="Y485">
        <f t="shared" si="83"/>
        <v>0</v>
      </c>
      <c r="Z485">
        <f t="shared" si="84"/>
        <v>-51</v>
      </c>
      <c r="AA485">
        <f t="shared" si="85"/>
        <v>-220.285714285714</v>
      </c>
      <c r="AB485">
        <f t="shared" si="86"/>
        <v>0</v>
      </c>
      <c r="AC485" s="25">
        <f t="shared" si="87"/>
        <v>-271.285714285714</v>
      </c>
    </row>
    <row r="486" spans="1:29">
      <c r="A486">
        <f>'Data Entry'!A487</f>
        <v>5409</v>
      </c>
      <c r="B486">
        <f>'Data Entry'!B487</f>
        <v>84</v>
      </c>
      <c r="C486" t="str">
        <f>'Data Entry'!C487</f>
        <v>Red</v>
      </c>
      <c r="D486">
        <f>'Data Entry'!M487</f>
        <v>6875</v>
      </c>
      <c r="E486">
        <f>'Data Entry'!N487</f>
        <v>6.673</v>
      </c>
      <c r="F486">
        <f>'Data Entry'!O487</f>
        <v>5036</v>
      </c>
      <c r="G486">
        <f>'Data Entry'!P487</f>
        <v>0.515</v>
      </c>
      <c r="H486">
        <f>'Data Entry'!Q487</f>
        <v>2013</v>
      </c>
      <c r="I486">
        <f>'Data Entry'!R487</f>
        <v>0</v>
      </c>
      <c r="J486">
        <f t="shared" si="77"/>
        <v>7.188</v>
      </c>
      <c r="K486" s="1">
        <f>SUMIFS('I want to cry'!C$2:C$1000,'I want to cry'!$A$2:$A$1000,$B486,'I want to cry'!$B$2:$B$1000,$C486)</f>
        <v>21.55</v>
      </c>
      <c r="L486" s="1">
        <f>SUMIFS('I want to cry'!D$2:D$1000,'I want to cry'!$A$2:$A$1000,$B486,'I want to cry'!$B$2:$B$1000,$C486)</f>
        <v>0.515</v>
      </c>
      <c r="M486" s="1">
        <f>SUMIFS('I want to cry'!E$2:E$1000,'I want to cry'!$A$2:$A$1000,$B486,'I want to cry'!$B$2:$B$1000,$C486)</f>
        <v>0</v>
      </c>
      <c r="N486" s="1">
        <f t="shared" si="78"/>
        <v>0.309651972157773</v>
      </c>
      <c r="O486" s="1">
        <f t="shared" si="79"/>
        <v>0</v>
      </c>
      <c r="P486" s="1">
        <f t="shared" si="80"/>
        <v>0</v>
      </c>
      <c r="Q486" s="1">
        <f>SUMIF('I have a blue banner'!A$2:A$995,D486,'I have a blue banner'!L$2:L$995)</f>
        <v>31</v>
      </c>
      <c r="R486" s="1">
        <f>SUMIF('I have a blue banner'!A$2:A$995,F486,'I have a blue banner'!L$2:L$995)</f>
        <v>59</v>
      </c>
      <c r="S486" s="1">
        <f>SUMIF('I have a blue banner'!A$2:A$995,I486,'I have a blue banner'!L$2:L$995)</f>
        <v>0</v>
      </c>
      <c r="T486" s="1">
        <f>SUMIF('I wanna go biking'!A$2:A$1000,D486,'I wanna go biking'!D$2:D$2000)</f>
        <v>7.66666666666667</v>
      </c>
      <c r="U486" s="1">
        <f>SUMIF('I wanna go biking'!A$2:A$1000,F486,'I wanna go biking'!D$2:D$2000)</f>
        <v>6.8</v>
      </c>
      <c r="V486" s="1">
        <f>SUMIF('I wanna go biking'!A$2:A$1000,H486,'I wanna go biking'!D$2:D$2000)</f>
        <v>3.66666666666667</v>
      </c>
      <c r="W486">
        <f t="shared" si="81"/>
        <v>-23.3333333333333</v>
      </c>
      <c r="X486">
        <f t="shared" si="82"/>
        <v>-52.2</v>
      </c>
      <c r="Y486">
        <f t="shared" si="83"/>
        <v>3.66666666666667</v>
      </c>
      <c r="Z486">
        <f t="shared" si="84"/>
        <v>-7.22521268368136</v>
      </c>
      <c r="AA486">
        <f t="shared" si="85"/>
        <v>0</v>
      </c>
      <c r="AB486">
        <f t="shared" si="86"/>
        <v>0</v>
      </c>
      <c r="AC486" s="25">
        <f t="shared" si="87"/>
        <v>-7.22521268368136</v>
      </c>
    </row>
    <row r="487" spans="1:29">
      <c r="A487">
        <f>'Data Entry'!A488</f>
        <v>1374</v>
      </c>
      <c r="B487">
        <f>'Data Entry'!B488</f>
        <v>68</v>
      </c>
      <c r="C487" t="str">
        <f>'Data Entry'!C488</f>
        <v>Red</v>
      </c>
      <c r="D487">
        <f>'Data Entry'!M488</f>
        <v>6865</v>
      </c>
      <c r="E487">
        <f>'Data Entry'!N488</f>
        <v>0</v>
      </c>
      <c r="F487">
        <f>'Data Entry'!O488</f>
        <v>3543</v>
      </c>
      <c r="G487">
        <f>'Data Entry'!P488</f>
        <v>2.906</v>
      </c>
      <c r="H487">
        <f>'Data Entry'!Q488</f>
        <v>8850</v>
      </c>
      <c r="I487">
        <f>'Data Entry'!R488</f>
        <v>0</v>
      </c>
      <c r="J487">
        <f t="shared" si="77"/>
        <v>2.906</v>
      </c>
      <c r="K487" s="1">
        <f>SUMIFS('I want to cry'!C$2:C$1000,'I want to cry'!$A$2:$A$1000,$B487,'I want to cry'!$B$2:$B$1000,$C487)</f>
        <v>10.448</v>
      </c>
      <c r="L487" s="1">
        <f>SUMIFS('I want to cry'!D$2:D$1000,'I want to cry'!$A$2:$A$1000,$B487,'I want to cry'!$B$2:$B$1000,$C487)</f>
        <v>23.989</v>
      </c>
      <c r="M487" s="1">
        <f>SUMIFS('I want to cry'!E$2:E$1000,'I want to cry'!$A$2:$A$1000,$B487,'I want to cry'!$B$2:$B$1000,$C487)</f>
        <v>0</v>
      </c>
      <c r="N487" s="1">
        <f t="shared" si="78"/>
        <v>0</v>
      </c>
      <c r="O487" s="1">
        <f t="shared" si="79"/>
        <v>0.121138855308683</v>
      </c>
      <c r="P487" s="1">
        <f t="shared" si="80"/>
        <v>0</v>
      </c>
      <c r="Q487" s="1">
        <f>SUMIF('I have a blue banner'!A$2:A$995,D487,'I have a blue banner'!L$2:L$995)</f>
        <v>35</v>
      </c>
      <c r="R487" s="1">
        <f>SUMIF('I have a blue banner'!A$2:A$995,F487,'I have a blue banner'!L$2:L$995)</f>
        <v>29</v>
      </c>
      <c r="S487" s="1">
        <f>SUMIF('I have a blue banner'!A$2:A$995,I487,'I have a blue banner'!L$2:L$995)</f>
        <v>0</v>
      </c>
      <c r="T487" s="1">
        <f>SUMIF('I wanna go biking'!A$2:A$1000,D487,'I wanna go biking'!D$2:D$2000)</f>
        <v>2.75</v>
      </c>
      <c r="U487" s="1">
        <f>SUMIF('I wanna go biking'!A$2:A$1000,F487,'I wanna go biking'!D$2:D$2000)</f>
        <v>4.2</v>
      </c>
      <c r="V487" s="1">
        <f>SUMIF('I wanna go biking'!A$2:A$1000,H487,'I wanna go biking'!D$2:D$2000)</f>
        <v>0.6</v>
      </c>
      <c r="W487">
        <f t="shared" si="81"/>
        <v>-32.25</v>
      </c>
      <c r="X487">
        <f t="shared" si="82"/>
        <v>-24.8</v>
      </c>
      <c r="Y487">
        <f t="shared" si="83"/>
        <v>0.6</v>
      </c>
      <c r="Z487">
        <f t="shared" si="84"/>
        <v>0</v>
      </c>
      <c r="AA487">
        <f t="shared" si="85"/>
        <v>-3.00424361165534</v>
      </c>
      <c r="AB487">
        <f t="shared" si="86"/>
        <v>0</v>
      </c>
      <c r="AC487" s="25">
        <f t="shared" si="87"/>
        <v>-3.00424361165534</v>
      </c>
    </row>
    <row r="488" spans="1:29">
      <c r="A488">
        <f>'Data Entry'!A489</f>
        <v>6864</v>
      </c>
      <c r="B488">
        <f>'Data Entry'!B489</f>
        <v>84</v>
      </c>
      <c r="C488" t="str">
        <f>'Data Entry'!C489</f>
        <v>Red</v>
      </c>
      <c r="D488">
        <f>'Data Entry'!M489</f>
        <v>6875</v>
      </c>
      <c r="E488">
        <f>'Data Entry'!N489</f>
        <v>14.059</v>
      </c>
      <c r="F488">
        <f>'Data Entry'!O489</f>
        <v>5036</v>
      </c>
      <c r="G488">
        <f>'Data Entry'!P489</f>
        <v>0</v>
      </c>
      <c r="H488">
        <f>'Data Entry'!Q489</f>
        <v>2013</v>
      </c>
      <c r="I488">
        <f>'Data Entry'!R489</f>
        <v>0</v>
      </c>
      <c r="J488">
        <f t="shared" si="77"/>
        <v>14.059</v>
      </c>
      <c r="K488" s="1">
        <f>SUMIFS('I want to cry'!C$2:C$1000,'I want to cry'!$A$2:$A$1000,$B488,'I want to cry'!$B$2:$B$1000,$C488)</f>
        <v>21.55</v>
      </c>
      <c r="L488" s="1">
        <f>SUMIFS('I want to cry'!D$2:D$1000,'I want to cry'!$A$2:$A$1000,$B488,'I want to cry'!$B$2:$B$1000,$C488)</f>
        <v>0.515</v>
      </c>
      <c r="M488" s="1">
        <f>SUMIFS('I want to cry'!E$2:E$1000,'I want to cry'!$A$2:$A$1000,$B488,'I want to cry'!$B$2:$B$1000,$C488)</f>
        <v>0</v>
      </c>
      <c r="N488" s="1">
        <f t="shared" si="78"/>
        <v>0.652389791183295</v>
      </c>
      <c r="O488" s="1">
        <f t="shared" si="79"/>
        <v>0</v>
      </c>
      <c r="P488" s="1">
        <f t="shared" si="80"/>
        <v>0</v>
      </c>
      <c r="Q488" s="1">
        <f>SUMIF('I have a blue banner'!A$2:A$995,D488,'I have a blue banner'!L$2:L$995)</f>
        <v>31</v>
      </c>
      <c r="R488" s="1">
        <f>SUMIF('I have a blue banner'!A$2:A$995,F488,'I have a blue banner'!L$2:L$995)</f>
        <v>59</v>
      </c>
      <c r="S488" s="1">
        <f>SUMIF('I have a blue banner'!A$2:A$995,I488,'I have a blue banner'!L$2:L$995)</f>
        <v>0</v>
      </c>
      <c r="T488" s="1">
        <f>SUMIF('I wanna go biking'!A$2:A$1000,D488,'I wanna go biking'!D$2:D$2000)</f>
        <v>7.66666666666667</v>
      </c>
      <c r="U488" s="1">
        <f>SUMIF('I wanna go biking'!A$2:A$1000,F488,'I wanna go biking'!D$2:D$2000)</f>
        <v>6.8</v>
      </c>
      <c r="V488" s="1">
        <f>SUMIF('I wanna go biking'!A$2:A$1000,H488,'I wanna go biking'!D$2:D$2000)</f>
        <v>3.66666666666667</v>
      </c>
      <c r="W488">
        <f t="shared" si="81"/>
        <v>-23.3333333333333</v>
      </c>
      <c r="X488">
        <f t="shared" si="82"/>
        <v>-52.2</v>
      </c>
      <c r="Y488">
        <f t="shared" si="83"/>
        <v>3.66666666666667</v>
      </c>
      <c r="Z488">
        <f t="shared" si="84"/>
        <v>-15.2224284609435</v>
      </c>
      <c r="AA488">
        <f t="shared" si="85"/>
        <v>0</v>
      </c>
      <c r="AB488">
        <f t="shared" si="86"/>
        <v>0</v>
      </c>
      <c r="AC488" s="25">
        <f t="shared" si="87"/>
        <v>-15.2224284609435</v>
      </c>
    </row>
    <row r="489" spans="1:29">
      <c r="A489">
        <f>'Data Entry'!A490</f>
        <v>5032</v>
      </c>
      <c r="B489">
        <f>'Data Entry'!B490</f>
        <v>82</v>
      </c>
      <c r="C489" t="str">
        <f>'Data Entry'!C490</f>
        <v>Red</v>
      </c>
      <c r="D489">
        <f>'Data Entry'!M490</f>
        <v>8574</v>
      </c>
      <c r="E489">
        <f>'Data Entry'!N490</f>
        <v>3.789</v>
      </c>
      <c r="F489">
        <f>'Data Entry'!O490</f>
        <v>4617</v>
      </c>
      <c r="G489">
        <f>'Data Entry'!P490</f>
        <v>0</v>
      </c>
      <c r="H489">
        <f>'Data Entry'!Q490</f>
        <v>4476</v>
      </c>
      <c r="I489">
        <f>'Data Entry'!R490</f>
        <v>0</v>
      </c>
      <c r="J489">
        <f t="shared" si="77"/>
        <v>3.789</v>
      </c>
      <c r="K489" s="1">
        <f>SUMIFS('I want to cry'!C$2:C$1000,'I want to cry'!$A$2:$A$1000,$B489,'I want to cry'!$B$2:$B$1000,$C489)</f>
        <v>44.337</v>
      </c>
      <c r="L489" s="1">
        <f>SUMIFS('I want to cry'!D$2:D$1000,'I want to cry'!$A$2:$A$1000,$B489,'I want to cry'!$B$2:$B$1000,$C489)</f>
        <v>5.957</v>
      </c>
      <c r="M489" s="1">
        <f>SUMIFS('I want to cry'!E$2:E$1000,'I want to cry'!$A$2:$A$1000,$B489,'I want to cry'!$B$2:$B$1000,$C489)</f>
        <v>14.868</v>
      </c>
      <c r="N489" s="1">
        <f t="shared" si="78"/>
        <v>0.0854590973678869</v>
      </c>
      <c r="O489" s="1">
        <f t="shared" si="79"/>
        <v>0</v>
      </c>
      <c r="P489" s="1">
        <f t="shared" si="80"/>
        <v>0</v>
      </c>
      <c r="Q489" s="1">
        <f>SUMIF('I have a blue banner'!A$2:A$995,D489,'I have a blue banner'!L$2:L$995)</f>
        <v>5</v>
      </c>
      <c r="R489" s="1">
        <f>SUMIF('I have a blue banner'!A$2:A$995,F489,'I have a blue banner'!L$2:L$995)</f>
        <v>0</v>
      </c>
      <c r="S489" s="1">
        <f>SUMIF('I have a blue banner'!A$2:A$995,I489,'I have a blue banner'!L$2:L$995)</f>
        <v>0</v>
      </c>
      <c r="T489" s="1">
        <f>SUMIF('I wanna go biking'!A$2:A$1000,D489,'I wanna go biking'!D$2:D$2000)</f>
        <v>0</v>
      </c>
      <c r="U489" s="1">
        <f>SUMIF('I wanna go biking'!A$2:A$1000,F489,'I wanna go biking'!D$2:D$2000)</f>
        <v>0</v>
      </c>
      <c r="V489" s="1">
        <f>SUMIF('I wanna go biking'!A$2:A$1000,H489,'I wanna go biking'!D$2:D$2000)</f>
        <v>28</v>
      </c>
      <c r="W489">
        <f t="shared" si="81"/>
        <v>-5</v>
      </c>
      <c r="X489">
        <f t="shared" si="82"/>
        <v>0</v>
      </c>
      <c r="Y489">
        <f t="shared" si="83"/>
        <v>28</v>
      </c>
      <c r="Z489">
        <f t="shared" si="84"/>
        <v>-0.427295486839434</v>
      </c>
      <c r="AA489">
        <f t="shared" si="85"/>
        <v>0</v>
      </c>
      <c r="AB489">
        <f t="shared" si="86"/>
        <v>0</v>
      </c>
      <c r="AC489" s="25">
        <f t="shared" si="87"/>
        <v>-0.427295486839434</v>
      </c>
    </row>
    <row r="490" spans="1:29">
      <c r="A490">
        <f>'Data Entry'!A491</f>
        <v>5409</v>
      </c>
      <c r="B490">
        <f>'Data Entry'!B491</f>
        <v>84</v>
      </c>
      <c r="C490" t="str">
        <f>'Data Entry'!C491</f>
        <v>Red</v>
      </c>
      <c r="D490">
        <f>'Data Entry'!M491</f>
        <v>6875</v>
      </c>
      <c r="E490">
        <f>'Data Entry'!N491</f>
        <v>0.818</v>
      </c>
      <c r="F490">
        <f>'Data Entry'!O491</f>
        <v>5036</v>
      </c>
      <c r="G490">
        <f>'Data Entry'!P491</f>
        <v>0</v>
      </c>
      <c r="H490">
        <f>'Data Entry'!Q491</f>
        <v>2013</v>
      </c>
      <c r="I490">
        <f>'Data Entry'!R491</f>
        <v>0</v>
      </c>
      <c r="J490">
        <f t="shared" si="77"/>
        <v>0.818</v>
      </c>
      <c r="K490" s="1">
        <f>SUMIFS('I want to cry'!C$2:C$1000,'I want to cry'!$A$2:$A$1000,$B490,'I want to cry'!$B$2:$B$1000,$C490)</f>
        <v>21.55</v>
      </c>
      <c r="L490" s="1">
        <f>SUMIFS('I want to cry'!D$2:D$1000,'I want to cry'!$A$2:$A$1000,$B490,'I want to cry'!$B$2:$B$1000,$C490)</f>
        <v>0.515</v>
      </c>
      <c r="M490" s="1">
        <f>SUMIFS('I want to cry'!E$2:E$1000,'I want to cry'!$A$2:$A$1000,$B490,'I want to cry'!$B$2:$B$1000,$C490)</f>
        <v>0</v>
      </c>
      <c r="N490" s="1">
        <f t="shared" si="78"/>
        <v>0</v>
      </c>
      <c r="O490" s="1">
        <f t="shared" si="79"/>
        <v>0</v>
      </c>
      <c r="P490" s="1">
        <f t="shared" si="80"/>
        <v>0</v>
      </c>
      <c r="Q490" s="1">
        <f>SUMIF('I have a blue banner'!A$2:A$995,D490,'I have a blue banner'!L$2:L$995)</f>
        <v>31</v>
      </c>
      <c r="R490" s="1">
        <f>SUMIF('I have a blue banner'!A$2:A$995,F490,'I have a blue banner'!L$2:L$995)</f>
        <v>59</v>
      </c>
      <c r="S490" s="1">
        <f>SUMIF('I have a blue banner'!A$2:A$995,I490,'I have a blue banner'!L$2:L$995)</f>
        <v>0</v>
      </c>
      <c r="T490" s="1">
        <f>SUMIF('I wanna go biking'!A$2:A$1000,D490,'I wanna go biking'!D$2:D$2000)</f>
        <v>7.66666666666667</v>
      </c>
      <c r="U490" s="1">
        <f>SUMIF('I wanna go biking'!A$2:A$1000,F490,'I wanna go biking'!D$2:D$2000)</f>
        <v>6.8</v>
      </c>
      <c r="V490" s="1">
        <f>SUMIF('I wanna go biking'!A$2:A$1000,H490,'I wanna go biking'!D$2:D$2000)</f>
        <v>3.66666666666667</v>
      </c>
      <c r="W490">
        <f t="shared" si="81"/>
        <v>-23.3333333333333</v>
      </c>
      <c r="X490">
        <f t="shared" si="82"/>
        <v>-52.2</v>
      </c>
      <c r="Y490">
        <f t="shared" si="83"/>
        <v>3.66666666666667</v>
      </c>
      <c r="Z490">
        <f t="shared" si="84"/>
        <v>0</v>
      </c>
      <c r="AA490">
        <f t="shared" si="85"/>
        <v>0</v>
      </c>
      <c r="AB490">
        <f t="shared" si="86"/>
        <v>0</v>
      </c>
      <c r="AC490" s="25">
        <f t="shared" si="87"/>
        <v>0</v>
      </c>
    </row>
    <row r="491" spans="1:29">
      <c r="A491">
        <f>'Data Entry'!A492</f>
        <v>2013</v>
      </c>
      <c r="B491">
        <f>'Data Entry'!B492</f>
        <v>84</v>
      </c>
      <c r="C491" t="str">
        <f>'Data Entry'!C492</f>
        <v>NONE YET</v>
      </c>
      <c r="D491">
        <f>'Data Entry'!M492</f>
        <v>6864</v>
      </c>
      <c r="E491">
        <f>'Data Entry'!N492</f>
        <v>18.018</v>
      </c>
      <c r="F491">
        <f>'Data Entry'!O492</f>
        <v>5409</v>
      </c>
      <c r="G491">
        <f>'Data Entry'!P492</f>
        <v>0</v>
      </c>
      <c r="H491">
        <f>'Data Entry'!Q492</f>
        <v>2198</v>
      </c>
      <c r="I491">
        <f>'Data Entry'!R492</f>
        <v>0</v>
      </c>
      <c r="J491">
        <f t="shared" si="77"/>
        <v>18.018</v>
      </c>
      <c r="K491" s="1">
        <f>SUMIFS('I want to cry'!C$2:C$1000,'I want to cry'!$A$2:$A$1000,$B491,'I want to cry'!$B$2:$B$1000,$C491)</f>
        <v>0</v>
      </c>
      <c r="L491" s="1">
        <f>SUMIFS('I want to cry'!D$2:D$1000,'I want to cry'!$A$2:$A$1000,$B491,'I want to cry'!$B$2:$B$1000,$C491)</f>
        <v>0</v>
      </c>
      <c r="M491" s="1">
        <f>SUMIFS('I want to cry'!E$2:E$1000,'I want to cry'!$A$2:$A$1000,$B491,'I want to cry'!$B$2:$B$1000,$C491)</f>
        <v>0</v>
      </c>
      <c r="N491" s="1">
        <f t="shared" si="78"/>
        <v>0</v>
      </c>
      <c r="O491" s="1">
        <f t="shared" si="79"/>
        <v>0</v>
      </c>
      <c r="P491" s="1">
        <f t="shared" si="80"/>
        <v>0</v>
      </c>
      <c r="Q491" s="1">
        <f>SUMIF('I have a blue banner'!A$2:A$995,D491,'I have a blue banner'!L$2:L$995)</f>
        <v>29</v>
      </c>
      <c r="R491" s="1">
        <f>SUMIF('I have a blue banner'!A$2:A$995,F491,'I have a blue banner'!L$2:L$995)</f>
        <v>221</v>
      </c>
      <c r="S491" s="1">
        <f>SUMIF('I have a blue banner'!A$2:A$995,I491,'I have a blue banner'!L$2:L$995)</f>
        <v>0</v>
      </c>
      <c r="T491" s="1">
        <f>SUMIF('I wanna go biking'!A$2:A$1000,D491,'I wanna go biking'!D$2:D$2000)</f>
        <v>2.6</v>
      </c>
      <c r="U491" s="1">
        <f>SUMIF('I wanna go biking'!A$2:A$1000,F491,'I wanna go biking'!D$2:D$2000)</f>
        <v>0.714285714285714</v>
      </c>
      <c r="V491" s="1">
        <f>SUMIF('I wanna go biking'!A$2:A$1000,H491,'I wanna go biking'!D$2:D$2000)</f>
        <v>7</v>
      </c>
      <c r="W491">
        <f t="shared" si="81"/>
        <v>-26.4</v>
      </c>
      <c r="X491">
        <f t="shared" si="82"/>
        <v>-220.285714285714</v>
      </c>
      <c r="Y491">
        <f t="shared" si="83"/>
        <v>7</v>
      </c>
      <c r="Z491">
        <f t="shared" si="84"/>
        <v>0</v>
      </c>
      <c r="AA491">
        <f t="shared" si="85"/>
        <v>0</v>
      </c>
      <c r="AB491">
        <f t="shared" si="86"/>
        <v>0</v>
      </c>
      <c r="AC491" s="25">
        <f t="shared" si="87"/>
        <v>0</v>
      </c>
    </row>
    <row r="492" spans="1:29">
      <c r="A492">
        <f>'Data Entry'!A493</f>
        <v>2200</v>
      </c>
      <c r="B492">
        <f>'Data Entry'!B493</f>
        <v>83</v>
      </c>
      <c r="C492" t="str">
        <f>'Data Entry'!C493</f>
        <v>Blue</v>
      </c>
      <c r="D492">
        <f>'Data Entry'!M493</f>
        <v>6978</v>
      </c>
      <c r="E492">
        <f>'Data Entry'!N493</f>
        <v>0</v>
      </c>
      <c r="F492">
        <f>'Data Entry'!O493</f>
        <v>8731</v>
      </c>
      <c r="G492">
        <f>'Data Entry'!P493</f>
        <v>0</v>
      </c>
      <c r="H492">
        <f>'Data Entry'!Q493</f>
        <v>5031</v>
      </c>
      <c r="I492">
        <f>'Data Entry'!R493</f>
        <v>0</v>
      </c>
      <c r="J492">
        <f t="shared" si="77"/>
        <v>0</v>
      </c>
      <c r="K492" s="1">
        <f>SUMIFS('I want to cry'!C$2:C$1000,'I want to cry'!$A$2:$A$1000,$B492,'I want to cry'!$B$2:$B$1000,$C492)</f>
        <v>21.004</v>
      </c>
      <c r="L492" s="1">
        <f>SUMIFS('I want to cry'!D$2:D$1000,'I want to cry'!$A$2:$A$1000,$B492,'I want to cry'!$B$2:$B$1000,$C492)</f>
        <v>1.466</v>
      </c>
      <c r="M492" s="1">
        <f>SUMIFS('I want to cry'!E$2:E$1000,'I want to cry'!$A$2:$A$1000,$B492,'I want to cry'!$B$2:$B$1000,$C492)</f>
        <v>0</v>
      </c>
      <c r="N492" s="1">
        <f t="shared" si="78"/>
        <v>0</v>
      </c>
      <c r="O492" s="1">
        <f t="shared" si="79"/>
        <v>0</v>
      </c>
      <c r="P492" s="1">
        <f t="shared" si="80"/>
        <v>0</v>
      </c>
      <c r="Q492" s="1">
        <f>SUMIF('I have a blue banner'!A$2:A$995,D492,'I have a blue banner'!L$2:L$995)</f>
        <v>44</v>
      </c>
      <c r="R492" s="1">
        <f>SUMIF('I have a blue banner'!A$2:A$995,F492,'I have a blue banner'!L$2:L$995)</f>
        <v>81</v>
      </c>
      <c r="S492" s="1">
        <f>SUMIF('I have a blue banner'!A$2:A$995,I492,'I have a blue banner'!L$2:L$995)</f>
        <v>0</v>
      </c>
      <c r="T492" s="1">
        <f>SUMIF('I wanna go biking'!A$2:A$1000,D492,'I wanna go biking'!D$2:D$2000)</f>
        <v>4.75</v>
      </c>
      <c r="U492" s="1">
        <f>SUMIF('I wanna go biking'!A$2:A$1000,F492,'I wanna go biking'!D$2:D$2000)</f>
        <v>6.66666666666667</v>
      </c>
      <c r="V492" s="1">
        <f>SUMIF('I wanna go biking'!A$2:A$1000,H492,'I wanna go biking'!D$2:D$2000)</f>
        <v>0.5</v>
      </c>
      <c r="W492">
        <f t="shared" si="81"/>
        <v>-39.25</v>
      </c>
      <c r="X492">
        <f t="shared" si="82"/>
        <v>-74.3333333333333</v>
      </c>
      <c r="Y492">
        <f t="shared" si="83"/>
        <v>0.5</v>
      </c>
      <c r="Z492">
        <f t="shared" si="84"/>
        <v>0</v>
      </c>
      <c r="AA492">
        <f t="shared" si="85"/>
        <v>0</v>
      </c>
      <c r="AB492">
        <f t="shared" si="86"/>
        <v>0</v>
      </c>
      <c r="AC492" s="25">
        <f t="shared" si="87"/>
        <v>0</v>
      </c>
    </row>
    <row r="493" spans="1:29">
      <c r="A493">
        <f>'Data Entry'!A494</f>
        <v>865</v>
      </c>
      <c r="B493">
        <f>'Data Entry'!B494</f>
        <v>85</v>
      </c>
      <c r="C493" t="str">
        <f>'Data Entry'!C494</f>
        <v>Blue</v>
      </c>
      <c r="D493">
        <f>'Data Entry'!M494</f>
        <v>2706</v>
      </c>
      <c r="E493">
        <f>'Data Entry'!N494</f>
        <v>0</v>
      </c>
      <c r="F493">
        <f>'Data Entry'!O494</f>
        <v>4951</v>
      </c>
      <c r="G493">
        <f>'Data Entry'!P494</f>
        <v>0</v>
      </c>
      <c r="H493">
        <f>'Data Entry'!Q494</f>
        <v>8089</v>
      </c>
      <c r="I493">
        <f>'Data Entry'!R494</f>
        <v>0</v>
      </c>
      <c r="J493">
        <f t="shared" si="77"/>
        <v>0</v>
      </c>
      <c r="K493" s="1">
        <f>SUMIFS('I want to cry'!C$2:C$1000,'I want to cry'!$A$2:$A$1000,$B493,'I want to cry'!$B$2:$B$1000,$C493)</f>
        <v>17.282</v>
      </c>
      <c r="L493" s="1">
        <f>SUMIFS('I want to cry'!D$2:D$1000,'I want to cry'!$A$2:$A$1000,$B493,'I want to cry'!$B$2:$B$1000,$C493)</f>
        <v>0</v>
      </c>
      <c r="M493" s="1">
        <f>SUMIFS('I want to cry'!E$2:E$1000,'I want to cry'!$A$2:$A$1000,$B493,'I want to cry'!$B$2:$B$1000,$C493)</f>
        <v>0</v>
      </c>
      <c r="N493" s="1">
        <f t="shared" si="78"/>
        <v>0</v>
      </c>
      <c r="O493" s="1">
        <f t="shared" si="79"/>
        <v>0</v>
      </c>
      <c r="P493" s="1">
        <f t="shared" si="80"/>
        <v>0</v>
      </c>
      <c r="Q493" s="1">
        <f>SUMIF('I have a blue banner'!A$2:A$995,D493,'I have a blue banner'!L$2:L$995)</f>
        <v>68</v>
      </c>
      <c r="R493" s="1">
        <f>SUMIF('I have a blue banner'!A$2:A$995,F493,'I have a blue banner'!L$2:L$995)</f>
        <v>33</v>
      </c>
      <c r="S493" s="1">
        <f>SUMIF('I have a blue banner'!A$2:A$995,I493,'I have a blue banner'!L$2:L$995)</f>
        <v>0</v>
      </c>
      <c r="T493" s="1">
        <f>SUMIF('I wanna go biking'!A$2:A$1000,D493,'I wanna go biking'!D$2:D$2000)</f>
        <v>10</v>
      </c>
      <c r="U493" s="1">
        <f>SUMIF('I wanna go biking'!A$2:A$1000,F493,'I wanna go biking'!D$2:D$2000)</f>
        <v>2.66666666666667</v>
      </c>
      <c r="V493" s="1">
        <f>SUMIF('I wanna go biking'!A$2:A$1000,H493,'I wanna go biking'!D$2:D$2000)</f>
        <v>6</v>
      </c>
      <c r="W493">
        <f t="shared" si="81"/>
        <v>-58</v>
      </c>
      <c r="X493">
        <f t="shared" si="82"/>
        <v>-30.3333333333333</v>
      </c>
      <c r="Y493">
        <f t="shared" si="83"/>
        <v>6</v>
      </c>
      <c r="Z493">
        <f t="shared" si="84"/>
        <v>0</v>
      </c>
      <c r="AA493">
        <f t="shared" si="85"/>
        <v>0</v>
      </c>
      <c r="AB493">
        <f t="shared" si="86"/>
        <v>0</v>
      </c>
      <c r="AC493" s="25">
        <f t="shared" si="87"/>
        <v>0</v>
      </c>
    </row>
    <row r="494" spans="1:29">
      <c r="A494">
        <f>'Data Entry'!A495</f>
        <v>4946</v>
      </c>
      <c r="B494">
        <f>'Data Entry'!B495</f>
        <v>85</v>
      </c>
      <c r="C494" t="str">
        <f>'Data Entry'!C495</f>
        <v>Blue</v>
      </c>
      <c r="D494">
        <f>'Data Entry'!M495</f>
        <v>8089</v>
      </c>
      <c r="E494">
        <f>'Data Entry'!N495</f>
        <v>17.282</v>
      </c>
      <c r="F494">
        <f>'Data Entry'!O495</f>
        <v>4951</v>
      </c>
      <c r="G494">
        <f>'Data Entry'!P495</f>
        <v>0</v>
      </c>
      <c r="H494">
        <f>'Data Entry'!Q495</f>
        <v>2706</v>
      </c>
      <c r="I494">
        <f>'Data Entry'!R495</f>
        <v>0</v>
      </c>
      <c r="J494">
        <f t="shared" si="77"/>
        <v>17.282</v>
      </c>
      <c r="K494" s="1">
        <f>SUMIFS('I want to cry'!C$2:C$1000,'I want to cry'!$A$2:$A$1000,$B494,'I want to cry'!$B$2:$B$1000,$C494)</f>
        <v>17.282</v>
      </c>
      <c r="L494" s="1">
        <f>SUMIFS('I want to cry'!D$2:D$1000,'I want to cry'!$A$2:$A$1000,$B494,'I want to cry'!$B$2:$B$1000,$C494)</f>
        <v>0</v>
      </c>
      <c r="M494" s="1">
        <f>SUMIFS('I want to cry'!E$2:E$1000,'I want to cry'!$A$2:$A$1000,$B494,'I want to cry'!$B$2:$B$1000,$C494)</f>
        <v>0</v>
      </c>
      <c r="N494" s="1">
        <f t="shared" si="78"/>
        <v>1</v>
      </c>
      <c r="O494" s="1">
        <f t="shared" si="79"/>
        <v>0</v>
      </c>
      <c r="P494" s="1">
        <f t="shared" si="80"/>
        <v>0</v>
      </c>
      <c r="Q494" s="1">
        <f>SUMIF('I have a blue banner'!A$2:A$995,D494,'I have a blue banner'!L$2:L$995)</f>
        <v>55</v>
      </c>
      <c r="R494" s="1">
        <f>SUMIF('I have a blue banner'!A$2:A$995,F494,'I have a blue banner'!L$2:L$995)</f>
        <v>33</v>
      </c>
      <c r="S494" s="1">
        <f>SUMIF('I have a blue banner'!A$2:A$995,I494,'I have a blue banner'!L$2:L$995)</f>
        <v>0</v>
      </c>
      <c r="T494" s="1">
        <f>SUMIF('I wanna go biking'!A$2:A$1000,D494,'I wanna go biking'!D$2:D$2000)</f>
        <v>6</v>
      </c>
      <c r="U494" s="1">
        <f>SUMIF('I wanna go biking'!A$2:A$1000,F494,'I wanna go biking'!D$2:D$2000)</f>
        <v>2.66666666666667</v>
      </c>
      <c r="V494" s="1">
        <f>SUMIF('I wanna go biking'!A$2:A$1000,H494,'I wanna go biking'!D$2:D$2000)</f>
        <v>10</v>
      </c>
      <c r="W494">
        <f t="shared" si="81"/>
        <v>-49</v>
      </c>
      <c r="X494">
        <f t="shared" si="82"/>
        <v>-30.3333333333333</v>
      </c>
      <c r="Y494">
        <f t="shared" si="83"/>
        <v>10</v>
      </c>
      <c r="Z494">
        <f t="shared" si="84"/>
        <v>-49</v>
      </c>
      <c r="AA494">
        <f t="shared" si="85"/>
        <v>0</v>
      </c>
      <c r="AB494">
        <f t="shared" si="86"/>
        <v>0</v>
      </c>
      <c r="AC494" s="25">
        <f t="shared" si="87"/>
        <v>-49</v>
      </c>
    </row>
    <row r="495" spans="1:29">
      <c r="A495">
        <f>'Data Entry'!A496</f>
        <v>8089</v>
      </c>
      <c r="B495">
        <f>'Data Entry'!B496</f>
        <v>85</v>
      </c>
      <c r="C495" t="str">
        <f>'Data Entry'!C496</f>
        <v>Red</v>
      </c>
      <c r="D495">
        <f>'Data Entry'!M496</f>
        <v>8850</v>
      </c>
      <c r="E495">
        <f>'Data Entry'!N496</f>
        <v>10.261</v>
      </c>
      <c r="F495">
        <f>'Data Entry'!O496</f>
        <v>865</v>
      </c>
      <c r="G495">
        <f>'Data Entry'!P496</f>
        <v>0</v>
      </c>
      <c r="H495">
        <f>'Data Entry'!Q496</f>
        <v>4946</v>
      </c>
      <c r="I495">
        <f>'Data Entry'!R496</f>
        <v>0</v>
      </c>
      <c r="J495">
        <f t="shared" si="77"/>
        <v>10.261</v>
      </c>
      <c r="K495" s="1">
        <f>SUMIFS('I want to cry'!C$2:C$1000,'I want to cry'!$A$2:$A$1000,$B495,'I want to cry'!$B$2:$B$1000,$C495)</f>
        <v>20.827</v>
      </c>
      <c r="L495" s="1">
        <f>SUMIFS('I want to cry'!D$2:D$1000,'I want to cry'!$A$2:$A$1000,$B495,'I want to cry'!$B$2:$B$1000,$C495)</f>
        <v>0</v>
      </c>
      <c r="M495" s="1">
        <f>SUMIFS('I want to cry'!E$2:E$1000,'I want to cry'!$A$2:$A$1000,$B495,'I want to cry'!$B$2:$B$1000,$C495)</f>
        <v>0</v>
      </c>
      <c r="N495" s="1">
        <f t="shared" si="78"/>
        <v>0.492677774043309</v>
      </c>
      <c r="O495" s="1">
        <f t="shared" si="79"/>
        <v>0</v>
      </c>
      <c r="P495" s="1">
        <f t="shared" si="80"/>
        <v>0</v>
      </c>
      <c r="Q495" s="1">
        <f>SUMIF('I have a blue banner'!A$2:A$995,D495,'I have a blue banner'!L$2:L$995)</f>
        <v>18</v>
      </c>
      <c r="R495" s="1">
        <f>SUMIF('I have a blue banner'!A$2:A$995,F495,'I have a blue banner'!L$2:L$995)</f>
        <v>62</v>
      </c>
      <c r="S495" s="1">
        <f>SUMIF('I have a blue banner'!A$2:A$995,I495,'I have a blue banner'!L$2:L$995)</f>
        <v>0</v>
      </c>
      <c r="T495" s="1">
        <f>SUMIF('I wanna go biking'!A$2:A$1000,D495,'I wanna go biking'!D$2:D$2000)</f>
        <v>0.6</v>
      </c>
      <c r="U495" s="1">
        <f>SUMIF('I wanna go biking'!A$2:A$1000,F495,'I wanna go biking'!D$2:D$2000)</f>
        <v>7.5</v>
      </c>
      <c r="V495" s="1">
        <f>SUMIF('I wanna go biking'!A$2:A$1000,H495,'I wanna go biking'!D$2:D$2000)</f>
        <v>15.5</v>
      </c>
      <c r="W495">
        <f t="shared" si="81"/>
        <v>-17.4</v>
      </c>
      <c r="X495">
        <f t="shared" si="82"/>
        <v>-54.5</v>
      </c>
      <c r="Y495">
        <f t="shared" si="83"/>
        <v>15.5</v>
      </c>
      <c r="Z495">
        <f t="shared" si="84"/>
        <v>-8.57259326835358</v>
      </c>
      <c r="AA495">
        <f t="shared" si="85"/>
        <v>0</v>
      </c>
      <c r="AB495">
        <f t="shared" si="86"/>
        <v>0</v>
      </c>
      <c r="AC495" s="25">
        <f t="shared" si="87"/>
        <v>-8.57259326835358</v>
      </c>
    </row>
    <row r="496" spans="1:29">
      <c r="A496">
        <f>'Data Entry'!A497</f>
        <v>4951</v>
      </c>
      <c r="B496">
        <f>'Data Entry'!B497</f>
        <v>85</v>
      </c>
      <c r="C496" t="str">
        <f>'Data Entry'!C497</f>
        <v>Red</v>
      </c>
      <c r="D496">
        <f>'Data Entry'!M497</f>
        <v>8850</v>
      </c>
      <c r="E496">
        <f>'Data Entry'!N497</f>
        <v>10.566</v>
      </c>
      <c r="F496">
        <f>'Data Entry'!O497</f>
        <v>865</v>
      </c>
      <c r="G496">
        <f>'Data Entry'!P497</f>
        <v>0</v>
      </c>
      <c r="H496">
        <f>'Data Entry'!Q497</f>
        <v>4946</v>
      </c>
      <c r="I496">
        <f>'Data Entry'!R497</f>
        <v>0</v>
      </c>
      <c r="J496">
        <f t="shared" si="77"/>
        <v>10.566</v>
      </c>
      <c r="K496" s="1">
        <f>SUMIFS('I want to cry'!C$2:C$1000,'I want to cry'!$A$2:$A$1000,$B496,'I want to cry'!$B$2:$B$1000,$C496)</f>
        <v>20.827</v>
      </c>
      <c r="L496" s="1">
        <f>SUMIFS('I want to cry'!D$2:D$1000,'I want to cry'!$A$2:$A$1000,$B496,'I want to cry'!$B$2:$B$1000,$C496)</f>
        <v>0</v>
      </c>
      <c r="M496" s="1">
        <f>SUMIFS('I want to cry'!E$2:E$1000,'I want to cry'!$A$2:$A$1000,$B496,'I want to cry'!$B$2:$B$1000,$C496)</f>
        <v>0</v>
      </c>
      <c r="N496" s="1">
        <f t="shared" si="78"/>
        <v>0.507322225956691</v>
      </c>
      <c r="O496" s="1">
        <f t="shared" si="79"/>
        <v>0</v>
      </c>
      <c r="P496" s="1">
        <f t="shared" si="80"/>
        <v>0</v>
      </c>
      <c r="Q496" s="1">
        <f>SUMIF('I have a blue banner'!A$2:A$995,D496,'I have a blue banner'!L$2:L$995)</f>
        <v>18</v>
      </c>
      <c r="R496" s="1">
        <f>SUMIF('I have a blue banner'!A$2:A$995,F496,'I have a blue banner'!L$2:L$995)</f>
        <v>62</v>
      </c>
      <c r="S496" s="1">
        <f>SUMIF('I have a blue banner'!A$2:A$995,I496,'I have a blue banner'!L$2:L$995)</f>
        <v>0</v>
      </c>
      <c r="T496" s="1">
        <f>SUMIF('I wanna go biking'!A$2:A$1000,D496,'I wanna go biking'!D$2:D$2000)</f>
        <v>0.6</v>
      </c>
      <c r="U496" s="1">
        <f>SUMIF('I wanna go biking'!A$2:A$1000,F496,'I wanna go biking'!D$2:D$2000)</f>
        <v>7.5</v>
      </c>
      <c r="V496" s="1">
        <f>SUMIF('I wanna go biking'!A$2:A$1000,H496,'I wanna go biking'!D$2:D$2000)</f>
        <v>15.5</v>
      </c>
      <c r="W496">
        <f t="shared" si="81"/>
        <v>-17.4</v>
      </c>
      <c r="X496">
        <f t="shared" si="82"/>
        <v>-54.5</v>
      </c>
      <c r="Y496">
        <f t="shared" si="83"/>
        <v>15.5</v>
      </c>
      <c r="Z496">
        <f t="shared" si="84"/>
        <v>-8.82740673164642</v>
      </c>
      <c r="AA496">
        <f t="shared" si="85"/>
        <v>0</v>
      </c>
      <c r="AB496">
        <f t="shared" si="86"/>
        <v>0</v>
      </c>
      <c r="AC496" s="25">
        <f t="shared" si="87"/>
        <v>-8.82740673164642</v>
      </c>
    </row>
    <row r="497" spans="1:29">
      <c r="A497">
        <f>'Data Entry'!A498</f>
        <v>6135</v>
      </c>
      <c r="B497">
        <f>'Data Entry'!B498</f>
        <v>89</v>
      </c>
      <c r="C497" t="str">
        <f>'Data Entry'!C498</f>
        <v>Blue</v>
      </c>
      <c r="D497">
        <f>'Data Entry'!M498</f>
        <v>7480</v>
      </c>
      <c r="E497">
        <f>'Data Entry'!N498</f>
        <v>3.583</v>
      </c>
      <c r="F497">
        <f>'Data Entry'!O498</f>
        <v>7757</v>
      </c>
      <c r="G497">
        <f>'Data Entry'!P498</f>
        <v>0</v>
      </c>
      <c r="H497">
        <f>'Data Entry'!Q498</f>
        <v>1114</v>
      </c>
      <c r="I497">
        <f>'Data Entry'!R498</f>
        <v>0</v>
      </c>
      <c r="J497">
        <f t="shared" si="77"/>
        <v>3.583</v>
      </c>
      <c r="K497" s="1">
        <f>SUMIFS('I want to cry'!C$2:C$1000,'I want to cry'!$A$2:$A$1000,$B497,'I want to cry'!$B$2:$B$1000,$C497)</f>
        <v>14.666</v>
      </c>
      <c r="L497" s="1">
        <f>SUMIFS('I want to cry'!D$2:D$1000,'I want to cry'!$A$2:$A$1000,$B497,'I want to cry'!$B$2:$B$1000,$C497)</f>
        <v>0</v>
      </c>
      <c r="M497" s="1">
        <f>SUMIFS('I want to cry'!E$2:E$1000,'I want to cry'!$A$2:$A$1000,$B497,'I want to cry'!$B$2:$B$1000,$C497)</f>
        <v>1.735</v>
      </c>
      <c r="N497" s="1">
        <f t="shared" si="78"/>
        <v>0.244306559389063</v>
      </c>
      <c r="O497" s="1">
        <f t="shared" si="79"/>
        <v>0</v>
      </c>
      <c r="P497" s="1">
        <f t="shared" si="80"/>
        <v>0</v>
      </c>
      <c r="Q497" s="1">
        <f>SUMIF('I have a blue banner'!A$2:A$995,D497,'I have a blue banner'!L$2:L$995)</f>
        <v>196</v>
      </c>
      <c r="R497" s="1">
        <f>SUMIF('I have a blue banner'!A$2:A$995,F497,'I have a blue banner'!L$2:L$995)</f>
        <v>2</v>
      </c>
      <c r="S497" s="1">
        <f>SUMIF('I have a blue banner'!A$2:A$995,I497,'I have a blue banner'!L$2:L$995)</f>
        <v>0</v>
      </c>
      <c r="T497" s="1">
        <f>SUMIF('I wanna go biking'!A$2:A$1000,D497,'I wanna go biking'!D$2:D$2000)</f>
        <v>21.7142857142857</v>
      </c>
      <c r="U497" s="1">
        <f>SUMIF('I wanna go biking'!A$2:A$1000,F497,'I wanna go biking'!D$2:D$2000)</f>
        <v>0</v>
      </c>
      <c r="V497" s="1">
        <f>SUMIF('I wanna go biking'!A$2:A$1000,H497,'I wanna go biking'!D$2:D$2000)</f>
        <v>25.6666666666667</v>
      </c>
      <c r="W497">
        <f t="shared" si="81"/>
        <v>-174.285714285714</v>
      </c>
      <c r="X497">
        <f t="shared" si="82"/>
        <v>-2</v>
      </c>
      <c r="Y497">
        <f t="shared" si="83"/>
        <v>25.6666666666667</v>
      </c>
      <c r="Z497">
        <f t="shared" si="84"/>
        <v>-42.5791432078081</v>
      </c>
      <c r="AA497">
        <f t="shared" si="85"/>
        <v>0</v>
      </c>
      <c r="AB497">
        <f t="shared" si="86"/>
        <v>0</v>
      </c>
      <c r="AC497" s="25">
        <f t="shared" si="87"/>
        <v>-42.5791432078081</v>
      </c>
    </row>
    <row r="498" spans="1:29">
      <c r="A498">
        <f>'Data Entry'!A499</f>
        <v>7757</v>
      </c>
      <c r="B498">
        <f>'Data Entry'!B499</f>
        <v>89</v>
      </c>
      <c r="C498" t="str">
        <f>'Data Entry'!C499</f>
        <v>Red</v>
      </c>
      <c r="D498">
        <f>'Data Entry'!M499</f>
        <v>6135</v>
      </c>
      <c r="E498">
        <f>'Data Entry'!N499</f>
        <v>17.069</v>
      </c>
      <c r="F498">
        <f>'Data Entry'!O499</f>
        <v>4039</v>
      </c>
      <c r="G498">
        <f>'Data Entry'!P499</f>
        <v>0</v>
      </c>
      <c r="H498">
        <f>'Data Entry'!Q499</f>
        <v>7659</v>
      </c>
      <c r="I498">
        <f>'Data Entry'!R499</f>
        <v>0</v>
      </c>
      <c r="J498">
        <f t="shared" si="77"/>
        <v>17.069</v>
      </c>
      <c r="K498" s="1">
        <f>SUMIFS('I want to cry'!C$2:C$1000,'I want to cry'!$A$2:$A$1000,$B498,'I want to cry'!$B$2:$B$1000,$C498)</f>
        <v>36.643</v>
      </c>
      <c r="L498" s="1">
        <f>SUMIFS('I want to cry'!D$2:D$1000,'I want to cry'!$A$2:$A$1000,$B498,'I want to cry'!$B$2:$B$1000,$C498)</f>
        <v>0</v>
      </c>
      <c r="M498" s="1">
        <f>SUMIFS('I want to cry'!E$2:E$1000,'I want to cry'!$A$2:$A$1000,$B498,'I want to cry'!$B$2:$B$1000,$C498)</f>
        <v>0</v>
      </c>
      <c r="N498" s="1">
        <f t="shared" si="78"/>
        <v>0.465818846710149</v>
      </c>
      <c r="O498" s="1">
        <f t="shared" si="79"/>
        <v>0</v>
      </c>
      <c r="P498" s="1">
        <f t="shared" si="80"/>
        <v>0</v>
      </c>
      <c r="Q498" s="1">
        <f>SUMIF('I have a blue banner'!A$2:A$995,D498,'I have a blue banner'!L$2:L$995)</f>
        <v>112</v>
      </c>
      <c r="R498" s="1">
        <f>SUMIF('I have a blue banner'!A$2:A$995,F498,'I have a blue banner'!L$2:L$995)</f>
        <v>178</v>
      </c>
      <c r="S498" s="1">
        <f>SUMIF('I have a blue banner'!A$2:A$995,I498,'I have a blue banner'!L$2:L$995)</f>
        <v>0</v>
      </c>
      <c r="T498" s="1">
        <f>SUMIF('I wanna go biking'!A$2:A$1000,D498,'I wanna go biking'!D$2:D$2000)</f>
        <v>10.6666666666667</v>
      </c>
      <c r="U498" s="1">
        <f>SUMIF('I wanna go biking'!A$2:A$1000,F498,'I wanna go biking'!D$2:D$2000)</f>
        <v>22</v>
      </c>
      <c r="V498" s="1">
        <f>SUMIF('I wanna go biking'!A$2:A$1000,H498,'I wanna go biking'!D$2:D$2000)</f>
        <v>2.8</v>
      </c>
      <c r="W498">
        <f t="shared" si="81"/>
        <v>-101.333333333333</v>
      </c>
      <c r="X498">
        <f t="shared" si="82"/>
        <v>-156</v>
      </c>
      <c r="Y498">
        <f t="shared" si="83"/>
        <v>2.8</v>
      </c>
      <c r="Z498">
        <f t="shared" si="84"/>
        <v>-47.2029764666284</v>
      </c>
      <c r="AA498">
        <f t="shared" si="85"/>
        <v>0</v>
      </c>
      <c r="AB498">
        <f t="shared" si="86"/>
        <v>0</v>
      </c>
      <c r="AC498" s="25">
        <f t="shared" si="87"/>
        <v>-47.2029764666284</v>
      </c>
    </row>
    <row r="499" spans="1:29">
      <c r="A499">
        <f>'Data Entry'!A500</f>
        <v>7659</v>
      </c>
      <c r="B499">
        <f>'Data Entry'!B500</f>
        <v>89</v>
      </c>
      <c r="C499" t="str">
        <f>'Data Entry'!C500</f>
        <v>Blue</v>
      </c>
      <c r="D499">
        <f>'Data Entry'!M500</f>
        <v>7480</v>
      </c>
      <c r="E499">
        <f>'Data Entry'!N500</f>
        <v>0</v>
      </c>
      <c r="F499">
        <f>'Data Entry'!O500</f>
        <v>7757</v>
      </c>
      <c r="G499">
        <f>'Data Entry'!P500</f>
        <v>0</v>
      </c>
      <c r="H499">
        <f>'Data Entry'!Q500</f>
        <v>1114</v>
      </c>
      <c r="I499">
        <f>'Data Entry'!R500</f>
        <v>0</v>
      </c>
      <c r="J499">
        <f t="shared" si="77"/>
        <v>0</v>
      </c>
      <c r="K499" s="1">
        <f>SUMIFS('I want to cry'!C$2:C$1000,'I want to cry'!$A$2:$A$1000,$B499,'I want to cry'!$B$2:$B$1000,$C499)</f>
        <v>14.666</v>
      </c>
      <c r="L499" s="1">
        <f>SUMIFS('I want to cry'!D$2:D$1000,'I want to cry'!$A$2:$A$1000,$B499,'I want to cry'!$B$2:$B$1000,$C499)</f>
        <v>0</v>
      </c>
      <c r="M499" s="1">
        <f>SUMIFS('I want to cry'!E$2:E$1000,'I want to cry'!$A$2:$A$1000,$B499,'I want to cry'!$B$2:$B$1000,$C499)</f>
        <v>1.735</v>
      </c>
      <c r="N499" s="1">
        <f t="shared" si="78"/>
        <v>0</v>
      </c>
      <c r="O499" s="1">
        <f t="shared" si="79"/>
        <v>0</v>
      </c>
      <c r="P499" s="1">
        <f t="shared" si="80"/>
        <v>0</v>
      </c>
      <c r="Q499" s="1">
        <f>SUMIF('I have a blue banner'!A$2:A$995,D499,'I have a blue banner'!L$2:L$995)</f>
        <v>196</v>
      </c>
      <c r="R499" s="1">
        <f>SUMIF('I have a blue banner'!A$2:A$995,F499,'I have a blue banner'!L$2:L$995)</f>
        <v>2</v>
      </c>
      <c r="S499" s="1">
        <f>SUMIF('I have a blue banner'!A$2:A$995,I499,'I have a blue banner'!L$2:L$995)</f>
        <v>0</v>
      </c>
      <c r="T499" s="1">
        <f>SUMIF('I wanna go biking'!A$2:A$1000,D499,'I wanna go biking'!D$2:D$2000)</f>
        <v>21.7142857142857</v>
      </c>
      <c r="U499" s="1">
        <f>SUMIF('I wanna go biking'!A$2:A$1000,F499,'I wanna go biking'!D$2:D$2000)</f>
        <v>0</v>
      </c>
      <c r="V499" s="1">
        <f>SUMIF('I wanna go biking'!A$2:A$1000,H499,'I wanna go biking'!D$2:D$2000)</f>
        <v>25.6666666666667</v>
      </c>
      <c r="W499">
        <f t="shared" si="81"/>
        <v>-174.285714285714</v>
      </c>
      <c r="X499">
        <f t="shared" si="82"/>
        <v>-2</v>
      </c>
      <c r="Y499">
        <f t="shared" si="83"/>
        <v>25.6666666666667</v>
      </c>
      <c r="Z499">
        <f t="shared" si="84"/>
        <v>0</v>
      </c>
      <c r="AA499">
        <f t="shared" si="85"/>
        <v>0</v>
      </c>
      <c r="AB499">
        <f t="shared" si="86"/>
        <v>0</v>
      </c>
      <c r="AC499" s="25">
        <f t="shared" si="87"/>
        <v>0</v>
      </c>
    </row>
    <row r="500" spans="1:29">
      <c r="A500">
        <f>'Data Entry'!A501</f>
        <v>1114</v>
      </c>
      <c r="B500">
        <f>'Data Entry'!B501</f>
        <v>89</v>
      </c>
      <c r="C500" t="str">
        <f>'Data Entry'!C501</f>
        <v>Red</v>
      </c>
      <c r="D500">
        <f>'Data Entry'!M501</f>
        <v>6135</v>
      </c>
      <c r="E500">
        <f>'Data Entry'!N501</f>
        <v>19.574</v>
      </c>
      <c r="F500">
        <f>'Data Entry'!O501</f>
        <v>7659</v>
      </c>
      <c r="G500">
        <f>'Data Entry'!P501</f>
        <v>0</v>
      </c>
      <c r="H500">
        <f>'Data Entry'!Q501</f>
        <v>4039</v>
      </c>
      <c r="I500">
        <f>'Data Entry'!R501</f>
        <v>0</v>
      </c>
      <c r="J500">
        <f t="shared" si="77"/>
        <v>19.574</v>
      </c>
      <c r="K500" s="1">
        <f>SUMIFS('I want to cry'!C$2:C$1000,'I want to cry'!$A$2:$A$1000,$B500,'I want to cry'!$B$2:$B$1000,$C500)</f>
        <v>36.643</v>
      </c>
      <c r="L500" s="1">
        <f>SUMIFS('I want to cry'!D$2:D$1000,'I want to cry'!$A$2:$A$1000,$B500,'I want to cry'!$B$2:$B$1000,$C500)</f>
        <v>0</v>
      </c>
      <c r="M500" s="1">
        <f>SUMIFS('I want to cry'!E$2:E$1000,'I want to cry'!$A$2:$A$1000,$B500,'I want to cry'!$B$2:$B$1000,$C500)</f>
        <v>0</v>
      </c>
      <c r="N500" s="1">
        <f t="shared" si="78"/>
        <v>0.534181153289851</v>
      </c>
      <c r="O500" s="1">
        <f t="shared" si="79"/>
        <v>0</v>
      </c>
      <c r="P500" s="1">
        <f t="shared" si="80"/>
        <v>0</v>
      </c>
      <c r="Q500" s="1">
        <f>SUMIF('I have a blue banner'!A$2:A$995,D500,'I have a blue banner'!L$2:L$995)</f>
        <v>112</v>
      </c>
      <c r="R500" s="1">
        <f>SUMIF('I have a blue banner'!A$2:A$995,F500,'I have a blue banner'!L$2:L$995)</f>
        <v>21</v>
      </c>
      <c r="S500" s="1">
        <f>SUMIF('I have a blue banner'!A$2:A$995,I500,'I have a blue banner'!L$2:L$995)</f>
        <v>0</v>
      </c>
      <c r="T500" s="1">
        <f>SUMIF('I wanna go biking'!A$2:A$1000,D500,'I wanna go biking'!D$2:D$2000)</f>
        <v>10.6666666666667</v>
      </c>
      <c r="U500" s="1">
        <f>SUMIF('I wanna go biking'!A$2:A$1000,F500,'I wanna go biking'!D$2:D$2000)</f>
        <v>2.8</v>
      </c>
      <c r="V500" s="1">
        <f>SUMIF('I wanna go biking'!A$2:A$1000,H500,'I wanna go biking'!D$2:D$2000)</f>
        <v>22</v>
      </c>
      <c r="W500">
        <f t="shared" si="81"/>
        <v>-101.333333333333</v>
      </c>
      <c r="X500">
        <f t="shared" si="82"/>
        <v>-18.2</v>
      </c>
      <c r="Y500">
        <f t="shared" si="83"/>
        <v>22</v>
      </c>
      <c r="Z500">
        <f t="shared" si="84"/>
        <v>-54.1303568667049</v>
      </c>
      <c r="AA500">
        <f t="shared" si="85"/>
        <v>0</v>
      </c>
      <c r="AB500">
        <f t="shared" si="86"/>
        <v>0</v>
      </c>
      <c r="AC500" s="25">
        <f t="shared" si="87"/>
        <v>-54.1303568667049</v>
      </c>
    </row>
    <row r="501" spans="1:29">
      <c r="A501">
        <f>'Data Entry'!A502</f>
        <v>7480</v>
      </c>
      <c r="B501">
        <f>'Data Entry'!B502</f>
        <v>89</v>
      </c>
      <c r="C501" t="str">
        <f>'Data Entry'!C502</f>
        <v>Red</v>
      </c>
      <c r="D501">
        <f>'Data Entry'!M502</f>
        <v>6135</v>
      </c>
      <c r="E501">
        <f>'Data Entry'!N502</f>
        <v>0</v>
      </c>
      <c r="F501">
        <f>'Data Entry'!O502</f>
        <v>7659</v>
      </c>
      <c r="G501">
        <f>'Data Entry'!P502</f>
        <v>0</v>
      </c>
      <c r="H501">
        <f>'Data Entry'!Q502</f>
        <v>4039</v>
      </c>
      <c r="I501">
        <f>'Data Entry'!R502</f>
        <v>0</v>
      </c>
      <c r="J501">
        <f t="shared" si="77"/>
        <v>0</v>
      </c>
      <c r="K501" s="1">
        <f>SUMIFS('I want to cry'!C$2:C$1000,'I want to cry'!$A$2:$A$1000,$B501,'I want to cry'!$B$2:$B$1000,$C501)</f>
        <v>36.643</v>
      </c>
      <c r="L501" s="1">
        <f>SUMIFS('I want to cry'!D$2:D$1000,'I want to cry'!$A$2:$A$1000,$B501,'I want to cry'!$B$2:$B$1000,$C501)</f>
        <v>0</v>
      </c>
      <c r="M501" s="1">
        <f>SUMIFS('I want to cry'!E$2:E$1000,'I want to cry'!$A$2:$A$1000,$B501,'I want to cry'!$B$2:$B$1000,$C501)</f>
        <v>0</v>
      </c>
      <c r="N501" s="1">
        <f t="shared" si="78"/>
        <v>0</v>
      </c>
      <c r="O501" s="1">
        <f t="shared" si="79"/>
        <v>0</v>
      </c>
      <c r="P501" s="1">
        <f t="shared" si="80"/>
        <v>0</v>
      </c>
      <c r="Q501" s="1">
        <f>SUMIF('I have a blue banner'!A$2:A$995,D501,'I have a blue banner'!L$2:L$995)</f>
        <v>112</v>
      </c>
      <c r="R501" s="1">
        <f>SUMIF('I have a blue banner'!A$2:A$995,F501,'I have a blue banner'!L$2:L$995)</f>
        <v>21</v>
      </c>
      <c r="S501" s="1">
        <f>SUMIF('I have a blue banner'!A$2:A$995,I501,'I have a blue banner'!L$2:L$995)</f>
        <v>0</v>
      </c>
      <c r="T501" s="1">
        <f>SUMIF('I wanna go biking'!A$2:A$1000,D501,'I wanna go biking'!D$2:D$2000)</f>
        <v>10.6666666666667</v>
      </c>
      <c r="U501" s="1">
        <f>SUMIF('I wanna go biking'!A$2:A$1000,F501,'I wanna go biking'!D$2:D$2000)</f>
        <v>2.8</v>
      </c>
      <c r="V501" s="1">
        <f>SUMIF('I wanna go biking'!A$2:A$1000,H501,'I wanna go biking'!D$2:D$2000)</f>
        <v>22</v>
      </c>
      <c r="W501">
        <f t="shared" si="81"/>
        <v>-101.333333333333</v>
      </c>
      <c r="X501">
        <f t="shared" si="82"/>
        <v>-18.2</v>
      </c>
      <c r="Y501">
        <f t="shared" si="83"/>
        <v>22</v>
      </c>
      <c r="Z501">
        <f t="shared" si="84"/>
        <v>0</v>
      </c>
      <c r="AA501">
        <f t="shared" si="85"/>
        <v>0</v>
      </c>
      <c r="AB501">
        <f t="shared" si="86"/>
        <v>0</v>
      </c>
      <c r="AC501" s="25">
        <f t="shared" si="87"/>
        <v>0</v>
      </c>
    </row>
    <row r="502" spans="1:29">
      <c r="A502">
        <f>'Data Entry'!A503</f>
        <v>4039</v>
      </c>
      <c r="B502">
        <f>'Data Entry'!B503</f>
        <v>89</v>
      </c>
      <c r="C502" t="str">
        <f>'Data Entry'!C503</f>
        <v>Blue</v>
      </c>
      <c r="D502">
        <f>'Data Entry'!M503</f>
        <v>1114</v>
      </c>
      <c r="E502">
        <f>'Data Entry'!N503</f>
        <v>11.083</v>
      </c>
      <c r="F502">
        <f>'Data Entry'!O503</f>
        <v>7480</v>
      </c>
      <c r="G502">
        <f>'Data Entry'!P503</f>
        <v>0</v>
      </c>
      <c r="H502">
        <f>'Data Entry'!Q503</f>
        <v>7757</v>
      </c>
      <c r="I502">
        <f>'Data Entry'!R503</f>
        <v>1.735</v>
      </c>
      <c r="J502">
        <f t="shared" si="77"/>
        <v>12.818</v>
      </c>
      <c r="K502" s="1">
        <f>SUMIFS('I want to cry'!C$2:C$1000,'I want to cry'!$A$2:$A$1000,$B502,'I want to cry'!$B$2:$B$1000,$C502)</f>
        <v>14.666</v>
      </c>
      <c r="L502" s="1">
        <f>SUMIFS('I want to cry'!D$2:D$1000,'I want to cry'!$A$2:$A$1000,$B502,'I want to cry'!$B$2:$B$1000,$C502)</f>
        <v>0</v>
      </c>
      <c r="M502" s="1">
        <f>SUMIFS('I want to cry'!E$2:E$1000,'I want to cry'!$A$2:$A$1000,$B502,'I want to cry'!$B$2:$B$1000,$C502)</f>
        <v>1.735</v>
      </c>
      <c r="N502" s="1">
        <f t="shared" si="78"/>
        <v>0.755693440610937</v>
      </c>
      <c r="O502" s="1">
        <f t="shared" si="79"/>
        <v>0</v>
      </c>
      <c r="P502" s="1">
        <f t="shared" si="80"/>
        <v>0</v>
      </c>
      <c r="Q502" s="1">
        <f>SUMIF('I have a blue banner'!A$2:A$995,D502,'I have a blue banner'!L$2:L$995)</f>
        <v>171</v>
      </c>
      <c r="R502" s="1">
        <f>SUMIF('I have a blue banner'!A$2:A$995,F502,'I have a blue banner'!L$2:L$995)</f>
        <v>196</v>
      </c>
      <c r="S502" s="1">
        <f>SUMIF('I have a blue banner'!A$2:A$995,I502,'I have a blue banner'!L$2:L$995)</f>
        <v>0</v>
      </c>
      <c r="T502" s="1">
        <f>SUMIF('I wanna go biking'!A$2:A$1000,D502,'I wanna go biking'!D$2:D$2000)</f>
        <v>25.6666666666667</v>
      </c>
      <c r="U502" s="1">
        <f>SUMIF('I wanna go biking'!A$2:A$1000,F502,'I wanna go biking'!D$2:D$2000)</f>
        <v>21.7142857142857</v>
      </c>
      <c r="V502" s="1">
        <f>SUMIF('I wanna go biking'!A$2:A$1000,H502,'I wanna go biking'!D$2:D$2000)</f>
        <v>0</v>
      </c>
      <c r="W502">
        <f t="shared" si="81"/>
        <v>-145.333333333333</v>
      </c>
      <c r="X502">
        <f t="shared" si="82"/>
        <v>-174.285714285714</v>
      </c>
      <c r="Y502">
        <f t="shared" si="83"/>
        <v>0</v>
      </c>
      <c r="Z502">
        <f t="shared" si="84"/>
        <v>-109.827446702123</v>
      </c>
      <c r="AA502">
        <f t="shared" si="85"/>
        <v>0</v>
      </c>
      <c r="AB502">
        <f t="shared" si="86"/>
        <v>0</v>
      </c>
      <c r="AC502" s="25">
        <f t="shared" si="87"/>
        <v>-109.827446702123</v>
      </c>
    </row>
    <row r="503" spans="1:29">
      <c r="A503">
        <f>'Data Entry'!A504</f>
        <v>4976</v>
      </c>
      <c r="B503">
        <f>'Data Entry'!B504</f>
        <v>87</v>
      </c>
      <c r="C503" t="str">
        <f>'Data Entry'!C504</f>
        <v>Red</v>
      </c>
      <c r="D503">
        <f>'Data Entry'!M504</f>
        <v>771</v>
      </c>
      <c r="E503">
        <f>'Data Entry'!N504</f>
        <v>0</v>
      </c>
      <c r="F503">
        <f>'Data Entry'!O504</f>
        <v>3560</v>
      </c>
      <c r="G503">
        <f>'Data Entry'!P504</f>
        <v>0</v>
      </c>
      <c r="H503">
        <f>'Data Entry'!Q504</f>
        <v>5024</v>
      </c>
      <c r="I503">
        <f>'Data Entry'!R504</f>
        <v>0</v>
      </c>
      <c r="J503">
        <f t="shared" si="77"/>
        <v>0</v>
      </c>
      <c r="K503" s="1">
        <f>SUMIFS('I want to cry'!C$2:C$1000,'I want to cry'!$A$2:$A$1000,$B503,'I want to cry'!$B$2:$B$1000,$C503)</f>
        <v>12.394</v>
      </c>
      <c r="L503" s="1">
        <f>SUMIFS('I want to cry'!D$2:D$1000,'I want to cry'!$A$2:$A$1000,$B503,'I want to cry'!$B$2:$B$1000,$C503)</f>
        <v>0</v>
      </c>
      <c r="M503" s="1">
        <f>SUMIFS('I want to cry'!E$2:E$1000,'I want to cry'!$A$2:$A$1000,$B503,'I want to cry'!$B$2:$B$1000,$C503)</f>
        <v>1.943</v>
      </c>
      <c r="N503" s="1">
        <f t="shared" si="78"/>
        <v>0</v>
      </c>
      <c r="O503" s="1">
        <f t="shared" si="79"/>
        <v>0</v>
      </c>
      <c r="P503" s="1">
        <f t="shared" si="80"/>
        <v>0</v>
      </c>
      <c r="Q503" s="1">
        <f>SUMIF('I have a blue banner'!A$2:A$995,D503,'I have a blue banner'!L$2:L$995)</f>
        <v>0</v>
      </c>
      <c r="R503" s="1">
        <f>SUMIF('I have a blue banner'!A$2:A$995,F503,'I have a blue banner'!L$2:L$995)</f>
        <v>139</v>
      </c>
      <c r="S503" s="1">
        <f>SUMIF('I have a blue banner'!A$2:A$995,I503,'I have a blue banner'!L$2:L$995)</f>
        <v>0</v>
      </c>
      <c r="T503" s="1">
        <f>SUMIF('I wanna go biking'!A$2:A$1000,D503,'I wanna go biking'!D$2:D$2000)</f>
        <v>0</v>
      </c>
      <c r="U503" s="1">
        <f>SUMIF('I wanna go biking'!A$2:A$1000,F503,'I wanna go biking'!D$2:D$2000)</f>
        <v>11</v>
      </c>
      <c r="V503" s="1">
        <f>SUMIF('I wanna go biking'!A$2:A$1000,H503,'I wanna go biking'!D$2:D$2000)</f>
        <v>10.2</v>
      </c>
      <c r="W503">
        <f t="shared" si="81"/>
        <v>0</v>
      </c>
      <c r="X503">
        <f t="shared" si="82"/>
        <v>-128</v>
      </c>
      <c r="Y503">
        <f t="shared" si="83"/>
        <v>10.2</v>
      </c>
      <c r="Z503">
        <f t="shared" si="84"/>
        <v>0</v>
      </c>
      <c r="AA503">
        <f t="shared" si="85"/>
        <v>0</v>
      </c>
      <c r="AB503">
        <f t="shared" si="86"/>
        <v>0</v>
      </c>
      <c r="AC503" s="25">
        <f t="shared" si="87"/>
        <v>0</v>
      </c>
    </row>
    <row r="504" spans="1:29">
      <c r="A504">
        <f>'Data Entry'!A505</f>
        <v>4917</v>
      </c>
      <c r="B504">
        <f>'Data Entry'!B505</f>
        <v>87</v>
      </c>
      <c r="C504" t="str">
        <f>'Data Entry'!C505</f>
        <v>Red</v>
      </c>
      <c r="D504">
        <f>'Data Entry'!M505</f>
        <v>771</v>
      </c>
      <c r="E504">
        <f>'Data Entry'!N505</f>
        <v>12.394</v>
      </c>
      <c r="F504">
        <f>'Data Entry'!O505</f>
        <v>3560</v>
      </c>
      <c r="G504">
        <f>'Data Entry'!P505</f>
        <v>0</v>
      </c>
      <c r="H504">
        <f>'Data Entry'!Q505</f>
        <v>5024</v>
      </c>
      <c r="I504">
        <f>'Data Entry'!R505</f>
        <v>1.943</v>
      </c>
      <c r="J504">
        <f t="shared" si="77"/>
        <v>14.337</v>
      </c>
      <c r="K504" s="1">
        <f>SUMIFS('I want to cry'!C$2:C$1000,'I want to cry'!$A$2:$A$1000,$B504,'I want to cry'!$B$2:$B$1000,$C504)</f>
        <v>12.394</v>
      </c>
      <c r="L504" s="1">
        <f>SUMIFS('I want to cry'!D$2:D$1000,'I want to cry'!$A$2:$A$1000,$B504,'I want to cry'!$B$2:$B$1000,$C504)</f>
        <v>0</v>
      </c>
      <c r="M504" s="1">
        <f>SUMIFS('I want to cry'!E$2:E$1000,'I want to cry'!$A$2:$A$1000,$B504,'I want to cry'!$B$2:$B$1000,$C504)</f>
        <v>1.943</v>
      </c>
      <c r="N504" s="1">
        <f t="shared" si="78"/>
        <v>1</v>
      </c>
      <c r="O504" s="1">
        <f t="shared" si="79"/>
        <v>0</v>
      </c>
      <c r="P504" s="1">
        <f t="shared" si="80"/>
        <v>0</v>
      </c>
      <c r="Q504" s="1">
        <f>SUMIF('I have a blue banner'!A$2:A$995,D504,'I have a blue banner'!L$2:L$995)</f>
        <v>0</v>
      </c>
      <c r="R504" s="1">
        <f>SUMIF('I have a blue banner'!A$2:A$995,F504,'I have a blue banner'!L$2:L$995)</f>
        <v>139</v>
      </c>
      <c r="S504" s="1">
        <f>SUMIF('I have a blue banner'!A$2:A$995,I504,'I have a blue banner'!L$2:L$995)</f>
        <v>0</v>
      </c>
      <c r="T504" s="1">
        <f>SUMIF('I wanna go biking'!A$2:A$1000,D504,'I wanna go biking'!D$2:D$2000)</f>
        <v>0</v>
      </c>
      <c r="U504" s="1">
        <f>SUMIF('I wanna go biking'!A$2:A$1000,F504,'I wanna go biking'!D$2:D$2000)</f>
        <v>11</v>
      </c>
      <c r="V504" s="1">
        <f>SUMIF('I wanna go biking'!A$2:A$1000,H504,'I wanna go biking'!D$2:D$2000)</f>
        <v>10.2</v>
      </c>
      <c r="W504">
        <f t="shared" si="81"/>
        <v>0</v>
      </c>
      <c r="X504">
        <f t="shared" si="82"/>
        <v>-128</v>
      </c>
      <c r="Y504">
        <f t="shared" si="83"/>
        <v>10.2</v>
      </c>
      <c r="Z504">
        <f t="shared" si="84"/>
        <v>0</v>
      </c>
      <c r="AA504">
        <f t="shared" si="85"/>
        <v>0</v>
      </c>
      <c r="AB504">
        <f t="shared" si="86"/>
        <v>0</v>
      </c>
      <c r="AC504" s="25">
        <f t="shared" si="87"/>
        <v>0</v>
      </c>
    </row>
    <row r="505" spans="1:29">
      <c r="A505">
        <f>'Data Entry'!A506</f>
        <v>4678</v>
      </c>
      <c r="B505">
        <f>'Data Entry'!B506</f>
        <v>87</v>
      </c>
      <c r="C505" t="str">
        <f>'Data Entry'!C506</f>
        <v>Red</v>
      </c>
      <c r="D505">
        <f>'Data Entry'!M506</f>
        <v>771</v>
      </c>
      <c r="E505">
        <f>'Data Entry'!N506</f>
        <v>0</v>
      </c>
      <c r="F505">
        <f>'Data Entry'!O506</f>
        <v>3560</v>
      </c>
      <c r="G505">
        <f>'Data Entry'!P506</f>
        <v>0</v>
      </c>
      <c r="H505">
        <f>'Data Entry'!Q506</f>
        <v>5024</v>
      </c>
      <c r="I505">
        <f>'Data Entry'!R506</f>
        <v>0</v>
      </c>
      <c r="J505">
        <f t="shared" si="77"/>
        <v>0</v>
      </c>
      <c r="K505" s="1">
        <f>SUMIFS('I want to cry'!C$2:C$1000,'I want to cry'!$A$2:$A$1000,$B505,'I want to cry'!$B$2:$B$1000,$C505)</f>
        <v>12.394</v>
      </c>
      <c r="L505" s="1">
        <f>SUMIFS('I want to cry'!D$2:D$1000,'I want to cry'!$A$2:$A$1000,$B505,'I want to cry'!$B$2:$B$1000,$C505)</f>
        <v>0</v>
      </c>
      <c r="M505" s="1">
        <f>SUMIFS('I want to cry'!E$2:E$1000,'I want to cry'!$A$2:$A$1000,$B505,'I want to cry'!$B$2:$B$1000,$C505)</f>
        <v>1.943</v>
      </c>
      <c r="N505" s="1">
        <f t="shared" si="78"/>
        <v>0</v>
      </c>
      <c r="O505" s="1">
        <f t="shared" si="79"/>
        <v>0</v>
      </c>
      <c r="P505" s="1">
        <f t="shared" si="80"/>
        <v>0</v>
      </c>
      <c r="Q505" s="1">
        <f>SUMIF('I have a blue banner'!A$2:A$995,D505,'I have a blue banner'!L$2:L$995)</f>
        <v>0</v>
      </c>
      <c r="R505" s="1">
        <f>SUMIF('I have a blue banner'!A$2:A$995,F505,'I have a blue banner'!L$2:L$995)</f>
        <v>139</v>
      </c>
      <c r="S505" s="1">
        <f>SUMIF('I have a blue banner'!A$2:A$995,I505,'I have a blue banner'!L$2:L$995)</f>
        <v>0</v>
      </c>
      <c r="T505" s="1">
        <f>SUMIF('I wanna go biking'!A$2:A$1000,D505,'I wanna go biking'!D$2:D$2000)</f>
        <v>0</v>
      </c>
      <c r="U505" s="1">
        <f>SUMIF('I wanna go biking'!A$2:A$1000,F505,'I wanna go biking'!D$2:D$2000)</f>
        <v>11</v>
      </c>
      <c r="V505" s="1">
        <f>SUMIF('I wanna go biking'!A$2:A$1000,H505,'I wanna go biking'!D$2:D$2000)</f>
        <v>10.2</v>
      </c>
      <c r="W505">
        <f t="shared" si="81"/>
        <v>0</v>
      </c>
      <c r="X505">
        <f t="shared" si="82"/>
        <v>-128</v>
      </c>
      <c r="Y505">
        <f t="shared" si="83"/>
        <v>10.2</v>
      </c>
      <c r="Z505">
        <f t="shared" si="84"/>
        <v>0</v>
      </c>
      <c r="AA505">
        <f t="shared" si="85"/>
        <v>0</v>
      </c>
      <c r="AB505">
        <f t="shared" si="86"/>
        <v>0</v>
      </c>
      <c r="AC505" s="25">
        <f t="shared" si="87"/>
        <v>0</v>
      </c>
    </row>
    <row r="506" spans="1:29">
      <c r="A506">
        <f>'Data Entry'!A507</f>
        <v>3560</v>
      </c>
      <c r="B506">
        <f>'Data Entry'!B507</f>
        <v>87</v>
      </c>
      <c r="C506" t="str">
        <f>'Data Entry'!C507</f>
        <v>Blue</v>
      </c>
      <c r="D506">
        <f>'Data Entry'!M507</f>
        <v>4678</v>
      </c>
      <c r="E506">
        <f>'Data Entry'!N507</f>
        <v>0</v>
      </c>
      <c r="F506">
        <f>'Data Entry'!O507</f>
        <v>4976</v>
      </c>
      <c r="G506">
        <f>'Data Entry'!P507</f>
        <v>0</v>
      </c>
      <c r="H506">
        <f>'Data Entry'!Q507</f>
        <v>4917</v>
      </c>
      <c r="I506">
        <f>'Data Entry'!R507</f>
        <v>0</v>
      </c>
      <c r="J506">
        <f t="shared" si="77"/>
        <v>0</v>
      </c>
      <c r="K506" s="1">
        <f>SUMIFS('I want to cry'!C$2:C$1000,'I want to cry'!$A$2:$A$1000,$B506,'I want to cry'!$B$2:$B$1000,$C506)</f>
        <v>0</v>
      </c>
      <c r="L506" s="1">
        <f>SUMIFS('I want to cry'!D$2:D$1000,'I want to cry'!$A$2:$A$1000,$B506,'I want to cry'!$B$2:$B$1000,$C506)</f>
        <v>0</v>
      </c>
      <c r="M506" s="1">
        <f>SUMIFS('I want to cry'!E$2:E$1000,'I want to cry'!$A$2:$A$1000,$B506,'I want to cry'!$B$2:$B$1000,$C506)</f>
        <v>0</v>
      </c>
      <c r="N506" s="1">
        <f t="shared" si="78"/>
        <v>0</v>
      </c>
      <c r="O506" s="1">
        <f t="shared" si="79"/>
        <v>0</v>
      </c>
      <c r="P506" s="1">
        <f t="shared" si="80"/>
        <v>0</v>
      </c>
      <c r="Q506" s="1">
        <f>SUMIF('I have a blue banner'!A$2:A$995,D506,'I have a blue banner'!L$2:L$995)</f>
        <v>182</v>
      </c>
      <c r="R506" s="1">
        <f>SUMIF('I have a blue banner'!A$2:A$995,F506,'I have a blue banner'!L$2:L$995)</f>
        <v>141</v>
      </c>
      <c r="S506" s="1">
        <f>SUMIF('I have a blue banner'!A$2:A$995,I506,'I have a blue banner'!L$2:L$995)</f>
        <v>0</v>
      </c>
      <c r="T506" s="1">
        <f>SUMIF('I wanna go biking'!A$2:A$1000,D506,'I wanna go biking'!D$2:D$2000)</f>
        <v>14</v>
      </c>
      <c r="U506" s="1">
        <f>SUMIF('I wanna go biking'!A$2:A$1000,F506,'I wanna go biking'!D$2:D$2000)</f>
        <v>10.3333333333333</v>
      </c>
      <c r="V506" s="1">
        <f>SUMIF('I wanna go biking'!A$2:A$1000,H506,'I wanna go biking'!D$2:D$2000)</f>
        <v>12</v>
      </c>
      <c r="W506">
        <f t="shared" si="81"/>
        <v>-168</v>
      </c>
      <c r="X506">
        <f t="shared" si="82"/>
        <v>-130.666666666667</v>
      </c>
      <c r="Y506">
        <f t="shared" si="83"/>
        <v>12</v>
      </c>
      <c r="Z506">
        <f t="shared" si="84"/>
        <v>0</v>
      </c>
      <c r="AA506">
        <f t="shared" si="85"/>
        <v>0</v>
      </c>
      <c r="AB506">
        <f t="shared" si="86"/>
        <v>0</v>
      </c>
      <c r="AC506" s="25">
        <f t="shared" si="87"/>
        <v>0</v>
      </c>
    </row>
    <row r="507" spans="1:29">
      <c r="A507">
        <f>'Data Entry'!A508</f>
        <v>5406</v>
      </c>
      <c r="B507">
        <f>'Data Entry'!B508</f>
        <v>90</v>
      </c>
      <c r="C507" t="str">
        <f>'Data Entry'!C508</f>
        <v>Red</v>
      </c>
      <c r="D507">
        <f>'Data Entry'!M508</f>
        <v>3543</v>
      </c>
      <c r="E507">
        <f>'Data Entry'!N508</f>
        <v>6.95</v>
      </c>
      <c r="F507">
        <f>'Data Entry'!O508</f>
        <v>4015</v>
      </c>
      <c r="G507">
        <f>'Data Entry'!P508</f>
        <v>0.616</v>
      </c>
      <c r="H507">
        <f>'Data Entry'!Q508</f>
        <v>8884</v>
      </c>
      <c r="I507">
        <f>'Data Entry'!R508</f>
        <v>0</v>
      </c>
      <c r="J507">
        <f t="shared" si="77"/>
        <v>7.566</v>
      </c>
      <c r="K507" s="1">
        <f>SUMIFS('I want to cry'!C$2:C$1000,'I want to cry'!$A$2:$A$1000,$B507,'I want to cry'!$B$2:$B$1000,$C507)</f>
        <v>24.964</v>
      </c>
      <c r="L507" s="1">
        <f>SUMIFS('I want to cry'!D$2:D$1000,'I want to cry'!$A$2:$A$1000,$B507,'I want to cry'!$B$2:$B$1000,$C507)</f>
        <v>0.616</v>
      </c>
      <c r="M507" s="1">
        <f>SUMIFS('I want to cry'!E$2:E$1000,'I want to cry'!$A$2:$A$1000,$B507,'I want to cry'!$B$2:$B$1000,$C507)</f>
        <v>0</v>
      </c>
      <c r="N507" s="1">
        <f t="shared" si="78"/>
        <v>0.278400897292101</v>
      </c>
      <c r="O507" s="1">
        <f t="shared" si="79"/>
        <v>0</v>
      </c>
      <c r="P507" s="1">
        <f t="shared" si="80"/>
        <v>0</v>
      </c>
      <c r="Q507" s="1">
        <f>SUMIF('I have a blue banner'!A$2:A$995,D507,'I have a blue banner'!L$2:L$995)</f>
        <v>29</v>
      </c>
      <c r="R507" s="1">
        <f>SUMIF('I have a blue banner'!A$2:A$995,F507,'I have a blue banner'!L$2:L$995)</f>
        <v>71</v>
      </c>
      <c r="S507" s="1">
        <f>SUMIF('I have a blue banner'!A$2:A$995,I507,'I have a blue banner'!L$2:L$995)</f>
        <v>0</v>
      </c>
      <c r="T507" s="1">
        <f>SUMIF('I wanna go biking'!A$2:A$1000,D507,'I wanna go biking'!D$2:D$2000)</f>
        <v>4.2</v>
      </c>
      <c r="U507" s="1">
        <f>SUMIF('I wanna go biking'!A$2:A$1000,F507,'I wanna go biking'!D$2:D$2000)</f>
        <v>9.4</v>
      </c>
      <c r="V507" s="1">
        <f>SUMIF('I wanna go biking'!A$2:A$1000,H507,'I wanna go biking'!D$2:D$2000)</f>
        <v>3.83333333333333</v>
      </c>
      <c r="W507">
        <f t="shared" si="81"/>
        <v>-24.8</v>
      </c>
      <c r="X507">
        <f t="shared" si="82"/>
        <v>-61.6</v>
      </c>
      <c r="Y507">
        <f t="shared" si="83"/>
        <v>3.83333333333333</v>
      </c>
      <c r="Z507">
        <f t="shared" si="84"/>
        <v>-6.9043422528441</v>
      </c>
      <c r="AA507">
        <f t="shared" si="85"/>
        <v>0</v>
      </c>
      <c r="AB507">
        <f t="shared" si="86"/>
        <v>0</v>
      </c>
      <c r="AC507" s="25">
        <f t="shared" si="87"/>
        <v>-6.9043422528441</v>
      </c>
    </row>
    <row r="508" spans="1:29">
      <c r="A508">
        <f>'Data Entry'!A509</f>
        <v>4015</v>
      </c>
      <c r="B508">
        <f>'Data Entry'!B509</f>
        <v>90</v>
      </c>
      <c r="C508" t="str">
        <f>'Data Entry'!C509</f>
        <v>Blue</v>
      </c>
      <c r="D508">
        <f>'Data Entry'!M509</f>
        <v>6865</v>
      </c>
      <c r="E508">
        <f>'Data Entry'!N509</f>
        <v>0</v>
      </c>
      <c r="F508">
        <f>'Data Entry'!O509</f>
        <v>5406</v>
      </c>
      <c r="G508">
        <f>'Data Entry'!P509</f>
        <v>0</v>
      </c>
      <c r="H508">
        <f>'Data Entry'!Q509</f>
        <v>5672</v>
      </c>
      <c r="I508">
        <f>'Data Entry'!R509</f>
        <v>0</v>
      </c>
      <c r="J508">
        <f t="shared" si="77"/>
        <v>0</v>
      </c>
      <c r="K508" s="1">
        <f>SUMIFS('I want to cry'!C$2:C$1000,'I want to cry'!$A$2:$A$1000,$B508,'I want to cry'!$B$2:$B$1000,$C508)</f>
        <v>0</v>
      </c>
      <c r="L508" s="1">
        <f>SUMIFS('I want to cry'!D$2:D$1000,'I want to cry'!$A$2:$A$1000,$B508,'I want to cry'!$B$2:$B$1000,$C508)</f>
        <v>0</v>
      </c>
      <c r="M508" s="1">
        <f>SUMIFS('I want to cry'!E$2:E$1000,'I want to cry'!$A$2:$A$1000,$B508,'I want to cry'!$B$2:$B$1000,$C508)</f>
        <v>0</v>
      </c>
      <c r="N508" s="1">
        <f t="shared" si="78"/>
        <v>0</v>
      </c>
      <c r="O508" s="1">
        <f t="shared" si="79"/>
        <v>0</v>
      </c>
      <c r="P508" s="1">
        <f t="shared" si="80"/>
        <v>0</v>
      </c>
      <c r="Q508" s="1">
        <f>SUMIF('I have a blue banner'!A$2:A$995,D508,'I have a blue banner'!L$2:L$995)</f>
        <v>35</v>
      </c>
      <c r="R508" s="1">
        <f>SUMIF('I have a blue banner'!A$2:A$995,F508,'I have a blue banner'!L$2:L$995)</f>
        <v>148</v>
      </c>
      <c r="S508" s="1">
        <f>SUMIF('I have a blue banner'!A$2:A$995,I508,'I have a blue banner'!L$2:L$995)</f>
        <v>0</v>
      </c>
      <c r="T508" s="1">
        <f>SUMIF('I wanna go biking'!A$2:A$1000,D508,'I wanna go biking'!D$2:D$2000)</f>
        <v>2.75</v>
      </c>
      <c r="U508" s="1">
        <f>SUMIF('I wanna go biking'!A$2:A$1000,F508,'I wanna go biking'!D$2:D$2000)</f>
        <v>18</v>
      </c>
      <c r="V508" s="1">
        <f>SUMIF('I wanna go biking'!A$2:A$1000,H508,'I wanna go biking'!D$2:D$2000)</f>
        <v>2</v>
      </c>
      <c r="W508">
        <f t="shared" si="81"/>
        <v>-32.25</v>
      </c>
      <c r="X508">
        <f t="shared" si="82"/>
        <v>-130</v>
      </c>
      <c r="Y508">
        <f t="shared" si="83"/>
        <v>2</v>
      </c>
      <c r="Z508">
        <f t="shared" si="84"/>
        <v>0</v>
      </c>
      <c r="AA508">
        <f t="shared" si="85"/>
        <v>0</v>
      </c>
      <c r="AB508">
        <f t="shared" si="86"/>
        <v>0</v>
      </c>
      <c r="AC508" s="25">
        <f t="shared" si="87"/>
        <v>0</v>
      </c>
    </row>
    <row r="509" spans="1:29">
      <c r="A509">
        <f>'Data Entry'!A510</f>
        <v>6865</v>
      </c>
      <c r="B509">
        <f>'Data Entry'!B510</f>
        <v>90</v>
      </c>
      <c r="C509" t="str">
        <f>'Data Entry'!C510</f>
        <v>Red</v>
      </c>
      <c r="D509">
        <f>'Data Entry'!M510</f>
        <v>3543</v>
      </c>
      <c r="E509">
        <f>'Data Entry'!N510</f>
        <v>0</v>
      </c>
      <c r="F509">
        <f>'Data Entry'!O510</f>
        <v>4015</v>
      </c>
      <c r="G509">
        <f>'Data Entry'!P510</f>
        <v>0</v>
      </c>
      <c r="H509">
        <f>'Data Entry'!Q510</f>
        <v>8884</v>
      </c>
      <c r="I509">
        <f>'Data Entry'!R510</f>
        <v>0</v>
      </c>
      <c r="J509">
        <f t="shared" si="77"/>
        <v>0</v>
      </c>
      <c r="K509" s="1">
        <f>SUMIFS('I want to cry'!C$2:C$1000,'I want to cry'!$A$2:$A$1000,$B509,'I want to cry'!$B$2:$B$1000,$C509)</f>
        <v>24.964</v>
      </c>
      <c r="L509" s="1">
        <f>SUMIFS('I want to cry'!D$2:D$1000,'I want to cry'!$A$2:$A$1000,$B509,'I want to cry'!$B$2:$B$1000,$C509)</f>
        <v>0.616</v>
      </c>
      <c r="M509" s="1">
        <f>SUMIFS('I want to cry'!E$2:E$1000,'I want to cry'!$A$2:$A$1000,$B509,'I want to cry'!$B$2:$B$1000,$C509)</f>
        <v>0</v>
      </c>
      <c r="N509" s="1">
        <f t="shared" si="78"/>
        <v>0</v>
      </c>
      <c r="O509" s="1">
        <f t="shared" si="79"/>
        <v>0</v>
      </c>
      <c r="P509" s="1">
        <f t="shared" si="80"/>
        <v>0</v>
      </c>
      <c r="Q509" s="1">
        <f>SUMIF('I have a blue banner'!A$2:A$995,D509,'I have a blue banner'!L$2:L$995)</f>
        <v>29</v>
      </c>
      <c r="R509" s="1">
        <f>SUMIF('I have a blue banner'!A$2:A$995,F509,'I have a blue banner'!L$2:L$995)</f>
        <v>71</v>
      </c>
      <c r="S509" s="1">
        <f>SUMIF('I have a blue banner'!A$2:A$995,I509,'I have a blue banner'!L$2:L$995)</f>
        <v>0</v>
      </c>
      <c r="T509" s="1">
        <f>SUMIF('I wanna go biking'!A$2:A$1000,D509,'I wanna go biking'!D$2:D$2000)</f>
        <v>4.2</v>
      </c>
      <c r="U509" s="1">
        <f>SUMIF('I wanna go biking'!A$2:A$1000,F509,'I wanna go biking'!D$2:D$2000)</f>
        <v>9.4</v>
      </c>
      <c r="V509" s="1">
        <f>SUMIF('I wanna go biking'!A$2:A$1000,H509,'I wanna go biking'!D$2:D$2000)</f>
        <v>3.83333333333333</v>
      </c>
      <c r="W509">
        <f t="shared" si="81"/>
        <v>-24.8</v>
      </c>
      <c r="X509">
        <f t="shared" si="82"/>
        <v>-61.6</v>
      </c>
      <c r="Y509">
        <f t="shared" si="83"/>
        <v>3.83333333333333</v>
      </c>
      <c r="Z509">
        <f t="shared" si="84"/>
        <v>0</v>
      </c>
      <c r="AA509">
        <f t="shared" si="85"/>
        <v>0</v>
      </c>
      <c r="AB509">
        <f t="shared" si="86"/>
        <v>0</v>
      </c>
      <c r="AC509" s="25">
        <f t="shared" si="87"/>
        <v>0</v>
      </c>
    </row>
    <row r="510" spans="1:29">
      <c r="A510">
        <f>'Data Entry'!A511</f>
        <v>5672</v>
      </c>
      <c r="B510">
        <f>'Data Entry'!B511</f>
        <v>90</v>
      </c>
      <c r="C510" t="str">
        <f>'Data Entry'!C511</f>
        <v>Red</v>
      </c>
      <c r="D510">
        <f>'Data Entry'!M511</f>
        <v>3543</v>
      </c>
      <c r="E510">
        <f>'Data Entry'!N511</f>
        <v>18.014</v>
      </c>
      <c r="F510">
        <f>'Data Entry'!O511</f>
        <v>4015</v>
      </c>
      <c r="G510">
        <f>'Data Entry'!P511</f>
        <v>0</v>
      </c>
      <c r="H510">
        <f>'Data Entry'!Q511</f>
        <v>8884</v>
      </c>
      <c r="I510">
        <f>'Data Entry'!R511</f>
        <v>0</v>
      </c>
      <c r="J510">
        <f t="shared" ref="J510:J573" si="88">E510+G510+I510</f>
        <v>18.014</v>
      </c>
      <c r="K510" s="1">
        <f>SUMIFS('I want to cry'!C$2:C$1000,'I want to cry'!$A$2:$A$1000,$B510,'I want to cry'!$B$2:$B$1000,$C510)</f>
        <v>24.964</v>
      </c>
      <c r="L510" s="1">
        <f>SUMIFS('I want to cry'!D$2:D$1000,'I want to cry'!$A$2:$A$1000,$B510,'I want to cry'!$B$2:$B$1000,$C510)</f>
        <v>0.616</v>
      </c>
      <c r="M510" s="1">
        <f>SUMIFS('I want to cry'!E$2:E$1000,'I want to cry'!$A$2:$A$1000,$B510,'I want to cry'!$B$2:$B$1000,$C510)</f>
        <v>0</v>
      </c>
      <c r="N510" s="1">
        <f t="shared" ref="N510:N573" si="89">IF(K510&lt;1.5,0,IF(E510&lt;2.5,0,E510/K510))</f>
        <v>0.721599102707899</v>
      </c>
      <c r="O510" s="1">
        <f t="shared" ref="O510:O573" si="90">IF(L510&lt;1.5,0,IF(G510&lt;2.5,0,G510/L510))</f>
        <v>0</v>
      </c>
      <c r="P510" s="1">
        <f t="shared" ref="P510:P573" si="91">IF(M510&lt;1.5,0,IF(I510&lt;2.5,0,I510/M510))</f>
        <v>0</v>
      </c>
      <c r="Q510" s="1">
        <f>SUMIF('I have a blue banner'!A$2:A$995,D510,'I have a blue banner'!L$2:L$995)</f>
        <v>29</v>
      </c>
      <c r="R510" s="1">
        <f>SUMIF('I have a blue banner'!A$2:A$995,F510,'I have a blue banner'!L$2:L$995)</f>
        <v>71</v>
      </c>
      <c r="S510" s="1">
        <f>SUMIF('I have a blue banner'!A$2:A$995,I510,'I have a blue banner'!L$2:L$995)</f>
        <v>0</v>
      </c>
      <c r="T510" s="1">
        <f>SUMIF('I wanna go biking'!A$2:A$1000,D510,'I wanna go biking'!D$2:D$2000)</f>
        <v>4.2</v>
      </c>
      <c r="U510" s="1">
        <f>SUMIF('I wanna go biking'!A$2:A$1000,F510,'I wanna go biking'!D$2:D$2000)</f>
        <v>9.4</v>
      </c>
      <c r="V510" s="1">
        <f>SUMIF('I wanna go biking'!A$2:A$1000,H510,'I wanna go biking'!D$2:D$2000)</f>
        <v>3.83333333333333</v>
      </c>
      <c r="W510">
        <f t="shared" ref="W510:W573" si="92">T510-Q510</f>
        <v>-24.8</v>
      </c>
      <c r="X510">
        <f t="shared" ref="X510:X573" si="93">U510-R510</f>
        <v>-61.6</v>
      </c>
      <c r="Y510">
        <f t="shared" ref="Y510:Y573" si="94">V510-S510</f>
        <v>3.83333333333333</v>
      </c>
      <c r="Z510">
        <f t="shared" ref="Z510:Z573" si="95">W510*N510</f>
        <v>-17.8956577471559</v>
      </c>
      <c r="AA510">
        <f t="shared" ref="AA510:AA573" si="96">X510*O510</f>
        <v>0</v>
      </c>
      <c r="AB510">
        <f t="shared" ref="AB510:AB573" si="97">Y510*P510</f>
        <v>0</v>
      </c>
      <c r="AC510" s="25">
        <f t="shared" ref="AC510:AC573" si="98">SUM(Z510:AB510)</f>
        <v>-17.8956577471559</v>
      </c>
    </row>
    <row r="511" spans="1:29">
      <c r="A511">
        <f>'Data Entry'!A512</f>
        <v>8884</v>
      </c>
      <c r="B511">
        <f>'Data Entry'!B512</f>
        <v>90</v>
      </c>
      <c r="C511" t="str">
        <f>'Data Entry'!C512</f>
        <v>NONE YET</v>
      </c>
      <c r="D511">
        <f>'Data Entry'!M512</f>
        <v>5672</v>
      </c>
      <c r="E511">
        <f>'Data Entry'!N512</f>
        <v>23.1</v>
      </c>
      <c r="F511">
        <f>'Data Entry'!O512</f>
        <v>5406</v>
      </c>
      <c r="G511">
        <f>'Data Entry'!P512</f>
        <v>0</v>
      </c>
      <c r="H511">
        <f>'Data Entry'!Q512</f>
        <v>6865</v>
      </c>
      <c r="I511">
        <f>'Data Entry'!R512</f>
        <v>0</v>
      </c>
      <c r="J511">
        <f t="shared" si="88"/>
        <v>23.1</v>
      </c>
      <c r="K511" s="1">
        <f>SUMIFS('I want to cry'!C$2:C$1000,'I want to cry'!$A$2:$A$1000,$B511,'I want to cry'!$B$2:$B$1000,$C511)</f>
        <v>0</v>
      </c>
      <c r="L511" s="1">
        <f>SUMIFS('I want to cry'!D$2:D$1000,'I want to cry'!$A$2:$A$1000,$B511,'I want to cry'!$B$2:$B$1000,$C511)</f>
        <v>0</v>
      </c>
      <c r="M511" s="1">
        <f>SUMIFS('I want to cry'!E$2:E$1000,'I want to cry'!$A$2:$A$1000,$B511,'I want to cry'!$B$2:$B$1000,$C511)</f>
        <v>0</v>
      </c>
      <c r="N511" s="1">
        <f t="shared" si="89"/>
        <v>0</v>
      </c>
      <c r="O511" s="1">
        <f t="shared" si="90"/>
        <v>0</v>
      </c>
      <c r="P511" s="1">
        <f t="shared" si="91"/>
        <v>0</v>
      </c>
      <c r="Q511" s="1">
        <f>SUMIF('I have a blue banner'!A$2:A$995,D511,'I have a blue banner'!L$2:L$995)</f>
        <v>9</v>
      </c>
      <c r="R511" s="1">
        <f>SUMIF('I have a blue banner'!A$2:A$995,F511,'I have a blue banner'!L$2:L$995)</f>
        <v>148</v>
      </c>
      <c r="S511" s="1">
        <f>SUMIF('I have a blue banner'!A$2:A$995,I511,'I have a blue banner'!L$2:L$995)</f>
        <v>0</v>
      </c>
      <c r="T511" s="1">
        <f>SUMIF('I wanna go biking'!A$2:A$1000,D511,'I wanna go biking'!D$2:D$2000)</f>
        <v>2</v>
      </c>
      <c r="U511" s="1">
        <f>SUMIF('I wanna go biking'!A$2:A$1000,F511,'I wanna go biking'!D$2:D$2000)</f>
        <v>18</v>
      </c>
      <c r="V511" s="1">
        <f>SUMIF('I wanna go biking'!A$2:A$1000,H511,'I wanna go biking'!D$2:D$2000)</f>
        <v>2.75</v>
      </c>
      <c r="W511">
        <f t="shared" si="92"/>
        <v>-7</v>
      </c>
      <c r="X511">
        <f t="shared" si="93"/>
        <v>-130</v>
      </c>
      <c r="Y511">
        <f t="shared" si="94"/>
        <v>2.75</v>
      </c>
      <c r="Z511">
        <f t="shared" si="95"/>
        <v>0</v>
      </c>
      <c r="AA511">
        <f t="shared" si="96"/>
        <v>0</v>
      </c>
      <c r="AB511">
        <f t="shared" si="97"/>
        <v>0</v>
      </c>
      <c r="AC511" s="25">
        <f t="shared" si="98"/>
        <v>0</v>
      </c>
    </row>
    <row r="512" spans="1:29">
      <c r="A512">
        <f>'Data Entry'!A513</f>
        <v>4343</v>
      </c>
      <c r="B512">
        <f>'Data Entry'!B513</f>
        <v>91</v>
      </c>
      <c r="C512" t="str">
        <f>'Data Entry'!C513</f>
        <v>Red</v>
      </c>
      <c r="D512">
        <f>'Data Entry'!M513</f>
        <v>914</v>
      </c>
      <c r="E512">
        <f>'Data Entry'!N513</f>
        <v>0</v>
      </c>
      <c r="F512">
        <f>'Data Entry'!O513</f>
        <v>772</v>
      </c>
      <c r="G512">
        <f>'Data Entry'!P513</f>
        <v>0</v>
      </c>
      <c r="H512">
        <f>'Data Entry'!Q513</f>
        <v>1305</v>
      </c>
      <c r="I512">
        <f>'Data Entry'!R513</f>
        <v>0</v>
      </c>
      <c r="J512">
        <f t="shared" si="88"/>
        <v>0</v>
      </c>
      <c r="K512" s="1">
        <f>SUMIFS('I want to cry'!C$2:C$1000,'I want to cry'!$A$2:$A$1000,$B512,'I want to cry'!$B$2:$B$1000,$C512)</f>
        <v>3.137</v>
      </c>
      <c r="L512" s="1">
        <f>SUMIFS('I want to cry'!D$2:D$1000,'I want to cry'!$A$2:$A$1000,$B512,'I want to cry'!$B$2:$B$1000,$C512)</f>
        <v>4.188</v>
      </c>
      <c r="M512" s="1">
        <f>SUMIFS('I want to cry'!E$2:E$1000,'I want to cry'!$A$2:$A$1000,$B512,'I want to cry'!$B$2:$B$1000,$C512)</f>
        <v>1.81</v>
      </c>
      <c r="N512" s="1">
        <f t="shared" si="89"/>
        <v>0</v>
      </c>
      <c r="O512" s="1">
        <f t="shared" si="90"/>
        <v>0</v>
      </c>
      <c r="P512" s="1">
        <f t="shared" si="91"/>
        <v>0</v>
      </c>
      <c r="Q512" s="1">
        <f>SUMIF('I have a blue banner'!A$2:A$995,D512,'I have a blue banner'!L$2:L$995)</f>
        <v>74</v>
      </c>
      <c r="R512" s="1">
        <f>SUMIF('I have a blue banner'!A$2:A$995,F512,'I have a blue banner'!L$2:L$995)</f>
        <v>80</v>
      </c>
      <c r="S512" s="1">
        <f>SUMIF('I have a blue banner'!A$2:A$995,I512,'I have a blue banner'!L$2:L$995)</f>
        <v>0</v>
      </c>
      <c r="T512" s="1">
        <f>SUMIF('I wanna go biking'!A$2:A$1000,D512,'I wanna go biking'!D$2:D$2000)</f>
        <v>10</v>
      </c>
      <c r="U512" s="1">
        <f>SUMIF('I wanna go biking'!A$2:A$1000,F512,'I wanna go biking'!D$2:D$2000)</f>
        <v>8</v>
      </c>
      <c r="V512" s="1">
        <f>SUMIF('I wanna go biking'!A$2:A$1000,H512,'I wanna go biking'!D$2:D$2000)</f>
        <v>12</v>
      </c>
      <c r="W512">
        <f t="shared" si="92"/>
        <v>-64</v>
      </c>
      <c r="X512">
        <f t="shared" si="93"/>
        <v>-72</v>
      </c>
      <c r="Y512">
        <f t="shared" si="94"/>
        <v>12</v>
      </c>
      <c r="Z512">
        <f t="shared" si="95"/>
        <v>0</v>
      </c>
      <c r="AA512">
        <f t="shared" si="96"/>
        <v>0</v>
      </c>
      <c r="AB512">
        <f t="shared" si="97"/>
        <v>0</v>
      </c>
      <c r="AC512" s="25">
        <f t="shared" si="98"/>
        <v>0</v>
      </c>
    </row>
    <row r="513" spans="1:29">
      <c r="A513">
        <f>'Data Entry'!A514</f>
        <v>1305</v>
      </c>
      <c r="B513">
        <f>'Data Entry'!B514</f>
        <v>91</v>
      </c>
      <c r="C513" t="str">
        <f>'Data Entry'!C514</f>
        <v>Blue</v>
      </c>
      <c r="D513">
        <f>'Data Entry'!M514</f>
        <v>4343</v>
      </c>
      <c r="E513">
        <f>'Data Entry'!N514</f>
        <v>11.118</v>
      </c>
      <c r="F513">
        <f>'Data Entry'!O514</f>
        <v>6864</v>
      </c>
      <c r="G513">
        <f>'Data Entry'!P514</f>
        <v>0</v>
      </c>
      <c r="H513">
        <f>'Data Entry'!Q514</f>
        <v>4907</v>
      </c>
      <c r="I513">
        <f>'Data Entry'!R514</f>
        <v>0</v>
      </c>
      <c r="J513">
        <f t="shared" si="88"/>
        <v>11.118</v>
      </c>
      <c r="K513" s="1">
        <f>SUMIFS('I want to cry'!C$2:C$1000,'I want to cry'!$A$2:$A$1000,$B513,'I want to cry'!$B$2:$B$1000,$C513)</f>
        <v>18.609</v>
      </c>
      <c r="L513" s="1">
        <f>SUMIFS('I want to cry'!D$2:D$1000,'I want to cry'!$A$2:$A$1000,$B513,'I want to cry'!$B$2:$B$1000,$C513)</f>
        <v>0</v>
      </c>
      <c r="M513" s="1">
        <f>SUMIFS('I want to cry'!E$2:E$1000,'I want to cry'!$A$2:$A$1000,$B513,'I want to cry'!$B$2:$B$1000,$C513)</f>
        <v>0</v>
      </c>
      <c r="N513" s="1">
        <f t="shared" si="89"/>
        <v>0.597452845397388</v>
      </c>
      <c r="O513" s="1">
        <f t="shared" si="90"/>
        <v>0</v>
      </c>
      <c r="P513" s="1">
        <f t="shared" si="91"/>
        <v>0</v>
      </c>
      <c r="Q513" s="1">
        <f>SUMIF('I have a blue banner'!A$2:A$995,D513,'I have a blue banner'!L$2:L$995)</f>
        <v>162</v>
      </c>
      <c r="R513" s="1">
        <f>SUMIF('I have a blue banner'!A$2:A$995,F513,'I have a blue banner'!L$2:L$995)</f>
        <v>29</v>
      </c>
      <c r="S513" s="1">
        <f>SUMIF('I have a blue banner'!A$2:A$995,I513,'I have a blue banner'!L$2:L$995)</f>
        <v>0</v>
      </c>
      <c r="T513" s="1">
        <f>SUMIF('I wanna go biking'!A$2:A$1000,D513,'I wanna go biking'!D$2:D$2000)</f>
        <v>17.6</v>
      </c>
      <c r="U513" s="1">
        <f>SUMIF('I wanna go biking'!A$2:A$1000,F513,'I wanna go biking'!D$2:D$2000)</f>
        <v>2.6</v>
      </c>
      <c r="V513" s="1">
        <f>SUMIF('I wanna go biking'!A$2:A$1000,H513,'I wanna go biking'!D$2:D$2000)</f>
        <v>18.6666666666667</v>
      </c>
      <c r="W513">
        <f t="shared" si="92"/>
        <v>-144.4</v>
      </c>
      <c r="X513">
        <f t="shared" si="93"/>
        <v>-26.4</v>
      </c>
      <c r="Y513">
        <f t="shared" si="94"/>
        <v>18.6666666666667</v>
      </c>
      <c r="Z513">
        <f t="shared" si="95"/>
        <v>-86.2721908753829</v>
      </c>
      <c r="AA513">
        <f t="shared" si="96"/>
        <v>0</v>
      </c>
      <c r="AB513">
        <f t="shared" si="97"/>
        <v>0</v>
      </c>
      <c r="AC513" s="25">
        <f t="shared" si="98"/>
        <v>-86.2721908753829</v>
      </c>
    </row>
    <row r="514" spans="1:29">
      <c r="A514">
        <f>'Data Entry'!A515</f>
        <v>6864</v>
      </c>
      <c r="B514">
        <f>'Data Entry'!B515</f>
        <v>91</v>
      </c>
      <c r="C514" t="str">
        <f>'Data Entry'!C515</f>
        <v>Red</v>
      </c>
      <c r="D514">
        <f>'Data Entry'!M515</f>
        <v>914</v>
      </c>
      <c r="E514">
        <f>'Data Entry'!N515</f>
        <v>3.137</v>
      </c>
      <c r="F514">
        <f>'Data Entry'!O515</f>
        <v>772</v>
      </c>
      <c r="G514">
        <f>'Data Entry'!P515</f>
        <v>4.188</v>
      </c>
      <c r="H514">
        <f>'Data Entry'!Q515</f>
        <v>1305</v>
      </c>
      <c r="I514">
        <f>'Data Entry'!R515</f>
        <v>1.81</v>
      </c>
      <c r="J514">
        <f t="shared" si="88"/>
        <v>9.135</v>
      </c>
      <c r="K514" s="1">
        <f>SUMIFS('I want to cry'!C$2:C$1000,'I want to cry'!$A$2:$A$1000,$B514,'I want to cry'!$B$2:$B$1000,$C514)</f>
        <v>3.137</v>
      </c>
      <c r="L514" s="1">
        <f>SUMIFS('I want to cry'!D$2:D$1000,'I want to cry'!$A$2:$A$1000,$B514,'I want to cry'!$B$2:$B$1000,$C514)</f>
        <v>4.188</v>
      </c>
      <c r="M514" s="1">
        <f>SUMIFS('I want to cry'!E$2:E$1000,'I want to cry'!$A$2:$A$1000,$B514,'I want to cry'!$B$2:$B$1000,$C514)</f>
        <v>1.81</v>
      </c>
      <c r="N514" s="1">
        <f t="shared" si="89"/>
        <v>1</v>
      </c>
      <c r="O514" s="1">
        <f t="shared" si="90"/>
        <v>1</v>
      </c>
      <c r="P514" s="1">
        <f t="shared" si="91"/>
        <v>0</v>
      </c>
      <c r="Q514" s="1">
        <f>SUMIF('I have a blue banner'!A$2:A$995,D514,'I have a blue banner'!L$2:L$995)</f>
        <v>74</v>
      </c>
      <c r="R514" s="1">
        <f>SUMIF('I have a blue banner'!A$2:A$995,F514,'I have a blue banner'!L$2:L$995)</f>
        <v>80</v>
      </c>
      <c r="S514" s="1">
        <f>SUMIF('I have a blue banner'!A$2:A$995,I514,'I have a blue banner'!L$2:L$995)</f>
        <v>0</v>
      </c>
      <c r="T514" s="1">
        <f>SUMIF('I wanna go biking'!A$2:A$1000,D514,'I wanna go biking'!D$2:D$2000)</f>
        <v>10</v>
      </c>
      <c r="U514" s="1">
        <f>SUMIF('I wanna go biking'!A$2:A$1000,F514,'I wanna go biking'!D$2:D$2000)</f>
        <v>8</v>
      </c>
      <c r="V514" s="1">
        <f>SUMIF('I wanna go biking'!A$2:A$1000,H514,'I wanna go biking'!D$2:D$2000)</f>
        <v>12</v>
      </c>
      <c r="W514">
        <f t="shared" si="92"/>
        <v>-64</v>
      </c>
      <c r="X514">
        <f t="shared" si="93"/>
        <v>-72</v>
      </c>
      <c r="Y514">
        <f t="shared" si="94"/>
        <v>12</v>
      </c>
      <c r="Z514">
        <f t="shared" si="95"/>
        <v>-64</v>
      </c>
      <c r="AA514">
        <f t="shared" si="96"/>
        <v>-72</v>
      </c>
      <c r="AB514">
        <f t="shared" si="97"/>
        <v>0</v>
      </c>
      <c r="AC514" s="25">
        <f t="shared" si="98"/>
        <v>-136</v>
      </c>
    </row>
    <row r="515" spans="1:29">
      <c r="A515">
        <f>'Data Entry'!A516</f>
        <v>772</v>
      </c>
      <c r="B515">
        <f>'Data Entry'!B516</f>
        <v>91</v>
      </c>
      <c r="C515" t="str">
        <f>'Data Entry'!C516</f>
        <v>Blue</v>
      </c>
      <c r="D515">
        <f>'Data Entry'!M516</f>
        <v>4343</v>
      </c>
      <c r="E515">
        <f>'Data Entry'!N516</f>
        <v>0.576</v>
      </c>
      <c r="F515">
        <f>'Data Entry'!O516</f>
        <v>4907</v>
      </c>
      <c r="G515">
        <f>'Data Entry'!P516</f>
        <v>0</v>
      </c>
      <c r="H515">
        <f>'Data Entry'!Q516</f>
        <v>6864</v>
      </c>
      <c r="I515">
        <f>'Data Entry'!R516</f>
        <v>0</v>
      </c>
      <c r="J515">
        <f t="shared" si="88"/>
        <v>0.576</v>
      </c>
      <c r="K515" s="1">
        <f>SUMIFS('I want to cry'!C$2:C$1000,'I want to cry'!$A$2:$A$1000,$B515,'I want to cry'!$B$2:$B$1000,$C515)</f>
        <v>18.609</v>
      </c>
      <c r="L515" s="1">
        <f>SUMIFS('I want to cry'!D$2:D$1000,'I want to cry'!$A$2:$A$1000,$B515,'I want to cry'!$B$2:$B$1000,$C515)</f>
        <v>0</v>
      </c>
      <c r="M515" s="1">
        <f>SUMIFS('I want to cry'!E$2:E$1000,'I want to cry'!$A$2:$A$1000,$B515,'I want to cry'!$B$2:$B$1000,$C515)</f>
        <v>0</v>
      </c>
      <c r="N515" s="1">
        <f t="shared" si="89"/>
        <v>0</v>
      </c>
      <c r="O515" s="1">
        <f t="shared" si="90"/>
        <v>0</v>
      </c>
      <c r="P515" s="1">
        <f t="shared" si="91"/>
        <v>0</v>
      </c>
      <c r="Q515" s="1">
        <f>SUMIF('I have a blue banner'!A$2:A$995,D515,'I have a blue banner'!L$2:L$995)</f>
        <v>162</v>
      </c>
      <c r="R515" s="1">
        <f>SUMIF('I have a blue banner'!A$2:A$995,F515,'I have a blue banner'!L$2:L$995)</f>
        <v>128</v>
      </c>
      <c r="S515" s="1">
        <f>SUMIF('I have a blue banner'!A$2:A$995,I515,'I have a blue banner'!L$2:L$995)</f>
        <v>0</v>
      </c>
      <c r="T515" s="1">
        <f>SUMIF('I wanna go biking'!A$2:A$1000,D515,'I wanna go biking'!D$2:D$2000)</f>
        <v>17.6</v>
      </c>
      <c r="U515" s="1">
        <f>SUMIF('I wanna go biking'!A$2:A$1000,F515,'I wanna go biking'!D$2:D$2000)</f>
        <v>18.6666666666667</v>
      </c>
      <c r="V515" s="1">
        <f>SUMIF('I wanna go biking'!A$2:A$1000,H515,'I wanna go biking'!D$2:D$2000)</f>
        <v>2.6</v>
      </c>
      <c r="W515">
        <f t="shared" si="92"/>
        <v>-144.4</v>
      </c>
      <c r="X515">
        <f t="shared" si="93"/>
        <v>-109.333333333333</v>
      </c>
      <c r="Y515">
        <f t="shared" si="94"/>
        <v>2.6</v>
      </c>
      <c r="Z515">
        <f t="shared" si="95"/>
        <v>0</v>
      </c>
      <c r="AA515">
        <f t="shared" si="96"/>
        <v>0</v>
      </c>
      <c r="AB515">
        <f t="shared" si="97"/>
        <v>0</v>
      </c>
      <c r="AC515" s="25">
        <f t="shared" si="98"/>
        <v>0</v>
      </c>
    </row>
    <row r="516" spans="1:29">
      <c r="A516">
        <f>'Data Entry'!A517</f>
        <v>914</v>
      </c>
      <c r="B516">
        <f>'Data Entry'!B517</f>
        <v>91</v>
      </c>
      <c r="C516" t="str">
        <f>'Data Entry'!C517</f>
        <v>Blue</v>
      </c>
      <c r="D516">
        <f>'Data Entry'!M517</f>
        <v>4343</v>
      </c>
      <c r="E516">
        <f>'Data Entry'!N517</f>
        <v>6.915</v>
      </c>
      <c r="F516">
        <f>'Data Entry'!O517</f>
        <v>4907</v>
      </c>
      <c r="G516">
        <f>'Data Entry'!P517</f>
        <v>0</v>
      </c>
      <c r="H516">
        <f>'Data Entry'!Q517</f>
        <v>6864</v>
      </c>
      <c r="I516">
        <f>'Data Entry'!R517</f>
        <v>0</v>
      </c>
      <c r="J516">
        <f t="shared" si="88"/>
        <v>6.915</v>
      </c>
      <c r="K516" s="1">
        <f>SUMIFS('I want to cry'!C$2:C$1000,'I want to cry'!$A$2:$A$1000,$B516,'I want to cry'!$B$2:$B$1000,$C516)</f>
        <v>18.609</v>
      </c>
      <c r="L516" s="1">
        <f>SUMIFS('I want to cry'!D$2:D$1000,'I want to cry'!$A$2:$A$1000,$B516,'I want to cry'!$B$2:$B$1000,$C516)</f>
        <v>0</v>
      </c>
      <c r="M516" s="1">
        <f>SUMIFS('I want to cry'!E$2:E$1000,'I want to cry'!$A$2:$A$1000,$B516,'I want to cry'!$B$2:$B$1000,$C516)</f>
        <v>0</v>
      </c>
      <c r="N516" s="1">
        <f t="shared" si="89"/>
        <v>0.371594389811382</v>
      </c>
      <c r="O516" s="1">
        <f t="shared" si="90"/>
        <v>0</v>
      </c>
      <c r="P516" s="1">
        <f t="shared" si="91"/>
        <v>0</v>
      </c>
      <c r="Q516" s="1">
        <f>SUMIF('I have a blue banner'!A$2:A$995,D516,'I have a blue banner'!L$2:L$995)</f>
        <v>162</v>
      </c>
      <c r="R516" s="1">
        <f>SUMIF('I have a blue banner'!A$2:A$995,F516,'I have a blue banner'!L$2:L$995)</f>
        <v>128</v>
      </c>
      <c r="S516" s="1">
        <f>SUMIF('I have a blue banner'!A$2:A$995,I516,'I have a blue banner'!L$2:L$995)</f>
        <v>0</v>
      </c>
      <c r="T516" s="1">
        <f>SUMIF('I wanna go biking'!A$2:A$1000,D516,'I wanna go biking'!D$2:D$2000)</f>
        <v>17.6</v>
      </c>
      <c r="U516" s="1">
        <f>SUMIF('I wanna go biking'!A$2:A$1000,F516,'I wanna go biking'!D$2:D$2000)</f>
        <v>18.6666666666667</v>
      </c>
      <c r="V516" s="1">
        <f>SUMIF('I wanna go biking'!A$2:A$1000,H516,'I wanna go biking'!D$2:D$2000)</f>
        <v>2.6</v>
      </c>
      <c r="W516">
        <f t="shared" si="92"/>
        <v>-144.4</v>
      </c>
      <c r="X516">
        <f t="shared" si="93"/>
        <v>-109.333333333333</v>
      </c>
      <c r="Y516">
        <f t="shared" si="94"/>
        <v>2.6</v>
      </c>
      <c r="Z516">
        <f t="shared" si="95"/>
        <v>-53.6582298887635</v>
      </c>
      <c r="AA516">
        <f t="shared" si="96"/>
        <v>0</v>
      </c>
      <c r="AB516">
        <f t="shared" si="97"/>
        <v>0</v>
      </c>
      <c r="AC516" s="25">
        <f t="shared" si="98"/>
        <v>-53.6582298887635</v>
      </c>
    </row>
    <row r="517" spans="1:29">
      <c r="A517">
        <f>'Data Entry'!A518</f>
        <v>4907</v>
      </c>
      <c r="B517">
        <f>'Data Entry'!B518</f>
        <v>91</v>
      </c>
      <c r="C517" t="str">
        <f>'Data Entry'!C518</f>
        <v>NONE YET</v>
      </c>
      <c r="D517">
        <f>'Data Entry'!M518</f>
        <v>914</v>
      </c>
      <c r="E517">
        <f>'Data Entry'!N518</f>
        <v>7.233</v>
      </c>
      <c r="F517">
        <f>'Data Entry'!O518</f>
        <v>1305</v>
      </c>
      <c r="G517">
        <f>'Data Entry'!P518</f>
        <v>0</v>
      </c>
      <c r="H517">
        <f>'Data Entry'!Q518</f>
        <v>722</v>
      </c>
      <c r="I517">
        <f>'Data Entry'!R518</f>
        <v>0</v>
      </c>
      <c r="J517">
        <f t="shared" si="88"/>
        <v>7.233</v>
      </c>
      <c r="K517" s="1">
        <f>SUMIFS('I want to cry'!C$2:C$1000,'I want to cry'!$A$2:$A$1000,$B517,'I want to cry'!$B$2:$B$1000,$C517)</f>
        <v>0</v>
      </c>
      <c r="L517" s="1">
        <f>SUMIFS('I want to cry'!D$2:D$1000,'I want to cry'!$A$2:$A$1000,$B517,'I want to cry'!$B$2:$B$1000,$C517)</f>
        <v>0</v>
      </c>
      <c r="M517" s="1">
        <f>SUMIFS('I want to cry'!E$2:E$1000,'I want to cry'!$A$2:$A$1000,$B517,'I want to cry'!$B$2:$B$1000,$C517)</f>
        <v>0</v>
      </c>
      <c r="N517" s="1">
        <f t="shared" si="89"/>
        <v>0</v>
      </c>
      <c r="O517" s="1">
        <f t="shared" si="90"/>
        <v>0</v>
      </c>
      <c r="P517" s="1">
        <f t="shared" si="91"/>
        <v>0</v>
      </c>
      <c r="Q517" s="1">
        <f>SUMIF('I have a blue banner'!A$2:A$995,D517,'I have a blue banner'!L$2:L$995)</f>
        <v>74</v>
      </c>
      <c r="R517" s="1">
        <f>SUMIF('I have a blue banner'!A$2:A$995,F517,'I have a blue banner'!L$2:L$995)</f>
        <v>97</v>
      </c>
      <c r="S517" s="1">
        <f>SUMIF('I have a blue banner'!A$2:A$995,I517,'I have a blue banner'!L$2:L$995)</f>
        <v>0</v>
      </c>
      <c r="T517" s="1">
        <f>SUMIF('I wanna go biking'!A$2:A$1000,D517,'I wanna go biking'!D$2:D$2000)</f>
        <v>10</v>
      </c>
      <c r="U517" s="1">
        <f>SUMIF('I wanna go biking'!A$2:A$1000,F517,'I wanna go biking'!D$2:D$2000)</f>
        <v>12</v>
      </c>
      <c r="V517" s="1">
        <f>SUMIF('I wanna go biking'!A$2:A$1000,H517,'I wanna go biking'!D$2:D$2000)</f>
        <v>0</v>
      </c>
      <c r="W517">
        <f t="shared" si="92"/>
        <v>-64</v>
      </c>
      <c r="X517">
        <f t="shared" si="93"/>
        <v>-85</v>
      </c>
      <c r="Y517">
        <f t="shared" si="94"/>
        <v>0</v>
      </c>
      <c r="Z517">
        <f t="shared" si="95"/>
        <v>0</v>
      </c>
      <c r="AA517">
        <f t="shared" si="96"/>
        <v>0</v>
      </c>
      <c r="AB517">
        <f t="shared" si="97"/>
        <v>0</v>
      </c>
      <c r="AC517" s="25">
        <f t="shared" si="98"/>
        <v>0</v>
      </c>
    </row>
    <row r="518" spans="1:29">
      <c r="A518">
        <f>'Data Entry'!A519</f>
        <v>2056</v>
      </c>
      <c r="B518">
        <f>'Data Entry'!B519</f>
        <v>92</v>
      </c>
      <c r="C518" t="str">
        <f>'Data Entry'!C519</f>
        <v>Blue</v>
      </c>
      <c r="D518">
        <f>'Data Entry'!M519</f>
        <v>3739</v>
      </c>
      <c r="E518">
        <f>'Data Entry'!N519</f>
        <v>15.284</v>
      </c>
      <c r="F518">
        <f>'Data Entry'!O519</f>
        <v>4951</v>
      </c>
      <c r="G518">
        <f>'Data Entry'!P519</f>
        <v>0</v>
      </c>
      <c r="H518">
        <f>'Data Entry'!Q519</f>
        <v>6875</v>
      </c>
      <c r="I518">
        <f>'Data Entry'!R519</f>
        <v>0</v>
      </c>
      <c r="J518">
        <f t="shared" si="88"/>
        <v>15.284</v>
      </c>
      <c r="K518" s="1">
        <f>SUMIFS('I want to cry'!C$2:C$1000,'I want to cry'!$A$2:$A$1000,$B518,'I want to cry'!$B$2:$B$1000,$C518)</f>
        <v>15.284</v>
      </c>
      <c r="L518" s="1">
        <f>SUMIFS('I want to cry'!D$2:D$1000,'I want to cry'!$A$2:$A$1000,$B518,'I want to cry'!$B$2:$B$1000,$C518)</f>
        <v>0</v>
      </c>
      <c r="M518" s="1">
        <f>SUMIFS('I want to cry'!E$2:E$1000,'I want to cry'!$A$2:$A$1000,$B518,'I want to cry'!$B$2:$B$1000,$C518)</f>
        <v>0</v>
      </c>
      <c r="N518" s="1">
        <f t="shared" si="89"/>
        <v>1</v>
      </c>
      <c r="O518" s="1">
        <f t="shared" si="90"/>
        <v>0</v>
      </c>
      <c r="P518" s="1">
        <f t="shared" si="91"/>
        <v>0</v>
      </c>
      <c r="Q518" s="1">
        <f>SUMIF('I have a blue banner'!A$2:A$995,D518,'I have a blue banner'!L$2:L$995)</f>
        <v>30</v>
      </c>
      <c r="R518" s="1">
        <f>SUMIF('I have a blue banner'!A$2:A$995,F518,'I have a blue banner'!L$2:L$995)</f>
        <v>33</v>
      </c>
      <c r="S518" s="1">
        <f>SUMIF('I have a blue banner'!A$2:A$995,I518,'I have a blue banner'!L$2:L$995)</f>
        <v>0</v>
      </c>
      <c r="T518" s="1">
        <f>SUMIF('I wanna go biking'!A$2:A$1000,D518,'I wanna go biking'!D$2:D$2000)</f>
        <v>2</v>
      </c>
      <c r="U518" s="1">
        <f>SUMIF('I wanna go biking'!A$2:A$1000,F518,'I wanna go biking'!D$2:D$2000)</f>
        <v>2.66666666666667</v>
      </c>
      <c r="V518" s="1">
        <f>SUMIF('I wanna go biking'!A$2:A$1000,H518,'I wanna go biking'!D$2:D$2000)</f>
        <v>7.66666666666667</v>
      </c>
      <c r="W518">
        <f t="shared" si="92"/>
        <v>-28</v>
      </c>
      <c r="X518">
        <f t="shared" si="93"/>
        <v>-30.3333333333333</v>
      </c>
      <c r="Y518">
        <f t="shared" si="94"/>
        <v>7.66666666666667</v>
      </c>
      <c r="Z518">
        <f t="shared" si="95"/>
        <v>-28</v>
      </c>
      <c r="AA518">
        <f t="shared" si="96"/>
        <v>0</v>
      </c>
      <c r="AB518">
        <f t="shared" si="97"/>
        <v>0</v>
      </c>
      <c r="AC518" s="25">
        <f t="shared" si="98"/>
        <v>-28</v>
      </c>
    </row>
    <row r="519" spans="1:29">
      <c r="A519">
        <f>'Data Entry'!A520</f>
        <v>3739</v>
      </c>
      <c r="B519">
        <f>'Data Entry'!B520</f>
        <v>92</v>
      </c>
      <c r="C519" t="str">
        <f>'Data Entry'!C520</f>
        <v>Red</v>
      </c>
      <c r="D519">
        <f>'Data Entry'!M520</f>
        <v>8089</v>
      </c>
      <c r="E519">
        <f>'Data Entry'!N520</f>
        <v>29.83</v>
      </c>
      <c r="F519">
        <f>'Data Entry'!O520</f>
        <v>8789</v>
      </c>
      <c r="G519">
        <f>'Data Entry'!P520</f>
        <v>0</v>
      </c>
      <c r="H519">
        <f>'Data Entry'!Q520</f>
        <v>2056</v>
      </c>
      <c r="I519">
        <f>'Data Entry'!R520</f>
        <v>0</v>
      </c>
      <c r="J519">
        <f t="shared" si="88"/>
        <v>29.83</v>
      </c>
      <c r="K519" s="1">
        <f>SUMIFS('I want to cry'!C$2:C$1000,'I want to cry'!$A$2:$A$1000,$B519,'I want to cry'!$B$2:$B$1000,$C519)</f>
        <v>35.845</v>
      </c>
      <c r="L519" s="1">
        <f>SUMIFS('I want to cry'!D$2:D$1000,'I want to cry'!$A$2:$A$1000,$B519,'I want to cry'!$B$2:$B$1000,$C519)</f>
        <v>0</v>
      </c>
      <c r="M519" s="1">
        <f>SUMIFS('I want to cry'!E$2:E$1000,'I want to cry'!$A$2:$A$1000,$B519,'I want to cry'!$B$2:$B$1000,$C519)</f>
        <v>0</v>
      </c>
      <c r="N519" s="1">
        <f t="shared" si="89"/>
        <v>0.832194169340215</v>
      </c>
      <c r="O519" s="1">
        <f t="shared" si="90"/>
        <v>0</v>
      </c>
      <c r="P519" s="1">
        <f t="shared" si="91"/>
        <v>0</v>
      </c>
      <c r="Q519" s="1">
        <f>SUMIF('I have a blue banner'!A$2:A$995,D519,'I have a blue banner'!L$2:L$995)</f>
        <v>55</v>
      </c>
      <c r="R519" s="1">
        <f>SUMIF('I have a blue banner'!A$2:A$995,F519,'I have a blue banner'!L$2:L$995)</f>
        <v>20</v>
      </c>
      <c r="S519" s="1">
        <f>SUMIF('I have a blue banner'!A$2:A$995,I519,'I have a blue banner'!L$2:L$995)</f>
        <v>0</v>
      </c>
      <c r="T519" s="1">
        <f>SUMIF('I wanna go biking'!A$2:A$1000,D519,'I wanna go biking'!D$2:D$2000)</f>
        <v>6</v>
      </c>
      <c r="U519" s="1">
        <f>SUMIF('I wanna go biking'!A$2:A$1000,F519,'I wanna go biking'!D$2:D$2000)</f>
        <v>3.5</v>
      </c>
      <c r="V519" s="1">
        <f>SUMIF('I wanna go biking'!A$2:A$1000,H519,'I wanna go biking'!D$2:D$2000)</f>
        <v>27.3333333333333</v>
      </c>
      <c r="W519">
        <f t="shared" si="92"/>
        <v>-49</v>
      </c>
      <c r="X519">
        <f t="shared" si="93"/>
        <v>-16.5</v>
      </c>
      <c r="Y519">
        <f t="shared" si="94"/>
        <v>27.3333333333333</v>
      </c>
      <c r="Z519">
        <f t="shared" si="95"/>
        <v>-40.7775142976705</v>
      </c>
      <c r="AA519">
        <f t="shared" si="96"/>
        <v>0</v>
      </c>
      <c r="AB519">
        <f t="shared" si="97"/>
        <v>0</v>
      </c>
      <c r="AC519" s="25">
        <f t="shared" si="98"/>
        <v>-40.7775142976705</v>
      </c>
    </row>
    <row r="520" spans="1:29">
      <c r="A520">
        <f>'Data Entry'!A521</f>
        <v>5036</v>
      </c>
      <c r="B520">
        <f>'Data Entry'!B521</f>
        <v>93</v>
      </c>
      <c r="C520" t="str">
        <f>'Data Entry'!C521</f>
        <v>Blue</v>
      </c>
      <c r="D520">
        <f>'Data Entry'!M521</f>
        <v>610</v>
      </c>
      <c r="E520">
        <f>'Data Entry'!N521</f>
        <v>5.5</v>
      </c>
      <c r="F520">
        <f>'Data Entry'!O521</f>
        <v>1334</v>
      </c>
      <c r="G520">
        <f>'Data Entry'!P521</f>
        <v>0</v>
      </c>
      <c r="H520">
        <f>'Data Entry'!Q521</f>
        <v>6978</v>
      </c>
      <c r="I520">
        <f>'Data Entry'!R521</f>
        <v>0</v>
      </c>
      <c r="J520">
        <f t="shared" si="88"/>
        <v>5.5</v>
      </c>
      <c r="K520" s="1">
        <f>SUMIFS('I want to cry'!C$2:C$1000,'I want to cry'!$A$2:$A$1000,$B520,'I want to cry'!$B$2:$B$1000,$C520)</f>
        <v>15.475</v>
      </c>
      <c r="L520" s="1">
        <f>SUMIFS('I want to cry'!D$2:D$1000,'I want to cry'!$A$2:$A$1000,$B520,'I want to cry'!$B$2:$B$1000,$C520)</f>
        <v>0</v>
      </c>
      <c r="M520" s="1">
        <f>SUMIFS('I want to cry'!E$2:E$1000,'I want to cry'!$A$2:$A$1000,$B520,'I want to cry'!$B$2:$B$1000,$C520)</f>
        <v>0</v>
      </c>
      <c r="N520" s="1">
        <f t="shared" si="89"/>
        <v>0.355411954765751</v>
      </c>
      <c r="O520" s="1">
        <f t="shared" si="90"/>
        <v>0</v>
      </c>
      <c r="P520" s="1">
        <f t="shared" si="91"/>
        <v>0</v>
      </c>
      <c r="Q520" s="1">
        <f>SUMIF('I have a blue banner'!A$2:A$995,D520,'I have a blue banner'!L$2:L$995)</f>
        <v>126</v>
      </c>
      <c r="R520" s="1">
        <f>SUMIF('I have a blue banner'!A$2:A$995,F520,'I have a blue banner'!L$2:L$995)</f>
        <v>6</v>
      </c>
      <c r="S520" s="1">
        <f>SUMIF('I have a blue banner'!A$2:A$995,I520,'I have a blue banner'!L$2:L$995)</f>
        <v>0</v>
      </c>
      <c r="T520" s="1">
        <f>SUMIF('I wanna go biking'!A$2:A$1000,D520,'I wanna go biking'!D$2:D$2000)</f>
        <v>14.4</v>
      </c>
      <c r="U520" s="1">
        <f>SUMIF('I wanna go biking'!A$2:A$1000,F520,'I wanna go biking'!D$2:D$2000)</f>
        <v>0.285714285714286</v>
      </c>
      <c r="V520" s="1">
        <f>SUMIF('I wanna go biking'!A$2:A$1000,H520,'I wanna go biking'!D$2:D$2000)</f>
        <v>4.75</v>
      </c>
      <c r="W520">
        <f t="shared" si="92"/>
        <v>-111.6</v>
      </c>
      <c r="X520">
        <f t="shared" si="93"/>
        <v>-5.71428571428571</v>
      </c>
      <c r="Y520">
        <f t="shared" si="94"/>
        <v>4.75</v>
      </c>
      <c r="Z520">
        <f t="shared" si="95"/>
        <v>-39.6639741518578</v>
      </c>
      <c r="AA520">
        <f t="shared" si="96"/>
        <v>0</v>
      </c>
      <c r="AB520">
        <f t="shared" si="97"/>
        <v>0</v>
      </c>
      <c r="AC520" s="25">
        <f t="shared" si="98"/>
        <v>-39.6639741518578</v>
      </c>
    </row>
    <row r="521" spans="1:29">
      <c r="A521">
        <f>'Data Entry'!A522</f>
        <v>8789</v>
      </c>
      <c r="B521">
        <f>'Data Entry'!B522</f>
        <v>92</v>
      </c>
      <c r="C521" t="str">
        <f>'Data Entry'!C522</f>
        <v>Blue</v>
      </c>
      <c r="D521">
        <f>'Data Entry'!M522</f>
        <v>6875</v>
      </c>
      <c r="E521">
        <f>'Data Entry'!N522</f>
        <v>0</v>
      </c>
      <c r="F521">
        <f>'Data Entry'!O522</f>
        <v>4951</v>
      </c>
      <c r="G521">
        <f>'Data Entry'!P522</f>
        <v>0</v>
      </c>
      <c r="H521">
        <f>'Data Entry'!Q522</f>
        <v>3739</v>
      </c>
      <c r="I521">
        <f>'Data Entry'!R522</f>
        <v>0</v>
      </c>
      <c r="J521">
        <f t="shared" si="88"/>
        <v>0</v>
      </c>
      <c r="K521" s="1">
        <f>SUMIFS('I want to cry'!C$2:C$1000,'I want to cry'!$A$2:$A$1000,$B521,'I want to cry'!$B$2:$B$1000,$C521)</f>
        <v>15.284</v>
      </c>
      <c r="L521" s="1">
        <f>SUMIFS('I want to cry'!D$2:D$1000,'I want to cry'!$A$2:$A$1000,$B521,'I want to cry'!$B$2:$B$1000,$C521)</f>
        <v>0</v>
      </c>
      <c r="M521" s="1">
        <f>SUMIFS('I want to cry'!E$2:E$1000,'I want to cry'!$A$2:$A$1000,$B521,'I want to cry'!$B$2:$B$1000,$C521)</f>
        <v>0</v>
      </c>
      <c r="N521" s="1">
        <f t="shared" si="89"/>
        <v>0</v>
      </c>
      <c r="O521" s="1">
        <f t="shared" si="90"/>
        <v>0</v>
      </c>
      <c r="P521" s="1">
        <f t="shared" si="91"/>
        <v>0</v>
      </c>
      <c r="Q521" s="1">
        <f>SUMIF('I have a blue banner'!A$2:A$995,D521,'I have a blue banner'!L$2:L$995)</f>
        <v>31</v>
      </c>
      <c r="R521" s="1">
        <f>SUMIF('I have a blue banner'!A$2:A$995,F521,'I have a blue banner'!L$2:L$995)</f>
        <v>33</v>
      </c>
      <c r="S521" s="1">
        <f>SUMIF('I have a blue banner'!A$2:A$995,I521,'I have a blue banner'!L$2:L$995)</f>
        <v>0</v>
      </c>
      <c r="T521" s="1">
        <f>SUMIF('I wanna go biking'!A$2:A$1000,D521,'I wanna go biking'!D$2:D$2000)</f>
        <v>7.66666666666667</v>
      </c>
      <c r="U521" s="1">
        <f>SUMIF('I wanna go biking'!A$2:A$1000,F521,'I wanna go biking'!D$2:D$2000)</f>
        <v>2.66666666666667</v>
      </c>
      <c r="V521" s="1">
        <f>SUMIF('I wanna go biking'!A$2:A$1000,H521,'I wanna go biking'!D$2:D$2000)</f>
        <v>2</v>
      </c>
      <c r="W521">
        <f t="shared" si="92"/>
        <v>-23.3333333333333</v>
      </c>
      <c r="X521">
        <f t="shared" si="93"/>
        <v>-30.3333333333333</v>
      </c>
      <c r="Y521">
        <f t="shared" si="94"/>
        <v>2</v>
      </c>
      <c r="Z521">
        <f t="shared" si="95"/>
        <v>0</v>
      </c>
      <c r="AA521">
        <f t="shared" si="96"/>
        <v>0</v>
      </c>
      <c r="AB521">
        <f t="shared" si="97"/>
        <v>0</v>
      </c>
      <c r="AC521" s="25">
        <f t="shared" si="98"/>
        <v>0</v>
      </c>
    </row>
    <row r="522" spans="1:29">
      <c r="A522">
        <f>'Data Entry'!A523</f>
        <v>4951</v>
      </c>
      <c r="B522">
        <f>'Data Entry'!B523</f>
        <v>92</v>
      </c>
      <c r="C522" t="str">
        <f>'Data Entry'!C523</f>
        <v>Red</v>
      </c>
      <c r="D522">
        <f>'Data Entry'!M523</f>
        <v>8089</v>
      </c>
      <c r="E522">
        <f>'Data Entry'!N523</f>
        <v>6.015</v>
      </c>
      <c r="F522">
        <f>'Data Entry'!O523</f>
        <v>8789</v>
      </c>
      <c r="G522">
        <f>'Data Entry'!P523</f>
        <v>0</v>
      </c>
      <c r="H522">
        <f>'Data Entry'!Q523</f>
        <v>2056</v>
      </c>
      <c r="I522">
        <f>'Data Entry'!R523</f>
        <v>0</v>
      </c>
      <c r="J522">
        <f t="shared" si="88"/>
        <v>6.015</v>
      </c>
      <c r="K522" s="1">
        <f>SUMIFS('I want to cry'!C$2:C$1000,'I want to cry'!$A$2:$A$1000,$B522,'I want to cry'!$B$2:$B$1000,$C522)</f>
        <v>35.845</v>
      </c>
      <c r="L522" s="1">
        <f>SUMIFS('I want to cry'!D$2:D$1000,'I want to cry'!$A$2:$A$1000,$B522,'I want to cry'!$B$2:$B$1000,$C522)</f>
        <v>0</v>
      </c>
      <c r="M522" s="1">
        <f>SUMIFS('I want to cry'!E$2:E$1000,'I want to cry'!$A$2:$A$1000,$B522,'I want to cry'!$B$2:$B$1000,$C522)</f>
        <v>0</v>
      </c>
      <c r="N522" s="1">
        <f t="shared" si="89"/>
        <v>0.167805830659785</v>
      </c>
      <c r="O522" s="1">
        <f t="shared" si="90"/>
        <v>0</v>
      </c>
      <c r="P522" s="1">
        <f t="shared" si="91"/>
        <v>0</v>
      </c>
      <c r="Q522" s="1">
        <f>SUMIF('I have a blue banner'!A$2:A$995,D522,'I have a blue banner'!L$2:L$995)</f>
        <v>55</v>
      </c>
      <c r="R522" s="1">
        <f>SUMIF('I have a blue banner'!A$2:A$995,F522,'I have a blue banner'!L$2:L$995)</f>
        <v>20</v>
      </c>
      <c r="S522" s="1">
        <f>SUMIF('I have a blue banner'!A$2:A$995,I522,'I have a blue banner'!L$2:L$995)</f>
        <v>0</v>
      </c>
      <c r="T522" s="1">
        <f>SUMIF('I wanna go biking'!A$2:A$1000,D522,'I wanna go biking'!D$2:D$2000)</f>
        <v>6</v>
      </c>
      <c r="U522" s="1">
        <f>SUMIF('I wanna go biking'!A$2:A$1000,F522,'I wanna go biking'!D$2:D$2000)</f>
        <v>3.5</v>
      </c>
      <c r="V522" s="1">
        <f>SUMIF('I wanna go biking'!A$2:A$1000,H522,'I wanna go biking'!D$2:D$2000)</f>
        <v>27.3333333333333</v>
      </c>
      <c r="W522">
        <f t="shared" si="92"/>
        <v>-49</v>
      </c>
      <c r="X522">
        <f t="shared" si="93"/>
        <v>-16.5</v>
      </c>
      <c r="Y522">
        <f t="shared" si="94"/>
        <v>27.3333333333333</v>
      </c>
      <c r="Z522">
        <f t="shared" si="95"/>
        <v>-8.22248570232947</v>
      </c>
      <c r="AA522">
        <f t="shared" si="96"/>
        <v>0</v>
      </c>
      <c r="AB522">
        <f t="shared" si="97"/>
        <v>0</v>
      </c>
      <c r="AC522" s="25">
        <f t="shared" si="98"/>
        <v>-8.22248570232947</v>
      </c>
    </row>
    <row r="523" spans="1:29">
      <c r="A523">
        <f>'Data Entry'!A524</f>
        <v>1334</v>
      </c>
      <c r="B523">
        <f>'Data Entry'!B524</f>
        <v>93</v>
      </c>
      <c r="C523" t="str">
        <f>'Data Entry'!C524</f>
        <v>Red</v>
      </c>
      <c r="D523">
        <f>'Data Entry'!M524</f>
        <v>8764</v>
      </c>
      <c r="E523">
        <f>'Data Entry'!N524</f>
        <v>13.712</v>
      </c>
      <c r="F523">
        <f>'Data Entry'!O524</f>
        <v>4946</v>
      </c>
      <c r="G523">
        <f>'Data Entry'!P524</f>
        <v>0</v>
      </c>
      <c r="H523">
        <f>'Data Entry'!Q524</f>
        <v>5036</v>
      </c>
      <c r="I523">
        <f>'Data Entry'!R524</f>
        <v>0</v>
      </c>
      <c r="J523">
        <f t="shared" si="88"/>
        <v>13.712</v>
      </c>
      <c r="K523" s="1">
        <f>SUMIFS('I want to cry'!C$2:C$1000,'I want to cry'!$A$2:$A$1000,$B523,'I want to cry'!$B$2:$B$1000,$C523)</f>
        <v>31.866</v>
      </c>
      <c r="L523" s="1">
        <f>SUMIFS('I want to cry'!D$2:D$1000,'I want to cry'!$A$2:$A$1000,$B523,'I want to cry'!$B$2:$B$1000,$C523)</f>
        <v>19.489</v>
      </c>
      <c r="M523" s="1">
        <f>SUMIFS('I want to cry'!E$2:E$1000,'I want to cry'!$A$2:$A$1000,$B523,'I want to cry'!$B$2:$B$1000,$C523)</f>
        <v>4.995</v>
      </c>
      <c r="N523" s="1">
        <f t="shared" si="89"/>
        <v>0.430301889160861</v>
      </c>
      <c r="O523" s="1">
        <f t="shared" si="90"/>
        <v>0</v>
      </c>
      <c r="P523" s="1">
        <f t="shared" si="91"/>
        <v>0</v>
      </c>
      <c r="Q523" s="1">
        <f>SUMIF('I have a blue banner'!A$2:A$995,D523,'I have a blue banner'!L$2:L$995)</f>
        <v>64</v>
      </c>
      <c r="R523" s="1">
        <f>SUMIF('I have a blue banner'!A$2:A$995,F523,'I have a blue banner'!L$2:L$995)</f>
        <v>144</v>
      </c>
      <c r="S523" s="1">
        <f>SUMIF('I have a blue banner'!A$2:A$995,I523,'I have a blue banner'!L$2:L$995)</f>
        <v>0</v>
      </c>
      <c r="T523" s="1">
        <f>SUMIF('I wanna go biking'!A$2:A$1000,D523,'I wanna go biking'!D$2:D$2000)</f>
        <v>8</v>
      </c>
      <c r="U523" s="1">
        <f>SUMIF('I wanna go biking'!A$2:A$1000,F523,'I wanna go biking'!D$2:D$2000)</f>
        <v>15.5</v>
      </c>
      <c r="V523" s="1">
        <f>SUMIF('I wanna go biking'!A$2:A$1000,H523,'I wanna go biking'!D$2:D$2000)</f>
        <v>6.8</v>
      </c>
      <c r="W523">
        <f t="shared" si="92"/>
        <v>-56</v>
      </c>
      <c r="X523">
        <f t="shared" si="93"/>
        <v>-128.5</v>
      </c>
      <c r="Y523">
        <f t="shared" si="94"/>
        <v>6.8</v>
      </c>
      <c r="Z523">
        <f t="shared" si="95"/>
        <v>-24.0969057930082</v>
      </c>
      <c r="AA523">
        <f t="shared" si="96"/>
        <v>0</v>
      </c>
      <c r="AB523">
        <f t="shared" si="97"/>
        <v>0</v>
      </c>
      <c r="AC523" s="25">
        <f t="shared" si="98"/>
        <v>-24.0969057930082</v>
      </c>
    </row>
    <row r="524" spans="1:29">
      <c r="A524">
        <f>'Data Entry'!A525</f>
        <v>6978</v>
      </c>
      <c r="B524">
        <f>'Data Entry'!B525</f>
        <v>93</v>
      </c>
      <c r="C524" t="str">
        <f>'Data Entry'!C525</f>
        <v>Red</v>
      </c>
      <c r="D524">
        <f>'Data Entry'!M525</f>
        <v>8764</v>
      </c>
      <c r="E524">
        <f>'Data Entry'!N525</f>
        <v>12.078</v>
      </c>
      <c r="F524">
        <f>'Data Entry'!O525</f>
        <v>4946</v>
      </c>
      <c r="G524">
        <f>'Data Entry'!P525</f>
        <v>19.489</v>
      </c>
      <c r="H524">
        <f>'Data Entry'!Q525</f>
        <v>5036</v>
      </c>
      <c r="I524">
        <f>'Data Entry'!R525</f>
        <v>4.995</v>
      </c>
      <c r="J524">
        <f t="shared" si="88"/>
        <v>36.562</v>
      </c>
      <c r="K524" s="1">
        <f>SUMIFS('I want to cry'!C$2:C$1000,'I want to cry'!$A$2:$A$1000,$B524,'I want to cry'!$B$2:$B$1000,$C524)</f>
        <v>31.866</v>
      </c>
      <c r="L524" s="1">
        <f>SUMIFS('I want to cry'!D$2:D$1000,'I want to cry'!$A$2:$A$1000,$B524,'I want to cry'!$B$2:$B$1000,$C524)</f>
        <v>19.489</v>
      </c>
      <c r="M524" s="1">
        <f>SUMIFS('I want to cry'!E$2:E$1000,'I want to cry'!$A$2:$A$1000,$B524,'I want to cry'!$B$2:$B$1000,$C524)</f>
        <v>4.995</v>
      </c>
      <c r="N524" s="1">
        <f t="shared" si="89"/>
        <v>0.379024665787987</v>
      </c>
      <c r="O524" s="1">
        <f t="shared" si="90"/>
        <v>1</v>
      </c>
      <c r="P524" s="1">
        <f t="shared" si="91"/>
        <v>1</v>
      </c>
      <c r="Q524" s="1">
        <f>SUMIF('I have a blue banner'!A$2:A$995,D524,'I have a blue banner'!L$2:L$995)</f>
        <v>64</v>
      </c>
      <c r="R524" s="1">
        <f>SUMIF('I have a blue banner'!A$2:A$995,F524,'I have a blue banner'!L$2:L$995)</f>
        <v>144</v>
      </c>
      <c r="S524" s="1">
        <f>SUMIF('I have a blue banner'!A$2:A$995,I524,'I have a blue banner'!L$2:L$995)</f>
        <v>0</v>
      </c>
      <c r="T524" s="1">
        <f>SUMIF('I wanna go biking'!A$2:A$1000,D524,'I wanna go biking'!D$2:D$2000)</f>
        <v>8</v>
      </c>
      <c r="U524" s="1">
        <f>SUMIF('I wanna go biking'!A$2:A$1000,F524,'I wanna go biking'!D$2:D$2000)</f>
        <v>15.5</v>
      </c>
      <c r="V524" s="1">
        <f>SUMIF('I wanna go biking'!A$2:A$1000,H524,'I wanna go biking'!D$2:D$2000)</f>
        <v>6.8</v>
      </c>
      <c r="W524">
        <f t="shared" si="92"/>
        <v>-56</v>
      </c>
      <c r="X524">
        <f t="shared" si="93"/>
        <v>-128.5</v>
      </c>
      <c r="Y524">
        <f t="shared" si="94"/>
        <v>6.8</v>
      </c>
      <c r="Z524">
        <f t="shared" si="95"/>
        <v>-21.2253812841273</v>
      </c>
      <c r="AA524">
        <f t="shared" si="96"/>
        <v>-128.5</v>
      </c>
      <c r="AB524">
        <f t="shared" si="97"/>
        <v>6.8</v>
      </c>
      <c r="AC524" s="25">
        <f t="shared" si="98"/>
        <v>-142.925381284127</v>
      </c>
    </row>
    <row r="525" spans="1:29">
      <c r="A525">
        <f>'Data Entry'!A526</f>
        <v>4946</v>
      </c>
      <c r="B525">
        <f>'Data Entry'!B526</f>
        <v>93</v>
      </c>
      <c r="C525" t="str">
        <f>'Data Entry'!C526</f>
        <v>Blue</v>
      </c>
      <c r="D525">
        <f>'Data Entry'!M526</f>
        <v>1334</v>
      </c>
      <c r="E525">
        <f>'Data Entry'!N526</f>
        <v>0</v>
      </c>
      <c r="F525">
        <f>'Data Entry'!O526</f>
        <v>610</v>
      </c>
      <c r="G525">
        <f>'Data Entry'!P526</f>
        <v>0</v>
      </c>
      <c r="H525">
        <f>'Data Entry'!Q526</f>
        <v>6978</v>
      </c>
      <c r="I525">
        <f>'Data Entry'!R526</f>
        <v>0</v>
      </c>
      <c r="J525">
        <f t="shared" si="88"/>
        <v>0</v>
      </c>
      <c r="K525" s="1">
        <f>SUMIFS('I want to cry'!C$2:C$1000,'I want to cry'!$A$2:$A$1000,$B525,'I want to cry'!$B$2:$B$1000,$C525)</f>
        <v>15.475</v>
      </c>
      <c r="L525" s="1">
        <f>SUMIFS('I want to cry'!D$2:D$1000,'I want to cry'!$A$2:$A$1000,$B525,'I want to cry'!$B$2:$B$1000,$C525)</f>
        <v>0</v>
      </c>
      <c r="M525" s="1">
        <f>SUMIFS('I want to cry'!E$2:E$1000,'I want to cry'!$A$2:$A$1000,$B525,'I want to cry'!$B$2:$B$1000,$C525)</f>
        <v>0</v>
      </c>
      <c r="N525" s="1">
        <f t="shared" si="89"/>
        <v>0</v>
      </c>
      <c r="O525" s="1">
        <f t="shared" si="90"/>
        <v>0</v>
      </c>
      <c r="P525" s="1">
        <f t="shared" si="91"/>
        <v>0</v>
      </c>
      <c r="Q525" s="1">
        <f>SUMIF('I have a blue banner'!A$2:A$995,D525,'I have a blue banner'!L$2:L$995)</f>
        <v>6</v>
      </c>
      <c r="R525" s="1">
        <f>SUMIF('I have a blue banner'!A$2:A$995,F525,'I have a blue banner'!L$2:L$995)</f>
        <v>126</v>
      </c>
      <c r="S525" s="1">
        <f>SUMIF('I have a blue banner'!A$2:A$995,I525,'I have a blue banner'!L$2:L$995)</f>
        <v>0</v>
      </c>
      <c r="T525" s="1">
        <f>SUMIF('I wanna go biking'!A$2:A$1000,D525,'I wanna go biking'!D$2:D$2000)</f>
        <v>0.285714285714286</v>
      </c>
      <c r="U525" s="1">
        <f>SUMIF('I wanna go biking'!A$2:A$1000,F525,'I wanna go biking'!D$2:D$2000)</f>
        <v>14.4</v>
      </c>
      <c r="V525" s="1">
        <f>SUMIF('I wanna go biking'!A$2:A$1000,H525,'I wanna go biking'!D$2:D$2000)</f>
        <v>4.75</v>
      </c>
      <c r="W525">
        <f t="shared" si="92"/>
        <v>-5.71428571428571</v>
      </c>
      <c r="X525">
        <f t="shared" si="93"/>
        <v>-111.6</v>
      </c>
      <c r="Y525">
        <f t="shared" si="94"/>
        <v>4.75</v>
      </c>
      <c r="Z525">
        <f t="shared" si="95"/>
        <v>0</v>
      </c>
      <c r="AA525">
        <f t="shared" si="96"/>
        <v>0</v>
      </c>
      <c r="AB525">
        <f t="shared" si="97"/>
        <v>0</v>
      </c>
      <c r="AC525" s="25">
        <f t="shared" si="98"/>
        <v>0</v>
      </c>
    </row>
    <row r="526" spans="1:29">
      <c r="A526">
        <f>'Data Entry'!A527</f>
        <v>8764</v>
      </c>
      <c r="B526">
        <f>'Data Entry'!B527</f>
        <v>93</v>
      </c>
      <c r="C526" t="str">
        <f>'Data Entry'!C527</f>
        <v>Blue</v>
      </c>
      <c r="D526">
        <f>'Data Entry'!M527</f>
        <v>1334</v>
      </c>
      <c r="E526">
        <f>'Data Entry'!N527</f>
        <v>9.975</v>
      </c>
      <c r="F526">
        <f>'Data Entry'!O527</f>
        <v>610</v>
      </c>
      <c r="G526">
        <f>'Data Entry'!P527</f>
        <v>0</v>
      </c>
      <c r="H526">
        <f>'Data Entry'!Q527</f>
        <v>6978</v>
      </c>
      <c r="I526">
        <f>'Data Entry'!R527</f>
        <v>0</v>
      </c>
      <c r="J526">
        <f t="shared" si="88"/>
        <v>9.975</v>
      </c>
      <c r="K526" s="1">
        <f>SUMIFS('I want to cry'!C$2:C$1000,'I want to cry'!$A$2:$A$1000,$B526,'I want to cry'!$B$2:$B$1000,$C526)</f>
        <v>15.475</v>
      </c>
      <c r="L526" s="1">
        <f>SUMIFS('I want to cry'!D$2:D$1000,'I want to cry'!$A$2:$A$1000,$B526,'I want to cry'!$B$2:$B$1000,$C526)</f>
        <v>0</v>
      </c>
      <c r="M526" s="1">
        <f>SUMIFS('I want to cry'!E$2:E$1000,'I want to cry'!$A$2:$A$1000,$B526,'I want to cry'!$B$2:$B$1000,$C526)</f>
        <v>0</v>
      </c>
      <c r="N526" s="1">
        <f t="shared" si="89"/>
        <v>0.644588045234249</v>
      </c>
      <c r="O526" s="1">
        <f t="shared" si="90"/>
        <v>0</v>
      </c>
      <c r="P526" s="1">
        <f t="shared" si="91"/>
        <v>0</v>
      </c>
      <c r="Q526" s="1">
        <f>SUMIF('I have a blue banner'!A$2:A$995,D526,'I have a blue banner'!L$2:L$995)</f>
        <v>6</v>
      </c>
      <c r="R526" s="1">
        <f>SUMIF('I have a blue banner'!A$2:A$995,F526,'I have a blue banner'!L$2:L$995)</f>
        <v>126</v>
      </c>
      <c r="S526" s="1">
        <f>SUMIF('I have a blue banner'!A$2:A$995,I526,'I have a blue banner'!L$2:L$995)</f>
        <v>0</v>
      </c>
      <c r="T526" s="1">
        <f>SUMIF('I wanna go biking'!A$2:A$1000,D526,'I wanna go biking'!D$2:D$2000)</f>
        <v>0.285714285714286</v>
      </c>
      <c r="U526" s="1">
        <f>SUMIF('I wanna go biking'!A$2:A$1000,F526,'I wanna go biking'!D$2:D$2000)</f>
        <v>14.4</v>
      </c>
      <c r="V526" s="1">
        <f>SUMIF('I wanna go biking'!A$2:A$1000,H526,'I wanna go biking'!D$2:D$2000)</f>
        <v>4.75</v>
      </c>
      <c r="W526">
        <f t="shared" si="92"/>
        <v>-5.71428571428571</v>
      </c>
      <c r="X526">
        <f t="shared" si="93"/>
        <v>-111.6</v>
      </c>
      <c r="Y526">
        <f t="shared" si="94"/>
        <v>4.75</v>
      </c>
      <c r="Z526">
        <f t="shared" si="95"/>
        <v>-3.68336025848142</v>
      </c>
      <c r="AA526">
        <f t="shared" si="96"/>
        <v>0</v>
      </c>
      <c r="AB526">
        <f t="shared" si="97"/>
        <v>0</v>
      </c>
      <c r="AC526" s="25">
        <f t="shared" si="98"/>
        <v>-3.68336025848142</v>
      </c>
    </row>
    <row r="527" spans="1:29">
      <c r="A527">
        <f>'Data Entry'!A528</f>
        <v>610</v>
      </c>
      <c r="B527">
        <f>'Data Entry'!B528</f>
        <v>93</v>
      </c>
      <c r="C527" t="str">
        <f>'Data Entry'!C528</f>
        <v>Red</v>
      </c>
      <c r="D527">
        <f>'Data Entry'!M528</f>
        <v>8764</v>
      </c>
      <c r="E527">
        <f>'Data Entry'!N528</f>
        <v>6.076</v>
      </c>
      <c r="F527">
        <f>'Data Entry'!O528</f>
        <v>4946</v>
      </c>
      <c r="G527">
        <f>'Data Entry'!P528</f>
        <v>0</v>
      </c>
      <c r="H527">
        <f>'Data Entry'!Q528</f>
        <v>5036</v>
      </c>
      <c r="I527">
        <f>'Data Entry'!R528</f>
        <v>0</v>
      </c>
      <c r="J527">
        <f t="shared" si="88"/>
        <v>6.076</v>
      </c>
      <c r="K527" s="1">
        <f>SUMIFS('I want to cry'!C$2:C$1000,'I want to cry'!$A$2:$A$1000,$B527,'I want to cry'!$B$2:$B$1000,$C527)</f>
        <v>31.866</v>
      </c>
      <c r="L527" s="1">
        <f>SUMIFS('I want to cry'!D$2:D$1000,'I want to cry'!$A$2:$A$1000,$B527,'I want to cry'!$B$2:$B$1000,$C527)</f>
        <v>19.489</v>
      </c>
      <c r="M527" s="1">
        <f>SUMIFS('I want to cry'!E$2:E$1000,'I want to cry'!$A$2:$A$1000,$B527,'I want to cry'!$B$2:$B$1000,$C527)</f>
        <v>4.995</v>
      </c>
      <c r="N527" s="1">
        <f t="shared" si="89"/>
        <v>0.190673445051152</v>
      </c>
      <c r="O527" s="1">
        <f t="shared" si="90"/>
        <v>0</v>
      </c>
      <c r="P527" s="1">
        <f t="shared" si="91"/>
        <v>0</v>
      </c>
      <c r="Q527" s="1">
        <f>SUMIF('I have a blue banner'!A$2:A$995,D527,'I have a blue banner'!L$2:L$995)</f>
        <v>64</v>
      </c>
      <c r="R527" s="1">
        <f>SUMIF('I have a blue banner'!A$2:A$995,F527,'I have a blue banner'!L$2:L$995)</f>
        <v>144</v>
      </c>
      <c r="S527" s="1">
        <f>SUMIF('I have a blue banner'!A$2:A$995,I527,'I have a blue banner'!L$2:L$995)</f>
        <v>0</v>
      </c>
      <c r="T527" s="1">
        <f>SUMIF('I wanna go biking'!A$2:A$1000,D527,'I wanna go biking'!D$2:D$2000)</f>
        <v>8</v>
      </c>
      <c r="U527" s="1">
        <f>SUMIF('I wanna go biking'!A$2:A$1000,F527,'I wanna go biking'!D$2:D$2000)</f>
        <v>15.5</v>
      </c>
      <c r="V527" s="1">
        <f>SUMIF('I wanna go biking'!A$2:A$1000,H527,'I wanna go biking'!D$2:D$2000)</f>
        <v>6.8</v>
      </c>
      <c r="W527">
        <f t="shared" si="92"/>
        <v>-56</v>
      </c>
      <c r="X527">
        <f t="shared" si="93"/>
        <v>-128.5</v>
      </c>
      <c r="Y527">
        <f t="shared" si="94"/>
        <v>6.8</v>
      </c>
      <c r="Z527">
        <f t="shared" si="95"/>
        <v>-10.6777129228645</v>
      </c>
      <c r="AA527">
        <f t="shared" si="96"/>
        <v>0</v>
      </c>
      <c r="AB527">
        <f t="shared" si="97"/>
        <v>0</v>
      </c>
      <c r="AC527" s="25">
        <f t="shared" si="98"/>
        <v>-10.6777129228645</v>
      </c>
    </row>
    <row r="528" spans="1:29">
      <c r="A528">
        <f>'Data Entry'!A529</f>
        <v>3161</v>
      </c>
      <c r="B528">
        <f>'Data Entry'!B529</f>
        <v>94</v>
      </c>
      <c r="C528" t="str">
        <f>'Data Entry'!C529</f>
        <v>Red</v>
      </c>
      <c r="D528">
        <f>'Data Entry'!M529</f>
        <v>4917</v>
      </c>
      <c r="E528">
        <f>'Data Entry'!N529</f>
        <v>23.477</v>
      </c>
      <c r="F528">
        <f>'Data Entry'!O529</f>
        <v>7520</v>
      </c>
      <c r="G528">
        <f>'Data Entry'!P529</f>
        <v>0</v>
      </c>
      <c r="H528">
        <f>'Data Entry'!Q529</f>
        <v>4476</v>
      </c>
      <c r="I528">
        <f>'Data Entry'!R529</f>
        <v>0</v>
      </c>
      <c r="J528">
        <f t="shared" si="88"/>
        <v>23.477</v>
      </c>
      <c r="K528" s="1">
        <f>SUMIFS('I want to cry'!C$2:C$1000,'I want to cry'!$A$2:$A$1000,$B528,'I want to cry'!$B$2:$B$1000,$C528)</f>
        <v>38.861</v>
      </c>
      <c r="L528" s="1">
        <f>SUMIFS('I want to cry'!D$2:D$1000,'I want to cry'!$A$2:$A$1000,$B528,'I want to cry'!$B$2:$B$1000,$C528)</f>
        <v>1.132</v>
      </c>
      <c r="M528" s="1">
        <f>SUMIFS('I want to cry'!E$2:E$1000,'I want to cry'!$A$2:$A$1000,$B528,'I want to cry'!$B$2:$B$1000,$C528)</f>
        <v>0</v>
      </c>
      <c r="N528" s="1">
        <f t="shared" si="89"/>
        <v>0.604127531458274</v>
      </c>
      <c r="O528" s="1">
        <f t="shared" si="90"/>
        <v>0</v>
      </c>
      <c r="P528" s="1">
        <f t="shared" si="91"/>
        <v>0</v>
      </c>
      <c r="Q528" s="1">
        <f>SUMIF('I have a blue banner'!A$2:A$995,D528,'I have a blue banner'!L$2:L$995)</f>
        <v>126</v>
      </c>
      <c r="R528" s="1">
        <f>SUMIF('I have a blue banner'!A$2:A$995,F528,'I have a blue banner'!L$2:L$995)</f>
        <v>20</v>
      </c>
      <c r="S528" s="1">
        <f>SUMIF('I have a blue banner'!A$2:A$995,I528,'I have a blue banner'!L$2:L$995)</f>
        <v>0</v>
      </c>
      <c r="T528" s="1">
        <f>SUMIF('I wanna go biking'!A$2:A$1000,D528,'I wanna go biking'!D$2:D$2000)</f>
        <v>12</v>
      </c>
      <c r="U528" s="1">
        <f>SUMIF('I wanna go biking'!A$2:A$1000,F528,'I wanna go biking'!D$2:D$2000)</f>
        <v>2.33333333333333</v>
      </c>
      <c r="V528" s="1">
        <f>SUMIF('I wanna go biking'!A$2:A$1000,H528,'I wanna go biking'!D$2:D$2000)</f>
        <v>28</v>
      </c>
      <c r="W528">
        <f t="shared" si="92"/>
        <v>-114</v>
      </c>
      <c r="X528">
        <f t="shared" si="93"/>
        <v>-17.6666666666667</v>
      </c>
      <c r="Y528">
        <f t="shared" si="94"/>
        <v>28</v>
      </c>
      <c r="Z528">
        <f t="shared" si="95"/>
        <v>-68.8705385862433</v>
      </c>
      <c r="AA528">
        <f t="shared" si="96"/>
        <v>0</v>
      </c>
      <c r="AB528">
        <f t="shared" si="97"/>
        <v>0</v>
      </c>
      <c r="AC528" s="25">
        <f t="shared" si="98"/>
        <v>-68.8705385862433</v>
      </c>
    </row>
    <row r="529" spans="1:29">
      <c r="A529">
        <f>'Data Entry'!A530</f>
        <v>2200</v>
      </c>
      <c r="B529">
        <f>'Data Entry'!B530</f>
        <v>94</v>
      </c>
      <c r="C529" t="str">
        <f>'Data Entry'!C530</f>
        <v>Red</v>
      </c>
      <c r="D529">
        <f>'Data Entry'!M530</f>
        <v>4917</v>
      </c>
      <c r="E529">
        <f>'Data Entry'!N530</f>
        <v>15.384</v>
      </c>
      <c r="F529">
        <f>'Data Entry'!O530</f>
        <v>7520</v>
      </c>
      <c r="G529">
        <f>'Data Entry'!P530</f>
        <v>1.132</v>
      </c>
      <c r="H529">
        <f>'Data Entry'!Q530</f>
        <v>4476</v>
      </c>
      <c r="I529">
        <f>'Data Entry'!R530</f>
        <v>0</v>
      </c>
      <c r="J529">
        <f t="shared" si="88"/>
        <v>16.516</v>
      </c>
      <c r="K529" s="1">
        <f>SUMIFS('I want to cry'!C$2:C$1000,'I want to cry'!$A$2:$A$1000,$B529,'I want to cry'!$B$2:$B$1000,$C529)</f>
        <v>38.861</v>
      </c>
      <c r="L529" s="1">
        <f>SUMIFS('I want to cry'!D$2:D$1000,'I want to cry'!$A$2:$A$1000,$B529,'I want to cry'!$B$2:$B$1000,$C529)</f>
        <v>1.132</v>
      </c>
      <c r="M529" s="1">
        <f>SUMIFS('I want to cry'!E$2:E$1000,'I want to cry'!$A$2:$A$1000,$B529,'I want to cry'!$B$2:$B$1000,$C529)</f>
        <v>0</v>
      </c>
      <c r="N529" s="1">
        <f t="shared" si="89"/>
        <v>0.395872468541726</v>
      </c>
      <c r="O529" s="1">
        <f t="shared" si="90"/>
        <v>0</v>
      </c>
      <c r="P529" s="1">
        <f t="shared" si="91"/>
        <v>0</v>
      </c>
      <c r="Q529" s="1">
        <f>SUMIF('I have a blue banner'!A$2:A$995,D529,'I have a blue banner'!L$2:L$995)</f>
        <v>126</v>
      </c>
      <c r="R529" s="1">
        <f>SUMIF('I have a blue banner'!A$2:A$995,F529,'I have a blue banner'!L$2:L$995)</f>
        <v>20</v>
      </c>
      <c r="S529" s="1">
        <f>SUMIF('I have a blue banner'!A$2:A$995,I529,'I have a blue banner'!L$2:L$995)</f>
        <v>0</v>
      </c>
      <c r="T529" s="1">
        <f>SUMIF('I wanna go biking'!A$2:A$1000,D529,'I wanna go biking'!D$2:D$2000)</f>
        <v>12</v>
      </c>
      <c r="U529" s="1">
        <f>SUMIF('I wanna go biking'!A$2:A$1000,F529,'I wanna go biking'!D$2:D$2000)</f>
        <v>2.33333333333333</v>
      </c>
      <c r="V529" s="1">
        <f>SUMIF('I wanna go biking'!A$2:A$1000,H529,'I wanna go biking'!D$2:D$2000)</f>
        <v>28</v>
      </c>
      <c r="W529">
        <f t="shared" si="92"/>
        <v>-114</v>
      </c>
      <c r="X529">
        <f t="shared" si="93"/>
        <v>-17.6666666666667</v>
      </c>
      <c r="Y529">
        <f t="shared" si="94"/>
        <v>28</v>
      </c>
      <c r="Z529">
        <f t="shared" si="95"/>
        <v>-45.1294614137567</v>
      </c>
      <c r="AA529">
        <f t="shared" si="96"/>
        <v>0</v>
      </c>
      <c r="AB529">
        <f t="shared" si="97"/>
        <v>0</v>
      </c>
      <c r="AC529" s="25">
        <f t="shared" si="98"/>
        <v>-45.1294614137567</v>
      </c>
    </row>
    <row r="530" spans="1:29">
      <c r="A530">
        <f>'Data Entry'!A531</f>
        <v>8850</v>
      </c>
      <c r="B530">
        <f>'Data Entry'!B531</f>
        <v>94</v>
      </c>
      <c r="C530" t="str">
        <f>'Data Entry'!C531</f>
        <v>Red</v>
      </c>
      <c r="D530">
        <f>'Data Entry'!M531</f>
        <v>4917</v>
      </c>
      <c r="E530">
        <f>'Data Entry'!N531</f>
        <v>0</v>
      </c>
      <c r="F530">
        <f>'Data Entry'!O531</f>
        <v>7520</v>
      </c>
      <c r="G530">
        <f>'Data Entry'!P531</f>
        <v>0</v>
      </c>
      <c r="H530">
        <f>'Data Entry'!Q531</f>
        <v>4478</v>
      </c>
      <c r="I530">
        <f>'Data Entry'!R531</f>
        <v>0</v>
      </c>
      <c r="J530">
        <f t="shared" si="88"/>
        <v>0</v>
      </c>
      <c r="K530" s="1">
        <f>SUMIFS('I want to cry'!C$2:C$1000,'I want to cry'!$A$2:$A$1000,$B530,'I want to cry'!$B$2:$B$1000,$C530)</f>
        <v>38.861</v>
      </c>
      <c r="L530" s="1">
        <f>SUMIFS('I want to cry'!D$2:D$1000,'I want to cry'!$A$2:$A$1000,$B530,'I want to cry'!$B$2:$B$1000,$C530)</f>
        <v>1.132</v>
      </c>
      <c r="M530" s="1">
        <f>SUMIFS('I want to cry'!E$2:E$1000,'I want to cry'!$A$2:$A$1000,$B530,'I want to cry'!$B$2:$B$1000,$C530)</f>
        <v>0</v>
      </c>
      <c r="N530" s="1">
        <f t="shared" si="89"/>
        <v>0</v>
      </c>
      <c r="O530" s="1">
        <f t="shared" si="90"/>
        <v>0</v>
      </c>
      <c r="P530" s="1">
        <f t="shared" si="91"/>
        <v>0</v>
      </c>
      <c r="Q530" s="1">
        <f>SUMIF('I have a blue banner'!A$2:A$995,D530,'I have a blue banner'!L$2:L$995)</f>
        <v>126</v>
      </c>
      <c r="R530" s="1">
        <f>SUMIF('I have a blue banner'!A$2:A$995,F530,'I have a blue banner'!L$2:L$995)</f>
        <v>20</v>
      </c>
      <c r="S530" s="1">
        <f>SUMIF('I have a blue banner'!A$2:A$995,I530,'I have a blue banner'!L$2:L$995)</f>
        <v>0</v>
      </c>
      <c r="T530" s="1">
        <f>SUMIF('I wanna go biking'!A$2:A$1000,D530,'I wanna go biking'!D$2:D$2000)</f>
        <v>12</v>
      </c>
      <c r="U530" s="1">
        <f>SUMIF('I wanna go biking'!A$2:A$1000,F530,'I wanna go biking'!D$2:D$2000)</f>
        <v>2.33333333333333</v>
      </c>
      <c r="V530" s="1">
        <f>SUMIF('I wanna go biking'!A$2:A$1000,H530,'I wanna go biking'!D$2:D$2000)</f>
        <v>0</v>
      </c>
      <c r="W530">
        <f t="shared" si="92"/>
        <v>-114</v>
      </c>
      <c r="X530">
        <f t="shared" si="93"/>
        <v>-17.6666666666667</v>
      </c>
      <c r="Y530">
        <f t="shared" si="94"/>
        <v>0</v>
      </c>
      <c r="Z530">
        <f t="shared" si="95"/>
        <v>0</v>
      </c>
      <c r="AA530">
        <f t="shared" si="96"/>
        <v>0</v>
      </c>
      <c r="AB530">
        <f t="shared" si="97"/>
        <v>0</v>
      </c>
      <c r="AC530" s="25">
        <f t="shared" si="98"/>
        <v>0</v>
      </c>
    </row>
    <row r="531" spans="1:29">
      <c r="A531">
        <f>'Data Entry'!A532</f>
        <v>4678</v>
      </c>
      <c r="B531">
        <f>'Data Entry'!B532</f>
        <v>95</v>
      </c>
      <c r="C531" t="str">
        <f>'Data Entry'!C532</f>
        <v>Blue</v>
      </c>
      <c r="D531">
        <f>'Data Entry'!M532</f>
        <v>5031</v>
      </c>
      <c r="E531">
        <f>'Data Entry'!N532</f>
        <v>14.72</v>
      </c>
      <c r="F531">
        <f>'Data Entry'!O532</f>
        <v>6398</v>
      </c>
      <c r="G531">
        <f>'Data Entry'!P532</f>
        <v>0</v>
      </c>
      <c r="H531">
        <f>'Data Entry'!Q532</f>
        <v>4152</v>
      </c>
      <c r="I531">
        <f>'Data Entry'!R532</f>
        <v>0</v>
      </c>
      <c r="J531">
        <f t="shared" si="88"/>
        <v>14.72</v>
      </c>
      <c r="K531" s="1">
        <f>SUMIFS('I want to cry'!C$2:C$1000,'I want to cry'!$A$2:$A$1000,$B531,'I want to cry'!$B$2:$B$1000,$C531)</f>
        <v>15.91</v>
      </c>
      <c r="L531" s="1">
        <f>SUMIFS('I want to cry'!D$2:D$1000,'I want to cry'!$A$2:$A$1000,$B531,'I want to cry'!$B$2:$B$1000,$C531)</f>
        <v>10.89</v>
      </c>
      <c r="M531" s="1">
        <f>SUMIFS('I want to cry'!E$2:E$1000,'I want to cry'!$A$2:$A$1000,$B531,'I want to cry'!$B$2:$B$1000,$C531)</f>
        <v>12.86</v>
      </c>
      <c r="N531" s="1">
        <f t="shared" si="89"/>
        <v>0.925204274041483</v>
      </c>
      <c r="O531" s="1">
        <f t="shared" si="90"/>
        <v>0</v>
      </c>
      <c r="P531" s="1">
        <f t="shared" si="91"/>
        <v>0</v>
      </c>
      <c r="Q531" s="1">
        <f>SUMIF('I have a blue banner'!A$2:A$995,D531,'I have a blue banner'!L$2:L$995)</f>
        <v>10</v>
      </c>
      <c r="R531" s="1">
        <f>SUMIF('I have a blue banner'!A$2:A$995,F531,'I have a blue banner'!L$2:L$995)</f>
        <v>0</v>
      </c>
      <c r="S531" s="1">
        <f>SUMIF('I have a blue banner'!A$2:A$995,I531,'I have a blue banner'!L$2:L$995)</f>
        <v>0</v>
      </c>
      <c r="T531" s="1">
        <f>SUMIF('I wanna go biking'!A$2:A$1000,D531,'I wanna go biking'!D$2:D$2000)</f>
        <v>0.5</v>
      </c>
      <c r="U531" s="1">
        <f>SUMIF('I wanna go biking'!A$2:A$1000,F531,'I wanna go biking'!D$2:D$2000)</f>
        <v>0</v>
      </c>
      <c r="V531" s="1">
        <f>SUMIF('I wanna go biking'!A$2:A$1000,H531,'I wanna go biking'!D$2:D$2000)</f>
        <v>10</v>
      </c>
      <c r="W531">
        <f t="shared" si="92"/>
        <v>-9.5</v>
      </c>
      <c r="X531">
        <f t="shared" si="93"/>
        <v>0</v>
      </c>
      <c r="Y531">
        <f t="shared" si="94"/>
        <v>10</v>
      </c>
      <c r="Z531">
        <f t="shared" si="95"/>
        <v>-8.78944060339409</v>
      </c>
      <c r="AA531">
        <f t="shared" si="96"/>
        <v>0</v>
      </c>
      <c r="AB531">
        <f t="shared" si="97"/>
        <v>0</v>
      </c>
      <c r="AC531" s="25">
        <f t="shared" si="98"/>
        <v>-8.78944060339409</v>
      </c>
    </row>
    <row r="532" spans="1:29">
      <c r="A532">
        <f>'Data Entry'!A533</f>
        <v>4476</v>
      </c>
      <c r="B532">
        <f>'Data Entry'!B533</f>
        <v>94</v>
      </c>
      <c r="C532" t="str">
        <f>'Data Entry'!C533</f>
        <v>Blue</v>
      </c>
      <c r="D532">
        <f>'Data Entry'!M533</f>
        <v>8850</v>
      </c>
      <c r="E532">
        <f>'Data Entry'!N533</f>
        <v>21.469</v>
      </c>
      <c r="F532">
        <f>'Data Entry'!O533</f>
        <v>2200</v>
      </c>
      <c r="G532">
        <f>'Data Entry'!P533</f>
        <v>0</v>
      </c>
      <c r="H532">
        <f>'Data Entry'!Q533</f>
        <v>3161</v>
      </c>
      <c r="I532">
        <f>'Data Entry'!R533</f>
        <v>0</v>
      </c>
      <c r="J532">
        <f t="shared" si="88"/>
        <v>21.469</v>
      </c>
      <c r="K532" s="1">
        <f>SUMIFS('I want to cry'!C$2:C$1000,'I want to cry'!$A$2:$A$1000,$B532,'I want to cry'!$B$2:$B$1000,$C532)</f>
        <v>21.469</v>
      </c>
      <c r="L532" s="1">
        <f>SUMIFS('I want to cry'!D$2:D$1000,'I want to cry'!$A$2:$A$1000,$B532,'I want to cry'!$B$2:$B$1000,$C532)</f>
        <v>0</v>
      </c>
      <c r="M532" s="1">
        <f>SUMIFS('I want to cry'!E$2:E$1000,'I want to cry'!$A$2:$A$1000,$B532,'I want to cry'!$B$2:$B$1000,$C532)</f>
        <v>0</v>
      </c>
      <c r="N532" s="1">
        <f t="shared" si="89"/>
        <v>1</v>
      </c>
      <c r="O532" s="1">
        <f t="shared" si="90"/>
        <v>0</v>
      </c>
      <c r="P532" s="1">
        <f t="shared" si="91"/>
        <v>0</v>
      </c>
      <c r="Q532" s="1">
        <f>SUMIF('I have a blue banner'!A$2:A$995,D532,'I have a blue banner'!L$2:L$995)</f>
        <v>18</v>
      </c>
      <c r="R532" s="1">
        <f>SUMIF('I have a blue banner'!A$2:A$995,F532,'I have a blue banner'!L$2:L$995)</f>
        <v>158</v>
      </c>
      <c r="S532" s="1">
        <f>SUMIF('I have a blue banner'!A$2:A$995,I532,'I have a blue banner'!L$2:L$995)</f>
        <v>0</v>
      </c>
      <c r="T532" s="1">
        <f>SUMIF('I wanna go biking'!A$2:A$1000,D532,'I wanna go biking'!D$2:D$2000)</f>
        <v>0.6</v>
      </c>
      <c r="U532" s="1">
        <f>SUMIF('I wanna go biking'!A$2:A$1000,F532,'I wanna go biking'!D$2:D$2000)</f>
        <v>17</v>
      </c>
      <c r="V532" s="1">
        <f>SUMIF('I wanna go biking'!A$2:A$1000,H532,'I wanna go biking'!D$2:D$2000)</f>
        <v>1.25</v>
      </c>
      <c r="W532">
        <f t="shared" si="92"/>
        <v>-17.4</v>
      </c>
      <c r="X532">
        <f t="shared" si="93"/>
        <v>-141</v>
      </c>
      <c r="Y532">
        <f t="shared" si="94"/>
        <v>1.25</v>
      </c>
      <c r="Z532">
        <f t="shared" si="95"/>
        <v>-17.4</v>
      </c>
      <c r="AA532">
        <f t="shared" si="96"/>
        <v>0</v>
      </c>
      <c r="AB532">
        <f t="shared" si="97"/>
        <v>0</v>
      </c>
      <c r="AC532" s="25">
        <f t="shared" si="98"/>
        <v>-17.4</v>
      </c>
    </row>
    <row r="533" spans="1:29">
      <c r="A533">
        <f>'Data Entry'!A534</f>
        <v>6397</v>
      </c>
      <c r="B533">
        <f>'Data Entry'!B534</f>
        <v>95</v>
      </c>
      <c r="C533" t="str">
        <f>'Data Entry'!C534</f>
        <v>Red</v>
      </c>
      <c r="D533">
        <f>'Data Entry'!M534</f>
        <v>1374</v>
      </c>
      <c r="E533">
        <f>'Data Entry'!N534</f>
        <v>0</v>
      </c>
      <c r="F533">
        <f>'Data Entry'!O534</f>
        <v>4617</v>
      </c>
      <c r="G533">
        <f>'Data Entry'!P534</f>
        <v>0</v>
      </c>
      <c r="H533">
        <f>'Data Entry'!Q534</f>
        <v>4678</v>
      </c>
      <c r="I533">
        <f>'Data Entry'!R534</f>
        <v>0</v>
      </c>
      <c r="J533">
        <f t="shared" si="88"/>
        <v>0</v>
      </c>
      <c r="K533" s="1">
        <f>SUMIFS('I want to cry'!C$2:C$1000,'I want to cry'!$A$2:$A$1000,$B533,'I want to cry'!$B$2:$B$1000,$C533)</f>
        <v>17.109</v>
      </c>
      <c r="L533" s="1">
        <f>SUMIFS('I want to cry'!D$2:D$1000,'I want to cry'!$A$2:$A$1000,$B533,'I want to cry'!$B$2:$B$1000,$C533)</f>
        <v>0.9</v>
      </c>
      <c r="M533" s="1">
        <f>SUMIFS('I want to cry'!E$2:E$1000,'I want to cry'!$A$2:$A$1000,$B533,'I want to cry'!$B$2:$B$1000,$C533)</f>
        <v>1.349</v>
      </c>
      <c r="N533" s="1">
        <f t="shared" si="89"/>
        <v>0</v>
      </c>
      <c r="O533" s="1">
        <f t="shared" si="90"/>
        <v>0</v>
      </c>
      <c r="P533" s="1">
        <f t="shared" si="91"/>
        <v>0</v>
      </c>
      <c r="Q533" s="1">
        <f>SUMIF('I have a blue banner'!A$2:A$995,D533,'I have a blue banner'!L$2:L$995)</f>
        <v>2</v>
      </c>
      <c r="R533" s="1">
        <f>SUMIF('I have a blue banner'!A$2:A$995,F533,'I have a blue banner'!L$2:L$995)</f>
        <v>0</v>
      </c>
      <c r="S533" s="1">
        <f>SUMIF('I have a blue banner'!A$2:A$995,I533,'I have a blue banner'!L$2:L$995)</f>
        <v>0</v>
      </c>
      <c r="T533" s="1">
        <f>SUMIF('I wanna go biking'!A$2:A$1000,D533,'I wanna go biking'!D$2:D$2000)</f>
        <v>0</v>
      </c>
      <c r="U533" s="1">
        <f>SUMIF('I wanna go biking'!A$2:A$1000,F533,'I wanna go biking'!D$2:D$2000)</f>
        <v>0</v>
      </c>
      <c r="V533" s="1">
        <f>SUMIF('I wanna go biking'!A$2:A$1000,H533,'I wanna go biking'!D$2:D$2000)</f>
        <v>14</v>
      </c>
      <c r="W533">
        <f t="shared" si="92"/>
        <v>-2</v>
      </c>
      <c r="X533">
        <f t="shared" si="93"/>
        <v>0</v>
      </c>
      <c r="Y533">
        <f t="shared" si="94"/>
        <v>14</v>
      </c>
      <c r="Z533">
        <f t="shared" si="95"/>
        <v>0</v>
      </c>
      <c r="AA533">
        <f t="shared" si="96"/>
        <v>0</v>
      </c>
      <c r="AB533">
        <f t="shared" si="97"/>
        <v>0</v>
      </c>
      <c r="AC533" s="25">
        <f t="shared" si="98"/>
        <v>0</v>
      </c>
    </row>
    <row r="534" spans="1:29">
      <c r="A534">
        <f>'Data Entry'!A535</f>
        <v>4152</v>
      </c>
      <c r="B534">
        <f>'Data Entry'!B535</f>
        <v>95</v>
      </c>
      <c r="C534" t="str">
        <f>'Data Entry'!C535</f>
        <v>Red</v>
      </c>
      <c r="D534">
        <f>'Data Entry'!M535</f>
        <v>1374</v>
      </c>
      <c r="E534">
        <f>'Data Entry'!N535</f>
        <v>15.723</v>
      </c>
      <c r="F534">
        <f>'Data Entry'!O535</f>
        <v>4617</v>
      </c>
      <c r="G534">
        <f>'Data Entry'!P535</f>
        <v>0.9</v>
      </c>
      <c r="H534">
        <f>'Data Entry'!Q535</f>
        <v>4678</v>
      </c>
      <c r="I534">
        <f>'Data Entry'!R535</f>
        <v>1.349</v>
      </c>
      <c r="J534">
        <f t="shared" si="88"/>
        <v>17.972</v>
      </c>
      <c r="K534" s="1">
        <f>SUMIFS('I want to cry'!C$2:C$1000,'I want to cry'!$A$2:$A$1000,$B534,'I want to cry'!$B$2:$B$1000,$C534)</f>
        <v>17.109</v>
      </c>
      <c r="L534" s="1">
        <f>SUMIFS('I want to cry'!D$2:D$1000,'I want to cry'!$A$2:$A$1000,$B534,'I want to cry'!$B$2:$B$1000,$C534)</f>
        <v>0.9</v>
      </c>
      <c r="M534" s="1">
        <f>SUMIFS('I want to cry'!E$2:E$1000,'I want to cry'!$A$2:$A$1000,$B534,'I want to cry'!$B$2:$B$1000,$C534)</f>
        <v>1.349</v>
      </c>
      <c r="N534" s="1">
        <f t="shared" si="89"/>
        <v>0.918990005260389</v>
      </c>
      <c r="O534" s="1">
        <f t="shared" si="90"/>
        <v>0</v>
      </c>
      <c r="P534" s="1">
        <f t="shared" si="91"/>
        <v>0</v>
      </c>
      <c r="Q534" s="1">
        <f>SUMIF('I have a blue banner'!A$2:A$995,D534,'I have a blue banner'!L$2:L$995)</f>
        <v>2</v>
      </c>
      <c r="R534" s="1">
        <f>SUMIF('I have a blue banner'!A$2:A$995,F534,'I have a blue banner'!L$2:L$995)</f>
        <v>0</v>
      </c>
      <c r="S534" s="1">
        <f>SUMIF('I have a blue banner'!A$2:A$995,I534,'I have a blue banner'!L$2:L$995)</f>
        <v>0</v>
      </c>
      <c r="T534" s="1">
        <f>SUMIF('I wanna go biking'!A$2:A$1000,D534,'I wanna go biking'!D$2:D$2000)</f>
        <v>0</v>
      </c>
      <c r="U534" s="1">
        <f>SUMIF('I wanna go biking'!A$2:A$1000,F534,'I wanna go biking'!D$2:D$2000)</f>
        <v>0</v>
      </c>
      <c r="V534" s="1">
        <f>SUMIF('I wanna go biking'!A$2:A$1000,H534,'I wanna go biking'!D$2:D$2000)</f>
        <v>14</v>
      </c>
      <c r="W534">
        <f t="shared" si="92"/>
        <v>-2</v>
      </c>
      <c r="X534">
        <f t="shared" si="93"/>
        <v>0</v>
      </c>
      <c r="Y534">
        <f t="shared" si="94"/>
        <v>14</v>
      </c>
      <c r="Z534">
        <f t="shared" si="95"/>
        <v>-1.83798001052078</v>
      </c>
      <c r="AA534">
        <f t="shared" si="96"/>
        <v>0</v>
      </c>
      <c r="AB534">
        <f t="shared" si="97"/>
        <v>0</v>
      </c>
      <c r="AC534" s="25">
        <f t="shared" si="98"/>
        <v>-1.83798001052078</v>
      </c>
    </row>
    <row r="535" spans="1:29">
      <c r="A535">
        <f>'Data Entry'!A536</f>
        <v>4617</v>
      </c>
      <c r="B535">
        <f>'Data Entry'!B536</f>
        <v>95</v>
      </c>
      <c r="C535" t="str">
        <f>'Data Entry'!C536</f>
        <v>NONE YET</v>
      </c>
      <c r="D535">
        <f>'Data Entry'!M536</f>
        <v>5031</v>
      </c>
      <c r="E535">
        <f>'Data Entry'!N536</f>
        <v>0</v>
      </c>
      <c r="F535">
        <f>'Data Entry'!O536</f>
        <v>6397</v>
      </c>
      <c r="G535">
        <f>'Data Entry'!P536</f>
        <v>0</v>
      </c>
      <c r="H535">
        <f>'Data Entry'!Q536</f>
        <v>4152</v>
      </c>
      <c r="I535">
        <f>'Data Entry'!R536</f>
        <v>122.121</v>
      </c>
      <c r="J535">
        <f t="shared" si="88"/>
        <v>122.121</v>
      </c>
      <c r="K535" s="1">
        <f>SUMIFS('I want to cry'!C$2:C$1000,'I want to cry'!$A$2:$A$1000,$B535,'I want to cry'!$B$2:$B$1000,$C535)</f>
        <v>0</v>
      </c>
      <c r="L535" s="1">
        <f>SUMIFS('I want to cry'!D$2:D$1000,'I want to cry'!$A$2:$A$1000,$B535,'I want to cry'!$B$2:$B$1000,$C535)</f>
        <v>0</v>
      </c>
      <c r="M535" s="1">
        <f>SUMIFS('I want to cry'!E$2:E$1000,'I want to cry'!$A$2:$A$1000,$B535,'I want to cry'!$B$2:$B$1000,$C535)</f>
        <v>0</v>
      </c>
      <c r="N535" s="1">
        <f t="shared" si="89"/>
        <v>0</v>
      </c>
      <c r="O535" s="1">
        <f t="shared" si="90"/>
        <v>0</v>
      </c>
      <c r="P535" s="1">
        <f t="shared" si="91"/>
        <v>0</v>
      </c>
      <c r="Q535" s="1">
        <f>SUMIF('I have a blue banner'!A$2:A$995,D535,'I have a blue banner'!L$2:L$995)</f>
        <v>10</v>
      </c>
      <c r="R535" s="1">
        <f>SUMIF('I have a blue banner'!A$2:A$995,F535,'I have a blue banner'!L$2:L$995)</f>
        <v>16</v>
      </c>
      <c r="S535" s="1">
        <f>SUMIF('I have a blue banner'!A$2:A$995,I535,'I have a blue banner'!L$2:L$995)</f>
        <v>0</v>
      </c>
      <c r="T535" s="1">
        <f>SUMIF('I wanna go biking'!A$2:A$1000,D535,'I wanna go biking'!D$2:D$2000)</f>
        <v>0.5</v>
      </c>
      <c r="U535" s="1">
        <f>SUMIF('I wanna go biking'!A$2:A$1000,F535,'I wanna go biking'!D$2:D$2000)</f>
        <v>1.66666666666667</v>
      </c>
      <c r="V535" s="1">
        <f>SUMIF('I wanna go biking'!A$2:A$1000,H535,'I wanna go biking'!D$2:D$2000)</f>
        <v>10</v>
      </c>
      <c r="W535">
        <f t="shared" si="92"/>
        <v>-9.5</v>
      </c>
      <c r="X535">
        <f t="shared" si="93"/>
        <v>-14.3333333333333</v>
      </c>
      <c r="Y535">
        <f t="shared" si="94"/>
        <v>10</v>
      </c>
      <c r="Z535">
        <f t="shared" si="95"/>
        <v>0</v>
      </c>
      <c r="AA535">
        <f t="shared" si="96"/>
        <v>0</v>
      </c>
      <c r="AB535">
        <f t="shared" si="97"/>
        <v>0</v>
      </c>
      <c r="AC535" s="25">
        <f t="shared" si="98"/>
        <v>0</v>
      </c>
    </row>
    <row r="536" spans="1:29">
      <c r="A536">
        <f>'Data Entry'!A537</f>
        <v>1374</v>
      </c>
      <c r="B536">
        <f>'Data Entry'!B537</f>
        <v>95</v>
      </c>
      <c r="C536" t="str">
        <f>'Data Entry'!C537</f>
        <v>Blue</v>
      </c>
      <c r="D536">
        <f>'Data Entry'!M537</f>
        <v>5031</v>
      </c>
      <c r="E536">
        <f>'Data Entry'!N537</f>
        <v>1.19</v>
      </c>
      <c r="F536">
        <f>'Data Entry'!O537</f>
        <v>6397</v>
      </c>
      <c r="G536">
        <f>'Data Entry'!P537</f>
        <v>10.89</v>
      </c>
      <c r="H536">
        <f>'Data Entry'!Q537</f>
        <v>4152</v>
      </c>
      <c r="I536">
        <f>'Data Entry'!R537</f>
        <v>12.86</v>
      </c>
      <c r="J536">
        <f t="shared" si="88"/>
        <v>24.94</v>
      </c>
      <c r="K536" s="1">
        <f>SUMIFS('I want to cry'!C$2:C$1000,'I want to cry'!$A$2:$A$1000,$B536,'I want to cry'!$B$2:$B$1000,$C536)</f>
        <v>15.91</v>
      </c>
      <c r="L536" s="1">
        <f>SUMIFS('I want to cry'!D$2:D$1000,'I want to cry'!$A$2:$A$1000,$B536,'I want to cry'!$B$2:$B$1000,$C536)</f>
        <v>10.89</v>
      </c>
      <c r="M536" s="1">
        <f>SUMIFS('I want to cry'!E$2:E$1000,'I want to cry'!$A$2:$A$1000,$B536,'I want to cry'!$B$2:$B$1000,$C536)</f>
        <v>12.86</v>
      </c>
      <c r="N536" s="1">
        <f t="shared" si="89"/>
        <v>0</v>
      </c>
      <c r="O536" s="1">
        <f t="shared" si="90"/>
        <v>1</v>
      </c>
      <c r="P536" s="1">
        <f t="shared" si="91"/>
        <v>1</v>
      </c>
      <c r="Q536" s="1">
        <f>SUMIF('I have a blue banner'!A$2:A$995,D536,'I have a blue banner'!L$2:L$995)</f>
        <v>10</v>
      </c>
      <c r="R536" s="1">
        <f>SUMIF('I have a blue banner'!A$2:A$995,F536,'I have a blue banner'!L$2:L$995)</f>
        <v>16</v>
      </c>
      <c r="S536" s="1">
        <f>SUMIF('I have a blue banner'!A$2:A$995,I536,'I have a blue banner'!L$2:L$995)</f>
        <v>0</v>
      </c>
      <c r="T536" s="1">
        <f>SUMIF('I wanna go biking'!A$2:A$1000,D536,'I wanna go biking'!D$2:D$2000)</f>
        <v>0.5</v>
      </c>
      <c r="U536" s="1">
        <f>SUMIF('I wanna go biking'!A$2:A$1000,F536,'I wanna go biking'!D$2:D$2000)</f>
        <v>1.66666666666667</v>
      </c>
      <c r="V536" s="1">
        <f>SUMIF('I wanna go biking'!A$2:A$1000,H536,'I wanna go biking'!D$2:D$2000)</f>
        <v>10</v>
      </c>
      <c r="W536">
        <f t="shared" si="92"/>
        <v>-9.5</v>
      </c>
      <c r="X536">
        <f t="shared" si="93"/>
        <v>-14.3333333333333</v>
      </c>
      <c r="Y536">
        <f t="shared" si="94"/>
        <v>10</v>
      </c>
      <c r="Z536">
        <f t="shared" si="95"/>
        <v>0</v>
      </c>
      <c r="AA536">
        <f t="shared" si="96"/>
        <v>-14.3333333333333</v>
      </c>
      <c r="AB536">
        <f t="shared" si="97"/>
        <v>10</v>
      </c>
      <c r="AC536" s="25">
        <f t="shared" si="98"/>
        <v>-4.33333333333333</v>
      </c>
    </row>
    <row r="537" spans="1:29">
      <c r="A537">
        <f>'Data Entry'!A538</f>
        <v>5031</v>
      </c>
      <c r="B537">
        <f>'Data Entry'!B538</f>
        <v>95</v>
      </c>
      <c r="C537" t="str">
        <f>'Data Entry'!C538</f>
        <v>Red</v>
      </c>
      <c r="D537">
        <f>'Data Entry'!M538</f>
        <v>1374</v>
      </c>
      <c r="E537">
        <f>'Data Entry'!N538</f>
        <v>1.386</v>
      </c>
      <c r="F537">
        <f>'Data Entry'!O538</f>
        <v>4617</v>
      </c>
      <c r="G537">
        <f>'Data Entry'!P538</f>
        <v>0</v>
      </c>
      <c r="H537">
        <f>'Data Entry'!Q538</f>
        <v>4678</v>
      </c>
      <c r="I537">
        <f>'Data Entry'!R538</f>
        <v>0</v>
      </c>
      <c r="J537">
        <f t="shared" si="88"/>
        <v>1.386</v>
      </c>
      <c r="K537" s="1">
        <f>SUMIFS('I want to cry'!C$2:C$1000,'I want to cry'!$A$2:$A$1000,$B537,'I want to cry'!$B$2:$B$1000,$C537)</f>
        <v>17.109</v>
      </c>
      <c r="L537" s="1">
        <f>SUMIFS('I want to cry'!D$2:D$1000,'I want to cry'!$A$2:$A$1000,$B537,'I want to cry'!$B$2:$B$1000,$C537)</f>
        <v>0.9</v>
      </c>
      <c r="M537" s="1">
        <f>SUMIFS('I want to cry'!E$2:E$1000,'I want to cry'!$A$2:$A$1000,$B537,'I want to cry'!$B$2:$B$1000,$C537)</f>
        <v>1.349</v>
      </c>
      <c r="N537" s="1">
        <f t="shared" si="89"/>
        <v>0</v>
      </c>
      <c r="O537" s="1">
        <f t="shared" si="90"/>
        <v>0</v>
      </c>
      <c r="P537" s="1">
        <f t="shared" si="91"/>
        <v>0</v>
      </c>
      <c r="Q537" s="1">
        <f>SUMIF('I have a blue banner'!A$2:A$995,D537,'I have a blue banner'!L$2:L$995)</f>
        <v>2</v>
      </c>
      <c r="R537" s="1">
        <f>SUMIF('I have a blue banner'!A$2:A$995,F537,'I have a blue banner'!L$2:L$995)</f>
        <v>0</v>
      </c>
      <c r="S537" s="1">
        <f>SUMIF('I have a blue banner'!A$2:A$995,I537,'I have a blue banner'!L$2:L$995)</f>
        <v>0</v>
      </c>
      <c r="T537" s="1">
        <f>SUMIF('I wanna go biking'!A$2:A$1000,D537,'I wanna go biking'!D$2:D$2000)</f>
        <v>0</v>
      </c>
      <c r="U537" s="1">
        <f>SUMIF('I wanna go biking'!A$2:A$1000,F537,'I wanna go biking'!D$2:D$2000)</f>
        <v>0</v>
      </c>
      <c r="V537" s="1">
        <f>SUMIF('I wanna go biking'!A$2:A$1000,H537,'I wanna go biking'!D$2:D$2000)</f>
        <v>14</v>
      </c>
      <c r="W537">
        <f t="shared" si="92"/>
        <v>-2</v>
      </c>
      <c r="X537">
        <f t="shared" si="93"/>
        <v>0</v>
      </c>
      <c r="Y537">
        <f t="shared" si="94"/>
        <v>14</v>
      </c>
      <c r="Z537">
        <f t="shared" si="95"/>
        <v>0</v>
      </c>
      <c r="AA537">
        <f t="shared" si="96"/>
        <v>0</v>
      </c>
      <c r="AB537">
        <f t="shared" si="97"/>
        <v>0</v>
      </c>
      <c r="AC537" s="25">
        <f t="shared" si="98"/>
        <v>0</v>
      </c>
    </row>
    <row r="538" spans="1:29">
      <c r="A538">
        <f>'Data Entry'!A539</f>
        <v>6397</v>
      </c>
      <c r="B538">
        <f>'Data Entry'!B539</f>
        <v>95</v>
      </c>
      <c r="C538" t="str">
        <f>'Data Entry'!C539</f>
        <v>Red</v>
      </c>
      <c r="D538">
        <f>'Data Entry'!M539</f>
        <v>1374</v>
      </c>
      <c r="E538">
        <f>'Data Entry'!N539</f>
        <v>0</v>
      </c>
      <c r="F538">
        <f>'Data Entry'!O539</f>
        <v>4617</v>
      </c>
      <c r="G538">
        <f>'Data Entry'!P539</f>
        <v>0</v>
      </c>
      <c r="H538">
        <f>'Data Entry'!Q539</f>
        <v>4678</v>
      </c>
      <c r="I538">
        <f>'Data Entry'!R539</f>
        <v>0</v>
      </c>
      <c r="J538">
        <f t="shared" si="88"/>
        <v>0</v>
      </c>
      <c r="K538" s="1">
        <f>SUMIFS('I want to cry'!C$2:C$1000,'I want to cry'!$A$2:$A$1000,$B538,'I want to cry'!$B$2:$B$1000,$C538)</f>
        <v>17.109</v>
      </c>
      <c r="L538" s="1">
        <f>SUMIFS('I want to cry'!D$2:D$1000,'I want to cry'!$A$2:$A$1000,$B538,'I want to cry'!$B$2:$B$1000,$C538)</f>
        <v>0.9</v>
      </c>
      <c r="M538" s="1">
        <f>SUMIFS('I want to cry'!E$2:E$1000,'I want to cry'!$A$2:$A$1000,$B538,'I want to cry'!$B$2:$B$1000,$C538)</f>
        <v>1.349</v>
      </c>
      <c r="N538" s="1">
        <f t="shared" si="89"/>
        <v>0</v>
      </c>
      <c r="O538" s="1">
        <f t="shared" si="90"/>
        <v>0</v>
      </c>
      <c r="P538" s="1">
        <f t="shared" si="91"/>
        <v>0</v>
      </c>
      <c r="Q538" s="1">
        <f>SUMIF('I have a blue banner'!A$2:A$995,D538,'I have a blue banner'!L$2:L$995)</f>
        <v>2</v>
      </c>
      <c r="R538" s="1">
        <f>SUMIF('I have a blue banner'!A$2:A$995,F538,'I have a blue banner'!L$2:L$995)</f>
        <v>0</v>
      </c>
      <c r="S538" s="1">
        <f>SUMIF('I have a blue banner'!A$2:A$995,I538,'I have a blue banner'!L$2:L$995)</f>
        <v>0</v>
      </c>
      <c r="T538" s="1">
        <f>SUMIF('I wanna go biking'!A$2:A$1000,D538,'I wanna go biking'!D$2:D$2000)</f>
        <v>0</v>
      </c>
      <c r="U538" s="1">
        <f>SUMIF('I wanna go biking'!A$2:A$1000,F538,'I wanna go biking'!D$2:D$2000)</f>
        <v>0</v>
      </c>
      <c r="V538" s="1">
        <f>SUMIF('I wanna go biking'!A$2:A$1000,H538,'I wanna go biking'!D$2:D$2000)</f>
        <v>14</v>
      </c>
      <c r="W538">
        <f t="shared" si="92"/>
        <v>-2</v>
      </c>
      <c r="X538">
        <f t="shared" si="93"/>
        <v>0</v>
      </c>
      <c r="Y538">
        <f t="shared" si="94"/>
        <v>14</v>
      </c>
      <c r="Z538">
        <f t="shared" si="95"/>
        <v>0</v>
      </c>
      <c r="AA538">
        <f t="shared" si="96"/>
        <v>0</v>
      </c>
      <c r="AB538">
        <f t="shared" si="97"/>
        <v>0</v>
      </c>
      <c r="AC538" s="25">
        <f t="shared" si="98"/>
        <v>0</v>
      </c>
    </row>
    <row r="539" spans="1:29">
      <c r="A539">
        <f>'Data Entry'!A540</f>
        <v>2386</v>
      </c>
      <c r="B539">
        <f>'Data Entry'!B540</f>
        <v>96</v>
      </c>
      <c r="C539" t="str">
        <f>'Data Entry'!C540</f>
        <v>Blue</v>
      </c>
      <c r="D539">
        <f>'Data Entry'!M540</f>
        <v>3560</v>
      </c>
      <c r="E539">
        <f>'Data Entry'!N540</f>
        <v>38.89</v>
      </c>
      <c r="F539">
        <f>'Data Entry'!O540</f>
        <v>4903</v>
      </c>
      <c r="G539">
        <f>'Data Entry'!P540</f>
        <v>0</v>
      </c>
      <c r="H539">
        <f>'Data Entry'!Q540</f>
        <v>7757</v>
      </c>
      <c r="I539">
        <f>'Data Entry'!R540</f>
        <v>0</v>
      </c>
      <c r="J539">
        <f t="shared" si="88"/>
        <v>38.89</v>
      </c>
      <c r="K539" s="1">
        <f>SUMIFS('I want to cry'!C$2:C$1000,'I want to cry'!$A$2:$A$1000,$B539,'I want to cry'!$B$2:$B$1000,$C539)</f>
        <v>44.492</v>
      </c>
      <c r="L539" s="1">
        <f>SUMIFS('I want to cry'!D$2:D$1000,'I want to cry'!$A$2:$A$1000,$B539,'I want to cry'!$B$2:$B$1000,$C539)</f>
        <v>0</v>
      </c>
      <c r="M539" s="1">
        <f>SUMIFS('I want to cry'!E$2:E$1000,'I want to cry'!$A$2:$A$1000,$B539,'I want to cry'!$B$2:$B$1000,$C539)</f>
        <v>0</v>
      </c>
      <c r="N539" s="1">
        <f t="shared" si="89"/>
        <v>0.874089723995325</v>
      </c>
      <c r="O539" s="1">
        <f t="shared" si="90"/>
        <v>0</v>
      </c>
      <c r="P539" s="1">
        <f t="shared" si="91"/>
        <v>0</v>
      </c>
      <c r="Q539" s="1">
        <f>SUMIF('I have a blue banner'!A$2:A$995,D539,'I have a blue banner'!L$2:L$995)</f>
        <v>139</v>
      </c>
      <c r="R539" s="1">
        <f>SUMIF('I have a blue banner'!A$2:A$995,F539,'I have a blue banner'!L$2:L$995)</f>
        <v>32</v>
      </c>
      <c r="S539" s="1">
        <f>SUMIF('I have a blue banner'!A$2:A$995,I539,'I have a blue banner'!L$2:L$995)</f>
        <v>0</v>
      </c>
      <c r="T539" s="1">
        <f>SUMIF('I wanna go biking'!A$2:A$1000,D539,'I wanna go biking'!D$2:D$2000)</f>
        <v>11</v>
      </c>
      <c r="U539" s="1">
        <f>SUMIF('I wanna go biking'!A$2:A$1000,F539,'I wanna go biking'!D$2:D$2000)</f>
        <v>3.4</v>
      </c>
      <c r="V539" s="1">
        <f>SUMIF('I wanna go biking'!A$2:A$1000,H539,'I wanna go biking'!D$2:D$2000)</f>
        <v>0</v>
      </c>
      <c r="W539">
        <f t="shared" si="92"/>
        <v>-128</v>
      </c>
      <c r="X539">
        <f t="shared" si="93"/>
        <v>-28.6</v>
      </c>
      <c r="Y539">
        <f t="shared" si="94"/>
        <v>0</v>
      </c>
      <c r="Z539">
        <f t="shared" si="95"/>
        <v>-111.883484671402</v>
      </c>
      <c r="AA539">
        <f t="shared" si="96"/>
        <v>0</v>
      </c>
      <c r="AB539">
        <f t="shared" si="97"/>
        <v>0</v>
      </c>
      <c r="AC539" s="25">
        <f t="shared" si="98"/>
        <v>-111.883484671402</v>
      </c>
    </row>
    <row r="540" spans="1:29">
      <c r="A540">
        <f>'Data Entry'!A541</f>
        <v>4903</v>
      </c>
      <c r="B540">
        <f>'Data Entry'!B541</f>
        <v>96</v>
      </c>
      <c r="C540" t="str">
        <f>'Data Entry'!C541</f>
        <v>Red</v>
      </c>
      <c r="D540">
        <f>'Data Entry'!M541</f>
        <v>781</v>
      </c>
      <c r="E540">
        <f>'Data Entry'!N541</f>
        <v>13.847</v>
      </c>
      <c r="F540">
        <f>'Data Entry'!O541</f>
        <v>2386</v>
      </c>
      <c r="G540">
        <f>'Data Entry'!P541</f>
        <v>0</v>
      </c>
      <c r="H540">
        <f>'Data Entry'!Q541</f>
        <v>7480</v>
      </c>
      <c r="I540">
        <f>'Data Entry'!R541</f>
        <v>0</v>
      </c>
      <c r="J540">
        <f t="shared" si="88"/>
        <v>13.847</v>
      </c>
      <c r="K540" s="1">
        <f>SUMIFS('I want to cry'!C$2:C$1000,'I want to cry'!$A$2:$A$1000,$B540,'I want to cry'!$B$2:$B$1000,$C540)</f>
        <v>45.777</v>
      </c>
      <c r="L540" s="1">
        <f>SUMIFS('I want to cry'!D$2:D$1000,'I want to cry'!$A$2:$A$1000,$B540,'I want to cry'!$B$2:$B$1000,$C540)</f>
        <v>0</v>
      </c>
      <c r="M540" s="1">
        <f>SUMIFS('I want to cry'!E$2:E$1000,'I want to cry'!$A$2:$A$1000,$B540,'I want to cry'!$B$2:$B$1000,$C540)</f>
        <v>0</v>
      </c>
      <c r="N540" s="1">
        <f t="shared" si="89"/>
        <v>0.302488149070494</v>
      </c>
      <c r="O540" s="1">
        <f t="shared" si="90"/>
        <v>0</v>
      </c>
      <c r="P540" s="1">
        <f t="shared" si="91"/>
        <v>0</v>
      </c>
      <c r="Q540" s="1">
        <f>SUMIF('I have a blue banner'!A$2:A$995,D540,'I have a blue banner'!L$2:L$995)</f>
        <v>26</v>
      </c>
      <c r="R540" s="1">
        <f>SUMIF('I have a blue banner'!A$2:A$995,F540,'I have a blue banner'!L$2:L$995)</f>
        <v>30</v>
      </c>
      <c r="S540" s="1">
        <f>SUMIF('I have a blue banner'!A$2:A$995,I540,'I have a blue banner'!L$2:L$995)</f>
        <v>0</v>
      </c>
      <c r="T540" s="1">
        <f>SUMIF('I wanna go biking'!A$2:A$1000,D540,'I wanna go biking'!D$2:D$2000)</f>
        <v>3.66666666666667</v>
      </c>
      <c r="U540" s="1">
        <f>SUMIF('I wanna go biking'!A$2:A$1000,F540,'I wanna go biking'!D$2:D$2000)</f>
        <v>4.66666666666667</v>
      </c>
      <c r="V540" s="1">
        <f>SUMIF('I wanna go biking'!A$2:A$1000,H540,'I wanna go biking'!D$2:D$2000)</f>
        <v>21.7142857142857</v>
      </c>
      <c r="W540">
        <f t="shared" si="92"/>
        <v>-22.3333333333333</v>
      </c>
      <c r="X540">
        <f t="shared" si="93"/>
        <v>-25.3333333333333</v>
      </c>
      <c r="Y540">
        <f t="shared" si="94"/>
        <v>21.7142857142857</v>
      </c>
      <c r="Z540">
        <f t="shared" si="95"/>
        <v>-6.75556866257436</v>
      </c>
      <c r="AA540">
        <f t="shared" si="96"/>
        <v>0</v>
      </c>
      <c r="AB540">
        <f t="shared" si="97"/>
        <v>0</v>
      </c>
      <c r="AC540" s="25">
        <f t="shared" si="98"/>
        <v>-6.75556866257436</v>
      </c>
    </row>
    <row r="541" spans="1:29">
      <c r="A541">
        <f>'Data Entry'!A542</f>
        <v>7757</v>
      </c>
      <c r="B541">
        <f>'Data Entry'!B542</f>
        <v>96</v>
      </c>
      <c r="C541" t="str">
        <f>'Data Entry'!C542</f>
        <v>Red</v>
      </c>
      <c r="D541">
        <f>'Data Entry'!M542</f>
        <v>781</v>
      </c>
      <c r="E541">
        <f>'Data Entry'!N542</f>
        <v>28.859</v>
      </c>
      <c r="F541">
        <f>'Data Entry'!O542</f>
        <v>2386</v>
      </c>
      <c r="G541">
        <f>'Data Entry'!P542</f>
        <v>0</v>
      </c>
      <c r="H541">
        <f>'Data Entry'!Q542</f>
        <v>7450</v>
      </c>
      <c r="I541">
        <f>'Data Entry'!R542</f>
        <v>0</v>
      </c>
      <c r="J541">
        <f t="shared" si="88"/>
        <v>28.859</v>
      </c>
      <c r="K541" s="1">
        <f>SUMIFS('I want to cry'!C$2:C$1000,'I want to cry'!$A$2:$A$1000,$B541,'I want to cry'!$B$2:$B$1000,$C541)</f>
        <v>45.777</v>
      </c>
      <c r="L541" s="1">
        <f>SUMIFS('I want to cry'!D$2:D$1000,'I want to cry'!$A$2:$A$1000,$B541,'I want to cry'!$B$2:$B$1000,$C541)</f>
        <v>0</v>
      </c>
      <c r="M541" s="1">
        <f>SUMIFS('I want to cry'!E$2:E$1000,'I want to cry'!$A$2:$A$1000,$B541,'I want to cry'!$B$2:$B$1000,$C541)</f>
        <v>0</v>
      </c>
      <c r="N541" s="1">
        <f t="shared" si="89"/>
        <v>0.630425759660965</v>
      </c>
      <c r="O541" s="1">
        <f t="shared" si="90"/>
        <v>0</v>
      </c>
      <c r="P541" s="1">
        <f t="shared" si="91"/>
        <v>0</v>
      </c>
      <c r="Q541" s="1">
        <f>SUMIF('I have a blue banner'!A$2:A$995,D541,'I have a blue banner'!L$2:L$995)</f>
        <v>26</v>
      </c>
      <c r="R541" s="1">
        <f>SUMIF('I have a blue banner'!A$2:A$995,F541,'I have a blue banner'!L$2:L$995)</f>
        <v>30</v>
      </c>
      <c r="S541" s="1">
        <f>SUMIF('I have a blue banner'!A$2:A$995,I541,'I have a blue banner'!L$2:L$995)</f>
        <v>0</v>
      </c>
      <c r="T541" s="1">
        <f>SUMIF('I wanna go biking'!A$2:A$1000,D541,'I wanna go biking'!D$2:D$2000)</f>
        <v>3.66666666666667</v>
      </c>
      <c r="U541" s="1">
        <f>SUMIF('I wanna go biking'!A$2:A$1000,F541,'I wanna go biking'!D$2:D$2000)</f>
        <v>4.66666666666667</v>
      </c>
      <c r="V541" s="1">
        <f>SUMIF('I wanna go biking'!A$2:A$1000,H541,'I wanna go biking'!D$2:D$2000)</f>
        <v>0</v>
      </c>
      <c r="W541">
        <f t="shared" si="92"/>
        <v>-22.3333333333333</v>
      </c>
      <c r="X541">
        <f t="shared" si="93"/>
        <v>-25.3333333333333</v>
      </c>
      <c r="Y541">
        <f t="shared" si="94"/>
        <v>0</v>
      </c>
      <c r="Z541">
        <f t="shared" si="95"/>
        <v>-14.0795086324282</v>
      </c>
      <c r="AA541">
        <f t="shared" si="96"/>
        <v>0</v>
      </c>
      <c r="AB541">
        <f t="shared" si="97"/>
        <v>0</v>
      </c>
      <c r="AC541" s="25">
        <f t="shared" si="98"/>
        <v>-14.0795086324282</v>
      </c>
    </row>
    <row r="542" spans="1:29">
      <c r="A542">
        <f>'Data Entry'!A543</f>
        <v>3560</v>
      </c>
      <c r="B542">
        <f>'Data Entry'!B543</f>
        <v>96</v>
      </c>
      <c r="C542" t="str">
        <f>'Data Entry'!C543</f>
        <v>Red</v>
      </c>
      <c r="D542">
        <f>'Data Entry'!M543</f>
        <v>781</v>
      </c>
      <c r="E542">
        <f>'Data Entry'!N543</f>
        <v>3.071</v>
      </c>
      <c r="F542">
        <f>'Data Entry'!O543</f>
        <v>2386</v>
      </c>
      <c r="G542">
        <f>'Data Entry'!P543</f>
        <v>0</v>
      </c>
      <c r="H542">
        <f>'Data Entry'!Q543</f>
        <v>7480</v>
      </c>
      <c r="I542">
        <f>'Data Entry'!R543</f>
        <v>0</v>
      </c>
      <c r="J542">
        <f t="shared" si="88"/>
        <v>3.071</v>
      </c>
      <c r="K542" s="1">
        <f>SUMIFS('I want to cry'!C$2:C$1000,'I want to cry'!$A$2:$A$1000,$B542,'I want to cry'!$B$2:$B$1000,$C542)</f>
        <v>45.777</v>
      </c>
      <c r="L542" s="1">
        <f>SUMIFS('I want to cry'!D$2:D$1000,'I want to cry'!$A$2:$A$1000,$B542,'I want to cry'!$B$2:$B$1000,$C542)</f>
        <v>0</v>
      </c>
      <c r="M542" s="1">
        <f>SUMIFS('I want to cry'!E$2:E$1000,'I want to cry'!$A$2:$A$1000,$B542,'I want to cry'!$B$2:$B$1000,$C542)</f>
        <v>0</v>
      </c>
      <c r="N542" s="1">
        <f t="shared" si="89"/>
        <v>0.067086091268541</v>
      </c>
      <c r="O542" s="1">
        <f t="shared" si="90"/>
        <v>0</v>
      </c>
      <c r="P542" s="1">
        <f t="shared" si="91"/>
        <v>0</v>
      </c>
      <c r="Q542" s="1">
        <f>SUMIF('I have a blue banner'!A$2:A$995,D542,'I have a blue banner'!L$2:L$995)</f>
        <v>26</v>
      </c>
      <c r="R542" s="1">
        <f>SUMIF('I have a blue banner'!A$2:A$995,F542,'I have a blue banner'!L$2:L$995)</f>
        <v>30</v>
      </c>
      <c r="S542" s="1">
        <f>SUMIF('I have a blue banner'!A$2:A$995,I542,'I have a blue banner'!L$2:L$995)</f>
        <v>0</v>
      </c>
      <c r="T542" s="1">
        <f>SUMIF('I wanna go biking'!A$2:A$1000,D542,'I wanna go biking'!D$2:D$2000)</f>
        <v>3.66666666666667</v>
      </c>
      <c r="U542" s="1">
        <f>SUMIF('I wanna go biking'!A$2:A$1000,F542,'I wanna go biking'!D$2:D$2000)</f>
        <v>4.66666666666667</v>
      </c>
      <c r="V542" s="1">
        <f>SUMIF('I wanna go biking'!A$2:A$1000,H542,'I wanna go biking'!D$2:D$2000)</f>
        <v>21.7142857142857</v>
      </c>
      <c r="W542">
        <f t="shared" si="92"/>
        <v>-22.3333333333333</v>
      </c>
      <c r="X542">
        <f t="shared" si="93"/>
        <v>-25.3333333333333</v>
      </c>
      <c r="Y542">
        <f t="shared" si="94"/>
        <v>21.7142857142857</v>
      </c>
      <c r="Z542">
        <f t="shared" si="95"/>
        <v>-1.49825603833075</v>
      </c>
      <c r="AA542">
        <f t="shared" si="96"/>
        <v>0</v>
      </c>
      <c r="AB542">
        <f t="shared" si="97"/>
        <v>0</v>
      </c>
      <c r="AC542" s="25">
        <f t="shared" si="98"/>
        <v>-1.49825603833075</v>
      </c>
    </row>
    <row r="543" spans="1:29">
      <c r="A543">
        <f>'Data Entry'!A544</f>
        <v>7480</v>
      </c>
      <c r="B543">
        <f>'Data Entry'!B544</f>
        <v>96</v>
      </c>
      <c r="C543" t="str">
        <f>'Data Entry'!C544</f>
        <v>Blue</v>
      </c>
      <c r="D543">
        <f>'Data Entry'!M544</f>
        <v>3560</v>
      </c>
      <c r="E543">
        <f>'Data Entry'!N544</f>
        <v>5.602</v>
      </c>
      <c r="F543">
        <f>'Data Entry'!O544</f>
        <v>4903</v>
      </c>
      <c r="G543">
        <f>'Data Entry'!P544</f>
        <v>0</v>
      </c>
      <c r="H543">
        <f>'Data Entry'!Q544</f>
        <v>7757</v>
      </c>
      <c r="I543">
        <f>'Data Entry'!R544</f>
        <v>0</v>
      </c>
      <c r="J543">
        <f t="shared" si="88"/>
        <v>5.602</v>
      </c>
      <c r="K543" s="1">
        <f>SUMIFS('I want to cry'!C$2:C$1000,'I want to cry'!$A$2:$A$1000,$B543,'I want to cry'!$B$2:$B$1000,$C543)</f>
        <v>44.492</v>
      </c>
      <c r="L543" s="1">
        <f>SUMIFS('I want to cry'!D$2:D$1000,'I want to cry'!$A$2:$A$1000,$B543,'I want to cry'!$B$2:$B$1000,$C543)</f>
        <v>0</v>
      </c>
      <c r="M543" s="1">
        <f>SUMIFS('I want to cry'!E$2:E$1000,'I want to cry'!$A$2:$A$1000,$B543,'I want to cry'!$B$2:$B$1000,$C543)</f>
        <v>0</v>
      </c>
      <c r="N543" s="1">
        <f t="shared" si="89"/>
        <v>0.125910276004675</v>
      </c>
      <c r="O543" s="1">
        <f t="shared" si="90"/>
        <v>0</v>
      </c>
      <c r="P543" s="1">
        <f t="shared" si="91"/>
        <v>0</v>
      </c>
      <c r="Q543" s="1">
        <f>SUMIF('I have a blue banner'!A$2:A$995,D543,'I have a blue banner'!L$2:L$995)</f>
        <v>139</v>
      </c>
      <c r="R543" s="1">
        <f>SUMIF('I have a blue banner'!A$2:A$995,F543,'I have a blue banner'!L$2:L$995)</f>
        <v>32</v>
      </c>
      <c r="S543" s="1">
        <f>SUMIF('I have a blue banner'!A$2:A$995,I543,'I have a blue banner'!L$2:L$995)</f>
        <v>0</v>
      </c>
      <c r="T543" s="1">
        <f>SUMIF('I wanna go biking'!A$2:A$1000,D543,'I wanna go biking'!D$2:D$2000)</f>
        <v>11</v>
      </c>
      <c r="U543" s="1">
        <f>SUMIF('I wanna go biking'!A$2:A$1000,F543,'I wanna go biking'!D$2:D$2000)</f>
        <v>3.4</v>
      </c>
      <c r="V543" s="1">
        <f>SUMIF('I wanna go biking'!A$2:A$1000,H543,'I wanna go biking'!D$2:D$2000)</f>
        <v>0</v>
      </c>
      <c r="W543">
        <f t="shared" si="92"/>
        <v>-128</v>
      </c>
      <c r="X543">
        <f t="shared" si="93"/>
        <v>-28.6</v>
      </c>
      <c r="Y543">
        <f t="shared" si="94"/>
        <v>0</v>
      </c>
      <c r="Z543">
        <f t="shared" si="95"/>
        <v>-16.1165153285984</v>
      </c>
      <c r="AA543">
        <f t="shared" si="96"/>
        <v>0</v>
      </c>
      <c r="AB543">
        <f t="shared" si="97"/>
        <v>0</v>
      </c>
      <c r="AC543" s="25">
        <f t="shared" si="98"/>
        <v>-16.1165153285984</v>
      </c>
    </row>
    <row r="544" spans="1:29">
      <c r="A544">
        <f>'Data Entry'!A545</f>
        <v>6865</v>
      </c>
      <c r="B544">
        <f>'Data Entry'!B545</f>
        <v>98</v>
      </c>
      <c r="C544" t="str">
        <f>'Data Entry'!C545</f>
        <v>Red</v>
      </c>
      <c r="D544">
        <f>'Data Entry'!M545</f>
        <v>3683</v>
      </c>
      <c r="E544">
        <f>'Data Entry'!N545</f>
        <v>6.07</v>
      </c>
      <c r="F544">
        <f>'Data Entry'!O545</f>
        <v>8735</v>
      </c>
      <c r="G544">
        <f>'Data Entry'!P545</f>
        <v>0</v>
      </c>
      <c r="H544">
        <f>'Data Entry'!Q545</f>
        <v>4069</v>
      </c>
      <c r="I544">
        <f>'Data Entry'!R545</f>
        <v>0</v>
      </c>
      <c r="J544">
        <f t="shared" si="88"/>
        <v>6.07</v>
      </c>
      <c r="K544" s="1">
        <f>SUMIFS('I want to cry'!C$2:C$1000,'I want to cry'!$A$2:$A$1000,$B544,'I want to cry'!$B$2:$B$1000,$C544)</f>
        <v>27.392</v>
      </c>
      <c r="L544" s="1">
        <f>SUMIFS('I want to cry'!D$2:D$1000,'I want to cry'!$A$2:$A$1000,$B544,'I want to cry'!$B$2:$B$1000,$C544)</f>
        <v>1.067</v>
      </c>
      <c r="M544" s="1">
        <f>SUMIFS('I want to cry'!E$2:E$1000,'I want to cry'!$A$2:$A$1000,$B544,'I want to cry'!$B$2:$B$1000,$C544)</f>
        <v>0</v>
      </c>
      <c r="N544" s="1">
        <f t="shared" si="89"/>
        <v>0.221597546728972</v>
      </c>
      <c r="O544" s="1">
        <f t="shared" si="90"/>
        <v>0</v>
      </c>
      <c r="P544" s="1">
        <f t="shared" si="91"/>
        <v>0</v>
      </c>
      <c r="Q544" s="1">
        <f>SUMIF('I have a blue banner'!A$2:A$995,D544,'I have a blue banner'!L$2:L$995)</f>
        <v>66</v>
      </c>
      <c r="R544" s="1">
        <f>SUMIF('I have a blue banner'!A$2:A$995,F544,'I have a blue banner'!L$2:L$995)</f>
        <v>0</v>
      </c>
      <c r="S544" s="1">
        <f>SUMIF('I have a blue banner'!A$2:A$995,I544,'I have a blue banner'!L$2:L$995)</f>
        <v>0</v>
      </c>
      <c r="T544" s="1">
        <f>SUMIF('I wanna go biking'!A$2:A$1000,D544,'I wanna go biking'!D$2:D$2000)</f>
        <v>12</v>
      </c>
      <c r="U544" s="1">
        <f>SUMIF('I wanna go biking'!A$2:A$1000,F544,'I wanna go biking'!D$2:D$2000)</f>
        <v>0</v>
      </c>
      <c r="V544" s="1">
        <f>SUMIF('I wanna go biking'!A$2:A$1000,H544,'I wanna go biking'!D$2:D$2000)</f>
        <v>10.8</v>
      </c>
      <c r="W544">
        <f t="shared" si="92"/>
        <v>-54</v>
      </c>
      <c r="X544">
        <f t="shared" si="93"/>
        <v>0</v>
      </c>
      <c r="Y544">
        <f t="shared" si="94"/>
        <v>10.8</v>
      </c>
      <c r="Z544">
        <f t="shared" si="95"/>
        <v>-11.9662675233645</v>
      </c>
      <c r="AA544">
        <f t="shared" si="96"/>
        <v>0</v>
      </c>
      <c r="AB544">
        <f t="shared" si="97"/>
        <v>0</v>
      </c>
      <c r="AC544" s="25">
        <f t="shared" si="98"/>
        <v>-11.9662675233645</v>
      </c>
    </row>
    <row r="545" spans="1:29">
      <c r="A545">
        <f>'Data Entry'!A546</f>
        <v>4069</v>
      </c>
      <c r="B545">
        <f>'Data Entry'!B546</f>
        <v>98</v>
      </c>
      <c r="C545" t="str">
        <f>'Data Entry'!C546</f>
        <v>Blue</v>
      </c>
      <c r="D545">
        <f>'Data Entry'!M546</f>
        <v>4976</v>
      </c>
      <c r="E545">
        <f>'Data Entry'!N546</f>
        <v>19.217</v>
      </c>
      <c r="F545">
        <f>'Data Entry'!O546</f>
        <v>6865</v>
      </c>
      <c r="G545">
        <f>'Data Entry'!P546</f>
        <v>0</v>
      </c>
      <c r="H545">
        <f>'Data Entry'!Q546</f>
        <v>2706</v>
      </c>
      <c r="I545">
        <f>'Data Entry'!R546</f>
        <v>0</v>
      </c>
      <c r="J545">
        <f t="shared" si="88"/>
        <v>19.217</v>
      </c>
      <c r="K545" s="1">
        <f>SUMIFS('I want to cry'!C$2:C$1000,'I want to cry'!$A$2:$A$1000,$B545,'I want to cry'!$B$2:$B$1000,$C545)</f>
        <v>62.507</v>
      </c>
      <c r="L545" s="1">
        <f>SUMIFS('I want to cry'!D$2:D$1000,'I want to cry'!$A$2:$A$1000,$B545,'I want to cry'!$B$2:$B$1000,$C545)</f>
        <v>32.387</v>
      </c>
      <c r="M545" s="1">
        <f>SUMIFS('I want to cry'!E$2:E$1000,'I want to cry'!$A$2:$A$1000,$B545,'I want to cry'!$B$2:$B$1000,$C545)</f>
        <v>34.63</v>
      </c>
      <c r="N545" s="1">
        <f t="shared" si="89"/>
        <v>0.307437566992497</v>
      </c>
      <c r="O545" s="1">
        <f t="shared" si="90"/>
        <v>0</v>
      </c>
      <c r="P545" s="1">
        <f t="shared" si="91"/>
        <v>0</v>
      </c>
      <c r="Q545" s="1">
        <f>SUMIF('I have a blue banner'!A$2:A$995,D545,'I have a blue banner'!L$2:L$995)</f>
        <v>141</v>
      </c>
      <c r="R545" s="1">
        <f>SUMIF('I have a blue banner'!A$2:A$995,F545,'I have a blue banner'!L$2:L$995)</f>
        <v>35</v>
      </c>
      <c r="S545" s="1">
        <f>SUMIF('I have a blue banner'!A$2:A$995,I545,'I have a blue banner'!L$2:L$995)</f>
        <v>0</v>
      </c>
      <c r="T545" s="1">
        <f>SUMIF('I wanna go biking'!A$2:A$1000,D545,'I wanna go biking'!D$2:D$2000)</f>
        <v>10.3333333333333</v>
      </c>
      <c r="U545" s="1">
        <f>SUMIF('I wanna go biking'!A$2:A$1000,F545,'I wanna go biking'!D$2:D$2000)</f>
        <v>2.75</v>
      </c>
      <c r="V545" s="1">
        <f>SUMIF('I wanna go biking'!A$2:A$1000,H545,'I wanna go biking'!D$2:D$2000)</f>
        <v>10</v>
      </c>
      <c r="W545">
        <f t="shared" si="92"/>
        <v>-130.666666666667</v>
      </c>
      <c r="X545">
        <f t="shared" si="93"/>
        <v>-32.25</v>
      </c>
      <c r="Y545">
        <f t="shared" si="94"/>
        <v>10</v>
      </c>
      <c r="Z545">
        <f t="shared" si="95"/>
        <v>-40.1718420870196</v>
      </c>
      <c r="AA545">
        <f t="shared" si="96"/>
        <v>0</v>
      </c>
      <c r="AB545">
        <f t="shared" si="97"/>
        <v>0</v>
      </c>
      <c r="AC545" s="25">
        <f t="shared" si="98"/>
        <v>-40.1718420870196</v>
      </c>
    </row>
    <row r="546" spans="1:29">
      <c r="A546">
        <f>'Data Entry'!A547</f>
        <v>8735</v>
      </c>
      <c r="B546">
        <f>'Data Entry'!B547</f>
        <v>98</v>
      </c>
      <c r="C546" t="str">
        <f>'Data Entry'!C547</f>
        <v>Blue</v>
      </c>
      <c r="D546">
        <f>'Data Entry'!M547</f>
        <v>2706</v>
      </c>
      <c r="E546">
        <f>'Data Entry'!N547</f>
        <v>43.29</v>
      </c>
      <c r="F546">
        <f>'Data Entry'!O547</f>
        <v>4976</v>
      </c>
      <c r="G546">
        <f>'Data Entry'!P547</f>
        <v>32.387</v>
      </c>
      <c r="H546">
        <f>'Data Entry'!Q547</f>
        <v>6865</v>
      </c>
      <c r="I546">
        <f>'Data Entry'!R547</f>
        <v>34.63</v>
      </c>
      <c r="J546">
        <f t="shared" si="88"/>
        <v>110.307</v>
      </c>
      <c r="K546" s="1">
        <f>SUMIFS('I want to cry'!C$2:C$1000,'I want to cry'!$A$2:$A$1000,$B546,'I want to cry'!$B$2:$B$1000,$C546)</f>
        <v>62.507</v>
      </c>
      <c r="L546" s="1">
        <f>SUMIFS('I want to cry'!D$2:D$1000,'I want to cry'!$A$2:$A$1000,$B546,'I want to cry'!$B$2:$B$1000,$C546)</f>
        <v>32.387</v>
      </c>
      <c r="M546" s="1">
        <f>SUMIFS('I want to cry'!E$2:E$1000,'I want to cry'!$A$2:$A$1000,$B546,'I want to cry'!$B$2:$B$1000,$C546)</f>
        <v>34.63</v>
      </c>
      <c r="N546" s="1">
        <f t="shared" si="89"/>
        <v>0.692562433007503</v>
      </c>
      <c r="O546" s="1">
        <f t="shared" si="90"/>
        <v>1</v>
      </c>
      <c r="P546" s="1">
        <f t="shared" si="91"/>
        <v>1</v>
      </c>
      <c r="Q546" s="1">
        <f>SUMIF('I have a blue banner'!A$2:A$995,D546,'I have a blue banner'!L$2:L$995)</f>
        <v>68</v>
      </c>
      <c r="R546" s="1">
        <f>SUMIF('I have a blue banner'!A$2:A$995,F546,'I have a blue banner'!L$2:L$995)</f>
        <v>141</v>
      </c>
      <c r="S546" s="1">
        <f>SUMIF('I have a blue banner'!A$2:A$995,I546,'I have a blue banner'!L$2:L$995)</f>
        <v>0</v>
      </c>
      <c r="T546" s="1">
        <f>SUMIF('I wanna go biking'!A$2:A$1000,D546,'I wanna go biking'!D$2:D$2000)</f>
        <v>10</v>
      </c>
      <c r="U546" s="1">
        <f>SUMIF('I wanna go biking'!A$2:A$1000,F546,'I wanna go biking'!D$2:D$2000)</f>
        <v>10.3333333333333</v>
      </c>
      <c r="V546" s="1">
        <f>SUMIF('I wanna go biking'!A$2:A$1000,H546,'I wanna go biking'!D$2:D$2000)</f>
        <v>2.75</v>
      </c>
      <c r="W546">
        <f t="shared" si="92"/>
        <v>-58</v>
      </c>
      <c r="X546">
        <f t="shared" si="93"/>
        <v>-130.666666666667</v>
      </c>
      <c r="Y546">
        <f t="shared" si="94"/>
        <v>2.75</v>
      </c>
      <c r="Z546">
        <f t="shared" si="95"/>
        <v>-40.1686211144352</v>
      </c>
      <c r="AA546">
        <f t="shared" si="96"/>
        <v>-130.666666666667</v>
      </c>
      <c r="AB546">
        <f t="shared" si="97"/>
        <v>2.75</v>
      </c>
      <c r="AC546" s="25">
        <f t="shared" si="98"/>
        <v>-168.085287781102</v>
      </c>
    </row>
    <row r="547" spans="1:29">
      <c r="A547">
        <f>'Data Entry'!A548</f>
        <v>771</v>
      </c>
      <c r="B547">
        <f>'Data Entry'!B548</f>
        <v>97</v>
      </c>
      <c r="C547" t="str">
        <f>'Data Entry'!C548</f>
        <v>Blue</v>
      </c>
      <c r="D547">
        <f>'Data Entry'!M548</f>
        <v>5024</v>
      </c>
      <c r="E547">
        <f>'Data Entry'!N548</f>
        <v>10.483</v>
      </c>
      <c r="F547">
        <f>'Data Entry'!O548</f>
        <v>1241</v>
      </c>
      <c r="G547">
        <f>'Data Entry'!P548</f>
        <v>3.306</v>
      </c>
      <c r="H547">
        <f>'Data Entry'!Q548</f>
        <v>8574</v>
      </c>
      <c r="I547">
        <f>'Data Entry'!R548</f>
        <v>2.772</v>
      </c>
      <c r="J547">
        <f t="shared" si="88"/>
        <v>16.561</v>
      </c>
      <c r="K547" s="1">
        <f>SUMIFS('I want to cry'!C$2:C$1000,'I want to cry'!$A$2:$A$1000,$B547,'I want to cry'!$B$2:$B$1000,$C547)</f>
        <v>29.669</v>
      </c>
      <c r="L547" s="1">
        <f>SUMIFS('I want to cry'!D$2:D$1000,'I want to cry'!$A$2:$A$1000,$B547,'I want to cry'!$B$2:$B$1000,$C547)</f>
        <v>6.511</v>
      </c>
      <c r="M547" s="1">
        <f>SUMIFS('I want to cry'!E$2:E$1000,'I want to cry'!$A$2:$A$1000,$B547,'I want to cry'!$B$2:$B$1000,$C547)</f>
        <v>3.724</v>
      </c>
      <c r="N547" s="1">
        <f t="shared" si="89"/>
        <v>0.353331760423338</v>
      </c>
      <c r="O547" s="1">
        <f t="shared" si="90"/>
        <v>0.507756105052987</v>
      </c>
      <c r="P547" s="1">
        <f t="shared" si="91"/>
        <v>0.744360902255639</v>
      </c>
      <c r="Q547" s="1">
        <f>SUMIF('I have a blue banner'!A$2:A$995,D547,'I have a blue banner'!L$2:L$995)</f>
        <v>64</v>
      </c>
      <c r="R547" s="1">
        <f>SUMIF('I have a blue banner'!A$2:A$995,F547,'I have a blue banner'!L$2:L$995)</f>
        <v>221</v>
      </c>
      <c r="S547" s="1">
        <f>SUMIF('I have a blue banner'!A$2:A$995,I547,'I have a blue banner'!L$2:L$995)</f>
        <v>0</v>
      </c>
      <c r="T547" s="1">
        <f>SUMIF('I wanna go biking'!A$2:A$1000,D547,'I wanna go biking'!D$2:D$2000)</f>
        <v>10.2</v>
      </c>
      <c r="U547" s="1">
        <f>SUMIF('I wanna go biking'!A$2:A$1000,F547,'I wanna go biking'!D$2:D$2000)</f>
        <v>27.6</v>
      </c>
      <c r="V547" s="1">
        <f>SUMIF('I wanna go biking'!A$2:A$1000,H547,'I wanna go biking'!D$2:D$2000)</f>
        <v>0</v>
      </c>
      <c r="W547">
        <f t="shared" si="92"/>
        <v>-53.8</v>
      </c>
      <c r="X547">
        <f t="shared" si="93"/>
        <v>-193.4</v>
      </c>
      <c r="Y547">
        <f t="shared" si="94"/>
        <v>0</v>
      </c>
      <c r="Z547">
        <f t="shared" si="95"/>
        <v>-19.0092487107756</v>
      </c>
      <c r="AA547">
        <f t="shared" si="96"/>
        <v>-98.2000307172477</v>
      </c>
      <c r="AB547">
        <f t="shared" si="97"/>
        <v>0</v>
      </c>
      <c r="AC547" s="25">
        <f t="shared" si="98"/>
        <v>-117.209279428023</v>
      </c>
    </row>
    <row r="548" spans="1:29">
      <c r="A548">
        <f>'Data Entry'!A549</f>
        <v>4704</v>
      </c>
      <c r="B548">
        <f>'Data Entry'!B549</f>
        <v>98</v>
      </c>
      <c r="C548" t="str">
        <f>'Data Entry'!C549</f>
        <v>Red</v>
      </c>
      <c r="D548">
        <f>'Data Entry'!M549</f>
        <v>3683</v>
      </c>
      <c r="E548">
        <f>'Data Entry'!N549</f>
        <v>4.025</v>
      </c>
      <c r="F548">
        <f>'Data Entry'!O549</f>
        <v>8735</v>
      </c>
      <c r="G548">
        <f>'Data Entry'!P549</f>
        <v>0</v>
      </c>
      <c r="H548">
        <f>'Data Entry'!Q549</f>
        <v>4069</v>
      </c>
      <c r="I548">
        <f>'Data Entry'!R549</f>
        <v>0</v>
      </c>
      <c r="J548">
        <f t="shared" si="88"/>
        <v>4.025</v>
      </c>
      <c r="K548" s="1">
        <f>SUMIFS('I want to cry'!C$2:C$1000,'I want to cry'!$A$2:$A$1000,$B548,'I want to cry'!$B$2:$B$1000,$C548)</f>
        <v>27.392</v>
      </c>
      <c r="L548" s="1">
        <f>SUMIFS('I want to cry'!D$2:D$1000,'I want to cry'!$A$2:$A$1000,$B548,'I want to cry'!$B$2:$B$1000,$C548)</f>
        <v>1.067</v>
      </c>
      <c r="M548" s="1">
        <f>SUMIFS('I want to cry'!E$2:E$1000,'I want to cry'!$A$2:$A$1000,$B548,'I want to cry'!$B$2:$B$1000,$C548)</f>
        <v>0</v>
      </c>
      <c r="N548" s="1">
        <f t="shared" si="89"/>
        <v>0.146940712616822</v>
      </c>
      <c r="O548" s="1">
        <f t="shared" si="90"/>
        <v>0</v>
      </c>
      <c r="P548" s="1">
        <f t="shared" si="91"/>
        <v>0</v>
      </c>
      <c r="Q548" s="1">
        <f>SUMIF('I have a blue banner'!A$2:A$995,D548,'I have a blue banner'!L$2:L$995)</f>
        <v>66</v>
      </c>
      <c r="R548" s="1">
        <f>SUMIF('I have a blue banner'!A$2:A$995,F548,'I have a blue banner'!L$2:L$995)</f>
        <v>0</v>
      </c>
      <c r="S548" s="1">
        <f>SUMIF('I have a blue banner'!A$2:A$995,I548,'I have a blue banner'!L$2:L$995)</f>
        <v>0</v>
      </c>
      <c r="T548" s="1">
        <f>SUMIF('I wanna go biking'!A$2:A$1000,D548,'I wanna go biking'!D$2:D$2000)</f>
        <v>12</v>
      </c>
      <c r="U548" s="1">
        <f>SUMIF('I wanna go biking'!A$2:A$1000,F548,'I wanna go biking'!D$2:D$2000)</f>
        <v>0</v>
      </c>
      <c r="V548" s="1">
        <f>SUMIF('I wanna go biking'!A$2:A$1000,H548,'I wanna go biking'!D$2:D$2000)</f>
        <v>10.8</v>
      </c>
      <c r="W548">
        <f t="shared" si="92"/>
        <v>-54</v>
      </c>
      <c r="X548">
        <f t="shared" si="93"/>
        <v>0</v>
      </c>
      <c r="Y548">
        <f t="shared" si="94"/>
        <v>10.8</v>
      </c>
      <c r="Z548">
        <f t="shared" si="95"/>
        <v>-7.93479848130841</v>
      </c>
      <c r="AA548">
        <f t="shared" si="96"/>
        <v>0</v>
      </c>
      <c r="AB548">
        <f t="shared" si="97"/>
        <v>0</v>
      </c>
      <c r="AC548" s="25">
        <f t="shared" si="98"/>
        <v>-7.93479848130841</v>
      </c>
    </row>
    <row r="549" spans="1:29">
      <c r="A549">
        <f>'Data Entry'!A550</f>
        <v>4976</v>
      </c>
      <c r="B549">
        <f>'Data Entry'!B550</f>
        <v>98</v>
      </c>
      <c r="C549" t="str">
        <f>'Data Entry'!C550</f>
        <v>Red</v>
      </c>
      <c r="D549">
        <f>'Data Entry'!M550</f>
        <v>3683</v>
      </c>
      <c r="E549">
        <f>'Data Entry'!N550</f>
        <v>17.297</v>
      </c>
      <c r="F549">
        <f>'Data Entry'!O550</f>
        <v>8735</v>
      </c>
      <c r="G549">
        <f>'Data Entry'!P550</f>
        <v>1.067</v>
      </c>
      <c r="H549">
        <f>'Data Entry'!Q550</f>
        <v>4069</v>
      </c>
      <c r="I549">
        <f>'Data Entry'!R550</f>
        <v>0</v>
      </c>
      <c r="J549">
        <f t="shared" si="88"/>
        <v>18.364</v>
      </c>
      <c r="K549" s="1">
        <f>SUMIFS('I want to cry'!C$2:C$1000,'I want to cry'!$A$2:$A$1000,$B549,'I want to cry'!$B$2:$B$1000,$C549)</f>
        <v>27.392</v>
      </c>
      <c r="L549" s="1">
        <f>SUMIFS('I want to cry'!D$2:D$1000,'I want to cry'!$A$2:$A$1000,$B549,'I want to cry'!$B$2:$B$1000,$C549)</f>
        <v>1.067</v>
      </c>
      <c r="M549" s="1">
        <f>SUMIFS('I want to cry'!E$2:E$1000,'I want to cry'!$A$2:$A$1000,$B549,'I want to cry'!$B$2:$B$1000,$C549)</f>
        <v>0</v>
      </c>
      <c r="N549" s="1">
        <f t="shared" si="89"/>
        <v>0.631461740654206</v>
      </c>
      <c r="O549" s="1">
        <f t="shared" si="90"/>
        <v>0</v>
      </c>
      <c r="P549" s="1">
        <f t="shared" si="91"/>
        <v>0</v>
      </c>
      <c r="Q549" s="1">
        <f>SUMIF('I have a blue banner'!A$2:A$995,D549,'I have a blue banner'!L$2:L$995)</f>
        <v>66</v>
      </c>
      <c r="R549" s="1">
        <f>SUMIF('I have a blue banner'!A$2:A$995,F549,'I have a blue banner'!L$2:L$995)</f>
        <v>0</v>
      </c>
      <c r="S549" s="1">
        <f>SUMIF('I have a blue banner'!A$2:A$995,I549,'I have a blue banner'!L$2:L$995)</f>
        <v>0</v>
      </c>
      <c r="T549" s="1">
        <f>SUMIF('I wanna go biking'!A$2:A$1000,D549,'I wanna go biking'!D$2:D$2000)</f>
        <v>12</v>
      </c>
      <c r="U549" s="1">
        <f>SUMIF('I wanna go biking'!A$2:A$1000,F549,'I wanna go biking'!D$2:D$2000)</f>
        <v>0</v>
      </c>
      <c r="V549" s="1">
        <f>SUMIF('I wanna go biking'!A$2:A$1000,H549,'I wanna go biking'!D$2:D$2000)</f>
        <v>10.8</v>
      </c>
      <c r="W549">
        <f t="shared" si="92"/>
        <v>-54</v>
      </c>
      <c r="X549">
        <f t="shared" si="93"/>
        <v>0</v>
      </c>
      <c r="Y549">
        <f t="shared" si="94"/>
        <v>10.8</v>
      </c>
      <c r="Z549">
        <f t="shared" si="95"/>
        <v>-34.0989339953271</v>
      </c>
      <c r="AA549">
        <f t="shared" si="96"/>
        <v>0</v>
      </c>
      <c r="AB549">
        <f t="shared" si="97"/>
        <v>0</v>
      </c>
      <c r="AC549" s="25">
        <f t="shared" si="98"/>
        <v>-34.0989339953271</v>
      </c>
    </row>
    <row r="550" spans="1:29">
      <c r="A550">
        <f>'Data Entry'!A551</f>
        <v>1241</v>
      </c>
      <c r="B550">
        <f>'Data Entry'!B551</f>
        <v>97</v>
      </c>
      <c r="C550" t="str">
        <f>'Data Entry'!C551</f>
        <v>Red</v>
      </c>
      <c r="D550">
        <f>'Data Entry'!M551</f>
        <v>771</v>
      </c>
      <c r="E550">
        <f>'Data Entry'!N551</f>
        <v>4.068</v>
      </c>
      <c r="F550">
        <f>'Data Entry'!O551</f>
        <v>5409</v>
      </c>
      <c r="G550">
        <f>'Data Entry'!P551</f>
        <v>0</v>
      </c>
      <c r="H550">
        <f>'Data Entry'!Q551</f>
        <v>4039</v>
      </c>
      <c r="I550">
        <f>'Data Entry'!R551</f>
        <v>0</v>
      </c>
      <c r="J550">
        <f t="shared" si="88"/>
        <v>4.068</v>
      </c>
      <c r="K550" s="1">
        <f>SUMIFS('I want to cry'!C$2:C$1000,'I want to cry'!$A$2:$A$1000,$B550,'I want to cry'!$B$2:$B$1000,$C550)</f>
        <v>5.354</v>
      </c>
      <c r="L550" s="1">
        <f>SUMIFS('I want to cry'!D$2:D$1000,'I want to cry'!$A$2:$A$1000,$B550,'I want to cry'!$B$2:$B$1000,$C550)</f>
        <v>63.223</v>
      </c>
      <c r="M550" s="1">
        <f>SUMIFS('I want to cry'!E$2:E$1000,'I want to cry'!$A$2:$A$1000,$B550,'I want to cry'!$B$2:$B$1000,$C550)</f>
        <v>64.897</v>
      </c>
      <c r="N550" s="1">
        <f t="shared" si="89"/>
        <v>0.759805752708256</v>
      </c>
      <c r="O550" s="1">
        <f t="shared" si="90"/>
        <v>0</v>
      </c>
      <c r="P550" s="1">
        <f t="shared" si="91"/>
        <v>0</v>
      </c>
      <c r="Q550" s="1">
        <f>SUMIF('I have a blue banner'!A$2:A$995,D550,'I have a blue banner'!L$2:L$995)</f>
        <v>0</v>
      </c>
      <c r="R550" s="1">
        <f>SUMIF('I have a blue banner'!A$2:A$995,F550,'I have a blue banner'!L$2:L$995)</f>
        <v>221</v>
      </c>
      <c r="S550" s="1">
        <f>SUMIF('I have a blue banner'!A$2:A$995,I550,'I have a blue banner'!L$2:L$995)</f>
        <v>0</v>
      </c>
      <c r="T550" s="1">
        <f>SUMIF('I wanna go biking'!A$2:A$1000,D550,'I wanna go biking'!D$2:D$2000)</f>
        <v>0</v>
      </c>
      <c r="U550" s="1">
        <f>SUMIF('I wanna go biking'!A$2:A$1000,F550,'I wanna go biking'!D$2:D$2000)</f>
        <v>0.714285714285714</v>
      </c>
      <c r="V550" s="1">
        <f>SUMIF('I wanna go biking'!A$2:A$1000,H550,'I wanna go biking'!D$2:D$2000)</f>
        <v>22</v>
      </c>
      <c r="W550">
        <f t="shared" si="92"/>
        <v>0</v>
      </c>
      <c r="X550">
        <f t="shared" si="93"/>
        <v>-220.285714285714</v>
      </c>
      <c r="Y550">
        <f t="shared" si="94"/>
        <v>22</v>
      </c>
      <c r="Z550">
        <f t="shared" si="95"/>
        <v>0</v>
      </c>
      <c r="AA550">
        <f t="shared" si="96"/>
        <v>0</v>
      </c>
      <c r="AB550">
        <f t="shared" si="97"/>
        <v>0</v>
      </c>
      <c r="AC550" s="25">
        <f t="shared" si="98"/>
        <v>0</v>
      </c>
    </row>
    <row r="551" spans="1:29">
      <c r="A551">
        <f>'Data Entry'!A552</f>
        <v>5024</v>
      </c>
      <c r="B551">
        <f>'Data Entry'!B552</f>
        <v>97</v>
      </c>
      <c r="C551" t="str">
        <f>'Data Entry'!C552</f>
        <v>Red</v>
      </c>
      <c r="D551">
        <f>'Data Entry'!M552</f>
        <v>771</v>
      </c>
      <c r="E551">
        <f>'Data Entry'!N552</f>
        <v>0</v>
      </c>
      <c r="F551">
        <f>'Data Entry'!O552</f>
        <v>5409</v>
      </c>
      <c r="G551">
        <f>'Data Entry'!P552</f>
        <v>0</v>
      </c>
      <c r="H551">
        <f>'Data Entry'!Q552</f>
        <v>4039</v>
      </c>
      <c r="I551">
        <f>'Data Entry'!R552</f>
        <v>64.897</v>
      </c>
      <c r="J551">
        <f t="shared" si="88"/>
        <v>64.897</v>
      </c>
      <c r="K551" s="1">
        <f>SUMIFS('I want to cry'!C$2:C$1000,'I want to cry'!$A$2:$A$1000,$B551,'I want to cry'!$B$2:$B$1000,$C551)</f>
        <v>5.354</v>
      </c>
      <c r="L551" s="1">
        <f>SUMIFS('I want to cry'!D$2:D$1000,'I want to cry'!$A$2:$A$1000,$B551,'I want to cry'!$B$2:$B$1000,$C551)</f>
        <v>63.223</v>
      </c>
      <c r="M551" s="1">
        <f>SUMIFS('I want to cry'!E$2:E$1000,'I want to cry'!$A$2:$A$1000,$B551,'I want to cry'!$B$2:$B$1000,$C551)</f>
        <v>64.897</v>
      </c>
      <c r="N551" s="1">
        <f t="shared" si="89"/>
        <v>0</v>
      </c>
      <c r="O551" s="1">
        <f t="shared" si="90"/>
        <v>0</v>
      </c>
      <c r="P551" s="1">
        <f t="shared" si="91"/>
        <v>1</v>
      </c>
      <c r="Q551" s="1">
        <f>SUMIF('I have a blue banner'!A$2:A$995,D551,'I have a blue banner'!L$2:L$995)</f>
        <v>0</v>
      </c>
      <c r="R551" s="1">
        <f>SUMIF('I have a blue banner'!A$2:A$995,F551,'I have a blue banner'!L$2:L$995)</f>
        <v>221</v>
      </c>
      <c r="S551" s="1">
        <f>SUMIF('I have a blue banner'!A$2:A$995,I551,'I have a blue banner'!L$2:L$995)</f>
        <v>0</v>
      </c>
      <c r="T551" s="1">
        <f>SUMIF('I wanna go biking'!A$2:A$1000,D551,'I wanna go biking'!D$2:D$2000)</f>
        <v>0</v>
      </c>
      <c r="U551" s="1">
        <f>SUMIF('I wanna go biking'!A$2:A$1000,F551,'I wanna go biking'!D$2:D$2000)</f>
        <v>0.714285714285714</v>
      </c>
      <c r="V551" s="1">
        <f>SUMIF('I wanna go biking'!A$2:A$1000,H551,'I wanna go biking'!D$2:D$2000)</f>
        <v>22</v>
      </c>
      <c r="W551">
        <f t="shared" si="92"/>
        <v>0</v>
      </c>
      <c r="X551">
        <f t="shared" si="93"/>
        <v>-220.285714285714</v>
      </c>
      <c r="Y551">
        <f t="shared" si="94"/>
        <v>22</v>
      </c>
      <c r="Z551">
        <f t="shared" si="95"/>
        <v>0</v>
      </c>
      <c r="AA551">
        <f t="shared" si="96"/>
        <v>0</v>
      </c>
      <c r="AB551">
        <f t="shared" si="97"/>
        <v>22</v>
      </c>
      <c r="AC551" s="25">
        <f t="shared" si="98"/>
        <v>22</v>
      </c>
    </row>
    <row r="552" spans="1:29">
      <c r="A552">
        <f>'Data Entry'!A553</f>
        <v>8574</v>
      </c>
      <c r="B552">
        <f>'Data Entry'!B553</f>
        <v>97</v>
      </c>
      <c r="C552" t="str">
        <f>'Data Entry'!C553</f>
        <v>Red</v>
      </c>
      <c r="D552">
        <f>'Data Entry'!M553</f>
        <v>771</v>
      </c>
      <c r="E552">
        <f>'Data Entry'!N553</f>
        <v>1.286</v>
      </c>
      <c r="F552">
        <f>'Data Entry'!O553</f>
        <v>5409</v>
      </c>
      <c r="G552">
        <f>'Data Entry'!P553</f>
        <v>63.223</v>
      </c>
      <c r="H552">
        <f>'Data Entry'!Q553</f>
        <v>4039</v>
      </c>
      <c r="I552">
        <f>'Data Entry'!R553</f>
        <v>0</v>
      </c>
      <c r="J552">
        <f t="shared" si="88"/>
        <v>64.509</v>
      </c>
      <c r="K552" s="1">
        <f>SUMIFS('I want to cry'!C$2:C$1000,'I want to cry'!$A$2:$A$1000,$B552,'I want to cry'!$B$2:$B$1000,$C552)</f>
        <v>5.354</v>
      </c>
      <c r="L552" s="1">
        <f>SUMIFS('I want to cry'!D$2:D$1000,'I want to cry'!$A$2:$A$1000,$B552,'I want to cry'!$B$2:$B$1000,$C552)</f>
        <v>63.223</v>
      </c>
      <c r="M552" s="1">
        <f>SUMIFS('I want to cry'!E$2:E$1000,'I want to cry'!$A$2:$A$1000,$B552,'I want to cry'!$B$2:$B$1000,$C552)</f>
        <v>64.897</v>
      </c>
      <c r="N552" s="1">
        <f t="shared" si="89"/>
        <v>0</v>
      </c>
      <c r="O552" s="1">
        <f t="shared" si="90"/>
        <v>1</v>
      </c>
      <c r="P552" s="1">
        <f t="shared" si="91"/>
        <v>0</v>
      </c>
      <c r="Q552" s="1">
        <f>SUMIF('I have a blue banner'!A$2:A$995,D552,'I have a blue banner'!L$2:L$995)</f>
        <v>0</v>
      </c>
      <c r="R552" s="1">
        <f>SUMIF('I have a blue banner'!A$2:A$995,F552,'I have a blue banner'!L$2:L$995)</f>
        <v>221</v>
      </c>
      <c r="S552" s="1">
        <f>SUMIF('I have a blue banner'!A$2:A$995,I552,'I have a blue banner'!L$2:L$995)</f>
        <v>0</v>
      </c>
      <c r="T552" s="1">
        <f>SUMIF('I wanna go biking'!A$2:A$1000,D552,'I wanna go biking'!D$2:D$2000)</f>
        <v>0</v>
      </c>
      <c r="U552" s="1">
        <f>SUMIF('I wanna go biking'!A$2:A$1000,F552,'I wanna go biking'!D$2:D$2000)</f>
        <v>0.714285714285714</v>
      </c>
      <c r="V552" s="1">
        <f>SUMIF('I wanna go biking'!A$2:A$1000,H552,'I wanna go biking'!D$2:D$2000)</f>
        <v>22</v>
      </c>
      <c r="W552">
        <f t="shared" si="92"/>
        <v>0</v>
      </c>
      <c r="X552">
        <f t="shared" si="93"/>
        <v>-220.285714285714</v>
      </c>
      <c r="Y552">
        <f t="shared" si="94"/>
        <v>22</v>
      </c>
      <c r="Z552">
        <f t="shared" si="95"/>
        <v>0</v>
      </c>
      <c r="AA552">
        <f t="shared" si="96"/>
        <v>-220.285714285714</v>
      </c>
      <c r="AB552">
        <f t="shared" si="97"/>
        <v>0</v>
      </c>
      <c r="AC552" s="25">
        <f t="shared" si="98"/>
        <v>-220.285714285714</v>
      </c>
    </row>
    <row r="553" spans="1:29">
      <c r="A553">
        <f>'Data Entry'!A554</f>
        <v>5409</v>
      </c>
      <c r="B553">
        <f>'Data Entry'!B554</f>
        <v>97</v>
      </c>
      <c r="C553" t="str">
        <f>'Data Entry'!C554</f>
        <v>Blue</v>
      </c>
      <c r="D553">
        <f>'Data Entry'!M554</f>
        <v>5024</v>
      </c>
      <c r="E553">
        <f>'Data Entry'!N554</f>
        <v>7.302</v>
      </c>
      <c r="F553">
        <f>'Data Entry'!O554</f>
        <v>1241</v>
      </c>
      <c r="G553">
        <f>'Data Entry'!P554</f>
        <v>3.205</v>
      </c>
      <c r="H553">
        <f>'Data Entry'!Q554</f>
        <v>8574</v>
      </c>
      <c r="I553">
        <f>'Data Entry'!R554</f>
        <v>0.952</v>
      </c>
      <c r="J553">
        <f t="shared" si="88"/>
        <v>11.459</v>
      </c>
      <c r="K553" s="1">
        <f>SUMIFS('I want to cry'!C$2:C$1000,'I want to cry'!$A$2:$A$1000,$B553,'I want to cry'!$B$2:$B$1000,$C553)</f>
        <v>29.669</v>
      </c>
      <c r="L553" s="1">
        <f>SUMIFS('I want to cry'!D$2:D$1000,'I want to cry'!$A$2:$A$1000,$B553,'I want to cry'!$B$2:$B$1000,$C553)</f>
        <v>6.511</v>
      </c>
      <c r="M553" s="1">
        <f>SUMIFS('I want to cry'!E$2:E$1000,'I want to cry'!$A$2:$A$1000,$B553,'I want to cry'!$B$2:$B$1000,$C553)</f>
        <v>3.724</v>
      </c>
      <c r="N553" s="1">
        <f t="shared" si="89"/>
        <v>0.246115474063838</v>
      </c>
      <c r="O553" s="1">
        <f t="shared" si="90"/>
        <v>0.492243894947013</v>
      </c>
      <c r="P553" s="1">
        <f t="shared" si="91"/>
        <v>0</v>
      </c>
      <c r="Q553" s="1">
        <f>SUMIF('I have a blue banner'!A$2:A$995,D553,'I have a blue banner'!L$2:L$995)</f>
        <v>64</v>
      </c>
      <c r="R553" s="1">
        <f>SUMIF('I have a blue banner'!A$2:A$995,F553,'I have a blue banner'!L$2:L$995)</f>
        <v>221</v>
      </c>
      <c r="S553" s="1">
        <f>SUMIF('I have a blue banner'!A$2:A$995,I553,'I have a blue banner'!L$2:L$995)</f>
        <v>0</v>
      </c>
      <c r="T553" s="1">
        <f>SUMIF('I wanna go biking'!A$2:A$1000,D553,'I wanna go biking'!D$2:D$2000)</f>
        <v>10.2</v>
      </c>
      <c r="U553" s="1">
        <f>SUMIF('I wanna go biking'!A$2:A$1000,F553,'I wanna go biking'!D$2:D$2000)</f>
        <v>27.6</v>
      </c>
      <c r="V553" s="1">
        <f>SUMIF('I wanna go biking'!A$2:A$1000,H553,'I wanna go biking'!D$2:D$2000)</f>
        <v>0</v>
      </c>
      <c r="W553">
        <f t="shared" si="92"/>
        <v>-53.8</v>
      </c>
      <c r="X553">
        <f t="shared" si="93"/>
        <v>-193.4</v>
      </c>
      <c r="Y553">
        <f t="shared" si="94"/>
        <v>0</v>
      </c>
      <c r="Z553">
        <f t="shared" si="95"/>
        <v>-13.2410125046345</v>
      </c>
      <c r="AA553">
        <f t="shared" si="96"/>
        <v>-95.1999692827523</v>
      </c>
      <c r="AB553">
        <f t="shared" si="97"/>
        <v>0</v>
      </c>
      <c r="AC553" s="25">
        <f t="shared" si="98"/>
        <v>-108.440981787387</v>
      </c>
    </row>
    <row r="554" spans="1:29">
      <c r="A554">
        <f>'Data Entry'!A555</f>
        <v>4039</v>
      </c>
      <c r="B554">
        <f>'Data Entry'!B555</f>
        <v>97</v>
      </c>
      <c r="C554" t="str">
        <f>'Data Entry'!C555</f>
        <v>Blue</v>
      </c>
      <c r="D554">
        <f>'Data Entry'!M555</f>
        <v>8574</v>
      </c>
      <c r="E554">
        <f>'Data Entry'!N555</f>
        <v>11.884</v>
      </c>
      <c r="F554">
        <f>'Data Entry'!O555</f>
        <v>5024</v>
      </c>
      <c r="G554">
        <f>'Data Entry'!P555</f>
        <v>0</v>
      </c>
      <c r="H554">
        <f>'Data Entry'!Q555</f>
        <v>1241</v>
      </c>
      <c r="I554">
        <f>'Data Entry'!R555</f>
        <v>0</v>
      </c>
      <c r="J554">
        <f t="shared" si="88"/>
        <v>11.884</v>
      </c>
      <c r="K554" s="1">
        <f>SUMIFS('I want to cry'!C$2:C$1000,'I want to cry'!$A$2:$A$1000,$B554,'I want to cry'!$B$2:$B$1000,$C554)</f>
        <v>29.669</v>
      </c>
      <c r="L554" s="1">
        <f>SUMIFS('I want to cry'!D$2:D$1000,'I want to cry'!$A$2:$A$1000,$B554,'I want to cry'!$B$2:$B$1000,$C554)</f>
        <v>6.511</v>
      </c>
      <c r="M554" s="1">
        <f>SUMIFS('I want to cry'!E$2:E$1000,'I want to cry'!$A$2:$A$1000,$B554,'I want to cry'!$B$2:$B$1000,$C554)</f>
        <v>3.724</v>
      </c>
      <c r="N554" s="1">
        <f t="shared" si="89"/>
        <v>0.400552765512825</v>
      </c>
      <c r="O554" s="1">
        <f t="shared" si="90"/>
        <v>0</v>
      </c>
      <c r="P554" s="1">
        <f t="shared" si="91"/>
        <v>0</v>
      </c>
      <c r="Q554" s="1">
        <f>SUMIF('I have a blue banner'!A$2:A$995,D554,'I have a blue banner'!L$2:L$995)</f>
        <v>5</v>
      </c>
      <c r="R554" s="1">
        <f>SUMIF('I have a blue banner'!A$2:A$995,F554,'I have a blue banner'!L$2:L$995)</f>
        <v>64</v>
      </c>
      <c r="S554" s="1">
        <f>SUMIF('I have a blue banner'!A$2:A$995,I554,'I have a blue banner'!L$2:L$995)</f>
        <v>0</v>
      </c>
      <c r="T554" s="1">
        <f>SUMIF('I wanna go biking'!A$2:A$1000,D554,'I wanna go biking'!D$2:D$2000)</f>
        <v>0</v>
      </c>
      <c r="U554" s="1">
        <f>SUMIF('I wanna go biking'!A$2:A$1000,F554,'I wanna go biking'!D$2:D$2000)</f>
        <v>10.2</v>
      </c>
      <c r="V554" s="1">
        <f>SUMIF('I wanna go biking'!A$2:A$1000,H554,'I wanna go biking'!D$2:D$2000)</f>
        <v>27.6</v>
      </c>
      <c r="W554">
        <f t="shared" si="92"/>
        <v>-5</v>
      </c>
      <c r="X554">
        <f t="shared" si="93"/>
        <v>-53.8</v>
      </c>
      <c r="Y554">
        <f t="shared" si="94"/>
        <v>27.6</v>
      </c>
      <c r="Z554">
        <f t="shared" si="95"/>
        <v>-2.00276382756412</v>
      </c>
      <c r="AA554">
        <f t="shared" si="96"/>
        <v>0</v>
      </c>
      <c r="AB554">
        <f t="shared" si="97"/>
        <v>0</v>
      </c>
      <c r="AC554" s="25">
        <f t="shared" si="98"/>
        <v>-2.00276382756412</v>
      </c>
    </row>
    <row r="555" spans="1:29">
      <c r="A555">
        <f>'Data Entry'!A556</f>
        <v>2198</v>
      </c>
      <c r="B555">
        <f>'Data Entry'!B556</f>
        <v>99</v>
      </c>
      <c r="C555" t="str">
        <f>'Data Entry'!C556</f>
        <v>Blue</v>
      </c>
      <c r="D555">
        <f>'Data Entry'!M556</f>
        <v>7902</v>
      </c>
      <c r="E555">
        <f>'Data Entry'!N556</f>
        <v>21.135</v>
      </c>
      <c r="F555">
        <f>'Data Entry'!O556</f>
        <v>3543</v>
      </c>
      <c r="G555">
        <f>'Data Entry'!P556</f>
        <v>0</v>
      </c>
      <c r="H555">
        <f>'Data Entry'!Q556</f>
        <v>865</v>
      </c>
      <c r="I555">
        <f>'Data Entry'!R556</f>
        <v>0</v>
      </c>
      <c r="J555">
        <f t="shared" si="88"/>
        <v>21.135</v>
      </c>
      <c r="K555" s="1">
        <f>SUMIFS('I want to cry'!C$2:C$1000,'I want to cry'!$A$2:$A$1000,$B555,'I want to cry'!$B$2:$B$1000,$C555)</f>
        <v>21.135</v>
      </c>
      <c r="L555" s="1">
        <f>SUMIFS('I want to cry'!D$2:D$1000,'I want to cry'!$A$2:$A$1000,$B555,'I want to cry'!$B$2:$B$1000,$C555)</f>
        <v>0</v>
      </c>
      <c r="M555" s="1">
        <f>SUMIFS('I want to cry'!E$2:E$1000,'I want to cry'!$A$2:$A$1000,$B555,'I want to cry'!$B$2:$B$1000,$C555)</f>
        <v>0</v>
      </c>
      <c r="N555" s="1">
        <f t="shared" si="89"/>
        <v>1</v>
      </c>
      <c r="O555" s="1">
        <f t="shared" si="90"/>
        <v>0</v>
      </c>
      <c r="P555" s="1">
        <f t="shared" si="91"/>
        <v>0</v>
      </c>
      <c r="Q555" s="1">
        <f>SUMIF('I have a blue banner'!A$2:A$995,D555,'I have a blue banner'!L$2:L$995)</f>
        <v>105</v>
      </c>
      <c r="R555" s="1">
        <f>SUMIF('I have a blue banner'!A$2:A$995,F555,'I have a blue banner'!L$2:L$995)</f>
        <v>29</v>
      </c>
      <c r="S555" s="1">
        <f>SUMIF('I have a blue banner'!A$2:A$995,I555,'I have a blue banner'!L$2:L$995)</f>
        <v>0</v>
      </c>
      <c r="T555" s="1">
        <f>SUMIF('I wanna go biking'!A$2:A$1000,D555,'I wanna go biking'!D$2:D$2000)</f>
        <v>14.75</v>
      </c>
      <c r="U555" s="1">
        <f>SUMIF('I wanna go biking'!A$2:A$1000,F555,'I wanna go biking'!D$2:D$2000)</f>
        <v>4.2</v>
      </c>
      <c r="V555" s="1">
        <f>SUMIF('I wanna go biking'!A$2:A$1000,H555,'I wanna go biking'!D$2:D$2000)</f>
        <v>7.5</v>
      </c>
      <c r="W555">
        <f t="shared" si="92"/>
        <v>-90.25</v>
      </c>
      <c r="X555">
        <f t="shared" si="93"/>
        <v>-24.8</v>
      </c>
      <c r="Y555">
        <f t="shared" si="94"/>
        <v>7.5</v>
      </c>
      <c r="Z555">
        <f t="shared" si="95"/>
        <v>-90.25</v>
      </c>
      <c r="AA555">
        <f t="shared" si="96"/>
        <v>0</v>
      </c>
      <c r="AB555">
        <f t="shared" si="97"/>
        <v>0</v>
      </c>
      <c r="AC555" s="25">
        <f t="shared" si="98"/>
        <v>-90.25</v>
      </c>
    </row>
    <row r="556" spans="1:29">
      <c r="A556">
        <f>'Data Entry'!A557</f>
        <v>2013</v>
      </c>
      <c r="B556">
        <f>'Data Entry'!B557</f>
        <v>99</v>
      </c>
      <c r="C556" t="str">
        <f>'Data Entry'!C557</f>
        <v>Red</v>
      </c>
      <c r="D556">
        <f>'Data Entry'!M557</f>
        <v>3543</v>
      </c>
      <c r="E556">
        <f>'Data Entry'!N557</f>
        <v>17.501</v>
      </c>
      <c r="F556">
        <f>'Data Entry'!O557</f>
        <v>7902</v>
      </c>
      <c r="G556">
        <f>'Data Entry'!P557</f>
        <v>0</v>
      </c>
      <c r="H556">
        <f>'Data Entry'!Q557</f>
        <v>2198</v>
      </c>
      <c r="I556">
        <f>'Data Entry'!R557</f>
        <v>0</v>
      </c>
      <c r="J556">
        <f t="shared" si="88"/>
        <v>17.501</v>
      </c>
      <c r="K556" s="1">
        <f>SUMIFS('I want to cry'!C$2:C$1000,'I want to cry'!$A$2:$A$1000,$B556,'I want to cry'!$B$2:$B$1000,$C556)</f>
        <v>56.5</v>
      </c>
      <c r="L556" s="1">
        <f>SUMIFS('I want to cry'!D$2:D$1000,'I want to cry'!$A$2:$A$1000,$B556,'I want to cry'!$B$2:$B$1000,$C556)</f>
        <v>0</v>
      </c>
      <c r="M556" s="1">
        <f>SUMIFS('I want to cry'!E$2:E$1000,'I want to cry'!$A$2:$A$1000,$B556,'I want to cry'!$B$2:$B$1000,$C556)</f>
        <v>0</v>
      </c>
      <c r="N556" s="1">
        <f t="shared" si="89"/>
        <v>0.30975221238938</v>
      </c>
      <c r="O556" s="1">
        <f t="shared" si="90"/>
        <v>0</v>
      </c>
      <c r="P556" s="1">
        <f t="shared" si="91"/>
        <v>0</v>
      </c>
      <c r="Q556" s="1">
        <f>SUMIF('I have a blue banner'!A$2:A$995,D556,'I have a blue banner'!L$2:L$995)</f>
        <v>29</v>
      </c>
      <c r="R556" s="1">
        <f>SUMIF('I have a blue banner'!A$2:A$995,F556,'I have a blue banner'!L$2:L$995)</f>
        <v>105</v>
      </c>
      <c r="S556" s="1">
        <f>SUMIF('I have a blue banner'!A$2:A$995,I556,'I have a blue banner'!L$2:L$995)</f>
        <v>0</v>
      </c>
      <c r="T556" s="1">
        <f>SUMIF('I wanna go biking'!A$2:A$1000,D556,'I wanna go biking'!D$2:D$2000)</f>
        <v>4.2</v>
      </c>
      <c r="U556" s="1">
        <f>SUMIF('I wanna go biking'!A$2:A$1000,F556,'I wanna go biking'!D$2:D$2000)</f>
        <v>14.75</v>
      </c>
      <c r="V556" s="1">
        <f>SUMIF('I wanna go biking'!A$2:A$1000,H556,'I wanna go biking'!D$2:D$2000)</f>
        <v>7</v>
      </c>
      <c r="W556">
        <f t="shared" si="92"/>
        <v>-24.8</v>
      </c>
      <c r="X556">
        <f t="shared" si="93"/>
        <v>-90.25</v>
      </c>
      <c r="Y556">
        <f t="shared" si="94"/>
        <v>7</v>
      </c>
      <c r="Z556">
        <f t="shared" si="95"/>
        <v>-7.68185486725664</v>
      </c>
      <c r="AA556">
        <f t="shared" si="96"/>
        <v>0</v>
      </c>
      <c r="AB556">
        <f t="shared" si="97"/>
        <v>0</v>
      </c>
      <c r="AC556" s="25">
        <f t="shared" si="98"/>
        <v>-7.68185486725664</v>
      </c>
    </row>
    <row r="557" spans="1:29">
      <c r="A557">
        <f>'Data Entry'!A558</f>
        <v>3543</v>
      </c>
      <c r="B557">
        <f>'Data Entry'!B558</f>
        <v>99</v>
      </c>
      <c r="C557" t="str">
        <f>'Data Entry'!C558</f>
        <v>Red</v>
      </c>
      <c r="D557">
        <f>'Data Entry'!M558</f>
        <v>7659</v>
      </c>
      <c r="E557">
        <f>'Data Entry'!N558</f>
        <v>0</v>
      </c>
      <c r="F557">
        <f>'Data Entry'!O558</f>
        <v>2013</v>
      </c>
      <c r="G557">
        <f>'Data Entry'!P558</f>
        <v>0</v>
      </c>
      <c r="H557">
        <f>'Data Entry'!Q558</f>
        <v>2198</v>
      </c>
      <c r="I557">
        <f>'Data Entry'!R558</f>
        <v>0</v>
      </c>
      <c r="J557">
        <f t="shared" si="88"/>
        <v>0</v>
      </c>
      <c r="K557" s="1">
        <f>SUMIFS('I want to cry'!C$2:C$1000,'I want to cry'!$A$2:$A$1000,$B557,'I want to cry'!$B$2:$B$1000,$C557)</f>
        <v>56.5</v>
      </c>
      <c r="L557" s="1">
        <f>SUMIFS('I want to cry'!D$2:D$1000,'I want to cry'!$A$2:$A$1000,$B557,'I want to cry'!$B$2:$B$1000,$C557)</f>
        <v>0</v>
      </c>
      <c r="M557" s="1">
        <f>SUMIFS('I want to cry'!E$2:E$1000,'I want to cry'!$A$2:$A$1000,$B557,'I want to cry'!$B$2:$B$1000,$C557)</f>
        <v>0</v>
      </c>
      <c r="N557" s="1">
        <f t="shared" si="89"/>
        <v>0</v>
      </c>
      <c r="O557" s="1">
        <f t="shared" si="90"/>
        <v>0</v>
      </c>
      <c r="P557" s="1">
        <f t="shared" si="91"/>
        <v>0</v>
      </c>
      <c r="Q557" s="1">
        <f>SUMIF('I have a blue banner'!A$2:A$995,D557,'I have a blue banner'!L$2:L$995)</f>
        <v>21</v>
      </c>
      <c r="R557" s="1">
        <f>SUMIF('I have a blue banner'!A$2:A$995,F557,'I have a blue banner'!L$2:L$995)</f>
        <v>32</v>
      </c>
      <c r="S557" s="1">
        <f>SUMIF('I have a blue banner'!A$2:A$995,I557,'I have a blue banner'!L$2:L$995)</f>
        <v>0</v>
      </c>
      <c r="T557" s="1">
        <f>SUMIF('I wanna go biking'!A$2:A$1000,D557,'I wanna go biking'!D$2:D$2000)</f>
        <v>2.8</v>
      </c>
      <c r="U557" s="1">
        <f>SUMIF('I wanna go biking'!A$2:A$1000,F557,'I wanna go biking'!D$2:D$2000)</f>
        <v>3.66666666666667</v>
      </c>
      <c r="V557" s="1">
        <f>SUMIF('I wanna go biking'!A$2:A$1000,H557,'I wanna go biking'!D$2:D$2000)</f>
        <v>7</v>
      </c>
      <c r="W557">
        <f t="shared" si="92"/>
        <v>-18.2</v>
      </c>
      <c r="X557">
        <f t="shared" si="93"/>
        <v>-28.3333333333333</v>
      </c>
      <c r="Y557">
        <f t="shared" si="94"/>
        <v>7</v>
      </c>
      <c r="Z557">
        <f t="shared" si="95"/>
        <v>0</v>
      </c>
      <c r="AA557">
        <f t="shared" si="96"/>
        <v>0</v>
      </c>
      <c r="AB557">
        <f t="shared" si="97"/>
        <v>0</v>
      </c>
      <c r="AC557" s="25">
        <f t="shared" si="98"/>
        <v>0</v>
      </c>
    </row>
    <row r="558" spans="1:29">
      <c r="A558">
        <f>'Data Entry'!A559</f>
        <v>7902</v>
      </c>
      <c r="B558">
        <f>'Data Entry'!B559</f>
        <v>99</v>
      </c>
      <c r="C558" t="str">
        <f>'Data Entry'!C559</f>
        <v>Red</v>
      </c>
      <c r="D558">
        <f>'Data Entry'!M559</f>
        <v>7659</v>
      </c>
      <c r="E558">
        <f>'Data Entry'!N559</f>
        <v>20.67</v>
      </c>
      <c r="F558">
        <f>'Data Entry'!O559</f>
        <v>2013</v>
      </c>
      <c r="G558">
        <f>'Data Entry'!P559</f>
        <v>0</v>
      </c>
      <c r="H558">
        <f>'Data Entry'!Q559</f>
        <v>2198</v>
      </c>
      <c r="I558">
        <f>'Data Entry'!R559</f>
        <v>0</v>
      </c>
      <c r="J558">
        <f t="shared" si="88"/>
        <v>20.67</v>
      </c>
      <c r="K558" s="1">
        <f>SUMIFS('I want to cry'!C$2:C$1000,'I want to cry'!$A$2:$A$1000,$B558,'I want to cry'!$B$2:$B$1000,$C558)</f>
        <v>56.5</v>
      </c>
      <c r="L558" s="1">
        <f>SUMIFS('I want to cry'!D$2:D$1000,'I want to cry'!$A$2:$A$1000,$B558,'I want to cry'!$B$2:$B$1000,$C558)</f>
        <v>0</v>
      </c>
      <c r="M558" s="1">
        <f>SUMIFS('I want to cry'!E$2:E$1000,'I want to cry'!$A$2:$A$1000,$B558,'I want to cry'!$B$2:$B$1000,$C558)</f>
        <v>0</v>
      </c>
      <c r="N558" s="1">
        <f t="shared" si="89"/>
        <v>0.365840707964602</v>
      </c>
      <c r="O558" s="1">
        <f t="shared" si="90"/>
        <v>0</v>
      </c>
      <c r="P558" s="1">
        <f t="shared" si="91"/>
        <v>0</v>
      </c>
      <c r="Q558" s="1">
        <f>SUMIF('I have a blue banner'!A$2:A$995,D558,'I have a blue banner'!L$2:L$995)</f>
        <v>21</v>
      </c>
      <c r="R558" s="1">
        <f>SUMIF('I have a blue banner'!A$2:A$995,F558,'I have a blue banner'!L$2:L$995)</f>
        <v>32</v>
      </c>
      <c r="S558" s="1">
        <f>SUMIF('I have a blue banner'!A$2:A$995,I558,'I have a blue banner'!L$2:L$995)</f>
        <v>0</v>
      </c>
      <c r="T558" s="1">
        <f>SUMIF('I wanna go biking'!A$2:A$1000,D558,'I wanna go biking'!D$2:D$2000)</f>
        <v>2.8</v>
      </c>
      <c r="U558" s="1">
        <f>SUMIF('I wanna go biking'!A$2:A$1000,F558,'I wanna go biking'!D$2:D$2000)</f>
        <v>3.66666666666667</v>
      </c>
      <c r="V558" s="1">
        <f>SUMIF('I wanna go biking'!A$2:A$1000,H558,'I wanna go biking'!D$2:D$2000)</f>
        <v>7</v>
      </c>
      <c r="W558">
        <f t="shared" si="92"/>
        <v>-18.2</v>
      </c>
      <c r="X558">
        <f t="shared" si="93"/>
        <v>-28.3333333333333</v>
      </c>
      <c r="Y558">
        <f t="shared" si="94"/>
        <v>7</v>
      </c>
      <c r="Z558">
        <f t="shared" si="95"/>
        <v>-6.65830088495575</v>
      </c>
      <c r="AA558">
        <f t="shared" si="96"/>
        <v>0</v>
      </c>
      <c r="AB558">
        <f t="shared" si="97"/>
        <v>0</v>
      </c>
      <c r="AC558" s="25">
        <f t="shared" si="98"/>
        <v>-6.65830088495575</v>
      </c>
    </row>
    <row r="559" spans="1:29">
      <c r="A559">
        <f>'Data Entry'!A560</f>
        <v>7659</v>
      </c>
      <c r="B559">
        <f>'Data Entry'!B560</f>
        <v>99</v>
      </c>
      <c r="C559" t="str">
        <f>'Data Entry'!C560</f>
        <v>Blue</v>
      </c>
      <c r="D559">
        <f>'Data Entry'!M560</f>
        <v>3543</v>
      </c>
      <c r="E559">
        <f>'Data Entry'!N560</f>
        <v>0</v>
      </c>
      <c r="F559">
        <f>'Data Entry'!O560</f>
        <v>7902</v>
      </c>
      <c r="G559">
        <f>'Data Entry'!P560</f>
        <v>0</v>
      </c>
      <c r="H559">
        <f>'Data Entry'!Q560</f>
        <v>865</v>
      </c>
      <c r="I559">
        <f>'Data Entry'!R560</f>
        <v>0</v>
      </c>
      <c r="J559">
        <f t="shared" si="88"/>
        <v>0</v>
      </c>
      <c r="K559" s="1">
        <f>SUMIFS('I want to cry'!C$2:C$1000,'I want to cry'!$A$2:$A$1000,$B559,'I want to cry'!$B$2:$B$1000,$C559)</f>
        <v>21.135</v>
      </c>
      <c r="L559" s="1">
        <f>SUMIFS('I want to cry'!D$2:D$1000,'I want to cry'!$A$2:$A$1000,$B559,'I want to cry'!$B$2:$B$1000,$C559)</f>
        <v>0</v>
      </c>
      <c r="M559" s="1">
        <f>SUMIFS('I want to cry'!E$2:E$1000,'I want to cry'!$A$2:$A$1000,$B559,'I want to cry'!$B$2:$B$1000,$C559)</f>
        <v>0</v>
      </c>
      <c r="N559" s="1">
        <f t="shared" si="89"/>
        <v>0</v>
      </c>
      <c r="O559" s="1">
        <f t="shared" si="90"/>
        <v>0</v>
      </c>
      <c r="P559" s="1">
        <f t="shared" si="91"/>
        <v>0</v>
      </c>
      <c r="Q559" s="1">
        <f>SUMIF('I have a blue banner'!A$2:A$995,D559,'I have a blue banner'!L$2:L$995)</f>
        <v>29</v>
      </c>
      <c r="R559" s="1">
        <f>SUMIF('I have a blue banner'!A$2:A$995,F559,'I have a blue banner'!L$2:L$995)</f>
        <v>105</v>
      </c>
      <c r="S559" s="1">
        <f>SUMIF('I have a blue banner'!A$2:A$995,I559,'I have a blue banner'!L$2:L$995)</f>
        <v>0</v>
      </c>
      <c r="T559" s="1">
        <f>SUMIF('I wanna go biking'!A$2:A$1000,D559,'I wanna go biking'!D$2:D$2000)</f>
        <v>4.2</v>
      </c>
      <c r="U559" s="1">
        <f>SUMIF('I wanna go biking'!A$2:A$1000,F559,'I wanna go biking'!D$2:D$2000)</f>
        <v>14.75</v>
      </c>
      <c r="V559" s="1">
        <f>SUMIF('I wanna go biking'!A$2:A$1000,H559,'I wanna go biking'!D$2:D$2000)</f>
        <v>7.5</v>
      </c>
      <c r="W559">
        <f t="shared" si="92"/>
        <v>-24.8</v>
      </c>
      <c r="X559">
        <f t="shared" si="93"/>
        <v>-90.25</v>
      </c>
      <c r="Y559">
        <f t="shared" si="94"/>
        <v>7.5</v>
      </c>
      <c r="Z559">
        <f t="shared" si="95"/>
        <v>0</v>
      </c>
      <c r="AA559">
        <f t="shared" si="96"/>
        <v>0</v>
      </c>
      <c r="AB559">
        <f t="shared" si="97"/>
        <v>0</v>
      </c>
      <c r="AC559" s="25">
        <f t="shared" si="98"/>
        <v>0</v>
      </c>
    </row>
    <row r="560" spans="1:29">
      <c r="A560">
        <f>'Data Entry'!A561</f>
        <v>865</v>
      </c>
      <c r="B560">
        <f>'Data Entry'!B561</f>
        <v>99</v>
      </c>
      <c r="C560" t="str">
        <f>'Data Entry'!C561</f>
        <v>Red</v>
      </c>
      <c r="D560">
        <f>'Data Entry'!M561</f>
        <v>7659</v>
      </c>
      <c r="E560">
        <f>'Data Entry'!N561</f>
        <v>18.329</v>
      </c>
      <c r="F560">
        <f>'Data Entry'!O561</f>
        <v>2013</v>
      </c>
      <c r="G560">
        <f>'Data Entry'!P561</f>
        <v>0</v>
      </c>
      <c r="H560">
        <f>'Data Entry'!Q561</f>
        <v>2198</v>
      </c>
      <c r="I560">
        <f>'Data Entry'!R561</f>
        <v>0</v>
      </c>
      <c r="J560">
        <f t="shared" si="88"/>
        <v>18.329</v>
      </c>
      <c r="K560" s="1">
        <f>SUMIFS('I want to cry'!C$2:C$1000,'I want to cry'!$A$2:$A$1000,$B560,'I want to cry'!$B$2:$B$1000,$C560)</f>
        <v>56.5</v>
      </c>
      <c r="L560" s="1">
        <f>SUMIFS('I want to cry'!D$2:D$1000,'I want to cry'!$A$2:$A$1000,$B560,'I want to cry'!$B$2:$B$1000,$C560)</f>
        <v>0</v>
      </c>
      <c r="M560" s="1">
        <f>SUMIFS('I want to cry'!E$2:E$1000,'I want to cry'!$A$2:$A$1000,$B560,'I want to cry'!$B$2:$B$1000,$C560)</f>
        <v>0</v>
      </c>
      <c r="N560" s="1">
        <f t="shared" si="89"/>
        <v>0.324407079646018</v>
      </c>
      <c r="O560" s="1">
        <f t="shared" si="90"/>
        <v>0</v>
      </c>
      <c r="P560" s="1">
        <f t="shared" si="91"/>
        <v>0</v>
      </c>
      <c r="Q560" s="1">
        <f>SUMIF('I have a blue banner'!A$2:A$995,D560,'I have a blue banner'!L$2:L$995)</f>
        <v>21</v>
      </c>
      <c r="R560" s="1">
        <f>SUMIF('I have a blue banner'!A$2:A$995,F560,'I have a blue banner'!L$2:L$995)</f>
        <v>32</v>
      </c>
      <c r="S560" s="1">
        <f>SUMIF('I have a blue banner'!A$2:A$995,I560,'I have a blue banner'!L$2:L$995)</f>
        <v>0</v>
      </c>
      <c r="T560" s="1">
        <f>SUMIF('I wanna go biking'!A$2:A$1000,D560,'I wanna go biking'!D$2:D$2000)</f>
        <v>2.8</v>
      </c>
      <c r="U560" s="1">
        <f>SUMIF('I wanna go biking'!A$2:A$1000,F560,'I wanna go biking'!D$2:D$2000)</f>
        <v>3.66666666666667</v>
      </c>
      <c r="V560" s="1">
        <f>SUMIF('I wanna go biking'!A$2:A$1000,H560,'I wanna go biking'!D$2:D$2000)</f>
        <v>7</v>
      </c>
      <c r="W560">
        <f t="shared" si="92"/>
        <v>-18.2</v>
      </c>
      <c r="X560">
        <f t="shared" si="93"/>
        <v>-28.3333333333333</v>
      </c>
      <c r="Y560">
        <f t="shared" si="94"/>
        <v>7</v>
      </c>
      <c r="Z560">
        <f t="shared" si="95"/>
        <v>-5.90420884955752</v>
      </c>
      <c r="AA560">
        <f t="shared" si="96"/>
        <v>0</v>
      </c>
      <c r="AB560">
        <f t="shared" si="97"/>
        <v>0</v>
      </c>
      <c r="AC560" s="25">
        <f t="shared" si="98"/>
        <v>-5.90420884955752</v>
      </c>
    </row>
    <row r="561" spans="1:29">
      <c r="A561">
        <f>'Data Entry'!A562</f>
        <v>1360</v>
      </c>
      <c r="B561">
        <f>'Data Entry'!B562</f>
        <v>100</v>
      </c>
      <c r="C561" t="str">
        <f>'Data Entry'!C562</f>
        <v>Red</v>
      </c>
      <c r="D561">
        <f>'Data Entry'!M562</f>
        <v>5032</v>
      </c>
      <c r="E561">
        <f>'Data Entry'!N562</f>
        <v>16.611</v>
      </c>
      <c r="F561">
        <f>'Data Entry'!O562</f>
        <v>3729</v>
      </c>
      <c r="G561">
        <f>'Data Entry'!P562</f>
        <v>0</v>
      </c>
      <c r="H561">
        <f>'Data Entry'!Q562</f>
        <v>1325</v>
      </c>
      <c r="I561">
        <f>'Data Entry'!R562</f>
        <v>0</v>
      </c>
      <c r="J561">
        <f t="shared" si="88"/>
        <v>16.611</v>
      </c>
      <c r="K561" s="1">
        <f>SUMIFS('I want to cry'!C$2:C$1000,'I want to cry'!$A$2:$A$1000,$B561,'I want to cry'!$B$2:$B$1000,$C561)</f>
        <v>18.73</v>
      </c>
      <c r="L561" s="1">
        <f>SUMIFS('I want to cry'!D$2:D$1000,'I want to cry'!$A$2:$A$1000,$B561,'I want to cry'!$B$2:$B$1000,$C561)</f>
        <v>0</v>
      </c>
      <c r="M561" s="1">
        <f>SUMIFS('I want to cry'!E$2:E$1000,'I want to cry'!$A$2:$A$1000,$B561,'I want to cry'!$B$2:$B$1000,$C561)</f>
        <v>9.805</v>
      </c>
      <c r="N561" s="1">
        <f t="shared" si="89"/>
        <v>0.886865990389749</v>
      </c>
      <c r="O561" s="1">
        <f t="shared" si="90"/>
        <v>0</v>
      </c>
      <c r="P561" s="1">
        <f t="shared" si="91"/>
        <v>0</v>
      </c>
      <c r="Q561" s="1">
        <f>SUMIF('I have a blue banner'!A$2:A$995,D561,'I have a blue banner'!L$2:L$995)</f>
        <v>111</v>
      </c>
      <c r="R561" s="1">
        <f>SUMIF('I have a blue banner'!A$2:A$995,F561,'I have a blue banner'!L$2:L$995)</f>
        <v>0</v>
      </c>
      <c r="S561" s="1">
        <f>SUMIF('I have a blue banner'!A$2:A$995,I561,'I have a blue banner'!L$2:L$995)</f>
        <v>0</v>
      </c>
      <c r="T561" s="1">
        <f>SUMIF('I wanna go biking'!A$2:A$1000,D561,'I wanna go biking'!D$2:D$2000)</f>
        <v>11.5</v>
      </c>
      <c r="U561" s="1">
        <f>SUMIF('I wanna go biking'!A$2:A$1000,F561,'I wanna go biking'!D$2:D$2000)</f>
        <v>0</v>
      </c>
      <c r="V561" s="1">
        <f>SUMIF('I wanna go biking'!A$2:A$1000,H561,'I wanna go biking'!D$2:D$2000)</f>
        <v>20.6666666666667</v>
      </c>
      <c r="W561">
        <f t="shared" si="92"/>
        <v>-99.5</v>
      </c>
      <c r="X561">
        <f t="shared" si="93"/>
        <v>0</v>
      </c>
      <c r="Y561">
        <f t="shared" si="94"/>
        <v>20.6666666666667</v>
      </c>
      <c r="Z561">
        <f t="shared" si="95"/>
        <v>-88.24316604378</v>
      </c>
      <c r="AA561">
        <f t="shared" si="96"/>
        <v>0</v>
      </c>
      <c r="AB561">
        <f t="shared" si="97"/>
        <v>0</v>
      </c>
      <c r="AC561" s="25">
        <f t="shared" si="98"/>
        <v>-88.24316604378</v>
      </c>
    </row>
    <row r="562" spans="1:29">
      <c r="A562">
        <f>'Data Entry'!A563</f>
        <v>8731</v>
      </c>
      <c r="B562">
        <f>'Data Entry'!B563</f>
        <v>100</v>
      </c>
      <c r="C562" t="str">
        <f>'Data Entry'!C563</f>
        <v>Red</v>
      </c>
      <c r="D562">
        <f>'Data Entry'!M563</f>
        <v>5032</v>
      </c>
      <c r="E562">
        <f>'Data Entry'!N563</f>
        <v>2.119</v>
      </c>
      <c r="F562">
        <f>'Data Entry'!O563</f>
        <v>8729</v>
      </c>
      <c r="G562">
        <f>'Data Entry'!P563</f>
        <v>0</v>
      </c>
      <c r="H562">
        <f>'Data Entry'!Q563</f>
        <v>1325</v>
      </c>
      <c r="I562">
        <f>'Data Entry'!R563</f>
        <v>9.805</v>
      </c>
      <c r="J562">
        <f t="shared" si="88"/>
        <v>11.924</v>
      </c>
      <c r="K562" s="1">
        <f>SUMIFS('I want to cry'!C$2:C$1000,'I want to cry'!$A$2:$A$1000,$B562,'I want to cry'!$B$2:$B$1000,$C562)</f>
        <v>18.73</v>
      </c>
      <c r="L562" s="1">
        <f>SUMIFS('I want to cry'!D$2:D$1000,'I want to cry'!$A$2:$A$1000,$B562,'I want to cry'!$B$2:$B$1000,$C562)</f>
        <v>0</v>
      </c>
      <c r="M562" s="1">
        <f>SUMIFS('I want to cry'!E$2:E$1000,'I want to cry'!$A$2:$A$1000,$B562,'I want to cry'!$B$2:$B$1000,$C562)</f>
        <v>9.805</v>
      </c>
      <c r="N562" s="1">
        <f t="shared" si="89"/>
        <v>0</v>
      </c>
      <c r="O562" s="1">
        <f t="shared" si="90"/>
        <v>0</v>
      </c>
      <c r="P562" s="1">
        <f t="shared" si="91"/>
        <v>1</v>
      </c>
      <c r="Q562" s="1">
        <f>SUMIF('I have a blue banner'!A$2:A$995,D562,'I have a blue banner'!L$2:L$995)</f>
        <v>111</v>
      </c>
      <c r="R562" s="1">
        <f>SUMIF('I have a blue banner'!A$2:A$995,F562,'I have a blue banner'!L$2:L$995)</f>
        <v>40</v>
      </c>
      <c r="S562" s="1">
        <f>SUMIF('I have a blue banner'!A$2:A$995,I562,'I have a blue banner'!L$2:L$995)</f>
        <v>0</v>
      </c>
      <c r="T562" s="1">
        <f>SUMIF('I wanna go biking'!A$2:A$1000,D562,'I wanna go biking'!D$2:D$2000)</f>
        <v>11.5</v>
      </c>
      <c r="U562" s="1">
        <f>SUMIF('I wanna go biking'!A$2:A$1000,F562,'I wanna go biking'!D$2:D$2000)</f>
        <v>5</v>
      </c>
      <c r="V562" s="1">
        <f>SUMIF('I wanna go biking'!A$2:A$1000,H562,'I wanna go biking'!D$2:D$2000)</f>
        <v>20.6666666666667</v>
      </c>
      <c r="W562">
        <f t="shared" si="92"/>
        <v>-99.5</v>
      </c>
      <c r="X562">
        <f t="shared" si="93"/>
        <v>-35</v>
      </c>
      <c r="Y562">
        <f t="shared" si="94"/>
        <v>20.6666666666667</v>
      </c>
      <c r="Z562">
        <f t="shared" si="95"/>
        <v>0</v>
      </c>
      <c r="AA562">
        <f t="shared" si="96"/>
        <v>0</v>
      </c>
      <c r="AB562">
        <f t="shared" si="97"/>
        <v>20.6666666666667</v>
      </c>
      <c r="AC562" s="25">
        <f t="shared" si="98"/>
        <v>20.6666666666667</v>
      </c>
    </row>
    <row r="563" spans="1:29">
      <c r="A563">
        <f>'Data Entry'!A564</f>
        <v>1114</v>
      </c>
      <c r="B563">
        <f>'Data Entry'!B564</f>
        <v>100</v>
      </c>
      <c r="C563" t="str">
        <f>'Data Entry'!C564</f>
        <v>Red</v>
      </c>
      <c r="D563">
        <f>'Data Entry'!M564</f>
        <v>5032</v>
      </c>
      <c r="E563">
        <f>'Data Entry'!N564</f>
        <v>0</v>
      </c>
      <c r="F563">
        <f>'Data Entry'!O564</f>
        <v>8729</v>
      </c>
      <c r="G563">
        <f>'Data Entry'!P564</f>
        <v>0</v>
      </c>
      <c r="H563">
        <f>'Data Entry'!Q564</f>
        <v>1325</v>
      </c>
      <c r="I563">
        <f>'Data Entry'!R564</f>
        <v>0</v>
      </c>
      <c r="J563">
        <f t="shared" si="88"/>
        <v>0</v>
      </c>
      <c r="K563" s="1">
        <f>SUMIFS('I want to cry'!C$2:C$1000,'I want to cry'!$A$2:$A$1000,$B563,'I want to cry'!$B$2:$B$1000,$C563)</f>
        <v>18.73</v>
      </c>
      <c r="L563" s="1">
        <f>SUMIFS('I want to cry'!D$2:D$1000,'I want to cry'!$A$2:$A$1000,$B563,'I want to cry'!$B$2:$B$1000,$C563)</f>
        <v>0</v>
      </c>
      <c r="M563" s="1">
        <f>SUMIFS('I want to cry'!E$2:E$1000,'I want to cry'!$A$2:$A$1000,$B563,'I want to cry'!$B$2:$B$1000,$C563)</f>
        <v>9.805</v>
      </c>
      <c r="N563" s="1">
        <f t="shared" si="89"/>
        <v>0</v>
      </c>
      <c r="O563" s="1">
        <f t="shared" si="90"/>
        <v>0</v>
      </c>
      <c r="P563" s="1">
        <f t="shared" si="91"/>
        <v>0</v>
      </c>
      <c r="Q563" s="1">
        <f>SUMIF('I have a blue banner'!A$2:A$995,D563,'I have a blue banner'!L$2:L$995)</f>
        <v>111</v>
      </c>
      <c r="R563" s="1">
        <f>SUMIF('I have a blue banner'!A$2:A$995,F563,'I have a blue banner'!L$2:L$995)</f>
        <v>40</v>
      </c>
      <c r="S563" s="1">
        <f>SUMIF('I have a blue banner'!A$2:A$995,I563,'I have a blue banner'!L$2:L$995)</f>
        <v>0</v>
      </c>
      <c r="T563" s="1">
        <f>SUMIF('I wanna go biking'!A$2:A$1000,D563,'I wanna go biking'!D$2:D$2000)</f>
        <v>11.5</v>
      </c>
      <c r="U563" s="1">
        <f>SUMIF('I wanna go biking'!A$2:A$1000,F563,'I wanna go biking'!D$2:D$2000)</f>
        <v>5</v>
      </c>
      <c r="V563" s="1">
        <f>SUMIF('I wanna go biking'!A$2:A$1000,H563,'I wanna go biking'!D$2:D$2000)</f>
        <v>20.6666666666667</v>
      </c>
      <c r="W563">
        <f t="shared" si="92"/>
        <v>-99.5</v>
      </c>
      <c r="X563">
        <f t="shared" si="93"/>
        <v>-35</v>
      </c>
      <c r="Y563">
        <f t="shared" si="94"/>
        <v>20.6666666666667</v>
      </c>
      <c r="Z563">
        <f t="shared" si="95"/>
        <v>0</v>
      </c>
      <c r="AA563">
        <f t="shared" si="96"/>
        <v>0</v>
      </c>
      <c r="AB563">
        <f t="shared" si="97"/>
        <v>0</v>
      </c>
      <c r="AC563" s="25">
        <f t="shared" si="98"/>
        <v>0</v>
      </c>
    </row>
    <row r="564" spans="1:29">
      <c r="A564">
        <f>'Data Entry'!A565</f>
        <v>1325</v>
      </c>
      <c r="B564">
        <f>'Data Entry'!B565</f>
        <v>100</v>
      </c>
      <c r="C564" t="str">
        <f>'Data Entry'!C565</f>
        <v>Blue</v>
      </c>
      <c r="D564">
        <f>'Data Entry'!M565</f>
        <v>1360</v>
      </c>
      <c r="E564">
        <f>'Data Entry'!N565</f>
        <v>36.553</v>
      </c>
      <c r="F564">
        <f>'Data Entry'!O565</f>
        <v>1114</v>
      </c>
      <c r="G564">
        <f>'Data Entry'!P565</f>
        <v>0</v>
      </c>
      <c r="H564">
        <f>'Data Entry'!Q565</f>
        <v>8729</v>
      </c>
      <c r="I564">
        <f>'Data Entry'!R565</f>
        <v>0</v>
      </c>
      <c r="J564">
        <f t="shared" si="88"/>
        <v>36.553</v>
      </c>
      <c r="K564" s="1">
        <f>SUMIFS('I want to cry'!C$2:C$1000,'I want to cry'!$A$2:$A$1000,$B564,'I want to cry'!$B$2:$B$1000,$C564)</f>
        <v>39.886</v>
      </c>
      <c r="L564" s="1">
        <f>SUMIFS('I want to cry'!D$2:D$1000,'I want to cry'!$A$2:$A$1000,$B564,'I want to cry'!$B$2:$B$1000,$C564)</f>
        <v>9.817</v>
      </c>
      <c r="M564" s="1">
        <f>SUMIFS('I want to cry'!E$2:E$1000,'I want to cry'!$A$2:$A$1000,$B564,'I want to cry'!$B$2:$B$1000,$C564)</f>
        <v>62.034</v>
      </c>
      <c r="N564" s="1">
        <f t="shared" si="89"/>
        <v>0.916436845008274</v>
      </c>
      <c r="O564" s="1">
        <f t="shared" si="90"/>
        <v>0</v>
      </c>
      <c r="P564" s="1">
        <f t="shared" si="91"/>
        <v>0</v>
      </c>
      <c r="Q564" s="1">
        <f>SUMIF('I have a blue banner'!A$2:A$995,D564,'I have a blue banner'!L$2:L$995)</f>
        <v>76</v>
      </c>
      <c r="R564" s="1">
        <f>SUMIF('I have a blue banner'!A$2:A$995,F564,'I have a blue banner'!L$2:L$995)</f>
        <v>171</v>
      </c>
      <c r="S564" s="1">
        <f>SUMIF('I have a blue banner'!A$2:A$995,I564,'I have a blue banner'!L$2:L$995)</f>
        <v>0</v>
      </c>
      <c r="T564" s="1">
        <f>SUMIF('I wanna go biking'!A$2:A$1000,D564,'I wanna go biking'!D$2:D$2000)</f>
        <v>9.33333333333333</v>
      </c>
      <c r="U564" s="1">
        <f>SUMIF('I wanna go biking'!A$2:A$1000,F564,'I wanna go biking'!D$2:D$2000)</f>
        <v>25.6666666666667</v>
      </c>
      <c r="V564" s="1">
        <f>SUMIF('I wanna go biking'!A$2:A$1000,H564,'I wanna go biking'!D$2:D$2000)</f>
        <v>5</v>
      </c>
      <c r="W564">
        <f t="shared" si="92"/>
        <v>-66.6666666666667</v>
      </c>
      <c r="X564">
        <f t="shared" si="93"/>
        <v>-145.333333333333</v>
      </c>
      <c r="Y564">
        <f t="shared" si="94"/>
        <v>5</v>
      </c>
      <c r="Z564">
        <f t="shared" si="95"/>
        <v>-61.0957896672182</v>
      </c>
      <c r="AA564">
        <f t="shared" si="96"/>
        <v>0</v>
      </c>
      <c r="AB564">
        <f t="shared" si="97"/>
        <v>0</v>
      </c>
      <c r="AC564" s="25">
        <f t="shared" si="98"/>
        <v>-61.0957896672182</v>
      </c>
    </row>
    <row r="565" spans="1:29">
      <c r="A565">
        <f>'Data Entry'!A566</f>
        <v>6397</v>
      </c>
      <c r="B565">
        <f>'Data Entry'!B566</f>
        <v>102</v>
      </c>
      <c r="C565" t="str">
        <f>'Data Entry'!C566</f>
        <v>Red</v>
      </c>
      <c r="D565">
        <f>'Data Entry'!M566</f>
        <v>772</v>
      </c>
      <c r="E565">
        <f>'Data Entry'!N566</f>
        <v>28.83</v>
      </c>
      <c r="F565">
        <f>'Data Entry'!O566</f>
        <v>3739</v>
      </c>
      <c r="G565">
        <f>'Data Entry'!P566</f>
        <v>0</v>
      </c>
      <c r="H565">
        <f>'Data Entry'!Q566</f>
        <v>8789</v>
      </c>
      <c r="I565">
        <f>'Data Entry'!R566</f>
        <v>0</v>
      </c>
      <c r="J565">
        <f t="shared" si="88"/>
        <v>28.83</v>
      </c>
      <c r="K565" s="1">
        <f>SUMIFS('I want to cry'!C$2:C$1000,'I want to cry'!$A$2:$A$1000,$B565,'I want to cry'!$B$2:$B$1000,$C565)</f>
        <v>28.83</v>
      </c>
      <c r="L565" s="1">
        <f>SUMIFS('I want to cry'!D$2:D$1000,'I want to cry'!$A$2:$A$1000,$B565,'I want to cry'!$B$2:$B$1000,$C565)</f>
        <v>0</v>
      </c>
      <c r="M565" s="1">
        <f>SUMIFS('I want to cry'!E$2:E$1000,'I want to cry'!$A$2:$A$1000,$B565,'I want to cry'!$B$2:$B$1000,$C565)</f>
        <v>0</v>
      </c>
      <c r="N565" s="1">
        <f t="shared" si="89"/>
        <v>1</v>
      </c>
      <c r="O565" s="1">
        <f t="shared" si="90"/>
        <v>0</v>
      </c>
      <c r="P565" s="1">
        <f t="shared" si="91"/>
        <v>0</v>
      </c>
      <c r="Q565" s="1">
        <f>SUMIF('I have a blue banner'!A$2:A$995,D565,'I have a blue banner'!L$2:L$995)</f>
        <v>80</v>
      </c>
      <c r="R565" s="1">
        <f>SUMIF('I have a blue banner'!A$2:A$995,F565,'I have a blue banner'!L$2:L$995)</f>
        <v>30</v>
      </c>
      <c r="S565" s="1">
        <f>SUMIF('I have a blue banner'!A$2:A$995,I565,'I have a blue banner'!L$2:L$995)</f>
        <v>0</v>
      </c>
      <c r="T565" s="1">
        <f>SUMIF('I wanna go biking'!A$2:A$1000,D565,'I wanna go biking'!D$2:D$2000)</f>
        <v>8</v>
      </c>
      <c r="U565" s="1">
        <f>SUMIF('I wanna go biking'!A$2:A$1000,F565,'I wanna go biking'!D$2:D$2000)</f>
        <v>2</v>
      </c>
      <c r="V565" s="1">
        <f>SUMIF('I wanna go biking'!A$2:A$1000,H565,'I wanna go biking'!D$2:D$2000)</f>
        <v>3.5</v>
      </c>
      <c r="W565">
        <f t="shared" si="92"/>
        <v>-72</v>
      </c>
      <c r="X565">
        <f t="shared" si="93"/>
        <v>-28</v>
      </c>
      <c r="Y565">
        <f t="shared" si="94"/>
        <v>3.5</v>
      </c>
      <c r="Z565">
        <f t="shared" si="95"/>
        <v>-72</v>
      </c>
      <c r="AA565">
        <f t="shared" si="96"/>
        <v>0</v>
      </c>
      <c r="AB565">
        <f t="shared" si="97"/>
        <v>0</v>
      </c>
      <c r="AC565" s="25">
        <f t="shared" si="98"/>
        <v>-72</v>
      </c>
    </row>
    <row r="566" spans="1:29">
      <c r="A566">
        <f>'Data Entry'!A567</f>
        <v>8729</v>
      </c>
      <c r="B566">
        <f>'Data Entry'!B567</f>
        <v>100</v>
      </c>
      <c r="C566" t="str">
        <f>'Data Entry'!C567</f>
        <v>Blue</v>
      </c>
      <c r="D566">
        <f>'Data Entry'!M567</f>
        <v>8731</v>
      </c>
      <c r="E566">
        <f>'Data Entry'!N567</f>
        <v>3.333</v>
      </c>
      <c r="F566">
        <f>'Data Entry'!O567</f>
        <v>1114</v>
      </c>
      <c r="G566">
        <f>'Data Entry'!P567</f>
        <v>9.817</v>
      </c>
      <c r="H566">
        <f>'Data Entry'!Q567</f>
        <v>1360</v>
      </c>
      <c r="I566">
        <f>'Data Entry'!R567</f>
        <v>62.034</v>
      </c>
      <c r="J566">
        <f t="shared" si="88"/>
        <v>75.184</v>
      </c>
      <c r="K566" s="1">
        <f>SUMIFS('I want to cry'!C$2:C$1000,'I want to cry'!$A$2:$A$1000,$B566,'I want to cry'!$B$2:$B$1000,$C566)</f>
        <v>39.886</v>
      </c>
      <c r="L566" s="1">
        <f>SUMIFS('I want to cry'!D$2:D$1000,'I want to cry'!$A$2:$A$1000,$B566,'I want to cry'!$B$2:$B$1000,$C566)</f>
        <v>9.817</v>
      </c>
      <c r="M566" s="1">
        <f>SUMIFS('I want to cry'!E$2:E$1000,'I want to cry'!$A$2:$A$1000,$B566,'I want to cry'!$B$2:$B$1000,$C566)</f>
        <v>62.034</v>
      </c>
      <c r="N566" s="1">
        <f t="shared" si="89"/>
        <v>0.0835631549917264</v>
      </c>
      <c r="O566" s="1">
        <f t="shared" si="90"/>
        <v>1</v>
      </c>
      <c r="P566" s="1">
        <f t="shared" si="91"/>
        <v>1</v>
      </c>
      <c r="Q566" s="1">
        <f>SUMIF('I have a blue banner'!A$2:A$995,D566,'I have a blue banner'!L$2:L$995)</f>
        <v>81</v>
      </c>
      <c r="R566" s="1">
        <f>SUMIF('I have a blue banner'!A$2:A$995,F566,'I have a blue banner'!L$2:L$995)</f>
        <v>171</v>
      </c>
      <c r="S566" s="1">
        <f>SUMIF('I have a blue banner'!A$2:A$995,I566,'I have a blue banner'!L$2:L$995)</f>
        <v>0</v>
      </c>
      <c r="T566" s="1">
        <f>SUMIF('I wanna go biking'!A$2:A$1000,D566,'I wanna go biking'!D$2:D$2000)</f>
        <v>6.66666666666667</v>
      </c>
      <c r="U566" s="1">
        <f>SUMIF('I wanna go biking'!A$2:A$1000,F566,'I wanna go biking'!D$2:D$2000)</f>
        <v>25.6666666666667</v>
      </c>
      <c r="V566" s="1">
        <f>SUMIF('I wanna go biking'!A$2:A$1000,H566,'I wanna go biking'!D$2:D$2000)</f>
        <v>9.33333333333333</v>
      </c>
      <c r="W566">
        <f t="shared" si="92"/>
        <v>-74.3333333333333</v>
      </c>
      <c r="X566">
        <f t="shared" si="93"/>
        <v>-145.333333333333</v>
      </c>
      <c r="Y566">
        <f t="shared" si="94"/>
        <v>9.33333333333333</v>
      </c>
      <c r="Z566">
        <f t="shared" si="95"/>
        <v>-6.211527854385</v>
      </c>
      <c r="AA566">
        <f t="shared" si="96"/>
        <v>-145.333333333333</v>
      </c>
      <c r="AB566">
        <f t="shared" si="97"/>
        <v>9.33333333333333</v>
      </c>
      <c r="AC566" s="25">
        <f t="shared" si="98"/>
        <v>-142.211527854385</v>
      </c>
    </row>
    <row r="567" spans="1:29">
      <c r="A567">
        <f>'Data Entry'!A568</f>
        <v>8765</v>
      </c>
      <c r="B567">
        <f>'Data Entry'!B568</f>
        <v>101</v>
      </c>
      <c r="C567" t="str">
        <f>'Data Entry'!C568</f>
        <v>Red</v>
      </c>
      <c r="D567">
        <f>'Data Entry'!M568</f>
        <v>6135</v>
      </c>
      <c r="E567">
        <f>'Data Entry'!N568</f>
        <v>5.165</v>
      </c>
      <c r="F567">
        <f>'Data Entry'!O568</f>
        <v>4917</v>
      </c>
      <c r="G567">
        <f>'Data Entry'!P568</f>
        <v>17.206</v>
      </c>
      <c r="H567">
        <f>'Data Entry'!Q568</f>
        <v>6875</v>
      </c>
      <c r="I567">
        <f>'Data Entry'!R568</f>
        <v>36.259</v>
      </c>
      <c r="J567">
        <f t="shared" si="88"/>
        <v>58.63</v>
      </c>
      <c r="K567" s="1">
        <f>SUMIFS('I want to cry'!C$2:C$1000,'I want to cry'!$A$2:$A$1000,$B567,'I want to cry'!$B$2:$B$1000,$C567)</f>
        <v>8.97</v>
      </c>
      <c r="L567" s="1">
        <f>SUMIFS('I want to cry'!D$2:D$1000,'I want to cry'!$A$2:$A$1000,$B567,'I want to cry'!$B$2:$B$1000,$C567)</f>
        <v>17.206</v>
      </c>
      <c r="M567" s="1">
        <f>SUMIFS('I want to cry'!E$2:E$1000,'I want to cry'!$A$2:$A$1000,$B567,'I want to cry'!$B$2:$B$1000,$C567)</f>
        <v>36.259</v>
      </c>
      <c r="N567" s="1">
        <f t="shared" si="89"/>
        <v>0.575808249721293</v>
      </c>
      <c r="O567" s="1">
        <f t="shared" si="90"/>
        <v>1</v>
      </c>
      <c r="P567" s="1">
        <f t="shared" si="91"/>
        <v>1</v>
      </c>
      <c r="Q567" s="1">
        <f>SUMIF('I have a blue banner'!A$2:A$995,D567,'I have a blue banner'!L$2:L$995)</f>
        <v>112</v>
      </c>
      <c r="R567" s="1">
        <f>SUMIF('I have a blue banner'!A$2:A$995,F567,'I have a blue banner'!L$2:L$995)</f>
        <v>126</v>
      </c>
      <c r="S567" s="1">
        <f>SUMIF('I have a blue banner'!A$2:A$995,I567,'I have a blue banner'!L$2:L$995)</f>
        <v>0</v>
      </c>
      <c r="T567" s="1">
        <f>SUMIF('I wanna go biking'!A$2:A$1000,D567,'I wanna go biking'!D$2:D$2000)</f>
        <v>10.6666666666667</v>
      </c>
      <c r="U567" s="1">
        <f>SUMIF('I wanna go biking'!A$2:A$1000,F567,'I wanna go biking'!D$2:D$2000)</f>
        <v>12</v>
      </c>
      <c r="V567" s="1">
        <f>SUMIF('I wanna go biking'!A$2:A$1000,H567,'I wanna go biking'!D$2:D$2000)</f>
        <v>7.66666666666667</v>
      </c>
      <c r="W567">
        <f t="shared" si="92"/>
        <v>-101.333333333333</v>
      </c>
      <c r="X567">
        <f t="shared" si="93"/>
        <v>-114</v>
      </c>
      <c r="Y567">
        <f t="shared" si="94"/>
        <v>7.66666666666667</v>
      </c>
      <c r="Z567">
        <f t="shared" si="95"/>
        <v>-58.348569305091</v>
      </c>
      <c r="AA567">
        <f t="shared" si="96"/>
        <v>-114</v>
      </c>
      <c r="AB567">
        <f t="shared" si="97"/>
        <v>7.66666666666667</v>
      </c>
      <c r="AC567" s="25">
        <f t="shared" si="98"/>
        <v>-164.681902638424</v>
      </c>
    </row>
    <row r="568" spans="1:29">
      <c r="A568">
        <f>'Data Entry'!A569</f>
        <v>610</v>
      </c>
      <c r="B568">
        <f>'Data Entry'!B569</f>
        <v>101</v>
      </c>
      <c r="C568" t="str">
        <f>'Data Entry'!C569</f>
        <v>Red</v>
      </c>
      <c r="D568">
        <f>'Data Entry'!M569</f>
        <v>6135</v>
      </c>
      <c r="E568">
        <f>'Data Entry'!N569</f>
        <v>3.805</v>
      </c>
      <c r="F568">
        <f>'Data Entry'!O569</f>
        <v>4917</v>
      </c>
      <c r="G568">
        <f>'Data Entry'!P569</f>
        <v>0</v>
      </c>
      <c r="H568">
        <f>'Data Entry'!Q569</f>
        <v>6875</v>
      </c>
      <c r="I568">
        <f>'Data Entry'!R569</f>
        <v>0</v>
      </c>
      <c r="J568">
        <f t="shared" si="88"/>
        <v>3.805</v>
      </c>
      <c r="K568" s="1">
        <f>SUMIFS('I want to cry'!C$2:C$1000,'I want to cry'!$A$2:$A$1000,$B568,'I want to cry'!$B$2:$B$1000,$C568)</f>
        <v>8.97</v>
      </c>
      <c r="L568" s="1">
        <f>SUMIFS('I want to cry'!D$2:D$1000,'I want to cry'!$A$2:$A$1000,$B568,'I want to cry'!$B$2:$B$1000,$C568)</f>
        <v>17.206</v>
      </c>
      <c r="M568" s="1">
        <f>SUMIFS('I want to cry'!E$2:E$1000,'I want to cry'!$A$2:$A$1000,$B568,'I want to cry'!$B$2:$B$1000,$C568)</f>
        <v>36.259</v>
      </c>
      <c r="N568" s="1">
        <f t="shared" si="89"/>
        <v>0.424191750278707</v>
      </c>
      <c r="O568" s="1">
        <f t="shared" si="90"/>
        <v>0</v>
      </c>
      <c r="P568" s="1">
        <f t="shared" si="91"/>
        <v>0</v>
      </c>
      <c r="Q568" s="1">
        <f>SUMIF('I have a blue banner'!A$2:A$995,D568,'I have a blue banner'!L$2:L$995)</f>
        <v>112</v>
      </c>
      <c r="R568" s="1">
        <f>SUMIF('I have a blue banner'!A$2:A$995,F568,'I have a blue banner'!L$2:L$995)</f>
        <v>126</v>
      </c>
      <c r="S568" s="1">
        <f>SUMIF('I have a blue banner'!A$2:A$995,I568,'I have a blue banner'!L$2:L$995)</f>
        <v>0</v>
      </c>
      <c r="T568" s="1">
        <f>SUMIF('I wanna go biking'!A$2:A$1000,D568,'I wanna go biking'!D$2:D$2000)</f>
        <v>10.6666666666667</v>
      </c>
      <c r="U568" s="1">
        <f>SUMIF('I wanna go biking'!A$2:A$1000,F568,'I wanna go biking'!D$2:D$2000)</f>
        <v>12</v>
      </c>
      <c r="V568" s="1">
        <f>SUMIF('I wanna go biking'!A$2:A$1000,H568,'I wanna go biking'!D$2:D$2000)</f>
        <v>7.66666666666667</v>
      </c>
      <c r="W568">
        <f t="shared" si="92"/>
        <v>-101.333333333333</v>
      </c>
      <c r="X568">
        <f t="shared" si="93"/>
        <v>-114</v>
      </c>
      <c r="Y568">
        <f t="shared" si="94"/>
        <v>7.66666666666667</v>
      </c>
      <c r="Z568">
        <f t="shared" si="95"/>
        <v>-42.9847640282423</v>
      </c>
      <c r="AA568">
        <f t="shared" si="96"/>
        <v>0</v>
      </c>
      <c r="AB568">
        <f t="shared" si="97"/>
        <v>0</v>
      </c>
      <c r="AC568" s="25">
        <f t="shared" si="98"/>
        <v>-42.9847640282423</v>
      </c>
    </row>
    <row r="569" spans="1:29">
      <c r="A569">
        <f>'Data Entry'!A570</f>
        <v>4917</v>
      </c>
      <c r="B569">
        <f>'Data Entry'!B570</f>
        <v>101</v>
      </c>
      <c r="C569" t="str">
        <f>'Data Entry'!C570</f>
        <v>Blue</v>
      </c>
      <c r="D569">
        <f>'Data Entry'!M570</f>
        <v>8675</v>
      </c>
      <c r="E569">
        <f>'Data Entry'!N570</f>
        <v>14.471</v>
      </c>
      <c r="F569">
        <f>'Data Entry'!O570</f>
        <v>2609</v>
      </c>
      <c r="G569">
        <f>'Data Entry'!P570</f>
        <v>0</v>
      </c>
      <c r="H569">
        <f>'Data Entry'!Q570</f>
        <v>610</v>
      </c>
      <c r="I569">
        <f>'Data Entry'!R570</f>
        <v>0</v>
      </c>
      <c r="J569">
        <f t="shared" si="88"/>
        <v>14.471</v>
      </c>
      <c r="K569" s="1">
        <f>SUMIFS('I want to cry'!C$2:C$1000,'I want to cry'!$A$2:$A$1000,$B569,'I want to cry'!$B$2:$B$1000,$C569)</f>
        <v>18.603</v>
      </c>
      <c r="L569" s="1">
        <f>SUMIFS('I want to cry'!D$2:D$1000,'I want to cry'!$A$2:$A$1000,$B569,'I want to cry'!$B$2:$B$1000,$C569)</f>
        <v>0</v>
      </c>
      <c r="M569" s="1">
        <f>SUMIFS('I want to cry'!E$2:E$1000,'I want to cry'!$A$2:$A$1000,$B569,'I want to cry'!$B$2:$B$1000,$C569)</f>
        <v>0</v>
      </c>
      <c r="N569" s="1">
        <f t="shared" si="89"/>
        <v>0.77788528731925</v>
      </c>
      <c r="O569" s="1">
        <f t="shared" si="90"/>
        <v>0</v>
      </c>
      <c r="P569" s="1">
        <f t="shared" si="91"/>
        <v>0</v>
      </c>
      <c r="Q569" s="1">
        <f>SUMIF('I have a blue banner'!A$2:A$995,D569,'I have a blue banner'!L$2:L$995)</f>
        <v>0</v>
      </c>
      <c r="R569" s="1">
        <f>SUMIF('I have a blue banner'!A$2:A$995,F569,'I have a blue banner'!L$2:L$995)</f>
        <v>86</v>
      </c>
      <c r="S569" s="1">
        <f>SUMIF('I have a blue banner'!A$2:A$995,I569,'I have a blue banner'!L$2:L$995)</f>
        <v>0</v>
      </c>
      <c r="T569" s="1">
        <f>SUMIF('I wanna go biking'!A$2:A$1000,D569,'I wanna go biking'!D$2:D$2000)</f>
        <v>0</v>
      </c>
      <c r="U569" s="1">
        <f>SUMIF('I wanna go biking'!A$2:A$1000,F569,'I wanna go biking'!D$2:D$2000)</f>
        <v>14.4</v>
      </c>
      <c r="V569" s="1">
        <f>SUMIF('I wanna go biking'!A$2:A$1000,H569,'I wanna go biking'!D$2:D$2000)</f>
        <v>14.4</v>
      </c>
      <c r="W569">
        <f t="shared" si="92"/>
        <v>0</v>
      </c>
      <c r="X569">
        <f t="shared" si="93"/>
        <v>-71.6</v>
      </c>
      <c r="Y569">
        <f t="shared" si="94"/>
        <v>14.4</v>
      </c>
      <c r="Z569">
        <f t="shared" si="95"/>
        <v>0</v>
      </c>
      <c r="AA569">
        <f t="shared" si="96"/>
        <v>0</v>
      </c>
      <c r="AB569">
        <f t="shared" si="97"/>
        <v>0</v>
      </c>
      <c r="AC569" s="25">
        <f t="shared" si="98"/>
        <v>0</v>
      </c>
    </row>
    <row r="570" spans="1:29">
      <c r="A570">
        <f>'Data Entry'!A571</f>
        <v>6135</v>
      </c>
      <c r="B570">
        <f>'Data Entry'!B571</f>
        <v>101</v>
      </c>
      <c r="C570" t="str">
        <f>'Data Entry'!C571</f>
        <v>Blue</v>
      </c>
      <c r="D570">
        <f>'Data Entry'!M571</f>
        <v>8765</v>
      </c>
      <c r="E570">
        <f>'Data Entry'!N571</f>
        <v>0</v>
      </c>
      <c r="F570">
        <f>'Data Entry'!O571</f>
        <v>2609</v>
      </c>
      <c r="G570">
        <f>'Data Entry'!P571</f>
        <v>0</v>
      </c>
      <c r="H570">
        <f>'Data Entry'!Q571</f>
        <v>610</v>
      </c>
      <c r="I570">
        <f>'Data Entry'!R571</f>
        <v>0</v>
      </c>
      <c r="J570">
        <f t="shared" si="88"/>
        <v>0</v>
      </c>
      <c r="K570" s="1">
        <f>SUMIFS('I want to cry'!C$2:C$1000,'I want to cry'!$A$2:$A$1000,$B570,'I want to cry'!$B$2:$B$1000,$C570)</f>
        <v>18.603</v>
      </c>
      <c r="L570" s="1">
        <f>SUMIFS('I want to cry'!D$2:D$1000,'I want to cry'!$A$2:$A$1000,$B570,'I want to cry'!$B$2:$B$1000,$C570)</f>
        <v>0</v>
      </c>
      <c r="M570" s="1">
        <f>SUMIFS('I want to cry'!E$2:E$1000,'I want to cry'!$A$2:$A$1000,$B570,'I want to cry'!$B$2:$B$1000,$C570)</f>
        <v>0</v>
      </c>
      <c r="N570" s="1">
        <f t="shared" si="89"/>
        <v>0</v>
      </c>
      <c r="O570" s="1">
        <f t="shared" si="90"/>
        <v>0</v>
      </c>
      <c r="P570" s="1">
        <f t="shared" si="91"/>
        <v>0</v>
      </c>
      <c r="Q570" s="1">
        <f>SUMIF('I have a blue banner'!A$2:A$995,D570,'I have a blue banner'!L$2:L$995)</f>
        <v>0</v>
      </c>
      <c r="R570" s="1">
        <f>SUMIF('I have a blue banner'!A$2:A$995,F570,'I have a blue banner'!L$2:L$995)</f>
        <v>86</v>
      </c>
      <c r="S570" s="1">
        <f>SUMIF('I have a blue banner'!A$2:A$995,I570,'I have a blue banner'!L$2:L$995)</f>
        <v>0</v>
      </c>
      <c r="T570" s="1">
        <f>SUMIF('I wanna go biking'!A$2:A$1000,D570,'I wanna go biking'!D$2:D$2000)</f>
        <v>0</v>
      </c>
      <c r="U570" s="1">
        <f>SUMIF('I wanna go biking'!A$2:A$1000,F570,'I wanna go biking'!D$2:D$2000)</f>
        <v>14.4</v>
      </c>
      <c r="V570" s="1">
        <f>SUMIF('I wanna go biking'!A$2:A$1000,H570,'I wanna go biking'!D$2:D$2000)</f>
        <v>14.4</v>
      </c>
      <c r="W570">
        <f t="shared" si="92"/>
        <v>0</v>
      </c>
      <c r="X570">
        <f t="shared" si="93"/>
        <v>-71.6</v>
      </c>
      <c r="Y570">
        <f t="shared" si="94"/>
        <v>14.4</v>
      </c>
      <c r="Z570">
        <f t="shared" si="95"/>
        <v>0</v>
      </c>
      <c r="AA570">
        <f t="shared" si="96"/>
        <v>0</v>
      </c>
      <c r="AB570">
        <f t="shared" si="97"/>
        <v>0</v>
      </c>
      <c r="AC570" s="25">
        <f t="shared" si="98"/>
        <v>0</v>
      </c>
    </row>
    <row r="571" spans="1:29">
      <c r="A571">
        <f>'Data Entry'!A572</f>
        <v>6975</v>
      </c>
      <c r="B571">
        <f>'Data Entry'!B572</f>
        <v>101</v>
      </c>
      <c r="C571" t="str">
        <f>'Data Entry'!C572</f>
        <v>Blue</v>
      </c>
      <c r="D571">
        <f>'Data Entry'!M572</f>
        <v>8675</v>
      </c>
      <c r="E571">
        <f>'Data Entry'!N572</f>
        <v>4.132</v>
      </c>
      <c r="F571">
        <f>'Data Entry'!O572</f>
        <v>2609</v>
      </c>
      <c r="G571">
        <f>'Data Entry'!P572</f>
        <v>0</v>
      </c>
      <c r="H571">
        <f>'Data Entry'!Q572</f>
        <v>610</v>
      </c>
      <c r="I571">
        <f>'Data Entry'!R572</f>
        <v>0</v>
      </c>
      <c r="J571">
        <f t="shared" si="88"/>
        <v>4.132</v>
      </c>
      <c r="K571" s="1">
        <f>SUMIFS('I want to cry'!C$2:C$1000,'I want to cry'!$A$2:$A$1000,$B571,'I want to cry'!$B$2:$B$1000,$C571)</f>
        <v>18.603</v>
      </c>
      <c r="L571" s="1">
        <f>SUMIFS('I want to cry'!D$2:D$1000,'I want to cry'!$A$2:$A$1000,$B571,'I want to cry'!$B$2:$B$1000,$C571)</f>
        <v>0</v>
      </c>
      <c r="M571" s="1">
        <f>SUMIFS('I want to cry'!E$2:E$1000,'I want to cry'!$A$2:$A$1000,$B571,'I want to cry'!$B$2:$B$1000,$C571)</f>
        <v>0</v>
      </c>
      <c r="N571" s="1">
        <f t="shared" si="89"/>
        <v>0.22211471268075</v>
      </c>
      <c r="O571" s="1">
        <f t="shared" si="90"/>
        <v>0</v>
      </c>
      <c r="P571" s="1">
        <f t="shared" si="91"/>
        <v>0</v>
      </c>
      <c r="Q571" s="1">
        <f>SUMIF('I have a blue banner'!A$2:A$995,D571,'I have a blue banner'!L$2:L$995)</f>
        <v>0</v>
      </c>
      <c r="R571" s="1">
        <f>SUMIF('I have a blue banner'!A$2:A$995,F571,'I have a blue banner'!L$2:L$995)</f>
        <v>86</v>
      </c>
      <c r="S571" s="1">
        <f>SUMIF('I have a blue banner'!A$2:A$995,I571,'I have a blue banner'!L$2:L$995)</f>
        <v>0</v>
      </c>
      <c r="T571" s="1">
        <f>SUMIF('I wanna go biking'!A$2:A$1000,D571,'I wanna go biking'!D$2:D$2000)</f>
        <v>0</v>
      </c>
      <c r="U571" s="1">
        <f>SUMIF('I wanna go biking'!A$2:A$1000,F571,'I wanna go biking'!D$2:D$2000)</f>
        <v>14.4</v>
      </c>
      <c r="V571" s="1">
        <f>SUMIF('I wanna go biking'!A$2:A$1000,H571,'I wanna go biking'!D$2:D$2000)</f>
        <v>14.4</v>
      </c>
      <c r="W571">
        <f t="shared" si="92"/>
        <v>0</v>
      </c>
      <c r="X571">
        <f t="shared" si="93"/>
        <v>-71.6</v>
      </c>
      <c r="Y571">
        <f t="shared" si="94"/>
        <v>14.4</v>
      </c>
      <c r="Z571">
        <f t="shared" si="95"/>
        <v>0</v>
      </c>
      <c r="AA571">
        <f t="shared" si="96"/>
        <v>0</v>
      </c>
      <c r="AB571">
        <f t="shared" si="97"/>
        <v>0</v>
      </c>
      <c r="AC571" s="25">
        <f t="shared" si="98"/>
        <v>0</v>
      </c>
    </row>
    <row r="572" spans="1:29">
      <c r="A572">
        <f>'Data Entry'!A573</f>
        <v>5672</v>
      </c>
      <c r="B572">
        <f>'Data Entry'!B573</f>
        <v>103</v>
      </c>
      <c r="C572" t="str">
        <f>'Data Entry'!C573</f>
        <v>Blue</v>
      </c>
      <c r="D572">
        <f>'Data Entry'!M573</f>
        <v>4946</v>
      </c>
      <c r="E572">
        <f>'Data Entry'!N573</f>
        <v>8.032</v>
      </c>
      <c r="F572">
        <f>'Data Entry'!O573</f>
        <v>8089</v>
      </c>
      <c r="G572">
        <f>'Data Entry'!P573</f>
        <v>0</v>
      </c>
      <c r="H572">
        <f>'Data Entry'!Q573</f>
        <v>914</v>
      </c>
      <c r="I572">
        <f>'Data Entry'!R573</f>
        <v>0</v>
      </c>
      <c r="J572">
        <f t="shared" si="88"/>
        <v>8.032</v>
      </c>
      <c r="K572" s="1">
        <f>SUMIFS('I want to cry'!C$2:C$1000,'I want to cry'!$A$2:$A$1000,$B572,'I want to cry'!$B$2:$B$1000,$C572)</f>
        <v>47.794</v>
      </c>
      <c r="L572" s="1">
        <f>SUMIFS('I want to cry'!D$2:D$1000,'I want to cry'!$A$2:$A$1000,$B572,'I want to cry'!$B$2:$B$1000,$C572)</f>
        <v>22.678</v>
      </c>
      <c r="M572" s="1">
        <f>SUMIFS('I want to cry'!E$2:E$1000,'I want to cry'!$A$2:$A$1000,$B572,'I want to cry'!$B$2:$B$1000,$C572)</f>
        <v>15.254</v>
      </c>
      <c r="N572" s="1">
        <f t="shared" si="89"/>
        <v>0.168054567518935</v>
      </c>
      <c r="O572" s="1">
        <f t="shared" si="90"/>
        <v>0</v>
      </c>
      <c r="P572" s="1">
        <f t="shared" si="91"/>
        <v>0</v>
      </c>
      <c r="Q572" s="1">
        <f>SUMIF('I have a blue banner'!A$2:A$995,D572,'I have a blue banner'!L$2:L$995)</f>
        <v>144</v>
      </c>
      <c r="R572" s="1">
        <f>SUMIF('I have a blue banner'!A$2:A$995,F572,'I have a blue banner'!L$2:L$995)</f>
        <v>55</v>
      </c>
      <c r="S572" s="1">
        <f>SUMIF('I have a blue banner'!A$2:A$995,I572,'I have a blue banner'!L$2:L$995)</f>
        <v>0</v>
      </c>
      <c r="T572" s="1">
        <f>SUMIF('I wanna go biking'!A$2:A$1000,D572,'I wanna go biking'!D$2:D$2000)</f>
        <v>15.5</v>
      </c>
      <c r="U572" s="1">
        <f>SUMIF('I wanna go biking'!A$2:A$1000,F572,'I wanna go biking'!D$2:D$2000)</f>
        <v>6</v>
      </c>
      <c r="V572" s="1">
        <f>SUMIF('I wanna go biking'!A$2:A$1000,H572,'I wanna go biking'!D$2:D$2000)</f>
        <v>10</v>
      </c>
      <c r="W572">
        <f t="shared" si="92"/>
        <v>-128.5</v>
      </c>
      <c r="X572">
        <f t="shared" si="93"/>
        <v>-49</v>
      </c>
      <c r="Y572">
        <f t="shared" si="94"/>
        <v>10</v>
      </c>
      <c r="Z572">
        <f t="shared" si="95"/>
        <v>-21.5950119261832</v>
      </c>
      <c r="AA572">
        <f t="shared" si="96"/>
        <v>0</v>
      </c>
      <c r="AB572">
        <f t="shared" si="97"/>
        <v>0</v>
      </c>
      <c r="AC572" s="25">
        <f t="shared" si="98"/>
        <v>-21.5950119261832</v>
      </c>
    </row>
    <row r="573" spans="1:29">
      <c r="A573">
        <f>'Data Entry'!A574</f>
        <v>7520</v>
      </c>
      <c r="B573">
        <f>'Data Entry'!B574</f>
        <v>103</v>
      </c>
      <c r="C573" t="str">
        <f>'Data Entry'!C574</f>
        <v>Blue</v>
      </c>
      <c r="D573">
        <f>'Data Entry'!M574</f>
        <v>4946</v>
      </c>
      <c r="E573">
        <f>'Data Entry'!N574</f>
        <v>11.845</v>
      </c>
      <c r="F573">
        <f>'Data Entry'!O574</f>
        <v>914</v>
      </c>
      <c r="G573">
        <f>'Data Entry'!P574</f>
        <v>5.076</v>
      </c>
      <c r="H573">
        <f>'Data Entry'!Q574</f>
        <v>8089</v>
      </c>
      <c r="I573">
        <f>'Data Entry'!R574</f>
        <v>6.859</v>
      </c>
      <c r="J573">
        <f t="shared" si="88"/>
        <v>23.78</v>
      </c>
      <c r="K573" s="1">
        <f>SUMIFS('I want to cry'!C$2:C$1000,'I want to cry'!$A$2:$A$1000,$B573,'I want to cry'!$B$2:$B$1000,$C573)</f>
        <v>47.794</v>
      </c>
      <c r="L573" s="1">
        <f>SUMIFS('I want to cry'!D$2:D$1000,'I want to cry'!$A$2:$A$1000,$B573,'I want to cry'!$B$2:$B$1000,$C573)</f>
        <v>22.678</v>
      </c>
      <c r="M573" s="1">
        <f>SUMIFS('I want to cry'!E$2:E$1000,'I want to cry'!$A$2:$A$1000,$B573,'I want to cry'!$B$2:$B$1000,$C573)</f>
        <v>15.254</v>
      </c>
      <c r="N573" s="1">
        <f t="shared" si="89"/>
        <v>0.247834456207892</v>
      </c>
      <c r="O573" s="1">
        <f t="shared" si="90"/>
        <v>0.223829261839668</v>
      </c>
      <c r="P573" s="1">
        <f t="shared" si="91"/>
        <v>0.44965255015078</v>
      </c>
      <c r="Q573" s="1">
        <f>SUMIF('I have a blue banner'!A$2:A$995,D573,'I have a blue banner'!L$2:L$995)</f>
        <v>144</v>
      </c>
      <c r="R573" s="1">
        <f>SUMIF('I have a blue banner'!A$2:A$995,F573,'I have a blue banner'!L$2:L$995)</f>
        <v>74</v>
      </c>
      <c r="S573" s="1">
        <f>SUMIF('I have a blue banner'!A$2:A$995,I573,'I have a blue banner'!L$2:L$995)</f>
        <v>0</v>
      </c>
      <c r="T573" s="1">
        <f>SUMIF('I wanna go biking'!A$2:A$1000,D573,'I wanna go biking'!D$2:D$2000)</f>
        <v>15.5</v>
      </c>
      <c r="U573" s="1">
        <f>SUMIF('I wanna go biking'!A$2:A$1000,F573,'I wanna go biking'!D$2:D$2000)</f>
        <v>10</v>
      </c>
      <c r="V573" s="1">
        <f>SUMIF('I wanna go biking'!A$2:A$1000,H573,'I wanna go biking'!D$2:D$2000)</f>
        <v>6</v>
      </c>
      <c r="W573">
        <f t="shared" si="92"/>
        <v>-128.5</v>
      </c>
      <c r="X573">
        <f t="shared" si="93"/>
        <v>-64</v>
      </c>
      <c r="Y573">
        <f t="shared" si="94"/>
        <v>6</v>
      </c>
      <c r="Z573">
        <f t="shared" si="95"/>
        <v>-31.8467276227141</v>
      </c>
      <c r="AA573">
        <f t="shared" si="96"/>
        <v>-14.3250727577388</v>
      </c>
      <c r="AB573">
        <f t="shared" si="97"/>
        <v>2.69791530090468</v>
      </c>
      <c r="AC573" s="25">
        <f t="shared" si="98"/>
        <v>-43.4738850795482</v>
      </c>
    </row>
    <row r="574" spans="1:29">
      <c r="A574">
        <f>'Data Entry'!A575</f>
        <v>8089</v>
      </c>
      <c r="B574">
        <f>'Data Entry'!B575</f>
        <v>103</v>
      </c>
      <c r="C574" t="str">
        <f>'Data Entry'!C575</f>
        <v>Red</v>
      </c>
      <c r="D574">
        <f>'Data Entry'!M575</f>
        <v>7520</v>
      </c>
      <c r="E574">
        <f>'Data Entry'!N575</f>
        <v>11</v>
      </c>
      <c r="F574">
        <f>'Data Entry'!O575</f>
        <v>7480</v>
      </c>
      <c r="G574">
        <f>'Data Entry'!P575</f>
        <v>0</v>
      </c>
      <c r="H574">
        <f>'Data Entry'!Q575</f>
        <v>5672</v>
      </c>
      <c r="I574">
        <f>'Data Entry'!R575</f>
        <v>0</v>
      </c>
      <c r="J574">
        <f t="shared" ref="J574:J637" si="99">E574+G574+I574</f>
        <v>11</v>
      </c>
      <c r="K574" s="1">
        <f>SUMIFS('I want to cry'!C$2:C$1000,'I want to cry'!$A$2:$A$1000,$B574,'I want to cry'!$B$2:$B$1000,$C574)</f>
        <v>33</v>
      </c>
      <c r="L574" s="1">
        <f>SUMIFS('I want to cry'!D$2:D$1000,'I want to cry'!$A$2:$A$1000,$B574,'I want to cry'!$B$2:$B$1000,$C574)</f>
        <v>0</v>
      </c>
      <c r="M574" s="1">
        <f>SUMIFS('I want to cry'!E$2:E$1000,'I want to cry'!$A$2:$A$1000,$B574,'I want to cry'!$B$2:$B$1000,$C574)</f>
        <v>0</v>
      </c>
      <c r="N574" s="1">
        <f t="shared" ref="N574:N637" si="100">IF(K574&lt;1.5,0,IF(E574&lt;2.5,0,E574/K574))</f>
        <v>0.333333333333333</v>
      </c>
      <c r="O574" s="1">
        <f t="shared" ref="O574:O637" si="101">IF(L574&lt;1.5,0,IF(G574&lt;2.5,0,G574/L574))</f>
        <v>0</v>
      </c>
      <c r="P574" s="1">
        <f t="shared" ref="P574:P637" si="102">IF(M574&lt;1.5,0,IF(I574&lt;2.5,0,I574/M574))</f>
        <v>0</v>
      </c>
      <c r="Q574" s="1">
        <f>SUMIF('I have a blue banner'!A$2:A$995,D574,'I have a blue banner'!L$2:L$995)</f>
        <v>20</v>
      </c>
      <c r="R574" s="1">
        <f>SUMIF('I have a blue banner'!A$2:A$995,F574,'I have a blue banner'!L$2:L$995)</f>
        <v>196</v>
      </c>
      <c r="S574" s="1">
        <f>SUMIF('I have a blue banner'!A$2:A$995,I574,'I have a blue banner'!L$2:L$995)</f>
        <v>0</v>
      </c>
      <c r="T574" s="1">
        <f>SUMIF('I wanna go biking'!A$2:A$1000,D574,'I wanna go biking'!D$2:D$2000)</f>
        <v>2.33333333333333</v>
      </c>
      <c r="U574" s="1">
        <f>SUMIF('I wanna go biking'!A$2:A$1000,F574,'I wanna go biking'!D$2:D$2000)</f>
        <v>21.7142857142857</v>
      </c>
      <c r="V574" s="1">
        <f>SUMIF('I wanna go biking'!A$2:A$1000,H574,'I wanna go biking'!D$2:D$2000)</f>
        <v>2</v>
      </c>
      <c r="W574">
        <f t="shared" ref="W574:W637" si="103">T574-Q574</f>
        <v>-17.6666666666667</v>
      </c>
      <c r="X574">
        <f t="shared" ref="X574:X637" si="104">U574-R574</f>
        <v>-174.285714285714</v>
      </c>
      <c r="Y574">
        <f t="shared" ref="Y574:Y637" si="105">V574-S574</f>
        <v>2</v>
      </c>
      <c r="Z574">
        <f t="shared" ref="Z574:Z637" si="106">W574*N574</f>
        <v>-5.88888888888889</v>
      </c>
      <c r="AA574">
        <f t="shared" ref="AA574:AA637" si="107">X574*O574</f>
        <v>0</v>
      </c>
      <c r="AB574">
        <f t="shared" ref="AB574:AB637" si="108">Y574*P574</f>
        <v>0</v>
      </c>
      <c r="AC574" s="25">
        <f t="shared" ref="AC574:AC637" si="109">SUM(Z574:AB574)</f>
        <v>-5.88888888888889</v>
      </c>
    </row>
    <row r="575" spans="1:29">
      <c r="A575">
        <f>'Data Entry'!A576</f>
        <v>914</v>
      </c>
      <c r="B575">
        <f>'Data Entry'!B576</f>
        <v>103</v>
      </c>
      <c r="C575" t="str">
        <f>'Data Entry'!C576</f>
        <v>Red</v>
      </c>
      <c r="D575">
        <f>'Data Entry'!M576</f>
        <v>7520</v>
      </c>
      <c r="E575">
        <f>'Data Entry'!N576</f>
        <v>0</v>
      </c>
      <c r="F575">
        <f>'Data Entry'!O576</f>
        <v>7480</v>
      </c>
      <c r="G575">
        <f>'Data Entry'!P576</f>
        <v>0</v>
      </c>
      <c r="H575">
        <f>'Data Entry'!Q576</f>
        <v>5672</v>
      </c>
      <c r="I575">
        <f>'Data Entry'!R576</f>
        <v>0</v>
      </c>
      <c r="J575">
        <f t="shared" si="99"/>
        <v>0</v>
      </c>
      <c r="K575" s="1">
        <f>SUMIFS('I want to cry'!C$2:C$1000,'I want to cry'!$A$2:$A$1000,$B575,'I want to cry'!$B$2:$B$1000,$C575)</f>
        <v>33</v>
      </c>
      <c r="L575" s="1">
        <f>SUMIFS('I want to cry'!D$2:D$1000,'I want to cry'!$A$2:$A$1000,$B575,'I want to cry'!$B$2:$B$1000,$C575)</f>
        <v>0</v>
      </c>
      <c r="M575" s="1">
        <f>SUMIFS('I want to cry'!E$2:E$1000,'I want to cry'!$A$2:$A$1000,$B575,'I want to cry'!$B$2:$B$1000,$C575)</f>
        <v>0</v>
      </c>
      <c r="N575" s="1">
        <f t="shared" si="100"/>
        <v>0</v>
      </c>
      <c r="O575" s="1">
        <f t="shared" si="101"/>
        <v>0</v>
      </c>
      <c r="P575" s="1">
        <f t="shared" si="102"/>
        <v>0</v>
      </c>
      <c r="Q575" s="1">
        <f>SUMIF('I have a blue banner'!A$2:A$995,D575,'I have a blue banner'!L$2:L$995)</f>
        <v>20</v>
      </c>
      <c r="R575" s="1">
        <f>SUMIF('I have a blue banner'!A$2:A$995,F575,'I have a blue banner'!L$2:L$995)</f>
        <v>196</v>
      </c>
      <c r="S575" s="1">
        <f>SUMIF('I have a blue banner'!A$2:A$995,I575,'I have a blue banner'!L$2:L$995)</f>
        <v>0</v>
      </c>
      <c r="T575" s="1">
        <f>SUMIF('I wanna go biking'!A$2:A$1000,D575,'I wanna go biking'!D$2:D$2000)</f>
        <v>2.33333333333333</v>
      </c>
      <c r="U575" s="1">
        <f>SUMIF('I wanna go biking'!A$2:A$1000,F575,'I wanna go biking'!D$2:D$2000)</f>
        <v>21.7142857142857</v>
      </c>
      <c r="V575" s="1">
        <f>SUMIF('I wanna go biking'!A$2:A$1000,H575,'I wanna go biking'!D$2:D$2000)</f>
        <v>2</v>
      </c>
      <c r="W575">
        <f t="shared" si="103"/>
        <v>-17.6666666666667</v>
      </c>
      <c r="X575">
        <f t="shared" si="104"/>
        <v>-174.285714285714</v>
      </c>
      <c r="Y575">
        <f t="shared" si="105"/>
        <v>2</v>
      </c>
      <c r="Z575">
        <f t="shared" si="106"/>
        <v>0</v>
      </c>
      <c r="AA575">
        <f t="shared" si="107"/>
        <v>0</v>
      </c>
      <c r="AB575">
        <f t="shared" si="108"/>
        <v>0</v>
      </c>
      <c r="AC575" s="25">
        <f t="shared" si="109"/>
        <v>0</v>
      </c>
    </row>
    <row r="576" spans="1:29">
      <c r="A576">
        <f>'Data Entry'!A577</f>
        <v>7480</v>
      </c>
      <c r="B576">
        <f>'Data Entry'!B577</f>
        <v>103</v>
      </c>
      <c r="C576" t="str">
        <f>'Data Entry'!C577</f>
        <v>Blue</v>
      </c>
      <c r="D576">
        <f>'Data Entry'!M577</f>
        <v>4946</v>
      </c>
      <c r="E576">
        <f>'Data Entry'!N577</f>
        <v>8.036</v>
      </c>
      <c r="F576">
        <f>'Data Entry'!O577</f>
        <v>914</v>
      </c>
      <c r="G576">
        <f>'Data Entry'!P577</f>
        <v>6.263</v>
      </c>
      <c r="H576">
        <f>'Data Entry'!Q577</f>
        <v>8089</v>
      </c>
      <c r="I576">
        <f>'Data Entry'!R577</f>
        <v>0.768</v>
      </c>
      <c r="J576">
        <f t="shared" si="99"/>
        <v>15.067</v>
      </c>
      <c r="K576" s="1">
        <f>SUMIFS('I want to cry'!C$2:C$1000,'I want to cry'!$A$2:$A$1000,$B576,'I want to cry'!$B$2:$B$1000,$C576)</f>
        <v>47.794</v>
      </c>
      <c r="L576" s="1">
        <f>SUMIFS('I want to cry'!D$2:D$2000,'I want to cry'!$A$2:$A$2000,$B576,'I want to cry'!$B$2:$B$2000,$C576)</f>
        <v>22.678</v>
      </c>
      <c r="M576" s="1">
        <f>SUMIFS('I want to cry'!E$2:E$2000,'I want to cry'!$A$2:$A$2000,$B576,'I want to cry'!$B$2:$B$2000,$C576)</f>
        <v>15.254</v>
      </c>
      <c r="N576" s="1">
        <f t="shared" si="100"/>
        <v>0.16813826003264</v>
      </c>
      <c r="O576" s="1">
        <f t="shared" si="101"/>
        <v>0.276170738160332</v>
      </c>
      <c r="P576" s="1">
        <f t="shared" si="102"/>
        <v>0</v>
      </c>
      <c r="Q576" s="1">
        <f>SUMIF('I have a blue banner'!A$2:A$2000,D576,'I have a blue banner'!L$2:L$2000)</f>
        <v>144</v>
      </c>
      <c r="R576" s="1">
        <f>SUMIF('I have a blue banner'!A$2:A$2000,F576,'I have a blue banner'!L$2:L$2000)</f>
        <v>74</v>
      </c>
      <c r="S576" s="1">
        <f>SUMIF('I have a blue banner'!A$2:A$2000,I576,'I have a blue banner'!L$2:L$2000)</f>
        <v>0</v>
      </c>
      <c r="T576" s="1">
        <f>SUMIF('I wanna go biking'!A$2:A$1000,D576,'I wanna go biking'!D$2:D$2000)</f>
        <v>15.5</v>
      </c>
      <c r="U576" s="1">
        <f>SUMIF('I wanna go biking'!A$2:A$1000,F576,'I wanna go biking'!D$2:D$2000)</f>
        <v>10</v>
      </c>
      <c r="V576" s="1">
        <f>SUMIF('I wanna go biking'!A$2:A$1000,H576,'I wanna go biking'!D$2:D$2000)</f>
        <v>6</v>
      </c>
      <c r="W576">
        <f t="shared" si="103"/>
        <v>-128.5</v>
      </c>
      <c r="X576">
        <f t="shared" si="104"/>
        <v>-64</v>
      </c>
      <c r="Y576">
        <f t="shared" si="105"/>
        <v>6</v>
      </c>
      <c r="Z576">
        <f t="shared" si="106"/>
        <v>-21.6057664141942</v>
      </c>
      <c r="AA576">
        <f t="shared" si="107"/>
        <v>-17.6749272422612</v>
      </c>
      <c r="AB576">
        <f t="shared" si="108"/>
        <v>0</v>
      </c>
      <c r="AC576" s="25">
        <f t="shared" si="109"/>
        <v>-39.2806936564555</v>
      </c>
    </row>
    <row r="577" spans="1:29">
      <c r="A577">
        <f>'Data Entry'!A578</f>
        <v>4946</v>
      </c>
      <c r="B577">
        <f>'Data Entry'!B578</f>
        <v>103</v>
      </c>
      <c r="C577" t="str">
        <f>'Data Entry'!C578</f>
        <v>Red</v>
      </c>
      <c r="D577">
        <f>'Data Entry'!M578</f>
        <v>7520</v>
      </c>
      <c r="E577">
        <f>'Data Entry'!N578</f>
        <v>0</v>
      </c>
      <c r="F577">
        <f>'Data Entry'!O578</f>
        <v>7480</v>
      </c>
      <c r="G577">
        <f>'Data Entry'!P578</f>
        <v>0</v>
      </c>
      <c r="H577">
        <f>'Data Entry'!Q578</f>
        <v>5672</v>
      </c>
      <c r="I577">
        <f>'Data Entry'!R578</f>
        <v>0</v>
      </c>
      <c r="J577">
        <f t="shared" si="99"/>
        <v>0</v>
      </c>
      <c r="K577" s="1">
        <f>SUMIFS('I want to cry'!C$2:C$2000,'I want to cry'!$A$2:$A$2000,$B577,'I want to cry'!$B$2:$B$2000,$C577)</f>
        <v>33</v>
      </c>
      <c r="L577" s="1">
        <f>SUMIFS('I want to cry'!D$2:D$2000,'I want to cry'!$A$2:$A$2000,$B577,'I want to cry'!$B$2:$B$2000,$C577)</f>
        <v>0</v>
      </c>
      <c r="M577" s="1">
        <f>SUMIFS('I want to cry'!E$2:E$2000,'I want to cry'!$A$2:$A$2000,$B577,'I want to cry'!$B$2:$B$2000,$C577)</f>
        <v>0</v>
      </c>
      <c r="N577" s="1">
        <f t="shared" si="100"/>
        <v>0</v>
      </c>
      <c r="O577" s="1">
        <f t="shared" si="101"/>
        <v>0</v>
      </c>
      <c r="P577" s="1">
        <f t="shared" si="102"/>
        <v>0</v>
      </c>
      <c r="Q577" s="1">
        <f>SUMIF('I have a blue banner'!A$2:A$2000,D577,'I have a blue banner'!L$2:L$2000)</f>
        <v>20</v>
      </c>
      <c r="R577" s="1">
        <f>SUMIF('I have a blue banner'!A$2:A$2000,F577,'I have a blue banner'!L$2:L$2000)</f>
        <v>196</v>
      </c>
      <c r="S577" s="1">
        <f>SUMIF('I have a blue banner'!A$2:A$2000,I577,'I have a blue banner'!L$2:L$2000)</f>
        <v>0</v>
      </c>
      <c r="T577" s="1">
        <f>SUMIF('I wanna go biking'!A$2:A$1000,D577,'I wanna go biking'!D$2:D$2000)</f>
        <v>2.33333333333333</v>
      </c>
      <c r="U577" s="1">
        <f>SUMIF('I wanna go biking'!A$2:A$1000,F577,'I wanna go biking'!D$2:D$2000)</f>
        <v>21.7142857142857</v>
      </c>
      <c r="V577" s="1">
        <f>SUMIF('I wanna go biking'!A$2:A$1000,H577,'I wanna go biking'!D$2:D$2000)</f>
        <v>2</v>
      </c>
      <c r="W577">
        <f t="shared" si="103"/>
        <v>-17.6666666666667</v>
      </c>
      <c r="X577">
        <f t="shared" si="104"/>
        <v>-174.285714285714</v>
      </c>
      <c r="Y577">
        <f t="shared" si="105"/>
        <v>2</v>
      </c>
      <c r="Z577">
        <f t="shared" si="106"/>
        <v>0</v>
      </c>
      <c r="AA577">
        <f t="shared" si="107"/>
        <v>0</v>
      </c>
      <c r="AB577">
        <f t="shared" si="108"/>
        <v>0</v>
      </c>
      <c r="AC577" s="25">
        <f t="shared" si="109"/>
        <v>0</v>
      </c>
    </row>
    <row r="578" spans="1:29">
      <c r="A578">
        <f>'Data Entry'!A579</f>
        <v>1334</v>
      </c>
      <c r="B578">
        <f>'Data Entry'!B579</f>
        <v>105</v>
      </c>
      <c r="C578" t="str">
        <f>'Data Entry'!C579</f>
        <v>Red</v>
      </c>
      <c r="D578">
        <f>'Data Entry'!M579</f>
        <v>7757</v>
      </c>
      <c r="E578">
        <f>'Data Entry'!N579</f>
        <v>24.323</v>
      </c>
      <c r="F578">
        <f>'Data Entry'!O579</f>
        <v>2706</v>
      </c>
      <c r="G578">
        <f>'Data Entry'!P579</f>
        <v>6.216</v>
      </c>
      <c r="H578">
        <f>'Data Entry'!Q579</f>
        <v>5409</v>
      </c>
      <c r="I578">
        <f>'Data Entry'!R579</f>
        <v>13.682</v>
      </c>
      <c r="J578">
        <f t="shared" si="99"/>
        <v>44.221</v>
      </c>
      <c r="K578" s="1">
        <f>SUMIFS('I want to cry'!C$2:C$2000,'I want to cry'!$A$2:$A$2000,$B578,'I want to cry'!$B$2:$B$2000,$C578)</f>
        <v>59.13</v>
      </c>
      <c r="L578" s="1">
        <f>SUMIFS('I want to cry'!D$2:D$2000,'I want to cry'!$A$2:$A$2000,$B578,'I want to cry'!$B$2:$B$2000,$C578)</f>
        <v>17.339</v>
      </c>
      <c r="M578" s="1">
        <f>SUMIFS('I want to cry'!E$2:E$2000,'I want to cry'!$A$2:$A$2000,$B578,'I want to cry'!$B$2:$B$2000,$C578)</f>
        <v>49.621</v>
      </c>
      <c r="N578" s="1">
        <f t="shared" si="100"/>
        <v>0.411347877557923</v>
      </c>
      <c r="O578" s="1">
        <f t="shared" si="101"/>
        <v>0.358498183286233</v>
      </c>
      <c r="P578" s="1">
        <f t="shared" si="102"/>
        <v>0.275730033655106</v>
      </c>
      <c r="Q578" s="1">
        <f>SUMIF('I have a blue banner'!A$2:A$2000,D578,'I have a blue banner'!L$2:L$2000)</f>
        <v>2</v>
      </c>
      <c r="R578" s="1">
        <f>SUMIF('I have a blue banner'!A$2:A$2000,F578,'I have a blue banner'!L$2:L$2000)</f>
        <v>68</v>
      </c>
      <c r="S578" s="1">
        <f>SUMIF('I have a blue banner'!A$2:A$2000,I578,'I have a blue banner'!L$2:L$2000)</f>
        <v>0</v>
      </c>
      <c r="T578" s="1">
        <f>SUMIF('I wanna go biking'!A$2:A$1000,D578,'I wanna go biking'!D$2:D$2000)</f>
        <v>0</v>
      </c>
      <c r="U578" s="1">
        <f>SUMIF('I wanna go biking'!A$2:A$1000,F578,'I wanna go biking'!D$2:D$2000)</f>
        <v>10</v>
      </c>
      <c r="V578" s="1">
        <f>SUMIF('I wanna go biking'!A$2:A$1000,H578,'I wanna go biking'!D$2:D$2000)</f>
        <v>0.714285714285714</v>
      </c>
      <c r="W578">
        <f t="shared" si="103"/>
        <v>-2</v>
      </c>
      <c r="X578">
        <f t="shared" si="104"/>
        <v>-58</v>
      </c>
      <c r="Y578">
        <f t="shared" si="105"/>
        <v>0.714285714285714</v>
      </c>
      <c r="Z578">
        <f t="shared" si="106"/>
        <v>-0.822695755115846</v>
      </c>
      <c r="AA578">
        <f t="shared" si="107"/>
        <v>-20.7928946306015</v>
      </c>
      <c r="AB578">
        <f t="shared" si="108"/>
        <v>0.196950024039361</v>
      </c>
      <c r="AC578" s="25">
        <f t="shared" si="109"/>
        <v>-21.418640361678</v>
      </c>
    </row>
    <row r="579" spans="1:29">
      <c r="A579">
        <f>'Data Entry'!A580</f>
        <v>6864</v>
      </c>
      <c r="B579">
        <f>'Data Entry'!B580</f>
        <v>106</v>
      </c>
      <c r="C579" t="str">
        <f>'Data Entry'!C580</f>
        <v>Blue</v>
      </c>
      <c r="D579">
        <f>'Data Entry'!M580</f>
        <v>4903</v>
      </c>
      <c r="E579">
        <f>'Data Entry'!N580</f>
        <v>0</v>
      </c>
      <c r="F579">
        <f>'Data Entry'!O580</f>
        <v>1374</v>
      </c>
      <c r="G579">
        <f>'Data Entry'!P580</f>
        <v>4.816</v>
      </c>
      <c r="H579">
        <f>'Data Entry'!Q580</f>
        <v>3543</v>
      </c>
      <c r="I579">
        <f>'Data Entry'!R580</f>
        <v>0</v>
      </c>
      <c r="J579">
        <f t="shared" si="99"/>
        <v>4.816</v>
      </c>
      <c r="K579" s="1">
        <f>SUMIFS('I want to cry'!C$2:C$2000,'I want to cry'!$A$2:$A$2000,$B579,'I want to cry'!$B$2:$B$2000,$C579)</f>
        <v>25.35</v>
      </c>
      <c r="L579" s="1">
        <f>SUMIFS('I want to cry'!D$2:D$2000,'I want to cry'!$A$2:$A$2000,$B579,'I want to cry'!$B$2:$B$2000,$C579)</f>
        <v>4.816</v>
      </c>
      <c r="M579" s="1">
        <f>SUMIFS('I want to cry'!E$2:E$2000,'I want to cry'!$A$2:$A$2000,$B579,'I want to cry'!$B$2:$B$2000,$C579)</f>
        <v>0</v>
      </c>
      <c r="N579" s="1">
        <f t="shared" si="100"/>
        <v>0</v>
      </c>
      <c r="O579" s="1">
        <f t="shared" si="101"/>
        <v>1</v>
      </c>
      <c r="P579" s="1">
        <f t="shared" si="102"/>
        <v>0</v>
      </c>
      <c r="Q579" s="1">
        <f>SUMIF('I have a blue banner'!A$2:A$2000,D579,'I have a blue banner'!L$2:L$2000)</f>
        <v>32</v>
      </c>
      <c r="R579" s="1">
        <f>SUMIF('I have a blue banner'!A$2:A$2000,F579,'I have a blue banner'!L$2:L$2000)</f>
        <v>2</v>
      </c>
      <c r="S579" s="1">
        <f>SUMIF('I have a blue banner'!A$2:A$2000,I579,'I have a blue banner'!L$2:L$2000)</f>
        <v>0</v>
      </c>
      <c r="T579" s="1">
        <f>SUMIF('I wanna go biking'!A$2:A$1000,D579,'I wanna go biking'!D$2:D$2000)</f>
        <v>3.4</v>
      </c>
      <c r="U579" s="1">
        <f>SUMIF('I wanna go biking'!A$2:A$1000,F579,'I wanna go biking'!D$2:D$2000)</f>
        <v>0</v>
      </c>
      <c r="V579" s="1">
        <f>SUMIF('I wanna go biking'!A$2:A$1000,H579,'I wanna go biking'!D$2:D$2000)</f>
        <v>4.2</v>
      </c>
      <c r="W579">
        <f t="shared" si="103"/>
        <v>-28.6</v>
      </c>
      <c r="X579">
        <f t="shared" si="104"/>
        <v>-2</v>
      </c>
      <c r="Y579">
        <f t="shared" si="105"/>
        <v>4.2</v>
      </c>
      <c r="Z579">
        <f t="shared" si="106"/>
        <v>0</v>
      </c>
      <c r="AA579">
        <f t="shared" si="107"/>
        <v>-2</v>
      </c>
      <c r="AB579">
        <f t="shared" si="108"/>
        <v>0</v>
      </c>
      <c r="AC579" s="25">
        <f t="shared" si="109"/>
        <v>-2</v>
      </c>
    </row>
    <row r="580" spans="1:29">
      <c r="A580">
        <f>'Data Entry'!A581</f>
        <v>4617</v>
      </c>
      <c r="B580">
        <f>'Data Entry'!B581</f>
        <v>104</v>
      </c>
      <c r="C580" t="str">
        <f>'Data Entry'!C581</f>
        <v>Blue</v>
      </c>
      <c r="D580">
        <f>'Data Entry'!M581</f>
        <v>5406</v>
      </c>
      <c r="E580">
        <f>'Data Entry'!N581</f>
        <v>6.583</v>
      </c>
      <c r="F580">
        <f>'Data Entry'!O581</f>
        <v>4951</v>
      </c>
      <c r="G580">
        <f>'Data Entry'!P581</f>
        <v>6.984</v>
      </c>
      <c r="H580">
        <f>'Data Entry'!Q581</f>
        <v>4678</v>
      </c>
      <c r="I580">
        <f>'Data Entry'!R581</f>
        <v>21.819</v>
      </c>
      <c r="J580">
        <f t="shared" si="99"/>
        <v>35.386</v>
      </c>
      <c r="K580" s="1">
        <f>SUMIFS('I want to cry'!C$2:C$2000,'I want to cry'!$A$2:$A$2000,$B580,'I want to cry'!$B$2:$B$2000,$C580)</f>
        <v>58.884</v>
      </c>
      <c r="L580" s="1">
        <f>SUMIFS('I want to cry'!D$2:D$2000,'I want to cry'!$A$2:$A$2000,$B580,'I want to cry'!$B$2:$B$2000,$C580)</f>
        <v>13.968</v>
      </c>
      <c r="M580" s="1">
        <f>SUMIFS('I want to cry'!E$2:E$2000,'I want to cry'!$A$2:$A$2000,$B580,'I want to cry'!$B$2:$B$2000,$C580)</f>
        <v>43.638</v>
      </c>
      <c r="N580" s="1">
        <f t="shared" si="100"/>
        <v>0.111796073636302</v>
      </c>
      <c r="O580" s="1">
        <f t="shared" si="101"/>
        <v>0.5</v>
      </c>
      <c r="P580" s="1">
        <f t="shared" si="102"/>
        <v>0.5</v>
      </c>
      <c r="Q580" s="1">
        <f>SUMIF('I have a blue banner'!A$2:A$2000,D580,'I have a blue banner'!L$2:L$2000)</f>
        <v>148</v>
      </c>
      <c r="R580" s="1">
        <f>SUMIF('I have a blue banner'!A$2:A$2000,F580,'I have a blue banner'!L$2:L$2000)</f>
        <v>33</v>
      </c>
      <c r="S580" s="1">
        <f>SUMIF('I have a blue banner'!A$2:A$2000,I580,'I have a blue banner'!L$2:L$2000)</f>
        <v>0</v>
      </c>
      <c r="T580" s="1">
        <f>SUMIF('I wanna go biking'!A$2:A$1000,D580,'I wanna go biking'!D$2:D$2000)</f>
        <v>18</v>
      </c>
      <c r="U580" s="1">
        <f>SUMIF('I wanna go biking'!A$2:A$1000,F580,'I wanna go biking'!D$2:D$2000)</f>
        <v>2.66666666666667</v>
      </c>
      <c r="V580" s="1">
        <f>SUMIF('I wanna go biking'!A$2:A$1000,H580,'I wanna go biking'!D$2:D$2000)</f>
        <v>14</v>
      </c>
      <c r="W580">
        <f t="shared" si="103"/>
        <v>-130</v>
      </c>
      <c r="X580">
        <f t="shared" si="104"/>
        <v>-30.3333333333333</v>
      </c>
      <c r="Y580">
        <f t="shared" si="105"/>
        <v>14</v>
      </c>
      <c r="Z580">
        <f t="shared" si="106"/>
        <v>-14.5334895727192</v>
      </c>
      <c r="AA580">
        <f t="shared" si="107"/>
        <v>-15.1666666666667</v>
      </c>
      <c r="AB580">
        <f t="shared" si="108"/>
        <v>7</v>
      </c>
      <c r="AC580" s="25">
        <f t="shared" si="109"/>
        <v>-22.7001562393859</v>
      </c>
    </row>
    <row r="581" spans="1:29">
      <c r="A581">
        <f>'Data Entry'!A582</f>
        <v>5024</v>
      </c>
      <c r="B581">
        <f>'Data Entry'!B582</f>
        <v>110</v>
      </c>
      <c r="C581" t="str">
        <f>'Data Entry'!C582</f>
        <v>Blue</v>
      </c>
      <c r="D581">
        <f>'Data Entry'!M582</f>
        <v>3683</v>
      </c>
      <c r="E581">
        <f>'Data Entry'!N582</f>
        <v>8.039</v>
      </c>
      <c r="F581">
        <f>'Data Entry'!O582</f>
        <v>2013</v>
      </c>
      <c r="G581">
        <f>'Data Entry'!P582</f>
        <v>0.809</v>
      </c>
      <c r="H581">
        <f>'Data Entry'!Q582</f>
        <v>1325</v>
      </c>
      <c r="I581">
        <f>'Data Entry'!R582</f>
        <v>1.247</v>
      </c>
      <c r="J581">
        <f t="shared" si="99"/>
        <v>10.095</v>
      </c>
      <c r="K581" s="1">
        <f>SUMIFS('I want to cry'!C$2:C$2000,'I want to cry'!$A$2:$A$2000,$B581,'I want to cry'!$B$2:$B$2000,$C581)</f>
        <v>8.039</v>
      </c>
      <c r="L581" s="1">
        <f>SUMIFS('I want to cry'!D$2:D$2000,'I want to cry'!$A$2:$A$2000,$B581,'I want to cry'!$B$2:$B$2000,$C581)</f>
        <v>0.809</v>
      </c>
      <c r="M581" s="1">
        <f>SUMIFS('I want to cry'!E$2:E$2000,'I want to cry'!$A$2:$A$2000,$B581,'I want to cry'!$B$2:$B$2000,$C581)</f>
        <v>1.247</v>
      </c>
      <c r="N581" s="1">
        <f t="shared" si="100"/>
        <v>1</v>
      </c>
      <c r="O581" s="1">
        <f t="shared" si="101"/>
        <v>0</v>
      </c>
      <c r="P581" s="1">
        <f t="shared" si="102"/>
        <v>0</v>
      </c>
      <c r="Q581" s="1">
        <f>SUMIF('I have a blue banner'!A$2:A$2000,D581,'I have a blue banner'!L$2:L$2000)</f>
        <v>66</v>
      </c>
      <c r="R581" s="1">
        <f>SUMIF('I have a blue banner'!A$2:A$2000,F581,'I have a blue banner'!L$2:L$2000)</f>
        <v>32</v>
      </c>
      <c r="S581" s="1">
        <f>SUMIF('I have a blue banner'!A$2:A$2000,I581,'I have a blue banner'!L$2:L$2000)</f>
        <v>0</v>
      </c>
      <c r="T581" s="1">
        <f>SUMIF('I wanna go biking'!A$2:A$1000,D581,'I wanna go biking'!D$2:D$2000)</f>
        <v>12</v>
      </c>
      <c r="U581" s="1">
        <f>SUMIF('I wanna go biking'!A$2:A$1000,F581,'I wanna go biking'!D$2:D$2000)</f>
        <v>3.66666666666667</v>
      </c>
      <c r="V581" s="1">
        <f>SUMIF('I wanna go biking'!A$2:A$1000,H581,'I wanna go biking'!D$2:D$2000)</f>
        <v>20.6666666666667</v>
      </c>
      <c r="W581">
        <f t="shared" si="103"/>
        <v>-54</v>
      </c>
      <c r="X581">
        <f t="shared" si="104"/>
        <v>-28.3333333333333</v>
      </c>
      <c r="Y581">
        <f t="shared" si="105"/>
        <v>20.6666666666667</v>
      </c>
      <c r="Z581">
        <f t="shared" si="106"/>
        <v>-54</v>
      </c>
      <c r="AA581">
        <f t="shared" si="107"/>
        <v>0</v>
      </c>
      <c r="AB581">
        <f t="shared" si="108"/>
        <v>0</v>
      </c>
      <c r="AC581" s="25">
        <f t="shared" si="109"/>
        <v>-54</v>
      </c>
    </row>
    <row r="582" spans="1:29">
      <c r="A582">
        <f>'Data Entry'!A583</f>
        <v>3560</v>
      </c>
      <c r="B582">
        <f>'Data Entry'!B583</f>
        <v>108</v>
      </c>
      <c r="C582" t="str">
        <f>'Data Entry'!C583</f>
        <v>Blue</v>
      </c>
      <c r="D582">
        <f>'Data Entry'!M583</f>
        <v>1114</v>
      </c>
      <c r="E582">
        <f>'Data Entry'!N583</f>
        <v>6.183</v>
      </c>
      <c r="F582">
        <f>'Data Entry'!O583</f>
        <v>8574</v>
      </c>
      <c r="G582">
        <f>'Data Entry'!P583</f>
        <v>0</v>
      </c>
      <c r="H582">
        <f>'Data Entry'!Q583</f>
        <v>7659</v>
      </c>
      <c r="I582">
        <f>'Data Entry'!R583</f>
        <v>0</v>
      </c>
      <c r="J582">
        <f t="shared" si="99"/>
        <v>6.183</v>
      </c>
      <c r="K582" s="1">
        <f>SUMIFS('I want to cry'!C$2:C$2000,'I want to cry'!$A$2:$A$2000,$B582,'I want to cry'!$B$2:$B$2000,$C582)</f>
        <v>30.566</v>
      </c>
      <c r="L582" s="1">
        <f>SUMIFS('I want to cry'!D$2:D$2000,'I want to cry'!$A$2:$A$2000,$B582,'I want to cry'!$B$2:$B$2000,$C582)</f>
        <v>0</v>
      </c>
      <c r="M582" s="1">
        <f>SUMIFS('I want to cry'!E$2:E$2000,'I want to cry'!$A$2:$A$2000,$B582,'I want to cry'!$B$2:$B$2000,$C582)</f>
        <v>0</v>
      </c>
      <c r="N582" s="1">
        <f t="shared" si="100"/>
        <v>0.202283583066152</v>
      </c>
      <c r="O582" s="1">
        <f t="shared" si="101"/>
        <v>0</v>
      </c>
      <c r="P582" s="1">
        <f t="shared" si="102"/>
        <v>0</v>
      </c>
      <c r="Q582" s="1">
        <f>SUMIF('I have a blue banner'!A$2:A$2000,D582,'I have a blue banner'!L$2:L$2000)</f>
        <v>171</v>
      </c>
      <c r="R582" s="1">
        <f>SUMIF('I have a blue banner'!A$2:A$2000,F582,'I have a blue banner'!L$2:L$2000)</f>
        <v>5</v>
      </c>
      <c r="S582" s="1">
        <f>SUMIF('I have a blue banner'!A$2:A$2000,I582,'I have a blue banner'!L$2:L$2000)</f>
        <v>0</v>
      </c>
      <c r="T582" s="1">
        <f>SUMIF('I wanna go biking'!A$2:A$1000,D582,'I wanna go biking'!D$2:D$2000)</f>
        <v>25.6666666666667</v>
      </c>
      <c r="U582" s="1">
        <f>SUMIF('I wanna go biking'!A$2:A$1000,F582,'I wanna go biking'!D$2:D$2000)</f>
        <v>0</v>
      </c>
      <c r="V582" s="1">
        <f>SUMIF('I wanna go biking'!A$2:A$1000,H582,'I wanna go biking'!D$2:D$2000)</f>
        <v>2.8</v>
      </c>
      <c r="W582">
        <f t="shared" si="103"/>
        <v>-145.333333333333</v>
      </c>
      <c r="X582">
        <f t="shared" si="104"/>
        <v>-5</v>
      </c>
      <c r="Y582">
        <f t="shared" si="105"/>
        <v>2.8</v>
      </c>
      <c r="Z582">
        <f t="shared" si="106"/>
        <v>-29.3985474056141</v>
      </c>
      <c r="AA582">
        <f t="shared" si="107"/>
        <v>0</v>
      </c>
      <c r="AB582">
        <f t="shared" si="108"/>
        <v>0</v>
      </c>
      <c r="AC582" s="25">
        <f t="shared" si="109"/>
        <v>-29.3985474056141</v>
      </c>
    </row>
    <row r="583" spans="1:29">
      <c r="A583">
        <f>'Data Entry'!A584</f>
        <v>8089</v>
      </c>
      <c r="B583">
        <f>'Data Entry'!B584</f>
        <v>103</v>
      </c>
      <c r="C583" t="str">
        <f>'Data Entry'!C584</f>
        <v>Red</v>
      </c>
      <c r="D583">
        <f>'Data Entry'!M584</f>
        <v>7520</v>
      </c>
      <c r="E583">
        <f>'Data Entry'!N584</f>
        <v>11</v>
      </c>
      <c r="F583">
        <f>'Data Entry'!O584</f>
        <v>7480</v>
      </c>
      <c r="G583">
        <f>'Data Entry'!P584</f>
        <v>0</v>
      </c>
      <c r="H583">
        <f>'Data Entry'!Q584</f>
        <v>5672</v>
      </c>
      <c r="I583">
        <f>'Data Entry'!R584</f>
        <v>0</v>
      </c>
      <c r="J583">
        <f t="shared" si="99"/>
        <v>11</v>
      </c>
      <c r="K583" s="1">
        <f>SUMIFS('I want to cry'!C$2:C$2000,'I want to cry'!$A$2:$A$2000,$B583,'I want to cry'!$B$2:$B$2000,$C583)</f>
        <v>33</v>
      </c>
      <c r="L583" s="1">
        <f>SUMIFS('I want to cry'!D$2:D$2000,'I want to cry'!$A$2:$A$2000,$B583,'I want to cry'!$B$2:$B$2000,$C583)</f>
        <v>0</v>
      </c>
      <c r="M583" s="1">
        <f>SUMIFS('I want to cry'!E$2:E$2000,'I want to cry'!$A$2:$A$2000,$B583,'I want to cry'!$B$2:$B$2000,$C583)</f>
        <v>0</v>
      </c>
      <c r="N583" s="1">
        <f t="shared" si="100"/>
        <v>0.333333333333333</v>
      </c>
      <c r="O583" s="1">
        <f t="shared" si="101"/>
        <v>0</v>
      </c>
      <c r="P583" s="1">
        <f t="shared" si="102"/>
        <v>0</v>
      </c>
      <c r="Q583" s="1">
        <f>SUMIF('I have a blue banner'!A$2:A$2000,D583,'I have a blue banner'!L$2:L$2000)</f>
        <v>20</v>
      </c>
      <c r="R583" s="1">
        <f>SUMIF('I have a blue banner'!A$2:A$2000,F583,'I have a blue banner'!L$2:L$2000)</f>
        <v>196</v>
      </c>
      <c r="S583" s="1">
        <f>SUMIF('I have a blue banner'!A$2:A$2000,I583,'I have a blue banner'!L$2:L$2000)</f>
        <v>0</v>
      </c>
      <c r="T583" s="1">
        <f>SUMIF('I wanna go biking'!A$2:A$1000,D583,'I wanna go biking'!D$2:D$2000)</f>
        <v>2.33333333333333</v>
      </c>
      <c r="U583" s="1">
        <f>SUMIF('I wanna go biking'!A$2:A$1000,F583,'I wanna go biking'!D$2:D$2000)</f>
        <v>21.7142857142857</v>
      </c>
      <c r="V583" s="1">
        <f>SUMIF('I wanna go biking'!A$2:A$1000,H583,'I wanna go biking'!D$2:D$2000)</f>
        <v>2</v>
      </c>
      <c r="W583">
        <f t="shared" si="103"/>
        <v>-17.6666666666667</v>
      </c>
      <c r="X583">
        <f t="shared" si="104"/>
        <v>-174.285714285714</v>
      </c>
      <c r="Y583">
        <f t="shared" si="105"/>
        <v>2</v>
      </c>
      <c r="Z583">
        <f t="shared" si="106"/>
        <v>-5.88888888888889</v>
      </c>
      <c r="AA583">
        <f t="shared" si="107"/>
        <v>0</v>
      </c>
      <c r="AB583">
        <f t="shared" si="108"/>
        <v>0</v>
      </c>
      <c r="AC583" s="25">
        <f t="shared" si="109"/>
        <v>-5.88888888888889</v>
      </c>
    </row>
    <row r="584" spans="1:29">
      <c r="A584">
        <f>'Data Entry'!A585</f>
        <v>2056</v>
      </c>
      <c r="B584">
        <f>'Data Entry'!B585</f>
        <v>109</v>
      </c>
      <c r="C584" t="str">
        <f>'Data Entry'!C585</f>
        <v>Blue</v>
      </c>
      <c r="D584">
        <f>'Data Entry'!M585</f>
        <v>4015</v>
      </c>
      <c r="E584">
        <f>'Data Entry'!N585</f>
        <v>14.589</v>
      </c>
      <c r="F584">
        <f>'Data Entry'!O585</f>
        <v>4476</v>
      </c>
      <c r="G584">
        <f>'Data Entry'!P585</f>
        <v>0</v>
      </c>
      <c r="H584">
        <f>'Data Entry'!Q585</f>
        <v>8735</v>
      </c>
      <c r="I584">
        <f>'Data Entry'!R585</f>
        <v>0</v>
      </c>
      <c r="J584">
        <f t="shared" si="99"/>
        <v>14.589</v>
      </c>
      <c r="K584" s="1">
        <f>SUMIFS('I want to cry'!C$2:C$2000,'I want to cry'!$A$2:$A$2000,$B584,'I want to cry'!$B$2:$B$2000,$C584)</f>
        <v>14.589</v>
      </c>
      <c r="L584" s="1">
        <f>SUMIFS('I want to cry'!D$2:D$2000,'I want to cry'!$A$2:$A$2000,$B584,'I want to cry'!$B$2:$B$2000,$C584)</f>
        <v>0</v>
      </c>
      <c r="M584" s="1">
        <f>SUMIFS('I want to cry'!E$2:E$2000,'I want to cry'!$A$2:$A$2000,$B584,'I want to cry'!$B$2:$B$2000,$C584)</f>
        <v>0</v>
      </c>
      <c r="N584" s="1">
        <f t="shared" si="100"/>
        <v>1</v>
      </c>
      <c r="O584" s="1">
        <f t="shared" si="101"/>
        <v>0</v>
      </c>
      <c r="P584" s="1">
        <f t="shared" si="102"/>
        <v>0</v>
      </c>
      <c r="Q584" s="1">
        <f>SUMIF('I have a blue banner'!A$2:A$2000,D584,'I have a blue banner'!L$2:L$2000)</f>
        <v>71</v>
      </c>
      <c r="R584" s="1">
        <f>SUMIF('I have a blue banner'!A$2:A$2000,F584,'I have a blue banner'!L$2:L$2000)</f>
        <v>226</v>
      </c>
      <c r="S584" s="1">
        <f>SUMIF('I have a blue banner'!A$2:A$2000,I584,'I have a blue banner'!L$2:L$2000)</f>
        <v>0</v>
      </c>
      <c r="T584" s="1">
        <f>SUMIF('I wanna go biking'!A$2:A$1000,D584,'I wanna go biking'!D$2:D$2000)</f>
        <v>9.4</v>
      </c>
      <c r="U584" s="1">
        <f>SUMIF('I wanna go biking'!A$2:A$1000,F584,'I wanna go biking'!D$2:D$2000)</f>
        <v>28</v>
      </c>
      <c r="V584" s="1">
        <f>SUMIF('I wanna go biking'!A$2:A$1000,H584,'I wanna go biking'!D$2:D$2000)</f>
        <v>0</v>
      </c>
      <c r="W584">
        <f t="shared" si="103"/>
        <v>-61.6</v>
      </c>
      <c r="X584">
        <f t="shared" si="104"/>
        <v>-198</v>
      </c>
      <c r="Y584">
        <f t="shared" si="105"/>
        <v>0</v>
      </c>
      <c r="Z584">
        <f t="shared" si="106"/>
        <v>-61.6</v>
      </c>
      <c r="AA584">
        <f t="shared" si="107"/>
        <v>0</v>
      </c>
      <c r="AB584">
        <f t="shared" si="108"/>
        <v>0</v>
      </c>
      <c r="AC584" s="25">
        <f t="shared" si="109"/>
        <v>-61.6</v>
      </c>
    </row>
    <row r="585" spans="1:29">
      <c r="A585">
        <f>'Data Entry'!A586</f>
        <v>7480</v>
      </c>
      <c r="B585">
        <f>'Data Entry'!B586</f>
        <v>103</v>
      </c>
      <c r="C585" t="str">
        <f>'Data Entry'!C586</f>
        <v>Blue</v>
      </c>
      <c r="D585">
        <f>'Data Entry'!M586</f>
        <v>4946</v>
      </c>
      <c r="E585">
        <f>'Data Entry'!N586</f>
        <v>8.036</v>
      </c>
      <c r="F585">
        <f>'Data Entry'!O586</f>
        <v>914</v>
      </c>
      <c r="G585">
        <f>'Data Entry'!P586</f>
        <v>6.263</v>
      </c>
      <c r="H585">
        <f>'Data Entry'!Q586</f>
        <v>8089</v>
      </c>
      <c r="I585">
        <f>'Data Entry'!R586</f>
        <v>0.768</v>
      </c>
      <c r="J585">
        <f t="shared" si="99"/>
        <v>15.067</v>
      </c>
      <c r="K585" s="1">
        <f>SUMIFS('I want to cry'!C$2:C$2000,'I want to cry'!$A$2:$A$2000,$B585,'I want to cry'!$B$2:$B$2000,$C585)</f>
        <v>47.794</v>
      </c>
      <c r="L585" s="1">
        <f>SUMIFS('I want to cry'!D$2:D$2000,'I want to cry'!$A$2:$A$2000,$B585,'I want to cry'!$B$2:$B$2000,$C585)</f>
        <v>22.678</v>
      </c>
      <c r="M585" s="1">
        <f>SUMIFS('I want to cry'!E$2:E$2000,'I want to cry'!$A$2:$A$2000,$B585,'I want to cry'!$B$2:$B$2000,$C585)</f>
        <v>15.254</v>
      </c>
      <c r="N585" s="1">
        <f t="shared" si="100"/>
        <v>0.16813826003264</v>
      </c>
      <c r="O585" s="1">
        <f t="shared" si="101"/>
        <v>0.276170738160332</v>
      </c>
      <c r="P585" s="1">
        <f t="shared" si="102"/>
        <v>0</v>
      </c>
      <c r="Q585" s="1">
        <f>SUMIF('I have a blue banner'!A$2:A$2000,D585,'I have a blue banner'!L$2:L$2000)</f>
        <v>144</v>
      </c>
      <c r="R585" s="1">
        <f>SUMIF('I have a blue banner'!A$2:A$2000,F585,'I have a blue banner'!L$2:L$2000)</f>
        <v>74</v>
      </c>
      <c r="S585" s="1">
        <f>SUMIF('I have a blue banner'!A$2:A$2000,I585,'I have a blue banner'!L$2:L$2000)</f>
        <v>0</v>
      </c>
      <c r="T585" s="1">
        <f>SUMIF('I wanna go biking'!A$2:A$1000,D585,'I wanna go biking'!D$2:D$2000)</f>
        <v>15.5</v>
      </c>
      <c r="U585" s="1">
        <f>SUMIF('I wanna go biking'!A$2:A$1000,F585,'I wanna go biking'!D$2:D$2000)</f>
        <v>10</v>
      </c>
      <c r="V585" s="1">
        <f>SUMIF('I wanna go biking'!A$2:A$1000,H585,'I wanna go biking'!D$2:D$2000)</f>
        <v>6</v>
      </c>
      <c r="W585">
        <f t="shared" si="103"/>
        <v>-128.5</v>
      </c>
      <c r="X585">
        <f t="shared" si="104"/>
        <v>-64</v>
      </c>
      <c r="Y585">
        <f t="shared" si="105"/>
        <v>6</v>
      </c>
      <c r="Z585">
        <f t="shared" si="106"/>
        <v>-21.6057664141942</v>
      </c>
      <c r="AA585">
        <f t="shared" si="107"/>
        <v>-17.6749272422612</v>
      </c>
      <c r="AB585">
        <f t="shared" si="108"/>
        <v>0</v>
      </c>
      <c r="AC585" s="25">
        <f t="shared" si="109"/>
        <v>-39.2806936564555</v>
      </c>
    </row>
    <row r="586" spans="1:29">
      <c r="A586">
        <f>'Data Entry'!A587</f>
        <v>8089</v>
      </c>
      <c r="B586">
        <f>'Data Entry'!B587</f>
        <v>103</v>
      </c>
      <c r="C586" t="str">
        <f>'Data Entry'!C587</f>
        <v>Red</v>
      </c>
      <c r="D586">
        <f>'Data Entry'!M587</f>
        <v>7520</v>
      </c>
      <c r="E586">
        <f>'Data Entry'!N587</f>
        <v>11</v>
      </c>
      <c r="F586">
        <f>'Data Entry'!O587</f>
        <v>7480</v>
      </c>
      <c r="G586">
        <f>'Data Entry'!P587</f>
        <v>0</v>
      </c>
      <c r="H586">
        <f>'Data Entry'!Q587</f>
        <v>5672</v>
      </c>
      <c r="I586">
        <f>'Data Entry'!R587</f>
        <v>0</v>
      </c>
      <c r="J586">
        <f t="shared" si="99"/>
        <v>11</v>
      </c>
      <c r="K586" s="1">
        <f>SUMIFS('I want to cry'!C$2:C$2000,'I want to cry'!$A$2:$A$2000,$B586,'I want to cry'!$B$2:$B$2000,$C586)</f>
        <v>33</v>
      </c>
      <c r="L586" s="1">
        <f>SUMIFS('I want to cry'!D$2:D$2000,'I want to cry'!$A$2:$A$2000,$B586,'I want to cry'!$B$2:$B$2000,$C586)</f>
        <v>0</v>
      </c>
      <c r="M586" s="1">
        <f>SUMIFS('I want to cry'!E$2:E$2000,'I want to cry'!$A$2:$A$2000,$B586,'I want to cry'!$B$2:$B$2000,$C586)</f>
        <v>0</v>
      </c>
      <c r="N586" s="1">
        <f t="shared" si="100"/>
        <v>0.333333333333333</v>
      </c>
      <c r="O586" s="1">
        <f t="shared" si="101"/>
        <v>0</v>
      </c>
      <c r="P586" s="1">
        <f t="shared" si="102"/>
        <v>0</v>
      </c>
      <c r="Q586" s="1">
        <f>SUMIF('I have a blue banner'!A$2:A$2000,D586,'I have a blue banner'!L$2:L$2000)</f>
        <v>20</v>
      </c>
      <c r="R586" s="1">
        <f>SUMIF('I have a blue banner'!A$2:A$2000,F586,'I have a blue banner'!L$2:L$2000)</f>
        <v>196</v>
      </c>
      <c r="S586" s="1">
        <f>SUMIF('I have a blue banner'!A$2:A$2000,I586,'I have a blue banner'!L$2:L$2000)</f>
        <v>0</v>
      </c>
      <c r="T586" s="1">
        <f>SUMIF('I wanna go biking'!A$2:A$1000,D586,'I wanna go biking'!D$2:D$2000)</f>
        <v>2.33333333333333</v>
      </c>
      <c r="U586" s="1">
        <f>SUMIF('I wanna go biking'!A$2:A$1000,F586,'I wanna go biking'!D$2:D$2000)</f>
        <v>21.7142857142857</v>
      </c>
      <c r="V586" s="1">
        <f>SUMIF('I wanna go biking'!A$2:A$1000,H586,'I wanna go biking'!D$2:D$2000)</f>
        <v>2</v>
      </c>
      <c r="W586">
        <f t="shared" si="103"/>
        <v>-17.6666666666667</v>
      </c>
      <c r="X586">
        <f t="shared" si="104"/>
        <v>-174.285714285714</v>
      </c>
      <c r="Y586">
        <f t="shared" si="105"/>
        <v>2</v>
      </c>
      <c r="Z586">
        <f t="shared" si="106"/>
        <v>-5.88888888888889</v>
      </c>
      <c r="AA586">
        <f t="shared" si="107"/>
        <v>0</v>
      </c>
      <c r="AB586">
        <f t="shared" si="108"/>
        <v>0</v>
      </c>
      <c r="AC586" s="25">
        <f t="shared" si="109"/>
        <v>-5.88888888888889</v>
      </c>
    </row>
    <row r="587" spans="1:29">
      <c r="A587">
        <f>'Data Entry'!A588</f>
        <v>4946</v>
      </c>
      <c r="B587">
        <f>'Data Entry'!B588</f>
        <v>103</v>
      </c>
      <c r="C587" t="str">
        <f>'Data Entry'!C588</f>
        <v>Red</v>
      </c>
      <c r="D587">
        <f>'Data Entry'!M588</f>
        <v>7520</v>
      </c>
      <c r="E587">
        <f>'Data Entry'!N588</f>
        <v>0</v>
      </c>
      <c r="F587">
        <f>'Data Entry'!O588</f>
        <v>7480</v>
      </c>
      <c r="G587">
        <f>'Data Entry'!P588</f>
        <v>0</v>
      </c>
      <c r="H587">
        <f>'Data Entry'!Q588</f>
        <v>5672</v>
      </c>
      <c r="I587">
        <f>'Data Entry'!R588</f>
        <v>0</v>
      </c>
      <c r="J587">
        <f t="shared" si="99"/>
        <v>0</v>
      </c>
      <c r="K587" s="1">
        <f>SUMIFS('I want to cry'!C$2:C$2000,'I want to cry'!$A$2:$A$2000,$B587,'I want to cry'!$B$2:$B$2000,$C587)</f>
        <v>33</v>
      </c>
      <c r="L587" s="1">
        <f>SUMIFS('I want to cry'!D$2:D$2000,'I want to cry'!$A$2:$A$2000,$B587,'I want to cry'!$B$2:$B$2000,$C587)</f>
        <v>0</v>
      </c>
      <c r="M587" s="1">
        <f>SUMIFS('I want to cry'!E$2:E$2000,'I want to cry'!$A$2:$A$2000,$B587,'I want to cry'!$B$2:$B$2000,$C587)</f>
        <v>0</v>
      </c>
      <c r="N587" s="1">
        <f t="shared" si="100"/>
        <v>0</v>
      </c>
      <c r="O587" s="1">
        <f t="shared" si="101"/>
        <v>0</v>
      </c>
      <c r="P587" s="1">
        <f t="shared" si="102"/>
        <v>0</v>
      </c>
      <c r="Q587" s="1">
        <f>SUMIF('I have a blue banner'!A$2:A$2000,D587,'I have a blue banner'!L$2:L$2000)</f>
        <v>20</v>
      </c>
      <c r="R587" s="1">
        <f>SUMIF('I have a blue banner'!A$2:A$2000,F587,'I have a blue banner'!L$2:L$2000)</f>
        <v>196</v>
      </c>
      <c r="S587" s="1">
        <f>SUMIF('I have a blue banner'!A$2:A$2000,I587,'I have a blue banner'!L$2:L$2000)</f>
        <v>0</v>
      </c>
      <c r="T587" s="1">
        <f>SUMIF('I wanna go biking'!A$2:A$1000,D587,'I wanna go biking'!D$2:D$2000)</f>
        <v>2.33333333333333</v>
      </c>
      <c r="U587" s="1">
        <f>SUMIF('I wanna go biking'!A$2:A$1000,F587,'I wanna go biking'!D$2:D$2000)</f>
        <v>21.7142857142857</v>
      </c>
      <c r="V587" s="1">
        <f>SUMIF('I wanna go biking'!A$2:A$1000,H587,'I wanna go biking'!D$2:D$2000)</f>
        <v>2</v>
      </c>
      <c r="W587">
        <f t="shared" si="103"/>
        <v>-17.6666666666667</v>
      </c>
      <c r="X587">
        <f t="shared" si="104"/>
        <v>-174.285714285714</v>
      </c>
      <c r="Y587">
        <f t="shared" si="105"/>
        <v>2</v>
      </c>
      <c r="Z587">
        <f t="shared" si="106"/>
        <v>0</v>
      </c>
      <c r="AA587">
        <f t="shared" si="107"/>
        <v>0</v>
      </c>
      <c r="AB587">
        <f t="shared" si="108"/>
        <v>0</v>
      </c>
      <c r="AC587" s="25">
        <f t="shared" si="109"/>
        <v>0</v>
      </c>
    </row>
    <row r="588" spans="1:29">
      <c r="A588">
        <f>'Data Entry'!A589</f>
        <v>7520</v>
      </c>
      <c r="B588">
        <f>'Data Entry'!B589</f>
        <v>103</v>
      </c>
      <c r="C588" t="str">
        <f>'Data Entry'!C589</f>
        <v>Blue</v>
      </c>
      <c r="D588">
        <f>'Data Entry'!M589</f>
        <v>4946</v>
      </c>
      <c r="E588">
        <f>'Data Entry'!N589</f>
        <v>11.845</v>
      </c>
      <c r="F588">
        <f>'Data Entry'!O589</f>
        <v>914</v>
      </c>
      <c r="G588">
        <f>'Data Entry'!P589</f>
        <v>5.076</v>
      </c>
      <c r="H588">
        <f>'Data Entry'!Q589</f>
        <v>8089</v>
      </c>
      <c r="I588">
        <f>'Data Entry'!R589</f>
        <v>6.859</v>
      </c>
      <c r="J588">
        <f t="shared" si="99"/>
        <v>23.78</v>
      </c>
      <c r="K588" s="1">
        <f>SUMIFS('I want to cry'!C$2:C$2000,'I want to cry'!$A$2:$A$2000,$B588,'I want to cry'!$B$2:$B$2000,$C588)</f>
        <v>47.794</v>
      </c>
      <c r="L588" s="1">
        <f>SUMIFS('I want to cry'!D$2:D$2000,'I want to cry'!$A$2:$A$2000,$B588,'I want to cry'!$B$2:$B$2000,$C588)</f>
        <v>22.678</v>
      </c>
      <c r="M588" s="1">
        <f>SUMIFS('I want to cry'!E$2:E$2000,'I want to cry'!$A$2:$A$2000,$B588,'I want to cry'!$B$2:$B$2000,$C588)</f>
        <v>15.254</v>
      </c>
      <c r="N588" s="1">
        <f t="shared" si="100"/>
        <v>0.247834456207892</v>
      </c>
      <c r="O588" s="1">
        <f t="shared" si="101"/>
        <v>0.223829261839668</v>
      </c>
      <c r="P588" s="1">
        <f t="shared" si="102"/>
        <v>0.44965255015078</v>
      </c>
      <c r="Q588" s="1">
        <f>SUMIF('I have a blue banner'!A$2:A$2000,D588,'I have a blue banner'!L$2:L$2000)</f>
        <v>144</v>
      </c>
      <c r="R588" s="1">
        <f>SUMIF('I have a blue banner'!A$2:A$2000,F588,'I have a blue banner'!L$2:L$2000)</f>
        <v>74</v>
      </c>
      <c r="S588" s="1">
        <f>SUMIF('I have a blue banner'!A$2:A$2000,I588,'I have a blue banner'!L$2:L$2000)</f>
        <v>0</v>
      </c>
      <c r="T588" s="1">
        <f>SUMIF('I wanna go biking'!A$2:A$1000,D588,'I wanna go biking'!D$2:D$2000)</f>
        <v>15.5</v>
      </c>
      <c r="U588" s="1">
        <f>SUMIF('I wanna go biking'!A$2:A$1000,F588,'I wanna go biking'!D$2:D$2000)</f>
        <v>10</v>
      </c>
      <c r="V588" s="1">
        <f>SUMIF('I wanna go biking'!A$2:A$1000,H588,'I wanna go biking'!D$2:D$2000)</f>
        <v>6</v>
      </c>
      <c r="W588">
        <f t="shared" si="103"/>
        <v>-128.5</v>
      </c>
      <c r="X588">
        <f t="shared" si="104"/>
        <v>-64</v>
      </c>
      <c r="Y588">
        <f t="shared" si="105"/>
        <v>6</v>
      </c>
      <c r="Z588">
        <f t="shared" si="106"/>
        <v>-31.8467276227141</v>
      </c>
      <c r="AA588">
        <f t="shared" si="107"/>
        <v>-14.3250727577388</v>
      </c>
      <c r="AB588">
        <f t="shared" si="108"/>
        <v>2.69791530090468</v>
      </c>
      <c r="AC588" s="25">
        <f t="shared" si="109"/>
        <v>-43.4738850795482</v>
      </c>
    </row>
    <row r="589" spans="1:29">
      <c r="A589">
        <f>'Data Entry'!A590</f>
        <v>3739</v>
      </c>
      <c r="B589">
        <f>'Data Entry'!B590</f>
        <v>102</v>
      </c>
      <c r="C589" t="str">
        <f>'Data Entry'!C590</f>
        <v>Blue</v>
      </c>
      <c r="D589">
        <f>'Data Entry'!M590</f>
        <v>8850</v>
      </c>
      <c r="E589">
        <f>'Data Entry'!N590</f>
        <v>0</v>
      </c>
      <c r="F589">
        <f>'Data Entry'!O590</f>
        <v>5036</v>
      </c>
      <c r="G589">
        <f>'Data Entry'!P590</f>
        <v>7.801</v>
      </c>
      <c r="H589">
        <f>'Data Entry'!Q590</f>
        <v>6397</v>
      </c>
      <c r="I589">
        <f>'Data Entry'!R590</f>
        <v>0</v>
      </c>
      <c r="J589">
        <f t="shared" si="99"/>
        <v>7.801</v>
      </c>
      <c r="K589" s="1">
        <f>SUMIFS('I want to cry'!C$2:C$2000,'I want to cry'!$A$2:$A$2000,$B589,'I want to cry'!$B$2:$B$2000,$C589)</f>
        <v>0</v>
      </c>
      <c r="L589" s="1">
        <f>SUMIFS('I want to cry'!D$2:D$2000,'I want to cry'!$A$2:$A$2000,$B589,'I want to cry'!$B$2:$B$2000,$C589)</f>
        <v>7.801</v>
      </c>
      <c r="M589" s="1">
        <f>SUMIFS('I want to cry'!E$2:E$2000,'I want to cry'!$A$2:$A$2000,$B589,'I want to cry'!$B$2:$B$2000,$C589)</f>
        <v>0</v>
      </c>
      <c r="N589" s="1">
        <f t="shared" si="100"/>
        <v>0</v>
      </c>
      <c r="O589" s="1">
        <f t="shared" si="101"/>
        <v>1</v>
      </c>
      <c r="P589" s="1">
        <f t="shared" si="102"/>
        <v>0</v>
      </c>
      <c r="Q589" s="1">
        <f>SUMIF('I have a blue banner'!A$2:A$2000,D589,'I have a blue banner'!L$2:L$2000)</f>
        <v>18</v>
      </c>
      <c r="R589" s="1">
        <f>SUMIF('I have a blue banner'!A$2:A$2000,F589,'I have a blue banner'!L$2:L$2000)</f>
        <v>59</v>
      </c>
      <c r="S589" s="1">
        <f>SUMIF('I have a blue banner'!A$2:A$2000,I589,'I have a blue banner'!L$2:L$2000)</f>
        <v>0</v>
      </c>
      <c r="T589" s="1">
        <f>SUMIF('I wanna go biking'!A$2:A$1000,D589,'I wanna go biking'!D$2:D$2000)</f>
        <v>0.6</v>
      </c>
      <c r="U589" s="1">
        <f>SUMIF('I wanna go biking'!A$2:A$1000,F589,'I wanna go biking'!D$2:D$2000)</f>
        <v>6.8</v>
      </c>
      <c r="V589" s="1">
        <f>SUMIF('I wanna go biking'!A$2:A$1000,H589,'I wanna go biking'!D$2:D$2000)</f>
        <v>1.66666666666667</v>
      </c>
      <c r="W589">
        <f t="shared" si="103"/>
        <v>-17.4</v>
      </c>
      <c r="X589">
        <f t="shared" si="104"/>
        <v>-52.2</v>
      </c>
      <c r="Y589">
        <f t="shared" si="105"/>
        <v>1.66666666666667</v>
      </c>
      <c r="Z589">
        <f t="shared" si="106"/>
        <v>0</v>
      </c>
      <c r="AA589">
        <f t="shared" si="107"/>
        <v>-52.2</v>
      </c>
      <c r="AB589">
        <f t="shared" si="108"/>
        <v>0</v>
      </c>
      <c r="AC589" s="25">
        <f t="shared" si="109"/>
        <v>-52.2</v>
      </c>
    </row>
    <row r="590" spans="1:29">
      <c r="A590">
        <f>'Data Entry'!A591</f>
        <v>8789</v>
      </c>
      <c r="B590">
        <f>'Data Entry'!B591</f>
        <v>102</v>
      </c>
      <c r="C590" t="str">
        <f>'Data Entry'!C591</f>
        <v>Blue</v>
      </c>
      <c r="D590">
        <f>'Data Entry'!M591</f>
        <v>6397</v>
      </c>
      <c r="E590">
        <f>'Data Entry'!N591</f>
        <v>0</v>
      </c>
      <c r="F590">
        <f>'Data Entry'!O591</f>
        <v>5036</v>
      </c>
      <c r="G590">
        <f>'Data Entry'!P591</f>
        <v>0</v>
      </c>
      <c r="H590">
        <f>'Data Entry'!Q591</f>
        <v>8850</v>
      </c>
      <c r="I590">
        <f>'Data Entry'!R591</f>
        <v>0</v>
      </c>
      <c r="J590">
        <f t="shared" si="99"/>
        <v>0</v>
      </c>
      <c r="K590" s="1">
        <f>SUMIFS('I want to cry'!C$2:C$2000,'I want to cry'!$A$2:$A$2000,$B590,'I want to cry'!$B$2:$B$2000,$C590)</f>
        <v>0</v>
      </c>
      <c r="L590" s="1">
        <f>SUMIFS('I want to cry'!D$2:D$2000,'I want to cry'!$A$2:$A$2000,$B590,'I want to cry'!$B$2:$B$2000,$C590)</f>
        <v>7.801</v>
      </c>
      <c r="M590" s="1">
        <f>SUMIFS('I want to cry'!E$2:E$2000,'I want to cry'!$A$2:$A$2000,$B590,'I want to cry'!$B$2:$B$2000,$C590)</f>
        <v>0</v>
      </c>
      <c r="N590" s="1">
        <f t="shared" si="100"/>
        <v>0</v>
      </c>
      <c r="O590" s="1">
        <f t="shared" si="101"/>
        <v>0</v>
      </c>
      <c r="P590" s="1">
        <f t="shared" si="102"/>
        <v>0</v>
      </c>
      <c r="Q590" s="1">
        <f>SUMIF('I have a blue banner'!A$2:A$2000,D590,'I have a blue banner'!L$2:L$2000)</f>
        <v>16</v>
      </c>
      <c r="R590" s="1">
        <f>SUMIF('I have a blue banner'!A$2:A$2000,F590,'I have a blue banner'!L$2:L$2000)</f>
        <v>59</v>
      </c>
      <c r="S590" s="1">
        <f>SUMIF('I have a blue banner'!A$2:A$2000,I590,'I have a blue banner'!L$2:L$2000)</f>
        <v>0</v>
      </c>
      <c r="T590" s="1">
        <f>SUMIF('I wanna go biking'!A$2:A$1000,D590,'I wanna go biking'!D$2:D$2000)</f>
        <v>1.66666666666667</v>
      </c>
      <c r="U590" s="1">
        <f>SUMIF('I wanna go biking'!A$2:A$1000,F590,'I wanna go biking'!D$2:D$2000)</f>
        <v>6.8</v>
      </c>
      <c r="V590" s="1">
        <f>SUMIF('I wanna go biking'!A$2:A$1000,H590,'I wanna go biking'!D$2:D$2000)</f>
        <v>0.6</v>
      </c>
      <c r="W590">
        <f t="shared" si="103"/>
        <v>-14.3333333333333</v>
      </c>
      <c r="X590">
        <f t="shared" si="104"/>
        <v>-52.2</v>
      </c>
      <c r="Y590">
        <f t="shared" si="105"/>
        <v>0.6</v>
      </c>
      <c r="Z590">
        <f t="shared" si="106"/>
        <v>0</v>
      </c>
      <c r="AA590">
        <f t="shared" si="107"/>
        <v>0</v>
      </c>
      <c r="AB590">
        <f t="shared" si="108"/>
        <v>0</v>
      </c>
      <c r="AC590" s="25">
        <f t="shared" si="109"/>
        <v>0</v>
      </c>
    </row>
    <row r="591" spans="1:29">
      <c r="A591">
        <f>'Data Entry'!A592</f>
        <v>8850</v>
      </c>
      <c r="B591">
        <f>'Data Entry'!B592</f>
        <v>102</v>
      </c>
      <c r="C591" t="str">
        <f>'Data Entry'!C592</f>
        <v>Red</v>
      </c>
      <c r="D591">
        <f>'Data Entry'!M592</f>
        <v>772</v>
      </c>
      <c r="E591">
        <f>'Data Entry'!N592</f>
        <v>0</v>
      </c>
      <c r="F591">
        <f>'Data Entry'!O592</f>
        <v>3739</v>
      </c>
      <c r="G591">
        <f>'Data Entry'!P592</f>
        <v>0</v>
      </c>
      <c r="H591">
        <f>'Data Entry'!Q592</f>
        <v>8789</v>
      </c>
      <c r="I591">
        <f>'Data Entry'!R592</f>
        <v>0</v>
      </c>
      <c r="J591">
        <f t="shared" si="99"/>
        <v>0</v>
      </c>
      <c r="K591" s="1">
        <f>SUMIFS('I want to cry'!C$2:C$2000,'I want to cry'!$A$2:$A$2000,$B591,'I want to cry'!$B$2:$B$2000,$C591)</f>
        <v>28.83</v>
      </c>
      <c r="L591" s="1">
        <f>SUMIFS('I want to cry'!D$2:D$2000,'I want to cry'!$A$2:$A$2000,$B591,'I want to cry'!$B$2:$B$2000,$C591)</f>
        <v>0</v>
      </c>
      <c r="M591" s="1">
        <f>SUMIFS('I want to cry'!E$2:E$2000,'I want to cry'!$A$2:$A$2000,$B591,'I want to cry'!$B$2:$B$2000,$C591)</f>
        <v>0</v>
      </c>
      <c r="N591" s="1">
        <f t="shared" si="100"/>
        <v>0</v>
      </c>
      <c r="O591" s="1">
        <f t="shared" si="101"/>
        <v>0</v>
      </c>
      <c r="P591" s="1">
        <f t="shared" si="102"/>
        <v>0</v>
      </c>
      <c r="Q591" s="1">
        <f>SUMIF('I have a blue banner'!A$2:A$2000,D591,'I have a blue banner'!L$2:L$2000)</f>
        <v>80</v>
      </c>
      <c r="R591" s="1">
        <f>SUMIF('I have a blue banner'!A$2:A$2000,F591,'I have a blue banner'!L$2:L$2000)</f>
        <v>30</v>
      </c>
      <c r="S591" s="1">
        <f>SUMIF('I have a blue banner'!A$2:A$2000,I591,'I have a blue banner'!L$2:L$2000)</f>
        <v>0</v>
      </c>
      <c r="T591" s="1">
        <f>SUMIF('I wanna go biking'!A$2:A$1000,D591,'I wanna go biking'!D$2:D$2000)</f>
        <v>8</v>
      </c>
      <c r="U591" s="1">
        <f>SUMIF('I wanna go biking'!A$2:A$1000,F591,'I wanna go biking'!D$2:D$2000)</f>
        <v>2</v>
      </c>
      <c r="V591" s="1">
        <f>SUMIF('I wanna go biking'!A$2:A$1000,H591,'I wanna go biking'!D$2:D$2000)</f>
        <v>3.5</v>
      </c>
      <c r="W591">
        <f t="shared" si="103"/>
        <v>-72</v>
      </c>
      <c r="X591">
        <f t="shared" si="104"/>
        <v>-28</v>
      </c>
      <c r="Y591">
        <f t="shared" si="105"/>
        <v>3.5</v>
      </c>
      <c r="Z591">
        <f t="shared" si="106"/>
        <v>0</v>
      </c>
      <c r="AA591">
        <f t="shared" si="107"/>
        <v>0</v>
      </c>
      <c r="AB591">
        <f t="shared" si="108"/>
        <v>0</v>
      </c>
      <c r="AC591" s="25">
        <f t="shared" si="109"/>
        <v>0</v>
      </c>
    </row>
    <row r="592" spans="1:29">
      <c r="A592">
        <f>'Data Entry'!A593</f>
        <v>4617</v>
      </c>
      <c r="B592">
        <f>'Data Entry'!B593</f>
        <v>104</v>
      </c>
      <c r="C592" t="str">
        <f>'Data Entry'!C593</f>
        <v>Blue</v>
      </c>
      <c r="D592">
        <f>'Data Entry'!M593</f>
        <v>5406</v>
      </c>
      <c r="E592">
        <f>'Data Entry'!N593</f>
        <v>6.583</v>
      </c>
      <c r="F592">
        <f>'Data Entry'!O593</f>
        <v>4951</v>
      </c>
      <c r="G592">
        <f>'Data Entry'!P593</f>
        <v>6.984</v>
      </c>
      <c r="H592">
        <f>'Data Entry'!Q593</f>
        <v>4678</v>
      </c>
      <c r="I592">
        <f>'Data Entry'!R593</f>
        <v>21.819</v>
      </c>
      <c r="J592">
        <f t="shared" si="99"/>
        <v>35.386</v>
      </c>
      <c r="K592" s="1">
        <f>SUMIFS('I want to cry'!C$2:C$2000,'I want to cry'!$A$2:$A$2000,$B592,'I want to cry'!$B$2:$B$2000,$C592)</f>
        <v>58.884</v>
      </c>
      <c r="L592" s="1">
        <f>SUMIFS('I want to cry'!D$2:D$2000,'I want to cry'!$A$2:$A$2000,$B592,'I want to cry'!$B$2:$B$2000,$C592)</f>
        <v>13.968</v>
      </c>
      <c r="M592" s="1">
        <f>SUMIFS('I want to cry'!E$2:E$2000,'I want to cry'!$A$2:$A$2000,$B592,'I want to cry'!$B$2:$B$2000,$C592)</f>
        <v>43.638</v>
      </c>
      <c r="N592" s="1">
        <f t="shared" si="100"/>
        <v>0.111796073636302</v>
      </c>
      <c r="O592" s="1">
        <f t="shared" si="101"/>
        <v>0.5</v>
      </c>
      <c r="P592" s="1">
        <f t="shared" si="102"/>
        <v>0.5</v>
      </c>
      <c r="Q592" s="1">
        <f>SUMIF('I have a blue banner'!A$2:A$2000,D592,'I have a blue banner'!L$2:L$2000)</f>
        <v>148</v>
      </c>
      <c r="R592" s="1">
        <f>SUMIF('I have a blue banner'!A$2:A$2000,F592,'I have a blue banner'!L$2:L$2000)</f>
        <v>33</v>
      </c>
      <c r="S592" s="1">
        <f>SUMIF('I have a blue banner'!A$2:A$2000,I592,'I have a blue banner'!L$2:L$2000)</f>
        <v>0</v>
      </c>
      <c r="T592" s="1">
        <f>SUMIF('I wanna go biking'!A$2:A$1000,D592,'I wanna go biking'!D$2:D$2000)</f>
        <v>18</v>
      </c>
      <c r="U592" s="1">
        <f>SUMIF('I wanna go biking'!A$2:A$1000,F592,'I wanna go biking'!D$2:D$2000)</f>
        <v>2.66666666666667</v>
      </c>
      <c r="V592" s="1">
        <f>SUMIF('I wanna go biking'!A$2:A$1000,H592,'I wanna go biking'!D$2:D$2000)</f>
        <v>14</v>
      </c>
      <c r="W592">
        <f t="shared" si="103"/>
        <v>-130</v>
      </c>
      <c r="X592">
        <f t="shared" si="104"/>
        <v>-30.3333333333333</v>
      </c>
      <c r="Y592">
        <f t="shared" si="105"/>
        <v>14</v>
      </c>
      <c r="Z592">
        <f t="shared" si="106"/>
        <v>-14.5334895727192</v>
      </c>
      <c r="AA592">
        <f t="shared" si="107"/>
        <v>-15.1666666666667</v>
      </c>
      <c r="AB592">
        <f t="shared" si="108"/>
        <v>7</v>
      </c>
      <c r="AC592" s="25">
        <f t="shared" si="109"/>
        <v>-22.7001562393859</v>
      </c>
    </row>
    <row r="593" spans="1:29">
      <c r="A593">
        <f>'Data Entry'!A594</f>
        <v>4678</v>
      </c>
      <c r="B593">
        <f>'Data Entry'!B594</f>
        <v>104</v>
      </c>
      <c r="C593" t="str">
        <f>'Data Entry'!C594</f>
        <v>Red</v>
      </c>
      <c r="D593">
        <f>'Data Entry'!M594</f>
        <v>4907</v>
      </c>
      <c r="E593">
        <f>'Data Entry'!N594</f>
        <v>16.339</v>
      </c>
      <c r="F593">
        <f>'Data Entry'!O594</f>
        <v>4617</v>
      </c>
      <c r="G593">
        <f>'Data Entry'!P594</f>
        <v>0</v>
      </c>
      <c r="H593">
        <f>'Data Entry'!Q594</f>
        <v>2386</v>
      </c>
      <c r="I593">
        <f>'Data Entry'!R594</f>
        <v>0</v>
      </c>
      <c r="J593">
        <f t="shared" si="99"/>
        <v>16.339</v>
      </c>
      <c r="K593" s="1">
        <f>SUMIFS('I want to cry'!C$2:C$2000,'I want to cry'!$A$2:$A$2000,$B593,'I want to cry'!$B$2:$B$2000,$C593)</f>
        <v>16.339</v>
      </c>
      <c r="L593" s="1">
        <f>SUMIFS('I want to cry'!D$2:D$2000,'I want to cry'!$A$2:$A$2000,$B593,'I want to cry'!$B$2:$B$2000,$C593)</f>
        <v>0</v>
      </c>
      <c r="M593" s="1">
        <f>SUMIFS('I want to cry'!E$2:E$2000,'I want to cry'!$A$2:$A$2000,$B593,'I want to cry'!$B$2:$B$2000,$C593)</f>
        <v>0</v>
      </c>
      <c r="N593" s="1">
        <f t="shared" si="100"/>
        <v>1</v>
      </c>
      <c r="O593" s="1">
        <f t="shared" si="101"/>
        <v>0</v>
      </c>
      <c r="P593" s="1">
        <f t="shared" si="102"/>
        <v>0</v>
      </c>
      <c r="Q593" s="1">
        <f>SUMIF('I have a blue banner'!A$2:A$2000,D593,'I have a blue banner'!L$2:L$2000)</f>
        <v>128</v>
      </c>
      <c r="R593" s="1">
        <f>SUMIF('I have a blue banner'!A$2:A$2000,F593,'I have a blue banner'!L$2:L$2000)</f>
        <v>0</v>
      </c>
      <c r="S593" s="1">
        <f>SUMIF('I have a blue banner'!A$2:A$2000,I593,'I have a blue banner'!L$2:L$2000)</f>
        <v>0</v>
      </c>
      <c r="T593" s="1">
        <f>SUMIF('I wanna go biking'!A$2:A$1000,D593,'I wanna go biking'!D$2:D$2000)</f>
        <v>18.6666666666667</v>
      </c>
      <c r="U593" s="1">
        <f>SUMIF('I wanna go biking'!A$2:A$1000,F593,'I wanna go biking'!D$2:D$2000)</f>
        <v>0</v>
      </c>
      <c r="V593" s="1">
        <f>SUMIF('I wanna go biking'!A$2:A$1000,H593,'I wanna go biking'!D$2:D$2000)</f>
        <v>4.66666666666667</v>
      </c>
      <c r="W593">
        <f t="shared" si="103"/>
        <v>-109.333333333333</v>
      </c>
      <c r="X593">
        <f t="shared" si="104"/>
        <v>0</v>
      </c>
      <c r="Y593">
        <f t="shared" si="105"/>
        <v>4.66666666666667</v>
      </c>
      <c r="Z593">
        <f t="shared" si="106"/>
        <v>-109.333333333333</v>
      </c>
      <c r="AA593">
        <f t="shared" si="107"/>
        <v>0</v>
      </c>
      <c r="AB593">
        <f t="shared" si="108"/>
        <v>0</v>
      </c>
      <c r="AC593" s="25">
        <f t="shared" si="109"/>
        <v>-109.333333333333</v>
      </c>
    </row>
    <row r="594" spans="1:29">
      <c r="A594">
        <f>'Data Entry'!A595</f>
        <v>4951</v>
      </c>
      <c r="B594">
        <f>'Data Entry'!B595</f>
        <v>104</v>
      </c>
      <c r="C594" t="str">
        <f>'Data Entry'!C595</f>
        <v>Red</v>
      </c>
      <c r="D594">
        <f>'Data Entry'!M595</f>
        <v>4907</v>
      </c>
      <c r="E594">
        <f>'Data Entry'!N595</f>
        <v>0</v>
      </c>
      <c r="F594">
        <f>'Data Entry'!O595</f>
        <v>4617</v>
      </c>
      <c r="G594">
        <f>'Data Entry'!P595</f>
        <v>0</v>
      </c>
      <c r="H594">
        <f>'Data Entry'!Q595</f>
        <v>2386</v>
      </c>
      <c r="I594">
        <f>'Data Entry'!R595</f>
        <v>0</v>
      </c>
      <c r="J594">
        <f t="shared" si="99"/>
        <v>0</v>
      </c>
      <c r="K594" s="1">
        <f>SUMIFS('I want to cry'!C$2:C$2000,'I want to cry'!$A$2:$A$2000,$B594,'I want to cry'!$B$2:$B$2000,$C594)</f>
        <v>16.339</v>
      </c>
      <c r="L594" s="1">
        <f>SUMIFS('I want to cry'!D$2:D$2000,'I want to cry'!$A$2:$A$2000,$B594,'I want to cry'!$B$2:$B$2000,$C594)</f>
        <v>0</v>
      </c>
      <c r="M594" s="1">
        <f>SUMIFS('I want to cry'!E$2:E$2000,'I want to cry'!$A$2:$A$2000,$B594,'I want to cry'!$B$2:$B$2000,$C594)</f>
        <v>0</v>
      </c>
      <c r="N594" s="1">
        <f t="shared" si="100"/>
        <v>0</v>
      </c>
      <c r="O594" s="1">
        <f t="shared" si="101"/>
        <v>0</v>
      </c>
      <c r="P594" s="1">
        <f t="shared" si="102"/>
        <v>0</v>
      </c>
      <c r="Q594" s="1">
        <f>SUMIF('I have a blue banner'!A$2:A$2000,D594,'I have a blue banner'!L$2:L$2000)</f>
        <v>128</v>
      </c>
      <c r="R594" s="1">
        <f>SUMIF('I have a blue banner'!A$2:A$2000,F594,'I have a blue banner'!L$2:L$2000)</f>
        <v>0</v>
      </c>
      <c r="S594" s="1">
        <f>SUMIF('I have a blue banner'!A$2:A$2000,I594,'I have a blue banner'!L$2:L$2000)</f>
        <v>0</v>
      </c>
      <c r="T594" s="1">
        <f>SUMIF('I wanna go biking'!A$2:A$1000,D594,'I wanna go biking'!D$2:D$2000)</f>
        <v>18.6666666666667</v>
      </c>
      <c r="U594" s="1">
        <f>SUMIF('I wanna go biking'!A$2:A$1000,F594,'I wanna go biking'!D$2:D$2000)</f>
        <v>0</v>
      </c>
      <c r="V594" s="1">
        <f>SUMIF('I wanna go biking'!A$2:A$1000,H594,'I wanna go biking'!D$2:D$2000)</f>
        <v>4.66666666666667</v>
      </c>
      <c r="W594">
        <f t="shared" si="103"/>
        <v>-109.333333333333</v>
      </c>
      <c r="X594">
        <f t="shared" si="104"/>
        <v>0</v>
      </c>
      <c r="Y594">
        <f t="shared" si="105"/>
        <v>4.66666666666667</v>
      </c>
      <c r="Z594">
        <f t="shared" si="106"/>
        <v>0</v>
      </c>
      <c r="AA594">
        <f t="shared" si="107"/>
        <v>0</v>
      </c>
      <c r="AB594">
        <f t="shared" si="108"/>
        <v>0</v>
      </c>
      <c r="AC594" s="25">
        <f t="shared" si="109"/>
        <v>0</v>
      </c>
    </row>
    <row r="595" spans="1:29">
      <c r="A595">
        <f>'Data Entry'!A596</f>
        <v>2386</v>
      </c>
      <c r="B595">
        <f>'Data Entry'!B596</f>
        <v>104</v>
      </c>
      <c r="C595" t="str">
        <f>'Data Entry'!C596</f>
        <v>Blue</v>
      </c>
      <c r="D595">
        <f>'Data Entry'!M596</f>
        <v>4678</v>
      </c>
      <c r="E595">
        <f>'Data Entry'!N596</f>
        <v>45.718</v>
      </c>
      <c r="F595">
        <f>'Data Entry'!O596</f>
        <v>4951</v>
      </c>
      <c r="G595">
        <f>'Data Entry'!P596</f>
        <v>0</v>
      </c>
      <c r="H595">
        <f>'Data Entry'!Q596</f>
        <v>5406</v>
      </c>
      <c r="I595">
        <f>'Data Entry'!R596</f>
        <v>0</v>
      </c>
      <c r="J595">
        <f t="shared" si="99"/>
        <v>45.718</v>
      </c>
      <c r="K595" s="1">
        <f>SUMIFS('I want to cry'!C$2:C$2000,'I want to cry'!$A$2:$A$2000,$B595,'I want to cry'!$B$2:$B$2000,$C595)</f>
        <v>58.884</v>
      </c>
      <c r="L595" s="1">
        <f>SUMIFS('I want to cry'!D$2:D$2000,'I want to cry'!$A$2:$A$2000,$B595,'I want to cry'!$B$2:$B$2000,$C595)</f>
        <v>13.968</v>
      </c>
      <c r="M595" s="1">
        <f>SUMIFS('I want to cry'!E$2:E$2000,'I want to cry'!$A$2:$A$2000,$B595,'I want to cry'!$B$2:$B$2000,$C595)</f>
        <v>43.638</v>
      </c>
      <c r="N595" s="1">
        <f t="shared" si="100"/>
        <v>0.776407852727396</v>
      </c>
      <c r="O595" s="1">
        <f t="shared" si="101"/>
        <v>0</v>
      </c>
      <c r="P595" s="1">
        <f t="shared" si="102"/>
        <v>0</v>
      </c>
      <c r="Q595" s="1">
        <f>SUMIF('I have a blue banner'!A$2:A$2000,D595,'I have a blue banner'!L$2:L$2000)</f>
        <v>182</v>
      </c>
      <c r="R595" s="1">
        <f>SUMIF('I have a blue banner'!A$2:A$2000,F595,'I have a blue banner'!L$2:L$2000)</f>
        <v>33</v>
      </c>
      <c r="S595" s="1">
        <f>SUMIF('I have a blue banner'!A$2:A$2000,I595,'I have a blue banner'!L$2:L$2000)</f>
        <v>0</v>
      </c>
      <c r="T595" s="1">
        <f>SUMIF('I wanna go biking'!A$2:A$1000,D595,'I wanna go biking'!D$2:D$2000)</f>
        <v>14</v>
      </c>
      <c r="U595" s="1">
        <f>SUMIF('I wanna go biking'!A$2:A$1000,F595,'I wanna go biking'!D$2:D$2000)</f>
        <v>2.66666666666667</v>
      </c>
      <c r="V595" s="1">
        <f>SUMIF('I wanna go biking'!A$2:A$1000,H595,'I wanna go biking'!D$2:D$2000)</f>
        <v>18</v>
      </c>
      <c r="W595">
        <f t="shared" si="103"/>
        <v>-168</v>
      </c>
      <c r="X595">
        <f t="shared" si="104"/>
        <v>-30.3333333333333</v>
      </c>
      <c r="Y595">
        <f t="shared" si="105"/>
        <v>18</v>
      </c>
      <c r="Z595">
        <f t="shared" si="106"/>
        <v>-130.436519258203</v>
      </c>
      <c r="AA595">
        <f t="shared" si="107"/>
        <v>0</v>
      </c>
      <c r="AB595">
        <f t="shared" si="108"/>
        <v>0</v>
      </c>
      <c r="AC595" s="25">
        <f t="shared" si="109"/>
        <v>-130.436519258203</v>
      </c>
    </row>
    <row r="596" spans="1:29">
      <c r="A596">
        <f>'Data Entry'!A597</f>
        <v>1334</v>
      </c>
      <c r="B596">
        <f>'Data Entry'!B597</f>
        <v>105</v>
      </c>
      <c r="C596" t="str">
        <f>'Data Entry'!C597</f>
        <v>Red</v>
      </c>
      <c r="D596">
        <f>'Data Entry'!M597</f>
        <v>7757</v>
      </c>
      <c r="E596">
        <f>'Data Entry'!N597</f>
        <v>24.323</v>
      </c>
      <c r="F596">
        <f>'Data Entry'!O597</f>
        <v>2706</v>
      </c>
      <c r="G596">
        <f>'Data Entry'!P597</f>
        <v>6.216</v>
      </c>
      <c r="H596">
        <f>'Data Entry'!Q597</f>
        <v>5409</v>
      </c>
      <c r="I596">
        <f>'Data Entry'!R597</f>
        <v>13.682</v>
      </c>
      <c r="J596">
        <f t="shared" si="99"/>
        <v>44.221</v>
      </c>
      <c r="K596" s="1">
        <f>SUMIFS('I want to cry'!C$2:C$2000,'I want to cry'!$A$2:$A$2000,$B596,'I want to cry'!$B$2:$B$2000,$C596)</f>
        <v>59.13</v>
      </c>
      <c r="L596" s="1">
        <f>SUMIFS('I want to cry'!D$2:D$2000,'I want to cry'!$A$2:$A$2000,$B596,'I want to cry'!$B$2:$B$2000,$C596)</f>
        <v>17.339</v>
      </c>
      <c r="M596" s="1">
        <f>SUMIFS('I want to cry'!E$2:E$2000,'I want to cry'!$A$2:$A$2000,$B596,'I want to cry'!$B$2:$B$2000,$C596)</f>
        <v>49.621</v>
      </c>
      <c r="N596" s="1">
        <f t="shared" si="100"/>
        <v>0.411347877557923</v>
      </c>
      <c r="O596" s="1">
        <f t="shared" si="101"/>
        <v>0.358498183286233</v>
      </c>
      <c r="P596" s="1">
        <f t="shared" si="102"/>
        <v>0.275730033655106</v>
      </c>
      <c r="Q596" s="1">
        <f>SUMIF('I have a blue banner'!A$2:A$2000,D596,'I have a blue banner'!L$2:L$2000)</f>
        <v>2</v>
      </c>
      <c r="R596" s="1">
        <f>SUMIF('I have a blue banner'!A$2:A$2000,F596,'I have a blue banner'!L$2:L$2000)</f>
        <v>68</v>
      </c>
      <c r="S596" s="1">
        <f>SUMIF('I have a blue banner'!A$2:A$2000,I596,'I have a blue banner'!L$2:L$2000)</f>
        <v>0</v>
      </c>
      <c r="T596" s="1">
        <f>SUMIF('I wanna go biking'!A$2:A$1000,D596,'I wanna go biking'!D$2:D$2000)</f>
        <v>0</v>
      </c>
      <c r="U596" s="1">
        <f>SUMIF('I wanna go biking'!A$2:A$1000,F596,'I wanna go biking'!D$2:D$2000)</f>
        <v>10</v>
      </c>
      <c r="V596" s="1">
        <f>SUMIF('I wanna go biking'!A$2:A$1000,H596,'I wanna go biking'!D$2:D$2000)</f>
        <v>0.714285714285714</v>
      </c>
      <c r="W596">
        <f t="shared" si="103"/>
        <v>-2</v>
      </c>
      <c r="X596">
        <f t="shared" si="104"/>
        <v>-58</v>
      </c>
      <c r="Y596">
        <f t="shared" si="105"/>
        <v>0.714285714285714</v>
      </c>
      <c r="Z596">
        <f t="shared" si="106"/>
        <v>-0.822695755115846</v>
      </c>
      <c r="AA596">
        <f t="shared" si="107"/>
        <v>-20.7928946306015</v>
      </c>
      <c r="AB596">
        <f t="shared" si="108"/>
        <v>0.196950024039361</v>
      </c>
      <c r="AC596" s="25">
        <f t="shared" si="109"/>
        <v>-21.418640361678</v>
      </c>
    </row>
    <row r="597" spans="1:29">
      <c r="A597">
        <f>'Data Entry'!A598</f>
        <v>771</v>
      </c>
      <c r="B597">
        <f>'Data Entry'!B598</f>
        <v>105</v>
      </c>
      <c r="C597" t="str">
        <f>'Data Entry'!C598</f>
        <v>Red</v>
      </c>
      <c r="D597">
        <f>'Data Entry'!M598</f>
        <v>7757</v>
      </c>
      <c r="E597">
        <f>'Data Entry'!N598</f>
        <v>5.882</v>
      </c>
      <c r="F597">
        <f>'Data Entry'!O598</f>
        <v>2706</v>
      </c>
      <c r="G597">
        <f>'Data Entry'!P598</f>
        <v>4.907</v>
      </c>
      <c r="H597">
        <f>'Data Entry'!Q598</f>
        <v>5409</v>
      </c>
      <c r="I597">
        <f>'Data Entry'!R598</f>
        <v>22.257</v>
      </c>
      <c r="J597">
        <f t="shared" si="99"/>
        <v>33.046</v>
      </c>
      <c r="K597" s="1">
        <f>SUMIFS('I want to cry'!C$2:C$2000,'I want to cry'!$A$2:$A$2000,$B597,'I want to cry'!$B$2:$B$2000,$C597)</f>
        <v>59.13</v>
      </c>
      <c r="L597" s="1">
        <f>SUMIFS('I want to cry'!D$2:D$2000,'I want to cry'!$A$2:$A$2000,$B597,'I want to cry'!$B$2:$B$2000,$C597)</f>
        <v>17.339</v>
      </c>
      <c r="M597" s="1">
        <f>SUMIFS('I want to cry'!E$2:E$2000,'I want to cry'!$A$2:$A$2000,$B597,'I want to cry'!$B$2:$B$2000,$C597)</f>
        <v>49.621</v>
      </c>
      <c r="N597" s="1">
        <f t="shared" si="100"/>
        <v>0.0994757314392018</v>
      </c>
      <c r="O597" s="1">
        <f t="shared" si="101"/>
        <v>0.283003633427533</v>
      </c>
      <c r="P597" s="1">
        <f t="shared" si="102"/>
        <v>0.448539932689789</v>
      </c>
      <c r="Q597" s="1">
        <f>SUMIF('I have a blue banner'!A$2:A$2000,D597,'I have a blue banner'!L$2:L$2000)</f>
        <v>2</v>
      </c>
      <c r="R597" s="1">
        <f>SUMIF('I have a blue banner'!A$2:A$2000,F597,'I have a blue banner'!L$2:L$2000)</f>
        <v>68</v>
      </c>
      <c r="S597" s="1">
        <f>SUMIF('I have a blue banner'!A$2:A$2000,I597,'I have a blue banner'!L$2:L$2000)</f>
        <v>0</v>
      </c>
      <c r="T597" s="1">
        <f>SUMIF('I wanna go biking'!A$2:A$1000,D597,'I wanna go biking'!D$2:D$2000)</f>
        <v>0</v>
      </c>
      <c r="U597" s="1">
        <f>SUMIF('I wanna go biking'!A$2:A$1000,F597,'I wanna go biking'!D$2:D$2000)</f>
        <v>10</v>
      </c>
      <c r="V597" s="1">
        <f>SUMIF('I wanna go biking'!A$2:A$1000,H597,'I wanna go biking'!D$2:D$2000)</f>
        <v>0.714285714285714</v>
      </c>
      <c r="W597">
        <f t="shared" si="103"/>
        <v>-2</v>
      </c>
      <c r="X597">
        <f t="shared" si="104"/>
        <v>-58</v>
      </c>
      <c r="Y597">
        <f t="shared" si="105"/>
        <v>0.714285714285714</v>
      </c>
      <c r="Z597">
        <f t="shared" si="106"/>
        <v>-0.198951462878404</v>
      </c>
      <c r="AA597">
        <f t="shared" si="107"/>
        <v>-16.4142107387969</v>
      </c>
      <c r="AB597">
        <f t="shared" si="108"/>
        <v>0.320385666206992</v>
      </c>
      <c r="AC597" s="25">
        <f t="shared" si="109"/>
        <v>-16.2927765354683</v>
      </c>
    </row>
    <row r="598" spans="1:29">
      <c r="A598">
        <f>'Data Entry'!A599</f>
        <v>2200</v>
      </c>
      <c r="B598">
        <f>'Data Entry'!B599</f>
        <v>106</v>
      </c>
      <c r="C598" t="str">
        <f>'Data Entry'!C599</f>
        <v>Blue</v>
      </c>
      <c r="D598">
        <f>'Data Entry'!M599</f>
        <v>1374</v>
      </c>
      <c r="E598">
        <f>'Data Entry'!N599</f>
        <v>25.35</v>
      </c>
      <c r="F598">
        <f>'Data Entry'!O599</f>
        <v>3544</v>
      </c>
      <c r="G598">
        <f>'Data Entry'!P599</f>
        <v>0</v>
      </c>
      <c r="H598">
        <f>'Data Entry'!Q599</f>
        <v>4903</v>
      </c>
      <c r="I598">
        <f>'Data Entry'!R599</f>
        <v>0</v>
      </c>
      <c r="J598">
        <f t="shared" si="99"/>
        <v>25.35</v>
      </c>
      <c r="K598" s="1">
        <f>SUMIFS('I want to cry'!C$2:C$2000,'I want to cry'!$A$2:$A$2000,$B598,'I want to cry'!$B$2:$B$2000,$C598)</f>
        <v>25.35</v>
      </c>
      <c r="L598" s="1">
        <f>SUMIFS('I want to cry'!D$2:D$2000,'I want to cry'!$A$2:$A$2000,$B598,'I want to cry'!$B$2:$B$2000,$C598)</f>
        <v>4.816</v>
      </c>
      <c r="M598" s="1">
        <f>SUMIFS('I want to cry'!E$2:E$2000,'I want to cry'!$A$2:$A$2000,$B598,'I want to cry'!$B$2:$B$2000,$C598)</f>
        <v>0</v>
      </c>
      <c r="N598" s="1">
        <f t="shared" si="100"/>
        <v>1</v>
      </c>
      <c r="O598" s="1">
        <f t="shared" si="101"/>
        <v>0</v>
      </c>
      <c r="P598" s="1">
        <f t="shared" si="102"/>
        <v>0</v>
      </c>
      <c r="Q598" s="1">
        <f>SUMIF('I have a blue banner'!A$2:A$2000,D598,'I have a blue banner'!L$2:L$2000)</f>
        <v>2</v>
      </c>
      <c r="R598" s="1">
        <f>SUMIF('I have a blue banner'!A$2:A$2000,F598,'I have a blue banner'!L$2:L$2000)</f>
        <v>0</v>
      </c>
      <c r="S598" s="1">
        <f>SUMIF('I have a blue banner'!A$2:A$2000,I598,'I have a blue banner'!L$2:L$2000)</f>
        <v>0</v>
      </c>
      <c r="T598" s="1">
        <f>SUMIF('I wanna go biking'!A$2:A$1000,D598,'I wanna go biking'!D$2:D$2000)</f>
        <v>0</v>
      </c>
      <c r="U598" s="1">
        <f>SUMIF('I wanna go biking'!A$2:A$1000,F598,'I wanna go biking'!D$2:D$2000)</f>
        <v>0</v>
      </c>
      <c r="V598" s="1">
        <f>SUMIF('I wanna go biking'!A$2:A$1000,H598,'I wanna go biking'!D$2:D$2000)</f>
        <v>3.4</v>
      </c>
      <c r="W598">
        <f t="shared" si="103"/>
        <v>-2</v>
      </c>
      <c r="X598">
        <f t="shared" si="104"/>
        <v>0</v>
      </c>
      <c r="Y598">
        <f t="shared" si="105"/>
        <v>3.4</v>
      </c>
      <c r="Z598">
        <f t="shared" si="106"/>
        <v>-2</v>
      </c>
      <c r="AA598">
        <f t="shared" si="107"/>
        <v>0</v>
      </c>
      <c r="AB598">
        <f t="shared" si="108"/>
        <v>0</v>
      </c>
      <c r="AC598" s="25">
        <f t="shared" si="109"/>
        <v>-2</v>
      </c>
    </row>
    <row r="599" spans="1:29">
      <c r="A599">
        <f>'Data Entry'!A600</f>
        <v>3543</v>
      </c>
      <c r="B599">
        <f>'Data Entry'!B600</f>
        <v>106</v>
      </c>
      <c r="C599" t="str">
        <f>'Data Entry'!C600</f>
        <v>Red</v>
      </c>
      <c r="D599">
        <f>'Data Entry'!M600</f>
        <v>4976</v>
      </c>
      <c r="E599">
        <f>'Data Entry'!N600</f>
        <v>24.47</v>
      </c>
      <c r="F599">
        <f>'Data Entry'!O600</f>
        <v>6864</v>
      </c>
      <c r="G599">
        <f>'Data Entry'!P600</f>
        <v>0</v>
      </c>
      <c r="H599">
        <f>'Data Entry'!Q600</f>
        <v>2200</v>
      </c>
      <c r="I599">
        <f>'Data Entry'!R600</f>
        <v>0</v>
      </c>
      <c r="J599">
        <f t="shared" si="99"/>
        <v>24.47</v>
      </c>
      <c r="K599" s="1">
        <f>SUMIFS('I want to cry'!C$2:C$2000,'I want to cry'!$A$2:$A$2000,$B599,'I want to cry'!$B$2:$B$2000,$C599)</f>
        <v>24.47</v>
      </c>
      <c r="L599" s="1">
        <f>SUMIFS('I want to cry'!D$2:D$2000,'I want to cry'!$A$2:$A$2000,$B599,'I want to cry'!$B$2:$B$2000,$C599)</f>
        <v>0</v>
      </c>
      <c r="M599" s="1">
        <f>SUMIFS('I want to cry'!E$2:E$2000,'I want to cry'!$A$2:$A$2000,$B599,'I want to cry'!$B$2:$B$2000,$C599)</f>
        <v>0</v>
      </c>
      <c r="N599" s="1">
        <f t="shared" si="100"/>
        <v>1</v>
      </c>
      <c r="O599" s="1">
        <f t="shared" si="101"/>
        <v>0</v>
      </c>
      <c r="P599" s="1">
        <f t="shared" si="102"/>
        <v>0</v>
      </c>
      <c r="Q599" s="1">
        <f>SUMIF('I have a blue banner'!A$2:A$2000,D599,'I have a blue banner'!L$2:L$2000)</f>
        <v>141</v>
      </c>
      <c r="R599" s="1">
        <f>SUMIF('I have a blue banner'!A$2:A$2000,F599,'I have a blue banner'!L$2:L$2000)</f>
        <v>29</v>
      </c>
      <c r="S599" s="1">
        <f>SUMIF('I have a blue banner'!A$2:A$2000,I599,'I have a blue banner'!L$2:L$2000)</f>
        <v>0</v>
      </c>
      <c r="T599" s="1">
        <f>SUMIF('I wanna go biking'!A$2:A$1000,D599,'I wanna go biking'!D$2:D$2000)</f>
        <v>10.3333333333333</v>
      </c>
      <c r="U599" s="1">
        <f>SUMIF('I wanna go biking'!A$2:A$1000,F599,'I wanna go biking'!D$2:D$2000)</f>
        <v>2.6</v>
      </c>
      <c r="V599" s="1">
        <f>SUMIF('I wanna go biking'!A$2:A$1000,H599,'I wanna go biking'!D$2:D$2000)</f>
        <v>17</v>
      </c>
      <c r="W599">
        <f t="shared" si="103"/>
        <v>-130.666666666667</v>
      </c>
      <c r="X599">
        <f t="shared" si="104"/>
        <v>-26.4</v>
      </c>
      <c r="Y599">
        <f t="shared" si="105"/>
        <v>17</v>
      </c>
      <c r="Z599">
        <f t="shared" si="106"/>
        <v>-130.666666666667</v>
      </c>
      <c r="AA599">
        <f t="shared" si="107"/>
        <v>0</v>
      </c>
      <c r="AB599">
        <f t="shared" si="108"/>
        <v>0</v>
      </c>
      <c r="AC599" s="25">
        <f t="shared" si="109"/>
        <v>-130.666666666667</v>
      </c>
    </row>
    <row r="600" spans="1:29">
      <c r="A600">
        <f>'Data Entry'!A601</f>
        <v>1360</v>
      </c>
      <c r="B600">
        <f>'Data Entry'!B601</f>
        <v>107</v>
      </c>
      <c r="C600" t="str">
        <f>'Data Entry'!C601</f>
        <v>Red</v>
      </c>
      <c r="D600">
        <f>'Data Entry'!M601</f>
        <v>2198</v>
      </c>
      <c r="E600">
        <f>'Data Entry'!N601</f>
        <v>0</v>
      </c>
      <c r="F600">
        <f>'Data Entry'!O601</f>
        <v>1241</v>
      </c>
      <c r="G600">
        <f>'Data Entry'!P601</f>
        <v>0</v>
      </c>
      <c r="H600">
        <f>'Data Entry'!Q601</f>
        <v>781</v>
      </c>
      <c r="I600">
        <f>'Data Entry'!R601</f>
        <v>0</v>
      </c>
      <c r="J600">
        <f t="shared" si="99"/>
        <v>0</v>
      </c>
      <c r="K600" s="1">
        <f>SUMIFS('I want to cry'!C$2:C$2000,'I want to cry'!$A$2:$A$2000,$B600,'I want to cry'!$B$2:$B$2000,$C600)</f>
        <v>15.174</v>
      </c>
      <c r="L600" s="1">
        <f>SUMIFS('I want to cry'!D$2:D$2000,'I want to cry'!$A$2:$A$2000,$B600,'I want to cry'!$B$2:$B$2000,$C600)</f>
        <v>0</v>
      </c>
      <c r="M600" s="1">
        <f>SUMIFS('I want to cry'!E$2:E$2000,'I want to cry'!$A$2:$A$2000,$B600,'I want to cry'!$B$2:$B$2000,$C600)</f>
        <v>0</v>
      </c>
      <c r="N600" s="1">
        <f t="shared" si="100"/>
        <v>0</v>
      </c>
      <c r="O600" s="1">
        <f t="shared" si="101"/>
        <v>0</v>
      </c>
      <c r="P600" s="1">
        <f t="shared" si="102"/>
        <v>0</v>
      </c>
      <c r="Q600" s="1">
        <f>SUMIF('I have a blue banner'!A$2:A$2000,D600,'I have a blue banner'!L$2:L$2000)</f>
        <v>58</v>
      </c>
      <c r="R600" s="1">
        <f>SUMIF('I have a blue banner'!A$2:A$2000,F600,'I have a blue banner'!L$2:L$2000)</f>
        <v>221</v>
      </c>
      <c r="S600" s="1">
        <f>SUMIF('I have a blue banner'!A$2:A$2000,I600,'I have a blue banner'!L$2:L$2000)</f>
        <v>0</v>
      </c>
      <c r="T600" s="1">
        <f>SUMIF('I wanna go biking'!A$2:A$1000,D600,'I wanna go biking'!D$2:D$2000)</f>
        <v>7</v>
      </c>
      <c r="U600" s="1">
        <f>SUMIF('I wanna go biking'!A$2:A$1000,F600,'I wanna go biking'!D$2:D$2000)</f>
        <v>27.6</v>
      </c>
      <c r="V600" s="1">
        <f>SUMIF('I wanna go biking'!A$2:A$1000,H600,'I wanna go biking'!D$2:D$2000)</f>
        <v>3.66666666666667</v>
      </c>
      <c r="W600">
        <f t="shared" si="103"/>
        <v>-51</v>
      </c>
      <c r="X600">
        <f t="shared" si="104"/>
        <v>-193.4</v>
      </c>
      <c r="Y600">
        <f t="shared" si="105"/>
        <v>3.66666666666667</v>
      </c>
      <c r="Z600">
        <f t="shared" si="106"/>
        <v>0</v>
      </c>
      <c r="AA600">
        <f t="shared" si="107"/>
        <v>0</v>
      </c>
      <c r="AB600">
        <f t="shared" si="108"/>
        <v>0</v>
      </c>
      <c r="AC600" s="25">
        <f t="shared" si="109"/>
        <v>0</v>
      </c>
    </row>
    <row r="601" spans="1:29">
      <c r="A601">
        <f>'Data Entry'!A602</f>
        <v>781</v>
      </c>
      <c r="B601">
        <f>'Data Entry'!B602</f>
        <v>107</v>
      </c>
      <c r="C601" t="str">
        <f>'Data Entry'!C602</f>
        <v>Blue</v>
      </c>
      <c r="D601">
        <f>'Data Entry'!M602</f>
        <v>4343</v>
      </c>
      <c r="E601">
        <f>'Data Entry'!N602</f>
        <v>6.519</v>
      </c>
      <c r="F601">
        <f>'Data Entry'!O602</f>
        <v>1360</v>
      </c>
      <c r="G601">
        <f>'Data Entry'!P602</f>
        <v>1.218</v>
      </c>
      <c r="H601">
        <f>'Data Entry'!Q602</f>
        <v>5032</v>
      </c>
      <c r="I601">
        <f>'Data Entry'!R602</f>
        <v>2.966</v>
      </c>
      <c r="J601">
        <f t="shared" si="99"/>
        <v>10.703</v>
      </c>
      <c r="K601" s="1">
        <f>SUMIFS('I want to cry'!C$2:C$2000,'I want to cry'!$A$2:$A$2000,$B601,'I want to cry'!$B$2:$B$2000,$C601)</f>
        <v>8.691</v>
      </c>
      <c r="L601" s="1">
        <f>SUMIFS('I want to cry'!D$2:D$2000,'I want to cry'!$A$2:$A$2000,$B601,'I want to cry'!$B$2:$B$2000,$C601)</f>
        <v>1.218</v>
      </c>
      <c r="M601" s="1">
        <f>SUMIFS('I want to cry'!E$2:E$2000,'I want to cry'!$A$2:$A$2000,$B601,'I want to cry'!$B$2:$B$2000,$C601)</f>
        <v>2.966</v>
      </c>
      <c r="N601" s="1">
        <f t="shared" si="100"/>
        <v>0.75008629616845</v>
      </c>
      <c r="O601" s="1">
        <f t="shared" si="101"/>
        <v>0</v>
      </c>
      <c r="P601" s="1">
        <f t="shared" si="102"/>
        <v>1</v>
      </c>
      <c r="Q601" s="1">
        <f>SUMIF('I have a blue banner'!A$2:A$2000,D601,'I have a blue banner'!L$2:L$2000)</f>
        <v>162</v>
      </c>
      <c r="R601" s="1">
        <f>SUMIF('I have a blue banner'!A$2:A$2000,F601,'I have a blue banner'!L$2:L$2000)</f>
        <v>76</v>
      </c>
      <c r="S601" s="1">
        <f>SUMIF('I have a blue banner'!A$2:A$2000,I601,'I have a blue banner'!L$2:L$2000)</f>
        <v>0</v>
      </c>
      <c r="T601" s="1">
        <f>SUMIF('I wanna go biking'!A$2:A$1000,D601,'I wanna go biking'!D$2:D$2000)</f>
        <v>17.6</v>
      </c>
      <c r="U601" s="1">
        <f>SUMIF('I wanna go biking'!A$2:A$1000,F601,'I wanna go biking'!D$2:D$2000)</f>
        <v>9.33333333333333</v>
      </c>
      <c r="V601" s="1">
        <f>SUMIF('I wanna go biking'!A$2:A$1000,H601,'I wanna go biking'!D$2:D$2000)</f>
        <v>11.5</v>
      </c>
      <c r="W601">
        <f t="shared" si="103"/>
        <v>-144.4</v>
      </c>
      <c r="X601">
        <f t="shared" si="104"/>
        <v>-66.6666666666667</v>
      </c>
      <c r="Y601">
        <f t="shared" si="105"/>
        <v>11.5</v>
      </c>
      <c r="Z601">
        <f t="shared" si="106"/>
        <v>-108.312461166724</v>
      </c>
      <c r="AA601">
        <f t="shared" si="107"/>
        <v>0</v>
      </c>
      <c r="AB601">
        <f t="shared" si="108"/>
        <v>11.5</v>
      </c>
      <c r="AC601" s="25">
        <f t="shared" si="109"/>
        <v>-96.8124611667242</v>
      </c>
    </row>
    <row r="602" spans="1:29">
      <c r="A602">
        <f>'Data Entry'!A603</f>
        <v>5409</v>
      </c>
      <c r="B602">
        <f>'Data Entry'!B603</f>
        <v>105</v>
      </c>
      <c r="C602" t="str">
        <f>'Data Entry'!C603</f>
        <v>Blue</v>
      </c>
      <c r="D602">
        <f>'Data Entry'!M603</f>
        <v>771</v>
      </c>
      <c r="E602">
        <f>'Data Entry'!N603</f>
        <v>3.767</v>
      </c>
      <c r="F602">
        <f>'Data Entry'!O603</f>
        <v>6865</v>
      </c>
      <c r="G602">
        <f>'Data Entry'!P603</f>
        <v>0</v>
      </c>
      <c r="H602">
        <f>'Data Entry'!Q603</f>
        <v>1334</v>
      </c>
      <c r="I602">
        <f>'Data Entry'!R603</f>
        <v>1.85</v>
      </c>
      <c r="J602">
        <f t="shared" si="99"/>
        <v>5.617</v>
      </c>
      <c r="K602" s="1">
        <f>SUMIFS('I want to cry'!C$2:C$2000,'I want to cry'!$A$2:$A$2000,$B602,'I want to cry'!$B$2:$B$2000,$C602)</f>
        <v>3.767</v>
      </c>
      <c r="L602" s="1">
        <f>SUMIFS('I want to cry'!D$2:D$2000,'I want to cry'!$A$2:$A$2000,$B602,'I want to cry'!$B$2:$B$2000,$C602)</f>
        <v>0</v>
      </c>
      <c r="M602" s="1">
        <f>SUMIFS('I want to cry'!E$2:E$2000,'I want to cry'!$A$2:$A$2000,$B602,'I want to cry'!$B$2:$B$2000,$C602)</f>
        <v>1.85</v>
      </c>
      <c r="N602" s="1">
        <f t="shared" si="100"/>
        <v>1</v>
      </c>
      <c r="O602" s="1">
        <f t="shared" si="101"/>
        <v>0</v>
      </c>
      <c r="P602" s="1">
        <f t="shared" si="102"/>
        <v>0</v>
      </c>
      <c r="Q602" s="1">
        <f>SUMIF('I have a blue banner'!A$2:A$2000,D602,'I have a blue banner'!L$2:L$2000)</f>
        <v>0</v>
      </c>
      <c r="R602" s="1">
        <f>SUMIF('I have a blue banner'!A$2:A$2000,F602,'I have a blue banner'!L$2:L$2000)</f>
        <v>35</v>
      </c>
      <c r="S602" s="1">
        <f>SUMIF('I have a blue banner'!A$2:A$2000,I602,'I have a blue banner'!L$2:L$2000)</f>
        <v>0</v>
      </c>
      <c r="T602" s="1">
        <f>SUMIF('I wanna go biking'!A$2:A$1000,D602,'I wanna go biking'!D$2:D$2000)</f>
        <v>0</v>
      </c>
      <c r="U602" s="1">
        <f>SUMIF('I wanna go biking'!A$2:A$1000,F602,'I wanna go biking'!D$2:D$2000)</f>
        <v>2.75</v>
      </c>
      <c r="V602" s="1">
        <f>SUMIF('I wanna go biking'!A$2:A$1000,H602,'I wanna go biking'!D$2:D$2000)</f>
        <v>0.285714285714286</v>
      </c>
      <c r="W602">
        <f t="shared" si="103"/>
        <v>0</v>
      </c>
      <c r="X602">
        <f t="shared" si="104"/>
        <v>-32.25</v>
      </c>
      <c r="Y602">
        <f t="shared" si="105"/>
        <v>0.285714285714286</v>
      </c>
      <c r="Z602">
        <f t="shared" si="106"/>
        <v>0</v>
      </c>
      <c r="AA602">
        <f t="shared" si="107"/>
        <v>0</v>
      </c>
      <c r="AB602">
        <f t="shared" si="108"/>
        <v>0</v>
      </c>
      <c r="AC602" s="25">
        <f t="shared" si="109"/>
        <v>0</v>
      </c>
    </row>
    <row r="603" spans="1:29">
      <c r="A603">
        <f>'Data Entry'!A604</f>
        <v>5032</v>
      </c>
      <c r="B603">
        <f>'Data Entry'!B604</f>
        <v>107</v>
      </c>
      <c r="C603" t="str">
        <f>'Data Entry'!C604</f>
        <v>Red</v>
      </c>
      <c r="D603">
        <f>'Data Entry'!M604</f>
        <v>2198</v>
      </c>
      <c r="E603">
        <f>'Data Entry'!N604</f>
        <v>15.174</v>
      </c>
      <c r="F603">
        <f>'Data Entry'!O604</f>
        <v>1241</v>
      </c>
      <c r="G603">
        <f>'Data Entry'!P604</f>
        <v>0</v>
      </c>
      <c r="H603">
        <f>'Data Entry'!Q604</f>
        <v>781</v>
      </c>
      <c r="I603">
        <f>'Data Entry'!R604</f>
        <v>0</v>
      </c>
      <c r="J603">
        <f t="shared" si="99"/>
        <v>15.174</v>
      </c>
      <c r="K603" s="1">
        <f>SUMIFS('I want to cry'!C$2:C$2000,'I want to cry'!$A$2:$A$2000,$B603,'I want to cry'!$B$2:$B$2000,$C603)</f>
        <v>15.174</v>
      </c>
      <c r="L603" s="1">
        <f>SUMIFS('I want to cry'!D$2:D$2000,'I want to cry'!$A$2:$A$2000,$B603,'I want to cry'!$B$2:$B$2000,$C603)</f>
        <v>0</v>
      </c>
      <c r="M603" s="1">
        <f>SUMIFS('I want to cry'!E$2:E$2000,'I want to cry'!$A$2:$A$2000,$B603,'I want to cry'!$B$2:$B$2000,$C603)</f>
        <v>0</v>
      </c>
      <c r="N603" s="1">
        <f t="shared" si="100"/>
        <v>1</v>
      </c>
      <c r="O603" s="1">
        <f t="shared" si="101"/>
        <v>0</v>
      </c>
      <c r="P603" s="1">
        <f t="shared" si="102"/>
        <v>0</v>
      </c>
      <c r="Q603" s="1">
        <f>SUMIF('I have a blue banner'!A$2:A$2000,D603,'I have a blue banner'!L$2:L$2000)</f>
        <v>58</v>
      </c>
      <c r="R603" s="1">
        <f>SUMIF('I have a blue banner'!A$2:A$2000,F603,'I have a blue banner'!L$2:L$2000)</f>
        <v>221</v>
      </c>
      <c r="S603" s="1">
        <f>SUMIF('I have a blue banner'!A$2:A$2000,I603,'I have a blue banner'!L$2:L$2000)</f>
        <v>0</v>
      </c>
      <c r="T603" s="1">
        <f>SUMIF('I wanna go biking'!A$2:A$1000,D603,'I wanna go biking'!D$2:D$2000)</f>
        <v>7</v>
      </c>
      <c r="U603" s="1">
        <f>SUMIF('I wanna go biking'!A$2:A$1000,F603,'I wanna go biking'!D$2:D$2000)</f>
        <v>27.6</v>
      </c>
      <c r="V603" s="1">
        <f>SUMIF('I wanna go biking'!A$2:A$1000,H603,'I wanna go biking'!D$2:D$2000)</f>
        <v>3.66666666666667</v>
      </c>
      <c r="W603">
        <f t="shared" si="103"/>
        <v>-51</v>
      </c>
      <c r="X603">
        <f t="shared" si="104"/>
        <v>-193.4</v>
      </c>
      <c r="Y603">
        <f t="shared" si="105"/>
        <v>3.66666666666667</v>
      </c>
      <c r="Z603">
        <f t="shared" si="106"/>
        <v>-51</v>
      </c>
      <c r="AA603">
        <f t="shared" si="107"/>
        <v>0</v>
      </c>
      <c r="AB603">
        <f t="shared" si="108"/>
        <v>0</v>
      </c>
      <c r="AC603" s="25">
        <f t="shared" si="109"/>
        <v>-51</v>
      </c>
    </row>
    <row r="604" spans="1:29">
      <c r="A604">
        <f>'Data Entry'!A605</f>
        <v>6865</v>
      </c>
      <c r="B604">
        <f>'Data Entry'!B605</f>
        <v>105</v>
      </c>
      <c r="C604" t="str">
        <f>'Data Entry'!C605</f>
        <v>Red</v>
      </c>
      <c r="D604">
        <f>'Data Entry'!M605</f>
        <v>7757</v>
      </c>
      <c r="E604">
        <f>'Data Entry'!N605</f>
        <v>4.602</v>
      </c>
      <c r="F604">
        <f>'Data Entry'!O605</f>
        <v>2706</v>
      </c>
      <c r="G604">
        <f>'Data Entry'!P605</f>
        <v>0</v>
      </c>
      <c r="H604">
        <f>'Data Entry'!Q605</f>
        <v>5409</v>
      </c>
      <c r="I604">
        <f>'Data Entry'!R605</f>
        <v>0</v>
      </c>
      <c r="J604">
        <f t="shared" si="99"/>
        <v>4.602</v>
      </c>
      <c r="K604" s="1">
        <f>SUMIFS('I want to cry'!C$2:C$2000,'I want to cry'!$A$2:$A$2000,$B604,'I want to cry'!$B$2:$B$2000,$C604)</f>
        <v>59.13</v>
      </c>
      <c r="L604" s="1">
        <f>SUMIFS('I want to cry'!D$2:D$2000,'I want to cry'!$A$2:$A$2000,$B604,'I want to cry'!$B$2:$B$2000,$C604)</f>
        <v>17.339</v>
      </c>
      <c r="M604" s="1">
        <f>SUMIFS('I want to cry'!E$2:E$2000,'I want to cry'!$A$2:$A$2000,$B604,'I want to cry'!$B$2:$B$2000,$C604)</f>
        <v>49.621</v>
      </c>
      <c r="N604" s="1">
        <f t="shared" si="100"/>
        <v>0.0778285134449518</v>
      </c>
      <c r="O604" s="1">
        <f t="shared" si="101"/>
        <v>0</v>
      </c>
      <c r="P604" s="1">
        <f t="shared" si="102"/>
        <v>0</v>
      </c>
      <c r="Q604" s="1">
        <f>SUMIF('I have a blue banner'!A$2:A$2000,D604,'I have a blue banner'!L$2:L$2000)</f>
        <v>2</v>
      </c>
      <c r="R604" s="1">
        <f>SUMIF('I have a blue banner'!A$2:A$2000,F604,'I have a blue banner'!L$2:L$2000)</f>
        <v>68</v>
      </c>
      <c r="S604" s="1">
        <f>SUMIF('I have a blue banner'!A$2:A$2000,I604,'I have a blue banner'!L$2:L$2000)</f>
        <v>0</v>
      </c>
      <c r="T604" s="1">
        <f>SUMIF('I wanna go biking'!A$2:A$1000,D604,'I wanna go biking'!D$2:D$2000)</f>
        <v>0</v>
      </c>
      <c r="U604" s="1">
        <f>SUMIF('I wanna go biking'!A$2:A$1000,F604,'I wanna go biking'!D$2:D$2000)</f>
        <v>10</v>
      </c>
      <c r="V604" s="1">
        <f>SUMIF('I wanna go biking'!A$2:A$1000,H604,'I wanna go biking'!D$2:D$2000)</f>
        <v>0.714285714285714</v>
      </c>
      <c r="W604">
        <f t="shared" si="103"/>
        <v>-2</v>
      </c>
      <c r="X604">
        <f t="shared" si="104"/>
        <v>-58</v>
      </c>
      <c r="Y604">
        <f t="shared" si="105"/>
        <v>0.714285714285714</v>
      </c>
      <c r="Z604">
        <f t="shared" si="106"/>
        <v>-0.155657026889904</v>
      </c>
      <c r="AA604">
        <f t="shared" si="107"/>
        <v>0</v>
      </c>
      <c r="AB604">
        <f t="shared" si="108"/>
        <v>0</v>
      </c>
      <c r="AC604" s="25">
        <f t="shared" si="109"/>
        <v>-0.155657026889904</v>
      </c>
    </row>
    <row r="605" spans="1:29">
      <c r="A605">
        <f>'Data Entry'!A606</f>
        <v>1305</v>
      </c>
      <c r="B605">
        <f>'Data Entry'!B606</f>
        <v>108</v>
      </c>
      <c r="C605" t="str">
        <f>'Data Entry'!C606</f>
        <v>Blue</v>
      </c>
      <c r="D605">
        <f>'Data Entry'!M606</f>
        <v>1114</v>
      </c>
      <c r="E605">
        <f>'Data Entry'!N606</f>
        <v>18.2</v>
      </c>
      <c r="F605">
        <f>'Data Entry'!O606</f>
        <v>7659</v>
      </c>
      <c r="G605">
        <f>'Data Entry'!P606</f>
        <v>0</v>
      </c>
      <c r="H605">
        <f>'Data Entry'!Q606</f>
        <v>8574</v>
      </c>
      <c r="I605">
        <f>'Data Entry'!R606</f>
        <v>0</v>
      </c>
      <c r="J605">
        <f t="shared" si="99"/>
        <v>18.2</v>
      </c>
      <c r="K605" s="1">
        <f>SUMIFS('I want to cry'!C$2:C$2000,'I want to cry'!$A$2:$A$2000,$B605,'I want to cry'!$B$2:$B$2000,$C605)</f>
        <v>30.566</v>
      </c>
      <c r="L605" s="1">
        <f>SUMIFS('I want to cry'!D$2:D$2000,'I want to cry'!$A$2:$A$2000,$B605,'I want to cry'!$B$2:$B$2000,$C605)</f>
        <v>0</v>
      </c>
      <c r="M605" s="1">
        <f>SUMIFS('I want to cry'!E$2:E$2000,'I want to cry'!$A$2:$A$2000,$B605,'I want to cry'!$B$2:$B$2000,$C605)</f>
        <v>0</v>
      </c>
      <c r="N605" s="1">
        <f t="shared" si="100"/>
        <v>0.595432833867696</v>
      </c>
      <c r="O605" s="1">
        <f t="shared" si="101"/>
        <v>0</v>
      </c>
      <c r="P605" s="1">
        <f t="shared" si="102"/>
        <v>0</v>
      </c>
      <c r="Q605" s="1">
        <f>SUMIF('I have a blue banner'!A$2:A$2000,D605,'I have a blue banner'!L$2:L$2000)</f>
        <v>171</v>
      </c>
      <c r="R605" s="1">
        <f>SUMIF('I have a blue banner'!A$2:A$2000,F605,'I have a blue banner'!L$2:L$2000)</f>
        <v>21</v>
      </c>
      <c r="S605" s="1">
        <f>SUMIF('I have a blue banner'!A$2:A$2000,I605,'I have a blue banner'!L$2:L$2000)</f>
        <v>0</v>
      </c>
      <c r="T605" s="1">
        <f>SUMIF('I wanna go biking'!A$2:A$1000,D605,'I wanna go biking'!D$2:D$2000)</f>
        <v>25.6666666666667</v>
      </c>
      <c r="U605" s="1">
        <f>SUMIF('I wanna go biking'!A$2:A$1000,F605,'I wanna go biking'!D$2:D$2000)</f>
        <v>2.8</v>
      </c>
      <c r="V605" s="1">
        <f>SUMIF('I wanna go biking'!A$2:A$1000,H605,'I wanna go biking'!D$2:D$2000)</f>
        <v>0</v>
      </c>
      <c r="W605">
        <f t="shared" si="103"/>
        <v>-145.333333333333</v>
      </c>
      <c r="X605">
        <f t="shared" si="104"/>
        <v>-18.2</v>
      </c>
      <c r="Y605">
        <f t="shared" si="105"/>
        <v>0</v>
      </c>
      <c r="Z605">
        <f t="shared" si="106"/>
        <v>-86.5362385221052</v>
      </c>
      <c r="AA605">
        <f t="shared" si="107"/>
        <v>0</v>
      </c>
      <c r="AB605">
        <f t="shared" si="108"/>
        <v>0</v>
      </c>
      <c r="AC605" s="25">
        <f t="shared" si="109"/>
        <v>-86.5362385221052</v>
      </c>
    </row>
    <row r="606" spans="1:29">
      <c r="A606">
        <f>'Data Entry'!A607</f>
        <v>8574</v>
      </c>
      <c r="B606">
        <f>'Data Entry'!B607</f>
        <v>108</v>
      </c>
      <c r="C606" t="str">
        <f>'Data Entry'!C607</f>
        <v>Red</v>
      </c>
      <c r="D606">
        <f>'Data Entry'!M607</f>
        <v>3161</v>
      </c>
      <c r="E606">
        <f>'Data Entry'!N607</f>
        <v>1.032</v>
      </c>
      <c r="F606">
        <f>'Data Entry'!O607</f>
        <v>3560</v>
      </c>
      <c r="G606">
        <f>'Data Entry'!P607</f>
        <v>17.614</v>
      </c>
      <c r="H606">
        <f>'Data Entry'!Q607</f>
        <v>1305</v>
      </c>
      <c r="I606">
        <f>'Data Entry'!R607</f>
        <v>1.075</v>
      </c>
      <c r="J606">
        <f t="shared" si="99"/>
        <v>19.721</v>
      </c>
      <c r="K606" s="1">
        <f>SUMIFS('I want to cry'!C$2:C$2000,'I want to cry'!$A$2:$A$2000,$B606,'I want to cry'!$B$2:$B$2000,$C606)</f>
        <v>1.032</v>
      </c>
      <c r="L606" s="1">
        <f>SUMIFS('I want to cry'!D$2:D$2000,'I want to cry'!$A$2:$A$2000,$B606,'I want to cry'!$B$2:$B$2000,$C606)</f>
        <v>17.614</v>
      </c>
      <c r="M606" s="1">
        <f>SUMIFS('I want to cry'!E$2:E$2000,'I want to cry'!$A$2:$A$2000,$B606,'I want to cry'!$B$2:$B$2000,$C606)</f>
        <v>1.075</v>
      </c>
      <c r="N606" s="1">
        <f t="shared" si="100"/>
        <v>0</v>
      </c>
      <c r="O606" s="1">
        <f t="shared" si="101"/>
        <v>1</v>
      </c>
      <c r="P606" s="1">
        <f t="shared" si="102"/>
        <v>0</v>
      </c>
      <c r="Q606" s="1">
        <f>SUMIF('I have a blue banner'!A$2:A$2000,D606,'I have a blue banner'!L$2:L$2000)</f>
        <v>13</v>
      </c>
      <c r="R606" s="1">
        <f>SUMIF('I have a blue banner'!A$2:A$2000,F606,'I have a blue banner'!L$2:L$2000)</f>
        <v>139</v>
      </c>
      <c r="S606" s="1">
        <f>SUMIF('I have a blue banner'!A$2:A$2000,I606,'I have a blue banner'!L$2:L$2000)</f>
        <v>0</v>
      </c>
      <c r="T606" s="1">
        <f>SUMIF('I wanna go biking'!A$2:A$1000,D606,'I wanna go biking'!D$2:D$2000)</f>
        <v>1.25</v>
      </c>
      <c r="U606" s="1">
        <f>SUMIF('I wanna go biking'!A$2:A$1000,F606,'I wanna go biking'!D$2:D$2000)</f>
        <v>11</v>
      </c>
      <c r="V606" s="1">
        <f>SUMIF('I wanna go biking'!A$2:A$1000,H606,'I wanna go biking'!D$2:D$2000)</f>
        <v>12</v>
      </c>
      <c r="W606">
        <f t="shared" si="103"/>
        <v>-11.75</v>
      </c>
      <c r="X606">
        <f t="shared" si="104"/>
        <v>-128</v>
      </c>
      <c r="Y606">
        <f t="shared" si="105"/>
        <v>12</v>
      </c>
      <c r="Z606">
        <f t="shared" si="106"/>
        <v>0</v>
      </c>
      <c r="AA606">
        <f t="shared" si="107"/>
        <v>-128</v>
      </c>
      <c r="AB606">
        <f t="shared" si="108"/>
        <v>0</v>
      </c>
      <c r="AC606" s="25">
        <f t="shared" si="109"/>
        <v>-128</v>
      </c>
    </row>
    <row r="607" spans="1:29">
      <c r="A607">
        <f>'Data Entry'!A608</f>
        <v>3560</v>
      </c>
      <c r="B607">
        <f>'Data Entry'!B608</f>
        <v>108</v>
      </c>
      <c r="C607" t="str">
        <f>'Data Entry'!C608</f>
        <v>Blue</v>
      </c>
      <c r="D607">
        <f>'Data Entry'!M608</f>
        <v>1114</v>
      </c>
      <c r="E607">
        <f>'Data Entry'!N608</f>
        <v>6.183</v>
      </c>
      <c r="F607">
        <f>'Data Entry'!O608</f>
        <v>8574</v>
      </c>
      <c r="G607">
        <f>'Data Entry'!P608</f>
        <v>0</v>
      </c>
      <c r="H607">
        <f>'Data Entry'!Q608</f>
        <v>7659</v>
      </c>
      <c r="I607">
        <f>'Data Entry'!R608</f>
        <v>0</v>
      </c>
      <c r="J607">
        <f t="shared" si="99"/>
        <v>6.183</v>
      </c>
      <c r="K607" s="1">
        <f>SUMIFS('I want to cry'!C$2:C$2000,'I want to cry'!$A$2:$A$2000,$B607,'I want to cry'!$B$2:$B$2000,$C607)</f>
        <v>30.566</v>
      </c>
      <c r="L607" s="1">
        <f>SUMIFS('I want to cry'!D$2:D$2000,'I want to cry'!$A$2:$A$2000,$B607,'I want to cry'!$B$2:$B$2000,$C607)</f>
        <v>0</v>
      </c>
      <c r="M607" s="1">
        <f>SUMIFS('I want to cry'!E$2:E$2000,'I want to cry'!$A$2:$A$2000,$B607,'I want to cry'!$B$2:$B$2000,$C607)</f>
        <v>0</v>
      </c>
      <c r="N607" s="1">
        <f t="shared" si="100"/>
        <v>0.202283583066152</v>
      </c>
      <c r="O607" s="1">
        <f t="shared" si="101"/>
        <v>0</v>
      </c>
      <c r="P607" s="1">
        <f t="shared" si="102"/>
        <v>0</v>
      </c>
      <c r="Q607" s="1">
        <f>SUMIF('I have a blue banner'!A$2:A$2000,D607,'I have a blue banner'!L$2:L$2000)</f>
        <v>171</v>
      </c>
      <c r="R607" s="1">
        <f>SUMIF('I have a blue banner'!A$2:A$2000,F607,'I have a blue banner'!L$2:L$2000)</f>
        <v>5</v>
      </c>
      <c r="S607" s="1">
        <f>SUMIF('I have a blue banner'!A$2:A$2000,I607,'I have a blue banner'!L$2:L$2000)</f>
        <v>0</v>
      </c>
      <c r="T607" s="1">
        <f>SUMIF('I wanna go biking'!A$2:A$1000,D607,'I wanna go biking'!D$2:D$2000)</f>
        <v>25.6666666666667</v>
      </c>
      <c r="U607" s="1">
        <f>SUMIF('I wanna go biking'!A$2:A$1000,F607,'I wanna go biking'!D$2:D$2000)</f>
        <v>0</v>
      </c>
      <c r="V607" s="1">
        <f>SUMIF('I wanna go biking'!A$2:A$1000,H607,'I wanna go biking'!D$2:D$2000)</f>
        <v>2.8</v>
      </c>
      <c r="W607">
        <f t="shared" si="103"/>
        <v>-145.333333333333</v>
      </c>
      <c r="X607">
        <f t="shared" si="104"/>
        <v>-5</v>
      </c>
      <c r="Y607">
        <f t="shared" si="105"/>
        <v>2.8</v>
      </c>
      <c r="Z607">
        <f t="shared" si="106"/>
        <v>-29.3985474056141</v>
      </c>
      <c r="AA607">
        <f t="shared" si="107"/>
        <v>0</v>
      </c>
      <c r="AB607">
        <f t="shared" si="108"/>
        <v>0</v>
      </c>
      <c r="AC607" s="25">
        <f t="shared" si="109"/>
        <v>-29.3985474056141</v>
      </c>
    </row>
    <row r="608" spans="1:29">
      <c r="A608">
        <f>'Data Entry'!A609</f>
        <v>1241</v>
      </c>
      <c r="B608">
        <f>'Data Entry'!B609</f>
        <v>107</v>
      </c>
      <c r="C608" t="str">
        <f>'Data Entry'!C609</f>
        <v>Blue</v>
      </c>
      <c r="D608">
        <f>'Data Entry'!M609</f>
        <v>1306</v>
      </c>
      <c r="E608">
        <f>'Data Entry'!N609</f>
        <v>2.172</v>
      </c>
      <c r="F608">
        <f>'Data Entry'!O609</f>
        <v>5032</v>
      </c>
      <c r="G608">
        <f>'Data Entry'!P609</f>
        <v>0</v>
      </c>
      <c r="H608">
        <f>'Data Entry'!Q609</f>
        <v>781</v>
      </c>
      <c r="I608">
        <f>'Data Entry'!R609</f>
        <v>0</v>
      </c>
      <c r="J608">
        <f t="shared" si="99"/>
        <v>2.172</v>
      </c>
      <c r="K608" s="1">
        <f>SUMIFS('I want to cry'!C$2:C$2000,'I want to cry'!$A$2:$A$2000,$B608,'I want to cry'!$B$2:$B$2000,$C608)</f>
        <v>8.691</v>
      </c>
      <c r="L608" s="1">
        <f>SUMIFS('I want to cry'!D$2:D$2000,'I want to cry'!$A$2:$A$2000,$B608,'I want to cry'!$B$2:$B$2000,$C608)</f>
        <v>1.218</v>
      </c>
      <c r="M608" s="1">
        <f>SUMIFS('I want to cry'!E$2:E$2000,'I want to cry'!$A$2:$A$2000,$B608,'I want to cry'!$B$2:$B$2000,$C608)</f>
        <v>2.966</v>
      </c>
      <c r="N608" s="1">
        <f t="shared" si="100"/>
        <v>0</v>
      </c>
      <c r="O608" s="1">
        <f t="shared" si="101"/>
        <v>0</v>
      </c>
      <c r="P608" s="1">
        <f t="shared" si="102"/>
        <v>0</v>
      </c>
      <c r="Q608" s="1">
        <f>SUMIF('I have a blue banner'!A$2:A$2000,D608,'I have a blue banner'!L$2:L$2000)</f>
        <v>0</v>
      </c>
      <c r="R608" s="1">
        <f>SUMIF('I have a blue banner'!A$2:A$2000,F608,'I have a blue banner'!L$2:L$2000)</f>
        <v>111</v>
      </c>
      <c r="S608" s="1">
        <f>SUMIF('I have a blue banner'!A$2:A$2000,I608,'I have a blue banner'!L$2:L$2000)</f>
        <v>0</v>
      </c>
      <c r="T608" s="1">
        <f>SUMIF('I wanna go biking'!A$2:A$1000,D608,'I wanna go biking'!D$2:D$2000)</f>
        <v>0</v>
      </c>
      <c r="U608" s="1">
        <f>SUMIF('I wanna go biking'!A$2:A$1000,F608,'I wanna go biking'!D$2:D$2000)</f>
        <v>11.5</v>
      </c>
      <c r="V608" s="1">
        <f>SUMIF('I wanna go biking'!A$2:A$1000,H608,'I wanna go biking'!D$2:D$2000)</f>
        <v>3.66666666666667</v>
      </c>
      <c r="W608">
        <f t="shared" si="103"/>
        <v>0</v>
      </c>
      <c r="X608">
        <f t="shared" si="104"/>
        <v>-99.5</v>
      </c>
      <c r="Y608">
        <f t="shared" si="105"/>
        <v>3.66666666666667</v>
      </c>
      <c r="Z608">
        <f t="shared" si="106"/>
        <v>0</v>
      </c>
      <c r="AA608">
        <f t="shared" si="107"/>
        <v>0</v>
      </c>
      <c r="AB608">
        <f t="shared" si="108"/>
        <v>0</v>
      </c>
      <c r="AC608" s="25">
        <f t="shared" si="109"/>
        <v>0</v>
      </c>
    </row>
    <row r="609" spans="1:29">
      <c r="A609">
        <f>'Data Entry'!A610</f>
        <v>4015</v>
      </c>
      <c r="B609">
        <f>'Data Entry'!B610</f>
        <v>109</v>
      </c>
      <c r="C609" t="str">
        <f>'Data Entry'!C610</f>
        <v>Red</v>
      </c>
      <c r="D609">
        <f>'Data Entry'!M610</f>
        <v>5031</v>
      </c>
      <c r="E609">
        <f>'Data Entry'!N610</f>
        <v>0</v>
      </c>
      <c r="F609">
        <f>'Data Entry'!O610</f>
        <v>2056</v>
      </c>
      <c r="G609">
        <f>'Data Entry'!P610</f>
        <v>70.275</v>
      </c>
      <c r="H609">
        <f>'Data Entry'!Q610</f>
        <v>865</v>
      </c>
      <c r="I609">
        <f>'Data Entry'!R610</f>
        <v>0</v>
      </c>
      <c r="J609">
        <f t="shared" si="99"/>
        <v>70.275</v>
      </c>
      <c r="K609" s="1">
        <f>SUMIFS('I want to cry'!C$2:C$2000,'I want to cry'!$A$2:$A$2000,$B609,'I want to cry'!$B$2:$B$2000,$C609)</f>
        <v>20.076</v>
      </c>
      <c r="L609" s="1">
        <f>SUMIFS('I want to cry'!D$2:D$2000,'I want to cry'!$A$2:$A$2000,$B609,'I want to cry'!$B$2:$B$2000,$C609)</f>
        <v>70.275</v>
      </c>
      <c r="M609" s="1">
        <f>SUMIFS('I want to cry'!E$2:E$2000,'I want to cry'!$A$2:$A$2000,$B609,'I want to cry'!$B$2:$B$2000,$C609)</f>
        <v>0</v>
      </c>
      <c r="N609" s="1">
        <f t="shared" si="100"/>
        <v>0</v>
      </c>
      <c r="O609" s="1">
        <f t="shared" si="101"/>
        <v>1</v>
      </c>
      <c r="P609" s="1">
        <f t="shared" si="102"/>
        <v>0</v>
      </c>
      <c r="Q609" s="1">
        <f>SUMIF('I have a blue banner'!A$2:A$2000,D609,'I have a blue banner'!L$2:L$2000)</f>
        <v>10</v>
      </c>
      <c r="R609" s="1">
        <f>SUMIF('I have a blue banner'!A$2:A$2000,F609,'I have a blue banner'!L$2:L$2000)</f>
        <v>194</v>
      </c>
      <c r="S609" s="1">
        <f>SUMIF('I have a blue banner'!A$2:A$2000,I609,'I have a blue banner'!L$2:L$2000)</f>
        <v>0</v>
      </c>
      <c r="T609" s="1">
        <f>SUMIF('I wanna go biking'!A$2:A$1000,D609,'I wanna go biking'!D$2:D$2000)</f>
        <v>0.5</v>
      </c>
      <c r="U609" s="1">
        <f>SUMIF('I wanna go biking'!A$2:A$1000,F609,'I wanna go biking'!D$2:D$2000)</f>
        <v>27.3333333333333</v>
      </c>
      <c r="V609" s="1">
        <f>SUMIF('I wanna go biking'!A$2:A$1000,H609,'I wanna go biking'!D$2:D$2000)</f>
        <v>7.5</v>
      </c>
      <c r="W609">
        <f t="shared" si="103"/>
        <v>-9.5</v>
      </c>
      <c r="X609">
        <f t="shared" si="104"/>
        <v>-166.666666666667</v>
      </c>
      <c r="Y609">
        <f t="shared" si="105"/>
        <v>7.5</v>
      </c>
      <c r="Z609">
        <f t="shared" si="106"/>
        <v>0</v>
      </c>
      <c r="AA609">
        <f t="shared" si="107"/>
        <v>-166.666666666667</v>
      </c>
      <c r="AB609">
        <f t="shared" si="108"/>
        <v>0</v>
      </c>
      <c r="AC609" s="25">
        <f t="shared" si="109"/>
        <v>-166.666666666667</v>
      </c>
    </row>
    <row r="610" spans="1:29">
      <c r="A610">
        <f>'Data Entry'!A611</f>
        <v>4476</v>
      </c>
      <c r="B610">
        <f>'Data Entry'!B611</f>
        <v>109</v>
      </c>
      <c r="C610" t="str">
        <f>'Data Entry'!C611</f>
        <v>Red</v>
      </c>
      <c r="D610">
        <f>'Data Entry'!M611</f>
        <v>865</v>
      </c>
      <c r="E610">
        <f>'Data Entry'!N611</f>
        <v>20.076</v>
      </c>
      <c r="F610">
        <f>'Data Entry'!O611</f>
        <v>831</v>
      </c>
      <c r="G610">
        <f>'Data Entry'!P611</f>
        <v>0</v>
      </c>
      <c r="H610">
        <f>'Data Entry'!Q611</f>
        <v>2056</v>
      </c>
      <c r="I610">
        <f>'Data Entry'!R611</f>
        <v>0</v>
      </c>
      <c r="J610">
        <f t="shared" si="99"/>
        <v>20.076</v>
      </c>
      <c r="K610" s="1">
        <f>SUMIFS('I want to cry'!C$2:C$2000,'I want to cry'!$A$2:$A$2000,$B610,'I want to cry'!$B$2:$B$2000,$C610)</f>
        <v>20.076</v>
      </c>
      <c r="L610" s="1">
        <f>SUMIFS('I want to cry'!D$2:D$2000,'I want to cry'!$A$2:$A$2000,$B610,'I want to cry'!$B$2:$B$2000,$C610)</f>
        <v>70.275</v>
      </c>
      <c r="M610" s="1">
        <f>SUMIFS('I want to cry'!E$2:E$2000,'I want to cry'!$A$2:$A$2000,$B610,'I want to cry'!$B$2:$B$2000,$C610)</f>
        <v>0</v>
      </c>
      <c r="N610" s="1">
        <f t="shared" si="100"/>
        <v>1</v>
      </c>
      <c r="O610" s="1">
        <f t="shared" si="101"/>
        <v>0</v>
      </c>
      <c r="P610" s="1">
        <f t="shared" si="102"/>
        <v>0</v>
      </c>
      <c r="Q610" s="1">
        <f>SUMIF('I have a blue banner'!A$2:A$2000,D610,'I have a blue banner'!L$2:L$2000)</f>
        <v>62</v>
      </c>
      <c r="R610" s="1">
        <f>SUMIF('I have a blue banner'!A$2:A$2000,F610,'I have a blue banner'!L$2:L$2000)</f>
        <v>0</v>
      </c>
      <c r="S610" s="1">
        <f>SUMIF('I have a blue banner'!A$2:A$2000,I610,'I have a blue banner'!L$2:L$2000)</f>
        <v>0</v>
      </c>
      <c r="T610" s="1">
        <f>SUMIF('I wanna go biking'!A$2:A$1000,D610,'I wanna go biking'!D$2:D$2000)</f>
        <v>7.5</v>
      </c>
      <c r="U610" s="1">
        <f>SUMIF('I wanna go biking'!A$2:A$1000,F610,'I wanna go biking'!D$2:D$2000)</f>
        <v>0</v>
      </c>
      <c r="V610" s="1">
        <f>SUMIF('I wanna go biking'!A$2:A$1000,H610,'I wanna go biking'!D$2:D$2000)</f>
        <v>27.3333333333333</v>
      </c>
      <c r="W610">
        <f t="shared" si="103"/>
        <v>-54.5</v>
      </c>
      <c r="X610">
        <f t="shared" si="104"/>
        <v>0</v>
      </c>
      <c r="Y610">
        <f t="shared" si="105"/>
        <v>27.3333333333333</v>
      </c>
      <c r="Z610">
        <f t="shared" si="106"/>
        <v>-54.5</v>
      </c>
      <c r="AA610">
        <f t="shared" si="107"/>
        <v>0</v>
      </c>
      <c r="AB610">
        <f t="shared" si="108"/>
        <v>0</v>
      </c>
      <c r="AC610" s="25">
        <f t="shared" si="109"/>
        <v>-54.5</v>
      </c>
    </row>
    <row r="611" spans="1:29">
      <c r="A611">
        <f>'Data Entry'!A612</f>
        <v>4976</v>
      </c>
      <c r="B611">
        <f>'Data Entry'!B612</f>
        <v>121</v>
      </c>
      <c r="C611" t="str">
        <f>'Data Entry'!C612</f>
        <v>Blue</v>
      </c>
      <c r="D611">
        <f>'Data Entry'!M612</f>
        <v>7659</v>
      </c>
      <c r="E611">
        <f>'Data Entry'!N612</f>
        <v>16.484</v>
      </c>
      <c r="F611">
        <f>'Data Entry'!O612</f>
        <v>4617</v>
      </c>
      <c r="G611">
        <f>'Data Entry'!P612</f>
        <v>0</v>
      </c>
      <c r="H611">
        <f>'Data Entry'!Q612</f>
        <v>2609</v>
      </c>
      <c r="I611">
        <f>'Data Entry'!R612</f>
        <v>0</v>
      </c>
      <c r="J611">
        <f t="shared" si="99"/>
        <v>16.484</v>
      </c>
      <c r="K611" s="1">
        <f>SUMIFS('I want to cry'!C$2:C$2000,'I want to cry'!$A$2:$A$2000,$B611,'I want to cry'!$B$2:$B$2000,$C611)</f>
        <v>16.484</v>
      </c>
      <c r="L611" s="1">
        <f>SUMIFS('I want to cry'!D$2:D$2000,'I want to cry'!$A$2:$A$2000,$B611,'I want to cry'!$B$2:$B$2000,$C611)</f>
        <v>0</v>
      </c>
      <c r="M611" s="1">
        <f>SUMIFS('I want to cry'!E$2:E$2000,'I want to cry'!$A$2:$A$2000,$B611,'I want to cry'!$B$2:$B$2000,$C611)</f>
        <v>0</v>
      </c>
      <c r="N611" s="1">
        <f t="shared" si="100"/>
        <v>1</v>
      </c>
      <c r="O611" s="1">
        <f t="shared" si="101"/>
        <v>0</v>
      </c>
      <c r="P611" s="1">
        <f t="shared" si="102"/>
        <v>0</v>
      </c>
      <c r="Q611" s="1">
        <f>SUMIF('I have a blue banner'!A$2:A$2000,D611,'I have a blue banner'!L$2:L$2000)</f>
        <v>21</v>
      </c>
      <c r="R611" s="1">
        <f>SUMIF('I have a blue banner'!A$2:A$2000,F611,'I have a blue banner'!L$2:L$2000)</f>
        <v>0</v>
      </c>
      <c r="S611" s="1">
        <f>SUMIF('I have a blue banner'!A$2:A$2000,I611,'I have a blue banner'!L$2:L$2000)</f>
        <v>0</v>
      </c>
      <c r="T611" s="1">
        <f>SUMIF('I wanna go biking'!A$2:A$1000,D611,'I wanna go biking'!D$2:D$2000)</f>
        <v>2.8</v>
      </c>
      <c r="U611" s="1">
        <f>SUMIF('I wanna go biking'!A$2:A$1000,F611,'I wanna go biking'!D$2:D$2000)</f>
        <v>0</v>
      </c>
      <c r="V611" s="1">
        <f>SUMIF('I wanna go biking'!A$2:A$1000,H611,'I wanna go biking'!D$2:D$2000)</f>
        <v>14.4</v>
      </c>
      <c r="W611">
        <f t="shared" si="103"/>
        <v>-18.2</v>
      </c>
      <c r="X611">
        <f t="shared" si="104"/>
        <v>0</v>
      </c>
      <c r="Y611">
        <f t="shared" si="105"/>
        <v>14.4</v>
      </c>
      <c r="Z611">
        <f t="shared" si="106"/>
        <v>-18.2</v>
      </c>
      <c r="AA611">
        <f t="shared" si="107"/>
        <v>0</v>
      </c>
      <c r="AB611">
        <f t="shared" si="108"/>
        <v>0</v>
      </c>
      <c r="AC611" s="25">
        <f t="shared" si="109"/>
        <v>-18.2</v>
      </c>
    </row>
    <row r="612" spans="1:29">
      <c r="A612">
        <f>'Data Entry'!A613</f>
        <v>4976</v>
      </c>
      <c r="B612">
        <f>'Data Entry'!B613</f>
        <v>106</v>
      </c>
      <c r="C612">
        <f>'Data Entry'!C613</f>
        <v>0</v>
      </c>
      <c r="D612">
        <f>'Data Entry'!M613</f>
        <v>0</v>
      </c>
      <c r="E612">
        <f>'Data Entry'!N613</f>
        <v>0</v>
      </c>
      <c r="F612">
        <f>'Data Entry'!O613</f>
        <v>0</v>
      </c>
      <c r="G612">
        <f>'Data Entry'!P613</f>
        <v>0</v>
      </c>
      <c r="H612">
        <f>'Data Entry'!Q613</f>
        <v>0</v>
      </c>
      <c r="I612">
        <f>'Data Entry'!R613</f>
        <v>0</v>
      </c>
      <c r="J612">
        <f t="shared" si="99"/>
        <v>0</v>
      </c>
      <c r="K612" s="1">
        <f>SUMIFS('I want to cry'!C$2:C$2000,'I want to cry'!$A$2:$A$2000,$B612,'I want to cry'!$B$2:$B$2000,$C612)</f>
        <v>0</v>
      </c>
      <c r="L612" s="1">
        <f>SUMIFS('I want to cry'!D$2:D$2000,'I want to cry'!$A$2:$A$2000,$B612,'I want to cry'!$B$2:$B$2000,$C612)</f>
        <v>0</v>
      </c>
      <c r="M612" s="1">
        <f>SUMIFS('I want to cry'!E$2:E$2000,'I want to cry'!$A$2:$A$2000,$B612,'I want to cry'!$B$2:$B$2000,$C612)</f>
        <v>0</v>
      </c>
      <c r="N612" s="1">
        <f t="shared" si="100"/>
        <v>0</v>
      </c>
      <c r="O612" s="1">
        <f t="shared" si="101"/>
        <v>0</v>
      </c>
      <c r="P612" s="1">
        <f t="shared" si="102"/>
        <v>0</v>
      </c>
      <c r="Q612" s="1">
        <f>SUMIF('I have a blue banner'!A$2:A$2000,D612,'I have a blue banner'!L$2:L$2000)</f>
        <v>0</v>
      </c>
      <c r="R612" s="1">
        <f>SUMIF('I have a blue banner'!A$2:A$2000,F612,'I have a blue banner'!L$2:L$2000)</f>
        <v>0</v>
      </c>
      <c r="S612" s="1">
        <f>SUMIF('I have a blue banner'!A$2:A$2000,I612,'I have a blue banner'!L$2:L$2000)</f>
        <v>0</v>
      </c>
      <c r="T612" s="1">
        <f>SUMIF('I wanna go biking'!A$2:A$1000,D612,'I wanna go biking'!D$2:D$2000)</f>
        <v>0</v>
      </c>
      <c r="U612" s="1">
        <f>SUMIF('I wanna go biking'!A$2:A$1000,F612,'I wanna go biking'!D$2:D$2000)</f>
        <v>0</v>
      </c>
      <c r="V612" s="1">
        <f>SUMIF('I wanna go biking'!A$2:A$1000,H612,'I wanna go biking'!D$2:D$2000)</f>
        <v>0</v>
      </c>
      <c r="W612">
        <f t="shared" si="103"/>
        <v>0</v>
      </c>
      <c r="X612">
        <f t="shared" si="104"/>
        <v>0</v>
      </c>
      <c r="Y612">
        <f t="shared" si="105"/>
        <v>0</v>
      </c>
      <c r="Z612">
        <f t="shared" si="106"/>
        <v>0</v>
      </c>
      <c r="AA612">
        <f t="shared" si="107"/>
        <v>0</v>
      </c>
      <c r="AB612">
        <f t="shared" si="108"/>
        <v>0</v>
      </c>
      <c r="AC612" s="25">
        <f t="shared" si="109"/>
        <v>0</v>
      </c>
    </row>
    <row r="613" spans="1:29">
      <c r="A613">
        <f>'Data Entry'!A614</f>
        <v>0</v>
      </c>
      <c r="B613">
        <f>'Data Entry'!B614</f>
        <v>0</v>
      </c>
      <c r="C613">
        <f>'Data Entry'!C614</f>
        <v>0</v>
      </c>
      <c r="D613">
        <f>'Data Entry'!M614</f>
        <v>0</v>
      </c>
      <c r="E613">
        <f>'Data Entry'!N614</f>
        <v>0</v>
      </c>
      <c r="F613">
        <f>'Data Entry'!O614</f>
        <v>0</v>
      </c>
      <c r="G613">
        <f>'Data Entry'!P614</f>
        <v>0</v>
      </c>
      <c r="H613">
        <f>'Data Entry'!Q614</f>
        <v>0</v>
      </c>
      <c r="I613">
        <f>'Data Entry'!R614</f>
        <v>0</v>
      </c>
      <c r="J613">
        <f t="shared" si="99"/>
        <v>0</v>
      </c>
      <c r="K613" s="1">
        <f>SUMIFS('I want to cry'!C$2:C$2000,'I want to cry'!$A$2:$A$2000,$B613,'I want to cry'!$B$2:$B$2000,$C613)</f>
        <v>0</v>
      </c>
      <c r="L613" s="1">
        <f>SUMIFS('I want to cry'!D$2:D$2000,'I want to cry'!$A$2:$A$2000,$B613,'I want to cry'!$B$2:$B$2000,$C613)</f>
        <v>0</v>
      </c>
      <c r="M613" s="1">
        <f>SUMIFS('I want to cry'!E$2:E$2000,'I want to cry'!$A$2:$A$2000,$B613,'I want to cry'!$B$2:$B$2000,$C613)</f>
        <v>0</v>
      </c>
      <c r="N613" s="1">
        <f t="shared" si="100"/>
        <v>0</v>
      </c>
      <c r="O613" s="1">
        <f t="shared" si="101"/>
        <v>0</v>
      </c>
      <c r="P613" s="1">
        <f t="shared" si="102"/>
        <v>0</v>
      </c>
      <c r="Q613" s="1">
        <f>SUMIF('I have a blue banner'!A$2:A$2000,D613,'I have a blue banner'!L$2:L$2000)</f>
        <v>0</v>
      </c>
      <c r="R613" s="1">
        <f>SUMIF('I have a blue banner'!A$2:A$2000,F613,'I have a blue banner'!L$2:L$2000)</f>
        <v>0</v>
      </c>
      <c r="S613" s="1">
        <f>SUMIF('I have a blue banner'!A$2:A$2000,I613,'I have a blue banner'!L$2:L$2000)</f>
        <v>0</v>
      </c>
      <c r="T613" s="1">
        <f>SUMIF('I wanna go biking'!A$2:A$1000,D613,'I wanna go biking'!D$2:D$2000)</f>
        <v>0</v>
      </c>
      <c r="U613" s="1">
        <f>SUMIF('I wanna go biking'!A$2:A$1000,F613,'I wanna go biking'!D$2:D$2000)</f>
        <v>0</v>
      </c>
      <c r="V613" s="1">
        <f>SUMIF('I wanna go biking'!A$2:A$1000,H613,'I wanna go biking'!D$2:D$2000)</f>
        <v>0</v>
      </c>
      <c r="W613">
        <f t="shared" si="103"/>
        <v>0</v>
      </c>
      <c r="X613">
        <f t="shared" si="104"/>
        <v>0</v>
      </c>
      <c r="Y613">
        <f t="shared" si="105"/>
        <v>0</v>
      </c>
      <c r="Z613">
        <f t="shared" si="106"/>
        <v>0</v>
      </c>
      <c r="AA613">
        <f t="shared" si="107"/>
        <v>0</v>
      </c>
      <c r="AB613">
        <f t="shared" si="108"/>
        <v>0</v>
      </c>
      <c r="AC613" s="25">
        <f t="shared" si="109"/>
        <v>0</v>
      </c>
    </row>
    <row r="614" spans="1:29">
      <c r="A614">
        <f>'Data Entry'!A615</f>
        <v>0</v>
      </c>
      <c r="B614">
        <f>'Data Entry'!B615</f>
        <v>0</v>
      </c>
      <c r="C614">
        <f>'Data Entry'!C615</f>
        <v>0</v>
      </c>
      <c r="D614">
        <f>'Data Entry'!M615</f>
        <v>0</v>
      </c>
      <c r="E614">
        <f>'Data Entry'!N615</f>
        <v>0</v>
      </c>
      <c r="F614">
        <f>'Data Entry'!O615</f>
        <v>0</v>
      </c>
      <c r="G614">
        <f>'Data Entry'!P615</f>
        <v>0</v>
      </c>
      <c r="H614">
        <f>'Data Entry'!Q615</f>
        <v>0</v>
      </c>
      <c r="I614">
        <f>'Data Entry'!R615</f>
        <v>0</v>
      </c>
      <c r="J614">
        <f t="shared" si="99"/>
        <v>0</v>
      </c>
      <c r="K614" s="1">
        <f>SUMIFS('I want to cry'!C$2:C$2000,'I want to cry'!$A$2:$A$2000,$B614,'I want to cry'!$B$2:$B$2000,$C614)</f>
        <v>0</v>
      </c>
      <c r="L614" s="1">
        <f>SUMIFS('I want to cry'!D$2:D$2000,'I want to cry'!$A$2:$A$2000,$B614,'I want to cry'!$B$2:$B$2000,$C614)</f>
        <v>0</v>
      </c>
      <c r="M614" s="1">
        <f>SUMIFS('I want to cry'!E$2:E$2000,'I want to cry'!$A$2:$A$2000,$B614,'I want to cry'!$B$2:$B$2000,$C614)</f>
        <v>0</v>
      </c>
      <c r="N614" s="1">
        <f t="shared" si="100"/>
        <v>0</v>
      </c>
      <c r="O614" s="1">
        <f t="shared" si="101"/>
        <v>0</v>
      </c>
      <c r="P614" s="1">
        <f t="shared" si="102"/>
        <v>0</v>
      </c>
      <c r="Q614" s="1">
        <f>SUMIF('I have a blue banner'!A$2:A$2000,D614,'I have a blue banner'!L$2:L$2000)</f>
        <v>0</v>
      </c>
      <c r="R614" s="1">
        <f>SUMIF('I have a blue banner'!A$2:A$2000,F614,'I have a blue banner'!L$2:L$2000)</f>
        <v>0</v>
      </c>
      <c r="S614" s="1">
        <f>SUMIF('I have a blue banner'!A$2:A$2000,I614,'I have a blue banner'!L$2:L$2000)</f>
        <v>0</v>
      </c>
      <c r="T614" s="1">
        <f>SUMIF('I wanna go biking'!A$2:A$1000,D614,'I wanna go biking'!D$2:D$2000)</f>
        <v>0</v>
      </c>
      <c r="U614" s="1">
        <f>SUMIF('I wanna go biking'!A$2:A$1000,F614,'I wanna go biking'!D$2:D$2000)</f>
        <v>0</v>
      </c>
      <c r="V614" s="1">
        <f>SUMIF('I wanna go biking'!A$2:A$1000,H614,'I wanna go biking'!D$2:D$2000)</f>
        <v>0</v>
      </c>
      <c r="W614">
        <f t="shared" si="103"/>
        <v>0</v>
      </c>
      <c r="X614">
        <f t="shared" si="104"/>
        <v>0</v>
      </c>
      <c r="Y614">
        <f t="shared" si="105"/>
        <v>0</v>
      </c>
      <c r="Z614">
        <f t="shared" si="106"/>
        <v>0</v>
      </c>
      <c r="AA614">
        <f t="shared" si="107"/>
        <v>0</v>
      </c>
      <c r="AB614">
        <f t="shared" si="108"/>
        <v>0</v>
      </c>
      <c r="AC614" s="25">
        <f t="shared" si="109"/>
        <v>0</v>
      </c>
    </row>
    <row r="615" spans="1:29">
      <c r="A615">
        <f>'Data Entry'!A616</f>
        <v>0</v>
      </c>
      <c r="B615">
        <f>'Data Entry'!B616</f>
        <v>0</v>
      </c>
      <c r="C615">
        <f>'Data Entry'!C616</f>
        <v>0</v>
      </c>
      <c r="D615">
        <f>'Data Entry'!M616</f>
        <v>0</v>
      </c>
      <c r="E615">
        <f>'Data Entry'!N616</f>
        <v>0</v>
      </c>
      <c r="F615">
        <f>'Data Entry'!O616</f>
        <v>0</v>
      </c>
      <c r="G615">
        <f>'Data Entry'!P616</f>
        <v>0</v>
      </c>
      <c r="H615">
        <f>'Data Entry'!Q616</f>
        <v>0</v>
      </c>
      <c r="I615">
        <f>'Data Entry'!R616</f>
        <v>0</v>
      </c>
      <c r="J615">
        <f t="shared" si="99"/>
        <v>0</v>
      </c>
      <c r="K615" s="1">
        <f>SUMIFS('I want to cry'!C$2:C$2000,'I want to cry'!$A$2:$A$2000,$B615,'I want to cry'!$B$2:$B$2000,$C615)</f>
        <v>0</v>
      </c>
      <c r="L615" s="1">
        <f>SUMIFS('I want to cry'!D$2:D$2000,'I want to cry'!$A$2:$A$2000,$B615,'I want to cry'!$B$2:$B$2000,$C615)</f>
        <v>0</v>
      </c>
      <c r="M615" s="1">
        <f>SUMIFS('I want to cry'!E$2:E$2000,'I want to cry'!$A$2:$A$2000,$B615,'I want to cry'!$B$2:$B$2000,$C615)</f>
        <v>0</v>
      </c>
      <c r="N615" s="1">
        <f t="shared" si="100"/>
        <v>0</v>
      </c>
      <c r="O615" s="1">
        <f t="shared" si="101"/>
        <v>0</v>
      </c>
      <c r="P615" s="1">
        <f t="shared" si="102"/>
        <v>0</v>
      </c>
      <c r="Q615" s="1">
        <f>SUMIF('I have a blue banner'!A$2:A$2000,D615,'I have a blue banner'!L$2:L$2000)</f>
        <v>0</v>
      </c>
      <c r="R615" s="1">
        <f>SUMIF('I have a blue banner'!A$2:A$2000,F615,'I have a blue banner'!L$2:L$2000)</f>
        <v>0</v>
      </c>
      <c r="S615" s="1">
        <f>SUMIF('I have a blue banner'!A$2:A$2000,I615,'I have a blue banner'!L$2:L$2000)</f>
        <v>0</v>
      </c>
      <c r="T615" s="1">
        <f>SUMIF('I wanna go biking'!A$2:A$1000,D615,'I wanna go biking'!D$2:D$2000)</f>
        <v>0</v>
      </c>
      <c r="U615" s="1">
        <f>SUMIF('I wanna go biking'!A$2:A$1000,F615,'I wanna go biking'!D$2:D$2000)</f>
        <v>0</v>
      </c>
      <c r="V615" s="1">
        <f>SUMIF('I wanna go biking'!A$2:A$1000,H615,'I wanna go biking'!D$2:D$2000)</f>
        <v>0</v>
      </c>
      <c r="W615">
        <f t="shared" si="103"/>
        <v>0</v>
      </c>
      <c r="X615">
        <f t="shared" si="104"/>
        <v>0</v>
      </c>
      <c r="Y615">
        <f t="shared" si="105"/>
        <v>0</v>
      </c>
      <c r="Z615">
        <f t="shared" si="106"/>
        <v>0</v>
      </c>
      <c r="AA615">
        <f t="shared" si="107"/>
        <v>0</v>
      </c>
      <c r="AB615">
        <f t="shared" si="108"/>
        <v>0</v>
      </c>
      <c r="AC615" s="25">
        <f t="shared" si="109"/>
        <v>0</v>
      </c>
    </row>
    <row r="616" spans="1:29">
      <c r="A616">
        <f>'Data Entry'!A617</f>
        <v>0</v>
      </c>
      <c r="B616">
        <f>'Data Entry'!B617</f>
        <v>0</v>
      </c>
      <c r="C616">
        <f>'Data Entry'!C617</f>
        <v>0</v>
      </c>
      <c r="D616">
        <f>'Data Entry'!M617</f>
        <v>0</v>
      </c>
      <c r="E616">
        <f>'Data Entry'!N617</f>
        <v>0</v>
      </c>
      <c r="F616">
        <f>'Data Entry'!O617</f>
        <v>0</v>
      </c>
      <c r="G616">
        <f>'Data Entry'!P617</f>
        <v>0</v>
      </c>
      <c r="H616">
        <f>'Data Entry'!Q617</f>
        <v>0</v>
      </c>
      <c r="I616">
        <f>'Data Entry'!R617</f>
        <v>0</v>
      </c>
      <c r="J616">
        <f t="shared" si="99"/>
        <v>0</v>
      </c>
      <c r="K616" s="1">
        <f>SUMIFS('I want to cry'!C$2:C$2000,'I want to cry'!$A$2:$A$2000,$B616,'I want to cry'!$B$2:$B$2000,$C616)</f>
        <v>0</v>
      </c>
      <c r="L616" s="1">
        <f>SUMIFS('I want to cry'!D$2:D$2000,'I want to cry'!$A$2:$A$2000,$B616,'I want to cry'!$B$2:$B$2000,$C616)</f>
        <v>0</v>
      </c>
      <c r="M616" s="1">
        <f>SUMIFS('I want to cry'!E$2:E$2000,'I want to cry'!$A$2:$A$2000,$B616,'I want to cry'!$B$2:$B$2000,$C616)</f>
        <v>0</v>
      </c>
      <c r="N616" s="1">
        <f t="shared" si="100"/>
        <v>0</v>
      </c>
      <c r="O616" s="1">
        <f t="shared" si="101"/>
        <v>0</v>
      </c>
      <c r="P616" s="1">
        <f t="shared" si="102"/>
        <v>0</v>
      </c>
      <c r="Q616" s="1">
        <f>SUMIF('I have a blue banner'!A$2:A$2000,D616,'I have a blue banner'!L$2:L$2000)</f>
        <v>0</v>
      </c>
      <c r="R616" s="1">
        <f>SUMIF('I have a blue banner'!A$2:A$2000,F616,'I have a blue banner'!L$2:L$2000)</f>
        <v>0</v>
      </c>
      <c r="S616" s="1">
        <f>SUMIF('I have a blue banner'!A$2:A$2000,I616,'I have a blue banner'!L$2:L$2000)</f>
        <v>0</v>
      </c>
      <c r="T616" s="1">
        <f>SUMIF('I wanna go biking'!A$2:A$1000,D616,'I wanna go biking'!D$2:D$2000)</f>
        <v>0</v>
      </c>
      <c r="U616" s="1">
        <f>SUMIF('I wanna go biking'!A$2:A$1000,F616,'I wanna go biking'!D$2:D$2000)</f>
        <v>0</v>
      </c>
      <c r="V616" s="1">
        <f>SUMIF('I wanna go biking'!A$2:A$1000,H616,'I wanna go biking'!D$2:D$2000)</f>
        <v>0</v>
      </c>
      <c r="W616">
        <f t="shared" si="103"/>
        <v>0</v>
      </c>
      <c r="X616">
        <f t="shared" si="104"/>
        <v>0</v>
      </c>
      <c r="Y616">
        <f t="shared" si="105"/>
        <v>0</v>
      </c>
      <c r="Z616">
        <f t="shared" si="106"/>
        <v>0</v>
      </c>
      <c r="AA616">
        <f t="shared" si="107"/>
        <v>0</v>
      </c>
      <c r="AB616">
        <f t="shared" si="108"/>
        <v>0</v>
      </c>
      <c r="AC616" s="25">
        <f t="shared" si="109"/>
        <v>0</v>
      </c>
    </row>
    <row r="617" spans="1:29">
      <c r="A617">
        <f>'Data Entry'!A618</f>
        <v>0</v>
      </c>
      <c r="B617">
        <f>'Data Entry'!B618</f>
        <v>0</v>
      </c>
      <c r="C617">
        <f>'Data Entry'!C618</f>
        <v>0</v>
      </c>
      <c r="D617">
        <f>'Data Entry'!M618</f>
        <v>0</v>
      </c>
      <c r="E617">
        <f>'Data Entry'!N618</f>
        <v>0</v>
      </c>
      <c r="F617">
        <f>'Data Entry'!O618</f>
        <v>0</v>
      </c>
      <c r="G617">
        <f>'Data Entry'!P618</f>
        <v>0</v>
      </c>
      <c r="H617">
        <f>'Data Entry'!Q618</f>
        <v>0</v>
      </c>
      <c r="I617">
        <f>'Data Entry'!R618</f>
        <v>0</v>
      </c>
      <c r="J617">
        <f t="shared" si="99"/>
        <v>0</v>
      </c>
      <c r="K617" s="1">
        <f>SUMIFS('I want to cry'!C$2:C$2000,'I want to cry'!$A$2:$A$2000,$B617,'I want to cry'!$B$2:$B$2000,$C617)</f>
        <v>0</v>
      </c>
      <c r="L617" s="1">
        <f>SUMIFS('I want to cry'!D$2:D$2000,'I want to cry'!$A$2:$A$2000,$B617,'I want to cry'!$B$2:$B$2000,$C617)</f>
        <v>0</v>
      </c>
      <c r="M617" s="1">
        <f>SUMIFS('I want to cry'!E$2:E$2000,'I want to cry'!$A$2:$A$2000,$B617,'I want to cry'!$B$2:$B$2000,$C617)</f>
        <v>0</v>
      </c>
      <c r="N617" s="1">
        <f t="shared" si="100"/>
        <v>0</v>
      </c>
      <c r="O617" s="1">
        <f t="shared" si="101"/>
        <v>0</v>
      </c>
      <c r="P617" s="1">
        <f t="shared" si="102"/>
        <v>0</v>
      </c>
      <c r="Q617" s="1">
        <f>SUMIF('I have a blue banner'!A$2:A$2000,D617,'I have a blue banner'!L$2:L$2000)</f>
        <v>0</v>
      </c>
      <c r="R617" s="1">
        <f>SUMIF('I have a blue banner'!A$2:A$2000,F617,'I have a blue banner'!L$2:L$2000)</f>
        <v>0</v>
      </c>
      <c r="S617" s="1">
        <f>SUMIF('I have a blue banner'!A$2:A$2000,I617,'I have a blue banner'!L$2:L$2000)</f>
        <v>0</v>
      </c>
      <c r="T617" s="1">
        <f>SUMIF('I wanna go biking'!A$2:A$1000,D617,'I wanna go biking'!D$2:D$2000)</f>
        <v>0</v>
      </c>
      <c r="U617" s="1">
        <f>SUMIF('I wanna go biking'!A$2:A$1000,F617,'I wanna go biking'!D$2:D$2000)</f>
        <v>0</v>
      </c>
      <c r="V617" s="1">
        <f>SUMIF('I wanna go biking'!A$2:A$1000,H617,'I wanna go biking'!D$2:D$2000)</f>
        <v>0</v>
      </c>
      <c r="W617">
        <f t="shared" si="103"/>
        <v>0</v>
      </c>
      <c r="X617">
        <f t="shared" si="104"/>
        <v>0</v>
      </c>
      <c r="Y617">
        <f t="shared" si="105"/>
        <v>0</v>
      </c>
      <c r="Z617">
        <f t="shared" si="106"/>
        <v>0</v>
      </c>
      <c r="AA617">
        <f t="shared" si="107"/>
        <v>0</v>
      </c>
      <c r="AB617">
        <f t="shared" si="108"/>
        <v>0</v>
      </c>
      <c r="AC617" s="25">
        <f t="shared" si="109"/>
        <v>0</v>
      </c>
    </row>
    <row r="618" spans="1:29">
      <c r="A618">
        <f>'Data Entry'!A619</f>
        <v>0</v>
      </c>
      <c r="B618">
        <f>'Data Entry'!B619</f>
        <v>0</v>
      </c>
      <c r="C618">
        <f>'Data Entry'!C619</f>
        <v>0</v>
      </c>
      <c r="D618">
        <f>'Data Entry'!M619</f>
        <v>0</v>
      </c>
      <c r="E618">
        <f>'Data Entry'!N619</f>
        <v>0</v>
      </c>
      <c r="F618">
        <f>'Data Entry'!O619</f>
        <v>0</v>
      </c>
      <c r="G618">
        <f>'Data Entry'!P619</f>
        <v>0</v>
      </c>
      <c r="H618">
        <f>'Data Entry'!Q619</f>
        <v>0</v>
      </c>
      <c r="I618">
        <f>'Data Entry'!R619</f>
        <v>0</v>
      </c>
      <c r="J618">
        <f t="shared" si="99"/>
        <v>0</v>
      </c>
      <c r="K618" s="1">
        <f>SUMIFS('I want to cry'!C$2:C$2000,'I want to cry'!$A$2:$A$2000,$B618,'I want to cry'!$B$2:$B$2000,$C618)</f>
        <v>0</v>
      </c>
      <c r="L618" s="1">
        <f>SUMIFS('I want to cry'!D$2:D$2000,'I want to cry'!$A$2:$A$2000,$B618,'I want to cry'!$B$2:$B$2000,$C618)</f>
        <v>0</v>
      </c>
      <c r="M618" s="1">
        <f>SUMIFS('I want to cry'!E$2:E$2000,'I want to cry'!$A$2:$A$2000,$B618,'I want to cry'!$B$2:$B$2000,$C618)</f>
        <v>0</v>
      </c>
      <c r="N618" s="1">
        <f t="shared" si="100"/>
        <v>0</v>
      </c>
      <c r="O618" s="1">
        <f t="shared" si="101"/>
        <v>0</v>
      </c>
      <c r="P618" s="1">
        <f t="shared" si="102"/>
        <v>0</v>
      </c>
      <c r="Q618" s="1">
        <f>SUMIF('I have a blue banner'!A$2:A$2000,D618,'I have a blue banner'!L$2:L$2000)</f>
        <v>0</v>
      </c>
      <c r="R618" s="1">
        <f>SUMIF('I have a blue banner'!A$2:A$2000,F618,'I have a blue banner'!L$2:L$2000)</f>
        <v>0</v>
      </c>
      <c r="S618" s="1">
        <f>SUMIF('I have a blue banner'!A$2:A$2000,I618,'I have a blue banner'!L$2:L$2000)</f>
        <v>0</v>
      </c>
      <c r="T618" s="1">
        <f>SUMIF('I wanna go biking'!A$2:A$1000,D618,'I wanna go biking'!D$2:D$2000)</f>
        <v>0</v>
      </c>
      <c r="U618" s="1">
        <f>SUMIF('I wanna go biking'!A$2:A$1000,F618,'I wanna go biking'!D$2:D$2000)</f>
        <v>0</v>
      </c>
      <c r="V618" s="1">
        <f>SUMIF('I wanna go biking'!A$2:A$1000,H618,'I wanna go biking'!D$2:D$2000)</f>
        <v>0</v>
      </c>
      <c r="W618">
        <f t="shared" si="103"/>
        <v>0</v>
      </c>
      <c r="X618">
        <f t="shared" si="104"/>
        <v>0</v>
      </c>
      <c r="Y618">
        <f t="shared" si="105"/>
        <v>0</v>
      </c>
      <c r="Z618">
        <f t="shared" si="106"/>
        <v>0</v>
      </c>
      <c r="AA618">
        <f t="shared" si="107"/>
        <v>0</v>
      </c>
      <c r="AB618">
        <f t="shared" si="108"/>
        <v>0</v>
      </c>
      <c r="AC618" s="25">
        <f t="shared" si="109"/>
        <v>0</v>
      </c>
    </row>
    <row r="619" spans="1:29">
      <c r="A619">
        <f>'Data Entry'!A620</f>
        <v>0</v>
      </c>
      <c r="B619">
        <f>'Data Entry'!B620</f>
        <v>0</v>
      </c>
      <c r="C619">
        <f>'Data Entry'!C620</f>
        <v>0</v>
      </c>
      <c r="D619">
        <f>'Data Entry'!M620</f>
        <v>0</v>
      </c>
      <c r="E619">
        <f>'Data Entry'!N620</f>
        <v>0</v>
      </c>
      <c r="F619">
        <f>'Data Entry'!O620</f>
        <v>0</v>
      </c>
      <c r="G619">
        <f>'Data Entry'!P620</f>
        <v>0</v>
      </c>
      <c r="H619">
        <f>'Data Entry'!Q620</f>
        <v>0</v>
      </c>
      <c r="I619">
        <f>'Data Entry'!R620</f>
        <v>0</v>
      </c>
      <c r="J619">
        <f t="shared" si="99"/>
        <v>0</v>
      </c>
      <c r="K619" s="1">
        <f>SUMIFS('I want to cry'!C$2:C$2000,'I want to cry'!$A$2:$A$2000,$B619,'I want to cry'!$B$2:$B$2000,$C619)</f>
        <v>0</v>
      </c>
      <c r="L619" s="1">
        <f>SUMIFS('I want to cry'!D$2:D$2000,'I want to cry'!$A$2:$A$2000,$B619,'I want to cry'!$B$2:$B$2000,$C619)</f>
        <v>0</v>
      </c>
      <c r="M619" s="1">
        <f>SUMIFS('I want to cry'!E$2:E$2000,'I want to cry'!$A$2:$A$2000,$B619,'I want to cry'!$B$2:$B$2000,$C619)</f>
        <v>0</v>
      </c>
      <c r="N619" s="1">
        <f t="shared" si="100"/>
        <v>0</v>
      </c>
      <c r="O619" s="1">
        <f t="shared" si="101"/>
        <v>0</v>
      </c>
      <c r="P619" s="1">
        <f t="shared" si="102"/>
        <v>0</v>
      </c>
      <c r="Q619" s="1">
        <f>SUMIF('I have a blue banner'!A$2:A$2000,D619,'I have a blue banner'!L$2:L$2000)</f>
        <v>0</v>
      </c>
      <c r="R619" s="1">
        <f>SUMIF('I have a blue banner'!A$2:A$2000,F619,'I have a blue banner'!L$2:L$2000)</f>
        <v>0</v>
      </c>
      <c r="S619" s="1">
        <f>SUMIF('I have a blue banner'!A$2:A$2000,I619,'I have a blue banner'!L$2:L$2000)</f>
        <v>0</v>
      </c>
      <c r="T619" s="1">
        <f>SUMIF('I wanna go biking'!A$2:A$1000,D619,'I wanna go biking'!D$2:D$2000)</f>
        <v>0</v>
      </c>
      <c r="U619" s="1">
        <f>SUMIF('I wanna go biking'!A$2:A$1000,F619,'I wanna go biking'!D$2:D$2000)</f>
        <v>0</v>
      </c>
      <c r="V619" s="1">
        <f>SUMIF('I wanna go biking'!A$2:A$1000,H619,'I wanna go biking'!D$2:D$2000)</f>
        <v>0</v>
      </c>
      <c r="W619">
        <f t="shared" si="103"/>
        <v>0</v>
      </c>
      <c r="X619">
        <f t="shared" si="104"/>
        <v>0</v>
      </c>
      <c r="Y619">
        <f t="shared" si="105"/>
        <v>0</v>
      </c>
      <c r="Z619">
        <f t="shared" si="106"/>
        <v>0</v>
      </c>
      <c r="AA619">
        <f t="shared" si="107"/>
        <v>0</v>
      </c>
      <c r="AB619">
        <f t="shared" si="108"/>
        <v>0</v>
      </c>
      <c r="AC619" s="25">
        <f t="shared" si="109"/>
        <v>0</v>
      </c>
    </row>
    <row r="620" spans="1:29">
      <c r="A620">
        <f>'Data Entry'!A621</f>
        <v>0</v>
      </c>
      <c r="B620">
        <f>'Data Entry'!B621</f>
        <v>0</v>
      </c>
      <c r="C620">
        <f>'Data Entry'!C621</f>
        <v>0</v>
      </c>
      <c r="D620">
        <f>'Data Entry'!M621</f>
        <v>0</v>
      </c>
      <c r="E620">
        <f>'Data Entry'!N621</f>
        <v>0</v>
      </c>
      <c r="F620">
        <f>'Data Entry'!O621</f>
        <v>0</v>
      </c>
      <c r="G620">
        <f>'Data Entry'!P621</f>
        <v>0</v>
      </c>
      <c r="H620">
        <f>'Data Entry'!Q621</f>
        <v>0</v>
      </c>
      <c r="I620">
        <f>'Data Entry'!R621</f>
        <v>0</v>
      </c>
      <c r="J620">
        <f t="shared" si="99"/>
        <v>0</v>
      </c>
      <c r="K620" s="1">
        <f>SUMIFS('I want to cry'!C$2:C$2000,'I want to cry'!$A$2:$A$2000,$B620,'I want to cry'!$B$2:$B$2000,$C620)</f>
        <v>0</v>
      </c>
      <c r="L620" s="1">
        <f>SUMIFS('I want to cry'!D$2:D$2000,'I want to cry'!$A$2:$A$2000,$B620,'I want to cry'!$B$2:$B$2000,$C620)</f>
        <v>0</v>
      </c>
      <c r="M620" s="1">
        <f>SUMIFS('I want to cry'!E$2:E$2000,'I want to cry'!$A$2:$A$2000,$B620,'I want to cry'!$B$2:$B$2000,$C620)</f>
        <v>0</v>
      </c>
      <c r="N620" s="1">
        <f t="shared" si="100"/>
        <v>0</v>
      </c>
      <c r="O620" s="1">
        <f t="shared" si="101"/>
        <v>0</v>
      </c>
      <c r="P620" s="1">
        <f t="shared" si="102"/>
        <v>0</v>
      </c>
      <c r="Q620" s="1">
        <f>SUMIF('I have a blue banner'!A$2:A$2000,D620,'I have a blue banner'!L$2:L$2000)</f>
        <v>0</v>
      </c>
      <c r="R620" s="1">
        <f>SUMIF('I have a blue banner'!A$2:A$2000,F620,'I have a blue banner'!L$2:L$2000)</f>
        <v>0</v>
      </c>
      <c r="S620" s="1">
        <f>SUMIF('I have a blue banner'!A$2:A$2000,I620,'I have a blue banner'!L$2:L$2000)</f>
        <v>0</v>
      </c>
      <c r="T620" s="1">
        <f>SUMIF('I wanna go biking'!A$2:A$1000,D620,'I wanna go biking'!D$2:D$2000)</f>
        <v>0</v>
      </c>
      <c r="U620" s="1">
        <f>SUMIF('I wanna go biking'!A$2:A$1000,F620,'I wanna go biking'!D$2:D$2000)</f>
        <v>0</v>
      </c>
      <c r="V620" s="1">
        <f>SUMIF('I wanna go biking'!A$2:A$1000,H620,'I wanna go biking'!D$2:D$2000)</f>
        <v>0</v>
      </c>
      <c r="W620">
        <f t="shared" si="103"/>
        <v>0</v>
      </c>
      <c r="X620">
        <f t="shared" si="104"/>
        <v>0</v>
      </c>
      <c r="Y620">
        <f t="shared" si="105"/>
        <v>0</v>
      </c>
      <c r="Z620">
        <f t="shared" si="106"/>
        <v>0</v>
      </c>
      <c r="AA620">
        <f t="shared" si="107"/>
        <v>0</v>
      </c>
      <c r="AB620">
        <f t="shared" si="108"/>
        <v>0</v>
      </c>
      <c r="AC620" s="25">
        <f t="shared" si="109"/>
        <v>0</v>
      </c>
    </row>
    <row r="621" spans="1:29">
      <c r="A621">
        <f>'Data Entry'!A622</f>
        <v>0</v>
      </c>
      <c r="B621">
        <f>'Data Entry'!B622</f>
        <v>0</v>
      </c>
      <c r="C621">
        <f>'Data Entry'!C622</f>
        <v>0</v>
      </c>
      <c r="D621">
        <f>'Data Entry'!M622</f>
        <v>0</v>
      </c>
      <c r="E621">
        <f>'Data Entry'!N622</f>
        <v>0</v>
      </c>
      <c r="F621">
        <f>'Data Entry'!O622</f>
        <v>0</v>
      </c>
      <c r="G621">
        <f>'Data Entry'!P622</f>
        <v>0</v>
      </c>
      <c r="H621">
        <f>'Data Entry'!Q622</f>
        <v>0</v>
      </c>
      <c r="I621">
        <f>'Data Entry'!R622</f>
        <v>0</v>
      </c>
      <c r="J621">
        <f t="shared" si="99"/>
        <v>0</v>
      </c>
      <c r="K621" s="1">
        <f>SUMIFS('I want to cry'!C$2:C$2000,'I want to cry'!$A$2:$A$2000,$B621,'I want to cry'!$B$2:$B$2000,$C621)</f>
        <v>0</v>
      </c>
      <c r="L621" s="1">
        <f>SUMIFS('I want to cry'!D$2:D$2000,'I want to cry'!$A$2:$A$2000,$B621,'I want to cry'!$B$2:$B$2000,$C621)</f>
        <v>0</v>
      </c>
      <c r="M621" s="1">
        <f>SUMIFS('I want to cry'!E$2:E$2000,'I want to cry'!$A$2:$A$2000,$B621,'I want to cry'!$B$2:$B$2000,$C621)</f>
        <v>0</v>
      </c>
      <c r="N621" s="1">
        <f t="shared" si="100"/>
        <v>0</v>
      </c>
      <c r="O621" s="1">
        <f t="shared" si="101"/>
        <v>0</v>
      </c>
      <c r="P621" s="1">
        <f t="shared" si="102"/>
        <v>0</v>
      </c>
      <c r="Q621" s="1">
        <f>SUMIF('I have a blue banner'!A$2:A$2000,D621,'I have a blue banner'!L$2:L$2000)</f>
        <v>0</v>
      </c>
      <c r="R621" s="1">
        <f>SUMIF('I have a blue banner'!A$2:A$2000,F621,'I have a blue banner'!L$2:L$2000)</f>
        <v>0</v>
      </c>
      <c r="S621" s="1">
        <f>SUMIF('I have a blue banner'!A$2:A$2000,I621,'I have a blue banner'!L$2:L$2000)</f>
        <v>0</v>
      </c>
      <c r="T621" s="1">
        <f>SUMIF('I wanna go biking'!A$2:A$1000,D621,'I wanna go biking'!D$2:D$2000)</f>
        <v>0</v>
      </c>
      <c r="U621" s="1">
        <f>SUMIF('I wanna go biking'!A$2:A$1000,F621,'I wanna go biking'!D$2:D$2000)</f>
        <v>0</v>
      </c>
      <c r="V621" s="1">
        <f>SUMIF('I wanna go biking'!A$2:A$1000,H621,'I wanna go biking'!D$2:D$2000)</f>
        <v>0</v>
      </c>
      <c r="W621">
        <f t="shared" si="103"/>
        <v>0</v>
      </c>
      <c r="X621">
        <f t="shared" si="104"/>
        <v>0</v>
      </c>
      <c r="Y621">
        <f t="shared" si="105"/>
        <v>0</v>
      </c>
      <c r="Z621">
        <f t="shared" si="106"/>
        <v>0</v>
      </c>
      <c r="AA621">
        <f t="shared" si="107"/>
        <v>0</v>
      </c>
      <c r="AB621">
        <f t="shared" si="108"/>
        <v>0</v>
      </c>
      <c r="AC621" s="25">
        <f t="shared" si="109"/>
        <v>0</v>
      </c>
    </row>
    <row r="622" spans="1:29">
      <c r="A622">
        <f>'Data Entry'!A623</f>
        <v>0</v>
      </c>
      <c r="B622">
        <f>'Data Entry'!B623</f>
        <v>0</v>
      </c>
      <c r="C622">
        <f>'Data Entry'!C623</f>
        <v>0</v>
      </c>
      <c r="D622">
        <f>'Data Entry'!M623</f>
        <v>0</v>
      </c>
      <c r="E622">
        <f>'Data Entry'!N623</f>
        <v>0</v>
      </c>
      <c r="F622">
        <f>'Data Entry'!O623</f>
        <v>0</v>
      </c>
      <c r="G622">
        <f>'Data Entry'!P623</f>
        <v>0</v>
      </c>
      <c r="H622">
        <f>'Data Entry'!Q623</f>
        <v>0</v>
      </c>
      <c r="I622">
        <f>'Data Entry'!R623</f>
        <v>0</v>
      </c>
      <c r="J622">
        <f t="shared" si="99"/>
        <v>0</v>
      </c>
      <c r="K622" s="1">
        <f>SUMIFS('I want to cry'!C$2:C$2000,'I want to cry'!$A$2:$A$2000,$B622,'I want to cry'!$B$2:$B$2000,$C622)</f>
        <v>0</v>
      </c>
      <c r="L622" s="1">
        <f>SUMIFS('I want to cry'!D$2:D$2000,'I want to cry'!$A$2:$A$2000,$B622,'I want to cry'!$B$2:$B$2000,$C622)</f>
        <v>0</v>
      </c>
      <c r="M622" s="1">
        <f>SUMIFS('I want to cry'!E$2:E$2000,'I want to cry'!$A$2:$A$2000,$B622,'I want to cry'!$B$2:$B$2000,$C622)</f>
        <v>0</v>
      </c>
      <c r="N622" s="1">
        <f t="shared" si="100"/>
        <v>0</v>
      </c>
      <c r="O622" s="1">
        <f t="shared" si="101"/>
        <v>0</v>
      </c>
      <c r="P622" s="1">
        <f t="shared" si="102"/>
        <v>0</v>
      </c>
      <c r="Q622" s="1">
        <f>SUMIF('I have a blue banner'!A$2:A$2000,D622,'I have a blue banner'!L$2:L$2000)</f>
        <v>0</v>
      </c>
      <c r="R622" s="1">
        <f>SUMIF('I have a blue banner'!A$2:A$2000,F622,'I have a blue banner'!L$2:L$2000)</f>
        <v>0</v>
      </c>
      <c r="S622" s="1">
        <f>SUMIF('I have a blue banner'!A$2:A$2000,I622,'I have a blue banner'!L$2:L$2000)</f>
        <v>0</v>
      </c>
      <c r="T622" s="1">
        <f>SUMIF('I wanna go biking'!A$2:A$1000,D622,'I wanna go biking'!D$2:D$2000)</f>
        <v>0</v>
      </c>
      <c r="U622" s="1">
        <f>SUMIF('I wanna go biking'!A$2:A$1000,F622,'I wanna go biking'!D$2:D$2000)</f>
        <v>0</v>
      </c>
      <c r="V622" s="1">
        <f>SUMIF('I wanna go biking'!A$2:A$1000,H622,'I wanna go biking'!D$2:D$2000)</f>
        <v>0</v>
      </c>
      <c r="W622">
        <f t="shared" si="103"/>
        <v>0</v>
      </c>
      <c r="X622">
        <f t="shared" si="104"/>
        <v>0</v>
      </c>
      <c r="Y622">
        <f t="shared" si="105"/>
        <v>0</v>
      </c>
      <c r="Z622">
        <f t="shared" si="106"/>
        <v>0</v>
      </c>
      <c r="AA622">
        <f t="shared" si="107"/>
        <v>0</v>
      </c>
      <c r="AB622">
        <f t="shared" si="108"/>
        <v>0</v>
      </c>
      <c r="AC622" s="25">
        <f t="shared" si="109"/>
        <v>0</v>
      </c>
    </row>
    <row r="623" spans="1:29">
      <c r="A623">
        <f>'Data Entry'!A624</f>
        <v>0</v>
      </c>
      <c r="B623">
        <f>'Data Entry'!B624</f>
        <v>0</v>
      </c>
      <c r="C623">
        <f>'Data Entry'!C624</f>
        <v>0</v>
      </c>
      <c r="D623">
        <f>'Data Entry'!M624</f>
        <v>0</v>
      </c>
      <c r="E623">
        <f>'Data Entry'!N624</f>
        <v>0</v>
      </c>
      <c r="F623">
        <f>'Data Entry'!O624</f>
        <v>0</v>
      </c>
      <c r="G623">
        <f>'Data Entry'!P624</f>
        <v>0</v>
      </c>
      <c r="H623">
        <f>'Data Entry'!Q624</f>
        <v>0</v>
      </c>
      <c r="I623">
        <f>'Data Entry'!R624</f>
        <v>0</v>
      </c>
      <c r="J623">
        <f t="shared" si="99"/>
        <v>0</v>
      </c>
      <c r="K623" s="1">
        <f>SUMIFS('I want to cry'!C$2:C$2000,'I want to cry'!$A$2:$A$2000,$B623,'I want to cry'!$B$2:$B$2000,$C623)</f>
        <v>0</v>
      </c>
      <c r="L623" s="1">
        <f>SUMIFS('I want to cry'!D$2:D$2000,'I want to cry'!$A$2:$A$2000,$B623,'I want to cry'!$B$2:$B$2000,$C623)</f>
        <v>0</v>
      </c>
      <c r="M623" s="1">
        <f>SUMIFS('I want to cry'!E$2:E$2000,'I want to cry'!$A$2:$A$2000,$B623,'I want to cry'!$B$2:$B$2000,$C623)</f>
        <v>0</v>
      </c>
      <c r="N623" s="1">
        <f t="shared" si="100"/>
        <v>0</v>
      </c>
      <c r="O623" s="1">
        <f t="shared" si="101"/>
        <v>0</v>
      </c>
      <c r="P623" s="1">
        <f t="shared" si="102"/>
        <v>0</v>
      </c>
      <c r="Q623" s="1">
        <f>SUMIF('I have a blue banner'!A$2:A$2000,D623,'I have a blue banner'!L$2:L$2000)</f>
        <v>0</v>
      </c>
      <c r="R623" s="1">
        <f>SUMIF('I have a blue banner'!A$2:A$2000,F623,'I have a blue banner'!L$2:L$2000)</f>
        <v>0</v>
      </c>
      <c r="S623" s="1">
        <f>SUMIF('I have a blue banner'!A$2:A$2000,I623,'I have a blue banner'!L$2:L$2000)</f>
        <v>0</v>
      </c>
      <c r="T623" s="1">
        <f>SUMIF('I wanna go biking'!A$2:A$1000,D623,'I wanna go biking'!D$2:D$2000)</f>
        <v>0</v>
      </c>
      <c r="U623" s="1">
        <f>SUMIF('I wanna go biking'!A$2:A$1000,F623,'I wanna go biking'!D$2:D$2000)</f>
        <v>0</v>
      </c>
      <c r="V623" s="1">
        <f>SUMIF('I wanna go biking'!A$2:A$1000,H623,'I wanna go biking'!D$2:D$2000)</f>
        <v>0</v>
      </c>
      <c r="W623">
        <f t="shared" si="103"/>
        <v>0</v>
      </c>
      <c r="X623">
        <f t="shared" si="104"/>
        <v>0</v>
      </c>
      <c r="Y623">
        <f t="shared" si="105"/>
        <v>0</v>
      </c>
      <c r="Z623">
        <f t="shared" si="106"/>
        <v>0</v>
      </c>
      <c r="AA623">
        <f t="shared" si="107"/>
        <v>0</v>
      </c>
      <c r="AB623">
        <f t="shared" si="108"/>
        <v>0</v>
      </c>
      <c r="AC623" s="25">
        <f t="shared" si="109"/>
        <v>0</v>
      </c>
    </row>
    <row r="624" spans="1:29">
      <c r="A624">
        <f>'Data Entry'!A625</f>
        <v>0</v>
      </c>
      <c r="B624">
        <f>'Data Entry'!B625</f>
        <v>0</v>
      </c>
      <c r="C624">
        <f>'Data Entry'!C625</f>
        <v>0</v>
      </c>
      <c r="D624">
        <f>'Data Entry'!M625</f>
        <v>0</v>
      </c>
      <c r="E624">
        <f>'Data Entry'!N625</f>
        <v>0</v>
      </c>
      <c r="F624">
        <f>'Data Entry'!O625</f>
        <v>0</v>
      </c>
      <c r="G624">
        <f>'Data Entry'!P625</f>
        <v>0</v>
      </c>
      <c r="H624">
        <f>'Data Entry'!Q625</f>
        <v>0</v>
      </c>
      <c r="I624">
        <f>'Data Entry'!R625</f>
        <v>0</v>
      </c>
      <c r="J624">
        <f t="shared" si="99"/>
        <v>0</v>
      </c>
      <c r="K624" s="1">
        <f>SUMIFS('I want to cry'!C$2:C$2000,'I want to cry'!$A$2:$A$2000,$B624,'I want to cry'!$B$2:$B$2000,$C624)</f>
        <v>0</v>
      </c>
      <c r="L624" s="1">
        <f>SUMIFS('I want to cry'!D$2:D$2000,'I want to cry'!$A$2:$A$2000,$B624,'I want to cry'!$B$2:$B$2000,$C624)</f>
        <v>0</v>
      </c>
      <c r="M624" s="1">
        <f>SUMIFS('I want to cry'!E$2:E$2000,'I want to cry'!$A$2:$A$2000,$B624,'I want to cry'!$B$2:$B$2000,$C624)</f>
        <v>0</v>
      </c>
      <c r="N624" s="1">
        <f t="shared" si="100"/>
        <v>0</v>
      </c>
      <c r="O624" s="1">
        <f t="shared" si="101"/>
        <v>0</v>
      </c>
      <c r="P624" s="1">
        <f t="shared" si="102"/>
        <v>0</v>
      </c>
      <c r="Q624" s="1">
        <f>SUMIF('I have a blue banner'!A$2:A$2000,D624,'I have a blue banner'!L$2:L$2000)</f>
        <v>0</v>
      </c>
      <c r="R624" s="1">
        <f>SUMIF('I have a blue banner'!A$2:A$2000,F624,'I have a blue banner'!L$2:L$2000)</f>
        <v>0</v>
      </c>
      <c r="S624" s="1">
        <f>SUMIF('I have a blue banner'!A$2:A$2000,I624,'I have a blue banner'!L$2:L$2000)</f>
        <v>0</v>
      </c>
      <c r="T624" s="1">
        <f>SUMIF('I wanna go biking'!A$2:A$1000,D624,'I wanna go biking'!D$2:D$2000)</f>
        <v>0</v>
      </c>
      <c r="U624" s="1">
        <f>SUMIF('I wanna go biking'!A$2:A$1000,F624,'I wanna go biking'!D$2:D$2000)</f>
        <v>0</v>
      </c>
      <c r="V624" s="1">
        <f>SUMIF('I wanna go biking'!A$2:A$1000,H624,'I wanna go biking'!D$2:D$2000)</f>
        <v>0</v>
      </c>
      <c r="W624">
        <f t="shared" si="103"/>
        <v>0</v>
      </c>
      <c r="X624">
        <f t="shared" si="104"/>
        <v>0</v>
      </c>
      <c r="Y624">
        <f t="shared" si="105"/>
        <v>0</v>
      </c>
      <c r="Z624">
        <f t="shared" si="106"/>
        <v>0</v>
      </c>
      <c r="AA624">
        <f t="shared" si="107"/>
        <v>0</v>
      </c>
      <c r="AB624">
        <f t="shared" si="108"/>
        <v>0</v>
      </c>
      <c r="AC624" s="25">
        <f t="shared" si="109"/>
        <v>0</v>
      </c>
    </row>
    <row r="625" spans="1:29">
      <c r="A625">
        <f>'Data Entry'!A626</f>
        <v>0</v>
      </c>
      <c r="B625">
        <f>'Data Entry'!B626</f>
        <v>0</v>
      </c>
      <c r="C625">
        <f>'Data Entry'!C626</f>
        <v>0</v>
      </c>
      <c r="D625">
        <f>'Data Entry'!M626</f>
        <v>0</v>
      </c>
      <c r="E625">
        <f>'Data Entry'!N626</f>
        <v>0</v>
      </c>
      <c r="F625">
        <f>'Data Entry'!O626</f>
        <v>0</v>
      </c>
      <c r="G625">
        <f>'Data Entry'!P626</f>
        <v>0</v>
      </c>
      <c r="H625">
        <f>'Data Entry'!Q626</f>
        <v>0</v>
      </c>
      <c r="I625">
        <f>'Data Entry'!R626</f>
        <v>0</v>
      </c>
      <c r="J625">
        <f t="shared" si="99"/>
        <v>0</v>
      </c>
      <c r="K625" s="1">
        <f>SUMIFS('I want to cry'!C$2:C$2000,'I want to cry'!$A$2:$A$2000,$B625,'I want to cry'!$B$2:$B$2000,$C625)</f>
        <v>0</v>
      </c>
      <c r="L625" s="1">
        <f>SUMIFS('I want to cry'!D$2:D$2000,'I want to cry'!$A$2:$A$2000,$B625,'I want to cry'!$B$2:$B$2000,$C625)</f>
        <v>0</v>
      </c>
      <c r="M625" s="1">
        <f>SUMIFS('I want to cry'!E$2:E$2000,'I want to cry'!$A$2:$A$2000,$B625,'I want to cry'!$B$2:$B$2000,$C625)</f>
        <v>0</v>
      </c>
      <c r="N625" s="1">
        <f t="shared" si="100"/>
        <v>0</v>
      </c>
      <c r="O625" s="1">
        <f t="shared" si="101"/>
        <v>0</v>
      </c>
      <c r="P625" s="1">
        <f t="shared" si="102"/>
        <v>0</v>
      </c>
      <c r="Q625" s="1">
        <f>SUMIF('I have a blue banner'!A$2:A$2000,D625,'I have a blue banner'!L$2:L$2000)</f>
        <v>0</v>
      </c>
      <c r="R625" s="1">
        <f>SUMIF('I have a blue banner'!A$2:A$2000,F625,'I have a blue banner'!L$2:L$2000)</f>
        <v>0</v>
      </c>
      <c r="S625" s="1">
        <f>SUMIF('I have a blue banner'!A$2:A$2000,I625,'I have a blue banner'!L$2:L$2000)</f>
        <v>0</v>
      </c>
      <c r="T625" s="1">
        <f>SUMIF('I wanna go biking'!A$2:A$1000,D625,'I wanna go biking'!D$2:D$2000)</f>
        <v>0</v>
      </c>
      <c r="U625" s="1">
        <f>SUMIF('I wanna go biking'!A$2:A$1000,F625,'I wanna go biking'!D$2:D$2000)</f>
        <v>0</v>
      </c>
      <c r="V625" s="1">
        <f>SUMIF('I wanna go biking'!A$2:A$1000,H625,'I wanna go biking'!D$2:D$2000)</f>
        <v>0</v>
      </c>
      <c r="W625">
        <f t="shared" si="103"/>
        <v>0</v>
      </c>
      <c r="X625">
        <f t="shared" si="104"/>
        <v>0</v>
      </c>
      <c r="Y625">
        <f t="shared" si="105"/>
        <v>0</v>
      </c>
      <c r="Z625">
        <f t="shared" si="106"/>
        <v>0</v>
      </c>
      <c r="AA625">
        <f t="shared" si="107"/>
        <v>0</v>
      </c>
      <c r="AB625">
        <f t="shared" si="108"/>
        <v>0</v>
      </c>
      <c r="AC625" s="25">
        <f t="shared" si="109"/>
        <v>0</v>
      </c>
    </row>
    <row r="626" spans="1:29">
      <c r="A626">
        <f>'Data Entry'!A627</f>
        <v>0</v>
      </c>
      <c r="B626">
        <f>'Data Entry'!B627</f>
        <v>0</v>
      </c>
      <c r="C626">
        <f>'Data Entry'!C627</f>
        <v>0</v>
      </c>
      <c r="D626">
        <f>'Data Entry'!M627</f>
        <v>0</v>
      </c>
      <c r="E626">
        <f>'Data Entry'!N627</f>
        <v>0</v>
      </c>
      <c r="F626">
        <f>'Data Entry'!O627</f>
        <v>0</v>
      </c>
      <c r="G626">
        <f>'Data Entry'!P627</f>
        <v>0</v>
      </c>
      <c r="H626">
        <f>'Data Entry'!Q627</f>
        <v>0</v>
      </c>
      <c r="I626">
        <f>'Data Entry'!R627</f>
        <v>0</v>
      </c>
      <c r="J626">
        <f t="shared" si="99"/>
        <v>0</v>
      </c>
      <c r="K626" s="1">
        <f>SUMIFS('I want to cry'!C$2:C$2000,'I want to cry'!$A$2:$A$2000,$B626,'I want to cry'!$B$2:$B$2000,$C626)</f>
        <v>0</v>
      </c>
      <c r="L626" s="1">
        <f>SUMIFS('I want to cry'!D$2:D$2000,'I want to cry'!$A$2:$A$2000,$B626,'I want to cry'!$B$2:$B$2000,$C626)</f>
        <v>0</v>
      </c>
      <c r="M626" s="1">
        <f>SUMIFS('I want to cry'!E$2:E$2000,'I want to cry'!$A$2:$A$2000,$B626,'I want to cry'!$B$2:$B$2000,$C626)</f>
        <v>0</v>
      </c>
      <c r="N626" s="1">
        <f t="shared" si="100"/>
        <v>0</v>
      </c>
      <c r="O626" s="1">
        <f t="shared" si="101"/>
        <v>0</v>
      </c>
      <c r="P626" s="1">
        <f t="shared" si="102"/>
        <v>0</v>
      </c>
      <c r="Q626" s="1">
        <f>SUMIF('I have a blue banner'!A$2:A$2000,D626,'I have a blue banner'!L$2:L$2000)</f>
        <v>0</v>
      </c>
      <c r="R626" s="1">
        <f>SUMIF('I have a blue banner'!A$2:A$2000,F626,'I have a blue banner'!L$2:L$2000)</f>
        <v>0</v>
      </c>
      <c r="S626" s="1">
        <f>SUMIF('I have a blue banner'!A$2:A$2000,I626,'I have a blue banner'!L$2:L$2000)</f>
        <v>0</v>
      </c>
      <c r="T626" s="1">
        <f>SUMIF('I wanna go biking'!A$2:A$1000,D626,'I wanna go biking'!D$2:D$2000)</f>
        <v>0</v>
      </c>
      <c r="U626" s="1">
        <f>SUMIF('I wanna go biking'!A$2:A$1000,F626,'I wanna go biking'!D$2:D$2000)</f>
        <v>0</v>
      </c>
      <c r="V626" s="1">
        <f>SUMIF('I wanna go biking'!A$2:A$1000,H626,'I wanna go biking'!D$2:D$2000)</f>
        <v>0</v>
      </c>
      <c r="W626">
        <f t="shared" si="103"/>
        <v>0</v>
      </c>
      <c r="X626">
        <f t="shared" si="104"/>
        <v>0</v>
      </c>
      <c r="Y626">
        <f t="shared" si="105"/>
        <v>0</v>
      </c>
      <c r="Z626">
        <f t="shared" si="106"/>
        <v>0</v>
      </c>
      <c r="AA626">
        <f t="shared" si="107"/>
        <v>0</v>
      </c>
      <c r="AB626">
        <f t="shared" si="108"/>
        <v>0</v>
      </c>
      <c r="AC626" s="25">
        <f t="shared" si="109"/>
        <v>0</v>
      </c>
    </row>
    <row r="627" spans="1:29">
      <c r="A627">
        <f>'Data Entry'!A628</f>
        <v>0</v>
      </c>
      <c r="B627">
        <f>'Data Entry'!B628</f>
        <v>0</v>
      </c>
      <c r="C627">
        <f>'Data Entry'!C628</f>
        <v>0</v>
      </c>
      <c r="D627">
        <f>'Data Entry'!M628</f>
        <v>0</v>
      </c>
      <c r="E627">
        <f>'Data Entry'!N628</f>
        <v>0</v>
      </c>
      <c r="F627">
        <f>'Data Entry'!O628</f>
        <v>0</v>
      </c>
      <c r="G627">
        <f>'Data Entry'!P628</f>
        <v>0</v>
      </c>
      <c r="H627">
        <f>'Data Entry'!Q628</f>
        <v>0</v>
      </c>
      <c r="I627">
        <f>'Data Entry'!R628</f>
        <v>0</v>
      </c>
      <c r="J627">
        <f t="shared" si="99"/>
        <v>0</v>
      </c>
      <c r="K627" s="1">
        <f>SUMIFS('I want to cry'!C$2:C$2000,'I want to cry'!$A$2:$A$2000,$B627,'I want to cry'!$B$2:$B$2000,$C627)</f>
        <v>0</v>
      </c>
      <c r="L627" s="1">
        <f>SUMIFS('I want to cry'!D$2:D$2000,'I want to cry'!$A$2:$A$2000,$B627,'I want to cry'!$B$2:$B$2000,$C627)</f>
        <v>0</v>
      </c>
      <c r="M627" s="1">
        <f>SUMIFS('I want to cry'!E$2:E$2000,'I want to cry'!$A$2:$A$2000,$B627,'I want to cry'!$B$2:$B$2000,$C627)</f>
        <v>0</v>
      </c>
      <c r="N627" s="1">
        <f t="shared" si="100"/>
        <v>0</v>
      </c>
      <c r="O627" s="1">
        <f t="shared" si="101"/>
        <v>0</v>
      </c>
      <c r="P627" s="1">
        <f t="shared" si="102"/>
        <v>0</v>
      </c>
      <c r="Q627" s="1">
        <f>SUMIF('I have a blue banner'!A$2:A$2000,D627,'I have a blue banner'!L$2:L$2000)</f>
        <v>0</v>
      </c>
      <c r="R627" s="1">
        <f>SUMIF('I have a blue banner'!A$2:A$2000,F627,'I have a blue banner'!L$2:L$2000)</f>
        <v>0</v>
      </c>
      <c r="S627" s="1">
        <f>SUMIF('I have a blue banner'!A$2:A$2000,I627,'I have a blue banner'!L$2:L$2000)</f>
        <v>0</v>
      </c>
      <c r="T627" s="1">
        <f>SUMIF('I wanna go biking'!A$2:A$1000,D627,'I wanna go biking'!D$2:D$2000)</f>
        <v>0</v>
      </c>
      <c r="U627" s="1">
        <f>SUMIF('I wanna go biking'!A$2:A$1000,F627,'I wanna go biking'!D$2:D$2000)</f>
        <v>0</v>
      </c>
      <c r="V627" s="1">
        <f>SUMIF('I wanna go biking'!A$2:A$1000,H627,'I wanna go biking'!D$2:D$2000)</f>
        <v>0</v>
      </c>
      <c r="W627">
        <f t="shared" si="103"/>
        <v>0</v>
      </c>
      <c r="X627">
        <f t="shared" si="104"/>
        <v>0</v>
      </c>
      <c r="Y627">
        <f t="shared" si="105"/>
        <v>0</v>
      </c>
      <c r="Z627">
        <f t="shared" si="106"/>
        <v>0</v>
      </c>
      <c r="AA627">
        <f t="shared" si="107"/>
        <v>0</v>
      </c>
      <c r="AB627">
        <f t="shared" si="108"/>
        <v>0</v>
      </c>
      <c r="AC627" s="25">
        <f t="shared" si="109"/>
        <v>0</v>
      </c>
    </row>
    <row r="628" spans="1:29">
      <c r="A628">
        <f>'Data Entry'!A629</f>
        <v>0</v>
      </c>
      <c r="B628">
        <f>'Data Entry'!B629</f>
        <v>0</v>
      </c>
      <c r="C628">
        <f>'Data Entry'!C629</f>
        <v>0</v>
      </c>
      <c r="D628">
        <f>'Data Entry'!M629</f>
        <v>0</v>
      </c>
      <c r="E628">
        <f>'Data Entry'!N629</f>
        <v>0</v>
      </c>
      <c r="F628">
        <f>'Data Entry'!O629</f>
        <v>0</v>
      </c>
      <c r="G628">
        <f>'Data Entry'!P629</f>
        <v>0</v>
      </c>
      <c r="H628">
        <f>'Data Entry'!Q629</f>
        <v>0</v>
      </c>
      <c r="I628">
        <f>'Data Entry'!R629</f>
        <v>0</v>
      </c>
      <c r="J628">
        <f t="shared" si="99"/>
        <v>0</v>
      </c>
      <c r="K628" s="1">
        <f>SUMIFS('I want to cry'!C$2:C$2000,'I want to cry'!$A$2:$A$2000,$B628,'I want to cry'!$B$2:$B$2000,$C628)</f>
        <v>0</v>
      </c>
      <c r="L628" s="1">
        <f>SUMIFS('I want to cry'!D$2:D$2000,'I want to cry'!$A$2:$A$2000,$B628,'I want to cry'!$B$2:$B$2000,$C628)</f>
        <v>0</v>
      </c>
      <c r="M628" s="1">
        <f>SUMIFS('I want to cry'!E$2:E$2000,'I want to cry'!$A$2:$A$2000,$B628,'I want to cry'!$B$2:$B$2000,$C628)</f>
        <v>0</v>
      </c>
      <c r="N628" s="1">
        <f t="shared" si="100"/>
        <v>0</v>
      </c>
      <c r="O628" s="1">
        <f t="shared" si="101"/>
        <v>0</v>
      </c>
      <c r="P628" s="1">
        <f t="shared" si="102"/>
        <v>0</v>
      </c>
      <c r="Q628" s="1">
        <f>SUMIF('I have a blue banner'!A$2:A$2000,D628,'I have a blue banner'!L$2:L$2000)</f>
        <v>0</v>
      </c>
      <c r="R628" s="1">
        <f>SUMIF('I have a blue banner'!A$2:A$2000,F628,'I have a blue banner'!L$2:L$2000)</f>
        <v>0</v>
      </c>
      <c r="S628" s="1">
        <f>SUMIF('I have a blue banner'!A$2:A$2000,I628,'I have a blue banner'!L$2:L$2000)</f>
        <v>0</v>
      </c>
      <c r="T628" s="1">
        <f>SUMIF('I wanna go biking'!A$2:A$1000,D628,'I wanna go biking'!D$2:D$2000)</f>
        <v>0</v>
      </c>
      <c r="U628" s="1">
        <f>SUMIF('I wanna go biking'!A$2:A$1000,F628,'I wanna go biking'!D$2:D$2000)</f>
        <v>0</v>
      </c>
      <c r="V628" s="1">
        <f>SUMIF('I wanna go biking'!A$2:A$1000,H628,'I wanna go biking'!D$2:D$2000)</f>
        <v>0</v>
      </c>
      <c r="W628">
        <f t="shared" si="103"/>
        <v>0</v>
      </c>
      <c r="X628">
        <f t="shared" si="104"/>
        <v>0</v>
      </c>
      <c r="Y628">
        <f t="shared" si="105"/>
        <v>0</v>
      </c>
      <c r="Z628">
        <f t="shared" si="106"/>
        <v>0</v>
      </c>
      <c r="AA628">
        <f t="shared" si="107"/>
        <v>0</v>
      </c>
      <c r="AB628">
        <f t="shared" si="108"/>
        <v>0</v>
      </c>
      <c r="AC628" s="25">
        <f t="shared" si="109"/>
        <v>0</v>
      </c>
    </row>
    <row r="629" spans="1:29">
      <c r="A629">
        <f>'Data Entry'!A630</f>
        <v>0</v>
      </c>
      <c r="B629">
        <f>'Data Entry'!B630</f>
        <v>0</v>
      </c>
      <c r="C629">
        <f>'Data Entry'!C630</f>
        <v>0</v>
      </c>
      <c r="D629">
        <f>'Data Entry'!M630</f>
        <v>0</v>
      </c>
      <c r="E629">
        <f>'Data Entry'!N630</f>
        <v>0</v>
      </c>
      <c r="F629">
        <f>'Data Entry'!O630</f>
        <v>0</v>
      </c>
      <c r="G629">
        <f>'Data Entry'!P630</f>
        <v>0</v>
      </c>
      <c r="H629">
        <f>'Data Entry'!Q630</f>
        <v>0</v>
      </c>
      <c r="I629">
        <f>'Data Entry'!R630</f>
        <v>0</v>
      </c>
      <c r="J629">
        <f t="shared" si="99"/>
        <v>0</v>
      </c>
      <c r="K629" s="1">
        <f>SUMIFS('I want to cry'!C$2:C$2000,'I want to cry'!$A$2:$A$2000,$B629,'I want to cry'!$B$2:$B$2000,$C629)</f>
        <v>0</v>
      </c>
      <c r="L629" s="1">
        <f>SUMIFS('I want to cry'!D$2:D$2000,'I want to cry'!$A$2:$A$2000,$B629,'I want to cry'!$B$2:$B$2000,$C629)</f>
        <v>0</v>
      </c>
      <c r="M629" s="1">
        <f>SUMIFS('I want to cry'!E$2:E$2000,'I want to cry'!$A$2:$A$2000,$B629,'I want to cry'!$B$2:$B$2000,$C629)</f>
        <v>0</v>
      </c>
      <c r="N629" s="1">
        <f t="shared" si="100"/>
        <v>0</v>
      </c>
      <c r="O629" s="1">
        <f t="shared" si="101"/>
        <v>0</v>
      </c>
      <c r="P629" s="1">
        <f t="shared" si="102"/>
        <v>0</v>
      </c>
      <c r="Q629" s="1">
        <f>SUMIF('I have a blue banner'!A$2:A$2000,D629,'I have a blue banner'!L$2:L$2000)</f>
        <v>0</v>
      </c>
      <c r="R629" s="1">
        <f>SUMIF('I have a blue banner'!A$2:A$2000,F629,'I have a blue banner'!L$2:L$2000)</f>
        <v>0</v>
      </c>
      <c r="S629" s="1">
        <f>SUMIF('I have a blue banner'!A$2:A$2000,I629,'I have a blue banner'!L$2:L$2000)</f>
        <v>0</v>
      </c>
      <c r="T629" s="1">
        <f>SUMIF('I wanna go biking'!A$2:A$1000,D629,'I wanna go biking'!D$2:D$2000)</f>
        <v>0</v>
      </c>
      <c r="U629" s="1">
        <f>SUMIF('I wanna go biking'!A$2:A$1000,F629,'I wanna go biking'!D$2:D$2000)</f>
        <v>0</v>
      </c>
      <c r="V629" s="1">
        <f>SUMIF('I wanna go biking'!A$2:A$1000,H629,'I wanna go biking'!D$2:D$2000)</f>
        <v>0</v>
      </c>
      <c r="W629">
        <f t="shared" si="103"/>
        <v>0</v>
      </c>
      <c r="X629">
        <f t="shared" si="104"/>
        <v>0</v>
      </c>
      <c r="Y629">
        <f t="shared" si="105"/>
        <v>0</v>
      </c>
      <c r="Z629">
        <f t="shared" si="106"/>
        <v>0</v>
      </c>
      <c r="AA629">
        <f t="shared" si="107"/>
        <v>0</v>
      </c>
      <c r="AB629">
        <f t="shared" si="108"/>
        <v>0</v>
      </c>
      <c r="AC629" s="25">
        <f t="shared" si="109"/>
        <v>0</v>
      </c>
    </row>
    <row r="630" spans="1:29">
      <c r="A630">
        <f>'Data Entry'!A631</f>
        <v>0</v>
      </c>
      <c r="B630">
        <f>'Data Entry'!B631</f>
        <v>0</v>
      </c>
      <c r="C630">
        <f>'Data Entry'!C631</f>
        <v>0</v>
      </c>
      <c r="D630">
        <f>'Data Entry'!M631</f>
        <v>0</v>
      </c>
      <c r="E630">
        <f>'Data Entry'!N631</f>
        <v>0</v>
      </c>
      <c r="F630">
        <f>'Data Entry'!O631</f>
        <v>0</v>
      </c>
      <c r="G630">
        <f>'Data Entry'!P631</f>
        <v>0</v>
      </c>
      <c r="H630">
        <f>'Data Entry'!Q631</f>
        <v>0</v>
      </c>
      <c r="I630">
        <f>'Data Entry'!R631</f>
        <v>0</v>
      </c>
      <c r="J630">
        <f t="shared" si="99"/>
        <v>0</v>
      </c>
      <c r="K630" s="1">
        <f>SUMIFS('I want to cry'!C$2:C$2000,'I want to cry'!$A$2:$A$2000,$B630,'I want to cry'!$B$2:$B$2000,$C630)</f>
        <v>0</v>
      </c>
      <c r="L630" s="1">
        <f>SUMIFS('I want to cry'!D$2:D$2000,'I want to cry'!$A$2:$A$2000,$B630,'I want to cry'!$B$2:$B$2000,$C630)</f>
        <v>0</v>
      </c>
      <c r="M630" s="1">
        <f>SUMIFS('I want to cry'!E$2:E$2000,'I want to cry'!$A$2:$A$2000,$B630,'I want to cry'!$B$2:$B$2000,$C630)</f>
        <v>0</v>
      </c>
      <c r="N630" s="1">
        <f t="shared" si="100"/>
        <v>0</v>
      </c>
      <c r="O630" s="1">
        <f t="shared" si="101"/>
        <v>0</v>
      </c>
      <c r="P630" s="1">
        <f t="shared" si="102"/>
        <v>0</v>
      </c>
      <c r="Q630" s="1">
        <f>SUMIF('I have a blue banner'!A$2:A$2000,D630,'I have a blue banner'!L$2:L$2000)</f>
        <v>0</v>
      </c>
      <c r="R630" s="1">
        <f>SUMIF('I have a blue banner'!A$2:A$2000,F630,'I have a blue banner'!L$2:L$2000)</f>
        <v>0</v>
      </c>
      <c r="S630" s="1">
        <f>SUMIF('I have a blue banner'!A$2:A$2000,I630,'I have a blue banner'!L$2:L$2000)</f>
        <v>0</v>
      </c>
      <c r="T630" s="1">
        <f>SUMIF('I wanna go biking'!A$2:A$1000,D630,'I wanna go biking'!D$2:D$2000)</f>
        <v>0</v>
      </c>
      <c r="U630" s="1">
        <f>SUMIF('I wanna go biking'!A$2:A$1000,F630,'I wanna go biking'!D$2:D$2000)</f>
        <v>0</v>
      </c>
      <c r="V630" s="1">
        <f>SUMIF('I wanna go biking'!A$2:A$1000,H630,'I wanna go biking'!D$2:D$2000)</f>
        <v>0</v>
      </c>
      <c r="W630">
        <f t="shared" si="103"/>
        <v>0</v>
      </c>
      <c r="X630">
        <f t="shared" si="104"/>
        <v>0</v>
      </c>
      <c r="Y630">
        <f t="shared" si="105"/>
        <v>0</v>
      </c>
      <c r="Z630">
        <f t="shared" si="106"/>
        <v>0</v>
      </c>
      <c r="AA630">
        <f t="shared" si="107"/>
        <v>0</v>
      </c>
      <c r="AB630">
        <f t="shared" si="108"/>
        <v>0</v>
      </c>
      <c r="AC630" s="25">
        <f t="shared" si="109"/>
        <v>0</v>
      </c>
    </row>
    <row r="631" spans="1:29">
      <c r="A631">
        <f>'Data Entry'!A632</f>
        <v>0</v>
      </c>
      <c r="B631">
        <f>'Data Entry'!B632</f>
        <v>0</v>
      </c>
      <c r="C631">
        <f>'Data Entry'!C632</f>
        <v>0</v>
      </c>
      <c r="D631">
        <f>'Data Entry'!M632</f>
        <v>0</v>
      </c>
      <c r="E631">
        <f>'Data Entry'!N632</f>
        <v>0</v>
      </c>
      <c r="F631">
        <f>'Data Entry'!O632</f>
        <v>0</v>
      </c>
      <c r="G631">
        <f>'Data Entry'!P632</f>
        <v>0</v>
      </c>
      <c r="H631">
        <f>'Data Entry'!Q632</f>
        <v>0</v>
      </c>
      <c r="I631">
        <f>'Data Entry'!R632</f>
        <v>0</v>
      </c>
      <c r="J631">
        <f t="shared" si="99"/>
        <v>0</v>
      </c>
      <c r="K631" s="1">
        <f>SUMIFS('I want to cry'!C$2:C$2000,'I want to cry'!$A$2:$A$2000,$B631,'I want to cry'!$B$2:$B$2000,$C631)</f>
        <v>0</v>
      </c>
      <c r="L631" s="1">
        <f>SUMIFS('I want to cry'!D$2:D$2000,'I want to cry'!$A$2:$A$2000,$B631,'I want to cry'!$B$2:$B$2000,$C631)</f>
        <v>0</v>
      </c>
      <c r="M631" s="1">
        <f>SUMIFS('I want to cry'!E$2:E$2000,'I want to cry'!$A$2:$A$2000,$B631,'I want to cry'!$B$2:$B$2000,$C631)</f>
        <v>0</v>
      </c>
      <c r="N631" s="1">
        <f t="shared" si="100"/>
        <v>0</v>
      </c>
      <c r="O631" s="1">
        <f t="shared" si="101"/>
        <v>0</v>
      </c>
      <c r="P631" s="1">
        <f t="shared" si="102"/>
        <v>0</v>
      </c>
      <c r="Q631" s="1">
        <f>SUMIF('I have a blue banner'!A$2:A$2000,D631,'I have a blue banner'!L$2:L$2000)</f>
        <v>0</v>
      </c>
      <c r="R631" s="1">
        <f>SUMIF('I have a blue banner'!A$2:A$2000,F631,'I have a blue banner'!L$2:L$2000)</f>
        <v>0</v>
      </c>
      <c r="S631" s="1">
        <f>SUMIF('I have a blue banner'!A$2:A$2000,I631,'I have a blue banner'!L$2:L$2000)</f>
        <v>0</v>
      </c>
      <c r="T631" s="1">
        <f>SUMIF('I wanna go biking'!A$2:A$1000,D631,'I wanna go biking'!D$2:D$2000)</f>
        <v>0</v>
      </c>
      <c r="U631" s="1">
        <f>SUMIF('I wanna go biking'!A$2:A$1000,F631,'I wanna go biking'!D$2:D$2000)</f>
        <v>0</v>
      </c>
      <c r="V631" s="1">
        <f>SUMIF('I wanna go biking'!A$2:A$1000,H631,'I wanna go biking'!D$2:D$2000)</f>
        <v>0</v>
      </c>
      <c r="W631">
        <f t="shared" si="103"/>
        <v>0</v>
      </c>
      <c r="X631">
        <f t="shared" si="104"/>
        <v>0</v>
      </c>
      <c r="Y631">
        <f t="shared" si="105"/>
        <v>0</v>
      </c>
      <c r="Z631">
        <f t="shared" si="106"/>
        <v>0</v>
      </c>
      <c r="AA631">
        <f t="shared" si="107"/>
        <v>0</v>
      </c>
      <c r="AB631">
        <f t="shared" si="108"/>
        <v>0</v>
      </c>
      <c r="AC631" s="25">
        <f t="shared" si="109"/>
        <v>0</v>
      </c>
    </row>
    <row r="632" spans="1:29">
      <c r="A632">
        <f>'Data Entry'!A633</f>
        <v>0</v>
      </c>
      <c r="B632">
        <f>'Data Entry'!B633</f>
        <v>0</v>
      </c>
      <c r="C632">
        <f>'Data Entry'!C633</f>
        <v>0</v>
      </c>
      <c r="D632">
        <f>'Data Entry'!M633</f>
        <v>0</v>
      </c>
      <c r="E632">
        <f>'Data Entry'!N633</f>
        <v>0</v>
      </c>
      <c r="F632">
        <f>'Data Entry'!O633</f>
        <v>0</v>
      </c>
      <c r="G632">
        <f>'Data Entry'!P633</f>
        <v>0</v>
      </c>
      <c r="H632">
        <f>'Data Entry'!Q633</f>
        <v>0</v>
      </c>
      <c r="I632">
        <f>'Data Entry'!R633</f>
        <v>0</v>
      </c>
      <c r="J632">
        <f t="shared" si="99"/>
        <v>0</v>
      </c>
      <c r="K632" s="1">
        <f>SUMIFS('I want to cry'!C$2:C$2000,'I want to cry'!$A$2:$A$2000,$B632,'I want to cry'!$B$2:$B$2000,$C632)</f>
        <v>0</v>
      </c>
      <c r="L632" s="1">
        <f>SUMIFS('I want to cry'!D$2:D$2000,'I want to cry'!$A$2:$A$2000,$B632,'I want to cry'!$B$2:$B$2000,$C632)</f>
        <v>0</v>
      </c>
      <c r="M632" s="1">
        <f>SUMIFS('I want to cry'!E$2:E$2000,'I want to cry'!$A$2:$A$2000,$B632,'I want to cry'!$B$2:$B$2000,$C632)</f>
        <v>0</v>
      </c>
      <c r="N632" s="1">
        <f t="shared" si="100"/>
        <v>0</v>
      </c>
      <c r="O632" s="1">
        <f t="shared" si="101"/>
        <v>0</v>
      </c>
      <c r="P632" s="1">
        <f t="shared" si="102"/>
        <v>0</v>
      </c>
      <c r="Q632" s="1">
        <f>SUMIF('I have a blue banner'!A$2:A$2000,D632,'I have a blue banner'!L$2:L$2000)</f>
        <v>0</v>
      </c>
      <c r="R632" s="1">
        <f>SUMIF('I have a blue banner'!A$2:A$2000,F632,'I have a blue banner'!L$2:L$2000)</f>
        <v>0</v>
      </c>
      <c r="S632" s="1">
        <f>SUMIF('I have a blue banner'!A$2:A$2000,I632,'I have a blue banner'!L$2:L$2000)</f>
        <v>0</v>
      </c>
      <c r="T632" s="1">
        <f>SUMIF('I wanna go biking'!A$2:A$1000,D632,'I wanna go biking'!D$2:D$2000)</f>
        <v>0</v>
      </c>
      <c r="U632" s="1">
        <f>SUMIF('I wanna go biking'!A$2:A$1000,F632,'I wanna go biking'!D$2:D$2000)</f>
        <v>0</v>
      </c>
      <c r="V632" s="1">
        <f>SUMIF('I wanna go biking'!A$2:A$1000,H632,'I wanna go biking'!D$2:D$2000)</f>
        <v>0</v>
      </c>
      <c r="W632">
        <f t="shared" si="103"/>
        <v>0</v>
      </c>
      <c r="X632">
        <f t="shared" si="104"/>
        <v>0</v>
      </c>
      <c r="Y632">
        <f t="shared" si="105"/>
        <v>0</v>
      </c>
      <c r="Z632">
        <f t="shared" si="106"/>
        <v>0</v>
      </c>
      <c r="AA632">
        <f t="shared" si="107"/>
        <v>0</v>
      </c>
      <c r="AB632">
        <f t="shared" si="108"/>
        <v>0</v>
      </c>
      <c r="AC632" s="25">
        <f t="shared" si="109"/>
        <v>0</v>
      </c>
    </row>
    <row r="633" spans="1:29">
      <c r="A633">
        <f>'Data Entry'!A634</f>
        <v>0</v>
      </c>
      <c r="B633">
        <f>'Data Entry'!B634</f>
        <v>0</v>
      </c>
      <c r="C633">
        <f>'Data Entry'!C634</f>
        <v>0</v>
      </c>
      <c r="D633">
        <f>'Data Entry'!M634</f>
        <v>0</v>
      </c>
      <c r="E633">
        <f>'Data Entry'!N634</f>
        <v>0</v>
      </c>
      <c r="F633">
        <f>'Data Entry'!O634</f>
        <v>0</v>
      </c>
      <c r="G633">
        <f>'Data Entry'!P634</f>
        <v>0</v>
      </c>
      <c r="H633">
        <f>'Data Entry'!Q634</f>
        <v>0</v>
      </c>
      <c r="I633">
        <f>'Data Entry'!R634</f>
        <v>0</v>
      </c>
      <c r="J633">
        <f t="shared" si="99"/>
        <v>0</v>
      </c>
      <c r="K633" s="1">
        <f>SUMIFS('I want to cry'!C$2:C$2000,'I want to cry'!$A$2:$A$2000,$B633,'I want to cry'!$B$2:$B$2000,$C633)</f>
        <v>0</v>
      </c>
      <c r="L633" s="1">
        <f>SUMIFS('I want to cry'!D$2:D$2000,'I want to cry'!$A$2:$A$2000,$B633,'I want to cry'!$B$2:$B$2000,$C633)</f>
        <v>0</v>
      </c>
      <c r="M633" s="1">
        <f>SUMIFS('I want to cry'!E$2:E$2000,'I want to cry'!$A$2:$A$2000,$B633,'I want to cry'!$B$2:$B$2000,$C633)</f>
        <v>0</v>
      </c>
      <c r="N633" s="1">
        <f t="shared" si="100"/>
        <v>0</v>
      </c>
      <c r="O633" s="1">
        <f t="shared" si="101"/>
        <v>0</v>
      </c>
      <c r="P633" s="1">
        <f t="shared" si="102"/>
        <v>0</v>
      </c>
      <c r="Q633" s="1">
        <f>SUMIF('I have a blue banner'!A$2:A$2000,D633,'I have a blue banner'!L$2:L$2000)</f>
        <v>0</v>
      </c>
      <c r="R633" s="1">
        <f>SUMIF('I have a blue banner'!A$2:A$2000,F633,'I have a blue banner'!L$2:L$2000)</f>
        <v>0</v>
      </c>
      <c r="S633" s="1">
        <f>SUMIF('I have a blue banner'!A$2:A$2000,I633,'I have a blue banner'!L$2:L$2000)</f>
        <v>0</v>
      </c>
      <c r="T633" s="1">
        <f>SUMIF('I wanna go biking'!A$2:A$1000,D633,'I wanna go biking'!D$2:D$2000)</f>
        <v>0</v>
      </c>
      <c r="U633" s="1">
        <f>SUMIF('I wanna go biking'!A$2:A$1000,F633,'I wanna go biking'!D$2:D$2000)</f>
        <v>0</v>
      </c>
      <c r="V633" s="1">
        <f>SUMIF('I wanna go biking'!A$2:A$1000,H633,'I wanna go biking'!D$2:D$2000)</f>
        <v>0</v>
      </c>
      <c r="W633">
        <f t="shared" si="103"/>
        <v>0</v>
      </c>
      <c r="X633">
        <f t="shared" si="104"/>
        <v>0</v>
      </c>
      <c r="Y633">
        <f t="shared" si="105"/>
        <v>0</v>
      </c>
      <c r="Z633">
        <f t="shared" si="106"/>
        <v>0</v>
      </c>
      <c r="AA633">
        <f t="shared" si="107"/>
        <v>0</v>
      </c>
      <c r="AB633">
        <f t="shared" si="108"/>
        <v>0</v>
      </c>
      <c r="AC633" s="25">
        <f t="shared" si="109"/>
        <v>0</v>
      </c>
    </row>
    <row r="634" spans="1:29">
      <c r="A634">
        <f>'Data Entry'!A635</f>
        <v>0</v>
      </c>
      <c r="B634">
        <f>'Data Entry'!B635</f>
        <v>0</v>
      </c>
      <c r="C634">
        <f>'Data Entry'!C635</f>
        <v>0</v>
      </c>
      <c r="D634">
        <f>'Data Entry'!M635</f>
        <v>0</v>
      </c>
      <c r="E634">
        <f>'Data Entry'!N635</f>
        <v>0</v>
      </c>
      <c r="F634">
        <f>'Data Entry'!O635</f>
        <v>0</v>
      </c>
      <c r="G634">
        <f>'Data Entry'!P635</f>
        <v>0</v>
      </c>
      <c r="H634">
        <f>'Data Entry'!Q635</f>
        <v>0</v>
      </c>
      <c r="I634">
        <f>'Data Entry'!R635</f>
        <v>0</v>
      </c>
      <c r="J634">
        <f t="shared" si="99"/>
        <v>0</v>
      </c>
      <c r="K634" s="1">
        <f>SUMIFS('I want to cry'!C$2:C$2000,'I want to cry'!$A$2:$A$2000,$B634,'I want to cry'!$B$2:$B$2000,$C634)</f>
        <v>0</v>
      </c>
      <c r="L634" s="1">
        <f>SUMIFS('I want to cry'!D$2:D$2000,'I want to cry'!$A$2:$A$2000,$B634,'I want to cry'!$B$2:$B$2000,$C634)</f>
        <v>0</v>
      </c>
      <c r="M634" s="1">
        <f>SUMIFS('I want to cry'!E$2:E$2000,'I want to cry'!$A$2:$A$2000,$B634,'I want to cry'!$B$2:$B$2000,$C634)</f>
        <v>0</v>
      </c>
      <c r="N634" s="1">
        <f t="shared" si="100"/>
        <v>0</v>
      </c>
      <c r="O634" s="1">
        <f t="shared" si="101"/>
        <v>0</v>
      </c>
      <c r="P634" s="1">
        <f t="shared" si="102"/>
        <v>0</v>
      </c>
      <c r="Q634" s="1">
        <f>SUMIF('I have a blue banner'!A$2:A$2000,D634,'I have a blue banner'!L$2:L$2000)</f>
        <v>0</v>
      </c>
      <c r="R634" s="1">
        <f>SUMIF('I have a blue banner'!A$2:A$2000,F634,'I have a blue banner'!L$2:L$2000)</f>
        <v>0</v>
      </c>
      <c r="S634" s="1">
        <f>SUMIF('I have a blue banner'!A$2:A$2000,I634,'I have a blue banner'!L$2:L$2000)</f>
        <v>0</v>
      </c>
      <c r="T634" s="1">
        <f>SUMIF('I wanna go biking'!A$2:A$1000,D634,'I wanna go biking'!D$2:D$2000)</f>
        <v>0</v>
      </c>
      <c r="U634" s="1">
        <f>SUMIF('I wanna go biking'!A$2:A$1000,F634,'I wanna go biking'!D$2:D$2000)</f>
        <v>0</v>
      </c>
      <c r="V634" s="1">
        <f>SUMIF('I wanna go biking'!A$2:A$1000,H634,'I wanna go biking'!D$2:D$2000)</f>
        <v>0</v>
      </c>
      <c r="W634">
        <f t="shared" si="103"/>
        <v>0</v>
      </c>
      <c r="X634">
        <f t="shared" si="104"/>
        <v>0</v>
      </c>
      <c r="Y634">
        <f t="shared" si="105"/>
        <v>0</v>
      </c>
      <c r="Z634">
        <f t="shared" si="106"/>
        <v>0</v>
      </c>
      <c r="AA634">
        <f t="shared" si="107"/>
        <v>0</v>
      </c>
      <c r="AB634">
        <f t="shared" si="108"/>
        <v>0</v>
      </c>
      <c r="AC634" s="25">
        <f t="shared" si="109"/>
        <v>0</v>
      </c>
    </row>
    <row r="635" spans="1:29">
      <c r="A635">
        <f>'Data Entry'!A636</f>
        <v>0</v>
      </c>
      <c r="B635">
        <f>'Data Entry'!B636</f>
        <v>0</v>
      </c>
      <c r="C635">
        <f>'Data Entry'!C636</f>
        <v>0</v>
      </c>
      <c r="D635">
        <f>'Data Entry'!M636</f>
        <v>0</v>
      </c>
      <c r="E635">
        <f>'Data Entry'!N636</f>
        <v>0</v>
      </c>
      <c r="F635">
        <f>'Data Entry'!O636</f>
        <v>0</v>
      </c>
      <c r="G635">
        <f>'Data Entry'!P636</f>
        <v>0</v>
      </c>
      <c r="H635">
        <f>'Data Entry'!Q636</f>
        <v>0</v>
      </c>
      <c r="I635">
        <f>'Data Entry'!R636</f>
        <v>0</v>
      </c>
      <c r="J635">
        <f t="shared" si="99"/>
        <v>0</v>
      </c>
      <c r="K635" s="1">
        <f>SUMIFS('I want to cry'!C$2:C$2000,'I want to cry'!$A$2:$A$2000,$B635,'I want to cry'!$B$2:$B$2000,$C635)</f>
        <v>0</v>
      </c>
      <c r="L635" s="1">
        <f>SUMIFS('I want to cry'!D$2:D$2000,'I want to cry'!$A$2:$A$2000,$B635,'I want to cry'!$B$2:$B$2000,$C635)</f>
        <v>0</v>
      </c>
      <c r="M635" s="1">
        <f>SUMIFS('I want to cry'!E$2:E$2000,'I want to cry'!$A$2:$A$2000,$B635,'I want to cry'!$B$2:$B$2000,$C635)</f>
        <v>0</v>
      </c>
      <c r="N635" s="1">
        <f t="shared" si="100"/>
        <v>0</v>
      </c>
      <c r="O635" s="1">
        <f t="shared" si="101"/>
        <v>0</v>
      </c>
      <c r="P635" s="1">
        <f t="shared" si="102"/>
        <v>0</v>
      </c>
      <c r="Q635" s="1">
        <f>SUMIF('I have a blue banner'!A$2:A$2000,D635,'I have a blue banner'!L$2:L$2000)</f>
        <v>0</v>
      </c>
      <c r="R635" s="1">
        <f>SUMIF('I have a blue banner'!A$2:A$2000,F635,'I have a blue banner'!L$2:L$2000)</f>
        <v>0</v>
      </c>
      <c r="S635" s="1">
        <f>SUMIF('I have a blue banner'!A$2:A$2000,I635,'I have a blue banner'!L$2:L$2000)</f>
        <v>0</v>
      </c>
      <c r="T635" s="1">
        <f>SUMIF('I wanna go biking'!A$2:A$1000,D635,'I wanna go biking'!D$2:D$2000)</f>
        <v>0</v>
      </c>
      <c r="U635" s="1">
        <f>SUMIF('I wanna go biking'!A$2:A$1000,F635,'I wanna go biking'!D$2:D$2000)</f>
        <v>0</v>
      </c>
      <c r="V635" s="1">
        <f>SUMIF('I wanna go biking'!A$2:A$1000,H635,'I wanna go biking'!D$2:D$2000)</f>
        <v>0</v>
      </c>
      <c r="W635">
        <f t="shared" si="103"/>
        <v>0</v>
      </c>
      <c r="X635">
        <f t="shared" si="104"/>
        <v>0</v>
      </c>
      <c r="Y635">
        <f t="shared" si="105"/>
        <v>0</v>
      </c>
      <c r="Z635">
        <f t="shared" si="106"/>
        <v>0</v>
      </c>
      <c r="AA635">
        <f t="shared" si="107"/>
        <v>0</v>
      </c>
      <c r="AB635">
        <f t="shared" si="108"/>
        <v>0</v>
      </c>
      <c r="AC635" s="25">
        <f t="shared" si="109"/>
        <v>0</v>
      </c>
    </row>
    <row r="636" spans="1:29">
      <c r="A636">
        <f>'Data Entry'!A637</f>
        <v>0</v>
      </c>
      <c r="B636">
        <f>'Data Entry'!B637</f>
        <v>0</v>
      </c>
      <c r="C636">
        <f>'Data Entry'!C637</f>
        <v>0</v>
      </c>
      <c r="D636">
        <f>'Data Entry'!M637</f>
        <v>0</v>
      </c>
      <c r="E636">
        <f>'Data Entry'!N637</f>
        <v>0</v>
      </c>
      <c r="F636">
        <f>'Data Entry'!O637</f>
        <v>0</v>
      </c>
      <c r="G636">
        <f>'Data Entry'!P637</f>
        <v>0</v>
      </c>
      <c r="H636">
        <f>'Data Entry'!Q637</f>
        <v>0</v>
      </c>
      <c r="I636">
        <f>'Data Entry'!R637</f>
        <v>0</v>
      </c>
      <c r="J636">
        <f t="shared" si="99"/>
        <v>0</v>
      </c>
      <c r="K636" s="1">
        <f>SUMIFS('I want to cry'!C$2:C$2000,'I want to cry'!$A$2:$A$2000,$B636,'I want to cry'!$B$2:$B$2000,$C636)</f>
        <v>0</v>
      </c>
      <c r="L636" s="1">
        <f>SUMIFS('I want to cry'!D$2:D$2000,'I want to cry'!$A$2:$A$2000,$B636,'I want to cry'!$B$2:$B$2000,$C636)</f>
        <v>0</v>
      </c>
      <c r="M636" s="1">
        <f>SUMIFS('I want to cry'!E$2:E$2000,'I want to cry'!$A$2:$A$2000,$B636,'I want to cry'!$B$2:$B$2000,$C636)</f>
        <v>0</v>
      </c>
      <c r="N636" s="1">
        <f t="shared" si="100"/>
        <v>0</v>
      </c>
      <c r="O636" s="1">
        <f t="shared" si="101"/>
        <v>0</v>
      </c>
      <c r="P636" s="1">
        <f t="shared" si="102"/>
        <v>0</v>
      </c>
      <c r="Q636" s="1">
        <f>SUMIF('I have a blue banner'!A$2:A$2000,D636,'I have a blue banner'!L$2:L$2000)</f>
        <v>0</v>
      </c>
      <c r="R636" s="1">
        <f>SUMIF('I have a blue banner'!A$2:A$2000,F636,'I have a blue banner'!L$2:L$2000)</f>
        <v>0</v>
      </c>
      <c r="S636" s="1">
        <f>SUMIF('I have a blue banner'!A$2:A$2000,I636,'I have a blue banner'!L$2:L$2000)</f>
        <v>0</v>
      </c>
      <c r="T636" s="1">
        <f>SUMIF('I wanna go biking'!A$2:A$1000,D636,'I wanna go biking'!D$2:D$2000)</f>
        <v>0</v>
      </c>
      <c r="U636" s="1">
        <f>SUMIF('I wanna go biking'!A$2:A$1000,F636,'I wanna go biking'!D$2:D$2000)</f>
        <v>0</v>
      </c>
      <c r="V636" s="1">
        <f>SUMIF('I wanna go biking'!A$2:A$1000,H636,'I wanna go biking'!D$2:D$2000)</f>
        <v>0</v>
      </c>
      <c r="W636">
        <f t="shared" si="103"/>
        <v>0</v>
      </c>
      <c r="X636">
        <f t="shared" si="104"/>
        <v>0</v>
      </c>
      <c r="Y636">
        <f t="shared" si="105"/>
        <v>0</v>
      </c>
      <c r="Z636">
        <f t="shared" si="106"/>
        <v>0</v>
      </c>
      <c r="AA636">
        <f t="shared" si="107"/>
        <v>0</v>
      </c>
      <c r="AB636">
        <f t="shared" si="108"/>
        <v>0</v>
      </c>
      <c r="AC636" s="25">
        <f t="shared" si="109"/>
        <v>0</v>
      </c>
    </row>
    <row r="637" spans="1:29">
      <c r="A637">
        <f>'Data Entry'!A638</f>
        <v>0</v>
      </c>
      <c r="B637">
        <f>'Data Entry'!B638</f>
        <v>0</v>
      </c>
      <c r="C637">
        <f>'Data Entry'!C638</f>
        <v>0</v>
      </c>
      <c r="D637">
        <f>'Data Entry'!M638</f>
        <v>0</v>
      </c>
      <c r="E637">
        <f>'Data Entry'!N638</f>
        <v>0</v>
      </c>
      <c r="F637">
        <f>'Data Entry'!O638</f>
        <v>0</v>
      </c>
      <c r="G637">
        <f>'Data Entry'!P638</f>
        <v>0</v>
      </c>
      <c r="H637">
        <f>'Data Entry'!Q638</f>
        <v>0</v>
      </c>
      <c r="I637">
        <f>'Data Entry'!R638</f>
        <v>0</v>
      </c>
      <c r="J637">
        <f t="shared" si="99"/>
        <v>0</v>
      </c>
      <c r="K637" s="1">
        <f>SUMIFS('I want to cry'!C$2:C$2000,'I want to cry'!$A$2:$A$2000,$B637,'I want to cry'!$B$2:$B$2000,$C637)</f>
        <v>0</v>
      </c>
      <c r="L637" s="1">
        <f>SUMIFS('I want to cry'!D$2:D$2000,'I want to cry'!$A$2:$A$2000,$B637,'I want to cry'!$B$2:$B$2000,$C637)</f>
        <v>0</v>
      </c>
      <c r="M637" s="1">
        <f>SUMIFS('I want to cry'!E$2:E$2000,'I want to cry'!$A$2:$A$2000,$B637,'I want to cry'!$B$2:$B$2000,$C637)</f>
        <v>0</v>
      </c>
      <c r="N637" s="1">
        <f t="shared" si="100"/>
        <v>0</v>
      </c>
      <c r="O637" s="1">
        <f t="shared" si="101"/>
        <v>0</v>
      </c>
      <c r="P637" s="1">
        <f t="shared" si="102"/>
        <v>0</v>
      </c>
      <c r="Q637" s="1">
        <f>SUMIF('I have a blue banner'!A$2:A$2000,D637,'I have a blue banner'!L$2:L$2000)</f>
        <v>0</v>
      </c>
      <c r="R637" s="1">
        <f>SUMIF('I have a blue banner'!A$2:A$2000,F637,'I have a blue banner'!L$2:L$2000)</f>
        <v>0</v>
      </c>
      <c r="S637" s="1">
        <f>SUMIF('I have a blue banner'!A$2:A$2000,I637,'I have a blue banner'!L$2:L$2000)</f>
        <v>0</v>
      </c>
      <c r="T637" s="1">
        <f>SUMIF('I wanna go biking'!A$2:A$1000,D637,'I wanna go biking'!D$2:D$2000)</f>
        <v>0</v>
      </c>
      <c r="U637" s="1">
        <f>SUMIF('I wanna go biking'!A$2:A$1000,F637,'I wanna go biking'!D$2:D$2000)</f>
        <v>0</v>
      </c>
      <c r="V637" s="1">
        <f>SUMIF('I wanna go biking'!A$2:A$1000,H637,'I wanna go biking'!D$2:D$2000)</f>
        <v>0</v>
      </c>
      <c r="W637">
        <f t="shared" si="103"/>
        <v>0</v>
      </c>
      <c r="X637">
        <f t="shared" si="104"/>
        <v>0</v>
      </c>
      <c r="Y637">
        <f t="shared" si="105"/>
        <v>0</v>
      </c>
      <c r="Z637">
        <f t="shared" si="106"/>
        <v>0</v>
      </c>
      <c r="AA637">
        <f t="shared" si="107"/>
        <v>0</v>
      </c>
      <c r="AB637">
        <f t="shared" si="108"/>
        <v>0</v>
      </c>
      <c r="AC637" s="25">
        <f t="shared" si="109"/>
        <v>0</v>
      </c>
    </row>
    <row r="638" spans="1:29">
      <c r="A638">
        <f>'Data Entry'!A639</f>
        <v>0</v>
      </c>
      <c r="B638">
        <f>'Data Entry'!B639</f>
        <v>0</v>
      </c>
      <c r="C638">
        <f>'Data Entry'!C639</f>
        <v>0</v>
      </c>
      <c r="D638">
        <f>'Data Entry'!M639</f>
        <v>0</v>
      </c>
      <c r="E638">
        <f>'Data Entry'!N639</f>
        <v>0</v>
      </c>
      <c r="F638">
        <f>'Data Entry'!O639</f>
        <v>0</v>
      </c>
      <c r="G638">
        <f>'Data Entry'!P639</f>
        <v>0</v>
      </c>
      <c r="H638">
        <f>'Data Entry'!Q639</f>
        <v>0</v>
      </c>
      <c r="I638">
        <f>'Data Entry'!R639</f>
        <v>0</v>
      </c>
      <c r="J638">
        <f t="shared" ref="J638:J701" si="110">E638+G638+I638</f>
        <v>0</v>
      </c>
      <c r="K638" s="1">
        <f>SUMIFS('I want to cry'!C$2:C$2000,'I want to cry'!$A$2:$A$2000,$B638,'I want to cry'!$B$2:$B$2000,$C638)</f>
        <v>0</v>
      </c>
      <c r="L638" s="1">
        <f>SUMIFS('I want to cry'!D$2:D$2000,'I want to cry'!$A$2:$A$2000,$B638,'I want to cry'!$B$2:$B$2000,$C638)</f>
        <v>0</v>
      </c>
      <c r="M638" s="1">
        <f>SUMIFS('I want to cry'!E$2:E$2000,'I want to cry'!$A$2:$A$2000,$B638,'I want to cry'!$B$2:$B$2000,$C638)</f>
        <v>0</v>
      </c>
      <c r="N638" s="1">
        <f t="shared" ref="N638:N701" si="111">IF(K638&lt;1.5,0,IF(E638&lt;2.5,0,E638/K638))</f>
        <v>0</v>
      </c>
      <c r="O638" s="1">
        <f t="shared" ref="O638:O701" si="112">IF(L638&lt;1.5,0,IF(G638&lt;2.5,0,G638/L638))</f>
        <v>0</v>
      </c>
      <c r="P638" s="1">
        <f t="shared" ref="P638:P701" si="113">IF(M638&lt;1.5,0,IF(I638&lt;2.5,0,I638/M638))</f>
        <v>0</v>
      </c>
      <c r="Q638" s="1">
        <f>SUMIF('I have a blue banner'!A$2:A$2000,D638,'I have a blue banner'!L$2:L$2000)</f>
        <v>0</v>
      </c>
      <c r="R638" s="1">
        <f>SUMIF('I have a blue banner'!A$2:A$2000,F638,'I have a blue banner'!L$2:L$2000)</f>
        <v>0</v>
      </c>
      <c r="S638" s="1">
        <f>SUMIF('I have a blue banner'!A$2:A$2000,I638,'I have a blue banner'!L$2:L$2000)</f>
        <v>0</v>
      </c>
      <c r="T638" s="1">
        <f>SUMIF('I wanna go biking'!A$2:A$1000,D638,'I wanna go biking'!D$2:D$2000)</f>
        <v>0</v>
      </c>
      <c r="U638" s="1">
        <f>SUMIF('I wanna go biking'!A$2:A$1000,F638,'I wanna go biking'!D$2:D$2000)</f>
        <v>0</v>
      </c>
      <c r="V638" s="1">
        <f>SUMIF('I wanna go biking'!A$2:A$1000,H638,'I wanna go biking'!D$2:D$2000)</f>
        <v>0</v>
      </c>
      <c r="W638">
        <f t="shared" ref="W638:W701" si="114">T638-Q638</f>
        <v>0</v>
      </c>
      <c r="X638">
        <f t="shared" ref="X638:X701" si="115">U638-R638</f>
        <v>0</v>
      </c>
      <c r="Y638">
        <f t="shared" ref="Y638:Y701" si="116">V638-S638</f>
        <v>0</v>
      </c>
      <c r="Z638">
        <f t="shared" ref="Z638:Z701" si="117">W638*N638</f>
        <v>0</v>
      </c>
      <c r="AA638">
        <f t="shared" ref="AA638:AA701" si="118">X638*O638</f>
        <v>0</v>
      </c>
      <c r="AB638">
        <f t="shared" ref="AB638:AB701" si="119">Y638*P638</f>
        <v>0</v>
      </c>
      <c r="AC638" s="25">
        <f t="shared" ref="AC638:AC701" si="120">SUM(Z638:AB638)</f>
        <v>0</v>
      </c>
    </row>
    <row r="639" spans="1:29">
      <c r="A639">
        <f>'Data Entry'!A640</f>
        <v>0</v>
      </c>
      <c r="B639">
        <f>'Data Entry'!B640</f>
        <v>0</v>
      </c>
      <c r="C639">
        <f>'Data Entry'!C640</f>
        <v>0</v>
      </c>
      <c r="D639">
        <f>'Data Entry'!M640</f>
        <v>0</v>
      </c>
      <c r="E639">
        <f>'Data Entry'!N640</f>
        <v>0</v>
      </c>
      <c r="F639">
        <f>'Data Entry'!O640</f>
        <v>0</v>
      </c>
      <c r="G639">
        <f>'Data Entry'!P640</f>
        <v>0</v>
      </c>
      <c r="H639">
        <f>'Data Entry'!Q640</f>
        <v>0</v>
      </c>
      <c r="I639">
        <f>'Data Entry'!R640</f>
        <v>0</v>
      </c>
      <c r="J639">
        <f t="shared" si="110"/>
        <v>0</v>
      </c>
      <c r="K639" s="1">
        <f>SUMIFS('I want to cry'!C$2:C$2000,'I want to cry'!$A$2:$A$2000,$B639,'I want to cry'!$B$2:$B$2000,$C639)</f>
        <v>0</v>
      </c>
      <c r="L639" s="1">
        <f>SUMIFS('I want to cry'!D$2:D$2000,'I want to cry'!$A$2:$A$2000,$B639,'I want to cry'!$B$2:$B$2000,$C639)</f>
        <v>0</v>
      </c>
      <c r="M639" s="1">
        <f>SUMIFS('I want to cry'!E$2:E$2000,'I want to cry'!$A$2:$A$2000,$B639,'I want to cry'!$B$2:$B$2000,$C639)</f>
        <v>0</v>
      </c>
      <c r="N639" s="1">
        <f t="shared" si="111"/>
        <v>0</v>
      </c>
      <c r="O639" s="1">
        <f t="shared" si="112"/>
        <v>0</v>
      </c>
      <c r="P639" s="1">
        <f t="shared" si="113"/>
        <v>0</v>
      </c>
      <c r="Q639" s="1">
        <f>SUMIF('I have a blue banner'!A$2:A$2000,D639,'I have a blue banner'!L$2:L$2000)</f>
        <v>0</v>
      </c>
      <c r="R639" s="1">
        <f>SUMIF('I have a blue banner'!A$2:A$2000,F639,'I have a blue banner'!L$2:L$2000)</f>
        <v>0</v>
      </c>
      <c r="S639" s="1">
        <f>SUMIF('I have a blue banner'!A$2:A$2000,I639,'I have a blue banner'!L$2:L$2000)</f>
        <v>0</v>
      </c>
      <c r="T639" s="1">
        <f>SUMIF('I wanna go biking'!A$2:A$1000,D639,'I wanna go biking'!D$2:D$2000)</f>
        <v>0</v>
      </c>
      <c r="U639" s="1">
        <f>SUMIF('I wanna go biking'!A$2:A$1000,F639,'I wanna go biking'!D$2:D$2000)</f>
        <v>0</v>
      </c>
      <c r="V639" s="1">
        <f>SUMIF('I wanna go biking'!A$2:A$1000,H639,'I wanna go biking'!D$2:D$2000)</f>
        <v>0</v>
      </c>
      <c r="W639">
        <f t="shared" si="114"/>
        <v>0</v>
      </c>
      <c r="X639">
        <f t="shared" si="115"/>
        <v>0</v>
      </c>
      <c r="Y639">
        <f t="shared" si="116"/>
        <v>0</v>
      </c>
      <c r="Z639">
        <f t="shared" si="117"/>
        <v>0</v>
      </c>
      <c r="AA639">
        <f t="shared" si="118"/>
        <v>0</v>
      </c>
      <c r="AB639">
        <f t="shared" si="119"/>
        <v>0</v>
      </c>
      <c r="AC639" s="25">
        <f t="shared" si="120"/>
        <v>0</v>
      </c>
    </row>
    <row r="640" spans="1:29">
      <c r="A640">
        <f>'Data Entry'!A641</f>
        <v>0</v>
      </c>
      <c r="B640">
        <f>'Data Entry'!B641</f>
        <v>0</v>
      </c>
      <c r="C640">
        <f>'Data Entry'!C641</f>
        <v>0</v>
      </c>
      <c r="D640">
        <f>'Data Entry'!M641</f>
        <v>0</v>
      </c>
      <c r="E640">
        <f>'Data Entry'!N641</f>
        <v>0</v>
      </c>
      <c r="F640">
        <f>'Data Entry'!O641</f>
        <v>0</v>
      </c>
      <c r="G640">
        <f>'Data Entry'!P641</f>
        <v>0</v>
      </c>
      <c r="H640">
        <f>'Data Entry'!Q641</f>
        <v>0</v>
      </c>
      <c r="I640">
        <f>'Data Entry'!R641</f>
        <v>0</v>
      </c>
      <c r="J640">
        <f t="shared" si="110"/>
        <v>0</v>
      </c>
      <c r="K640" s="1">
        <f>SUMIFS('I want to cry'!C$2:C$2000,'I want to cry'!$A$2:$A$2000,$B640,'I want to cry'!$B$2:$B$2000,$C640)</f>
        <v>0</v>
      </c>
      <c r="L640" s="1">
        <f>SUMIFS('I want to cry'!D$2:D$2000,'I want to cry'!$A$2:$A$2000,$B640,'I want to cry'!$B$2:$B$2000,$C640)</f>
        <v>0</v>
      </c>
      <c r="M640" s="1">
        <f>SUMIFS('I want to cry'!E$2:E$2000,'I want to cry'!$A$2:$A$2000,$B640,'I want to cry'!$B$2:$B$2000,$C640)</f>
        <v>0</v>
      </c>
      <c r="N640" s="1">
        <f t="shared" si="111"/>
        <v>0</v>
      </c>
      <c r="O640" s="1">
        <f t="shared" si="112"/>
        <v>0</v>
      </c>
      <c r="P640" s="1">
        <f t="shared" si="113"/>
        <v>0</v>
      </c>
      <c r="Q640" s="1">
        <f>SUMIF('I have a blue banner'!A$2:A$2000,D640,'I have a blue banner'!L$2:L$2000)</f>
        <v>0</v>
      </c>
      <c r="R640" s="1">
        <f>SUMIF('I have a blue banner'!A$2:A$2000,F640,'I have a blue banner'!L$2:L$2000)</f>
        <v>0</v>
      </c>
      <c r="S640" s="1">
        <f>SUMIF('I have a blue banner'!A$2:A$2000,I640,'I have a blue banner'!L$2:L$2000)</f>
        <v>0</v>
      </c>
      <c r="T640" s="1">
        <f>SUMIF('I wanna go biking'!A$2:A$1000,D640,'I wanna go biking'!D$2:D$2000)</f>
        <v>0</v>
      </c>
      <c r="U640" s="1">
        <f>SUMIF('I wanna go biking'!A$2:A$1000,F640,'I wanna go biking'!D$2:D$2000)</f>
        <v>0</v>
      </c>
      <c r="V640" s="1">
        <f>SUMIF('I wanna go biking'!A$2:A$1000,H640,'I wanna go biking'!D$2:D$2000)</f>
        <v>0</v>
      </c>
      <c r="W640">
        <f t="shared" si="114"/>
        <v>0</v>
      </c>
      <c r="X640">
        <f t="shared" si="115"/>
        <v>0</v>
      </c>
      <c r="Y640">
        <f t="shared" si="116"/>
        <v>0</v>
      </c>
      <c r="Z640">
        <f t="shared" si="117"/>
        <v>0</v>
      </c>
      <c r="AA640">
        <f t="shared" si="118"/>
        <v>0</v>
      </c>
      <c r="AB640">
        <f t="shared" si="119"/>
        <v>0</v>
      </c>
      <c r="AC640" s="25">
        <f t="shared" si="120"/>
        <v>0</v>
      </c>
    </row>
    <row r="641" spans="1:29">
      <c r="A641">
        <f>'Data Entry'!A642</f>
        <v>0</v>
      </c>
      <c r="B641">
        <f>'Data Entry'!B642</f>
        <v>0</v>
      </c>
      <c r="C641">
        <f>'Data Entry'!C642</f>
        <v>0</v>
      </c>
      <c r="D641">
        <f>'Data Entry'!M642</f>
        <v>0</v>
      </c>
      <c r="E641">
        <f>'Data Entry'!N642</f>
        <v>0</v>
      </c>
      <c r="F641">
        <f>'Data Entry'!O642</f>
        <v>0</v>
      </c>
      <c r="G641">
        <f>'Data Entry'!P642</f>
        <v>0</v>
      </c>
      <c r="H641">
        <f>'Data Entry'!Q642</f>
        <v>0</v>
      </c>
      <c r="I641">
        <f>'Data Entry'!R642</f>
        <v>0</v>
      </c>
      <c r="J641">
        <f t="shared" si="110"/>
        <v>0</v>
      </c>
      <c r="K641" s="1">
        <f>SUMIFS('I want to cry'!C$2:C$2000,'I want to cry'!$A$2:$A$2000,$B641,'I want to cry'!$B$2:$B$2000,$C641)</f>
        <v>0</v>
      </c>
      <c r="L641" s="1">
        <f>SUMIFS('I want to cry'!D$2:D$2000,'I want to cry'!$A$2:$A$2000,$B641,'I want to cry'!$B$2:$B$2000,$C641)</f>
        <v>0</v>
      </c>
      <c r="M641" s="1">
        <f>SUMIFS('I want to cry'!E$2:E$2000,'I want to cry'!$A$2:$A$2000,$B641,'I want to cry'!$B$2:$B$2000,$C641)</f>
        <v>0</v>
      </c>
      <c r="N641" s="1">
        <f t="shared" si="111"/>
        <v>0</v>
      </c>
      <c r="O641" s="1">
        <f t="shared" si="112"/>
        <v>0</v>
      </c>
      <c r="P641" s="1">
        <f t="shared" si="113"/>
        <v>0</v>
      </c>
      <c r="Q641" s="1">
        <f>SUMIF('I have a blue banner'!A$2:A$2000,D641,'I have a blue banner'!L$2:L$2000)</f>
        <v>0</v>
      </c>
      <c r="R641" s="1">
        <f>SUMIF('I have a blue banner'!A$2:A$2000,F641,'I have a blue banner'!L$2:L$2000)</f>
        <v>0</v>
      </c>
      <c r="S641" s="1">
        <f>SUMIF('I have a blue banner'!A$2:A$2000,I641,'I have a blue banner'!L$2:L$2000)</f>
        <v>0</v>
      </c>
      <c r="T641" s="1">
        <f>SUMIF('I wanna go biking'!A$2:A$1000,D641,'I wanna go biking'!D$2:D$2000)</f>
        <v>0</v>
      </c>
      <c r="U641" s="1">
        <f>SUMIF('I wanna go biking'!A$2:A$1000,F641,'I wanna go biking'!D$2:D$2000)</f>
        <v>0</v>
      </c>
      <c r="V641" s="1">
        <f>SUMIF('I wanna go biking'!A$2:A$1000,H641,'I wanna go biking'!D$2:D$2000)</f>
        <v>0</v>
      </c>
      <c r="W641">
        <f t="shared" si="114"/>
        <v>0</v>
      </c>
      <c r="X641">
        <f t="shared" si="115"/>
        <v>0</v>
      </c>
      <c r="Y641">
        <f t="shared" si="116"/>
        <v>0</v>
      </c>
      <c r="Z641">
        <f t="shared" si="117"/>
        <v>0</v>
      </c>
      <c r="AA641">
        <f t="shared" si="118"/>
        <v>0</v>
      </c>
      <c r="AB641">
        <f t="shared" si="119"/>
        <v>0</v>
      </c>
      <c r="AC641" s="25">
        <f t="shared" si="120"/>
        <v>0</v>
      </c>
    </row>
    <row r="642" spans="1:29">
      <c r="A642">
        <f>'Data Entry'!A643</f>
        <v>0</v>
      </c>
      <c r="B642">
        <f>'Data Entry'!B643</f>
        <v>0</v>
      </c>
      <c r="C642">
        <f>'Data Entry'!C643</f>
        <v>0</v>
      </c>
      <c r="D642">
        <f>'Data Entry'!M643</f>
        <v>0</v>
      </c>
      <c r="E642">
        <f>'Data Entry'!N643</f>
        <v>0</v>
      </c>
      <c r="F642">
        <f>'Data Entry'!O643</f>
        <v>0</v>
      </c>
      <c r="G642">
        <f>'Data Entry'!P643</f>
        <v>0</v>
      </c>
      <c r="H642">
        <f>'Data Entry'!Q643</f>
        <v>0</v>
      </c>
      <c r="I642">
        <f>'Data Entry'!R643</f>
        <v>0</v>
      </c>
      <c r="J642">
        <f t="shared" si="110"/>
        <v>0</v>
      </c>
      <c r="K642" s="1">
        <f>SUMIFS('I want to cry'!C$2:C$2000,'I want to cry'!$A$2:$A$2000,$B642,'I want to cry'!$B$2:$B$2000,$C642)</f>
        <v>0</v>
      </c>
      <c r="L642" s="1">
        <f>SUMIFS('I want to cry'!D$2:D$2000,'I want to cry'!$A$2:$A$2000,$B642,'I want to cry'!$B$2:$B$2000,$C642)</f>
        <v>0</v>
      </c>
      <c r="M642" s="1">
        <f>SUMIFS('I want to cry'!E$2:E$2000,'I want to cry'!$A$2:$A$2000,$B642,'I want to cry'!$B$2:$B$2000,$C642)</f>
        <v>0</v>
      </c>
      <c r="N642" s="1">
        <f t="shared" si="111"/>
        <v>0</v>
      </c>
      <c r="O642" s="1">
        <f t="shared" si="112"/>
        <v>0</v>
      </c>
      <c r="P642" s="1">
        <f t="shared" si="113"/>
        <v>0</v>
      </c>
      <c r="Q642" s="1">
        <f>SUMIF('I have a blue banner'!A$2:A$2000,D642,'I have a blue banner'!L$2:L$2000)</f>
        <v>0</v>
      </c>
      <c r="R642" s="1">
        <f>SUMIF('I have a blue banner'!A$2:A$2000,F642,'I have a blue banner'!L$2:L$2000)</f>
        <v>0</v>
      </c>
      <c r="S642" s="1">
        <f>SUMIF('I have a blue banner'!A$2:A$2000,I642,'I have a blue banner'!L$2:L$2000)</f>
        <v>0</v>
      </c>
      <c r="T642" s="1">
        <f>SUMIF('I wanna go biking'!A$2:A$1000,D642,'I wanna go biking'!D$2:D$2000)</f>
        <v>0</v>
      </c>
      <c r="U642" s="1">
        <f>SUMIF('I wanna go biking'!A$2:A$1000,F642,'I wanna go biking'!D$2:D$2000)</f>
        <v>0</v>
      </c>
      <c r="V642" s="1">
        <f>SUMIF('I wanna go biking'!A$2:A$1000,H642,'I wanna go biking'!D$2:D$2000)</f>
        <v>0</v>
      </c>
      <c r="W642">
        <f t="shared" si="114"/>
        <v>0</v>
      </c>
      <c r="X642">
        <f t="shared" si="115"/>
        <v>0</v>
      </c>
      <c r="Y642">
        <f t="shared" si="116"/>
        <v>0</v>
      </c>
      <c r="Z642">
        <f t="shared" si="117"/>
        <v>0</v>
      </c>
      <c r="AA642">
        <f t="shared" si="118"/>
        <v>0</v>
      </c>
      <c r="AB642">
        <f t="shared" si="119"/>
        <v>0</v>
      </c>
      <c r="AC642" s="25">
        <f t="shared" si="120"/>
        <v>0</v>
      </c>
    </row>
    <row r="643" spans="1:29">
      <c r="A643">
        <f>'Data Entry'!A644</f>
        <v>0</v>
      </c>
      <c r="B643">
        <f>'Data Entry'!B644</f>
        <v>0</v>
      </c>
      <c r="C643">
        <f>'Data Entry'!C644</f>
        <v>0</v>
      </c>
      <c r="D643">
        <f>'Data Entry'!M644</f>
        <v>0</v>
      </c>
      <c r="E643">
        <f>'Data Entry'!N644</f>
        <v>0</v>
      </c>
      <c r="F643">
        <f>'Data Entry'!O644</f>
        <v>0</v>
      </c>
      <c r="G643">
        <f>'Data Entry'!P644</f>
        <v>0</v>
      </c>
      <c r="H643">
        <f>'Data Entry'!Q644</f>
        <v>0</v>
      </c>
      <c r="I643">
        <f>'Data Entry'!R644</f>
        <v>0</v>
      </c>
      <c r="J643">
        <f t="shared" si="110"/>
        <v>0</v>
      </c>
      <c r="K643" s="1">
        <f>SUMIFS('I want to cry'!C$2:C$2000,'I want to cry'!$A$2:$A$2000,$B643,'I want to cry'!$B$2:$B$2000,$C643)</f>
        <v>0</v>
      </c>
      <c r="L643" s="1">
        <f>SUMIFS('I want to cry'!D$2:D$2000,'I want to cry'!$A$2:$A$2000,$B643,'I want to cry'!$B$2:$B$2000,$C643)</f>
        <v>0</v>
      </c>
      <c r="M643" s="1">
        <f>SUMIFS('I want to cry'!E$2:E$2000,'I want to cry'!$A$2:$A$2000,$B643,'I want to cry'!$B$2:$B$2000,$C643)</f>
        <v>0</v>
      </c>
      <c r="N643" s="1">
        <f t="shared" si="111"/>
        <v>0</v>
      </c>
      <c r="O643" s="1">
        <f t="shared" si="112"/>
        <v>0</v>
      </c>
      <c r="P643" s="1">
        <f t="shared" si="113"/>
        <v>0</v>
      </c>
      <c r="Q643" s="1">
        <f>SUMIF('I have a blue banner'!A$2:A$2000,D643,'I have a blue banner'!L$2:L$2000)</f>
        <v>0</v>
      </c>
      <c r="R643" s="1">
        <f>SUMIF('I have a blue banner'!A$2:A$2000,F643,'I have a blue banner'!L$2:L$2000)</f>
        <v>0</v>
      </c>
      <c r="S643" s="1">
        <f>SUMIF('I have a blue banner'!A$2:A$2000,I643,'I have a blue banner'!L$2:L$2000)</f>
        <v>0</v>
      </c>
      <c r="T643" s="1">
        <f>SUMIF('I wanna go biking'!A$2:A$1000,D643,'I wanna go biking'!D$2:D$2000)</f>
        <v>0</v>
      </c>
      <c r="U643" s="1">
        <f>SUMIF('I wanna go biking'!A$2:A$1000,F643,'I wanna go biking'!D$2:D$2000)</f>
        <v>0</v>
      </c>
      <c r="V643" s="1">
        <f>SUMIF('I wanna go biking'!A$2:A$1000,H643,'I wanna go biking'!D$2:D$2000)</f>
        <v>0</v>
      </c>
      <c r="W643">
        <f t="shared" si="114"/>
        <v>0</v>
      </c>
      <c r="X643">
        <f t="shared" si="115"/>
        <v>0</v>
      </c>
      <c r="Y643">
        <f t="shared" si="116"/>
        <v>0</v>
      </c>
      <c r="Z643">
        <f t="shared" si="117"/>
        <v>0</v>
      </c>
      <c r="AA643">
        <f t="shared" si="118"/>
        <v>0</v>
      </c>
      <c r="AB643">
        <f t="shared" si="119"/>
        <v>0</v>
      </c>
      <c r="AC643" s="25">
        <f t="shared" si="120"/>
        <v>0</v>
      </c>
    </row>
    <row r="644" spans="1:29">
      <c r="A644">
        <f>'Data Entry'!A645</f>
        <v>0</v>
      </c>
      <c r="B644">
        <f>'Data Entry'!B645</f>
        <v>0</v>
      </c>
      <c r="C644">
        <f>'Data Entry'!C645</f>
        <v>0</v>
      </c>
      <c r="D644">
        <f>'Data Entry'!M645</f>
        <v>0</v>
      </c>
      <c r="E644">
        <f>'Data Entry'!N645</f>
        <v>0</v>
      </c>
      <c r="F644">
        <f>'Data Entry'!O645</f>
        <v>0</v>
      </c>
      <c r="G644">
        <f>'Data Entry'!P645</f>
        <v>0</v>
      </c>
      <c r="H644">
        <f>'Data Entry'!Q645</f>
        <v>0</v>
      </c>
      <c r="I644">
        <f>'Data Entry'!R645</f>
        <v>0</v>
      </c>
      <c r="J644">
        <f t="shared" si="110"/>
        <v>0</v>
      </c>
      <c r="K644" s="1">
        <f>SUMIFS('I want to cry'!C$2:C$2000,'I want to cry'!$A$2:$A$2000,$B644,'I want to cry'!$B$2:$B$2000,$C644)</f>
        <v>0</v>
      </c>
      <c r="L644" s="1">
        <f>SUMIFS('I want to cry'!D$2:D$2000,'I want to cry'!$A$2:$A$2000,$B644,'I want to cry'!$B$2:$B$2000,$C644)</f>
        <v>0</v>
      </c>
      <c r="M644" s="1">
        <f>SUMIFS('I want to cry'!E$2:E$2000,'I want to cry'!$A$2:$A$2000,$B644,'I want to cry'!$B$2:$B$2000,$C644)</f>
        <v>0</v>
      </c>
      <c r="N644" s="1">
        <f t="shared" si="111"/>
        <v>0</v>
      </c>
      <c r="O644" s="1">
        <f t="shared" si="112"/>
        <v>0</v>
      </c>
      <c r="P644" s="1">
        <f t="shared" si="113"/>
        <v>0</v>
      </c>
      <c r="Q644" s="1">
        <f>SUMIF('I have a blue banner'!A$2:A$2000,D644,'I have a blue banner'!L$2:L$2000)</f>
        <v>0</v>
      </c>
      <c r="R644" s="1">
        <f>SUMIF('I have a blue banner'!A$2:A$2000,F644,'I have a blue banner'!L$2:L$2000)</f>
        <v>0</v>
      </c>
      <c r="S644" s="1">
        <f>SUMIF('I have a blue banner'!A$2:A$2000,I644,'I have a blue banner'!L$2:L$2000)</f>
        <v>0</v>
      </c>
      <c r="T644" s="1">
        <f>SUMIF('I wanna go biking'!A$2:A$1000,D644,'I wanna go biking'!D$2:D$2000)</f>
        <v>0</v>
      </c>
      <c r="U644" s="1">
        <f>SUMIF('I wanna go biking'!A$2:A$1000,F644,'I wanna go biking'!D$2:D$2000)</f>
        <v>0</v>
      </c>
      <c r="V644" s="1">
        <f>SUMIF('I wanna go biking'!A$2:A$1000,H644,'I wanna go biking'!D$2:D$2000)</f>
        <v>0</v>
      </c>
      <c r="W644">
        <f t="shared" si="114"/>
        <v>0</v>
      </c>
      <c r="X644">
        <f t="shared" si="115"/>
        <v>0</v>
      </c>
      <c r="Y644">
        <f t="shared" si="116"/>
        <v>0</v>
      </c>
      <c r="Z644">
        <f t="shared" si="117"/>
        <v>0</v>
      </c>
      <c r="AA644">
        <f t="shared" si="118"/>
        <v>0</v>
      </c>
      <c r="AB644">
        <f t="shared" si="119"/>
        <v>0</v>
      </c>
      <c r="AC644" s="25">
        <f t="shared" si="120"/>
        <v>0</v>
      </c>
    </row>
    <row r="645" spans="1:29">
      <c r="A645">
        <f>'Data Entry'!A646</f>
        <v>0</v>
      </c>
      <c r="B645">
        <f>'Data Entry'!B646</f>
        <v>0</v>
      </c>
      <c r="C645">
        <f>'Data Entry'!C646</f>
        <v>0</v>
      </c>
      <c r="D645">
        <f>'Data Entry'!M646</f>
        <v>0</v>
      </c>
      <c r="E645">
        <f>'Data Entry'!N646</f>
        <v>0</v>
      </c>
      <c r="F645">
        <f>'Data Entry'!O646</f>
        <v>0</v>
      </c>
      <c r="G645">
        <f>'Data Entry'!P646</f>
        <v>0</v>
      </c>
      <c r="H645">
        <f>'Data Entry'!Q646</f>
        <v>0</v>
      </c>
      <c r="I645">
        <f>'Data Entry'!R646</f>
        <v>0</v>
      </c>
      <c r="J645">
        <f t="shared" si="110"/>
        <v>0</v>
      </c>
      <c r="K645" s="1">
        <f>SUMIFS('I want to cry'!C$2:C$2000,'I want to cry'!$A$2:$A$2000,$B645,'I want to cry'!$B$2:$B$2000,$C645)</f>
        <v>0</v>
      </c>
      <c r="L645" s="1">
        <f>SUMIFS('I want to cry'!D$2:D$2000,'I want to cry'!$A$2:$A$2000,$B645,'I want to cry'!$B$2:$B$2000,$C645)</f>
        <v>0</v>
      </c>
      <c r="M645" s="1">
        <f>SUMIFS('I want to cry'!E$2:E$2000,'I want to cry'!$A$2:$A$2000,$B645,'I want to cry'!$B$2:$B$2000,$C645)</f>
        <v>0</v>
      </c>
      <c r="N645" s="1">
        <f t="shared" si="111"/>
        <v>0</v>
      </c>
      <c r="O645" s="1">
        <f t="shared" si="112"/>
        <v>0</v>
      </c>
      <c r="P645" s="1">
        <f t="shared" si="113"/>
        <v>0</v>
      </c>
      <c r="Q645" s="1">
        <f>SUMIF('I have a blue banner'!A$2:A$2000,D645,'I have a blue banner'!L$2:L$2000)</f>
        <v>0</v>
      </c>
      <c r="R645" s="1">
        <f>SUMIF('I have a blue banner'!A$2:A$2000,F645,'I have a blue banner'!L$2:L$2000)</f>
        <v>0</v>
      </c>
      <c r="S645" s="1">
        <f>SUMIF('I have a blue banner'!A$2:A$2000,I645,'I have a blue banner'!L$2:L$2000)</f>
        <v>0</v>
      </c>
      <c r="T645" s="1">
        <f>SUMIF('I wanna go biking'!A$2:A$1000,D645,'I wanna go biking'!D$2:D$2000)</f>
        <v>0</v>
      </c>
      <c r="U645" s="1">
        <f>SUMIF('I wanna go biking'!A$2:A$1000,F645,'I wanna go biking'!D$2:D$2000)</f>
        <v>0</v>
      </c>
      <c r="V645" s="1">
        <f>SUMIF('I wanna go biking'!A$2:A$1000,H645,'I wanna go biking'!D$2:D$2000)</f>
        <v>0</v>
      </c>
      <c r="W645">
        <f t="shared" si="114"/>
        <v>0</v>
      </c>
      <c r="X645">
        <f t="shared" si="115"/>
        <v>0</v>
      </c>
      <c r="Y645">
        <f t="shared" si="116"/>
        <v>0</v>
      </c>
      <c r="Z645">
        <f t="shared" si="117"/>
        <v>0</v>
      </c>
      <c r="AA645">
        <f t="shared" si="118"/>
        <v>0</v>
      </c>
      <c r="AB645">
        <f t="shared" si="119"/>
        <v>0</v>
      </c>
      <c r="AC645" s="25">
        <f t="shared" si="120"/>
        <v>0</v>
      </c>
    </row>
    <row r="646" spans="1:29">
      <c r="A646">
        <f>'Data Entry'!A647</f>
        <v>0</v>
      </c>
      <c r="B646">
        <f>'Data Entry'!B647</f>
        <v>0</v>
      </c>
      <c r="C646">
        <f>'Data Entry'!C647</f>
        <v>0</v>
      </c>
      <c r="D646">
        <f>'Data Entry'!M647</f>
        <v>0</v>
      </c>
      <c r="E646">
        <f>'Data Entry'!N647</f>
        <v>0</v>
      </c>
      <c r="F646">
        <f>'Data Entry'!O647</f>
        <v>0</v>
      </c>
      <c r="G646">
        <f>'Data Entry'!P647</f>
        <v>0</v>
      </c>
      <c r="H646">
        <f>'Data Entry'!Q647</f>
        <v>0</v>
      </c>
      <c r="I646">
        <f>'Data Entry'!R647</f>
        <v>0</v>
      </c>
      <c r="J646">
        <f t="shared" si="110"/>
        <v>0</v>
      </c>
      <c r="K646" s="1">
        <f>SUMIFS('I want to cry'!C$2:C$2000,'I want to cry'!$A$2:$A$2000,$B646,'I want to cry'!$B$2:$B$2000,$C646)</f>
        <v>0</v>
      </c>
      <c r="L646" s="1">
        <f>SUMIFS('I want to cry'!D$2:D$2000,'I want to cry'!$A$2:$A$2000,$B646,'I want to cry'!$B$2:$B$2000,$C646)</f>
        <v>0</v>
      </c>
      <c r="M646" s="1">
        <f>SUMIFS('I want to cry'!E$2:E$2000,'I want to cry'!$A$2:$A$2000,$B646,'I want to cry'!$B$2:$B$2000,$C646)</f>
        <v>0</v>
      </c>
      <c r="N646" s="1">
        <f t="shared" si="111"/>
        <v>0</v>
      </c>
      <c r="O646" s="1">
        <f t="shared" si="112"/>
        <v>0</v>
      </c>
      <c r="P646" s="1">
        <f t="shared" si="113"/>
        <v>0</v>
      </c>
      <c r="Q646" s="1">
        <f>SUMIF('I have a blue banner'!A$2:A$2000,D646,'I have a blue banner'!L$2:L$2000)</f>
        <v>0</v>
      </c>
      <c r="R646" s="1">
        <f>SUMIF('I have a blue banner'!A$2:A$2000,F646,'I have a blue banner'!L$2:L$2000)</f>
        <v>0</v>
      </c>
      <c r="S646" s="1">
        <f>SUMIF('I have a blue banner'!A$2:A$2000,I646,'I have a blue banner'!L$2:L$2000)</f>
        <v>0</v>
      </c>
      <c r="T646" s="1">
        <f>SUMIF('I wanna go biking'!A$2:A$1000,D646,'I wanna go biking'!D$2:D$2000)</f>
        <v>0</v>
      </c>
      <c r="U646" s="1">
        <f>SUMIF('I wanna go biking'!A$2:A$1000,F646,'I wanna go biking'!D$2:D$2000)</f>
        <v>0</v>
      </c>
      <c r="V646" s="1">
        <f>SUMIF('I wanna go biking'!A$2:A$1000,H646,'I wanna go biking'!D$2:D$2000)</f>
        <v>0</v>
      </c>
      <c r="W646">
        <f t="shared" si="114"/>
        <v>0</v>
      </c>
      <c r="X646">
        <f t="shared" si="115"/>
        <v>0</v>
      </c>
      <c r="Y646">
        <f t="shared" si="116"/>
        <v>0</v>
      </c>
      <c r="Z646">
        <f t="shared" si="117"/>
        <v>0</v>
      </c>
      <c r="AA646">
        <f t="shared" si="118"/>
        <v>0</v>
      </c>
      <c r="AB646">
        <f t="shared" si="119"/>
        <v>0</v>
      </c>
      <c r="AC646" s="25">
        <f t="shared" si="120"/>
        <v>0</v>
      </c>
    </row>
    <row r="647" spans="1:29">
      <c r="A647">
        <f>'Data Entry'!A648</f>
        <v>0</v>
      </c>
      <c r="B647">
        <f>'Data Entry'!B648</f>
        <v>0</v>
      </c>
      <c r="C647">
        <f>'Data Entry'!C648</f>
        <v>0</v>
      </c>
      <c r="D647">
        <f>'Data Entry'!M648</f>
        <v>0</v>
      </c>
      <c r="E647">
        <f>'Data Entry'!N648</f>
        <v>0</v>
      </c>
      <c r="F647">
        <f>'Data Entry'!O648</f>
        <v>0</v>
      </c>
      <c r="G647">
        <f>'Data Entry'!P648</f>
        <v>0</v>
      </c>
      <c r="H647">
        <f>'Data Entry'!Q648</f>
        <v>0</v>
      </c>
      <c r="I647">
        <f>'Data Entry'!R648</f>
        <v>0</v>
      </c>
      <c r="J647">
        <f t="shared" si="110"/>
        <v>0</v>
      </c>
      <c r="K647" s="1">
        <f>SUMIFS('I want to cry'!C$2:C$2000,'I want to cry'!$A$2:$A$2000,$B647,'I want to cry'!$B$2:$B$2000,$C647)</f>
        <v>0</v>
      </c>
      <c r="L647" s="1">
        <f>SUMIFS('I want to cry'!D$2:D$2000,'I want to cry'!$A$2:$A$2000,$B647,'I want to cry'!$B$2:$B$2000,$C647)</f>
        <v>0</v>
      </c>
      <c r="M647" s="1">
        <f>SUMIFS('I want to cry'!E$2:E$2000,'I want to cry'!$A$2:$A$2000,$B647,'I want to cry'!$B$2:$B$2000,$C647)</f>
        <v>0</v>
      </c>
      <c r="N647" s="1">
        <f t="shared" si="111"/>
        <v>0</v>
      </c>
      <c r="O647" s="1">
        <f t="shared" si="112"/>
        <v>0</v>
      </c>
      <c r="P647" s="1">
        <f t="shared" si="113"/>
        <v>0</v>
      </c>
      <c r="Q647" s="1">
        <f>SUMIF('I have a blue banner'!A$2:A$2000,D647,'I have a blue banner'!L$2:L$2000)</f>
        <v>0</v>
      </c>
      <c r="R647" s="1">
        <f>SUMIF('I have a blue banner'!A$2:A$2000,F647,'I have a blue banner'!L$2:L$2000)</f>
        <v>0</v>
      </c>
      <c r="S647" s="1">
        <f>SUMIF('I have a blue banner'!A$2:A$2000,I647,'I have a blue banner'!L$2:L$2000)</f>
        <v>0</v>
      </c>
      <c r="T647" s="1">
        <f>SUMIF('I wanna go biking'!A$2:A$1000,D647,'I wanna go biking'!D$2:D$2000)</f>
        <v>0</v>
      </c>
      <c r="U647" s="1">
        <f>SUMIF('I wanna go biking'!A$2:A$1000,F647,'I wanna go biking'!D$2:D$2000)</f>
        <v>0</v>
      </c>
      <c r="V647" s="1">
        <f>SUMIF('I wanna go biking'!A$2:A$1000,H647,'I wanna go biking'!D$2:D$2000)</f>
        <v>0</v>
      </c>
      <c r="W647">
        <f t="shared" si="114"/>
        <v>0</v>
      </c>
      <c r="X647">
        <f t="shared" si="115"/>
        <v>0</v>
      </c>
      <c r="Y647">
        <f t="shared" si="116"/>
        <v>0</v>
      </c>
      <c r="Z647">
        <f t="shared" si="117"/>
        <v>0</v>
      </c>
      <c r="AA647">
        <f t="shared" si="118"/>
        <v>0</v>
      </c>
      <c r="AB647">
        <f t="shared" si="119"/>
        <v>0</v>
      </c>
      <c r="AC647" s="25">
        <f t="shared" si="120"/>
        <v>0</v>
      </c>
    </row>
    <row r="648" spans="1:29">
      <c r="A648">
        <f>'Data Entry'!A649</f>
        <v>0</v>
      </c>
      <c r="B648">
        <f>'Data Entry'!B649</f>
        <v>0</v>
      </c>
      <c r="C648">
        <f>'Data Entry'!C649</f>
        <v>0</v>
      </c>
      <c r="D648">
        <f>'Data Entry'!M649</f>
        <v>0</v>
      </c>
      <c r="E648">
        <f>'Data Entry'!N649</f>
        <v>0</v>
      </c>
      <c r="F648">
        <f>'Data Entry'!O649</f>
        <v>0</v>
      </c>
      <c r="G648">
        <f>'Data Entry'!P649</f>
        <v>0</v>
      </c>
      <c r="H648">
        <f>'Data Entry'!Q649</f>
        <v>0</v>
      </c>
      <c r="I648">
        <f>'Data Entry'!R649</f>
        <v>0</v>
      </c>
      <c r="J648">
        <f t="shared" si="110"/>
        <v>0</v>
      </c>
      <c r="K648" s="1">
        <f>SUMIFS('I want to cry'!C$2:C$2000,'I want to cry'!$A$2:$A$2000,$B648,'I want to cry'!$B$2:$B$2000,$C648)</f>
        <v>0</v>
      </c>
      <c r="L648" s="1">
        <f>SUMIFS('I want to cry'!D$2:D$2000,'I want to cry'!$A$2:$A$2000,$B648,'I want to cry'!$B$2:$B$2000,$C648)</f>
        <v>0</v>
      </c>
      <c r="M648" s="1">
        <f>SUMIFS('I want to cry'!E$2:E$2000,'I want to cry'!$A$2:$A$2000,$B648,'I want to cry'!$B$2:$B$2000,$C648)</f>
        <v>0</v>
      </c>
      <c r="N648" s="1">
        <f t="shared" si="111"/>
        <v>0</v>
      </c>
      <c r="O648" s="1">
        <f t="shared" si="112"/>
        <v>0</v>
      </c>
      <c r="P648" s="1">
        <f t="shared" si="113"/>
        <v>0</v>
      </c>
      <c r="Q648" s="1">
        <f>SUMIF('I have a blue banner'!A$2:A$2000,D648,'I have a blue banner'!L$2:L$2000)</f>
        <v>0</v>
      </c>
      <c r="R648" s="1">
        <f>SUMIF('I have a blue banner'!A$2:A$2000,F648,'I have a blue banner'!L$2:L$2000)</f>
        <v>0</v>
      </c>
      <c r="S648" s="1">
        <f>SUMIF('I have a blue banner'!A$2:A$2000,I648,'I have a blue banner'!L$2:L$2000)</f>
        <v>0</v>
      </c>
      <c r="T648" s="1">
        <f>SUMIF('I wanna go biking'!A$2:A$1000,D648,'I wanna go biking'!D$2:D$2000)</f>
        <v>0</v>
      </c>
      <c r="U648" s="1">
        <f>SUMIF('I wanna go biking'!A$2:A$1000,F648,'I wanna go biking'!D$2:D$2000)</f>
        <v>0</v>
      </c>
      <c r="V648" s="1">
        <f>SUMIF('I wanna go biking'!A$2:A$1000,H648,'I wanna go biking'!D$2:D$2000)</f>
        <v>0</v>
      </c>
      <c r="W648">
        <f t="shared" si="114"/>
        <v>0</v>
      </c>
      <c r="X648">
        <f t="shared" si="115"/>
        <v>0</v>
      </c>
      <c r="Y648">
        <f t="shared" si="116"/>
        <v>0</v>
      </c>
      <c r="Z648">
        <f t="shared" si="117"/>
        <v>0</v>
      </c>
      <c r="AA648">
        <f t="shared" si="118"/>
        <v>0</v>
      </c>
      <c r="AB648">
        <f t="shared" si="119"/>
        <v>0</v>
      </c>
      <c r="AC648" s="25">
        <f t="shared" si="120"/>
        <v>0</v>
      </c>
    </row>
    <row r="649" spans="1:29">
      <c r="A649">
        <f>'Data Entry'!A650</f>
        <v>0</v>
      </c>
      <c r="B649">
        <f>'Data Entry'!B650</f>
        <v>0</v>
      </c>
      <c r="C649">
        <f>'Data Entry'!C650</f>
        <v>0</v>
      </c>
      <c r="D649">
        <f>'Data Entry'!M650</f>
        <v>0</v>
      </c>
      <c r="E649">
        <f>'Data Entry'!N650</f>
        <v>0</v>
      </c>
      <c r="F649">
        <f>'Data Entry'!O650</f>
        <v>0</v>
      </c>
      <c r="G649">
        <f>'Data Entry'!P650</f>
        <v>0</v>
      </c>
      <c r="H649">
        <f>'Data Entry'!Q650</f>
        <v>0</v>
      </c>
      <c r="I649">
        <f>'Data Entry'!R650</f>
        <v>0</v>
      </c>
      <c r="J649">
        <f t="shared" si="110"/>
        <v>0</v>
      </c>
      <c r="K649" s="1">
        <f>SUMIFS('I want to cry'!C$2:C$2000,'I want to cry'!$A$2:$A$2000,$B649,'I want to cry'!$B$2:$B$2000,$C649)</f>
        <v>0</v>
      </c>
      <c r="L649" s="1">
        <f>SUMIFS('I want to cry'!D$2:D$2000,'I want to cry'!$A$2:$A$2000,$B649,'I want to cry'!$B$2:$B$2000,$C649)</f>
        <v>0</v>
      </c>
      <c r="M649" s="1">
        <f>SUMIFS('I want to cry'!E$2:E$2000,'I want to cry'!$A$2:$A$2000,$B649,'I want to cry'!$B$2:$B$2000,$C649)</f>
        <v>0</v>
      </c>
      <c r="N649" s="1">
        <f t="shared" si="111"/>
        <v>0</v>
      </c>
      <c r="O649" s="1">
        <f t="shared" si="112"/>
        <v>0</v>
      </c>
      <c r="P649" s="1">
        <f t="shared" si="113"/>
        <v>0</v>
      </c>
      <c r="Q649" s="1">
        <f>SUMIF('I have a blue banner'!A$2:A$2000,D649,'I have a blue banner'!L$2:L$2000)</f>
        <v>0</v>
      </c>
      <c r="R649" s="1">
        <f>SUMIF('I have a blue banner'!A$2:A$2000,F649,'I have a blue banner'!L$2:L$2000)</f>
        <v>0</v>
      </c>
      <c r="S649" s="1">
        <f>SUMIF('I have a blue banner'!A$2:A$2000,I649,'I have a blue banner'!L$2:L$2000)</f>
        <v>0</v>
      </c>
      <c r="T649" s="1">
        <f>SUMIF('I wanna go biking'!A$2:A$1000,D649,'I wanna go biking'!D$2:D$2000)</f>
        <v>0</v>
      </c>
      <c r="U649" s="1">
        <f>SUMIF('I wanna go biking'!A$2:A$1000,F649,'I wanna go biking'!D$2:D$2000)</f>
        <v>0</v>
      </c>
      <c r="V649" s="1">
        <f>SUMIF('I wanna go biking'!A$2:A$1000,H649,'I wanna go biking'!D$2:D$2000)</f>
        <v>0</v>
      </c>
      <c r="W649">
        <f t="shared" si="114"/>
        <v>0</v>
      </c>
      <c r="X649">
        <f t="shared" si="115"/>
        <v>0</v>
      </c>
      <c r="Y649">
        <f t="shared" si="116"/>
        <v>0</v>
      </c>
      <c r="Z649">
        <f t="shared" si="117"/>
        <v>0</v>
      </c>
      <c r="AA649">
        <f t="shared" si="118"/>
        <v>0</v>
      </c>
      <c r="AB649">
        <f t="shared" si="119"/>
        <v>0</v>
      </c>
      <c r="AC649" s="25">
        <f t="shared" si="120"/>
        <v>0</v>
      </c>
    </row>
    <row r="650" spans="1:29">
      <c r="A650">
        <f>'Data Entry'!A651</f>
        <v>0</v>
      </c>
      <c r="B650">
        <f>'Data Entry'!B651</f>
        <v>0</v>
      </c>
      <c r="C650">
        <f>'Data Entry'!C651</f>
        <v>0</v>
      </c>
      <c r="D650">
        <f>'Data Entry'!M651</f>
        <v>0</v>
      </c>
      <c r="E650">
        <f>'Data Entry'!N651</f>
        <v>0</v>
      </c>
      <c r="F650">
        <f>'Data Entry'!O651</f>
        <v>0</v>
      </c>
      <c r="G650">
        <f>'Data Entry'!P651</f>
        <v>0</v>
      </c>
      <c r="H650">
        <f>'Data Entry'!Q651</f>
        <v>0</v>
      </c>
      <c r="I650">
        <f>'Data Entry'!R651</f>
        <v>0</v>
      </c>
      <c r="J650">
        <f t="shared" si="110"/>
        <v>0</v>
      </c>
      <c r="K650" s="1">
        <f>SUMIFS('I want to cry'!C$2:C$2000,'I want to cry'!$A$2:$A$2000,$B650,'I want to cry'!$B$2:$B$2000,$C650)</f>
        <v>0</v>
      </c>
      <c r="L650" s="1">
        <f>SUMIFS('I want to cry'!D$2:D$2000,'I want to cry'!$A$2:$A$2000,$B650,'I want to cry'!$B$2:$B$2000,$C650)</f>
        <v>0</v>
      </c>
      <c r="M650" s="1">
        <f>SUMIFS('I want to cry'!E$2:E$2000,'I want to cry'!$A$2:$A$2000,$B650,'I want to cry'!$B$2:$B$2000,$C650)</f>
        <v>0</v>
      </c>
      <c r="N650" s="1">
        <f t="shared" si="111"/>
        <v>0</v>
      </c>
      <c r="O650" s="1">
        <f t="shared" si="112"/>
        <v>0</v>
      </c>
      <c r="P650" s="1">
        <f t="shared" si="113"/>
        <v>0</v>
      </c>
      <c r="Q650" s="1">
        <f>SUMIF('I have a blue banner'!A$2:A$2000,D650,'I have a blue banner'!L$2:L$2000)</f>
        <v>0</v>
      </c>
      <c r="R650" s="1">
        <f>SUMIF('I have a blue banner'!A$2:A$2000,F650,'I have a blue banner'!L$2:L$2000)</f>
        <v>0</v>
      </c>
      <c r="S650" s="1">
        <f>SUMIF('I have a blue banner'!A$2:A$2000,I650,'I have a blue banner'!L$2:L$2000)</f>
        <v>0</v>
      </c>
      <c r="T650" s="1">
        <f>SUMIF('I wanna go biking'!A$2:A$1000,D650,'I wanna go biking'!D$2:D$2000)</f>
        <v>0</v>
      </c>
      <c r="U650" s="1">
        <f>SUMIF('I wanna go biking'!A$2:A$1000,F650,'I wanna go biking'!D$2:D$2000)</f>
        <v>0</v>
      </c>
      <c r="V650" s="1">
        <f>SUMIF('I wanna go biking'!A$2:A$1000,H650,'I wanna go biking'!D$2:D$2000)</f>
        <v>0</v>
      </c>
      <c r="W650">
        <f t="shared" si="114"/>
        <v>0</v>
      </c>
      <c r="X650">
        <f t="shared" si="115"/>
        <v>0</v>
      </c>
      <c r="Y650">
        <f t="shared" si="116"/>
        <v>0</v>
      </c>
      <c r="Z650">
        <f t="shared" si="117"/>
        <v>0</v>
      </c>
      <c r="AA650">
        <f t="shared" si="118"/>
        <v>0</v>
      </c>
      <c r="AB650">
        <f t="shared" si="119"/>
        <v>0</v>
      </c>
      <c r="AC650" s="25">
        <f t="shared" si="120"/>
        <v>0</v>
      </c>
    </row>
    <row r="651" spans="1:29">
      <c r="A651">
        <f>'Data Entry'!A652</f>
        <v>0</v>
      </c>
      <c r="B651">
        <f>'Data Entry'!B652</f>
        <v>0</v>
      </c>
      <c r="C651">
        <f>'Data Entry'!C652</f>
        <v>0</v>
      </c>
      <c r="D651">
        <f>'Data Entry'!M652</f>
        <v>0</v>
      </c>
      <c r="E651">
        <f>'Data Entry'!N652</f>
        <v>0</v>
      </c>
      <c r="F651">
        <f>'Data Entry'!O652</f>
        <v>0</v>
      </c>
      <c r="G651">
        <f>'Data Entry'!P652</f>
        <v>0</v>
      </c>
      <c r="H651">
        <f>'Data Entry'!Q652</f>
        <v>0</v>
      </c>
      <c r="I651">
        <f>'Data Entry'!R652</f>
        <v>0</v>
      </c>
      <c r="J651">
        <f t="shared" si="110"/>
        <v>0</v>
      </c>
      <c r="K651" s="1">
        <f>SUMIFS('I want to cry'!C$2:C$2000,'I want to cry'!$A$2:$A$2000,$B651,'I want to cry'!$B$2:$B$2000,$C651)</f>
        <v>0</v>
      </c>
      <c r="L651" s="1">
        <f>SUMIFS('I want to cry'!D$2:D$2000,'I want to cry'!$A$2:$A$2000,$B651,'I want to cry'!$B$2:$B$2000,$C651)</f>
        <v>0</v>
      </c>
      <c r="M651" s="1">
        <f>SUMIFS('I want to cry'!E$2:E$2000,'I want to cry'!$A$2:$A$2000,$B651,'I want to cry'!$B$2:$B$2000,$C651)</f>
        <v>0</v>
      </c>
      <c r="N651" s="1">
        <f t="shared" si="111"/>
        <v>0</v>
      </c>
      <c r="O651" s="1">
        <f t="shared" si="112"/>
        <v>0</v>
      </c>
      <c r="P651" s="1">
        <f t="shared" si="113"/>
        <v>0</v>
      </c>
      <c r="Q651" s="1">
        <f>SUMIF('I have a blue banner'!A$2:A$2000,D651,'I have a blue banner'!L$2:L$2000)</f>
        <v>0</v>
      </c>
      <c r="R651" s="1">
        <f>SUMIF('I have a blue banner'!A$2:A$2000,F651,'I have a blue banner'!L$2:L$2000)</f>
        <v>0</v>
      </c>
      <c r="S651" s="1">
        <f>SUMIF('I have a blue banner'!A$2:A$2000,I651,'I have a blue banner'!L$2:L$2000)</f>
        <v>0</v>
      </c>
      <c r="T651" s="1">
        <f>SUMIF('I wanna go biking'!A$2:A$1000,D651,'I wanna go biking'!D$2:D$2000)</f>
        <v>0</v>
      </c>
      <c r="U651" s="1">
        <f>SUMIF('I wanna go biking'!A$2:A$1000,F651,'I wanna go biking'!D$2:D$2000)</f>
        <v>0</v>
      </c>
      <c r="V651" s="1">
        <f>SUMIF('I wanna go biking'!A$2:A$1000,H651,'I wanna go biking'!D$2:D$2000)</f>
        <v>0</v>
      </c>
      <c r="W651">
        <f t="shared" si="114"/>
        <v>0</v>
      </c>
      <c r="X651">
        <f t="shared" si="115"/>
        <v>0</v>
      </c>
      <c r="Y651">
        <f t="shared" si="116"/>
        <v>0</v>
      </c>
      <c r="Z651">
        <f t="shared" si="117"/>
        <v>0</v>
      </c>
      <c r="AA651">
        <f t="shared" si="118"/>
        <v>0</v>
      </c>
      <c r="AB651">
        <f t="shared" si="119"/>
        <v>0</v>
      </c>
      <c r="AC651" s="25">
        <f t="shared" si="120"/>
        <v>0</v>
      </c>
    </row>
    <row r="652" spans="1:29">
      <c r="A652">
        <f>'Data Entry'!A653</f>
        <v>0</v>
      </c>
      <c r="B652">
        <f>'Data Entry'!B653</f>
        <v>0</v>
      </c>
      <c r="C652">
        <f>'Data Entry'!C653</f>
        <v>0</v>
      </c>
      <c r="D652">
        <f>'Data Entry'!M653</f>
        <v>0</v>
      </c>
      <c r="E652">
        <f>'Data Entry'!N653</f>
        <v>0</v>
      </c>
      <c r="F652">
        <f>'Data Entry'!O653</f>
        <v>0</v>
      </c>
      <c r="G652">
        <f>'Data Entry'!P653</f>
        <v>0</v>
      </c>
      <c r="H652">
        <f>'Data Entry'!Q653</f>
        <v>0</v>
      </c>
      <c r="I652">
        <f>'Data Entry'!R653</f>
        <v>0</v>
      </c>
      <c r="J652">
        <f t="shared" si="110"/>
        <v>0</v>
      </c>
      <c r="K652" s="1">
        <f>SUMIFS('I want to cry'!C$2:C$2000,'I want to cry'!$A$2:$A$2000,$B652,'I want to cry'!$B$2:$B$2000,$C652)</f>
        <v>0</v>
      </c>
      <c r="L652" s="1">
        <f>SUMIFS('I want to cry'!D$2:D$2000,'I want to cry'!$A$2:$A$2000,$B652,'I want to cry'!$B$2:$B$2000,$C652)</f>
        <v>0</v>
      </c>
      <c r="M652" s="1">
        <f>SUMIFS('I want to cry'!E$2:E$2000,'I want to cry'!$A$2:$A$2000,$B652,'I want to cry'!$B$2:$B$2000,$C652)</f>
        <v>0</v>
      </c>
      <c r="N652" s="1">
        <f t="shared" si="111"/>
        <v>0</v>
      </c>
      <c r="O652" s="1">
        <f t="shared" si="112"/>
        <v>0</v>
      </c>
      <c r="P652" s="1">
        <f t="shared" si="113"/>
        <v>0</v>
      </c>
      <c r="Q652" s="1">
        <f>SUMIF('I have a blue banner'!A$2:A$2000,D652,'I have a blue banner'!L$2:L$2000)</f>
        <v>0</v>
      </c>
      <c r="R652" s="1">
        <f>SUMIF('I have a blue banner'!A$2:A$2000,F652,'I have a blue banner'!L$2:L$2000)</f>
        <v>0</v>
      </c>
      <c r="S652" s="1">
        <f>SUMIF('I have a blue banner'!A$2:A$2000,I652,'I have a blue banner'!L$2:L$2000)</f>
        <v>0</v>
      </c>
      <c r="T652" s="1">
        <f>SUMIF('I wanna go biking'!A$2:A$1000,D652,'I wanna go biking'!D$2:D$2000)</f>
        <v>0</v>
      </c>
      <c r="U652" s="1">
        <f>SUMIF('I wanna go biking'!A$2:A$1000,F652,'I wanna go biking'!D$2:D$2000)</f>
        <v>0</v>
      </c>
      <c r="V652" s="1">
        <f>SUMIF('I wanna go biking'!A$2:A$1000,H652,'I wanna go biking'!D$2:D$2000)</f>
        <v>0</v>
      </c>
      <c r="W652">
        <f t="shared" si="114"/>
        <v>0</v>
      </c>
      <c r="X652">
        <f t="shared" si="115"/>
        <v>0</v>
      </c>
      <c r="Y652">
        <f t="shared" si="116"/>
        <v>0</v>
      </c>
      <c r="Z652">
        <f t="shared" si="117"/>
        <v>0</v>
      </c>
      <c r="AA652">
        <f t="shared" si="118"/>
        <v>0</v>
      </c>
      <c r="AB652">
        <f t="shared" si="119"/>
        <v>0</v>
      </c>
      <c r="AC652" s="25">
        <f t="shared" si="120"/>
        <v>0</v>
      </c>
    </row>
    <row r="653" spans="1:29">
      <c r="A653">
        <f>'Data Entry'!A654</f>
        <v>0</v>
      </c>
      <c r="B653">
        <f>'Data Entry'!B654</f>
        <v>0</v>
      </c>
      <c r="C653">
        <f>'Data Entry'!C654</f>
        <v>0</v>
      </c>
      <c r="D653">
        <f>'Data Entry'!M654</f>
        <v>0</v>
      </c>
      <c r="E653">
        <f>'Data Entry'!N654</f>
        <v>0</v>
      </c>
      <c r="F653">
        <f>'Data Entry'!O654</f>
        <v>0</v>
      </c>
      <c r="G653">
        <f>'Data Entry'!P654</f>
        <v>0</v>
      </c>
      <c r="H653">
        <f>'Data Entry'!Q654</f>
        <v>0</v>
      </c>
      <c r="I653">
        <f>'Data Entry'!R654</f>
        <v>0</v>
      </c>
      <c r="J653">
        <f t="shared" si="110"/>
        <v>0</v>
      </c>
      <c r="K653" s="1">
        <f>SUMIFS('I want to cry'!C$2:C$2000,'I want to cry'!$A$2:$A$2000,$B653,'I want to cry'!$B$2:$B$2000,$C653)</f>
        <v>0</v>
      </c>
      <c r="L653" s="1">
        <f>SUMIFS('I want to cry'!D$2:D$2000,'I want to cry'!$A$2:$A$2000,$B653,'I want to cry'!$B$2:$B$2000,$C653)</f>
        <v>0</v>
      </c>
      <c r="M653" s="1">
        <f>SUMIFS('I want to cry'!E$2:E$2000,'I want to cry'!$A$2:$A$2000,$B653,'I want to cry'!$B$2:$B$2000,$C653)</f>
        <v>0</v>
      </c>
      <c r="N653" s="1">
        <f t="shared" si="111"/>
        <v>0</v>
      </c>
      <c r="O653" s="1">
        <f t="shared" si="112"/>
        <v>0</v>
      </c>
      <c r="P653" s="1">
        <f t="shared" si="113"/>
        <v>0</v>
      </c>
      <c r="Q653" s="1">
        <f>SUMIF('I have a blue banner'!A$2:A$2000,D653,'I have a blue banner'!L$2:L$2000)</f>
        <v>0</v>
      </c>
      <c r="R653" s="1">
        <f>SUMIF('I have a blue banner'!A$2:A$2000,F653,'I have a blue banner'!L$2:L$2000)</f>
        <v>0</v>
      </c>
      <c r="S653" s="1">
        <f>SUMIF('I have a blue banner'!A$2:A$2000,I653,'I have a blue banner'!L$2:L$2000)</f>
        <v>0</v>
      </c>
      <c r="T653" s="1">
        <f>SUMIF('I wanna go biking'!A$2:A$1000,D653,'I wanna go biking'!D$2:D$2000)</f>
        <v>0</v>
      </c>
      <c r="U653" s="1">
        <f>SUMIF('I wanna go biking'!A$2:A$1000,F653,'I wanna go biking'!D$2:D$2000)</f>
        <v>0</v>
      </c>
      <c r="V653" s="1">
        <f>SUMIF('I wanna go biking'!A$2:A$1000,H653,'I wanna go biking'!D$2:D$2000)</f>
        <v>0</v>
      </c>
      <c r="W653">
        <f t="shared" si="114"/>
        <v>0</v>
      </c>
      <c r="X653">
        <f t="shared" si="115"/>
        <v>0</v>
      </c>
      <c r="Y653">
        <f t="shared" si="116"/>
        <v>0</v>
      </c>
      <c r="Z653">
        <f t="shared" si="117"/>
        <v>0</v>
      </c>
      <c r="AA653">
        <f t="shared" si="118"/>
        <v>0</v>
      </c>
      <c r="AB653">
        <f t="shared" si="119"/>
        <v>0</v>
      </c>
      <c r="AC653" s="25">
        <f t="shared" si="120"/>
        <v>0</v>
      </c>
    </row>
    <row r="654" spans="1:29">
      <c r="A654">
        <f>'Data Entry'!A655</f>
        <v>0</v>
      </c>
      <c r="B654">
        <f>'Data Entry'!B655</f>
        <v>0</v>
      </c>
      <c r="C654">
        <f>'Data Entry'!C655</f>
        <v>0</v>
      </c>
      <c r="D654">
        <f>'Data Entry'!M655</f>
        <v>0</v>
      </c>
      <c r="E654">
        <f>'Data Entry'!N655</f>
        <v>0</v>
      </c>
      <c r="F654">
        <f>'Data Entry'!O655</f>
        <v>0</v>
      </c>
      <c r="G654">
        <f>'Data Entry'!P655</f>
        <v>0</v>
      </c>
      <c r="H654">
        <f>'Data Entry'!Q655</f>
        <v>0</v>
      </c>
      <c r="I654">
        <f>'Data Entry'!R655</f>
        <v>0</v>
      </c>
      <c r="J654">
        <f t="shared" si="110"/>
        <v>0</v>
      </c>
      <c r="K654" s="1">
        <f>SUMIFS('I want to cry'!C$2:C$2000,'I want to cry'!$A$2:$A$2000,$B654,'I want to cry'!$B$2:$B$2000,$C654)</f>
        <v>0</v>
      </c>
      <c r="L654" s="1">
        <f>SUMIFS('I want to cry'!D$2:D$2000,'I want to cry'!$A$2:$A$2000,$B654,'I want to cry'!$B$2:$B$2000,$C654)</f>
        <v>0</v>
      </c>
      <c r="M654" s="1">
        <f>SUMIFS('I want to cry'!E$2:E$2000,'I want to cry'!$A$2:$A$2000,$B654,'I want to cry'!$B$2:$B$2000,$C654)</f>
        <v>0</v>
      </c>
      <c r="N654" s="1">
        <f t="shared" si="111"/>
        <v>0</v>
      </c>
      <c r="O654" s="1">
        <f t="shared" si="112"/>
        <v>0</v>
      </c>
      <c r="P654" s="1">
        <f t="shared" si="113"/>
        <v>0</v>
      </c>
      <c r="Q654" s="1">
        <f>SUMIF('I have a blue banner'!A$2:A$2000,D654,'I have a blue banner'!L$2:L$2000)</f>
        <v>0</v>
      </c>
      <c r="R654" s="1">
        <f>SUMIF('I have a blue banner'!A$2:A$2000,F654,'I have a blue banner'!L$2:L$2000)</f>
        <v>0</v>
      </c>
      <c r="S654" s="1">
        <f>SUMIF('I have a blue banner'!A$2:A$2000,I654,'I have a blue banner'!L$2:L$2000)</f>
        <v>0</v>
      </c>
      <c r="T654" s="1">
        <f>SUMIF('I wanna go biking'!A$2:A$1000,D654,'I wanna go biking'!D$2:D$2000)</f>
        <v>0</v>
      </c>
      <c r="U654" s="1">
        <f>SUMIF('I wanna go biking'!A$2:A$1000,F654,'I wanna go biking'!D$2:D$2000)</f>
        <v>0</v>
      </c>
      <c r="V654" s="1">
        <f>SUMIF('I wanna go biking'!A$2:A$1000,H654,'I wanna go biking'!D$2:D$2000)</f>
        <v>0</v>
      </c>
      <c r="W654">
        <f t="shared" si="114"/>
        <v>0</v>
      </c>
      <c r="X654">
        <f t="shared" si="115"/>
        <v>0</v>
      </c>
      <c r="Y654">
        <f t="shared" si="116"/>
        <v>0</v>
      </c>
      <c r="Z654">
        <f t="shared" si="117"/>
        <v>0</v>
      </c>
      <c r="AA654">
        <f t="shared" si="118"/>
        <v>0</v>
      </c>
      <c r="AB654">
        <f t="shared" si="119"/>
        <v>0</v>
      </c>
      <c r="AC654" s="25">
        <f t="shared" si="120"/>
        <v>0</v>
      </c>
    </row>
    <row r="655" spans="1:29">
      <c r="A655">
        <f>'Data Entry'!A656</f>
        <v>0</v>
      </c>
      <c r="B655">
        <f>'Data Entry'!B656</f>
        <v>0</v>
      </c>
      <c r="C655">
        <f>'Data Entry'!C656</f>
        <v>0</v>
      </c>
      <c r="D655">
        <f>'Data Entry'!M656</f>
        <v>0</v>
      </c>
      <c r="E655">
        <f>'Data Entry'!N656</f>
        <v>0</v>
      </c>
      <c r="F655">
        <f>'Data Entry'!O656</f>
        <v>0</v>
      </c>
      <c r="G655">
        <f>'Data Entry'!P656</f>
        <v>0</v>
      </c>
      <c r="H655">
        <f>'Data Entry'!Q656</f>
        <v>0</v>
      </c>
      <c r="I655">
        <f>'Data Entry'!R656</f>
        <v>0</v>
      </c>
      <c r="J655">
        <f t="shared" si="110"/>
        <v>0</v>
      </c>
      <c r="K655" s="1">
        <f>SUMIFS('I want to cry'!C$2:C$2000,'I want to cry'!$A$2:$A$2000,$B655,'I want to cry'!$B$2:$B$2000,$C655)</f>
        <v>0</v>
      </c>
      <c r="L655" s="1">
        <f>SUMIFS('I want to cry'!D$2:D$2000,'I want to cry'!$A$2:$A$2000,$B655,'I want to cry'!$B$2:$B$2000,$C655)</f>
        <v>0</v>
      </c>
      <c r="M655" s="1">
        <f>SUMIFS('I want to cry'!E$2:E$2000,'I want to cry'!$A$2:$A$2000,$B655,'I want to cry'!$B$2:$B$2000,$C655)</f>
        <v>0</v>
      </c>
      <c r="N655" s="1">
        <f t="shared" si="111"/>
        <v>0</v>
      </c>
      <c r="O655" s="1">
        <f t="shared" si="112"/>
        <v>0</v>
      </c>
      <c r="P655" s="1">
        <f t="shared" si="113"/>
        <v>0</v>
      </c>
      <c r="Q655" s="1">
        <f>SUMIF('I have a blue banner'!A$2:A$2000,D655,'I have a blue banner'!L$2:L$2000)</f>
        <v>0</v>
      </c>
      <c r="R655" s="1">
        <f>SUMIF('I have a blue banner'!A$2:A$2000,F655,'I have a blue banner'!L$2:L$2000)</f>
        <v>0</v>
      </c>
      <c r="S655" s="1">
        <f>SUMIF('I have a blue banner'!A$2:A$2000,I655,'I have a blue banner'!L$2:L$2000)</f>
        <v>0</v>
      </c>
      <c r="T655" s="1">
        <f>SUMIF('I wanna go biking'!A$2:A$1000,D655,'I wanna go biking'!D$2:D$2000)</f>
        <v>0</v>
      </c>
      <c r="U655" s="1">
        <f>SUMIF('I wanna go biking'!A$2:A$1000,F655,'I wanna go biking'!D$2:D$2000)</f>
        <v>0</v>
      </c>
      <c r="V655" s="1">
        <f>SUMIF('I wanna go biking'!A$2:A$1000,H655,'I wanna go biking'!D$2:D$2000)</f>
        <v>0</v>
      </c>
      <c r="W655">
        <f t="shared" si="114"/>
        <v>0</v>
      </c>
      <c r="X655">
        <f t="shared" si="115"/>
        <v>0</v>
      </c>
      <c r="Y655">
        <f t="shared" si="116"/>
        <v>0</v>
      </c>
      <c r="Z655">
        <f t="shared" si="117"/>
        <v>0</v>
      </c>
      <c r="AA655">
        <f t="shared" si="118"/>
        <v>0</v>
      </c>
      <c r="AB655">
        <f t="shared" si="119"/>
        <v>0</v>
      </c>
      <c r="AC655" s="25">
        <f t="shared" si="120"/>
        <v>0</v>
      </c>
    </row>
    <row r="656" spans="1:29">
      <c r="A656">
        <f>'Data Entry'!A657</f>
        <v>0</v>
      </c>
      <c r="B656">
        <f>'Data Entry'!B657</f>
        <v>0</v>
      </c>
      <c r="C656">
        <f>'Data Entry'!C657</f>
        <v>0</v>
      </c>
      <c r="D656">
        <f>'Data Entry'!M657</f>
        <v>0</v>
      </c>
      <c r="E656">
        <f>'Data Entry'!N657</f>
        <v>0</v>
      </c>
      <c r="F656">
        <f>'Data Entry'!O657</f>
        <v>0</v>
      </c>
      <c r="G656">
        <f>'Data Entry'!P657</f>
        <v>0</v>
      </c>
      <c r="H656">
        <f>'Data Entry'!Q657</f>
        <v>0</v>
      </c>
      <c r="I656">
        <f>'Data Entry'!R657</f>
        <v>0</v>
      </c>
      <c r="J656">
        <f t="shared" si="110"/>
        <v>0</v>
      </c>
      <c r="K656" s="1">
        <f>SUMIFS('I want to cry'!C$2:C$2000,'I want to cry'!$A$2:$A$2000,$B656,'I want to cry'!$B$2:$B$2000,$C656)</f>
        <v>0</v>
      </c>
      <c r="L656" s="1">
        <f>SUMIFS('I want to cry'!D$2:D$2000,'I want to cry'!$A$2:$A$2000,$B656,'I want to cry'!$B$2:$B$2000,$C656)</f>
        <v>0</v>
      </c>
      <c r="M656" s="1">
        <f>SUMIFS('I want to cry'!E$2:E$2000,'I want to cry'!$A$2:$A$2000,$B656,'I want to cry'!$B$2:$B$2000,$C656)</f>
        <v>0</v>
      </c>
      <c r="N656" s="1">
        <f t="shared" si="111"/>
        <v>0</v>
      </c>
      <c r="O656" s="1">
        <f t="shared" si="112"/>
        <v>0</v>
      </c>
      <c r="P656" s="1">
        <f t="shared" si="113"/>
        <v>0</v>
      </c>
      <c r="Q656" s="1">
        <f>SUMIF('I have a blue banner'!A$2:A$2000,D656,'I have a blue banner'!L$2:L$2000)</f>
        <v>0</v>
      </c>
      <c r="R656" s="1">
        <f>SUMIF('I have a blue banner'!A$2:A$2000,F656,'I have a blue banner'!L$2:L$2000)</f>
        <v>0</v>
      </c>
      <c r="S656" s="1">
        <f>SUMIF('I have a blue banner'!A$2:A$2000,I656,'I have a blue banner'!L$2:L$2000)</f>
        <v>0</v>
      </c>
      <c r="T656" s="1">
        <f>SUMIF('I wanna go biking'!A$2:A$1000,D656,'I wanna go biking'!D$2:D$2000)</f>
        <v>0</v>
      </c>
      <c r="U656" s="1">
        <f>SUMIF('I wanna go biking'!A$2:A$1000,F656,'I wanna go biking'!D$2:D$2000)</f>
        <v>0</v>
      </c>
      <c r="V656" s="1">
        <f>SUMIF('I wanna go biking'!A$2:A$1000,H656,'I wanna go biking'!D$2:D$2000)</f>
        <v>0</v>
      </c>
      <c r="W656">
        <f t="shared" si="114"/>
        <v>0</v>
      </c>
      <c r="X656">
        <f t="shared" si="115"/>
        <v>0</v>
      </c>
      <c r="Y656">
        <f t="shared" si="116"/>
        <v>0</v>
      </c>
      <c r="Z656">
        <f t="shared" si="117"/>
        <v>0</v>
      </c>
      <c r="AA656">
        <f t="shared" si="118"/>
        <v>0</v>
      </c>
      <c r="AB656">
        <f t="shared" si="119"/>
        <v>0</v>
      </c>
      <c r="AC656" s="25">
        <f t="shared" si="120"/>
        <v>0</v>
      </c>
    </row>
    <row r="657" spans="1:29">
      <c r="A657">
        <f>'Data Entry'!A658</f>
        <v>0</v>
      </c>
      <c r="B657">
        <f>'Data Entry'!B658</f>
        <v>0</v>
      </c>
      <c r="C657">
        <f>'Data Entry'!C658</f>
        <v>0</v>
      </c>
      <c r="D657">
        <f>'Data Entry'!M658</f>
        <v>0</v>
      </c>
      <c r="E657">
        <f>'Data Entry'!N658</f>
        <v>0</v>
      </c>
      <c r="F657">
        <f>'Data Entry'!O658</f>
        <v>0</v>
      </c>
      <c r="G657">
        <f>'Data Entry'!P658</f>
        <v>0</v>
      </c>
      <c r="H657">
        <f>'Data Entry'!Q658</f>
        <v>0</v>
      </c>
      <c r="I657">
        <f>'Data Entry'!R658</f>
        <v>0</v>
      </c>
      <c r="J657">
        <f t="shared" si="110"/>
        <v>0</v>
      </c>
      <c r="K657" s="1">
        <f>SUMIFS('I want to cry'!C$2:C$2000,'I want to cry'!$A$2:$A$2000,$B657,'I want to cry'!$B$2:$B$2000,$C657)</f>
        <v>0</v>
      </c>
      <c r="L657" s="1">
        <f>SUMIFS('I want to cry'!D$2:D$2000,'I want to cry'!$A$2:$A$2000,$B657,'I want to cry'!$B$2:$B$2000,$C657)</f>
        <v>0</v>
      </c>
      <c r="M657" s="1">
        <f>SUMIFS('I want to cry'!E$2:E$2000,'I want to cry'!$A$2:$A$2000,$B657,'I want to cry'!$B$2:$B$2000,$C657)</f>
        <v>0</v>
      </c>
      <c r="N657" s="1">
        <f t="shared" si="111"/>
        <v>0</v>
      </c>
      <c r="O657" s="1">
        <f t="shared" si="112"/>
        <v>0</v>
      </c>
      <c r="P657" s="1">
        <f t="shared" si="113"/>
        <v>0</v>
      </c>
      <c r="Q657" s="1">
        <f>SUMIF('I have a blue banner'!A$2:A$2000,D657,'I have a blue banner'!L$2:L$2000)</f>
        <v>0</v>
      </c>
      <c r="R657" s="1">
        <f>SUMIF('I have a blue banner'!A$2:A$2000,F657,'I have a blue banner'!L$2:L$2000)</f>
        <v>0</v>
      </c>
      <c r="S657" s="1">
        <f>SUMIF('I have a blue banner'!A$2:A$2000,I657,'I have a blue banner'!L$2:L$2000)</f>
        <v>0</v>
      </c>
      <c r="T657" s="1">
        <f>SUMIF('I wanna go biking'!A$2:A$1000,D657,'I wanna go biking'!D$2:D$2000)</f>
        <v>0</v>
      </c>
      <c r="U657" s="1">
        <f>SUMIF('I wanna go biking'!A$2:A$1000,F657,'I wanna go biking'!D$2:D$2000)</f>
        <v>0</v>
      </c>
      <c r="V657" s="1">
        <f>SUMIF('I wanna go biking'!A$2:A$1000,H657,'I wanna go biking'!D$2:D$2000)</f>
        <v>0</v>
      </c>
      <c r="W657">
        <f t="shared" si="114"/>
        <v>0</v>
      </c>
      <c r="X657">
        <f t="shared" si="115"/>
        <v>0</v>
      </c>
      <c r="Y657">
        <f t="shared" si="116"/>
        <v>0</v>
      </c>
      <c r="Z657">
        <f t="shared" si="117"/>
        <v>0</v>
      </c>
      <c r="AA657">
        <f t="shared" si="118"/>
        <v>0</v>
      </c>
      <c r="AB657">
        <f t="shared" si="119"/>
        <v>0</v>
      </c>
      <c r="AC657" s="25">
        <f t="shared" si="120"/>
        <v>0</v>
      </c>
    </row>
    <row r="658" spans="1:29">
      <c r="A658">
        <f>'Data Entry'!A659</f>
        <v>0</v>
      </c>
      <c r="B658">
        <f>'Data Entry'!B659</f>
        <v>0</v>
      </c>
      <c r="C658">
        <f>'Data Entry'!C659</f>
        <v>0</v>
      </c>
      <c r="D658">
        <f>'Data Entry'!M659</f>
        <v>0</v>
      </c>
      <c r="E658">
        <f>'Data Entry'!N659</f>
        <v>0</v>
      </c>
      <c r="F658">
        <f>'Data Entry'!O659</f>
        <v>0</v>
      </c>
      <c r="G658">
        <f>'Data Entry'!P659</f>
        <v>0</v>
      </c>
      <c r="H658">
        <f>'Data Entry'!Q659</f>
        <v>0</v>
      </c>
      <c r="I658">
        <f>'Data Entry'!R659</f>
        <v>0</v>
      </c>
      <c r="J658">
        <f t="shared" si="110"/>
        <v>0</v>
      </c>
      <c r="K658" s="1">
        <f>SUMIFS('I want to cry'!C$2:C$2000,'I want to cry'!$A$2:$A$2000,$B658,'I want to cry'!$B$2:$B$2000,$C658)</f>
        <v>0</v>
      </c>
      <c r="L658" s="1">
        <f>SUMIFS('I want to cry'!D$2:D$2000,'I want to cry'!$A$2:$A$2000,$B658,'I want to cry'!$B$2:$B$2000,$C658)</f>
        <v>0</v>
      </c>
      <c r="M658" s="1">
        <f>SUMIFS('I want to cry'!E$2:E$2000,'I want to cry'!$A$2:$A$2000,$B658,'I want to cry'!$B$2:$B$2000,$C658)</f>
        <v>0</v>
      </c>
      <c r="N658" s="1">
        <f t="shared" si="111"/>
        <v>0</v>
      </c>
      <c r="O658" s="1">
        <f t="shared" si="112"/>
        <v>0</v>
      </c>
      <c r="P658" s="1">
        <f t="shared" si="113"/>
        <v>0</v>
      </c>
      <c r="Q658" s="1">
        <f>SUMIF('I have a blue banner'!A$2:A$2000,D658,'I have a blue banner'!L$2:L$2000)</f>
        <v>0</v>
      </c>
      <c r="R658" s="1">
        <f>SUMIF('I have a blue banner'!A$2:A$2000,F658,'I have a blue banner'!L$2:L$2000)</f>
        <v>0</v>
      </c>
      <c r="S658" s="1">
        <f>SUMIF('I have a blue banner'!A$2:A$2000,I658,'I have a blue banner'!L$2:L$2000)</f>
        <v>0</v>
      </c>
      <c r="T658" s="1">
        <f>SUMIF('I wanna go biking'!A$2:A$1000,D658,'I wanna go biking'!D$2:D$2000)</f>
        <v>0</v>
      </c>
      <c r="U658" s="1">
        <f>SUMIF('I wanna go biking'!A$2:A$1000,F658,'I wanna go biking'!D$2:D$2000)</f>
        <v>0</v>
      </c>
      <c r="V658" s="1">
        <f>SUMIF('I wanna go biking'!A$2:A$1000,H658,'I wanna go biking'!D$2:D$2000)</f>
        <v>0</v>
      </c>
      <c r="W658">
        <f t="shared" si="114"/>
        <v>0</v>
      </c>
      <c r="X658">
        <f t="shared" si="115"/>
        <v>0</v>
      </c>
      <c r="Y658">
        <f t="shared" si="116"/>
        <v>0</v>
      </c>
      <c r="Z658">
        <f t="shared" si="117"/>
        <v>0</v>
      </c>
      <c r="AA658">
        <f t="shared" si="118"/>
        <v>0</v>
      </c>
      <c r="AB658">
        <f t="shared" si="119"/>
        <v>0</v>
      </c>
      <c r="AC658" s="25">
        <f t="shared" si="120"/>
        <v>0</v>
      </c>
    </row>
    <row r="659" spans="1:29">
      <c r="A659">
        <f>'Data Entry'!A660</f>
        <v>0</v>
      </c>
      <c r="B659">
        <f>'Data Entry'!B660</f>
        <v>0</v>
      </c>
      <c r="C659">
        <f>'Data Entry'!C660</f>
        <v>0</v>
      </c>
      <c r="D659">
        <f>'Data Entry'!M660</f>
        <v>0</v>
      </c>
      <c r="E659">
        <f>'Data Entry'!N660</f>
        <v>0</v>
      </c>
      <c r="F659">
        <f>'Data Entry'!O660</f>
        <v>0</v>
      </c>
      <c r="G659">
        <f>'Data Entry'!P660</f>
        <v>0</v>
      </c>
      <c r="H659">
        <f>'Data Entry'!Q660</f>
        <v>0</v>
      </c>
      <c r="I659">
        <f>'Data Entry'!R660</f>
        <v>0</v>
      </c>
      <c r="J659">
        <f t="shared" si="110"/>
        <v>0</v>
      </c>
      <c r="K659" s="1">
        <f>SUMIFS('I want to cry'!C$2:C$2000,'I want to cry'!$A$2:$A$2000,$B659,'I want to cry'!$B$2:$B$2000,$C659)</f>
        <v>0</v>
      </c>
      <c r="L659" s="1">
        <f>SUMIFS('I want to cry'!D$2:D$2000,'I want to cry'!$A$2:$A$2000,$B659,'I want to cry'!$B$2:$B$2000,$C659)</f>
        <v>0</v>
      </c>
      <c r="M659" s="1">
        <f>SUMIFS('I want to cry'!E$2:E$2000,'I want to cry'!$A$2:$A$2000,$B659,'I want to cry'!$B$2:$B$2000,$C659)</f>
        <v>0</v>
      </c>
      <c r="N659" s="1">
        <f t="shared" si="111"/>
        <v>0</v>
      </c>
      <c r="O659" s="1">
        <f t="shared" si="112"/>
        <v>0</v>
      </c>
      <c r="P659" s="1">
        <f t="shared" si="113"/>
        <v>0</v>
      </c>
      <c r="Q659" s="1">
        <f>SUMIF('I have a blue banner'!A$2:A$2000,D659,'I have a blue banner'!L$2:L$2000)</f>
        <v>0</v>
      </c>
      <c r="R659" s="1">
        <f>SUMIF('I have a blue banner'!A$2:A$2000,F659,'I have a blue banner'!L$2:L$2000)</f>
        <v>0</v>
      </c>
      <c r="S659" s="1">
        <f>SUMIF('I have a blue banner'!A$2:A$2000,I659,'I have a blue banner'!L$2:L$2000)</f>
        <v>0</v>
      </c>
      <c r="T659" s="1">
        <f>SUMIF('I wanna go biking'!A$2:A$1000,D659,'I wanna go biking'!D$2:D$2000)</f>
        <v>0</v>
      </c>
      <c r="U659" s="1">
        <f>SUMIF('I wanna go biking'!A$2:A$1000,F659,'I wanna go biking'!D$2:D$2000)</f>
        <v>0</v>
      </c>
      <c r="V659" s="1">
        <f>SUMIF('I wanna go biking'!A$2:A$1000,H659,'I wanna go biking'!D$2:D$2000)</f>
        <v>0</v>
      </c>
      <c r="W659">
        <f t="shared" si="114"/>
        <v>0</v>
      </c>
      <c r="X659">
        <f t="shared" si="115"/>
        <v>0</v>
      </c>
      <c r="Y659">
        <f t="shared" si="116"/>
        <v>0</v>
      </c>
      <c r="Z659">
        <f t="shared" si="117"/>
        <v>0</v>
      </c>
      <c r="AA659">
        <f t="shared" si="118"/>
        <v>0</v>
      </c>
      <c r="AB659">
        <f t="shared" si="119"/>
        <v>0</v>
      </c>
      <c r="AC659" s="25">
        <f t="shared" si="120"/>
        <v>0</v>
      </c>
    </row>
    <row r="660" spans="1:29">
      <c r="A660">
        <f>'Data Entry'!A661</f>
        <v>0</v>
      </c>
      <c r="B660">
        <f>'Data Entry'!B661</f>
        <v>0</v>
      </c>
      <c r="C660">
        <f>'Data Entry'!C661</f>
        <v>0</v>
      </c>
      <c r="D660">
        <f>'Data Entry'!M661</f>
        <v>0</v>
      </c>
      <c r="E660">
        <f>'Data Entry'!N661</f>
        <v>0</v>
      </c>
      <c r="F660">
        <f>'Data Entry'!O661</f>
        <v>0</v>
      </c>
      <c r="G660">
        <f>'Data Entry'!P661</f>
        <v>0</v>
      </c>
      <c r="H660">
        <f>'Data Entry'!Q661</f>
        <v>0</v>
      </c>
      <c r="I660">
        <f>'Data Entry'!R661</f>
        <v>0</v>
      </c>
      <c r="J660">
        <f t="shared" si="110"/>
        <v>0</v>
      </c>
      <c r="K660" s="1">
        <f>SUMIFS('I want to cry'!C$2:C$2000,'I want to cry'!$A$2:$A$2000,$B660,'I want to cry'!$B$2:$B$2000,$C660)</f>
        <v>0</v>
      </c>
      <c r="L660" s="1">
        <f>SUMIFS('I want to cry'!D$2:D$2000,'I want to cry'!$A$2:$A$2000,$B660,'I want to cry'!$B$2:$B$2000,$C660)</f>
        <v>0</v>
      </c>
      <c r="M660" s="1">
        <f>SUMIFS('I want to cry'!E$2:E$2000,'I want to cry'!$A$2:$A$2000,$B660,'I want to cry'!$B$2:$B$2000,$C660)</f>
        <v>0</v>
      </c>
      <c r="N660" s="1">
        <f t="shared" si="111"/>
        <v>0</v>
      </c>
      <c r="O660" s="1">
        <f t="shared" si="112"/>
        <v>0</v>
      </c>
      <c r="P660" s="1">
        <f t="shared" si="113"/>
        <v>0</v>
      </c>
      <c r="Q660" s="1">
        <f>SUMIF('I have a blue banner'!A$2:A$2000,D660,'I have a blue banner'!L$2:L$2000)</f>
        <v>0</v>
      </c>
      <c r="R660" s="1">
        <f>SUMIF('I have a blue banner'!A$2:A$2000,F660,'I have a blue banner'!L$2:L$2000)</f>
        <v>0</v>
      </c>
      <c r="S660" s="1">
        <f>SUMIF('I have a blue banner'!A$2:A$2000,I660,'I have a blue banner'!L$2:L$2000)</f>
        <v>0</v>
      </c>
      <c r="T660" s="1">
        <f>SUMIF('I wanna go biking'!A$2:A$1000,D660,'I wanna go biking'!D$2:D$2000)</f>
        <v>0</v>
      </c>
      <c r="U660" s="1">
        <f>SUMIF('I wanna go biking'!A$2:A$1000,F660,'I wanna go biking'!D$2:D$2000)</f>
        <v>0</v>
      </c>
      <c r="V660" s="1">
        <f>SUMIF('I wanna go biking'!A$2:A$1000,H660,'I wanna go biking'!D$2:D$2000)</f>
        <v>0</v>
      </c>
      <c r="W660">
        <f t="shared" si="114"/>
        <v>0</v>
      </c>
      <c r="X660">
        <f t="shared" si="115"/>
        <v>0</v>
      </c>
      <c r="Y660">
        <f t="shared" si="116"/>
        <v>0</v>
      </c>
      <c r="Z660">
        <f t="shared" si="117"/>
        <v>0</v>
      </c>
      <c r="AA660">
        <f t="shared" si="118"/>
        <v>0</v>
      </c>
      <c r="AB660">
        <f t="shared" si="119"/>
        <v>0</v>
      </c>
      <c r="AC660" s="25">
        <f t="shared" si="120"/>
        <v>0</v>
      </c>
    </row>
    <row r="661" spans="1:29">
      <c r="A661">
        <f>'Data Entry'!A662</f>
        <v>0</v>
      </c>
      <c r="B661">
        <f>'Data Entry'!B662</f>
        <v>0</v>
      </c>
      <c r="C661">
        <f>'Data Entry'!C662</f>
        <v>0</v>
      </c>
      <c r="D661">
        <f>'Data Entry'!M662</f>
        <v>0</v>
      </c>
      <c r="E661">
        <f>'Data Entry'!N662</f>
        <v>0</v>
      </c>
      <c r="F661">
        <f>'Data Entry'!O662</f>
        <v>0</v>
      </c>
      <c r="G661">
        <f>'Data Entry'!P662</f>
        <v>0</v>
      </c>
      <c r="H661">
        <f>'Data Entry'!Q662</f>
        <v>0</v>
      </c>
      <c r="I661">
        <f>'Data Entry'!R662</f>
        <v>0</v>
      </c>
      <c r="J661">
        <f t="shared" si="110"/>
        <v>0</v>
      </c>
      <c r="K661" s="1">
        <f>SUMIFS('I want to cry'!C$2:C$2000,'I want to cry'!$A$2:$A$2000,$B661,'I want to cry'!$B$2:$B$2000,$C661)</f>
        <v>0</v>
      </c>
      <c r="L661" s="1">
        <f>SUMIFS('I want to cry'!D$2:D$2000,'I want to cry'!$A$2:$A$2000,$B661,'I want to cry'!$B$2:$B$2000,$C661)</f>
        <v>0</v>
      </c>
      <c r="M661" s="1">
        <f>SUMIFS('I want to cry'!E$2:E$2000,'I want to cry'!$A$2:$A$2000,$B661,'I want to cry'!$B$2:$B$2000,$C661)</f>
        <v>0</v>
      </c>
      <c r="N661" s="1">
        <f t="shared" si="111"/>
        <v>0</v>
      </c>
      <c r="O661" s="1">
        <f t="shared" si="112"/>
        <v>0</v>
      </c>
      <c r="P661" s="1">
        <f t="shared" si="113"/>
        <v>0</v>
      </c>
      <c r="Q661" s="1">
        <f>SUMIF('I have a blue banner'!A$2:A$2000,D661,'I have a blue banner'!L$2:L$2000)</f>
        <v>0</v>
      </c>
      <c r="R661" s="1">
        <f>SUMIF('I have a blue banner'!A$2:A$2000,F661,'I have a blue banner'!L$2:L$2000)</f>
        <v>0</v>
      </c>
      <c r="S661" s="1">
        <f>SUMIF('I have a blue banner'!A$2:A$2000,I661,'I have a blue banner'!L$2:L$2000)</f>
        <v>0</v>
      </c>
      <c r="T661" s="1">
        <f>SUMIF('I wanna go biking'!A$2:A$1000,D661,'I wanna go biking'!D$2:D$2000)</f>
        <v>0</v>
      </c>
      <c r="U661" s="1">
        <f>SUMIF('I wanna go biking'!A$2:A$1000,F661,'I wanna go biking'!D$2:D$2000)</f>
        <v>0</v>
      </c>
      <c r="V661" s="1">
        <f>SUMIF('I wanna go biking'!A$2:A$1000,H661,'I wanna go biking'!D$2:D$2000)</f>
        <v>0</v>
      </c>
      <c r="W661">
        <f t="shared" si="114"/>
        <v>0</v>
      </c>
      <c r="X661">
        <f t="shared" si="115"/>
        <v>0</v>
      </c>
      <c r="Y661">
        <f t="shared" si="116"/>
        <v>0</v>
      </c>
      <c r="Z661">
        <f t="shared" si="117"/>
        <v>0</v>
      </c>
      <c r="AA661">
        <f t="shared" si="118"/>
        <v>0</v>
      </c>
      <c r="AB661">
        <f t="shared" si="119"/>
        <v>0</v>
      </c>
      <c r="AC661" s="25">
        <f t="shared" si="120"/>
        <v>0</v>
      </c>
    </row>
    <row r="662" spans="1:29">
      <c r="A662">
        <f>'Data Entry'!A663</f>
        <v>0</v>
      </c>
      <c r="B662">
        <f>'Data Entry'!B663</f>
        <v>0</v>
      </c>
      <c r="C662">
        <f>'Data Entry'!C663</f>
        <v>0</v>
      </c>
      <c r="D662">
        <f>'Data Entry'!M663</f>
        <v>0</v>
      </c>
      <c r="E662">
        <f>'Data Entry'!N663</f>
        <v>0</v>
      </c>
      <c r="F662">
        <f>'Data Entry'!O663</f>
        <v>0</v>
      </c>
      <c r="G662">
        <f>'Data Entry'!P663</f>
        <v>0</v>
      </c>
      <c r="H662">
        <f>'Data Entry'!Q663</f>
        <v>0</v>
      </c>
      <c r="I662">
        <f>'Data Entry'!R663</f>
        <v>0</v>
      </c>
      <c r="J662">
        <f t="shared" si="110"/>
        <v>0</v>
      </c>
      <c r="K662" s="1">
        <f>SUMIFS('I want to cry'!C$2:C$2000,'I want to cry'!$A$2:$A$2000,$B662,'I want to cry'!$B$2:$B$2000,$C662)</f>
        <v>0</v>
      </c>
      <c r="L662" s="1">
        <f>SUMIFS('I want to cry'!D$2:D$2000,'I want to cry'!$A$2:$A$2000,$B662,'I want to cry'!$B$2:$B$2000,$C662)</f>
        <v>0</v>
      </c>
      <c r="M662" s="1">
        <f>SUMIFS('I want to cry'!E$2:E$2000,'I want to cry'!$A$2:$A$2000,$B662,'I want to cry'!$B$2:$B$2000,$C662)</f>
        <v>0</v>
      </c>
      <c r="N662" s="1">
        <f t="shared" si="111"/>
        <v>0</v>
      </c>
      <c r="O662" s="1">
        <f t="shared" si="112"/>
        <v>0</v>
      </c>
      <c r="P662" s="1">
        <f t="shared" si="113"/>
        <v>0</v>
      </c>
      <c r="Q662" s="1">
        <f>SUMIF('I have a blue banner'!A$2:A$2000,D662,'I have a blue banner'!L$2:L$2000)</f>
        <v>0</v>
      </c>
      <c r="R662" s="1">
        <f>SUMIF('I have a blue banner'!A$2:A$2000,F662,'I have a blue banner'!L$2:L$2000)</f>
        <v>0</v>
      </c>
      <c r="S662" s="1">
        <f>SUMIF('I have a blue banner'!A$2:A$2000,I662,'I have a blue banner'!L$2:L$2000)</f>
        <v>0</v>
      </c>
      <c r="T662" s="1">
        <f>SUMIF('I wanna go biking'!A$2:A$1000,D662,'I wanna go biking'!D$2:D$2000)</f>
        <v>0</v>
      </c>
      <c r="U662" s="1">
        <f>SUMIF('I wanna go biking'!A$2:A$1000,F662,'I wanna go biking'!D$2:D$2000)</f>
        <v>0</v>
      </c>
      <c r="V662" s="1">
        <f>SUMIF('I wanna go biking'!A$2:A$1000,H662,'I wanna go biking'!D$2:D$2000)</f>
        <v>0</v>
      </c>
      <c r="W662">
        <f t="shared" si="114"/>
        <v>0</v>
      </c>
      <c r="X662">
        <f t="shared" si="115"/>
        <v>0</v>
      </c>
      <c r="Y662">
        <f t="shared" si="116"/>
        <v>0</v>
      </c>
      <c r="Z662">
        <f t="shared" si="117"/>
        <v>0</v>
      </c>
      <c r="AA662">
        <f t="shared" si="118"/>
        <v>0</v>
      </c>
      <c r="AB662">
        <f t="shared" si="119"/>
        <v>0</v>
      </c>
      <c r="AC662" s="25">
        <f t="shared" si="120"/>
        <v>0</v>
      </c>
    </row>
    <row r="663" spans="1:29">
      <c r="A663">
        <f>'Data Entry'!A664</f>
        <v>0</v>
      </c>
      <c r="B663">
        <f>'Data Entry'!B664</f>
        <v>0</v>
      </c>
      <c r="C663">
        <f>'Data Entry'!C664</f>
        <v>0</v>
      </c>
      <c r="D663">
        <f>'Data Entry'!M664</f>
        <v>0</v>
      </c>
      <c r="E663">
        <f>'Data Entry'!N664</f>
        <v>0</v>
      </c>
      <c r="F663">
        <f>'Data Entry'!O664</f>
        <v>0</v>
      </c>
      <c r="G663">
        <f>'Data Entry'!P664</f>
        <v>0</v>
      </c>
      <c r="H663">
        <f>'Data Entry'!Q664</f>
        <v>0</v>
      </c>
      <c r="I663">
        <f>'Data Entry'!R664</f>
        <v>0</v>
      </c>
      <c r="J663">
        <f t="shared" si="110"/>
        <v>0</v>
      </c>
      <c r="K663" s="1">
        <f>SUMIFS('I want to cry'!C$2:C$2000,'I want to cry'!$A$2:$A$2000,$B663,'I want to cry'!$B$2:$B$2000,$C663)</f>
        <v>0</v>
      </c>
      <c r="L663" s="1">
        <f>SUMIFS('I want to cry'!D$2:D$2000,'I want to cry'!$A$2:$A$2000,$B663,'I want to cry'!$B$2:$B$2000,$C663)</f>
        <v>0</v>
      </c>
      <c r="M663" s="1">
        <f>SUMIFS('I want to cry'!E$2:E$2000,'I want to cry'!$A$2:$A$2000,$B663,'I want to cry'!$B$2:$B$2000,$C663)</f>
        <v>0</v>
      </c>
      <c r="N663" s="1">
        <f t="shared" si="111"/>
        <v>0</v>
      </c>
      <c r="O663" s="1">
        <f t="shared" si="112"/>
        <v>0</v>
      </c>
      <c r="P663" s="1">
        <f t="shared" si="113"/>
        <v>0</v>
      </c>
      <c r="Q663" s="1">
        <f>SUMIF('I have a blue banner'!A$2:A$2000,D663,'I have a blue banner'!L$2:L$2000)</f>
        <v>0</v>
      </c>
      <c r="R663" s="1">
        <f>SUMIF('I have a blue banner'!A$2:A$2000,F663,'I have a blue banner'!L$2:L$2000)</f>
        <v>0</v>
      </c>
      <c r="S663" s="1">
        <f>SUMIF('I have a blue banner'!A$2:A$2000,I663,'I have a blue banner'!L$2:L$2000)</f>
        <v>0</v>
      </c>
      <c r="T663" s="1">
        <f>SUMIF('I wanna go biking'!A$2:A$1000,D663,'I wanna go biking'!D$2:D$2000)</f>
        <v>0</v>
      </c>
      <c r="U663" s="1">
        <f>SUMIF('I wanna go biking'!A$2:A$1000,F663,'I wanna go biking'!D$2:D$2000)</f>
        <v>0</v>
      </c>
      <c r="V663" s="1">
        <f>SUMIF('I wanna go biking'!A$2:A$1000,H663,'I wanna go biking'!D$2:D$2000)</f>
        <v>0</v>
      </c>
      <c r="W663">
        <f t="shared" si="114"/>
        <v>0</v>
      </c>
      <c r="X663">
        <f t="shared" si="115"/>
        <v>0</v>
      </c>
      <c r="Y663">
        <f t="shared" si="116"/>
        <v>0</v>
      </c>
      <c r="Z663">
        <f t="shared" si="117"/>
        <v>0</v>
      </c>
      <c r="AA663">
        <f t="shared" si="118"/>
        <v>0</v>
      </c>
      <c r="AB663">
        <f t="shared" si="119"/>
        <v>0</v>
      </c>
      <c r="AC663" s="25">
        <f t="shared" si="120"/>
        <v>0</v>
      </c>
    </row>
    <row r="664" spans="1:29">
      <c r="A664">
        <f>'Data Entry'!A665</f>
        <v>0</v>
      </c>
      <c r="B664">
        <f>'Data Entry'!B665</f>
        <v>0</v>
      </c>
      <c r="C664">
        <f>'Data Entry'!C665</f>
        <v>0</v>
      </c>
      <c r="D664">
        <f>'Data Entry'!M665</f>
        <v>0</v>
      </c>
      <c r="E664">
        <f>'Data Entry'!N665</f>
        <v>0</v>
      </c>
      <c r="F664">
        <f>'Data Entry'!O665</f>
        <v>0</v>
      </c>
      <c r="G664">
        <f>'Data Entry'!P665</f>
        <v>0</v>
      </c>
      <c r="H664">
        <f>'Data Entry'!Q665</f>
        <v>0</v>
      </c>
      <c r="I664">
        <f>'Data Entry'!R665</f>
        <v>0</v>
      </c>
      <c r="J664">
        <f t="shared" si="110"/>
        <v>0</v>
      </c>
      <c r="K664" s="1">
        <f>SUMIFS('I want to cry'!C$2:C$2000,'I want to cry'!$A$2:$A$2000,$B664,'I want to cry'!$B$2:$B$2000,$C664)</f>
        <v>0</v>
      </c>
      <c r="L664" s="1">
        <f>SUMIFS('I want to cry'!D$2:D$2000,'I want to cry'!$A$2:$A$2000,$B664,'I want to cry'!$B$2:$B$2000,$C664)</f>
        <v>0</v>
      </c>
      <c r="M664" s="1">
        <f>SUMIFS('I want to cry'!E$2:E$2000,'I want to cry'!$A$2:$A$2000,$B664,'I want to cry'!$B$2:$B$2000,$C664)</f>
        <v>0</v>
      </c>
      <c r="N664" s="1">
        <f t="shared" si="111"/>
        <v>0</v>
      </c>
      <c r="O664" s="1">
        <f t="shared" si="112"/>
        <v>0</v>
      </c>
      <c r="P664" s="1">
        <f t="shared" si="113"/>
        <v>0</v>
      </c>
      <c r="Q664" s="1">
        <f>SUMIF('I have a blue banner'!A$2:A$2000,D664,'I have a blue banner'!L$2:L$2000)</f>
        <v>0</v>
      </c>
      <c r="R664" s="1">
        <f>SUMIF('I have a blue banner'!A$2:A$2000,F664,'I have a blue banner'!L$2:L$2000)</f>
        <v>0</v>
      </c>
      <c r="S664" s="1">
        <f>SUMIF('I have a blue banner'!A$2:A$2000,I664,'I have a blue banner'!L$2:L$2000)</f>
        <v>0</v>
      </c>
      <c r="T664" s="1">
        <f>SUMIF('I wanna go biking'!A$2:A$1000,D664,'I wanna go biking'!D$2:D$2000)</f>
        <v>0</v>
      </c>
      <c r="U664" s="1">
        <f>SUMIF('I wanna go biking'!A$2:A$1000,F664,'I wanna go biking'!D$2:D$2000)</f>
        <v>0</v>
      </c>
      <c r="V664" s="1">
        <f>SUMIF('I wanna go biking'!A$2:A$1000,H664,'I wanna go biking'!D$2:D$2000)</f>
        <v>0</v>
      </c>
      <c r="W664">
        <f t="shared" si="114"/>
        <v>0</v>
      </c>
      <c r="X664">
        <f t="shared" si="115"/>
        <v>0</v>
      </c>
      <c r="Y664">
        <f t="shared" si="116"/>
        <v>0</v>
      </c>
      <c r="Z664">
        <f t="shared" si="117"/>
        <v>0</v>
      </c>
      <c r="AA664">
        <f t="shared" si="118"/>
        <v>0</v>
      </c>
      <c r="AB664">
        <f t="shared" si="119"/>
        <v>0</v>
      </c>
      <c r="AC664" s="25">
        <f t="shared" si="120"/>
        <v>0</v>
      </c>
    </row>
    <row r="665" spans="1:29">
      <c r="A665">
        <f>'Data Entry'!A666</f>
        <v>0</v>
      </c>
      <c r="B665">
        <f>'Data Entry'!B666</f>
        <v>0</v>
      </c>
      <c r="C665">
        <f>'Data Entry'!C666</f>
        <v>0</v>
      </c>
      <c r="D665">
        <f>'Data Entry'!M666</f>
        <v>0</v>
      </c>
      <c r="E665">
        <f>'Data Entry'!N666</f>
        <v>0</v>
      </c>
      <c r="F665">
        <f>'Data Entry'!O666</f>
        <v>0</v>
      </c>
      <c r="G665">
        <f>'Data Entry'!P666</f>
        <v>0</v>
      </c>
      <c r="H665">
        <f>'Data Entry'!Q666</f>
        <v>0</v>
      </c>
      <c r="I665">
        <f>'Data Entry'!R666</f>
        <v>0</v>
      </c>
      <c r="J665">
        <f t="shared" si="110"/>
        <v>0</v>
      </c>
      <c r="K665" s="1">
        <f>SUMIFS('I want to cry'!C$2:C$2000,'I want to cry'!$A$2:$A$2000,$B665,'I want to cry'!$B$2:$B$2000,$C665)</f>
        <v>0</v>
      </c>
      <c r="L665" s="1">
        <f>SUMIFS('I want to cry'!D$2:D$2000,'I want to cry'!$A$2:$A$2000,$B665,'I want to cry'!$B$2:$B$2000,$C665)</f>
        <v>0</v>
      </c>
      <c r="M665" s="1">
        <f>SUMIFS('I want to cry'!E$2:E$2000,'I want to cry'!$A$2:$A$2000,$B665,'I want to cry'!$B$2:$B$2000,$C665)</f>
        <v>0</v>
      </c>
      <c r="N665" s="1">
        <f t="shared" si="111"/>
        <v>0</v>
      </c>
      <c r="O665" s="1">
        <f t="shared" si="112"/>
        <v>0</v>
      </c>
      <c r="P665" s="1">
        <f t="shared" si="113"/>
        <v>0</v>
      </c>
      <c r="Q665" s="1">
        <f>SUMIF('I have a blue banner'!A$2:A$2000,D665,'I have a blue banner'!L$2:L$2000)</f>
        <v>0</v>
      </c>
      <c r="R665" s="1">
        <f>SUMIF('I have a blue banner'!A$2:A$2000,F665,'I have a blue banner'!L$2:L$2000)</f>
        <v>0</v>
      </c>
      <c r="S665" s="1">
        <f>SUMIF('I have a blue banner'!A$2:A$2000,I665,'I have a blue banner'!L$2:L$2000)</f>
        <v>0</v>
      </c>
      <c r="T665" s="1">
        <f>SUMIF('I wanna go biking'!A$2:A$1000,D665,'I wanna go biking'!D$2:D$2000)</f>
        <v>0</v>
      </c>
      <c r="U665" s="1">
        <f>SUMIF('I wanna go biking'!A$2:A$1000,F665,'I wanna go biking'!D$2:D$2000)</f>
        <v>0</v>
      </c>
      <c r="V665" s="1">
        <f>SUMIF('I wanna go biking'!A$2:A$1000,H665,'I wanna go biking'!D$2:D$2000)</f>
        <v>0</v>
      </c>
      <c r="W665">
        <f t="shared" si="114"/>
        <v>0</v>
      </c>
      <c r="X665">
        <f t="shared" si="115"/>
        <v>0</v>
      </c>
      <c r="Y665">
        <f t="shared" si="116"/>
        <v>0</v>
      </c>
      <c r="Z665">
        <f t="shared" si="117"/>
        <v>0</v>
      </c>
      <c r="AA665">
        <f t="shared" si="118"/>
        <v>0</v>
      </c>
      <c r="AB665">
        <f t="shared" si="119"/>
        <v>0</v>
      </c>
      <c r="AC665" s="25">
        <f t="shared" si="120"/>
        <v>0</v>
      </c>
    </row>
    <row r="666" spans="1:29">
      <c r="A666">
        <f>'Data Entry'!A667</f>
        <v>0</v>
      </c>
      <c r="B666">
        <f>'Data Entry'!B667</f>
        <v>0</v>
      </c>
      <c r="C666">
        <f>'Data Entry'!C667</f>
        <v>0</v>
      </c>
      <c r="D666">
        <f>'Data Entry'!M667</f>
        <v>0</v>
      </c>
      <c r="E666">
        <f>'Data Entry'!N667</f>
        <v>0</v>
      </c>
      <c r="F666">
        <f>'Data Entry'!O667</f>
        <v>0</v>
      </c>
      <c r="G666">
        <f>'Data Entry'!P667</f>
        <v>0</v>
      </c>
      <c r="H666">
        <f>'Data Entry'!Q667</f>
        <v>0</v>
      </c>
      <c r="I666">
        <f>'Data Entry'!R667</f>
        <v>0</v>
      </c>
      <c r="J666">
        <f t="shared" si="110"/>
        <v>0</v>
      </c>
      <c r="K666" s="1">
        <f>SUMIFS('I want to cry'!C$2:C$2000,'I want to cry'!$A$2:$A$2000,$B666,'I want to cry'!$B$2:$B$2000,$C666)</f>
        <v>0</v>
      </c>
      <c r="L666" s="1">
        <f>SUMIFS('I want to cry'!D$2:D$2000,'I want to cry'!$A$2:$A$2000,$B666,'I want to cry'!$B$2:$B$2000,$C666)</f>
        <v>0</v>
      </c>
      <c r="M666" s="1">
        <f>SUMIFS('I want to cry'!E$2:E$2000,'I want to cry'!$A$2:$A$2000,$B666,'I want to cry'!$B$2:$B$2000,$C666)</f>
        <v>0</v>
      </c>
      <c r="N666" s="1">
        <f t="shared" si="111"/>
        <v>0</v>
      </c>
      <c r="O666" s="1">
        <f t="shared" si="112"/>
        <v>0</v>
      </c>
      <c r="P666" s="1">
        <f t="shared" si="113"/>
        <v>0</v>
      </c>
      <c r="Q666" s="1">
        <f>SUMIF('I have a blue banner'!A$2:A$2000,D666,'I have a blue banner'!L$2:L$2000)</f>
        <v>0</v>
      </c>
      <c r="R666" s="1">
        <f>SUMIF('I have a blue banner'!A$2:A$2000,F666,'I have a blue banner'!L$2:L$2000)</f>
        <v>0</v>
      </c>
      <c r="S666" s="1">
        <f>SUMIF('I have a blue banner'!A$2:A$2000,I666,'I have a blue banner'!L$2:L$2000)</f>
        <v>0</v>
      </c>
      <c r="T666" s="1">
        <f>SUMIF('I wanna go biking'!A$2:A$1000,D666,'I wanna go biking'!D$2:D$2000)</f>
        <v>0</v>
      </c>
      <c r="U666" s="1">
        <f>SUMIF('I wanna go biking'!A$2:A$1000,F666,'I wanna go biking'!D$2:D$2000)</f>
        <v>0</v>
      </c>
      <c r="V666" s="1">
        <f>SUMIF('I wanna go biking'!A$2:A$1000,H666,'I wanna go biking'!D$2:D$2000)</f>
        <v>0</v>
      </c>
      <c r="W666">
        <f t="shared" si="114"/>
        <v>0</v>
      </c>
      <c r="X666">
        <f t="shared" si="115"/>
        <v>0</v>
      </c>
      <c r="Y666">
        <f t="shared" si="116"/>
        <v>0</v>
      </c>
      <c r="Z666">
        <f t="shared" si="117"/>
        <v>0</v>
      </c>
      <c r="AA666">
        <f t="shared" si="118"/>
        <v>0</v>
      </c>
      <c r="AB666">
        <f t="shared" si="119"/>
        <v>0</v>
      </c>
      <c r="AC666" s="25">
        <f t="shared" si="120"/>
        <v>0</v>
      </c>
    </row>
    <row r="667" spans="1:29">
      <c r="A667">
        <f>'Data Entry'!A668</f>
        <v>0</v>
      </c>
      <c r="B667">
        <f>'Data Entry'!B668</f>
        <v>0</v>
      </c>
      <c r="C667">
        <f>'Data Entry'!C668</f>
        <v>0</v>
      </c>
      <c r="D667">
        <f>'Data Entry'!M668</f>
        <v>0</v>
      </c>
      <c r="E667">
        <f>'Data Entry'!N668</f>
        <v>0</v>
      </c>
      <c r="F667">
        <f>'Data Entry'!O668</f>
        <v>0</v>
      </c>
      <c r="G667">
        <f>'Data Entry'!P668</f>
        <v>0</v>
      </c>
      <c r="H667">
        <f>'Data Entry'!Q668</f>
        <v>0</v>
      </c>
      <c r="I667">
        <f>'Data Entry'!R668</f>
        <v>0</v>
      </c>
      <c r="J667">
        <f t="shared" si="110"/>
        <v>0</v>
      </c>
      <c r="K667" s="1">
        <f>SUMIFS('I want to cry'!C$2:C$2000,'I want to cry'!$A$2:$A$2000,$B667,'I want to cry'!$B$2:$B$2000,$C667)</f>
        <v>0</v>
      </c>
      <c r="L667" s="1">
        <f>SUMIFS('I want to cry'!D$2:D$2000,'I want to cry'!$A$2:$A$2000,$B667,'I want to cry'!$B$2:$B$2000,$C667)</f>
        <v>0</v>
      </c>
      <c r="M667" s="1">
        <f>SUMIFS('I want to cry'!E$2:E$2000,'I want to cry'!$A$2:$A$2000,$B667,'I want to cry'!$B$2:$B$2000,$C667)</f>
        <v>0</v>
      </c>
      <c r="N667" s="1">
        <f t="shared" si="111"/>
        <v>0</v>
      </c>
      <c r="O667" s="1">
        <f t="shared" si="112"/>
        <v>0</v>
      </c>
      <c r="P667" s="1">
        <f t="shared" si="113"/>
        <v>0</v>
      </c>
      <c r="Q667" s="1">
        <f>SUMIF('I have a blue banner'!A$2:A$2000,D667,'I have a blue banner'!L$2:L$2000)</f>
        <v>0</v>
      </c>
      <c r="R667" s="1">
        <f>SUMIF('I have a blue banner'!A$2:A$2000,F667,'I have a blue banner'!L$2:L$2000)</f>
        <v>0</v>
      </c>
      <c r="S667" s="1">
        <f>SUMIF('I have a blue banner'!A$2:A$2000,I667,'I have a blue banner'!L$2:L$2000)</f>
        <v>0</v>
      </c>
      <c r="T667" s="1">
        <f>SUMIF('I wanna go biking'!A$2:A$1000,D667,'I wanna go biking'!D$2:D$2000)</f>
        <v>0</v>
      </c>
      <c r="U667" s="1">
        <f>SUMIF('I wanna go biking'!A$2:A$1000,F667,'I wanna go biking'!D$2:D$2000)</f>
        <v>0</v>
      </c>
      <c r="V667" s="1">
        <f>SUMIF('I wanna go biking'!A$2:A$1000,H667,'I wanna go biking'!D$2:D$2000)</f>
        <v>0</v>
      </c>
      <c r="W667">
        <f t="shared" si="114"/>
        <v>0</v>
      </c>
      <c r="X667">
        <f t="shared" si="115"/>
        <v>0</v>
      </c>
      <c r="Y667">
        <f t="shared" si="116"/>
        <v>0</v>
      </c>
      <c r="Z667">
        <f t="shared" si="117"/>
        <v>0</v>
      </c>
      <c r="AA667">
        <f t="shared" si="118"/>
        <v>0</v>
      </c>
      <c r="AB667">
        <f t="shared" si="119"/>
        <v>0</v>
      </c>
      <c r="AC667" s="25">
        <f t="shared" si="120"/>
        <v>0</v>
      </c>
    </row>
    <row r="668" spans="1:29">
      <c r="A668">
        <f>'Data Entry'!A669</f>
        <v>0</v>
      </c>
      <c r="B668">
        <f>'Data Entry'!B669</f>
        <v>0</v>
      </c>
      <c r="C668">
        <f>'Data Entry'!C669</f>
        <v>0</v>
      </c>
      <c r="D668">
        <f>'Data Entry'!M669</f>
        <v>0</v>
      </c>
      <c r="E668">
        <f>'Data Entry'!N669</f>
        <v>0</v>
      </c>
      <c r="F668">
        <f>'Data Entry'!O669</f>
        <v>0</v>
      </c>
      <c r="G668">
        <f>'Data Entry'!P669</f>
        <v>0</v>
      </c>
      <c r="H668">
        <f>'Data Entry'!Q669</f>
        <v>0</v>
      </c>
      <c r="I668">
        <f>'Data Entry'!R669</f>
        <v>0</v>
      </c>
      <c r="J668">
        <f t="shared" si="110"/>
        <v>0</v>
      </c>
      <c r="K668" s="1">
        <f>SUMIFS('I want to cry'!C$2:C$2000,'I want to cry'!$A$2:$A$2000,$B668,'I want to cry'!$B$2:$B$2000,$C668)</f>
        <v>0</v>
      </c>
      <c r="L668" s="1">
        <f>SUMIFS('I want to cry'!D$2:D$2000,'I want to cry'!$A$2:$A$2000,$B668,'I want to cry'!$B$2:$B$2000,$C668)</f>
        <v>0</v>
      </c>
      <c r="M668" s="1">
        <f>SUMIFS('I want to cry'!E$2:E$2000,'I want to cry'!$A$2:$A$2000,$B668,'I want to cry'!$B$2:$B$2000,$C668)</f>
        <v>0</v>
      </c>
      <c r="N668" s="1">
        <f t="shared" si="111"/>
        <v>0</v>
      </c>
      <c r="O668" s="1">
        <f t="shared" si="112"/>
        <v>0</v>
      </c>
      <c r="P668" s="1">
        <f t="shared" si="113"/>
        <v>0</v>
      </c>
      <c r="Q668" s="1">
        <f>SUMIF('I have a blue banner'!A$2:A$2000,D668,'I have a blue banner'!L$2:L$2000)</f>
        <v>0</v>
      </c>
      <c r="R668" s="1">
        <f>SUMIF('I have a blue banner'!A$2:A$2000,F668,'I have a blue banner'!L$2:L$2000)</f>
        <v>0</v>
      </c>
      <c r="S668" s="1">
        <f>SUMIF('I have a blue banner'!A$2:A$2000,I668,'I have a blue banner'!L$2:L$2000)</f>
        <v>0</v>
      </c>
      <c r="T668" s="1">
        <f>SUMIF('I wanna go biking'!A$2:A$1000,D668,'I wanna go biking'!D$2:D$2000)</f>
        <v>0</v>
      </c>
      <c r="U668" s="1">
        <f>SUMIF('I wanna go biking'!A$2:A$1000,F668,'I wanna go biking'!D$2:D$2000)</f>
        <v>0</v>
      </c>
      <c r="V668" s="1">
        <f>SUMIF('I wanna go biking'!A$2:A$1000,H668,'I wanna go biking'!D$2:D$2000)</f>
        <v>0</v>
      </c>
      <c r="W668">
        <f t="shared" si="114"/>
        <v>0</v>
      </c>
      <c r="X668">
        <f t="shared" si="115"/>
        <v>0</v>
      </c>
      <c r="Y668">
        <f t="shared" si="116"/>
        <v>0</v>
      </c>
      <c r="Z668">
        <f t="shared" si="117"/>
        <v>0</v>
      </c>
      <c r="AA668">
        <f t="shared" si="118"/>
        <v>0</v>
      </c>
      <c r="AB668">
        <f t="shared" si="119"/>
        <v>0</v>
      </c>
      <c r="AC668" s="25">
        <f t="shared" si="120"/>
        <v>0</v>
      </c>
    </row>
    <row r="669" spans="1:29">
      <c r="A669">
        <f>'Data Entry'!A670</f>
        <v>0</v>
      </c>
      <c r="B669">
        <f>'Data Entry'!B670</f>
        <v>0</v>
      </c>
      <c r="C669">
        <f>'Data Entry'!C670</f>
        <v>0</v>
      </c>
      <c r="D669">
        <f>'Data Entry'!M670</f>
        <v>0</v>
      </c>
      <c r="E669">
        <f>'Data Entry'!N670</f>
        <v>0</v>
      </c>
      <c r="F669">
        <f>'Data Entry'!O670</f>
        <v>0</v>
      </c>
      <c r="G669">
        <f>'Data Entry'!P670</f>
        <v>0</v>
      </c>
      <c r="H669">
        <f>'Data Entry'!Q670</f>
        <v>0</v>
      </c>
      <c r="I669">
        <f>'Data Entry'!R670</f>
        <v>0</v>
      </c>
      <c r="J669">
        <f t="shared" si="110"/>
        <v>0</v>
      </c>
      <c r="K669" s="1">
        <f>SUMIFS('I want to cry'!C$2:C$2000,'I want to cry'!$A$2:$A$2000,$B669,'I want to cry'!$B$2:$B$2000,$C669)</f>
        <v>0</v>
      </c>
      <c r="L669" s="1">
        <f>SUMIFS('I want to cry'!D$2:D$2000,'I want to cry'!$A$2:$A$2000,$B669,'I want to cry'!$B$2:$B$2000,$C669)</f>
        <v>0</v>
      </c>
      <c r="M669" s="1">
        <f>SUMIFS('I want to cry'!E$2:E$2000,'I want to cry'!$A$2:$A$2000,$B669,'I want to cry'!$B$2:$B$2000,$C669)</f>
        <v>0</v>
      </c>
      <c r="N669" s="1">
        <f t="shared" si="111"/>
        <v>0</v>
      </c>
      <c r="O669" s="1">
        <f t="shared" si="112"/>
        <v>0</v>
      </c>
      <c r="P669" s="1">
        <f t="shared" si="113"/>
        <v>0</v>
      </c>
      <c r="Q669" s="1">
        <f>SUMIF('I have a blue banner'!A$2:A$2000,D669,'I have a blue banner'!L$2:L$2000)</f>
        <v>0</v>
      </c>
      <c r="R669" s="1">
        <f>SUMIF('I have a blue banner'!A$2:A$2000,F669,'I have a blue banner'!L$2:L$2000)</f>
        <v>0</v>
      </c>
      <c r="S669" s="1">
        <f>SUMIF('I have a blue banner'!A$2:A$2000,I669,'I have a blue banner'!L$2:L$2000)</f>
        <v>0</v>
      </c>
      <c r="T669" s="1">
        <f>SUMIF('I wanna go biking'!A$2:A$1000,D669,'I wanna go biking'!D$2:D$2000)</f>
        <v>0</v>
      </c>
      <c r="U669" s="1">
        <f>SUMIF('I wanna go biking'!A$2:A$1000,F669,'I wanna go biking'!D$2:D$2000)</f>
        <v>0</v>
      </c>
      <c r="V669" s="1">
        <f>SUMIF('I wanna go biking'!A$2:A$1000,H669,'I wanna go biking'!D$2:D$2000)</f>
        <v>0</v>
      </c>
      <c r="W669">
        <f t="shared" si="114"/>
        <v>0</v>
      </c>
      <c r="X669">
        <f t="shared" si="115"/>
        <v>0</v>
      </c>
      <c r="Y669">
        <f t="shared" si="116"/>
        <v>0</v>
      </c>
      <c r="Z669">
        <f t="shared" si="117"/>
        <v>0</v>
      </c>
      <c r="AA669">
        <f t="shared" si="118"/>
        <v>0</v>
      </c>
      <c r="AB669">
        <f t="shared" si="119"/>
        <v>0</v>
      </c>
      <c r="AC669" s="25">
        <f t="shared" si="120"/>
        <v>0</v>
      </c>
    </row>
    <row r="670" spans="1:29">
      <c r="A670">
        <f>'Data Entry'!A671</f>
        <v>0</v>
      </c>
      <c r="B670">
        <f>'Data Entry'!B671</f>
        <v>0</v>
      </c>
      <c r="C670">
        <f>'Data Entry'!C671</f>
        <v>0</v>
      </c>
      <c r="D670">
        <f>'Data Entry'!M671</f>
        <v>0</v>
      </c>
      <c r="E670">
        <f>'Data Entry'!N671</f>
        <v>0</v>
      </c>
      <c r="F670">
        <f>'Data Entry'!O671</f>
        <v>0</v>
      </c>
      <c r="G670">
        <f>'Data Entry'!P671</f>
        <v>0</v>
      </c>
      <c r="H670">
        <f>'Data Entry'!Q671</f>
        <v>0</v>
      </c>
      <c r="I670">
        <f>'Data Entry'!R671</f>
        <v>0</v>
      </c>
      <c r="J670">
        <f t="shared" si="110"/>
        <v>0</v>
      </c>
      <c r="K670" s="1">
        <f>SUMIFS('I want to cry'!C$2:C$2000,'I want to cry'!$A$2:$A$2000,$B670,'I want to cry'!$B$2:$B$2000,$C670)</f>
        <v>0</v>
      </c>
      <c r="L670" s="1">
        <f>SUMIFS('I want to cry'!D$2:D$2000,'I want to cry'!$A$2:$A$2000,$B670,'I want to cry'!$B$2:$B$2000,$C670)</f>
        <v>0</v>
      </c>
      <c r="M670" s="1">
        <f>SUMIFS('I want to cry'!E$2:E$2000,'I want to cry'!$A$2:$A$2000,$B670,'I want to cry'!$B$2:$B$2000,$C670)</f>
        <v>0</v>
      </c>
      <c r="N670" s="1">
        <f t="shared" si="111"/>
        <v>0</v>
      </c>
      <c r="O670" s="1">
        <f t="shared" si="112"/>
        <v>0</v>
      </c>
      <c r="P670" s="1">
        <f t="shared" si="113"/>
        <v>0</v>
      </c>
      <c r="Q670" s="1">
        <f>SUMIF('I have a blue banner'!A$2:A$2000,D670,'I have a blue banner'!L$2:L$2000)</f>
        <v>0</v>
      </c>
      <c r="R670" s="1">
        <f>SUMIF('I have a blue banner'!A$2:A$2000,F670,'I have a blue banner'!L$2:L$2000)</f>
        <v>0</v>
      </c>
      <c r="S670" s="1">
        <f>SUMIF('I have a blue banner'!A$2:A$2000,I670,'I have a blue banner'!L$2:L$2000)</f>
        <v>0</v>
      </c>
      <c r="T670" s="1">
        <f>SUMIF('I wanna go biking'!A$2:A$1000,D670,'I wanna go biking'!D$2:D$2000)</f>
        <v>0</v>
      </c>
      <c r="U670" s="1">
        <f>SUMIF('I wanna go biking'!A$2:A$1000,F670,'I wanna go biking'!D$2:D$2000)</f>
        <v>0</v>
      </c>
      <c r="V670" s="1">
        <f>SUMIF('I wanna go biking'!A$2:A$1000,H670,'I wanna go biking'!D$2:D$2000)</f>
        <v>0</v>
      </c>
      <c r="W670">
        <f t="shared" si="114"/>
        <v>0</v>
      </c>
      <c r="X670">
        <f t="shared" si="115"/>
        <v>0</v>
      </c>
      <c r="Y670">
        <f t="shared" si="116"/>
        <v>0</v>
      </c>
      <c r="Z670">
        <f t="shared" si="117"/>
        <v>0</v>
      </c>
      <c r="AA670">
        <f t="shared" si="118"/>
        <v>0</v>
      </c>
      <c r="AB670">
        <f t="shared" si="119"/>
        <v>0</v>
      </c>
      <c r="AC670" s="25">
        <f t="shared" si="120"/>
        <v>0</v>
      </c>
    </row>
    <row r="671" spans="1:29">
      <c r="A671">
        <f>'Data Entry'!A672</f>
        <v>0</v>
      </c>
      <c r="B671">
        <f>'Data Entry'!B672</f>
        <v>0</v>
      </c>
      <c r="C671">
        <f>'Data Entry'!C672</f>
        <v>0</v>
      </c>
      <c r="D671">
        <f>'Data Entry'!M672</f>
        <v>0</v>
      </c>
      <c r="E671">
        <f>'Data Entry'!N672</f>
        <v>0</v>
      </c>
      <c r="F671">
        <f>'Data Entry'!O672</f>
        <v>0</v>
      </c>
      <c r="G671">
        <f>'Data Entry'!P672</f>
        <v>0</v>
      </c>
      <c r="H671">
        <f>'Data Entry'!Q672</f>
        <v>0</v>
      </c>
      <c r="I671">
        <f>'Data Entry'!R672</f>
        <v>0</v>
      </c>
      <c r="J671">
        <f t="shared" si="110"/>
        <v>0</v>
      </c>
      <c r="K671" s="1">
        <f>SUMIFS('I want to cry'!C$2:C$2000,'I want to cry'!$A$2:$A$2000,$B671,'I want to cry'!$B$2:$B$2000,$C671)</f>
        <v>0</v>
      </c>
      <c r="L671" s="1">
        <f>SUMIFS('I want to cry'!D$2:D$2000,'I want to cry'!$A$2:$A$2000,$B671,'I want to cry'!$B$2:$B$2000,$C671)</f>
        <v>0</v>
      </c>
      <c r="M671" s="1">
        <f>SUMIFS('I want to cry'!E$2:E$2000,'I want to cry'!$A$2:$A$2000,$B671,'I want to cry'!$B$2:$B$2000,$C671)</f>
        <v>0</v>
      </c>
      <c r="N671" s="1">
        <f t="shared" si="111"/>
        <v>0</v>
      </c>
      <c r="O671" s="1">
        <f t="shared" si="112"/>
        <v>0</v>
      </c>
      <c r="P671" s="1">
        <f t="shared" si="113"/>
        <v>0</v>
      </c>
      <c r="Q671" s="1">
        <f>SUMIF('I have a blue banner'!A$2:A$2000,D671,'I have a blue banner'!L$2:L$2000)</f>
        <v>0</v>
      </c>
      <c r="R671" s="1">
        <f>SUMIF('I have a blue banner'!A$2:A$2000,F671,'I have a blue banner'!L$2:L$2000)</f>
        <v>0</v>
      </c>
      <c r="S671" s="1">
        <f>SUMIF('I have a blue banner'!A$2:A$2000,I671,'I have a blue banner'!L$2:L$2000)</f>
        <v>0</v>
      </c>
      <c r="T671" s="1">
        <f>SUMIF('I wanna go biking'!A$2:A$1000,D671,'I wanna go biking'!D$2:D$2000)</f>
        <v>0</v>
      </c>
      <c r="U671" s="1">
        <f>SUMIF('I wanna go biking'!A$2:A$1000,F671,'I wanna go biking'!D$2:D$2000)</f>
        <v>0</v>
      </c>
      <c r="V671" s="1">
        <f>SUMIF('I wanna go biking'!A$2:A$1000,H671,'I wanna go biking'!D$2:D$2000)</f>
        <v>0</v>
      </c>
      <c r="W671">
        <f t="shared" si="114"/>
        <v>0</v>
      </c>
      <c r="X671">
        <f t="shared" si="115"/>
        <v>0</v>
      </c>
      <c r="Y671">
        <f t="shared" si="116"/>
        <v>0</v>
      </c>
      <c r="Z671">
        <f t="shared" si="117"/>
        <v>0</v>
      </c>
      <c r="AA671">
        <f t="shared" si="118"/>
        <v>0</v>
      </c>
      <c r="AB671">
        <f t="shared" si="119"/>
        <v>0</v>
      </c>
      <c r="AC671" s="25">
        <f t="shared" si="120"/>
        <v>0</v>
      </c>
    </row>
    <row r="672" spans="1:29">
      <c r="A672">
        <f>'Data Entry'!A673</f>
        <v>0</v>
      </c>
      <c r="B672">
        <f>'Data Entry'!B673</f>
        <v>0</v>
      </c>
      <c r="C672">
        <f>'Data Entry'!C673</f>
        <v>0</v>
      </c>
      <c r="D672">
        <f>'Data Entry'!M673</f>
        <v>0</v>
      </c>
      <c r="E672">
        <f>'Data Entry'!N673</f>
        <v>0</v>
      </c>
      <c r="F672">
        <f>'Data Entry'!O673</f>
        <v>0</v>
      </c>
      <c r="G672">
        <f>'Data Entry'!P673</f>
        <v>0</v>
      </c>
      <c r="H672">
        <f>'Data Entry'!Q673</f>
        <v>0</v>
      </c>
      <c r="I672">
        <f>'Data Entry'!R673</f>
        <v>0</v>
      </c>
      <c r="J672">
        <f t="shared" si="110"/>
        <v>0</v>
      </c>
      <c r="K672" s="1">
        <f>SUMIFS('I want to cry'!C$2:C$2000,'I want to cry'!$A$2:$A$2000,$B672,'I want to cry'!$B$2:$B$2000,$C672)</f>
        <v>0</v>
      </c>
      <c r="L672" s="1">
        <f>SUMIFS('I want to cry'!D$2:D$2000,'I want to cry'!$A$2:$A$2000,$B672,'I want to cry'!$B$2:$B$2000,$C672)</f>
        <v>0</v>
      </c>
      <c r="M672" s="1">
        <f>SUMIFS('I want to cry'!E$2:E$2000,'I want to cry'!$A$2:$A$2000,$B672,'I want to cry'!$B$2:$B$2000,$C672)</f>
        <v>0</v>
      </c>
      <c r="N672" s="1">
        <f t="shared" si="111"/>
        <v>0</v>
      </c>
      <c r="O672" s="1">
        <f t="shared" si="112"/>
        <v>0</v>
      </c>
      <c r="P672" s="1">
        <f t="shared" si="113"/>
        <v>0</v>
      </c>
      <c r="Q672" s="1">
        <f>SUMIF('I have a blue banner'!A$2:A$2000,D672,'I have a blue banner'!L$2:L$2000)</f>
        <v>0</v>
      </c>
      <c r="R672" s="1">
        <f>SUMIF('I have a blue banner'!A$2:A$2000,F672,'I have a blue banner'!L$2:L$2000)</f>
        <v>0</v>
      </c>
      <c r="S672" s="1">
        <f>SUMIF('I have a blue banner'!A$2:A$2000,I672,'I have a blue banner'!L$2:L$2000)</f>
        <v>0</v>
      </c>
      <c r="T672" s="1">
        <f>SUMIF('I wanna go biking'!A$2:A$1000,D672,'I wanna go biking'!D$2:D$2000)</f>
        <v>0</v>
      </c>
      <c r="U672" s="1">
        <f>SUMIF('I wanna go biking'!A$2:A$1000,F672,'I wanna go biking'!D$2:D$2000)</f>
        <v>0</v>
      </c>
      <c r="V672" s="1">
        <f>SUMIF('I wanna go biking'!A$2:A$1000,H672,'I wanna go biking'!D$2:D$2000)</f>
        <v>0</v>
      </c>
      <c r="W672">
        <f t="shared" si="114"/>
        <v>0</v>
      </c>
      <c r="X672">
        <f t="shared" si="115"/>
        <v>0</v>
      </c>
      <c r="Y672">
        <f t="shared" si="116"/>
        <v>0</v>
      </c>
      <c r="Z672">
        <f t="shared" si="117"/>
        <v>0</v>
      </c>
      <c r="AA672">
        <f t="shared" si="118"/>
        <v>0</v>
      </c>
      <c r="AB672">
        <f t="shared" si="119"/>
        <v>0</v>
      </c>
      <c r="AC672" s="25">
        <f t="shared" si="120"/>
        <v>0</v>
      </c>
    </row>
    <row r="673" spans="1:29">
      <c r="A673">
        <f>'Data Entry'!A674</f>
        <v>0</v>
      </c>
      <c r="B673">
        <f>'Data Entry'!B674</f>
        <v>0</v>
      </c>
      <c r="C673">
        <f>'Data Entry'!C674</f>
        <v>0</v>
      </c>
      <c r="D673">
        <f>'Data Entry'!M674</f>
        <v>0</v>
      </c>
      <c r="E673">
        <f>'Data Entry'!N674</f>
        <v>0</v>
      </c>
      <c r="F673">
        <f>'Data Entry'!O674</f>
        <v>0</v>
      </c>
      <c r="G673">
        <f>'Data Entry'!P674</f>
        <v>0</v>
      </c>
      <c r="H673">
        <f>'Data Entry'!Q674</f>
        <v>0</v>
      </c>
      <c r="I673">
        <f>'Data Entry'!R674</f>
        <v>0</v>
      </c>
      <c r="J673">
        <f t="shared" si="110"/>
        <v>0</v>
      </c>
      <c r="K673" s="1">
        <f>SUMIFS('I want to cry'!C$2:C$2000,'I want to cry'!$A$2:$A$2000,$B673,'I want to cry'!$B$2:$B$2000,$C673)</f>
        <v>0</v>
      </c>
      <c r="L673" s="1">
        <f>SUMIFS('I want to cry'!D$2:D$2000,'I want to cry'!$A$2:$A$2000,$B673,'I want to cry'!$B$2:$B$2000,$C673)</f>
        <v>0</v>
      </c>
      <c r="M673" s="1">
        <f>SUMIFS('I want to cry'!E$2:E$2000,'I want to cry'!$A$2:$A$2000,$B673,'I want to cry'!$B$2:$B$2000,$C673)</f>
        <v>0</v>
      </c>
      <c r="N673" s="1">
        <f t="shared" si="111"/>
        <v>0</v>
      </c>
      <c r="O673" s="1">
        <f t="shared" si="112"/>
        <v>0</v>
      </c>
      <c r="P673" s="1">
        <f t="shared" si="113"/>
        <v>0</v>
      </c>
      <c r="Q673" s="1">
        <f>SUMIF('I have a blue banner'!A$2:A$2000,D673,'I have a blue banner'!L$2:L$2000)</f>
        <v>0</v>
      </c>
      <c r="R673" s="1">
        <f>SUMIF('I have a blue banner'!A$2:A$2000,F673,'I have a blue banner'!L$2:L$2000)</f>
        <v>0</v>
      </c>
      <c r="S673" s="1">
        <f>SUMIF('I have a blue banner'!A$2:A$2000,I673,'I have a blue banner'!L$2:L$2000)</f>
        <v>0</v>
      </c>
      <c r="T673" s="1">
        <f>SUMIF('I wanna go biking'!A$2:A$1000,D673,'I wanna go biking'!D$2:D$2000)</f>
        <v>0</v>
      </c>
      <c r="U673" s="1">
        <f>SUMIF('I wanna go biking'!A$2:A$1000,F673,'I wanna go biking'!D$2:D$2000)</f>
        <v>0</v>
      </c>
      <c r="V673" s="1">
        <f>SUMIF('I wanna go biking'!A$2:A$1000,H673,'I wanna go biking'!D$2:D$2000)</f>
        <v>0</v>
      </c>
      <c r="W673">
        <f t="shared" si="114"/>
        <v>0</v>
      </c>
      <c r="X673">
        <f t="shared" si="115"/>
        <v>0</v>
      </c>
      <c r="Y673">
        <f t="shared" si="116"/>
        <v>0</v>
      </c>
      <c r="Z673">
        <f t="shared" si="117"/>
        <v>0</v>
      </c>
      <c r="AA673">
        <f t="shared" si="118"/>
        <v>0</v>
      </c>
      <c r="AB673">
        <f t="shared" si="119"/>
        <v>0</v>
      </c>
      <c r="AC673" s="25">
        <f t="shared" si="120"/>
        <v>0</v>
      </c>
    </row>
    <row r="674" spans="1:29">
      <c r="A674">
        <f>'Data Entry'!A675</f>
        <v>0</v>
      </c>
      <c r="B674">
        <f>'Data Entry'!B675</f>
        <v>0</v>
      </c>
      <c r="C674">
        <f>'Data Entry'!C675</f>
        <v>0</v>
      </c>
      <c r="D674">
        <f>'Data Entry'!M675</f>
        <v>0</v>
      </c>
      <c r="E674">
        <f>'Data Entry'!N675</f>
        <v>0</v>
      </c>
      <c r="F674">
        <f>'Data Entry'!O675</f>
        <v>0</v>
      </c>
      <c r="G674">
        <f>'Data Entry'!P675</f>
        <v>0</v>
      </c>
      <c r="H674">
        <f>'Data Entry'!Q675</f>
        <v>0</v>
      </c>
      <c r="I674">
        <f>'Data Entry'!R675</f>
        <v>0</v>
      </c>
      <c r="J674">
        <f t="shared" si="110"/>
        <v>0</v>
      </c>
      <c r="K674" s="1">
        <f>SUMIFS('I want to cry'!C$2:C$2000,'I want to cry'!$A$2:$A$2000,$B674,'I want to cry'!$B$2:$B$2000,$C674)</f>
        <v>0</v>
      </c>
      <c r="L674" s="1">
        <f>SUMIFS('I want to cry'!D$2:D$2000,'I want to cry'!$A$2:$A$2000,$B674,'I want to cry'!$B$2:$B$2000,$C674)</f>
        <v>0</v>
      </c>
      <c r="M674" s="1">
        <f>SUMIFS('I want to cry'!E$2:E$2000,'I want to cry'!$A$2:$A$2000,$B674,'I want to cry'!$B$2:$B$2000,$C674)</f>
        <v>0</v>
      </c>
      <c r="N674" s="1">
        <f t="shared" si="111"/>
        <v>0</v>
      </c>
      <c r="O674" s="1">
        <f t="shared" si="112"/>
        <v>0</v>
      </c>
      <c r="P674" s="1">
        <f t="shared" si="113"/>
        <v>0</v>
      </c>
      <c r="Q674" s="1">
        <f>SUMIF('I have a blue banner'!A$2:A$2000,D674,'I have a blue banner'!L$2:L$2000)</f>
        <v>0</v>
      </c>
      <c r="R674" s="1">
        <f>SUMIF('I have a blue banner'!A$2:A$2000,F674,'I have a blue banner'!L$2:L$2000)</f>
        <v>0</v>
      </c>
      <c r="S674" s="1">
        <f>SUMIF('I have a blue banner'!A$2:A$2000,I674,'I have a blue banner'!L$2:L$2000)</f>
        <v>0</v>
      </c>
      <c r="T674" s="1">
        <f>SUMIF('I wanna go biking'!A$2:A$1000,D674,'I wanna go biking'!D$2:D$2000)</f>
        <v>0</v>
      </c>
      <c r="U674" s="1">
        <f>SUMIF('I wanna go biking'!A$2:A$1000,F674,'I wanna go biking'!D$2:D$2000)</f>
        <v>0</v>
      </c>
      <c r="V674" s="1">
        <f>SUMIF('I wanna go biking'!A$2:A$1000,H674,'I wanna go biking'!D$2:D$2000)</f>
        <v>0</v>
      </c>
      <c r="W674">
        <f t="shared" si="114"/>
        <v>0</v>
      </c>
      <c r="X674">
        <f t="shared" si="115"/>
        <v>0</v>
      </c>
      <c r="Y674">
        <f t="shared" si="116"/>
        <v>0</v>
      </c>
      <c r="Z674">
        <f t="shared" si="117"/>
        <v>0</v>
      </c>
      <c r="AA674">
        <f t="shared" si="118"/>
        <v>0</v>
      </c>
      <c r="AB674">
        <f t="shared" si="119"/>
        <v>0</v>
      </c>
      <c r="AC674" s="25">
        <f t="shared" si="120"/>
        <v>0</v>
      </c>
    </row>
    <row r="675" spans="1:29">
      <c r="A675">
        <f>'Data Entry'!A676</f>
        <v>0</v>
      </c>
      <c r="B675">
        <f>'Data Entry'!B676</f>
        <v>0</v>
      </c>
      <c r="C675">
        <f>'Data Entry'!C676</f>
        <v>0</v>
      </c>
      <c r="D675">
        <f>'Data Entry'!M676</f>
        <v>0</v>
      </c>
      <c r="E675">
        <f>'Data Entry'!N676</f>
        <v>0</v>
      </c>
      <c r="F675">
        <f>'Data Entry'!O676</f>
        <v>0</v>
      </c>
      <c r="G675">
        <f>'Data Entry'!P676</f>
        <v>0</v>
      </c>
      <c r="H675">
        <f>'Data Entry'!Q676</f>
        <v>0</v>
      </c>
      <c r="I675">
        <f>'Data Entry'!R676</f>
        <v>0</v>
      </c>
      <c r="J675">
        <f t="shared" si="110"/>
        <v>0</v>
      </c>
      <c r="K675" s="1">
        <f>SUMIFS('I want to cry'!C$2:C$2000,'I want to cry'!$A$2:$A$2000,$B675,'I want to cry'!$B$2:$B$2000,$C675)</f>
        <v>0</v>
      </c>
      <c r="L675" s="1">
        <f>SUMIFS('I want to cry'!D$2:D$2000,'I want to cry'!$A$2:$A$2000,$B675,'I want to cry'!$B$2:$B$2000,$C675)</f>
        <v>0</v>
      </c>
      <c r="M675" s="1">
        <f>SUMIFS('I want to cry'!E$2:E$2000,'I want to cry'!$A$2:$A$2000,$B675,'I want to cry'!$B$2:$B$2000,$C675)</f>
        <v>0</v>
      </c>
      <c r="N675" s="1">
        <f t="shared" si="111"/>
        <v>0</v>
      </c>
      <c r="O675" s="1">
        <f t="shared" si="112"/>
        <v>0</v>
      </c>
      <c r="P675" s="1">
        <f t="shared" si="113"/>
        <v>0</v>
      </c>
      <c r="Q675" s="1">
        <f>SUMIF('I have a blue banner'!A$2:A$2000,D675,'I have a blue banner'!L$2:L$2000)</f>
        <v>0</v>
      </c>
      <c r="R675" s="1">
        <f>SUMIF('I have a blue banner'!A$2:A$2000,F675,'I have a blue banner'!L$2:L$2000)</f>
        <v>0</v>
      </c>
      <c r="S675" s="1">
        <f>SUMIF('I have a blue banner'!A$2:A$2000,I675,'I have a blue banner'!L$2:L$2000)</f>
        <v>0</v>
      </c>
      <c r="T675" s="1">
        <f>SUMIF('I wanna go biking'!A$2:A$1000,D675,'I wanna go biking'!D$2:D$2000)</f>
        <v>0</v>
      </c>
      <c r="U675" s="1">
        <f>SUMIF('I wanna go biking'!A$2:A$1000,F675,'I wanna go biking'!D$2:D$2000)</f>
        <v>0</v>
      </c>
      <c r="V675" s="1">
        <f>SUMIF('I wanna go biking'!A$2:A$1000,H675,'I wanna go biking'!D$2:D$2000)</f>
        <v>0</v>
      </c>
      <c r="W675">
        <f t="shared" si="114"/>
        <v>0</v>
      </c>
      <c r="X675">
        <f t="shared" si="115"/>
        <v>0</v>
      </c>
      <c r="Y675">
        <f t="shared" si="116"/>
        <v>0</v>
      </c>
      <c r="Z675">
        <f t="shared" si="117"/>
        <v>0</v>
      </c>
      <c r="AA675">
        <f t="shared" si="118"/>
        <v>0</v>
      </c>
      <c r="AB675">
        <f t="shared" si="119"/>
        <v>0</v>
      </c>
      <c r="AC675" s="25">
        <f t="shared" si="120"/>
        <v>0</v>
      </c>
    </row>
    <row r="676" spans="1:29">
      <c r="A676">
        <f>'Data Entry'!A677</f>
        <v>0</v>
      </c>
      <c r="B676">
        <f>'Data Entry'!B677</f>
        <v>0</v>
      </c>
      <c r="C676">
        <f>'Data Entry'!C677</f>
        <v>0</v>
      </c>
      <c r="D676">
        <f>'Data Entry'!M677</f>
        <v>0</v>
      </c>
      <c r="E676">
        <f>'Data Entry'!N677</f>
        <v>0</v>
      </c>
      <c r="F676">
        <f>'Data Entry'!O677</f>
        <v>0</v>
      </c>
      <c r="G676">
        <f>'Data Entry'!P677</f>
        <v>0</v>
      </c>
      <c r="H676">
        <f>'Data Entry'!Q677</f>
        <v>0</v>
      </c>
      <c r="I676">
        <f>'Data Entry'!R677</f>
        <v>0</v>
      </c>
      <c r="J676">
        <f t="shared" si="110"/>
        <v>0</v>
      </c>
      <c r="K676" s="1">
        <f>SUMIFS('I want to cry'!C$2:C$2000,'I want to cry'!$A$2:$A$2000,$B676,'I want to cry'!$B$2:$B$2000,$C676)</f>
        <v>0</v>
      </c>
      <c r="L676" s="1">
        <f>SUMIFS('I want to cry'!D$2:D$2000,'I want to cry'!$A$2:$A$2000,$B676,'I want to cry'!$B$2:$B$2000,$C676)</f>
        <v>0</v>
      </c>
      <c r="M676" s="1">
        <f>SUMIFS('I want to cry'!E$2:E$2000,'I want to cry'!$A$2:$A$2000,$B676,'I want to cry'!$B$2:$B$2000,$C676)</f>
        <v>0</v>
      </c>
      <c r="N676" s="1">
        <f t="shared" si="111"/>
        <v>0</v>
      </c>
      <c r="O676" s="1">
        <f t="shared" si="112"/>
        <v>0</v>
      </c>
      <c r="P676" s="1">
        <f t="shared" si="113"/>
        <v>0</v>
      </c>
      <c r="Q676" s="1">
        <f>SUMIF('I have a blue banner'!A$2:A$2000,D676,'I have a blue banner'!L$2:L$2000)</f>
        <v>0</v>
      </c>
      <c r="R676" s="1">
        <f>SUMIF('I have a blue banner'!A$2:A$2000,F676,'I have a blue banner'!L$2:L$2000)</f>
        <v>0</v>
      </c>
      <c r="S676" s="1">
        <f>SUMIF('I have a blue banner'!A$2:A$2000,I676,'I have a blue banner'!L$2:L$2000)</f>
        <v>0</v>
      </c>
      <c r="T676" s="1">
        <f>SUMIF('I wanna go biking'!A$2:A$1000,D676,'I wanna go biking'!D$2:D$2000)</f>
        <v>0</v>
      </c>
      <c r="U676" s="1">
        <f>SUMIF('I wanna go biking'!A$2:A$1000,F676,'I wanna go biking'!D$2:D$2000)</f>
        <v>0</v>
      </c>
      <c r="V676" s="1">
        <f>SUMIF('I wanna go biking'!A$2:A$1000,H676,'I wanna go biking'!D$2:D$2000)</f>
        <v>0</v>
      </c>
      <c r="W676">
        <f t="shared" si="114"/>
        <v>0</v>
      </c>
      <c r="X676">
        <f t="shared" si="115"/>
        <v>0</v>
      </c>
      <c r="Y676">
        <f t="shared" si="116"/>
        <v>0</v>
      </c>
      <c r="Z676">
        <f t="shared" si="117"/>
        <v>0</v>
      </c>
      <c r="AA676">
        <f t="shared" si="118"/>
        <v>0</v>
      </c>
      <c r="AB676">
        <f t="shared" si="119"/>
        <v>0</v>
      </c>
      <c r="AC676" s="25">
        <f t="shared" si="120"/>
        <v>0</v>
      </c>
    </row>
    <row r="677" spans="1:29">
      <c r="A677">
        <f>'Data Entry'!A678</f>
        <v>0</v>
      </c>
      <c r="B677">
        <f>'Data Entry'!B678</f>
        <v>0</v>
      </c>
      <c r="C677">
        <f>'Data Entry'!C678</f>
        <v>0</v>
      </c>
      <c r="D677">
        <f>'Data Entry'!M678</f>
        <v>0</v>
      </c>
      <c r="E677">
        <f>'Data Entry'!N678</f>
        <v>0</v>
      </c>
      <c r="F677">
        <f>'Data Entry'!O678</f>
        <v>0</v>
      </c>
      <c r="G677">
        <f>'Data Entry'!P678</f>
        <v>0</v>
      </c>
      <c r="H677">
        <f>'Data Entry'!Q678</f>
        <v>0</v>
      </c>
      <c r="I677">
        <f>'Data Entry'!R678</f>
        <v>0</v>
      </c>
      <c r="J677">
        <f t="shared" si="110"/>
        <v>0</v>
      </c>
      <c r="K677" s="1">
        <f>SUMIFS('I want to cry'!C$2:C$2000,'I want to cry'!$A$2:$A$2000,$B677,'I want to cry'!$B$2:$B$2000,$C677)</f>
        <v>0</v>
      </c>
      <c r="L677" s="1">
        <f>SUMIFS('I want to cry'!D$2:D$2000,'I want to cry'!$A$2:$A$2000,$B677,'I want to cry'!$B$2:$B$2000,$C677)</f>
        <v>0</v>
      </c>
      <c r="M677" s="1">
        <f>SUMIFS('I want to cry'!E$2:E$2000,'I want to cry'!$A$2:$A$2000,$B677,'I want to cry'!$B$2:$B$2000,$C677)</f>
        <v>0</v>
      </c>
      <c r="N677" s="1">
        <f t="shared" si="111"/>
        <v>0</v>
      </c>
      <c r="O677" s="1">
        <f t="shared" si="112"/>
        <v>0</v>
      </c>
      <c r="P677" s="1">
        <f t="shared" si="113"/>
        <v>0</v>
      </c>
      <c r="Q677" s="1">
        <f>SUMIF('I have a blue banner'!A$2:A$2000,D677,'I have a blue banner'!L$2:L$2000)</f>
        <v>0</v>
      </c>
      <c r="R677" s="1">
        <f>SUMIF('I have a blue banner'!A$2:A$2000,F677,'I have a blue banner'!L$2:L$2000)</f>
        <v>0</v>
      </c>
      <c r="S677" s="1">
        <f>SUMIF('I have a blue banner'!A$2:A$2000,I677,'I have a blue banner'!L$2:L$2000)</f>
        <v>0</v>
      </c>
      <c r="T677" s="1">
        <f>SUMIF('I wanna go biking'!A$2:A$1000,D677,'I wanna go biking'!D$2:D$2000)</f>
        <v>0</v>
      </c>
      <c r="U677" s="1">
        <f>SUMIF('I wanna go biking'!A$2:A$1000,F677,'I wanna go biking'!D$2:D$2000)</f>
        <v>0</v>
      </c>
      <c r="V677" s="1">
        <f>SUMIF('I wanna go biking'!A$2:A$1000,H677,'I wanna go biking'!D$2:D$2000)</f>
        <v>0</v>
      </c>
      <c r="W677">
        <f t="shared" si="114"/>
        <v>0</v>
      </c>
      <c r="X677">
        <f t="shared" si="115"/>
        <v>0</v>
      </c>
      <c r="Y677">
        <f t="shared" si="116"/>
        <v>0</v>
      </c>
      <c r="Z677">
        <f t="shared" si="117"/>
        <v>0</v>
      </c>
      <c r="AA677">
        <f t="shared" si="118"/>
        <v>0</v>
      </c>
      <c r="AB677">
        <f t="shared" si="119"/>
        <v>0</v>
      </c>
      <c r="AC677" s="25">
        <f t="shared" si="120"/>
        <v>0</v>
      </c>
    </row>
    <row r="678" spans="1:29">
      <c r="A678">
        <f>'Data Entry'!A679</f>
        <v>0</v>
      </c>
      <c r="B678">
        <f>'Data Entry'!B679</f>
        <v>0</v>
      </c>
      <c r="C678">
        <f>'Data Entry'!C679</f>
        <v>0</v>
      </c>
      <c r="D678">
        <f>'Data Entry'!M679</f>
        <v>0</v>
      </c>
      <c r="E678">
        <f>'Data Entry'!N679</f>
        <v>0</v>
      </c>
      <c r="F678">
        <f>'Data Entry'!O679</f>
        <v>0</v>
      </c>
      <c r="G678">
        <f>'Data Entry'!P679</f>
        <v>0</v>
      </c>
      <c r="H678">
        <f>'Data Entry'!Q679</f>
        <v>0</v>
      </c>
      <c r="I678">
        <f>'Data Entry'!R679</f>
        <v>0</v>
      </c>
      <c r="J678">
        <f t="shared" si="110"/>
        <v>0</v>
      </c>
      <c r="K678" s="1">
        <f>SUMIFS('I want to cry'!C$2:C$2000,'I want to cry'!$A$2:$A$2000,$B678,'I want to cry'!$B$2:$B$2000,$C678)</f>
        <v>0</v>
      </c>
      <c r="L678" s="1">
        <f>SUMIFS('I want to cry'!D$2:D$2000,'I want to cry'!$A$2:$A$2000,$B678,'I want to cry'!$B$2:$B$2000,$C678)</f>
        <v>0</v>
      </c>
      <c r="M678" s="1">
        <f>SUMIFS('I want to cry'!E$2:E$2000,'I want to cry'!$A$2:$A$2000,$B678,'I want to cry'!$B$2:$B$2000,$C678)</f>
        <v>0</v>
      </c>
      <c r="N678" s="1">
        <f t="shared" si="111"/>
        <v>0</v>
      </c>
      <c r="O678" s="1">
        <f t="shared" si="112"/>
        <v>0</v>
      </c>
      <c r="P678" s="1">
        <f t="shared" si="113"/>
        <v>0</v>
      </c>
      <c r="Q678" s="1">
        <f>SUMIF('I have a blue banner'!A$2:A$2000,D678,'I have a blue banner'!L$2:L$2000)</f>
        <v>0</v>
      </c>
      <c r="R678" s="1">
        <f>SUMIF('I have a blue banner'!A$2:A$2000,F678,'I have a blue banner'!L$2:L$2000)</f>
        <v>0</v>
      </c>
      <c r="S678" s="1">
        <f>SUMIF('I have a blue banner'!A$2:A$2000,I678,'I have a blue banner'!L$2:L$2000)</f>
        <v>0</v>
      </c>
      <c r="T678" s="1">
        <f>SUMIF('I wanna go biking'!A$2:A$1000,D678,'I wanna go biking'!D$2:D$2000)</f>
        <v>0</v>
      </c>
      <c r="U678" s="1">
        <f>SUMIF('I wanna go biking'!A$2:A$1000,F678,'I wanna go biking'!D$2:D$2000)</f>
        <v>0</v>
      </c>
      <c r="V678" s="1">
        <f>SUMIF('I wanna go biking'!A$2:A$1000,H678,'I wanna go biking'!D$2:D$2000)</f>
        <v>0</v>
      </c>
      <c r="W678">
        <f t="shared" si="114"/>
        <v>0</v>
      </c>
      <c r="X678">
        <f t="shared" si="115"/>
        <v>0</v>
      </c>
      <c r="Y678">
        <f t="shared" si="116"/>
        <v>0</v>
      </c>
      <c r="Z678">
        <f t="shared" si="117"/>
        <v>0</v>
      </c>
      <c r="AA678">
        <f t="shared" si="118"/>
        <v>0</v>
      </c>
      <c r="AB678">
        <f t="shared" si="119"/>
        <v>0</v>
      </c>
      <c r="AC678" s="25">
        <f t="shared" si="120"/>
        <v>0</v>
      </c>
    </row>
    <row r="679" spans="1:29">
      <c r="A679">
        <f>'Data Entry'!A680</f>
        <v>0</v>
      </c>
      <c r="B679">
        <f>'Data Entry'!B680</f>
        <v>0</v>
      </c>
      <c r="C679">
        <f>'Data Entry'!C680</f>
        <v>0</v>
      </c>
      <c r="D679">
        <f>'Data Entry'!M680</f>
        <v>0</v>
      </c>
      <c r="E679">
        <f>'Data Entry'!N680</f>
        <v>0</v>
      </c>
      <c r="F679">
        <f>'Data Entry'!O680</f>
        <v>0</v>
      </c>
      <c r="G679">
        <f>'Data Entry'!P680</f>
        <v>0</v>
      </c>
      <c r="H679">
        <f>'Data Entry'!Q680</f>
        <v>0</v>
      </c>
      <c r="I679">
        <f>'Data Entry'!R680</f>
        <v>0</v>
      </c>
      <c r="J679">
        <f t="shared" si="110"/>
        <v>0</v>
      </c>
      <c r="K679" s="1">
        <f>SUMIFS('I want to cry'!C$2:C$2000,'I want to cry'!$A$2:$A$2000,$B679,'I want to cry'!$B$2:$B$2000,$C679)</f>
        <v>0</v>
      </c>
      <c r="L679" s="1">
        <f>SUMIFS('I want to cry'!D$2:D$2000,'I want to cry'!$A$2:$A$2000,$B679,'I want to cry'!$B$2:$B$2000,$C679)</f>
        <v>0</v>
      </c>
      <c r="M679" s="1">
        <f>SUMIFS('I want to cry'!E$2:E$2000,'I want to cry'!$A$2:$A$2000,$B679,'I want to cry'!$B$2:$B$2000,$C679)</f>
        <v>0</v>
      </c>
      <c r="N679" s="1">
        <f t="shared" si="111"/>
        <v>0</v>
      </c>
      <c r="O679" s="1">
        <f t="shared" si="112"/>
        <v>0</v>
      </c>
      <c r="P679" s="1">
        <f t="shared" si="113"/>
        <v>0</v>
      </c>
      <c r="Q679" s="1">
        <f>SUMIF('I have a blue banner'!A$2:A$2000,D679,'I have a blue banner'!L$2:L$2000)</f>
        <v>0</v>
      </c>
      <c r="R679" s="1">
        <f>SUMIF('I have a blue banner'!A$2:A$2000,F679,'I have a blue banner'!L$2:L$2000)</f>
        <v>0</v>
      </c>
      <c r="S679" s="1">
        <f>SUMIF('I have a blue banner'!A$2:A$2000,I679,'I have a blue banner'!L$2:L$2000)</f>
        <v>0</v>
      </c>
      <c r="T679" s="1">
        <f>SUMIF('I wanna go biking'!A$2:A$1000,D679,'I wanna go biking'!D$2:D$2000)</f>
        <v>0</v>
      </c>
      <c r="U679" s="1">
        <f>SUMIF('I wanna go biking'!A$2:A$1000,F679,'I wanna go biking'!D$2:D$2000)</f>
        <v>0</v>
      </c>
      <c r="V679" s="1">
        <f>SUMIF('I wanna go biking'!A$2:A$1000,H679,'I wanna go biking'!D$2:D$2000)</f>
        <v>0</v>
      </c>
      <c r="W679">
        <f t="shared" si="114"/>
        <v>0</v>
      </c>
      <c r="X679">
        <f t="shared" si="115"/>
        <v>0</v>
      </c>
      <c r="Y679">
        <f t="shared" si="116"/>
        <v>0</v>
      </c>
      <c r="Z679">
        <f t="shared" si="117"/>
        <v>0</v>
      </c>
      <c r="AA679">
        <f t="shared" si="118"/>
        <v>0</v>
      </c>
      <c r="AB679">
        <f t="shared" si="119"/>
        <v>0</v>
      </c>
      <c r="AC679" s="25">
        <f t="shared" si="120"/>
        <v>0</v>
      </c>
    </row>
    <row r="680" spans="1:29">
      <c r="A680">
        <f>'Data Entry'!A681</f>
        <v>0</v>
      </c>
      <c r="B680">
        <f>'Data Entry'!B681</f>
        <v>0</v>
      </c>
      <c r="C680">
        <f>'Data Entry'!C681</f>
        <v>0</v>
      </c>
      <c r="D680">
        <f>'Data Entry'!M681</f>
        <v>0</v>
      </c>
      <c r="E680">
        <f>'Data Entry'!N681</f>
        <v>0</v>
      </c>
      <c r="F680">
        <f>'Data Entry'!O681</f>
        <v>0</v>
      </c>
      <c r="G680">
        <f>'Data Entry'!P681</f>
        <v>0</v>
      </c>
      <c r="H680">
        <f>'Data Entry'!Q681</f>
        <v>0</v>
      </c>
      <c r="I680">
        <f>'Data Entry'!R681</f>
        <v>0</v>
      </c>
      <c r="J680">
        <f t="shared" si="110"/>
        <v>0</v>
      </c>
      <c r="K680" s="1">
        <f>SUMIFS('I want to cry'!C$2:C$2000,'I want to cry'!$A$2:$A$2000,$B680,'I want to cry'!$B$2:$B$2000,$C680)</f>
        <v>0</v>
      </c>
      <c r="L680" s="1">
        <f>SUMIFS('I want to cry'!D$2:D$2000,'I want to cry'!$A$2:$A$2000,$B680,'I want to cry'!$B$2:$B$2000,$C680)</f>
        <v>0</v>
      </c>
      <c r="M680" s="1">
        <f>SUMIFS('I want to cry'!E$2:E$2000,'I want to cry'!$A$2:$A$2000,$B680,'I want to cry'!$B$2:$B$2000,$C680)</f>
        <v>0</v>
      </c>
      <c r="N680" s="1">
        <f t="shared" si="111"/>
        <v>0</v>
      </c>
      <c r="O680" s="1">
        <f t="shared" si="112"/>
        <v>0</v>
      </c>
      <c r="P680" s="1">
        <f t="shared" si="113"/>
        <v>0</v>
      </c>
      <c r="Q680" s="1">
        <f>SUMIF('I have a blue banner'!A$2:A$2000,D680,'I have a blue banner'!L$2:L$2000)</f>
        <v>0</v>
      </c>
      <c r="R680" s="1">
        <f>SUMIF('I have a blue banner'!A$2:A$2000,F680,'I have a blue banner'!L$2:L$2000)</f>
        <v>0</v>
      </c>
      <c r="S680" s="1">
        <f>SUMIF('I have a blue banner'!A$2:A$2000,I680,'I have a blue banner'!L$2:L$2000)</f>
        <v>0</v>
      </c>
      <c r="T680" s="1">
        <f>SUMIF('I wanna go biking'!A$2:A$1000,D680,'I wanna go biking'!D$2:D$2000)</f>
        <v>0</v>
      </c>
      <c r="U680" s="1">
        <f>SUMIF('I wanna go biking'!A$2:A$1000,F680,'I wanna go biking'!D$2:D$2000)</f>
        <v>0</v>
      </c>
      <c r="V680" s="1">
        <f>SUMIF('I wanna go biking'!A$2:A$1000,H680,'I wanna go biking'!D$2:D$2000)</f>
        <v>0</v>
      </c>
      <c r="W680">
        <f t="shared" si="114"/>
        <v>0</v>
      </c>
      <c r="X680">
        <f t="shared" si="115"/>
        <v>0</v>
      </c>
      <c r="Y680">
        <f t="shared" si="116"/>
        <v>0</v>
      </c>
      <c r="Z680">
        <f t="shared" si="117"/>
        <v>0</v>
      </c>
      <c r="AA680">
        <f t="shared" si="118"/>
        <v>0</v>
      </c>
      <c r="AB680">
        <f t="shared" si="119"/>
        <v>0</v>
      </c>
      <c r="AC680" s="25">
        <f t="shared" si="120"/>
        <v>0</v>
      </c>
    </row>
    <row r="681" spans="1:29">
      <c r="A681">
        <f>'Data Entry'!A682</f>
        <v>0</v>
      </c>
      <c r="B681">
        <f>'Data Entry'!B682</f>
        <v>0</v>
      </c>
      <c r="C681">
        <f>'Data Entry'!C682</f>
        <v>0</v>
      </c>
      <c r="D681">
        <f>'Data Entry'!M682</f>
        <v>0</v>
      </c>
      <c r="E681">
        <f>'Data Entry'!N682</f>
        <v>0</v>
      </c>
      <c r="F681">
        <f>'Data Entry'!O682</f>
        <v>0</v>
      </c>
      <c r="G681">
        <f>'Data Entry'!P682</f>
        <v>0</v>
      </c>
      <c r="H681">
        <f>'Data Entry'!Q682</f>
        <v>0</v>
      </c>
      <c r="I681">
        <f>'Data Entry'!R682</f>
        <v>0</v>
      </c>
      <c r="J681">
        <f t="shared" si="110"/>
        <v>0</v>
      </c>
      <c r="K681" s="1">
        <f>SUMIFS('I want to cry'!C$2:C$2000,'I want to cry'!$A$2:$A$2000,$B681,'I want to cry'!$B$2:$B$2000,$C681)</f>
        <v>0</v>
      </c>
      <c r="L681" s="1">
        <f>SUMIFS('I want to cry'!D$2:D$2000,'I want to cry'!$A$2:$A$2000,$B681,'I want to cry'!$B$2:$B$2000,$C681)</f>
        <v>0</v>
      </c>
      <c r="M681" s="1">
        <f>SUMIFS('I want to cry'!E$2:E$2000,'I want to cry'!$A$2:$A$2000,$B681,'I want to cry'!$B$2:$B$2000,$C681)</f>
        <v>0</v>
      </c>
      <c r="N681" s="1">
        <f t="shared" si="111"/>
        <v>0</v>
      </c>
      <c r="O681" s="1">
        <f t="shared" si="112"/>
        <v>0</v>
      </c>
      <c r="P681" s="1">
        <f t="shared" si="113"/>
        <v>0</v>
      </c>
      <c r="Q681" s="1">
        <f>SUMIF('I have a blue banner'!A$2:A$2000,D681,'I have a blue banner'!L$2:L$2000)</f>
        <v>0</v>
      </c>
      <c r="R681" s="1">
        <f>SUMIF('I have a blue banner'!A$2:A$2000,F681,'I have a blue banner'!L$2:L$2000)</f>
        <v>0</v>
      </c>
      <c r="S681" s="1">
        <f>SUMIF('I have a blue banner'!A$2:A$2000,I681,'I have a blue banner'!L$2:L$2000)</f>
        <v>0</v>
      </c>
      <c r="T681" s="1">
        <f>SUMIF('I wanna go biking'!A$2:A$1000,D681,'I wanna go biking'!D$2:D$2000)</f>
        <v>0</v>
      </c>
      <c r="U681" s="1">
        <f>SUMIF('I wanna go biking'!A$2:A$1000,F681,'I wanna go biking'!D$2:D$2000)</f>
        <v>0</v>
      </c>
      <c r="V681" s="1">
        <f>SUMIF('I wanna go biking'!A$2:A$1000,H681,'I wanna go biking'!D$2:D$2000)</f>
        <v>0</v>
      </c>
      <c r="W681">
        <f t="shared" si="114"/>
        <v>0</v>
      </c>
      <c r="X681">
        <f t="shared" si="115"/>
        <v>0</v>
      </c>
      <c r="Y681">
        <f t="shared" si="116"/>
        <v>0</v>
      </c>
      <c r="Z681">
        <f t="shared" si="117"/>
        <v>0</v>
      </c>
      <c r="AA681">
        <f t="shared" si="118"/>
        <v>0</v>
      </c>
      <c r="AB681">
        <f t="shared" si="119"/>
        <v>0</v>
      </c>
      <c r="AC681" s="25">
        <f t="shared" si="120"/>
        <v>0</v>
      </c>
    </row>
    <row r="682" spans="1:29">
      <c r="A682">
        <f>'Data Entry'!A683</f>
        <v>0</v>
      </c>
      <c r="B682">
        <f>'Data Entry'!B683</f>
        <v>0</v>
      </c>
      <c r="C682">
        <f>'Data Entry'!C683</f>
        <v>0</v>
      </c>
      <c r="D682">
        <f>'Data Entry'!M683</f>
        <v>0</v>
      </c>
      <c r="E682">
        <f>'Data Entry'!N683</f>
        <v>0</v>
      </c>
      <c r="F682">
        <f>'Data Entry'!O683</f>
        <v>0</v>
      </c>
      <c r="G682">
        <f>'Data Entry'!P683</f>
        <v>0</v>
      </c>
      <c r="H682">
        <f>'Data Entry'!Q683</f>
        <v>0</v>
      </c>
      <c r="I682">
        <f>'Data Entry'!R683</f>
        <v>0</v>
      </c>
      <c r="J682">
        <f t="shared" si="110"/>
        <v>0</v>
      </c>
      <c r="K682" s="1">
        <f>SUMIFS('I want to cry'!C$2:C$2000,'I want to cry'!$A$2:$A$2000,$B682,'I want to cry'!$B$2:$B$2000,$C682)</f>
        <v>0</v>
      </c>
      <c r="L682" s="1">
        <f>SUMIFS('I want to cry'!D$2:D$2000,'I want to cry'!$A$2:$A$2000,$B682,'I want to cry'!$B$2:$B$2000,$C682)</f>
        <v>0</v>
      </c>
      <c r="M682" s="1">
        <f>SUMIFS('I want to cry'!E$2:E$2000,'I want to cry'!$A$2:$A$2000,$B682,'I want to cry'!$B$2:$B$2000,$C682)</f>
        <v>0</v>
      </c>
      <c r="N682" s="1">
        <f t="shared" si="111"/>
        <v>0</v>
      </c>
      <c r="O682" s="1">
        <f t="shared" si="112"/>
        <v>0</v>
      </c>
      <c r="P682" s="1">
        <f t="shared" si="113"/>
        <v>0</v>
      </c>
      <c r="Q682" s="1">
        <f>SUMIF('I have a blue banner'!A$2:A$2000,D682,'I have a blue banner'!L$2:L$2000)</f>
        <v>0</v>
      </c>
      <c r="R682" s="1">
        <f>SUMIF('I have a blue banner'!A$2:A$2000,F682,'I have a blue banner'!L$2:L$2000)</f>
        <v>0</v>
      </c>
      <c r="S682" s="1">
        <f>SUMIF('I have a blue banner'!A$2:A$2000,I682,'I have a blue banner'!L$2:L$2000)</f>
        <v>0</v>
      </c>
      <c r="T682" s="1">
        <f>SUMIF('I wanna go biking'!A$2:A$1000,D682,'I wanna go biking'!D$2:D$2000)</f>
        <v>0</v>
      </c>
      <c r="U682" s="1">
        <f>SUMIF('I wanna go biking'!A$2:A$1000,F682,'I wanna go biking'!D$2:D$2000)</f>
        <v>0</v>
      </c>
      <c r="V682" s="1">
        <f>SUMIF('I wanna go biking'!A$2:A$1000,H682,'I wanna go biking'!D$2:D$2000)</f>
        <v>0</v>
      </c>
      <c r="W682">
        <f t="shared" si="114"/>
        <v>0</v>
      </c>
      <c r="X682">
        <f t="shared" si="115"/>
        <v>0</v>
      </c>
      <c r="Y682">
        <f t="shared" si="116"/>
        <v>0</v>
      </c>
      <c r="Z682">
        <f t="shared" si="117"/>
        <v>0</v>
      </c>
      <c r="AA682">
        <f t="shared" si="118"/>
        <v>0</v>
      </c>
      <c r="AB682">
        <f t="shared" si="119"/>
        <v>0</v>
      </c>
      <c r="AC682" s="25">
        <f t="shared" si="120"/>
        <v>0</v>
      </c>
    </row>
    <row r="683" spans="1:29">
      <c r="A683">
        <f>'Data Entry'!A684</f>
        <v>0</v>
      </c>
      <c r="B683">
        <f>'Data Entry'!B684</f>
        <v>0</v>
      </c>
      <c r="C683">
        <f>'Data Entry'!C684</f>
        <v>0</v>
      </c>
      <c r="D683">
        <f>'Data Entry'!M684</f>
        <v>0</v>
      </c>
      <c r="E683">
        <f>'Data Entry'!N684</f>
        <v>0</v>
      </c>
      <c r="F683">
        <f>'Data Entry'!O684</f>
        <v>0</v>
      </c>
      <c r="G683">
        <f>'Data Entry'!P684</f>
        <v>0</v>
      </c>
      <c r="H683">
        <f>'Data Entry'!Q684</f>
        <v>0</v>
      </c>
      <c r="I683">
        <f>'Data Entry'!R684</f>
        <v>0</v>
      </c>
      <c r="J683">
        <f t="shared" si="110"/>
        <v>0</v>
      </c>
      <c r="K683" s="1">
        <f>SUMIFS('I want to cry'!C$2:C$2000,'I want to cry'!$A$2:$A$2000,$B683,'I want to cry'!$B$2:$B$2000,$C683)</f>
        <v>0</v>
      </c>
      <c r="L683" s="1">
        <f>SUMIFS('I want to cry'!D$2:D$2000,'I want to cry'!$A$2:$A$2000,$B683,'I want to cry'!$B$2:$B$2000,$C683)</f>
        <v>0</v>
      </c>
      <c r="M683" s="1">
        <f>SUMIFS('I want to cry'!E$2:E$2000,'I want to cry'!$A$2:$A$2000,$B683,'I want to cry'!$B$2:$B$2000,$C683)</f>
        <v>0</v>
      </c>
      <c r="N683" s="1">
        <f t="shared" si="111"/>
        <v>0</v>
      </c>
      <c r="O683" s="1">
        <f t="shared" si="112"/>
        <v>0</v>
      </c>
      <c r="P683" s="1">
        <f t="shared" si="113"/>
        <v>0</v>
      </c>
      <c r="Q683" s="1">
        <f>SUMIF('I have a blue banner'!A$2:A$2000,D683,'I have a blue banner'!L$2:L$2000)</f>
        <v>0</v>
      </c>
      <c r="R683" s="1">
        <f>SUMIF('I have a blue banner'!A$2:A$2000,F683,'I have a blue banner'!L$2:L$2000)</f>
        <v>0</v>
      </c>
      <c r="S683" s="1">
        <f>SUMIF('I have a blue banner'!A$2:A$2000,I683,'I have a blue banner'!L$2:L$2000)</f>
        <v>0</v>
      </c>
      <c r="T683" s="1">
        <f>SUMIF('I wanna go biking'!A$2:A$1000,D683,'I wanna go biking'!D$2:D$2000)</f>
        <v>0</v>
      </c>
      <c r="U683" s="1">
        <f>SUMIF('I wanna go biking'!A$2:A$1000,F683,'I wanna go biking'!D$2:D$2000)</f>
        <v>0</v>
      </c>
      <c r="V683" s="1">
        <f>SUMIF('I wanna go biking'!A$2:A$1000,H683,'I wanna go biking'!D$2:D$2000)</f>
        <v>0</v>
      </c>
      <c r="W683">
        <f t="shared" si="114"/>
        <v>0</v>
      </c>
      <c r="X683">
        <f t="shared" si="115"/>
        <v>0</v>
      </c>
      <c r="Y683">
        <f t="shared" si="116"/>
        <v>0</v>
      </c>
      <c r="Z683">
        <f t="shared" si="117"/>
        <v>0</v>
      </c>
      <c r="AA683">
        <f t="shared" si="118"/>
        <v>0</v>
      </c>
      <c r="AB683">
        <f t="shared" si="119"/>
        <v>0</v>
      </c>
      <c r="AC683" s="25">
        <f t="shared" si="120"/>
        <v>0</v>
      </c>
    </row>
    <row r="684" spans="1:29">
      <c r="A684">
        <f>'Data Entry'!A685</f>
        <v>0</v>
      </c>
      <c r="B684">
        <f>'Data Entry'!B685</f>
        <v>0</v>
      </c>
      <c r="C684">
        <f>'Data Entry'!C685</f>
        <v>0</v>
      </c>
      <c r="D684">
        <f>'Data Entry'!M685</f>
        <v>0</v>
      </c>
      <c r="E684">
        <f>'Data Entry'!N685</f>
        <v>0</v>
      </c>
      <c r="F684">
        <f>'Data Entry'!O685</f>
        <v>0</v>
      </c>
      <c r="G684">
        <f>'Data Entry'!P685</f>
        <v>0</v>
      </c>
      <c r="H684">
        <f>'Data Entry'!Q685</f>
        <v>0</v>
      </c>
      <c r="I684">
        <f>'Data Entry'!R685</f>
        <v>0</v>
      </c>
      <c r="J684">
        <f t="shared" si="110"/>
        <v>0</v>
      </c>
      <c r="K684" s="1">
        <f>SUMIFS('I want to cry'!C$2:C$2000,'I want to cry'!$A$2:$A$2000,$B684,'I want to cry'!$B$2:$B$2000,$C684)</f>
        <v>0</v>
      </c>
      <c r="L684" s="1">
        <f>SUMIFS('I want to cry'!D$2:D$2000,'I want to cry'!$A$2:$A$2000,$B684,'I want to cry'!$B$2:$B$2000,$C684)</f>
        <v>0</v>
      </c>
      <c r="M684" s="1">
        <f>SUMIFS('I want to cry'!E$2:E$2000,'I want to cry'!$A$2:$A$2000,$B684,'I want to cry'!$B$2:$B$2000,$C684)</f>
        <v>0</v>
      </c>
      <c r="N684" s="1">
        <f t="shared" si="111"/>
        <v>0</v>
      </c>
      <c r="O684" s="1">
        <f t="shared" si="112"/>
        <v>0</v>
      </c>
      <c r="P684" s="1">
        <f t="shared" si="113"/>
        <v>0</v>
      </c>
      <c r="Q684" s="1">
        <f>SUMIF('I have a blue banner'!A$2:A$2000,D684,'I have a blue banner'!L$2:L$2000)</f>
        <v>0</v>
      </c>
      <c r="R684" s="1">
        <f>SUMIF('I have a blue banner'!A$2:A$2000,F684,'I have a blue banner'!L$2:L$2000)</f>
        <v>0</v>
      </c>
      <c r="S684" s="1">
        <f>SUMIF('I have a blue banner'!A$2:A$2000,I684,'I have a blue banner'!L$2:L$2000)</f>
        <v>0</v>
      </c>
      <c r="T684" s="1">
        <f>SUMIF('I wanna go biking'!A$2:A$1000,D684,'I wanna go biking'!D$2:D$2000)</f>
        <v>0</v>
      </c>
      <c r="U684" s="1">
        <f>SUMIF('I wanna go biking'!A$2:A$1000,F684,'I wanna go biking'!D$2:D$2000)</f>
        <v>0</v>
      </c>
      <c r="V684" s="1">
        <f>SUMIF('I wanna go biking'!A$2:A$1000,H684,'I wanna go biking'!D$2:D$2000)</f>
        <v>0</v>
      </c>
      <c r="W684">
        <f t="shared" si="114"/>
        <v>0</v>
      </c>
      <c r="X684">
        <f t="shared" si="115"/>
        <v>0</v>
      </c>
      <c r="Y684">
        <f t="shared" si="116"/>
        <v>0</v>
      </c>
      <c r="Z684">
        <f t="shared" si="117"/>
        <v>0</v>
      </c>
      <c r="AA684">
        <f t="shared" si="118"/>
        <v>0</v>
      </c>
      <c r="AB684">
        <f t="shared" si="119"/>
        <v>0</v>
      </c>
      <c r="AC684" s="25">
        <f t="shared" si="120"/>
        <v>0</v>
      </c>
    </row>
    <row r="685" spans="1:29">
      <c r="A685">
        <f>'Data Entry'!A686</f>
        <v>0</v>
      </c>
      <c r="B685">
        <f>'Data Entry'!B686</f>
        <v>0</v>
      </c>
      <c r="C685">
        <f>'Data Entry'!C686</f>
        <v>0</v>
      </c>
      <c r="D685">
        <f>'Data Entry'!M686</f>
        <v>0</v>
      </c>
      <c r="E685">
        <f>'Data Entry'!N686</f>
        <v>0</v>
      </c>
      <c r="F685">
        <f>'Data Entry'!O686</f>
        <v>0</v>
      </c>
      <c r="G685">
        <f>'Data Entry'!P686</f>
        <v>0</v>
      </c>
      <c r="H685">
        <f>'Data Entry'!Q686</f>
        <v>0</v>
      </c>
      <c r="I685">
        <f>'Data Entry'!R686</f>
        <v>0</v>
      </c>
      <c r="J685">
        <f t="shared" si="110"/>
        <v>0</v>
      </c>
      <c r="K685" s="1">
        <f>SUMIFS('I want to cry'!C$2:C$2000,'I want to cry'!$A$2:$A$2000,$B685,'I want to cry'!$B$2:$B$2000,$C685)</f>
        <v>0</v>
      </c>
      <c r="L685" s="1">
        <f>SUMIFS('I want to cry'!D$2:D$2000,'I want to cry'!$A$2:$A$2000,$B685,'I want to cry'!$B$2:$B$2000,$C685)</f>
        <v>0</v>
      </c>
      <c r="M685" s="1">
        <f>SUMIFS('I want to cry'!E$2:E$2000,'I want to cry'!$A$2:$A$2000,$B685,'I want to cry'!$B$2:$B$2000,$C685)</f>
        <v>0</v>
      </c>
      <c r="N685" s="1">
        <f t="shared" si="111"/>
        <v>0</v>
      </c>
      <c r="O685" s="1">
        <f t="shared" si="112"/>
        <v>0</v>
      </c>
      <c r="P685" s="1">
        <f t="shared" si="113"/>
        <v>0</v>
      </c>
      <c r="Q685" s="1">
        <f>SUMIF('I have a blue banner'!A$2:A$2000,D685,'I have a blue banner'!L$2:L$2000)</f>
        <v>0</v>
      </c>
      <c r="R685" s="1">
        <f>SUMIF('I have a blue banner'!A$2:A$2000,F685,'I have a blue banner'!L$2:L$2000)</f>
        <v>0</v>
      </c>
      <c r="S685" s="1">
        <f>SUMIF('I have a blue banner'!A$2:A$2000,I685,'I have a blue banner'!L$2:L$2000)</f>
        <v>0</v>
      </c>
      <c r="T685" s="1">
        <f>SUMIF('I wanna go biking'!A$2:A$1000,D685,'I wanna go biking'!D$2:D$2000)</f>
        <v>0</v>
      </c>
      <c r="U685" s="1">
        <f>SUMIF('I wanna go biking'!A$2:A$1000,F685,'I wanna go biking'!D$2:D$2000)</f>
        <v>0</v>
      </c>
      <c r="V685" s="1">
        <f>SUMIF('I wanna go biking'!A$2:A$1000,H685,'I wanna go biking'!D$2:D$2000)</f>
        <v>0</v>
      </c>
      <c r="W685">
        <f t="shared" si="114"/>
        <v>0</v>
      </c>
      <c r="X685">
        <f t="shared" si="115"/>
        <v>0</v>
      </c>
      <c r="Y685">
        <f t="shared" si="116"/>
        <v>0</v>
      </c>
      <c r="Z685">
        <f t="shared" si="117"/>
        <v>0</v>
      </c>
      <c r="AA685">
        <f t="shared" si="118"/>
        <v>0</v>
      </c>
      <c r="AB685">
        <f t="shared" si="119"/>
        <v>0</v>
      </c>
      <c r="AC685" s="25">
        <f t="shared" si="120"/>
        <v>0</v>
      </c>
    </row>
    <row r="686" spans="1:29">
      <c r="A686">
        <f>'Data Entry'!A687</f>
        <v>0</v>
      </c>
      <c r="B686">
        <f>'Data Entry'!B687</f>
        <v>0</v>
      </c>
      <c r="C686">
        <f>'Data Entry'!C687</f>
        <v>0</v>
      </c>
      <c r="D686">
        <f>'Data Entry'!M687</f>
        <v>0</v>
      </c>
      <c r="E686">
        <f>'Data Entry'!N687</f>
        <v>0</v>
      </c>
      <c r="F686">
        <f>'Data Entry'!O687</f>
        <v>0</v>
      </c>
      <c r="G686">
        <f>'Data Entry'!P687</f>
        <v>0</v>
      </c>
      <c r="H686">
        <f>'Data Entry'!Q687</f>
        <v>0</v>
      </c>
      <c r="I686">
        <f>'Data Entry'!R687</f>
        <v>0</v>
      </c>
      <c r="J686">
        <f t="shared" si="110"/>
        <v>0</v>
      </c>
      <c r="K686" s="1">
        <f>SUMIFS('I want to cry'!C$2:C$2000,'I want to cry'!$A$2:$A$2000,$B686,'I want to cry'!$B$2:$B$2000,$C686)</f>
        <v>0</v>
      </c>
      <c r="L686" s="1">
        <f>SUMIFS('I want to cry'!D$2:D$2000,'I want to cry'!$A$2:$A$2000,$B686,'I want to cry'!$B$2:$B$2000,$C686)</f>
        <v>0</v>
      </c>
      <c r="M686" s="1">
        <f>SUMIFS('I want to cry'!E$2:E$2000,'I want to cry'!$A$2:$A$2000,$B686,'I want to cry'!$B$2:$B$2000,$C686)</f>
        <v>0</v>
      </c>
      <c r="N686" s="1">
        <f t="shared" si="111"/>
        <v>0</v>
      </c>
      <c r="O686" s="1">
        <f t="shared" si="112"/>
        <v>0</v>
      </c>
      <c r="P686" s="1">
        <f t="shared" si="113"/>
        <v>0</v>
      </c>
      <c r="Q686" s="1">
        <f>SUMIF('I have a blue banner'!A$2:A$2000,D686,'I have a blue banner'!L$2:L$2000)</f>
        <v>0</v>
      </c>
      <c r="R686" s="1">
        <f>SUMIF('I have a blue banner'!A$2:A$2000,F686,'I have a blue banner'!L$2:L$2000)</f>
        <v>0</v>
      </c>
      <c r="S686" s="1">
        <f>SUMIF('I have a blue banner'!A$2:A$2000,I686,'I have a blue banner'!L$2:L$2000)</f>
        <v>0</v>
      </c>
      <c r="T686" s="1">
        <f>SUMIF('I wanna go biking'!A$2:A$1000,D686,'I wanna go biking'!D$2:D$2000)</f>
        <v>0</v>
      </c>
      <c r="U686" s="1">
        <f>SUMIF('I wanna go biking'!A$2:A$1000,F686,'I wanna go biking'!D$2:D$2000)</f>
        <v>0</v>
      </c>
      <c r="V686" s="1">
        <f>SUMIF('I wanna go biking'!A$2:A$1000,H686,'I wanna go biking'!D$2:D$2000)</f>
        <v>0</v>
      </c>
      <c r="W686">
        <f t="shared" si="114"/>
        <v>0</v>
      </c>
      <c r="X686">
        <f t="shared" si="115"/>
        <v>0</v>
      </c>
      <c r="Y686">
        <f t="shared" si="116"/>
        <v>0</v>
      </c>
      <c r="Z686">
        <f t="shared" si="117"/>
        <v>0</v>
      </c>
      <c r="AA686">
        <f t="shared" si="118"/>
        <v>0</v>
      </c>
      <c r="AB686">
        <f t="shared" si="119"/>
        <v>0</v>
      </c>
      <c r="AC686" s="25">
        <f t="shared" si="120"/>
        <v>0</v>
      </c>
    </row>
    <row r="687" spans="1:29">
      <c r="A687">
        <f>'Data Entry'!A688</f>
        <v>0</v>
      </c>
      <c r="B687">
        <f>'Data Entry'!B688</f>
        <v>0</v>
      </c>
      <c r="C687">
        <f>'Data Entry'!C688</f>
        <v>0</v>
      </c>
      <c r="D687">
        <f>'Data Entry'!M688</f>
        <v>0</v>
      </c>
      <c r="E687">
        <f>'Data Entry'!N688</f>
        <v>0</v>
      </c>
      <c r="F687">
        <f>'Data Entry'!O688</f>
        <v>0</v>
      </c>
      <c r="G687">
        <f>'Data Entry'!P688</f>
        <v>0</v>
      </c>
      <c r="H687">
        <f>'Data Entry'!Q688</f>
        <v>0</v>
      </c>
      <c r="I687">
        <f>'Data Entry'!R688</f>
        <v>0</v>
      </c>
      <c r="J687">
        <f t="shared" si="110"/>
        <v>0</v>
      </c>
      <c r="K687" s="1">
        <f>SUMIFS('I want to cry'!C$2:C$2000,'I want to cry'!$A$2:$A$2000,$B687,'I want to cry'!$B$2:$B$2000,$C687)</f>
        <v>0</v>
      </c>
      <c r="L687" s="1">
        <f>SUMIFS('I want to cry'!D$2:D$2000,'I want to cry'!$A$2:$A$2000,$B687,'I want to cry'!$B$2:$B$2000,$C687)</f>
        <v>0</v>
      </c>
      <c r="M687" s="1">
        <f>SUMIFS('I want to cry'!E$2:E$2000,'I want to cry'!$A$2:$A$2000,$B687,'I want to cry'!$B$2:$B$2000,$C687)</f>
        <v>0</v>
      </c>
      <c r="N687" s="1">
        <f t="shared" si="111"/>
        <v>0</v>
      </c>
      <c r="O687" s="1">
        <f t="shared" si="112"/>
        <v>0</v>
      </c>
      <c r="P687" s="1">
        <f t="shared" si="113"/>
        <v>0</v>
      </c>
      <c r="Q687" s="1">
        <f>SUMIF('I have a blue banner'!A$2:A$2000,D687,'I have a blue banner'!L$2:L$2000)</f>
        <v>0</v>
      </c>
      <c r="R687" s="1">
        <f>SUMIF('I have a blue banner'!A$2:A$2000,F687,'I have a blue banner'!L$2:L$2000)</f>
        <v>0</v>
      </c>
      <c r="S687" s="1">
        <f>SUMIF('I have a blue banner'!A$2:A$2000,I687,'I have a blue banner'!L$2:L$2000)</f>
        <v>0</v>
      </c>
      <c r="T687" s="1">
        <f>SUMIF('I wanna go biking'!A$2:A$1000,D687,'I wanna go biking'!D$2:D$2000)</f>
        <v>0</v>
      </c>
      <c r="U687" s="1">
        <f>SUMIF('I wanna go biking'!A$2:A$1000,F687,'I wanna go biking'!D$2:D$2000)</f>
        <v>0</v>
      </c>
      <c r="V687" s="1">
        <f>SUMIF('I wanna go biking'!A$2:A$1000,H687,'I wanna go biking'!D$2:D$2000)</f>
        <v>0</v>
      </c>
      <c r="W687">
        <f t="shared" si="114"/>
        <v>0</v>
      </c>
      <c r="X687">
        <f t="shared" si="115"/>
        <v>0</v>
      </c>
      <c r="Y687">
        <f t="shared" si="116"/>
        <v>0</v>
      </c>
      <c r="Z687">
        <f t="shared" si="117"/>
        <v>0</v>
      </c>
      <c r="AA687">
        <f t="shared" si="118"/>
        <v>0</v>
      </c>
      <c r="AB687">
        <f t="shared" si="119"/>
        <v>0</v>
      </c>
      <c r="AC687" s="25">
        <f t="shared" si="120"/>
        <v>0</v>
      </c>
    </row>
    <row r="688" spans="1:29">
      <c r="A688">
        <f>'Data Entry'!A689</f>
        <v>0</v>
      </c>
      <c r="B688">
        <f>'Data Entry'!B689</f>
        <v>0</v>
      </c>
      <c r="C688">
        <f>'Data Entry'!C689</f>
        <v>0</v>
      </c>
      <c r="D688">
        <f>'Data Entry'!M689</f>
        <v>0</v>
      </c>
      <c r="E688">
        <f>'Data Entry'!N689</f>
        <v>0</v>
      </c>
      <c r="F688">
        <f>'Data Entry'!O689</f>
        <v>0</v>
      </c>
      <c r="G688">
        <f>'Data Entry'!P689</f>
        <v>0</v>
      </c>
      <c r="H688">
        <f>'Data Entry'!Q689</f>
        <v>0</v>
      </c>
      <c r="I688">
        <f>'Data Entry'!R689</f>
        <v>0</v>
      </c>
      <c r="J688">
        <f t="shared" si="110"/>
        <v>0</v>
      </c>
      <c r="K688" s="1">
        <f>SUMIFS('I want to cry'!C$2:C$2000,'I want to cry'!$A$2:$A$2000,$B688,'I want to cry'!$B$2:$B$2000,$C688)</f>
        <v>0</v>
      </c>
      <c r="L688" s="1">
        <f>SUMIFS('I want to cry'!D$2:D$2000,'I want to cry'!$A$2:$A$2000,$B688,'I want to cry'!$B$2:$B$2000,$C688)</f>
        <v>0</v>
      </c>
      <c r="M688" s="1">
        <f>SUMIFS('I want to cry'!E$2:E$2000,'I want to cry'!$A$2:$A$2000,$B688,'I want to cry'!$B$2:$B$2000,$C688)</f>
        <v>0</v>
      </c>
      <c r="N688" s="1">
        <f t="shared" si="111"/>
        <v>0</v>
      </c>
      <c r="O688" s="1">
        <f t="shared" si="112"/>
        <v>0</v>
      </c>
      <c r="P688" s="1">
        <f t="shared" si="113"/>
        <v>0</v>
      </c>
      <c r="Q688" s="1">
        <f>SUMIF('I have a blue banner'!A$2:A$2000,D688,'I have a blue banner'!L$2:L$2000)</f>
        <v>0</v>
      </c>
      <c r="R688" s="1">
        <f>SUMIF('I have a blue banner'!A$2:A$2000,F688,'I have a blue banner'!L$2:L$2000)</f>
        <v>0</v>
      </c>
      <c r="S688" s="1">
        <f>SUMIF('I have a blue banner'!A$2:A$2000,I688,'I have a blue banner'!L$2:L$2000)</f>
        <v>0</v>
      </c>
      <c r="T688" s="1">
        <f>SUMIF('I wanna go biking'!A$2:A$1000,D688,'I wanna go biking'!D$2:D$2000)</f>
        <v>0</v>
      </c>
      <c r="U688" s="1">
        <f>SUMIF('I wanna go biking'!A$2:A$1000,F688,'I wanna go biking'!D$2:D$2000)</f>
        <v>0</v>
      </c>
      <c r="V688" s="1">
        <f>SUMIF('I wanna go biking'!A$2:A$1000,H688,'I wanna go biking'!D$2:D$2000)</f>
        <v>0</v>
      </c>
      <c r="W688">
        <f t="shared" si="114"/>
        <v>0</v>
      </c>
      <c r="X688">
        <f t="shared" si="115"/>
        <v>0</v>
      </c>
      <c r="Y688">
        <f t="shared" si="116"/>
        <v>0</v>
      </c>
      <c r="Z688">
        <f t="shared" si="117"/>
        <v>0</v>
      </c>
      <c r="AA688">
        <f t="shared" si="118"/>
        <v>0</v>
      </c>
      <c r="AB688">
        <f t="shared" si="119"/>
        <v>0</v>
      </c>
      <c r="AC688" s="25">
        <f t="shared" si="120"/>
        <v>0</v>
      </c>
    </row>
    <row r="689" spans="1:29">
      <c r="A689">
        <f>'Data Entry'!A690</f>
        <v>0</v>
      </c>
      <c r="B689">
        <f>'Data Entry'!B690</f>
        <v>0</v>
      </c>
      <c r="C689">
        <f>'Data Entry'!C690</f>
        <v>0</v>
      </c>
      <c r="D689">
        <f>'Data Entry'!M690</f>
        <v>0</v>
      </c>
      <c r="E689">
        <f>'Data Entry'!N690</f>
        <v>0</v>
      </c>
      <c r="F689">
        <f>'Data Entry'!O690</f>
        <v>0</v>
      </c>
      <c r="G689">
        <f>'Data Entry'!P690</f>
        <v>0</v>
      </c>
      <c r="H689">
        <f>'Data Entry'!Q690</f>
        <v>0</v>
      </c>
      <c r="I689">
        <f>'Data Entry'!R690</f>
        <v>0</v>
      </c>
      <c r="J689">
        <f t="shared" si="110"/>
        <v>0</v>
      </c>
      <c r="K689" s="1">
        <f>SUMIFS('I want to cry'!C$2:C$2000,'I want to cry'!$A$2:$A$2000,$B689,'I want to cry'!$B$2:$B$2000,$C689)</f>
        <v>0</v>
      </c>
      <c r="L689" s="1">
        <f>SUMIFS('I want to cry'!D$2:D$2000,'I want to cry'!$A$2:$A$2000,$B689,'I want to cry'!$B$2:$B$2000,$C689)</f>
        <v>0</v>
      </c>
      <c r="M689" s="1">
        <f>SUMIFS('I want to cry'!E$2:E$2000,'I want to cry'!$A$2:$A$2000,$B689,'I want to cry'!$B$2:$B$2000,$C689)</f>
        <v>0</v>
      </c>
      <c r="N689" s="1">
        <f t="shared" si="111"/>
        <v>0</v>
      </c>
      <c r="O689" s="1">
        <f t="shared" si="112"/>
        <v>0</v>
      </c>
      <c r="P689" s="1">
        <f t="shared" si="113"/>
        <v>0</v>
      </c>
      <c r="Q689" s="1">
        <f>SUMIF('I have a blue banner'!A$2:A$2000,D689,'I have a blue banner'!L$2:L$2000)</f>
        <v>0</v>
      </c>
      <c r="R689" s="1">
        <f>SUMIF('I have a blue banner'!A$2:A$2000,F689,'I have a blue banner'!L$2:L$2000)</f>
        <v>0</v>
      </c>
      <c r="S689" s="1">
        <f>SUMIF('I have a blue banner'!A$2:A$2000,I689,'I have a blue banner'!L$2:L$2000)</f>
        <v>0</v>
      </c>
      <c r="T689" s="1">
        <f>SUMIF('I wanna go biking'!A$2:A$1000,D689,'I wanna go biking'!D$2:D$2000)</f>
        <v>0</v>
      </c>
      <c r="U689" s="1">
        <f>SUMIF('I wanna go biking'!A$2:A$1000,F689,'I wanna go biking'!D$2:D$2000)</f>
        <v>0</v>
      </c>
      <c r="V689" s="1">
        <f>SUMIF('I wanna go biking'!A$2:A$1000,H689,'I wanna go biking'!D$2:D$2000)</f>
        <v>0</v>
      </c>
      <c r="W689">
        <f t="shared" si="114"/>
        <v>0</v>
      </c>
      <c r="X689">
        <f t="shared" si="115"/>
        <v>0</v>
      </c>
      <c r="Y689">
        <f t="shared" si="116"/>
        <v>0</v>
      </c>
      <c r="Z689">
        <f t="shared" si="117"/>
        <v>0</v>
      </c>
      <c r="AA689">
        <f t="shared" si="118"/>
        <v>0</v>
      </c>
      <c r="AB689">
        <f t="shared" si="119"/>
        <v>0</v>
      </c>
      <c r="AC689" s="25">
        <f t="shared" si="120"/>
        <v>0</v>
      </c>
    </row>
    <row r="690" spans="1:29">
      <c r="A690">
        <f>'Data Entry'!A691</f>
        <v>0</v>
      </c>
      <c r="B690">
        <f>'Data Entry'!B691</f>
        <v>0</v>
      </c>
      <c r="C690">
        <f>'Data Entry'!C691</f>
        <v>0</v>
      </c>
      <c r="D690">
        <f>'Data Entry'!M691</f>
        <v>0</v>
      </c>
      <c r="E690">
        <f>'Data Entry'!N691</f>
        <v>0</v>
      </c>
      <c r="F690">
        <f>'Data Entry'!O691</f>
        <v>0</v>
      </c>
      <c r="G690">
        <f>'Data Entry'!P691</f>
        <v>0</v>
      </c>
      <c r="H690">
        <f>'Data Entry'!Q691</f>
        <v>0</v>
      </c>
      <c r="I690">
        <f>'Data Entry'!R691</f>
        <v>0</v>
      </c>
      <c r="J690">
        <f t="shared" si="110"/>
        <v>0</v>
      </c>
      <c r="K690" s="1">
        <f>SUMIFS('I want to cry'!C$2:C$2000,'I want to cry'!$A$2:$A$2000,$B690,'I want to cry'!$B$2:$B$2000,$C690)</f>
        <v>0</v>
      </c>
      <c r="L690" s="1">
        <f>SUMIFS('I want to cry'!D$2:D$2000,'I want to cry'!$A$2:$A$2000,$B690,'I want to cry'!$B$2:$B$2000,$C690)</f>
        <v>0</v>
      </c>
      <c r="M690" s="1">
        <f>SUMIFS('I want to cry'!E$2:E$2000,'I want to cry'!$A$2:$A$2000,$B690,'I want to cry'!$B$2:$B$2000,$C690)</f>
        <v>0</v>
      </c>
      <c r="N690" s="1">
        <f t="shared" si="111"/>
        <v>0</v>
      </c>
      <c r="O690" s="1">
        <f t="shared" si="112"/>
        <v>0</v>
      </c>
      <c r="P690" s="1">
        <f t="shared" si="113"/>
        <v>0</v>
      </c>
      <c r="Q690" s="1">
        <f>SUMIF('I have a blue banner'!A$2:A$2000,D690,'I have a blue banner'!L$2:L$2000)</f>
        <v>0</v>
      </c>
      <c r="R690" s="1">
        <f>SUMIF('I have a blue banner'!A$2:A$2000,F690,'I have a blue banner'!L$2:L$2000)</f>
        <v>0</v>
      </c>
      <c r="S690" s="1">
        <f>SUMIF('I have a blue banner'!A$2:A$2000,I690,'I have a blue banner'!L$2:L$2000)</f>
        <v>0</v>
      </c>
      <c r="T690" s="1">
        <f>SUMIF('I wanna go biking'!A$2:A$1000,D690,'I wanna go biking'!D$2:D$2000)</f>
        <v>0</v>
      </c>
      <c r="U690" s="1">
        <f>SUMIF('I wanna go biking'!A$2:A$1000,F690,'I wanna go biking'!D$2:D$2000)</f>
        <v>0</v>
      </c>
      <c r="V690" s="1">
        <f>SUMIF('I wanna go biking'!A$2:A$1000,H690,'I wanna go biking'!D$2:D$2000)</f>
        <v>0</v>
      </c>
      <c r="W690">
        <f t="shared" si="114"/>
        <v>0</v>
      </c>
      <c r="X690">
        <f t="shared" si="115"/>
        <v>0</v>
      </c>
      <c r="Y690">
        <f t="shared" si="116"/>
        <v>0</v>
      </c>
      <c r="Z690">
        <f t="shared" si="117"/>
        <v>0</v>
      </c>
      <c r="AA690">
        <f t="shared" si="118"/>
        <v>0</v>
      </c>
      <c r="AB690">
        <f t="shared" si="119"/>
        <v>0</v>
      </c>
      <c r="AC690" s="25">
        <f t="shared" si="120"/>
        <v>0</v>
      </c>
    </row>
    <row r="691" spans="1:29">
      <c r="A691">
        <f>'Data Entry'!A692</f>
        <v>0</v>
      </c>
      <c r="B691">
        <f>'Data Entry'!B692</f>
        <v>0</v>
      </c>
      <c r="C691">
        <f>'Data Entry'!C692</f>
        <v>0</v>
      </c>
      <c r="D691">
        <f>'Data Entry'!M692</f>
        <v>0</v>
      </c>
      <c r="E691">
        <f>'Data Entry'!N692</f>
        <v>0</v>
      </c>
      <c r="F691">
        <f>'Data Entry'!O692</f>
        <v>0</v>
      </c>
      <c r="G691">
        <f>'Data Entry'!P692</f>
        <v>0</v>
      </c>
      <c r="H691">
        <f>'Data Entry'!Q692</f>
        <v>0</v>
      </c>
      <c r="I691">
        <f>'Data Entry'!R692</f>
        <v>0</v>
      </c>
      <c r="J691">
        <f t="shared" si="110"/>
        <v>0</v>
      </c>
      <c r="K691" s="1">
        <f>SUMIFS('I want to cry'!C$2:C$2000,'I want to cry'!$A$2:$A$2000,$B691,'I want to cry'!$B$2:$B$2000,$C691)</f>
        <v>0</v>
      </c>
      <c r="L691" s="1">
        <f>SUMIFS('I want to cry'!D$2:D$2000,'I want to cry'!$A$2:$A$2000,$B691,'I want to cry'!$B$2:$B$2000,$C691)</f>
        <v>0</v>
      </c>
      <c r="M691" s="1">
        <f>SUMIFS('I want to cry'!E$2:E$2000,'I want to cry'!$A$2:$A$2000,$B691,'I want to cry'!$B$2:$B$2000,$C691)</f>
        <v>0</v>
      </c>
      <c r="N691" s="1">
        <f t="shared" si="111"/>
        <v>0</v>
      </c>
      <c r="O691" s="1">
        <f t="shared" si="112"/>
        <v>0</v>
      </c>
      <c r="P691" s="1">
        <f t="shared" si="113"/>
        <v>0</v>
      </c>
      <c r="Q691" s="1">
        <f>SUMIF('I have a blue banner'!A$2:A$2000,D691,'I have a blue banner'!L$2:L$2000)</f>
        <v>0</v>
      </c>
      <c r="R691" s="1">
        <f>SUMIF('I have a blue banner'!A$2:A$2000,F691,'I have a blue banner'!L$2:L$2000)</f>
        <v>0</v>
      </c>
      <c r="S691" s="1">
        <f>SUMIF('I have a blue banner'!A$2:A$2000,I691,'I have a blue banner'!L$2:L$2000)</f>
        <v>0</v>
      </c>
      <c r="T691" s="1">
        <f>SUMIF('I wanna go biking'!A$2:A$1000,D691,'I wanna go biking'!D$2:D$2000)</f>
        <v>0</v>
      </c>
      <c r="U691" s="1">
        <f>SUMIF('I wanna go biking'!A$2:A$1000,F691,'I wanna go biking'!D$2:D$2000)</f>
        <v>0</v>
      </c>
      <c r="V691" s="1">
        <f>SUMIF('I wanna go biking'!A$2:A$1000,H691,'I wanna go biking'!D$2:D$2000)</f>
        <v>0</v>
      </c>
      <c r="W691">
        <f t="shared" si="114"/>
        <v>0</v>
      </c>
      <c r="X691">
        <f t="shared" si="115"/>
        <v>0</v>
      </c>
      <c r="Y691">
        <f t="shared" si="116"/>
        <v>0</v>
      </c>
      <c r="Z691">
        <f t="shared" si="117"/>
        <v>0</v>
      </c>
      <c r="AA691">
        <f t="shared" si="118"/>
        <v>0</v>
      </c>
      <c r="AB691">
        <f t="shared" si="119"/>
        <v>0</v>
      </c>
      <c r="AC691" s="25">
        <f t="shared" si="120"/>
        <v>0</v>
      </c>
    </row>
    <row r="692" spans="1:29">
      <c r="A692">
        <f>'Data Entry'!A693</f>
        <v>0</v>
      </c>
      <c r="B692">
        <f>'Data Entry'!B693</f>
        <v>0</v>
      </c>
      <c r="C692">
        <f>'Data Entry'!C693</f>
        <v>0</v>
      </c>
      <c r="D692">
        <f>'Data Entry'!M693</f>
        <v>0</v>
      </c>
      <c r="E692">
        <f>'Data Entry'!N693</f>
        <v>0</v>
      </c>
      <c r="F692">
        <f>'Data Entry'!O693</f>
        <v>0</v>
      </c>
      <c r="G692">
        <f>'Data Entry'!P693</f>
        <v>0</v>
      </c>
      <c r="H692">
        <f>'Data Entry'!Q693</f>
        <v>0</v>
      </c>
      <c r="I692">
        <f>'Data Entry'!R693</f>
        <v>0</v>
      </c>
      <c r="J692">
        <f t="shared" si="110"/>
        <v>0</v>
      </c>
      <c r="K692" s="1">
        <f>SUMIFS('I want to cry'!C$2:C$2000,'I want to cry'!$A$2:$A$2000,$B692,'I want to cry'!$B$2:$B$2000,$C692)</f>
        <v>0</v>
      </c>
      <c r="L692" s="1">
        <f>SUMIFS('I want to cry'!D$2:D$2000,'I want to cry'!$A$2:$A$2000,$B692,'I want to cry'!$B$2:$B$2000,$C692)</f>
        <v>0</v>
      </c>
      <c r="M692" s="1">
        <f>SUMIFS('I want to cry'!E$2:E$2000,'I want to cry'!$A$2:$A$2000,$B692,'I want to cry'!$B$2:$B$2000,$C692)</f>
        <v>0</v>
      </c>
      <c r="N692" s="1">
        <f t="shared" si="111"/>
        <v>0</v>
      </c>
      <c r="O692" s="1">
        <f t="shared" si="112"/>
        <v>0</v>
      </c>
      <c r="P692" s="1">
        <f t="shared" si="113"/>
        <v>0</v>
      </c>
      <c r="Q692" s="1">
        <f>SUMIF('I have a blue banner'!A$2:A$2000,D692,'I have a blue banner'!L$2:L$2000)</f>
        <v>0</v>
      </c>
      <c r="R692" s="1">
        <f>SUMIF('I have a blue banner'!A$2:A$2000,F692,'I have a blue banner'!L$2:L$2000)</f>
        <v>0</v>
      </c>
      <c r="S692" s="1">
        <f>SUMIF('I have a blue banner'!A$2:A$2000,I692,'I have a blue banner'!L$2:L$2000)</f>
        <v>0</v>
      </c>
      <c r="T692" s="1">
        <f>SUMIF('I wanna go biking'!A$2:A$1000,D692,'I wanna go biking'!D$2:D$2000)</f>
        <v>0</v>
      </c>
      <c r="U692" s="1">
        <f>SUMIF('I wanna go biking'!A$2:A$1000,F692,'I wanna go biking'!D$2:D$2000)</f>
        <v>0</v>
      </c>
      <c r="V692" s="1">
        <f>SUMIF('I wanna go biking'!A$2:A$1000,H692,'I wanna go biking'!D$2:D$2000)</f>
        <v>0</v>
      </c>
      <c r="W692">
        <f t="shared" si="114"/>
        <v>0</v>
      </c>
      <c r="X692">
        <f t="shared" si="115"/>
        <v>0</v>
      </c>
      <c r="Y692">
        <f t="shared" si="116"/>
        <v>0</v>
      </c>
      <c r="Z692">
        <f t="shared" si="117"/>
        <v>0</v>
      </c>
      <c r="AA692">
        <f t="shared" si="118"/>
        <v>0</v>
      </c>
      <c r="AB692">
        <f t="shared" si="119"/>
        <v>0</v>
      </c>
      <c r="AC692" s="25">
        <f t="shared" si="120"/>
        <v>0</v>
      </c>
    </row>
    <row r="693" spans="1:29">
      <c r="A693">
        <f>'Data Entry'!A694</f>
        <v>0</v>
      </c>
      <c r="B693">
        <f>'Data Entry'!B694</f>
        <v>0</v>
      </c>
      <c r="C693">
        <f>'Data Entry'!C694</f>
        <v>0</v>
      </c>
      <c r="D693">
        <f>'Data Entry'!M694</f>
        <v>0</v>
      </c>
      <c r="E693">
        <f>'Data Entry'!N694</f>
        <v>0</v>
      </c>
      <c r="F693">
        <f>'Data Entry'!O694</f>
        <v>0</v>
      </c>
      <c r="G693">
        <f>'Data Entry'!P694</f>
        <v>0</v>
      </c>
      <c r="H693">
        <f>'Data Entry'!Q694</f>
        <v>0</v>
      </c>
      <c r="I693">
        <f>'Data Entry'!R694</f>
        <v>0</v>
      </c>
      <c r="J693">
        <f t="shared" si="110"/>
        <v>0</v>
      </c>
      <c r="K693" s="1">
        <f>SUMIFS('I want to cry'!C$2:C$2000,'I want to cry'!$A$2:$A$2000,$B693,'I want to cry'!$B$2:$B$2000,$C693)</f>
        <v>0</v>
      </c>
      <c r="L693" s="1">
        <f>SUMIFS('I want to cry'!D$2:D$2000,'I want to cry'!$A$2:$A$2000,$B693,'I want to cry'!$B$2:$B$2000,$C693)</f>
        <v>0</v>
      </c>
      <c r="M693" s="1">
        <f>SUMIFS('I want to cry'!E$2:E$2000,'I want to cry'!$A$2:$A$2000,$B693,'I want to cry'!$B$2:$B$2000,$C693)</f>
        <v>0</v>
      </c>
      <c r="N693" s="1">
        <f t="shared" si="111"/>
        <v>0</v>
      </c>
      <c r="O693" s="1">
        <f t="shared" si="112"/>
        <v>0</v>
      </c>
      <c r="P693" s="1">
        <f t="shared" si="113"/>
        <v>0</v>
      </c>
      <c r="Q693" s="1">
        <f>SUMIF('I have a blue banner'!A$2:A$2000,D693,'I have a blue banner'!L$2:L$2000)</f>
        <v>0</v>
      </c>
      <c r="R693" s="1">
        <f>SUMIF('I have a blue banner'!A$2:A$2000,F693,'I have a blue banner'!L$2:L$2000)</f>
        <v>0</v>
      </c>
      <c r="S693" s="1">
        <f>SUMIF('I have a blue banner'!A$2:A$2000,I693,'I have a blue banner'!L$2:L$2000)</f>
        <v>0</v>
      </c>
      <c r="T693" s="1">
        <f>SUMIF('I wanna go biking'!A$2:A$1000,D693,'I wanna go biking'!D$2:D$2000)</f>
        <v>0</v>
      </c>
      <c r="U693" s="1">
        <f>SUMIF('I wanna go biking'!A$2:A$1000,F693,'I wanna go biking'!D$2:D$2000)</f>
        <v>0</v>
      </c>
      <c r="V693" s="1">
        <f>SUMIF('I wanna go biking'!A$2:A$1000,H693,'I wanna go biking'!D$2:D$2000)</f>
        <v>0</v>
      </c>
      <c r="W693">
        <f t="shared" si="114"/>
        <v>0</v>
      </c>
      <c r="X693">
        <f t="shared" si="115"/>
        <v>0</v>
      </c>
      <c r="Y693">
        <f t="shared" si="116"/>
        <v>0</v>
      </c>
      <c r="Z693">
        <f t="shared" si="117"/>
        <v>0</v>
      </c>
      <c r="AA693">
        <f t="shared" si="118"/>
        <v>0</v>
      </c>
      <c r="AB693">
        <f t="shared" si="119"/>
        <v>0</v>
      </c>
      <c r="AC693" s="25">
        <f t="shared" si="120"/>
        <v>0</v>
      </c>
    </row>
    <row r="694" spans="1:29">
      <c r="A694">
        <f>'Data Entry'!A695</f>
        <v>0</v>
      </c>
      <c r="B694">
        <f>'Data Entry'!B695</f>
        <v>0</v>
      </c>
      <c r="C694">
        <f>'Data Entry'!C695</f>
        <v>0</v>
      </c>
      <c r="D694">
        <f>'Data Entry'!M695</f>
        <v>0</v>
      </c>
      <c r="E694">
        <f>'Data Entry'!N695</f>
        <v>0</v>
      </c>
      <c r="F694">
        <f>'Data Entry'!O695</f>
        <v>0</v>
      </c>
      <c r="G694">
        <f>'Data Entry'!P695</f>
        <v>0</v>
      </c>
      <c r="H694">
        <f>'Data Entry'!Q695</f>
        <v>0</v>
      </c>
      <c r="I694">
        <f>'Data Entry'!R695</f>
        <v>0</v>
      </c>
      <c r="J694">
        <f t="shared" si="110"/>
        <v>0</v>
      </c>
      <c r="K694" s="1">
        <f>SUMIFS('I want to cry'!C$2:C$2000,'I want to cry'!$A$2:$A$2000,$B694,'I want to cry'!$B$2:$B$2000,$C694)</f>
        <v>0</v>
      </c>
      <c r="L694" s="1">
        <f>SUMIFS('I want to cry'!D$2:D$2000,'I want to cry'!$A$2:$A$2000,$B694,'I want to cry'!$B$2:$B$2000,$C694)</f>
        <v>0</v>
      </c>
      <c r="M694" s="1">
        <f>SUMIFS('I want to cry'!E$2:E$2000,'I want to cry'!$A$2:$A$2000,$B694,'I want to cry'!$B$2:$B$2000,$C694)</f>
        <v>0</v>
      </c>
      <c r="N694" s="1">
        <f t="shared" si="111"/>
        <v>0</v>
      </c>
      <c r="O694" s="1">
        <f t="shared" si="112"/>
        <v>0</v>
      </c>
      <c r="P694" s="1">
        <f t="shared" si="113"/>
        <v>0</v>
      </c>
      <c r="Q694" s="1">
        <f>SUMIF('I have a blue banner'!A$2:A$2000,D694,'I have a blue banner'!L$2:L$2000)</f>
        <v>0</v>
      </c>
      <c r="R694" s="1">
        <f>SUMIF('I have a blue banner'!A$2:A$2000,F694,'I have a blue banner'!L$2:L$2000)</f>
        <v>0</v>
      </c>
      <c r="S694" s="1">
        <f>SUMIF('I have a blue banner'!A$2:A$2000,I694,'I have a blue banner'!L$2:L$2000)</f>
        <v>0</v>
      </c>
      <c r="T694" s="1">
        <f>SUMIF('I wanna go biking'!A$2:A$1000,D694,'I wanna go biking'!D$2:D$2000)</f>
        <v>0</v>
      </c>
      <c r="U694" s="1">
        <f>SUMIF('I wanna go biking'!A$2:A$1000,F694,'I wanna go biking'!D$2:D$2000)</f>
        <v>0</v>
      </c>
      <c r="V694" s="1">
        <f>SUMIF('I wanna go biking'!A$2:A$1000,H694,'I wanna go biking'!D$2:D$2000)</f>
        <v>0</v>
      </c>
      <c r="W694">
        <f t="shared" si="114"/>
        <v>0</v>
      </c>
      <c r="X694">
        <f t="shared" si="115"/>
        <v>0</v>
      </c>
      <c r="Y694">
        <f t="shared" si="116"/>
        <v>0</v>
      </c>
      <c r="Z694">
        <f t="shared" si="117"/>
        <v>0</v>
      </c>
      <c r="AA694">
        <f t="shared" si="118"/>
        <v>0</v>
      </c>
      <c r="AB694">
        <f t="shared" si="119"/>
        <v>0</v>
      </c>
      <c r="AC694" s="25">
        <f t="shared" si="120"/>
        <v>0</v>
      </c>
    </row>
    <row r="695" spans="1:29">
      <c r="A695">
        <f>'Data Entry'!A696</f>
        <v>0</v>
      </c>
      <c r="B695">
        <f>'Data Entry'!B696</f>
        <v>0</v>
      </c>
      <c r="C695">
        <f>'Data Entry'!C696</f>
        <v>0</v>
      </c>
      <c r="D695">
        <f>'Data Entry'!M696</f>
        <v>0</v>
      </c>
      <c r="E695">
        <f>'Data Entry'!N696</f>
        <v>0</v>
      </c>
      <c r="F695">
        <f>'Data Entry'!O696</f>
        <v>0</v>
      </c>
      <c r="G695">
        <f>'Data Entry'!P696</f>
        <v>0</v>
      </c>
      <c r="H695">
        <f>'Data Entry'!Q696</f>
        <v>0</v>
      </c>
      <c r="I695">
        <f>'Data Entry'!R696</f>
        <v>0</v>
      </c>
      <c r="J695">
        <f t="shared" si="110"/>
        <v>0</v>
      </c>
      <c r="K695" s="1">
        <f>SUMIFS('I want to cry'!C$2:C$2000,'I want to cry'!$A$2:$A$2000,$B695,'I want to cry'!$B$2:$B$2000,$C695)</f>
        <v>0</v>
      </c>
      <c r="L695" s="1">
        <f>SUMIFS('I want to cry'!D$2:D$2000,'I want to cry'!$A$2:$A$2000,$B695,'I want to cry'!$B$2:$B$2000,$C695)</f>
        <v>0</v>
      </c>
      <c r="M695" s="1">
        <f>SUMIFS('I want to cry'!E$2:E$2000,'I want to cry'!$A$2:$A$2000,$B695,'I want to cry'!$B$2:$B$2000,$C695)</f>
        <v>0</v>
      </c>
      <c r="N695" s="1">
        <f t="shared" si="111"/>
        <v>0</v>
      </c>
      <c r="O695" s="1">
        <f t="shared" si="112"/>
        <v>0</v>
      </c>
      <c r="P695" s="1">
        <f t="shared" si="113"/>
        <v>0</v>
      </c>
      <c r="Q695" s="1">
        <f>SUMIF('I have a blue banner'!A$2:A$2000,D695,'I have a blue banner'!L$2:L$2000)</f>
        <v>0</v>
      </c>
      <c r="R695" s="1">
        <f>SUMIF('I have a blue banner'!A$2:A$2000,F695,'I have a blue banner'!L$2:L$2000)</f>
        <v>0</v>
      </c>
      <c r="S695" s="1">
        <f>SUMIF('I have a blue banner'!A$2:A$2000,I695,'I have a blue banner'!L$2:L$2000)</f>
        <v>0</v>
      </c>
      <c r="T695" s="1">
        <f>SUMIF('I wanna go biking'!A$2:A$1000,D695,'I wanna go biking'!D$2:D$2000)</f>
        <v>0</v>
      </c>
      <c r="U695" s="1">
        <f>SUMIF('I wanna go biking'!A$2:A$1000,F695,'I wanna go biking'!D$2:D$2000)</f>
        <v>0</v>
      </c>
      <c r="V695" s="1">
        <f>SUMIF('I wanna go biking'!A$2:A$1000,H695,'I wanna go biking'!D$2:D$2000)</f>
        <v>0</v>
      </c>
      <c r="W695">
        <f t="shared" si="114"/>
        <v>0</v>
      </c>
      <c r="X695">
        <f t="shared" si="115"/>
        <v>0</v>
      </c>
      <c r="Y695">
        <f t="shared" si="116"/>
        <v>0</v>
      </c>
      <c r="Z695">
        <f t="shared" si="117"/>
        <v>0</v>
      </c>
      <c r="AA695">
        <f t="shared" si="118"/>
        <v>0</v>
      </c>
      <c r="AB695">
        <f t="shared" si="119"/>
        <v>0</v>
      </c>
      <c r="AC695" s="25">
        <f t="shared" si="120"/>
        <v>0</v>
      </c>
    </row>
    <row r="696" spans="1:29">
      <c r="A696">
        <f>'Data Entry'!A697</f>
        <v>0</v>
      </c>
      <c r="B696">
        <f>'Data Entry'!B697</f>
        <v>0</v>
      </c>
      <c r="C696">
        <f>'Data Entry'!C697</f>
        <v>0</v>
      </c>
      <c r="D696">
        <f>'Data Entry'!M697</f>
        <v>0</v>
      </c>
      <c r="E696">
        <f>'Data Entry'!N697</f>
        <v>0</v>
      </c>
      <c r="F696">
        <f>'Data Entry'!O697</f>
        <v>0</v>
      </c>
      <c r="G696">
        <f>'Data Entry'!P697</f>
        <v>0</v>
      </c>
      <c r="H696">
        <f>'Data Entry'!Q697</f>
        <v>0</v>
      </c>
      <c r="I696">
        <f>'Data Entry'!R697</f>
        <v>0</v>
      </c>
      <c r="J696">
        <f t="shared" si="110"/>
        <v>0</v>
      </c>
      <c r="K696" s="1">
        <f>SUMIFS('I want to cry'!C$2:C$2000,'I want to cry'!$A$2:$A$2000,$B696,'I want to cry'!$B$2:$B$2000,$C696)</f>
        <v>0</v>
      </c>
      <c r="L696" s="1">
        <f>SUMIFS('I want to cry'!D$2:D$2000,'I want to cry'!$A$2:$A$2000,$B696,'I want to cry'!$B$2:$B$2000,$C696)</f>
        <v>0</v>
      </c>
      <c r="M696" s="1">
        <f>SUMIFS('I want to cry'!E$2:E$2000,'I want to cry'!$A$2:$A$2000,$B696,'I want to cry'!$B$2:$B$2000,$C696)</f>
        <v>0</v>
      </c>
      <c r="N696" s="1">
        <f t="shared" si="111"/>
        <v>0</v>
      </c>
      <c r="O696" s="1">
        <f t="shared" si="112"/>
        <v>0</v>
      </c>
      <c r="P696" s="1">
        <f t="shared" si="113"/>
        <v>0</v>
      </c>
      <c r="Q696" s="1">
        <f>SUMIF('I have a blue banner'!A$2:A$2000,D696,'I have a blue banner'!L$2:L$2000)</f>
        <v>0</v>
      </c>
      <c r="R696" s="1">
        <f>SUMIF('I have a blue banner'!A$2:A$2000,F696,'I have a blue banner'!L$2:L$2000)</f>
        <v>0</v>
      </c>
      <c r="S696" s="1">
        <f>SUMIF('I have a blue banner'!A$2:A$2000,I696,'I have a blue banner'!L$2:L$2000)</f>
        <v>0</v>
      </c>
      <c r="T696" s="1">
        <f>SUMIF('I wanna go biking'!A$2:A$1000,D696,'I wanna go biking'!D$2:D$2000)</f>
        <v>0</v>
      </c>
      <c r="U696" s="1">
        <f>SUMIF('I wanna go biking'!A$2:A$1000,F696,'I wanna go biking'!D$2:D$2000)</f>
        <v>0</v>
      </c>
      <c r="V696" s="1">
        <f>SUMIF('I wanna go biking'!A$2:A$1000,H696,'I wanna go biking'!D$2:D$2000)</f>
        <v>0</v>
      </c>
      <c r="W696">
        <f t="shared" si="114"/>
        <v>0</v>
      </c>
      <c r="X696">
        <f t="shared" si="115"/>
        <v>0</v>
      </c>
      <c r="Y696">
        <f t="shared" si="116"/>
        <v>0</v>
      </c>
      <c r="Z696">
        <f t="shared" si="117"/>
        <v>0</v>
      </c>
      <c r="AA696">
        <f t="shared" si="118"/>
        <v>0</v>
      </c>
      <c r="AB696">
        <f t="shared" si="119"/>
        <v>0</v>
      </c>
      <c r="AC696" s="25">
        <f t="shared" si="120"/>
        <v>0</v>
      </c>
    </row>
    <row r="697" spans="1:29">
      <c r="A697">
        <f>'Data Entry'!A698</f>
        <v>0</v>
      </c>
      <c r="B697">
        <f>'Data Entry'!B698</f>
        <v>0</v>
      </c>
      <c r="C697">
        <f>'Data Entry'!C698</f>
        <v>0</v>
      </c>
      <c r="D697">
        <f>'Data Entry'!M698</f>
        <v>0</v>
      </c>
      <c r="E697">
        <f>'Data Entry'!N698</f>
        <v>0</v>
      </c>
      <c r="F697">
        <f>'Data Entry'!O698</f>
        <v>0</v>
      </c>
      <c r="G697">
        <f>'Data Entry'!P698</f>
        <v>0</v>
      </c>
      <c r="H697">
        <f>'Data Entry'!Q698</f>
        <v>0</v>
      </c>
      <c r="I697">
        <f>'Data Entry'!R698</f>
        <v>0</v>
      </c>
      <c r="J697">
        <f t="shared" si="110"/>
        <v>0</v>
      </c>
      <c r="K697" s="1">
        <f>SUMIFS('I want to cry'!C$2:C$2000,'I want to cry'!$A$2:$A$2000,$B697,'I want to cry'!$B$2:$B$2000,$C697)</f>
        <v>0</v>
      </c>
      <c r="L697" s="1">
        <f>SUMIFS('I want to cry'!D$2:D$2000,'I want to cry'!$A$2:$A$2000,$B697,'I want to cry'!$B$2:$B$2000,$C697)</f>
        <v>0</v>
      </c>
      <c r="M697" s="1">
        <f>SUMIFS('I want to cry'!E$2:E$2000,'I want to cry'!$A$2:$A$2000,$B697,'I want to cry'!$B$2:$B$2000,$C697)</f>
        <v>0</v>
      </c>
      <c r="N697" s="1">
        <f t="shared" si="111"/>
        <v>0</v>
      </c>
      <c r="O697" s="1">
        <f t="shared" si="112"/>
        <v>0</v>
      </c>
      <c r="P697" s="1">
        <f t="shared" si="113"/>
        <v>0</v>
      </c>
      <c r="Q697" s="1">
        <f>SUMIF('I have a blue banner'!A$2:A$2000,D697,'I have a blue banner'!L$2:L$2000)</f>
        <v>0</v>
      </c>
      <c r="R697" s="1">
        <f>SUMIF('I have a blue banner'!A$2:A$2000,F697,'I have a blue banner'!L$2:L$2000)</f>
        <v>0</v>
      </c>
      <c r="S697" s="1">
        <f>SUMIF('I have a blue banner'!A$2:A$2000,I697,'I have a blue banner'!L$2:L$2000)</f>
        <v>0</v>
      </c>
      <c r="T697" s="1">
        <f>SUMIF('I wanna go biking'!A$2:A$1000,D697,'I wanna go biking'!D$2:D$2000)</f>
        <v>0</v>
      </c>
      <c r="U697" s="1">
        <f>SUMIF('I wanna go biking'!A$2:A$1000,F697,'I wanna go biking'!D$2:D$2000)</f>
        <v>0</v>
      </c>
      <c r="V697" s="1">
        <f>SUMIF('I wanna go biking'!A$2:A$1000,H697,'I wanna go biking'!D$2:D$2000)</f>
        <v>0</v>
      </c>
      <c r="W697">
        <f t="shared" si="114"/>
        <v>0</v>
      </c>
      <c r="X697">
        <f t="shared" si="115"/>
        <v>0</v>
      </c>
      <c r="Y697">
        <f t="shared" si="116"/>
        <v>0</v>
      </c>
      <c r="Z697">
        <f t="shared" si="117"/>
        <v>0</v>
      </c>
      <c r="AA697">
        <f t="shared" si="118"/>
        <v>0</v>
      </c>
      <c r="AB697">
        <f t="shared" si="119"/>
        <v>0</v>
      </c>
      <c r="AC697" s="25">
        <f t="shared" si="120"/>
        <v>0</v>
      </c>
    </row>
    <row r="698" spans="1:29">
      <c r="A698">
        <f>'Data Entry'!A699</f>
        <v>0</v>
      </c>
      <c r="B698">
        <f>'Data Entry'!B699</f>
        <v>0</v>
      </c>
      <c r="C698">
        <f>'Data Entry'!C699</f>
        <v>0</v>
      </c>
      <c r="D698">
        <f>'Data Entry'!M699</f>
        <v>0</v>
      </c>
      <c r="E698">
        <f>'Data Entry'!N699</f>
        <v>0</v>
      </c>
      <c r="F698">
        <f>'Data Entry'!O699</f>
        <v>0</v>
      </c>
      <c r="G698">
        <f>'Data Entry'!P699</f>
        <v>0</v>
      </c>
      <c r="H698">
        <f>'Data Entry'!Q699</f>
        <v>0</v>
      </c>
      <c r="I698">
        <f>'Data Entry'!R699</f>
        <v>0</v>
      </c>
      <c r="J698">
        <f t="shared" si="110"/>
        <v>0</v>
      </c>
      <c r="K698" s="1">
        <f>SUMIFS('I want to cry'!C$2:C$2000,'I want to cry'!$A$2:$A$2000,$B698,'I want to cry'!$B$2:$B$2000,$C698)</f>
        <v>0</v>
      </c>
      <c r="L698" s="1">
        <f>SUMIFS('I want to cry'!D$2:D$2000,'I want to cry'!$A$2:$A$2000,$B698,'I want to cry'!$B$2:$B$2000,$C698)</f>
        <v>0</v>
      </c>
      <c r="M698" s="1">
        <f>SUMIFS('I want to cry'!E$2:E$2000,'I want to cry'!$A$2:$A$2000,$B698,'I want to cry'!$B$2:$B$2000,$C698)</f>
        <v>0</v>
      </c>
      <c r="N698" s="1">
        <f t="shared" si="111"/>
        <v>0</v>
      </c>
      <c r="O698" s="1">
        <f t="shared" si="112"/>
        <v>0</v>
      </c>
      <c r="P698" s="1">
        <f t="shared" si="113"/>
        <v>0</v>
      </c>
      <c r="Q698" s="1">
        <f>SUMIF('I have a blue banner'!A$2:A$2000,D698,'I have a blue banner'!L$2:L$2000)</f>
        <v>0</v>
      </c>
      <c r="R698" s="1">
        <f>SUMIF('I have a blue banner'!A$2:A$2000,F698,'I have a blue banner'!L$2:L$2000)</f>
        <v>0</v>
      </c>
      <c r="S698" s="1">
        <f>SUMIF('I have a blue banner'!A$2:A$2000,I698,'I have a blue banner'!L$2:L$2000)</f>
        <v>0</v>
      </c>
      <c r="T698" s="1">
        <f>SUMIF('I wanna go biking'!A$2:A$1000,D698,'I wanna go biking'!D$2:D$2000)</f>
        <v>0</v>
      </c>
      <c r="U698" s="1">
        <f>SUMIF('I wanna go biking'!A$2:A$1000,F698,'I wanna go biking'!D$2:D$2000)</f>
        <v>0</v>
      </c>
      <c r="V698" s="1">
        <f>SUMIF('I wanna go biking'!A$2:A$1000,H698,'I wanna go biking'!D$2:D$2000)</f>
        <v>0</v>
      </c>
      <c r="W698">
        <f t="shared" si="114"/>
        <v>0</v>
      </c>
      <c r="X698">
        <f t="shared" si="115"/>
        <v>0</v>
      </c>
      <c r="Y698">
        <f t="shared" si="116"/>
        <v>0</v>
      </c>
      <c r="Z698">
        <f t="shared" si="117"/>
        <v>0</v>
      </c>
      <c r="AA698">
        <f t="shared" si="118"/>
        <v>0</v>
      </c>
      <c r="AB698">
        <f t="shared" si="119"/>
        <v>0</v>
      </c>
      <c r="AC698" s="25">
        <f t="shared" si="120"/>
        <v>0</v>
      </c>
    </row>
    <row r="699" spans="1:29">
      <c r="A699">
        <f>'Data Entry'!A700</f>
        <v>0</v>
      </c>
      <c r="B699">
        <f>'Data Entry'!B700</f>
        <v>0</v>
      </c>
      <c r="C699">
        <f>'Data Entry'!C700</f>
        <v>0</v>
      </c>
      <c r="D699">
        <f>'Data Entry'!M700</f>
        <v>0</v>
      </c>
      <c r="E699">
        <f>'Data Entry'!N700</f>
        <v>0</v>
      </c>
      <c r="F699">
        <f>'Data Entry'!O700</f>
        <v>0</v>
      </c>
      <c r="G699">
        <f>'Data Entry'!P700</f>
        <v>0</v>
      </c>
      <c r="H699">
        <f>'Data Entry'!Q700</f>
        <v>0</v>
      </c>
      <c r="I699">
        <f>'Data Entry'!R700</f>
        <v>0</v>
      </c>
      <c r="J699">
        <f t="shared" si="110"/>
        <v>0</v>
      </c>
      <c r="K699" s="1">
        <f>SUMIFS('I want to cry'!C$2:C$2000,'I want to cry'!$A$2:$A$2000,$B699,'I want to cry'!$B$2:$B$2000,$C699)</f>
        <v>0</v>
      </c>
      <c r="L699" s="1">
        <f>SUMIFS('I want to cry'!D$2:D$2000,'I want to cry'!$A$2:$A$2000,$B699,'I want to cry'!$B$2:$B$2000,$C699)</f>
        <v>0</v>
      </c>
      <c r="M699" s="1">
        <f>SUMIFS('I want to cry'!E$2:E$2000,'I want to cry'!$A$2:$A$2000,$B699,'I want to cry'!$B$2:$B$2000,$C699)</f>
        <v>0</v>
      </c>
      <c r="N699" s="1">
        <f t="shared" si="111"/>
        <v>0</v>
      </c>
      <c r="O699" s="1">
        <f t="shared" si="112"/>
        <v>0</v>
      </c>
      <c r="P699" s="1">
        <f t="shared" si="113"/>
        <v>0</v>
      </c>
      <c r="Q699" s="1">
        <f>SUMIF('I have a blue banner'!A$2:A$2000,D699,'I have a blue banner'!L$2:L$2000)</f>
        <v>0</v>
      </c>
      <c r="R699" s="1">
        <f>SUMIF('I have a blue banner'!A$2:A$2000,F699,'I have a blue banner'!L$2:L$2000)</f>
        <v>0</v>
      </c>
      <c r="S699" s="1">
        <f>SUMIF('I have a blue banner'!A$2:A$2000,I699,'I have a blue banner'!L$2:L$2000)</f>
        <v>0</v>
      </c>
      <c r="T699" s="1">
        <f>SUMIF('I wanna go biking'!A$2:A$1000,D699,'I wanna go biking'!D$2:D$2000)</f>
        <v>0</v>
      </c>
      <c r="U699" s="1">
        <f>SUMIF('I wanna go biking'!A$2:A$1000,F699,'I wanna go biking'!D$2:D$2000)</f>
        <v>0</v>
      </c>
      <c r="V699" s="1">
        <f>SUMIF('I wanna go biking'!A$2:A$1000,H699,'I wanna go biking'!D$2:D$2000)</f>
        <v>0</v>
      </c>
      <c r="W699">
        <f t="shared" si="114"/>
        <v>0</v>
      </c>
      <c r="X699">
        <f t="shared" si="115"/>
        <v>0</v>
      </c>
      <c r="Y699">
        <f t="shared" si="116"/>
        <v>0</v>
      </c>
      <c r="Z699">
        <f t="shared" si="117"/>
        <v>0</v>
      </c>
      <c r="AA699">
        <f t="shared" si="118"/>
        <v>0</v>
      </c>
      <c r="AB699">
        <f t="shared" si="119"/>
        <v>0</v>
      </c>
      <c r="AC699" s="25">
        <f t="shared" si="120"/>
        <v>0</v>
      </c>
    </row>
    <row r="700" spans="1:29">
      <c r="A700">
        <f>'Data Entry'!A701</f>
        <v>0</v>
      </c>
      <c r="B700">
        <f>'Data Entry'!B701</f>
        <v>0</v>
      </c>
      <c r="C700">
        <f>'Data Entry'!C701</f>
        <v>0</v>
      </c>
      <c r="D700">
        <f>'Data Entry'!M701</f>
        <v>0</v>
      </c>
      <c r="E700">
        <f>'Data Entry'!N701</f>
        <v>0</v>
      </c>
      <c r="F700">
        <f>'Data Entry'!O701</f>
        <v>0</v>
      </c>
      <c r="G700">
        <f>'Data Entry'!P701</f>
        <v>0</v>
      </c>
      <c r="H700">
        <f>'Data Entry'!Q701</f>
        <v>0</v>
      </c>
      <c r="I700">
        <f>'Data Entry'!R701</f>
        <v>0</v>
      </c>
      <c r="J700">
        <f t="shared" si="110"/>
        <v>0</v>
      </c>
      <c r="K700" s="1">
        <f>SUMIFS('I want to cry'!C$2:C$2000,'I want to cry'!$A$2:$A$2000,$B700,'I want to cry'!$B$2:$B$2000,$C700)</f>
        <v>0</v>
      </c>
      <c r="L700" s="1">
        <f>SUMIFS('I want to cry'!D$2:D$2000,'I want to cry'!$A$2:$A$2000,$B700,'I want to cry'!$B$2:$B$2000,$C700)</f>
        <v>0</v>
      </c>
      <c r="M700" s="1">
        <f>SUMIFS('I want to cry'!E$2:E$2000,'I want to cry'!$A$2:$A$2000,$B700,'I want to cry'!$B$2:$B$2000,$C700)</f>
        <v>0</v>
      </c>
      <c r="N700" s="1">
        <f t="shared" si="111"/>
        <v>0</v>
      </c>
      <c r="O700" s="1">
        <f t="shared" si="112"/>
        <v>0</v>
      </c>
      <c r="P700" s="1">
        <f t="shared" si="113"/>
        <v>0</v>
      </c>
      <c r="Q700" s="1">
        <f>SUMIF('I have a blue banner'!A$2:A$2000,D700,'I have a blue banner'!L$2:L$2000)</f>
        <v>0</v>
      </c>
      <c r="R700" s="1">
        <f>SUMIF('I have a blue banner'!A$2:A$2000,F700,'I have a blue banner'!L$2:L$2000)</f>
        <v>0</v>
      </c>
      <c r="S700" s="1">
        <f>SUMIF('I have a blue banner'!A$2:A$2000,I700,'I have a blue banner'!L$2:L$2000)</f>
        <v>0</v>
      </c>
      <c r="T700" s="1">
        <f>SUMIF('I wanna go biking'!A$2:A$1000,D700,'I wanna go biking'!D$2:D$2000)</f>
        <v>0</v>
      </c>
      <c r="U700" s="1">
        <f>SUMIF('I wanna go biking'!A$2:A$1000,F700,'I wanna go biking'!D$2:D$2000)</f>
        <v>0</v>
      </c>
      <c r="V700" s="1">
        <f>SUMIF('I wanna go biking'!A$2:A$1000,H700,'I wanna go biking'!D$2:D$2000)</f>
        <v>0</v>
      </c>
      <c r="W700">
        <f t="shared" si="114"/>
        <v>0</v>
      </c>
      <c r="X700">
        <f t="shared" si="115"/>
        <v>0</v>
      </c>
      <c r="Y700">
        <f t="shared" si="116"/>
        <v>0</v>
      </c>
      <c r="Z700">
        <f t="shared" si="117"/>
        <v>0</v>
      </c>
      <c r="AA700">
        <f t="shared" si="118"/>
        <v>0</v>
      </c>
      <c r="AB700">
        <f t="shared" si="119"/>
        <v>0</v>
      </c>
      <c r="AC700" s="25">
        <f t="shared" si="120"/>
        <v>0</v>
      </c>
    </row>
    <row r="701" spans="1:29">
      <c r="A701">
        <f>'Data Entry'!A702</f>
        <v>0</v>
      </c>
      <c r="B701">
        <f>'Data Entry'!B702</f>
        <v>0</v>
      </c>
      <c r="C701">
        <f>'Data Entry'!C702</f>
        <v>0</v>
      </c>
      <c r="D701">
        <f>'Data Entry'!M702</f>
        <v>0</v>
      </c>
      <c r="E701">
        <f>'Data Entry'!N702</f>
        <v>0</v>
      </c>
      <c r="F701">
        <f>'Data Entry'!O702</f>
        <v>0</v>
      </c>
      <c r="G701">
        <f>'Data Entry'!P702</f>
        <v>0</v>
      </c>
      <c r="H701">
        <f>'Data Entry'!Q702</f>
        <v>0</v>
      </c>
      <c r="I701">
        <f>'Data Entry'!R702</f>
        <v>0</v>
      </c>
      <c r="J701">
        <f t="shared" si="110"/>
        <v>0</v>
      </c>
      <c r="K701" s="1">
        <f>SUMIFS('I want to cry'!C$2:C$2000,'I want to cry'!$A$2:$A$2000,$B701,'I want to cry'!$B$2:$B$2000,$C701)</f>
        <v>0</v>
      </c>
      <c r="L701" s="1">
        <f>SUMIFS('I want to cry'!D$2:D$2000,'I want to cry'!$A$2:$A$2000,$B701,'I want to cry'!$B$2:$B$2000,$C701)</f>
        <v>0</v>
      </c>
      <c r="M701" s="1">
        <f>SUMIFS('I want to cry'!E$2:E$2000,'I want to cry'!$A$2:$A$2000,$B701,'I want to cry'!$B$2:$B$2000,$C701)</f>
        <v>0</v>
      </c>
      <c r="N701" s="1">
        <f t="shared" si="111"/>
        <v>0</v>
      </c>
      <c r="O701" s="1">
        <f t="shared" si="112"/>
        <v>0</v>
      </c>
      <c r="P701" s="1">
        <f t="shared" si="113"/>
        <v>0</v>
      </c>
      <c r="Q701" s="1">
        <f>SUMIF('I have a blue banner'!A$2:A$2000,D701,'I have a blue banner'!L$2:L$2000)</f>
        <v>0</v>
      </c>
      <c r="R701" s="1">
        <f>SUMIF('I have a blue banner'!A$2:A$2000,F701,'I have a blue banner'!L$2:L$2000)</f>
        <v>0</v>
      </c>
      <c r="S701" s="1">
        <f>SUMIF('I have a blue banner'!A$2:A$2000,I701,'I have a blue banner'!L$2:L$2000)</f>
        <v>0</v>
      </c>
      <c r="T701" s="1">
        <f>SUMIF('I wanna go biking'!A$2:A$1000,D701,'I wanna go biking'!D$2:D$2000)</f>
        <v>0</v>
      </c>
      <c r="U701" s="1">
        <f>SUMIF('I wanna go biking'!A$2:A$1000,F701,'I wanna go biking'!D$2:D$2000)</f>
        <v>0</v>
      </c>
      <c r="V701" s="1">
        <f>SUMIF('I wanna go biking'!A$2:A$1000,H701,'I wanna go biking'!D$2:D$2000)</f>
        <v>0</v>
      </c>
      <c r="W701">
        <f t="shared" si="114"/>
        <v>0</v>
      </c>
      <c r="X701">
        <f t="shared" si="115"/>
        <v>0</v>
      </c>
      <c r="Y701">
        <f t="shared" si="116"/>
        <v>0</v>
      </c>
      <c r="Z701">
        <f t="shared" si="117"/>
        <v>0</v>
      </c>
      <c r="AA701">
        <f t="shared" si="118"/>
        <v>0</v>
      </c>
      <c r="AB701">
        <f t="shared" si="119"/>
        <v>0</v>
      </c>
      <c r="AC701" s="25">
        <f t="shared" si="120"/>
        <v>0</v>
      </c>
    </row>
    <row r="702" spans="1:29">
      <c r="A702">
        <f>'Data Entry'!A703</f>
        <v>0</v>
      </c>
      <c r="B702">
        <f>'Data Entry'!B703</f>
        <v>0</v>
      </c>
      <c r="C702">
        <f>'Data Entry'!C703</f>
        <v>0</v>
      </c>
      <c r="D702">
        <f>'Data Entry'!M703</f>
        <v>0</v>
      </c>
      <c r="E702">
        <f>'Data Entry'!N703</f>
        <v>0</v>
      </c>
      <c r="F702">
        <f>'Data Entry'!O703</f>
        <v>0</v>
      </c>
      <c r="G702">
        <f>'Data Entry'!P703</f>
        <v>0</v>
      </c>
      <c r="H702">
        <f>'Data Entry'!Q703</f>
        <v>0</v>
      </c>
      <c r="I702">
        <f>'Data Entry'!R703</f>
        <v>0</v>
      </c>
      <c r="J702">
        <f t="shared" ref="J702:J765" si="121">E702+G702+I702</f>
        <v>0</v>
      </c>
      <c r="K702" s="1">
        <f>SUMIFS('I want to cry'!C$2:C$2000,'I want to cry'!$A$2:$A$2000,$B702,'I want to cry'!$B$2:$B$2000,$C702)</f>
        <v>0</v>
      </c>
      <c r="L702" s="1">
        <f>SUMIFS('I want to cry'!D$2:D$2000,'I want to cry'!$A$2:$A$2000,$B702,'I want to cry'!$B$2:$B$2000,$C702)</f>
        <v>0</v>
      </c>
      <c r="M702" s="1">
        <f>SUMIFS('I want to cry'!E$2:E$2000,'I want to cry'!$A$2:$A$2000,$B702,'I want to cry'!$B$2:$B$2000,$C702)</f>
        <v>0</v>
      </c>
      <c r="N702" s="1">
        <f t="shared" ref="N702:N765" si="122">IF(K702&lt;1.5,0,IF(E702&lt;2.5,0,E702/K702))</f>
        <v>0</v>
      </c>
      <c r="O702" s="1">
        <f t="shared" ref="O702:O765" si="123">IF(L702&lt;1.5,0,IF(G702&lt;2.5,0,G702/L702))</f>
        <v>0</v>
      </c>
      <c r="P702" s="1">
        <f t="shared" ref="P702:P765" si="124">IF(M702&lt;1.5,0,IF(I702&lt;2.5,0,I702/M702))</f>
        <v>0</v>
      </c>
      <c r="Q702" s="1">
        <f>SUMIF('I have a blue banner'!A$2:A$2000,D702,'I have a blue banner'!L$2:L$2000)</f>
        <v>0</v>
      </c>
      <c r="R702" s="1">
        <f>SUMIF('I have a blue banner'!A$2:A$2000,F702,'I have a blue banner'!L$2:L$2000)</f>
        <v>0</v>
      </c>
      <c r="S702" s="1">
        <f>SUMIF('I have a blue banner'!A$2:A$2000,I702,'I have a blue banner'!L$2:L$2000)</f>
        <v>0</v>
      </c>
      <c r="T702" s="1">
        <f>SUMIF('I wanna go biking'!A$2:A$1000,D702,'I wanna go biking'!D$2:D$2000)</f>
        <v>0</v>
      </c>
      <c r="U702" s="1">
        <f>SUMIF('I wanna go biking'!A$2:A$1000,F702,'I wanna go biking'!D$2:D$2000)</f>
        <v>0</v>
      </c>
      <c r="V702" s="1">
        <f>SUMIF('I wanna go biking'!A$2:A$1000,H702,'I wanna go biking'!D$2:D$2000)</f>
        <v>0</v>
      </c>
      <c r="W702">
        <f t="shared" ref="W702:W765" si="125">T702-Q702</f>
        <v>0</v>
      </c>
      <c r="X702">
        <f t="shared" ref="X702:X765" si="126">U702-R702</f>
        <v>0</v>
      </c>
      <c r="Y702">
        <f t="shared" ref="Y702:Y765" si="127">V702-S702</f>
        <v>0</v>
      </c>
      <c r="Z702">
        <f t="shared" ref="Z702:Z765" si="128">W702*N702</f>
        <v>0</v>
      </c>
      <c r="AA702">
        <f t="shared" ref="AA702:AA765" si="129">X702*O702</f>
        <v>0</v>
      </c>
      <c r="AB702">
        <f t="shared" ref="AB702:AB765" si="130">Y702*P702</f>
        <v>0</v>
      </c>
      <c r="AC702" s="25">
        <f t="shared" ref="AC702:AC765" si="131">SUM(Z702:AB702)</f>
        <v>0</v>
      </c>
    </row>
    <row r="703" spans="1:29">
      <c r="A703">
        <f>'Data Entry'!A704</f>
        <v>0</v>
      </c>
      <c r="B703">
        <f>'Data Entry'!B704</f>
        <v>0</v>
      </c>
      <c r="C703">
        <f>'Data Entry'!C704</f>
        <v>0</v>
      </c>
      <c r="D703">
        <f>'Data Entry'!M704</f>
        <v>0</v>
      </c>
      <c r="E703">
        <f>'Data Entry'!N704</f>
        <v>0</v>
      </c>
      <c r="F703">
        <f>'Data Entry'!O704</f>
        <v>0</v>
      </c>
      <c r="G703">
        <f>'Data Entry'!P704</f>
        <v>0</v>
      </c>
      <c r="H703">
        <f>'Data Entry'!Q704</f>
        <v>0</v>
      </c>
      <c r="I703">
        <f>'Data Entry'!R704</f>
        <v>0</v>
      </c>
      <c r="J703">
        <f t="shared" si="121"/>
        <v>0</v>
      </c>
      <c r="K703" s="1">
        <f>SUMIFS('I want to cry'!C$2:C$2000,'I want to cry'!$A$2:$A$2000,$B703,'I want to cry'!$B$2:$B$2000,$C703)</f>
        <v>0</v>
      </c>
      <c r="L703" s="1">
        <f>SUMIFS('I want to cry'!D$2:D$2000,'I want to cry'!$A$2:$A$2000,$B703,'I want to cry'!$B$2:$B$2000,$C703)</f>
        <v>0</v>
      </c>
      <c r="M703" s="1">
        <f>SUMIFS('I want to cry'!E$2:E$2000,'I want to cry'!$A$2:$A$2000,$B703,'I want to cry'!$B$2:$B$2000,$C703)</f>
        <v>0</v>
      </c>
      <c r="N703" s="1">
        <f t="shared" si="122"/>
        <v>0</v>
      </c>
      <c r="O703" s="1">
        <f t="shared" si="123"/>
        <v>0</v>
      </c>
      <c r="P703" s="1">
        <f t="shared" si="124"/>
        <v>0</v>
      </c>
      <c r="Q703" s="1">
        <f>SUMIF('I have a blue banner'!A$2:A$2000,D703,'I have a blue banner'!L$2:L$2000)</f>
        <v>0</v>
      </c>
      <c r="R703" s="1">
        <f>SUMIF('I have a blue banner'!A$2:A$2000,F703,'I have a blue banner'!L$2:L$2000)</f>
        <v>0</v>
      </c>
      <c r="S703" s="1">
        <f>SUMIF('I have a blue banner'!A$2:A$2000,I703,'I have a blue banner'!L$2:L$2000)</f>
        <v>0</v>
      </c>
      <c r="T703" s="1">
        <f>SUMIF('I wanna go biking'!A$2:A$1000,D703,'I wanna go biking'!D$2:D$2000)</f>
        <v>0</v>
      </c>
      <c r="U703" s="1">
        <f>SUMIF('I wanna go biking'!A$2:A$1000,F703,'I wanna go biking'!D$2:D$2000)</f>
        <v>0</v>
      </c>
      <c r="V703" s="1">
        <f>SUMIF('I wanna go biking'!A$2:A$1000,H703,'I wanna go biking'!D$2:D$2000)</f>
        <v>0</v>
      </c>
      <c r="W703">
        <f t="shared" si="125"/>
        <v>0</v>
      </c>
      <c r="X703">
        <f t="shared" si="126"/>
        <v>0</v>
      </c>
      <c r="Y703">
        <f t="shared" si="127"/>
        <v>0</v>
      </c>
      <c r="Z703">
        <f t="shared" si="128"/>
        <v>0</v>
      </c>
      <c r="AA703">
        <f t="shared" si="129"/>
        <v>0</v>
      </c>
      <c r="AB703">
        <f t="shared" si="130"/>
        <v>0</v>
      </c>
      <c r="AC703" s="25">
        <f t="shared" si="131"/>
        <v>0</v>
      </c>
    </row>
    <row r="704" spans="1:29">
      <c r="A704">
        <f>'Data Entry'!A705</f>
        <v>0</v>
      </c>
      <c r="B704">
        <f>'Data Entry'!B705</f>
        <v>0</v>
      </c>
      <c r="C704">
        <f>'Data Entry'!C705</f>
        <v>0</v>
      </c>
      <c r="D704">
        <f>'Data Entry'!M705</f>
        <v>0</v>
      </c>
      <c r="E704">
        <f>'Data Entry'!N705</f>
        <v>0</v>
      </c>
      <c r="F704">
        <f>'Data Entry'!O705</f>
        <v>0</v>
      </c>
      <c r="G704">
        <f>'Data Entry'!P705</f>
        <v>0</v>
      </c>
      <c r="H704">
        <f>'Data Entry'!Q705</f>
        <v>0</v>
      </c>
      <c r="I704">
        <f>'Data Entry'!R705</f>
        <v>0</v>
      </c>
      <c r="J704">
        <f t="shared" si="121"/>
        <v>0</v>
      </c>
      <c r="K704" s="1">
        <f>SUMIFS('I want to cry'!C$2:C$2000,'I want to cry'!$A$2:$A$2000,$B704,'I want to cry'!$B$2:$B$2000,$C704)</f>
        <v>0</v>
      </c>
      <c r="L704" s="1">
        <f>SUMIFS('I want to cry'!D$2:D$2000,'I want to cry'!$A$2:$A$2000,$B704,'I want to cry'!$B$2:$B$2000,$C704)</f>
        <v>0</v>
      </c>
      <c r="M704" s="1">
        <f>SUMIFS('I want to cry'!E$2:E$2000,'I want to cry'!$A$2:$A$2000,$B704,'I want to cry'!$B$2:$B$2000,$C704)</f>
        <v>0</v>
      </c>
      <c r="N704" s="1">
        <f t="shared" si="122"/>
        <v>0</v>
      </c>
      <c r="O704" s="1">
        <f t="shared" si="123"/>
        <v>0</v>
      </c>
      <c r="P704" s="1">
        <f t="shared" si="124"/>
        <v>0</v>
      </c>
      <c r="Q704" s="1">
        <f>SUMIF('I have a blue banner'!A$2:A$2000,D704,'I have a blue banner'!L$2:L$2000)</f>
        <v>0</v>
      </c>
      <c r="R704" s="1">
        <f>SUMIF('I have a blue banner'!A$2:A$2000,F704,'I have a blue banner'!L$2:L$2000)</f>
        <v>0</v>
      </c>
      <c r="S704" s="1">
        <f>SUMIF('I have a blue banner'!A$2:A$2000,I704,'I have a blue banner'!L$2:L$2000)</f>
        <v>0</v>
      </c>
      <c r="T704" s="1">
        <f>SUMIF('I wanna go biking'!A$2:A$1000,D704,'I wanna go biking'!D$2:D$2000)</f>
        <v>0</v>
      </c>
      <c r="U704" s="1">
        <f>SUMIF('I wanna go biking'!A$2:A$1000,F704,'I wanna go biking'!D$2:D$2000)</f>
        <v>0</v>
      </c>
      <c r="V704" s="1">
        <f>SUMIF('I wanna go biking'!A$2:A$1000,H704,'I wanna go biking'!D$2:D$2000)</f>
        <v>0</v>
      </c>
      <c r="W704">
        <f t="shared" si="125"/>
        <v>0</v>
      </c>
      <c r="X704">
        <f t="shared" si="126"/>
        <v>0</v>
      </c>
      <c r="Y704">
        <f t="shared" si="127"/>
        <v>0</v>
      </c>
      <c r="Z704">
        <f t="shared" si="128"/>
        <v>0</v>
      </c>
      <c r="AA704">
        <f t="shared" si="129"/>
        <v>0</v>
      </c>
      <c r="AB704">
        <f t="shared" si="130"/>
        <v>0</v>
      </c>
      <c r="AC704" s="25">
        <f t="shared" si="131"/>
        <v>0</v>
      </c>
    </row>
    <row r="705" spans="1:29">
      <c r="A705">
        <f>'Data Entry'!A706</f>
        <v>0</v>
      </c>
      <c r="B705">
        <f>'Data Entry'!B706</f>
        <v>0</v>
      </c>
      <c r="C705">
        <f>'Data Entry'!C706</f>
        <v>0</v>
      </c>
      <c r="D705">
        <f>'Data Entry'!M706</f>
        <v>0</v>
      </c>
      <c r="E705">
        <f>'Data Entry'!N706</f>
        <v>0</v>
      </c>
      <c r="F705">
        <f>'Data Entry'!O706</f>
        <v>0</v>
      </c>
      <c r="G705">
        <f>'Data Entry'!P706</f>
        <v>0</v>
      </c>
      <c r="H705">
        <f>'Data Entry'!Q706</f>
        <v>0</v>
      </c>
      <c r="I705">
        <f>'Data Entry'!R706</f>
        <v>0</v>
      </c>
      <c r="J705">
        <f t="shared" si="121"/>
        <v>0</v>
      </c>
      <c r="K705" s="1">
        <f>SUMIFS('I want to cry'!C$2:C$2000,'I want to cry'!$A$2:$A$2000,$B705,'I want to cry'!$B$2:$B$2000,$C705)</f>
        <v>0</v>
      </c>
      <c r="L705" s="1">
        <f>SUMIFS('I want to cry'!D$2:D$2000,'I want to cry'!$A$2:$A$2000,$B705,'I want to cry'!$B$2:$B$2000,$C705)</f>
        <v>0</v>
      </c>
      <c r="M705" s="1">
        <f>SUMIFS('I want to cry'!E$2:E$2000,'I want to cry'!$A$2:$A$2000,$B705,'I want to cry'!$B$2:$B$2000,$C705)</f>
        <v>0</v>
      </c>
      <c r="N705" s="1">
        <f t="shared" si="122"/>
        <v>0</v>
      </c>
      <c r="O705" s="1">
        <f t="shared" si="123"/>
        <v>0</v>
      </c>
      <c r="P705" s="1">
        <f t="shared" si="124"/>
        <v>0</v>
      </c>
      <c r="Q705" s="1">
        <f>SUMIF('I have a blue banner'!A$2:A$2000,D705,'I have a blue banner'!L$2:L$2000)</f>
        <v>0</v>
      </c>
      <c r="R705" s="1">
        <f>SUMIF('I have a blue banner'!A$2:A$2000,F705,'I have a blue banner'!L$2:L$2000)</f>
        <v>0</v>
      </c>
      <c r="S705" s="1">
        <f>SUMIF('I have a blue banner'!A$2:A$2000,I705,'I have a blue banner'!L$2:L$2000)</f>
        <v>0</v>
      </c>
      <c r="T705" s="1">
        <f>SUMIF('I wanna go biking'!A$2:A$1000,D705,'I wanna go biking'!D$2:D$2000)</f>
        <v>0</v>
      </c>
      <c r="U705" s="1">
        <f>SUMIF('I wanna go biking'!A$2:A$1000,F705,'I wanna go biking'!D$2:D$2000)</f>
        <v>0</v>
      </c>
      <c r="V705" s="1">
        <f>SUMIF('I wanna go biking'!A$2:A$1000,H705,'I wanna go biking'!D$2:D$2000)</f>
        <v>0</v>
      </c>
      <c r="W705">
        <f t="shared" si="125"/>
        <v>0</v>
      </c>
      <c r="X705">
        <f t="shared" si="126"/>
        <v>0</v>
      </c>
      <c r="Y705">
        <f t="shared" si="127"/>
        <v>0</v>
      </c>
      <c r="Z705">
        <f t="shared" si="128"/>
        <v>0</v>
      </c>
      <c r="AA705">
        <f t="shared" si="129"/>
        <v>0</v>
      </c>
      <c r="AB705">
        <f t="shared" si="130"/>
        <v>0</v>
      </c>
      <c r="AC705" s="25">
        <f t="shared" si="131"/>
        <v>0</v>
      </c>
    </row>
    <row r="706" spans="1:29">
      <c r="A706">
        <f>'Data Entry'!A707</f>
        <v>0</v>
      </c>
      <c r="B706">
        <f>'Data Entry'!B707</f>
        <v>0</v>
      </c>
      <c r="C706">
        <f>'Data Entry'!C707</f>
        <v>0</v>
      </c>
      <c r="D706">
        <f>'Data Entry'!M707</f>
        <v>0</v>
      </c>
      <c r="E706">
        <f>'Data Entry'!N707</f>
        <v>0</v>
      </c>
      <c r="F706">
        <f>'Data Entry'!O707</f>
        <v>0</v>
      </c>
      <c r="G706">
        <f>'Data Entry'!P707</f>
        <v>0</v>
      </c>
      <c r="H706">
        <f>'Data Entry'!Q707</f>
        <v>0</v>
      </c>
      <c r="I706">
        <f>'Data Entry'!R707</f>
        <v>0</v>
      </c>
      <c r="J706">
        <f t="shared" si="121"/>
        <v>0</v>
      </c>
      <c r="K706" s="1">
        <f>SUMIFS('I want to cry'!C$2:C$2000,'I want to cry'!$A$2:$A$2000,$B706,'I want to cry'!$B$2:$B$2000,$C706)</f>
        <v>0</v>
      </c>
      <c r="L706" s="1">
        <f>SUMIFS('I want to cry'!D$2:D$2000,'I want to cry'!$A$2:$A$2000,$B706,'I want to cry'!$B$2:$B$2000,$C706)</f>
        <v>0</v>
      </c>
      <c r="M706" s="1">
        <f>SUMIFS('I want to cry'!E$2:E$2000,'I want to cry'!$A$2:$A$2000,$B706,'I want to cry'!$B$2:$B$2000,$C706)</f>
        <v>0</v>
      </c>
      <c r="N706" s="1">
        <f t="shared" si="122"/>
        <v>0</v>
      </c>
      <c r="O706" s="1">
        <f t="shared" si="123"/>
        <v>0</v>
      </c>
      <c r="P706" s="1">
        <f t="shared" si="124"/>
        <v>0</v>
      </c>
      <c r="Q706" s="1">
        <f>SUMIF('I have a blue banner'!A$2:A$2000,D706,'I have a blue banner'!L$2:L$2000)</f>
        <v>0</v>
      </c>
      <c r="R706" s="1">
        <f>SUMIF('I have a blue banner'!A$2:A$2000,F706,'I have a blue banner'!L$2:L$2000)</f>
        <v>0</v>
      </c>
      <c r="S706" s="1">
        <f>SUMIF('I have a blue banner'!A$2:A$2000,I706,'I have a blue banner'!L$2:L$2000)</f>
        <v>0</v>
      </c>
      <c r="T706" s="1">
        <f>SUMIF('I wanna go biking'!A$2:A$1000,D706,'I wanna go biking'!D$2:D$2000)</f>
        <v>0</v>
      </c>
      <c r="U706" s="1">
        <f>SUMIF('I wanna go biking'!A$2:A$1000,F706,'I wanna go biking'!D$2:D$2000)</f>
        <v>0</v>
      </c>
      <c r="V706" s="1">
        <f>SUMIF('I wanna go biking'!A$2:A$1000,H706,'I wanna go biking'!D$2:D$2000)</f>
        <v>0</v>
      </c>
      <c r="W706">
        <f t="shared" si="125"/>
        <v>0</v>
      </c>
      <c r="X706">
        <f t="shared" si="126"/>
        <v>0</v>
      </c>
      <c r="Y706">
        <f t="shared" si="127"/>
        <v>0</v>
      </c>
      <c r="Z706">
        <f t="shared" si="128"/>
        <v>0</v>
      </c>
      <c r="AA706">
        <f t="shared" si="129"/>
        <v>0</v>
      </c>
      <c r="AB706">
        <f t="shared" si="130"/>
        <v>0</v>
      </c>
      <c r="AC706" s="25">
        <f t="shared" si="131"/>
        <v>0</v>
      </c>
    </row>
    <row r="707" spans="1:29">
      <c r="A707">
        <f>'Data Entry'!A708</f>
        <v>0</v>
      </c>
      <c r="B707">
        <f>'Data Entry'!B708</f>
        <v>0</v>
      </c>
      <c r="C707">
        <f>'Data Entry'!C708</f>
        <v>0</v>
      </c>
      <c r="D707">
        <f>'Data Entry'!M708</f>
        <v>0</v>
      </c>
      <c r="E707">
        <f>'Data Entry'!N708</f>
        <v>0</v>
      </c>
      <c r="F707">
        <f>'Data Entry'!O708</f>
        <v>0</v>
      </c>
      <c r="G707">
        <f>'Data Entry'!P708</f>
        <v>0</v>
      </c>
      <c r="H707">
        <f>'Data Entry'!Q708</f>
        <v>0</v>
      </c>
      <c r="I707">
        <f>'Data Entry'!R708</f>
        <v>0</v>
      </c>
      <c r="J707">
        <f t="shared" si="121"/>
        <v>0</v>
      </c>
      <c r="K707" s="1">
        <f>SUMIFS('I want to cry'!C$2:C$2000,'I want to cry'!$A$2:$A$2000,$B707,'I want to cry'!$B$2:$B$2000,$C707)</f>
        <v>0</v>
      </c>
      <c r="L707" s="1">
        <f>SUMIFS('I want to cry'!D$2:D$2000,'I want to cry'!$A$2:$A$2000,$B707,'I want to cry'!$B$2:$B$2000,$C707)</f>
        <v>0</v>
      </c>
      <c r="M707" s="1">
        <f>SUMIFS('I want to cry'!E$2:E$2000,'I want to cry'!$A$2:$A$2000,$B707,'I want to cry'!$B$2:$B$2000,$C707)</f>
        <v>0</v>
      </c>
      <c r="N707" s="1">
        <f t="shared" si="122"/>
        <v>0</v>
      </c>
      <c r="O707" s="1">
        <f t="shared" si="123"/>
        <v>0</v>
      </c>
      <c r="P707" s="1">
        <f t="shared" si="124"/>
        <v>0</v>
      </c>
      <c r="Q707" s="1">
        <f>SUMIF('I have a blue banner'!A$2:A$2000,D707,'I have a blue banner'!L$2:L$2000)</f>
        <v>0</v>
      </c>
      <c r="R707" s="1">
        <f>SUMIF('I have a blue banner'!A$2:A$2000,F707,'I have a blue banner'!L$2:L$2000)</f>
        <v>0</v>
      </c>
      <c r="S707" s="1">
        <f>SUMIF('I have a blue banner'!A$2:A$2000,I707,'I have a blue banner'!L$2:L$2000)</f>
        <v>0</v>
      </c>
      <c r="T707" s="1">
        <f>SUMIF('I wanna go biking'!A$2:A$1000,D707,'I wanna go biking'!D$2:D$2000)</f>
        <v>0</v>
      </c>
      <c r="U707" s="1">
        <f>SUMIF('I wanna go biking'!A$2:A$1000,F707,'I wanna go biking'!D$2:D$2000)</f>
        <v>0</v>
      </c>
      <c r="V707" s="1">
        <f>SUMIF('I wanna go biking'!A$2:A$1000,H707,'I wanna go biking'!D$2:D$2000)</f>
        <v>0</v>
      </c>
      <c r="W707">
        <f t="shared" si="125"/>
        <v>0</v>
      </c>
      <c r="X707">
        <f t="shared" si="126"/>
        <v>0</v>
      </c>
      <c r="Y707">
        <f t="shared" si="127"/>
        <v>0</v>
      </c>
      <c r="Z707">
        <f t="shared" si="128"/>
        <v>0</v>
      </c>
      <c r="AA707">
        <f t="shared" si="129"/>
        <v>0</v>
      </c>
      <c r="AB707">
        <f t="shared" si="130"/>
        <v>0</v>
      </c>
      <c r="AC707" s="25">
        <f t="shared" si="131"/>
        <v>0</v>
      </c>
    </row>
    <row r="708" spans="1:29">
      <c r="A708">
        <f>'Data Entry'!A709</f>
        <v>0</v>
      </c>
      <c r="B708">
        <f>'Data Entry'!B709</f>
        <v>0</v>
      </c>
      <c r="C708">
        <f>'Data Entry'!C709</f>
        <v>0</v>
      </c>
      <c r="D708">
        <f>'Data Entry'!M709</f>
        <v>0</v>
      </c>
      <c r="E708">
        <f>'Data Entry'!N709</f>
        <v>0</v>
      </c>
      <c r="F708">
        <f>'Data Entry'!O709</f>
        <v>0</v>
      </c>
      <c r="G708">
        <f>'Data Entry'!P709</f>
        <v>0</v>
      </c>
      <c r="H708">
        <f>'Data Entry'!Q709</f>
        <v>0</v>
      </c>
      <c r="I708">
        <f>'Data Entry'!R709</f>
        <v>0</v>
      </c>
      <c r="J708">
        <f t="shared" si="121"/>
        <v>0</v>
      </c>
      <c r="K708" s="1">
        <f>SUMIFS('I want to cry'!C$2:C$2000,'I want to cry'!$A$2:$A$2000,$B708,'I want to cry'!$B$2:$B$2000,$C708)</f>
        <v>0</v>
      </c>
      <c r="L708" s="1">
        <f>SUMIFS('I want to cry'!D$2:D$2000,'I want to cry'!$A$2:$A$2000,$B708,'I want to cry'!$B$2:$B$2000,$C708)</f>
        <v>0</v>
      </c>
      <c r="M708" s="1">
        <f>SUMIFS('I want to cry'!E$2:E$2000,'I want to cry'!$A$2:$A$2000,$B708,'I want to cry'!$B$2:$B$2000,$C708)</f>
        <v>0</v>
      </c>
      <c r="N708" s="1">
        <f t="shared" si="122"/>
        <v>0</v>
      </c>
      <c r="O708" s="1">
        <f t="shared" si="123"/>
        <v>0</v>
      </c>
      <c r="P708" s="1">
        <f t="shared" si="124"/>
        <v>0</v>
      </c>
      <c r="Q708" s="1">
        <f>SUMIF('I have a blue banner'!A$2:A$2000,D708,'I have a blue banner'!L$2:L$2000)</f>
        <v>0</v>
      </c>
      <c r="R708" s="1">
        <f>SUMIF('I have a blue banner'!A$2:A$2000,F708,'I have a blue banner'!L$2:L$2000)</f>
        <v>0</v>
      </c>
      <c r="S708" s="1">
        <f>SUMIF('I have a blue banner'!A$2:A$2000,I708,'I have a blue banner'!L$2:L$2000)</f>
        <v>0</v>
      </c>
      <c r="T708" s="1">
        <f>SUMIF('I wanna go biking'!A$2:A$1000,D708,'I wanna go biking'!D$2:D$2000)</f>
        <v>0</v>
      </c>
      <c r="U708" s="1">
        <f>SUMIF('I wanna go biking'!A$2:A$1000,F708,'I wanna go biking'!D$2:D$2000)</f>
        <v>0</v>
      </c>
      <c r="V708" s="1">
        <f>SUMIF('I wanna go biking'!A$2:A$1000,H708,'I wanna go biking'!D$2:D$2000)</f>
        <v>0</v>
      </c>
      <c r="W708">
        <f t="shared" si="125"/>
        <v>0</v>
      </c>
      <c r="X708">
        <f t="shared" si="126"/>
        <v>0</v>
      </c>
      <c r="Y708">
        <f t="shared" si="127"/>
        <v>0</v>
      </c>
      <c r="Z708">
        <f t="shared" si="128"/>
        <v>0</v>
      </c>
      <c r="AA708">
        <f t="shared" si="129"/>
        <v>0</v>
      </c>
      <c r="AB708">
        <f t="shared" si="130"/>
        <v>0</v>
      </c>
      <c r="AC708" s="25">
        <f t="shared" si="131"/>
        <v>0</v>
      </c>
    </row>
    <row r="709" spans="1:29">
      <c r="A709">
        <f>'Data Entry'!A710</f>
        <v>0</v>
      </c>
      <c r="B709">
        <f>'Data Entry'!B710</f>
        <v>0</v>
      </c>
      <c r="C709">
        <f>'Data Entry'!C710</f>
        <v>0</v>
      </c>
      <c r="D709">
        <f>'Data Entry'!M710</f>
        <v>0</v>
      </c>
      <c r="E709">
        <f>'Data Entry'!N710</f>
        <v>0</v>
      </c>
      <c r="F709">
        <f>'Data Entry'!O710</f>
        <v>0</v>
      </c>
      <c r="G709">
        <f>'Data Entry'!P710</f>
        <v>0</v>
      </c>
      <c r="H709">
        <f>'Data Entry'!Q710</f>
        <v>0</v>
      </c>
      <c r="I709">
        <f>'Data Entry'!R710</f>
        <v>0</v>
      </c>
      <c r="J709">
        <f t="shared" si="121"/>
        <v>0</v>
      </c>
      <c r="K709" s="1">
        <f>SUMIFS('I want to cry'!C$2:C$2000,'I want to cry'!$A$2:$A$2000,$B709,'I want to cry'!$B$2:$B$2000,$C709)</f>
        <v>0</v>
      </c>
      <c r="L709" s="1">
        <f>SUMIFS('I want to cry'!D$2:D$2000,'I want to cry'!$A$2:$A$2000,$B709,'I want to cry'!$B$2:$B$2000,$C709)</f>
        <v>0</v>
      </c>
      <c r="M709" s="1">
        <f>SUMIFS('I want to cry'!E$2:E$2000,'I want to cry'!$A$2:$A$2000,$B709,'I want to cry'!$B$2:$B$2000,$C709)</f>
        <v>0</v>
      </c>
      <c r="N709" s="1">
        <f t="shared" si="122"/>
        <v>0</v>
      </c>
      <c r="O709" s="1">
        <f t="shared" si="123"/>
        <v>0</v>
      </c>
      <c r="P709" s="1">
        <f t="shared" si="124"/>
        <v>0</v>
      </c>
      <c r="Q709" s="1">
        <f>SUMIF('I have a blue banner'!A$2:A$2000,D709,'I have a blue banner'!L$2:L$2000)</f>
        <v>0</v>
      </c>
      <c r="R709" s="1">
        <f>SUMIF('I have a blue banner'!A$2:A$2000,F709,'I have a blue banner'!L$2:L$2000)</f>
        <v>0</v>
      </c>
      <c r="S709" s="1">
        <f>SUMIF('I have a blue banner'!A$2:A$2000,I709,'I have a blue banner'!L$2:L$2000)</f>
        <v>0</v>
      </c>
      <c r="T709" s="1">
        <f>SUMIF('I wanna go biking'!A$2:A$1000,D709,'I wanna go biking'!D$2:D$2000)</f>
        <v>0</v>
      </c>
      <c r="U709" s="1">
        <f>SUMIF('I wanna go biking'!A$2:A$1000,F709,'I wanna go biking'!D$2:D$2000)</f>
        <v>0</v>
      </c>
      <c r="V709" s="1">
        <f>SUMIF('I wanna go biking'!A$2:A$1000,H709,'I wanna go biking'!D$2:D$2000)</f>
        <v>0</v>
      </c>
      <c r="W709">
        <f t="shared" si="125"/>
        <v>0</v>
      </c>
      <c r="X709">
        <f t="shared" si="126"/>
        <v>0</v>
      </c>
      <c r="Y709">
        <f t="shared" si="127"/>
        <v>0</v>
      </c>
      <c r="Z709">
        <f t="shared" si="128"/>
        <v>0</v>
      </c>
      <c r="AA709">
        <f t="shared" si="129"/>
        <v>0</v>
      </c>
      <c r="AB709">
        <f t="shared" si="130"/>
        <v>0</v>
      </c>
      <c r="AC709" s="25">
        <f t="shared" si="131"/>
        <v>0</v>
      </c>
    </row>
    <row r="710" spans="1:29">
      <c r="A710">
        <f>'Data Entry'!A711</f>
        <v>0</v>
      </c>
      <c r="B710">
        <f>'Data Entry'!B711</f>
        <v>0</v>
      </c>
      <c r="C710">
        <f>'Data Entry'!C711</f>
        <v>0</v>
      </c>
      <c r="D710">
        <f>'Data Entry'!M711</f>
        <v>0</v>
      </c>
      <c r="E710">
        <f>'Data Entry'!N711</f>
        <v>0</v>
      </c>
      <c r="F710">
        <f>'Data Entry'!O711</f>
        <v>0</v>
      </c>
      <c r="G710">
        <f>'Data Entry'!P711</f>
        <v>0</v>
      </c>
      <c r="H710">
        <f>'Data Entry'!Q711</f>
        <v>0</v>
      </c>
      <c r="I710">
        <f>'Data Entry'!R711</f>
        <v>0</v>
      </c>
      <c r="J710">
        <f t="shared" si="121"/>
        <v>0</v>
      </c>
      <c r="K710" s="1">
        <f>SUMIFS('I want to cry'!C$2:C$2000,'I want to cry'!$A$2:$A$2000,$B710,'I want to cry'!$B$2:$B$2000,$C710)</f>
        <v>0</v>
      </c>
      <c r="L710" s="1">
        <f>SUMIFS('I want to cry'!D$2:D$2000,'I want to cry'!$A$2:$A$2000,$B710,'I want to cry'!$B$2:$B$2000,$C710)</f>
        <v>0</v>
      </c>
      <c r="M710" s="1">
        <f>SUMIFS('I want to cry'!E$2:E$2000,'I want to cry'!$A$2:$A$2000,$B710,'I want to cry'!$B$2:$B$2000,$C710)</f>
        <v>0</v>
      </c>
      <c r="N710" s="1">
        <f t="shared" si="122"/>
        <v>0</v>
      </c>
      <c r="O710" s="1">
        <f t="shared" si="123"/>
        <v>0</v>
      </c>
      <c r="P710" s="1">
        <f t="shared" si="124"/>
        <v>0</v>
      </c>
      <c r="Q710" s="1">
        <f>SUMIF('I have a blue banner'!A$2:A$2000,D710,'I have a blue banner'!L$2:L$2000)</f>
        <v>0</v>
      </c>
      <c r="R710" s="1">
        <f>SUMIF('I have a blue banner'!A$2:A$2000,F710,'I have a blue banner'!L$2:L$2000)</f>
        <v>0</v>
      </c>
      <c r="S710" s="1">
        <f>SUMIF('I have a blue banner'!A$2:A$2000,I710,'I have a blue banner'!L$2:L$2000)</f>
        <v>0</v>
      </c>
      <c r="T710" s="1">
        <f>SUMIF('I wanna go biking'!A$2:A$1000,D710,'I wanna go biking'!D$2:D$2000)</f>
        <v>0</v>
      </c>
      <c r="U710" s="1">
        <f>SUMIF('I wanna go biking'!A$2:A$1000,F710,'I wanna go biking'!D$2:D$2000)</f>
        <v>0</v>
      </c>
      <c r="V710" s="1">
        <f>SUMIF('I wanna go biking'!A$2:A$1000,H710,'I wanna go biking'!D$2:D$2000)</f>
        <v>0</v>
      </c>
      <c r="W710">
        <f t="shared" si="125"/>
        <v>0</v>
      </c>
      <c r="X710">
        <f t="shared" si="126"/>
        <v>0</v>
      </c>
      <c r="Y710">
        <f t="shared" si="127"/>
        <v>0</v>
      </c>
      <c r="Z710">
        <f t="shared" si="128"/>
        <v>0</v>
      </c>
      <c r="AA710">
        <f t="shared" si="129"/>
        <v>0</v>
      </c>
      <c r="AB710">
        <f t="shared" si="130"/>
        <v>0</v>
      </c>
      <c r="AC710" s="25">
        <f t="shared" si="131"/>
        <v>0</v>
      </c>
    </row>
    <row r="711" spans="1:29">
      <c r="A711">
        <f>'Data Entry'!A712</f>
        <v>0</v>
      </c>
      <c r="B711">
        <f>'Data Entry'!B712</f>
        <v>0</v>
      </c>
      <c r="C711">
        <f>'Data Entry'!C712</f>
        <v>0</v>
      </c>
      <c r="D711">
        <f>'Data Entry'!M712</f>
        <v>0</v>
      </c>
      <c r="E711">
        <f>'Data Entry'!N712</f>
        <v>0</v>
      </c>
      <c r="F711">
        <f>'Data Entry'!O712</f>
        <v>0</v>
      </c>
      <c r="G711">
        <f>'Data Entry'!P712</f>
        <v>0</v>
      </c>
      <c r="H711">
        <f>'Data Entry'!Q712</f>
        <v>0</v>
      </c>
      <c r="I711">
        <f>'Data Entry'!R712</f>
        <v>0</v>
      </c>
      <c r="J711">
        <f t="shared" si="121"/>
        <v>0</v>
      </c>
      <c r="K711" s="1">
        <f>SUMIFS('I want to cry'!C$2:C$2000,'I want to cry'!$A$2:$A$2000,$B711,'I want to cry'!$B$2:$B$2000,$C711)</f>
        <v>0</v>
      </c>
      <c r="L711" s="1">
        <f>SUMIFS('I want to cry'!D$2:D$2000,'I want to cry'!$A$2:$A$2000,$B711,'I want to cry'!$B$2:$B$2000,$C711)</f>
        <v>0</v>
      </c>
      <c r="M711" s="1">
        <f>SUMIFS('I want to cry'!E$2:E$2000,'I want to cry'!$A$2:$A$2000,$B711,'I want to cry'!$B$2:$B$2000,$C711)</f>
        <v>0</v>
      </c>
      <c r="N711" s="1">
        <f t="shared" si="122"/>
        <v>0</v>
      </c>
      <c r="O711" s="1">
        <f t="shared" si="123"/>
        <v>0</v>
      </c>
      <c r="P711" s="1">
        <f t="shared" si="124"/>
        <v>0</v>
      </c>
      <c r="Q711" s="1">
        <f>SUMIF('I have a blue banner'!A$2:A$2000,D711,'I have a blue banner'!L$2:L$2000)</f>
        <v>0</v>
      </c>
      <c r="R711" s="1">
        <f>SUMIF('I have a blue banner'!A$2:A$2000,F711,'I have a blue banner'!L$2:L$2000)</f>
        <v>0</v>
      </c>
      <c r="S711" s="1">
        <f>SUMIF('I have a blue banner'!A$2:A$2000,I711,'I have a blue banner'!L$2:L$2000)</f>
        <v>0</v>
      </c>
      <c r="T711" s="1">
        <f>SUMIF('I wanna go biking'!A$2:A$1000,D711,'I wanna go biking'!D$2:D$2000)</f>
        <v>0</v>
      </c>
      <c r="U711" s="1">
        <f>SUMIF('I wanna go biking'!A$2:A$1000,F711,'I wanna go biking'!D$2:D$2000)</f>
        <v>0</v>
      </c>
      <c r="V711" s="1">
        <f>SUMIF('I wanna go biking'!A$2:A$1000,H711,'I wanna go biking'!D$2:D$2000)</f>
        <v>0</v>
      </c>
      <c r="W711">
        <f t="shared" si="125"/>
        <v>0</v>
      </c>
      <c r="X711">
        <f t="shared" si="126"/>
        <v>0</v>
      </c>
      <c r="Y711">
        <f t="shared" si="127"/>
        <v>0</v>
      </c>
      <c r="Z711">
        <f t="shared" si="128"/>
        <v>0</v>
      </c>
      <c r="AA711">
        <f t="shared" si="129"/>
        <v>0</v>
      </c>
      <c r="AB711">
        <f t="shared" si="130"/>
        <v>0</v>
      </c>
      <c r="AC711" s="25">
        <f t="shared" si="131"/>
        <v>0</v>
      </c>
    </row>
    <row r="712" spans="1:29">
      <c r="A712">
        <f>'Data Entry'!A713</f>
        <v>0</v>
      </c>
      <c r="B712">
        <f>'Data Entry'!B713</f>
        <v>0</v>
      </c>
      <c r="C712">
        <f>'Data Entry'!C713</f>
        <v>0</v>
      </c>
      <c r="D712">
        <f>'Data Entry'!M713</f>
        <v>0</v>
      </c>
      <c r="E712">
        <f>'Data Entry'!N713</f>
        <v>0</v>
      </c>
      <c r="F712">
        <f>'Data Entry'!O713</f>
        <v>0</v>
      </c>
      <c r="G712">
        <f>'Data Entry'!P713</f>
        <v>0</v>
      </c>
      <c r="H712">
        <f>'Data Entry'!Q713</f>
        <v>0</v>
      </c>
      <c r="I712">
        <f>'Data Entry'!R713</f>
        <v>0</v>
      </c>
      <c r="J712">
        <f t="shared" si="121"/>
        <v>0</v>
      </c>
      <c r="K712" s="1">
        <f>SUMIFS('I want to cry'!C$2:C$2000,'I want to cry'!$A$2:$A$2000,$B712,'I want to cry'!$B$2:$B$2000,$C712)</f>
        <v>0</v>
      </c>
      <c r="L712" s="1">
        <f>SUMIFS('I want to cry'!D$2:D$2000,'I want to cry'!$A$2:$A$2000,$B712,'I want to cry'!$B$2:$B$2000,$C712)</f>
        <v>0</v>
      </c>
      <c r="M712" s="1">
        <f>SUMIFS('I want to cry'!E$2:E$2000,'I want to cry'!$A$2:$A$2000,$B712,'I want to cry'!$B$2:$B$2000,$C712)</f>
        <v>0</v>
      </c>
      <c r="N712" s="1">
        <f t="shared" si="122"/>
        <v>0</v>
      </c>
      <c r="O712" s="1">
        <f t="shared" si="123"/>
        <v>0</v>
      </c>
      <c r="P712" s="1">
        <f t="shared" si="124"/>
        <v>0</v>
      </c>
      <c r="Q712" s="1">
        <f>SUMIF('I have a blue banner'!A$2:A$2000,D712,'I have a blue banner'!L$2:L$2000)</f>
        <v>0</v>
      </c>
      <c r="R712" s="1">
        <f>SUMIF('I have a blue banner'!A$2:A$2000,F712,'I have a blue banner'!L$2:L$2000)</f>
        <v>0</v>
      </c>
      <c r="S712" s="1">
        <f>SUMIF('I have a blue banner'!A$2:A$2000,I712,'I have a blue banner'!L$2:L$2000)</f>
        <v>0</v>
      </c>
      <c r="T712" s="1">
        <f>SUMIF('I wanna go biking'!A$2:A$1000,D712,'I wanna go biking'!D$2:D$2000)</f>
        <v>0</v>
      </c>
      <c r="U712" s="1">
        <f>SUMIF('I wanna go biking'!A$2:A$1000,F712,'I wanna go biking'!D$2:D$2000)</f>
        <v>0</v>
      </c>
      <c r="V712" s="1">
        <f>SUMIF('I wanna go biking'!A$2:A$1000,H712,'I wanna go biking'!D$2:D$2000)</f>
        <v>0</v>
      </c>
      <c r="W712">
        <f t="shared" si="125"/>
        <v>0</v>
      </c>
      <c r="X712">
        <f t="shared" si="126"/>
        <v>0</v>
      </c>
      <c r="Y712">
        <f t="shared" si="127"/>
        <v>0</v>
      </c>
      <c r="Z712">
        <f t="shared" si="128"/>
        <v>0</v>
      </c>
      <c r="AA712">
        <f t="shared" si="129"/>
        <v>0</v>
      </c>
      <c r="AB712">
        <f t="shared" si="130"/>
        <v>0</v>
      </c>
      <c r="AC712" s="25">
        <f t="shared" si="131"/>
        <v>0</v>
      </c>
    </row>
    <row r="713" spans="1:29">
      <c r="A713">
        <f>'Data Entry'!A714</f>
        <v>0</v>
      </c>
      <c r="B713">
        <f>'Data Entry'!B714</f>
        <v>0</v>
      </c>
      <c r="C713">
        <f>'Data Entry'!C714</f>
        <v>0</v>
      </c>
      <c r="D713">
        <f>'Data Entry'!M714</f>
        <v>0</v>
      </c>
      <c r="E713">
        <f>'Data Entry'!N714</f>
        <v>0</v>
      </c>
      <c r="F713">
        <f>'Data Entry'!O714</f>
        <v>0</v>
      </c>
      <c r="G713">
        <f>'Data Entry'!P714</f>
        <v>0</v>
      </c>
      <c r="H713">
        <f>'Data Entry'!Q714</f>
        <v>0</v>
      </c>
      <c r="I713">
        <f>'Data Entry'!R714</f>
        <v>0</v>
      </c>
      <c r="J713">
        <f t="shared" si="121"/>
        <v>0</v>
      </c>
      <c r="K713" s="1">
        <f>SUMIFS('I want to cry'!C$2:C$2000,'I want to cry'!$A$2:$A$2000,$B713,'I want to cry'!$B$2:$B$2000,$C713)</f>
        <v>0</v>
      </c>
      <c r="L713" s="1">
        <f>SUMIFS('I want to cry'!D$2:D$2000,'I want to cry'!$A$2:$A$2000,$B713,'I want to cry'!$B$2:$B$2000,$C713)</f>
        <v>0</v>
      </c>
      <c r="M713" s="1">
        <f>SUMIFS('I want to cry'!E$2:E$2000,'I want to cry'!$A$2:$A$2000,$B713,'I want to cry'!$B$2:$B$2000,$C713)</f>
        <v>0</v>
      </c>
      <c r="N713" s="1">
        <f t="shared" si="122"/>
        <v>0</v>
      </c>
      <c r="O713" s="1">
        <f t="shared" si="123"/>
        <v>0</v>
      </c>
      <c r="P713" s="1">
        <f t="shared" si="124"/>
        <v>0</v>
      </c>
      <c r="Q713" s="1">
        <f>SUMIF('I have a blue banner'!A$2:A$2000,D713,'I have a blue banner'!L$2:L$2000)</f>
        <v>0</v>
      </c>
      <c r="R713" s="1">
        <f>SUMIF('I have a blue banner'!A$2:A$2000,F713,'I have a blue banner'!L$2:L$2000)</f>
        <v>0</v>
      </c>
      <c r="S713" s="1">
        <f>SUMIF('I have a blue banner'!A$2:A$2000,I713,'I have a blue banner'!L$2:L$2000)</f>
        <v>0</v>
      </c>
      <c r="T713" s="1">
        <f>SUMIF('I wanna go biking'!A$2:A$1000,D713,'I wanna go biking'!D$2:D$2000)</f>
        <v>0</v>
      </c>
      <c r="U713" s="1">
        <f>SUMIF('I wanna go biking'!A$2:A$1000,F713,'I wanna go biking'!D$2:D$2000)</f>
        <v>0</v>
      </c>
      <c r="V713" s="1">
        <f>SUMIF('I wanna go biking'!A$2:A$1000,H713,'I wanna go biking'!D$2:D$2000)</f>
        <v>0</v>
      </c>
      <c r="W713">
        <f t="shared" si="125"/>
        <v>0</v>
      </c>
      <c r="X713">
        <f t="shared" si="126"/>
        <v>0</v>
      </c>
      <c r="Y713">
        <f t="shared" si="127"/>
        <v>0</v>
      </c>
      <c r="Z713">
        <f t="shared" si="128"/>
        <v>0</v>
      </c>
      <c r="AA713">
        <f t="shared" si="129"/>
        <v>0</v>
      </c>
      <c r="AB713">
        <f t="shared" si="130"/>
        <v>0</v>
      </c>
      <c r="AC713" s="25">
        <f t="shared" si="131"/>
        <v>0</v>
      </c>
    </row>
    <row r="714" spans="1:29">
      <c r="A714">
        <f>'Data Entry'!A715</f>
        <v>0</v>
      </c>
      <c r="B714">
        <f>'Data Entry'!B715</f>
        <v>0</v>
      </c>
      <c r="C714">
        <f>'Data Entry'!C715</f>
        <v>0</v>
      </c>
      <c r="D714">
        <f>'Data Entry'!M715</f>
        <v>0</v>
      </c>
      <c r="E714">
        <f>'Data Entry'!N715</f>
        <v>0</v>
      </c>
      <c r="F714">
        <f>'Data Entry'!O715</f>
        <v>0</v>
      </c>
      <c r="G714">
        <f>'Data Entry'!P715</f>
        <v>0</v>
      </c>
      <c r="H714">
        <f>'Data Entry'!Q715</f>
        <v>0</v>
      </c>
      <c r="I714">
        <f>'Data Entry'!R715</f>
        <v>0</v>
      </c>
      <c r="J714">
        <f t="shared" si="121"/>
        <v>0</v>
      </c>
      <c r="K714" s="1">
        <f>SUMIFS('I want to cry'!C$2:C$2000,'I want to cry'!$A$2:$A$2000,$B714,'I want to cry'!$B$2:$B$2000,$C714)</f>
        <v>0</v>
      </c>
      <c r="L714" s="1">
        <f>SUMIFS('I want to cry'!D$2:D$2000,'I want to cry'!$A$2:$A$2000,$B714,'I want to cry'!$B$2:$B$2000,$C714)</f>
        <v>0</v>
      </c>
      <c r="M714" s="1">
        <f>SUMIFS('I want to cry'!E$2:E$2000,'I want to cry'!$A$2:$A$2000,$B714,'I want to cry'!$B$2:$B$2000,$C714)</f>
        <v>0</v>
      </c>
      <c r="N714" s="1">
        <f t="shared" si="122"/>
        <v>0</v>
      </c>
      <c r="O714" s="1">
        <f t="shared" si="123"/>
        <v>0</v>
      </c>
      <c r="P714" s="1">
        <f t="shared" si="124"/>
        <v>0</v>
      </c>
      <c r="Q714" s="1">
        <f>SUMIF('I have a blue banner'!A$2:A$2000,D714,'I have a blue banner'!L$2:L$2000)</f>
        <v>0</v>
      </c>
      <c r="R714" s="1">
        <f>SUMIF('I have a blue banner'!A$2:A$2000,F714,'I have a blue banner'!L$2:L$2000)</f>
        <v>0</v>
      </c>
      <c r="S714" s="1">
        <f>SUMIF('I have a blue banner'!A$2:A$2000,I714,'I have a blue banner'!L$2:L$2000)</f>
        <v>0</v>
      </c>
      <c r="T714" s="1">
        <f>SUMIF('I wanna go biking'!A$2:A$1000,D714,'I wanna go biking'!D$2:D$2000)</f>
        <v>0</v>
      </c>
      <c r="U714" s="1">
        <f>SUMIF('I wanna go biking'!A$2:A$1000,F714,'I wanna go biking'!D$2:D$2000)</f>
        <v>0</v>
      </c>
      <c r="V714" s="1">
        <f>SUMIF('I wanna go biking'!A$2:A$1000,H714,'I wanna go biking'!D$2:D$2000)</f>
        <v>0</v>
      </c>
      <c r="W714">
        <f t="shared" si="125"/>
        <v>0</v>
      </c>
      <c r="X714">
        <f t="shared" si="126"/>
        <v>0</v>
      </c>
      <c r="Y714">
        <f t="shared" si="127"/>
        <v>0</v>
      </c>
      <c r="Z714">
        <f t="shared" si="128"/>
        <v>0</v>
      </c>
      <c r="AA714">
        <f t="shared" si="129"/>
        <v>0</v>
      </c>
      <c r="AB714">
        <f t="shared" si="130"/>
        <v>0</v>
      </c>
      <c r="AC714" s="25">
        <f t="shared" si="131"/>
        <v>0</v>
      </c>
    </row>
    <row r="715" spans="1:29">
      <c r="A715">
        <f>'Data Entry'!A716</f>
        <v>0</v>
      </c>
      <c r="B715">
        <f>'Data Entry'!B716</f>
        <v>0</v>
      </c>
      <c r="C715">
        <f>'Data Entry'!C716</f>
        <v>0</v>
      </c>
      <c r="D715">
        <f>'Data Entry'!M716</f>
        <v>0</v>
      </c>
      <c r="E715">
        <f>'Data Entry'!N716</f>
        <v>0</v>
      </c>
      <c r="F715">
        <f>'Data Entry'!O716</f>
        <v>0</v>
      </c>
      <c r="G715">
        <f>'Data Entry'!P716</f>
        <v>0</v>
      </c>
      <c r="H715">
        <f>'Data Entry'!Q716</f>
        <v>0</v>
      </c>
      <c r="I715">
        <f>'Data Entry'!R716</f>
        <v>0</v>
      </c>
      <c r="J715">
        <f t="shared" si="121"/>
        <v>0</v>
      </c>
      <c r="K715" s="1">
        <f>SUMIFS('I want to cry'!C$2:C$2000,'I want to cry'!$A$2:$A$2000,$B715,'I want to cry'!$B$2:$B$2000,$C715)</f>
        <v>0</v>
      </c>
      <c r="L715" s="1">
        <f>SUMIFS('I want to cry'!D$2:D$2000,'I want to cry'!$A$2:$A$2000,$B715,'I want to cry'!$B$2:$B$2000,$C715)</f>
        <v>0</v>
      </c>
      <c r="M715" s="1">
        <f>SUMIFS('I want to cry'!E$2:E$2000,'I want to cry'!$A$2:$A$2000,$B715,'I want to cry'!$B$2:$B$2000,$C715)</f>
        <v>0</v>
      </c>
      <c r="N715" s="1">
        <f t="shared" si="122"/>
        <v>0</v>
      </c>
      <c r="O715" s="1">
        <f t="shared" si="123"/>
        <v>0</v>
      </c>
      <c r="P715" s="1">
        <f t="shared" si="124"/>
        <v>0</v>
      </c>
      <c r="Q715" s="1">
        <f>SUMIF('I have a blue banner'!A$2:A$2000,D715,'I have a blue banner'!L$2:L$2000)</f>
        <v>0</v>
      </c>
      <c r="R715" s="1">
        <f>SUMIF('I have a blue banner'!A$2:A$2000,F715,'I have a blue banner'!L$2:L$2000)</f>
        <v>0</v>
      </c>
      <c r="S715" s="1">
        <f>SUMIF('I have a blue banner'!A$2:A$2000,I715,'I have a blue banner'!L$2:L$2000)</f>
        <v>0</v>
      </c>
      <c r="T715" s="1">
        <f>SUMIF('I wanna go biking'!A$2:A$1000,D715,'I wanna go biking'!D$2:D$2000)</f>
        <v>0</v>
      </c>
      <c r="U715" s="1">
        <f>SUMIF('I wanna go biking'!A$2:A$1000,F715,'I wanna go biking'!D$2:D$2000)</f>
        <v>0</v>
      </c>
      <c r="V715" s="1">
        <f>SUMIF('I wanna go biking'!A$2:A$1000,H715,'I wanna go biking'!D$2:D$2000)</f>
        <v>0</v>
      </c>
      <c r="W715">
        <f t="shared" si="125"/>
        <v>0</v>
      </c>
      <c r="X715">
        <f t="shared" si="126"/>
        <v>0</v>
      </c>
      <c r="Y715">
        <f t="shared" si="127"/>
        <v>0</v>
      </c>
      <c r="Z715">
        <f t="shared" si="128"/>
        <v>0</v>
      </c>
      <c r="AA715">
        <f t="shared" si="129"/>
        <v>0</v>
      </c>
      <c r="AB715">
        <f t="shared" si="130"/>
        <v>0</v>
      </c>
      <c r="AC715" s="25">
        <f t="shared" si="131"/>
        <v>0</v>
      </c>
    </row>
    <row r="716" spans="1:29">
      <c r="A716">
        <f>'Data Entry'!A717</f>
        <v>0</v>
      </c>
      <c r="B716">
        <f>'Data Entry'!B717</f>
        <v>0</v>
      </c>
      <c r="C716">
        <f>'Data Entry'!C717</f>
        <v>0</v>
      </c>
      <c r="D716">
        <f>'Data Entry'!M717</f>
        <v>0</v>
      </c>
      <c r="E716">
        <f>'Data Entry'!N717</f>
        <v>0</v>
      </c>
      <c r="F716">
        <f>'Data Entry'!O717</f>
        <v>0</v>
      </c>
      <c r="G716">
        <f>'Data Entry'!P717</f>
        <v>0</v>
      </c>
      <c r="H716">
        <f>'Data Entry'!Q717</f>
        <v>0</v>
      </c>
      <c r="I716">
        <f>'Data Entry'!R717</f>
        <v>0</v>
      </c>
      <c r="J716">
        <f t="shared" si="121"/>
        <v>0</v>
      </c>
      <c r="K716" s="1">
        <f>SUMIFS('I want to cry'!C$2:C$2000,'I want to cry'!$A$2:$A$2000,$B716,'I want to cry'!$B$2:$B$2000,$C716)</f>
        <v>0</v>
      </c>
      <c r="L716" s="1">
        <f>SUMIFS('I want to cry'!D$2:D$2000,'I want to cry'!$A$2:$A$2000,$B716,'I want to cry'!$B$2:$B$2000,$C716)</f>
        <v>0</v>
      </c>
      <c r="M716" s="1">
        <f>SUMIFS('I want to cry'!E$2:E$2000,'I want to cry'!$A$2:$A$2000,$B716,'I want to cry'!$B$2:$B$2000,$C716)</f>
        <v>0</v>
      </c>
      <c r="N716" s="1">
        <f t="shared" si="122"/>
        <v>0</v>
      </c>
      <c r="O716" s="1">
        <f t="shared" si="123"/>
        <v>0</v>
      </c>
      <c r="P716" s="1">
        <f t="shared" si="124"/>
        <v>0</v>
      </c>
      <c r="Q716" s="1">
        <f>SUMIF('I have a blue banner'!A$2:A$2000,D716,'I have a blue banner'!L$2:L$2000)</f>
        <v>0</v>
      </c>
      <c r="R716" s="1">
        <f>SUMIF('I have a blue banner'!A$2:A$2000,F716,'I have a blue banner'!L$2:L$2000)</f>
        <v>0</v>
      </c>
      <c r="S716" s="1">
        <f>SUMIF('I have a blue banner'!A$2:A$2000,I716,'I have a blue banner'!L$2:L$2000)</f>
        <v>0</v>
      </c>
      <c r="T716" s="1">
        <f>SUMIF('I wanna go biking'!A$2:A$1000,D716,'I wanna go biking'!D$2:D$2000)</f>
        <v>0</v>
      </c>
      <c r="U716" s="1">
        <f>SUMIF('I wanna go biking'!A$2:A$1000,F716,'I wanna go biking'!D$2:D$2000)</f>
        <v>0</v>
      </c>
      <c r="V716" s="1">
        <f>SUMIF('I wanna go biking'!A$2:A$1000,H716,'I wanna go biking'!D$2:D$2000)</f>
        <v>0</v>
      </c>
      <c r="W716">
        <f t="shared" si="125"/>
        <v>0</v>
      </c>
      <c r="X716">
        <f t="shared" si="126"/>
        <v>0</v>
      </c>
      <c r="Y716">
        <f t="shared" si="127"/>
        <v>0</v>
      </c>
      <c r="Z716">
        <f t="shared" si="128"/>
        <v>0</v>
      </c>
      <c r="AA716">
        <f t="shared" si="129"/>
        <v>0</v>
      </c>
      <c r="AB716">
        <f t="shared" si="130"/>
        <v>0</v>
      </c>
      <c r="AC716" s="25">
        <f t="shared" si="131"/>
        <v>0</v>
      </c>
    </row>
    <row r="717" spans="1:29">
      <c r="A717">
        <f>'Data Entry'!A718</f>
        <v>0</v>
      </c>
      <c r="B717">
        <f>'Data Entry'!B718</f>
        <v>0</v>
      </c>
      <c r="C717">
        <f>'Data Entry'!C718</f>
        <v>0</v>
      </c>
      <c r="D717">
        <f>'Data Entry'!M718</f>
        <v>0</v>
      </c>
      <c r="E717">
        <f>'Data Entry'!N718</f>
        <v>0</v>
      </c>
      <c r="F717">
        <f>'Data Entry'!O718</f>
        <v>0</v>
      </c>
      <c r="G717">
        <f>'Data Entry'!P718</f>
        <v>0</v>
      </c>
      <c r="H717">
        <f>'Data Entry'!Q718</f>
        <v>0</v>
      </c>
      <c r="I717">
        <f>'Data Entry'!R718</f>
        <v>0</v>
      </c>
      <c r="J717">
        <f t="shared" si="121"/>
        <v>0</v>
      </c>
      <c r="K717" s="1">
        <f>SUMIFS('I want to cry'!C$2:C$2000,'I want to cry'!$A$2:$A$2000,$B717,'I want to cry'!$B$2:$B$2000,$C717)</f>
        <v>0</v>
      </c>
      <c r="L717" s="1">
        <f>SUMIFS('I want to cry'!D$2:D$2000,'I want to cry'!$A$2:$A$2000,$B717,'I want to cry'!$B$2:$B$2000,$C717)</f>
        <v>0</v>
      </c>
      <c r="M717" s="1">
        <f>SUMIFS('I want to cry'!E$2:E$2000,'I want to cry'!$A$2:$A$2000,$B717,'I want to cry'!$B$2:$B$2000,$C717)</f>
        <v>0</v>
      </c>
      <c r="N717" s="1">
        <f t="shared" si="122"/>
        <v>0</v>
      </c>
      <c r="O717" s="1">
        <f t="shared" si="123"/>
        <v>0</v>
      </c>
      <c r="P717" s="1">
        <f t="shared" si="124"/>
        <v>0</v>
      </c>
      <c r="Q717" s="1">
        <f>SUMIF('I have a blue banner'!A$2:A$2000,D717,'I have a blue banner'!L$2:L$2000)</f>
        <v>0</v>
      </c>
      <c r="R717" s="1">
        <f>SUMIF('I have a blue banner'!A$2:A$2000,F717,'I have a blue banner'!L$2:L$2000)</f>
        <v>0</v>
      </c>
      <c r="S717" s="1">
        <f>SUMIF('I have a blue banner'!A$2:A$2000,I717,'I have a blue banner'!L$2:L$2000)</f>
        <v>0</v>
      </c>
      <c r="T717" s="1">
        <f>SUMIF('I wanna go biking'!A$2:A$1000,D717,'I wanna go biking'!D$2:D$2000)</f>
        <v>0</v>
      </c>
      <c r="U717" s="1">
        <f>SUMIF('I wanna go biking'!A$2:A$1000,F717,'I wanna go biking'!D$2:D$2000)</f>
        <v>0</v>
      </c>
      <c r="V717" s="1">
        <f>SUMIF('I wanna go biking'!A$2:A$1000,H717,'I wanna go biking'!D$2:D$2000)</f>
        <v>0</v>
      </c>
      <c r="W717">
        <f t="shared" si="125"/>
        <v>0</v>
      </c>
      <c r="X717">
        <f t="shared" si="126"/>
        <v>0</v>
      </c>
      <c r="Y717">
        <f t="shared" si="127"/>
        <v>0</v>
      </c>
      <c r="Z717">
        <f t="shared" si="128"/>
        <v>0</v>
      </c>
      <c r="AA717">
        <f t="shared" si="129"/>
        <v>0</v>
      </c>
      <c r="AB717">
        <f t="shared" si="130"/>
        <v>0</v>
      </c>
      <c r="AC717" s="25">
        <f t="shared" si="131"/>
        <v>0</v>
      </c>
    </row>
    <row r="718" spans="1:29">
      <c r="A718">
        <f>'Data Entry'!A719</f>
        <v>0</v>
      </c>
      <c r="B718">
        <f>'Data Entry'!B719</f>
        <v>0</v>
      </c>
      <c r="C718">
        <f>'Data Entry'!C719</f>
        <v>0</v>
      </c>
      <c r="D718">
        <f>'Data Entry'!M719</f>
        <v>0</v>
      </c>
      <c r="E718">
        <f>'Data Entry'!N719</f>
        <v>0</v>
      </c>
      <c r="F718">
        <f>'Data Entry'!O719</f>
        <v>0</v>
      </c>
      <c r="G718">
        <f>'Data Entry'!P719</f>
        <v>0</v>
      </c>
      <c r="H718">
        <f>'Data Entry'!Q719</f>
        <v>0</v>
      </c>
      <c r="I718">
        <f>'Data Entry'!R719</f>
        <v>0</v>
      </c>
      <c r="J718">
        <f t="shared" si="121"/>
        <v>0</v>
      </c>
      <c r="K718" s="1">
        <f>SUMIFS('I want to cry'!C$2:C$2000,'I want to cry'!$A$2:$A$2000,$B718,'I want to cry'!$B$2:$B$2000,$C718)</f>
        <v>0</v>
      </c>
      <c r="L718" s="1">
        <f>SUMIFS('I want to cry'!D$2:D$2000,'I want to cry'!$A$2:$A$2000,$B718,'I want to cry'!$B$2:$B$2000,$C718)</f>
        <v>0</v>
      </c>
      <c r="M718" s="1">
        <f>SUMIFS('I want to cry'!E$2:E$2000,'I want to cry'!$A$2:$A$2000,$B718,'I want to cry'!$B$2:$B$2000,$C718)</f>
        <v>0</v>
      </c>
      <c r="N718" s="1">
        <f t="shared" si="122"/>
        <v>0</v>
      </c>
      <c r="O718" s="1">
        <f t="shared" si="123"/>
        <v>0</v>
      </c>
      <c r="P718" s="1">
        <f t="shared" si="124"/>
        <v>0</v>
      </c>
      <c r="Q718" s="1">
        <f>SUMIF('I have a blue banner'!A$2:A$2000,D718,'I have a blue banner'!L$2:L$2000)</f>
        <v>0</v>
      </c>
      <c r="R718" s="1">
        <f>SUMIF('I have a blue banner'!A$2:A$2000,F718,'I have a blue banner'!L$2:L$2000)</f>
        <v>0</v>
      </c>
      <c r="S718" s="1">
        <f>SUMIF('I have a blue banner'!A$2:A$2000,I718,'I have a blue banner'!L$2:L$2000)</f>
        <v>0</v>
      </c>
      <c r="T718" s="1">
        <f>SUMIF('I wanna go biking'!A$2:A$1000,D718,'I wanna go biking'!D$2:D$2000)</f>
        <v>0</v>
      </c>
      <c r="U718" s="1">
        <f>SUMIF('I wanna go biking'!A$2:A$1000,F718,'I wanna go biking'!D$2:D$2000)</f>
        <v>0</v>
      </c>
      <c r="V718" s="1">
        <f>SUMIF('I wanna go biking'!A$2:A$1000,H718,'I wanna go biking'!D$2:D$2000)</f>
        <v>0</v>
      </c>
      <c r="W718">
        <f t="shared" si="125"/>
        <v>0</v>
      </c>
      <c r="X718">
        <f t="shared" si="126"/>
        <v>0</v>
      </c>
      <c r="Y718">
        <f t="shared" si="127"/>
        <v>0</v>
      </c>
      <c r="Z718">
        <f t="shared" si="128"/>
        <v>0</v>
      </c>
      <c r="AA718">
        <f t="shared" si="129"/>
        <v>0</v>
      </c>
      <c r="AB718">
        <f t="shared" si="130"/>
        <v>0</v>
      </c>
      <c r="AC718" s="25">
        <f t="shared" si="131"/>
        <v>0</v>
      </c>
    </row>
    <row r="719" spans="1:29">
      <c r="A719">
        <f>'Data Entry'!A720</f>
        <v>0</v>
      </c>
      <c r="B719">
        <f>'Data Entry'!B720</f>
        <v>0</v>
      </c>
      <c r="C719">
        <f>'Data Entry'!C720</f>
        <v>0</v>
      </c>
      <c r="D719">
        <f>'Data Entry'!M720</f>
        <v>0</v>
      </c>
      <c r="E719">
        <f>'Data Entry'!N720</f>
        <v>0</v>
      </c>
      <c r="F719">
        <f>'Data Entry'!O720</f>
        <v>0</v>
      </c>
      <c r="G719">
        <f>'Data Entry'!P720</f>
        <v>0</v>
      </c>
      <c r="H719">
        <f>'Data Entry'!Q720</f>
        <v>0</v>
      </c>
      <c r="I719">
        <f>'Data Entry'!R720</f>
        <v>0</v>
      </c>
      <c r="J719">
        <f t="shared" si="121"/>
        <v>0</v>
      </c>
      <c r="K719" s="1">
        <f>SUMIFS('I want to cry'!C$2:C$2000,'I want to cry'!$A$2:$A$2000,$B719,'I want to cry'!$B$2:$B$2000,$C719)</f>
        <v>0</v>
      </c>
      <c r="L719" s="1">
        <f>SUMIFS('I want to cry'!D$2:D$2000,'I want to cry'!$A$2:$A$2000,$B719,'I want to cry'!$B$2:$B$2000,$C719)</f>
        <v>0</v>
      </c>
      <c r="M719" s="1">
        <f>SUMIFS('I want to cry'!E$2:E$2000,'I want to cry'!$A$2:$A$2000,$B719,'I want to cry'!$B$2:$B$2000,$C719)</f>
        <v>0</v>
      </c>
      <c r="N719" s="1">
        <f t="shared" si="122"/>
        <v>0</v>
      </c>
      <c r="O719" s="1">
        <f t="shared" si="123"/>
        <v>0</v>
      </c>
      <c r="P719" s="1">
        <f t="shared" si="124"/>
        <v>0</v>
      </c>
      <c r="Q719" s="1">
        <f>SUMIF('I have a blue banner'!A$2:A$2000,D719,'I have a blue banner'!L$2:L$2000)</f>
        <v>0</v>
      </c>
      <c r="R719" s="1">
        <f>SUMIF('I have a blue banner'!A$2:A$2000,F719,'I have a blue banner'!L$2:L$2000)</f>
        <v>0</v>
      </c>
      <c r="S719" s="1">
        <f>SUMIF('I have a blue banner'!A$2:A$2000,I719,'I have a blue banner'!L$2:L$2000)</f>
        <v>0</v>
      </c>
      <c r="T719" s="1">
        <f>SUMIF('I wanna go biking'!A$2:A$1000,D719,'I wanna go biking'!D$2:D$2000)</f>
        <v>0</v>
      </c>
      <c r="U719" s="1">
        <f>SUMIF('I wanna go biking'!A$2:A$1000,F719,'I wanna go biking'!D$2:D$2000)</f>
        <v>0</v>
      </c>
      <c r="V719" s="1">
        <f>SUMIF('I wanna go biking'!A$2:A$1000,H719,'I wanna go biking'!D$2:D$2000)</f>
        <v>0</v>
      </c>
      <c r="W719">
        <f t="shared" si="125"/>
        <v>0</v>
      </c>
      <c r="X719">
        <f t="shared" si="126"/>
        <v>0</v>
      </c>
      <c r="Y719">
        <f t="shared" si="127"/>
        <v>0</v>
      </c>
      <c r="Z719">
        <f t="shared" si="128"/>
        <v>0</v>
      </c>
      <c r="AA719">
        <f t="shared" si="129"/>
        <v>0</v>
      </c>
      <c r="AB719">
        <f t="shared" si="130"/>
        <v>0</v>
      </c>
      <c r="AC719" s="25">
        <f t="shared" si="131"/>
        <v>0</v>
      </c>
    </row>
    <row r="720" spans="1:29">
      <c r="A720">
        <f>'Data Entry'!A721</f>
        <v>0</v>
      </c>
      <c r="B720">
        <f>'Data Entry'!B721</f>
        <v>0</v>
      </c>
      <c r="C720">
        <f>'Data Entry'!C721</f>
        <v>0</v>
      </c>
      <c r="D720">
        <f>'Data Entry'!M721</f>
        <v>0</v>
      </c>
      <c r="E720">
        <f>'Data Entry'!N721</f>
        <v>0</v>
      </c>
      <c r="F720">
        <f>'Data Entry'!O721</f>
        <v>0</v>
      </c>
      <c r="G720">
        <f>'Data Entry'!P721</f>
        <v>0</v>
      </c>
      <c r="H720">
        <f>'Data Entry'!Q721</f>
        <v>0</v>
      </c>
      <c r="I720">
        <f>'Data Entry'!R721</f>
        <v>0</v>
      </c>
      <c r="J720">
        <f t="shared" si="121"/>
        <v>0</v>
      </c>
      <c r="K720" s="1">
        <f>SUMIFS('I want to cry'!C$2:C$2000,'I want to cry'!$A$2:$A$2000,$B720,'I want to cry'!$B$2:$B$2000,$C720)</f>
        <v>0</v>
      </c>
      <c r="L720" s="1">
        <f>SUMIFS('I want to cry'!D$2:D$2000,'I want to cry'!$A$2:$A$2000,$B720,'I want to cry'!$B$2:$B$2000,$C720)</f>
        <v>0</v>
      </c>
      <c r="M720" s="1">
        <f>SUMIFS('I want to cry'!E$2:E$2000,'I want to cry'!$A$2:$A$2000,$B720,'I want to cry'!$B$2:$B$2000,$C720)</f>
        <v>0</v>
      </c>
      <c r="N720" s="1">
        <f t="shared" si="122"/>
        <v>0</v>
      </c>
      <c r="O720" s="1">
        <f t="shared" si="123"/>
        <v>0</v>
      </c>
      <c r="P720" s="1">
        <f t="shared" si="124"/>
        <v>0</v>
      </c>
      <c r="Q720" s="1">
        <f>SUMIF('I have a blue banner'!A$2:A$2000,D720,'I have a blue banner'!L$2:L$2000)</f>
        <v>0</v>
      </c>
      <c r="R720" s="1">
        <f>SUMIF('I have a blue banner'!A$2:A$2000,F720,'I have a blue banner'!L$2:L$2000)</f>
        <v>0</v>
      </c>
      <c r="S720" s="1">
        <f>SUMIF('I have a blue banner'!A$2:A$2000,I720,'I have a blue banner'!L$2:L$2000)</f>
        <v>0</v>
      </c>
      <c r="T720" s="1">
        <f>SUMIF('I wanna go biking'!A$2:A$1000,D720,'I wanna go biking'!D$2:D$2000)</f>
        <v>0</v>
      </c>
      <c r="U720" s="1">
        <f>SUMIF('I wanna go biking'!A$2:A$1000,F720,'I wanna go biking'!D$2:D$2000)</f>
        <v>0</v>
      </c>
      <c r="V720" s="1">
        <f>SUMIF('I wanna go biking'!A$2:A$1000,H720,'I wanna go biking'!D$2:D$2000)</f>
        <v>0</v>
      </c>
      <c r="W720">
        <f t="shared" si="125"/>
        <v>0</v>
      </c>
      <c r="X720">
        <f t="shared" si="126"/>
        <v>0</v>
      </c>
      <c r="Y720">
        <f t="shared" si="127"/>
        <v>0</v>
      </c>
      <c r="Z720">
        <f t="shared" si="128"/>
        <v>0</v>
      </c>
      <c r="AA720">
        <f t="shared" si="129"/>
        <v>0</v>
      </c>
      <c r="AB720">
        <f t="shared" si="130"/>
        <v>0</v>
      </c>
      <c r="AC720" s="25">
        <f t="shared" si="131"/>
        <v>0</v>
      </c>
    </row>
    <row r="721" spans="1:29">
      <c r="A721">
        <f>'Data Entry'!A722</f>
        <v>0</v>
      </c>
      <c r="B721">
        <f>'Data Entry'!B722</f>
        <v>0</v>
      </c>
      <c r="C721">
        <f>'Data Entry'!C722</f>
        <v>0</v>
      </c>
      <c r="D721">
        <f>'Data Entry'!M722</f>
        <v>0</v>
      </c>
      <c r="E721">
        <f>'Data Entry'!N722</f>
        <v>0</v>
      </c>
      <c r="F721">
        <f>'Data Entry'!O722</f>
        <v>0</v>
      </c>
      <c r="G721">
        <f>'Data Entry'!P722</f>
        <v>0</v>
      </c>
      <c r="H721">
        <f>'Data Entry'!Q722</f>
        <v>0</v>
      </c>
      <c r="I721">
        <f>'Data Entry'!R722</f>
        <v>0</v>
      </c>
      <c r="J721">
        <f t="shared" si="121"/>
        <v>0</v>
      </c>
      <c r="K721" s="1">
        <f>SUMIFS('I want to cry'!C$2:C$2000,'I want to cry'!$A$2:$A$2000,$B721,'I want to cry'!$B$2:$B$2000,$C721)</f>
        <v>0</v>
      </c>
      <c r="L721" s="1">
        <f>SUMIFS('I want to cry'!D$2:D$2000,'I want to cry'!$A$2:$A$2000,$B721,'I want to cry'!$B$2:$B$2000,$C721)</f>
        <v>0</v>
      </c>
      <c r="M721" s="1">
        <f>SUMIFS('I want to cry'!E$2:E$2000,'I want to cry'!$A$2:$A$2000,$B721,'I want to cry'!$B$2:$B$2000,$C721)</f>
        <v>0</v>
      </c>
      <c r="N721" s="1">
        <f t="shared" si="122"/>
        <v>0</v>
      </c>
      <c r="O721" s="1">
        <f t="shared" si="123"/>
        <v>0</v>
      </c>
      <c r="P721" s="1">
        <f t="shared" si="124"/>
        <v>0</v>
      </c>
      <c r="Q721" s="1">
        <f>SUMIF('I have a blue banner'!A$2:A$2000,D721,'I have a blue banner'!L$2:L$2000)</f>
        <v>0</v>
      </c>
      <c r="R721" s="1">
        <f>SUMIF('I have a blue banner'!A$2:A$2000,F721,'I have a blue banner'!L$2:L$2000)</f>
        <v>0</v>
      </c>
      <c r="S721" s="1">
        <f>SUMIF('I have a blue banner'!A$2:A$2000,I721,'I have a blue banner'!L$2:L$2000)</f>
        <v>0</v>
      </c>
      <c r="T721" s="1">
        <f>SUMIF('I wanna go biking'!A$2:A$1000,D721,'I wanna go biking'!D$2:D$2000)</f>
        <v>0</v>
      </c>
      <c r="U721" s="1">
        <f>SUMIF('I wanna go biking'!A$2:A$1000,F721,'I wanna go biking'!D$2:D$2000)</f>
        <v>0</v>
      </c>
      <c r="V721" s="1">
        <f>SUMIF('I wanna go biking'!A$2:A$1000,H721,'I wanna go biking'!D$2:D$2000)</f>
        <v>0</v>
      </c>
      <c r="W721">
        <f t="shared" si="125"/>
        <v>0</v>
      </c>
      <c r="X721">
        <f t="shared" si="126"/>
        <v>0</v>
      </c>
      <c r="Y721">
        <f t="shared" si="127"/>
        <v>0</v>
      </c>
      <c r="Z721">
        <f t="shared" si="128"/>
        <v>0</v>
      </c>
      <c r="AA721">
        <f t="shared" si="129"/>
        <v>0</v>
      </c>
      <c r="AB721">
        <f t="shared" si="130"/>
        <v>0</v>
      </c>
      <c r="AC721" s="25">
        <f t="shared" si="131"/>
        <v>0</v>
      </c>
    </row>
    <row r="722" spans="1:29">
      <c r="A722">
        <f>'Data Entry'!A723</f>
        <v>0</v>
      </c>
      <c r="B722">
        <f>'Data Entry'!B723</f>
        <v>0</v>
      </c>
      <c r="C722">
        <f>'Data Entry'!C723</f>
        <v>0</v>
      </c>
      <c r="D722">
        <f>'Data Entry'!M723</f>
        <v>0</v>
      </c>
      <c r="E722">
        <f>'Data Entry'!N723</f>
        <v>0</v>
      </c>
      <c r="F722">
        <f>'Data Entry'!O723</f>
        <v>0</v>
      </c>
      <c r="G722">
        <f>'Data Entry'!P723</f>
        <v>0</v>
      </c>
      <c r="H722">
        <f>'Data Entry'!Q723</f>
        <v>0</v>
      </c>
      <c r="I722">
        <f>'Data Entry'!R723</f>
        <v>0</v>
      </c>
      <c r="J722">
        <f t="shared" si="121"/>
        <v>0</v>
      </c>
      <c r="K722" s="1">
        <f>SUMIFS('I want to cry'!C$2:C$2000,'I want to cry'!$A$2:$A$2000,$B722,'I want to cry'!$B$2:$B$2000,$C722)</f>
        <v>0</v>
      </c>
      <c r="L722" s="1">
        <f>SUMIFS('I want to cry'!D$2:D$2000,'I want to cry'!$A$2:$A$2000,$B722,'I want to cry'!$B$2:$B$2000,$C722)</f>
        <v>0</v>
      </c>
      <c r="M722" s="1">
        <f>SUMIFS('I want to cry'!E$2:E$2000,'I want to cry'!$A$2:$A$2000,$B722,'I want to cry'!$B$2:$B$2000,$C722)</f>
        <v>0</v>
      </c>
      <c r="N722" s="1">
        <f t="shared" si="122"/>
        <v>0</v>
      </c>
      <c r="O722" s="1">
        <f t="shared" si="123"/>
        <v>0</v>
      </c>
      <c r="P722" s="1">
        <f t="shared" si="124"/>
        <v>0</v>
      </c>
      <c r="Q722" s="1">
        <f>SUMIF('I have a blue banner'!A$2:A$2000,D722,'I have a blue banner'!L$2:L$2000)</f>
        <v>0</v>
      </c>
      <c r="R722" s="1">
        <f>SUMIF('I have a blue banner'!A$2:A$2000,F722,'I have a blue banner'!L$2:L$2000)</f>
        <v>0</v>
      </c>
      <c r="S722" s="1">
        <f>SUMIF('I have a blue banner'!A$2:A$2000,I722,'I have a blue banner'!L$2:L$2000)</f>
        <v>0</v>
      </c>
      <c r="T722" s="1">
        <f>SUMIF('I wanna go biking'!A$2:A$1000,D722,'I wanna go biking'!D$2:D$2000)</f>
        <v>0</v>
      </c>
      <c r="U722" s="1">
        <f>SUMIF('I wanna go biking'!A$2:A$1000,F722,'I wanna go biking'!D$2:D$2000)</f>
        <v>0</v>
      </c>
      <c r="V722" s="1">
        <f>SUMIF('I wanna go biking'!A$2:A$1000,H722,'I wanna go biking'!D$2:D$2000)</f>
        <v>0</v>
      </c>
      <c r="W722">
        <f t="shared" si="125"/>
        <v>0</v>
      </c>
      <c r="X722">
        <f t="shared" si="126"/>
        <v>0</v>
      </c>
      <c r="Y722">
        <f t="shared" si="127"/>
        <v>0</v>
      </c>
      <c r="Z722">
        <f t="shared" si="128"/>
        <v>0</v>
      </c>
      <c r="AA722">
        <f t="shared" si="129"/>
        <v>0</v>
      </c>
      <c r="AB722">
        <f t="shared" si="130"/>
        <v>0</v>
      </c>
      <c r="AC722" s="25">
        <f t="shared" si="131"/>
        <v>0</v>
      </c>
    </row>
    <row r="723" spans="1:29">
      <c r="A723">
        <f>'Data Entry'!A724</f>
        <v>0</v>
      </c>
      <c r="B723">
        <f>'Data Entry'!B724</f>
        <v>0</v>
      </c>
      <c r="C723">
        <f>'Data Entry'!C724</f>
        <v>0</v>
      </c>
      <c r="D723">
        <f>'Data Entry'!M724</f>
        <v>0</v>
      </c>
      <c r="E723">
        <f>'Data Entry'!N724</f>
        <v>0</v>
      </c>
      <c r="F723">
        <f>'Data Entry'!O724</f>
        <v>0</v>
      </c>
      <c r="G723">
        <f>'Data Entry'!P724</f>
        <v>0</v>
      </c>
      <c r="H723">
        <f>'Data Entry'!Q724</f>
        <v>0</v>
      </c>
      <c r="I723">
        <f>'Data Entry'!R724</f>
        <v>0</v>
      </c>
      <c r="J723">
        <f t="shared" si="121"/>
        <v>0</v>
      </c>
      <c r="K723" s="1">
        <f>SUMIFS('I want to cry'!C$2:C$2000,'I want to cry'!$A$2:$A$2000,$B723,'I want to cry'!$B$2:$B$2000,$C723)</f>
        <v>0</v>
      </c>
      <c r="L723" s="1">
        <f>SUMIFS('I want to cry'!D$2:D$2000,'I want to cry'!$A$2:$A$2000,$B723,'I want to cry'!$B$2:$B$2000,$C723)</f>
        <v>0</v>
      </c>
      <c r="M723" s="1">
        <f>SUMIFS('I want to cry'!E$2:E$2000,'I want to cry'!$A$2:$A$2000,$B723,'I want to cry'!$B$2:$B$2000,$C723)</f>
        <v>0</v>
      </c>
      <c r="N723" s="1">
        <f t="shared" si="122"/>
        <v>0</v>
      </c>
      <c r="O723" s="1">
        <f t="shared" si="123"/>
        <v>0</v>
      </c>
      <c r="P723" s="1">
        <f t="shared" si="124"/>
        <v>0</v>
      </c>
      <c r="Q723" s="1">
        <f>SUMIF('I have a blue banner'!A$2:A$2000,D723,'I have a blue banner'!L$2:L$2000)</f>
        <v>0</v>
      </c>
      <c r="R723" s="1">
        <f>SUMIF('I have a blue banner'!A$2:A$2000,F723,'I have a blue banner'!L$2:L$2000)</f>
        <v>0</v>
      </c>
      <c r="S723" s="1">
        <f>SUMIF('I have a blue banner'!A$2:A$2000,I723,'I have a blue banner'!L$2:L$2000)</f>
        <v>0</v>
      </c>
      <c r="T723" s="1">
        <f>SUMIF('I wanna go biking'!A$2:A$1000,D723,'I wanna go biking'!D$2:D$2000)</f>
        <v>0</v>
      </c>
      <c r="U723" s="1">
        <f>SUMIF('I wanna go biking'!A$2:A$1000,F723,'I wanna go biking'!D$2:D$2000)</f>
        <v>0</v>
      </c>
      <c r="V723" s="1">
        <f>SUMIF('I wanna go biking'!A$2:A$1000,H723,'I wanna go biking'!D$2:D$2000)</f>
        <v>0</v>
      </c>
      <c r="W723">
        <f t="shared" si="125"/>
        <v>0</v>
      </c>
      <c r="X723">
        <f t="shared" si="126"/>
        <v>0</v>
      </c>
      <c r="Y723">
        <f t="shared" si="127"/>
        <v>0</v>
      </c>
      <c r="Z723">
        <f t="shared" si="128"/>
        <v>0</v>
      </c>
      <c r="AA723">
        <f t="shared" si="129"/>
        <v>0</v>
      </c>
      <c r="AB723">
        <f t="shared" si="130"/>
        <v>0</v>
      </c>
      <c r="AC723" s="25">
        <f t="shared" si="131"/>
        <v>0</v>
      </c>
    </row>
    <row r="724" spans="1:29">
      <c r="A724">
        <f>'Data Entry'!A725</f>
        <v>0</v>
      </c>
      <c r="B724">
        <f>'Data Entry'!B725</f>
        <v>0</v>
      </c>
      <c r="C724">
        <f>'Data Entry'!C725</f>
        <v>0</v>
      </c>
      <c r="D724">
        <f>'Data Entry'!M725</f>
        <v>0</v>
      </c>
      <c r="E724">
        <f>'Data Entry'!N725</f>
        <v>0</v>
      </c>
      <c r="F724">
        <f>'Data Entry'!O725</f>
        <v>0</v>
      </c>
      <c r="G724">
        <f>'Data Entry'!P725</f>
        <v>0</v>
      </c>
      <c r="H724">
        <f>'Data Entry'!Q725</f>
        <v>0</v>
      </c>
      <c r="I724">
        <f>'Data Entry'!R725</f>
        <v>0</v>
      </c>
      <c r="J724">
        <f t="shared" si="121"/>
        <v>0</v>
      </c>
      <c r="K724" s="1">
        <f>SUMIFS('I want to cry'!C$2:C$2000,'I want to cry'!$A$2:$A$2000,$B724,'I want to cry'!$B$2:$B$2000,$C724)</f>
        <v>0</v>
      </c>
      <c r="L724" s="1">
        <f>SUMIFS('I want to cry'!D$2:D$2000,'I want to cry'!$A$2:$A$2000,$B724,'I want to cry'!$B$2:$B$2000,$C724)</f>
        <v>0</v>
      </c>
      <c r="M724" s="1">
        <f>SUMIFS('I want to cry'!E$2:E$2000,'I want to cry'!$A$2:$A$2000,$B724,'I want to cry'!$B$2:$B$2000,$C724)</f>
        <v>0</v>
      </c>
      <c r="N724" s="1">
        <f t="shared" si="122"/>
        <v>0</v>
      </c>
      <c r="O724" s="1">
        <f t="shared" si="123"/>
        <v>0</v>
      </c>
      <c r="P724" s="1">
        <f t="shared" si="124"/>
        <v>0</v>
      </c>
      <c r="Q724" s="1">
        <f>SUMIF('I have a blue banner'!A$2:A$2000,D724,'I have a blue banner'!L$2:L$2000)</f>
        <v>0</v>
      </c>
      <c r="R724" s="1">
        <f>SUMIF('I have a blue banner'!A$2:A$2000,F724,'I have a blue banner'!L$2:L$2000)</f>
        <v>0</v>
      </c>
      <c r="S724" s="1">
        <f>SUMIF('I have a blue banner'!A$2:A$2000,I724,'I have a blue banner'!L$2:L$2000)</f>
        <v>0</v>
      </c>
      <c r="T724" s="1">
        <f>SUMIF('I wanna go biking'!A$2:A$1000,D724,'I wanna go biking'!D$2:D$2000)</f>
        <v>0</v>
      </c>
      <c r="U724" s="1">
        <f>SUMIF('I wanna go biking'!A$2:A$1000,F724,'I wanna go biking'!D$2:D$2000)</f>
        <v>0</v>
      </c>
      <c r="V724" s="1">
        <f>SUMIF('I wanna go biking'!A$2:A$1000,H724,'I wanna go biking'!D$2:D$2000)</f>
        <v>0</v>
      </c>
      <c r="W724">
        <f t="shared" si="125"/>
        <v>0</v>
      </c>
      <c r="X724">
        <f t="shared" si="126"/>
        <v>0</v>
      </c>
      <c r="Y724">
        <f t="shared" si="127"/>
        <v>0</v>
      </c>
      <c r="Z724">
        <f t="shared" si="128"/>
        <v>0</v>
      </c>
      <c r="AA724">
        <f t="shared" si="129"/>
        <v>0</v>
      </c>
      <c r="AB724">
        <f t="shared" si="130"/>
        <v>0</v>
      </c>
      <c r="AC724" s="25">
        <f t="shared" si="131"/>
        <v>0</v>
      </c>
    </row>
    <row r="725" spans="1:29">
      <c r="A725">
        <f>'Data Entry'!A726</f>
        <v>0</v>
      </c>
      <c r="B725">
        <f>'Data Entry'!B726</f>
        <v>0</v>
      </c>
      <c r="C725">
        <f>'Data Entry'!C726</f>
        <v>0</v>
      </c>
      <c r="D725">
        <f>'Data Entry'!M726</f>
        <v>0</v>
      </c>
      <c r="E725">
        <f>'Data Entry'!N726</f>
        <v>0</v>
      </c>
      <c r="F725">
        <f>'Data Entry'!O726</f>
        <v>0</v>
      </c>
      <c r="G725">
        <f>'Data Entry'!P726</f>
        <v>0</v>
      </c>
      <c r="H725">
        <f>'Data Entry'!Q726</f>
        <v>0</v>
      </c>
      <c r="I725">
        <f>'Data Entry'!R726</f>
        <v>0</v>
      </c>
      <c r="J725">
        <f t="shared" si="121"/>
        <v>0</v>
      </c>
      <c r="K725" s="1">
        <f>SUMIFS('I want to cry'!C$2:C$2000,'I want to cry'!$A$2:$A$2000,$B725,'I want to cry'!$B$2:$B$2000,$C725)</f>
        <v>0</v>
      </c>
      <c r="L725" s="1">
        <f>SUMIFS('I want to cry'!D$2:D$2000,'I want to cry'!$A$2:$A$2000,$B725,'I want to cry'!$B$2:$B$2000,$C725)</f>
        <v>0</v>
      </c>
      <c r="M725" s="1">
        <f>SUMIFS('I want to cry'!E$2:E$2000,'I want to cry'!$A$2:$A$2000,$B725,'I want to cry'!$B$2:$B$2000,$C725)</f>
        <v>0</v>
      </c>
      <c r="N725" s="1">
        <f t="shared" si="122"/>
        <v>0</v>
      </c>
      <c r="O725" s="1">
        <f t="shared" si="123"/>
        <v>0</v>
      </c>
      <c r="P725" s="1">
        <f t="shared" si="124"/>
        <v>0</v>
      </c>
      <c r="Q725" s="1">
        <f>SUMIF('I have a blue banner'!A$2:A$2000,D725,'I have a blue banner'!L$2:L$2000)</f>
        <v>0</v>
      </c>
      <c r="R725" s="1">
        <f>SUMIF('I have a blue banner'!A$2:A$2000,F725,'I have a blue banner'!L$2:L$2000)</f>
        <v>0</v>
      </c>
      <c r="S725" s="1">
        <f>SUMIF('I have a blue banner'!A$2:A$2000,I725,'I have a blue banner'!L$2:L$2000)</f>
        <v>0</v>
      </c>
      <c r="T725" s="1">
        <f>SUMIF('I wanna go biking'!A$2:A$1000,D725,'I wanna go biking'!D$2:D$2000)</f>
        <v>0</v>
      </c>
      <c r="U725" s="1">
        <f>SUMIF('I wanna go biking'!A$2:A$1000,F725,'I wanna go biking'!D$2:D$2000)</f>
        <v>0</v>
      </c>
      <c r="V725" s="1">
        <f>SUMIF('I wanna go biking'!A$2:A$1000,H725,'I wanna go biking'!D$2:D$2000)</f>
        <v>0</v>
      </c>
      <c r="W725">
        <f t="shared" si="125"/>
        <v>0</v>
      </c>
      <c r="X725">
        <f t="shared" si="126"/>
        <v>0</v>
      </c>
      <c r="Y725">
        <f t="shared" si="127"/>
        <v>0</v>
      </c>
      <c r="Z725">
        <f t="shared" si="128"/>
        <v>0</v>
      </c>
      <c r="AA725">
        <f t="shared" si="129"/>
        <v>0</v>
      </c>
      <c r="AB725">
        <f t="shared" si="130"/>
        <v>0</v>
      </c>
      <c r="AC725" s="25">
        <f t="shared" si="131"/>
        <v>0</v>
      </c>
    </row>
    <row r="726" spans="1:29">
      <c r="A726">
        <f>'Data Entry'!A727</f>
        <v>0</v>
      </c>
      <c r="B726">
        <f>'Data Entry'!B727</f>
        <v>0</v>
      </c>
      <c r="C726">
        <f>'Data Entry'!C727</f>
        <v>0</v>
      </c>
      <c r="D726">
        <f>'Data Entry'!M727</f>
        <v>0</v>
      </c>
      <c r="E726">
        <f>'Data Entry'!N727</f>
        <v>0</v>
      </c>
      <c r="F726">
        <f>'Data Entry'!O727</f>
        <v>0</v>
      </c>
      <c r="G726">
        <f>'Data Entry'!P727</f>
        <v>0</v>
      </c>
      <c r="H726">
        <f>'Data Entry'!Q727</f>
        <v>0</v>
      </c>
      <c r="I726">
        <f>'Data Entry'!R727</f>
        <v>0</v>
      </c>
      <c r="J726">
        <f t="shared" si="121"/>
        <v>0</v>
      </c>
      <c r="K726" s="1">
        <f>SUMIFS('I want to cry'!C$2:C$2000,'I want to cry'!$A$2:$A$2000,$B726,'I want to cry'!$B$2:$B$2000,$C726)</f>
        <v>0</v>
      </c>
      <c r="L726" s="1">
        <f>SUMIFS('I want to cry'!D$2:D$2000,'I want to cry'!$A$2:$A$2000,$B726,'I want to cry'!$B$2:$B$2000,$C726)</f>
        <v>0</v>
      </c>
      <c r="M726" s="1">
        <f>SUMIFS('I want to cry'!E$2:E$2000,'I want to cry'!$A$2:$A$2000,$B726,'I want to cry'!$B$2:$B$2000,$C726)</f>
        <v>0</v>
      </c>
      <c r="N726" s="1">
        <f t="shared" si="122"/>
        <v>0</v>
      </c>
      <c r="O726" s="1">
        <f t="shared" si="123"/>
        <v>0</v>
      </c>
      <c r="P726" s="1">
        <f t="shared" si="124"/>
        <v>0</v>
      </c>
      <c r="Q726" s="1">
        <f>SUMIF('I have a blue banner'!A$2:A$2000,D726,'I have a blue banner'!L$2:L$2000)</f>
        <v>0</v>
      </c>
      <c r="R726" s="1">
        <f>SUMIF('I have a blue banner'!A$2:A$2000,F726,'I have a blue banner'!L$2:L$2000)</f>
        <v>0</v>
      </c>
      <c r="S726" s="1">
        <f>SUMIF('I have a blue banner'!A$2:A$2000,I726,'I have a blue banner'!L$2:L$2000)</f>
        <v>0</v>
      </c>
      <c r="T726" s="1">
        <f>SUMIF('I wanna go biking'!A$2:A$1000,D726,'I wanna go biking'!D$2:D$2000)</f>
        <v>0</v>
      </c>
      <c r="U726" s="1">
        <f>SUMIF('I wanna go biking'!A$2:A$1000,F726,'I wanna go biking'!D$2:D$2000)</f>
        <v>0</v>
      </c>
      <c r="V726" s="1">
        <f>SUMIF('I wanna go biking'!A$2:A$1000,H726,'I wanna go biking'!D$2:D$2000)</f>
        <v>0</v>
      </c>
      <c r="W726">
        <f t="shared" si="125"/>
        <v>0</v>
      </c>
      <c r="X726">
        <f t="shared" si="126"/>
        <v>0</v>
      </c>
      <c r="Y726">
        <f t="shared" si="127"/>
        <v>0</v>
      </c>
      <c r="Z726">
        <f t="shared" si="128"/>
        <v>0</v>
      </c>
      <c r="AA726">
        <f t="shared" si="129"/>
        <v>0</v>
      </c>
      <c r="AB726">
        <f t="shared" si="130"/>
        <v>0</v>
      </c>
      <c r="AC726" s="25">
        <f t="shared" si="131"/>
        <v>0</v>
      </c>
    </row>
    <row r="727" spans="1:29">
      <c r="A727">
        <f>'Data Entry'!A728</f>
        <v>0</v>
      </c>
      <c r="B727">
        <f>'Data Entry'!B728</f>
        <v>0</v>
      </c>
      <c r="C727">
        <f>'Data Entry'!C728</f>
        <v>0</v>
      </c>
      <c r="D727">
        <f>'Data Entry'!M728</f>
        <v>0</v>
      </c>
      <c r="E727">
        <f>'Data Entry'!N728</f>
        <v>0</v>
      </c>
      <c r="F727">
        <f>'Data Entry'!O728</f>
        <v>0</v>
      </c>
      <c r="G727">
        <f>'Data Entry'!P728</f>
        <v>0</v>
      </c>
      <c r="H727">
        <f>'Data Entry'!Q728</f>
        <v>0</v>
      </c>
      <c r="I727">
        <f>'Data Entry'!R728</f>
        <v>0</v>
      </c>
      <c r="J727">
        <f t="shared" si="121"/>
        <v>0</v>
      </c>
      <c r="K727" s="1">
        <f>SUMIFS('I want to cry'!C$2:C$2000,'I want to cry'!$A$2:$A$2000,$B727,'I want to cry'!$B$2:$B$2000,$C727)</f>
        <v>0</v>
      </c>
      <c r="L727" s="1">
        <f>SUMIFS('I want to cry'!D$2:D$2000,'I want to cry'!$A$2:$A$2000,$B727,'I want to cry'!$B$2:$B$2000,$C727)</f>
        <v>0</v>
      </c>
      <c r="M727" s="1">
        <f>SUMIFS('I want to cry'!E$2:E$2000,'I want to cry'!$A$2:$A$2000,$B727,'I want to cry'!$B$2:$B$2000,$C727)</f>
        <v>0</v>
      </c>
      <c r="N727" s="1">
        <f t="shared" si="122"/>
        <v>0</v>
      </c>
      <c r="O727" s="1">
        <f t="shared" si="123"/>
        <v>0</v>
      </c>
      <c r="P727" s="1">
        <f t="shared" si="124"/>
        <v>0</v>
      </c>
      <c r="Q727" s="1">
        <f>SUMIF('I have a blue banner'!A$2:A$2000,D727,'I have a blue banner'!L$2:L$2000)</f>
        <v>0</v>
      </c>
      <c r="R727" s="1">
        <f>SUMIF('I have a blue banner'!A$2:A$2000,F727,'I have a blue banner'!L$2:L$2000)</f>
        <v>0</v>
      </c>
      <c r="S727" s="1">
        <f>SUMIF('I have a blue banner'!A$2:A$2000,I727,'I have a blue banner'!L$2:L$2000)</f>
        <v>0</v>
      </c>
      <c r="T727" s="1">
        <f>SUMIF('I wanna go biking'!A$2:A$1000,D727,'I wanna go biking'!D$2:D$2000)</f>
        <v>0</v>
      </c>
      <c r="U727" s="1">
        <f>SUMIF('I wanna go biking'!A$2:A$1000,F727,'I wanna go biking'!D$2:D$2000)</f>
        <v>0</v>
      </c>
      <c r="V727" s="1">
        <f>SUMIF('I wanna go biking'!A$2:A$1000,H727,'I wanna go biking'!D$2:D$2000)</f>
        <v>0</v>
      </c>
      <c r="W727">
        <f t="shared" si="125"/>
        <v>0</v>
      </c>
      <c r="X727">
        <f t="shared" si="126"/>
        <v>0</v>
      </c>
      <c r="Y727">
        <f t="shared" si="127"/>
        <v>0</v>
      </c>
      <c r="Z727">
        <f t="shared" si="128"/>
        <v>0</v>
      </c>
      <c r="AA727">
        <f t="shared" si="129"/>
        <v>0</v>
      </c>
      <c r="AB727">
        <f t="shared" si="130"/>
        <v>0</v>
      </c>
      <c r="AC727" s="25">
        <f t="shared" si="131"/>
        <v>0</v>
      </c>
    </row>
    <row r="728" spans="1:29">
      <c r="A728">
        <f>'Data Entry'!A729</f>
        <v>0</v>
      </c>
      <c r="B728">
        <f>'Data Entry'!B729</f>
        <v>0</v>
      </c>
      <c r="C728">
        <f>'Data Entry'!C729</f>
        <v>0</v>
      </c>
      <c r="D728">
        <f>'Data Entry'!M729</f>
        <v>0</v>
      </c>
      <c r="E728">
        <f>'Data Entry'!N729</f>
        <v>0</v>
      </c>
      <c r="F728">
        <f>'Data Entry'!O729</f>
        <v>0</v>
      </c>
      <c r="G728">
        <f>'Data Entry'!P729</f>
        <v>0</v>
      </c>
      <c r="H728">
        <f>'Data Entry'!Q729</f>
        <v>0</v>
      </c>
      <c r="I728">
        <f>'Data Entry'!R729</f>
        <v>0</v>
      </c>
      <c r="J728">
        <f t="shared" si="121"/>
        <v>0</v>
      </c>
      <c r="K728" s="1">
        <f>SUMIFS('I want to cry'!C$2:C$2000,'I want to cry'!$A$2:$A$2000,$B728,'I want to cry'!$B$2:$B$2000,$C728)</f>
        <v>0</v>
      </c>
      <c r="L728" s="1">
        <f>SUMIFS('I want to cry'!D$2:D$2000,'I want to cry'!$A$2:$A$2000,$B728,'I want to cry'!$B$2:$B$2000,$C728)</f>
        <v>0</v>
      </c>
      <c r="M728" s="1">
        <f>SUMIFS('I want to cry'!E$2:E$2000,'I want to cry'!$A$2:$A$2000,$B728,'I want to cry'!$B$2:$B$2000,$C728)</f>
        <v>0</v>
      </c>
      <c r="N728" s="1">
        <f t="shared" si="122"/>
        <v>0</v>
      </c>
      <c r="O728" s="1">
        <f t="shared" si="123"/>
        <v>0</v>
      </c>
      <c r="P728" s="1">
        <f t="shared" si="124"/>
        <v>0</v>
      </c>
      <c r="Q728" s="1">
        <f>SUMIF('I have a blue banner'!A$2:A$2000,D728,'I have a blue banner'!L$2:L$2000)</f>
        <v>0</v>
      </c>
      <c r="R728" s="1">
        <f>SUMIF('I have a blue banner'!A$2:A$2000,F728,'I have a blue banner'!L$2:L$2000)</f>
        <v>0</v>
      </c>
      <c r="S728" s="1">
        <f>SUMIF('I have a blue banner'!A$2:A$2000,I728,'I have a blue banner'!L$2:L$2000)</f>
        <v>0</v>
      </c>
      <c r="T728" s="1">
        <f>SUMIF('I wanna go biking'!A$2:A$1000,D728,'I wanna go biking'!D$2:D$2000)</f>
        <v>0</v>
      </c>
      <c r="U728" s="1">
        <f>SUMIF('I wanna go biking'!A$2:A$1000,F728,'I wanna go biking'!D$2:D$2000)</f>
        <v>0</v>
      </c>
      <c r="V728" s="1">
        <f>SUMIF('I wanna go biking'!A$2:A$1000,H728,'I wanna go biking'!D$2:D$2000)</f>
        <v>0</v>
      </c>
      <c r="W728">
        <f t="shared" si="125"/>
        <v>0</v>
      </c>
      <c r="X728">
        <f t="shared" si="126"/>
        <v>0</v>
      </c>
      <c r="Y728">
        <f t="shared" si="127"/>
        <v>0</v>
      </c>
      <c r="Z728">
        <f t="shared" si="128"/>
        <v>0</v>
      </c>
      <c r="AA728">
        <f t="shared" si="129"/>
        <v>0</v>
      </c>
      <c r="AB728">
        <f t="shared" si="130"/>
        <v>0</v>
      </c>
      <c r="AC728" s="25">
        <f t="shared" si="131"/>
        <v>0</v>
      </c>
    </row>
    <row r="729" spans="1:29">
      <c r="A729">
        <f>'Data Entry'!A730</f>
        <v>0</v>
      </c>
      <c r="B729">
        <f>'Data Entry'!B730</f>
        <v>0</v>
      </c>
      <c r="C729">
        <f>'Data Entry'!C730</f>
        <v>0</v>
      </c>
      <c r="D729">
        <f>'Data Entry'!M730</f>
        <v>0</v>
      </c>
      <c r="E729">
        <f>'Data Entry'!N730</f>
        <v>0</v>
      </c>
      <c r="F729">
        <f>'Data Entry'!O730</f>
        <v>0</v>
      </c>
      <c r="G729">
        <f>'Data Entry'!P730</f>
        <v>0</v>
      </c>
      <c r="H729">
        <f>'Data Entry'!Q730</f>
        <v>0</v>
      </c>
      <c r="I729">
        <f>'Data Entry'!R730</f>
        <v>0</v>
      </c>
      <c r="J729">
        <f t="shared" si="121"/>
        <v>0</v>
      </c>
      <c r="K729" s="1">
        <f>SUMIFS('I want to cry'!C$2:C$2000,'I want to cry'!$A$2:$A$2000,$B729,'I want to cry'!$B$2:$B$2000,$C729)</f>
        <v>0</v>
      </c>
      <c r="L729" s="1">
        <f>SUMIFS('I want to cry'!D$2:D$2000,'I want to cry'!$A$2:$A$2000,$B729,'I want to cry'!$B$2:$B$2000,$C729)</f>
        <v>0</v>
      </c>
      <c r="M729" s="1">
        <f>SUMIFS('I want to cry'!E$2:E$2000,'I want to cry'!$A$2:$A$2000,$B729,'I want to cry'!$B$2:$B$2000,$C729)</f>
        <v>0</v>
      </c>
      <c r="N729" s="1">
        <f t="shared" si="122"/>
        <v>0</v>
      </c>
      <c r="O729" s="1">
        <f t="shared" si="123"/>
        <v>0</v>
      </c>
      <c r="P729" s="1">
        <f t="shared" si="124"/>
        <v>0</v>
      </c>
      <c r="Q729" s="1">
        <f>SUMIF('I have a blue banner'!A$2:A$2000,D729,'I have a blue banner'!L$2:L$2000)</f>
        <v>0</v>
      </c>
      <c r="R729" s="1">
        <f>SUMIF('I have a blue banner'!A$2:A$2000,F729,'I have a blue banner'!L$2:L$2000)</f>
        <v>0</v>
      </c>
      <c r="S729" s="1">
        <f>SUMIF('I have a blue banner'!A$2:A$2000,I729,'I have a blue banner'!L$2:L$2000)</f>
        <v>0</v>
      </c>
      <c r="T729" s="1">
        <f>SUMIF('I wanna go biking'!A$2:A$1000,D729,'I wanna go biking'!D$2:D$2000)</f>
        <v>0</v>
      </c>
      <c r="U729" s="1">
        <f>SUMIF('I wanna go biking'!A$2:A$1000,F729,'I wanna go biking'!D$2:D$2000)</f>
        <v>0</v>
      </c>
      <c r="V729" s="1">
        <f>SUMIF('I wanna go biking'!A$2:A$1000,H729,'I wanna go biking'!D$2:D$2000)</f>
        <v>0</v>
      </c>
      <c r="W729">
        <f t="shared" si="125"/>
        <v>0</v>
      </c>
      <c r="X729">
        <f t="shared" si="126"/>
        <v>0</v>
      </c>
      <c r="Y729">
        <f t="shared" si="127"/>
        <v>0</v>
      </c>
      <c r="Z729">
        <f t="shared" si="128"/>
        <v>0</v>
      </c>
      <c r="AA729">
        <f t="shared" si="129"/>
        <v>0</v>
      </c>
      <c r="AB729">
        <f t="shared" si="130"/>
        <v>0</v>
      </c>
      <c r="AC729" s="25">
        <f t="shared" si="131"/>
        <v>0</v>
      </c>
    </row>
    <row r="730" spans="1:29">
      <c r="A730">
        <f>'Data Entry'!A731</f>
        <v>0</v>
      </c>
      <c r="B730">
        <f>'Data Entry'!B731</f>
        <v>0</v>
      </c>
      <c r="C730">
        <f>'Data Entry'!C731</f>
        <v>0</v>
      </c>
      <c r="D730">
        <f>'Data Entry'!M731</f>
        <v>0</v>
      </c>
      <c r="E730">
        <f>'Data Entry'!N731</f>
        <v>0</v>
      </c>
      <c r="F730">
        <f>'Data Entry'!O731</f>
        <v>0</v>
      </c>
      <c r="G730">
        <f>'Data Entry'!P731</f>
        <v>0</v>
      </c>
      <c r="H730">
        <f>'Data Entry'!Q731</f>
        <v>0</v>
      </c>
      <c r="I730">
        <f>'Data Entry'!R731</f>
        <v>0</v>
      </c>
      <c r="J730">
        <f t="shared" si="121"/>
        <v>0</v>
      </c>
      <c r="K730" s="1">
        <f>SUMIFS('I want to cry'!C$2:C$2000,'I want to cry'!$A$2:$A$2000,$B730,'I want to cry'!$B$2:$B$2000,$C730)</f>
        <v>0</v>
      </c>
      <c r="L730" s="1">
        <f>SUMIFS('I want to cry'!D$2:D$2000,'I want to cry'!$A$2:$A$2000,$B730,'I want to cry'!$B$2:$B$2000,$C730)</f>
        <v>0</v>
      </c>
      <c r="M730" s="1">
        <f>SUMIFS('I want to cry'!E$2:E$2000,'I want to cry'!$A$2:$A$2000,$B730,'I want to cry'!$B$2:$B$2000,$C730)</f>
        <v>0</v>
      </c>
      <c r="N730" s="1">
        <f t="shared" si="122"/>
        <v>0</v>
      </c>
      <c r="O730" s="1">
        <f t="shared" si="123"/>
        <v>0</v>
      </c>
      <c r="P730" s="1">
        <f t="shared" si="124"/>
        <v>0</v>
      </c>
      <c r="Q730" s="1">
        <f>SUMIF('I have a blue banner'!A$2:A$2000,D730,'I have a blue banner'!L$2:L$2000)</f>
        <v>0</v>
      </c>
      <c r="R730" s="1">
        <f>SUMIF('I have a blue banner'!A$2:A$2000,F730,'I have a blue banner'!L$2:L$2000)</f>
        <v>0</v>
      </c>
      <c r="S730" s="1">
        <f>SUMIF('I have a blue banner'!A$2:A$2000,I730,'I have a blue banner'!L$2:L$2000)</f>
        <v>0</v>
      </c>
      <c r="T730" s="1">
        <f>SUMIF('I wanna go biking'!A$2:A$1000,D730,'I wanna go biking'!D$2:D$2000)</f>
        <v>0</v>
      </c>
      <c r="U730" s="1">
        <f>SUMIF('I wanna go biking'!A$2:A$1000,F730,'I wanna go biking'!D$2:D$2000)</f>
        <v>0</v>
      </c>
      <c r="V730" s="1">
        <f>SUMIF('I wanna go biking'!A$2:A$1000,H730,'I wanna go biking'!D$2:D$2000)</f>
        <v>0</v>
      </c>
      <c r="W730">
        <f t="shared" si="125"/>
        <v>0</v>
      </c>
      <c r="X730">
        <f t="shared" si="126"/>
        <v>0</v>
      </c>
      <c r="Y730">
        <f t="shared" si="127"/>
        <v>0</v>
      </c>
      <c r="Z730">
        <f t="shared" si="128"/>
        <v>0</v>
      </c>
      <c r="AA730">
        <f t="shared" si="129"/>
        <v>0</v>
      </c>
      <c r="AB730">
        <f t="shared" si="130"/>
        <v>0</v>
      </c>
      <c r="AC730" s="25">
        <f t="shared" si="131"/>
        <v>0</v>
      </c>
    </row>
    <row r="731" spans="1:29">
      <c r="A731">
        <f>'Data Entry'!A732</f>
        <v>0</v>
      </c>
      <c r="B731">
        <f>'Data Entry'!B732</f>
        <v>0</v>
      </c>
      <c r="C731">
        <f>'Data Entry'!C732</f>
        <v>0</v>
      </c>
      <c r="D731">
        <f>'Data Entry'!M732</f>
        <v>0</v>
      </c>
      <c r="E731">
        <f>'Data Entry'!N732</f>
        <v>0</v>
      </c>
      <c r="F731">
        <f>'Data Entry'!O732</f>
        <v>0</v>
      </c>
      <c r="G731">
        <f>'Data Entry'!P732</f>
        <v>0</v>
      </c>
      <c r="H731">
        <f>'Data Entry'!Q732</f>
        <v>0</v>
      </c>
      <c r="I731">
        <f>'Data Entry'!R732</f>
        <v>0</v>
      </c>
      <c r="J731">
        <f t="shared" si="121"/>
        <v>0</v>
      </c>
      <c r="K731" s="1">
        <f>SUMIFS('I want to cry'!C$2:C$2000,'I want to cry'!$A$2:$A$2000,$B731,'I want to cry'!$B$2:$B$2000,$C731)</f>
        <v>0</v>
      </c>
      <c r="L731" s="1">
        <f>SUMIFS('I want to cry'!D$2:D$2000,'I want to cry'!$A$2:$A$2000,$B731,'I want to cry'!$B$2:$B$2000,$C731)</f>
        <v>0</v>
      </c>
      <c r="M731" s="1">
        <f>SUMIFS('I want to cry'!E$2:E$2000,'I want to cry'!$A$2:$A$2000,$B731,'I want to cry'!$B$2:$B$2000,$C731)</f>
        <v>0</v>
      </c>
      <c r="N731" s="1">
        <f t="shared" si="122"/>
        <v>0</v>
      </c>
      <c r="O731" s="1">
        <f t="shared" si="123"/>
        <v>0</v>
      </c>
      <c r="P731" s="1">
        <f t="shared" si="124"/>
        <v>0</v>
      </c>
      <c r="Q731" s="1">
        <f>SUMIF('I have a blue banner'!A$2:A$2000,D731,'I have a blue banner'!L$2:L$2000)</f>
        <v>0</v>
      </c>
      <c r="R731" s="1">
        <f>SUMIF('I have a blue banner'!A$2:A$2000,F731,'I have a blue banner'!L$2:L$2000)</f>
        <v>0</v>
      </c>
      <c r="S731" s="1">
        <f>SUMIF('I have a blue banner'!A$2:A$2000,I731,'I have a blue banner'!L$2:L$2000)</f>
        <v>0</v>
      </c>
      <c r="T731" s="1">
        <f>SUMIF('I wanna go biking'!A$2:A$1000,D731,'I wanna go biking'!D$2:D$2000)</f>
        <v>0</v>
      </c>
      <c r="U731" s="1">
        <f>SUMIF('I wanna go biking'!A$2:A$1000,F731,'I wanna go biking'!D$2:D$2000)</f>
        <v>0</v>
      </c>
      <c r="V731" s="1">
        <f>SUMIF('I wanna go biking'!A$2:A$1000,H731,'I wanna go biking'!D$2:D$2000)</f>
        <v>0</v>
      </c>
      <c r="W731">
        <f t="shared" si="125"/>
        <v>0</v>
      </c>
      <c r="X731">
        <f t="shared" si="126"/>
        <v>0</v>
      </c>
      <c r="Y731">
        <f t="shared" si="127"/>
        <v>0</v>
      </c>
      <c r="Z731">
        <f t="shared" si="128"/>
        <v>0</v>
      </c>
      <c r="AA731">
        <f t="shared" si="129"/>
        <v>0</v>
      </c>
      <c r="AB731">
        <f t="shared" si="130"/>
        <v>0</v>
      </c>
      <c r="AC731" s="25">
        <f t="shared" si="131"/>
        <v>0</v>
      </c>
    </row>
    <row r="732" spans="1:29">
      <c r="A732">
        <f>'Data Entry'!A733</f>
        <v>0</v>
      </c>
      <c r="B732">
        <f>'Data Entry'!B733</f>
        <v>0</v>
      </c>
      <c r="C732">
        <f>'Data Entry'!C733</f>
        <v>0</v>
      </c>
      <c r="D732">
        <f>'Data Entry'!M733</f>
        <v>0</v>
      </c>
      <c r="E732">
        <f>'Data Entry'!N733</f>
        <v>0</v>
      </c>
      <c r="F732">
        <f>'Data Entry'!O733</f>
        <v>0</v>
      </c>
      <c r="G732">
        <f>'Data Entry'!P733</f>
        <v>0</v>
      </c>
      <c r="H732">
        <f>'Data Entry'!Q733</f>
        <v>0</v>
      </c>
      <c r="I732">
        <f>'Data Entry'!R733</f>
        <v>0</v>
      </c>
      <c r="J732">
        <f t="shared" si="121"/>
        <v>0</v>
      </c>
      <c r="K732" s="1">
        <f>SUMIFS('I want to cry'!C$2:C$2000,'I want to cry'!$A$2:$A$2000,$B732,'I want to cry'!$B$2:$B$2000,$C732)</f>
        <v>0</v>
      </c>
      <c r="L732" s="1">
        <f>SUMIFS('I want to cry'!D$2:D$2000,'I want to cry'!$A$2:$A$2000,$B732,'I want to cry'!$B$2:$B$2000,$C732)</f>
        <v>0</v>
      </c>
      <c r="M732" s="1">
        <f>SUMIFS('I want to cry'!E$2:E$2000,'I want to cry'!$A$2:$A$2000,$B732,'I want to cry'!$B$2:$B$2000,$C732)</f>
        <v>0</v>
      </c>
      <c r="N732" s="1">
        <f t="shared" si="122"/>
        <v>0</v>
      </c>
      <c r="O732" s="1">
        <f t="shared" si="123"/>
        <v>0</v>
      </c>
      <c r="P732" s="1">
        <f t="shared" si="124"/>
        <v>0</v>
      </c>
      <c r="Q732" s="1">
        <f>SUMIF('I have a blue banner'!A$2:A$2000,D732,'I have a blue banner'!L$2:L$2000)</f>
        <v>0</v>
      </c>
      <c r="R732" s="1">
        <f>SUMIF('I have a blue banner'!A$2:A$2000,F732,'I have a blue banner'!L$2:L$2000)</f>
        <v>0</v>
      </c>
      <c r="S732" s="1">
        <f>SUMIF('I have a blue banner'!A$2:A$2000,I732,'I have a blue banner'!L$2:L$2000)</f>
        <v>0</v>
      </c>
      <c r="T732" s="1">
        <f>SUMIF('I wanna go biking'!A$2:A$1000,D732,'I wanna go biking'!D$2:D$2000)</f>
        <v>0</v>
      </c>
      <c r="U732" s="1">
        <f>SUMIF('I wanna go biking'!A$2:A$1000,F732,'I wanna go biking'!D$2:D$2000)</f>
        <v>0</v>
      </c>
      <c r="V732" s="1">
        <f>SUMIF('I wanna go biking'!A$2:A$1000,H732,'I wanna go biking'!D$2:D$2000)</f>
        <v>0</v>
      </c>
      <c r="W732">
        <f t="shared" si="125"/>
        <v>0</v>
      </c>
      <c r="X732">
        <f t="shared" si="126"/>
        <v>0</v>
      </c>
      <c r="Y732">
        <f t="shared" si="127"/>
        <v>0</v>
      </c>
      <c r="Z732">
        <f t="shared" si="128"/>
        <v>0</v>
      </c>
      <c r="AA732">
        <f t="shared" si="129"/>
        <v>0</v>
      </c>
      <c r="AB732">
        <f t="shared" si="130"/>
        <v>0</v>
      </c>
      <c r="AC732" s="25">
        <f t="shared" si="131"/>
        <v>0</v>
      </c>
    </row>
    <row r="733" spans="1:29">
      <c r="A733">
        <f>'Data Entry'!A734</f>
        <v>0</v>
      </c>
      <c r="B733">
        <f>'Data Entry'!B734</f>
        <v>0</v>
      </c>
      <c r="C733">
        <f>'Data Entry'!C734</f>
        <v>0</v>
      </c>
      <c r="D733">
        <f>'Data Entry'!M734</f>
        <v>0</v>
      </c>
      <c r="E733">
        <f>'Data Entry'!N734</f>
        <v>0</v>
      </c>
      <c r="F733">
        <f>'Data Entry'!O734</f>
        <v>0</v>
      </c>
      <c r="G733">
        <f>'Data Entry'!P734</f>
        <v>0</v>
      </c>
      <c r="H733">
        <f>'Data Entry'!Q734</f>
        <v>0</v>
      </c>
      <c r="I733">
        <f>'Data Entry'!R734</f>
        <v>0</v>
      </c>
      <c r="J733">
        <f t="shared" si="121"/>
        <v>0</v>
      </c>
      <c r="K733" s="1">
        <f>SUMIFS('I want to cry'!C$2:C$2000,'I want to cry'!$A$2:$A$2000,$B733,'I want to cry'!$B$2:$B$2000,$C733)</f>
        <v>0</v>
      </c>
      <c r="L733" s="1">
        <f>SUMIFS('I want to cry'!D$2:D$2000,'I want to cry'!$A$2:$A$2000,$B733,'I want to cry'!$B$2:$B$2000,$C733)</f>
        <v>0</v>
      </c>
      <c r="M733" s="1">
        <f>SUMIFS('I want to cry'!E$2:E$2000,'I want to cry'!$A$2:$A$2000,$B733,'I want to cry'!$B$2:$B$2000,$C733)</f>
        <v>0</v>
      </c>
      <c r="N733" s="1">
        <f t="shared" si="122"/>
        <v>0</v>
      </c>
      <c r="O733" s="1">
        <f t="shared" si="123"/>
        <v>0</v>
      </c>
      <c r="P733" s="1">
        <f t="shared" si="124"/>
        <v>0</v>
      </c>
      <c r="Q733" s="1">
        <f>SUMIF('I have a blue banner'!A$2:A$2000,D733,'I have a blue banner'!L$2:L$2000)</f>
        <v>0</v>
      </c>
      <c r="R733" s="1">
        <f>SUMIF('I have a blue banner'!A$2:A$2000,F733,'I have a blue banner'!L$2:L$2000)</f>
        <v>0</v>
      </c>
      <c r="S733" s="1">
        <f>SUMIF('I have a blue banner'!A$2:A$2000,I733,'I have a blue banner'!L$2:L$2000)</f>
        <v>0</v>
      </c>
      <c r="T733" s="1">
        <f>SUMIF('I wanna go biking'!A$2:A$1000,D733,'I wanna go biking'!D$2:D$2000)</f>
        <v>0</v>
      </c>
      <c r="U733" s="1">
        <f>SUMIF('I wanna go biking'!A$2:A$1000,F733,'I wanna go biking'!D$2:D$2000)</f>
        <v>0</v>
      </c>
      <c r="V733" s="1">
        <f>SUMIF('I wanna go biking'!A$2:A$1000,H733,'I wanna go biking'!D$2:D$2000)</f>
        <v>0</v>
      </c>
      <c r="W733">
        <f t="shared" si="125"/>
        <v>0</v>
      </c>
      <c r="X733">
        <f t="shared" si="126"/>
        <v>0</v>
      </c>
      <c r="Y733">
        <f t="shared" si="127"/>
        <v>0</v>
      </c>
      <c r="Z733">
        <f t="shared" si="128"/>
        <v>0</v>
      </c>
      <c r="AA733">
        <f t="shared" si="129"/>
        <v>0</v>
      </c>
      <c r="AB733">
        <f t="shared" si="130"/>
        <v>0</v>
      </c>
      <c r="AC733" s="25">
        <f t="shared" si="131"/>
        <v>0</v>
      </c>
    </row>
    <row r="734" spans="1:29">
      <c r="A734">
        <f>'Data Entry'!A735</f>
        <v>0</v>
      </c>
      <c r="B734">
        <f>'Data Entry'!B735</f>
        <v>0</v>
      </c>
      <c r="C734">
        <f>'Data Entry'!C735</f>
        <v>0</v>
      </c>
      <c r="D734">
        <f>'Data Entry'!M735</f>
        <v>0</v>
      </c>
      <c r="E734">
        <f>'Data Entry'!N735</f>
        <v>0</v>
      </c>
      <c r="F734">
        <f>'Data Entry'!O735</f>
        <v>0</v>
      </c>
      <c r="G734">
        <f>'Data Entry'!P735</f>
        <v>0</v>
      </c>
      <c r="H734">
        <f>'Data Entry'!Q735</f>
        <v>0</v>
      </c>
      <c r="I734">
        <f>'Data Entry'!R735</f>
        <v>0</v>
      </c>
      <c r="J734">
        <f t="shared" si="121"/>
        <v>0</v>
      </c>
      <c r="K734" s="1">
        <f>SUMIFS('I want to cry'!C$2:C$2000,'I want to cry'!$A$2:$A$2000,$B734,'I want to cry'!$B$2:$B$2000,$C734)</f>
        <v>0</v>
      </c>
      <c r="L734" s="1">
        <f>SUMIFS('I want to cry'!D$2:D$2000,'I want to cry'!$A$2:$A$2000,$B734,'I want to cry'!$B$2:$B$2000,$C734)</f>
        <v>0</v>
      </c>
      <c r="M734" s="1">
        <f>SUMIFS('I want to cry'!E$2:E$2000,'I want to cry'!$A$2:$A$2000,$B734,'I want to cry'!$B$2:$B$2000,$C734)</f>
        <v>0</v>
      </c>
      <c r="N734" s="1">
        <f t="shared" si="122"/>
        <v>0</v>
      </c>
      <c r="O734" s="1">
        <f t="shared" si="123"/>
        <v>0</v>
      </c>
      <c r="P734" s="1">
        <f t="shared" si="124"/>
        <v>0</v>
      </c>
      <c r="Q734" s="1">
        <f>SUMIF('I have a blue banner'!A$2:A$2000,D734,'I have a blue banner'!L$2:L$2000)</f>
        <v>0</v>
      </c>
      <c r="R734" s="1">
        <f>SUMIF('I have a blue banner'!A$2:A$2000,F734,'I have a blue banner'!L$2:L$2000)</f>
        <v>0</v>
      </c>
      <c r="S734" s="1">
        <f>SUMIF('I have a blue banner'!A$2:A$2000,I734,'I have a blue banner'!L$2:L$2000)</f>
        <v>0</v>
      </c>
      <c r="T734" s="1">
        <f>SUMIF('I wanna go biking'!A$2:A$1000,D734,'I wanna go biking'!D$2:D$2000)</f>
        <v>0</v>
      </c>
      <c r="U734" s="1">
        <f>SUMIF('I wanna go biking'!A$2:A$1000,F734,'I wanna go biking'!D$2:D$2000)</f>
        <v>0</v>
      </c>
      <c r="V734" s="1">
        <f>SUMIF('I wanna go biking'!A$2:A$1000,H734,'I wanna go biking'!D$2:D$2000)</f>
        <v>0</v>
      </c>
      <c r="W734">
        <f t="shared" si="125"/>
        <v>0</v>
      </c>
      <c r="X734">
        <f t="shared" si="126"/>
        <v>0</v>
      </c>
      <c r="Y734">
        <f t="shared" si="127"/>
        <v>0</v>
      </c>
      <c r="Z734">
        <f t="shared" si="128"/>
        <v>0</v>
      </c>
      <c r="AA734">
        <f t="shared" si="129"/>
        <v>0</v>
      </c>
      <c r="AB734">
        <f t="shared" si="130"/>
        <v>0</v>
      </c>
      <c r="AC734" s="25">
        <f t="shared" si="131"/>
        <v>0</v>
      </c>
    </row>
    <row r="735" spans="1:29">
      <c r="A735">
        <f>'Data Entry'!A736</f>
        <v>0</v>
      </c>
      <c r="B735">
        <f>'Data Entry'!B736</f>
        <v>0</v>
      </c>
      <c r="C735">
        <f>'Data Entry'!C736</f>
        <v>0</v>
      </c>
      <c r="D735">
        <f>'Data Entry'!M736</f>
        <v>0</v>
      </c>
      <c r="E735">
        <f>'Data Entry'!N736</f>
        <v>0</v>
      </c>
      <c r="F735">
        <f>'Data Entry'!O736</f>
        <v>0</v>
      </c>
      <c r="G735">
        <f>'Data Entry'!P736</f>
        <v>0</v>
      </c>
      <c r="H735">
        <f>'Data Entry'!Q736</f>
        <v>0</v>
      </c>
      <c r="I735">
        <f>'Data Entry'!R736</f>
        <v>0</v>
      </c>
      <c r="J735">
        <f t="shared" si="121"/>
        <v>0</v>
      </c>
      <c r="K735" s="1">
        <f>SUMIFS('I want to cry'!C$2:C$2000,'I want to cry'!$A$2:$A$2000,$B735,'I want to cry'!$B$2:$B$2000,$C735)</f>
        <v>0</v>
      </c>
      <c r="L735" s="1">
        <f>SUMIFS('I want to cry'!D$2:D$2000,'I want to cry'!$A$2:$A$2000,$B735,'I want to cry'!$B$2:$B$2000,$C735)</f>
        <v>0</v>
      </c>
      <c r="M735" s="1">
        <f>SUMIFS('I want to cry'!E$2:E$2000,'I want to cry'!$A$2:$A$2000,$B735,'I want to cry'!$B$2:$B$2000,$C735)</f>
        <v>0</v>
      </c>
      <c r="N735" s="1">
        <f t="shared" si="122"/>
        <v>0</v>
      </c>
      <c r="O735" s="1">
        <f t="shared" si="123"/>
        <v>0</v>
      </c>
      <c r="P735" s="1">
        <f t="shared" si="124"/>
        <v>0</v>
      </c>
      <c r="Q735" s="1">
        <f>SUMIF('I have a blue banner'!A$2:A$2000,D735,'I have a blue banner'!L$2:L$2000)</f>
        <v>0</v>
      </c>
      <c r="R735" s="1">
        <f>SUMIF('I have a blue banner'!A$2:A$2000,F735,'I have a blue banner'!L$2:L$2000)</f>
        <v>0</v>
      </c>
      <c r="S735" s="1">
        <f>SUMIF('I have a blue banner'!A$2:A$2000,I735,'I have a blue banner'!L$2:L$2000)</f>
        <v>0</v>
      </c>
      <c r="T735" s="1">
        <f>SUMIF('I wanna go biking'!A$2:A$1000,D735,'I wanna go biking'!D$2:D$2000)</f>
        <v>0</v>
      </c>
      <c r="U735" s="1">
        <f>SUMIF('I wanna go biking'!A$2:A$1000,F735,'I wanna go biking'!D$2:D$2000)</f>
        <v>0</v>
      </c>
      <c r="V735" s="1">
        <f>SUMIF('I wanna go biking'!A$2:A$1000,H735,'I wanna go biking'!D$2:D$2000)</f>
        <v>0</v>
      </c>
      <c r="W735">
        <f t="shared" si="125"/>
        <v>0</v>
      </c>
      <c r="X735">
        <f t="shared" si="126"/>
        <v>0</v>
      </c>
      <c r="Y735">
        <f t="shared" si="127"/>
        <v>0</v>
      </c>
      <c r="Z735">
        <f t="shared" si="128"/>
        <v>0</v>
      </c>
      <c r="AA735">
        <f t="shared" si="129"/>
        <v>0</v>
      </c>
      <c r="AB735">
        <f t="shared" si="130"/>
        <v>0</v>
      </c>
      <c r="AC735" s="25">
        <f t="shared" si="131"/>
        <v>0</v>
      </c>
    </row>
    <row r="736" spans="1:29">
      <c r="A736">
        <f>'Data Entry'!A737</f>
        <v>0</v>
      </c>
      <c r="B736">
        <f>'Data Entry'!B737</f>
        <v>0</v>
      </c>
      <c r="C736">
        <f>'Data Entry'!C737</f>
        <v>0</v>
      </c>
      <c r="D736">
        <f>'Data Entry'!M737</f>
        <v>0</v>
      </c>
      <c r="E736">
        <f>'Data Entry'!N737</f>
        <v>0</v>
      </c>
      <c r="F736">
        <f>'Data Entry'!O737</f>
        <v>0</v>
      </c>
      <c r="G736">
        <f>'Data Entry'!P737</f>
        <v>0</v>
      </c>
      <c r="H736">
        <f>'Data Entry'!Q737</f>
        <v>0</v>
      </c>
      <c r="I736">
        <f>'Data Entry'!R737</f>
        <v>0</v>
      </c>
      <c r="J736">
        <f t="shared" si="121"/>
        <v>0</v>
      </c>
      <c r="K736" s="1">
        <f>SUMIFS('I want to cry'!C$2:C$2000,'I want to cry'!$A$2:$A$2000,$B736,'I want to cry'!$B$2:$B$2000,$C736)</f>
        <v>0</v>
      </c>
      <c r="L736" s="1">
        <f>SUMIFS('I want to cry'!D$2:D$2000,'I want to cry'!$A$2:$A$2000,$B736,'I want to cry'!$B$2:$B$2000,$C736)</f>
        <v>0</v>
      </c>
      <c r="M736" s="1">
        <f>SUMIFS('I want to cry'!E$2:E$2000,'I want to cry'!$A$2:$A$2000,$B736,'I want to cry'!$B$2:$B$2000,$C736)</f>
        <v>0</v>
      </c>
      <c r="N736" s="1">
        <f t="shared" si="122"/>
        <v>0</v>
      </c>
      <c r="O736" s="1">
        <f t="shared" si="123"/>
        <v>0</v>
      </c>
      <c r="P736" s="1">
        <f t="shared" si="124"/>
        <v>0</v>
      </c>
      <c r="Q736" s="1">
        <f>SUMIF('I have a blue banner'!A$2:A$2000,D736,'I have a blue banner'!L$2:L$2000)</f>
        <v>0</v>
      </c>
      <c r="R736" s="1">
        <f>SUMIF('I have a blue banner'!A$2:A$2000,F736,'I have a blue banner'!L$2:L$2000)</f>
        <v>0</v>
      </c>
      <c r="S736" s="1">
        <f>SUMIF('I have a blue banner'!A$2:A$2000,I736,'I have a blue banner'!L$2:L$2000)</f>
        <v>0</v>
      </c>
      <c r="T736" s="1">
        <f>SUMIF('I wanna go biking'!A$2:A$1000,D736,'I wanna go biking'!D$2:D$2000)</f>
        <v>0</v>
      </c>
      <c r="U736" s="1">
        <f>SUMIF('I wanna go biking'!A$2:A$1000,F736,'I wanna go biking'!D$2:D$2000)</f>
        <v>0</v>
      </c>
      <c r="V736" s="1">
        <f>SUMIF('I wanna go biking'!A$2:A$1000,H736,'I wanna go biking'!D$2:D$2000)</f>
        <v>0</v>
      </c>
      <c r="W736">
        <f t="shared" si="125"/>
        <v>0</v>
      </c>
      <c r="X736">
        <f t="shared" si="126"/>
        <v>0</v>
      </c>
      <c r="Y736">
        <f t="shared" si="127"/>
        <v>0</v>
      </c>
      <c r="Z736">
        <f t="shared" si="128"/>
        <v>0</v>
      </c>
      <c r="AA736">
        <f t="shared" si="129"/>
        <v>0</v>
      </c>
      <c r="AB736">
        <f t="shared" si="130"/>
        <v>0</v>
      </c>
      <c r="AC736" s="25">
        <f t="shared" si="131"/>
        <v>0</v>
      </c>
    </row>
    <row r="737" spans="1:29">
      <c r="A737">
        <f>'Data Entry'!A738</f>
        <v>0</v>
      </c>
      <c r="B737">
        <f>'Data Entry'!B738</f>
        <v>0</v>
      </c>
      <c r="C737">
        <f>'Data Entry'!C738</f>
        <v>0</v>
      </c>
      <c r="D737">
        <f>'Data Entry'!M738</f>
        <v>0</v>
      </c>
      <c r="E737">
        <f>'Data Entry'!N738</f>
        <v>0</v>
      </c>
      <c r="F737">
        <f>'Data Entry'!O738</f>
        <v>0</v>
      </c>
      <c r="G737">
        <f>'Data Entry'!P738</f>
        <v>0</v>
      </c>
      <c r="H737">
        <f>'Data Entry'!Q738</f>
        <v>0</v>
      </c>
      <c r="I737">
        <f>'Data Entry'!R738</f>
        <v>0</v>
      </c>
      <c r="J737">
        <f t="shared" si="121"/>
        <v>0</v>
      </c>
      <c r="K737" s="1">
        <f>SUMIFS('I want to cry'!C$2:C$2000,'I want to cry'!$A$2:$A$2000,$B737,'I want to cry'!$B$2:$B$2000,$C737)</f>
        <v>0</v>
      </c>
      <c r="L737" s="1">
        <f>SUMIFS('I want to cry'!D$2:D$2000,'I want to cry'!$A$2:$A$2000,$B737,'I want to cry'!$B$2:$B$2000,$C737)</f>
        <v>0</v>
      </c>
      <c r="M737" s="1">
        <f>SUMIFS('I want to cry'!E$2:E$2000,'I want to cry'!$A$2:$A$2000,$B737,'I want to cry'!$B$2:$B$2000,$C737)</f>
        <v>0</v>
      </c>
      <c r="N737" s="1">
        <f t="shared" si="122"/>
        <v>0</v>
      </c>
      <c r="O737" s="1">
        <f t="shared" si="123"/>
        <v>0</v>
      </c>
      <c r="P737" s="1">
        <f t="shared" si="124"/>
        <v>0</v>
      </c>
      <c r="Q737" s="1">
        <f>SUMIF('I have a blue banner'!A$2:A$2000,D737,'I have a blue banner'!L$2:L$2000)</f>
        <v>0</v>
      </c>
      <c r="R737" s="1">
        <f>SUMIF('I have a blue banner'!A$2:A$2000,F737,'I have a blue banner'!L$2:L$2000)</f>
        <v>0</v>
      </c>
      <c r="S737" s="1">
        <f>SUMIF('I have a blue banner'!A$2:A$2000,I737,'I have a blue banner'!L$2:L$2000)</f>
        <v>0</v>
      </c>
      <c r="T737" s="1">
        <f>SUMIF('I wanna go biking'!A$2:A$1000,D737,'I wanna go biking'!D$2:D$2000)</f>
        <v>0</v>
      </c>
      <c r="U737" s="1">
        <f>SUMIF('I wanna go biking'!A$2:A$1000,F737,'I wanna go biking'!D$2:D$2000)</f>
        <v>0</v>
      </c>
      <c r="V737" s="1">
        <f>SUMIF('I wanna go biking'!A$2:A$1000,H737,'I wanna go biking'!D$2:D$2000)</f>
        <v>0</v>
      </c>
      <c r="W737">
        <f t="shared" si="125"/>
        <v>0</v>
      </c>
      <c r="X737">
        <f t="shared" si="126"/>
        <v>0</v>
      </c>
      <c r="Y737">
        <f t="shared" si="127"/>
        <v>0</v>
      </c>
      <c r="Z737">
        <f t="shared" si="128"/>
        <v>0</v>
      </c>
      <c r="AA737">
        <f t="shared" si="129"/>
        <v>0</v>
      </c>
      <c r="AB737">
        <f t="shared" si="130"/>
        <v>0</v>
      </c>
      <c r="AC737" s="25">
        <f t="shared" si="131"/>
        <v>0</v>
      </c>
    </row>
    <row r="738" spans="1:29">
      <c r="A738">
        <f>'Data Entry'!A739</f>
        <v>0</v>
      </c>
      <c r="B738">
        <f>'Data Entry'!B739</f>
        <v>0</v>
      </c>
      <c r="C738">
        <f>'Data Entry'!C739</f>
        <v>0</v>
      </c>
      <c r="D738">
        <f>'Data Entry'!M739</f>
        <v>0</v>
      </c>
      <c r="E738">
        <f>'Data Entry'!N739</f>
        <v>0</v>
      </c>
      <c r="F738">
        <f>'Data Entry'!O739</f>
        <v>0</v>
      </c>
      <c r="G738">
        <f>'Data Entry'!P739</f>
        <v>0</v>
      </c>
      <c r="H738">
        <f>'Data Entry'!Q739</f>
        <v>0</v>
      </c>
      <c r="I738">
        <f>'Data Entry'!R739</f>
        <v>0</v>
      </c>
      <c r="J738">
        <f t="shared" si="121"/>
        <v>0</v>
      </c>
      <c r="K738" s="1">
        <f>SUMIFS('I want to cry'!C$2:C$2000,'I want to cry'!$A$2:$A$2000,$B738,'I want to cry'!$B$2:$B$2000,$C738)</f>
        <v>0</v>
      </c>
      <c r="L738" s="1">
        <f>SUMIFS('I want to cry'!D$2:D$2000,'I want to cry'!$A$2:$A$2000,$B738,'I want to cry'!$B$2:$B$2000,$C738)</f>
        <v>0</v>
      </c>
      <c r="M738" s="1">
        <f>SUMIFS('I want to cry'!E$2:E$2000,'I want to cry'!$A$2:$A$2000,$B738,'I want to cry'!$B$2:$B$2000,$C738)</f>
        <v>0</v>
      </c>
      <c r="N738" s="1">
        <f t="shared" si="122"/>
        <v>0</v>
      </c>
      <c r="O738" s="1">
        <f t="shared" si="123"/>
        <v>0</v>
      </c>
      <c r="P738" s="1">
        <f t="shared" si="124"/>
        <v>0</v>
      </c>
      <c r="Q738" s="1">
        <f>SUMIF('I have a blue banner'!A$2:A$2000,D738,'I have a blue banner'!L$2:L$2000)</f>
        <v>0</v>
      </c>
      <c r="R738" s="1">
        <f>SUMIF('I have a blue banner'!A$2:A$2000,F738,'I have a blue banner'!L$2:L$2000)</f>
        <v>0</v>
      </c>
      <c r="S738" s="1">
        <f>SUMIF('I have a blue banner'!A$2:A$2000,I738,'I have a blue banner'!L$2:L$2000)</f>
        <v>0</v>
      </c>
      <c r="T738" s="1">
        <f>SUMIF('I wanna go biking'!A$2:A$1000,D738,'I wanna go biking'!D$2:D$2000)</f>
        <v>0</v>
      </c>
      <c r="U738" s="1">
        <f>SUMIF('I wanna go biking'!A$2:A$1000,F738,'I wanna go biking'!D$2:D$2000)</f>
        <v>0</v>
      </c>
      <c r="V738" s="1">
        <f>SUMIF('I wanna go biking'!A$2:A$1000,H738,'I wanna go biking'!D$2:D$2000)</f>
        <v>0</v>
      </c>
      <c r="W738">
        <f t="shared" si="125"/>
        <v>0</v>
      </c>
      <c r="X738">
        <f t="shared" si="126"/>
        <v>0</v>
      </c>
      <c r="Y738">
        <f t="shared" si="127"/>
        <v>0</v>
      </c>
      <c r="Z738">
        <f t="shared" si="128"/>
        <v>0</v>
      </c>
      <c r="AA738">
        <f t="shared" si="129"/>
        <v>0</v>
      </c>
      <c r="AB738">
        <f t="shared" si="130"/>
        <v>0</v>
      </c>
      <c r="AC738" s="25">
        <f t="shared" si="131"/>
        <v>0</v>
      </c>
    </row>
    <row r="739" spans="1:29">
      <c r="A739">
        <f>'Data Entry'!A740</f>
        <v>0</v>
      </c>
      <c r="B739">
        <f>'Data Entry'!B740</f>
        <v>0</v>
      </c>
      <c r="C739">
        <f>'Data Entry'!C740</f>
        <v>0</v>
      </c>
      <c r="D739">
        <f>'Data Entry'!M740</f>
        <v>0</v>
      </c>
      <c r="E739">
        <f>'Data Entry'!N740</f>
        <v>0</v>
      </c>
      <c r="F739">
        <f>'Data Entry'!O740</f>
        <v>0</v>
      </c>
      <c r="G739">
        <f>'Data Entry'!P740</f>
        <v>0</v>
      </c>
      <c r="H739">
        <f>'Data Entry'!Q740</f>
        <v>0</v>
      </c>
      <c r="I739">
        <f>'Data Entry'!R740</f>
        <v>0</v>
      </c>
      <c r="J739">
        <f t="shared" si="121"/>
        <v>0</v>
      </c>
      <c r="K739" s="1">
        <f>SUMIFS('I want to cry'!C$2:C$2000,'I want to cry'!$A$2:$A$2000,$B739,'I want to cry'!$B$2:$B$2000,$C739)</f>
        <v>0</v>
      </c>
      <c r="L739" s="1">
        <f>SUMIFS('I want to cry'!D$2:D$2000,'I want to cry'!$A$2:$A$2000,$B739,'I want to cry'!$B$2:$B$2000,$C739)</f>
        <v>0</v>
      </c>
      <c r="M739" s="1">
        <f>SUMIFS('I want to cry'!E$2:E$2000,'I want to cry'!$A$2:$A$2000,$B739,'I want to cry'!$B$2:$B$2000,$C739)</f>
        <v>0</v>
      </c>
      <c r="N739" s="1">
        <f t="shared" si="122"/>
        <v>0</v>
      </c>
      <c r="O739" s="1">
        <f t="shared" si="123"/>
        <v>0</v>
      </c>
      <c r="P739" s="1">
        <f t="shared" si="124"/>
        <v>0</v>
      </c>
      <c r="Q739" s="1">
        <f>SUMIF('I have a blue banner'!A$2:A$2000,D739,'I have a blue banner'!L$2:L$2000)</f>
        <v>0</v>
      </c>
      <c r="R739" s="1">
        <f>SUMIF('I have a blue banner'!A$2:A$2000,F739,'I have a blue banner'!L$2:L$2000)</f>
        <v>0</v>
      </c>
      <c r="S739" s="1">
        <f>SUMIF('I have a blue banner'!A$2:A$2000,I739,'I have a blue banner'!L$2:L$2000)</f>
        <v>0</v>
      </c>
      <c r="T739" s="1">
        <f>SUMIF('I wanna go biking'!A$2:A$1000,D739,'I wanna go biking'!D$2:D$2000)</f>
        <v>0</v>
      </c>
      <c r="U739" s="1">
        <f>SUMIF('I wanna go biking'!A$2:A$1000,F739,'I wanna go biking'!D$2:D$2000)</f>
        <v>0</v>
      </c>
      <c r="V739" s="1">
        <f>SUMIF('I wanna go biking'!A$2:A$1000,H739,'I wanna go biking'!D$2:D$2000)</f>
        <v>0</v>
      </c>
      <c r="W739">
        <f t="shared" si="125"/>
        <v>0</v>
      </c>
      <c r="X739">
        <f t="shared" si="126"/>
        <v>0</v>
      </c>
      <c r="Y739">
        <f t="shared" si="127"/>
        <v>0</v>
      </c>
      <c r="Z739">
        <f t="shared" si="128"/>
        <v>0</v>
      </c>
      <c r="AA739">
        <f t="shared" si="129"/>
        <v>0</v>
      </c>
      <c r="AB739">
        <f t="shared" si="130"/>
        <v>0</v>
      </c>
      <c r="AC739" s="25">
        <f t="shared" si="131"/>
        <v>0</v>
      </c>
    </row>
    <row r="740" spans="1:29">
      <c r="A740">
        <f>'Data Entry'!A741</f>
        <v>0</v>
      </c>
      <c r="B740">
        <f>'Data Entry'!B741</f>
        <v>0</v>
      </c>
      <c r="C740">
        <f>'Data Entry'!C741</f>
        <v>0</v>
      </c>
      <c r="D740">
        <f>'Data Entry'!M741</f>
        <v>0</v>
      </c>
      <c r="E740">
        <f>'Data Entry'!N741</f>
        <v>0</v>
      </c>
      <c r="F740">
        <f>'Data Entry'!O741</f>
        <v>0</v>
      </c>
      <c r="G740">
        <f>'Data Entry'!P741</f>
        <v>0</v>
      </c>
      <c r="H740">
        <f>'Data Entry'!Q741</f>
        <v>0</v>
      </c>
      <c r="I740">
        <f>'Data Entry'!R741</f>
        <v>0</v>
      </c>
      <c r="J740">
        <f t="shared" si="121"/>
        <v>0</v>
      </c>
      <c r="K740" s="1">
        <f>SUMIFS('I want to cry'!C$2:C$2000,'I want to cry'!$A$2:$A$2000,$B740,'I want to cry'!$B$2:$B$2000,$C740)</f>
        <v>0</v>
      </c>
      <c r="L740" s="1">
        <f>SUMIFS('I want to cry'!D$2:D$2000,'I want to cry'!$A$2:$A$2000,$B740,'I want to cry'!$B$2:$B$2000,$C740)</f>
        <v>0</v>
      </c>
      <c r="M740" s="1">
        <f>SUMIFS('I want to cry'!E$2:E$2000,'I want to cry'!$A$2:$A$2000,$B740,'I want to cry'!$B$2:$B$2000,$C740)</f>
        <v>0</v>
      </c>
      <c r="N740" s="1">
        <f t="shared" si="122"/>
        <v>0</v>
      </c>
      <c r="O740" s="1">
        <f t="shared" si="123"/>
        <v>0</v>
      </c>
      <c r="P740" s="1">
        <f t="shared" si="124"/>
        <v>0</v>
      </c>
      <c r="Q740" s="1">
        <f>SUMIF('I have a blue banner'!A$2:A$2000,D740,'I have a blue banner'!L$2:L$2000)</f>
        <v>0</v>
      </c>
      <c r="R740" s="1">
        <f>SUMIF('I have a blue banner'!A$2:A$2000,F740,'I have a blue banner'!L$2:L$2000)</f>
        <v>0</v>
      </c>
      <c r="S740" s="1">
        <f>SUMIF('I have a blue banner'!A$2:A$2000,I740,'I have a blue banner'!L$2:L$2000)</f>
        <v>0</v>
      </c>
      <c r="T740" s="1">
        <f>SUMIF('I wanna go biking'!A$2:A$1000,D740,'I wanna go biking'!D$2:D$2000)</f>
        <v>0</v>
      </c>
      <c r="U740" s="1">
        <f>SUMIF('I wanna go biking'!A$2:A$1000,F740,'I wanna go biking'!D$2:D$2000)</f>
        <v>0</v>
      </c>
      <c r="V740" s="1">
        <f>SUMIF('I wanna go biking'!A$2:A$1000,H740,'I wanna go biking'!D$2:D$2000)</f>
        <v>0</v>
      </c>
      <c r="W740">
        <f t="shared" si="125"/>
        <v>0</v>
      </c>
      <c r="X740">
        <f t="shared" si="126"/>
        <v>0</v>
      </c>
      <c r="Y740">
        <f t="shared" si="127"/>
        <v>0</v>
      </c>
      <c r="Z740">
        <f t="shared" si="128"/>
        <v>0</v>
      </c>
      <c r="AA740">
        <f t="shared" si="129"/>
        <v>0</v>
      </c>
      <c r="AB740">
        <f t="shared" si="130"/>
        <v>0</v>
      </c>
      <c r="AC740" s="25">
        <f t="shared" si="131"/>
        <v>0</v>
      </c>
    </row>
    <row r="741" spans="1:29">
      <c r="A741">
        <f>'Data Entry'!A742</f>
        <v>0</v>
      </c>
      <c r="B741">
        <f>'Data Entry'!B742</f>
        <v>0</v>
      </c>
      <c r="C741">
        <f>'Data Entry'!C742</f>
        <v>0</v>
      </c>
      <c r="D741">
        <f>'Data Entry'!M742</f>
        <v>0</v>
      </c>
      <c r="E741">
        <f>'Data Entry'!N742</f>
        <v>0</v>
      </c>
      <c r="F741">
        <f>'Data Entry'!O742</f>
        <v>0</v>
      </c>
      <c r="G741">
        <f>'Data Entry'!P742</f>
        <v>0</v>
      </c>
      <c r="H741">
        <f>'Data Entry'!Q742</f>
        <v>0</v>
      </c>
      <c r="I741">
        <f>'Data Entry'!R742</f>
        <v>0</v>
      </c>
      <c r="J741">
        <f t="shared" si="121"/>
        <v>0</v>
      </c>
      <c r="K741" s="1">
        <f>SUMIFS('I want to cry'!C$2:C$2000,'I want to cry'!$A$2:$A$2000,$B741,'I want to cry'!$B$2:$B$2000,$C741)</f>
        <v>0</v>
      </c>
      <c r="L741" s="1">
        <f>SUMIFS('I want to cry'!D$2:D$2000,'I want to cry'!$A$2:$A$2000,$B741,'I want to cry'!$B$2:$B$2000,$C741)</f>
        <v>0</v>
      </c>
      <c r="M741" s="1">
        <f>SUMIFS('I want to cry'!E$2:E$2000,'I want to cry'!$A$2:$A$2000,$B741,'I want to cry'!$B$2:$B$2000,$C741)</f>
        <v>0</v>
      </c>
      <c r="N741" s="1">
        <f t="shared" si="122"/>
        <v>0</v>
      </c>
      <c r="O741" s="1">
        <f t="shared" si="123"/>
        <v>0</v>
      </c>
      <c r="P741" s="1">
        <f t="shared" si="124"/>
        <v>0</v>
      </c>
      <c r="Q741" s="1">
        <f>SUMIF('I have a blue banner'!A$2:A$2000,D741,'I have a blue banner'!L$2:L$2000)</f>
        <v>0</v>
      </c>
      <c r="R741" s="1">
        <f>SUMIF('I have a blue banner'!A$2:A$2000,F741,'I have a blue banner'!L$2:L$2000)</f>
        <v>0</v>
      </c>
      <c r="S741" s="1">
        <f>SUMIF('I have a blue banner'!A$2:A$2000,I741,'I have a blue banner'!L$2:L$2000)</f>
        <v>0</v>
      </c>
      <c r="T741" s="1">
        <f>SUMIF('I wanna go biking'!A$2:A$1000,D741,'I wanna go biking'!D$2:D$2000)</f>
        <v>0</v>
      </c>
      <c r="U741" s="1">
        <f>SUMIF('I wanna go biking'!A$2:A$1000,F741,'I wanna go biking'!D$2:D$2000)</f>
        <v>0</v>
      </c>
      <c r="V741" s="1">
        <f>SUMIF('I wanna go biking'!A$2:A$1000,H741,'I wanna go biking'!D$2:D$2000)</f>
        <v>0</v>
      </c>
      <c r="W741">
        <f t="shared" si="125"/>
        <v>0</v>
      </c>
      <c r="X741">
        <f t="shared" si="126"/>
        <v>0</v>
      </c>
      <c r="Y741">
        <f t="shared" si="127"/>
        <v>0</v>
      </c>
      <c r="Z741">
        <f t="shared" si="128"/>
        <v>0</v>
      </c>
      <c r="AA741">
        <f t="shared" si="129"/>
        <v>0</v>
      </c>
      <c r="AB741">
        <f t="shared" si="130"/>
        <v>0</v>
      </c>
      <c r="AC741" s="25">
        <f t="shared" si="131"/>
        <v>0</v>
      </c>
    </row>
    <row r="742" spans="1:29">
      <c r="A742">
        <f>'Data Entry'!A743</f>
        <v>0</v>
      </c>
      <c r="B742">
        <f>'Data Entry'!B743</f>
        <v>0</v>
      </c>
      <c r="C742">
        <f>'Data Entry'!C743</f>
        <v>0</v>
      </c>
      <c r="D742">
        <f>'Data Entry'!M743</f>
        <v>0</v>
      </c>
      <c r="E742">
        <f>'Data Entry'!N743</f>
        <v>0</v>
      </c>
      <c r="F742">
        <f>'Data Entry'!O743</f>
        <v>0</v>
      </c>
      <c r="G742">
        <f>'Data Entry'!P743</f>
        <v>0</v>
      </c>
      <c r="H742">
        <f>'Data Entry'!Q743</f>
        <v>0</v>
      </c>
      <c r="I742">
        <f>'Data Entry'!R743</f>
        <v>0</v>
      </c>
      <c r="J742">
        <f t="shared" si="121"/>
        <v>0</v>
      </c>
      <c r="K742" s="1">
        <f>SUMIFS('I want to cry'!C$2:C$2000,'I want to cry'!$A$2:$A$2000,$B742,'I want to cry'!$B$2:$B$2000,$C742)</f>
        <v>0</v>
      </c>
      <c r="L742" s="1">
        <f>SUMIFS('I want to cry'!D$2:D$2000,'I want to cry'!$A$2:$A$2000,$B742,'I want to cry'!$B$2:$B$2000,$C742)</f>
        <v>0</v>
      </c>
      <c r="M742" s="1">
        <f>SUMIFS('I want to cry'!E$2:E$2000,'I want to cry'!$A$2:$A$2000,$B742,'I want to cry'!$B$2:$B$2000,$C742)</f>
        <v>0</v>
      </c>
      <c r="N742" s="1">
        <f t="shared" si="122"/>
        <v>0</v>
      </c>
      <c r="O742" s="1">
        <f t="shared" si="123"/>
        <v>0</v>
      </c>
      <c r="P742" s="1">
        <f t="shared" si="124"/>
        <v>0</v>
      </c>
      <c r="Q742" s="1">
        <f>SUMIF('I have a blue banner'!A$2:A$2000,D742,'I have a blue banner'!L$2:L$2000)</f>
        <v>0</v>
      </c>
      <c r="R742" s="1">
        <f>SUMIF('I have a blue banner'!A$2:A$2000,F742,'I have a blue banner'!L$2:L$2000)</f>
        <v>0</v>
      </c>
      <c r="S742" s="1">
        <f>SUMIF('I have a blue banner'!A$2:A$2000,I742,'I have a blue banner'!L$2:L$2000)</f>
        <v>0</v>
      </c>
      <c r="T742" s="1">
        <f>SUMIF('I wanna go biking'!A$2:A$1000,D742,'I wanna go biking'!D$2:D$2000)</f>
        <v>0</v>
      </c>
      <c r="U742" s="1">
        <f>SUMIF('I wanna go biking'!A$2:A$1000,F742,'I wanna go biking'!D$2:D$2000)</f>
        <v>0</v>
      </c>
      <c r="V742" s="1">
        <f>SUMIF('I wanna go biking'!A$2:A$1000,H742,'I wanna go biking'!D$2:D$2000)</f>
        <v>0</v>
      </c>
      <c r="W742">
        <f t="shared" si="125"/>
        <v>0</v>
      </c>
      <c r="X742">
        <f t="shared" si="126"/>
        <v>0</v>
      </c>
      <c r="Y742">
        <f t="shared" si="127"/>
        <v>0</v>
      </c>
      <c r="Z742">
        <f t="shared" si="128"/>
        <v>0</v>
      </c>
      <c r="AA742">
        <f t="shared" si="129"/>
        <v>0</v>
      </c>
      <c r="AB742">
        <f t="shared" si="130"/>
        <v>0</v>
      </c>
      <c r="AC742" s="25">
        <f t="shared" si="131"/>
        <v>0</v>
      </c>
    </row>
    <row r="743" spans="1:29">
      <c r="A743">
        <f>'Data Entry'!A744</f>
        <v>0</v>
      </c>
      <c r="B743">
        <f>'Data Entry'!B744</f>
        <v>0</v>
      </c>
      <c r="C743">
        <f>'Data Entry'!C744</f>
        <v>0</v>
      </c>
      <c r="D743">
        <f>'Data Entry'!M744</f>
        <v>0</v>
      </c>
      <c r="E743">
        <f>'Data Entry'!N744</f>
        <v>0</v>
      </c>
      <c r="F743">
        <f>'Data Entry'!O744</f>
        <v>0</v>
      </c>
      <c r="G743">
        <f>'Data Entry'!P744</f>
        <v>0</v>
      </c>
      <c r="H743">
        <f>'Data Entry'!Q744</f>
        <v>0</v>
      </c>
      <c r="I743">
        <f>'Data Entry'!R744</f>
        <v>0</v>
      </c>
      <c r="J743">
        <f t="shared" si="121"/>
        <v>0</v>
      </c>
      <c r="K743" s="1">
        <f>SUMIFS('I want to cry'!C$2:C$2000,'I want to cry'!$A$2:$A$2000,$B743,'I want to cry'!$B$2:$B$2000,$C743)</f>
        <v>0</v>
      </c>
      <c r="L743" s="1">
        <f>SUMIFS('I want to cry'!D$2:D$2000,'I want to cry'!$A$2:$A$2000,$B743,'I want to cry'!$B$2:$B$2000,$C743)</f>
        <v>0</v>
      </c>
      <c r="M743" s="1">
        <f>SUMIFS('I want to cry'!E$2:E$2000,'I want to cry'!$A$2:$A$2000,$B743,'I want to cry'!$B$2:$B$2000,$C743)</f>
        <v>0</v>
      </c>
      <c r="N743" s="1">
        <f t="shared" si="122"/>
        <v>0</v>
      </c>
      <c r="O743" s="1">
        <f t="shared" si="123"/>
        <v>0</v>
      </c>
      <c r="P743" s="1">
        <f t="shared" si="124"/>
        <v>0</v>
      </c>
      <c r="Q743" s="1">
        <f>SUMIF('I have a blue banner'!A$2:A$2000,D743,'I have a blue banner'!L$2:L$2000)</f>
        <v>0</v>
      </c>
      <c r="R743" s="1">
        <f>SUMIF('I have a blue banner'!A$2:A$2000,F743,'I have a blue banner'!L$2:L$2000)</f>
        <v>0</v>
      </c>
      <c r="S743" s="1">
        <f>SUMIF('I have a blue banner'!A$2:A$2000,I743,'I have a blue banner'!L$2:L$2000)</f>
        <v>0</v>
      </c>
      <c r="T743" s="1">
        <f>SUMIF('I wanna go biking'!A$2:A$1000,D743,'I wanna go biking'!D$2:D$2000)</f>
        <v>0</v>
      </c>
      <c r="U743" s="1">
        <f>SUMIF('I wanna go biking'!A$2:A$1000,F743,'I wanna go biking'!D$2:D$2000)</f>
        <v>0</v>
      </c>
      <c r="V743" s="1">
        <f>SUMIF('I wanna go biking'!A$2:A$1000,H743,'I wanna go biking'!D$2:D$2000)</f>
        <v>0</v>
      </c>
      <c r="W743">
        <f t="shared" si="125"/>
        <v>0</v>
      </c>
      <c r="X743">
        <f t="shared" si="126"/>
        <v>0</v>
      </c>
      <c r="Y743">
        <f t="shared" si="127"/>
        <v>0</v>
      </c>
      <c r="Z743">
        <f t="shared" si="128"/>
        <v>0</v>
      </c>
      <c r="AA743">
        <f t="shared" si="129"/>
        <v>0</v>
      </c>
      <c r="AB743">
        <f t="shared" si="130"/>
        <v>0</v>
      </c>
      <c r="AC743" s="25">
        <f t="shared" si="131"/>
        <v>0</v>
      </c>
    </row>
    <row r="744" spans="1:29">
      <c r="A744">
        <f>'Data Entry'!A745</f>
        <v>0</v>
      </c>
      <c r="B744">
        <f>'Data Entry'!B745</f>
        <v>0</v>
      </c>
      <c r="C744">
        <f>'Data Entry'!C745</f>
        <v>0</v>
      </c>
      <c r="D744">
        <f>'Data Entry'!M745</f>
        <v>0</v>
      </c>
      <c r="E744">
        <f>'Data Entry'!N745</f>
        <v>0</v>
      </c>
      <c r="F744">
        <f>'Data Entry'!O745</f>
        <v>0</v>
      </c>
      <c r="G744">
        <f>'Data Entry'!P745</f>
        <v>0</v>
      </c>
      <c r="H744">
        <f>'Data Entry'!Q745</f>
        <v>0</v>
      </c>
      <c r="I744">
        <f>'Data Entry'!R745</f>
        <v>0</v>
      </c>
      <c r="J744">
        <f t="shared" si="121"/>
        <v>0</v>
      </c>
      <c r="K744" s="1">
        <f>SUMIFS('I want to cry'!C$2:C$2000,'I want to cry'!$A$2:$A$2000,$B744,'I want to cry'!$B$2:$B$2000,$C744)</f>
        <v>0</v>
      </c>
      <c r="L744" s="1">
        <f>SUMIFS('I want to cry'!D$2:D$2000,'I want to cry'!$A$2:$A$2000,$B744,'I want to cry'!$B$2:$B$2000,$C744)</f>
        <v>0</v>
      </c>
      <c r="M744" s="1">
        <f>SUMIFS('I want to cry'!E$2:E$2000,'I want to cry'!$A$2:$A$2000,$B744,'I want to cry'!$B$2:$B$2000,$C744)</f>
        <v>0</v>
      </c>
      <c r="N744" s="1">
        <f t="shared" si="122"/>
        <v>0</v>
      </c>
      <c r="O744" s="1">
        <f t="shared" si="123"/>
        <v>0</v>
      </c>
      <c r="P744" s="1">
        <f t="shared" si="124"/>
        <v>0</v>
      </c>
      <c r="Q744" s="1">
        <f>SUMIF('I have a blue banner'!A$2:A$2000,D744,'I have a blue banner'!L$2:L$2000)</f>
        <v>0</v>
      </c>
      <c r="R744" s="1">
        <f>SUMIF('I have a blue banner'!A$2:A$2000,F744,'I have a blue banner'!L$2:L$2000)</f>
        <v>0</v>
      </c>
      <c r="S744" s="1">
        <f>SUMIF('I have a blue banner'!A$2:A$2000,I744,'I have a blue banner'!L$2:L$2000)</f>
        <v>0</v>
      </c>
      <c r="T744" s="1">
        <f>SUMIF('I wanna go biking'!A$2:A$1000,D744,'I wanna go biking'!D$2:D$2000)</f>
        <v>0</v>
      </c>
      <c r="U744" s="1">
        <f>SUMIF('I wanna go biking'!A$2:A$1000,F744,'I wanna go biking'!D$2:D$2000)</f>
        <v>0</v>
      </c>
      <c r="V744" s="1">
        <f>SUMIF('I wanna go biking'!A$2:A$1000,H744,'I wanna go biking'!D$2:D$2000)</f>
        <v>0</v>
      </c>
      <c r="W744">
        <f t="shared" si="125"/>
        <v>0</v>
      </c>
      <c r="X744">
        <f t="shared" si="126"/>
        <v>0</v>
      </c>
      <c r="Y744">
        <f t="shared" si="127"/>
        <v>0</v>
      </c>
      <c r="Z744">
        <f t="shared" si="128"/>
        <v>0</v>
      </c>
      <c r="AA744">
        <f t="shared" si="129"/>
        <v>0</v>
      </c>
      <c r="AB744">
        <f t="shared" si="130"/>
        <v>0</v>
      </c>
      <c r="AC744" s="25">
        <f t="shared" si="131"/>
        <v>0</v>
      </c>
    </row>
    <row r="745" spans="1:29">
      <c r="A745">
        <f>'Data Entry'!A746</f>
        <v>0</v>
      </c>
      <c r="B745">
        <f>'Data Entry'!B746</f>
        <v>0</v>
      </c>
      <c r="C745">
        <f>'Data Entry'!C746</f>
        <v>0</v>
      </c>
      <c r="D745">
        <f>'Data Entry'!M746</f>
        <v>0</v>
      </c>
      <c r="E745">
        <f>'Data Entry'!N746</f>
        <v>0</v>
      </c>
      <c r="F745">
        <f>'Data Entry'!O746</f>
        <v>0</v>
      </c>
      <c r="G745">
        <f>'Data Entry'!P746</f>
        <v>0</v>
      </c>
      <c r="H745">
        <f>'Data Entry'!Q746</f>
        <v>0</v>
      </c>
      <c r="I745">
        <f>'Data Entry'!R746</f>
        <v>0</v>
      </c>
      <c r="J745">
        <f t="shared" si="121"/>
        <v>0</v>
      </c>
      <c r="K745" s="1">
        <f>SUMIFS('I want to cry'!C$2:C$2000,'I want to cry'!$A$2:$A$2000,$B745,'I want to cry'!$B$2:$B$2000,$C745)</f>
        <v>0</v>
      </c>
      <c r="L745" s="1">
        <f>SUMIFS('I want to cry'!D$2:D$2000,'I want to cry'!$A$2:$A$2000,$B745,'I want to cry'!$B$2:$B$2000,$C745)</f>
        <v>0</v>
      </c>
      <c r="M745" s="1">
        <f>SUMIFS('I want to cry'!E$2:E$2000,'I want to cry'!$A$2:$A$2000,$B745,'I want to cry'!$B$2:$B$2000,$C745)</f>
        <v>0</v>
      </c>
      <c r="N745" s="1">
        <f t="shared" si="122"/>
        <v>0</v>
      </c>
      <c r="O745" s="1">
        <f t="shared" si="123"/>
        <v>0</v>
      </c>
      <c r="P745" s="1">
        <f t="shared" si="124"/>
        <v>0</v>
      </c>
      <c r="Q745" s="1">
        <f>SUMIF('I have a blue banner'!A$2:A$2000,D745,'I have a blue banner'!L$2:L$2000)</f>
        <v>0</v>
      </c>
      <c r="R745" s="1">
        <f>SUMIF('I have a blue banner'!A$2:A$2000,F745,'I have a blue banner'!L$2:L$2000)</f>
        <v>0</v>
      </c>
      <c r="S745" s="1">
        <f>SUMIF('I have a blue banner'!A$2:A$2000,I745,'I have a blue banner'!L$2:L$2000)</f>
        <v>0</v>
      </c>
      <c r="T745" s="1">
        <f>SUMIF('I wanna go biking'!A$2:A$1000,D745,'I wanna go biking'!D$2:D$2000)</f>
        <v>0</v>
      </c>
      <c r="U745" s="1">
        <f>SUMIF('I wanna go biking'!A$2:A$1000,F745,'I wanna go biking'!D$2:D$2000)</f>
        <v>0</v>
      </c>
      <c r="V745" s="1">
        <f>SUMIF('I wanna go biking'!A$2:A$1000,H745,'I wanna go biking'!D$2:D$2000)</f>
        <v>0</v>
      </c>
      <c r="W745">
        <f t="shared" si="125"/>
        <v>0</v>
      </c>
      <c r="X745">
        <f t="shared" si="126"/>
        <v>0</v>
      </c>
      <c r="Y745">
        <f t="shared" si="127"/>
        <v>0</v>
      </c>
      <c r="Z745">
        <f t="shared" si="128"/>
        <v>0</v>
      </c>
      <c r="AA745">
        <f t="shared" si="129"/>
        <v>0</v>
      </c>
      <c r="AB745">
        <f t="shared" si="130"/>
        <v>0</v>
      </c>
      <c r="AC745" s="25">
        <f t="shared" si="131"/>
        <v>0</v>
      </c>
    </row>
    <row r="746" spans="1:29">
      <c r="A746">
        <f>'Data Entry'!A747</f>
        <v>0</v>
      </c>
      <c r="B746">
        <f>'Data Entry'!B747</f>
        <v>0</v>
      </c>
      <c r="C746">
        <f>'Data Entry'!C747</f>
        <v>0</v>
      </c>
      <c r="D746">
        <f>'Data Entry'!M747</f>
        <v>0</v>
      </c>
      <c r="E746">
        <f>'Data Entry'!N747</f>
        <v>0</v>
      </c>
      <c r="F746">
        <f>'Data Entry'!O747</f>
        <v>0</v>
      </c>
      <c r="G746">
        <f>'Data Entry'!P747</f>
        <v>0</v>
      </c>
      <c r="H746">
        <f>'Data Entry'!Q747</f>
        <v>0</v>
      </c>
      <c r="I746">
        <f>'Data Entry'!R747</f>
        <v>0</v>
      </c>
      <c r="J746">
        <f t="shared" si="121"/>
        <v>0</v>
      </c>
      <c r="K746" s="1">
        <f>SUMIFS('I want to cry'!C$2:C$2000,'I want to cry'!$A$2:$A$2000,$B746,'I want to cry'!$B$2:$B$2000,$C746)</f>
        <v>0</v>
      </c>
      <c r="L746" s="1">
        <f>SUMIFS('I want to cry'!D$2:D$2000,'I want to cry'!$A$2:$A$2000,$B746,'I want to cry'!$B$2:$B$2000,$C746)</f>
        <v>0</v>
      </c>
      <c r="M746" s="1">
        <f>SUMIFS('I want to cry'!E$2:E$2000,'I want to cry'!$A$2:$A$2000,$B746,'I want to cry'!$B$2:$B$2000,$C746)</f>
        <v>0</v>
      </c>
      <c r="N746" s="1">
        <f t="shared" si="122"/>
        <v>0</v>
      </c>
      <c r="O746" s="1">
        <f t="shared" si="123"/>
        <v>0</v>
      </c>
      <c r="P746" s="1">
        <f t="shared" si="124"/>
        <v>0</v>
      </c>
      <c r="Q746" s="1">
        <f>SUMIF('I have a blue banner'!A$2:A$2000,D746,'I have a blue banner'!L$2:L$2000)</f>
        <v>0</v>
      </c>
      <c r="R746" s="1">
        <f>SUMIF('I have a blue banner'!A$2:A$2000,F746,'I have a blue banner'!L$2:L$2000)</f>
        <v>0</v>
      </c>
      <c r="S746" s="1">
        <f>SUMIF('I have a blue banner'!A$2:A$2000,I746,'I have a blue banner'!L$2:L$2000)</f>
        <v>0</v>
      </c>
      <c r="T746" s="1">
        <f>SUMIF('I wanna go biking'!A$2:A$1000,D746,'I wanna go biking'!D$2:D$2000)</f>
        <v>0</v>
      </c>
      <c r="U746" s="1">
        <f>SUMIF('I wanna go biking'!A$2:A$1000,F746,'I wanna go biking'!D$2:D$2000)</f>
        <v>0</v>
      </c>
      <c r="V746" s="1">
        <f>SUMIF('I wanna go biking'!A$2:A$1000,H746,'I wanna go biking'!D$2:D$2000)</f>
        <v>0</v>
      </c>
      <c r="W746">
        <f t="shared" si="125"/>
        <v>0</v>
      </c>
      <c r="X746">
        <f t="shared" si="126"/>
        <v>0</v>
      </c>
      <c r="Y746">
        <f t="shared" si="127"/>
        <v>0</v>
      </c>
      <c r="Z746">
        <f t="shared" si="128"/>
        <v>0</v>
      </c>
      <c r="AA746">
        <f t="shared" si="129"/>
        <v>0</v>
      </c>
      <c r="AB746">
        <f t="shared" si="130"/>
        <v>0</v>
      </c>
      <c r="AC746" s="25">
        <f t="shared" si="131"/>
        <v>0</v>
      </c>
    </row>
    <row r="747" spans="1:29">
      <c r="A747">
        <f>'Data Entry'!A748</f>
        <v>0</v>
      </c>
      <c r="B747">
        <f>'Data Entry'!B748</f>
        <v>0</v>
      </c>
      <c r="C747">
        <f>'Data Entry'!C748</f>
        <v>0</v>
      </c>
      <c r="D747">
        <f>'Data Entry'!M748</f>
        <v>0</v>
      </c>
      <c r="E747">
        <f>'Data Entry'!N748</f>
        <v>0</v>
      </c>
      <c r="F747">
        <f>'Data Entry'!O748</f>
        <v>0</v>
      </c>
      <c r="G747">
        <f>'Data Entry'!P748</f>
        <v>0</v>
      </c>
      <c r="H747">
        <f>'Data Entry'!Q748</f>
        <v>0</v>
      </c>
      <c r="I747">
        <f>'Data Entry'!R748</f>
        <v>0</v>
      </c>
      <c r="J747">
        <f t="shared" si="121"/>
        <v>0</v>
      </c>
      <c r="K747" s="1">
        <f>SUMIFS('I want to cry'!C$2:C$2000,'I want to cry'!$A$2:$A$2000,$B747,'I want to cry'!$B$2:$B$2000,$C747)</f>
        <v>0</v>
      </c>
      <c r="L747" s="1">
        <f>SUMIFS('I want to cry'!D$2:D$2000,'I want to cry'!$A$2:$A$2000,$B747,'I want to cry'!$B$2:$B$2000,$C747)</f>
        <v>0</v>
      </c>
      <c r="M747" s="1">
        <f>SUMIFS('I want to cry'!E$2:E$2000,'I want to cry'!$A$2:$A$2000,$B747,'I want to cry'!$B$2:$B$2000,$C747)</f>
        <v>0</v>
      </c>
      <c r="N747" s="1">
        <f t="shared" si="122"/>
        <v>0</v>
      </c>
      <c r="O747" s="1">
        <f t="shared" si="123"/>
        <v>0</v>
      </c>
      <c r="P747" s="1">
        <f t="shared" si="124"/>
        <v>0</v>
      </c>
      <c r="Q747" s="1">
        <f>SUMIF('I have a blue banner'!A$2:A$2000,D747,'I have a blue banner'!L$2:L$2000)</f>
        <v>0</v>
      </c>
      <c r="R747" s="1">
        <f>SUMIF('I have a blue banner'!A$2:A$2000,F747,'I have a blue banner'!L$2:L$2000)</f>
        <v>0</v>
      </c>
      <c r="S747" s="1">
        <f>SUMIF('I have a blue banner'!A$2:A$2000,I747,'I have a blue banner'!L$2:L$2000)</f>
        <v>0</v>
      </c>
      <c r="T747" s="1">
        <f>SUMIF('I wanna go biking'!A$2:A$1000,D747,'I wanna go biking'!D$2:D$2000)</f>
        <v>0</v>
      </c>
      <c r="U747" s="1">
        <f>SUMIF('I wanna go biking'!A$2:A$1000,F747,'I wanna go biking'!D$2:D$2000)</f>
        <v>0</v>
      </c>
      <c r="V747" s="1">
        <f>SUMIF('I wanna go biking'!A$2:A$1000,H747,'I wanna go biking'!D$2:D$2000)</f>
        <v>0</v>
      </c>
      <c r="W747">
        <f t="shared" si="125"/>
        <v>0</v>
      </c>
      <c r="X747">
        <f t="shared" si="126"/>
        <v>0</v>
      </c>
      <c r="Y747">
        <f t="shared" si="127"/>
        <v>0</v>
      </c>
      <c r="Z747">
        <f t="shared" si="128"/>
        <v>0</v>
      </c>
      <c r="AA747">
        <f t="shared" si="129"/>
        <v>0</v>
      </c>
      <c r="AB747">
        <f t="shared" si="130"/>
        <v>0</v>
      </c>
      <c r="AC747" s="25">
        <f t="shared" si="131"/>
        <v>0</v>
      </c>
    </row>
    <row r="748" spans="1:29">
      <c r="A748">
        <f>'Data Entry'!A749</f>
        <v>0</v>
      </c>
      <c r="B748">
        <f>'Data Entry'!B749</f>
        <v>0</v>
      </c>
      <c r="C748">
        <f>'Data Entry'!C749</f>
        <v>0</v>
      </c>
      <c r="D748">
        <f>'Data Entry'!M749</f>
        <v>0</v>
      </c>
      <c r="E748">
        <f>'Data Entry'!N749</f>
        <v>0</v>
      </c>
      <c r="F748">
        <f>'Data Entry'!O749</f>
        <v>0</v>
      </c>
      <c r="G748">
        <f>'Data Entry'!P749</f>
        <v>0</v>
      </c>
      <c r="H748">
        <f>'Data Entry'!Q749</f>
        <v>0</v>
      </c>
      <c r="I748">
        <f>'Data Entry'!R749</f>
        <v>0</v>
      </c>
      <c r="J748">
        <f t="shared" si="121"/>
        <v>0</v>
      </c>
      <c r="K748" s="1">
        <f>SUMIFS('I want to cry'!C$2:C$2000,'I want to cry'!$A$2:$A$2000,$B748,'I want to cry'!$B$2:$B$2000,$C748)</f>
        <v>0</v>
      </c>
      <c r="L748" s="1">
        <f>SUMIFS('I want to cry'!D$2:D$2000,'I want to cry'!$A$2:$A$2000,$B748,'I want to cry'!$B$2:$B$2000,$C748)</f>
        <v>0</v>
      </c>
      <c r="M748" s="1">
        <f>SUMIFS('I want to cry'!E$2:E$2000,'I want to cry'!$A$2:$A$2000,$B748,'I want to cry'!$B$2:$B$2000,$C748)</f>
        <v>0</v>
      </c>
      <c r="N748" s="1">
        <f t="shared" si="122"/>
        <v>0</v>
      </c>
      <c r="O748" s="1">
        <f t="shared" si="123"/>
        <v>0</v>
      </c>
      <c r="P748" s="1">
        <f t="shared" si="124"/>
        <v>0</v>
      </c>
      <c r="Q748" s="1">
        <f>SUMIF('I have a blue banner'!A$2:A$2000,D748,'I have a blue banner'!L$2:L$2000)</f>
        <v>0</v>
      </c>
      <c r="R748" s="1">
        <f>SUMIF('I have a blue banner'!A$2:A$2000,F748,'I have a blue banner'!L$2:L$2000)</f>
        <v>0</v>
      </c>
      <c r="S748" s="1">
        <f>SUMIF('I have a blue banner'!A$2:A$2000,I748,'I have a blue banner'!L$2:L$2000)</f>
        <v>0</v>
      </c>
      <c r="T748" s="1">
        <f>SUMIF('I wanna go biking'!A$2:A$1000,D748,'I wanna go biking'!D$2:D$2000)</f>
        <v>0</v>
      </c>
      <c r="U748" s="1">
        <f>SUMIF('I wanna go biking'!A$2:A$1000,F748,'I wanna go biking'!D$2:D$2000)</f>
        <v>0</v>
      </c>
      <c r="V748" s="1">
        <f>SUMIF('I wanna go biking'!A$2:A$1000,H748,'I wanna go biking'!D$2:D$2000)</f>
        <v>0</v>
      </c>
      <c r="W748">
        <f t="shared" si="125"/>
        <v>0</v>
      </c>
      <c r="X748">
        <f t="shared" si="126"/>
        <v>0</v>
      </c>
      <c r="Y748">
        <f t="shared" si="127"/>
        <v>0</v>
      </c>
      <c r="Z748">
        <f t="shared" si="128"/>
        <v>0</v>
      </c>
      <c r="AA748">
        <f t="shared" si="129"/>
        <v>0</v>
      </c>
      <c r="AB748">
        <f t="shared" si="130"/>
        <v>0</v>
      </c>
      <c r="AC748" s="25">
        <f t="shared" si="131"/>
        <v>0</v>
      </c>
    </row>
    <row r="749" spans="1:29">
      <c r="A749">
        <f>'Data Entry'!A750</f>
        <v>0</v>
      </c>
      <c r="B749">
        <f>'Data Entry'!B750</f>
        <v>0</v>
      </c>
      <c r="C749">
        <f>'Data Entry'!C750</f>
        <v>0</v>
      </c>
      <c r="D749">
        <f>'Data Entry'!M750</f>
        <v>0</v>
      </c>
      <c r="E749">
        <f>'Data Entry'!N750</f>
        <v>0</v>
      </c>
      <c r="F749">
        <f>'Data Entry'!O750</f>
        <v>0</v>
      </c>
      <c r="G749">
        <f>'Data Entry'!P750</f>
        <v>0</v>
      </c>
      <c r="H749">
        <f>'Data Entry'!Q750</f>
        <v>0</v>
      </c>
      <c r="I749">
        <f>'Data Entry'!R750</f>
        <v>0</v>
      </c>
      <c r="J749">
        <f t="shared" si="121"/>
        <v>0</v>
      </c>
      <c r="K749" s="1">
        <f>SUMIFS('I want to cry'!C$2:C$2000,'I want to cry'!$A$2:$A$2000,$B749,'I want to cry'!$B$2:$B$2000,$C749)</f>
        <v>0</v>
      </c>
      <c r="L749" s="1">
        <f>SUMIFS('I want to cry'!D$2:D$2000,'I want to cry'!$A$2:$A$2000,$B749,'I want to cry'!$B$2:$B$2000,$C749)</f>
        <v>0</v>
      </c>
      <c r="M749" s="1">
        <f>SUMIFS('I want to cry'!E$2:E$2000,'I want to cry'!$A$2:$A$2000,$B749,'I want to cry'!$B$2:$B$2000,$C749)</f>
        <v>0</v>
      </c>
      <c r="N749" s="1">
        <f t="shared" si="122"/>
        <v>0</v>
      </c>
      <c r="O749" s="1">
        <f t="shared" si="123"/>
        <v>0</v>
      </c>
      <c r="P749" s="1">
        <f t="shared" si="124"/>
        <v>0</v>
      </c>
      <c r="Q749" s="1">
        <f>SUMIF('I have a blue banner'!A$2:A$2000,D749,'I have a blue banner'!L$2:L$2000)</f>
        <v>0</v>
      </c>
      <c r="R749" s="1">
        <f>SUMIF('I have a blue banner'!A$2:A$2000,F749,'I have a blue banner'!L$2:L$2000)</f>
        <v>0</v>
      </c>
      <c r="S749" s="1">
        <f>SUMIF('I have a blue banner'!A$2:A$2000,I749,'I have a blue banner'!L$2:L$2000)</f>
        <v>0</v>
      </c>
      <c r="T749" s="1">
        <f>SUMIF('I wanna go biking'!A$2:A$1000,D749,'I wanna go biking'!D$2:D$2000)</f>
        <v>0</v>
      </c>
      <c r="U749" s="1">
        <f>SUMIF('I wanna go biking'!A$2:A$1000,F749,'I wanna go biking'!D$2:D$2000)</f>
        <v>0</v>
      </c>
      <c r="V749" s="1">
        <f>SUMIF('I wanna go biking'!A$2:A$1000,H749,'I wanna go biking'!D$2:D$2000)</f>
        <v>0</v>
      </c>
      <c r="W749">
        <f t="shared" si="125"/>
        <v>0</v>
      </c>
      <c r="X749">
        <f t="shared" si="126"/>
        <v>0</v>
      </c>
      <c r="Y749">
        <f t="shared" si="127"/>
        <v>0</v>
      </c>
      <c r="Z749">
        <f t="shared" si="128"/>
        <v>0</v>
      </c>
      <c r="AA749">
        <f t="shared" si="129"/>
        <v>0</v>
      </c>
      <c r="AB749">
        <f t="shared" si="130"/>
        <v>0</v>
      </c>
      <c r="AC749" s="25">
        <f t="shared" si="131"/>
        <v>0</v>
      </c>
    </row>
    <row r="750" spans="1:29">
      <c r="A750">
        <f>'Data Entry'!A751</f>
        <v>0</v>
      </c>
      <c r="B750">
        <f>'Data Entry'!B751</f>
        <v>0</v>
      </c>
      <c r="C750">
        <f>'Data Entry'!C751</f>
        <v>0</v>
      </c>
      <c r="D750">
        <f>'Data Entry'!M751</f>
        <v>0</v>
      </c>
      <c r="E750">
        <f>'Data Entry'!N751</f>
        <v>0</v>
      </c>
      <c r="F750">
        <f>'Data Entry'!O751</f>
        <v>0</v>
      </c>
      <c r="G750">
        <f>'Data Entry'!P751</f>
        <v>0</v>
      </c>
      <c r="H750">
        <f>'Data Entry'!Q751</f>
        <v>0</v>
      </c>
      <c r="I750">
        <f>'Data Entry'!R751</f>
        <v>0</v>
      </c>
      <c r="J750">
        <f t="shared" si="121"/>
        <v>0</v>
      </c>
      <c r="K750" s="1">
        <f>SUMIFS('I want to cry'!C$2:C$2000,'I want to cry'!$A$2:$A$2000,$B750,'I want to cry'!$B$2:$B$2000,$C750)</f>
        <v>0</v>
      </c>
      <c r="L750" s="1">
        <f>SUMIFS('I want to cry'!D$2:D$2000,'I want to cry'!$A$2:$A$2000,$B750,'I want to cry'!$B$2:$B$2000,$C750)</f>
        <v>0</v>
      </c>
      <c r="M750" s="1">
        <f>SUMIFS('I want to cry'!E$2:E$2000,'I want to cry'!$A$2:$A$2000,$B750,'I want to cry'!$B$2:$B$2000,$C750)</f>
        <v>0</v>
      </c>
      <c r="N750" s="1">
        <f t="shared" si="122"/>
        <v>0</v>
      </c>
      <c r="O750" s="1">
        <f t="shared" si="123"/>
        <v>0</v>
      </c>
      <c r="P750" s="1">
        <f t="shared" si="124"/>
        <v>0</v>
      </c>
      <c r="Q750" s="1">
        <f>SUMIF('I have a blue banner'!A$2:A$2000,D750,'I have a blue banner'!L$2:L$2000)</f>
        <v>0</v>
      </c>
      <c r="R750" s="1">
        <f>SUMIF('I have a blue banner'!A$2:A$2000,F750,'I have a blue banner'!L$2:L$2000)</f>
        <v>0</v>
      </c>
      <c r="S750" s="1">
        <f>SUMIF('I have a blue banner'!A$2:A$2000,I750,'I have a blue banner'!L$2:L$2000)</f>
        <v>0</v>
      </c>
      <c r="T750" s="1">
        <f>SUMIF('I wanna go biking'!A$2:A$1000,D750,'I wanna go biking'!D$2:D$2000)</f>
        <v>0</v>
      </c>
      <c r="U750" s="1">
        <f>SUMIF('I wanna go biking'!A$2:A$1000,F750,'I wanna go biking'!D$2:D$2000)</f>
        <v>0</v>
      </c>
      <c r="V750" s="1">
        <f>SUMIF('I wanna go biking'!A$2:A$1000,H750,'I wanna go biking'!D$2:D$2000)</f>
        <v>0</v>
      </c>
      <c r="W750">
        <f t="shared" si="125"/>
        <v>0</v>
      </c>
      <c r="X750">
        <f t="shared" si="126"/>
        <v>0</v>
      </c>
      <c r="Y750">
        <f t="shared" si="127"/>
        <v>0</v>
      </c>
      <c r="Z750">
        <f t="shared" si="128"/>
        <v>0</v>
      </c>
      <c r="AA750">
        <f t="shared" si="129"/>
        <v>0</v>
      </c>
      <c r="AB750">
        <f t="shared" si="130"/>
        <v>0</v>
      </c>
      <c r="AC750" s="25">
        <f t="shared" si="131"/>
        <v>0</v>
      </c>
    </row>
    <row r="751" spans="1:29">
      <c r="A751">
        <f>'Data Entry'!A752</f>
        <v>0</v>
      </c>
      <c r="B751">
        <f>'Data Entry'!B752</f>
        <v>0</v>
      </c>
      <c r="C751">
        <f>'Data Entry'!C752</f>
        <v>0</v>
      </c>
      <c r="D751">
        <f>'Data Entry'!M752</f>
        <v>0</v>
      </c>
      <c r="E751">
        <f>'Data Entry'!N752</f>
        <v>0</v>
      </c>
      <c r="F751">
        <f>'Data Entry'!O752</f>
        <v>0</v>
      </c>
      <c r="G751">
        <f>'Data Entry'!P752</f>
        <v>0</v>
      </c>
      <c r="H751">
        <f>'Data Entry'!Q752</f>
        <v>0</v>
      </c>
      <c r="I751">
        <f>'Data Entry'!R752</f>
        <v>0</v>
      </c>
      <c r="J751">
        <f t="shared" si="121"/>
        <v>0</v>
      </c>
      <c r="K751" s="1">
        <f>SUMIFS('I want to cry'!C$2:C$2000,'I want to cry'!$A$2:$A$2000,$B751,'I want to cry'!$B$2:$B$2000,$C751)</f>
        <v>0</v>
      </c>
      <c r="L751" s="1">
        <f>SUMIFS('I want to cry'!D$2:D$2000,'I want to cry'!$A$2:$A$2000,$B751,'I want to cry'!$B$2:$B$2000,$C751)</f>
        <v>0</v>
      </c>
      <c r="M751" s="1">
        <f>SUMIFS('I want to cry'!E$2:E$2000,'I want to cry'!$A$2:$A$2000,$B751,'I want to cry'!$B$2:$B$2000,$C751)</f>
        <v>0</v>
      </c>
      <c r="N751" s="1">
        <f t="shared" si="122"/>
        <v>0</v>
      </c>
      <c r="O751" s="1">
        <f t="shared" si="123"/>
        <v>0</v>
      </c>
      <c r="P751" s="1">
        <f t="shared" si="124"/>
        <v>0</v>
      </c>
      <c r="Q751" s="1">
        <f>SUMIF('I have a blue banner'!A$2:A$2000,D751,'I have a blue banner'!L$2:L$2000)</f>
        <v>0</v>
      </c>
      <c r="R751" s="1">
        <f>SUMIF('I have a blue banner'!A$2:A$2000,F751,'I have a blue banner'!L$2:L$2000)</f>
        <v>0</v>
      </c>
      <c r="S751" s="1">
        <f>SUMIF('I have a blue banner'!A$2:A$2000,I751,'I have a blue banner'!L$2:L$2000)</f>
        <v>0</v>
      </c>
      <c r="T751" s="1">
        <f>SUMIF('I wanna go biking'!A$2:A$1000,D751,'I wanna go biking'!D$2:D$2000)</f>
        <v>0</v>
      </c>
      <c r="U751" s="1">
        <f>SUMIF('I wanna go biking'!A$2:A$1000,F751,'I wanna go biking'!D$2:D$2000)</f>
        <v>0</v>
      </c>
      <c r="V751" s="1">
        <f>SUMIF('I wanna go biking'!A$2:A$1000,H751,'I wanna go biking'!D$2:D$2000)</f>
        <v>0</v>
      </c>
      <c r="W751">
        <f t="shared" si="125"/>
        <v>0</v>
      </c>
      <c r="X751">
        <f t="shared" si="126"/>
        <v>0</v>
      </c>
      <c r="Y751">
        <f t="shared" si="127"/>
        <v>0</v>
      </c>
      <c r="Z751">
        <f t="shared" si="128"/>
        <v>0</v>
      </c>
      <c r="AA751">
        <f t="shared" si="129"/>
        <v>0</v>
      </c>
      <c r="AB751">
        <f t="shared" si="130"/>
        <v>0</v>
      </c>
      <c r="AC751" s="25">
        <f t="shared" si="131"/>
        <v>0</v>
      </c>
    </row>
    <row r="752" spans="1:29">
      <c r="A752">
        <f>'Data Entry'!A753</f>
        <v>0</v>
      </c>
      <c r="B752">
        <f>'Data Entry'!B753</f>
        <v>0</v>
      </c>
      <c r="C752">
        <f>'Data Entry'!C753</f>
        <v>0</v>
      </c>
      <c r="D752">
        <f>'Data Entry'!M753</f>
        <v>0</v>
      </c>
      <c r="E752">
        <f>'Data Entry'!N753</f>
        <v>0</v>
      </c>
      <c r="F752">
        <f>'Data Entry'!O753</f>
        <v>0</v>
      </c>
      <c r="G752">
        <f>'Data Entry'!P753</f>
        <v>0</v>
      </c>
      <c r="H752">
        <f>'Data Entry'!Q753</f>
        <v>0</v>
      </c>
      <c r="I752">
        <f>'Data Entry'!R753</f>
        <v>0</v>
      </c>
      <c r="J752">
        <f t="shared" si="121"/>
        <v>0</v>
      </c>
      <c r="K752" s="1">
        <f>SUMIFS('I want to cry'!C$2:C$2000,'I want to cry'!$A$2:$A$2000,$B752,'I want to cry'!$B$2:$B$2000,$C752)</f>
        <v>0</v>
      </c>
      <c r="L752" s="1">
        <f>SUMIFS('I want to cry'!D$2:D$2000,'I want to cry'!$A$2:$A$2000,$B752,'I want to cry'!$B$2:$B$2000,$C752)</f>
        <v>0</v>
      </c>
      <c r="M752" s="1">
        <f>SUMIFS('I want to cry'!E$2:E$2000,'I want to cry'!$A$2:$A$2000,$B752,'I want to cry'!$B$2:$B$2000,$C752)</f>
        <v>0</v>
      </c>
      <c r="N752" s="1">
        <f t="shared" si="122"/>
        <v>0</v>
      </c>
      <c r="O752" s="1">
        <f t="shared" si="123"/>
        <v>0</v>
      </c>
      <c r="P752" s="1">
        <f t="shared" si="124"/>
        <v>0</v>
      </c>
      <c r="Q752" s="1">
        <f>SUMIF('I have a blue banner'!A$2:A$2000,D752,'I have a blue banner'!L$2:L$2000)</f>
        <v>0</v>
      </c>
      <c r="R752" s="1">
        <f>SUMIF('I have a blue banner'!A$2:A$2000,F752,'I have a blue banner'!L$2:L$2000)</f>
        <v>0</v>
      </c>
      <c r="S752" s="1">
        <f>SUMIF('I have a blue banner'!A$2:A$2000,I752,'I have a blue banner'!L$2:L$2000)</f>
        <v>0</v>
      </c>
      <c r="T752" s="1">
        <f>SUMIF('I wanna go biking'!A$2:A$1000,D752,'I wanna go biking'!D$2:D$2000)</f>
        <v>0</v>
      </c>
      <c r="U752" s="1">
        <f>SUMIF('I wanna go biking'!A$2:A$1000,F752,'I wanna go biking'!D$2:D$2000)</f>
        <v>0</v>
      </c>
      <c r="V752" s="1">
        <f>SUMIF('I wanna go biking'!A$2:A$1000,H752,'I wanna go biking'!D$2:D$2000)</f>
        <v>0</v>
      </c>
      <c r="W752">
        <f t="shared" si="125"/>
        <v>0</v>
      </c>
      <c r="X752">
        <f t="shared" si="126"/>
        <v>0</v>
      </c>
      <c r="Y752">
        <f t="shared" si="127"/>
        <v>0</v>
      </c>
      <c r="Z752">
        <f t="shared" si="128"/>
        <v>0</v>
      </c>
      <c r="AA752">
        <f t="shared" si="129"/>
        <v>0</v>
      </c>
      <c r="AB752">
        <f t="shared" si="130"/>
        <v>0</v>
      </c>
      <c r="AC752" s="25">
        <f t="shared" si="131"/>
        <v>0</v>
      </c>
    </row>
    <row r="753" spans="1:29">
      <c r="A753">
        <f>'Data Entry'!A754</f>
        <v>0</v>
      </c>
      <c r="B753">
        <f>'Data Entry'!B754</f>
        <v>0</v>
      </c>
      <c r="C753">
        <f>'Data Entry'!C754</f>
        <v>0</v>
      </c>
      <c r="D753">
        <f>'Data Entry'!M754</f>
        <v>0</v>
      </c>
      <c r="E753">
        <f>'Data Entry'!N754</f>
        <v>0</v>
      </c>
      <c r="F753">
        <f>'Data Entry'!O754</f>
        <v>0</v>
      </c>
      <c r="G753">
        <f>'Data Entry'!P754</f>
        <v>0</v>
      </c>
      <c r="H753">
        <f>'Data Entry'!Q754</f>
        <v>0</v>
      </c>
      <c r="I753">
        <f>'Data Entry'!R754</f>
        <v>0</v>
      </c>
      <c r="J753">
        <f t="shared" si="121"/>
        <v>0</v>
      </c>
      <c r="K753" s="1">
        <f>SUMIFS('I want to cry'!C$2:C$2000,'I want to cry'!$A$2:$A$2000,$B753,'I want to cry'!$B$2:$B$2000,$C753)</f>
        <v>0</v>
      </c>
      <c r="L753" s="1">
        <f>SUMIFS('I want to cry'!D$2:D$2000,'I want to cry'!$A$2:$A$2000,$B753,'I want to cry'!$B$2:$B$2000,$C753)</f>
        <v>0</v>
      </c>
      <c r="M753" s="1">
        <f>SUMIFS('I want to cry'!E$2:E$2000,'I want to cry'!$A$2:$A$2000,$B753,'I want to cry'!$B$2:$B$2000,$C753)</f>
        <v>0</v>
      </c>
      <c r="N753" s="1">
        <f t="shared" si="122"/>
        <v>0</v>
      </c>
      <c r="O753" s="1">
        <f t="shared" si="123"/>
        <v>0</v>
      </c>
      <c r="P753" s="1">
        <f t="shared" si="124"/>
        <v>0</v>
      </c>
      <c r="Q753" s="1">
        <f>SUMIF('I have a blue banner'!A$2:A$2000,D753,'I have a blue banner'!L$2:L$2000)</f>
        <v>0</v>
      </c>
      <c r="R753" s="1">
        <f>SUMIF('I have a blue banner'!A$2:A$2000,F753,'I have a blue banner'!L$2:L$2000)</f>
        <v>0</v>
      </c>
      <c r="S753" s="1">
        <f>SUMIF('I have a blue banner'!A$2:A$2000,I753,'I have a blue banner'!L$2:L$2000)</f>
        <v>0</v>
      </c>
      <c r="T753" s="1">
        <f>SUMIF('I wanna go biking'!A$2:A$1000,D753,'I wanna go biking'!D$2:D$2000)</f>
        <v>0</v>
      </c>
      <c r="U753" s="1">
        <f>SUMIF('I wanna go biking'!A$2:A$1000,F753,'I wanna go biking'!D$2:D$2000)</f>
        <v>0</v>
      </c>
      <c r="V753" s="1">
        <f>SUMIF('I wanna go biking'!A$2:A$1000,H753,'I wanna go biking'!D$2:D$2000)</f>
        <v>0</v>
      </c>
      <c r="W753">
        <f t="shared" si="125"/>
        <v>0</v>
      </c>
      <c r="X753">
        <f t="shared" si="126"/>
        <v>0</v>
      </c>
      <c r="Y753">
        <f t="shared" si="127"/>
        <v>0</v>
      </c>
      <c r="Z753">
        <f t="shared" si="128"/>
        <v>0</v>
      </c>
      <c r="AA753">
        <f t="shared" si="129"/>
        <v>0</v>
      </c>
      <c r="AB753">
        <f t="shared" si="130"/>
        <v>0</v>
      </c>
      <c r="AC753" s="25">
        <f t="shared" si="131"/>
        <v>0</v>
      </c>
    </row>
    <row r="754" spans="1:29">
      <c r="A754">
        <f>'Data Entry'!A755</f>
        <v>0</v>
      </c>
      <c r="B754">
        <f>'Data Entry'!B755</f>
        <v>0</v>
      </c>
      <c r="C754">
        <f>'Data Entry'!C755</f>
        <v>0</v>
      </c>
      <c r="D754">
        <f>'Data Entry'!M755</f>
        <v>0</v>
      </c>
      <c r="E754">
        <f>'Data Entry'!N755</f>
        <v>0</v>
      </c>
      <c r="F754">
        <f>'Data Entry'!O755</f>
        <v>0</v>
      </c>
      <c r="G754">
        <f>'Data Entry'!P755</f>
        <v>0</v>
      </c>
      <c r="H754">
        <f>'Data Entry'!Q755</f>
        <v>0</v>
      </c>
      <c r="I754">
        <f>'Data Entry'!R755</f>
        <v>0</v>
      </c>
      <c r="J754">
        <f t="shared" si="121"/>
        <v>0</v>
      </c>
      <c r="K754" s="1">
        <f>SUMIFS('I want to cry'!C$2:C$2000,'I want to cry'!$A$2:$A$2000,$B754,'I want to cry'!$B$2:$B$2000,$C754)</f>
        <v>0</v>
      </c>
      <c r="L754" s="1">
        <f>SUMIFS('I want to cry'!D$2:D$2000,'I want to cry'!$A$2:$A$2000,$B754,'I want to cry'!$B$2:$B$2000,$C754)</f>
        <v>0</v>
      </c>
      <c r="M754" s="1">
        <f>SUMIFS('I want to cry'!E$2:E$2000,'I want to cry'!$A$2:$A$2000,$B754,'I want to cry'!$B$2:$B$2000,$C754)</f>
        <v>0</v>
      </c>
      <c r="N754" s="1">
        <f t="shared" si="122"/>
        <v>0</v>
      </c>
      <c r="O754" s="1">
        <f t="shared" si="123"/>
        <v>0</v>
      </c>
      <c r="P754" s="1">
        <f t="shared" si="124"/>
        <v>0</v>
      </c>
      <c r="Q754" s="1">
        <f>SUMIF('I have a blue banner'!A$2:A$2000,D754,'I have a blue banner'!L$2:L$2000)</f>
        <v>0</v>
      </c>
      <c r="R754" s="1">
        <f>SUMIF('I have a blue banner'!A$2:A$2000,F754,'I have a blue banner'!L$2:L$2000)</f>
        <v>0</v>
      </c>
      <c r="S754" s="1">
        <f>SUMIF('I have a blue banner'!A$2:A$2000,I754,'I have a blue banner'!L$2:L$2000)</f>
        <v>0</v>
      </c>
      <c r="T754" s="1">
        <f>SUMIF('I wanna go biking'!A$2:A$1000,D754,'I wanna go biking'!D$2:D$2000)</f>
        <v>0</v>
      </c>
      <c r="U754" s="1">
        <f>SUMIF('I wanna go biking'!A$2:A$1000,F754,'I wanna go biking'!D$2:D$2000)</f>
        <v>0</v>
      </c>
      <c r="V754" s="1">
        <f>SUMIF('I wanna go biking'!A$2:A$1000,H754,'I wanna go biking'!D$2:D$2000)</f>
        <v>0</v>
      </c>
      <c r="W754">
        <f t="shared" si="125"/>
        <v>0</v>
      </c>
      <c r="X754">
        <f t="shared" si="126"/>
        <v>0</v>
      </c>
      <c r="Y754">
        <f t="shared" si="127"/>
        <v>0</v>
      </c>
      <c r="Z754">
        <f t="shared" si="128"/>
        <v>0</v>
      </c>
      <c r="AA754">
        <f t="shared" si="129"/>
        <v>0</v>
      </c>
      <c r="AB754">
        <f t="shared" si="130"/>
        <v>0</v>
      </c>
      <c r="AC754" s="25">
        <f t="shared" si="131"/>
        <v>0</v>
      </c>
    </row>
    <row r="755" spans="1:29">
      <c r="A755">
        <f>'Data Entry'!A756</f>
        <v>0</v>
      </c>
      <c r="B755">
        <f>'Data Entry'!B756</f>
        <v>0</v>
      </c>
      <c r="C755">
        <f>'Data Entry'!C756</f>
        <v>0</v>
      </c>
      <c r="D755">
        <f>'Data Entry'!M756</f>
        <v>0</v>
      </c>
      <c r="E755">
        <f>'Data Entry'!N756</f>
        <v>0</v>
      </c>
      <c r="F755">
        <f>'Data Entry'!O756</f>
        <v>0</v>
      </c>
      <c r="G755">
        <f>'Data Entry'!P756</f>
        <v>0</v>
      </c>
      <c r="H755">
        <f>'Data Entry'!Q756</f>
        <v>0</v>
      </c>
      <c r="I755">
        <f>'Data Entry'!R756</f>
        <v>0</v>
      </c>
      <c r="J755">
        <f t="shared" si="121"/>
        <v>0</v>
      </c>
      <c r="K755" s="1">
        <f>SUMIFS('I want to cry'!C$2:C$2000,'I want to cry'!$A$2:$A$2000,$B755,'I want to cry'!$B$2:$B$2000,$C755)</f>
        <v>0</v>
      </c>
      <c r="L755" s="1">
        <f>SUMIFS('I want to cry'!D$2:D$2000,'I want to cry'!$A$2:$A$2000,$B755,'I want to cry'!$B$2:$B$2000,$C755)</f>
        <v>0</v>
      </c>
      <c r="M755" s="1">
        <f>SUMIFS('I want to cry'!E$2:E$2000,'I want to cry'!$A$2:$A$2000,$B755,'I want to cry'!$B$2:$B$2000,$C755)</f>
        <v>0</v>
      </c>
      <c r="N755" s="1">
        <f t="shared" si="122"/>
        <v>0</v>
      </c>
      <c r="O755" s="1">
        <f t="shared" si="123"/>
        <v>0</v>
      </c>
      <c r="P755" s="1">
        <f t="shared" si="124"/>
        <v>0</v>
      </c>
      <c r="Q755" s="1">
        <f>SUMIF('I have a blue banner'!A$2:A$2000,D755,'I have a blue banner'!L$2:L$2000)</f>
        <v>0</v>
      </c>
      <c r="R755" s="1">
        <f>SUMIF('I have a blue banner'!A$2:A$2000,F755,'I have a blue banner'!L$2:L$2000)</f>
        <v>0</v>
      </c>
      <c r="S755" s="1">
        <f>SUMIF('I have a blue banner'!A$2:A$2000,I755,'I have a blue banner'!L$2:L$2000)</f>
        <v>0</v>
      </c>
      <c r="T755" s="1">
        <f>SUMIF('I wanna go biking'!A$2:A$1000,D755,'I wanna go biking'!D$2:D$2000)</f>
        <v>0</v>
      </c>
      <c r="U755" s="1">
        <f>SUMIF('I wanna go biking'!A$2:A$1000,F755,'I wanna go biking'!D$2:D$2000)</f>
        <v>0</v>
      </c>
      <c r="V755" s="1">
        <f>SUMIF('I wanna go biking'!A$2:A$1000,H755,'I wanna go biking'!D$2:D$2000)</f>
        <v>0</v>
      </c>
      <c r="W755">
        <f t="shared" si="125"/>
        <v>0</v>
      </c>
      <c r="X755">
        <f t="shared" si="126"/>
        <v>0</v>
      </c>
      <c r="Y755">
        <f t="shared" si="127"/>
        <v>0</v>
      </c>
      <c r="Z755">
        <f t="shared" si="128"/>
        <v>0</v>
      </c>
      <c r="AA755">
        <f t="shared" si="129"/>
        <v>0</v>
      </c>
      <c r="AB755">
        <f t="shared" si="130"/>
        <v>0</v>
      </c>
      <c r="AC755" s="25">
        <f t="shared" si="131"/>
        <v>0</v>
      </c>
    </row>
    <row r="756" spans="1:29">
      <c r="A756">
        <f>'Data Entry'!A757</f>
        <v>0</v>
      </c>
      <c r="B756">
        <f>'Data Entry'!B757</f>
        <v>0</v>
      </c>
      <c r="C756">
        <f>'Data Entry'!C757</f>
        <v>0</v>
      </c>
      <c r="D756">
        <f>'Data Entry'!M757</f>
        <v>0</v>
      </c>
      <c r="E756">
        <f>'Data Entry'!N757</f>
        <v>0</v>
      </c>
      <c r="F756">
        <f>'Data Entry'!O757</f>
        <v>0</v>
      </c>
      <c r="G756">
        <f>'Data Entry'!P757</f>
        <v>0</v>
      </c>
      <c r="H756">
        <f>'Data Entry'!Q757</f>
        <v>0</v>
      </c>
      <c r="I756">
        <f>'Data Entry'!R757</f>
        <v>0</v>
      </c>
      <c r="J756">
        <f t="shared" si="121"/>
        <v>0</v>
      </c>
      <c r="K756" s="1">
        <f>SUMIFS('I want to cry'!C$2:C$2000,'I want to cry'!$A$2:$A$2000,$B756,'I want to cry'!$B$2:$B$2000,$C756)</f>
        <v>0</v>
      </c>
      <c r="L756" s="1">
        <f>SUMIFS('I want to cry'!D$2:D$2000,'I want to cry'!$A$2:$A$2000,$B756,'I want to cry'!$B$2:$B$2000,$C756)</f>
        <v>0</v>
      </c>
      <c r="M756" s="1">
        <f>SUMIFS('I want to cry'!E$2:E$2000,'I want to cry'!$A$2:$A$2000,$B756,'I want to cry'!$B$2:$B$2000,$C756)</f>
        <v>0</v>
      </c>
      <c r="N756" s="1">
        <f t="shared" si="122"/>
        <v>0</v>
      </c>
      <c r="O756" s="1">
        <f t="shared" si="123"/>
        <v>0</v>
      </c>
      <c r="P756" s="1">
        <f t="shared" si="124"/>
        <v>0</v>
      </c>
      <c r="Q756" s="1">
        <f>SUMIF('I have a blue banner'!A$2:A$2000,D756,'I have a blue banner'!L$2:L$2000)</f>
        <v>0</v>
      </c>
      <c r="R756" s="1">
        <f>SUMIF('I have a blue banner'!A$2:A$2000,F756,'I have a blue banner'!L$2:L$2000)</f>
        <v>0</v>
      </c>
      <c r="S756" s="1">
        <f>SUMIF('I have a blue banner'!A$2:A$2000,I756,'I have a blue banner'!L$2:L$2000)</f>
        <v>0</v>
      </c>
      <c r="T756" s="1">
        <f>SUMIF('I wanna go biking'!A$2:A$1000,D756,'I wanna go biking'!D$2:D$2000)</f>
        <v>0</v>
      </c>
      <c r="U756" s="1">
        <f>SUMIF('I wanna go biking'!A$2:A$1000,F756,'I wanna go biking'!D$2:D$2000)</f>
        <v>0</v>
      </c>
      <c r="V756" s="1">
        <f>SUMIF('I wanna go biking'!A$2:A$1000,H756,'I wanna go biking'!D$2:D$2000)</f>
        <v>0</v>
      </c>
      <c r="W756">
        <f t="shared" si="125"/>
        <v>0</v>
      </c>
      <c r="X756">
        <f t="shared" si="126"/>
        <v>0</v>
      </c>
      <c r="Y756">
        <f t="shared" si="127"/>
        <v>0</v>
      </c>
      <c r="Z756">
        <f t="shared" si="128"/>
        <v>0</v>
      </c>
      <c r="AA756">
        <f t="shared" si="129"/>
        <v>0</v>
      </c>
      <c r="AB756">
        <f t="shared" si="130"/>
        <v>0</v>
      </c>
      <c r="AC756" s="25">
        <f t="shared" si="131"/>
        <v>0</v>
      </c>
    </row>
    <row r="757" spans="1:29">
      <c r="A757">
        <f>'Data Entry'!A758</f>
        <v>0</v>
      </c>
      <c r="B757">
        <f>'Data Entry'!B758</f>
        <v>0</v>
      </c>
      <c r="C757">
        <f>'Data Entry'!C758</f>
        <v>0</v>
      </c>
      <c r="D757">
        <f>'Data Entry'!M758</f>
        <v>0</v>
      </c>
      <c r="E757">
        <f>'Data Entry'!N758</f>
        <v>0</v>
      </c>
      <c r="F757">
        <f>'Data Entry'!O758</f>
        <v>0</v>
      </c>
      <c r="G757">
        <f>'Data Entry'!P758</f>
        <v>0</v>
      </c>
      <c r="H757">
        <f>'Data Entry'!Q758</f>
        <v>0</v>
      </c>
      <c r="I757">
        <f>'Data Entry'!R758</f>
        <v>0</v>
      </c>
      <c r="J757">
        <f t="shared" si="121"/>
        <v>0</v>
      </c>
      <c r="K757" s="1">
        <f>SUMIFS('I want to cry'!C$2:C$2000,'I want to cry'!$A$2:$A$2000,$B757,'I want to cry'!$B$2:$B$2000,$C757)</f>
        <v>0</v>
      </c>
      <c r="L757" s="1">
        <f>SUMIFS('I want to cry'!D$2:D$2000,'I want to cry'!$A$2:$A$2000,$B757,'I want to cry'!$B$2:$B$2000,$C757)</f>
        <v>0</v>
      </c>
      <c r="M757" s="1">
        <f>SUMIFS('I want to cry'!E$2:E$2000,'I want to cry'!$A$2:$A$2000,$B757,'I want to cry'!$B$2:$B$2000,$C757)</f>
        <v>0</v>
      </c>
      <c r="N757" s="1">
        <f t="shared" si="122"/>
        <v>0</v>
      </c>
      <c r="O757" s="1">
        <f t="shared" si="123"/>
        <v>0</v>
      </c>
      <c r="P757" s="1">
        <f t="shared" si="124"/>
        <v>0</v>
      </c>
      <c r="Q757" s="1">
        <f>SUMIF('I have a blue banner'!A$2:A$2000,D757,'I have a blue banner'!L$2:L$2000)</f>
        <v>0</v>
      </c>
      <c r="R757" s="1">
        <f>SUMIF('I have a blue banner'!A$2:A$2000,F757,'I have a blue banner'!L$2:L$2000)</f>
        <v>0</v>
      </c>
      <c r="S757" s="1">
        <f>SUMIF('I have a blue banner'!A$2:A$2000,I757,'I have a blue banner'!L$2:L$2000)</f>
        <v>0</v>
      </c>
      <c r="T757" s="1">
        <f>SUMIF('I wanna go biking'!A$2:A$1000,D757,'I wanna go biking'!D$2:D$2000)</f>
        <v>0</v>
      </c>
      <c r="U757" s="1">
        <f>SUMIF('I wanna go biking'!A$2:A$1000,F757,'I wanna go biking'!D$2:D$2000)</f>
        <v>0</v>
      </c>
      <c r="V757" s="1">
        <f>SUMIF('I wanna go biking'!A$2:A$1000,H757,'I wanna go biking'!D$2:D$2000)</f>
        <v>0</v>
      </c>
      <c r="W757">
        <f t="shared" si="125"/>
        <v>0</v>
      </c>
      <c r="X757">
        <f t="shared" si="126"/>
        <v>0</v>
      </c>
      <c r="Y757">
        <f t="shared" si="127"/>
        <v>0</v>
      </c>
      <c r="Z757">
        <f t="shared" si="128"/>
        <v>0</v>
      </c>
      <c r="AA757">
        <f t="shared" si="129"/>
        <v>0</v>
      </c>
      <c r="AB757">
        <f t="shared" si="130"/>
        <v>0</v>
      </c>
      <c r="AC757" s="25">
        <f t="shared" si="131"/>
        <v>0</v>
      </c>
    </row>
    <row r="758" spans="1:29">
      <c r="A758">
        <f>'Data Entry'!A759</f>
        <v>0</v>
      </c>
      <c r="B758">
        <f>'Data Entry'!B759</f>
        <v>0</v>
      </c>
      <c r="C758">
        <f>'Data Entry'!C759</f>
        <v>0</v>
      </c>
      <c r="D758">
        <f>'Data Entry'!M759</f>
        <v>0</v>
      </c>
      <c r="E758">
        <f>'Data Entry'!N759</f>
        <v>0</v>
      </c>
      <c r="F758">
        <f>'Data Entry'!O759</f>
        <v>0</v>
      </c>
      <c r="G758">
        <f>'Data Entry'!P759</f>
        <v>0</v>
      </c>
      <c r="H758">
        <f>'Data Entry'!Q759</f>
        <v>0</v>
      </c>
      <c r="I758">
        <f>'Data Entry'!R759</f>
        <v>0</v>
      </c>
      <c r="J758">
        <f t="shared" si="121"/>
        <v>0</v>
      </c>
      <c r="K758" s="1">
        <f>SUMIFS('I want to cry'!C$2:C$2000,'I want to cry'!$A$2:$A$2000,$B758,'I want to cry'!$B$2:$B$2000,$C758)</f>
        <v>0</v>
      </c>
      <c r="L758" s="1">
        <f>SUMIFS('I want to cry'!D$2:D$2000,'I want to cry'!$A$2:$A$2000,$B758,'I want to cry'!$B$2:$B$2000,$C758)</f>
        <v>0</v>
      </c>
      <c r="M758" s="1">
        <f>SUMIFS('I want to cry'!E$2:E$2000,'I want to cry'!$A$2:$A$2000,$B758,'I want to cry'!$B$2:$B$2000,$C758)</f>
        <v>0</v>
      </c>
      <c r="N758" s="1">
        <f t="shared" si="122"/>
        <v>0</v>
      </c>
      <c r="O758" s="1">
        <f t="shared" si="123"/>
        <v>0</v>
      </c>
      <c r="P758" s="1">
        <f t="shared" si="124"/>
        <v>0</v>
      </c>
      <c r="Q758" s="1">
        <f>SUMIF('I have a blue banner'!A$2:A$2000,D758,'I have a blue banner'!L$2:L$2000)</f>
        <v>0</v>
      </c>
      <c r="R758" s="1">
        <f>SUMIF('I have a blue banner'!A$2:A$2000,F758,'I have a blue banner'!L$2:L$2000)</f>
        <v>0</v>
      </c>
      <c r="S758" s="1">
        <f>SUMIF('I have a blue banner'!A$2:A$2000,I758,'I have a blue banner'!L$2:L$2000)</f>
        <v>0</v>
      </c>
      <c r="T758" s="1">
        <f>SUMIF('I wanna go biking'!A$2:A$1000,D758,'I wanna go biking'!D$2:D$2000)</f>
        <v>0</v>
      </c>
      <c r="U758" s="1">
        <f>SUMIF('I wanna go biking'!A$2:A$1000,F758,'I wanna go biking'!D$2:D$2000)</f>
        <v>0</v>
      </c>
      <c r="V758" s="1">
        <f>SUMIF('I wanna go biking'!A$2:A$1000,H758,'I wanna go biking'!D$2:D$2000)</f>
        <v>0</v>
      </c>
      <c r="W758">
        <f t="shared" si="125"/>
        <v>0</v>
      </c>
      <c r="X758">
        <f t="shared" si="126"/>
        <v>0</v>
      </c>
      <c r="Y758">
        <f t="shared" si="127"/>
        <v>0</v>
      </c>
      <c r="Z758">
        <f t="shared" si="128"/>
        <v>0</v>
      </c>
      <c r="AA758">
        <f t="shared" si="129"/>
        <v>0</v>
      </c>
      <c r="AB758">
        <f t="shared" si="130"/>
        <v>0</v>
      </c>
      <c r="AC758" s="25">
        <f t="shared" si="131"/>
        <v>0</v>
      </c>
    </row>
    <row r="759" spans="1:29">
      <c r="A759">
        <f>'Data Entry'!A760</f>
        <v>0</v>
      </c>
      <c r="B759">
        <f>'Data Entry'!B760</f>
        <v>0</v>
      </c>
      <c r="C759">
        <f>'Data Entry'!C760</f>
        <v>0</v>
      </c>
      <c r="D759">
        <f>'Data Entry'!M760</f>
        <v>0</v>
      </c>
      <c r="E759">
        <f>'Data Entry'!N760</f>
        <v>0</v>
      </c>
      <c r="F759">
        <f>'Data Entry'!O760</f>
        <v>0</v>
      </c>
      <c r="G759">
        <f>'Data Entry'!P760</f>
        <v>0</v>
      </c>
      <c r="H759">
        <f>'Data Entry'!Q760</f>
        <v>0</v>
      </c>
      <c r="I759">
        <f>'Data Entry'!R760</f>
        <v>0</v>
      </c>
      <c r="J759">
        <f t="shared" si="121"/>
        <v>0</v>
      </c>
      <c r="K759" s="1">
        <f>SUMIFS('I want to cry'!C$2:C$2000,'I want to cry'!$A$2:$A$2000,$B759,'I want to cry'!$B$2:$B$2000,$C759)</f>
        <v>0</v>
      </c>
      <c r="L759" s="1">
        <f>SUMIFS('I want to cry'!D$2:D$2000,'I want to cry'!$A$2:$A$2000,$B759,'I want to cry'!$B$2:$B$2000,$C759)</f>
        <v>0</v>
      </c>
      <c r="M759" s="1">
        <f>SUMIFS('I want to cry'!E$2:E$2000,'I want to cry'!$A$2:$A$2000,$B759,'I want to cry'!$B$2:$B$2000,$C759)</f>
        <v>0</v>
      </c>
      <c r="N759" s="1">
        <f t="shared" si="122"/>
        <v>0</v>
      </c>
      <c r="O759" s="1">
        <f t="shared" si="123"/>
        <v>0</v>
      </c>
      <c r="P759" s="1">
        <f t="shared" si="124"/>
        <v>0</v>
      </c>
      <c r="Q759" s="1">
        <f>SUMIF('I have a blue banner'!A$2:A$2000,D759,'I have a blue banner'!L$2:L$2000)</f>
        <v>0</v>
      </c>
      <c r="R759" s="1">
        <f>SUMIF('I have a blue banner'!A$2:A$2000,F759,'I have a blue banner'!L$2:L$2000)</f>
        <v>0</v>
      </c>
      <c r="S759" s="1">
        <f>SUMIF('I have a blue banner'!A$2:A$2000,I759,'I have a blue banner'!L$2:L$2000)</f>
        <v>0</v>
      </c>
      <c r="T759" s="1">
        <f>SUMIF('I wanna go biking'!A$2:A$1000,D759,'I wanna go biking'!D$2:D$2000)</f>
        <v>0</v>
      </c>
      <c r="U759" s="1">
        <f>SUMIF('I wanna go biking'!A$2:A$1000,F759,'I wanna go biking'!D$2:D$2000)</f>
        <v>0</v>
      </c>
      <c r="V759" s="1">
        <f>SUMIF('I wanna go biking'!A$2:A$1000,H759,'I wanna go biking'!D$2:D$2000)</f>
        <v>0</v>
      </c>
      <c r="W759">
        <f t="shared" si="125"/>
        <v>0</v>
      </c>
      <c r="X759">
        <f t="shared" si="126"/>
        <v>0</v>
      </c>
      <c r="Y759">
        <f t="shared" si="127"/>
        <v>0</v>
      </c>
      <c r="Z759">
        <f t="shared" si="128"/>
        <v>0</v>
      </c>
      <c r="AA759">
        <f t="shared" si="129"/>
        <v>0</v>
      </c>
      <c r="AB759">
        <f t="shared" si="130"/>
        <v>0</v>
      </c>
      <c r="AC759" s="25">
        <f t="shared" si="131"/>
        <v>0</v>
      </c>
    </row>
    <row r="760" spans="1:29">
      <c r="A760">
        <f>'Data Entry'!A761</f>
        <v>0</v>
      </c>
      <c r="B760">
        <f>'Data Entry'!B761</f>
        <v>0</v>
      </c>
      <c r="C760">
        <f>'Data Entry'!C761</f>
        <v>0</v>
      </c>
      <c r="D760">
        <f>'Data Entry'!M761</f>
        <v>0</v>
      </c>
      <c r="E760">
        <f>'Data Entry'!N761</f>
        <v>0</v>
      </c>
      <c r="F760">
        <f>'Data Entry'!O761</f>
        <v>0</v>
      </c>
      <c r="G760">
        <f>'Data Entry'!P761</f>
        <v>0</v>
      </c>
      <c r="H760">
        <f>'Data Entry'!Q761</f>
        <v>0</v>
      </c>
      <c r="I760">
        <f>'Data Entry'!R761</f>
        <v>0</v>
      </c>
      <c r="J760">
        <f t="shared" si="121"/>
        <v>0</v>
      </c>
      <c r="K760" s="1">
        <f>SUMIFS('I want to cry'!C$2:C$2000,'I want to cry'!$A$2:$A$2000,$B760,'I want to cry'!$B$2:$B$2000,$C760)</f>
        <v>0</v>
      </c>
      <c r="L760" s="1">
        <f>SUMIFS('I want to cry'!D$2:D$2000,'I want to cry'!$A$2:$A$2000,$B760,'I want to cry'!$B$2:$B$2000,$C760)</f>
        <v>0</v>
      </c>
      <c r="M760" s="1">
        <f>SUMIFS('I want to cry'!E$2:E$2000,'I want to cry'!$A$2:$A$2000,$B760,'I want to cry'!$B$2:$B$2000,$C760)</f>
        <v>0</v>
      </c>
      <c r="N760" s="1">
        <f t="shared" si="122"/>
        <v>0</v>
      </c>
      <c r="O760" s="1">
        <f t="shared" si="123"/>
        <v>0</v>
      </c>
      <c r="P760" s="1">
        <f t="shared" si="124"/>
        <v>0</v>
      </c>
      <c r="Q760" s="1">
        <f>SUMIF('I have a blue banner'!A$2:A$2000,D760,'I have a blue banner'!L$2:L$2000)</f>
        <v>0</v>
      </c>
      <c r="R760" s="1">
        <f>SUMIF('I have a blue banner'!A$2:A$2000,F760,'I have a blue banner'!L$2:L$2000)</f>
        <v>0</v>
      </c>
      <c r="S760" s="1">
        <f>SUMIF('I have a blue banner'!A$2:A$2000,I760,'I have a blue banner'!L$2:L$2000)</f>
        <v>0</v>
      </c>
      <c r="T760" s="1">
        <f>SUMIF('I wanna go biking'!A$2:A$1000,D760,'I wanna go biking'!D$2:D$2000)</f>
        <v>0</v>
      </c>
      <c r="U760" s="1">
        <f>SUMIF('I wanna go biking'!A$2:A$1000,F760,'I wanna go biking'!D$2:D$2000)</f>
        <v>0</v>
      </c>
      <c r="V760" s="1">
        <f>SUMIF('I wanna go biking'!A$2:A$1000,H760,'I wanna go biking'!D$2:D$2000)</f>
        <v>0</v>
      </c>
      <c r="W760">
        <f t="shared" si="125"/>
        <v>0</v>
      </c>
      <c r="X760">
        <f t="shared" si="126"/>
        <v>0</v>
      </c>
      <c r="Y760">
        <f t="shared" si="127"/>
        <v>0</v>
      </c>
      <c r="Z760">
        <f t="shared" si="128"/>
        <v>0</v>
      </c>
      <c r="AA760">
        <f t="shared" si="129"/>
        <v>0</v>
      </c>
      <c r="AB760">
        <f t="shared" si="130"/>
        <v>0</v>
      </c>
      <c r="AC760" s="25">
        <f t="shared" si="131"/>
        <v>0</v>
      </c>
    </row>
    <row r="761" spans="1:29">
      <c r="A761">
        <f>'Data Entry'!A762</f>
        <v>0</v>
      </c>
      <c r="B761">
        <f>'Data Entry'!B762</f>
        <v>0</v>
      </c>
      <c r="C761">
        <f>'Data Entry'!C762</f>
        <v>0</v>
      </c>
      <c r="D761">
        <f>'Data Entry'!M762</f>
        <v>0</v>
      </c>
      <c r="E761">
        <f>'Data Entry'!N762</f>
        <v>0</v>
      </c>
      <c r="F761">
        <f>'Data Entry'!O762</f>
        <v>0</v>
      </c>
      <c r="G761">
        <f>'Data Entry'!P762</f>
        <v>0</v>
      </c>
      <c r="H761">
        <f>'Data Entry'!Q762</f>
        <v>0</v>
      </c>
      <c r="I761">
        <f>'Data Entry'!R762</f>
        <v>0</v>
      </c>
      <c r="J761">
        <f t="shared" si="121"/>
        <v>0</v>
      </c>
      <c r="K761" s="1">
        <f>SUMIFS('I want to cry'!C$2:C$2000,'I want to cry'!$A$2:$A$2000,$B761,'I want to cry'!$B$2:$B$2000,$C761)</f>
        <v>0</v>
      </c>
      <c r="L761" s="1">
        <f>SUMIFS('I want to cry'!D$2:D$2000,'I want to cry'!$A$2:$A$2000,$B761,'I want to cry'!$B$2:$B$2000,$C761)</f>
        <v>0</v>
      </c>
      <c r="M761" s="1">
        <f>SUMIFS('I want to cry'!E$2:E$2000,'I want to cry'!$A$2:$A$2000,$B761,'I want to cry'!$B$2:$B$2000,$C761)</f>
        <v>0</v>
      </c>
      <c r="N761" s="1">
        <f t="shared" si="122"/>
        <v>0</v>
      </c>
      <c r="O761" s="1">
        <f t="shared" si="123"/>
        <v>0</v>
      </c>
      <c r="P761" s="1">
        <f t="shared" si="124"/>
        <v>0</v>
      </c>
      <c r="Q761" s="1">
        <f>SUMIF('I have a blue banner'!A$2:A$2000,D761,'I have a blue banner'!L$2:L$2000)</f>
        <v>0</v>
      </c>
      <c r="R761" s="1">
        <f>SUMIF('I have a blue banner'!A$2:A$2000,F761,'I have a blue banner'!L$2:L$2000)</f>
        <v>0</v>
      </c>
      <c r="S761" s="1">
        <f>SUMIF('I have a blue banner'!A$2:A$2000,I761,'I have a blue banner'!L$2:L$2000)</f>
        <v>0</v>
      </c>
      <c r="T761" s="1">
        <f>SUMIF('I wanna go biking'!A$2:A$1000,D761,'I wanna go biking'!D$2:D$2000)</f>
        <v>0</v>
      </c>
      <c r="U761" s="1">
        <f>SUMIF('I wanna go biking'!A$2:A$1000,F761,'I wanna go biking'!D$2:D$2000)</f>
        <v>0</v>
      </c>
      <c r="V761" s="1">
        <f>SUMIF('I wanna go biking'!A$2:A$1000,H761,'I wanna go biking'!D$2:D$2000)</f>
        <v>0</v>
      </c>
      <c r="W761">
        <f t="shared" si="125"/>
        <v>0</v>
      </c>
      <c r="X761">
        <f t="shared" si="126"/>
        <v>0</v>
      </c>
      <c r="Y761">
        <f t="shared" si="127"/>
        <v>0</v>
      </c>
      <c r="Z761">
        <f t="shared" si="128"/>
        <v>0</v>
      </c>
      <c r="AA761">
        <f t="shared" si="129"/>
        <v>0</v>
      </c>
      <c r="AB761">
        <f t="shared" si="130"/>
        <v>0</v>
      </c>
      <c r="AC761" s="25">
        <f t="shared" si="131"/>
        <v>0</v>
      </c>
    </row>
    <row r="762" spans="1:29">
      <c r="A762">
        <f>'Data Entry'!A763</f>
        <v>0</v>
      </c>
      <c r="B762">
        <f>'Data Entry'!B763</f>
        <v>0</v>
      </c>
      <c r="C762">
        <f>'Data Entry'!C763</f>
        <v>0</v>
      </c>
      <c r="D762">
        <f>'Data Entry'!M763</f>
        <v>0</v>
      </c>
      <c r="E762">
        <f>'Data Entry'!N763</f>
        <v>0</v>
      </c>
      <c r="F762">
        <f>'Data Entry'!O763</f>
        <v>0</v>
      </c>
      <c r="G762">
        <f>'Data Entry'!P763</f>
        <v>0</v>
      </c>
      <c r="H762">
        <f>'Data Entry'!Q763</f>
        <v>0</v>
      </c>
      <c r="I762">
        <f>'Data Entry'!R763</f>
        <v>0</v>
      </c>
      <c r="J762">
        <f t="shared" si="121"/>
        <v>0</v>
      </c>
      <c r="K762" s="1">
        <f>SUMIFS('I want to cry'!C$2:C$2000,'I want to cry'!$A$2:$A$2000,$B762,'I want to cry'!$B$2:$B$2000,$C762)</f>
        <v>0</v>
      </c>
      <c r="L762" s="1">
        <f>SUMIFS('I want to cry'!D$2:D$2000,'I want to cry'!$A$2:$A$2000,$B762,'I want to cry'!$B$2:$B$2000,$C762)</f>
        <v>0</v>
      </c>
      <c r="M762" s="1">
        <f>SUMIFS('I want to cry'!E$2:E$2000,'I want to cry'!$A$2:$A$2000,$B762,'I want to cry'!$B$2:$B$2000,$C762)</f>
        <v>0</v>
      </c>
      <c r="N762" s="1">
        <f t="shared" si="122"/>
        <v>0</v>
      </c>
      <c r="O762" s="1">
        <f t="shared" si="123"/>
        <v>0</v>
      </c>
      <c r="P762" s="1">
        <f t="shared" si="124"/>
        <v>0</v>
      </c>
      <c r="Q762" s="1">
        <f>SUMIF('I have a blue banner'!A$2:A$2000,D762,'I have a blue banner'!L$2:L$2000)</f>
        <v>0</v>
      </c>
      <c r="R762" s="1">
        <f>SUMIF('I have a blue banner'!A$2:A$2000,F762,'I have a blue banner'!L$2:L$2000)</f>
        <v>0</v>
      </c>
      <c r="S762" s="1">
        <f>SUMIF('I have a blue banner'!A$2:A$2000,I762,'I have a blue banner'!L$2:L$2000)</f>
        <v>0</v>
      </c>
      <c r="T762" s="1">
        <f>SUMIF('I wanna go biking'!A$2:A$1000,D762,'I wanna go biking'!D$2:D$2000)</f>
        <v>0</v>
      </c>
      <c r="U762" s="1">
        <f>SUMIF('I wanna go biking'!A$2:A$1000,F762,'I wanna go biking'!D$2:D$2000)</f>
        <v>0</v>
      </c>
      <c r="V762" s="1">
        <f>SUMIF('I wanna go biking'!A$2:A$1000,H762,'I wanna go biking'!D$2:D$2000)</f>
        <v>0</v>
      </c>
      <c r="W762">
        <f t="shared" si="125"/>
        <v>0</v>
      </c>
      <c r="X762">
        <f t="shared" si="126"/>
        <v>0</v>
      </c>
      <c r="Y762">
        <f t="shared" si="127"/>
        <v>0</v>
      </c>
      <c r="Z762">
        <f t="shared" si="128"/>
        <v>0</v>
      </c>
      <c r="AA762">
        <f t="shared" si="129"/>
        <v>0</v>
      </c>
      <c r="AB762">
        <f t="shared" si="130"/>
        <v>0</v>
      </c>
      <c r="AC762" s="25">
        <f t="shared" si="131"/>
        <v>0</v>
      </c>
    </row>
    <row r="763" spans="1:29">
      <c r="A763">
        <f>'Data Entry'!A764</f>
        <v>0</v>
      </c>
      <c r="B763">
        <f>'Data Entry'!B764</f>
        <v>0</v>
      </c>
      <c r="C763">
        <f>'Data Entry'!C764</f>
        <v>0</v>
      </c>
      <c r="D763">
        <f>'Data Entry'!M764</f>
        <v>0</v>
      </c>
      <c r="E763">
        <f>'Data Entry'!N764</f>
        <v>0</v>
      </c>
      <c r="F763">
        <f>'Data Entry'!O764</f>
        <v>0</v>
      </c>
      <c r="G763">
        <f>'Data Entry'!P764</f>
        <v>0</v>
      </c>
      <c r="H763">
        <f>'Data Entry'!Q764</f>
        <v>0</v>
      </c>
      <c r="I763">
        <f>'Data Entry'!R764</f>
        <v>0</v>
      </c>
      <c r="J763">
        <f t="shared" si="121"/>
        <v>0</v>
      </c>
      <c r="K763" s="1">
        <f>SUMIFS('I want to cry'!C$2:C$2000,'I want to cry'!$A$2:$A$2000,$B763,'I want to cry'!$B$2:$B$2000,$C763)</f>
        <v>0</v>
      </c>
      <c r="L763" s="1">
        <f>SUMIFS('I want to cry'!D$2:D$2000,'I want to cry'!$A$2:$A$2000,$B763,'I want to cry'!$B$2:$B$2000,$C763)</f>
        <v>0</v>
      </c>
      <c r="M763" s="1">
        <f>SUMIFS('I want to cry'!E$2:E$2000,'I want to cry'!$A$2:$A$2000,$B763,'I want to cry'!$B$2:$B$2000,$C763)</f>
        <v>0</v>
      </c>
      <c r="N763" s="1">
        <f t="shared" si="122"/>
        <v>0</v>
      </c>
      <c r="O763" s="1">
        <f t="shared" si="123"/>
        <v>0</v>
      </c>
      <c r="P763" s="1">
        <f t="shared" si="124"/>
        <v>0</v>
      </c>
      <c r="Q763" s="1">
        <f>SUMIF('I have a blue banner'!A$2:A$2000,D763,'I have a blue banner'!L$2:L$2000)</f>
        <v>0</v>
      </c>
      <c r="R763" s="1">
        <f>SUMIF('I have a blue banner'!A$2:A$2000,F763,'I have a blue banner'!L$2:L$2000)</f>
        <v>0</v>
      </c>
      <c r="S763" s="1">
        <f>SUMIF('I have a blue banner'!A$2:A$2000,I763,'I have a blue banner'!L$2:L$2000)</f>
        <v>0</v>
      </c>
      <c r="T763" s="1">
        <f>SUMIF('I wanna go biking'!A$2:A$1000,D763,'I wanna go biking'!D$2:D$2000)</f>
        <v>0</v>
      </c>
      <c r="U763" s="1">
        <f>SUMIF('I wanna go biking'!A$2:A$1000,F763,'I wanna go biking'!D$2:D$2000)</f>
        <v>0</v>
      </c>
      <c r="V763" s="1">
        <f>SUMIF('I wanna go biking'!A$2:A$1000,H763,'I wanna go biking'!D$2:D$2000)</f>
        <v>0</v>
      </c>
      <c r="W763">
        <f t="shared" si="125"/>
        <v>0</v>
      </c>
      <c r="X763">
        <f t="shared" si="126"/>
        <v>0</v>
      </c>
      <c r="Y763">
        <f t="shared" si="127"/>
        <v>0</v>
      </c>
      <c r="Z763">
        <f t="shared" si="128"/>
        <v>0</v>
      </c>
      <c r="AA763">
        <f t="shared" si="129"/>
        <v>0</v>
      </c>
      <c r="AB763">
        <f t="shared" si="130"/>
        <v>0</v>
      </c>
      <c r="AC763" s="25">
        <f t="shared" si="131"/>
        <v>0</v>
      </c>
    </row>
    <row r="764" spans="1:29">
      <c r="A764">
        <f>'Data Entry'!A765</f>
        <v>0</v>
      </c>
      <c r="B764">
        <f>'Data Entry'!B765</f>
        <v>0</v>
      </c>
      <c r="C764">
        <f>'Data Entry'!C765</f>
        <v>0</v>
      </c>
      <c r="D764">
        <f>'Data Entry'!M765</f>
        <v>0</v>
      </c>
      <c r="E764">
        <f>'Data Entry'!N765</f>
        <v>0</v>
      </c>
      <c r="F764">
        <f>'Data Entry'!O765</f>
        <v>0</v>
      </c>
      <c r="G764">
        <f>'Data Entry'!P765</f>
        <v>0</v>
      </c>
      <c r="H764">
        <f>'Data Entry'!Q765</f>
        <v>0</v>
      </c>
      <c r="I764">
        <f>'Data Entry'!R765</f>
        <v>0</v>
      </c>
      <c r="J764">
        <f t="shared" si="121"/>
        <v>0</v>
      </c>
      <c r="K764" s="1">
        <f>SUMIFS('I want to cry'!C$2:C$2000,'I want to cry'!$A$2:$A$2000,$B764,'I want to cry'!$B$2:$B$2000,$C764)</f>
        <v>0</v>
      </c>
      <c r="L764" s="1">
        <f>SUMIFS('I want to cry'!D$2:D$2000,'I want to cry'!$A$2:$A$2000,$B764,'I want to cry'!$B$2:$B$2000,$C764)</f>
        <v>0</v>
      </c>
      <c r="M764" s="1">
        <f>SUMIFS('I want to cry'!E$2:E$2000,'I want to cry'!$A$2:$A$2000,$B764,'I want to cry'!$B$2:$B$2000,$C764)</f>
        <v>0</v>
      </c>
      <c r="N764" s="1">
        <f t="shared" si="122"/>
        <v>0</v>
      </c>
      <c r="O764" s="1">
        <f t="shared" si="123"/>
        <v>0</v>
      </c>
      <c r="P764" s="1">
        <f t="shared" si="124"/>
        <v>0</v>
      </c>
      <c r="Q764" s="1">
        <f>SUMIF('I have a blue banner'!A$2:A$2000,D764,'I have a blue banner'!L$2:L$2000)</f>
        <v>0</v>
      </c>
      <c r="R764" s="1">
        <f>SUMIF('I have a blue banner'!A$2:A$2000,F764,'I have a blue banner'!L$2:L$2000)</f>
        <v>0</v>
      </c>
      <c r="S764" s="1">
        <f>SUMIF('I have a blue banner'!A$2:A$2000,I764,'I have a blue banner'!L$2:L$2000)</f>
        <v>0</v>
      </c>
      <c r="T764" s="1">
        <f>SUMIF('I wanna go biking'!A$2:A$1000,D764,'I wanna go biking'!D$2:D$2000)</f>
        <v>0</v>
      </c>
      <c r="U764" s="1">
        <f>SUMIF('I wanna go biking'!A$2:A$1000,F764,'I wanna go biking'!D$2:D$2000)</f>
        <v>0</v>
      </c>
      <c r="V764" s="1">
        <f>SUMIF('I wanna go biking'!A$2:A$1000,H764,'I wanna go biking'!D$2:D$2000)</f>
        <v>0</v>
      </c>
      <c r="W764">
        <f t="shared" si="125"/>
        <v>0</v>
      </c>
      <c r="X764">
        <f t="shared" si="126"/>
        <v>0</v>
      </c>
      <c r="Y764">
        <f t="shared" si="127"/>
        <v>0</v>
      </c>
      <c r="Z764">
        <f t="shared" si="128"/>
        <v>0</v>
      </c>
      <c r="AA764">
        <f t="shared" si="129"/>
        <v>0</v>
      </c>
      <c r="AB764">
        <f t="shared" si="130"/>
        <v>0</v>
      </c>
      <c r="AC764" s="25">
        <f t="shared" si="131"/>
        <v>0</v>
      </c>
    </row>
    <row r="765" spans="1:29">
      <c r="A765">
        <f>'Data Entry'!A766</f>
        <v>0</v>
      </c>
      <c r="B765">
        <f>'Data Entry'!B766</f>
        <v>0</v>
      </c>
      <c r="C765">
        <f>'Data Entry'!C766</f>
        <v>0</v>
      </c>
      <c r="D765">
        <f>'Data Entry'!M766</f>
        <v>0</v>
      </c>
      <c r="E765">
        <f>'Data Entry'!N766</f>
        <v>0</v>
      </c>
      <c r="F765">
        <f>'Data Entry'!O766</f>
        <v>0</v>
      </c>
      <c r="G765">
        <f>'Data Entry'!P766</f>
        <v>0</v>
      </c>
      <c r="H765">
        <f>'Data Entry'!Q766</f>
        <v>0</v>
      </c>
      <c r="I765">
        <f>'Data Entry'!R766</f>
        <v>0</v>
      </c>
      <c r="J765">
        <f t="shared" si="121"/>
        <v>0</v>
      </c>
      <c r="K765" s="1">
        <f>SUMIFS('I want to cry'!C$2:C$2000,'I want to cry'!$A$2:$A$2000,$B765,'I want to cry'!$B$2:$B$2000,$C765)</f>
        <v>0</v>
      </c>
      <c r="L765" s="1">
        <f>SUMIFS('I want to cry'!D$2:D$2000,'I want to cry'!$A$2:$A$2000,$B765,'I want to cry'!$B$2:$B$2000,$C765)</f>
        <v>0</v>
      </c>
      <c r="M765" s="1">
        <f>SUMIFS('I want to cry'!E$2:E$2000,'I want to cry'!$A$2:$A$2000,$B765,'I want to cry'!$B$2:$B$2000,$C765)</f>
        <v>0</v>
      </c>
      <c r="N765" s="1">
        <f t="shared" si="122"/>
        <v>0</v>
      </c>
      <c r="O765" s="1">
        <f t="shared" si="123"/>
        <v>0</v>
      </c>
      <c r="P765" s="1">
        <f t="shared" si="124"/>
        <v>0</v>
      </c>
      <c r="Q765" s="1">
        <f>SUMIF('I have a blue banner'!A$2:A$2000,D765,'I have a blue banner'!L$2:L$2000)</f>
        <v>0</v>
      </c>
      <c r="R765" s="1">
        <f>SUMIF('I have a blue banner'!A$2:A$2000,F765,'I have a blue banner'!L$2:L$2000)</f>
        <v>0</v>
      </c>
      <c r="S765" s="1">
        <f>SUMIF('I have a blue banner'!A$2:A$2000,I765,'I have a blue banner'!L$2:L$2000)</f>
        <v>0</v>
      </c>
      <c r="T765" s="1">
        <f>SUMIF('I wanna go biking'!A$2:A$1000,D765,'I wanna go biking'!D$2:D$2000)</f>
        <v>0</v>
      </c>
      <c r="U765" s="1">
        <f>SUMIF('I wanna go biking'!A$2:A$1000,F765,'I wanna go biking'!D$2:D$2000)</f>
        <v>0</v>
      </c>
      <c r="V765" s="1">
        <f>SUMIF('I wanna go biking'!A$2:A$1000,H765,'I wanna go biking'!D$2:D$2000)</f>
        <v>0</v>
      </c>
      <c r="W765">
        <f t="shared" si="125"/>
        <v>0</v>
      </c>
      <c r="X765">
        <f t="shared" si="126"/>
        <v>0</v>
      </c>
      <c r="Y765">
        <f t="shared" si="127"/>
        <v>0</v>
      </c>
      <c r="Z765">
        <f t="shared" si="128"/>
        <v>0</v>
      </c>
      <c r="AA765">
        <f t="shared" si="129"/>
        <v>0</v>
      </c>
      <c r="AB765">
        <f t="shared" si="130"/>
        <v>0</v>
      </c>
      <c r="AC765" s="25">
        <f t="shared" si="131"/>
        <v>0</v>
      </c>
    </row>
    <row r="766" spans="1:29">
      <c r="A766">
        <f>'Data Entry'!A767</f>
        <v>0</v>
      </c>
      <c r="B766">
        <f>'Data Entry'!B767</f>
        <v>0</v>
      </c>
      <c r="C766">
        <f>'Data Entry'!C767</f>
        <v>0</v>
      </c>
      <c r="D766">
        <f>'Data Entry'!M767</f>
        <v>0</v>
      </c>
      <c r="E766">
        <f>'Data Entry'!N767</f>
        <v>0</v>
      </c>
      <c r="F766">
        <f>'Data Entry'!O767</f>
        <v>0</v>
      </c>
      <c r="G766">
        <f>'Data Entry'!P767</f>
        <v>0</v>
      </c>
      <c r="H766">
        <f>'Data Entry'!Q767</f>
        <v>0</v>
      </c>
      <c r="I766">
        <f>'Data Entry'!R767</f>
        <v>0</v>
      </c>
      <c r="J766">
        <f t="shared" ref="J766:J829" si="132">E766+G766+I766</f>
        <v>0</v>
      </c>
      <c r="K766" s="1">
        <f>SUMIFS('I want to cry'!C$2:C$2000,'I want to cry'!$A$2:$A$2000,$B766,'I want to cry'!$B$2:$B$2000,$C766)</f>
        <v>0</v>
      </c>
      <c r="L766" s="1">
        <f>SUMIFS('I want to cry'!D$2:D$2000,'I want to cry'!$A$2:$A$2000,$B766,'I want to cry'!$B$2:$B$2000,$C766)</f>
        <v>0</v>
      </c>
      <c r="M766" s="1">
        <f>SUMIFS('I want to cry'!E$2:E$2000,'I want to cry'!$A$2:$A$2000,$B766,'I want to cry'!$B$2:$B$2000,$C766)</f>
        <v>0</v>
      </c>
      <c r="N766" s="1">
        <f t="shared" ref="N766:N829" si="133">IF(K766&lt;1.5,0,IF(E766&lt;2.5,0,E766/K766))</f>
        <v>0</v>
      </c>
      <c r="O766" s="1">
        <f t="shared" ref="O766:O829" si="134">IF(L766&lt;1.5,0,IF(G766&lt;2.5,0,G766/L766))</f>
        <v>0</v>
      </c>
      <c r="P766" s="1">
        <f t="shared" ref="P766:P829" si="135">IF(M766&lt;1.5,0,IF(I766&lt;2.5,0,I766/M766))</f>
        <v>0</v>
      </c>
      <c r="Q766" s="1">
        <f>SUMIF('I have a blue banner'!A$2:A$2000,D766,'I have a blue banner'!L$2:L$2000)</f>
        <v>0</v>
      </c>
      <c r="R766" s="1">
        <f>SUMIF('I have a blue banner'!A$2:A$2000,F766,'I have a blue banner'!L$2:L$2000)</f>
        <v>0</v>
      </c>
      <c r="S766" s="1">
        <f>SUMIF('I have a blue banner'!A$2:A$2000,I766,'I have a blue banner'!L$2:L$2000)</f>
        <v>0</v>
      </c>
      <c r="T766" s="1">
        <f>SUMIF('I wanna go biking'!A$2:A$1000,D766,'I wanna go biking'!D$2:D$2000)</f>
        <v>0</v>
      </c>
      <c r="U766" s="1">
        <f>SUMIF('I wanna go biking'!A$2:A$1000,F766,'I wanna go biking'!D$2:D$2000)</f>
        <v>0</v>
      </c>
      <c r="V766" s="1">
        <f>SUMIF('I wanna go biking'!A$2:A$1000,H766,'I wanna go biking'!D$2:D$2000)</f>
        <v>0</v>
      </c>
      <c r="W766">
        <f t="shared" ref="W766:W829" si="136">T766-Q766</f>
        <v>0</v>
      </c>
      <c r="X766">
        <f t="shared" ref="X766:X829" si="137">U766-R766</f>
        <v>0</v>
      </c>
      <c r="Y766">
        <f t="shared" ref="Y766:Y829" si="138">V766-S766</f>
        <v>0</v>
      </c>
      <c r="Z766">
        <f t="shared" ref="Z766:Z829" si="139">W766*N766</f>
        <v>0</v>
      </c>
      <c r="AA766">
        <f t="shared" ref="AA766:AA829" si="140">X766*O766</f>
        <v>0</v>
      </c>
      <c r="AB766">
        <f t="shared" ref="AB766:AB829" si="141">Y766*P766</f>
        <v>0</v>
      </c>
      <c r="AC766" s="25">
        <f t="shared" ref="AC766:AC829" si="142">SUM(Z766:AB766)</f>
        <v>0</v>
      </c>
    </row>
    <row r="767" spans="1:29">
      <c r="A767">
        <f>'Data Entry'!A768</f>
        <v>0</v>
      </c>
      <c r="B767">
        <f>'Data Entry'!B768</f>
        <v>0</v>
      </c>
      <c r="C767">
        <f>'Data Entry'!C768</f>
        <v>0</v>
      </c>
      <c r="D767">
        <f>'Data Entry'!M768</f>
        <v>0</v>
      </c>
      <c r="E767">
        <f>'Data Entry'!N768</f>
        <v>0</v>
      </c>
      <c r="F767">
        <f>'Data Entry'!O768</f>
        <v>0</v>
      </c>
      <c r="G767">
        <f>'Data Entry'!P768</f>
        <v>0</v>
      </c>
      <c r="H767">
        <f>'Data Entry'!Q768</f>
        <v>0</v>
      </c>
      <c r="I767">
        <f>'Data Entry'!R768</f>
        <v>0</v>
      </c>
      <c r="J767">
        <f t="shared" si="132"/>
        <v>0</v>
      </c>
      <c r="K767" s="1">
        <f>SUMIFS('I want to cry'!C$2:C$2000,'I want to cry'!$A$2:$A$2000,$B767,'I want to cry'!$B$2:$B$2000,$C767)</f>
        <v>0</v>
      </c>
      <c r="L767" s="1">
        <f>SUMIFS('I want to cry'!D$2:D$2000,'I want to cry'!$A$2:$A$2000,$B767,'I want to cry'!$B$2:$B$2000,$C767)</f>
        <v>0</v>
      </c>
      <c r="M767" s="1">
        <f>SUMIFS('I want to cry'!E$2:E$2000,'I want to cry'!$A$2:$A$2000,$B767,'I want to cry'!$B$2:$B$2000,$C767)</f>
        <v>0</v>
      </c>
      <c r="N767" s="1">
        <f t="shared" si="133"/>
        <v>0</v>
      </c>
      <c r="O767" s="1">
        <f t="shared" si="134"/>
        <v>0</v>
      </c>
      <c r="P767" s="1">
        <f t="shared" si="135"/>
        <v>0</v>
      </c>
      <c r="Q767" s="1">
        <f>SUMIF('I have a blue banner'!A$2:A$2000,D767,'I have a blue banner'!L$2:L$2000)</f>
        <v>0</v>
      </c>
      <c r="R767" s="1">
        <f>SUMIF('I have a blue banner'!A$2:A$2000,F767,'I have a blue banner'!L$2:L$2000)</f>
        <v>0</v>
      </c>
      <c r="S767" s="1">
        <f>SUMIF('I have a blue banner'!A$2:A$2000,I767,'I have a blue banner'!L$2:L$2000)</f>
        <v>0</v>
      </c>
      <c r="T767" s="1">
        <f>SUMIF('I wanna go biking'!A$2:A$1000,D767,'I wanna go biking'!D$2:D$2000)</f>
        <v>0</v>
      </c>
      <c r="U767" s="1">
        <f>SUMIF('I wanna go biking'!A$2:A$1000,F767,'I wanna go biking'!D$2:D$2000)</f>
        <v>0</v>
      </c>
      <c r="V767" s="1">
        <f>SUMIF('I wanna go biking'!A$2:A$1000,H767,'I wanna go biking'!D$2:D$2000)</f>
        <v>0</v>
      </c>
      <c r="W767">
        <f t="shared" si="136"/>
        <v>0</v>
      </c>
      <c r="X767">
        <f t="shared" si="137"/>
        <v>0</v>
      </c>
      <c r="Y767">
        <f t="shared" si="138"/>
        <v>0</v>
      </c>
      <c r="Z767">
        <f t="shared" si="139"/>
        <v>0</v>
      </c>
      <c r="AA767">
        <f t="shared" si="140"/>
        <v>0</v>
      </c>
      <c r="AB767">
        <f t="shared" si="141"/>
        <v>0</v>
      </c>
      <c r="AC767" s="25">
        <f t="shared" si="142"/>
        <v>0</v>
      </c>
    </row>
    <row r="768" spans="1:29">
      <c r="A768">
        <f>'Data Entry'!A769</f>
        <v>0</v>
      </c>
      <c r="B768">
        <f>'Data Entry'!B769</f>
        <v>0</v>
      </c>
      <c r="C768">
        <f>'Data Entry'!C769</f>
        <v>0</v>
      </c>
      <c r="D768">
        <f>'Data Entry'!M769</f>
        <v>0</v>
      </c>
      <c r="E768">
        <f>'Data Entry'!N769</f>
        <v>0</v>
      </c>
      <c r="F768">
        <f>'Data Entry'!O769</f>
        <v>0</v>
      </c>
      <c r="G768">
        <f>'Data Entry'!P769</f>
        <v>0</v>
      </c>
      <c r="H768">
        <f>'Data Entry'!Q769</f>
        <v>0</v>
      </c>
      <c r="I768">
        <f>'Data Entry'!R769</f>
        <v>0</v>
      </c>
      <c r="J768">
        <f t="shared" si="132"/>
        <v>0</v>
      </c>
      <c r="K768" s="1">
        <f>SUMIFS('I want to cry'!C$2:C$2000,'I want to cry'!$A$2:$A$2000,$B768,'I want to cry'!$B$2:$B$2000,$C768)</f>
        <v>0</v>
      </c>
      <c r="L768" s="1">
        <f>SUMIFS('I want to cry'!D$2:D$2000,'I want to cry'!$A$2:$A$2000,$B768,'I want to cry'!$B$2:$B$2000,$C768)</f>
        <v>0</v>
      </c>
      <c r="M768" s="1">
        <f>SUMIFS('I want to cry'!E$2:E$2000,'I want to cry'!$A$2:$A$2000,$B768,'I want to cry'!$B$2:$B$2000,$C768)</f>
        <v>0</v>
      </c>
      <c r="N768" s="1">
        <f t="shared" si="133"/>
        <v>0</v>
      </c>
      <c r="O768" s="1">
        <f t="shared" si="134"/>
        <v>0</v>
      </c>
      <c r="P768" s="1">
        <f t="shared" si="135"/>
        <v>0</v>
      </c>
      <c r="Q768" s="1">
        <f>SUMIF('I have a blue banner'!A$2:A$2000,D768,'I have a blue banner'!L$2:L$2000)</f>
        <v>0</v>
      </c>
      <c r="R768" s="1">
        <f>SUMIF('I have a blue banner'!A$2:A$2000,F768,'I have a blue banner'!L$2:L$2000)</f>
        <v>0</v>
      </c>
      <c r="S768" s="1">
        <f>SUMIF('I have a blue banner'!A$2:A$2000,I768,'I have a blue banner'!L$2:L$2000)</f>
        <v>0</v>
      </c>
      <c r="T768" s="1">
        <f>SUMIF('I wanna go biking'!A$2:A$1000,D768,'I wanna go biking'!D$2:D$2000)</f>
        <v>0</v>
      </c>
      <c r="U768" s="1">
        <f>SUMIF('I wanna go biking'!A$2:A$1000,F768,'I wanna go biking'!D$2:D$2000)</f>
        <v>0</v>
      </c>
      <c r="V768" s="1">
        <f>SUMIF('I wanna go biking'!A$2:A$1000,H768,'I wanna go biking'!D$2:D$2000)</f>
        <v>0</v>
      </c>
      <c r="W768">
        <f t="shared" si="136"/>
        <v>0</v>
      </c>
      <c r="X768">
        <f t="shared" si="137"/>
        <v>0</v>
      </c>
      <c r="Y768">
        <f t="shared" si="138"/>
        <v>0</v>
      </c>
      <c r="Z768">
        <f t="shared" si="139"/>
        <v>0</v>
      </c>
      <c r="AA768">
        <f t="shared" si="140"/>
        <v>0</v>
      </c>
      <c r="AB768">
        <f t="shared" si="141"/>
        <v>0</v>
      </c>
      <c r="AC768" s="25">
        <f t="shared" si="142"/>
        <v>0</v>
      </c>
    </row>
    <row r="769" spans="1:29">
      <c r="A769">
        <f>'Data Entry'!A770</f>
        <v>0</v>
      </c>
      <c r="B769">
        <f>'Data Entry'!B770</f>
        <v>0</v>
      </c>
      <c r="C769">
        <f>'Data Entry'!C770</f>
        <v>0</v>
      </c>
      <c r="D769">
        <f>'Data Entry'!M770</f>
        <v>0</v>
      </c>
      <c r="E769">
        <f>'Data Entry'!N770</f>
        <v>0</v>
      </c>
      <c r="F769">
        <f>'Data Entry'!O770</f>
        <v>0</v>
      </c>
      <c r="G769">
        <f>'Data Entry'!P770</f>
        <v>0</v>
      </c>
      <c r="H769">
        <f>'Data Entry'!Q770</f>
        <v>0</v>
      </c>
      <c r="I769">
        <f>'Data Entry'!R770</f>
        <v>0</v>
      </c>
      <c r="J769">
        <f t="shared" si="132"/>
        <v>0</v>
      </c>
      <c r="K769" s="1">
        <f>SUMIFS('I want to cry'!C$2:C$2000,'I want to cry'!$A$2:$A$2000,$B769,'I want to cry'!$B$2:$B$2000,$C769)</f>
        <v>0</v>
      </c>
      <c r="L769" s="1">
        <f>SUMIFS('I want to cry'!D$2:D$2000,'I want to cry'!$A$2:$A$2000,$B769,'I want to cry'!$B$2:$B$2000,$C769)</f>
        <v>0</v>
      </c>
      <c r="M769" s="1">
        <f>SUMIFS('I want to cry'!E$2:E$2000,'I want to cry'!$A$2:$A$2000,$B769,'I want to cry'!$B$2:$B$2000,$C769)</f>
        <v>0</v>
      </c>
      <c r="N769" s="1">
        <f t="shared" si="133"/>
        <v>0</v>
      </c>
      <c r="O769" s="1">
        <f t="shared" si="134"/>
        <v>0</v>
      </c>
      <c r="P769" s="1">
        <f t="shared" si="135"/>
        <v>0</v>
      </c>
      <c r="Q769" s="1">
        <f>SUMIF('I have a blue banner'!A$2:A$2000,D769,'I have a blue banner'!L$2:L$2000)</f>
        <v>0</v>
      </c>
      <c r="R769" s="1">
        <f>SUMIF('I have a blue banner'!A$2:A$2000,F769,'I have a blue banner'!L$2:L$2000)</f>
        <v>0</v>
      </c>
      <c r="S769" s="1">
        <f>SUMIF('I have a blue banner'!A$2:A$2000,I769,'I have a blue banner'!L$2:L$2000)</f>
        <v>0</v>
      </c>
      <c r="T769" s="1">
        <f>SUMIF('I wanna go biking'!A$2:A$1000,D769,'I wanna go biking'!D$2:D$2000)</f>
        <v>0</v>
      </c>
      <c r="U769" s="1">
        <f>SUMIF('I wanna go biking'!A$2:A$1000,F769,'I wanna go biking'!D$2:D$2000)</f>
        <v>0</v>
      </c>
      <c r="V769" s="1">
        <f>SUMIF('I wanna go biking'!A$2:A$1000,H769,'I wanna go biking'!D$2:D$2000)</f>
        <v>0</v>
      </c>
      <c r="W769">
        <f t="shared" si="136"/>
        <v>0</v>
      </c>
      <c r="X769">
        <f t="shared" si="137"/>
        <v>0</v>
      </c>
      <c r="Y769">
        <f t="shared" si="138"/>
        <v>0</v>
      </c>
      <c r="Z769">
        <f t="shared" si="139"/>
        <v>0</v>
      </c>
      <c r="AA769">
        <f t="shared" si="140"/>
        <v>0</v>
      </c>
      <c r="AB769">
        <f t="shared" si="141"/>
        <v>0</v>
      </c>
      <c r="AC769" s="25">
        <f t="shared" si="142"/>
        <v>0</v>
      </c>
    </row>
    <row r="770" spans="1:29">
      <c r="A770">
        <f>'Data Entry'!A771</f>
        <v>0</v>
      </c>
      <c r="B770">
        <f>'Data Entry'!B771</f>
        <v>0</v>
      </c>
      <c r="C770">
        <f>'Data Entry'!C771</f>
        <v>0</v>
      </c>
      <c r="D770">
        <f>'Data Entry'!M771</f>
        <v>0</v>
      </c>
      <c r="E770">
        <f>'Data Entry'!N771</f>
        <v>0</v>
      </c>
      <c r="F770">
        <f>'Data Entry'!O771</f>
        <v>0</v>
      </c>
      <c r="G770">
        <f>'Data Entry'!P771</f>
        <v>0</v>
      </c>
      <c r="H770">
        <f>'Data Entry'!Q771</f>
        <v>0</v>
      </c>
      <c r="I770">
        <f>'Data Entry'!R771</f>
        <v>0</v>
      </c>
      <c r="J770">
        <f t="shared" si="132"/>
        <v>0</v>
      </c>
      <c r="K770" s="1">
        <f>SUMIFS('I want to cry'!C$2:C$2000,'I want to cry'!$A$2:$A$2000,$B770,'I want to cry'!$B$2:$B$2000,$C770)</f>
        <v>0</v>
      </c>
      <c r="L770" s="1">
        <f>SUMIFS('I want to cry'!D$2:D$2000,'I want to cry'!$A$2:$A$2000,$B770,'I want to cry'!$B$2:$B$2000,$C770)</f>
        <v>0</v>
      </c>
      <c r="M770" s="1">
        <f>SUMIFS('I want to cry'!E$2:E$2000,'I want to cry'!$A$2:$A$2000,$B770,'I want to cry'!$B$2:$B$2000,$C770)</f>
        <v>0</v>
      </c>
      <c r="N770" s="1">
        <f t="shared" si="133"/>
        <v>0</v>
      </c>
      <c r="O770" s="1">
        <f t="shared" si="134"/>
        <v>0</v>
      </c>
      <c r="P770" s="1">
        <f t="shared" si="135"/>
        <v>0</v>
      </c>
      <c r="Q770" s="1">
        <f>SUMIF('I have a blue banner'!A$2:A$2000,D770,'I have a blue banner'!L$2:L$2000)</f>
        <v>0</v>
      </c>
      <c r="R770" s="1">
        <f>SUMIF('I have a blue banner'!A$2:A$2000,F770,'I have a blue banner'!L$2:L$2000)</f>
        <v>0</v>
      </c>
      <c r="S770" s="1">
        <f>SUMIF('I have a blue banner'!A$2:A$2000,I770,'I have a blue banner'!L$2:L$2000)</f>
        <v>0</v>
      </c>
      <c r="T770" s="1">
        <f>SUMIF('I wanna go biking'!A$2:A$1000,D770,'I wanna go biking'!D$2:D$2000)</f>
        <v>0</v>
      </c>
      <c r="U770" s="1">
        <f>SUMIF('I wanna go biking'!A$2:A$1000,F770,'I wanna go biking'!D$2:D$2000)</f>
        <v>0</v>
      </c>
      <c r="V770" s="1">
        <f>SUMIF('I wanna go biking'!A$2:A$1000,H770,'I wanna go biking'!D$2:D$2000)</f>
        <v>0</v>
      </c>
      <c r="W770">
        <f t="shared" si="136"/>
        <v>0</v>
      </c>
      <c r="X770">
        <f t="shared" si="137"/>
        <v>0</v>
      </c>
      <c r="Y770">
        <f t="shared" si="138"/>
        <v>0</v>
      </c>
      <c r="Z770">
        <f t="shared" si="139"/>
        <v>0</v>
      </c>
      <c r="AA770">
        <f t="shared" si="140"/>
        <v>0</v>
      </c>
      <c r="AB770">
        <f t="shared" si="141"/>
        <v>0</v>
      </c>
      <c r="AC770" s="25">
        <f t="shared" si="142"/>
        <v>0</v>
      </c>
    </row>
    <row r="771" spans="1:29">
      <c r="A771">
        <f>'Data Entry'!A772</f>
        <v>0</v>
      </c>
      <c r="B771">
        <f>'Data Entry'!B772</f>
        <v>0</v>
      </c>
      <c r="C771">
        <f>'Data Entry'!C772</f>
        <v>0</v>
      </c>
      <c r="D771">
        <f>'Data Entry'!M772</f>
        <v>0</v>
      </c>
      <c r="E771">
        <f>'Data Entry'!N772</f>
        <v>0</v>
      </c>
      <c r="F771">
        <f>'Data Entry'!O772</f>
        <v>0</v>
      </c>
      <c r="G771">
        <f>'Data Entry'!P772</f>
        <v>0</v>
      </c>
      <c r="H771">
        <f>'Data Entry'!Q772</f>
        <v>0</v>
      </c>
      <c r="I771">
        <f>'Data Entry'!R772</f>
        <v>0</v>
      </c>
      <c r="J771">
        <f t="shared" si="132"/>
        <v>0</v>
      </c>
      <c r="K771" s="1">
        <f>SUMIFS('I want to cry'!C$2:C$2000,'I want to cry'!$A$2:$A$2000,$B771,'I want to cry'!$B$2:$B$2000,$C771)</f>
        <v>0</v>
      </c>
      <c r="L771" s="1">
        <f>SUMIFS('I want to cry'!D$2:D$2000,'I want to cry'!$A$2:$A$2000,$B771,'I want to cry'!$B$2:$B$2000,$C771)</f>
        <v>0</v>
      </c>
      <c r="M771" s="1">
        <f>SUMIFS('I want to cry'!E$2:E$2000,'I want to cry'!$A$2:$A$2000,$B771,'I want to cry'!$B$2:$B$2000,$C771)</f>
        <v>0</v>
      </c>
      <c r="N771" s="1">
        <f t="shared" si="133"/>
        <v>0</v>
      </c>
      <c r="O771" s="1">
        <f t="shared" si="134"/>
        <v>0</v>
      </c>
      <c r="P771" s="1">
        <f t="shared" si="135"/>
        <v>0</v>
      </c>
      <c r="Q771" s="1">
        <f>SUMIF('I have a blue banner'!A$2:A$2000,D771,'I have a blue banner'!L$2:L$2000)</f>
        <v>0</v>
      </c>
      <c r="R771" s="1">
        <f>SUMIF('I have a blue banner'!A$2:A$2000,F771,'I have a blue banner'!L$2:L$2000)</f>
        <v>0</v>
      </c>
      <c r="S771" s="1">
        <f>SUMIF('I have a blue banner'!A$2:A$2000,I771,'I have a blue banner'!L$2:L$2000)</f>
        <v>0</v>
      </c>
      <c r="T771" s="1">
        <f>SUMIF('I wanna go biking'!A$2:A$1000,D771,'I wanna go biking'!D$2:D$2000)</f>
        <v>0</v>
      </c>
      <c r="U771" s="1">
        <f>SUMIF('I wanna go biking'!A$2:A$1000,F771,'I wanna go biking'!D$2:D$2000)</f>
        <v>0</v>
      </c>
      <c r="V771" s="1">
        <f>SUMIF('I wanna go biking'!A$2:A$1000,H771,'I wanna go biking'!D$2:D$2000)</f>
        <v>0</v>
      </c>
      <c r="W771">
        <f t="shared" si="136"/>
        <v>0</v>
      </c>
      <c r="X771">
        <f t="shared" si="137"/>
        <v>0</v>
      </c>
      <c r="Y771">
        <f t="shared" si="138"/>
        <v>0</v>
      </c>
      <c r="Z771">
        <f t="shared" si="139"/>
        <v>0</v>
      </c>
      <c r="AA771">
        <f t="shared" si="140"/>
        <v>0</v>
      </c>
      <c r="AB771">
        <f t="shared" si="141"/>
        <v>0</v>
      </c>
      <c r="AC771" s="25">
        <f t="shared" si="142"/>
        <v>0</v>
      </c>
    </row>
    <row r="772" spans="1:29">
      <c r="A772">
        <f>'Data Entry'!A773</f>
        <v>0</v>
      </c>
      <c r="B772">
        <f>'Data Entry'!B773</f>
        <v>0</v>
      </c>
      <c r="C772">
        <f>'Data Entry'!C773</f>
        <v>0</v>
      </c>
      <c r="D772">
        <f>'Data Entry'!M773</f>
        <v>0</v>
      </c>
      <c r="E772">
        <f>'Data Entry'!N773</f>
        <v>0</v>
      </c>
      <c r="F772">
        <f>'Data Entry'!O773</f>
        <v>0</v>
      </c>
      <c r="G772">
        <f>'Data Entry'!P773</f>
        <v>0</v>
      </c>
      <c r="H772">
        <f>'Data Entry'!Q773</f>
        <v>0</v>
      </c>
      <c r="I772">
        <f>'Data Entry'!R773</f>
        <v>0</v>
      </c>
      <c r="J772">
        <f t="shared" si="132"/>
        <v>0</v>
      </c>
      <c r="K772" s="1">
        <f>SUMIFS('I want to cry'!C$2:C$2000,'I want to cry'!$A$2:$A$2000,$B772,'I want to cry'!$B$2:$B$2000,$C772)</f>
        <v>0</v>
      </c>
      <c r="L772" s="1">
        <f>SUMIFS('I want to cry'!D$2:D$2000,'I want to cry'!$A$2:$A$2000,$B772,'I want to cry'!$B$2:$B$2000,$C772)</f>
        <v>0</v>
      </c>
      <c r="M772" s="1">
        <f>SUMIFS('I want to cry'!E$2:E$2000,'I want to cry'!$A$2:$A$2000,$B772,'I want to cry'!$B$2:$B$2000,$C772)</f>
        <v>0</v>
      </c>
      <c r="N772" s="1">
        <f t="shared" si="133"/>
        <v>0</v>
      </c>
      <c r="O772" s="1">
        <f t="shared" si="134"/>
        <v>0</v>
      </c>
      <c r="P772" s="1">
        <f t="shared" si="135"/>
        <v>0</v>
      </c>
      <c r="Q772" s="1">
        <f>SUMIF('I have a blue banner'!A$2:A$2000,D772,'I have a blue banner'!L$2:L$2000)</f>
        <v>0</v>
      </c>
      <c r="R772" s="1">
        <f>SUMIF('I have a blue banner'!A$2:A$2000,F772,'I have a blue banner'!L$2:L$2000)</f>
        <v>0</v>
      </c>
      <c r="S772" s="1">
        <f>SUMIF('I have a blue banner'!A$2:A$2000,I772,'I have a blue banner'!L$2:L$2000)</f>
        <v>0</v>
      </c>
      <c r="T772" s="1">
        <f>SUMIF('I wanna go biking'!A$2:A$1000,D772,'I wanna go biking'!D$2:D$2000)</f>
        <v>0</v>
      </c>
      <c r="U772" s="1">
        <f>SUMIF('I wanna go biking'!A$2:A$1000,F772,'I wanna go biking'!D$2:D$2000)</f>
        <v>0</v>
      </c>
      <c r="V772" s="1">
        <f>SUMIF('I wanna go biking'!A$2:A$1000,H772,'I wanna go biking'!D$2:D$2000)</f>
        <v>0</v>
      </c>
      <c r="W772">
        <f t="shared" si="136"/>
        <v>0</v>
      </c>
      <c r="X772">
        <f t="shared" si="137"/>
        <v>0</v>
      </c>
      <c r="Y772">
        <f t="shared" si="138"/>
        <v>0</v>
      </c>
      <c r="Z772">
        <f t="shared" si="139"/>
        <v>0</v>
      </c>
      <c r="AA772">
        <f t="shared" si="140"/>
        <v>0</v>
      </c>
      <c r="AB772">
        <f t="shared" si="141"/>
        <v>0</v>
      </c>
      <c r="AC772" s="25">
        <f t="shared" si="142"/>
        <v>0</v>
      </c>
    </row>
    <row r="773" spans="1:29">
      <c r="A773">
        <f>'Data Entry'!A774</f>
        <v>0</v>
      </c>
      <c r="B773">
        <f>'Data Entry'!B774</f>
        <v>0</v>
      </c>
      <c r="C773">
        <f>'Data Entry'!C774</f>
        <v>0</v>
      </c>
      <c r="D773">
        <f>'Data Entry'!M774</f>
        <v>0</v>
      </c>
      <c r="E773">
        <f>'Data Entry'!N774</f>
        <v>0</v>
      </c>
      <c r="F773">
        <f>'Data Entry'!O774</f>
        <v>0</v>
      </c>
      <c r="G773">
        <f>'Data Entry'!P774</f>
        <v>0</v>
      </c>
      <c r="H773">
        <f>'Data Entry'!Q774</f>
        <v>0</v>
      </c>
      <c r="I773">
        <f>'Data Entry'!R774</f>
        <v>0</v>
      </c>
      <c r="J773">
        <f t="shared" si="132"/>
        <v>0</v>
      </c>
      <c r="K773" s="1">
        <f>SUMIFS('I want to cry'!C$2:C$2000,'I want to cry'!$A$2:$A$2000,$B773,'I want to cry'!$B$2:$B$2000,$C773)</f>
        <v>0</v>
      </c>
      <c r="L773" s="1">
        <f>SUMIFS('I want to cry'!D$2:D$2000,'I want to cry'!$A$2:$A$2000,$B773,'I want to cry'!$B$2:$B$2000,$C773)</f>
        <v>0</v>
      </c>
      <c r="M773" s="1">
        <f>SUMIFS('I want to cry'!E$2:E$2000,'I want to cry'!$A$2:$A$2000,$B773,'I want to cry'!$B$2:$B$2000,$C773)</f>
        <v>0</v>
      </c>
      <c r="N773" s="1">
        <f t="shared" si="133"/>
        <v>0</v>
      </c>
      <c r="O773" s="1">
        <f t="shared" si="134"/>
        <v>0</v>
      </c>
      <c r="P773" s="1">
        <f t="shared" si="135"/>
        <v>0</v>
      </c>
      <c r="Q773" s="1">
        <f>SUMIF('I have a blue banner'!A$2:A$2000,D773,'I have a blue banner'!L$2:L$2000)</f>
        <v>0</v>
      </c>
      <c r="R773" s="1">
        <f>SUMIF('I have a blue banner'!A$2:A$2000,F773,'I have a blue banner'!L$2:L$2000)</f>
        <v>0</v>
      </c>
      <c r="S773" s="1">
        <f>SUMIF('I have a blue banner'!A$2:A$2000,I773,'I have a blue banner'!L$2:L$2000)</f>
        <v>0</v>
      </c>
      <c r="T773" s="1">
        <f>SUMIF('I wanna go biking'!A$2:A$1000,D773,'I wanna go biking'!D$2:D$2000)</f>
        <v>0</v>
      </c>
      <c r="U773" s="1">
        <f>SUMIF('I wanna go biking'!A$2:A$1000,F773,'I wanna go biking'!D$2:D$2000)</f>
        <v>0</v>
      </c>
      <c r="V773" s="1">
        <f>SUMIF('I wanna go biking'!A$2:A$1000,H773,'I wanna go biking'!D$2:D$2000)</f>
        <v>0</v>
      </c>
      <c r="W773">
        <f t="shared" si="136"/>
        <v>0</v>
      </c>
      <c r="X773">
        <f t="shared" si="137"/>
        <v>0</v>
      </c>
      <c r="Y773">
        <f t="shared" si="138"/>
        <v>0</v>
      </c>
      <c r="Z773">
        <f t="shared" si="139"/>
        <v>0</v>
      </c>
      <c r="AA773">
        <f t="shared" si="140"/>
        <v>0</v>
      </c>
      <c r="AB773">
        <f t="shared" si="141"/>
        <v>0</v>
      </c>
      <c r="AC773" s="25">
        <f t="shared" si="142"/>
        <v>0</v>
      </c>
    </row>
    <row r="774" spans="1:29">
      <c r="A774">
        <f>'Data Entry'!A775</f>
        <v>0</v>
      </c>
      <c r="B774">
        <f>'Data Entry'!B775</f>
        <v>0</v>
      </c>
      <c r="C774">
        <f>'Data Entry'!C775</f>
        <v>0</v>
      </c>
      <c r="D774">
        <f>'Data Entry'!M775</f>
        <v>0</v>
      </c>
      <c r="E774">
        <f>'Data Entry'!N775</f>
        <v>0</v>
      </c>
      <c r="F774">
        <f>'Data Entry'!O775</f>
        <v>0</v>
      </c>
      <c r="G774">
        <f>'Data Entry'!P775</f>
        <v>0</v>
      </c>
      <c r="H774">
        <f>'Data Entry'!Q775</f>
        <v>0</v>
      </c>
      <c r="I774">
        <f>'Data Entry'!R775</f>
        <v>0</v>
      </c>
      <c r="J774">
        <f t="shared" si="132"/>
        <v>0</v>
      </c>
      <c r="K774" s="1">
        <f>SUMIFS('I want to cry'!C$2:C$2000,'I want to cry'!$A$2:$A$2000,$B774,'I want to cry'!$B$2:$B$2000,$C774)</f>
        <v>0</v>
      </c>
      <c r="L774" s="1">
        <f>SUMIFS('I want to cry'!D$2:D$2000,'I want to cry'!$A$2:$A$2000,$B774,'I want to cry'!$B$2:$B$2000,$C774)</f>
        <v>0</v>
      </c>
      <c r="M774" s="1">
        <f>SUMIFS('I want to cry'!E$2:E$2000,'I want to cry'!$A$2:$A$2000,$B774,'I want to cry'!$B$2:$B$2000,$C774)</f>
        <v>0</v>
      </c>
      <c r="N774" s="1">
        <f t="shared" si="133"/>
        <v>0</v>
      </c>
      <c r="O774" s="1">
        <f t="shared" si="134"/>
        <v>0</v>
      </c>
      <c r="P774" s="1">
        <f t="shared" si="135"/>
        <v>0</v>
      </c>
      <c r="Q774" s="1">
        <f>SUMIF('I have a blue banner'!A$2:A$2000,D774,'I have a blue banner'!L$2:L$2000)</f>
        <v>0</v>
      </c>
      <c r="R774" s="1">
        <f>SUMIF('I have a blue banner'!A$2:A$2000,F774,'I have a blue banner'!L$2:L$2000)</f>
        <v>0</v>
      </c>
      <c r="S774" s="1">
        <f>SUMIF('I have a blue banner'!A$2:A$2000,I774,'I have a blue banner'!L$2:L$2000)</f>
        <v>0</v>
      </c>
      <c r="T774" s="1">
        <f>SUMIF('I wanna go biking'!A$2:A$1000,D774,'I wanna go biking'!D$2:D$2000)</f>
        <v>0</v>
      </c>
      <c r="U774" s="1">
        <f>SUMIF('I wanna go biking'!A$2:A$1000,F774,'I wanna go biking'!D$2:D$2000)</f>
        <v>0</v>
      </c>
      <c r="V774" s="1">
        <f>SUMIF('I wanna go biking'!A$2:A$1000,H774,'I wanna go biking'!D$2:D$2000)</f>
        <v>0</v>
      </c>
      <c r="W774">
        <f t="shared" si="136"/>
        <v>0</v>
      </c>
      <c r="X774">
        <f t="shared" si="137"/>
        <v>0</v>
      </c>
      <c r="Y774">
        <f t="shared" si="138"/>
        <v>0</v>
      </c>
      <c r="Z774">
        <f t="shared" si="139"/>
        <v>0</v>
      </c>
      <c r="AA774">
        <f t="shared" si="140"/>
        <v>0</v>
      </c>
      <c r="AB774">
        <f t="shared" si="141"/>
        <v>0</v>
      </c>
      <c r="AC774" s="25">
        <f t="shared" si="142"/>
        <v>0</v>
      </c>
    </row>
    <row r="775" spans="1:29">
      <c r="A775">
        <f>'Data Entry'!A776</f>
        <v>0</v>
      </c>
      <c r="B775">
        <f>'Data Entry'!B776</f>
        <v>0</v>
      </c>
      <c r="C775">
        <f>'Data Entry'!C776</f>
        <v>0</v>
      </c>
      <c r="D775">
        <f>'Data Entry'!M776</f>
        <v>0</v>
      </c>
      <c r="E775">
        <f>'Data Entry'!N776</f>
        <v>0</v>
      </c>
      <c r="F775">
        <f>'Data Entry'!O776</f>
        <v>0</v>
      </c>
      <c r="G775">
        <f>'Data Entry'!P776</f>
        <v>0</v>
      </c>
      <c r="H775">
        <f>'Data Entry'!Q776</f>
        <v>0</v>
      </c>
      <c r="I775">
        <f>'Data Entry'!R776</f>
        <v>0</v>
      </c>
      <c r="J775">
        <f t="shared" si="132"/>
        <v>0</v>
      </c>
      <c r="K775" s="1">
        <f>SUMIFS('I want to cry'!C$2:C$2000,'I want to cry'!$A$2:$A$2000,$B775,'I want to cry'!$B$2:$B$2000,$C775)</f>
        <v>0</v>
      </c>
      <c r="L775" s="1">
        <f>SUMIFS('I want to cry'!D$2:D$2000,'I want to cry'!$A$2:$A$2000,$B775,'I want to cry'!$B$2:$B$2000,$C775)</f>
        <v>0</v>
      </c>
      <c r="M775" s="1">
        <f>SUMIFS('I want to cry'!E$2:E$2000,'I want to cry'!$A$2:$A$2000,$B775,'I want to cry'!$B$2:$B$2000,$C775)</f>
        <v>0</v>
      </c>
      <c r="N775" s="1">
        <f t="shared" si="133"/>
        <v>0</v>
      </c>
      <c r="O775" s="1">
        <f t="shared" si="134"/>
        <v>0</v>
      </c>
      <c r="P775" s="1">
        <f t="shared" si="135"/>
        <v>0</v>
      </c>
      <c r="Q775" s="1">
        <f>SUMIF('I have a blue banner'!A$2:A$2000,D775,'I have a blue banner'!L$2:L$2000)</f>
        <v>0</v>
      </c>
      <c r="R775" s="1">
        <f>SUMIF('I have a blue banner'!A$2:A$2000,F775,'I have a blue banner'!L$2:L$2000)</f>
        <v>0</v>
      </c>
      <c r="S775" s="1">
        <f>SUMIF('I have a blue banner'!A$2:A$2000,I775,'I have a blue banner'!L$2:L$2000)</f>
        <v>0</v>
      </c>
      <c r="T775" s="1">
        <f>SUMIF('I wanna go biking'!A$2:A$1000,D775,'I wanna go biking'!D$2:D$2000)</f>
        <v>0</v>
      </c>
      <c r="U775" s="1">
        <f>SUMIF('I wanna go biking'!A$2:A$1000,F775,'I wanna go biking'!D$2:D$2000)</f>
        <v>0</v>
      </c>
      <c r="V775" s="1">
        <f>SUMIF('I wanna go biking'!A$2:A$1000,H775,'I wanna go biking'!D$2:D$2000)</f>
        <v>0</v>
      </c>
      <c r="W775">
        <f t="shared" si="136"/>
        <v>0</v>
      </c>
      <c r="X775">
        <f t="shared" si="137"/>
        <v>0</v>
      </c>
      <c r="Y775">
        <f t="shared" si="138"/>
        <v>0</v>
      </c>
      <c r="Z775">
        <f t="shared" si="139"/>
        <v>0</v>
      </c>
      <c r="AA775">
        <f t="shared" si="140"/>
        <v>0</v>
      </c>
      <c r="AB775">
        <f t="shared" si="141"/>
        <v>0</v>
      </c>
      <c r="AC775" s="25">
        <f t="shared" si="142"/>
        <v>0</v>
      </c>
    </row>
    <row r="776" spans="1:29">
      <c r="A776">
        <f>'Data Entry'!A777</f>
        <v>0</v>
      </c>
      <c r="B776">
        <f>'Data Entry'!B777</f>
        <v>0</v>
      </c>
      <c r="C776">
        <f>'Data Entry'!C777</f>
        <v>0</v>
      </c>
      <c r="D776">
        <f>'Data Entry'!M777</f>
        <v>0</v>
      </c>
      <c r="E776">
        <f>'Data Entry'!N777</f>
        <v>0</v>
      </c>
      <c r="F776">
        <f>'Data Entry'!O777</f>
        <v>0</v>
      </c>
      <c r="G776">
        <f>'Data Entry'!P777</f>
        <v>0</v>
      </c>
      <c r="H776">
        <f>'Data Entry'!Q777</f>
        <v>0</v>
      </c>
      <c r="I776">
        <f>'Data Entry'!R777</f>
        <v>0</v>
      </c>
      <c r="J776">
        <f t="shared" si="132"/>
        <v>0</v>
      </c>
      <c r="K776" s="1">
        <f>SUMIFS('I want to cry'!C$2:C$2000,'I want to cry'!$A$2:$A$2000,$B776,'I want to cry'!$B$2:$B$2000,$C776)</f>
        <v>0</v>
      </c>
      <c r="L776" s="1">
        <f>SUMIFS('I want to cry'!D$2:D$2000,'I want to cry'!$A$2:$A$2000,$B776,'I want to cry'!$B$2:$B$2000,$C776)</f>
        <v>0</v>
      </c>
      <c r="M776" s="1">
        <f>SUMIFS('I want to cry'!E$2:E$2000,'I want to cry'!$A$2:$A$2000,$B776,'I want to cry'!$B$2:$B$2000,$C776)</f>
        <v>0</v>
      </c>
      <c r="N776" s="1">
        <f t="shared" si="133"/>
        <v>0</v>
      </c>
      <c r="O776" s="1">
        <f t="shared" si="134"/>
        <v>0</v>
      </c>
      <c r="P776" s="1">
        <f t="shared" si="135"/>
        <v>0</v>
      </c>
      <c r="Q776" s="1">
        <f>SUMIF('I have a blue banner'!A$2:A$2000,D776,'I have a blue banner'!L$2:L$2000)</f>
        <v>0</v>
      </c>
      <c r="R776" s="1">
        <f>SUMIF('I have a blue banner'!A$2:A$2000,F776,'I have a blue banner'!L$2:L$2000)</f>
        <v>0</v>
      </c>
      <c r="S776" s="1">
        <f>SUMIF('I have a blue banner'!A$2:A$2000,I776,'I have a blue banner'!L$2:L$2000)</f>
        <v>0</v>
      </c>
      <c r="T776" s="1">
        <f>SUMIF('I wanna go biking'!A$2:A$1000,D776,'I wanna go biking'!D$2:D$2000)</f>
        <v>0</v>
      </c>
      <c r="U776" s="1">
        <f>SUMIF('I wanna go biking'!A$2:A$1000,F776,'I wanna go biking'!D$2:D$2000)</f>
        <v>0</v>
      </c>
      <c r="V776" s="1">
        <f>SUMIF('I wanna go biking'!A$2:A$1000,H776,'I wanna go biking'!D$2:D$2000)</f>
        <v>0</v>
      </c>
      <c r="W776">
        <f t="shared" si="136"/>
        <v>0</v>
      </c>
      <c r="X776">
        <f t="shared" si="137"/>
        <v>0</v>
      </c>
      <c r="Y776">
        <f t="shared" si="138"/>
        <v>0</v>
      </c>
      <c r="Z776">
        <f t="shared" si="139"/>
        <v>0</v>
      </c>
      <c r="AA776">
        <f t="shared" si="140"/>
        <v>0</v>
      </c>
      <c r="AB776">
        <f t="shared" si="141"/>
        <v>0</v>
      </c>
      <c r="AC776" s="25">
        <f t="shared" si="142"/>
        <v>0</v>
      </c>
    </row>
    <row r="777" spans="1:29">
      <c r="A777">
        <f>'Data Entry'!A778</f>
        <v>0</v>
      </c>
      <c r="B777">
        <f>'Data Entry'!B778</f>
        <v>0</v>
      </c>
      <c r="C777">
        <f>'Data Entry'!C778</f>
        <v>0</v>
      </c>
      <c r="D777">
        <f>'Data Entry'!M778</f>
        <v>0</v>
      </c>
      <c r="E777">
        <f>'Data Entry'!N778</f>
        <v>0</v>
      </c>
      <c r="F777">
        <f>'Data Entry'!O778</f>
        <v>0</v>
      </c>
      <c r="G777">
        <f>'Data Entry'!P778</f>
        <v>0</v>
      </c>
      <c r="H777">
        <f>'Data Entry'!Q778</f>
        <v>0</v>
      </c>
      <c r="I777">
        <f>'Data Entry'!R778</f>
        <v>0</v>
      </c>
      <c r="J777">
        <f t="shared" si="132"/>
        <v>0</v>
      </c>
      <c r="K777" s="1">
        <f>SUMIFS('I want to cry'!C$2:C$2000,'I want to cry'!$A$2:$A$2000,$B777,'I want to cry'!$B$2:$B$2000,$C777)</f>
        <v>0</v>
      </c>
      <c r="L777" s="1">
        <f>SUMIFS('I want to cry'!D$2:D$2000,'I want to cry'!$A$2:$A$2000,$B777,'I want to cry'!$B$2:$B$2000,$C777)</f>
        <v>0</v>
      </c>
      <c r="M777" s="1">
        <f>SUMIFS('I want to cry'!E$2:E$2000,'I want to cry'!$A$2:$A$2000,$B777,'I want to cry'!$B$2:$B$2000,$C777)</f>
        <v>0</v>
      </c>
      <c r="N777" s="1">
        <f t="shared" si="133"/>
        <v>0</v>
      </c>
      <c r="O777" s="1">
        <f t="shared" si="134"/>
        <v>0</v>
      </c>
      <c r="P777" s="1">
        <f t="shared" si="135"/>
        <v>0</v>
      </c>
      <c r="Q777" s="1">
        <f>SUMIF('I have a blue banner'!A$2:A$2000,D777,'I have a blue banner'!L$2:L$2000)</f>
        <v>0</v>
      </c>
      <c r="R777" s="1">
        <f>SUMIF('I have a blue banner'!A$2:A$2000,F777,'I have a blue banner'!L$2:L$2000)</f>
        <v>0</v>
      </c>
      <c r="S777" s="1">
        <f>SUMIF('I have a blue banner'!A$2:A$2000,I777,'I have a blue banner'!L$2:L$2000)</f>
        <v>0</v>
      </c>
      <c r="T777" s="1">
        <f>SUMIF('I wanna go biking'!A$2:A$1000,D777,'I wanna go biking'!D$2:D$2000)</f>
        <v>0</v>
      </c>
      <c r="U777" s="1">
        <f>SUMIF('I wanna go biking'!A$2:A$1000,F777,'I wanna go biking'!D$2:D$2000)</f>
        <v>0</v>
      </c>
      <c r="V777" s="1">
        <f>SUMIF('I wanna go biking'!A$2:A$1000,H777,'I wanna go biking'!D$2:D$2000)</f>
        <v>0</v>
      </c>
      <c r="W777">
        <f t="shared" si="136"/>
        <v>0</v>
      </c>
      <c r="X777">
        <f t="shared" si="137"/>
        <v>0</v>
      </c>
      <c r="Y777">
        <f t="shared" si="138"/>
        <v>0</v>
      </c>
      <c r="Z777">
        <f t="shared" si="139"/>
        <v>0</v>
      </c>
      <c r="AA777">
        <f t="shared" si="140"/>
        <v>0</v>
      </c>
      <c r="AB777">
        <f t="shared" si="141"/>
        <v>0</v>
      </c>
      <c r="AC777" s="25">
        <f t="shared" si="142"/>
        <v>0</v>
      </c>
    </row>
    <row r="778" spans="1:29">
      <c r="A778">
        <f>'Data Entry'!A779</f>
        <v>0</v>
      </c>
      <c r="B778">
        <f>'Data Entry'!B779</f>
        <v>0</v>
      </c>
      <c r="C778">
        <f>'Data Entry'!C779</f>
        <v>0</v>
      </c>
      <c r="D778">
        <f>'Data Entry'!M779</f>
        <v>0</v>
      </c>
      <c r="E778">
        <f>'Data Entry'!N779</f>
        <v>0</v>
      </c>
      <c r="F778">
        <f>'Data Entry'!O779</f>
        <v>0</v>
      </c>
      <c r="G778">
        <f>'Data Entry'!P779</f>
        <v>0</v>
      </c>
      <c r="H778">
        <f>'Data Entry'!Q779</f>
        <v>0</v>
      </c>
      <c r="I778">
        <f>'Data Entry'!R779</f>
        <v>0</v>
      </c>
      <c r="J778">
        <f t="shared" si="132"/>
        <v>0</v>
      </c>
      <c r="K778" s="1">
        <f>SUMIFS('I want to cry'!C$2:C$2000,'I want to cry'!$A$2:$A$2000,$B778,'I want to cry'!$B$2:$B$2000,$C778)</f>
        <v>0</v>
      </c>
      <c r="L778" s="1">
        <f>SUMIFS('I want to cry'!D$2:D$2000,'I want to cry'!$A$2:$A$2000,$B778,'I want to cry'!$B$2:$B$2000,$C778)</f>
        <v>0</v>
      </c>
      <c r="M778" s="1">
        <f>SUMIFS('I want to cry'!E$2:E$2000,'I want to cry'!$A$2:$A$2000,$B778,'I want to cry'!$B$2:$B$2000,$C778)</f>
        <v>0</v>
      </c>
      <c r="N778" s="1">
        <f t="shared" si="133"/>
        <v>0</v>
      </c>
      <c r="O778" s="1">
        <f t="shared" si="134"/>
        <v>0</v>
      </c>
      <c r="P778" s="1">
        <f t="shared" si="135"/>
        <v>0</v>
      </c>
      <c r="Q778" s="1">
        <f>SUMIF('I have a blue banner'!A$2:A$2000,D778,'I have a blue banner'!L$2:L$2000)</f>
        <v>0</v>
      </c>
      <c r="R778" s="1">
        <f>SUMIF('I have a blue banner'!A$2:A$2000,F778,'I have a blue banner'!L$2:L$2000)</f>
        <v>0</v>
      </c>
      <c r="S778" s="1">
        <f>SUMIF('I have a blue banner'!A$2:A$2000,I778,'I have a blue banner'!L$2:L$2000)</f>
        <v>0</v>
      </c>
      <c r="T778" s="1">
        <f>SUMIF('I wanna go biking'!A$2:A$1000,D778,'I wanna go biking'!D$2:D$2000)</f>
        <v>0</v>
      </c>
      <c r="U778" s="1">
        <f>SUMIF('I wanna go biking'!A$2:A$1000,F778,'I wanna go biking'!D$2:D$2000)</f>
        <v>0</v>
      </c>
      <c r="V778" s="1">
        <f>SUMIF('I wanna go biking'!A$2:A$1000,H778,'I wanna go biking'!D$2:D$2000)</f>
        <v>0</v>
      </c>
      <c r="W778">
        <f t="shared" si="136"/>
        <v>0</v>
      </c>
      <c r="X778">
        <f t="shared" si="137"/>
        <v>0</v>
      </c>
      <c r="Y778">
        <f t="shared" si="138"/>
        <v>0</v>
      </c>
      <c r="Z778">
        <f t="shared" si="139"/>
        <v>0</v>
      </c>
      <c r="AA778">
        <f t="shared" si="140"/>
        <v>0</v>
      </c>
      <c r="AB778">
        <f t="shared" si="141"/>
        <v>0</v>
      </c>
      <c r="AC778" s="25">
        <f t="shared" si="142"/>
        <v>0</v>
      </c>
    </row>
    <row r="779" spans="1:29">
      <c r="A779">
        <f>'Data Entry'!A780</f>
        <v>0</v>
      </c>
      <c r="B779">
        <f>'Data Entry'!B780</f>
        <v>0</v>
      </c>
      <c r="C779">
        <f>'Data Entry'!C780</f>
        <v>0</v>
      </c>
      <c r="D779">
        <f>'Data Entry'!M780</f>
        <v>0</v>
      </c>
      <c r="E779">
        <f>'Data Entry'!N780</f>
        <v>0</v>
      </c>
      <c r="F779">
        <f>'Data Entry'!O780</f>
        <v>0</v>
      </c>
      <c r="G779">
        <f>'Data Entry'!P780</f>
        <v>0</v>
      </c>
      <c r="H779">
        <f>'Data Entry'!Q780</f>
        <v>0</v>
      </c>
      <c r="I779">
        <f>'Data Entry'!R780</f>
        <v>0</v>
      </c>
      <c r="J779">
        <f t="shared" si="132"/>
        <v>0</v>
      </c>
      <c r="K779" s="1">
        <f>SUMIFS('I want to cry'!C$2:C$2000,'I want to cry'!$A$2:$A$2000,$B779,'I want to cry'!$B$2:$B$2000,$C779)</f>
        <v>0</v>
      </c>
      <c r="L779" s="1">
        <f>SUMIFS('I want to cry'!D$2:D$2000,'I want to cry'!$A$2:$A$2000,$B779,'I want to cry'!$B$2:$B$2000,$C779)</f>
        <v>0</v>
      </c>
      <c r="M779" s="1">
        <f>SUMIFS('I want to cry'!E$2:E$2000,'I want to cry'!$A$2:$A$2000,$B779,'I want to cry'!$B$2:$B$2000,$C779)</f>
        <v>0</v>
      </c>
      <c r="N779" s="1">
        <f t="shared" si="133"/>
        <v>0</v>
      </c>
      <c r="O779" s="1">
        <f t="shared" si="134"/>
        <v>0</v>
      </c>
      <c r="P779" s="1">
        <f t="shared" si="135"/>
        <v>0</v>
      </c>
      <c r="Q779" s="1">
        <f>SUMIF('I have a blue banner'!A$2:A$2000,D779,'I have a blue banner'!L$2:L$2000)</f>
        <v>0</v>
      </c>
      <c r="R779" s="1">
        <f>SUMIF('I have a blue banner'!A$2:A$2000,F779,'I have a blue banner'!L$2:L$2000)</f>
        <v>0</v>
      </c>
      <c r="S779" s="1">
        <f>SUMIF('I have a blue banner'!A$2:A$2000,I779,'I have a blue banner'!L$2:L$2000)</f>
        <v>0</v>
      </c>
      <c r="T779" s="1">
        <f>SUMIF('I wanna go biking'!A$2:A$1000,D779,'I wanna go biking'!D$2:D$2000)</f>
        <v>0</v>
      </c>
      <c r="U779" s="1">
        <f>SUMIF('I wanna go biking'!A$2:A$1000,F779,'I wanna go biking'!D$2:D$2000)</f>
        <v>0</v>
      </c>
      <c r="V779" s="1">
        <f>SUMIF('I wanna go biking'!A$2:A$1000,H779,'I wanna go biking'!D$2:D$2000)</f>
        <v>0</v>
      </c>
      <c r="W779">
        <f t="shared" si="136"/>
        <v>0</v>
      </c>
      <c r="X779">
        <f t="shared" si="137"/>
        <v>0</v>
      </c>
      <c r="Y779">
        <f t="shared" si="138"/>
        <v>0</v>
      </c>
      <c r="Z779">
        <f t="shared" si="139"/>
        <v>0</v>
      </c>
      <c r="AA779">
        <f t="shared" si="140"/>
        <v>0</v>
      </c>
      <c r="AB779">
        <f t="shared" si="141"/>
        <v>0</v>
      </c>
      <c r="AC779" s="25">
        <f t="shared" si="142"/>
        <v>0</v>
      </c>
    </row>
    <row r="780" spans="1:29">
      <c r="A780">
        <f>'Data Entry'!A781</f>
        <v>0</v>
      </c>
      <c r="B780">
        <f>'Data Entry'!B781</f>
        <v>0</v>
      </c>
      <c r="C780">
        <f>'Data Entry'!C781</f>
        <v>0</v>
      </c>
      <c r="D780">
        <f>'Data Entry'!M781</f>
        <v>0</v>
      </c>
      <c r="E780">
        <f>'Data Entry'!N781</f>
        <v>0</v>
      </c>
      <c r="F780">
        <f>'Data Entry'!O781</f>
        <v>0</v>
      </c>
      <c r="G780">
        <f>'Data Entry'!P781</f>
        <v>0</v>
      </c>
      <c r="H780">
        <f>'Data Entry'!Q781</f>
        <v>0</v>
      </c>
      <c r="I780">
        <f>'Data Entry'!R781</f>
        <v>0</v>
      </c>
      <c r="J780">
        <f t="shared" si="132"/>
        <v>0</v>
      </c>
      <c r="K780" s="1">
        <f>SUMIFS('I want to cry'!C$2:C$2000,'I want to cry'!$A$2:$A$2000,$B780,'I want to cry'!$B$2:$B$2000,$C780)</f>
        <v>0</v>
      </c>
      <c r="L780" s="1">
        <f>SUMIFS('I want to cry'!D$2:D$2000,'I want to cry'!$A$2:$A$2000,$B780,'I want to cry'!$B$2:$B$2000,$C780)</f>
        <v>0</v>
      </c>
      <c r="M780" s="1">
        <f>SUMIFS('I want to cry'!E$2:E$2000,'I want to cry'!$A$2:$A$2000,$B780,'I want to cry'!$B$2:$B$2000,$C780)</f>
        <v>0</v>
      </c>
      <c r="N780" s="1">
        <f t="shared" si="133"/>
        <v>0</v>
      </c>
      <c r="O780" s="1">
        <f t="shared" si="134"/>
        <v>0</v>
      </c>
      <c r="P780" s="1">
        <f t="shared" si="135"/>
        <v>0</v>
      </c>
      <c r="Q780" s="1">
        <f>SUMIF('I have a blue banner'!A$2:A$2000,D780,'I have a blue banner'!L$2:L$2000)</f>
        <v>0</v>
      </c>
      <c r="R780" s="1">
        <f>SUMIF('I have a blue banner'!A$2:A$2000,F780,'I have a blue banner'!L$2:L$2000)</f>
        <v>0</v>
      </c>
      <c r="S780" s="1">
        <f>SUMIF('I have a blue banner'!A$2:A$2000,I780,'I have a blue banner'!L$2:L$2000)</f>
        <v>0</v>
      </c>
      <c r="T780" s="1">
        <f>SUMIF('I wanna go biking'!A$2:A$1000,D780,'I wanna go biking'!D$2:D$2000)</f>
        <v>0</v>
      </c>
      <c r="U780" s="1">
        <f>SUMIF('I wanna go biking'!A$2:A$1000,F780,'I wanna go biking'!D$2:D$2000)</f>
        <v>0</v>
      </c>
      <c r="V780" s="1">
        <f>SUMIF('I wanna go biking'!A$2:A$1000,H780,'I wanna go biking'!D$2:D$2000)</f>
        <v>0</v>
      </c>
      <c r="W780">
        <f t="shared" si="136"/>
        <v>0</v>
      </c>
      <c r="X780">
        <f t="shared" si="137"/>
        <v>0</v>
      </c>
      <c r="Y780">
        <f t="shared" si="138"/>
        <v>0</v>
      </c>
      <c r="Z780">
        <f t="shared" si="139"/>
        <v>0</v>
      </c>
      <c r="AA780">
        <f t="shared" si="140"/>
        <v>0</v>
      </c>
      <c r="AB780">
        <f t="shared" si="141"/>
        <v>0</v>
      </c>
      <c r="AC780" s="25">
        <f t="shared" si="142"/>
        <v>0</v>
      </c>
    </row>
    <row r="781" spans="1:29">
      <c r="A781">
        <f>'Data Entry'!A782</f>
        <v>0</v>
      </c>
      <c r="B781">
        <f>'Data Entry'!B782</f>
        <v>0</v>
      </c>
      <c r="C781">
        <f>'Data Entry'!C782</f>
        <v>0</v>
      </c>
      <c r="D781">
        <f>'Data Entry'!M782</f>
        <v>0</v>
      </c>
      <c r="E781">
        <f>'Data Entry'!N782</f>
        <v>0</v>
      </c>
      <c r="F781">
        <f>'Data Entry'!O782</f>
        <v>0</v>
      </c>
      <c r="G781">
        <f>'Data Entry'!P782</f>
        <v>0</v>
      </c>
      <c r="H781">
        <f>'Data Entry'!Q782</f>
        <v>0</v>
      </c>
      <c r="I781">
        <f>'Data Entry'!R782</f>
        <v>0</v>
      </c>
      <c r="J781">
        <f t="shared" si="132"/>
        <v>0</v>
      </c>
      <c r="K781" s="1">
        <f>SUMIFS('I want to cry'!C$2:C$2000,'I want to cry'!$A$2:$A$2000,$B781,'I want to cry'!$B$2:$B$2000,$C781)</f>
        <v>0</v>
      </c>
      <c r="L781" s="1">
        <f>SUMIFS('I want to cry'!D$2:D$2000,'I want to cry'!$A$2:$A$2000,$B781,'I want to cry'!$B$2:$B$2000,$C781)</f>
        <v>0</v>
      </c>
      <c r="M781" s="1">
        <f>SUMIFS('I want to cry'!E$2:E$2000,'I want to cry'!$A$2:$A$2000,$B781,'I want to cry'!$B$2:$B$2000,$C781)</f>
        <v>0</v>
      </c>
      <c r="N781" s="1">
        <f t="shared" si="133"/>
        <v>0</v>
      </c>
      <c r="O781" s="1">
        <f t="shared" si="134"/>
        <v>0</v>
      </c>
      <c r="P781" s="1">
        <f t="shared" si="135"/>
        <v>0</v>
      </c>
      <c r="Q781" s="1">
        <f>SUMIF('I have a blue banner'!A$2:A$2000,D781,'I have a blue banner'!L$2:L$2000)</f>
        <v>0</v>
      </c>
      <c r="R781" s="1">
        <f>SUMIF('I have a blue banner'!A$2:A$2000,F781,'I have a blue banner'!L$2:L$2000)</f>
        <v>0</v>
      </c>
      <c r="S781" s="1">
        <f>SUMIF('I have a blue banner'!A$2:A$2000,I781,'I have a blue banner'!L$2:L$2000)</f>
        <v>0</v>
      </c>
      <c r="T781" s="1">
        <f>SUMIF('I wanna go biking'!A$2:A$1000,D781,'I wanna go biking'!D$2:D$2000)</f>
        <v>0</v>
      </c>
      <c r="U781" s="1">
        <f>SUMIF('I wanna go biking'!A$2:A$1000,F781,'I wanna go biking'!D$2:D$2000)</f>
        <v>0</v>
      </c>
      <c r="V781" s="1">
        <f>SUMIF('I wanna go biking'!A$2:A$1000,H781,'I wanna go biking'!D$2:D$2000)</f>
        <v>0</v>
      </c>
      <c r="W781">
        <f t="shared" si="136"/>
        <v>0</v>
      </c>
      <c r="X781">
        <f t="shared" si="137"/>
        <v>0</v>
      </c>
      <c r="Y781">
        <f t="shared" si="138"/>
        <v>0</v>
      </c>
      <c r="Z781">
        <f t="shared" si="139"/>
        <v>0</v>
      </c>
      <c r="AA781">
        <f t="shared" si="140"/>
        <v>0</v>
      </c>
      <c r="AB781">
        <f t="shared" si="141"/>
        <v>0</v>
      </c>
      <c r="AC781" s="25">
        <f t="shared" si="142"/>
        <v>0</v>
      </c>
    </row>
    <row r="782" spans="1:29">
      <c r="A782">
        <f>'Data Entry'!A783</f>
        <v>0</v>
      </c>
      <c r="B782">
        <f>'Data Entry'!B783</f>
        <v>0</v>
      </c>
      <c r="C782">
        <f>'Data Entry'!C783</f>
        <v>0</v>
      </c>
      <c r="D782">
        <f>'Data Entry'!M783</f>
        <v>0</v>
      </c>
      <c r="E782">
        <f>'Data Entry'!N783</f>
        <v>0</v>
      </c>
      <c r="F782">
        <f>'Data Entry'!O783</f>
        <v>0</v>
      </c>
      <c r="G782">
        <f>'Data Entry'!P783</f>
        <v>0</v>
      </c>
      <c r="H782">
        <f>'Data Entry'!Q783</f>
        <v>0</v>
      </c>
      <c r="I782">
        <f>'Data Entry'!R783</f>
        <v>0</v>
      </c>
      <c r="J782">
        <f t="shared" si="132"/>
        <v>0</v>
      </c>
      <c r="K782" s="1">
        <f>SUMIFS('I want to cry'!C$2:C$2000,'I want to cry'!$A$2:$A$2000,$B782,'I want to cry'!$B$2:$B$2000,$C782)</f>
        <v>0</v>
      </c>
      <c r="L782" s="1">
        <f>SUMIFS('I want to cry'!D$2:D$2000,'I want to cry'!$A$2:$A$2000,$B782,'I want to cry'!$B$2:$B$2000,$C782)</f>
        <v>0</v>
      </c>
      <c r="M782" s="1">
        <f>SUMIFS('I want to cry'!E$2:E$2000,'I want to cry'!$A$2:$A$2000,$B782,'I want to cry'!$B$2:$B$2000,$C782)</f>
        <v>0</v>
      </c>
      <c r="N782" s="1">
        <f t="shared" si="133"/>
        <v>0</v>
      </c>
      <c r="O782" s="1">
        <f t="shared" si="134"/>
        <v>0</v>
      </c>
      <c r="P782" s="1">
        <f t="shared" si="135"/>
        <v>0</v>
      </c>
      <c r="Q782" s="1">
        <f>SUMIF('I have a blue banner'!A$2:A$2000,D782,'I have a blue banner'!L$2:L$2000)</f>
        <v>0</v>
      </c>
      <c r="R782" s="1">
        <f>SUMIF('I have a blue banner'!A$2:A$2000,F782,'I have a blue banner'!L$2:L$2000)</f>
        <v>0</v>
      </c>
      <c r="S782" s="1">
        <f>SUMIF('I have a blue banner'!A$2:A$2000,I782,'I have a blue banner'!L$2:L$2000)</f>
        <v>0</v>
      </c>
      <c r="T782" s="1">
        <f>SUMIF('I wanna go biking'!A$2:A$1000,D782,'I wanna go biking'!D$2:D$2000)</f>
        <v>0</v>
      </c>
      <c r="U782" s="1">
        <f>SUMIF('I wanna go biking'!A$2:A$1000,F782,'I wanna go biking'!D$2:D$2000)</f>
        <v>0</v>
      </c>
      <c r="V782" s="1">
        <f>SUMIF('I wanna go biking'!A$2:A$1000,H782,'I wanna go biking'!D$2:D$2000)</f>
        <v>0</v>
      </c>
      <c r="W782">
        <f t="shared" si="136"/>
        <v>0</v>
      </c>
      <c r="X782">
        <f t="shared" si="137"/>
        <v>0</v>
      </c>
      <c r="Y782">
        <f t="shared" si="138"/>
        <v>0</v>
      </c>
      <c r="Z782">
        <f t="shared" si="139"/>
        <v>0</v>
      </c>
      <c r="AA782">
        <f t="shared" si="140"/>
        <v>0</v>
      </c>
      <c r="AB782">
        <f t="shared" si="141"/>
        <v>0</v>
      </c>
      <c r="AC782" s="25">
        <f t="shared" si="142"/>
        <v>0</v>
      </c>
    </row>
    <row r="783" spans="1:29">
      <c r="A783">
        <f>'Data Entry'!A784</f>
        <v>0</v>
      </c>
      <c r="B783">
        <f>'Data Entry'!B784</f>
        <v>0</v>
      </c>
      <c r="C783">
        <f>'Data Entry'!C784</f>
        <v>0</v>
      </c>
      <c r="D783">
        <f>'Data Entry'!M784</f>
        <v>0</v>
      </c>
      <c r="E783">
        <f>'Data Entry'!N784</f>
        <v>0</v>
      </c>
      <c r="F783">
        <f>'Data Entry'!O784</f>
        <v>0</v>
      </c>
      <c r="G783">
        <f>'Data Entry'!P784</f>
        <v>0</v>
      </c>
      <c r="H783">
        <f>'Data Entry'!Q784</f>
        <v>0</v>
      </c>
      <c r="I783">
        <f>'Data Entry'!R784</f>
        <v>0</v>
      </c>
      <c r="J783">
        <f t="shared" si="132"/>
        <v>0</v>
      </c>
      <c r="K783" s="1">
        <f>SUMIFS('I want to cry'!C$2:C$2000,'I want to cry'!$A$2:$A$2000,$B783,'I want to cry'!$B$2:$B$2000,$C783)</f>
        <v>0</v>
      </c>
      <c r="L783" s="1">
        <f>SUMIFS('I want to cry'!D$2:D$2000,'I want to cry'!$A$2:$A$2000,$B783,'I want to cry'!$B$2:$B$2000,$C783)</f>
        <v>0</v>
      </c>
      <c r="M783" s="1">
        <f>SUMIFS('I want to cry'!E$2:E$2000,'I want to cry'!$A$2:$A$2000,$B783,'I want to cry'!$B$2:$B$2000,$C783)</f>
        <v>0</v>
      </c>
      <c r="N783" s="1">
        <f t="shared" si="133"/>
        <v>0</v>
      </c>
      <c r="O783" s="1">
        <f t="shared" si="134"/>
        <v>0</v>
      </c>
      <c r="P783" s="1">
        <f t="shared" si="135"/>
        <v>0</v>
      </c>
      <c r="Q783" s="1">
        <f>SUMIF('I have a blue banner'!A$2:A$2000,D783,'I have a blue banner'!L$2:L$2000)</f>
        <v>0</v>
      </c>
      <c r="R783" s="1">
        <f>SUMIF('I have a blue banner'!A$2:A$2000,F783,'I have a blue banner'!L$2:L$2000)</f>
        <v>0</v>
      </c>
      <c r="S783" s="1">
        <f>SUMIF('I have a blue banner'!A$2:A$2000,I783,'I have a blue banner'!L$2:L$2000)</f>
        <v>0</v>
      </c>
      <c r="T783" s="1">
        <f>SUMIF('I wanna go biking'!A$2:A$1000,D783,'I wanna go biking'!D$2:D$2000)</f>
        <v>0</v>
      </c>
      <c r="U783" s="1">
        <f>SUMIF('I wanna go biking'!A$2:A$1000,F783,'I wanna go biking'!D$2:D$2000)</f>
        <v>0</v>
      </c>
      <c r="V783" s="1">
        <f>SUMIF('I wanna go biking'!A$2:A$1000,H783,'I wanna go biking'!D$2:D$2000)</f>
        <v>0</v>
      </c>
      <c r="W783">
        <f t="shared" si="136"/>
        <v>0</v>
      </c>
      <c r="X783">
        <f t="shared" si="137"/>
        <v>0</v>
      </c>
      <c r="Y783">
        <f t="shared" si="138"/>
        <v>0</v>
      </c>
      <c r="Z783">
        <f t="shared" si="139"/>
        <v>0</v>
      </c>
      <c r="AA783">
        <f t="shared" si="140"/>
        <v>0</v>
      </c>
      <c r="AB783">
        <f t="shared" si="141"/>
        <v>0</v>
      </c>
      <c r="AC783" s="25">
        <f t="shared" si="142"/>
        <v>0</v>
      </c>
    </row>
    <row r="784" spans="1:29">
      <c r="A784">
        <f>'Data Entry'!A785</f>
        <v>0</v>
      </c>
      <c r="B784">
        <f>'Data Entry'!B785</f>
        <v>0</v>
      </c>
      <c r="C784">
        <f>'Data Entry'!C785</f>
        <v>0</v>
      </c>
      <c r="D784">
        <f>'Data Entry'!M785</f>
        <v>0</v>
      </c>
      <c r="E784">
        <f>'Data Entry'!N785</f>
        <v>0</v>
      </c>
      <c r="F784">
        <f>'Data Entry'!O785</f>
        <v>0</v>
      </c>
      <c r="G784">
        <f>'Data Entry'!P785</f>
        <v>0</v>
      </c>
      <c r="H784">
        <f>'Data Entry'!Q785</f>
        <v>0</v>
      </c>
      <c r="I784">
        <f>'Data Entry'!R785</f>
        <v>0</v>
      </c>
      <c r="J784">
        <f t="shared" si="132"/>
        <v>0</v>
      </c>
      <c r="K784" s="1">
        <f>SUMIFS('I want to cry'!C$2:C$2000,'I want to cry'!$A$2:$A$2000,$B784,'I want to cry'!$B$2:$B$2000,$C784)</f>
        <v>0</v>
      </c>
      <c r="L784" s="1">
        <f>SUMIFS('I want to cry'!D$2:D$2000,'I want to cry'!$A$2:$A$2000,$B784,'I want to cry'!$B$2:$B$2000,$C784)</f>
        <v>0</v>
      </c>
      <c r="M784" s="1">
        <f>SUMIFS('I want to cry'!E$2:E$2000,'I want to cry'!$A$2:$A$2000,$B784,'I want to cry'!$B$2:$B$2000,$C784)</f>
        <v>0</v>
      </c>
      <c r="N784" s="1">
        <f t="shared" si="133"/>
        <v>0</v>
      </c>
      <c r="O784" s="1">
        <f t="shared" si="134"/>
        <v>0</v>
      </c>
      <c r="P784" s="1">
        <f t="shared" si="135"/>
        <v>0</v>
      </c>
      <c r="Q784" s="1">
        <f>SUMIF('I have a blue banner'!A$2:A$2000,D784,'I have a blue banner'!L$2:L$2000)</f>
        <v>0</v>
      </c>
      <c r="R784" s="1">
        <f>SUMIF('I have a blue banner'!A$2:A$2000,F784,'I have a blue banner'!L$2:L$2000)</f>
        <v>0</v>
      </c>
      <c r="S784" s="1">
        <f>SUMIF('I have a blue banner'!A$2:A$2000,I784,'I have a blue banner'!L$2:L$2000)</f>
        <v>0</v>
      </c>
      <c r="T784" s="1">
        <f>SUMIF('I wanna go biking'!A$2:A$1000,D784,'I wanna go biking'!D$2:D$2000)</f>
        <v>0</v>
      </c>
      <c r="U784" s="1">
        <f>SUMIF('I wanna go biking'!A$2:A$1000,F784,'I wanna go biking'!D$2:D$2000)</f>
        <v>0</v>
      </c>
      <c r="V784" s="1">
        <f>SUMIF('I wanna go biking'!A$2:A$1000,H784,'I wanna go biking'!D$2:D$2000)</f>
        <v>0</v>
      </c>
      <c r="W784">
        <f t="shared" si="136"/>
        <v>0</v>
      </c>
      <c r="X784">
        <f t="shared" si="137"/>
        <v>0</v>
      </c>
      <c r="Y784">
        <f t="shared" si="138"/>
        <v>0</v>
      </c>
      <c r="Z784">
        <f t="shared" si="139"/>
        <v>0</v>
      </c>
      <c r="AA784">
        <f t="shared" si="140"/>
        <v>0</v>
      </c>
      <c r="AB784">
        <f t="shared" si="141"/>
        <v>0</v>
      </c>
      <c r="AC784" s="25">
        <f t="shared" si="142"/>
        <v>0</v>
      </c>
    </row>
    <row r="785" spans="1:29">
      <c r="A785">
        <f>'Data Entry'!A786</f>
        <v>0</v>
      </c>
      <c r="B785">
        <f>'Data Entry'!B786</f>
        <v>0</v>
      </c>
      <c r="C785">
        <f>'Data Entry'!C786</f>
        <v>0</v>
      </c>
      <c r="D785">
        <f>'Data Entry'!M786</f>
        <v>0</v>
      </c>
      <c r="E785">
        <f>'Data Entry'!N786</f>
        <v>0</v>
      </c>
      <c r="F785">
        <f>'Data Entry'!O786</f>
        <v>0</v>
      </c>
      <c r="G785">
        <f>'Data Entry'!P786</f>
        <v>0</v>
      </c>
      <c r="H785">
        <f>'Data Entry'!Q786</f>
        <v>0</v>
      </c>
      <c r="I785">
        <f>'Data Entry'!R786</f>
        <v>0</v>
      </c>
      <c r="J785">
        <f t="shared" si="132"/>
        <v>0</v>
      </c>
      <c r="K785" s="1">
        <f>SUMIFS('I want to cry'!C$2:C$2000,'I want to cry'!$A$2:$A$2000,$B785,'I want to cry'!$B$2:$B$2000,$C785)</f>
        <v>0</v>
      </c>
      <c r="L785" s="1">
        <f>SUMIFS('I want to cry'!D$2:D$2000,'I want to cry'!$A$2:$A$2000,$B785,'I want to cry'!$B$2:$B$2000,$C785)</f>
        <v>0</v>
      </c>
      <c r="M785" s="1">
        <f>SUMIFS('I want to cry'!E$2:E$2000,'I want to cry'!$A$2:$A$2000,$B785,'I want to cry'!$B$2:$B$2000,$C785)</f>
        <v>0</v>
      </c>
      <c r="N785" s="1">
        <f t="shared" si="133"/>
        <v>0</v>
      </c>
      <c r="O785" s="1">
        <f t="shared" si="134"/>
        <v>0</v>
      </c>
      <c r="P785" s="1">
        <f t="shared" si="135"/>
        <v>0</v>
      </c>
      <c r="Q785" s="1">
        <f>SUMIF('I have a blue banner'!A$2:A$2000,D785,'I have a blue banner'!L$2:L$2000)</f>
        <v>0</v>
      </c>
      <c r="R785" s="1">
        <f>SUMIF('I have a blue banner'!A$2:A$2000,F785,'I have a blue banner'!L$2:L$2000)</f>
        <v>0</v>
      </c>
      <c r="S785" s="1">
        <f>SUMIF('I have a blue banner'!A$2:A$2000,I785,'I have a blue banner'!L$2:L$2000)</f>
        <v>0</v>
      </c>
      <c r="T785" s="1">
        <f>SUMIF('I wanna go biking'!A$2:A$1000,D785,'I wanna go biking'!D$2:D$2000)</f>
        <v>0</v>
      </c>
      <c r="U785" s="1">
        <f>SUMIF('I wanna go biking'!A$2:A$1000,F785,'I wanna go biking'!D$2:D$2000)</f>
        <v>0</v>
      </c>
      <c r="V785" s="1">
        <f>SUMIF('I wanna go biking'!A$2:A$1000,H785,'I wanna go biking'!D$2:D$2000)</f>
        <v>0</v>
      </c>
      <c r="W785">
        <f t="shared" si="136"/>
        <v>0</v>
      </c>
      <c r="X785">
        <f t="shared" si="137"/>
        <v>0</v>
      </c>
      <c r="Y785">
        <f t="shared" si="138"/>
        <v>0</v>
      </c>
      <c r="Z785">
        <f t="shared" si="139"/>
        <v>0</v>
      </c>
      <c r="AA785">
        <f t="shared" si="140"/>
        <v>0</v>
      </c>
      <c r="AB785">
        <f t="shared" si="141"/>
        <v>0</v>
      </c>
      <c r="AC785" s="25">
        <f t="shared" si="142"/>
        <v>0</v>
      </c>
    </row>
    <row r="786" spans="1:29">
      <c r="A786">
        <f>'Data Entry'!A787</f>
        <v>0</v>
      </c>
      <c r="B786">
        <f>'Data Entry'!B787</f>
        <v>0</v>
      </c>
      <c r="C786">
        <f>'Data Entry'!C787</f>
        <v>0</v>
      </c>
      <c r="D786">
        <f>'Data Entry'!M787</f>
        <v>0</v>
      </c>
      <c r="E786">
        <f>'Data Entry'!N787</f>
        <v>0</v>
      </c>
      <c r="F786">
        <f>'Data Entry'!O787</f>
        <v>0</v>
      </c>
      <c r="G786">
        <f>'Data Entry'!P787</f>
        <v>0</v>
      </c>
      <c r="H786">
        <f>'Data Entry'!Q787</f>
        <v>0</v>
      </c>
      <c r="I786">
        <f>'Data Entry'!R787</f>
        <v>0</v>
      </c>
      <c r="J786">
        <f t="shared" si="132"/>
        <v>0</v>
      </c>
      <c r="K786" s="1">
        <f>SUMIFS('I want to cry'!C$2:C$2000,'I want to cry'!$A$2:$A$2000,$B786,'I want to cry'!$B$2:$B$2000,$C786)</f>
        <v>0</v>
      </c>
      <c r="L786" s="1">
        <f>SUMIFS('I want to cry'!D$2:D$2000,'I want to cry'!$A$2:$A$2000,$B786,'I want to cry'!$B$2:$B$2000,$C786)</f>
        <v>0</v>
      </c>
      <c r="M786" s="1">
        <f>SUMIFS('I want to cry'!E$2:E$2000,'I want to cry'!$A$2:$A$2000,$B786,'I want to cry'!$B$2:$B$2000,$C786)</f>
        <v>0</v>
      </c>
      <c r="N786" s="1">
        <f t="shared" si="133"/>
        <v>0</v>
      </c>
      <c r="O786" s="1">
        <f t="shared" si="134"/>
        <v>0</v>
      </c>
      <c r="P786" s="1">
        <f t="shared" si="135"/>
        <v>0</v>
      </c>
      <c r="Q786" s="1">
        <f>SUMIF('I have a blue banner'!A$2:A$2000,D786,'I have a blue banner'!L$2:L$2000)</f>
        <v>0</v>
      </c>
      <c r="R786" s="1">
        <f>SUMIF('I have a blue banner'!A$2:A$2000,F786,'I have a blue banner'!L$2:L$2000)</f>
        <v>0</v>
      </c>
      <c r="S786" s="1">
        <f>SUMIF('I have a blue banner'!A$2:A$2000,I786,'I have a blue banner'!L$2:L$2000)</f>
        <v>0</v>
      </c>
      <c r="T786" s="1">
        <f>SUMIF('I wanna go biking'!A$2:A$1000,D786,'I wanna go biking'!D$2:D$2000)</f>
        <v>0</v>
      </c>
      <c r="U786" s="1">
        <f>SUMIF('I wanna go biking'!A$2:A$1000,F786,'I wanna go biking'!D$2:D$2000)</f>
        <v>0</v>
      </c>
      <c r="V786" s="1">
        <f>SUMIF('I wanna go biking'!A$2:A$1000,H786,'I wanna go biking'!D$2:D$2000)</f>
        <v>0</v>
      </c>
      <c r="W786">
        <f t="shared" si="136"/>
        <v>0</v>
      </c>
      <c r="X786">
        <f t="shared" si="137"/>
        <v>0</v>
      </c>
      <c r="Y786">
        <f t="shared" si="138"/>
        <v>0</v>
      </c>
      <c r="Z786">
        <f t="shared" si="139"/>
        <v>0</v>
      </c>
      <c r="AA786">
        <f t="shared" si="140"/>
        <v>0</v>
      </c>
      <c r="AB786">
        <f t="shared" si="141"/>
        <v>0</v>
      </c>
      <c r="AC786" s="25">
        <f t="shared" si="142"/>
        <v>0</v>
      </c>
    </row>
    <row r="787" spans="1:29">
      <c r="A787">
        <f>'Data Entry'!A788</f>
        <v>0</v>
      </c>
      <c r="B787">
        <f>'Data Entry'!B788</f>
        <v>0</v>
      </c>
      <c r="C787">
        <f>'Data Entry'!C788</f>
        <v>0</v>
      </c>
      <c r="D787">
        <f>'Data Entry'!M788</f>
        <v>0</v>
      </c>
      <c r="E787">
        <f>'Data Entry'!N788</f>
        <v>0</v>
      </c>
      <c r="F787">
        <f>'Data Entry'!O788</f>
        <v>0</v>
      </c>
      <c r="G787">
        <f>'Data Entry'!P788</f>
        <v>0</v>
      </c>
      <c r="H787">
        <f>'Data Entry'!Q788</f>
        <v>0</v>
      </c>
      <c r="I787">
        <f>'Data Entry'!R788</f>
        <v>0</v>
      </c>
      <c r="J787">
        <f t="shared" si="132"/>
        <v>0</v>
      </c>
      <c r="K787" s="1">
        <f>SUMIFS('I want to cry'!C$2:C$2000,'I want to cry'!$A$2:$A$2000,$B787,'I want to cry'!$B$2:$B$2000,$C787)</f>
        <v>0</v>
      </c>
      <c r="L787" s="1">
        <f>SUMIFS('I want to cry'!D$2:D$2000,'I want to cry'!$A$2:$A$2000,$B787,'I want to cry'!$B$2:$B$2000,$C787)</f>
        <v>0</v>
      </c>
      <c r="M787" s="1">
        <f>SUMIFS('I want to cry'!E$2:E$2000,'I want to cry'!$A$2:$A$2000,$B787,'I want to cry'!$B$2:$B$2000,$C787)</f>
        <v>0</v>
      </c>
      <c r="N787" s="1">
        <f t="shared" si="133"/>
        <v>0</v>
      </c>
      <c r="O787" s="1">
        <f t="shared" si="134"/>
        <v>0</v>
      </c>
      <c r="P787" s="1">
        <f t="shared" si="135"/>
        <v>0</v>
      </c>
      <c r="Q787" s="1">
        <f>SUMIF('I have a blue banner'!A$2:A$2000,D787,'I have a blue banner'!L$2:L$2000)</f>
        <v>0</v>
      </c>
      <c r="R787" s="1">
        <f>SUMIF('I have a blue banner'!A$2:A$2000,F787,'I have a blue banner'!L$2:L$2000)</f>
        <v>0</v>
      </c>
      <c r="S787" s="1">
        <f>SUMIF('I have a blue banner'!A$2:A$2000,I787,'I have a blue banner'!L$2:L$2000)</f>
        <v>0</v>
      </c>
      <c r="T787" s="1">
        <f>SUMIF('I wanna go biking'!A$2:A$1000,D787,'I wanna go biking'!D$2:D$2000)</f>
        <v>0</v>
      </c>
      <c r="U787" s="1">
        <f>SUMIF('I wanna go biking'!A$2:A$1000,F787,'I wanna go biking'!D$2:D$2000)</f>
        <v>0</v>
      </c>
      <c r="V787" s="1">
        <f>SUMIF('I wanna go biking'!A$2:A$1000,H787,'I wanna go biking'!D$2:D$2000)</f>
        <v>0</v>
      </c>
      <c r="W787">
        <f t="shared" si="136"/>
        <v>0</v>
      </c>
      <c r="X787">
        <f t="shared" si="137"/>
        <v>0</v>
      </c>
      <c r="Y787">
        <f t="shared" si="138"/>
        <v>0</v>
      </c>
      <c r="Z787">
        <f t="shared" si="139"/>
        <v>0</v>
      </c>
      <c r="AA787">
        <f t="shared" si="140"/>
        <v>0</v>
      </c>
      <c r="AB787">
        <f t="shared" si="141"/>
        <v>0</v>
      </c>
      <c r="AC787" s="25">
        <f t="shared" si="142"/>
        <v>0</v>
      </c>
    </row>
    <row r="788" spans="1:29">
      <c r="A788">
        <f>'Data Entry'!A789</f>
        <v>0</v>
      </c>
      <c r="B788">
        <f>'Data Entry'!B789</f>
        <v>0</v>
      </c>
      <c r="C788">
        <f>'Data Entry'!C789</f>
        <v>0</v>
      </c>
      <c r="D788">
        <f>'Data Entry'!M789</f>
        <v>0</v>
      </c>
      <c r="E788">
        <f>'Data Entry'!N789</f>
        <v>0</v>
      </c>
      <c r="F788">
        <f>'Data Entry'!O789</f>
        <v>0</v>
      </c>
      <c r="G788">
        <f>'Data Entry'!P789</f>
        <v>0</v>
      </c>
      <c r="H788">
        <f>'Data Entry'!Q789</f>
        <v>0</v>
      </c>
      <c r="I788">
        <f>'Data Entry'!R789</f>
        <v>0</v>
      </c>
      <c r="J788">
        <f t="shared" si="132"/>
        <v>0</v>
      </c>
      <c r="K788" s="1">
        <f>SUMIFS('I want to cry'!C$2:C$2000,'I want to cry'!$A$2:$A$2000,$B788,'I want to cry'!$B$2:$B$2000,$C788)</f>
        <v>0</v>
      </c>
      <c r="L788" s="1">
        <f>SUMIFS('I want to cry'!D$2:D$2000,'I want to cry'!$A$2:$A$2000,$B788,'I want to cry'!$B$2:$B$2000,$C788)</f>
        <v>0</v>
      </c>
      <c r="M788" s="1">
        <f>SUMIFS('I want to cry'!E$2:E$2000,'I want to cry'!$A$2:$A$2000,$B788,'I want to cry'!$B$2:$B$2000,$C788)</f>
        <v>0</v>
      </c>
      <c r="N788" s="1">
        <f t="shared" si="133"/>
        <v>0</v>
      </c>
      <c r="O788" s="1">
        <f t="shared" si="134"/>
        <v>0</v>
      </c>
      <c r="P788" s="1">
        <f t="shared" si="135"/>
        <v>0</v>
      </c>
      <c r="Q788" s="1">
        <f>SUMIF('I have a blue banner'!A$2:A$2000,D788,'I have a blue banner'!L$2:L$2000)</f>
        <v>0</v>
      </c>
      <c r="R788" s="1">
        <f>SUMIF('I have a blue banner'!A$2:A$2000,F788,'I have a blue banner'!L$2:L$2000)</f>
        <v>0</v>
      </c>
      <c r="S788" s="1">
        <f>SUMIF('I have a blue banner'!A$2:A$2000,I788,'I have a blue banner'!L$2:L$2000)</f>
        <v>0</v>
      </c>
      <c r="T788" s="1">
        <f>SUMIF('I wanna go biking'!A$2:A$1000,D788,'I wanna go biking'!D$2:D$2000)</f>
        <v>0</v>
      </c>
      <c r="U788" s="1">
        <f>SUMIF('I wanna go biking'!A$2:A$1000,F788,'I wanna go biking'!D$2:D$2000)</f>
        <v>0</v>
      </c>
      <c r="V788" s="1">
        <f>SUMIF('I wanna go biking'!A$2:A$1000,H788,'I wanna go biking'!D$2:D$2000)</f>
        <v>0</v>
      </c>
      <c r="W788">
        <f t="shared" si="136"/>
        <v>0</v>
      </c>
      <c r="X788">
        <f t="shared" si="137"/>
        <v>0</v>
      </c>
      <c r="Y788">
        <f t="shared" si="138"/>
        <v>0</v>
      </c>
      <c r="Z788">
        <f t="shared" si="139"/>
        <v>0</v>
      </c>
      <c r="AA788">
        <f t="shared" si="140"/>
        <v>0</v>
      </c>
      <c r="AB788">
        <f t="shared" si="141"/>
        <v>0</v>
      </c>
      <c r="AC788" s="25">
        <f t="shared" si="142"/>
        <v>0</v>
      </c>
    </row>
    <row r="789" spans="1:29">
      <c r="A789">
        <f>'Data Entry'!A790</f>
        <v>0</v>
      </c>
      <c r="B789">
        <f>'Data Entry'!B790</f>
        <v>0</v>
      </c>
      <c r="C789">
        <f>'Data Entry'!C790</f>
        <v>0</v>
      </c>
      <c r="D789">
        <f>'Data Entry'!M790</f>
        <v>0</v>
      </c>
      <c r="E789">
        <f>'Data Entry'!N790</f>
        <v>0</v>
      </c>
      <c r="F789">
        <f>'Data Entry'!O790</f>
        <v>0</v>
      </c>
      <c r="G789">
        <f>'Data Entry'!P790</f>
        <v>0</v>
      </c>
      <c r="H789">
        <f>'Data Entry'!Q790</f>
        <v>0</v>
      </c>
      <c r="I789">
        <f>'Data Entry'!R790</f>
        <v>0</v>
      </c>
      <c r="J789">
        <f t="shared" si="132"/>
        <v>0</v>
      </c>
      <c r="K789" s="1">
        <f>SUMIFS('I want to cry'!C$2:C$2000,'I want to cry'!$A$2:$A$2000,$B789,'I want to cry'!$B$2:$B$2000,$C789)</f>
        <v>0</v>
      </c>
      <c r="L789" s="1">
        <f>SUMIFS('I want to cry'!D$2:D$2000,'I want to cry'!$A$2:$A$2000,$B789,'I want to cry'!$B$2:$B$2000,$C789)</f>
        <v>0</v>
      </c>
      <c r="M789" s="1">
        <f>SUMIFS('I want to cry'!E$2:E$2000,'I want to cry'!$A$2:$A$2000,$B789,'I want to cry'!$B$2:$B$2000,$C789)</f>
        <v>0</v>
      </c>
      <c r="N789" s="1">
        <f t="shared" si="133"/>
        <v>0</v>
      </c>
      <c r="O789" s="1">
        <f t="shared" si="134"/>
        <v>0</v>
      </c>
      <c r="P789" s="1">
        <f t="shared" si="135"/>
        <v>0</v>
      </c>
      <c r="Q789" s="1">
        <f>SUMIF('I have a blue banner'!A$2:A$2000,D789,'I have a blue banner'!L$2:L$2000)</f>
        <v>0</v>
      </c>
      <c r="R789" s="1">
        <f>SUMIF('I have a blue banner'!A$2:A$2000,F789,'I have a blue banner'!L$2:L$2000)</f>
        <v>0</v>
      </c>
      <c r="S789" s="1">
        <f>SUMIF('I have a blue banner'!A$2:A$2000,I789,'I have a blue banner'!L$2:L$2000)</f>
        <v>0</v>
      </c>
      <c r="T789" s="1">
        <f>SUMIF('I wanna go biking'!A$2:A$1000,D789,'I wanna go biking'!D$2:D$2000)</f>
        <v>0</v>
      </c>
      <c r="U789" s="1">
        <f>SUMIF('I wanna go biking'!A$2:A$1000,F789,'I wanna go biking'!D$2:D$2000)</f>
        <v>0</v>
      </c>
      <c r="V789" s="1">
        <f>SUMIF('I wanna go biking'!A$2:A$1000,H789,'I wanna go biking'!D$2:D$2000)</f>
        <v>0</v>
      </c>
      <c r="W789">
        <f t="shared" si="136"/>
        <v>0</v>
      </c>
      <c r="X789">
        <f t="shared" si="137"/>
        <v>0</v>
      </c>
      <c r="Y789">
        <f t="shared" si="138"/>
        <v>0</v>
      </c>
      <c r="Z789">
        <f t="shared" si="139"/>
        <v>0</v>
      </c>
      <c r="AA789">
        <f t="shared" si="140"/>
        <v>0</v>
      </c>
      <c r="AB789">
        <f t="shared" si="141"/>
        <v>0</v>
      </c>
      <c r="AC789" s="25">
        <f t="shared" si="142"/>
        <v>0</v>
      </c>
    </row>
    <row r="790" spans="1:29">
      <c r="A790">
        <f>'Data Entry'!A791</f>
        <v>0</v>
      </c>
      <c r="B790">
        <f>'Data Entry'!B791</f>
        <v>0</v>
      </c>
      <c r="C790">
        <f>'Data Entry'!C791</f>
        <v>0</v>
      </c>
      <c r="D790">
        <f>'Data Entry'!M791</f>
        <v>0</v>
      </c>
      <c r="E790">
        <f>'Data Entry'!N791</f>
        <v>0</v>
      </c>
      <c r="F790">
        <f>'Data Entry'!O791</f>
        <v>0</v>
      </c>
      <c r="G790">
        <f>'Data Entry'!P791</f>
        <v>0</v>
      </c>
      <c r="H790">
        <f>'Data Entry'!Q791</f>
        <v>0</v>
      </c>
      <c r="I790">
        <f>'Data Entry'!R791</f>
        <v>0</v>
      </c>
      <c r="J790">
        <f t="shared" si="132"/>
        <v>0</v>
      </c>
      <c r="K790" s="1">
        <f>SUMIFS('I want to cry'!C$2:C$2000,'I want to cry'!$A$2:$A$2000,$B790,'I want to cry'!$B$2:$B$2000,$C790)</f>
        <v>0</v>
      </c>
      <c r="L790" s="1">
        <f>SUMIFS('I want to cry'!D$2:D$2000,'I want to cry'!$A$2:$A$2000,$B790,'I want to cry'!$B$2:$B$2000,$C790)</f>
        <v>0</v>
      </c>
      <c r="M790" s="1">
        <f>SUMIFS('I want to cry'!E$2:E$2000,'I want to cry'!$A$2:$A$2000,$B790,'I want to cry'!$B$2:$B$2000,$C790)</f>
        <v>0</v>
      </c>
      <c r="N790" s="1">
        <f t="shared" si="133"/>
        <v>0</v>
      </c>
      <c r="O790" s="1">
        <f t="shared" si="134"/>
        <v>0</v>
      </c>
      <c r="P790" s="1">
        <f t="shared" si="135"/>
        <v>0</v>
      </c>
      <c r="Q790" s="1">
        <f>SUMIF('I have a blue banner'!A$2:A$2000,D790,'I have a blue banner'!L$2:L$2000)</f>
        <v>0</v>
      </c>
      <c r="R790" s="1">
        <f>SUMIF('I have a blue banner'!A$2:A$2000,F790,'I have a blue banner'!L$2:L$2000)</f>
        <v>0</v>
      </c>
      <c r="S790" s="1">
        <f>SUMIF('I have a blue banner'!A$2:A$2000,I790,'I have a blue banner'!L$2:L$2000)</f>
        <v>0</v>
      </c>
      <c r="T790" s="1">
        <f>SUMIF('I wanna go biking'!A$2:A$1000,D790,'I wanna go biking'!D$2:D$2000)</f>
        <v>0</v>
      </c>
      <c r="U790" s="1">
        <f>SUMIF('I wanna go biking'!A$2:A$1000,F790,'I wanna go biking'!D$2:D$2000)</f>
        <v>0</v>
      </c>
      <c r="V790" s="1">
        <f>SUMIF('I wanna go biking'!A$2:A$1000,H790,'I wanna go biking'!D$2:D$2000)</f>
        <v>0</v>
      </c>
      <c r="W790">
        <f t="shared" si="136"/>
        <v>0</v>
      </c>
      <c r="X790">
        <f t="shared" si="137"/>
        <v>0</v>
      </c>
      <c r="Y790">
        <f t="shared" si="138"/>
        <v>0</v>
      </c>
      <c r="Z790">
        <f t="shared" si="139"/>
        <v>0</v>
      </c>
      <c r="AA790">
        <f t="shared" si="140"/>
        <v>0</v>
      </c>
      <c r="AB790">
        <f t="shared" si="141"/>
        <v>0</v>
      </c>
      <c r="AC790" s="25">
        <f t="shared" si="142"/>
        <v>0</v>
      </c>
    </row>
    <row r="791" spans="1:29">
      <c r="A791">
        <f>'Data Entry'!A792</f>
        <v>0</v>
      </c>
      <c r="B791">
        <f>'Data Entry'!B792</f>
        <v>0</v>
      </c>
      <c r="C791">
        <f>'Data Entry'!C792</f>
        <v>0</v>
      </c>
      <c r="D791">
        <f>'Data Entry'!M792</f>
        <v>0</v>
      </c>
      <c r="E791">
        <f>'Data Entry'!N792</f>
        <v>0</v>
      </c>
      <c r="F791">
        <f>'Data Entry'!O792</f>
        <v>0</v>
      </c>
      <c r="G791">
        <f>'Data Entry'!P792</f>
        <v>0</v>
      </c>
      <c r="H791">
        <f>'Data Entry'!Q792</f>
        <v>0</v>
      </c>
      <c r="I791">
        <f>'Data Entry'!R792</f>
        <v>0</v>
      </c>
      <c r="J791">
        <f t="shared" si="132"/>
        <v>0</v>
      </c>
      <c r="K791" s="1">
        <f>SUMIFS('I want to cry'!C$2:C$2000,'I want to cry'!$A$2:$A$2000,$B791,'I want to cry'!$B$2:$B$2000,$C791)</f>
        <v>0</v>
      </c>
      <c r="L791" s="1">
        <f>SUMIFS('I want to cry'!D$2:D$2000,'I want to cry'!$A$2:$A$2000,$B791,'I want to cry'!$B$2:$B$2000,$C791)</f>
        <v>0</v>
      </c>
      <c r="M791" s="1">
        <f>SUMIFS('I want to cry'!E$2:E$2000,'I want to cry'!$A$2:$A$2000,$B791,'I want to cry'!$B$2:$B$2000,$C791)</f>
        <v>0</v>
      </c>
      <c r="N791" s="1">
        <f t="shared" si="133"/>
        <v>0</v>
      </c>
      <c r="O791" s="1">
        <f t="shared" si="134"/>
        <v>0</v>
      </c>
      <c r="P791" s="1">
        <f t="shared" si="135"/>
        <v>0</v>
      </c>
      <c r="Q791" s="1">
        <f>SUMIF('I have a blue banner'!A$2:A$2000,D791,'I have a blue banner'!L$2:L$2000)</f>
        <v>0</v>
      </c>
      <c r="R791" s="1">
        <f>SUMIF('I have a blue banner'!A$2:A$2000,F791,'I have a blue banner'!L$2:L$2000)</f>
        <v>0</v>
      </c>
      <c r="S791" s="1">
        <f>SUMIF('I have a blue banner'!A$2:A$2000,I791,'I have a blue banner'!L$2:L$2000)</f>
        <v>0</v>
      </c>
      <c r="T791" s="1">
        <f>SUMIF('I wanna go biking'!A$2:A$1000,D791,'I wanna go biking'!D$2:D$2000)</f>
        <v>0</v>
      </c>
      <c r="U791" s="1">
        <f>SUMIF('I wanna go biking'!A$2:A$1000,F791,'I wanna go biking'!D$2:D$2000)</f>
        <v>0</v>
      </c>
      <c r="V791" s="1">
        <f>SUMIF('I wanna go biking'!A$2:A$1000,H791,'I wanna go biking'!D$2:D$2000)</f>
        <v>0</v>
      </c>
      <c r="W791">
        <f t="shared" si="136"/>
        <v>0</v>
      </c>
      <c r="X791">
        <f t="shared" si="137"/>
        <v>0</v>
      </c>
      <c r="Y791">
        <f t="shared" si="138"/>
        <v>0</v>
      </c>
      <c r="Z791">
        <f t="shared" si="139"/>
        <v>0</v>
      </c>
      <c r="AA791">
        <f t="shared" si="140"/>
        <v>0</v>
      </c>
      <c r="AB791">
        <f t="shared" si="141"/>
        <v>0</v>
      </c>
      <c r="AC791" s="25">
        <f t="shared" si="142"/>
        <v>0</v>
      </c>
    </row>
    <row r="792" spans="1:29">
      <c r="A792">
        <f>'Data Entry'!A793</f>
        <v>0</v>
      </c>
      <c r="B792">
        <f>'Data Entry'!B793</f>
        <v>0</v>
      </c>
      <c r="C792">
        <f>'Data Entry'!C793</f>
        <v>0</v>
      </c>
      <c r="D792">
        <f>'Data Entry'!M793</f>
        <v>0</v>
      </c>
      <c r="E792">
        <f>'Data Entry'!N793</f>
        <v>0</v>
      </c>
      <c r="F792">
        <f>'Data Entry'!O793</f>
        <v>0</v>
      </c>
      <c r="G792">
        <f>'Data Entry'!P793</f>
        <v>0</v>
      </c>
      <c r="H792">
        <f>'Data Entry'!Q793</f>
        <v>0</v>
      </c>
      <c r="I792">
        <f>'Data Entry'!R793</f>
        <v>0</v>
      </c>
      <c r="J792">
        <f t="shared" si="132"/>
        <v>0</v>
      </c>
      <c r="K792" s="1">
        <f>SUMIFS('I want to cry'!C$2:C$2000,'I want to cry'!$A$2:$A$2000,$B792,'I want to cry'!$B$2:$B$2000,$C792)</f>
        <v>0</v>
      </c>
      <c r="L792" s="1">
        <f>SUMIFS('I want to cry'!D$2:D$2000,'I want to cry'!$A$2:$A$2000,$B792,'I want to cry'!$B$2:$B$2000,$C792)</f>
        <v>0</v>
      </c>
      <c r="M792" s="1">
        <f>SUMIFS('I want to cry'!E$2:E$2000,'I want to cry'!$A$2:$A$2000,$B792,'I want to cry'!$B$2:$B$2000,$C792)</f>
        <v>0</v>
      </c>
      <c r="N792" s="1">
        <f t="shared" si="133"/>
        <v>0</v>
      </c>
      <c r="O792" s="1">
        <f t="shared" si="134"/>
        <v>0</v>
      </c>
      <c r="P792" s="1">
        <f t="shared" si="135"/>
        <v>0</v>
      </c>
      <c r="Q792" s="1">
        <f>SUMIF('I have a blue banner'!A$2:A$2000,D792,'I have a blue banner'!L$2:L$2000)</f>
        <v>0</v>
      </c>
      <c r="R792" s="1">
        <f>SUMIF('I have a blue banner'!A$2:A$2000,F792,'I have a blue banner'!L$2:L$2000)</f>
        <v>0</v>
      </c>
      <c r="S792" s="1">
        <f>SUMIF('I have a blue banner'!A$2:A$2000,I792,'I have a blue banner'!L$2:L$2000)</f>
        <v>0</v>
      </c>
      <c r="T792" s="1">
        <f>SUMIF('I wanna go biking'!A$2:A$1000,D792,'I wanna go biking'!D$2:D$2000)</f>
        <v>0</v>
      </c>
      <c r="U792" s="1">
        <f>SUMIF('I wanna go biking'!A$2:A$1000,F792,'I wanna go biking'!D$2:D$2000)</f>
        <v>0</v>
      </c>
      <c r="V792" s="1">
        <f>SUMIF('I wanna go biking'!A$2:A$1000,H792,'I wanna go biking'!D$2:D$2000)</f>
        <v>0</v>
      </c>
      <c r="W792">
        <f t="shared" si="136"/>
        <v>0</v>
      </c>
      <c r="X792">
        <f t="shared" si="137"/>
        <v>0</v>
      </c>
      <c r="Y792">
        <f t="shared" si="138"/>
        <v>0</v>
      </c>
      <c r="Z792">
        <f t="shared" si="139"/>
        <v>0</v>
      </c>
      <c r="AA792">
        <f t="shared" si="140"/>
        <v>0</v>
      </c>
      <c r="AB792">
        <f t="shared" si="141"/>
        <v>0</v>
      </c>
      <c r="AC792" s="25">
        <f t="shared" si="142"/>
        <v>0</v>
      </c>
    </row>
    <row r="793" spans="1:29">
      <c r="A793">
        <f>'Data Entry'!A794</f>
        <v>0</v>
      </c>
      <c r="B793">
        <f>'Data Entry'!B794</f>
        <v>0</v>
      </c>
      <c r="C793">
        <f>'Data Entry'!C794</f>
        <v>0</v>
      </c>
      <c r="D793">
        <f>'Data Entry'!M794</f>
        <v>0</v>
      </c>
      <c r="E793">
        <f>'Data Entry'!N794</f>
        <v>0</v>
      </c>
      <c r="F793">
        <f>'Data Entry'!O794</f>
        <v>0</v>
      </c>
      <c r="G793">
        <f>'Data Entry'!P794</f>
        <v>0</v>
      </c>
      <c r="H793">
        <f>'Data Entry'!Q794</f>
        <v>0</v>
      </c>
      <c r="I793">
        <f>'Data Entry'!R794</f>
        <v>0</v>
      </c>
      <c r="J793">
        <f t="shared" si="132"/>
        <v>0</v>
      </c>
      <c r="K793" s="1">
        <f>SUMIFS('I want to cry'!C$2:C$2000,'I want to cry'!$A$2:$A$2000,$B793,'I want to cry'!$B$2:$B$2000,$C793)</f>
        <v>0</v>
      </c>
      <c r="L793" s="1">
        <f>SUMIFS('I want to cry'!D$2:D$2000,'I want to cry'!$A$2:$A$2000,$B793,'I want to cry'!$B$2:$B$2000,$C793)</f>
        <v>0</v>
      </c>
      <c r="M793" s="1">
        <f>SUMIFS('I want to cry'!E$2:E$2000,'I want to cry'!$A$2:$A$2000,$B793,'I want to cry'!$B$2:$B$2000,$C793)</f>
        <v>0</v>
      </c>
      <c r="N793" s="1">
        <f t="shared" si="133"/>
        <v>0</v>
      </c>
      <c r="O793" s="1">
        <f t="shared" si="134"/>
        <v>0</v>
      </c>
      <c r="P793" s="1">
        <f t="shared" si="135"/>
        <v>0</v>
      </c>
      <c r="Q793" s="1">
        <f>SUMIF('I have a blue banner'!A$2:A$2000,D793,'I have a blue banner'!L$2:L$2000)</f>
        <v>0</v>
      </c>
      <c r="R793" s="1">
        <f>SUMIF('I have a blue banner'!A$2:A$2000,F793,'I have a blue banner'!L$2:L$2000)</f>
        <v>0</v>
      </c>
      <c r="S793" s="1">
        <f>SUMIF('I have a blue banner'!A$2:A$2000,I793,'I have a blue banner'!L$2:L$2000)</f>
        <v>0</v>
      </c>
      <c r="T793" s="1">
        <f>SUMIF('I wanna go biking'!A$2:A$1000,D793,'I wanna go biking'!D$2:D$2000)</f>
        <v>0</v>
      </c>
      <c r="U793" s="1">
        <f>SUMIF('I wanna go biking'!A$2:A$1000,F793,'I wanna go biking'!D$2:D$2000)</f>
        <v>0</v>
      </c>
      <c r="V793" s="1">
        <f>SUMIF('I wanna go biking'!A$2:A$1000,H793,'I wanna go biking'!D$2:D$2000)</f>
        <v>0</v>
      </c>
      <c r="W793">
        <f t="shared" si="136"/>
        <v>0</v>
      </c>
      <c r="X793">
        <f t="shared" si="137"/>
        <v>0</v>
      </c>
      <c r="Y793">
        <f t="shared" si="138"/>
        <v>0</v>
      </c>
      <c r="Z793">
        <f t="shared" si="139"/>
        <v>0</v>
      </c>
      <c r="AA793">
        <f t="shared" si="140"/>
        <v>0</v>
      </c>
      <c r="AB793">
        <f t="shared" si="141"/>
        <v>0</v>
      </c>
      <c r="AC793" s="25">
        <f t="shared" si="142"/>
        <v>0</v>
      </c>
    </row>
    <row r="794" spans="1:29">
      <c r="A794">
        <f>'Data Entry'!A795</f>
        <v>0</v>
      </c>
      <c r="B794">
        <f>'Data Entry'!B795</f>
        <v>0</v>
      </c>
      <c r="C794">
        <f>'Data Entry'!C795</f>
        <v>0</v>
      </c>
      <c r="D794">
        <f>'Data Entry'!M795</f>
        <v>0</v>
      </c>
      <c r="E794">
        <f>'Data Entry'!N795</f>
        <v>0</v>
      </c>
      <c r="F794">
        <f>'Data Entry'!O795</f>
        <v>0</v>
      </c>
      <c r="G794">
        <f>'Data Entry'!P795</f>
        <v>0</v>
      </c>
      <c r="H794">
        <f>'Data Entry'!Q795</f>
        <v>0</v>
      </c>
      <c r="I794">
        <f>'Data Entry'!R795</f>
        <v>0</v>
      </c>
      <c r="J794">
        <f t="shared" si="132"/>
        <v>0</v>
      </c>
      <c r="K794" s="1">
        <f>SUMIFS('I want to cry'!C$2:C$2000,'I want to cry'!$A$2:$A$2000,$B794,'I want to cry'!$B$2:$B$2000,$C794)</f>
        <v>0</v>
      </c>
      <c r="L794" s="1">
        <f>SUMIFS('I want to cry'!D$2:D$2000,'I want to cry'!$A$2:$A$2000,$B794,'I want to cry'!$B$2:$B$2000,$C794)</f>
        <v>0</v>
      </c>
      <c r="M794" s="1">
        <f>SUMIFS('I want to cry'!E$2:E$2000,'I want to cry'!$A$2:$A$2000,$B794,'I want to cry'!$B$2:$B$2000,$C794)</f>
        <v>0</v>
      </c>
      <c r="N794" s="1">
        <f t="shared" si="133"/>
        <v>0</v>
      </c>
      <c r="O794" s="1">
        <f t="shared" si="134"/>
        <v>0</v>
      </c>
      <c r="P794" s="1">
        <f t="shared" si="135"/>
        <v>0</v>
      </c>
      <c r="Q794" s="1">
        <f>SUMIF('I have a blue banner'!A$2:A$2000,D794,'I have a blue banner'!L$2:L$2000)</f>
        <v>0</v>
      </c>
      <c r="R794" s="1">
        <f>SUMIF('I have a blue banner'!A$2:A$2000,F794,'I have a blue banner'!L$2:L$2000)</f>
        <v>0</v>
      </c>
      <c r="S794" s="1">
        <f>SUMIF('I have a blue banner'!A$2:A$2000,I794,'I have a blue banner'!L$2:L$2000)</f>
        <v>0</v>
      </c>
      <c r="T794" s="1">
        <f>SUMIF('I wanna go biking'!A$2:A$1000,D794,'I wanna go biking'!D$2:D$2000)</f>
        <v>0</v>
      </c>
      <c r="U794" s="1">
        <f>SUMIF('I wanna go biking'!A$2:A$1000,F794,'I wanna go biking'!D$2:D$2000)</f>
        <v>0</v>
      </c>
      <c r="V794" s="1">
        <f>SUMIF('I wanna go biking'!A$2:A$1000,H794,'I wanna go biking'!D$2:D$2000)</f>
        <v>0</v>
      </c>
      <c r="W794">
        <f t="shared" si="136"/>
        <v>0</v>
      </c>
      <c r="X794">
        <f t="shared" si="137"/>
        <v>0</v>
      </c>
      <c r="Y794">
        <f t="shared" si="138"/>
        <v>0</v>
      </c>
      <c r="Z794">
        <f t="shared" si="139"/>
        <v>0</v>
      </c>
      <c r="AA794">
        <f t="shared" si="140"/>
        <v>0</v>
      </c>
      <c r="AB794">
        <f t="shared" si="141"/>
        <v>0</v>
      </c>
      <c r="AC794" s="25">
        <f t="shared" si="142"/>
        <v>0</v>
      </c>
    </row>
    <row r="795" spans="1:29">
      <c r="A795">
        <f>'Data Entry'!A796</f>
        <v>0</v>
      </c>
      <c r="B795">
        <f>'Data Entry'!B796</f>
        <v>0</v>
      </c>
      <c r="C795">
        <f>'Data Entry'!C796</f>
        <v>0</v>
      </c>
      <c r="D795">
        <f>'Data Entry'!M796</f>
        <v>0</v>
      </c>
      <c r="E795">
        <f>'Data Entry'!N796</f>
        <v>0</v>
      </c>
      <c r="F795">
        <f>'Data Entry'!O796</f>
        <v>0</v>
      </c>
      <c r="G795">
        <f>'Data Entry'!P796</f>
        <v>0</v>
      </c>
      <c r="H795">
        <f>'Data Entry'!Q796</f>
        <v>0</v>
      </c>
      <c r="I795">
        <f>'Data Entry'!R796</f>
        <v>0</v>
      </c>
      <c r="J795">
        <f t="shared" si="132"/>
        <v>0</v>
      </c>
      <c r="K795" s="1">
        <f>SUMIFS('I want to cry'!C$2:C$2000,'I want to cry'!$A$2:$A$2000,$B795,'I want to cry'!$B$2:$B$2000,$C795)</f>
        <v>0</v>
      </c>
      <c r="L795" s="1">
        <f>SUMIFS('I want to cry'!D$2:D$2000,'I want to cry'!$A$2:$A$2000,$B795,'I want to cry'!$B$2:$B$2000,$C795)</f>
        <v>0</v>
      </c>
      <c r="M795" s="1">
        <f>SUMIFS('I want to cry'!E$2:E$2000,'I want to cry'!$A$2:$A$2000,$B795,'I want to cry'!$B$2:$B$2000,$C795)</f>
        <v>0</v>
      </c>
      <c r="N795" s="1">
        <f t="shared" si="133"/>
        <v>0</v>
      </c>
      <c r="O795" s="1">
        <f t="shared" si="134"/>
        <v>0</v>
      </c>
      <c r="P795" s="1">
        <f t="shared" si="135"/>
        <v>0</v>
      </c>
      <c r="Q795" s="1">
        <f>SUMIF('I have a blue banner'!A$2:A$2000,D795,'I have a blue banner'!L$2:L$2000)</f>
        <v>0</v>
      </c>
      <c r="R795" s="1">
        <f>SUMIF('I have a blue banner'!A$2:A$2000,F795,'I have a blue banner'!L$2:L$2000)</f>
        <v>0</v>
      </c>
      <c r="S795" s="1">
        <f>SUMIF('I have a blue banner'!A$2:A$2000,I795,'I have a blue banner'!L$2:L$2000)</f>
        <v>0</v>
      </c>
      <c r="T795" s="1">
        <f>SUMIF('I wanna go biking'!A$2:A$1000,D795,'I wanna go biking'!D$2:D$2000)</f>
        <v>0</v>
      </c>
      <c r="U795" s="1">
        <f>SUMIF('I wanna go biking'!A$2:A$1000,F795,'I wanna go biking'!D$2:D$2000)</f>
        <v>0</v>
      </c>
      <c r="V795" s="1">
        <f>SUMIF('I wanna go biking'!A$2:A$1000,H795,'I wanna go biking'!D$2:D$2000)</f>
        <v>0</v>
      </c>
      <c r="W795">
        <f t="shared" si="136"/>
        <v>0</v>
      </c>
      <c r="X795">
        <f t="shared" si="137"/>
        <v>0</v>
      </c>
      <c r="Y795">
        <f t="shared" si="138"/>
        <v>0</v>
      </c>
      <c r="Z795">
        <f t="shared" si="139"/>
        <v>0</v>
      </c>
      <c r="AA795">
        <f t="shared" si="140"/>
        <v>0</v>
      </c>
      <c r="AB795">
        <f t="shared" si="141"/>
        <v>0</v>
      </c>
      <c r="AC795" s="25">
        <f t="shared" si="142"/>
        <v>0</v>
      </c>
    </row>
    <row r="796" spans="1:29">
      <c r="A796">
        <f>'Data Entry'!A797</f>
        <v>0</v>
      </c>
      <c r="B796">
        <f>'Data Entry'!B797</f>
        <v>0</v>
      </c>
      <c r="C796">
        <f>'Data Entry'!C797</f>
        <v>0</v>
      </c>
      <c r="D796">
        <f>'Data Entry'!M797</f>
        <v>0</v>
      </c>
      <c r="E796">
        <f>'Data Entry'!N797</f>
        <v>0</v>
      </c>
      <c r="F796">
        <f>'Data Entry'!O797</f>
        <v>0</v>
      </c>
      <c r="G796">
        <f>'Data Entry'!P797</f>
        <v>0</v>
      </c>
      <c r="H796">
        <f>'Data Entry'!Q797</f>
        <v>0</v>
      </c>
      <c r="I796">
        <f>'Data Entry'!R797</f>
        <v>0</v>
      </c>
      <c r="J796">
        <f t="shared" si="132"/>
        <v>0</v>
      </c>
      <c r="K796" s="1">
        <f>SUMIFS('I want to cry'!C$2:C$2000,'I want to cry'!$A$2:$A$2000,$B796,'I want to cry'!$B$2:$B$2000,$C796)</f>
        <v>0</v>
      </c>
      <c r="L796" s="1">
        <f>SUMIFS('I want to cry'!D$2:D$2000,'I want to cry'!$A$2:$A$2000,$B796,'I want to cry'!$B$2:$B$2000,$C796)</f>
        <v>0</v>
      </c>
      <c r="M796" s="1">
        <f>SUMIFS('I want to cry'!E$2:E$2000,'I want to cry'!$A$2:$A$2000,$B796,'I want to cry'!$B$2:$B$2000,$C796)</f>
        <v>0</v>
      </c>
      <c r="N796" s="1">
        <f t="shared" si="133"/>
        <v>0</v>
      </c>
      <c r="O796" s="1">
        <f t="shared" si="134"/>
        <v>0</v>
      </c>
      <c r="P796" s="1">
        <f t="shared" si="135"/>
        <v>0</v>
      </c>
      <c r="Q796" s="1">
        <f>SUMIF('I have a blue banner'!A$2:A$2000,D796,'I have a blue banner'!L$2:L$2000)</f>
        <v>0</v>
      </c>
      <c r="R796" s="1">
        <f>SUMIF('I have a blue banner'!A$2:A$2000,F796,'I have a blue banner'!L$2:L$2000)</f>
        <v>0</v>
      </c>
      <c r="S796" s="1">
        <f>SUMIF('I have a blue banner'!A$2:A$2000,I796,'I have a blue banner'!L$2:L$2000)</f>
        <v>0</v>
      </c>
      <c r="T796" s="1">
        <f>SUMIF('I wanna go biking'!A$2:A$1000,D796,'I wanna go biking'!D$2:D$2000)</f>
        <v>0</v>
      </c>
      <c r="U796" s="1">
        <f>SUMIF('I wanna go biking'!A$2:A$1000,F796,'I wanna go biking'!D$2:D$2000)</f>
        <v>0</v>
      </c>
      <c r="V796" s="1">
        <f>SUMIF('I wanna go biking'!A$2:A$1000,H796,'I wanna go biking'!D$2:D$2000)</f>
        <v>0</v>
      </c>
      <c r="W796">
        <f t="shared" si="136"/>
        <v>0</v>
      </c>
      <c r="X796">
        <f t="shared" si="137"/>
        <v>0</v>
      </c>
      <c r="Y796">
        <f t="shared" si="138"/>
        <v>0</v>
      </c>
      <c r="Z796">
        <f t="shared" si="139"/>
        <v>0</v>
      </c>
      <c r="AA796">
        <f t="shared" si="140"/>
        <v>0</v>
      </c>
      <c r="AB796">
        <f t="shared" si="141"/>
        <v>0</v>
      </c>
      <c r="AC796" s="25">
        <f t="shared" si="142"/>
        <v>0</v>
      </c>
    </row>
    <row r="797" spans="1:29">
      <c r="A797">
        <f>'Data Entry'!A798</f>
        <v>0</v>
      </c>
      <c r="B797">
        <f>'Data Entry'!B798</f>
        <v>0</v>
      </c>
      <c r="C797">
        <f>'Data Entry'!C798</f>
        <v>0</v>
      </c>
      <c r="D797">
        <f>'Data Entry'!M798</f>
        <v>0</v>
      </c>
      <c r="E797">
        <f>'Data Entry'!N798</f>
        <v>0</v>
      </c>
      <c r="F797">
        <f>'Data Entry'!O798</f>
        <v>0</v>
      </c>
      <c r="G797">
        <f>'Data Entry'!P798</f>
        <v>0</v>
      </c>
      <c r="H797">
        <f>'Data Entry'!Q798</f>
        <v>0</v>
      </c>
      <c r="I797">
        <f>'Data Entry'!R798</f>
        <v>0</v>
      </c>
      <c r="J797">
        <f t="shared" si="132"/>
        <v>0</v>
      </c>
      <c r="K797" s="1">
        <f>SUMIFS('I want to cry'!C$2:C$2000,'I want to cry'!$A$2:$A$2000,$B797,'I want to cry'!$B$2:$B$2000,$C797)</f>
        <v>0</v>
      </c>
      <c r="L797" s="1">
        <f>SUMIFS('I want to cry'!D$2:D$2000,'I want to cry'!$A$2:$A$2000,$B797,'I want to cry'!$B$2:$B$2000,$C797)</f>
        <v>0</v>
      </c>
      <c r="M797" s="1">
        <f>SUMIFS('I want to cry'!E$2:E$2000,'I want to cry'!$A$2:$A$2000,$B797,'I want to cry'!$B$2:$B$2000,$C797)</f>
        <v>0</v>
      </c>
      <c r="N797" s="1">
        <f t="shared" si="133"/>
        <v>0</v>
      </c>
      <c r="O797" s="1">
        <f t="shared" si="134"/>
        <v>0</v>
      </c>
      <c r="P797" s="1">
        <f t="shared" si="135"/>
        <v>0</v>
      </c>
      <c r="Q797" s="1">
        <f>SUMIF('I have a blue banner'!A$2:A$2000,D797,'I have a blue banner'!L$2:L$2000)</f>
        <v>0</v>
      </c>
      <c r="R797" s="1">
        <f>SUMIF('I have a blue banner'!A$2:A$2000,F797,'I have a blue banner'!L$2:L$2000)</f>
        <v>0</v>
      </c>
      <c r="S797" s="1">
        <f>SUMIF('I have a blue banner'!A$2:A$2000,I797,'I have a blue banner'!L$2:L$2000)</f>
        <v>0</v>
      </c>
      <c r="T797" s="1">
        <f>SUMIF('I wanna go biking'!A$2:A$1000,D797,'I wanna go biking'!D$2:D$2000)</f>
        <v>0</v>
      </c>
      <c r="U797" s="1">
        <f>SUMIF('I wanna go biking'!A$2:A$1000,F797,'I wanna go biking'!D$2:D$2000)</f>
        <v>0</v>
      </c>
      <c r="V797" s="1">
        <f>SUMIF('I wanna go biking'!A$2:A$1000,H797,'I wanna go biking'!D$2:D$2000)</f>
        <v>0</v>
      </c>
      <c r="W797">
        <f t="shared" si="136"/>
        <v>0</v>
      </c>
      <c r="X797">
        <f t="shared" si="137"/>
        <v>0</v>
      </c>
      <c r="Y797">
        <f t="shared" si="138"/>
        <v>0</v>
      </c>
      <c r="Z797">
        <f t="shared" si="139"/>
        <v>0</v>
      </c>
      <c r="AA797">
        <f t="shared" si="140"/>
        <v>0</v>
      </c>
      <c r="AB797">
        <f t="shared" si="141"/>
        <v>0</v>
      </c>
      <c r="AC797" s="25">
        <f t="shared" si="142"/>
        <v>0</v>
      </c>
    </row>
    <row r="798" spans="1:29">
      <c r="A798">
        <f>'Data Entry'!A799</f>
        <v>0</v>
      </c>
      <c r="B798">
        <f>'Data Entry'!B799</f>
        <v>0</v>
      </c>
      <c r="C798">
        <f>'Data Entry'!C799</f>
        <v>0</v>
      </c>
      <c r="D798">
        <f>'Data Entry'!M799</f>
        <v>0</v>
      </c>
      <c r="E798">
        <f>'Data Entry'!N799</f>
        <v>0</v>
      </c>
      <c r="F798">
        <f>'Data Entry'!O799</f>
        <v>0</v>
      </c>
      <c r="G798">
        <f>'Data Entry'!P799</f>
        <v>0</v>
      </c>
      <c r="H798">
        <f>'Data Entry'!Q799</f>
        <v>0</v>
      </c>
      <c r="I798">
        <f>'Data Entry'!R799</f>
        <v>0</v>
      </c>
      <c r="J798">
        <f t="shared" si="132"/>
        <v>0</v>
      </c>
      <c r="K798" s="1">
        <f>SUMIFS('I want to cry'!C$2:C$2000,'I want to cry'!$A$2:$A$2000,$B798,'I want to cry'!$B$2:$B$2000,$C798)</f>
        <v>0</v>
      </c>
      <c r="L798" s="1">
        <f>SUMIFS('I want to cry'!D$2:D$2000,'I want to cry'!$A$2:$A$2000,$B798,'I want to cry'!$B$2:$B$2000,$C798)</f>
        <v>0</v>
      </c>
      <c r="M798" s="1">
        <f>SUMIFS('I want to cry'!E$2:E$2000,'I want to cry'!$A$2:$A$2000,$B798,'I want to cry'!$B$2:$B$2000,$C798)</f>
        <v>0</v>
      </c>
      <c r="N798" s="1">
        <f t="shared" si="133"/>
        <v>0</v>
      </c>
      <c r="O798" s="1">
        <f t="shared" si="134"/>
        <v>0</v>
      </c>
      <c r="P798" s="1">
        <f t="shared" si="135"/>
        <v>0</v>
      </c>
      <c r="Q798" s="1">
        <f>SUMIF('I have a blue banner'!A$2:A$2000,D798,'I have a blue banner'!L$2:L$2000)</f>
        <v>0</v>
      </c>
      <c r="R798" s="1">
        <f>SUMIF('I have a blue banner'!A$2:A$2000,F798,'I have a blue banner'!L$2:L$2000)</f>
        <v>0</v>
      </c>
      <c r="S798" s="1">
        <f>SUMIF('I have a blue banner'!A$2:A$2000,I798,'I have a blue banner'!L$2:L$2000)</f>
        <v>0</v>
      </c>
      <c r="T798" s="1">
        <f>SUMIF('I wanna go biking'!A$2:A$1000,D798,'I wanna go biking'!D$2:D$2000)</f>
        <v>0</v>
      </c>
      <c r="U798" s="1">
        <f>SUMIF('I wanna go biking'!A$2:A$1000,F798,'I wanna go biking'!D$2:D$2000)</f>
        <v>0</v>
      </c>
      <c r="V798" s="1">
        <f>SUMIF('I wanna go biking'!A$2:A$1000,H798,'I wanna go biking'!D$2:D$2000)</f>
        <v>0</v>
      </c>
      <c r="W798">
        <f t="shared" si="136"/>
        <v>0</v>
      </c>
      <c r="X798">
        <f t="shared" si="137"/>
        <v>0</v>
      </c>
      <c r="Y798">
        <f t="shared" si="138"/>
        <v>0</v>
      </c>
      <c r="Z798">
        <f t="shared" si="139"/>
        <v>0</v>
      </c>
      <c r="AA798">
        <f t="shared" si="140"/>
        <v>0</v>
      </c>
      <c r="AB798">
        <f t="shared" si="141"/>
        <v>0</v>
      </c>
      <c r="AC798" s="25">
        <f t="shared" si="142"/>
        <v>0</v>
      </c>
    </row>
    <row r="799" spans="1:29">
      <c r="A799">
        <f>'Data Entry'!A800</f>
        <v>0</v>
      </c>
      <c r="B799">
        <f>'Data Entry'!B800</f>
        <v>0</v>
      </c>
      <c r="C799">
        <f>'Data Entry'!C800</f>
        <v>0</v>
      </c>
      <c r="D799">
        <f>'Data Entry'!M800</f>
        <v>0</v>
      </c>
      <c r="E799">
        <f>'Data Entry'!N800</f>
        <v>0</v>
      </c>
      <c r="F799">
        <f>'Data Entry'!O800</f>
        <v>0</v>
      </c>
      <c r="G799">
        <f>'Data Entry'!P800</f>
        <v>0</v>
      </c>
      <c r="H799">
        <f>'Data Entry'!Q800</f>
        <v>0</v>
      </c>
      <c r="I799">
        <f>'Data Entry'!R800</f>
        <v>0</v>
      </c>
      <c r="J799">
        <f t="shared" si="132"/>
        <v>0</v>
      </c>
      <c r="K799" s="1">
        <f>SUMIFS('I want to cry'!C$2:C$2000,'I want to cry'!$A$2:$A$2000,$B799,'I want to cry'!$B$2:$B$2000,$C799)</f>
        <v>0</v>
      </c>
      <c r="L799" s="1">
        <f>SUMIFS('I want to cry'!D$2:D$2000,'I want to cry'!$A$2:$A$2000,$B799,'I want to cry'!$B$2:$B$2000,$C799)</f>
        <v>0</v>
      </c>
      <c r="M799" s="1">
        <f>SUMIFS('I want to cry'!E$2:E$2000,'I want to cry'!$A$2:$A$2000,$B799,'I want to cry'!$B$2:$B$2000,$C799)</f>
        <v>0</v>
      </c>
      <c r="N799" s="1">
        <f t="shared" si="133"/>
        <v>0</v>
      </c>
      <c r="O799" s="1">
        <f t="shared" si="134"/>
        <v>0</v>
      </c>
      <c r="P799" s="1">
        <f t="shared" si="135"/>
        <v>0</v>
      </c>
      <c r="Q799" s="1">
        <f>SUMIF('I have a blue banner'!A$2:A$2000,D799,'I have a blue banner'!L$2:L$2000)</f>
        <v>0</v>
      </c>
      <c r="R799" s="1">
        <f>SUMIF('I have a blue banner'!A$2:A$2000,F799,'I have a blue banner'!L$2:L$2000)</f>
        <v>0</v>
      </c>
      <c r="S799" s="1">
        <f>SUMIF('I have a blue banner'!A$2:A$2000,I799,'I have a blue banner'!L$2:L$2000)</f>
        <v>0</v>
      </c>
      <c r="T799" s="1">
        <f>SUMIF('I wanna go biking'!A$2:A$1000,D799,'I wanna go biking'!D$2:D$2000)</f>
        <v>0</v>
      </c>
      <c r="U799" s="1">
        <f>SUMIF('I wanna go biking'!A$2:A$1000,F799,'I wanna go biking'!D$2:D$2000)</f>
        <v>0</v>
      </c>
      <c r="V799" s="1">
        <f>SUMIF('I wanna go biking'!A$2:A$1000,H799,'I wanna go biking'!D$2:D$2000)</f>
        <v>0</v>
      </c>
      <c r="W799">
        <f t="shared" si="136"/>
        <v>0</v>
      </c>
      <c r="X799">
        <f t="shared" si="137"/>
        <v>0</v>
      </c>
      <c r="Y799">
        <f t="shared" si="138"/>
        <v>0</v>
      </c>
      <c r="Z799">
        <f t="shared" si="139"/>
        <v>0</v>
      </c>
      <c r="AA799">
        <f t="shared" si="140"/>
        <v>0</v>
      </c>
      <c r="AB799">
        <f t="shared" si="141"/>
        <v>0</v>
      </c>
      <c r="AC799" s="25">
        <f t="shared" si="142"/>
        <v>0</v>
      </c>
    </row>
    <row r="800" spans="1:29">
      <c r="A800">
        <f>'Data Entry'!A801</f>
        <v>0</v>
      </c>
      <c r="B800">
        <f>'Data Entry'!B801</f>
        <v>0</v>
      </c>
      <c r="C800">
        <f>'Data Entry'!C801</f>
        <v>0</v>
      </c>
      <c r="D800">
        <f>'Data Entry'!M801</f>
        <v>0</v>
      </c>
      <c r="E800">
        <f>'Data Entry'!N801</f>
        <v>0</v>
      </c>
      <c r="F800">
        <f>'Data Entry'!O801</f>
        <v>0</v>
      </c>
      <c r="G800">
        <f>'Data Entry'!P801</f>
        <v>0</v>
      </c>
      <c r="H800">
        <f>'Data Entry'!Q801</f>
        <v>0</v>
      </c>
      <c r="I800">
        <f>'Data Entry'!R801</f>
        <v>0</v>
      </c>
      <c r="J800">
        <f t="shared" si="132"/>
        <v>0</v>
      </c>
      <c r="K800" s="1">
        <f>SUMIFS('I want to cry'!C$2:C$2000,'I want to cry'!$A$2:$A$2000,$B800,'I want to cry'!$B$2:$B$2000,$C800)</f>
        <v>0</v>
      </c>
      <c r="L800" s="1">
        <f>SUMIFS('I want to cry'!D$2:D$2000,'I want to cry'!$A$2:$A$2000,$B800,'I want to cry'!$B$2:$B$2000,$C800)</f>
        <v>0</v>
      </c>
      <c r="M800" s="1">
        <f>SUMIFS('I want to cry'!E$2:E$2000,'I want to cry'!$A$2:$A$2000,$B800,'I want to cry'!$B$2:$B$2000,$C800)</f>
        <v>0</v>
      </c>
      <c r="N800" s="1">
        <f t="shared" si="133"/>
        <v>0</v>
      </c>
      <c r="O800" s="1">
        <f t="shared" si="134"/>
        <v>0</v>
      </c>
      <c r="P800" s="1">
        <f t="shared" si="135"/>
        <v>0</v>
      </c>
      <c r="Q800" s="1">
        <f>SUMIF('I have a blue banner'!A$2:A$2000,D800,'I have a blue banner'!L$2:L$2000)</f>
        <v>0</v>
      </c>
      <c r="R800" s="1">
        <f>SUMIF('I have a blue banner'!A$2:A$2000,F800,'I have a blue banner'!L$2:L$2000)</f>
        <v>0</v>
      </c>
      <c r="S800" s="1">
        <f>SUMIF('I have a blue banner'!A$2:A$2000,I800,'I have a blue banner'!L$2:L$2000)</f>
        <v>0</v>
      </c>
      <c r="T800" s="1">
        <f>SUMIF('I wanna go biking'!A$2:A$1000,D800,'I wanna go biking'!D$2:D$2000)</f>
        <v>0</v>
      </c>
      <c r="U800" s="1">
        <f>SUMIF('I wanna go biking'!A$2:A$1000,F800,'I wanna go biking'!D$2:D$2000)</f>
        <v>0</v>
      </c>
      <c r="V800" s="1">
        <f>SUMIF('I wanna go biking'!A$2:A$1000,H800,'I wanna go biking'!D$2:D$2000)</f>
        <v>0</v>
      </c>
      <c r="W800">
        <f t="shared" si="136"/>
        <v>0</v>
      </c>
      <c r="X800">
        <f t="shared" si="137"/>
        <v>0</v>
      </c>
      <c r="Y800">
        <f t="shared" si="138"/>
        <v>0</v>
      </c>
      <c r="Z800">
        <f t="shared" si="139"/>
        <v>0</v>
      </c>
      <c r="AA800">
        <f t="shared" si="140"/>
        <v>0</v>
      </c>
      <c r="AB800">
        <f t="shared" si="141"/>
        <v>0</v>
      </c>
      <c r="AC800" s="25">
        <f t="shared" si="142"/>
        <v>0</v>
      </c>
    </row>
    <row r="801" spans="1:29">
      <c r="A801">
        <f>'Data Entry'!A802</f>
        <v>0</v>
      </c>
      <c r="B801">
        <f>'Data Entry'!B802</f>
        <v>0</v>
      </c>
      <c r="C801">
        <f>'Data Entry'!C802</f>
        <v>0</v>
      </c>
      <c r="D801">
        <f>'Data Entry'!M802</f>
        <v>0</v>
      </c>
      <c r="E801">
        <f>'Data Entry'!N802</f>
        <v>0</v>
      </c>
      <c r="F801">
        <f>'Data Entry'!O802</f>
        <v>0</v>
      </c>
      <c r="G801">
        <f>'Data Entry'!P802</f>
        <v>0</v>
      </c>
      <c r="H801">
        <f>'Data Entry'!Q802</f>
        <v>0</v>
      </c>
      <c r="I801">
        <f>'Data Entry'!R802</f>
        <v>0</v>
      </c>
      <c r="J801">
        <f t="shared" si="132"/>
        <v>0</v>
      </c>
      <c r="K801" s="1">
        <f>SUMIFS('I want to cry'!C$2:C$2000,'I want to cry'!$A$2:$A$2000,$B801,'I want to cry'!$B$2:$B$2000,$C801)</f>
        <v>0</v>
      </c>
      <c r="L801" s="1">
        <f>SUMIFS('I want to cry'!D$2:D$2000,'I want to cry'!$A$2:$A$2000,$B801,'I want to cry'!$B$2:$B$2000,$C801)</f>
        <v>0</v>
      </c>
      <c r="M801" s="1">
        <f>SUMIFS('I want to cry'!E$2:E$2000,'I want to cry'!$A$2:$A$2000,$B801,'I want to cry'!$B$2:$B$2000,$C801)</f>
        <v>0</v>
      </c>
      <c r="N801" s="1">
        <f t="shared" si="133"/>
        <v>0</v>
      </c>
      <c r="O801" s="1">
        <f t="shared" si="134"/>
        <v>0</v>
      </c>
      <c r="P801" s="1">
        <f t="shared" si="135"/>
        <v>0</v>
      </c>
      <c r="Q801" s="1">
        <f>SUMIF('I have a blue banner'!A$2:A$2000,D801,'I have a blue banner'!L$2:L$2000)</f>
        <v>0</v>
      </c>
      <c r="R801" s="1">
        <f>SUMIF('I have a blue banner'!A$2:A$2000,F801,'I have a blue banner'!L$2:L$2000)</f>
        <v>0</v>
      </c>
      <c r="S801" s="1">
        <f>SUMIF('I have a blue banner'!A$2:A$2000,I801,'I have a blue banner'!L$2:L$2000)</f>
        <v>0</v>
      </c>
      <c r="T801" s="1">
        <f>SUMIF('I wanna go biking'!A$2:A$1000,D801,'I wanna go biking'!D$2:D$2000)</f>
        <v>0</v>
      </c>
      <c r="U801" s="1">
        <f>SUMIF('I wanna go biking'!A$2:A$1000,F801,'I wanna go biking'!D$2:D$2000)</f>
        <v>0</v>
      </c>
      <c r="V801" s="1">
        <f>SUMIF('I wanna go biking'!A$2:A$1000,H801,'I wanna go biking'!D$2:D$2000)</f>
        <v>0</v>
      </c>
      <c r="W801">
        <f t="shared" si="136"/>
        <v>0</v>
      </c>
      <c r="X801">
        <f t="shared" si="137"/>
        <v>0</v>
      </c>
      <c r="Y801">
        <f t="shared" si="138"/>
        <v>0</v>
      </c>
      <c r="Z801">
        <f t="shared" si="139"/>
        <v>0</v>
      </c>
      <c r="AA801">
        <f t="shared" si="140"/>
        <v>0</v>
      </c>
      <c r="AB801">
        <f t="shared" si="141"/>
        <v>0</v>
      </c>
      <c r="AC801" s="25">
        <f t="shared" si="142"/>
        <v>0</v>
      </c>
    </row>
    <row r="802" spans="1:29">
      <c r="A802">
        <f>'Data Entry'!A803</f>
        <v>0</v>
      </c>
      <c r="B802">
        <f>'Data Entry'!B803</f>
        <v>0</v>
      </c>
      <c r="C802">
        <f>'Data Entry'!C803</f>
        <v>0</v>
      </c>
      <c r="D802">
        <f>'Data Entry'!M803</f>
        <v>0</v>
      </c>
      <c r="E802">
        <f>'Data Entry'!N803</f>
        <v>0</v>
      </c>
      <c r="F802">
        <f>'Data Entry'!O803</f>
        <v>0</v>
      </c>
      <c r="G802">
        <f>'Data Entry'!P803</f>
        <v>0</v>
      </c>
      <c r="H802">
        <f>'Data Entry'!Q803</f>
        <v>0</v>
      </c>
      <c r="I802">
        <f>'Data Entry'!R803</f>
        <v>0</v>
      </c>
      <c r="J802">
        <f t="shared" si="132"/>
        <v>0</v>
      </c>
      <c r="K802" s="1">
        <f>SUMIFS('I want to cry'!C$2:C$2000,'I want to cry'!$A$2:$A$2000,$B802,'I want to cry'!$B$2:$B$2000,$C802)</f>
        <v>0</v>
      </c>
      <c r="L802" s="1">
        <f>SUMIFS('I want to cry'!D$2:D$2000,'I want to cry'!$A$2:$A$2000,$B802,'I want to cry'!$B$2:$B$2000,$C802)</f>
        <v>0</v>
      </c>
      <c r="M802" s="1">
        <f>SUMIFS('I want to cry'!E$2:E$2000,'I want to cry'!$A$2:$A$2000,$B802,'I want to cry'!$B$2:$B$2000,$C802)</f>
        <v>0</v>
      </c>
      <c r="N802" s="1">
        <f t="shared" si="133"/>
        <v>0</v>
      </c>
      <c r="O802" s="1">
        <f t="shared" si="134"/>
        <v>0</v>
      </c>
      <c r="P802" s="1">
        <f t="shared" si="135"/>
        <v>0</v>
      </c>
      <c r="Q802" s="1">
        <f>SUMIF('I have a blue banner'!A$2:A$2000,D802,'I have a blue banner'!L$2:L$2000)</f>
        <v>0</v>
      </c>
      <c r="R802" s="1">
        <f>SUMIF('I have a blue banner'!A$2:A$2000,F802,'I have a blue banner'!L$2:L$2000)</f>
        <v>0</v>
      </c>
      <c r="S802" s="1">
        <f>SUMIF('I have a blue banner'!A$2:A$2000,I802,'I have a blue banner'!L$2:L$2000)</f>
        <v>0</v>
      </c>
      <c r="T802" s="1">
        <f>SUMIF('I wanna go biking'!A$2:A$1000,D802,'I wanna go biking'!D$2:D$2000)</f>
        <v>0</v>
      </c>
      <c r="U802" s="1">
        <f>SUMIF('I wanna go biking'!A$2:A$1000,F802,'I wanna go biking'!D$2:D$2000)</f>
        <v>0</v>
      </c>
      <c r="V802" s="1">
        <f>SUMIF('I wanna go biking'!A$2:A$1000,H802,'I wanna go biking'!D$2:D$2000)</f>
        <v>0</v>
      </c>
      <c r="W802">
        <f t="shared" si="136"/>
        <v>0</v>
      </c>
      <c r="X802">
        <f t="shared" si="137"/>
        <v>0</v>
      </c>
      <c r="Y802">
        <f t="shared" si="138"/>
        <v>0</v>
      </c>
      <c r="Z802">
        <f t="shared" si="139"/>
        <v>0</v>
      </c>
      <c r="AA802">
        <f t="shared" si="140"/>
        <v>0</v>
      </c>
      <c r="AB802">
        <f t="shared" si="141"/>
        <v>0</v>
      </c>
      <c r="AC802" s="25">
        <f t="shared" si="142"/>
        <v>0</v>
      </c>
    </row>
    <row r="803" spans="1:29">
      <c r="A803">
        <f>'Data Entry'!A804</f>
        <v>0</v>
      </c>
      <c r="B803">
        <f>'Data Entry'!B804</f>
        <v>0</v>
      </c>
      <c r="C803">
        <f>'Data Entry'!C804</f>
        <v>0</v>
      </c>
      <c r="D803">
        <f>'Data Entry'!M804</f>
        <v>0</v>
      </c>
      <c r="E803">
        <f>'Data Entry'!N804</f>
        <v>0</v>
      </c>
      <c r="F803">
        <f>'Data Entry'!O804</f>
        <v>0</v>
      </c>
      <c r="G803">
        <f>'Data Entry'!P804</f>
        <v>0</v>
      </c>
      <c r="H803">
        <f>'Data Entry'!Q804</f>
        <v>0</v>
      </c>
      <c r="I803">
        <f>'Data Entry'!R804</f>
        <v>0</v>
      </c>
      <c r="J803">
        <f t="shared" si="132"/>
        <v>0</v>
      </c>
      <c r="K803" s="1">
        <f>SUMIFS('I want to cry'!C$2:C$2000,'I want to cry'!$A$2:$A$2000,$B803,'I want to cry'!$B$2:$B$2000,$C803)</f>
        <v>0</v>
      </c>
      <c r="L803" s="1">
        <f>SUMIFS('I want to cry'!D$2:D$2000,'I want to cry'!$A$2:$A$2000,$B803,'I want to cry'!$B$2:$B$2000,$C803)</f>
        <v>0</v>
      </c>
      <c r="M803" s="1">
        <f>SUMIFS('I want to cry'!E$2:E$2000,'I want to cry'!$A$2:$A$2000,$B803,'I want to cry'!$B$2:$B$2000,$C803)</f>
        <v>0</v>
      </c>
      <c r="N803" s="1">
        <f t="shared" si="133"/>
        <v>0</v>
      </c>
      <c r="O803" s="1">
        <f t="shared" si="134"/>
        <v>0</v>
      </c>
      <c r="P803" s="1">
        <f t="shared" si="135"/>
        <v>0</v>
      </c>
      <c r="Q803" s="1">
        <f>SUMIF('I have a blue banner'!A$2:A$2000,D803,'I have a blue banner'!L$2:L$2000)</f>
        <v>0</v>
      </c>
      <c r="R803" s="1">
        <f>SUMIF('I have a blue banner'!A$2:A$2000,F803,'I have a blue banner'!L$2:L$2000)</f>
        <v>0</v>
      </c>
      <c r="S803" s="1">
        <f>SUMIF('I have a blue banner'!A$2:A$2000,I803,'I have a blue banner'!L$2:L$2000)</f>
        <v>0</v>
      </c>
      <c r="T803" s="1">
        <f>SUMIF('I wanna go biking'!A$2:A$1000,D803,'I wanna go biking'!D$2:D$2000)</f>
        <v>0</v>
      </c>
      <c r="U803" s="1">
        <f>SUMIF('I wanna go biking'!A$2:A$1000,F803,'I wanna go biking'!D$2:D$2000)</f>
        <v>0</v>
      </c>
      <c r="V803" s="1">
        <f>SUMIF('I wanna go biking'!A$2:A$1000,H803,'I wanna go biking'!D$2:D$2000)</f>
        <v>0</v>
      </c>
      <c r="W803">
        <f t="shared" si="136"/>
        <v>0</v>
      </c>
      <c r="X803">
        <f t="shared" si="137"/>
        <v>0</v>
      </c>
      <c r="Y803">
        <f t="shared" si="138"/>
        <v>0</v>
      </c>
      <c r="Z803">
        <f t="shared" si="139"/>
        <v>0</v>
      </c>
      <c r="AA803">
        <f t="shared" si="140"/>
        <v>0</v>
      </c>
      <c r="AB803">
        <f t="shared" si="141"/>
        <v>0</v>
      </c>
      <c r="AC803" s="25">
        <f t="shared" si="142"/>
        <v>0</v>
      </c>
    </row>
    <row r="804" spans="1:29">
      <c r="A804">
        <f>'Data Entry'!A805</f>
        <v>0</v>
      </c>
      <c r="B804">
        <f>'Data Entry'!B805</f>
        <v>0</v>
      </c>
      <c r="C804">
        <f>'Data Entry'!C805</f>
        <v>0</v>
      </c>
      <c r="D804">
        <f>'Data Entry'!M805</f>
        <v>0</v>
      </c>
      <c r="E804">
        <f>'Data Entry'!N805</f>
        <v>0</v>
      </c>
      <c r="F804">
        <f>'Data Entry'!O805</f>
        <v>0</v>
      </c>
      <c r="G804">
        <f>'Data Entry'!P805</f>
        <v>0</v>
      </c>
      <c r="H804">
        <f>'Data Entry'!Q805</f>
        <v>0</v>
      </c>
      <c r="I804">
        <f>'Data Entry'!R805</f>
        <v>0</v>
      </c>
      <c r="J804">
        <f t="shared" si="132"/>
        <v>0</v>
      </c>
      <c r="K804" s="1">
        <f>SUMIFS('I want to cry'!C$2:C$2000,'I want to cry'!$A$2:$A$2000,$B804,'I want to cry'!$B$2:$B$2000,$C804)</f>
        <v>0</v>
      </c>
      <c r="L804" s="1">
        <f>SUMIFS('I want to cry'!D$2:D$2000,'I want to cry'!$A$2:$A$2000,$B804,'I want to cry'!$B$2:$B$2000,$C804)</f>
        <v>0</v>
      </c>
      <c r="M804" s="1">
        <f>SUMIFS('I want to cry'!E$2:E$2000,'I want to cry'!$A$2:$A$2000,$B804,'I want to cry'!$B$2:$B$2000,$C804)</f>
        <v>0</v>
      </c>
      <c r="N804" s="1">
        <f t="shared" si="133"/>
        <v>0</v>
      </c>
      <c r="O804" s="1">
        <f t="shared" si="134"/>
        <v>0</v>
      </c>
      <c r="P804" s="1">
        <f t="shared" si="135"/>
        <v>0</v>
      </c>
      <c r="Q804" s="1">
        <f>SUMIF('I have a blue banner'!A$2:A$2000,D804,'I have a blue banner'!L$2:L$2000)</f>
        <v>0</v>
      </c>
      <c r="R804" s="1">
        <f>SUMIF('I have a blue banner'!A$2:A$2000,F804,'I have a blue banner'!L$2:L$2000)</f>
        <v>0</v>
      </c>
      <c r="S804" s="1">
        <f>SUMIF('I have a blue banner'!A$2:A$2000,I804,'I have a blue banner'!L$2:L$2000)</f>
        <v>0</v>
      </c>
      <c r="T804" s="1">
        <f>SUMIF('I wanna go biking'!A$2:A$1000,D804,'I wanna go biking'!D$2:D$2000)</f>
        <v>0</v>
      </c>
      <c r="U804" s="1">
        <f>SUMIF('I wanna go biking'!A$2:A$1000,F804,'I wanna go biking'!D$2:D$2000)</f>
        <v>0</v>
      </c>
      <c r="V804" s="1">
        <f>SUMIF('I wanna go biking'!A$2:A$1000,H804,'I wanna go biking'!D$2:D$2000)</f>
        <v>0</v>
      </c>
      <c r="W804">
        <f t="shared" si="136"/>
        <v>0</v>
      </c>
      <c r="X804">
        <f t="shared" si="137"/>
        <v>0</v>
      </c>
      <c r="Y804">
        <f t="shared" si="138"/>
        <v>0</v>
      </c>
      <c r="Z804">
        <f t="shared" si="139"/>
        <v>0</v>
      </c>
      <c r="AA804">
        <f t="shared" si="140"/>
        <v>0</v>
      </c>
      <c r="AB804">
        <f t="shared" si="141"/>
        <v>0</v>
      </c>
      <c r="AC804" s="25">
        <f t="shared" si="142"/>
        <v>0</v>
      </c>
    </row>
    <row r="805" spans="1:29">
      <c r="A805">
        <f>'Data Entry'!A806</f>
        <v>0</v>
      </c>
      <c r="B805">
        <f>'Data Entry'!B806</f>
        <v>0</v>
      </c>
      <c r="C805">
        <f>'Data Entry'!C806</f>
        <v>0</v>
      </c>
      <c r="D805">
        <f>'Data Entry'!M806</f>
        <v>0</v>
      </c>
      <c r="E805">
        <f>'Data Entry'!N806</f>
        <v>0</v>
      </c>
      <c r="F805">
        <f>'Data Entry'!O806</f>
        <v>0</v>
      </c>
      <c r="G805">
        <f>'Data Entry'!P806</f>
        <v>0</v>
      </c>
      <c r="H805">
        <f>'Data Entry'!Q806</f>
        <v>0</v>
      </c>
      <c r="I805">
        <f>'Data Entry'!R806</f>
        <v>0</v>
      </c>
      <c r="J805">
        <f t="shared" si="132"/>
        <v>0</v>
      </c>
      <c r="K805" s="1">
        <f>SUMIFS('I want to cry'!C$2:C$2000,'I want to cry'!$A$2:$A$2000,$B805,'I want to cry'!$B$2:$B$2000,$C805)</f>
        <v>0</v>
      </c>
      <c r="L805" s="1">
        <f>SUMIFS('I want to cry'!D$2:D$2000,'I want to cry'!$A$2:$A$2000,$B805,'I want to cry'!$B$2:$B$2000,$C805)</f>
        <v>0</v>
      </c>
      <c r="M805" s="1">
        <f>SUMIFS('I want to cry'!E$2:E$2000,'I want to cry'!$A$2:$A$2000,$B805,'I want to cry'!$B$2:$B$2000,$C805)</f>
        <v>0</v>
      </c>
      <c r="N805" s="1">
        <f t="shared" si="133"/>
        <v>0</v>
      </c>
      <c r="O805" s="1">
        <f t="shared" si="134"/>
        <v>0</v>
      </c>
      <c r="P805" s="1">
        <f t="shared" si="135"/>
        <v>0</v>
      </c>
      <c r="Q805" s="1">
        <f>SUMIF('I have a blue banner'!A$2:A$2000,D805,'I have a blue banner'!L$2:L$2000)</f>
        <v>0</v>
      </c>
      <c r="R805" s="1">
        <f>SUMIF('I have a blue banner'!A$2:A$2000,F805,'I have a blue banner'!L$2:L$2000)</f>
        <v>0</v>
      </c>
      <c r="S805" s="1">
        <f>SUMIF('I have a blue banner'!A$2:A$2000,I805,'I have a blue banner'!L$2:L$2000)</f>
        <v>0</v>
      </c>
      <c r="T805" s="1">
        <f>SUMIF('I wanna go biking'!A$2:A$1000,D805,'I wanna go biking'!D$2:D$2000)</f>
        <v>0</v>
      </c>
      <c r="U805" s="1">
        <f>SUMIF('I wanna go biking'!A$2:A$1000,F805,'I wanna go biking'!D$2:D$2000)</f>
        <v>0</v>
      </c>
      <c r="V805" s="1">
        <f>SUMIF('I wanna go biking'!A$2:A$1000,H805,'I wanna go biking'!D$2:D$2000)</f>
        <v>0</v>
      </c>
      <c r="W805">
        <f t="shared" si="136"/>
        <v>0</v>
      </c>
      <c r="X805">
        <f t="shared" si="137"/>
        <v>0</v>
      </c>
      <c r="Y805">
        <f t="shared" si="138"/>
        <v>0</v>
      </c>
      <c r="Z805">
        <f t="shared" si="139"/>
        <v>0</v>
      </c>
      <c r="AA805">
        <f t="shared" si="140"/>
        <v>0</v>
      </c>
      <c r="AB805">
        <f t="shared" si="141"/>
        <v>0</v>
      </c>
      <c r="AC805" s="25">
        <f t="shared" si="142"/>
        <v>0</v>
      </c>
    </row>
    <row r="806" spans="1:29">
      <c r="A806">
        <f>'Data Entry'!A807</f>
        <v>0</v>
      </c>
      <c r="B806">
        <f>'Data Entry'!B807</f>
        <v>0</v>
      </c>
      <c r="C806">
        <f>'Data Entry'!C807</f>
        <v>0</v>
      </c>
      <c r="D806">
        <f>'Data Entry'!M807</f>
        <v>0</v>
      </c>
      <c r="E806">
        <f>'Data Entry'!N807</f>
        <v>0</v>
      </c>
      <c r="F806">
        <f>'Data Entry'!O807</f>
        <v>0</v>
      </c>
      <c r="G806">
        <f>'Data Entry'!P807</f>
        <v>0</v>
      </c>
      <c r="H806">
        <f>'Data Entry'!Q807</f>
        <v>0</v>
      </c>
      <c r="I806">
        <f>'Data Entry'!R807</f>
        <v>0</v>
      </c>
      <c r="J806">
        <f t="shared" si="132"/>
        <v>0</v>
      </c>
      <c r="K806" s="1">
        <f>SUMIFS('I want to cry'!C$2:C$2000,'I want to cry'!$A$2:$A$2000,$B806,'I want to cry'!$B$2:$B$2000,$C806)</f>
        <v>0</v>
      </c>
      <c r="L806" s="1">
        <f>SUMIFS('I want to cry'!D$2:D$2000,'I want to cry'!$A$2:$A$2000,$B806,'I want to cry'!$B$2:$B$2000,$C806)</f>
        <v>0</v>
      </c>
      <c r="M806" s="1">
        <f>SUMIFS('I want to cry'!E$2:E$2000,'I want to cry'!$A$2:$A$2000,$B806,'I want to cry'!$B$2:$B$2000,$C806)</f>
        <v>0</v>
      </c>
      <c r="N806" s="1">
        <f t="shared" si="133"/>
        <v>0</v>
      </c>
      <c r="O806" s="1">
        <f t="shared" si="134"/>
        <v>0</v>
      </c>
      <c r="P806" s="1">
        <f t="shared" si="135"/>
        <v>0</v>
      </c>
      <c r="Q806" s="1">
        <f>SUMIF('I have a blue banner'!A$2:A$2000,D806,'I have a blue banner'!L$2:L$2000)</f>
        <v>0</v>
      </c>
      <c r="R806" s="1">
        <f>SUMIF('I have a blue banner'!A$2:A$2000,F806,'I have a blue banner'!L$2:L$2000)</f>
        <v>0</v>
      </c>
      <c r="S806" s="1">
        <f>SUMIF('I have a blue banner'!A$2:A$2000,I806,'I have a blue banner'!L$2:L$2000)</f>
        <v>0</v>
      </c>
      <c r="T806" s="1">
        <f>SUMIF('I wanna go biking'!A$2:A$1000,D806,'I wanna go biking'!D$2:D$2000)</f>
        <v>0</v>
      </c>
      <c r="U806" s="1">
        <f>SUMIF('I wanna go biking'!A$2:A$1000,F806,'I wanna go biking'!D$2:D$2000)</f>
        <v>0</v>
      </c>
      <c r="V806" s="1">
        <f>SUMIF('I wanna go biking'!A$2:A$1000,H806,'I wanna go biking'!D$2:D$2000)</f>
        <v>0</v>
      </c>
      <c r="W806">
        <f t="shared" si="136"/>
        <v>0</v>
      </c>
      <c r="X806">
        <f t="shared" si="137"/>
        <v>0</v>
      </c>
      <c r="Y806">
        <f t="shared" si="138"/>
        <v>0</v>
      </c>
      <c r="Z806">
        <f t="shared" si="139"/>
        <v>0</v>
      </c>
      <c r="AA806">
        <f t="shared" si="140"/>
        <v>0</v>
      </c>
      <c r="AB806">
        <f t="shared" si="141"/>
        <v>0</v>
      </c>
      <c r="AC806" s="25">
        <f t="shared" si="142"/>
        <v>0</v>
      </c>
    </row>
    <row r="807" spans="1:29">
      <c r="A807">
        <f>'Data Entry'!A808</f>
        <v>0</v>
      </c>
      <c r="B807">
        <f>'Data Entry'!B808</f>
        <v>0</v>
      </c>
      <c r="C807">
        <f>'Data Entry'!C808</f>
        <v>0</v>
      </c>
      <c r="D807">
        <f>'Data Entry'!M808</f>
        <v>0</v>
      </c>
      <c r="E807">
        <f>'Data Entry'!N808</f>
        <v>0</v>
      </c>
      <c r="F807">
        <f>'Data Entry'!O808</f>
        <v>0</v>
      </c>
      <c r="G807">
        <f>'Data Entry'!P808</f>
        <v>0</v>
      </c>
      <c r="H807">
        <f>'Data Entry'!Q808</f>
        <v>0</v>
      </c>
      <c r="I807">
        <f>'Data Entry'!R808</f>
        <v>0</v>
      </c>
      <c r="J807">
        <f t="shared" si="132"/>
        <v>0</v>
      </c>
      <c r="K807" s="1">
        <f>SUMIFS('I want to cry'!C$2:C$2000,'I want to cry'!$A$2:$A$2000,$B807,'I want to cry'!$B$2:$B$2000,$C807)</f>
        <v>0</v>
      </c>
      <c r="L807" s="1">
        <f>SUMIFS('I want to cry'!D$2:D$2000,'I want to cry'!$A$2:$A$2000,$B807,'I want to cry'!$B$2:$B$2000,$C807)</f>
        <v>0</v>
      </c>
      <c r="M807" s="1">
        <f>SUMIFS('I want to cry'!E$2:E$2000,'I want to cry'!$A$2:$A$2000,$B807,'I want to cry'!$B$2:$B$2000,$C807)</f>
        <v>0</v>
      </c>
      <c r="N807" s="1">
        <f t="shared" si="133"/>
        <v>0</v>
      </c>
      <c r="O807" s="1">
        <f t="shared" si="134"/>
        <v>0</v>
      </c>
      <c r="P807" s="1">
        <f t="shared" si="135"/>
        <v>0</v>
      </c>
      <c r="Q807" s="1">
        <f>SUMIF('I have a blue banner'!A$2:A$2000,D807,'I have a blue banner'!L$2:L$2000)</f>
        <v>0</v>
      </c>
      <c r="R807" s="1">
        <f>SUMIF('I have a blue banner'!A$2:A$2000,F807,'I have a blue banner'!L$2:L$2000)</f>
        <v>0</v>
      </c>
      <c r="S807" s="1">
        <f>SUMIF('I have a blue banner'!A$2:A$2000,I807,'I have a blue banner'!L$2:L$2000)</f>
        <v>0</v>
      </c>
      <c r="T807" s="1">
        <f>SUMIF('I wanna go biking'!A$2:A$1000,D807,'I wanna go biking'!D$2:D$2000)</f>
        <v>0</v>
      </c>
      <c r="U807" s="1">
        <f>SUMIF('I wanna go biking'!A$2:A$1000,F807,'I wanna go biking'!D$2:D$2000)</f>
        <v>0</v>
      </c>
      <c r="V807" s="1">
        <f>SUMIF('I wanna go biking'!A$2:A$1000,H807,'I wanna go biking'!D$2:D$2000)</f>
        <v>0</v>
      </c>
      <c r="W807">
        <f t="shared" si="136"/>
        <v>0</v>
      </c>
      <c r="X807">
        <f t="shared" si="137"/>
        <v>0</v>
      </c>
      <c r="Y807">
        <f t="shared" si="138"/>
        <v>0</v>
      </c>
      <c r="Z807">
        <f t="shared" si="139"/>
        <v>0</v>
      </c>
      <c r="AA807">
        <f t="shared" si="140"/>
        <v>0</v>
      </c>
      <c r="AB807">
        <f t="shared" si="141"/>
        <v>0</v>
      </c>
      <c r="AC807" s="25">
        <f t="shared" si="142"/>
        <v>0</v>
      </c>
    </row>
    <row r="808" spans="1:29">
      <c r="A808">
        <f>'Data Entry'!A809</f>
        <v>0</v>
      </c>
      <c r="B808">
        <f>'Data Entry'!B809</f>
        <v>0</v>
      </c>
      <c r="C808">
        <f>'Data Entry'!C809</f>
        <v>0</v>
      </c>
      <c r="D808">
        <f>'Data Entry'!M809</f>
        <v>0</v>
      </c>
      <c r="E808">
        <f>'Data Entry'!N809</f>
        <v>0</v>
      </c>
      <c r="F808">
        <f>'Data Entry'!O809</f>
        <v>0</v>
      </c>
      <c r="G808">
        <f>'Data Entry'!P809</f>
        <v>0</v>
      </c>
      <c r="H808">
        <f>'Data Entry'!Q809</f>
        <v>0</v>
      </c>
      <c r="I808">
        <f>'Data Entry'!R809</f>
        <v>0</v>
      </c>
      <c r="J808">
        <f t="shared" si="132"/>
        <v>0</v>
      </c>
      <c r="K808" s="1">
        <f>SUMIFS('I want to cry'!C$2:C$2000,'I want to cry'!$A$2:$A$2000,$B808,'I want to cry'!$B$2:$B$2000,$C808)</f>
        <v>0</v>
      </c>
      <c r="L808" s="1">
        <f>SUMIFS('I want to cry'!D$2:D$2000,'I want to cry'!$A$2:$A$2000,$B808,'I want to cry'!$B$2:$B$2000,$C808)</f>
        <v>0</v>
      </c>
      <c r="M808" s="1">
        <f>SUMIFS('I want to cry'!E$2:E$2000,'I want to cry'!$A$2:$A$2000,$B808,'I want to cry'!$B$2:$B$2000,$C808)</f>
        <v>0</v>
      </c>
      <c r="N808" s="1">
        <f t="shared" si="133"/>
        <v>0</v>
      </c>
      <c r="O808" s="1">
        <f t="shared" si="134"/>
        <v>0</v>
      </c>
      <c r="P808" s="1">
        <f t="shared" si="135"/>
        <v>0</v>
      </c>
      <c r="Q808" s="1">
        <f>SUMIF('I have a blue banner'!A$2:A$2000,D808,'I have a blue banner'!L$2:L$2000)</f>
        <v>0</v>
      </c>
      <c r="R808" s="1">
        <f>SUMIF('I have a blue banner'!A$2:A$2000,F808,'I have a blue banner'!L$2:L$2000)</f>
        <v>0</v>
      </c>
      <c r="S808" s="1">
        <f>SUMIF('I have a blue banner'!A$2:A$2000,I808,'I have a blue banner'!L$2:L$2000)</f>
        <v>0</v>
      </c>
      <c r="T808" s="1">
        <f>SUMIF('I wanna go biking'!A$2:A$1000,D808,'I wanna go biking'!D$2:D$2000)</f>
        <v>0</v>
      </c>
      <c r="U808" s="1">
        <f>SUMIF('I wanna go biking'!A$2:A$1000,F808,'I wanna go biking'!D$2:D$2000)</f>
        <v>0</v>
      </c>
      <c r="V808" s="1">
        <f>SUMIF('I wanna go biking'!A$2:A$1000,H808,'I wanna go biking'!D$2:D$2000)</f>
        <v>0</v>
      </c>
      <c r="W808">
        <f t="shared" si="136"/>
        <v>0</v>
      </c>
      <c r="X808">
        <f t="shared" si="137"/>
        <v>0</v>
      </c>
      <c r="Y808">
        <f t="shared" si="138"/>
        <v>0</v>
      </c>
      <c r="Z808">
        <f t="shared" si="139"/>
        <v>0</v>
      </c>
      <c r="AA808">
        <f t="shared" si="140"/>
        <v>0</v>
      </c>
      <c r="AB808">
        <f t="shared" si="141"/>
        <v>0</v>
      </c>
      <c r="AC808" s="25">
        <f t="shared" si="142"/>
        <v>0</v>
      </c>
    </row>
    <row r="809" spans="1:29">
      <c r="A809">
        <f>'Data Entry'!A810</f>
        <v>0</v>
      </c>
      <c r="B809">
        <f>'Data Entry'!B810</f>
        <v>0</v>
      </c>
      <c r="C809">
        <f>'Data Entry'!C810</f>
        <v>0</v>
      </c>
      <c r="D809">
        <f>'Data Entry'!M810</f>
        <v>0</v>
      </c>
      <c r="E809">
        <f>'Data Entry'!N810</f>
        <v>0</v>
      </c>
      <c r="F809">
        <f>'Data Entry'!O810</f>
        <v>0</v>
      </c>
      <c r="G809">
        <f>'Data Entry'!P810</f>
        <v>0</v>
      </c>
      <c r="H809">
        <f>'Data Entry'!Q810</f>
        <v>0</v>
      </c>
      <c r="I809">
        <f>'Data Entry'!R810</f>
        <v>0</v>
      </c>
      <c r="J809">
        <f t="shared" si="132"/>
        <v>0</v>
      </c>
      <c r="K809" s="1">
        <f>SUMIFS('I want to cry'!C$2:C$2000,'I want to cry'!$A$2:$A$2000,$B809,'I want to cry'!$B$2:$B$2000,$C809)</f>
        <v>0</v>
      </c>
      <c r="L809" s="1">
        <f>SUMIFS('I want to cry'!D$2:D$2000,'I want to cry'!$A$2:$A$2000,$B809,'I want to cry'!$B$2:$B$2000,$C809)</f>
        <v>0</v>
      </c>
      <c r="M809" s="1">
        <f>SUMIFS('I want to cry'!E$2:E$2000,'I want to cry'!$A$2:$A$2000,$B809,'I want to cry'!$B$2:$B$2000,$C809)</f>
        <v>0</v>
      </c>
      <c r="N809" s="1">
        <f t="shared" si="133"/>
        <v>0</v>
      </c>
      <c r="O809" s="1">
        <f t="shared" si="134"/>
        <v>0</v>
      </c>
      <c r="P809" s="1">
        <f t="shared" si="135"/>
        <v>0</v>
      </c>
      <c r="Q809" s="1">
        <f>SUMIF('I have a blue banner'!A$2:A$2000,D809,'I have a blue banner'!L$2:L$2000)</f>
        <v>0</v>
      </c>
      <c r="R809" s="1">
        <f>SUMIF('I have a blue banner'!A$2:A$2000,F809,'I have a blue banner'!L$2:L$2000)</f>
        <v>0</v>
      </c>
      <c r="S809" s="1">
        <f>SUMIF('I have a blue banner'!A$2:A$2000,I809,'I have a blue banner'!L$2:L$2000)</f>
        <v>0</v>
      </c>
      <c r="T809" s="1">
        <f>SUMIF('I wanna go biking'!A$2:A$1000,D809,'I wanna go biking'!D$2:D$2000)</f>
        <v>0</v>
      </c>
      <c r="U809" s="1">
        <f>SUMIF('I wanna go biking'!A$2:A$1000,F809,'I wanna go biking'!D$2:D$2000)</f>
        <v>0</v>
      </c>
      <c r="V809" s="1">
        <f>SUMIF('I wanna go biking'!A$2:A$1000,H809,'I wanna go biking'!D$2:D$2000)</f>
        <v>0</v>
      </c>
      <c r="W809">
        <f t="shared" si="136"/>
        <v>0</v>
      </c>
      <c r="X809">
        <f t="shared" si="137"/>
        <v>0</v>
      </c>
      <c r="Y809">
        <f t="shared" si="138"/>
        <v>0</v>
      </c>
      <c r="Z809">
        <f t="shared" si="139"/>
        <v>0</v>
      </c>
      <c r="AA809">
        <f t="shared" si="140"/>
        <v>0</v>
      </c>
      <c r="AB809">
        <f t="shared" si="141"/>
        <v>0</v>
      </c>
      <c r="AC809" s="25">
        <f t="shared" si="142"/>
        <v>0</v>
      </c>
    </row>
    <row r="810" spans="1:29">
      <c r="A810">
        <f>'Data Entry'!A811</f>
        <v>0</v>
      </c>
      <c r="B810">
        <f>'Data Entry'!B811</f>
        <v>0</v>
      </c>
      <c r="C810">
        <f>'Data Entry'!C811</f>
        <v>0</v>
      </c>
      <c r="D810">
        <f>'Data Entry'!M811</f>
        <v>0</v>
      </c>
      <c r="E810">
        <f>'Data Entry'!N811</f>
        <v>0</v>
      </c>
      <c r="F810">
        <f>'Data Entry'!O811</f>
        <v>0</v>
      </c>
      <c r="G810">
        <f>'Data Entry'!P811</f>
        <v>0</v>
      </c>
      <c r="H810">
        <f>'Data Entry'!Q811</f>
        <v>0</v>
      </c>
      <c r="I810">
        <f>'Data Entry'!R811</f>
        <v>0</v>
      </c>
      <c r="J810">
        <f t="shared" si="132"/>
        <v>0</v>
      </c>
      <c r="K810" s="1">
        <f>SUMIFS('I want to cry'!C$2:C$2000,'I want to cry'!$A$2:$A$2000,$B810,'I want to cry'!$B$2:$B$2000,$C810)</f>
        <v>0</v>
      </c>
      <c r="L810" s="1">
        <f>SUMIFS('I want to cry'!D$2:D$2000,'I want to cry'!$A$2:$A$2000,$B810,'I want to cry'!$B$2:$B$2000,$C810)</f>
        <v>0</v>
      </c>
      <c r="M810" s="1">
        <f>SUMIFS('I want to cry'!E$2:E$2000,'I want to cry'!$A$2:$A$2000,$B810,'I want to cry'!$B$2:$B$2000,$C810)</f>
        <v>0</v>
      </c>
      <c r="N810" s="1">
        <f t="shared" si="133"/>
        <v>0</v>
      </c>
      <c r="O810" s="1">
        <f t="shared" si="134"/>
        <v>0</v>
      </c>
      <c r="P810" s="1">
        <f t="shared" si="135"/>
        <v>0</v>
      </c>
      <c r="Q810" s="1">
        <f>SUMIF('I have a blue banner'!A$2:A$2000,D810,'I have a blue banner'!L$2:L$2000)</f>
        <v>0</v>
      </c>
      <c r="R810" s="1">
        <f>SUMIF('I have a blue banner'!A$2:A$2000,F810,'I have a blue banner'!L$2:L$2000)</f>
        <v>0</v>
      </c>
      <c r="S810" s="1">
        <f>SUMIF('I have a blue banner'!A$2:A$2000,I810,'I have a blue banner'!L$2:L$2000)</f>
        <v>0</v>
      </c>
      <c r="T810" s="1">
        <f>SUMIF('I wanna go biking'!A$2:A$1000,D810,'I wanna go biking'!D$2:D$2000)</f>
        <v>0</v>
      </c>
      <c r="U810" s="1">
        <f>SUMIF('I wanna go biking'!A$2:A$1000,F810,'I wanna go biking'!D$2:D$2000)</f>
        <v>0</v>
      </c>
      <c r="V810" s="1">
        <f>SUMIF('I wanna go biking'!A$2:A$1000,H810,'I wanna go biking'!D$2:D$2000)</f>
        <v>0</v>
      </c>
      <c r="W810">
        <f t="shared" si="136"/>
        <v>0</v>
      </c>
      <c r="X810">
        <f t="shared" si="137"/>
        <v>0</v>
      </c>
      <c r="Y810">
        <f t="shared" si="138"/>
        <v>0</v>
      </c>
      <c r="Z810">
        <f t="shared" si="139"/>
        <v>0</v>
      </c>
      <c r="AA810">
        <f t="shared" si="140"/>
        <v>0</v>
      </c>
      <c r="AB810">
        <f t="shared" si="141"/>
        <v>0</v>
      </c>
      <c r="AC810" s="25">
        <f t="shared" si="142"/>
        <v>0</v>
      </c>
    </row>
    <row r="811" spans="1:29">
      <c r="A811">
        <f>'Data Entry'!A812</f>
        <v>0</v>
      </c>
      <c r="B811">
        <f>'Data Entry'!B812</f>
        <v>0</v>
      </c>
      <c r="C811">
        <f>'Data Entry'!C812</f>
        <v>0</v>
      </c>
      <c r="D811">
        <f>'Data Entry'!M812</f>
        <v>0</v>
      </c>
      <c r="E811">
        <f>'Data Entry'!N812</f>
        <v>0</v>
      </c>
      <c r="F811">
        <f>'Data Entry'!O812</f>
        <v>0</v>
      </c>
      <c r="G811">
        <f>'Data Entry'!P812</f>
        <v>0</v>
      </c>
      <c r="H811">
        <f>'Data Entry'!Q812</f>
        <v>0</v>
      </c>
      <c r="I811">
        <f>'Data Entry'!R812</f>
        <v>0</v>
      </c>
      <c r="J811">
        <f t="shared" si="132"/>
        <v>0</v>
      </c>
      <c r="K811" s="1">
        <f>SUMIFS('I want to cry'!C$2:C$2000,'I want to cry'!$A$2:$A$2000,$B811,'I want to cry'!$B$2:$B$2000,$C811)</f>
        <v>0</v>
      </c>
      <c r="L811" s="1">
        <f>SUMIFS('I want to cry'!D$2:D$2000,'I want to cry'!$A$2:$A$2000,$B811,'I want to cry'!$B$2:$B$2000,$C811)</f>
        <v>0</v>
      </c>
      <c r="M811" s="1">
        <f>SUMIFS('I want to cry'!E$2:E$2000,'I want to cry'!$A$2:$A$2000,$B811,'I want to cry'!$B$2:$B$2000,$C811)</f>
        <v>0</v>
      </c>
      <c r="N811" s="1">
        <f t="shared" si="133"/>
        <v>0</v>
      </c>
      <c r="O811" s="1">
        <f t="shared" si="134"/>
        <v>0</v>
      </c>
      <c r="P811" s="1">
        <f t="shared" si="135"/>
        <v>0</v>
      </c>
      <c r="Q811" s="1">
        <f>SUMIF('I have a blue banner'!A$2:A$2000,D811,'I have a blue banner'!L$2:L$2000)</f>
        <v>0</v>
      </c>
      <c r="R811" s="1">
        <f>SUMIF('I have a blue banner'!A$2:A$2000,F811,'I have a blue banner'!L$2:L$2000)</f>
        <v>0</v>
      </c>
      <c r="S811" s="1">
        <f>SUMIF('I have a blue banner'!A$2:A$2000,I811,'I have a blue banner'!L$2:L$2000)</f>
        <v>0</v>
      </c>
      <c r="T811" s="1">
        <f>SUMIF('I wanna go biking'!A$2:A$1000,D811,'I wanna go biking'!D$2:D$2000)</f>
        <v>0</v>
      </c>
      <c r="U811" s="1">
        <f>SUMIF('I wanna go biking'!A$2:A$1000,F811,'I wanna go biking'!D$2:D$2000)</f>
        <v>0</v>
      </c>
      <c r="V811" s="1">
        <f>SUMIF('I wanna go biking'!A$2:A$1000,H811,'I wanna go biking'!D$2:D$2000)</f>
        <v>0</v>
      </c>
      <c r="W811">
        <f t="shared" si="136"/>
        <v>0</v>
      </c>
      <c r="X811">
        <f t="shared" si="137"/>
        <v>0</v>
      </c>
      <c r="Y811">
        <f t="shared" si="138"/>
        <v>0</v>
      </c>
      <c r="Z811">
        <f t="shared" si="139"/>
        <v>0</v>
      </c>
      <c r="AA811">
        <f t="shared" si="140"/>
        <v>0</v>
      </c>
      <c r="AB811">
        <f t="shared" si="141"/>
        <v>0</v>
      </c>
      <c r="AC811" s="25">
        <f t="shared" si="142"/>
        <v>0</v>
      </c>
    </row>
    <row r="812" spans="1:29">
      <c r="A812">
        <f>'Data Entry'!A813</f>
        <v>0</v>
      </c>
      <c r="B812">
        <f>'Data Entry'!B813</f>
        <v>0</v>
      </c>
      <c r="C812">
        <f>'Data Entry'!C813</f>
        <v>0</v>
      </c>
      <c r="D812">
        <f>'Data Entry'!M813</f>
        <v>0</v>
      </c>
      <c r="E812">
        <f>'Data Entry'!N813</f>
        <v>0</v>
      </c>
      <c r="F812">
        <f>'Data Entry'!O813</f>
        <v>0</v>
      </c>
      <c r="G812">
        <f>'Data Entry'!P813</f>
        <v>0</v>
      </c>
      <c r="H812">
        <f>'Data Entry'!Q813</f>
        <v>0</v>
      </c>
      <c r="I812">
        <f>'Data Entry'!R813</f>
        <v>0</v>
      </c>
      <c r="J812">
        <f t="shared" si="132"/>
        <v>0</v>
      </c>
      <c r="K812" s="1">
        <f>SUMIFS('I want to cry'!C$2:C$2000,'I want to cry'!$A$2:$A$2000,$B812,'I want to cry'!$B$2:$B$2000,$C812)</f>
        <v>0</v>
      </c>
      <c r="L812" s="1">
        <f>SUMIFS('I want to cry'!D$2:D$2000,'I want to cry'!$A$2:$A$2000,$B812,'I want to cry'!$B$2:$B$2000,$C812)</f>
        <v>0</v>
      </c>
      <c r="M812" s="1">
        <f>SUMIFS('I want to cry'!E$2:E$2000,'I want to cry'!$A$2:$A$2000,$B812,'I want to cry'!$B$2:$B$2000,$C812)</f>
        <v>0</v>
      </c>
      <c r="N812" s="1">
        <f t="shared" si="133"/>
        <v>0</v>
      </c>
      <c r="O812" s="1">
        <f t="shared" si="134"/>
        <v>0</v>
      </c>
      <c r="P812" s="1">
        <f t="shared" si="135"/>
        <v>0</v>
      </c>
      <c r="Q812" s="1">
        <f>SUMIF('I have a blue banner'!A$2:A$2000,D812,'I have a blue banner'!L$2:L$2000)</f>
        <v>0</v>
      </c>
      <c r="R812" s="1">
        <f>SUMIF('I have a blue banner'!A$2:A$2000,F812,'I have a blue banner'!L$2:L$2000)</f>
        <v>0</v>
      </c>
      <c r="S812" s="1">
        <f>SUMIF('I have a blue banner'!A$2:A$2000,I812,'I have a blue banner'!L$2:L$2000)</f>
        <v>0</v>
      </c>
      <c r="T812" s="1">
        <f>SUMIF('I wanna go biking'!A$2:A$1000,D812,'I wanna go biking'!D$2:D$2000)</f>
        <v>0</v>
      </c>
      <c r="U812" s="1">
        <f>SUMIF('I wanna go biking'!A$2:A$1000,F812,'I wanna go biking'!D$2:D$2000)</f>
        <v>0</v>
      </c>
      <c r="V812" s="1">
        <f>SUMIF('I wanna go biking'!A$2:A$1000,H812,'I wanna go biking'!D$2:D$2000)</f>
        <v>0</v>
      </c>
      <c r="W812">
        <f t="shared" si="136"/>
        <v>0</v>
      </c>
      <c r="X812">
        <f t="shared" si="137"/>
        <v>0</v>
      </c>
      <c r="Y812">
        <f t="shared" si="138"/>
        <v>0</v>
      </c>
      <c r="Z812">
        <f t="shared" si="139"/>
        <v>0</v>
      </c>
      <c r="AA812">
        <f t="shared" si="140"/>
        <v>0</v>
      </c>
      <c r="AB812">
        <f t="shared" si="141"/>
        <v>0</v>
      </c>
      <c r="AC812" s="25">
        <f t="shared" si="142"/>
        <v>0</v>
      </c>
    </row>
    <row r="813" spans="1:29">
      <c r="A813">
        <f>'Data Entry'!A814</f>
        <v>0</v>
      </c>
      <c r="B813">
        <f>'Data Entry'!B814</f>
        <v>0</v>
      </c>
      <c r="C813">
        <f>'Data Entry'!C814</f>
        <v>0</v>
      </c>
      <c r="D813">
        <f>'Data Entry'!M814</f>
        <v>0</v>
      </c>
      <c r="E813">
        <f>'Data Entry'!N814</f>
        <v>0</v>
      </c>
      <c r="F813">
        <f>'Data Entry'!O814</f>
        <v>0</v>
      </c>
      <c r="G813">
        <f>'Data Entry'!P814</f>
        <v>0</v>
      </c>
      <c r="H813">
        <f>'Data Entry'!Q814</f>
        <v>0</v>
      </c>
      <c r="I813">
        <f>'Data Entry'!R814</f>
        <v>0</v>
      </c>
      <c r="J813">
        <f t="shared" si="132"/>
        <v>0</v>
      </c>
      <c r="K813" s="1">
        <f>SUMIFS('I want to cry'!C$2:C$2000,'I want to cry'!$A$2:$A$2000,$B813,'I want to cry'!$B$2:$B$2000,$C813)</f>
        <v>0</v>
      </c>
      <c r="L813" s="1">
        <f>SUMIFS('I want to cry'!D$2:D$2000,'I want to cry'!$A$2:$A$2000,$B813,'I want to cry'!$B$2:$B$2000,$C813)</f>
        <v>0</v>
      </c>
      <c r="M813" s="1">
        <f>SUMIFS('I want to cry'!E$2:E$2000,'I want to cry'!$A$2:$A$2000,$B813,'I want to cry'!$B$2:$B$2000,$C813)</f>
        <v>0</v>
      </c>
      <c r="N813" s="1">
        <f t="shared" si="133"/>
        <v>0</v>
      </c>
      <c r="O813" s="1">
        <f t="shared" si="134"/>
        <v>0</v>
      </c>
      <c r="P813" s="1">
        <f t="shared" si="135"/>
        <v>0</v>
      </c>
      <c r="Q813" s="1">
        <f>SUMIF('I have a blue banner'!A$2:A$2000,D813,'I have a blue banner'!L$2:L$2000)</f>
        <v>0</v>
      </c>
      <c r="R813" s="1">
        <f>SUMIF('I have a blue banner'!A$2:A$2000,F813,'I have a blue banner'!L$2:L$2000)</f>
        <v>0</v>
      </c>
      <c r="S813" s="1">
        <f>SUMIF('I have a blue banner'!A$2:A$2000,I813,'I have a blue banner'!L$2:L$2000)</f>
        <v>0</v>
      </c>
      <c r="T813" s="1">
        <f>SUMIF('I wanna go biking'!A$2:A$1000,D813,'I wanna go biking'!D$2:D$2000)</f>
        <v>0</v>
      </c>
      <c r="U813" s="1">
        <f>SUMIF('I wanna go biking'!A$2:A$1000,F813,'I wanna go biking'!D$2:D$2000)</f>
        <v>0</v>
      </c>
      <c r="V813" s="1">
        <f>SUMIF('I wanna go biking'!A$2:A$1000,H813,'I wanna go biking'!D$2:D$2000)</f>
        <v>0</v>
      </c>
      <c r="W813">
        <f t="shared" si="136"/>
        <v>0</v>
      </c>
      <c r="X813">
        <f t="shared" si="137"/>
        <v>0</v>
      </c>
      <c r="Y813">
        <f t="shared" si="138"/>
        <v>0</v>
      </c>
      <c r="Z813">
        <f t="shared" si="139"/>
        <v>0</v>
      </c>
      <c r="AA813">
        <f t="shared" si="140"/>
        <v>0</v>
      </c>
      <c r="AB813">
        <f t="shared" si="141"/>
        <v>0</v>
      </c>
      <c r="AC813" s="25">
        <f t="shared" si="142"/>
        <v>0</v>
      </c>
    </row>
    <row r="814" spans="1:29">
      <c r="A814">
        <f>'Data Entry'!A815</f>
        <v>0</v>
      </c>
      <c r="B814">
        <f>'Data Entry'!B815</f>
        <v>0</v>
      </c>
      <c r="C814">
        <f>'Data Entry'!C815</f>
        <v>0</v>
      </c>
      <c r="D814">
        <f>'Data Entry'!M815</f>
        <v>0</v>
      </c>
      <c r="E814">
        <f>'Data Entry'!N815</f>
        <v>0</v>
      </c>
      <c r="F814">
        <f>'Data Entry'!O815</f>
        <v>0</v>
      </c>
      <c r="G814">
        <f>'Data Entry'!P815</f>
        <v>0</v>
      </c>
      <c r="H814">
        <f>'Data Entry'!Q815</f>
        <v>0</v>
      </c>
      <c r="I814">
        <f>'Data Entry'!R815</f>
        <v>0</v>
      </c>
      <c r="J814">
        <f t="shared" si="132"/>
        <v>0</v>
      </c>
      <c r="K814" s="1">
        <f>SUMIFS('I want to cry'!C$2:C$2000,'I want to cry'!$A$2:$A$2000,$B814,'I want to cry'!$B$2:$B$2000,$C814)</f>
        <v>0</v>
      </c>
      <c r="L814" s="1">
        <f>SUMIFS('I want to cry'!D$2:D$2000,'I want to cry'!$A$2:$A$2000,$B814,'I want to cry'!$B$2:$B$2000,$C814)</f>
        <v>0</v>
      </c>
      <c r="M814" s="1">
        <f>SUMIFS('I want to cry'!E$2:E$2000,'I want to cry'!$A$2:$A$2000,$B814,'I want to cry'!$B$2:$B$2000,$C814)</f>
        <v>0</v>
      </c>
      <c r="N814" s="1">
        <f t="shared" si="133"/>
        <v>0</v>
      </c>
      <c r="O814" s="1">
        <f t="shared" si="134"/>
        <v>0</v>
      </c>
      <c r="P814" s="1">
        <f t="shared" si="135"/>
        <v>0</v>
      </c>
      <c r="Q814" s="1">
        <f>SUMIF('I have a blue banner'!A$2:A$2000,D814,'I have a blue banner'!L$2:L$2000)</f>
        <v>0</v>
      </c>
      <c r="R814" s="1">
        <f>SUMIF('I have a blue banner'!A$2:A$2000,F814,'I have a blue banner'!L$2:L$2000)</f>
        <v>0</v>
      </c>
      <c r="S814" s="1">
        <f>SUMIF('I have a blue banner'!A$2:A$2000,I814,'I have a blue banner'!L$2:L$2000)</f>
        <v>0</v>
      </c>
      <c r="T814" s="1">
        <f>SUMIF('I wanna go biking'!A$2:A$1000,D814,'I wanna go biking'!D$2:D$2000)</f>
        <v>0</v>
      </c>
      <c r="U814" s="1">
        <f>SUMIF('I wanna go biking'!A$2:A$1000,F814,'I wanna go biking'!D$2:D$2000)</f>
        <v>0</v>
      </c>
      <c r="V814" s="1">
        <f>SUMIF('I wanna go biking'!A$2:A$1000,H814,'I wanna go biking'!D$2:D$2000)</f>
        <v>0</v>
      </c>
      <c r="W814">
        <f t="shared" si="136"/>
        <v>0</v>
      </c>
      <c r="X814">
        <f t="shared" si="137"/>
        <v>0</v>
      </c>
      <c r="Y814">
        <f t="shared" si="138"/>
        <v>0</v>
      </c>
      <c r="Z814">
        <f t="shared" si="139"/>
        <v>0</v>
      </c>
      <c r="AA814">
        <f t="shared" si="140"/>
        <v>0</v>
      </c>
      <c r="AB814">
        <f t="shared" si="141"/>
        <v>0</v>
      </c>
      <c r="AC814" s="25">
        <f t="shared" si="142"/>
        <v>0</v>
      </c>
    </row>
    <row r="815" spans="1:29">
      <c r="A815">
        <f>'Data Entry'!A816</f>
        <v>0</v>
      </c>
      <c r="B815">
        <f>'Data Entry'!B816</f>
        <v>0</v>
      </c>
      <c r="C815">
        <f>'Data Entry'!C816</f>
        <v>0</v>
      </c>
      <c r="D815">
        <f>'Data Entry'!M816</f>
        <v>0</v>
      </c>
      <c r="E815">
        <f>'Data Entry'!N816</f>
        <v>0</v>
      </c>
      <c r="F815">
        <f>'Data Entry'!O816</f>
        <v>0</v>
      </c>
      <c r="G815">
        <f>'Data Entry'!P816</f>
        <v>0</v>
      </c>
      <c r="H815">
        <f>'Data Entry'!Q816</f>
        <v>0</v>
      </c>
      <c r="I815">
        <f>'Data Entry'!R816</f>
        <v>0</v>
      </c>
      <c r="J815">
        <f t="shared" si="132"/>
        <v>0</v>
      </c>
      <c r="K815" s="1">
        <f>SUMIFS('I want to cry'!C$2:C$2000,'I want to cry'!$A$2:$A$2000,$B815,'I want to cry'!$B$2:$B$2000,$C815)</f>
        <v>0</v>
      </c>
      <c r="L815" s="1">
        <f>SUMIFS('I want to cry'!D$2:D$2000,'I want to cry'!$A$2:$A$2000,$B815,'I want to cry'!$B$2:$B$2000,$C815)</f>
        <v>0</v>
      </c>
      <c r="M815" s="1">
        <f>SUMIFS('I want to cry'!E$2:E$2000,'I want to cry'!$A$2:$A$2000,$B815,'I want to cry'!$B$2:$B$2000,$C815)</f>
        <v>0</v>
      </c>
      <c r="N815" s="1">
        <f t="shared" si="133"/>
        <v>0</v>
      </c>
      <c r="O815" s="1">
        <f t="shared" si="134"/>
        <v>0</v>
      </c>
      <c r="P815" s="1">
        <f t="shared" si="135"/>
        <v>0</v>
      </c>
      <c r="Q815" s="1">
        <f>SUMIF('I have a blue banner'!A$2:A$2000,D815,'I have a blue banner'!L$2:L$2000)</f>
        <v>0</v>
      </c>
      <c r="R815" s="1">
        <f>SUMIF('I have a blue banner'!A$2:A$2000,F815,'I have a blue banner'!L$2:L$2000)</f>
        <v>0</v>
      </c>
      <c r="S815" s="1">
        <f>SUMIF('I have a blue banner'!A$2:A$2000,I815,'I have a blue banner'!L$2:L$2000)</f>
        <v>0</v>
      </c>
      <c r="T815" s="1">
        <f>SUMIF('I wanna go biking'!A$2:A$1000,D815,'I wanna go biking'!D$2:D$2000)</f>
        <v>0</v>
      </c>
      <c r="U815" s="1">
        <f>SUMIF('I wanna go biking'!A$2:A$1000,F815,'I wanna go biking'!D$2:D$2000)</f>
        <v>0</v>
      </c>
      <c r="V815" s="1">
        <f>SUMIF('I wanna go biking'!A$2:A$1000,H815,'I wanna go biking'!D$2:D$2000)</f>
        <v>0</v>
      </c>
      <c r="W815">
        <f t="shared" si="136"/>
        <v>0</v>
      </c>
      <c r="X815">
        <f t="shared" si="137"/>
        <v>0</v>
      </c>
      <c r="Y815">
        <f t="shared" si="138"/>
        <v>0</v>
      </c>
      <c r="Z815">
        <f t="shared" si="139"/>
        <v>0</v>
      </c>
      <c r="AA815">
        <f t="shared" si="140"/>
        <v>0</v>
      </c>
      <c r="AB815">
        <f t="shared" si="141"/>
        <v>0</v>
      </c>
      <c r="AC815" s="25">
        <f t="shared" si="142"/>
        <v>0</v>
      </c>
    </row>
    <row r="816" spans="1:29">
      <c r="A816">
        <f>'Data Entry'!A817</f>
        <v>0</v>
      </c>
      <c r="B816">
        <f>'Data Entry'!B817</f>
        <v>0</v>
      </c>
      <c r="C816">
        <f>'Data Entry'!C817</f>
        <v>0</v>
      </c>
      <c r="D816">
        <f>'Data Entry'!M817</f>
        <v>0</v>
      </c>
      <c r="E816">
        <f>'Data Entry'!N817</f>
        <v>0</v>
      </c>
      <c r="F816">
        <f>'Data Entry'!O817</f>
        <v>0</v>
      </c>
      <c r="G816">
        <f>'Data Entry'!P817</f>
        <v>0</v>
      </c>
      <c r="H816">
        <f>'Data Entry'!Q817</f>
        <v>0</v>
      </c>
      <c r="I816">
        <f>'Data Entry'!R817</f>
        <v>0</v>
      </c>
      <c r="J816">
        <f t="shared" si="132"/>
        <v>0</v>
      </c>
      <c r="K816" s="1">
        <f>SUMIFS('I want to cry'!C$2:C$2000,'I want to cry'!$A$2:$A$2000,$B816,'I want to cry'!$B$2:$B$2000,$C816)</f>
        <v>0</v>
      </c>
      <c r="L816" s="1">
        <f>SUMIFS('I want to cry'!D$2:D$2000,'I want to cry'!$A$2:$A$2000,$B816,'I want to cry'!$B$2:$B$2000,$C816)</f>
        <v>0</v>
      </c>
      <c r="M816" s="1">
        <f>SUMIFS('I want to cry'!E$2:E$2000,'I want to cry'!$A$2:$A$2000,$B816,'I want to cry'!$B$2:$B$2000,$C816)</f>
        <v>0</v>
      </c>
      <c r="N816" s="1">
        <f t="shared" si="133"/>
        <v>0</v>
      </c>
      <c r="O816" s="1">
        <f t="shared" si="134"/>
        <v>0</v>
      </c>
      <c r="P816" s="1">
        <f t="shared" si="135"/>
        <v>0</v>
      </c>
      <c r="Q816" s="1">
        <f>SUMIF('I have a blue banner'!A$2:A$2000,D816,'I have a blue banner'!L$2:L$2000)</f>
        <v>0</v>
      </c>
      <c r="R816" s="1">
        <f>SUMIF('I have a blue banner'!A$2:A$2000,F816,'I have a blue banner'!L$2:L$2000)</f>
        <v>0</v>
      </c>
      <c r="S816" s="1">
        <f>SUMIF('I have a blue banner'!A$2:A$2000,I816,'I have a blue banner'!L$2:L$2000)</f>
        <v>0</v>
      </c>
      <c r="T816" s="1">
        <f>SUMIF('I wanna go biking'!A$2:A$1000,D816,'I wanna go biking'!D$2:D$2000)</f>
        <v>0</v>
      </c>
      <c r="U816" s="1">
        <f>SUMIF('I wanna go biking'!A$2:A$1000,F816,'I wanna go biking'!D$2:D$2000)</f>
        <v>0</v>
      </c>
      <c r="V816" s="1">
        <f>SUMIF('I wanna go biking'!A$2:A$1000,H816,'I wanna go biking'!D$2:D$2000)</f>
        <v>0</v>
      </c>
      <c r="W816">
        <f t="shared" si="136"/>
        <v>0</v>
      </c>
      <c r="X816">
        <f t="shared" si="137"/>
        <v>0</v>
      </c>
      <c r="Y816">
        <f t="shared" si="138"/>
        <v>0</v>
      </c>
      <c r="Z816">
        <f t="shared" si="139"/>
        <v>0</v>
      </c>
      <c r="AA816">
        <f t="shared" si="140"/>
        <v>0</v>
      </c>
      <c r="AB816">
        <f t="shared" si="141"/>
        <v>0</v>
      </c>
      <c r="AC816" s="25">
        <f t="shared" si="142"/>
        <v>0</v>
      </c>
    </row>
    <row r="817" spans="1:29">
      <c r="A817">
        <f>'Data Entry'!A818</f>
        <v>0</v>
      </c>
      <c r="B817">
        <f>'Data Entry'!B818</f>
        <v>0</v>
      </c>
      <c r="C817">
        <f>'Data Entry'!C818</f>
        <v>0</v>
      </c>
      <c r="D817">
        <f>'Data Entry'!M818</f>
        <v>0</v>
      </c>
      <c r="E817">
        <f>'Data Entry'!N818</f>
        <v>0</v>
      </c>
      <c r="F817">
        <f>'Data Entry'!O818</f>
        <v>0</v>
      </c>
      <c r="G817">
        <f>'Data Entry'!P818</f>
        <v>0</v>
      </c>
      <c r="H817">
        <f>'Data Entry'!Q818</f>
        <v>0</v>
      </c>
      <c r="I817">
        <f>'Data Entry'!R818</f>
        <v>0</v>
      </c>
      <c r="J817">
        <f t="shared" si="132"/>
        <v>0</v>
      </c>
      <c r="K817" s="1">
        <f>SUMIFS('I want to cry'!C$2:C$2000,'I want to cry'!$A$2:$A$2000,$B817,'I want to cry'!$B$2:$B$2000,$C817)</f>
        <v>0</v>
      </c>
      <c r="L817" s="1">
        <f>SUMIFS('I want to cry'!D$2:D$2000,'I want to cry'!$A$2:$A$2000,$B817,'I want to cry'!$B$2:$B$2000,$C817)</f>
        <v>0</v>
      </c>
      <c r="M817" s="1">
        <f>SUMIFS('I want to cry'!E$2:E$2000,'I want to cry'!$A$2:$A$2000,$B817,'I want to cry'!$B$2:$B$2000,$C817)</f>
        <v>0</v>
      </c>
      <c r="N817" s="1">
        <f t="shared" si="133"/>
        <v>0</v>
      </c>
      <c r="O817" s="1">
        <f t="shared" si="134"/>
        <v>0</v>
      </c>
      <c r="P817" s="1">
        <f t="shared" si="135"/>
        <v>0</v>
      </c>
      <c r="Q817" s="1">
        <f>SUMIF('I have a blue banner'!A$2:A$2000,D817,'I have a blue banner'!L$2:L$2000)</f>
        <v>0</v>
      </c>
      <c r="R817" s="1">
        <f>SUMIF('I have a blue banner'!A$2:A$2000,F817,'I have a blue banner'!L$2:L$2000)</f>
        <v>0</v>
      </c>
      <c r="S817" s="1">
        <f>SUMIF('I have a blue banner'!A$2:A$2000,I817,'I have a blue banner'!L$2:L$2000)</f>
        <v>0</v>
      </c>
      <c r="T817" s="1">
        <f>SUMIF('I wanna go biking'!A$2:A$1000,D817,'I wanna go biking'!D$2:D$2000)</f>
        <v>0</v>
      </c>
      <c r="U817" s="1">
        <f>SUMIF('I wanna go biking'!A$2:A$1000,F817,'I wanna go biking'!D$2:D$2000)</f>
        <v>0</v>
      </c>
      <c r="V817" s="1">
        <f>SUMIF('I wanna go biking'!A$2:A$1000,H817,'I wanna go biking'!D$2:D$2000)</f>
        <v>0</v>
      </c>
      <c r="W817">
        <f t="shared" si="136"/>
        <v>0</v>
      </c>
      <c r="X817">
        <f t="shared" si="137"/>
        <v>0</v>
      </c>
      <c r="Y817">
        <f t="shared" si="138"/>
        <v>0</v>
      </c>
      <c r="Z817">
        <f t="shared" si="139"/>
        <v>0</v>
      </c>
      <c r="AA817">
        <f t="shared" si="140"/>
        <v>0</v>
      </c>
      <c r="AB817">
        <f t="shared" si="141"/>
        <v>0</v>
      </c>
      <c r="AC817" s="25">
        <f t="shared" si="142"/>
        <v>0</v>
      </c>
    </row>
    <row r="818" spans="1:29">
      <c r="A818">
        <f>'Data Entry'!A819</f>
        <v>0</v>
      </c>
      <c r="B818">
        <f>'Data Entry'!B819</f>
        <v>0</v>
      </c>
      <c r="C818">
        <f>'Data Entry'!C819</f>
        <v>0</v>
      </c>
      <c r="D818">
        <f>'Data Entry'!M819</f>
        <v>0</v>
      </c>
      <c r="E818">
        <f>'Data Entry'!N819</f>
        <v>0</v>
      </c>
      <c r="F818">
        <f>'Data Entry'!O819</f>
        <v>0</v>
      </c>
      <c r="G818">
        <f>'Data Entry'!P819</f>
        <v>0</v>
      </c>
      <c r="H818">
        <f>'Data Entry'!Q819</f>
        <v>0</v>
      </c>
      <c r="I818">
        <f>'Data Entry'!R819</f>
        <v>0</v>
      </c>
      <c r="J818">
        <f t="shared" si="132"/>
        <v>0</v>
      </c>
      <c r="K818" s="1">
        <f>SUMIFS('I want to cry'!C$2:C$2000,'I want to cry'!$A$2:$A$2000,$B818,'I want to cry'!$B$2:$B$2000,$C818)</f>
        <v>0</v>
      </c>
      <c r="L818" s="1">
        <f>SUMIFS('I want to cry'!D$2:D$2000,'I want to cry'!$A$2:$A$2000,$B818,'I want to cry'!$B$2:$B$2000,$C818)</f>
        <v>0</v>
      </c>
      <c r="M818" s="1">
        <f>SUMIFS('I want to cry'!E$2:E$2000,'I want to cry'!$A$2:$A$2000,$B818,'I want to cry'!$B$2:$B$2000,$C818)</f>
        <v>0</v>
      </c>
      <c r="N818" s="1">
        <f t="shared" si="133"/>
        <v>0</v>
      </c>
      <c r="O818" s="1">
        <f t="shared" si="134"/>
        <v>0</v>
      </c>
      <c r="P818" s="1">
        <f t="shared" si="135"/>
        <v>0</v>
      </c>
      <c r="Q818" s="1">
        <f>SUMIF('I have a blue banner'!A$2:A$2000,D818,'I have a blue banner'!L$2:L$2000)</f>
        <v>0</v>
      </c>
      <c r="R818" s="1">
        <f>SUMIF('I have a blue banner'!A$2:A$2000,F818,'I have a blue banner'!L$2:L$2000)</f>
        <v>0</v>
      </c>
      <c r="S818" s="1">
        <f>SUMIF('I have a blue banner'!A$2:A$2000,I818,'I have a blue banner'!L$2:L$2000)</f>
        <v>0</v>
      </c>
      <c r="T818" s="1">
        <f>SUMIF('I wanna go biking'!A$2:A$1000,D818,'I wanna go biking'!D$2:D$2000)</f>
        <v>0</v>
      </c>
      <c r="U818" s="1">
        <f>SUMIF('I wanna go biking'!A$2:A$1000,F818,'I wanna go biking'!D$2:D$2000)</f>
        <v>0</v>
      </c>
      <c r="V818" s="1">
        <f>SUMIF('I wanna go biking'!A$2:A$1000,H818,'I wanna go biking'!D$2:D$2000)</f>
        <v>0</v>
      </c>
      <c r="W818">
        <f t="shared" si="136"/>
        <v>0</v>
      </c>
      <c r="X818">
        <f t="shared" si="137"/>
        <v>0</v>
      </c>
      <c r="Y818">
        <f t="shared" si="138"/>
        <v>0</v>
      </c>
      <c r="Z818">
        <f t="shared" si="139"/>
        <v>0</v>
      </c>
      <c r="AA818">
        <f t="shared" si="140"/>
        <v>0</v>
      </c>
      <c r="AB818">
        <f t="shared" si="141"/>
        <v>0</v>
      </c>
      <c r="AC818" s="25">
        <f t="shared" si="142"/>
        <v>0</v>
      </c>
    </row>
    <row r="819" spans="1:29">
      <c r="A819">
        <f>'Data Entry'!A820</f>
        <v>0</v>
      </c>
      <c r="B819">
        <f>'Data Entry'!B820</f>
        <v>0</v>
      </c>
      <c r="C819">
        <f>'Data Entry'!C820</f>
        <v>0</v>
      </c>
      <c r="D819">
        <f>'Data Entry'!M820</f>
        <v>0</v>
      </c>
      <c r="E819">
        <f>'Data Entry'!N820</f>
        <v>0</v>
      </c>
      <c r="F819">
        <f>'Data Entry'!O820</f>
        <v>0</v>
      </c>
      <c r="G819">
        <f>'Data Entry'!P820</f>
        <v>0</v>
      </c>
      <c r="H819">
        <f>'Data Entry'!Q820</f>
        <v>0</v>
      </c>
      <c r="I819">
        <f>'Data Entry'!R820</f>
        <v>0</v>
      </c>
      <c r="J819">
        <f t="shared" si="132"/>
        <v>0</v>
      </c>
      <c r="K819" s="1">
        <f>SUMIFS('I want to cry'!C$2:C$2000,'I want to cry'!$A$2:$A$2000,$B819,'I want to cry'!$B$2:$B$2000,$C819)</f>
        <v>0</v>
      </c>
      <c r="L819" s="1">
        <f>SUMIFS('I want to cry'!D$2:D$2000,'I want to cry'!$A$2:$A$2000,$B819,'I want to cry'!$B$2:$B$2000,$C819)</f>
        <v>0</v>
      </c>
      <c r="M819" s="1">
        <f>SUMIFS('I want to cry'!E$2:E$2000,'I want to cry'!$A$2:$A$2000,$B819,'I want to cry'!$B$2:$B$2000,$C819)</f>
        <v>0</v>
      </c>
      <c r="N819" s="1">
        <f t="shared" si="133"/>
        <v>0</v>
      </c>
      <c r="O819" s="1">
        <f t="shared" si="134"/>
        <v>0</v>
      </c>
      <c r="P819" s="1">
        <f t="shared" si="135"/>
        <v>0</v>
      </c>
      <c r="Q819" s="1">
        <f>SUMIF('I have a blue banner'!A$2:A$2000,D819,'I have a blue banner'!L$2:L$2000)</f>
        <v>0</v>
      </c>
      <c r="R819" s="1">
        <f>SUMIF('I have a blue banner'!A$2:A$2000,F819,'I have a blue banner'!L$2:L$2000)</f>
        <v>0</v>
      </c>
      <c r="S819" s="1">
        <f>SUMIF('I have a blue banner'!A$2:A$2000,I819,'I have a blue banner'!L$2:L$2000)</f>
        <v>0</v>
      </c>
      <c r="T819" s="1">
        <f>SUMIF('I wanna go biking'!A$2:A$1000,D819,'I wanna go biking'!D$2:D$2000)</f>
        <v>0</v>
      </c>
      <c r="U819" s="1">
        <f>SUMIF('I wanna go biking'!A$2:A$1000,F819,'I wanna go biking'!D$2:D$2000)</f>
        <v>0</v>
      </c>
      <c r="V819" s="1">
        <f>SUMIF('I wanna go biking'!A$2:A$1000,H819,'I wanna go biking'!D$2:D$2000)</f>
        <v>0</v>
      </c>
      <c r="W819">
        <f t="shared" si="136"/>
        <v>0</v>
      </c>
      <c r="X819">
        <f t="shared" si="137"/>
        <v>0</v>
      </c>
      <c r="Y819">
        <f t="shared" si="138"/>
        <v>0</v>
      </c>
      <c r="Z819">
        <f t="shared" si="139"/>
        <v>0</v>
      </c>
      <c r="AA819">
        <f t="shared" si="140"/>
        <v>0</v>
      </c>
      <c r="AB819">
        <f t="shared" si="141"/>
        <v>0</v>
      </c>
      <c r="AC819" s="25">
        <f t="shared" si="142"/>
        <v>0</v>
      </c>
    </row>
    <row r="820" spans="1:29">
      <c r="A820">
        <f>'Data Entry'!A821</f>
        <v>0</v>
      </c>
      <c r="B820">
        <f>'Data Entry'!B821</f>
        <v>0</v>
      </c>
      <c r="C820">
        <f>'Data Entry'!C821</f>
        <v>0</v>
      </c>
      <c r="D820">
        <f>'Data Entry'!M821</f>
        <v>0</v>
      </c>
      <c r="E820">
        <f>'Data Entry'!N821</f>
        <v>0</v>
      </c>
      <c r="F820">
        <f>'Data Entry'!O821</f>
        <v>0</v>
      </c>
      <c r="G820">
        <f>'Data Entry'!P821</f>
        <v>0</v>
      </c>
      <c r="H820">
        <f>'Data Entry'!Q821</f>
        <v>0</v>
      </c>
      <c r="I820">
        <f>'Data Entry'!R821</f>
        <v>0</v>
      </c>
      <c r="J820">
        <f t="shared" si="132"/>
        <v>0</v>
      </c>
      <c r="K820" s="1">
        <f>SUMIFS('I want to cry'!C$2:C$2000,'I want to cry'!$A$2:$A$2000,$B820,'I want to cry'!$B$2:$B$2000,$C820)</f>
        <v>0</v>
      </c>
      <c r="L820" s="1">
        <f>SUMIFS('I want to cry'!D$2:D$2000,'I want to cry'!$A$2:$A$2000,$B820,'I want to cry'!$B$2:$B$2000,$C820)</f>
        <v>0</v>
      </c>
      <c r="M820" s="1">
        <f>SUMIFS('I want to cry'!E$2:E$2000,'I want to cry'!$A$2:$A$2000,$B820,'I want to cry'!$B$2:$B$2000,$C820)</f>
        <v>0</v>
      </c>
      <c r="N820" s="1">
        <f t="shared" si="133"/>
        <v>0</v>
      </c>
      <c r="O820" s="1">
        <f t="shared" si="134"/>
        <v>0</v>
      </c>
      <c r="P820" s="1">
        <f t="shared" si="135"/>
        <v>0</v>
      </c>
      <c r="Q820" s="1">
        <f>SUMIF('I have a blue banner'!A$2:A$2000,D820,'I have a blue banner'!L$2:L$2000)</f>
        <v>0</v>
      </c>
      <c r="R820" s="1">
        <f>SUMIF('I have a blue banner'!A$2:A$2000,F820,'I have a blue banner'!L$2:L$2000)</f>
        <v>0</v>
      </c>
      <c r="S820" s="1">
        <f>SUMIF('I have a blue banner'!A$2:A$2000,I820,'I have a blue banner'!L$2:L$2000)</f>
        <v>0</v>
      </c>
      <c r="T820" s="1">
        <f>SUMIF('I wanna go biking'!A$2:A$1000,D820,'I wanna go biking'!D$2:D$2000)</f>
        <v>0</v>
      </c>
      <c r="U820" s="1">
        <f>SUMIF('I wanna go biking'!A$2:A$1000,F820,'I wanna go biking'!D$2:D$2000)</f>
        <v>0</v>
      </c>
      <c r="V820" s="1">
        <f>SUMIF('I wanna go biking'!A$2:A$1000,H820,'I wanna go biking'!D$2:D$2000)</f>
        <v>0</v>
      </c>
      <c r="W820">
        <f t="shared" si="136"/>
        <v>0</v>
      </c>
      <c r="X820">
        <f t="shared" si="137"/>
        <v>0</v>
      </c>
      <c r="Y820">
        <f t="shared" si="138"/>
        <v>0</v>
      </c>
      <c r="Z820">
        <f t="shared" si="139"/>
        <v>0</v>
      </c>
      <c r="AA820">
        <f t="shared" si="140"/>
        <v>0</v>
      </c>
      <c r="AB820">
        <f t="shared" si="141"/>
        <v>0</v>
      </c>
      <c r="AC820" s="25">
        <f t="shared" si="142"/>
        <v>0</v>
      </c>
    </row>
    <row r="821" spans="1:29">
      <c r="A821">
        <f>'Data Entry'!A822</f>
        <v>0</v>
      </c>
      <c r="B821">
        <f>'Data Entry'!B822</f>
        <v>0</v>
      </c>
      <c r="C821">
        <f>'Data Entry'!C822</f>
        <v>0</v>
      </c>
      <c r="D821">
        <f>'Data Entry'!M822</f>
        <v>0</v>
      </c>
      <c r="E821">
        <f>'Data Entry'!N822</f>
        <v>0</v>
      </c>
      <c r="F821">
        <f>'Data Entry'!O822</f>
        <v>0</v>
      </c>
      <c r="G821">
        <f>'Data Entry'!P822</f>
        <v>0</v>
      </c>
      <c r="H821">
        <f>'Data Entry'!Q822</f>
        <v>0</v>
      </c>
      <c r="I821">
        <f>'Data Entry'!R822</f>
        <v>0</v>
      </c>
      <c r="J821">
        <f t="shared" si="132"/>
        <v>0</v>
      </c>
      <c r="K821" s="1">
        <f>SUMIFS('I want to cry'!C$2:C$2000,'I want to cry'!$A$2:$A$2000,$B821,'I want to cry'!$B$2:$B$2000,$C821)</f>
        <v>0</v>
      </c>
      <c r="L821" s="1">
        <f>SUMIFS('I want to cry'!D$2:D$2000,'I want to cry'!$A$2:$A$2000,$B821,'I want to cry'!$B$2:$B$2000,$C821)</f>
        <v>0</v>
      </c>
      <c r="M821" s="1">
        <f>SUMIFS('I want to cry'!E$2:E$2000,'I want to cry'!$A$2:$A$2000,$B821,'I want to cry'!$B$2:$B$2000,$C821)</f>
        <v>0</v>
      </c>
      <c r="N821" s="1">
        <f t="shared" si="133"/>
        <v>0</v>
      </c>
      <c r="O821" s="1">
        <f t="shared" si="134"/>
        <v>0</v>
      </c>
      <c r="P821" s="1">
        <f t="shared" si="135"/>
        <v>0</v>
      </c>
      <c r="Q821" s="1">
        <f>SUMIF('I have a blue banner'!A$2:A$2000,D821,'I have a blue banner'!L$2:L$2000)</f>
        <v>0</v>
      </c>
      <c r="R821" s="1">
        <f>SUMIF('I have a blue banner'!A$2:A$2000,F821,'I have a blue banner'!L$2:L$2000)</f>
        <v>0</v>
      </c>
      <c r="S821" s="1">
        <f>SUMIF('I have a blue banner'!A$2:A$2000,I821,'I have a blue banner'!L$2:L$2000)</f>
        <v>0</v>
      </c>
      <c r="T821" s="1">
        <f>SUMIF('I wanna go biking'!A$2:A$1000,D821,'I wanna go biking'!D$2:D$2000)</f>
        <v>0</v>
      </c>
      <c r="U821" s="1">
        <f>SUMIF('I wanna go biking'!A$2:A$1000,F821,'I wanna go biking'!D$2:D$2000)</f>
        <v>0</v>
      </c>
      <c r="V821" s="1">
        <f>SUMIF('I wanna go biking'!A$2:A$1000,H821,'I wanna go biking'!D$2:D$2000)</f>
        <v>0</v>
      </c>
      <c r="W821">
        <f t="shared" si="136"/>
        <v>0</v>
      </c>
      <c r="X821">
        <f t="shared" si="137"/>
        <v>0</v>
      </c>
      <c r="Y821">
        <f t="shared" si="138"/>
        <v>0</v>
      </c>
      <c r="Z821">
        <f t="shared" si="139"/>
        <v>0</v>
      </c>
      <c r="AA821">
        <f t="shared" si="140"/>
        <v>0</v>
      </c>
      <c r="AB821">
        <f t="shared" si="141"/>
        <v>0</v>
      </c>
      <c r="AC821" s="25">
        <f t="shared" si="142"/>
        <v>0</v>
      </c>
    </row>
    <row r="822" spans="1:29">
      <c r="A822">
        <f>'Data Entry'!A823</f>
        <v>0</v>
      </c>
      <c r="B822">
        <f>'Data Entry'!B823</f>
        <v>0</v>
      </c>
      <c r="C822">
        <f>'Data Entry'!C823</f>
        <v>0</v>
      </c>
      <c r="D822">
        <f>'Data Entry'!M823</f>
        <v>0</v>
      </c>
      <c r="E822">
        <f>'Data Entry'!N823</f>
        <v>0</v>
      </c>
      <c r="F822">
        <f>'Data Entry'!O823</f>
        <v>0</v>
      </c>
      <c r="G822">
        <f>'Data Entry'!P823</f>
        <v>0</v>
      </c>
      <c r="H822">
        <f>'Data Entry'!Q823</f>
        <v>0</v>
      </c>
      <c r="I822">
        <f>'Data Entry'!R823</f>
        <v>0</v>
      </c>
      <c r="J822">
        <f t="shared" si="132"/>
        <v>0</v>
      </c>
      <c r="K822" s="1">
        <f>SUMIFS('I want to cry'!C$2:C$2000,'I want to cry'!$A$2:$A$2000,$B822,'I want to cry'!$B$2:$B$2000,$C822)</f>
        <v>0</v>
      </c>
      <c r="L822" s="1">
        <f>SUMIFS('I want to cry'!D$2:D$2000,'I want to cry'!$A$2:$A$2000,$B822,'I want to cry'!$B$2:$B$2000,$C822)</f>
        <v>0</v>
      </c>
      <c r="M822" s="1">
        <f>SUMIFS('I want to cry'!E$2:E$2000,'I want to cry'!$A$2:$A$2000,$B822,'I want to cry'!$B$2:$B$2000,$C822)</f>
        <v>0</v>
      </c>
      <c r="N822" s="1">
        <f t="shared" si="133"/>
        <v>0</v>
      </c>
      <c r="O822" s="1">
        <f t="shared" si="134"/>
        <v>0</v>
      </c>
      <c r="P822" s="1">
        <f t="shared" si="135"/>
        <v>0</v>
      </c>
      <c r="Q822" s="1">
        <f>SUMIF('I have a blue banner'!A$2:A$2000,D822,'I have a blue banner'!L$2:L$2000)</f>
        <v>0</v>
      </c>
      <c r="R822" s="1">
        <f>SUMIF('I have a blue banner'!A$2:A$2000,F822,'I have a blue banner'!L$2:L$2000)</f>
        <v>0</v>
      </c>
      <c r="S822" s="1">
        <f>SUMIF('I have a blue banner'!A$2:A$2000,I822,'I have a blue banner'!L$2:L$2000)</f>
        <v>0</v>
      </c>
      <c r="T822" s="1">
        <f>SUMIF('I wanna go biking'!A$2:A$1000,D822,'I wanna go biking'!D$2:D$2000)</f>
        <v>0</v>
      </c>
      <c r="U822" s="1">
        <f>SUMIF('I wanna go biking'!A$2:A$1000,F822,'I wanna go biking'!D$2:D$2000)</f>
        <v>0</v>
      </c>
      <c r="V822" s="1">
        <f>SUMIF('I wanna go biking'!A$2:A$1000,H822,'I wanna go biking'!D$2:D$2000)</f>
        <v>0</v>
      </c>
      <c r="W822">
        <f t="shared" si="136"/>
        <v>0</v>
      </c>
      <c r="X822">
        <f t="shared" si="137"/>
        <v>0</v>
      </c>
      <c r="Y822">
        <f t="shared" si="138"/>
        <v>0</v>
      </c>
      <c r="Z822">
        <f t="shared" si="139"/>
        <v>0</v>
      </c>
      <c r="AA822">
        <f t="shared" si="140"/>
        <v>0</v>
      </c>
      <c r="AB822">
        <f t="shared" si="141"/>
        <v>0</v>
      </c>
      <c r="AC822" s="25">
        <f t="shared" si="142"/>
        <v>0</v>
      </c>
    </row>
    <row r="823" spans="1:29">
      <c r="A823">
        <f>'Data Entry'!A824</f>
        <v>0</v>
      </c>
      <c r="B823">
        <f>'Data Entry'!B824</f>
        <v>0</v>
      </c>
      <c r="C823">
        <f>'Data Entry'!C824</f>
        <v>0</v>
      </c>
      <c r="D823">
        <f>'Data Entry'!M824</f>
        <v>0</v>
      </c>
      <c r="E823">
        <f>'Data Entry'!N824</f>
        <v>0</v>
      </c>
      <c r="F823">
        <f>'Data Entry'!O824</f>
        <v>0</v>
      </c>
      <c r="G823">
        <f>'Data Entry'!P824</f>
        <v>0</v>
      </c>
      <c r="H823">
        <f>'Data Entry'!Q824</f>
        <v>0</v>
      </c>
      <c r="I823">
        <f>'Data Entry'!R824</f>
        <v>0</v>
      </c>
      <c r="J823">
        <f t="shared" si="132"/>
        <v>0</v>
      </c>
      <c r="K823" s="1">
        <f>SUMIFS('I want to cry'!C$2:C$2000,'I want to cry'!$A$2:$A$2000,$B823,'I want to cry'!$B$2:$B$2000,$C823)</f>
        <v>0</v>
      </c>
      <c r="L823" s="1">
        <f>SUMIFS('I want to cry'!D$2:D$2000,'I want to cry'!$A$2:$A$2000,$B823,'I want to cry'!$B$2:$B$2000,$C823)</f>
        <v>0</v>
      </c>
      <c r="M823" s="1">
        <f>SUMIFS('I want to cry'!E$2:E$2000,'I want to cry'!$A$2:$A$2000,$B823,'I want to cry'!$B$2:$B$2000,$C823)</f>
        <v>0</v>
      </c>
      <c r="N823" s="1">
        <f t="shared" si="133"/>
        <v>0</v>
      </c>
      <c r="O823" s="1">
        <f t="shared" si="134"/>
        <v>0</v>
      </c>
      <c r="P823" s="1">
        <f t="shared" si="135"/>
        <v>0</v>
      </c>
      <c r="Q823" s="1">
        <f>SUMIF('I have a blue banner'!A$2:A$2000,D823,'I have a blue banner'!L$2:L$2000)</f>
        <v>0</v>
      </c>
      <c r="R823" s="1">
        <f>SUMIF('I have a blue banner'!A$2:A$2000,F823,'I have a blue banner'!L$2:L$2000)</f>
        <v>0</v>
      </c>
      <c r="S823" s="1">
        <f>SUMIF('I have a blue banner'!A$2:A$2000,I823,'I have a blue banner'!L$2:L$2000)</f>
        <v>0</v>
      </c>
      <c r="T823" s="1">
        <f>SUMIF('I wanna go biking'!A$2:A$1000,D823,'I wanna go biking'!D$2:D$2000)</f>
        <v>0</v>
      </c>
      <c r="U823" s="1">
        <f>SUMIF('I wanna go biking'!A$2:A$1000,F823,'I wanna go biking'!D$2:D$2000)</f>
        <v>0</v>
      </c>
      <c r="V823" s="1">
        <f>SUMIF('I wanna go biking'!A$2:A$1000,H823,'I wanna go biking'!D$2:D$2000)</f>
        <v>0</v>
      </c>
      <c r="W823">
        <f t="shared" si="136"/>
        <v>0</v>
      </c>
      <c r="X823">
        <f t="shared" si="137"/>
        <v>0</v>
      </c>
      <c r="Y823">
        <f t="shared" si="138"/>
        <v>0</v>
      </c>
      <c r="Z823">
        <f t="shared" si="139"/>
        <v>0</v>
      </c>
      <c r="AA823">
        <f t="shared" si="140"/>
        <v>0</v>
      </c>
      <c r="AB823">
        <f t="shared" si="141"/>
        <v>0</v>
      </c>
      <c r="AC823" s="25">
        <f t="shared" si="142"/>
        <v>0</v>
      </c>
    </row>
    <row r="824" spans="1:29">
      <c r="A824">
        <f>'Data Entry'!A825</f>
        <v>0</v>
      </c>
      <c r="B824">
        <f>'Data Entry'!B825</f>
        <v>0</v>
      </c>
      <c r="C824">
        <f>'Data Entry'!C825</f>
        <v>0</v>
      </c>
      <c r="D824">
        <f>'Data Entry'!M825</f>
        <v>0</v>
      </c>
      <c r="E824">
        <f>'Data Entry'!N825</f>
        <v>0</v>
      </c>
      <c r="F824">
        <f>'Data Entry'!O825</f>
        <v>0</v>
      </c>
      <c r="G824">
        <f>'Data Entry'!P825</f>
        <v>0</v>
      </c>
      <c r="H824">
        <f>'Data Entry'!Q825</f>
        <v>0</v>
      </c>
      <c r="I824">
        <f>'Data Entry'!R825</f>
        <v>0</v>
      </c>
      <c r="J824">
        <f t="shared" si="132"/>
        <v>0</v>
      </c>
      <c r="K824" s="1">
        <f>SUMIFS('I want to cry'!C$2:C$2000,'I want to cry'!$A$2:$A$2000,$B824,'I want to cry'!$B$2:$B$2000,$C824)</f>
        <v>0</v>
      </c>
      <c r="L824" s="1">
        <f>SUMIFS('I want to cry'!D$2:D$2000,'I want to cry'!$A$2:$A$2000,$B824,'I want to cry'!$B$2:$B$2000,$C824)</f>
        <v>0</v>
      </c>
      <c r="M824" s="1">
        <f>SUMIFS('I want to cry'!E$2:E$2000,'I want to cry'!$A$2:$A$2000,$B824,'I want to cry'!$B$2:$B$2000,$C824)</f>
        <v>0</v>
      </c>
      <c r="N824" s="1">
        <f t="shared" si="133"/>
        <v>0</v>
      </c>
      <c r="O824" s="1">
        <f t="shared" si="134"/>
        <v>0</v>
      </c>
      <c r="P824" s="1">
        <f t="shared" si="135"/>
        <v>0</v>
      </c>
      <c r="Q824" s="1">
        <f>SUMIF('I have a blue banner'!A$2:A$2000,D824,'I have a blue banner'!L$2:L$2000)</f>
        <v>0</v>
      </c>
      <c r="R824" s="1">
        <f>SUMIF('I have a blue banner'!A$2:A$2000,F824,'I have a blue banner'!L$2:L$2000)</f>
        <v>0</v>
      </c>
      <c r="S824" s="1">
        <f>SUMIF('I have a blue banner'!A$2:A$2000,I824,'I have a blue banner'!L$2:L$2000)</f>
        <v>0</v>
      </c>
      <c r="T824" s="1">
        <f>SUMIF('I wanna go biking'!A$2:A$1000,D824,'I wanna go biking'!D$2:D$2000)</f>
        <v>0</v>
      </c>
      <c r="U824" s="1">
        <f>SUMIF('I wanna go biking'!A$2:A$1000,F824,'I wanna go biking'!D$2:D$2000)</f>
        <v>0</v>
      </c>
      <c r="V824" s="1">
        <f>SUMIF('I wanna go biking'!A$2:A$1000,H824,'I wanna go biking'!D$2:D$2000)</f>
        <v>0</v>
      </c>
      <c r="W824">
        <f t="shared" si="136"/>
        <v>0</v>
      </c>
      <c r="X824">
        <f t="shared" si="137"/>
        <v>0</v>
      </c>
      <c r="Y824">
        <f t="shared" si="138"/>
        <v>0</v>
      </c>
      <c r="Z824">
        <f t="shared" si="139"/>
        <v>0</v>
      </c>
      <c r="AA824">
        <f t="shared" si="140"/>
        <v>0</v>
      </c>
      <c r="AB824">
        <f t="shared" si="141"/>
        <v>0</v>
      </c>
      <c r="AC824" s="25">
        <f t="shared" si="142"/>
        <v>0</v>
      </c>
    </row>
    <row r="825" spans="1:29">
      <c r="A825">
        <f>'Data Entry'!A826</f>
        <v>0</v>
      </c>
      <c r="B825">
        <f>'Data Entry'!B826</f>
        <v>0</v>
      </c>
      <c r="C825">
        <f>'Data Entry'!C826</f>
        <v>0</v>
      </c>
      <c r="D825">
        <f>'Data Entry'!M826</f>
        <v>0</v>
      </c>
      <c r="E825">
        <f>'Data Entry'!N826</f>
        <v>0</v>
      </c>
      <c r="F825">
        <f>'Data Entry'!O826</f>
        <v>0</v>
      </c>
      <c r="G825">
        <f>'Data Entry'!P826</f>
        <v>0</v>
      </c>
      <c r="H825">
        <f>'Data Entry'!Q826</f>
        <v>0</v>
      </c>
      <c r="I825">
        <f>'Data Entry'!R826</f>
        <v>0</v>
      </c>
      <c r="J825">
        <f t="shared" si="132"/>
        <v>0</v>
      </c>
      <c r="K825" s="1">
        <f>SUMIFS('I want to cry'!C$2:C$2000,'I want to cry'!$A$2:$A$2000,$B825,'I want to cry'!$B$2:$B$2000,$C825)</f>
        <v>0</v>
      </c>
      <c r="L825" s="1">
        <f>SUMIFS('I want to cry'!D$2:D$2000,'I want to cry'!$A$2:$A$2000,$B825,'I want to cry'!$B$2:$B$2000,$C825)</f>
        <v>0</v>
      </c>
      <c r="M825" s="1">
        <f>SUMIFS('I want to cry'!E$2:E$2000,'I want to cry'!$A$2:$A$2000,$B825,'I want to cry'!$B$2:$B$2000,$C825)</f>
        <v>0</v>
      </c>
      <c r="N825" s="1">
        <f t="shared" si="133"/>
        <v>0</v>
      </c>
      <c r="O825" s="1">
        <f t="shared" si="134"/>
        <v>0</v>
      </c>
      <c r="P825" s="1">
        <f t="shared" si="135"/>
        <v>0</v>
      </c>
      <c r="Q825" s="1">
        <f>SUMIF('I have a blue banner'!A$2:A$2000,D825,'I have a blue banner'!L$2:L$2000)</f>
        <v>0</v>
      </c>
      <c r="R825" s="1">
        <f>SUMIF('I have a blue banner'!A$2:A$2000,F825,'I have a blue banner'!L$2:L$2000)</f>
        <v>0</v>
      </c>
      <c r="S825" s="1">
        <f>SUMIF('I have a blue banner'!A$2:A$2000,I825,'I have a blue banner'!L$2:L$2000)</f>
        <v>0</v>
      </c>
      <c r="T825" s="1">
        <f>SUMIF('I wanna go biking'!A$2:A$1000,D825,'I wanna go biking'!D$2:D$2000)</f>
        <v>0</v>
      </c>
      <c r="U825" s="1">
        <f>SUMIF('I wanna go biking'!A$2:A$1000,F825,'I wanna go biking'!D$2:D$2000)</f>
        <v>0</v>
      </c>
      <c r="V825" s="1">
        <f>SUMIF('I wanna go biking'!A$2:A$1000,H825,'I wanna go biking'!D$2:D$2000)</f>
        <v>0</v>
      </c>
      <c r="W825">
        <f t="shared" si="136"/>
        <v>0</v>
      </c>
      <c r="X825">
        <f t="shared" si="137"/>
        <v>0</v>
      </c>
      <c r="Y825">
        <f t="shared" si="138"/>
        <v>0</v>
      </c>
      <c r="Z825">
        <f t="shared" si="139"/>
        <v>0</v>
      </c>
      <c r="AA825">
        <f t="shared" si="140"/>
        <v>0</v>
      </c>
      <c r="AB825">
        <f t="shared" si="141"/>
        <v>0</v>
      </c>
      <c r="AC825" s="25">
        <f t="shared" si="142"/>
        <v>0</v>
      </c>
    </row>
    <row r="826" spans="1:29">
      <c r="A826">
        <f>'Data Entry'!A827</f>
        <v>0</v>
      </c>
      <c r="B826">
        <f>'Data Entry'!B827</f>
        <v>0</v>
      </c>
      <c r="C826">
        <f>'Data Entry'!C827</f>
        <v>0</v>
      </c>
      <c r="D826">
        <f>'Data Entry'!M827</f>
        <v>0</v>
      </c>
      <c r="E826">
        <f>'Data Entry'!N827</f>
        <v>0</v>
      </c>
      <c r="F826">
        <f>'Data Entry'!O827</f>
        <v>0</v>
      </c>
      <c r="G826">
        <f>'Data Entry'!P827</f>
        <v>0</v>
      </c>
      <c r="H826">
        <f>'Data Entry'!Q827</f>
        <v>0</v>
      </c>
      <c r="I826">
        <f>'Data Entry'!R827</f>
        <v>0</v>
      </c>
      <c r="J826">
        <f t="shared" si="132"/>
        <v>0</v>
      </c>
      <c r="K826" s="1">
        <f>SUMIFS('I want to cry'!C$2:C$2000,'I want to cry'!$A$2:$A$2000,$B826,'I want to cry'!$B$2:$B$2000,$C826)</f>
        <v>0</v>
      </c>
      <c r="L826" s="1">
        <f>SUMIFS('I want to cry'!D$2:D$2000,'I want to cry'!$A$2:$A$2000,$B826,'I want to cry'!$B$2:$B$2000,$C826)</f>
        <v>0</v>
      </c>
      <c r="M826" s="1">
        <f>SUMIFS('I want to cry'!E$2:E$2000,'I want to cry'!$A$2:$A$2000,$B826,'I want to cry'!$B$2:$B$2000,$C826)</f>
        <v>0</v>
      </c>
      <c r="N826" s="1">
        <f t="shared" si="133"/>
        <v>0</v>
      </c>
      <c r="O826" s="1">
        <f t="shared" si="134"/>
        <v>0</v>
      </c>
      <c r="P826" s="1">
        <f t="shared" si="135"/>
        <v>0</v>
      </c>
      <c r="Q826" s="1">
        <f>SUMIF('I have a blue banner'!A$2:A$2000,D826,'I have a blue banner'!L$2:L$2000)</f>
        <v>0</v>
      </c>
      <c r="R826" s="1">
        <f>SUMIF('I have a blue banner'!A$2:A$2000,F826,'I have a blue banner'!L$2:L$2000)</f>
        <v>0</v>
      </c>
      <c r="S826" s="1">
        <f>SUMIF('I have a blue banner'!A$2:A$2000,I826,'I have a blue banner'!L$2:L$2000)</f>
        <v>0</v>
      </c>
      <c r="T826" s="1">
        <f>SUMIF('I wanna go biking'!A$2:A$1000,D826,'I wanna go biking'!D$2:D$2000)</f>
        <v>0</v>
      </c>
      <c r="U826" s="1">
        <f>SUMIF('I wanna go biking'!A$2:A$1000,F826,'I wanna go biking'!D$2:D$2000)</f>
        <v>0</v>
      </c>
      <c r="V826" s="1">
        <f>SUMIF('I wanna go biking'!A$2:A$1000,H826,'I wanna go biking'!D$2:D$2000)</f>
        <v>0</v>
      </c>
      <c r="W826">
        <f t="shared" si="136"/>
        <v>0</v>
      </c>
      <c r="X826">
        <f t="shared" si="137"/>
        <v>0</v>
      </c>
      <c r="Y826">
        <f t="shared" si="138"/>
        <v>0</v>
      </c>
      <c r="Z826">
        <f t="shared" si="139"/>
        <v>0</v>
      </c>
      <c r="AA826">
        <f t="shared" si="140"/>
        <v>0</v>
      </c>
      <c r="AB826">
        <f t="shared" si="141"/>
        <v>0</v>
      </c>
      <c r="AC826" s="25">
        <f t="shared" si="142"/>
        <v>0</v>
      </c>
    </row>
    <row r="827" spans="1:29">
      <c r="A827">
        <f>'Data Entry'!A828</f>
        <v>0</v>
      </c>
      <c r="B827">
        <f>'Data Entry'!B828</f>
        <v>0</v>
      </c>
      <c r="C827">
        <f>'Data Entry'!C828</f>
        <v>0</v>
      </c>
      <c r="D827">
        <f>'Data Entry'!M828</f>
        <v>0</v>
      </c>
      <c r="E827">
        <f>'Data Entry'!N828</f>
        <v>0</v>
      </c>
      <c r="F827">
        <f>'Data Entry'!O828</f>
        <v>0</v>
      </c>
      <c r="G827">
        <f>'Data Entry'!P828</f>
        <v>0</v>
      </c>
      <c r="H827">
        <f>'Data Entry'!Q828</f>
        <v>0</v>
      </c>
      <c r="I827">
        <f>'Data Entry'!R828</f>
        <v>0</v>
      </c>
      <c r="J827">
        <f t="shared" si="132"/>
        <v>0</v>
      </c>
      <c r="K827" s="1">
        <f>SUMIFS('I want to cry'!C$2:C$2000,'I want to cry'!$A$2:$A$2000,$B827,'I want to cry'!$B$2:$B$2000,$C827)</f>
        <v>0</v>
      </c>
      <c r="L827" s="1">
        <f>SUMIFS('I want to cry'!D$2:D$2000,'I want to cry'!$A$2:$A$2000,$B827,'I want to cry'!$B$2:$B$2000,$C827)</f>
        <v>0</v>
      </c>
      <c r="M827" s="1">
        <f>SUMIFS('I want to cry'!E$2:E$2000,'I want to cry'!$A$2:$A$2000,$B827,'I want to cry'!$B$2:$B$2000,$C827)</f>
        <v>0</v>
      </c>
      <c r="N827" s="1">
        <f t="shared" si="133"/>
        <v>0</v>
      </c>
      <c r="O827" s="1">
        <f t="shared" si="134"/>
        <v>0</v>
      </c>
      <c r="P827" s="1">
        <f t="shared" si="135"/>
        <v>0</v>
      </c>
      <c r="Q827" s="1">
        <f>SUMIF('I have a blue banner'!A$2:A$2000,D827,'I have a blue banner'!L$2:L$2000)</f>
        <v>0</v>
      </c>
      <c r="R827" s="1">
        <f>SUMIF('I have a blue banner'!A$2:A$2000,F827,'I have a blue banner'!L$2:L$2000)</f>
        <v>0</v>
      </c>
      <c r="S827" s="1">
        <f>SUMIF('I have a blue banner'!A$2:A$2000,I827,'I have a blue banner'!L$2:L$2000)</f>
        <v>0</v>
      </c>
      <c r="T827" s="1">
        <f>SUMIF('I wanna go biking'!A$2:A$1000,D827,'I wanna go biking'!D$2:D$2000)</f>
        <v>0</v>
      </c>
      <c r="U827" s="1">
        <f>SUMIF('I wanna go biking'!A$2:A$1000,F827,'I wanna go biking'!D$2:D$2000)</f>
        <v>0</v>
      </c>
      <c r="V827" s="1">
        <f>SUMIF('I wanna go biking'!A$2:A$1000,H827,'I wanna go biking'!D$2:D$2000)</f>
        <v>0</v>
      </c>
      <c r="W827">
        <f t="shared" si="136"/>
        <v>0</v>
      </c>
      <c r="X827">
        <f t="shared" si="137"/>
        <v>0</v>
      </c>
      <c r="Y827">
        <f t="shared" si="138"/>
        <v>0</v>
      </c>
      <c r="Z827">
        <f t="shared" si="139"/>
        <v>0</v>
      </c>
      <c r="AA827">
        <f t="shared" si="140"/>
        <v>0</v>
      </c>
      <c r="AB827">
        <f t="shared" si="141"/>
        <v>0</v>
      </c>
      <c r="AC827" s="25">
        <f t="shared" si="142"/>
        <v>0</v>
      </c>
    </row>
    <row r="828" spans="1:29">
      <c r="A828">
        <f>'Data Entry'!A829</f>
        <v>0</v>
      </c>
      <c r="B828">
        <f>'Data Entry'!B829</f>
        <v>0</v>
      </c>
      <c r="C828">
        <f>'Data Entry'!C829</f>
        <v>0</v>
      </c>
      <c r="D828">
        <f>'Data Entry'!M829</f>
        <v>0</v>
      </c>
      <c r="E828">
        <f>'Data Entry'!N829</f>
        <v>0</v>
      </c>
      <c r="F828">
        <f>'Data Entry'!O829</f>
        <v>0</v>
      </c>
      <c r="G828">
        <f>'Data Entry'!P829</f>
        <v>0</v>
      </c>
      <c r="H828">
        <f>'Data Entry'!Q829</f>
        <v>0</v>
      </c>
      <c r="I828">
        <f>'Data Entry'!R829</f>
        <v>0</v>
      </c>
      <c r="J828">
        <f t="shared" si="132"/>
        <v>0</v>
      </c>
      <c r="K828" s="1">
        <f>SUMIFS('I want to cry'!C$2:C$2000,'I want to cry'!$A$2:$A$2000,$B828,'I want to cry'!$B$2:$B$2000,$C828)</f>
        <v>0</v>
      </c>
      <c r="L828" s="1">
        <f>SUMIFS('I want to cry'!D$2:D$2000,'I want to cry'!$A$2:$A$2000,$B828,'I want to cry'!$B$2:$B$2000,$C828)</f>
        <v>0</v>
      </c>
      <c r="M828" s="1">
        <f>SUMIFS('I want to cry'!E$2:E$2000,'I want to cry'!$A$2:$A$2000,$B828,'I want to cry'!$B$2:$B$2000,$C828)</f>
        <v>0</v>
      </c>
      <c r="N828" s="1">
        <f t="shared" si="133"/>
        <v>0</v>
      </c>
      <c r="O828" s="1">
        <f t="shared" si="134"/>
        <v>0</v>
      </c>
      <c r="P828" s="1">
        <f t="shared" si="135"/>
        <v>0</v>
      </c>
      <c r="Q828" s="1">
        <f>SUMIF('I have a blue banner'!A$2:A$2000,D828,'I have a blue banner'!L$2:L$2000)</f>
        <v>0</v>
      </c>
      <c r="R828" s="1">
        <f>SUMIF('I have a blue banner'!A$2:A$2000,F828,'I have a blue banner'!L$2:L$2000)</f>
        <v>0</v>
      </c>
      <c r="S828" s="1">
        <f>SUMIF('I have a blue banner'!A$2:A$2000,I828,'I have a blue banner'!L$2:L$2000)</f>
        <v>0</v>
      </c>
      <c r="T828" s="1">
        <f>SUMIF('I wanna go biking'!A$2:A$1000,D828,'I wanna go biking'!D$2:D$2000)</f>
        <v>0</v>
      </c>
      <c r="U828" s="1">
        <f>SUMIF('I wanna go biking'!A$2:A$1000,F828,'I wanna go biking'!D$2:D$2000)</f>
        <v>0</v>
      </c>
      <c r="V828" s="1">
        <f>SUMIF('I wanna go biking'!A$2:A$1000,H828,'I wanna go biking'!D$2:D$2000)</f>
        <v>0</v>
      </c>
      <c r="W828">
        <f t="shared" si="136"/>
        <v>0</v>
      </c>
      <c r="X828">
        <f t="shared" si="137"/>
        <v>0</v>
      </c>
      <c r="Y828">
        <f t="shared" si="138"/>
        <v>0</v>
      </c>
      <c r="Z828">
        <f t="shared" si="139"/>
        <v>0</v>
      </c>
      <c r="AA828">
        <f t="shared" si="140"/>
        <v>0</v>
      </c>
      <c r="AB828">
        <f t="shared" si="141"/>
        <v>0</v>
      </c>
      <c r="AC828" s="25">
        <f t="shared" si="142"/>
        <v>0</v>
      </c>
    </row>
    <row r="829" spans="1:29">
      <c r="A829">
        <f>'Data Entry'!A830</f>
        <v>0</v>
      </c>
      <c r="B829">
        <f>'Data Entry'!B830</f>
        <v>0</v>
      </c>
      <c r="C829">
        <f>'Data Entry'!C830</f>
        <v>0</v>
      </c>
      <c r="D829">
        <f>'Data Entry'!M830</f>
        <v>0</v>
      </c>
      <c r="E829">
        <f>'Data Entry'!N830</f>
        <v>0</v>
      </c>
      <c r="F829">
        <f>'Data Entry'!O830</f>
        <v>0</v>
      </c>
      <c r="G829">
        <f>'Data Entry'!P830</f>
        <v>0</v>
      </c>
      <c r="H829">
        <f>'Data Entry'!Q830</f>
        <v>0</v>
      </c>
      <c r="I829">
        <f>'Data Entry'!R830</f>
        <v>0</v>
      </c>
      <c r="J829">
        <f t="shared" si="132"/>
        <v>0</v>
      </c>
      <c r="K829" s="1">
        <f>SUMIFS('I want to cry'!C$2:C$2000,'I want to cry'!$A$2:$A$2000,$B829,'I want to cry'!$B$2:$B$2000,$C829)</f>
        <v>0</v>
      </c>
      <c r="L829" s="1">
        <f>SUMIFS('I want to cry'!D$2:D$2000,'I want to cry'!$A$2:$A$2000,$B829,'I want to cry'!$B$2:$B$2000,$C829)</f>
        <v>0</v>
      </c>
      <c r="M829" s="1">
        <f>SUMIFS('I want to cry'!E$2:E$2000,'I want to cry'!$A$2:$A$2000,$B829,'I want to cry'!$B$2:$B$2000,$C829)</f>
        <v>0</v>
      </c>
      <c r="N829" s="1">
        <f t="shared" si="133"/>
        <v>0</v>
      </c>
      <c r="O829" s="1">
        <f t="shared" si="134"/>
        <v>0</v>
      </c>
      <c r="P829" s="1">
        <f t="shared" si="135"/>
        <v>0</v>
      </c>
      <c r="Q829" s="1">
        <f>SUMIF('I have a blue banner'!A$2:A$2000,D829,'I have a blue banner'!L$2:L$2000)</f>
        <v>0</v>
      </c>
      <c r="R829" s="1">
        <f>SUMIF('I have a blue banner'!A$2:A$2000,F829,'I have a blue banner'!L$2:L$2000)</f>
        <v>0</v>
      </c>
      <c r="S829" s="1">
        <f>SUMIF('I have a blue banner'!A$2:A$2000,I829,'I have a blue banner'!L$2:L$2000)</f>
        <v>0</v>
      </c>
      <c r="T829" s="1">
        <f>SUMIF('I wanna go biking'!A$2:A$1000,D829,'I wanna go biking'!D$2:D$2000)</f>
        <v>0</v>
      </c>
      <c r="U829" s="1">
        <f>SUMIF('I wanna go biking'!A$2:A$1000,F829,'I wanna go biking'!D$2:D$2000)</f>
        <v>0</v>
      </c>
      <c r="V829" s="1">
        <f>SUMIF('I wanna go biking'!A$2:A$1000,H829,'I wanna go biking'!D$2:D$2000)</f>
        <v>0</v>
      </c>
      <c r="W829">
        <f t="shared" si="136"/>
        <v>0</v>
      </c>
      <c r="X829">
        <f t="shared" si="137"/>
        <v>0</v>
      </c>
      <c r="Y829">
        <f t="shared" si="138"/>
        <v>0</v>
      </c>
      <c r="Z829">
        <f t="shared" si="139"/>
        <v>0</v>
      </c>
      <c r="AA829">
        <f t="shared" si="140"/>
        <v>0</v>
      </c>
      <c r="AB829">
        <f t="shared" si="141"/>
        <v>0</v>
      </c>
      <c r="AC829" s="25">
        <f t="shared" si="142"/>
        <v>0</v>
      </c>
    </row>
    <row r="830" spans="1:29">
      <c r="A830">
        <f>'Data Entry'!A831</f>
        <v>0</v>
      </c>
      <c r="B830">
        <f>'Data Entry'!B831</f>
        <v>0</v>
      </c>
      <c r="C830">
        <f>'Data Entry'!C831</f>
        <v>0</v>
      </c>
      <c r="D830">
        <f>'Data Entry'!M831</f>
        <v>0</v>
      </c>
      <c r="E830">
        <f>'Data Entry'!N831</f>
        <v>0</v>
      </c>
      <c r="F830">
        <f>'Data Entry'!O831</f>
        <v>0</v>
      </c>
      <c r="G830">
        <f>'Data Entry'!P831</f>
        <v>0</v>
      </c>
      <c r="H830">
        <f>'Data Entry'!Q831</f>
        <v>0</v>
      </c>
      <c r="I830">
        <f>'Data Entry'!R831</f>
        <v>0</v>
      </c>
      <c r="J830">
        <f t="shared" ref="J830:J893" si="143">E830+G830+I830</f>
        <v>0</v>
      </c>
      <c r="K830" s="1">
        <f>SUMIFS('I want to cry'!C$2:C$2000,'I want to cry'!$A$2:$A$2000,$B830,'I want to cry'!$B$2:$B$2000,$C830)</f>
        <v>0</v>
      </c>
      <c r="L830" s="1">
        <f>SUMIFS('I want to cry'!D$2:D$2000,'I want to cry'!$A$2:$A$2000,$B830,'I want to cry'!$B$2:$B$2000,$C830)</f>
        <v>0</v>
      </c>
      <c r="M830" s="1">
        <f>SUMIFS('I want to cry'!E$2:E$2000,'I want to cry'!$A$2:$A$2000,$B830,'I want to cry'!$B$2:$B$2000,$C830)</f>
        <v>0</v>
      </c>
      <c r="N830" s="1">
        <f t="shared" ref="N830:N893" si="144">IF(K830&lt;1.5,0,IF(E830&lt;2.5,0,E830/K830))</f>
        <v>0</v>
      </c>
      <c r="O830" s="1">
        <f t="shared" ref="O830:O893" si="145">IF(L830&lt;1.5,0,IF(G830&lt;2.5,0,G830/L830))</f>
        <v>0</v>
      </c>
      <c r="P830" s="1">
        <f t="shared" ref="P830:P893" si="146">IF(M830&lt;1.5,0,IF(I830&lt;2.5,0,I830/M830))</f>
        <v>0</v>
      </c>
      <c r="Q830" s="1">
        <f>SUMIF('I have a blue banner'!A$2:A$2000,D830,'I have a blue banner'!L$2:L$2000)</f>
        <v>0</v>
      </c>
      <c r="R830" s="1">
        <f>SUMIF('I have a blue banner'!A$2:A$2000,F830,'I have a blue banner'!L$2:L$2000)</f>
        <v>0</v>
      </c>
      <c r="S830" s="1">
        <f>SUMIF('I have a blue banner'!A$2:A$2000,I830,'I have a blue banner'!L$2:L$2000)</f>
        <v>0</v>
      </c>
      <c r="T830" s="1">
        <f>SUMIF('I wanna go biking'!A$2:A$1000,D830,'I wanna go biking'!D$2:D$2000)</f>
        <v>0</v>
      </c>
      <c r="U830" s="1">
        <f>SUMIF('I wanna go biking'!A$2:A$1000,F830,'I wanna go biking'!D$2:D$2000)</f>
        <v>0</v>
      </c>
      <c r="V830" s="1">
        <f>SUMIF('I wanna go biking'!A$2:A$1000,H830,'I wanna go biking'!D$2:D$2000)</f>
        <v>0</v>
      </c>
      <c r="W830">
        <f t="shared" ref="W830:W893" si="147">T830-Q830</f>
        <v>0</v>
      </c>
      <c r="X830">
        <f t="shared" ref="X830:X893" si="148">U830-R830</f>
        <v>0</v>
      </c>
      <c r="Y830">
        <f t="shared" ref="Y830:Y893" si="149">V830-S830</f>
        <v>0</v>
      </c>
      <c r="Z830">
        <f t="shared" ref="Z830:Z893" si="150">W830*N830</f>
        <v>0</v>
      </c>
      <c r="AA830">
        <f t="shared" ref="AA830:AA893" si="151">X830*O830</f>
        <v>0</v>
      </c>
      <c r="AB830">
        <f t="shared" ref="AB830:AB893" si="152">Y830*P830</f>
        <v>0</v>
      </c>
      <c r="AC830" s="25">
        <f t="shared" ref="AC830:AC893" si="153">SUM(Z830:AB830)</f>
        <v>0</v>
      </c>
    </row>
    <row r="831" spans="1:29">
      <c r="A831">
        <f>'Data Entry'!A832</f>
        <v>0</v>
      </c>
      <c r="B831">
        <f>'Data Entry'!B832</f>
        <v>0</v>
      </c>
      <c r="C831">
        <f>'Data Entry'!C832</f>
        <v>0</v>
      </c>
      <c r="D831">
        <f>'Data Entry'!M832</f>
        <v>0</v>
      </c>
      <c r="E831">
        <f>'Data Entry'!N832</f>
        <v>0</v>
      </c>
      <c r="F831">
        <f>'Data Entry'!O832</f>
        <v>0</v>
      </c>
      <c r="G831">
        <f>'Data Entry'!P832</f>
        <v>0</v>
      </c>
      <c r="H831">
        <f>'Data Entry'!Q832</f>
        <v>0</v>
      </c>
      <c r="I831">
        <f>'Data Entry'!R832</f>
        <v>0</v>
      </c>
      <c r="J831">
        <f t="shared" si="143"/>
        <v>0</v>
      </c>
      <c r="K831" s="1">
        <f>SUMIFS('I want to cry'!C$2:C$2000,'I want to cry'!$A$2:$A$2000,$B831,'I want to cry'!$B$2:$B$2000,$C831)</f>
        <v>0</v>
      </c>
      <c r="L831" s="1">
        <f>SUMIFS('I want to cry'!D$2:D$2000,'I want to cry'!$A$2:$A$2000,$B831,'I want to cry'!$B$2:$B$2000,$C831)</f>
        <v>0</v>
      </c>
      <c r="M831" s="1">
        <f>SUMIFS('I want to cry'!E$2:E$2000,'I want to cry'!$A$2:$A$2000,$B831,'I want to cry'!$B$2:$B$2000,$C831)</f>
        <v>0</v>
      </c>
      <c r="N831" s="1">
        <f t="shared" si="144"/>
        <v>0</v>
      </c>
      <c r="O831" s="1">
        <f t="shared" si="145"/>
        <v>0</v>
      </c>
      <c r="P831" s="1">
        <f t="shared" si="146"/>
        <v>0</v>
      </c>
      <c r="Q831" s="1">
        <f>SUMIF('I have a blue banner'!A$2:A$2000,D831,'I have a blue banner'!L$2:L$2000)</f>
        <v>0</v>
      </c>
      <c r="R831" s="1">
        <f>SUMIF('I have a blue banner'!A$2:A$2000,F831,'I have a blue banner'!L$2:L$2000)</f>
        <v>0</v>
      </c>
      <c r="S831" s="1">
        <f>SUMIF('I have a blue banner'!A$2:A$2000,I831,'I have a blue banner'!L$2:L$2000)</f>
        <v>0</v>
      </c>
      <c r="T831" s="1">
        <f>SUMIF('I wanna go biking'!A$2:A$1000,D831,'I wanna go biking'!D$2:D$2000)</f>
        <v>0</v>
      </c>
      <c r="U831" s="1">
        <f>SUMIF('I wanna go biking'!A$2:A$1000,F831,'I wanna go biking'!D$2:D$2000)</f>
        <v>0</v>
      </c>
      <c r="V831" s="1">
        <f>SUMIF('I wanna go biking'!A$2:A$1000,H831,'I wanna go biking'!D$2:D$2000)</f>
        <v>0</v>
      </c>
      <c r="W831">
        <f t="shared" si="147"/>
        <v>0</v>
      </c>
      <c r="X831">
        <f t="shared" si="148"/>
        <v>0</v>
      </c>
      <c r="Y831">
        <f t="shared" si="149"/>
        <v>0</v>
      </c>
      <c r="Z831">
        <f t="shared" si="150"/>
        <v>0</v>
      </c>
      <c r="AA831">
        <f t="shared" si="151"/>
        <v>0</v>
      </c>
      <c r="AB831">
        <f t="shared" si="152"/>
        <v>0</v>
      </c>
      <c r="AC831" s="25">
        <f t="shared" si="153"/>
        <v>0</v>
      </c>
    </row>
    <row r="832" spans="1:29">
      <c r="A832">
        <f>'Data Entry'!A833</f>
        <v>0</v>
      </c>
      <c r="B832">
        <f>'Data Entry'!B833</f>
        <v>0</v>
      </c>
      <c r="C832">
        <f>'Data Entry'!C833</f>
        <v>0</v>
      </c>
      <c r="D832">
        <f>'Data Entry'!M833</f>
        <v>0</v>
      </c>
      <c r="E832">
        <f>'Data Entry'!N833</f>
        <v>0</v>
      </c>
      <c r="F832">
        <f>'Data Entry'!O833</f>
        <v>0</v>
      </c>
      <c r="G832">
        <f>'Data Entry'!P833</f>
        <v>0</v>
      </c>
      <c r="H832">
        <f>'Data Entry'!Q833</f>
        <v>0</v>
      </c>
      <c r="I832">
        <f>'Data Entry'!R833</f>
        <v>0</v>
      </c>
      <c r="J832">
        <f t="shared" si="143"/>
        <v>0</v>
      </c>
      <c r="K832" s="1">
        <f>SUMIFS('I want to cry'!C$2:C$2000,'I want to cry'!$A$2:$A$2000,$B832,'I want to cry'!$B$2:$B$2000,$C832)</f>
        <v>0</v>
      </c>
      <c r="L832" s="1">
        <f>SUMIFS('I want to cry'!D$2:D$2000,'I want to cry'!$A$2:$A$2000,$B832,'I want to cry'!$B$2:$B$2000,$C832)</f>
        <v>0</v>
      </c>
      <c r="M832" s="1">
        <f>SUMIFS('I want to cry'!E$2:E$2000,'I want to cry'!$A$2:$A$2000,$B832,'I want to cry'!$B$2:$B$2000,$C832)</f>
        <v>0</v>
      </c>
      <c r="N832" s="1">
        <f t="shared" si="144"/>
        <v>0</v>
      </c>
      <c r="O832" s="1">
        <f t="shared" si="145"/>
        <v>0</v>
      </c>
      <c r="P832" s="1">
        <f t="shared" si="146"/>
        <v>0</v>
      </c>
      <c r="Q832" s="1">
        <f>SUMIF('I have a blue banner'!A$2:A$2000,D832,'I have a blue banner'!L$2:L$2000)</f>
        <v>0</v>
      </c>
      <c r="R832" s="1">
        <f>SUMIF('I have a blue banner'!A$2:A$2000,F832,'I have a blue banner'!L$2:L$2000)</f>
        <v>0</v>
      </c>
      <c r="S832" s="1">
        <f>SUMIF('I have a blue banner'!A$2:A$2000,I832,'I have a blue banner'!L$2:L$2000)</f>
        <v>0</v>
      </c>
      <c r="T832" s="1">
        <f>SUMIF('I wanna go biking'!A$2:A$1000,D832,'I wanna go biking'!D$2:D$2000)</f>
        <v>0</v>
      </c>
      <c r="U832" s="1">
        <f>SUMIF('I wanna go biking'!A$2:A$1000,F832,'I wanna go biking'!D$2:D$2000)</f>
        <v>0</v>
      </c>
      <c r="V832" s="1">
        <f>SUMIF('I wanna go biking'!A$2:A$1000,H832,'I wanna go biking'!D$2:D$2000)</f>
        <v>0</v>
      </c>
      <c r="W832">
        <f t="shared" si="147"/>
        <v>0</v>
      </c>
      <c r="X832">
        <f t="shared" si="148"/>
        <v>0</v>
      </c>
      <c r="Y832">
        <f t="shared" si="149"/>
        <v>0</v>
      </c>
      <c r="Z832">
        <f t="shared" si="150"/>
        <v>0</v>
      </c>
      <c r="AA832">
        <f t="shared" si="151"/>
        <v>0</v>
      </c>
      <c r="AB832">
        <f t="shared" si="152"/>
        <v>0</v>
      </c>
      <c r="AC832" s="25">
        <f t="shared" si="153"/>
        <v>0</v>
      </c>
    </row>
    <row r="833" spans="1:29">
      <c r="A833">
        <f>'Data Entry'!A834</f>
        <v>0</v>
      </c>
      <c r="B833">
        <f>'Data Entry'!B834</f>
        <v>0</v>
      </c>
      <c r="C833">
        <f>'Data Entry'!C834</f>
        <v>0</v>
      </c>
      <c r="D833">
        <f>'Data Entry'!M834</f>
        <v>0</v>
      </c>
      <c r="E833">
        <f>'Data Entry'!N834</f>
        <v>0</v>
      </c>
      <c r="F833">
        <f>'Data Entry'!O834</f>
        <v>0</v>
      </c>
      <c r="G833">
        <f>'Data Entry'!P834</f>
        <v>0</v>
      </c>
      <c r="H833">
        <f>'Data Entry'!Q834</f>
        <v>0</v>
      </c>
      <c r="I833">
        <f>'Data Entry'!R834</f>
        <v>0</v>
      </c>
      <c r="J833">
        <f t="shared" si="143"/>
        <v>0</v>
      </c>
      <c r="K833" s="1">
        <f>SUMIFS('I want to cry'!C$2:C$2000,'I want to cry'!$A$2:$A$2000,$B833,'I want to cry'!$B$2:$B$2000,$C833)</f>
        <v>0</v>
      </c>
      <c r="L833" s="1">
        <f>SUMIFS('I want to cry'!D$2:D$2000,'I want to cry'!$A$2:$A$2000,$B833,'I want to cry'!$B$2:$B$2000,$C833)</f>
        <v>0</v>
      </c>
      <c r="M833" s="1">
        <f>SUMIFS('I want to cry'!E$2:E$2000,'I want to cry'!$A$2:$A$2000,$B833,'I want to cry'!$B$2:$B$2000,$C833)</f>
        <v>0</v>
      </c>
      <c r="N833" s="1">
        <f t="shared" si="144"/>
        <v>0</v>
      </c>
      <c r="O833" s="1">
        <f t="shared" si="145"/>
        <v>0</v>
      </c>
      <c r="P833" s="1">
        <f t="shared" si="146"/>
        <v>0</v>
      </c>
      <c r="Q833" s="1">
        <f>SUMIF('I have a blue banner'!A$2:A$2000,D833,'I have a blue banner'!L$2:L$2000)</f>
        <v>0</v>
      </c>
      <c r="R833" s="1">
        <f>SUMIF('I have a blue banner'!A$2:A$2000,F833,'I have a blue banner'!L$2:L$2000)</f>
        <v>0</v>
      </c>
      <c r="S833" s="1">
        <f>SUMIF('I have a blue banner'!A$2:A$2000,I833,'I have a blue banner'!L$2:L$2000)</f>
        <v>0</v>
      </c>
      <c r="T833" s="1">
        <f>SUMIF('I wanna go biking'!A$2:A$1000,D833,'I wanna go biking'!D$2:D$2000)</f>
        <v>0</v>
      </c>
      <c r="U833" s="1">
        <f>SUMIF('I wanna go biking'!A$2:A$1000,F833,'I wanna go biking'!D$2:D$2000)</f>
        <v>0</v>
      </c>
      <c r="V833" s="1">
        <f>SUMIF('I wanna go biking'!A$2:A$1000,H833,'I wanna go biking'!D$2:D$2000)</f>
        <v>0</v>
      </c>
      <c r="W833">
        <f t="shared" si="147"/>
        <v>0</v>
      </c>
      <c r="X833">
        <f t="shared" si="148"/>
        <v>0</v>
      </c>
      <c r="Y833">
        <f t="shared" si="149"/>
        <v>0</v>
      </c>
      <c r="Z833">
        <f t="shared" si="150"/>
        <v>0</v>
      </c>
      <c r="AA833">
        <f t="shared" si="151"/>
        <v>0</v>
      </c>
      <c r="AB833">
        <f t="shared" si="152"/>
        <v>0</v>
      </c>
      <c r="AC833" s="25">
        <f t="shared" si="153"/>
        <v>0</v>
      </c>
    </row>
    <row r="834" spans="1:29">
      <c r="A834">
        <f>'Data Entry'!A835</f>
        <v>0</v>
      </c>
      <c r="B834">
        <f>'Data Entry'!B835</f>
        <v>0</v>
      </c>
      <c r="C834">
        <f>'Data Entry'!C835</f>
        <v>0</v>
      </c>
      <c r="D834">
        <f>'Data Entry'!M835</f>
        <v>0</v>
      </c>
      <c r="E834">
        <f>'Data Entry'!N835</f>
        <v>0</v>
      </c>
      <c r="F834">
        <f>'Data Entry'!O835</f>
        <v>0</v>
      </c>
      <c r="G834">
        <f>'Data Entry'!P835</f>
        <v>0</v>
      </c>
      <c r="H834">
        <f>'Data Entry'!Q835</f>
        <v>0</v>
      </c>
      <c r="I834">
        <f>'Data Entry'!R835</f>
        <v>0</v>
      </c>
      <c r="J834">
        <f t="shared" si="143"/>
        <v>0</v>
      </c>
      <c r="K834" s="1">
        <f>SUMIFS('I want to cry'!C$2:C$2000,'I want to cry'!$A$2:$A$2000,$B834,'I want to cry'!$B$2:$B$2000,$C834)</f>
        <v>0</v>
      </c>
      <c r="L834" s="1">
        <f>SUMIFS('I want to cry'!D$2:D$2000,'I want to cry'!$A$2:$A$2000,$B834,'I want to cry'!$B$2:$B$2000,$C834)</f>
        <v>0</v>
      </c>
      <c r="M834" s="1">
        <f>SUMIFS('I want to cry'!E$2:E$2000,'I want to cry'!$A$2:$A$2000,$B834,'I want to cry'!$B$2:$B$2000,$C834)</f>
        <v>0</v>
      </c>
      <c r="N834" s="1">
        <f t="shared" si="144"/>
        <v>0</v>
      </c>
      <c r="O834" s="1">
        <f t="shared" si="145"/>
        <v>0</v>
      </c>
      <c r="P834" s="1">
        <f t="shared" si="146"/>
        <v>0</v>
      </c>
      <c r="Q834" s="1">
        <f>SUMIF('I have a blue banner'!A$2:A$2000,D834,'I have a blue banner'!L$2:L$2000)</f>
        <v>0</v>
      </c>
      <c r="R834" s="1">
        <f>SUMIF('I have a blue banner'!A$2:A$2000,F834,'I have a blue banner'!L$2:L$2000)</f>
        <v>0</v>
      </c>
      <c r="S834" s="1">
        <f>SUMIF('I have a blue banner'!A$2:A$2000,I834,'I have a blue banner'!L$2:L$2000)</f>
        <v>0</v>
      </c>
      <c r="T834" s="1">
        <f>SUMIF('I wanna go biking'!A$2:A$1000,D834,'I wanna go biking'!D$2:D$2000)</f>
        <v>0</v>
      </c>
      <c r="U834" s="1">
        <f>SUMIF('I wanna go biking'!A$2:A$1000,F834,'I wanna go biking'!D$2:D$2000)</f>
        <v>0</v>
      </c>
      <c r="V834" s="1">
        <f>SUMIF('I wanna go biking'!A$2:A$1000,H834,'I wanna go biking'!D$2:D$2000)</f>
        <v>0</v>
      </c>
      <c r="W834">
        <f t="shared" si="147"/>
        <v>0</v>
      </c>
      <c r="X834">
        <f t="shared" si="148"/>
        <v>0</v>
      </c>
      <c r="Y834">
        <f t="shared" si="149"/>
        <v>0</v>
      </c>
      <c r="Z834">
        <f t="shared" si="150"/>
        <v>0</v>
      </c>
      <c r="AA834">
        <f t="shared" si="151"/>
        <v>0</v>
      </c>
      <c r="AB834">
        <f t="shared" si="152"/>
        <v>0</v>
      </c>
      <c r="AC834" s="25">
        <f t="shared" si="153"/>
        <v>0</v>
      </c>
    </row>
    <row r="835" spans="1:29">
      <c r="A835">
        <f>'Data Entry'!A836</f>
        <v>0</v>
      </c>
      <c r="B835">
        <f>'Data Entry'!B836</f>
        <v>0</v>
      </c>
      <c r="C835">
        <f>'Data Entry'!C836</f>
        <v>0</v>
      </c>
      <c r="D835">
        <f>'Data Entry'!M836</f>
        <v>0</v>
      </c>
      <c r="E835">
        <f>'Data Entry'!N836</f>
        <v>0</v>
      </c>
      <c r="F835">
        <f>'Data Entry'!O836</f>
        <v>0</v>
      </c>
      <c r="G835">
        <f>'Data Entry'!P836</f>
        <v>0</v>
      </c>
      <c r="H835">
        <f>'Data Entry'!Q836</f>
        <v>0</v>
      </c>
      <c r="I835">
        <f>'Data Entry'!R836</f>
        <v>0</v>
      </c>
      <c r="J835">
        <f t="shared" si="143"/>
        <v>0</v>
      </c>
      <c r="K835" s="1">
        <f>SUMIFS('I want to cry'!C$2:C$2000,'I want to cry'!$A$2:$A$2000,$B835,'I want to cry'!$B$2:$B$2000,$C835)</f>
        <v>0</v>
      </c>
      <c r="L835" s="1">
        <f>SUMIFS('I want to cry'!D$2:D$2000,'I want to cry'!$A$2:$A$2000,$B835,'I want to cry'!$B$2:$B$2000,$C835)</f>
        <v>0</v>
      </c>
      <c r="M835" s="1">
        <f>SUMIFS('I want to cry'!E$2:E$2000,'I want to cry'!$A$2:$A$2000,$B835,'I want to cry'!$B$2:$B$2000,$C835)</f>
        <v>0</v>
      </c>
      <c r="N835" s="1">
        <f t="shared" si="144"/>
        <v>0</v>
      </c>
      <c r="O835" s="1">
        <f t="shared" si="145"/>
        <v>0</v>
      </c>
      <c r="P835" s="1">
        <f t="shared" si="146"/>
        <v>0</v>
      </c>
      <c r="Q835" s="1">
        <f>SUMIF('I have a blue banner'!A$2:A$2000,D835,'I have a blue banner'!L$2:L$2000)</f>
        <v>0</v>
      </c>
      <c r="R835" s="1">
        <f>SUMIF('I have a blue banner'!A$2:A$2000,F835,'I have a blue banner'!L$2:L$2000)</f>
        <v>0</v>
      </c>
      <c r="S835" s="1">
        <f>SUMIF('I have a blue banner'!A$2:A$2000,I835,'I have a blue banner'!L$2:L$2000)</f>
        <v>0</v>
      </c>
      <c r="T835" s="1">
        <f>SUMIF('I wanna go biking'!A$2:A$1000,D835,'I wanna go biking'!D$2:D$2000)</f>
        <v>0</v>
      </c>
      <c r="U835" s="1">
        <f>SUMIF('I wanna go biking'!A$2:A$1000,F835,'I wanna go biking'!D$2:D$2000)</f>
        <v>0</v>
      </c>
      <c r="V835" s="1">
        <f>SUMIF('I wanna go biking'!A$2:A$1000,H835,'I wanna go biking'!D$2:D$2000)</f>
        <v>0</v>
      </c>
      <c r="W835">
        <f t="shared" si="147"/>
        <v>0</v>
      </c>
      <c r="X835">
        <f t="shared" si="148"/>
        <v>0</v>
      </c>
      <c r="Y835">
        <f t="shared" si="149"/>
        <v>0</v>
      </c>
      <c r="Z835">
        <f t="shared" si="150"/>
        <v>0</v>
      </c>
      <c r="AA835">
        <f t="shared" si="151"/>
        <v>0</v>
      </c>
      <c r="AB835">
        <f t="shared" si="152"/>
        <v>0</v>
      </c>
      <c r="AC835" s="25">
        <f t="shared" si="153"/>
        <v>0</v>
      </c>
    </row>
    <row r="836" spans="1:29">
      <c r="A836">
        <f>'Data Entry'!A837</f>
        <v>0</v>
      </c>
      <c r="B836">
        <f>'Data Entry'!B837</f>
        <v>0</v>
      </c>
      <c r="C836">
        <f>'Data Entry'!C837</f>
        <v>0</v>
      </c>
      <c r="D836">
        <f>'Data Entry'!M837</f>
        <v>0</v>
      </c>
      <c r="E836">
        <f>'Data Entry'!N837</f>
        <v>0</v>
      </c>
      <c r="F836">
        <f>'Data Entry'!O837</f>
        <v>0</v>
      </c>
      <c r="G836">
        <f>'Data Entry'!P837</f>
        <v>0</v>
      </c>
      <c r="H836">
        <f>'Data Entry'!Q837</f>
        <v>0</v>
      </c>
      <c r="I836">
        <f>'Data Entry'!R837</f>
        <v>0</v>
      </c>
      <c r="J836">
        <f t="shared" si="143"/>
        <v>0</v>
      </c>
      <c r="K836" s="1">
        <f>SUMIFS('I want to cry'!C$2:C$2000,'I want to cry'!$A$2:$A$2000,$B836,'I want to cry'!$B$2:$B$2000,$C836)</f>
        <v>0</v>
      </c>
      <c r="L836" s="1">
        <f>SUMIFS('I want to cry'!D$2:D$2000,'I want to cry'!$A$2:$A$2000,$B836,'I want to cry'!$B$2:$B$2000,$C836)</f>
        <v>0</v>
      </c>
      <c r="M836" s="1">
        <f>SUMIFS('I want to cry'!E$2:E$2000,'I want to cry'!$A$2:$A$2000,$B836,'I want to cry'!$B$2:$B$2000,$C836)</f>
        <v>0</v>
      </c>
      <c r="N836" s="1">
        <f t="shared" si="144"/>
        <v>0</v>
      </c>
      <c r="O836" s="1">
        <f t="shared" si="145"/>
        <v>0</v>
      </c>
      <c r="P836" s="1">
        <f t="shared" si="146"/>
        <v>0</v>
      </c>
      <c r="Q836" s="1">
        <f>SUMIF('I have a blue banner'!A$2:A$2000,D836,'I have a blue banner'!L$2:L$2000)</f>
        <v>0</v>
      </c>
      <c r="R836" s="1">
        <f>SUMIF('I have a blue banner'!A$2:A$2000,F836,'I have a blue banner'!L$2:L$2000)</f>
        <v>0</v>
      </c>
      <c r="S836" s="1">
        <f>SUMIF('I have a blue banner'!A$2:A$2000,I836,'I have a blue banner'!L$2:L$2000)</f>
        <v>0</v>
      </c>
      <c r="T836" s="1">
        <f>SUMIF('I wanna go biking'!A$2:A$1000,D836,'I wanna go biking'!D$2:D$2000)</f>
        <v>0</v>
      </c>
      <c r="U836" s="1">
        <f>SUMIF('I wanna go biking'!A$2:A$1000,F836,'I wanna go biking'!D$2:D$2000)</f>
        <v>0</v>
      </c>
      <c r="V836" s="1">
        <f>SUMIF('I wanna go biking'!A$2:A$1000,H836,'I wanna go biking'!D$2:D$2000)</f>
        <v>0</v>
      </c>
      <c r="W836">
        <f t="shared" si="147"/>
        <v>0</v>
      </c>
      <c r="X836">
        <f t="shared" si="148"/>
        <v>0</v>
      </c>
      <c r="Y836">
        <f t="shared" si="149"/>
        <v>0</v>
      </c>
      <c r="Z836">
        <f t="shared" si="150"/>
        <v>0</v>
      </c>
      <c r="AA836">
        <f t="shared" si="151"/>
        <v>0</v>
      </c>
      <c r="AB836">
        <f t="shared" si="152"/>
        <v>0</v>
      </c>
      <c r="AC836" s="25">
        <f t="shared" si="153"/>
        <v>0</v>
      </c>
    </row>
    <row r="837" spans="1:29">
      <c r="A837">
        <f>'Data Entry'!A838</f>
        <v>0</v>
      </c>
      <c r="B837">
        <f>'Data Entry'!B838</f>
        <v>0</v>
      </c>
      <c r="C837">
        <f>'Data Entry'!C838</f>
        <v>0</v>
      </c>
      <c r="D837">
        <f>'Data Entry'!M838</f>
        <v>0</v>
      </c>
      <c r="E837">
        <f>'Data Entry'!N838</f>
        <v>0</v>
      </c>
      <c r="F837">
        <f>'Data Entry'!O838</f>
        <v>0</v>
      </c>
      <c r="G837">
        <f>'Data Entry'!P838</f>
        <v>0</v>
      </c>
      <c r="H837">
        <f>'Data Entry'!Q838</f>
        <v>0</v>
      </c>
      <c r="I837">
        <f>'Data Entry'!R838</f>
        <v>0</v>
      </c>
      <c r="J837">
        <f t="shared" si="143"/>
        <v>0</v>
      </c>
      <c r="K837" s="1">
        <f>SUMIFS('I want to cry'!C$2:C$2000,'I want to cry'!$A$2:$A$2000,$B837,'I want to cry'!$B$2:$B$2000,$C837)</f>
        <v>0</v>
      </c>
      <c r="L837" s="1">
        <f>SUMIFS('I want to cry'!D$2:D$2000,'I want to cry'!$A$2:$A$2000,$B837,'I want to cry'!$B$2:$B$2000,$C837)</f>
        <v>0</v>
      </c>
      <c r="M837" s="1">
        <f>SUMIFS('I want to cry'!E$2:E$2000,'I want to cry'!$A$2:$A$2000,$B837,'I want to cry'!$B$2:$B$2000,$C837)</f>
        <v>0</v>
      </c>
      <c r="N837" s="1">
        <f t="shared" si="144"/>
        <v>0</v>
      </c>
      <c r="O837" s="1">
        <f t="shared" si="145"/>
        <v>0</v>
      </c>
      <c r="P837" s="1">
        <f t="shared" si="146"/>
        <v>0</v>
      </c>
      <c r="Q837" s="1">
        <f>SUMIF('I have a blue banner'!A$2:A$2000,D837,'I have a blue banner'!L$2:L$2000)</f>
        <v>0</v>
      </c>
      <c r="R837" s="1">
        <f>SUMIF('I have a blue banner'!A$2:A$2000,F837,'I have a blue banner'!L$2:L$2000)</f>
        <v>0</v>
      </c>
      <c r="S837" s="1">
        <f>SUMIF('I have a blue banner'!A$2:A$2000,I837,'I have a blue banner'!L$2:L$2000)</f>
        <v>0</v>
      </c>
      <c r="T837" s="1">
        <f>SUMIF('I wanna go biking'!A$2:A$1000,D837,'I wanna go biking'!D$2:D$2000)</f>
        <v>0</v>
      </c>
      <c r="U837" s="1">
        <f>SUMIF('I wanna go biking'!A$2:A$1000,F837,'I wanna go biking'!D$2:D$2000)</f>
        <v>0</v>
      </c>
      <c r="V837" s="1">
        <f>SUMIF('I wanna go biking'!A$2:A$1000,H837,'I wanna go biking'!D$2:D$2000)</f>
        <v>0</v>
      </c>
      <c r="W837">
        <f t="shared" si="147"/>
        <v>0</v>
      </c>
      <c r="X837">
        <f t="shared" si="148"/>
        <v>0</v>
      </c>
      <c r="Y837">
        <f t="shared" si="149"/>
        <v>0</v>
      </c>
      <c r="Z837">
        <f t="shared" si="150"/>
        <v>0</v>
      </c>
      <c r="AA837">
        <f t="shared" si="151"/>
        <v>0</v>
      </c>
      <c r="AB837">
        <f t="shared" si="152"/>
        <v>0</v>
      </c>
      <c r="AC837" s="25">
        <f t="shared" si="153"/>
        <v>0</v>
      </c>
    </row>
    <row r="838" spans="1:29">
      <c r="A838">
        <f>'Data Entry'!A839</f>
        <v>0</v>
      </c>
      <c r="B838">
        <f>'Data Entry'!B839</f>
        <v>0</v>
      </c>
      <c r="C838">
        <f>'Data Entry'!C839</f>
        <v>0</v>
      </c>
      <c r="D838">
        <f>'Data Entry'!M839</f>
        <v>0</v>
      </c>
      <c r="E838">
        <f>'Data Entry'!N839</f>
        <v>0</v>
      </c>
      <c r="F838">
        <f>'Data Entry'!O839</f>
        <v>0</v>
      </c>
      <c r="G838">
        <f>'Data Entry'!P839</f>
        <v>0</v>
      </c>
      <c r="H838">
        <f>'Data Entry'!Q839</f>
        <v>0</v>
      </c>
      <c r="I838">
        <f>'Data Entry'!R839</f>
        <v>0</v>
      </c>
      <c r="J838">
        <f t="shared" si="143"/>
        <v>0</v>
      </c>
      <c r="K838" s="1">
        <f>SUMIFS('I want to cry'!C$2:C$2000,'I want to cry'!$A$2:$A$2000,$B838,'I want to cry'!$B$2:$B$2000,$C838)</f>
        <v>0</v>
      </c>
      <c r="L838" s="1">
        <f>SUMIFS('I want to cry'!D$2:D$2000,'I want to cry'!$A$2:$A$2000,$B838,'I want to cry'!$B$2:$B$2000,$C838)</f>
        <v>0</v>
      </c>
      <c r="M838" s="1">
        <f>SUMIFS('I want to cry'!E$2:E$2000,'I want to cry'!$A$2:$A$2000,$B838,'I want to cry'!$B$2:$B$2000,$C838)</f>
        <v>0</v>
      </c>
      <c r="N838" s="1">
        <f t="shared" si="144"/>
        <v>0</v>
      </c>
      <c r="O838" s="1">
        <f t="shared" si="145"/>
        <v>0</v>
      </c>
      <c r="P838" s="1">
        <f t="shared" si="146"/>
        <v>0</v>
      </c>
      <c r="Q838" s="1">
        <f>SUMIF('I have a blue banner'!A$2:A$2000,D838,'I have a blue banner'!L$2:L$2000)</f>
        <v>0</v>
      </c>
      <c r="R838" s="1">
        <f>SUMIF('I have a blue banner'!A$2:A$2000,F838,'I have a blue banner'!L$2:L$2000)</f>
        <v>0</v>
      </c>
      <c r="S838" s="1">
        <f>SUMIF('I have a blue banner'!A$2:A$2000,I838,'I have a blue banner'!L$2:L$2000)</f>
        <v>0</v>
      </c>
      <c r="T838" s="1">
        <f>SUMIF('I wanna go biking'!A$2:A$1000,D838,'I wanna go biking'!D$2:D$2000)</f>
        <v>0</v>
      </c>
      <c r="U838" s="1">
        <f>SUMIF('I wanna go biking'!A$2:A$1000,F838,'I wanna go biking'!D$2:D$2000)</f>
        <v>0</v>
      </c>
      <c r="V838" s="1">
        <f>SUMIF('I wanna go biking'!A$2:A$1000,H838,'I wanna go biking'!D$2:D$2000)</f>
        <v>0</v>
      </c>
      <c r="W838">
        <f t="shared" si="147"/>
        <v>0</v>
      </c>
      <c r="X838">
        <f t="shared" si="148"/>
        <v>0</v>
      </c>
      <c r="Y838">
        <f t="shared" si="149"/>
        <v>0</v>
      </c>
      <c r="Z838">
        <f t="shared" si="150"/>
        <v>0</v>
      </c>
      <c r="AA838">
        <f t="shared" si="151"/>
        <v>0</v>
      </c>
      <c r="AB838">
        <f t="shared" si="152"/>
        <v>0</v>
      </c>
      <c r="AC838" s="25">
        <f t="shared" si="153"/>
        <v>0</v>
      </c>
    </row>
    <row r="839" spans="1:29">
      <c r="A839">
        <f>'Data Entry'!A840</f>
        <v>0</v>
      </c>
      <c r="B839">
        <f>'Data Entry'!B840</f>
        <v>0</v>
      </c>
      <c r="C839">
        <f>'Data Entry'!C840</f>
        <v>0</v>
      </c>
      <c r="D839">
        <f>'Data Entry'!M840</f>
        <v>0</v>
      </c>
      <c r="E839">
        <f>'Data Entry'!N840</f>
        <v>0</v>
      </c>
      <c r="F839">
        <f>'Data Entry'!O840</f>
        <v>0</v>
      </c>
      <c r="G839">
        <f>'Data Entry'!P840</f>
        <v>0</v>
      </c>
      <c r="H839">
        <f>'Data Entry'!Q840</f>
        <v>0</v>
      </c>
      <c r="I839">
        <f>'Data Entry'!R840</f>
        <v>0</v>
      </c>
      <c r="J839">
        <f t="shared" si="143"/>
        <v>0</v>
      </c>
      <c r="K839" s="1">
        <f>SUMIFS('I want to cry'!C$2:C$2000,'I want to cry'!$A$2:$A$2000,$B839,'I want to cry'!$B$2:$B$2000,$C839)</f>
        <v>0</v>
      </c>
      <c r="L839" s="1">
        <f>SUMIFS('I want to cry'!D$2:D$2000,'I want to cry'!$A$2:$A$2000,$B839,'I want to cry'!$B$2:$B$2000,$C839)</f>
        <v>0</v>
      </c>
      <c r="M839" s="1">
        <f>SUMIFS('I want to cry'!E$2:E$2000,'I want to cry'!$A$2:$A$2000,$B839,'I want to cry'!$B$2:$B$2000,$C839)</f>
        <v>0</v>
      </c>
      <c r="N839" s="1">
        <f t="shared" si="144"/>
        <v>0</v>
      </c>
      <c r="O839" s="1">
        <f t="shared" si="145"/>
        <v>0</v>
      </c>
      <c r="P839" s="1">
        <f t="shared" si="146"/>
        <v>0</v>
      </c>
      <c r="Q839" s="1">
        <f>SUMIF('I have a blue banner'!A$2:A$2000,D839,'I have a blue banner'!L$2:L$2000)</f>
        <v>0</v>
      </c>
      <c r="R839" s="1">
        <f>SUMIF('I have a blue banner'!A$2:A$2000,F839,'I have a blue banner'!L$2:L$2000)</f>
        <v>0</v>
      </c>
      <c r="S839" s="1">
        <f>SUMIF('I have a blue banner'!A$2:A$2000,I839,'I have a blue banner'!L$2:L$2000)</f>
        <v>0</v>
      </c>
      <c r="T839" s="1">
        <f>SUMIF('I wanna go biking'!A$2:A$1000,D839,'I wanna go biking'!D$2:D$2000)</f>
        <v>0</v>
      </c>
      <c r="U839" s="1">
        <f>SUMIF('I wanna go biking'!A$2:A$1000,F839,'I wanna go biking'!D$2:D$2000)</f>
        <v>0</v>
      </c>
      <c r="V839" s="1">
        <f>SUMIF('I wanna go biking'!A$2:A$1000,H839,'I wanna go biking'!D$2:D$2000)</f>
        <v>0</v>
      </c>
      <c r="W839">
        <f t="shared" si="147"/>
        <v>0</v>
      </c>
      <c r="X839">
        <f t="shared" si="148"/>
        <v>0</v>
      </c>
      <c r="Y839">
        <f t="shared" si="149"/>
        <v>0</v>
      </c>
      <c r="Z839">
        <f t="shared" si="150"/>
        <v>0</v>
      </c>
      <c r="AA839">
        <f t="shared" si="151"/>
        <v>0</v>
      </c>
      <c r="AB839">
        <f t="shared" si="152"/>
        <v>0</v>
      </c>
      <c r="AC839" s="25">
        <f t="shared" si="153"/>
        <v>0</v>
      </c>
    </row>
    <row r="840" spans="1:29">
      <c r="A840">
        <f>'Data Entry'!A841</f>
        <v>0</v>
      </c>
      <c r="B840">
        <f>'Data Entry'!B841</f>
        <v>0</v>
      </c>
      <c r="C840">
        <f>'Data Entry'!C841</f>
        <v>0</v>
      </c>
      <c r="D840">
        <f>'Data Entry'!M841</f>
        <v>0</v>
      </c>
      <c r="E840">
        <f>'Data Entry'!N841</f>
        <v>0</v>
      </c>
      <c r="F840">
        <f>'Data Entry'!O841</f>
        <v>0</v>
      </c>
      <c r="G840">
        <f>'Data Entry'!P841</f>
        <v>0</v>
      </c>
      <c r="H840">
        <f>'Data Entry'!Q841</f>
        <v>0</v>
      </c>
      <c r="I840">
        <f>'Data Entry'!R841</f>
        <v>0</v>
      </c>
      <c r="J840">
        <f t="shared" si="143"/>
        <v>0</v>
      </c>
      <c r="K840" s="1">
        <f>SUMIFS('I want to cry'!C$2:C$2000,'I want to cry'!$A$2:$A$2000,$B840,'I want to cry'!$B$2:$B$2000,$C840)</f>
        <v>0</v>
      </c>
      <c r="L840" s="1">
        <f>SUMIFS('I want to cry'!D$2:D$2000,'I want to cry'!$A$2:$A$2000,$B840,'I want to cry'!$B$2:$B$2000,$C840)</f>
        <v>0</v>
      </c>
      <c r="M840" s="1">
        <f>SUMIFS('I want to cry'!E$2:E$2000,'I want to cry'!$A$2:$A$2000,$B840,'I want to cry'!$B$2:$B$2000,$C840)</f>
        <v>0</v>
      </c>
      <c r="N840" s="1">
        <f t="shared" si="144"/>
        <v>0</v>
      </c>
      <c r="O840" s="1">
        <f t="shared" si="145"/>
        <v>0</v>
      </c>
      <c r="P840" s="1">
        <f t="shared" si="146"/>
        <v>0</v>
      </c>
      <c r="Q840" s="1">
        <f>SUMIF('I have a blue banner'!A$2:A$2000,D840,'I have a blue banner'!L$2:L$2000)</f>
        <v>0</v>
      </c>
      <c r="R840" s="1">
        <f>SUMIF('I have a blue banner'!A$2:A$2000,F840,'I have a blue banner'!L$2:L$2000)</f>
        <v>0</v>
      </c>
      <c r="S840" s="1">
        <f>SUMIF('I have a blue banner'!A$2:A$2000,I840,'I have a blue banner'!L$2:L$2000)</f>
        <v>0</v>
      </c>
      <c r="T840" s="1">
        <f>SUMIF('I wanna go biking'!A$2:A$1000,D840,'I wanna go biking'!D$2:D$2000)</f>
        <v>0</v>
      </c>
      <c r="U840" s="1">
        <f>SUMIF('I wanna go biking'!A$2:A$1000,F840,'I wanna go biking'!D$2:D$2000)</f>
        <v>0</v>
      </c>
      <c r="V840" s="1">
        <f>SUMIF('I wanna go biking'!A$2:A$1000,H840,'I wanna go biking'!D$2:D$2000)</f>
        <v>0</v>
      </c>
      <c r="W840">
        <f t="shared" si="147"/>
        <v>0</v>
      </c>
      <c r="X840">
        <f t="shared" si="148"/>
        <v>0</v>
      </c>
      <c r="Y840">
        <f t="shared" si="149"/>
        <v>0</v>
      </c>
      <c r="Z840">
        <f t="shared" si="150"/>
        <v>0</v>
      </c>
      <c r="AA840">
        <f t="shared" si="151"/>
        <v>0</v>
      </c>
      <c r="AB840">
        <f t="shared" si="152"/>
        <v>0</v>
      </c>
      <c r="AC840" s="25">
        <f t="shared" si="153"/>
        <v>0</v>
      </c>
    </row>
    <row r="841" spans="1:29">
      <c r="A841">
        <f>'Data Entry'!A842</f>
        <v>0</v>
      </c>
      <c r="B841">
        <f>'Data Entry'!B842</f>
        <v>0</v>
      </c>
      <c r="C841">
        <f>'Data Entry'!C842</f>
        <v>0</v>
      </c>
      <c r="D841">
        <f>'Data Entry'!M842</f>
        <v>0</v>
      </c>
      <c r="E841">
        <f>'Data Entry'!N842</f>
        <v>0</v>
      </c>
      <c r="F841">
        <f>'Data Entry'!O842</f>
        <v>0</v>
      </c>
      <c r="G841">
        <f>'Data Entry'!P842</f>
        <v>0</v>
      </c>
      <c r="H841">
        <f>'Data Entry'!Q842</f>
        <v>0</v>
      </c>
      <c r="I841">
        <f>'Data Entry'!R842</f>
        <v>0</v>
      </c>
      <c r="J841">
        <f t="shared" si="143"/>
        <v>0</v>
      </c>
      <c r="K841" s="1">
        <f>SUMIFS('I want to cry'!C$2:C$2000,'I want to cry'!$A$2:$A$2000,$B841,'I want to cry'!$B$2:$B$2000,$C841)</f>
        <v>0</v>
      </c>
      <c r="L841" s="1">
        <f>SUMIFS('I want to cry'!D$2:D$2000,'I want to cry'!$A$2:$A$2000,$B841,'I want to cry'!$B$2:$B$2000,$C841)</f>
        <v>0</v>
      </c>
      <c r="M841" s="1">
        <f>SUMIFS('I want to cry'!E$2:E$2000,'I want to cry'!$A$2:$A$2000,$B841,'I want to cry'!$B$2:$B$2000,$C841)</f>
        <v>0</v>
      </c>
      <c r="N841" s="1">
        <f t="shared" si="144"/>
        <v>0</v>
      </c>
      <c r="O841" s="1">
        <f t="shared" si="145"/>
        <v>0</v>
      </c>
      <c r="P841" s="1">
        <f t="shared" si="146"/>
        <v>0</v>
      </c>
      <c r="Q841" s="1">
        <f>SUMIF('I have a blue banner'!A$2:A$2000,D841,'I have a blue banner'!L$2:L$2000)</f>
        <v>0</v>
      </c>
      <c r="R841" s="1">
        <f>SUMIF('I have a blue banner'!A$2:A$2000,F841,'I have a blue banner'!L$2:L$2000)</f>
        <v>0</v>
      </c>
      <c r="S841" s="1">
        <f>SUMIF('I have a blue banner'!A$2:A$2000,I841,'I have a blue banner'!L$2:L$2000)</f>
        <v>0</v>
      </c>
      <c r="T841" s="1">
        <f>SUMIF('I wanna go biking'!A$2:A$1000,D841,'I wanna go biking'!D$2:D$2000)</f>
        <v>0</v>
      </c>
      <c r="U841" s="1">
        <f>SUMIF('I wanna go biking'!A$2:A$1000,F841,'I wanna go biking'!D$2:D$2000)</f>
        <v>0</v>
      </c>
      <c r="V841" s="1">
        <f>SUMIF('I wanna go biking'!A$2:A$1000,H841,'I wanna go biking'!D$2:D$2000)</f>
        <v>0</v>
      </c>
      <c r="W841">
        <f t="shared" si="147"/>
        <v>0</v>
      </c>
      <c r="X841">
        <f t="shared" si="148"/>
        <v>0</v>
      </c>
      <c r="Y841">
        <f t="shared" si="149"/>
        <v>0</v>
      </c>
      <c r="Z841">
        <f t="shared" si="150"/>
        <v>0</v>
      </c>
      <c r="AA841">
        <f t="shared" si="151"/>
        <v>0</v>
      </c>
      <c r="AB841">
        <f t="shared" si="152"/>
        <v>0</v>
      </c>
      <c r="AC841" s="25">
        <f t="shared" si="153"/>
        <v>0</v>
      </c>
    </row>
    <row r="842" spans="1:29">
      <c r="A842">
        <f>'Data Entry'!A843</f>
        <v>0</v>
      </c>
      <c r="B842">
        <f>'Data Entry'!B843</f>
        <v>0</v>
      </c>
      <c r="C842">
        <f>'Data Entry'!C843</f>
        <v>0</v>
      </c>
      <c r="D842">
        <f>'Data Entry'!M843</f>
        <v>0</v>
      </c>
      <c r="E842">
        <f>'Data Entry'!N843</f>
        <v>0</v>
      </c>
      <c r="F842">
        <f>'Data Entry'!O843</f>
        <v>0</v>
      </c>
      <c r="G842">
        <f>'Data Entry'!P843</f>
        <v>0</v>
      </c>
      <c r="H842">
        <f>'Data Entry'!Q843</f>
        <v>0</v>
      </c>
      <c r="I842">
        <f>'Data Entry'!R843</f>
        <v>0</v>
      </c>
      <c r="J842">
        <f t="shared" si="143"/>
        <v>0</v>
      </c>
      <c r="K842" s="1">
        <f>SUMIFS('I want to cry'!C$2:C$2000,'I want to cry'!$A$2:$A$2000,$B842,'I want to cry'!$B$2:$B$2000,$C842)</f>
        <v>0</v>
      </c>
      <c r="L842" s="1">
        <f>SUMIFS('I want to cry'!D$2:D$2000,'I want to cry'!$A$2:$A$2000,$B842,'I want to cry'!$B$2:$B$2000,$C842)</f>
        <v>0</v>
      </c>
      <c r="M842" s="1">
        <f>SUMIFS('I want to cry'!E$2:E$2000,'I want to cry'!$A$2:$A$2000,$B842,'I want to cry'!$B$2:$B$2000,$C842)</f>
        <v>0</v>
      </c>
      <c r="N842" s="1">
        <f t="shared" si="144"/>
        <v>0</v>
      </c>
      <c r="O842" s="1">
        <f t="shared" si="145"/>
        <v>0</v>
      </c>
      <c r="P842" s="1">
        <f t="shared" si="146"/>
        <v>0</v>
      </c>
      <c r="Q842" s="1">
        <f>SUMIF('I have a blue banner'!A$2:A$2000,D842,'I have a blue banner'!L$2:L$2000)</f>
        <v>0</v>
      </c>
      <c r="R842" s="1">
        <f>SUMIF('I have a blue banner'!A$2:A$2000,F842,'I have a blue banner'!L$2:L$2000)</f>
        <v>0</v>
      </c>
      <c r="S842" s="1">
        <f>SUMIF('I have a blue banner'!A$2:A$2000,I842,'I have a blue banner'!L$2:L$2000)</f>
        <v>0</v>
      </c>
      <c r="T842" s="1">
        <f>SUMIF('I wanna go biking'!A$2:A$1000,D842,'I wanna go biking'!D$2:D$2000)</f>
        <v>0</v>
      </c>
      <c r="U842" s="1">
        <f>SUMIF('I wanna go biking'!A$2:A$1000,F842,'I wanna go biking'!D$2:D$2000)</f>
        <v>0</v>
      </c>
      <c r="V842" s="1">
        <f>SUMIF('I wanna go biking'!A$2:A$1000,H842,'I wanna go biking'!D$2:D$2000)</f>
        <v>0</v>
      </c>
      <c r="W842">
        <f t="shared" si="147"/>
        <v>0</v>
      </c>
      <c r="X842">
        <f t="shared" si="148"/>
        <v>0</v>
      </c>
      <c r="Y842">
        <f t="shared" si="149"/>
        <v>0</v>
      </c>
      <c r="Z842">
        <f t="shared" si="150"/>
        <v>0</v>
      </c>
      <c r="AA842">
        <f t="shared" si="151"/>
        <v>0</v>
      </c>
      <c r="AB842">
        <f t="shared" si="152"/>
        <v>0</v>
      </c>
      <c r="AC842" s="25">
        <f t="shared" si="153"/>
        <v>0</v>
      </c>
    </row>
    <row r="843" spans="1:29">
      <c r="A843">
        <f>'Data Entry'!A844</f>
        <v>0</v>
      </c>
      <c r="B843">
        <f>'Data Entry'!B844</f>
        <v>0</v>
      </c>
      <c r="C843">
        <f>'Data Entry'!C844</f>
        <v>0</v>
      </c>
      <c r="D843">
        <f>'Data Entry'!M844</f>
        <v>0</v>
      </c>
      <c r="E843">
        <f>'Data Entry'!N844</f>
        <v>0</v>
      </c>
      <c r="F843">
        <f>'Data Entry'!O844</f>
        <v>0</v>
      </c>
      <c r="G843">
        <f>'Data Entry'!P844</f>
        <v>0</v>
      </c>
      <c r="H843">
        <f>'Data Entry'!Q844</f>
        <v>0</v>
      </c>
      <c r="I843">
        <f>'Data Entry'!R844</f>
        <v>0</v>
      </c>
      <c r="J843">
        <f t="shared" si="143"/>
        <v>0</v>
      </c>
      <c r="K843" s="1">
        <f>SUMIFS('I want to cry'!C$2:C$2000,'I want to cry'!$A$2:$A$2000,$B843,'I want to cry'!$B$2:$B$2000,$C843)</f>
        <v>0</v>
      </c>
      <c r="L843" s="1">
        <f>SUMIFS('I want to cry'!D$2:D$2000,'I want to cry'!$A$2:$A$2000,$B843,'I want to cry'!$B$2:$B$2000,$C843)</f>
        <v>0</v>
      </c>
      <c r="M843" s="1">
        <f>SUMIFS('I want to cry'!E$2:E$2000,'I want to cry'!$A$2:$A$2000,$B843,'I want to cry'!$B$2:$B$2000,$C843)</f>
        <v>0</v>
      </c>
      <c r="N843" s="1">
        <f t="shared" si="144"/>
        <v>0</v>
      </c>
      <c r="O843" s="1">
        <f t="shared" si="145"/>
        <v>0</v>
      </c>
      <c r="P843" s="1">
        <f t="shared" si="146"/>
        <v>0</v>
      </c>
      <c r="Q843" s="1">
        <f>SUMIF('I have a blue banner'!A$2:A$2000,D843,'I have a blue banner'!L$2:L$2000)</f>
        <v>0</v>
      </c>
      <c r="R843" s="1">
        <f>SUMIF('I have a blue banner'!A$2:A$2000,F843,'I have a blue banner'!L$2:L$2000)</f>
        <v>0</v>
      </c>
      <c r="S843" s="1">
        <f>SUMIF('I have a blue banner'!A$2:A$2000,I843,'I have a blue banner'!L$2:L$2000)</f>
        <v>0</v>
      </c>
      <c r="T843" s="1">
        <f>SUMIF('I wanna go biking'!A$2:A$1000,D843,'I wanna go biking'!D$2:D$2000)</f>
        <v>0</v>
      </c>
      <c r="U843" s="1">
        <f>SUMIF('I wanna go biking'!A$2:A$1000,F843,'I wanna go biking'!D$2:D$2000)</f>
        <v>0</v>
      </c>
      <c r="V843" s="1">
        <f>SUMIF('I wanna go biking'!A$2:A$1000,H843,'I wanna go biking'!D$2:D$2000)</f>
        <v>0</v>
      </c>
      <c r="W843">
        <f t="shared" si="147"/>
        <v>0</v>
      </c>
      <c r="X843">
        <f t="shared" si="148"/>
        <v>0</v>
      </c>
      <c r="Y843">
        <f t="shared" si="149"/>
        <v>0</v>
      </c>
      <c r="Z843">
        <f t="shared" si="150"/>
        <v>0</v>
      </c>
      <c r="AA843">
        <f t="shared" si="151"/>
        <v>0</v>
      </c>
      <c r="AB843">
        <f t="shared" si="152"/>
        <v>0</v>
      </c>
      <c r="AC843" s="25">
        <f t="shared" si="153"/>
        <v>0</v>
      </c>
    </row>
    <row r="844" spans="1:29">
      <c r="A844">
        <f>'Data Entry'!A845</f>
        <v>0</v>
      </c>
      <c r="B844">
        <f>'Data Entry'!B845</f>
        <v>0</v>
      </c>
      <c r="C844">
        <f>'Data Entry'!C845</f>
        <v>0</v>
      </c>
      <c r="D844">
        <f>'Data Entry'!M845</f>
        <v>0</v>
      </c>
      <c r="E844">
        <f>'Data Entry'!N845</f>
        <v>0</v>
      </c>
      <c r="F844">
        <f>'Data Entry'!O845</f>
        <v>0</v>
      </c>
      <c r="G844">
        <f>'Data Entry'!P845</f>
        <v>0</v>
      </c>
      <c r="H844">
        <f>'Data Entry'!Q845</f>
        <v>0</v>
      </c>
      <c r="I844">
        <f>'Data Entry'!R845</f>
        <v>0</v>
      </c>
      <c r="J844">
        <f t="shared" si="143"/>
        <v>0</v>
      </c>
      <c r="K844" s="1">
        <f>SUMIFS('I want to cry'!C$2:C$2000,'I want to cry'!$A$2:$A$2000,$B844,'I want to cry'!$B$2:$B$2000,$C844)</f>
        <v>0</v>
      </c>
      <c r="L844" s="1">
        <f>SUMIFS('I want to cry'!D$2:D$2000,'I want to cry'!$A$2:$A$2000,$B844,'I want to cry'!$B$2:$B$2000,$C844)</f>
        <v>0</v>
      </c>
      <c r="M844" s="1">
        <f>SUMIFS('I want to cry'!E$2:E$2000,'I want to cry'!$A$2:$A$2000,$B844,'I want to cry'!$B$2:$B$2000,$C844)</f>
        <v>0</v>
      </c>
      <c r="N844" s="1">
        <f t="shared" si="144"/>
        <v>0</v>
      </c>
      <c r="O844" s="1">
        <f t="shared" si="145"/>
        <v>0</v>
      </c>
      <c r="P844" s="1">
        <f t="shared" si="146"/>
        <v>0</v>
      </c>
      <c r="Q844" s="1">
        <f>SUMIF('I have a blue banner'!A$2:A$2000,D844,'I have a blue banner'!L$2:L$2000)</f>
        <v>0</v>
      </c>
      <c r="R844" s="1">
        <f>SUMIF('I have a blue banner'!A$2:A$2000,F844,'I have a blue banner'!L$2:L$2000)</f>
        <v>0</v>
      </c>
      <c r="S844" s="1">
        <f>SUMIF('I have a blue banner'!A$2:A$2000,I844,'I have a blue banner'!L$2:L$2000)</f>
        <v>0</v>
      </c>
      <c r="T844" s="1">
        <f>SUMIF('I wanna go biking'!A$2:A$1000,D844,'I wanna go biking'!D$2:D$2000)</f>
        <v>0</v>
      </c>
      <c r="U844" s="1">
        <f>SUMIF('I wanna go biking'!A$2:A$1000,F844,'I wanna go biking'!D$2:D$2000)</f>
        <v>0</v>
      </c>
      <c r="V844" s="1">
        <f>SUMIF('I wanna go biking'!A$2:A$1000,H844,'I wanna go biking'!D$2:D$2000)</f>
        <v>0</v>
      </c>
      <c r="W844">
        <f t="shared" si="147"/>
        <v>0</v>
      </c>
      <c r="X844">
        <f t="shared" si="148"/>
        <v>0</v>
      </c>
      <c r="Y844">
        <f t="shared" si="149"/>
        <v>0</v>
      </c>
      <c r="Z844">
        <f t="shared" si="150"/>
        <v>0</v>
      </c>
      <c r="AA844">
        <f t="shared" si="151"/>
        <v>0</v>
      </c>
      <c r="AB844">
        <f t="shared" si="152"/>
        <v>0</v>
      </c>
      <c r="AC844" s="25">
        <f t="shared" si="153"/>
        <v>0</v>
      </c>
    </row>
    <row r="845" spans="1:29">
      <c r="A845">
        <f>'Data Entry'!A846</f>
        <v>0</v>
      </c>
      <c r="B845">
        <f>'Data Entry'!B846</f>
        <v>0</v>
      </c>
      <c r="C845">
        <f>'Data Entry'!C846</f>
        <v>0</v>
      </c>
      <c r="D845">
        <f>'Data Entry'!M846</f>
        <v>0</v>
      </c>
      <c r="E845">
        <f>'Data Entry'!N846</f>
        <v>0</v>
      </c>
      <c r="F845">
        <f>'Data Entry'!O846</f>
        <v>0</v>
      </c>
      <c r="G845">
        <f>'Data Entry'!P846</f>
        <v>0</v>
      </c>
      <c r="H845">
        <f>'Data Entry'!Q846</f>
        <v>0</v>
      </c>
      <c r="I845">
        <f>'Data Entry'!R846</f>
        <v>0</v>
      </c>
      <c r="J845">
        <f t="shared" si="143"/>
        <v>0</v>
      </c>
      <c r="K845" s="1">
        <f>SUMIFS('I want to cry'!C$2:C$2000,'I want to cry'!$A$2:$A$2000,$B845,'I want to cry'!$B$2:$B$2000,$C845)</f>
        <v>0</v>
      </c>
      <c r="L845" s="1">
        <f>SUMIFS('I want to cry'!D$2:D$2000,'I want to cry'!$A$2:$A$2000,$B845,'I want to cry'!$B$2:$B$2000,$C845)</f>
        <v>0</v>
      </c>
      <c r="M845" s="1">
        <f>SUMIFS('I want to cry'!E$2:E$2000,'I want to cry'!$A$2:$A$2000,$B845,'I want to cry'!$B$2:$B$2000,$C845)</f>
        <v>0</v>
      </c>
      <c r="N845" s="1">
        <f t="shared" si="144"/>
        <v>0</v>
      </c>
      <c r="O845" s="1">
        <f t="shared" si="145"/>
        <v>0</v>
      </c>
      <c r="P845" s="1">
        <f t="shared" si="146"/>
        <v>0</v>
      </c>
      <c r="Q845" s="1">
        <f>SUMIF('I have a blue banner'!A$2:A$2000,D845,'I have a blue banner'!L$2:L$2000)</f>
        <v>0</v>
      </c>
      <c r="R845" s="1">
        <f>SUMIF('I have a blue banner'!A$2:A$2000,F845,'I have a blue banner'!L$2:L$2000)</f>
        <v>0</v>
      </c>
      <c r="S845" s="1">
        <f>SUMIF('I have a blue banner'!A$2:A$2000,I845,'I have a blue banner'!L$2:L$2000)</f>
        <v>0</v>
      </c>
      <c r="T845" s="1">
        <f>SUMIF('I wanna go biking'!A$2:A$1000,D845,'I wanna go biking'!D$2:D$2000)</f>
        <v>0</v>
      </c>
      <c r="U845" s="1">
        <f>SUMIF('I wanna go biking'!A$2:A$1000,F845,'I wanna go biking'!D$2:D$2000)</f>
        <v>0</v>
      </c>
      <c r="V845" s="1">
        <f>SUMIF('I wanna go biking'!A$2:A$1000,H845,'I wanna go biking'!D$2:D$2000)</f>
        <v>0</v>
      </c>
      <c r="W845">
        <f t="shared" si="147"/>
        <v>0</v>
      </c>
      <c r="X845">
        <f t="shared" si="148"/>
        <v>0</v>
      </c>
      <c r="Y845">
        <f t="shared" si="149"/>
        <v>0</v>
      </c>
      <c r="Z845">
        <f t="shared" si="150"/>
        <v>0</v>
      </c>
      <c r="AA845">
        <f t="shared" si="151"/>
        <v>0</v>
      </c>
      <c r="AB845">
        <f t="shared" si="152"/>
        <v>0</v>
      </c>
      <c r="AC845" s="25">
        <f t="shared" si="153"/>
        <v>0</v>
      </c>
    </row>
    <row r="846" spans="1:29">
      <c r="A846">
        <f>'Data Entry'!A847</f>
        <v>0</v>
      </c>
      <c r="B846">
        <f>'Data Entry'!B847</f>
        <v>0</v>
      </c>
      <c r="C846">
        <f>'Data Entry'!C847</f>
        <v>0</v>
      </c>
      <c r="D846">
        <f>'Data Entry'!M847</f>
        <v>0</v>
      </c>
      <c r="E846">
        <f>'Data Entry'!N847</f>
        <v>0</v>
      </c>
      <c r="F846">
        <f>'Data Entry'!O847</f>
        <v>0</v>
      </c>
      <c r="G846">
        <f>'Data Entry'!P847</f>
        <v>0</v>
      </c>
      <c r="H846">
        <f>'Data Entry'!Q847</f>
        <v>0</v>
      </c>
      <c r="I846">
        <f>'Data Entry'!R847</f>
        <v>0</v>
      </c>
      <c r="J846">
        <f t="shared" si="143"/>
        <v>0</v>
      </c>
      <c r="K846" s="1">
        <f>SUMIFS('I want to cry'!C$2:C$2000,'I want to cry'!$A$2:$A$2000,$B846,'I want to cry'!$B$2:$B$2000,$C846)</f>
        <v>0</v>
      </c>
      <c r="L846" s="1">
        <f>SUMIFS('I want to cry'!D$2:D$2000,'I want to cry'!$A$2:$A$2000,$B846,'I want to cry'!$B$2:$B$2000,$C846)</f>
        <v>0</v>
      </c>
      <c r="M846" s="1">
        <f>SUMIFS('I want to cry'!E$2:E$2000,'I want to cry'!$A$2:$A$2000,$B846,'I want to cry'!$B$2:$B$2000,$C846)</f>
        <v>0</v>
      </c>
      <c r="N846" s="1">
        <f t="shared" si="144"/>
        <v>0</v>
      </c>
      <c r="O846" s="1">
        <f t="shared" si="145"/>
        <v>0</v>
      </c>
      <c r="P846" s="1">
        <f t="shared" si="146"/>
        <v>0</v>
      </c>
      <c r="Q846" s="1">
        <f>SUMIF('I have a blue banner'!A$2:A$2000,D846,'I have a blue banner'!L$2:L$2000)</f>
        <v>0</v>
      </c>
      <c r="R846" s="1">
        <f>SUMIF('I have a blue banner'!A$2:A$2000,F846,'I have a blue banner'!L$2:L$2000)</f>
        <v>0</v>
      </c>
      <c r="S846" s="1">
        <f>SUMIF('I have a blue banner'!A$2:A$2000,I846,'I have a blue banner'!L$2:L$2000)</f>
        <v>0</v>
      </c>
      <c r="T846" s="1">
        <f>SUMIF('I wanna go biking'!A$2:A$1000,D846,'I wanna go biking'!D$2:D$2000)</f>
        <v>0</v>
      </c>
      <c r="U846" s="1">
        <f>SUMIF('I wanna go biking'!A$2:A$1000,F846,'I wanna go biking'!D$2:D$2000)</f>
        <v>0</v>
      </c>
      <c r="V846" s="1">
        <f>SUMIF('I wanna go biking'!A$2:A$1000,H846,'I wanna go biking'!D$2:D$2000)</f>
        <v>0</v>
      </c>
      <c r="W846">
        <f t="shared" si="147"/>
        <v>0</v>
      </c>
      <c r="X846">
        <f t="shared" si="148"/>
        <v>0</v>
      </c>
      <c r="Y846">
        <f t="shared" si="149"/>
        <v>0</v>
      </c>
      <c r="Z846">
        <f t="shared" si="150"/>
        <v>0</v>
      </c>
      <c r="AA846">
        <f t="shared" si="151"/>
        <v>0</v>
      </c>
      <c r="AB846">
        <f t="shared" si="152"/>
        <v>0</v>
      </c>
      <c r="AC846" s="25">
        <f t="shared" si="153"/>
        <v>0</v>
      </c>
    </row>
    <row r="847" spans="1:29">
      <c r="A847">
        <f>'Data Entry'!A848</f>
        <v>0</v>
      </c>
      <c r="B847">
        <f>'Data Entry'!B848</f>
        <v>0</v>
      </c>
      <c r="C847">
        <f>'Data Entry'!C848</f>
        <v>0</v>
      </c>
      <c r="D847">
        <f>'Data Entry'!M848</f>
        <v>0</v>
      </c>
      <c r="E847">
        <f>'Data Entry'!N848</f>
        <v>0</v>
      </c>
      <c r="F847">
        <f>'Data Entry'!O848</f>
        <v>0</v>
      </c>
      <c r="G847">
        <f>'Data Entry'!P848</f>
        <v>0</v>
      </c>
      <c r="H847">
        <f>'Data Entry'!Q848</f>
        <v>0</v>
      </c>
      <c r="I847">
        <f>'Data Entry'!R848</f>
        <v>0</v>
      </c>
      <c r="J847">
        <f t="shared" si="143"/>
        <v>0</v>
      </c>
      <c r="K847" s="1">
        <f>SUMIFS('I want to cry'!C$2:C$2000,'I want to cry'!$A$2:$A$2000,$B847,'I want to cry'!$B$2:$B$2000,$C847)</f>
        <v>0</v>
      </c>
      <c r="L847" s="1">
        <f>SUMIFS('I want to cry'!D$2:D$2000,'I want to cry'!$A$2:$A$2000,$B847,'I want to cry'!$B$2:$B$2000,$C847)</f>
        <v>0</v>
      </c>
      <c r="M847" s="1">
        <f>SUMIFS('I want to cry'!E$2:E$2000,'I want to cry'!$A$2:$A$2000,$B847,'I want to cry'!$B$2:$B$2000,$C847)</f>
        <v>0</v>
      </c>
      <c r="N847" s="1">
        <f t="shared" si="144"/>
        <v>0</v>
      </c>
      <c r="O847" s="1">
        <f t="shared" si="145"/>
        <v>0</v>
      </c>
      <c r="P847" s="1">
        <f t="shared" si="146"/>
        <v>0</v>
      </c>
      <c r="Q847" s="1">
        <f>SUMIF('I have a blue banner'!A$2:A$2000,D847,'I have a blue banner'!L$2:L$2000)</f>
        <v>0</v>
      </c>
      <c r="R847" s="1">
        <f>SUMIF('I have a blue banner'!A$2:A$2000,F847,'I have a blue banner'!L$2:L$2000)</f>
        <v>0</v>
      </c>
      <c r="S847" s="1">
        <f>SUMIF('I have a blue banner'!A$2:A$2000,I847,'I have a blue banner'!L$2:L$2000)</f>
        <v>0</v>
      </c>
      <c r="T847" s="1">
        <f>SUMIF('I wanna go biking'!A$2:A$1000,D847,'I wanna go biking'!D$2:D$2000)</f>
        <v>0</v>
      </c>
      <c r="U847" s="1">
        <f>SUMIF('I wanna go biking'!A$2:A$1000,F847,'I wanna go biking'!D$2:D$2000)</f>
        <v>0</v>
      </c>
      <c r="V847" s="1">
        <f>SUMIF('I wanna go biking'!A$2:A$1000,H847,'I wanna go biking'!D$2:D$2000)</f>
        <v>0</v>
      </c>
      <c r="W847">
        <f t="shared" si="147"/>
        <v>0</v>
      </c>
      <c r="X847">
        <f t="shared" si="148"/>
        <v>0</v>
      </c>
      <c r="Y847">
        <f t="shared" si="149"/>
        <v>0</v>
      </c>
      <c r="Z847">
        <f t="shared" si="150"/>
        <v>0</v>
      </c>
      <c r="AA847">
        <f t="shared" si="151"/>
        <v>0</v>
      </c>
      <c r="AB847">
        <f t="shared" si="152"/>
        <v>0</v>
      </c>
      <c r="AC847" s="25">
        <f t="shared" si="153"/>
        <v>0</v>
      </c>
    </row>
    <row r="848" spans="1:29">
      <c r="A848">
        <f>'Data Entry'!A849</f>
        <v>0</v>
      </c>
      <c r="B848">
        <f>'Data Entry'!B849</f>
        <v>0</v>
      </c>
      <c r="C848">
        <f>'Data Entry'!C849</f>
        <v>0</v>
      </c>
      <c r="D848">
        <f>'Data Entry'!M849</f>
        <v>0</v>
      </c>
      <c r="E848">
        <f>'Data Entry'!N849</f>
        <v>0</v>
      </c>
      <c r="F848">
        <f>'Data Entry'!O849</f>
        <v>0</v>
      </c>
      <c r="G848">
        <f>'Data Entry'!P849</f>
        <v>0</v>
      </c>
      <c r="H848">
        <f>'Data Entry'!Q849</f>
        <v>0</v>
      </c>
      <c r="I848">
        <f>'Data Entry'!R849</f>
        <v>0</v>
      </c>
      <c r="J848">
        <f t="shared" si="143"/>
        <v>0</v>
      </c>
      <c r="K848" s="1">
        <f>SUMIFS('I want to cry'!C$2:C$2000,'I want to cry'!$A$2:$A$2000,$B848,'I want to cry'!$B$2:$B$2000,$C848)</f>
        <v>0</v>
      </c>
      <c r="L848" s="1">
        <f>SUMIFS('I want to cry'!D$2:D$2000,'I want to cry'!$A$2:$A$2000,$B848,'I want to cry'!$B$2:$B$2000,$C848)</f>
        <v>0</v>
      </c>
      <c r="M848" s="1">
        <f>SUMIFS('I want to cry'!E$2:E$2000,'I want to cry'!$A$2:$A$2000,$B848,'I want to cry'!$B$2:$B$2000,$C848)</f>
        <v>0</v>
      </c>
      <c r="N848" s="1">
        <f t="shared" si="144"/>
        <v>0</v>
      </c>
      <c r="O848" s="1">
        <f t="shared" si="145"/>
        <v>0</v>
      </c>
      <c r="P848" s="1">
        <f t="shared" si="146"/>
        <v>0</v>
      </c>
      <c r="Q848" s="1">
        <f>SUMIF('I have a blue banner'!A$2:A$2000,D848,'I have a blue banner'!L$2:L$2000)</f>
        <v>0</v>
      </c>
      <c r="R848" s="1">
        <f>SUMIF('I have a blue banner'!A$2:A$2000,F848,'I have a blue banner'!L$2:L$2000)</f>
        <v>0</v>
      </c>
      <c r="S848" s="1">
        <f>SUMIF('I have a blue banner'!A$2:A$2000,I848,'I have a blue banner'!L$2:L$2000)</f>
        <v>0</v>
      </c>
      <c r="T848" s="1">
        <f>SUMIF('I wanna go biking'!A$2:A$1000,D848,'I wanna go biking'!D$2:D$2000)</f>
        <v>0</v>
      </c>
      <c r="U848" s="1">
        <f>SUMIF('I wanna go biking'!A$2:A$1000,F848,'I wanna go biking'!D$2:D$2000)</f>
        <v>0</v>
      </c>
      <c r="V848" s="1">
        <f>SUMIF('I wanna go biking'!A$2:A$1000,H848,'I wanna go biking'!D$2:D$2000)</f>
        <v>0</v>
      </c>
      <c r="W848">
        <f t="shared" si="147"/>
        <v>0</v>
      </c>
      <c r="X848">
        <f t="shared" si="148"/>
        <v>0</v>
      </c>
      <c r="Y848">
        <f t="shared" si="149"/>
        <v>0</v>
      </c>
      <c r="Z848">
        <f t="shared" si="150"/>
        <v>0</v>
      </c>
      <c r="AA848">
        <f t="shared" si="151"/>
        <v>0</v>
      </c>
      <c r="AB848">
        <f t="shared" si="152"/>
        <v>0</v>
      </c>
      <c r="AC848" s="25">
        <f t="shared" si="153"/>
        <v>0</v>
      </c>
    </row>
    <row r="849" spans="1:29">
      <c r="A849">
        <f>'Data Entry'!A850</f>
        <v>0</v>
      </c>
      <c r="B849">
        <f>'Data Entry'!B850</f>
        <v>0</v>
      </c>
      <c r="C849">
        <f>'Data Entry'!C850</f>
        <v>0</v>
      </c>
      <c r="D849">
        <f>'Data Entry'!M850</f>
        <v>0</v>
      </c>
      <c r="E849">
        <f>'Data Entry'!N850</f>
        <v>0</v>
      </c>
      <c r="F849">
        <f>'Data Entry'!O850</f>
        <v>0</v>
      </c>
      <c r="G849">
        <f>'Data Entry'!P850</f>
        <v>0</v>
      </c>
      <c r="H849">
        <f>'Data Entry'!Q850</f>
        <v>0</v>
      </c>
      <c r="I849">
        <f>'Data Entry'!R850</f>
        <v>0</v>
      </c>
      <c r="J849">
        <f t="shared" si="143"/>
        <v>0</v>
      </c>
      <c r="K849" s="1">
        <f>SUMIFS('I want to cry'!C$2:C$2000,'I want to cry'!$A$2:$A$2000,$B849,'I want to cry'!$B$2:$B$2000,$C849)</f>
        <v>0</v>
      </c>
      <c r="L849" s="1">
        <f>SUMIFS('I want to cry'!D$2:D$2000,'I want to cry'!$A$2:$A$2000,$B849,'I want to cry'!$B$2:$B$2000,$C849)</f>
        <v>0</v>
      </c>
      <c r="M849" s="1">
        <f>SUMIFS('I want to cry'!E$2:E$2000,'I want to cry'!$A$2:$A$2000,$B849,'I want to cry'!$B$2:$B$2000,$C849)</f>
        <v>0</v>
      </c>
      <c r="N849" s="1">
        <f t="shared" si="144"/>
        <v>0</v>
      </c>
      <c r="O849" s="1">
        <f t="shared" si="145"/>
        <v>0</v>
      </c>
      <c r="P849" s="1">
        <f t="shared" si="146"/>
        <v>0</v>
      </c>
      <c r="Q849" s="1">
        <f>SUMIF('I have a blue banner'!A$2:A$2000,D849,'I have a blue banner'!L$2:L$2000)</f>
        <v>0</v>
      </c>
      <c r="R849" s="1">
        <f>SUMIF('I have a blue banner'!A$2:A$2000,F849,'I have a blue banner'!L$2:L$2000)</f>
        <v>0</v>
      </c>
      <c r="S849" s="1">
        <f>SUMIF('I have a blue banner'!A$2:A$2000,I849,'I have a blue banner'!L$2:L$2000)</f>
        <v>0</v>
      </c>
      <c r="T849" s="1">
        <f>SUMIF('I wanna go biking'!A$2:A$1000,D849,'I wanna go biking'!D$2:D$2000)</f>
        <v>0</v>
      </c>
      <c r="U849" s="1">
        <f>SUMIF('I wanna go biking'!A$2:A$1000,F849,'I wanna go biking'!D$2:D$2000)</f>
        <v>0</v>
      </c>
      <c r="V849" s="1">
        <f>SUMIF('I wanna go biking'!A$2:A$1000,H849,'I wanna go biking'!D$2:D$2000)</f>
        <v>0</v>
      </c>
      <c r="W849">
        <f t="shared" si="147"/>
        <v>0</v>
      </c>
      <c r="X849">
        <f t="shared" si="148"/>
        <v>0</v>
      </c>
      <c r="Y849">
        <f t="shared" si="149"/>
        <v>0</v>
      </c>
      <c r="Z849">
        <f t="shared" si="150"/>
        <v>0</v>
      </c>
      <c r="AA849">
        <f t="shared" si="151"/>
        <v>0</v>
      </c>
      <c r="AB849">
        <f t="shared" si="152"/>
        <v>0</v>
      </c>
      <c r="AC849" s="25">
        <f t="shared" si="153"/>
        <v>0</v>
      </c>
    </row>
    <row r="850" spans="1:29">
      <c r="A850">
        <f>'Data Entry'!A851</f>
        <v>0</v>
      </c>
      <c r="B850">
        <f>'Data Entry'!B851</f>
        <v>0</v>
      </c>
      <c r="C850">
        <f>'Data Entry'!C851</f>
        <v>0</v>
      </c>
      <c r="D850">
        <f>'Data Entry'!M851</f>
        <v>0</v>
      </c>
      <c r="E850">
        <f>'Data Entry'!N851</f>
        <v>0</v>
      </c>
      <c r="F850">
        <f>'Data Entry'!O851</f>
        <v>0</v>
      </c>
      <c r="G850">
        <f>'Data Entry'!P851</f>
        <v>0</v>
      </c>
      <c r="H850">
        <f>'Data Entry'!Q851</f>
        <v>0</v>
      </c>
      <c r="I850">
        <f>'Data Entry'!R851</f>
        <v>0</v>
      </c>
      <c r="J850">
        <f t="shared" si="143"/>
        <v>0</v>
      </c>
      <c r="K850" s="1">
        <f>SUMIFS('I want to cry'!C$2:C$2000,'I want to cry'!$A$2:$A$2000,$B850,'I want to cry'!$B$2:$B$2000,$C850)</f>
        <v>0</v>
      </c>
      <c r="L850" s="1">
        <f>SUMIFS('I want to cry'!D$2:D$2000,'I want to cry'!$A$2:$A$2000,$B850,'I want to cry'!$B$2:$B$2000,$C850)</f>
        <v>0</v>
      </c>
      <c r="M850" s="1">
        <f>SUMIFS('I want to cry'!E$2:E$2000,'I want to cry'!$A$2:$A$2000,$B850,'I want to cry'!$B$2:$B$2000,$C850)</f>
        <v>0</v>
      </c>
      <c r="N850" s="1">
        <f t="shared" si="144"/>
        <v>0</v>
      </c>
      <c r="O850" s="1">
        <f t="shared" si="145"/>
        <v>0</v>
      </c>
      <c r="P850" s="1">
        <f t="shared" si="146"/>
        <v>0</v>
      </c>
      <c r="Q850" s="1">
        <f>SUMIF('I have a blue banner'!A$2:A$2000,D850,'I have a blue banner'!L$2:L$2000)</f>
        <v>0</v>
      </c>
      <c r="R850" s="1">
        <f>SUMIF('I have a blue banner'!A$2:A$2000,F850,'I have a blue banner'!L$2:L$2000)</f>
        <v>0</v>
      </c>
      <c r="S850" s="1">
        <f>SUMIF('I have a blue banner'!A$2:A$2000,I850,'I have a blue banner'!L$2:L$2000)</f>
        <v>0</v>
      </c>
      <c r="T850" s="1">
        <f>SUMIF('I wanna go biking'!A$2:A$1000,D850,'I wanna go biking'!D$2:D$2000)</f>
        <v>0</v>
      </c>
      <c r="U850" s="1">
        <f>SUMIF('I wanna go biking'!A$2:A$1000,F850,'I wanna go biking'!D$2:D$2000)</f>
        <v>0</v>
      </c>
      <c r="V850" s="1">
        <f>SUMIF('I wanna go biking'!A$2:A$1000,H850,'I wanna go biking'!D$2:D$2000)</f>
        <v>0</v>
      </c>
      <c r="W850">
        <f t="shared" si="147"/>
        <v>0</v>
      </c>
      <c r="X850">
        <f t="shared" si="148"/>
        <v>0</v>
      </c>
      <c r="Y850">
        <f t="shared" si="149"/>
        <v>0</v>
      </c>
      <c r="Z850">
        <f t="shared" si="150"/>
        <v>0</v>
      </c>
      <c r="AA850">
        <f t="shared" si="151"/>
        <v>0</v>
      </c>
      <c r="AB850">
        <f t="shared" si="152"/>
        <v>0</v>
      </c>
      <c r="AC850" s="25">
        <f t="shared" si="153"/>
        <v>0</v>
      </c>
    </row>
    <row r="851" spans="1:29">
      <c r="A851">
        <f>'Data Entry'!A852</f>
        <v>0</v>
      </c>
      <c r="B851">
        <f>'Data Entry'!B852</f>
        <v>0</v>
      </c>
      <c r="C851">
        <f>'Data Entry'!C852</f>
        <v>0</v>
      </c>
      <c r="D851">
        <f>'Data Entry'!M852</f>
        <v>0</v>
      </c>
      <c r="E851">
        <f>'Data Entry'!N852</f>
        <v>0</v>
      </c>
      <c r="F851">
        <f>'Data Entry'!O852</f>
        <v>0</v>
      </c>
      <c r="G851">
        <f>'Data Entry'!P852</f>
        <v>0</v>
      </c>
      <c r="H851">
        <f>'Data Entry'!Q852</f>
        <v>0</v>
      </c>
      <c r="I851">
        <f>'Data Entry'!R852</f>
        <v>0</v>
      </c>
      <c r="J851">
        <f t="shared" si="143"/>
        <v>0</v>
      </c>
      <c r="K851" s="1">
        <f>SUMIFS('I want to cry'!C$2:C$2000,'I want to cry'!$A$2:$A$2000,$B851,'I want to cry'!$B$2:$B$2000,$C851)</f>
        <v>0</v>
      </c>
      <c r="L851" s="1">
        <f>SUMIFS('I want to cry'!D$2:D$2000,'I want to cry'!$A$2:$A$2000,$B851,'I want to cry'!$B$2:$B$2000,$C851)</f>
        <v>0</v>
      </c>
      <c r="M851" s="1">
        <f>SUMIFS('I want to cry'!E$2:E$2000,'I want to cry'!$A$2:$A$2000,$B851,'I want to cry'!$B$2:$B$2000,$C851)</f>
        <v>0</v>
      </c>
      <c r="N851" s="1">
        <f t="shared" si="144"/>
        <v>0</v>
      </c>
      <c r="O851" s="1">
        <f t="shared" si="145"/>
        <v>0</v>
      </c>
      <c r="P851" s="1">
        <f t="shared" si="146"/>
        <v>0</v>
      </c>
      <c r="Q851" s="1">
        <f>SUMIF('I have a blue banner'!A$2:A$2000,D851,'I have a blue banner'!L$2:L$2000)</f>
        <v>0</v>
      </c>
      <c r="R851" s="1">
        <f>SUMIF('I have a blue banner'!A$2:A$2000,F851,'I have a blue banner'!L$2:L$2000)</f>
        <v>0</v>
      </c>
      <c r="S851" s="1">
        <f>SUMIF('I have a blue banner'!A$2:A$2000,I851,'I have a blue banner'!L$2:L$2000)</f>
        <v>0</v>
      </c>
      <c r="T851" s="1">
        <f>SUMIF('I wanna go biking'!A$2:A$1000,D851,'I wanna go biking'!D$2:D$2000)</f>
        <v>0</v>
      </c>
      <c r="U851" s="1">
        <f>SUMIF('I wanna go biking'!A$2:A$1000,F851,'I wanna go biking'!D$2:D$2000)</f>
        <v>0</v>
      </c>
      <c r="V851" s="1">
        <f>SUMIF('I wanna go biking'!A$2:A$1000,H851,'I wanna go biking'!D$2:D$2000)</f>
        <v>0</v>
      </c>
      <c r="W851">
        <f t="shared" si="147"/>
        <v>0</v>
      </c>
      <c r="X851">
        <f t="shared" si="148"/>
        <v>0</v>
      </c>
      <c r="Y851">
        <f t="shared" si="149"/>
        <v>0</v>
      </c>
      <c r="Z851">
        <f t="shared" si="150"/>
        <v>0</v>
      </c>
      <c r="AA851">
        <f t="shared" si="151"/>
        <v>0</v>
      </c>
      <c r="AB851">
        <f t="shared" si="152"/>
        <v>0</v>
      </c>
      <c r="AC851" s="25">
        <f t="shared" si="153"/>
        <v>0</v>
      </c>
    </row>
    <row r="852" spans="1:29">
      <c r="A852">
        <f>'Data Entry'!A853</f>
        <v>0</v>
      </c>
      <c r="B852">
        <f>'Data Entry'!B853</f>
        <v>0</v>
      </c>
      <c r="C852">
        <f>'Data Entry'!C853</f>
        <v>0</v>
      </c>
      <c r="D852">
        <f>'Data Entry'!M853</f>
        <v>0</v>
      </c>
      <c r="E852">
        <f>'Data Entry'!N853</f>
        <v>0</v>
      </c>
      <c r="F852">
        <f>'Data Entry'!O853</f>
        <v>0</v>
      </c>
      <c r="G852">
        <f>'Data Entry'!P853</f>
        <v>0</v>
      </c>
      <c r="H852">
        <f>'Data Entry'!Q853</f>
        <v>0</v>
      </c>
      <c r="I852">
        <f>'Data Entry'!R853</f>
        <v>0</v>
      </c>
      <c r="J852">
        <f t="shared" si="143"/>
        <v>0</v>
      </c>
      <c r="K852" s="1">
        <f>SUMIFS('I want to cry'!C$2:C$2000,'I want to cry'!$A$2:$A$2000,$B852,'I want to cry'!$B$2:$B$2000,$C852)</f>
        <v>0</v>
      </c>
      <c r="L852" s="1">
        <f>SUMIFS('I want to cry'!D$2:D$2000,'I want to cry'!$A$2:$A$2000,$B852,'I want to cry'!$B$2:$B$2000,$C852)</f>
        <v>0</v>
      </c>
      <c r="M852" s="1">
        <f>SUMIFS('I want to cry'!E$2:E$2000,'I want to cry'!$A$2:$A$2000,$B852,'I want to cry'!$B$2:$B$2000,$C852)</f>
        <v>0</v>
      </c>
      <c r="N852" s="1">
        <f t="shared" si="144"/>
        <v>0</v>
      </c>
      <c r="O852" s="1">
        <f t="shared" si="145"/>
        <v>0</v>
      </c>
      <c r="P852" s="1">
        <f t="shared" si="146"/>
        <v>0</v>
      </c>
      <c r="Q852" s="1">
        <f>SUMIF('I have a blue banner'!A$2:A$2000,D852,'I have a blue banner'!L$2:L$2000)</f>
        <v>0</v>
      </c>
      <c r="R852" s="1">
        <f>SUMIF('I have a blue banner'!A$2:A$2000,F852,'I have a blue banner'!L$2:L$2000)</f>
        <v>0</v>
      </c>
      <c r="S852" s="1">
        <f>SUMIF('I have a blue banner'!A$2:A$2000,I852,'I have a blue banner'!L$2:L$2000)</f>
        <v>0</v>
      </c>
      <c r="T852" s="1">
        <f>SUMIF('I wanna go biking'!A$2:A$1000,D852,'I wanna go biking'!D$2:D$2000)</f>
        <v>0</v>
      </c>
      <c r="U852" s="1">
        <f>SUMIF('I wanna go biking'!A$2:A$1000,F852,'I wanna go biking'!D$2:D$2000)</f>
        <v>0</v>
      </c>
      <c r="V852" s="1">
        <f>SUMIF('I wanna go biking'!A$2:A$1000,H852,'I wanna go biking'!D$2:D$2000)</f>
        <v>0</v>
      </c>
      <c r="W852">
        <f t="shared" si="147"/>
        <v>0</v>
      </c>
      <c r="X852">
        <f t="shared" si="148"/>
        <v>0</v>
      </c>
      <c r="Y852">
        <f t="shared" si="149"/>
        <v>0</v>
      </c>
      <c r="Z852">
        <f t="shared" si="150"/>
        <v>0</v>
      </c>
      <c r="AA852">
        <f t="shared" si="151"/>
        <v>0</v>
      </c>
      <c r="AB852">
        <f t="shared" si="152"/>
        <v>0</v>
      </c>
      <c r="AC852" s="25">
        <f t="shared" si="153"/>
        <v>0</v>
      </c>
    </row>
    <row r="853" spans="1:29">
      <c r="A853">
        <f>'Data Entry'!A854</f>
        <v>0</v>
      </c>
      <c r="B853">
        <f>'Data Entry'!B854</f>
        <v>0</v>
      </c>
      <c r="C853">
        <f>'Data Entry'!C854</f>
        <v>0</v>
      </c>
      <c r="D853">
        <f>'Data Entry'!M854</f>
        <v>0</v>
      </c>
      <c r="E853">
        <f>'Data Entry'!N854</f>
        <v>0</v>
      </c>
      <c r="F853">
        <f>'Data Entry'!O854</f>
        <v>0</v>
      </c>
      <c r="G853">
        <f>'Data Entry'!P854</f>
        <v>0</v>
      </c>
      <c r="H853">
        <f>'Data Entry'!Q854</f>
        <v>0</v>
      </c>
      <c r="I853">
        <f>'Data Entry'!R854</f>
        <v>0</v>
      </c>
      <c r="J853">
        <f t="shared" si="143"/>
        <v>0</v>
      </c>
      <c r="K853" s="1">
        <f>SUMIFS('I want to cry'!C$2:C$2000,'I want to cry'!$A$2:$A$2000,$B853,'I want to cry'!$B$2:$B$2000,$C853)</f>
        <v>0</v>
      </c>
      <c r="L853" s="1">
        <f>SUMIFS('I want to cry'!D$2:D$2000,'I want to cry'!$A$2:$A$2000,$B853,'I want to cry'!$B$2:$B$2000,$C853)</f>
        <v>0</v>
      </c>
      <c r="M853" s="1">
        <f>SUMIFS('I want to cry'!E$2:E$2000,'I want to cry'!$A$2:$A$2000,$B853,'I want to cry'!$B$2:$B$2000,$C853)</f>
        <v>0</v>
      </c>
      <c r="N853" s="1">
        <f t="shared" si="144"/>
        <v>0</v>
      </c>
      <c r="O853" s="1">
        <f t="shared" si="145"/>
        <v>0</v>
      </c>
      <c r="P853" s="1">
        <f t="shared" si="146"/>
        <v>0</v>
      </c>
      <c r="Q853" s="1">
        <f>SUMIF('I have a blue banner'!A$2:A$2000,D853,'I have a blue banner'!L$2:L$2000)</f>
        <v>0</v>
      </c>
      <c r="R853" s="1">
        <f>SUMIF('I have a blue banner'!A$2:A$2000,F853,'I have a blue banner'!L$2:L$2000)</f>
        <v>0</v>
      </c>
      <c r="S853" s="1">
        <f>SUMIF('I have a blue banner'!A$2:A$2000,I853,'I have a blue banner'!L$2:L$2000)</f>
        <v>0</v>
      </c>
      <c r="T853" s="1">
        <f>SUMIF('I wanna go biking'!A$2:A$1000,D853,'I wanna go biking'!D$2:D$2000)</f>
        <v>0</v>
      </c>
      <c r="U853" s="1">
        <f>SUMIF('I wanna go biking'!A$2:A$1000,F853,'I wanna go biking'!D$2:D$2000)</f>
        <v>0</v>
      </c>
      <c r="V853" s="1">
        <f>SUMIF('I wanna go biking'!A$2:A$1000,H853,'I wanna go biking'!D$2:D$2000)</f>
        <v>0</v>
      </c>
      <c r="W853">
        <f t="shared" si="147"/>
        <v>0</v>
      </c>
      <c r="X853">
        <f t="shared" si="148"/>
        <v>0</v>
      </c>
      <c r="Y853">
        <f t="shared" si="149"/>
        <v>0</v>
      </c>
      <c r="Z853">
        <f t="shared" si="150"/>
        <v>0</v>
      </c>
      <c r="AA853">
        <f t="shared" si="151"/>
        <v>0</v>
      </c>
      <c r="AB853">
        <f t="shared" si="152"/>
        <v>0</v>
      </c>
      <c r="AC853" s="25">
        <f t="shared" si="153"/>
        <v>0</v>
      </c>
    </row>
    <row r="854" spans="1:29">
      <c r="A854">
        <f>'Data Entry'!A855</f>
        <v>0</v>
      </c>
      <c r="B854">
        <f>'Data Entry'!B855</f>
        <v>0</v>
      </c>
      <c r="C854">
        <f>'Data Entry'!C855</f>
        <v>0</v>
      </c>
      <c r="D854">
        <f>'Data Entry'!M855</f>
        <v>0</v>
      </c>
      <c r="E854">
        <f>'Data Entry'!N855</f>
        <v>0</v>
      </c>
      <c r="F854">
        <f>'Data Entry'!O855</f>
        <v>0</v>
      </c>
      <c r="G854">
        <f>'Data Entry'!P855</f>
        <v>0</v>
      </c>
      <c r="H854">
        <f>'Data Entry'!Q855</f>
        <v>0</v>
      </c>
      <c r="I854">
        <f>'Data Entry'!R855</f>
        <v>0</v>
      </c>
      <c r="J854">
        <f t="shared" si="143"/>
        <v>0</v>
      </c>
      <c r="K854" s="1">
        <f>SUMIFS('I want to cry'!C$2:C$2000,'I want to cry'!$A$2:$A$2000,$B854,'I want to cry'!$B$2:$B$2000,$C854)</f>
        <v>0</v>
      </c>
      <c r="L854" s="1">
        <f>SUMIFS('I want to cry'!D$2:D$2000,'I want to cry'!$A$2:$A$2000,$B854,'I want to cry'!$B$2:$B$2000,$C854)</f>
        <v>0</v>
      </c>
      <c r="M854" s="1">
        <f>SUMIFS('I want to cry'!E$2:E$2000,'I want to cry'!$A$2:$A$2000,$B854,'I want to cry'!$B$2:$B$2000,$C854)</f>
        <v>0</v>
      </c>
      <c r="N854" s="1">
        <f t="shared" si="144"/>
        <v>0</v>
      </c>
      <c r="O854" s="1">
        <f t="shared" si="145"/>
        <v>0</v>
      </c>
      <c r="P854" s="1">
        <f t="shared" si="146"/>
        <v>0</v>
      </c>
      <c r="Q854" s="1">
        <f>SUMIF('I have a blue banner'!A$2:A$2000,D854,'I have a blue banner'!L$2:L$2000)</f>
        <v>0</v>
      </c>
      <c r="R854" s="1">
        <f>SUMIF('I have a blue banner'!A$2:A$2000,F854,'I have a blue banner'!L$2:L$2000)</f>
        <v>0</v>
      </c>
      <c r="S854" s="1">
        <f>SUMIF('I have a blue banner'!A$2:A$2000,I854,'I have a blue banner'!L$2:L$2000)</f>
        <v>0</v>
      </c>
      <c r="T854" s="1">
        <f>SUMIF('I wanna go biking'!A$2:A$1000,D854,'I wanna go biking'!D$2:D$2000)</f>
        <v>0</v>
      </c>
      <c r="U854" s="1">
        <f>SUMIF('I wanna go biking'!A$2:A$1000,F854,'I wanna go biking'!D$2:D$2000)</f>
        <v>0</v>
      </c>
      <c r="V854" s="1">
        <f>SUMIF('I wanna go biking'!A$2:A$1000,H854,'I wanna go biking'!D$2:D$2000)</f>
        <v>0</v>
      </c>
      <c r="W854">
        <f t="shared" si="147"/>
        <v>0</v>
      </c>
      <c r="X854">
        <f t="shared" si="148"/>
        <v>0</v>
      </c>
      <c r="Y854">
        <f t="shared" si="149"/>
        <v>0</v>
      </c>
      <c r="Z854">
        <f t="shared" si="150"/>
        <v>0</v>
      </c>
      <c r="AA854">
        <f t="shared" si="151"/>
        <v>0</v>
      </c>
      <c r="AB854">
        <f t="shared" si="152"/>
        <v>0</v>
      </c>
      <c r="AC854" s="25">
        <f t="shared" si="153"/>
        <v>0</v>
      </c>
    </row>
    <row r="855" spans="1:29">
      <c r="A855">
        <f>'Data Entry'!A856</f>
        <v>0</v>
      </c>
      <c r="B855">
        <f>'Data Entry'!B856</f>
        <v>0</v>
      </c>
      <c r="C855">
        <f>'Data Entry'!C856</f>
        <v>0</v>
      </c>
      <c r="D855">
        <f>'Data Entry'!M856</f>
        <v>0</v>
      </c>
      <c r="E855">
        <f>'Data Entry'!N856</f>
        <v>0</v>
      </c>
      <c r="F855">
        <f>'Data Entry'!O856</f>
        <v>0</v>
      </c>
      <c r="G855">
        <f>'Data Entry'!P856</f>
        <v>0</v>
      </c>
      <c r="H855">
        <f>'Data Entry'!Q856</f>
        <v>0</v>
      </c>
      <c r="I855">
        <f>'Data Entry'!R856</f>
        <v>0</v>
      </c>
      <c r="J855">
        <f t="shared" si="143"/>
        <v>0</v>
      </c>
      <c r="K855" s="1">
        <f>SUMIFS('I want to cry'!C$2:C$2000,'I want to cry'!$A$2:$A$2000,$B855,'I want to cry'!$B$2:$B$2000,$C855)</f>
        <v>0</v>
      </c>
      <c r="L855" s="1">
        <f>SUMIFS('I want to cry'!D$2:D$2000,'I want to cry'!$A$2:$A$2000,$B855,'I want to cry'!$B$2:$B$2000,$C855)</f>
        <v>0</v>
      </c>
      <c r="M855" s="1">
        <f>SUMIFS('I want to cry'!E$2:E$2000,'I want to cry'!$A$2:$A$2000,$B855,'I want to cry'!$B$2:$B$2000,$C855)</f>
        <v>0</v>
      </c>
      <c r="N855" s="1">
        <f t="shared" si="144"/>
        <v>0</v>
      </c>
      <c r="O855" s="1">
        <f t="shared" si="145"/>
        <v>0</v>
      </c>
      <c r="P855" s="1">
        <f t="shared" si="146"/>
        <v>0</v>
      </c>
      <c r="Q855" s="1">
        <f>SUMIF('I have a blue banner'!A$2:A$2000,D855,'I have a blue banner'!L$2:L$2000)</f>
        <v>0</v>
      </c>
      <c r="R855" s="1">
        <f>SUMIF('I have a blue banner'!A$2:A$2000,F855,'I have a blue banner'!L$2:L$2000)</f>
        <v>0</v>
      </c>
      <c r="S855" s="1">
        <f>SUMIF('I have a blue banner'!A$2:A$2000,I855,'I have a blue banner'!L$2:L$2000)</f>
        <v>0</v>
      </c>
      <c r="T855" s="1">
        <f>SUMIF('I wanna go biking'!A$2:A$1000,D855,'I wanna go biking'!D$2:D$2000)</f>
        <v>0</v>
      </c>
      <c r="U855" s="1">
        <f>SUMIF('I wanna go biking'!A$2:A$1000,F855,'I wanna go biking'!D$2:D$2000)</f>
        <v>0</v>
      </c>
      <c r="V855" s="1">
        <f>SUMIF('I wanna go biking'!A$2:A$1000,H855,'I wanna go biking'!D$2:D$2000)</f>
        <v>0</v>
      </c>
      <c r="W855">
        <f t="shared" si="147"/>
        <v>0</v>
      </c>
      <c r="X855">
        <f t="shared" si="148"/>
        <v>0</v>
      </c>
      <c r="Y855">
        <f t="shared" si="149"/>
        <v>0</v>
      </c>
      <c r="Z855">
        <f t="shared" si="150"/>
        <v>0</v>
      </c>
      <c r="AA855">
        <f t="shared" si="151"/>
        <v>0</v>
      </c>
      <c r="AB855">
        <f t="shared" si="152"/>
        <v>0</v>
      </c>
      <c r="AC855" s="25">
        <f t="shared" si="153"/>
        <v>0</v>
      </c>
    </row>
    <row r="856" spans="1:29">
      <c r="A856">
        <f>'Data Entry'!A857</f>
        <v>0</v>
      </c>
      <c r="B856">
        <f>'Data Entry'!B857</f>
        <v>0</v>
      </c>
      <c r="C856">
        <f>'Data Entry'!C857</f>
        <v>0</v>
      </c>
      <c r="D856">
        <f>'Data Entry'!M857</f>
        <v>0</v>
      </c>
      <c r="E856">
        <f>'Data Entry'!N857</f>
        <v>0</v>
      </c>
      <c r="F856">
        <f>'Data Entry'!O857</f>
        <v>0</v>
      </c>
      <c r="G856">
        <f>'Data Entry'!P857</f>
        <v>0</v>
      </c>
      <c r="H856">
        <f>'Data Entry'!Q857</f>
        <v>0</v>
      </c>
      <c r="I856">
        <f>'Data Entry'!R857</f>
        <v>0</v>
      </c>
      <c r="J856">
        <f t="shared" si="143"/>
        <v>0</v>
      </c>
      <c r="K856" s="1">
        <f>SUMIFS('I want to cry'!C$2:C$2000,'I want to cry'!$A$2:$A$2000,$B856,'I want to cry'!$B$2:$B$2000,$C856)</f>
        <v>0</v>
      </c>
      <c r="L856" s="1">
        <f>SUMIFS('I want to cry'!D$2:D$2000,'I want to cry'!$A$2:$A$2000,$B856,'I want to cry'!$B$2:$B$2000,$C856)</f>
        <v>0</v>
      </c>
      <c r="M856" s="1">
        <f>SUMIFS('I want to cry'!E$2:E$2000,'I want to cry'!$A$2:$A$2000,$B856,'I want to cry'!$B$2:$B$2000,$C856)</f>
        <v>0</v>
      </c>
      <c r="N856" s="1">
        <f t="shared" si="144"/>
        <v>0</v>
      </c>
      <c r="O856" s="1">
        <f t="shared" si="145"/>
        <v>0</v>
      </c>
      <c r="P856" s="1">
        <f t="shared" si="146"/>
        <v>0</v>
      </c>
      <c r="Q856" s="1">
        <f>SUMIF('I have a blue banner'!A$2:A$2000,D856,'I have a blue banner'!L$2:L$2000)</f>
        <v>0</v>
      </c>
      <c r="R856" s="1">
        <f>SUMIF('I have a blue banner'!A$2:A$2000,F856,'I have a blue banner'!L$2:L$2000)</f>
        <v>0</v>
      </c>
      <c r="S856" s="1">
        <f>SUMIF('I have a blue banner'!A$2:A$2000,I856,'I have a blue banner'!L$2:L$2000)</f>
        <v>0</v>
      </c>
      <c r="T856" s="1">
        <f>SUMIF('I wanna go biking'!A$2:A$1000,D856,'I wanna go biking'!D$2:D$2000)</f>
        <v>0</v>
      </c>
      <c r="U856" s="1">
        <f>SUMIF('I wanna go biking'!A$2:A$1000,F856,'I wanna go biking'!D$2:D$2000)</f>
        <v>0</v>
      </c>
      <c r="V856" s="1">
        <f>SUMIF('I wanna go biking'!A$2:A$1000,H856,'I wanna go biking'!D$2:D$2000)</f>
        <v>0</v>
      </c>
      <c r="W856">
        <f t="shared" si="147"/>
        <v>0</v>
      </c>
      <c r="X856">
        <f t="shared" si="148"/>
        <v>0</v>
      </c>
      <c r="Y856">
        <f t="shared" si="149"/>
        <v>0</v>
      </c>
      <c r="Z856">
        <f t="shared" si="150"/>
        <v>0</v>
      </c>
      <c r="AA856">
        <f t="shared" si="151"/>
        <v>0</v>
      </c>
      <c r="AB856">
        <f t="shared" si="152"/>
        <v>0</v>
      </c>
      <c r="AC856" s="25">
        <f t="shared" si="153"/>
        <v>0</v>
      </c>
    </row>
    <row r="857" spans="1:29">
      <c r="A857">
        <f>'Data Entry'!A858</f>
        <v>0</v>
      </c>
      <c r="B857">
        <f>'Data Entry'!B858</f>
        <v>0</v>
      </c>
      <c r="C857">
        <f>'Data Entry'!C858</f>
        <v>0</v>
      </c>
      <c r="D857">
        <f>'Data Entry'!M858</f>
        <v>0</v>
      </c>
      <c r="E857">
        <f>'Data Entry'!N858</f>
        <v>0</v>
      </c>
      <c r="F857">
        <f>'Data Entry'!O858</f>
        <v>0</v>
      </c>
      <c r="G857">
        <f>'Data Entry'!P858</f>
        <v>0</v>
      </c>
      <c r="H857">
        <f>'Data Entry'!Q858</f>
        <v>0</v>
      </c>
      <c r="I857">
        <f>'Data Entry'!R858</f>
        <v>0</v>
      </c>
      <c r="J857">
        <f t="shared" si="143"/>
        <v>0</v>
      </c>
      <c r="K857" s="1">
        <f>SUMIFS('I want to cry'!C$2:C$2000,'I want to cry'!$A$2:$A$2000,$B857,'I want to cry'!$B$2:$B$2000,$C857)</f>
        <v>0</v>
      </c>
      <c r="L857" s="1">
        <f>SUMIFS('I want to cry'!D$2:D$2000,'I want to cry'!$A$2:$A$2000,$B857,'I want to cry'!$B$2:$B$2000,$C857)</f>
        <v>0</v>
      </c>
      <c r="M857" s="1">
        <f>SUMIFS('I want to cry'!E$2:E$2000,'I want to cry'!$A$2:$A$2000,$B857,'I want to cry'!$B$2:$B$2000,$C857)</f>
        <v>0</v>
      </c>
      <c r="N857" s="1">
        <f t="shared" si="144"/>
        <v>0</v>
      </c>
      <c r="O857" s="1">
        <f t="shared" si="145"/>
        <v>0</v>
      </c>
      <c r="P857" s="1">
        <f t="shared" si="146"/>
        <v>0</v>
      </c>
      <c r="Q857" s="1">
        <f>SUMIF('I have a blue banner'!A$2:A$2000,D857,'I have a blue banner'!L$2:L$2000)</f>
        <v>0</v>
      </c>
      <c r="R857" s="1">
        <f>SUMIF('I have a blue banner'!A$2:A$2000,F857,'I have a blue banner'!L$2:L$2000)</f>
        <v>0</v>
      </c>
      <c r="S857" s="1">
        <f>SUMIF('I have a blue banner'!A$2:A$2000,I857,'I have a blue banner'!L$2:L$2000)</f>
        <v>0</v>
      </c>
      <c r="T857" s="1">
        <f>SUMIF('I wanna go biking'!A$2:A$1000,D857,'I wanna go biking'!D$2:D$2000)</f>
        <v>0</v>
      </c>
      <c r="U857" s="1">
        <f>SUMIF('I wanna go biking'!A$2:A$1000,F857,'I wanna go biking'!D$2:D$2000)</f>
        <v>0</v>
      </c>
      <c r="V857" s="1">
        <f>SUMIF('I wanna go biking'!A$2:A$1000,H857,'I wanna go biking'!D$2:D$2000)</f>
        <v>0</v>
      </c>
      <c r="W857">
        <f t="shared" si="147"/>
        <v>0</v>
      </c>
      <c r="X857">
        <f t="shared" si="148"/>
        <v>0</v>
      </c>
      <c r="Y857">
        <f t="shared" si="149"/>
        <v>0</v>
      </c>
      <c r="Z857">
        <f t="shared" si="150"/>
        <v>0</v>
      </c>
      <c r="AA857">
        <f t="shared" si="151"/>
        <v>0</v>
      </c>
      <c r="AB857">
        <f t="shared" si="152"/>
        <v>0</v>
      </c>
      <c r="AC857" s="25">
        <f t="shared" si="153"/>
        <v>0</v>
      </c>
    </row>
    <row r="858" spans="1:29">
      <c r="A858">
        <f>'Data Entry'!A859</f>
        <v>0</v>
      </c>
      <c r="B858">
        <f>'Data Entry'!B859</f>
        <v>0</v>
      </c>
      <c r="C858">
        <f>'Data Entry'!C859</f>
        <v>0</v>
      </c>
      <c r="D858">
        <f>'Data Entry'!M859</f>
        <v>0</v>
      </c>
      <c r="E858">
        <f>'Data Entry'!N859</f>
        <v>0</v>
      </c>
      <c r="F858">
        <f>'Data Entry'!O859</f>
        <v>0</v>
      </c>
      <c r="G858">
        <f>'Data Entry'!P859</f>
        <v>0</v>
      </c>
      <c r="H858">
        <f>'Data Entry'!Q859</f>
        <v>0</v>
      </c>
      <c r="I858">
        <f>'Data Entry'!R859</f>
        <v>0</v>
      </c>
      <c r="J858">
        <f t="shared" si="143"/>
        <v>0</v>
      </c>
      <c r="K858" s="1">
        <f>SUMIFS('I want to cry'!C$2:C$2000,'I want to cry'!$A$2:$A$2000,$B858,'I want to cry'!$B$2:$B$2000,$C858)</f>
        <v>0</v>
      </c>
      <c r="L858" s="1">
        <f>SUMIFS('I want to cry'!D$2:D$2000,'I want to cry'!$A$2:$A$2000,$B858,'I want to cry'!$B$2:$B$2000,$C858)</f>
        <v>0</v>
      </c>
      <c r="M858" s="1">
        <f>SUMIFS('I want to cry'!E$2:E$2000,'I want to cry'!$A$2:$A$2000,$B858,'I want to cry'!$B$2:$B$2000,$C858)</f>
        <v>0</v>
      </c>
      <c r="N858" s="1">
        <f t="shared" si="144"/>
        <v>0</v>
      </c>
      <c r="O858" s="1">
        <f t="shared" si="145"/>
        <v>0</v>
      </c>
      <c r="P858" s="1">
        <f t="shared" si="146"/>
        <v>0</v>
      </c>
      <c r="Q858" s="1">
        <f>SUMIF('I have a blue banner'!A$2:A$2000,D858,'I have a blue banner'!L$2:L$2000)</f>
        <v>0</v>
      </c>
      <c r="R858" s="1">
        <f>SUMIF('I have a blue banner'!A$2:A$2000,F858,'I have a blue banner'!L$2:L$2000)</f>
        <v>0</v>
      </c>
      <c r="S858" s="1">
        <f>SUMIF('I have a blue banner'!A$2:A$2000,I858,'I have a blue banner'!L$2:L$2000)</f>
        <v>0</v>
      </c>
      <c r="T858" s="1">
        <f>SUMIF('I wanna go biking'!A$2:A$1000,D858,'I wanna go biking'!D$2:D$2000)</f>
        <v>0</v>
      </c>
      <c r="U858" s="1">
        <f>SUMIF('I wanna go biking'!A$2:A$1000,F858,'I wanna go biking'!D$2:D$2000)</f>
        <v>0</v>
      </c>
      <c r="V858" s="1">
        <f>SUMIF('I wanna go biking'!A$2:A$1000,H858,'I wanna go biking'!D$2:D$2000)</f>
        <v>0</v>
      </c>
      <c r="W858">
        <f t="shared" si="147"/>
        <v>0</v>
      </c>
      <c r="X858">
        <f t="shared" si="148"/>
        <v>0</v>
      </c>
      <c r="Y858">
        <f t="shared" si="149"/>
        <v>0</v>
      </c>
      <c r="Z858">
        <f t="shared" si="150"/>
        <v>0</v>
      </c>
      <c r="AA858">
        <f t="shared" si="151"/>
        <v>0</v>
      </c>
      <c r="AB858">
        <f t="shared" si="152"/>
        <v>0</v>
      </c>
      <c r="AC858" s="25">
        <f t="shared" si="153"/>
        <v>0</v>
      </c>
    </row>
    <row r="859" spans="1:29">
      <c r="A859">
        <f>'Data Entry'!A860</f>
        <v>0</v>
      </c>
      <c r="B859">
        <f>'Data Entry'!B860</f>
        <v>0</v>
      </c>
      <c r="C859">
        <f>'Data Entry'!C860</f>
        <v>0</v>
      </c>
      <c r="D859">
        <f>'Data Entry'!M860</f>
        <v>0</v>
      </c>
      <c r="E859">
        <f>'Data Entry'!N860</f>
        <v>0</v>
      </c>
      <c r="F859">
        <f>'Data Entry'!O860</f>
        <v>0</v>
      </c>
      <c r="G859">
        <f>'Data Entry'!P860</f>
        <v>0</v>
      </c>
      <c r="H859">
        <f>'Data Entry'!Q860</f>
        <v>0</v>
      </c>
      <c r="I859">
        <f>'Data Entry'!R860</f>
        <v>0</v>
      </c>
      <c r="J859">
        <f t="shared" si="143"/>
        <v>0</v>
      </c>
      <c r="K859" s="1">
        <f>SUMIFS('I want to cry'!C$2:C$2000,'I want to cry'!$A$2:$A$2000,$B859,'I want to cry'!$B$2:$B$2000,$C859)</f>
        <v>0</v>
      </c>
      <c r="L859" s="1">
        <f>SUMIFS('I want to cry'!D$2:D$2000,'I want to cry'!$A$2:$A$2000,$B859,'I want to cry'!$B$2:$B$2000,$C859)</f>
        <v>0</v>
      </c>
      <c r="M859" s="1">
        <f>SUMIFS('I want to cry'!E$2:E$2000,'I want to cry'!$A$2:$A$2000,$B859,'I want to cry'!$B$2:$B$2000,$C859)</f>
        <v>0</v>
      </c>
      <c r="N859" s="1">
        <f t="shared" si="144"/>
        <v>0</v>
      </c>
      <c r="O859" s="1">
        <f t="shared" si="145"/>
        <v>0</v>
      </c>
      <c r="P859" s="1">
        <f t="shared" si="146"/>
        <v>0</v>
      </c>
      <c r="Q859" s="1">
        <f>SUMIF('I have a blue banner'!A$2:A$2000,D859,'I have a blue banner'!L$2:L$2000)</f>
        <v>0</v>
      </c>
      <c r="R859" s="1">
        <f>SUMIF('I have a blue banner'!A$2:A$2000,F859,'I have a blue banner'!L$2:L$2000)</f>
        <v>0</v>
      </c>
      <c r="S859" s="1">
        <f>SUMIF('I have a blue banner'!A$2:A$2000,I859,'I have a blue banner'!L$2:L$2000)</f>
        <v>0</v>
      </c>
      <c r="T859" s="1">
        <f>SUMIF('I wanna go biking'!A$2:A$1000,D859,'I wanna go biking'!D$2:D$2000)</f>
        <v>0</v>
      </c>
      <c r="U859" s="1">
        <f>SUMIF('I wanna go biking'!A$2:A$1000,F859,'I wanna go biking'!D$2:D$2000)</f>
        <v>0</v>
      </c>
      <c r="V859" s="1">
        <f>SUMIF('I wanna go biking'!A$2:A$1000,H859,'I wanna go biking'!D$2:D$2000)</f>
        <v>0</v>
      </c>
      <c r="W859">
        <f t="shared" si="147"/>
        <v>0</v>
      </c>
      <c r="X859">
        <f t="shared" si="148"/>
        <v>0</v>
      </c>
      <c r="Y859">
        <f t="shared" si="149"/>
        <v>0</v>
      </c>
      <c r="Z859">
        <f t="shared" si="150"/>
        <v>0</v>
      </c>
      <c r="AA859">
        <f t="shared" si="151"/>
        <v>0</v>
      </c>
      <c r="AB859">
        <f t="shared" si="152"/>
        <v>0</v>
      </c>
      <c r="AC859" s="25">
        <f t="shared" si="153"/>
        <v>0</v>
      </c>
    </row>
    <row r="860" spans="1:29">
      <c r="A860">
        <f>'Data Entry'!A861</f>
        <v>0</v>
      </c>
      <c r="B860">
        <f>'Data Entry'!B861</f>
        <v>0</v>
      </c>
      <c r="C860">
        <f>'Data Entry'!C861</f>
        <v>0</v>
      </c>
      <c r="D860">
        <f>'Data Entry'!M861</f>
        <v>0</v>
      </c>
      <c r="E860">
        <f>'Data Entry'!N861</f>
        <v>0</v>
      </c>
      <c r="F860">
        <f>'Data Entry'!O861</f>
        <v>0</v>
      </c>
      <c r="G860">
        <f>'Data Entry'!P861</f>
        <v>0</v>
      </c>
      <c r="H860">
        <f>'Data Entry'!Q861</f>
        <v>0</v>
      </c>
      <c r="I860">
        <f>'Data Entry'!R861</f>
        <v>0</v>
      </c>
      <c r="J860">
        <f t="shared" si="143"/>
        <v>0</v>
      </c>
      <c r="K860" s="1">
        <f>SUMIFS('I want to cry'!C$2:C$2000,'I want to cry'!$A$2:$A$2000,$B860,'I want to cry'!$B$2:$B$2000,$C860)</f>
        <v>0</v>
      </c>
      <c r="L860" s="1">
        <f>SUMIFS('I want to cry'!D$2:D$2000,'I want to cry'!$A$2:$A$2000,$B860,'I want to cry'!$B$2:$B$2000,$C860)</f>
        <v>0</v>
      </c>
      <c r="M860" s="1">
        <f>SUMIFS('I want to cry'!E$2:E$2000,'I want to cry'!$A$2:$A$2000,$B860,'I want to cry'!$B$2:$B$2000,$C860)</f>
        <v>0</v>
      </c>
      <c r="N860" s="1">
        <f t="shared" si="144"/>
        <v>0</v>
      </c>
      <c r="O860" s="1">
        <f t="shared" si="145"/>
        <v>0</v>
      </c>
      <c r="P860" s="1">
        <f t="shared" si="146"/>
        <v>0</v>
      </c>
      <c r="Q860" s="1">
        <f>SUMIF('I have a blue banner'!A$2:A$2000,D860,'I have a blue banner'!L$2:L$2000)</f>
        <v>0</v>
      </c>
      <c r="R860" s="1">
        <f>SUMIF('I have a blue banner'!A$2:A$2000,F860,'I have a blue banner'!L$2:L$2000)</f>
        <v>0</v>
      </c>
      <c r="S860" s="1">
        <f>SUMIF('I have a blue banner'!A$2:A$2000,I860,'I have a blue banner'!L$2:L$2000)</f>
        <v>0</v>
      </c>
      <c r="T860" s="1">
        <f>SUMIF('I wanna go biking'!A$2:A$1000,D860,'I wanna go biking'!D$2:D$2000)</f>
        <v>0</v>
      </c>
      <c r="U860" s="1">
        <f>SUMIF('I wanna go biking'!A$2:A$1000,F860,'I wanna go biking'!D$2:D$2000)</f>
        <v>0</v>
      </c>
      <c r="V860" s="1">
        <f>SUMIF('I wanna go biking'!A$2:A$1000,H860,'I wanna go biking'!D$2:D$2000)</f>
        <v>0</v>
      </c>
      <c r="W860">
        <f t="shared" si="147"/>
        <v>0</v>
      </c>
      <c r="X860">
        <f t="shared" si="148"/>
        <v>0</v>
      </c>
      <c r="Y860">
        <f t="shared" si="149"/>
        <v>0</v>
      </c>
      <c r="Z860">
        <f t="shared" si="150"/>
        <v>0</v>
      </c>
      <c r="AA860">
        <f t="shared" si="151"/>
        <v>0</v>
      </c>
      <c r="AB860">
        <f t="shared" si="152"/>
        <v>0</v>
      </c>
      <c r="AC860" s="25">
        <f t="shared" si="153"/>
        <v>0</v>
      </c>
    </row>
    <row r="861" spans="1:29">
      <c r="A861">
        <f>'Data Entry'!A862</f>
        <v>0</v>
      </c>
      <c r="B861">
        <f>'Data Entry'!B862</f>
        <v>0</v>
      </c>
      <c r="C861">
        <f>'Data Entry'!C862</f>
        <v>0</v>
      </c>
      <c r="D861">
        <f>'Data Entry'!M862</f>
        <v>0</v>
      </c>
      <c r="E861">
        <f>'Data Entry'!N862</f>
        <v>0</v>
      </c>
      <c r="F861">
        <f>'Data Entry'!O862</f>
        <v>0</v>
      </c>
      <c r="G861">
        <f>'Data Entry'!P862</f>
        <v>0</v>
      </c>
      <c r="H861">
        <f>'Data Entry'!Q862</f>
        <v>0</v>
      </c>
      <c r="I861">
        <f>'Data Entry'!R862</f>
        <v>0</v>
      </c>
      <c r="J861">
        <f t="shared" si="143"/>
        <v>0</v>
      </c>
      <c r="K861" s="1">
        <f>SUMIFS('I want to cry'!C$2:C$2000,'I want to cry'!$A$2:$A$2000,$B861,'I want to cry'!$B$2:$B$2000,$C861)</f>
        <v>0</v>
      </c>
      <c r="L861" s="1">
        <f>SUMIFS('I want to cry'!D$2:D$2000,'I want to cry'!$A$2:$A$2000,$B861,'I want to cry'!$B$2:$B$2000,$C861)</f>
        <v>0</v>
      </c>
      <c r="M861" s="1">
        <f>SUMIFS('I want to cry'!E$2:E$2000,'I want to cry'!$A$2:$A$2000,$B861,'I want to cry'!$B$2:$B$2000,$C861)</f>
        <v>0</v>
      </c>
      <c r="N861" s="1">
        <f t="shared" si="144"/>
        <v>0</v>
      </c>
      <c r="O861" s="1">
        <f t="shared" si="145"/>
        <v>0</v>
      </c>
      <c r="P861" s="1">
        <f t="shared" si="146"/>
        <v>0</v>
      </c>
      <c r="Q861" s="1">
        <f>SUMIF('I have a blue banner'!A$2:A$2000,D861,'I have a blue banner'!L$2:L$2000)</f>
        <v>0</v>
      </c>
      <c r="R861" s="1">
        <f>SUMIF('I have a blue banner'!A$2:A$2000,F861,'I have a blue banner'!L$2:L$2000)</f>
        <v>0</v>
      </c>
      <c r="S861" s="1">
        <f>SUMIF('I have a blue banner'!A$2:A$2000,I861,'I have a blue banner'!L$2:L$2000)</f>
        <v>0</v>
      </c>
      <c r="T861" s="1">
        <f>SUMIF('I wanna go biking'!A$2:A$1000,D861,'I wanna go biking'!D$2:D$2000)</f>
        <v>0</v>
      </c>
      <c r="U861" s="1">
        <f>SUMIF('I wanna go biking'!A$2:A$1000,F861,'I wanna go biking'!D$2:D$2000)</f>
        <v>0</v>
      </c>
      <c r="V861" s="1">
        <f>SUMIF('I wanna go biking'!A$2:A$1000,H861,'I wanna go biking'!D$2:D$2000)</f>
        <v>0</v>
      </c>
      <c r="W861">
        <f t="shared" si="147"/>
        <v>0</v>
      </c>
      <c r="X861">
        <f t="shared" si="148"/>
        <v>0</v>
      </c>
      <c r="Y861">
        <f t="shared" si="149"/>
        <v>0</v>
      </c>
      <c r="Z861">
        <f t="shared" si="150"/>
        <v>0</v>
      </c>
      <c r="AA861">
        <f t="shared" si="151"/>
        <v>0</v>
      </c>
      <c r="AB861">
        <f t="shared" si="152"/>
        <v>0</v>
      </c>
      <c r="AC861" s="25">
        <f t="shared" si="153"/>
        <v>0</v>
      </c>
    </row>
    <row r="862" spans="1:29">
      <c r="A862">
        <f>'Data Entry'!A863</f>
        <v>0</v>
      </c>
      <c r="B862">
        <f>'Data Entry'!B863</f>
        <v>0</v>
      </c>
      <c r="C862">
        <f>'Data Entry'!C863</f>
        <v>0</v>
      </c>
      <c r="D862">
        <f>'Data Entry'!M863</f>
        <v>0</v>
      </c>
      <c r="E862">
        <f>'Data Entry'!N863</f>
        <v>0</v>
      </c>
      <c r="F862">
        <f>'Data Entry'!O863</f>
        <v>0</v>
      </c>
      <c r="G862">
        <f>'Data Entry'!P863</f>
        <v>0</v>
      </c>
      <c r="H862">
        <f>'Data Entry'!Q863</f>
        <v>0</v>
      </c>
      <c r="I862">
        <f>'Data Entry'!R863</f>
        <v>0</v>
      </c>
      <c r="J862">
        <f t="shared" si="143"/>
        <v>0</v>
      </c>
      <c r="K862" s="1">
        <f>SUMIFS('I want to cry'!C$2:C$2000,'I want to cry'!$A$2:$A$2000,$B862,'I want to cry'!$B$2:$B$2000,$C862)</f>
        <v>0</v>
      </c>
      <c r="L862" s="1">
        <f>SUMIFS('I want to cry'!D$2:D$2000,'I want to cry'!$A$2:$A$2000,$B862,'I want to cry'!$B$2:$B$2000,$C862)</f>
        <v>0</v>
      </c>
      <c r="M862" s="1">
        <f>SUMIFS('I want to cry'!E$2:E$2000,'I want to cry'!$A$2:$A$2000,$B862,'I want to cry'!$B$2:$B$2000,$C862)</f>
        <v>0</v>
      </c>
      <c r="N862" s="1">
        <f t="shared" si="144"/>
        <v>0</v>
      </c>
      <c r="O862" s="1">
        <f t="shared" si="145"/>
        <v>0</v>
      </c>
      <c r="P862" s="1">
        <f t="shared" si="146"/>
        <v>0</v>
      </c>
      <c r="Q862" s="1">
        <f>SUMIF('I have a blue banner'!A$2:A$2000,D862,'I have a blue banner'!L$2:L$2000)</f>
        <v>0</v>
      </c>
      <c r="R862" s="1">
        <f>SUMIF('I have a blue banner'!A$2:A$2000,F862,'I have a blue banner'!L$2:L$2000)</f>
        <v>0</v>
      </c>
      <c r="S862" s="1">
        <f>SUMIF('I have a blue banner'!A$2:A$2000,I862,'I have a blue banner'!L$2:L$2000)</f>
        <v>0</v>
      </c>
      <c r="T862" s="1">
        <f>SUMIF('I wanna go biking'!A$2:A$1000,D862,'I wanna go biking'!D$2:D$2000)</f>
        <v>0</v>
      </c>
      <c r="U862" s="1">
        <f>SUMIF('I wanna go biking'!A$2:A$1000,F862,'I wanna go biking'!D$2:D$2000)</f>
        <v>0</v>
      </c>
      <c r="V862" s="1">
        <f>SUMIF('I wanna go biking'!A$2:A$1000,H862,'I wanna go biking'!D$2:D$2000)</f>
        <v>0</v>
      </c>
      <c r="W862">
        <f t="shared" si="147"/>
        <v>0</v>
      </c>
      <c r="X862">
        <f t="shared" si="148"/>
        <v>0</v>
      </c>
      <c r="Y862">
        <f t="shared" si="149"/>
        <v>0</v>
      </c>
      <c r="Z862">
        <f t="shared" si="150"/>
        <v>0</v>
      </c>
      <c r="AA862">
        <f t="shared" si="151"/>
        <v>0</v>
      </c>
      <c r="AB862">
        <f t="shared" si="152"/>
        <v>0</v>
      </c>
      <c r="AC862" s="25">
        <f t="shared" si="153"/>
        <v>0</v>
      </c>
    </row>
    <row r="863" spans="1:29">
      <c r="A863">
        <f>'Data Entry'!A864</f>
        <v>0</v>
      </c>
      <c r="B863">
        <f>'Data Entry'!B864</f>
        <v>0</v>
      </c>
      <c r="C863">
        <f>'Data Entry'!C864</f>
        <v>0</v>
      </c>
      <c r="D863">
        <f>'Data Entry'!M864</f>
        <v>0</v>
      </c>
      <c r="E863">
        <f>'Data Entry'!N864</f>
        <v>0</v>
      </c>
      <c r="F863">
        <f>'Data Entry'!O864</f>
        <v>0</v>
      </c>
      <c r="G863">
        <f>'Data Entry'!P864</f>
        <v>0</v>
      </c>
      <c r="H863">
        <f>'Data Entry'!Q864</f>
        <v>0</v>
      </c>
      <c r="I863">
        <f>'Data Entry'!R864</f>
        <v>0</v>
      </c>
      <c r="J863">
        <f t="shared" si="143"/>
        <v>0</v>
      </c>
      <c r="K863" s="1">
        <f>SUMIFS('I want to cry'!C$2:C$2000,'I want to cry'!$A$2:$A$2000,$B863,'I want to cry'!$B$2:$B$2000,$C863)</f>
        <v>0</v>
      </c>
      <c r="L863" s="1">
        <f>SUMIFS('I want to cry'!D$2:D$2000,'I want to cry'!$A$2:$A$2000,$B863,'I want to cry'!$B$2:$B$2000,$C863)</f>
        <v>0</v>
      </c>
      <c r="M863" s="1">
        <f>SUMIFS('I want to cry'!E$2:E$2000,'I want to cry'!$A$2:$A$2000,$B863,'I want to cry'!$B$2:$B$2000,$C863)</f>
        <v>0</v>
      </c>
      <c r="N863" s="1">
        <f t="shared" si="144"/>
        <v>0</v>
      </c>
      <c r="O863" s="1">
        <f t="shared" si="145"/>
        <v>0</v>
      </c>
      <c r="P863" s="1">
        <f t="shared" si="146"/>
        <v>0</v>
      </c>
      <c r="Q863" s="1">
        <f>SUMIF('I have a blue banner'!A$2:A$2000,D863,'I have a blue banner'!L$2:L$2000)</f>
        <v>0</v>
      </c>
      <c r="R863" s="1">
        <f>SUMIF('I have a blue banner'!A$2:A$2000,F863,'I have a blue banner'!L$2:L$2000)</f>
        <v>0</v>
      </c>
      <c r="S863" s="1">
        <f>SUMIF('I have a blue banner'!A$2:A$2000,I863,'I have a blue banner'!L$2:L$2000)</f>
        <v>0</v>
      </c>
      <c r="T863" s="1">
        <f>SUMIF('I wanna go biking'!A$2:A$1000,D863,'I wanna go biking'!D$2:D$2000)</f>
        <v>0</v>
      </c>
      <c r="U863" s="1">
        <f>SUMIF('I wanna go biking'!A$2:A$1000,F863,'I wanna go biking'!D$2:D$2000)</f>
        <v>0</v>
      </c>
      <c r="V863" s="1">
        <f>SUMIF('I wanna go biking'!A$2:A$1000,H863,'I wanna go biking'!D$2:D$2000)</f>
        <v>0</v>
      </c>
      <c r="W863">
        <f t="shared" si="147"/>
        <v>0</v>
      </c>
      <c r="X863">
        <f t="shared" si="148"/>
        <v>0</v>
      </c>
      <c r="Y863">
        <f t="shared" si="149"/>
        <v>0</v>
      </c>
      <c r="Z863">
        <f t="shared" si="150"/>
        <v>0</v>
      </c>
      <c r="AA863">
        <f t="shared" si="151"/>
        <v>0</v>
      </c>
      <c r="AB863">
        <f t="shared" si="152"/>
        <v>0</v>
      </c>
      <c r="AC863" s="25">
        <f t="shared" si="153"/>
        <v>0</v>
      </c>
    </row>
    <row r="864" spans="1:29">
      <c r="A864">
        <f>'Data Entry'!A865</f>
        <v>0</v>
      </c>
      <c r="B864">
        <f>'Data Entry'!B865</f>
        <v>0</v>
      </c>
      <c r="C864">
        <f>'Data Entry'!C865</f>
        <v>0</v>
      </c>
      <c r="D864">
        <f>'Data Entry'!M865</f>
        <v>0</v>
      </c>
      <c r="E864">
        <f>'Data Entry'!N865</f>
        <v>0</v>
      </c>
      <c r="F864">
        <f>'Data Entry'!O865</f>
        <v>0</v>
      </c>
      <c r="G864">
        <f>'Data Entry'!P865</f>
        <v>0</v>
      </c>
      <c r="H864">
        <f>'Data Entry'!Q865</f>
        <v>0</v>
      </c>
      <c r="I864">
        <f>'Data Entry'!R865</f>
        <v>0</v>
      </c>
      <c r="J864">
        <f t="shared" si="143"/>
        <v>0</v>
      </c>
      <c r="K864" s="1">
        <f>SUMIFS('I want to cry'!C$2:C$2000,'I want to cry'!$A$2:$A$2000,$B864,'I want to cry'!$B$2:$B$2000,$C864)</f>
        <v>0</v>
      </c>
      <c r="L864" s="1">
        <f>SUMIFS('I want to cry'!D$2:D$2000,'I want to cry'!$A$2:$A$2000,$B864,'I want to cry'!$B$2:$B$2000,$C864)</f>
        <v>0</v>
      </c>
      <c r="M864" s="1">
        <f>SUMIFS('I want to cry'!E$2:E$2000,'I want to cry'!$A$2:$A$2000,$B864,'I want to cry'!$B$2:$B$2000,$C864)</f>
        <v>0</v>
      </c>
      <c r="N864" s="1">
        <f t="shared" si="144"/>
        <v>0</v>
      </c>
      <c r="O864" s="1">
        <f t="shared" si="145"/>
        <v>0</v>
      </c>
      <c r="P864" s="1">
        <f t="shared" si="146"/>
        <v>0</v>
      </c>
      <c r="Q864" s="1">
        <f>SUMIF('I have a blue banner'!A$2:A$2000,D864,'I have a blue banner'!L$2:L$2000)</f>
        <v>0</v>
      </c>
      <c r="R864" s="1">
        <f>SUMIF('I have a blue banner'!A$2:A$2000,F864,'I have a blue banner'!L$2:L$2000)</f>
        <v>0</v>
      </c>
      <c r="S864" s="1">
        <f>SUMIF('I have a blue banner'!A$2:A$2000,I864,'I have a blue banner'!L$2:L$2000)</f>
        <v>0</v>
      </c>
      <c r="T864" s="1">
        <f>SUMIF('I wanna go biking'!A$2:A$1000,D864,'I wanna go biking'!D$2:D$2000)</f>
        <v>0</v>
      </c>
      <c r="U864" s="1">
        <f>SUMIF('I wanna go biking'!A$2:A$1000,F864,'I wanna go biking'!D$2:D$2000)</f>
        <v>0</v>
      </c>
      <c r="V864" s="1">
        <f>SUMIF('I wanna go biking'!A$2:A$1000,H864,'I wanna go biking'!D$2:D$2000)</f>
        <v>0</v>
      </c>
      <c r="W864">
        <f t="shared" si="147"/>
        <v>0</v>
      </c>
      <c r="X864">
        <f t="shared" si="148"/>
        <v>0</v>
      </c>
      <c r="Y864">
        <f t="shared" si="149"/>
        <v>0</v>
      </c>
      <c r="Z864">
        <f t="shared" si="150"/>
        <v>0</v>
      </c>
      <c r="AA864">
        <f t="shared" si="151"/>
        <v>0</v>
      </c>
      <c r="AB864">
        <f t="shared" si="152"/>
        <v>0</v>
      </c>
      <c r="AC864" s="25">
        <f t="shared" si="153"/>
        <v>0</v>
      </c>
    </row>
    <row r="865" spans="1:29">
      <c r="A865">
        <f>'Data Entry'!A866</f>
        <v>0</v>
      </c>
      <c r="B865">
        <f>'Data Entry'!B866</f>
        <v>0</v>
      </c>
      <c r="C865">
        <f>'Data Entry'!C866</f>
        <v>0</v>
      </c>
      <c r="D865">
        <f>'Data Entry'!M866</f>
        <v>0</v>
      </c>
      <c r="E865">
        <f>'Data Entry'!N866</f>
        <v>0</v>
      </c>
      <c r="F865">
        <f>'Data Entry'!O866</f>
        <v>0</v>
      </c>
      <c r="G865">
        <f>'Data Entry'!P866</f>
        <v>0</v>
      </c>
      <c r="H865">
        <f>'Data Entry'!Q866</f>
        <v>0</v>
      </c>
      <c r="I865">
        <f>'Data Entry'!R866</f>
        <v>0</v>
      </c>
      <c r="J865">
        <f t="shared" si="143"/>
        <v>0</v>
      </c>
      <c r="K865" s="1">
        <f>SUMIFS('I want to cry'!C$2:C$2000,'I want to cry'!$A$2:$A$2000,$B865,'I want to cry'!$B$2:$B$2000,$C865)</f>
        <v>0</v>
      </c>
      <c r="L865" s="1">
        <f>SUMIFS('I want to cry'!D$2:D$2000,'I want to cry'!$A$2:$A$2000,$B865,'I want to cry'!$B$2:$B$2000,$C865)</f>
        <v>0</v>
      </c>
      <c r="M865" s="1">
        <f>SUMIFS('I want to cry'!E$2:E$2000,'I want to cry'!$A$2:$A$2000,$B865,'I want to cry'!$B$2:$B$2000,$C865)</f>
        <v>0</v>
      </c>
      <c r="N865" s="1">
        <f t="shared" si="144"/>
        <v>0</v>
      </c>
      <c r="O865" s="1">
        <f t="shared" si="145"/>
        <v>0</v>
      </c>
      <c r="P865" s="1">
        <f t="shared" si="146"/>
        <v>0</v>
      </c>
      <c r="Q865" s="1">
        <f>SUMIF('I have a blue banner'!A$2:A$2000,D865,'I have a blue banner'!L$2:L$2000)</f>
        <v>0</v>
      </c>
      <c r="R865" s="1">
        <f>SUMIF('I have a blue banner'!A$2:A$2000,F865,'I have a blue banner'!L$2:L$2000)</f>
        <v>0</v>
      </c>
      <c r="S865" s="1">
        <f>SUMIF('I have a blue banner'!A$2:A$2000,I865,'I have a blue banner'!L$2:L$2000)</f>
        <v>0</v>
      </c>
      <c r="T865" s="1">
        <f>SUMIF('I wanna go biking'!A$2:A$1000,D865,'I wanna go biking'!D$2:D$2000)</f>
        <v>0</v>
      </c>
      <c r="U865" s="1">
        <f>SUMIF('I wanna go biking'!A$2:A$1000,F865,'I wanna go biking'!D$2:D$2000)</f>
        <v>0</v>
      </c>
      <c r="V865" s="1">
        <f>SUMIF('I wanna go biking'!A$2:A$1000,H865,'I wanna go biking'!D$2:D$2000)</f>
        <v>0</v>
      </c>
      <c r="W865">
        <f t="shared" si="147"/>
        <v>0</v>
      </c>
      <c r="X865">
        <f t="shared" si="148"/>
        <v>0</v>
      </c>
      <c r="Y865">
        <f t="shared" si="149"/>
        <v>0</v>
      </c>
      <c r="Z865">
        <f t="shared" si="150"/>
        <v>0</v>
      </c>
      <c r="AA865">
        <f t="shared" si="151"/>
        <v>0</v>
      </c>
      <c r="AB865">
        <f t="shared" si="152"/>
        <v>0</v>
      </c>
      <c r="AC865" s="25">
        <f t="shared" si="153"/>
        <v>0</v>
      </c>
    </row>
    <row r="866" spans="1:29">
      <c r="A866">
        <f>'Data Entry'!A867</f>
        <v>0</v>
      </c>
      <c r="B866">
        <f>'Data Entry'!B867</f>
        <v>0</v>
      </c>
      <c r="C866">
        <f>'Data Entry'!C867</f>
        <v>0</v>
      </c>
      <c r="D866">
        <f>'Data Entry'!M867</f>
        <v>0</v>
      </c>
      <c r="E866">
        <f>'Data Entry'!N867</f>
        <v>0</v>
      </c>
      <c r="F866">
        <f>'Data Entry'!O867</f>
        <v>0</v>
      </c>
      <c r="G866">
        <f>'Data Entry'!P867</f>
        <v>0</v>
      </c>
      <c r="H866">
        <f>'Data Entry'!Q867</f>
        <v>0</v>
      </c>
      <c r="I866">
        <f>'Data Entry'!R867</f>
        <v>0</v>
      </c>
      <c r="J866">
        <f t="shared" si="143"/>
        <v>0</v>
      </c>
      <c r="K866" s="1">
        <f>SUMIFS('I want to cry'!C$2:C$2000,'I want to cry'!$A$2:$A$2000,$B866,'I want to cry'!$B$2:$B$2000,$C866)</f>
        <v>0</v>
      </c>
      <c r="L866" s="1">
        <f>SUMIFS('I want to cry'!D$2:D$2000,'I want to cry'!$A$2:$A$2000,$B866,'I want to cry'!$B$2:$B$2000,$C866)</f>
        <v>0</v>
      </c>
      <c r="M866" s="1">
        <f>SUMIFS('I want to cry'!E$2:E$2000,'I want to cry'!$A$2:$A$2000,$B866,'I want to cry'!$B$2:$B$2000,$C866)</f>
        <v>0</v>
      </c>
      <c r="N866" s="1">
        <f t="shared" si="144"/>
        <v>0</v>
      </c>
      <c r="O866" s="1">
        <f t="shared" si="145"/>
        <v>0</v>
      </c>
      <c r="P866" s="1">
        <f t="shared" si="146"/>
        <v>0</v>
      </c>
      <c r="Q866" s="1">
        <f>SUMIF('I have a blue banner'!A$2:A$2000,D866,'I have a blue banner'!L$2:L$2000)</f>
        <v>0</v>
      </c>
      <c r="R866" s="1">
        <f>SUMIF('I have a blue banner'!A$2:A$2000,F866,'I have a blue banner'!L$2:L$2000)</f>
        <v>0</v>
      </c>
      <c r="S866" s="1">
        <f>SUMIF('I have a blue banner'!A$2:A$2000,I866,'I have a blue banner'!L$2:L$2000)</f>
        <v>0</v>
      </c>
      <c r="T866" s="1">
        <f>SUMIF('I wanna go biking'!A$2:A$1000,D866,'I wanna go biking'!D$2:D$2000)</f>
        <v>0</v>
      </c>
      <c r="U866" s="1">
        <f>SUMIF('I wanna go biking'!A$2:A$1000,F866,'I wanna go biking'!D$2:D$2000)</f>
        <v>0</v>
      </c>
      <c r="V866" s="1">
        <f>SUMIF('I wanna go biking'!A$2:A$1000,H866,'I wanna go biking'!D$2:D$2000)</f>
        <v>0</v>
      </c>
      <c r="W866">
        <f t="shared" si="147"/>
        <v>0</v>
      </c>
      <c r="X866">
        <f t="shared" si="148"/>
        <v>0</v>
      </c>
      <c r="Y866">
        <f t="shared" si="149"/>
        <v>0</v>
      </c>
      <c r="Z866">
        <f t="shared" si="150"/>
        <v>0</v>
      </c>
      <c r="AA866">
        <f t="shared" si="151"/>
        <v>0</v>
      </c>
      <c r="AB866">
        <f t="shared" si="152"/>
        <v>0</v>
      </c>
      <c r="AC866" s="25">
        <f t="shared" si="153"/>
        <v>0</v>
      </c>
    </row>
    <row r="867" spans="1:29">
      <c r="A867">
        <f>'Data Entry'!A868</f>
        <v>0</v>
      </c>
      <c r="B867">
        <f>'Data Entry'!B868</f>
        <v>0</v>
      </c>
      <c r="C867">
        <f>'Data Entry'!C868</f>
        <v>0</v>
      </c>
      <c r="D867">
        <f>'Data Entry'!M868</f>
        <v>0</v>
      </c>
      <c r="E867">
        <f>'Data Entry'!N868</f>
        <v>0</v>
      </c>
      <c r="F867">
        <f>'Data Entry'!O868</f>
        <v>0</v>
      </c>
      <c r="G867">
        <f>'Data Entry'!P868</f>
        <v>0</v>
      </c>
      <c r="H867">
        <f>'Data Entry'!Q868</f>
        <v>0</v>
      </c>
      <c r="I867">
        <f>'Data Entry'!R868</f>
        <v>0</v>
      </c>
      <c r="J867">
        <f t="shared" si="143"/>
        <v>0</v>
      </c>
      <c r="K867" s="1">
        <f>SUMIFS('I want to cry'!C$2:C$2000,'I want to cry'!$A$2:$A$2000,$B867,'I want to cry'!$B$2:$B$2000,$C867)</f>
        <v>0</v>
      </c>
      <c r="L867" s="1">
        <f>SUMIFS('I want to cry'!D$2:D$2000,'I want to cry'!$A$2:$A$2000,$B867,'I want to cry'!$B$2:$B$2000,$C867)</f>
        <v>0</v>
      </c>
      <c r="M867" s="1">
        <f>SUMIFS('I want to cry'!E$2:E$2000,'I want to cry'!$A$2:$A$2000,$B867,'I want to cry'!$B$2:$B$2000,$C867)</f>
        <v>0</v>
      </c>
      <c r="N867" s="1">
        <f t="shared" si="144"/>
        <v>0</v>
      </c>
      <c r="O867" s="1">
        <f t="shared" si="145"/>
        <v>0</v>
      </c>
      <c r="P867" s="1">
        <f t="shared" si="146"/>
        <v>0</v>
      </c>
      <c r="Q867" s="1">
        <f>SUMIF('I have a blue banner'!A$2:A$2000,D867,'I have a blue banner'!L$2:L$2000)</f>
        <v>0</v>
      </c>
      <c r="R867" s="1">
        <f>SUMIF('I have a blue banner'!A$2:A$2000,F867,'I have a blue banner'!L$2:L$2000)</f>
        <v>0</v>
      </c>
      <c r="S867" s="1">
        <f>SUMIF('I have a blue banner'!A$2:A$2000,I867,'I have a blue banner'!L$2:L$2000)</f>
        <v>0</v>
      </c>
      <c r="T867" s="1">
        <f>SUMIF('I wanna go biking'!A$2:A$1000,D867,'I wanna go biking'!D$2:D$2000)</f>
        <v>0</v>
      </c>
      <c r="U867" s="1">
        <f>SUMIF('I wanna go biking'!A$2:A$1000,F867,'I wanna go biking'!D$2:D$2000)</f>
        <v>0</v>
      </c>
      <c r="V867" s="1">
        <f>SUMIF('I wanna go biking'!A$2:A$1000,H867,'I wanna go biking'!D$2:D$2000)</f>
        <v>0</v>
      </c>
      <c r="W867">
        <f t="shared" si="147"/>
        <v>0</v>
      </c>
      <c r="X867">
        <f t="shared" si="148"/>
        <v>0</v>
      </c>
      <c r="Y867">
        <f t="shared" si="149"/>
        <v>0</v>
      </c>
      <c r="Z867">
        <f t="shared" si="150"/>
        <v>0</v>
      </c>
      <c r="AA867">
        <f t="shared" si="151"/>
        <v>0</v>
      </c>
      <c r="AB867">
        <f t="shared" si="152"/>
        <v>0</v>
      </c>
      <c r="AC867" s="25">
        <f t="shared" si="153"/>
        <v>0</v>
      </c>
    </row>
    <row r="868" spans="1:29">
      <c r="A868">
        <f>'Data Entry'!A869</f>
        <v>0</v>
      </c>
      <c r="B868">
        <f>'Data Entry'!B869</f>
        <v>0</v>
      </c>
      <c r="C868">
        <f>'Data Entry'!C869</f>
        <v>0</v>
      </c>
      <c r="D868">
        <f>'Data Entry'!M869</f>
        <v>0</v>
      </c>
      <c r="E868">
        <f>'Data Entry'!N869</f>
        <v>0</v>
      </c>
      <c r="F868">
        <f>'Data Entry'!O869</f>
        <v>0</v>
      </c>
      <c r="G868">
        <f>'Data Entry'!P869</f>
        <v>0</v>
      </c>
      <c r="H868">
        <f>'Data Entry'!Q869</f>
        <v>0</v>
      </c>
      <c r="I868">
        <f>'Data Entry'!R869</f>
        <v>0</v>
      </c>
      <c r="J868">
        <f t="shared" si="143"/>
        <v>0</v>
      </c>
      <c r="K868" s="1">
        <f>SUMIFS('I want to cry'!C$2:C$2000,'I want to cry'!$A$2:$A$2000,$B868,'I want to cry'!$B$2:$B$2000,$C868)</f>
        <v>0</v>
      </c>
      <c r="L868" s="1">
        <f>SUMIFS('I want to cry'!D$2:D$2000,'I want to cry'!$A$2:$A$2000,$B868,'I want to cry'!$B$2:$B$2000,$C868)</f>
        <v>0</v>
      </c>
      <c r="M868" s="1">
        <f>SUMIFS('I want to cry'!E$2:E$2000,'I want to cry'!$A$2:$A$2000,$B868,'I want to cry'!$B$2:$B$2000,$C868)</f>
        <v>0</v>
      </c>
      <c r="N868" s="1">
        <f t="shared" si="144"/>
        <v>0</v>
      </c>
      <c r="O868" s="1">
        <f t="shared" si="145"/>
        <v>0</v>
      </c>
      <c r="P868" s="1">
        <f t="shared" si="146"/>
        <v>0</v>
      </c>
      <c r="Q868" s="1">
        <f>SUMIF('I have a blue banner'!A$2:A$2000,D868,'I have a blue banner'!L$2:L$2000)</f>
        <v>0</v>
      </c>
      <c r="R868" s="1">
        <f>SUMIF('I have a blue banner'!A$2:A$2000,F868,'I have a blue banner'!L$2:L$2000)</f>
        <v>0</v>
      </c>
      <c r="S868" s="1">
        <f>SUMIF('I have a blue banner'!A$2:A$2000,I868,'I have a blue banner'!L$2:L$2000)</f>
        <v>0</v>
      </c>
      <c r="T868" s="1">
        <f>SUMIF('I wanna go biking'!A$2:A$1000,D868,'I wanna go biking'!D$2:D$2000)</f>
        <v>0</v>
      </c>
      <c r="U868" s="1">
        <f>SUMIF('I wanna go biking'!A$2:A$1000,F868,'I wanna go biking'!D$2:D$2000)</f>
        <v>0</v>
      </c>
      <c r="V868" s="1">
        <f>SUMIF('I wanna go biking'!A$2:A$1000,H868,'I wanna go biking'!D$2:D$2000)</f>
        <v>0</v>
      </c>
      <c r="W868">
        <f t="shared" si="147"/>
        <v>0</v>
      </c>
      <c r="X868">
        <f t="shared" si="148"/>
        <v>0</v>
      </c>
      <c r="Y868">
        <f t="shared" si="149"/>
        <v>0</v>
      </c>
      <c r="Z868">
        <f t="shared" si="150"/>
        <v>0</v>
      </c>
      <c r="AA868">
        <f t="shared" si="151"/>
        <v>0</v>
      </c>
      <c r="AB868">
        <f t="shared" si="152"/>
        <v>0</v>
      </c>
      <c r="AC868" s="25">
        <f t="shared" si="153"/>
        <v>0</v>
      </c>
    </row>
    <row r="869" spans="1:29">
      <c r="A869">
        <f>'Data Entry'!A870</f>
        <v>0</v>
      </c>
      <c r="B869">
        <f>'Data Entry'!B870</f>
        <v>0</v>
      </c>
      <c r="C869">
        <f>'Data Entry'!C870</f>
        <v>0</v>
      </c>
      <c r="D869">
        <f>'Data Entry'!M870</f>
        <v>0</v>
      </c>
      <c r="E869">
        <f>'Data Entry'!N870</f>
        <v>0</v>
      </c>
      <c r="F869">
        <f>'Data Entry'!O870</f>
        <v>0</v>
      </c>
      <c r="G869">
        <f>'Data Entry'!P870</f>
        <v>0</v>
      </c>
      <c r="H869">
        <f>'Data Entry'!Q870</f>
        <v>0</v>
      </c>
      <c r="I869">
        <f>'Data Entry'!R870</f>
        <v>0</v>
      </c>
      <c r="J869">
        <f t="shared" si="143"/>
        <v>0</v>
      </c>
      <c r="K869" s="1">
        <f>SUMIFS('I want to cry'!C$2:C$2000,'I want to cry'!$A$2:$A$2000,$B869,'I want to cry'!$B$2:$B$2000,$C869)</f>
        <v>0</v>
      </c>
      <c r="L869" s="1">
        <f>SUMIFS('I want to cry'!D$2:D$2000,'I want to cry'!$A$2:$A$2000,$B869,'I want to cry'!$B$2:$B$2000,$C869)</f>
        <v>0</v>
      </c>
      <c r="M869" s="1">
        <f>SUMIFS('I want to cry'!E$2:E$2000,'I want to cry'!$A$2:$A$2000,$B869,'I want to cry'!$B$2:$B$2000,$C869)</f>
        <v>0</v>
      </c>
      <c r="N869" s="1">
        <f t="shared" si="144"/>
        <v>0</v>
      </c>
      <c r="O869" s="1">
        <f t="shared" si="145"/>
        <v>0</v>
      </c>
      <c r="P869" s="1">
        <f t="shared" si="146"/>
        <v>0</v>
      </c>
      <c r="Q869" s="1">
        <f>SUMIF('I have a blue banner'!A$2:A$2000,D869,'I have a blue banner'!L$2:L$2000)</f>
        <v>0</v>
      </c>
      <c r="R869" s="1">
        <f>SUMIF('I have a blue banner'!A$2:A$2000,F869,'I have a blue banner'!L$2:L$2000)</f>
        <v>0</v>
      </c>
      <c r="S869" s="1">
        <f>SUMIF('I have a blue banner'!A$2:A$2000,I869,'I have a blue banner'!L$2:L$2000)</f>
        <v>0</v>
      </c>
      <c r="T869" s="1">
        <f>SUMIF('I wanna go biking'!A$2:A$1000,D869,'I wanna go biking'!D$2:D$2000)</f>
        <v>0</v>
      </c>
      <c r="U869" s="1">
        <f>SUMIF('I wanna go biking'!A$2:A$1000,F869,'I wanna go biking'!D$2:D$2000)</f>
        <v>0</v>
      </c>
      <c r="V869" s="1">
        <f>SUMIF('I wanna go biking'!A$2:A$1000,H869,'I wanna go biking'!D$2:D$2000)</f>
        <v>0</v>
      </c>
      <c r="W869">
        <f t="shared" si="147"/>
        <v>0</v>
      </c>
      <c r="X869">
        <f t="shared" si="148"/>
        <v>0</v>
      </c>
      <c r="Y869">
        <f t="shared" si="149"/>
        <v>0</v>
      </c>
      <c r="Z869">
        <f t="shared" si="150"/>
        <v>0</v>
      </c>
      <c r="AA869">
        <f t="shared" si="151"/>
        <v>0</v>
      </c>
      <c r="AB869">
        <f t="shared" si="152"/>
        <v>0</v>
      </c>
      <c r="AC869" s="25">
        <f t="shared" si="153"/>
        <v>0</v>
      </c>
    </row>
    <row r="870" spans="1:29">
      <c r="A870">
        <f>'Data Entry'!A871</f>
        <v>0</v>
      </c>
      <c r="B870">
        <f>'Data Entry'!B871</f>
        <v>0</v>
      </c>
      <c r="C870">
        <f>'Data Entry'!C871</f>
        <v>0</v>
      </c>
      <c r="D870">
        <f>'Data Entry'!M871</f>
        <v>0</v>
      </c>
      <c r="E870">
        <f>'Data Entry'!N871</f>
        <v>0</v>
      </c>
      <c r="F870">
        <f>'Data Entry'!O871</f>
        <v>0</v>
      </c>
      <c r="G870">
        <f>'Data Entry'!P871</f>
        <v>0</v>
      </c>
      <c r="H870">
        <f>'Data Entry'!Q871</f>
        <v>0</v>
      </c>
      <c r="I870">
        <f>'Data Entry'!R871</f>
        <v>0</v>
      </c>
      <c r="J870">
        <f t="shared" si="143"/>
        <v>0</v>
      </c>
      <c r="K870" s="1">
        <f>SUMIFS('I want to cry'!C$2:C$2000,'I want to cry'!$A$2:$A$2000,$B870,'I want to cry'!$B$2:$B$2000,$C870)</f>
        <v>0</v>
      </c>
      <c r="L870" s="1">
        <f>SUMIFS('I want to cry'!D$2:D$2000,'I want to cry'!$A$2:$A$2000,$B870,'I want to cry'!$B$2:$B$2000,$C870)</f>
        <v>0</v>
      </c>
      <c r="M870" s="1">
        <f>SUMIFS('I want to cry'!E$2:E$2000,'I want to cry'!$A$2:$A$2000,$B870,'I want to cry'!$B$2:$B$2000,$C870)</f>
        <v>0</v>
      </c>
      <c r="N870" s="1">
        <f t="shared" si="144"/>
        <v>0</v>
      </c>
      <c r="O870" s="1">
        <f t="shared" si="145"/>
        <v>0</v>
      </c>
      <c r="P870" s="1">
        <f t="shared" si="146"/>
        <v>0</v>
      </c>
      <c r="Q870" s="1">
        <f>SUMIF('I have a blue banner'!A$2:A$2000,D870,'I have a blue banner'!L$2:L$2000)</f>
        <v>0</v>
      </c>
      <c r="R870" s="1">
        <f>SUMIF('I have a blue banner'!A$2:A$2000,F870,'I have a blue banner'!L$2:L$2000)</f>
        <v>0</v>
      </c>
      <c r="S870" s="1">
        <f>SUMIF('I have a blue banner'!A$2:A$2000,I870,'I have a blue banner'!L$2:L$2000)</f>
        <v>0</v>
      </c>
      <c r="T870" s="1">
        <f>SUMIF('I wanna go biking'!A$2:A$1000,D870,'I wanna go biking'!D$2:D$2000)</f>
        <v>0</v>
      </c>
      <c r="U870" s="1">
        <f>SUMIF('I wanna go biking'!A$2:A$1000,F870,'I wanna go biking'!D$2:D$2000)</f>
        <v>0</v>
      </c>
      <c r="V870" s="1">
        <f>SUMIF('I wanna go biking'!A$2:A$1000,H870,'I wanna go biking'!D$2:D$2000)</f>
        <v>0</v>
      </c>
      <c r="W870">
        <f t="shared" si="147"/>
        <v>0</v>
      </c>
      <c r="X870">
        <f t="shared" si="148"/>
        <v>0</v>
      </c>
      <c r="Y870">
        <f t="shared" si="149"/>
        <v>0</v>
      </c>
      <c r="Z870">
        <f t="shared" si="150"/>
        <v>0</v>
      </c>
      <c r="AA870">
        <f t="shared" si="151"/>
        <v>0</v>
      </c>
      <c r="AB870">
        <f t="shared" si="152"/>
        <v>0</v>
      </c>
      <c r="AC870" s="25">
        <f t="shared" si="153"/>
        <v>0</v>
      </c>
    </row>
    <row r="871" spans="1:29">
      <c r="A871">
        <f>'Data Entry'!A872</f>
        <v>0</v>
      </c>
      <c r="B871">
        <f>'Data Entry'!B872</f>
        <v>0</v>
      </c>
      <c r="C871">
        <f>'Data Entry'!C872</f>
        <v>0</v>
      </c>
      <c r="D871">
        <f>'Data Entry'!M872</f>
        <v>0</v>
      </c>
      <c r="E871">
        <f>'Data Entry'!N872</f>
        <v>0</v>
      </c>
      <c r="F871">
        <f>'Data Entry'!O872</f>
        <v>0</v>
      </c>
      <c r="G871">
        <f>'Data Entry'!P872</f>
        <v>0</v>
      </c>
      <c r="H871">
        <f>'Data Entry'!Q872</f>
        <v>0</v>
      </c>
      <c r="I871">
        <f>'Data Entry'!R872</f>
        <v>0</v>
      </c>
      <c r="J871">
        <f t="shared" si="143"/>
        <v>0</v>
      </c>
      <c r="K871" s="1">
        <f>SUMIFS('I want to cry'!C$2:C$2000,'I want to cry'!$A$2:$A$2000,$B871,'I want to cry'!$B$2:$B$2000,$C871)</f>
        <v>0</v>
      </c>
      <c r="L871" s="1">
        <f>SUMIFS('I want to cry'!D$2:D$2000,'I want to cry'!$A$2:$A$2000,$B871,'I want to cry'!$B$2:$B$2000,$C871)</f>
        <v>0</v>
      </c>
      <c r="M871" s="1">
        <f>SUMIFS('I want to cry'!E$2:E$2000,'I want to cry'!$A$2:$A$2000,$B871,'I want to cry'!$B$2:$B$2000,$C871)</f>
        <v>0</v>
      </c>
      <c r="N871" s="1">
        <f t="shared" si="144"/>
        <v>0</v>
      </c>
      <c r="O871" s="1">
        <f t="shared" si="145"/>
        <v>0</v>
      </c>
      <c r="P871" s="1">
        <f t="shared" si="146"/>
        <v>0</v>
      </c>
      <c r="Q871" s="1">
        <f>SUMIF('I have a blue banner'!A$2:A$2000,D871,'I have a blue banner'!L$2:L$2000)</f>
        <v>0</v>
      </c>
      <c r="R871" s="1">
        <f>SUMIF('I have a blue banner'!A$2:A$2000,F871,'I have a blue banner'!L$2:L$2000)</f>
        <v>0</v>
      </c>
      <c r="S871" s="1">
        <f>SUMIF('I have a blue banner'!A$2:A$2000,I871,'I have a blue banner'!L$2:L$2000)</f>
        <v>0</v>
      </c>
      <c r="T871" s="1">
        <f>SUMIF('I wanna go biking'!A$2:A$1000,D871,'I wanna go biking'!D$2:D$2000)</f>
        <v>0</v>
      </c>
      <c r="U871" s="1">
        <f>SUMIF('I wanna go biking'!A$2:A$1000,F871,'I wanna go biking'!D$2:D$2000)</f>
        <v>0</v>
      </c>
      <c r="V871" s="1">
        <f>SUMIF('I wanna go biking'!A$2:A$1000,H871,'I wanna go biking'!D$2:D$2000)</f>
        <v>0</v>
      </c>
      <c r="W871">
        <f t="shared" si="147"/>
        <v>0</v>
      </c>
      <c r="X871">
        <f t="shared" si="148"/>
        <v>0</v>
      </c>
      <c r="Y871">
        <f t="shared" si="149"/>
        <v>0</v>
      </c>
      <c r="Z871">
        <f t="shared" si="150"/>
        <v>0</v>
      </c>
      <c r="AA871">
        <f t="shared" si="151"/>
        <v>0</v>
      </c>
      <c r="AB871">
        <f t="shared" si="152"/>
        <v>0</v>
      </c>
      <c r="AC871" s="25">
        <f t="shared" si="153"/>
        <v>0</v>
      </c>
    </row>
    <row r="872" spans="1:29">
      <c r="A872">
        <f>'Data Entry'!A873</f>
        <v>0</v>
      </c>
      <c r="B872">
        <f>'Data Entry'!B873</f>
        <v>0</v>
      </c>
      <c r="C872">
        <f>'Data Entry'!C873</f>
        <v>0</v>
      </c>
      <c r="D872">
        <f>'Data Entry'!M873</f>
        <v>0</v>
      </c>
      <c r="E872">
        <f>'Data Entry'!N873</f>
        <v>0</v>
      </c>
      <c r="F872">
        <f>'Data Entry'!O873</f>
        <v>0</v>
      </c>
      <c r="G872">
        <f>'Data Entry'!P873</f>
        <v>0</v>
      </c>
      <c r="H872">
        <f>'Data Entry'!Q873</f>
        <v>0</v>
      </c>
      <c r="I872">
        <f>'Data Entry'!R873</f>
        <v>0</v>
      </c>
      <c r="J872">
        <f t="shared" si="143"/>
        <v>0</v>
      </c>
      <c r="K872" s="1">
        <f>SUMIFS('I want to cry'!C$2:C$2000,'I want to cry'!$A$2:$A$2000,$B872,'I want to cry'!$B$2:$B$2000,$C872)</f>
        <v>0</v>
      </c>
      <c r="L872" s="1">
        <f>SUMIFS('I want to cry'!D$2:D$2000,'I want to cry'!$A$2:$A$2000,$B872,'I want to cry'!$B$2:$B$2000,$C872)</f>
        <v>0</v>
      </c>
      <c r="M872" s="1">
        <f>SUMIFS('I want to cry'!E$2:E$2000,'I want to cry'!$A$2:$A$2000,$B872,'I want to cry'!$B$2:$B$2000,$C872)</f>
        <v>0</v>
      </c>
      <c r="N872" s="1">
        <f t="shared" si="144"/>
        <v>0</v>
      </c>
      <c r="O872" s="1">
        <f t="shared" si="145"/>
        <v>0</v>
      </c>
      <c r="P872" s="1">
        <f t="shared" si="146"/>
        <v>0</v>
      </c>
      <c r="Q872" s="1">
        <f>SUMIF('I have a blue banner'!A$2:A$2000,D872,'I have a blue banner'!L$2:L$2000)</f>
        <v>0</v>
      </c>
      <c r="R872" s="1">
        <f>SUMIF('I have a blue banner'!A$2:A$2000,F872,'I have a blue banner'!L$2:L$2000)</f>
        <v>0</v>
      </c>
      <c r="S872" s="1">
        <f>SUMIF('I have a blue banner'!A$2:A$2000,I872,'I have a blue banner'!L$2:L$2000)</f>
        <v>0</v>
      </c>
      <c r="T872" s="1">
        <f>SUMIF('I wanna go biking'!A$2:A$1000,D872,'I wanna go biking'!D$2:D$2000)</f>
        <v>0</v>
      </c>
      <c r="U872" s="1">
        <f>SUMIF('I wanna go biking'!A$2:A$1000,F872,'I wanna go biking'!D$2:D$2000)</f>
        <v>0</v>
      </c>
      <c r="V872" s="1">
        <f>SUMIF('I wanna go biking'!A$2:A$1000,H872,'I wanna go biking'!D$2:D$2000)</f>
        <v>0</v>
      </c>
      <c r="W872">
        <f t="shared" si="147"/>
        <v>0</v>
      </c>
      <c r="X872">
        <f t="shared" si="148"/>
        <v>0</v>
      </c>
      <c r="Y872">
        <f t="shared" si="149"/>
        <v>0</v>
      </c>
      <c r="Z872">
        <f t="shared" si="150"/>
        <v>0</v>
      </c>
      <c r="AA872">
        <f t="shared" si="151"/>
        <v>0</v>
      </c>
      <c r="AB872">
        <f t="shared" si="152"/>
        <v>0</v>
      </c>
      <c r="AC872" s="25">
        <f t="shared" si="153"/>
        <v>0</v>
      </c>
    </row>
    <row r="873" spans="1:29">
      <c r="A873">
        <f>'Data Entry'!A874</f>
        <v>0</v>
      </c>
      <c r="B873">
        <f>'Data Entry'!B874</f>
        <v>0</v>
      </c>
      <c r="C873">
        <f>'Data Entry'!C874</f>
        <v>0</v>
      </c>
      <c r="D873">
        <f>'Data Entry'!M874</f>
        <v>0</v>
      </c>
      <c r="E873">
        <f>'Data Entry'!N874</f>
        <v>0</v>
      </c>
      <c r="F873">
        <f>'Data Entry'!O874</f>
        <v>0</v>
      </c>
      <c r="G873">
        <f>'Data Entry'!P874</f>
        <v>0</v>
      </c>
      <c r="H873">
        <f>'Data Entry'!Q874</f>
        <v>0</v>
      </c>
      <c r="I873">
        <f>'Data Entry'!R874</f>
        <v>0</v>
      </c>
      <c r="J873">
        <f t="shared" si="143"/>
        <v>0</v>
      </c>
      <c r="K873" s="1">
        <f>SUMIFS('I want to cry'!C$2:C$2000,'I want to cry'!$A$2:$A$2000,$B873,'I want to cry'!$B$2:$B$2000,$C873)</f>
        <v>0</v>
      </c>
      <c r="L873" s="1">
        <f>SUMIFS('I want to cry'!D$2:D$2000,'I want to cry'!$A$2:$A$2000,$B873,'I want to cry'!$B$2:$B$2000,$C873)</f>
        <v>0</v>
      </c>
      <c r="M873" s="1">
        <f>SUMIFS('I want to cry'!E$2:E$2000,'I want to cry'!$A$2:$A$2000,$B873,'I want to cry'!$B$2:$B$2000,$C873)</f>
        <v>0</v>
      </c>
      <c r="N873" s="1">
        <f t="shared" si="144"/>
        <v>0</v>
      </c>
      <c r="O873" s="1">
        <f t="shared" si="145"/>
        <v>0</v>
      </c>
      <c r="P873" s="1">
        <f t="shared" si="146"/>
        <v>0</v>
      </c>
      <c r="Q873" s="1">
        <f>SUMIF('I have a blue banner'!A$2:A$2000,D873,'I have a blue banner'!L$2:L$2000)</f>
        <v>0</v>
      </c>
      <c r="R873" s="1">
        <f>SUMIF('I have a blue banner'!A$2:A$2000,F873,'I have a blue banner'!L$2:L$2000)</f>
        <v>0</v>
      </c>
      <c r="S873" s="1">
        <f>SUMIF('I have a blue banner'!A$2:A$2000,I873,'I have a blue banner'!L$2:L$2000)</f>
        <v>0</v>
      </c>
      <c r="T873" s="1">
        <f>SUMIF('I wanna go biking'!A$2:A$1000,D873,'I wanna go biking'!D$2:D$2000)</f>
        <v>0</v>
      </c>
      <c r="U873" s="1">
        <f>SUMIF('I wanna go biking'!A$2:A$1000,F873,'I wanna go biking'!D$2:D$2000)</f>
        <v>0</v>
      </c>
      <c r="V873" s="1">
        <f>SUMIF('I wanna go biking'!A$2:A$1000,H873,'I wanna go biking'!D$2:D$2000)</f>
        <v>0</v>
      </c>
      <c r="W873">
        <f t="shared" si="147"/>
        <v>0</v>
      </c>
      <c r="X873">
        <f t="shared" si="148"/>
        <v>0</v>
      </c>
      <c r="Y873">
        <f t="shared" si="149"/>
        <v>0</v>
      </c>
      <c r="Z873">
        <f t="shared" si="150"/>
        <v>0</v>
      </c>
      <c r="AA873">
        <f t="shared" si="151"/>
        <v>0</v>
      </c>
      <c r="AB873">
        <f t="shared" si="152"/>
        <v>0</v>
      </c>
      <c r="AC873" s="25">
        <f t="shared" si="153"/>
        <v>0</v>
      </c>
    </row>
    <row r="874" spans="1:29">
      <c r="A874">
        <f>'Data Entry'!A875</f>
        <v>0</v>
      </c>
      <c r="B874">
        <f>'Data Entry'!B875</f>
        <v>0</v>
      </c>
      <c r="C874">
        <f>'Data Entry'!C875</f>
        <v>0</v>
      </c>
      <c r="D874">
        <f>'Data Entry'!M875</f>
        <v>0</v>
      </c>
      <c r="E874">
        <f>'Data Entry'!N875</f>
        <v>0</v>
      </c>
      <c r="F874">
        <f>'Data Entry'!O875</f>
        <v>0</v>
      </c>
      <c r="G874">
        <f>'Data Entry'!P875</f>
        <v>0</v>
      </c>
      <c r="H874">
        <f>'Data Entry'!Q875</f>
        <v>0</v>
      </c>
      <c r="I874">
        <f>'Data Entry'!R875</f>
        <v>0</v>
      </c>
      <c r="J874">
        <f t="shared" si="143"/>
        <v>0</v>
      </c>
      <c r="K874" s="1">
        <f>SUMIFS('I want to cry'!C$2:C$2000,'I want to cry'!$A$2:$A$2000,$B874,'I want to cry'!$B$2:$B$2000,$C874)</f>
        <v>0</v>
      </c>
      <c r="L874" s="1">
        <f>SUMIFS('I want to cry'!D$2:D$2000,'I want to cry'!$A$2:$A$2000,$B874,'I want to cry'!$B$2:$B$2000,$C874)</f>
        <v>0</v>
      </c>
      <c r="M874" s="1">
        <f>SUMIFS('I want to cry'!E$2:E$2000,'I want to cry'!$A$2:$A$2000,$B874,'I want to cry'!$B$2:$B$2000,$C874)</f>
        <v>0</v>
      </c>
      <c r="N874" s="1">
        <f t="shared" si="144"/>
        <v>0</v>
      </c>
      <c r="O874" s="1">
        <f t="shared" si="145"/>
        <v>0</v>
      </c>
      <c r="P874" s="1">
        <f t="shared" si="146"/>
        <v>0</v>
      </c>
      <c r="Q874" s="1">
        <f>SUMIF('I have a blue banner'!A$2:A$2000,D874,'I have a blue banner'!L$2:L$2000)</f>
        <v>0</v>
      </c>
      <c r="R874" s="1">
        <f>SUMIF('I have a blue banner'!A$2:A$2000,F874,'I have a blue banner'!L$2:L$2000)</f>
        <v>0</v>
      </c>
      <c r="S874" s="1">
        <f>SUMIF('I have a blue banner'!A$2:A$2000,I874,'I have a blue banner'!L$2:L$2000)</f>
        <v>0</v>
      </c>
      <c r="T874" s="1">
        <f>SUMIF('I wanna go biking'!A$2:A$1000,D874,'I wanna go biking'!D$2:D$2000)</f>
        <v>0</v>
      </c>
      <c r="U874" s="1">
        <f>SUMIF('I wanna go biking'!A$2:A$1000,F874,'I wanna go biking'!D$2:D$2000)</f>
        <v>0</v>
      </c>
      <c r="V874" s="1">
        <f>SUMIF('I wanna go biking'!A$2:A$1000,H874,'I wanna go biking'!D$2:D$2000)</f>
        <v>0</v>
      </c>
      <c r="W874">
        <f t="shared" si="147"/>
        <v>0</v>
      </c>
      <c r="X874">
        <f t="shared" si="148"/>
        <v>0</v>
      </c>
      <c r="Y874">
        <f t="shared" si="149"/>
        <v>0</v>
      </c>
      <c r="Z874">
        <f t="shared" si="150"/>
        <v>0</v>
      </c>
      <c r="AA874">
        <f t="shared" si="151"/>
        <v>0</v>
      </c>
      <c r="AB874">
        <f t="shared" si="152"/>
        <v>0</v>
      </c>
      <c r="AC874" s="25">
        <f t="shared" si="153"/>
        <v>0</v>
      </c>
    </row>
    <row r="875" spans="1:29">
      <c r="A875">
        <f>'Data Entry'!A876</f>
        <v>0</v>
      </c>
      <c r="B875">
        <f>'Data Entry'!B876</f>
        <v>0</v>
      </c>
      <c r="C875">
        <f>'Data Entry'!C876</f>
        <v>0</v>
      </c>
      <c r="D875">
        <f>'Data Entry'!M876</f>
        <v>0</v>
      </c>
      <c r="E875">
        <f>'Data Entry'!N876</f>
        <v>0</v>
      </c>
      <c r="F875">
        <f>'Data Entry'!O876</f>
        <v>0</v>
      </c>
      <c r="G875">
        <f>'Data Entry'!P876</f>
        <v>0</v>
      </c>
      <c r="H875">
        <f>'Data Entry'!Q876</f>
        <v>0</v>
      </c>
      <c r="I875">
        <f>'Data Entry'!R876</f>
        <v>0</v>
      </c>
      <c r="J875">
        <f t="shared" si="143"/>
        <v>0</v>
      </c>
      <c r="K875" s="1">
        <f>SUMIFS('I want to cry'!C$2:C$2000,'I want to cry'!$A$2:$A$2000,$B875,'I want to cry'!$B$2:$B$2000,$C875)</f>
        <v>0</v>
      </c>
      <c r="L875" s="1">
        <f>SUMIFS('I want to cry'!D$2:D$2000,'I want to cry'!$A$2:$A$2000,$B875,'I want to cry'!$B$2:$B$2000,$C875)</f>
        <v>0</v>
      </c>
      <c r="M875" s="1">
        <f>SUMIFS('I want to cry'!E$2:E$2000,'I want to cry'!$A$2:$A$2000,$B875,'I want to cry'!$B$2:$B$2000,$C875)</f>
        <v>0</v>
      </c>
      <c r="N875" s="1">
        <f t="shared" si="144"/>
        <v>0</v>
      </c>
      <c r="O875" s="1">
        <f t="shared" si="145"/>
        <v>0</v>
      </c>
      <c r="P875" s="1">
        <f t="shared" si="146"/>
        <v>0</v>
      </c>
      <c r="Q875" s="1">
        <f>SUMIF('I have a blue banner'!A$2:A$2000,D875,'I have a blue banner'!L$2:L$2000)</f>
        <v>0</v>
      </c>
      <c r="R875" s="1">
        <f>SUMIF('I have a blue banner'!A$2:A$2000,F875,'I have a blue banner'!L$2:L$2000)</f>
        <v>0</v>
      </c>
      <c r="S875" s="1">
        <f>SUMIF('I have a blue banner'!A$2:A$2000,I875,'I have a blue banner'!L$2:L$2000)</f>
        <v>0</v>
      </c>
      <c r="T875" s="1">
        <f>SUMIF('I wanna go biking'!A$2:A$1000,D875,'I wanna go biking'!D$2:D$2000)</f>
        <v>0</v>
      </c>
      <c r="U875" s="1">
        <f>SUMIF('I wanna go biking'!A$2:A$1000,F875,'I wanna go biking'!D$2:D$2000)</f>
        <v>0</v>
      </c>
      <c r="V875" s="1">
        <f>SUMIF('I wanna go biking'!A$2:A$1000,H875,'I wanna go biking'!D$2:D$2000)</f>
        <v>0</v>
      </c>
      <c r="W875">
        <f t="shared" si="147"/>
        <v>0</v>
      </c>
      <c r="X875">
        <f t="shared" si="148"/>
        <v>0</v>
      </c>
      <c r="Y875">
        <f t="shared" si="149"/>
        <v>0</v>
      </c>
      <c r="Z875">
        <f t="shared" si="150"/>
        <v>0</v>
      </c>
      <c r="AA875">
        <f t="shared" si="151"/>
        <v>0</v>
      </c>
      <c r="AB875">
        <f t="shared" si="152"/>
        <v>0</v>
      </c>
      <c r="AC875" s="25">
        <f t="shared" si="153"/>
        <v>0</v>
      </c>
    </row>
    <row r="876" spans="1:29">
      <c r="A876">
        <f>'Data Entry'!A877</f>
        <v>0</v>
      </c>
      <c r="B876">
        <f>'Data Entry'!B877</f>
        <v>0</v>
      </c>
      <c r="C876">
        <f>'Data Entry'!C877</f>
        <v>0</v>
      </c>
      <c r="D876">
        <f>'Data Entry'!M877</f>
        <v>0</v>
      </c>
      <c r="E876">
        <f>'Data Entry'!N877</f>
        <v>0</v>
      </c>
      <c r="F876">
        <f>'Data Entry'!O877</f>
        <v>0</v>
      </c>
      <c r="G876">
        <f>'Data Entry'!P877</f>
        <v>0</v>
      </c>
      <c r="H876">
        <f>'Data Entry'!Q877</f>
        <v>0</v>
      </c>
      <c r="I876">
        <f>'Data Entry'!R877</f>
        <v>0</v>
      </c>
      <c r="J876">
        <f t="shared" si="143"/>
        <v>0</v>
      </c>
      <c r="K876" s="1">
        <f>SUMIFS('I want to cry'!C$2:C$2000,'I want to cry'!$A$2:$A$2000,$B876,'I want to cry'!$B$2:$B$2000,$C876)</f>
        <v>0</v>
      </c>
      <c r="L876" s="1">
        <f>SUMIFS('I want to cry'!D$2:D$2000,'I want to cry'!$A$2:$A$2000,$B876,'I want to cry'!$B$2:$B$2000,$C876)</f>
        <v>0</v>
      </c>
      <c r="M876" s="1">
        <f>SUMIFS('I want to cry'!E$2:E$2000,'I want to cry'!$A$2:$A$2000,$B876,'I want to cry'!$B$2:$B$2000,$C876)</f>
        <v>0</v>
      </c>
      <c r="N876" s="1">
        <f t="shared" si="144"/>
        <v>0</v>
      </c>
      <c r="O876" s="1">
        <f t="shared" si="145"/>
        <v>0</v>
      </c>
      <c r="P876" s="1">
        <f t="shared" si="146"/>
        <v>0</v>
      </c>
      <c r="Q876" s="1">
        <f>SUMIF('I have a blue banner'!A$2:A$2000,D876,'I have a blue banner'!L$2:L$2000)</f>
        <v>0</v>
      </c>
      <c r="R876" s="1">
        <f>SUMIF('I have a blue banner'!A$2:A$2000,F876,'I have a blue banner'!L$2:L$2000)</f>
        <v>0</v>
      </c>
      <c r="S876" s="1">
        <f>SUMIF('I have a blue banner'!A$2:A$2000,I876,'I have a blue banner'!L$2:L$2000)</f>
        <v>0</v>
      </c>
      <c r="T876" s="1">
        <f>SUMIF('I wanna go biking'!A$2:A$1000,D876,'I wanna go biking'!D$2:D$2000)</f>
        <v>0</v>
      </c>
      <c r="U876" s="1">
        <f>SUMIF('I wanna go biking'!A$2:A$1000,F876,'I wanna go biking'!D$2:D$2000)</f>
        <v>0</v>
      </c>
      <c r="V876" s="1">
        <f>SUMIF('I wanna go biking'!A$2:A$1000,H876,'I wanna go biking'!D$2:D$2000)</f>
        <v>0</v>
      </c>
      <c r="W876">
        <f t="shared" si="147"/>
        <v>0</v>
      </c>
      <c r="X876">
        <f t="shared" si="148"/>
        <v>0</v>
      </c>
      <c r="Y876">
        <f t="shared" si="149"/>
        <v>0</v>
      </c>
      <c r="Z876">
        <f t="shared" si="150"/>
        <v>0</v>
      </c>
      <c r="AA876">
        <f t="shared" si="151"/>
        <v>0</v>
      </c>
      <c r="AB876">
        <f t="shared" si="152"/>
        <v>0</v>
      </c>
      <c r="AC876" s="25">
        <f t="shared" si="153"/>
        <v>0</v>
      </c>
    </row>
    <row r="877" spans="1:29">
      <c r="A877">
        <f>'Data Entry'!A878</f>
        <v>0</v>
      </c>
      <c r="B877">
        <f>'Data Entry'!B878</f>
        <v>0</v>
      </c>
      <c r="C877">
        <f>'Data Entry'!C878</f>
        <v>0</v>
      </c>
      <c r="D877">
        <f>'Data Entry'!M878</f>
        <v>0</v>
      </c>
      <c r="E877">
        <f>'Data Entry'!N878</f>
        <v>0</v>
      </c>
      <c r="F877">
        <f>'Data Entry'!O878</f>
        <v>0</v>
      </c>
      <c r="G877">
        <f>'Data Entry'!P878</f>
        <v>0</v>
      </c>
      <c r="H877">
        <f>'Data Entry'!Q878</f>
        <v>0</v>
      </c>
      <c r="I877">
        <f>'Data Entry'!R878</f>
        <v>0</v>
      </c>
      <c r="J877">
        <f t="shared" si="143"/>
        <v>0</v>
      </c>
      <c r="K877" s="1">
        <f>SUMIFS('I want to cry'!C$2:C$2000,'I want to cry'!$A$2:$A$2000,$B877,'I want to cry'!$B$2:$B$2000,$C877)</f>
        <v>0</v>
      </c>
      <c r="L877" s="1">
        <f>SUMIFS('I want to cry'!D$2:D$2000,'I want to cry'!$A$2:$A$2000,$B877,'I want to cry'!$B$2:$B$2000,$C877)</f>
        <v>0</v>
      </c>
      <c r="M877" s="1">
        <f>SUMIFS('I want to cry'!E$2:E$2000,'I want to cry'!$A$2:$A$2000,$B877,'I want to cry'!$B$2:$B$2000,$C877)</f>
        <v>0</v>
      </c>
      <c r="N877" s="1">
        <f t="shared" si="144"/>
        <v>0</v>
      </c>
      <c r="O877" s="1">
        <f t="shared" si="145"/>
        <v>0</v>
      </c>
      <c r="P877" s="1">
        <f t="shared" si="146"/>
        <v>0</v>
      </c>
      <c r="Q877" s="1">
        <f>SUMIF('I have a blue banner'!A$2:A$2000,D877,'I have a blue banner'!L$2:L$2000)</f>
        <v>0</v>
      </c>
      <c r="R877" s="1">
        <f>SUMIF('I have a blue banner'!A$2:A$2000,F877,'I have a blue banner'!L$2:L$2000)</f>
        <v>0</v>
      </c>
      <c r="S877" s="1">
        <f>SUMIF('I have a blue banner'!A$2:A$2000,I877,'I have a blue banner'!L$2:L$2000)</f>
        <v>0</v>
      </c>
      <c r="T877" s="1">
        <f>SUMIF('I wanna go biking'!A$2:A$1000,D877,'I wanna go biking'!D$2:D$2000)</f>
        <v>0</v>
      </c>
      <c r="U877" s="1">
        <f>SUMIF('I wanna go biking'!A$2:A$1000,F877,'I wanna go biking'!D$2:D$2000)</f>
        <v>0</v>
      </c>
      <c r="V877" s="1">
        <f>SUMIF('I wanna go biking'!A$2:A$1000,H877,'I wanna go biking'!D$2:D$2000)</f>
        <v>0</v>
      </c>
      <c r="W877">
        <f t="shared" si="147"/>
        <v>0</v>
      </c>
      <c r="X877">
        <f t="shared" si="148"/>
        <v>0</v>
      </c>
      <c r="Y877">
        <f t="shared" si="149"/>
        <v>0</v>
      </c>
      <c r="Z877">
        <f t="shared" si="150"/>
        <v>0</v>
      </c>
      <c r="AA877">
        <f t="shared" si="151"/>
        <v>0</v>
      </c>
      <c r="AB877">
        <f t="shared" si="152"/>
        <v>0</v>
      </c>
      <c r="AC877" s="25">
        <f t="shared" si="153"/>
        <v>0</v>
      </c>
    </row>
    <row r="878" spans="1:29">
      <c r="A878">
        <f>'Data Entry'!A879</f>
        <v>0</v>
      </c>
      <c r="B878">
        <f>'Data Entry'!B879</f>
        <v>0</v>
      </c>
      <c r="C878">
        <f>'Data Entry'!C879</f>
        <v>0</v>
      </c>
      <c r="D878">
        <f>'Data Entry'!M879</f>
        <v>0</v>
      </c>
      <c r="E878">
        <f>'Data Entry'!N879</f>
        <v>0</v>
      </c>
      <c r="F878">
        <f>'Data Entry'!O879</f>
        <v>0</v>
      </c>
      <c r="G878">
        <f>'Data Entry'!P879</f>
        <v>0</v>
      </c>
      <c r="H878">
        <f>'Data Entry'!Q879</f>
        <v>0</v>
      </c>
      <c r="I878">
        <f>'Data Entry'!R879</f>
        <v>0</v>
      </c>
      <c r="J878">
        <f t="shared" si="143"/>
        <v>0</v>
      </c>
      <c r="K878" s="1">
        <f>SUMIFS('I want to cry'!C$2:C$2000,'I want to cry'!$A$2:$A$2000,$B878,'I want to cry'!$B$2:$B$2000,$C878)</f>
        <v>0</v>
      </c>
      <c r="L878" s="1">
        <f>SUMIFS('I want to cry'!D$2:D$2000,'I want to cry'!$A$2:$A$2000,$B878,'I want to cry'!$B$2:$B$2000,$C878)</f>
        <v>0</v>
      </c>
      <c r="M878" s="1">
        <f>SUMIFS('I want to cry'!E$2:E$2000,'I want to cry'!$A$2:$A$2000,$B878,'I want to cry'!$B$2:$B$2000,$C878)</f>
        <v>0</v>
      </c>
      <c r="N878" s="1">
        <f t="shared" si="144"/>
        <v>0</v>
      </c>
      <c r="O878" s="1">
        <f t="shared" si="145"/>
        <v>0</v>
      </c>
      <c r="P878" s="1">
        <f t="shared" si="146"/>
        <v>0</v>
      </c>
      <c r="Q878" s="1">
        <f>SUMIF('I have a blue banner'!A$2:A$2000,D878,'I have a blue banner'!L$2:L$2000)</f>
        <v>0</v>
      </c>
      <c r="R878" s="1">
        <f>SUMIF('I have a blue banner'!A$2:A$2000,F878,'I have a blue banner'!L$2:L$2000)</f>
        <v>0</v>
      </c>
      <c r="S878" s="1">
        <f>SUMIF('I have a blue banner'!A$2:A$2000,I878,'I have a blue banner'!L$2:L$2000)</f>
        <v>0</v>
      </c>
      <c r="T878" s="1">
        <f>SUMIF('I wanna go biking'!A$2:A$1000,D878,'I wanna go biking'!D$2:D$2000)</f>
        <v>0</v>
      </c>
      <c r="U878" s="1">
        <f>SUMIF('I wanna go biking'!A$2:A$1000,F878,'I wanna go biking'!D$2:D$2000)</f>
        <v>0</v>
      </c>
      <c r="V878" s="1">
        <f>SUMIF('I wanna go biking'!A$2:A$1000,H878,'I wanna go biking'!D$2:D$2000)</f>
        <v>0</v>
      </c>
      <c r="W878">
        <f t="shared" si="147"/>
        <v>0</v>
      </c>
      <c r="X878">
        <f t="shared" si="148"/>
        <v>0</v>
      </c>
      <c r="Y878">
        <f t="shared" si="149"/>
        <v>0</v>
      </c>
      <c r="Z878">
        <f t="shared" si="150"/>
        <v>0</v>
      </c>
      <c r="AA878">
        <f t="shared" si="151"/>
        <v>0</v>
      </c>
      <c r="AB878">
        <f t="shared" si="152"/>
        <v>0</v>
      </c>
      <c r="AC878" s="25">
        <f t="shared" si="153"/>
        <v>0</v>
      </c>
    </row>
    <row r="879" spans="1:29">
      <c r="A879">
        <f>'Data Entry'!A880</f>
        <v>0</v>
      </c>
      <c r="B879">
        <f>'Data Entry'!B880</f>
        <v>0</v>
      </c>
      <c r="C879">
        <f>'Data Entry'!C880</f>
        <v>0</v>
      </c>
      <c r="D879">
        <f>'Data Entry'!M880</f>
        <v>0</v>
      </c>
      <c r="E879">
        <f>'Data Entry'!N880</f>
        <v>0</v>
      </c>
      <c r="F879">
        <f>'Data Entry'!O880</f>
        <v>0</v>
      </c>
      <c r="G879">
        <f>'Data Entry'!P880</f>
        <v>0</v>
      </c>
      <c r="H879">
        <f>'Data Entry'!Q880</f>
        <v>0</v>
      </c>
      <c r="I879">
        <f>'Data Entry'!R880</f>
        <v>0</v>
      </c>
      <c r="J879">
        <f t="shared" si="143"/>
        <v>0</v>
      </c>
      <c r="K879" s="1">
        <f>SUMIFS('I want to cry'!C$2:C$2000,'I want to cry'!$A$2:$A$2000,$B879,'I want to cry'!$B$2:$B$2000,$C879)</f>
        <v>0</v>
      </c>
      <c r="L879" s="1">
        <f>SUMIFS('I want to cry'!D$2:D$2000,'I want to cry'!$A$2:$A$2000,$B879,'I want to cry'!$B$2:$B$2000,$C879)</f>
        <v>0</v>
      </c>
      <c r="M879" s="1">
        <f>SUMIFS('I want to cry'!E$2:E$2000,'I want to cry'!$A$2:$A$2000,$B879,'I want to cry'!$B$2:$B$2000,$C879)</f>
        <v>0</v>
      </c>
      <c r="N879" s="1">
        <f t="shared" si="144"/>
        <v>0</v>
      </c>
      <c r="O879" s="1">
        <f t="shared" si="145"/>
        <v>0</v>
      </c>
      <c r="P879" s="1">
        <f t="shared" si="146"/>
        <v>0</v>
      </c>
      <c r="Q879" s="1">
        <f>SUMIF('I have a blue banner'!A$2:A$2000,D879,'I have a blue banner'!L$2:L$2000)</f>
        <v>0</v>
      </c>
      <c r="R879" s="1">
        <f>SUMIF('I have a blue banner'!A$2:A$2000,F879,'I have a blue banner'!L$2:L$2000)</f>
        <v>0</v>
      </c>
      <c r="S879" s="1">
        <f>SUMIF('I have a blue banner'!A$2:A$2000,I879,'I have a blue banner'!L$2:L$2000)</f>
        <v>0</v>
      </c>
      <c r="T879" s="1">
        <f>SUMIF('I wanna go biking'!A$2:A$1000,D879,'I wanna go biking'!D$2:D$2000)</f>
        <v>0</v>
      </c>
      <c r="U879" s="1">
        <f>SUMIF('I wanna go biking'!A$2:A$1000,F879,'I wanna go biking'!D$2:D$2000)</f>
        <v>0</v>
      </c>
      <c r="V879" s="1">
        <f>SUMIF('I wanna go biking'!A$2:A$1000,H879,'I wanna go biking'!D$2:D$2000)</f>
        <v>0</v>
      </c>
      <c r="W879">
        <f t="shared" si="147"/>
        <v>0</v>
      </c>
      <c r="X879">
        <f t="shared" si="148"/>
        <v>0</v>
      </c>
      <c r="Y879">
        <f t="shared" si="149"/>
        <v>0</v>
      </c>
      <c r="Z879">
        <f t="shared" si="150"/>
        <v>0</v>
      </c>
      <c r="AA879">
        <f t="shared" si="151"/>
        <v>0</v>
      </c>
      <c r="AB879">
        <f t="shared" si="152"/>
        <v>0</v>
      </c>
      <c r="AC879" s="25">
        <f t="shared" si="153"/>
        <v>0</v>
      </c>
    </row>
    <row r="880" spans="1:29">
      <c r="A880">
        <f>'Data Entry'!A881</f>
        <v>0</v>
      </c>
      <c r="B880">
        <f>'Data Entry'!B881</f>
        <v>0</v>
      </c>
      <c r="C880">
        <f>'Data Entry'!C881</f>
        <v>0</v>
      </c>
      <c r="D880">
        <f>'Data Entry'!M881</f>
        <v>0</v>
      </c>
      <c r="E880">
        <f>'Data Entry'!N881</f>
        <v>0</v>
      </c>
      <c r="F880">
        <f>'Data Entry'!O881</f>
        <v>0</v>
      </c>
      <c r="G880">
        <f>'Data Entry'!P881</f>
        <v>0</v>
      </c>
      <c r="H880">
        <f>'Data Entry'!Q881</f>
        <v>0</v>
      </c>
      <c r="I880">
        <f>'Data Entry'!R881</f>
        <v>0</v>
      </c>
      <c r="J880">
        <f t="shared" si="143"/>
        <v>0</v>
      </c>
      <c r="K880" s="1">
        <f>SUMIFS('I want to cry'!C$2:C$2000,'I want to cry'!$A$2:$A$2000,$B880,'I want to cry'!$B$2:$B$2000,$C880)</f>
        <v>0</v>
      </c>
      <c r="L880" s="1">
        <f>SUMIFS('I want to cry'!D$2:D$2000,'I want to cry'!$A$2:$A$2000,$B880,'I want to cry'!$B$2:$B$2000,$C880)</f>
        <v>0</v>
      </c>
      <c r="M880" s="1">
        <f>SUMIFS('I want to cry'!E$2:E$2000,'I want to cry'!$A$2:$A$2000,$B880,'I want to cry'!$B$2:$B$2000,$C880)</f>
        <v>0</v>
      </c>
      <c r="N880" s="1">
        <f t="shared" si="144"/>
        <v>0</v>
      </c>
      <c r="O880" s="1">
        <f t="shared" si="145"/>
        <v>0</v>
      </c>
      <c r="P880" s="1">
        <f t="shared" si="146"/>
        <v>0</v>
      </c>
      <c r="Q880" s="1">
        <f>SUMIF('I have a blue banner'!A$2:A$2000,D880,'I have a blue banner'!L$2:L$2000)</f>
        <v>0</v>
      </c>
      <c r="R880" s="1">
        <f>SUMIF('I have a blue banner'!A$2:A$2000,F880,'I have a blue banner'!L$2:L$2000)</f>
        <v>0</v>
      </c>
      <c r="S880" s="1">
        <f>SUMIF('I have a blue banner'!A$2:A$2000,I880,'I have a blue banner'!L$2:L$2000)</f>
        <v>0</v>
      </c>
      <c r="T880" s="1">
        <f>SUMIF('I wanna go biking'!A$2:A$1000,D880,'I wanna go biking'!D$2:D$2000)</f>
        <v>0</v>
      </c>
      <c r="U880" s="1">
        <f>SUMIF('I wanna go biking'!A$2:A$1000,F880,'I wanna go biking'!D$2:D$2000)</f>
        <v>0</v>
      </c>
      <c r="V880" s="1">
        <f>SUMIF('I wanna go biking'!A$2:A$1000,H880,'I wanna go biking'!D$2:D$2000)</f>
        <v>0</v>
      </c>
      <c r="W880">
        <f t="shared" si="147"/>
        <v>0</v>
      </c>
      <c r="X880">
        <f t="shared" si="148"/>
        <v>0</v>
      </c>
      <c r="Y880">
        <f t="shared" si="149"/>
        <v>0</v>
      </c>
      <c r="Z880">
        <f t="shared" si="150"/>
        <v>0</v>
      </c>
      <c r="AA880">
        <f t="shared" si="151"/>
        <v>0</v>
      </c>
      <c r="AB880">
        <f t="shared" si="152"/>
        <v>0</v>
      </c>
      <c r="AC880" s="25">
        <f t="shared" si="153"/>
        <v>0</v>
      </c>
    </row>
    <row r="881" spans="1:29">
      <c r="A881">
        <f>'Data Entry'!A882</f>
        <v>0</v>
      </c>
      <c r="B881">
        <f>'Data Entry'!B882</f>
        <v>0</v>
      </c>
      <c r="C881">
        <f>'Data Entry'!C882</f>
        <v>0</v>
      </c>
      <c r="D881">
        <f>'Data Entry'!M882</f>
        <v>0</v>
      </c>
      <c r="E881">
        <f>'Data Entry'!N882</f>
        <v>0</v>
      </c>
      <c r="F881">
        <f>'Data Entry'!O882</f>
        <v>0</v>
      </c>
      <c r="G881">
        <f>'Data Entry'!P882</f>
        <v>0</v>
      </c>
      <c r="H881">
        <f>'Data Entry'!Q882</f>
        <v>0</v>
      </c>
      <c r="I881">
        <f>'Data Entry'!R882</f>
        <v>0</v>
      </c>
      <c r="J881">
        <f t="shared" si="143"/>
        <v>0</v>
      </c>
      <c r="K881" s="1">
        <f>SUMIFS('I want to cry'!C$2:C$2000,'I want to cry'!$A$2:$A$2000,$B881,'I want to cry'!$B$2:$B$2000,$C881)</f>
        <v>0</v>
      </c>
      <c r="L881" s="1">
        <f>SUMIFS('I want to cry'!D$2:D$2000,'I want to cry'!$A$2:$A$2000,$B881,'I want to cry'!$B$2:$B$2000,$C881)</f>
        <v>0</v>
      </c>
      <c r="M881" s="1">
        <f>SUMIFS('I want to cry'!E$2:E$2000,'I want to cry'!$A$2:$A$2000,$B881,'I want to cry'!$B$2:$B$2000,$C881)</f>
        <v>0</v>
      </c>
      <c r="N881" s="1">
        <f t="shared" si="144"/>
        <v>0</v>
      </c>
      <c r="O881" s="1">
        <f t="shared" si="145"/>
        <v>0</v>
      </c>
      <c r="P881" s="1">
        <f t="shared" si="146"/>
        <v>0</v>
      </c>
      <c r="Q881" s="1">
        <f>SUMIF('I have a blue banner'!A$2:A$2000,D881,'I have a blue banner'!L$2:L$2000)</f>
        <v>0</v>
      </c>
      <c r="R881" s="1">
        <f>SUMIF('I have a blue banner'!A$2:A$2000,F881,'I have a blue banner'!L$2:L$2000)</f>
        <v>0</v>
      </c>
      <c r="S881" s="1">
        <f>SUMIF('I have a blue banner'!A$2:A$2000,I881,'I have a blue banner'!L$2:L$2000)</f>
        <v>0</v>
      </c>
      <c r="T881" s="1">
        <f>SUMIF('I wanna go biking'!A$2:A$1000,D881,'I wanna go biking'!D$2:D$2000)</f>
        <v>0</v>
      </c>
      <c r="U881" s="1">
        <f>SUMIF('I wanna go biking'!A$2:A$1000,F881,'I wanna go biking'!D$2:D$2000)</f>
        <v>0</v>
      </c>
      <c r="V881" s="1">
        <f>SUMIF('I wanna go biking'!A$2:A$1000,H881,'I wanna go biking'!D$2:D$2000)</f>
        <v>0</v>
      </c>
      <c r="W881">
        <f t="shared" si="147"/>
        <v>0</v>
      </c>
      <c r="X881">
        <f t="shared" si="148"/>
        <v>0</v>
      </c>
      <c r="Y881">
        <f t="shared" si="149"/>
        <v>0</v>
      </c>
      <c r="Z881">
        <f t="shared" si="150"/>
        <v>0</v>
      </c>
      <c r="AA881">
        <f t="shared" si="151"/>
        <v>0</v>
      </c>
      <c r="AB881">
        <f t="shared" si="152"/>
        <v>0</v>
      </c>
      <c r="AC881" s="25">
        <f t="shared" si="153"/>
        <v>0</v>
      </c>
    </row>
    <row r="882" spans="1:29">
      <c r="A882">
        <f>'Data Entry'!A883</f>
        <v>0</v>
      </c>
      <c r="B882">
        <f>'Data Entry'!B883</f>
        <v>0</v>
      </c>
      <c r="C882">
        <f>'Data Entry'!C883</f>
        <v>0</v>
      </c>
      <c r="D882">
        <f>'Data Entry'!M883</f>
        <v>0</v>
      </c>
      <c r="E882">
        <f>'Data Entry'!N883</f>
        <v>0</v>
      </c>
      <c r="F882">
        <f>'Data Entry'!O883</f>
        <v>0</v>
      </c>
      <c r="G882">
        <f>'Data Entry'!P883</f>
        <v>0</v>
      </c>
      <c r="H882">
        <f>'Data Entry'!Q883</f>
        <v>0</v>
      </c>
      <c r="I882">
        <f>'Data Entry'!R883</f>
        <v>0</v>
      </c>
      <c r="J882">
        <f t="shared" si="143"/>
        <v>0</v>
      </c>
      <c r="K882" s="1">
        <f>SUMIFS('I want to cry'!C$2:C$2000,'I want to cry'!$A$2:$A$2000,$B882,'I want to cry'!$B$2:$B$2000,$C882)</f>
        <v>0</v>
      </c>
      <c r="L882" s="1">
        <f>SUMIFS('I want to cry'!D$2:D$2000,'I want to cry'!$A$2:$A$2000,$B882,'I want to cry'!$B$2:$B$2000,$C882)</f>
        <v>0</v>
      </c>
      <c r="M882" s="1">
        <f>SUMIFS('I want to cry'!E$2:E$2000,'I want to cry'!$A$2:$A$2000,$B882,'I want to cry'!$B$2:$B$2000,$C882)</f>
        <v>0</v>
      </c>
      <c r="N882" s="1">
        <f t="shared" si="144"/>
        <v>0</v>
      </c>
      <c r="O882" s="1">
        <f t="shared" si="145"/>
        <v>0</v>
      </c>
      <c r="P882" s="1">
        <f t="shared" si="146"/>
        <v>0</v>
      </c>
      <c r="Q882" s="1">
        <f>SUMIF('I have a blue banner'!A$2:A$2000,D882,'I have a blue banner'!L$2:L$2000)</f>
        <v>0</v>
      </c>
      <c r="R882" s="1">
        <f>SUMIF('I have a blue banner'!A$2:A$2000,F882,'I have a blue banner'!L$2:L$2000)</f>
        <v>0</v>
      </c>
      <c r="S882" s="1">
        <f>SUMIF('I have a blue banner'!A$2:A$2000,I882,'I have a blue banner'!L$2:L$2000)</f>
        <v>0</v>
      </c>
      <c r="T882" s="1">
        <f>SUMIF('I wanna go biking'!A$2:A$1000,D882,'I wanna go biking'!D$2:D$2000)</f>
        <v>0</v>
      </c>
      <c r="U882" s="1">
        <f>SUMIF('I wanna go biking'!A$2:A$1000,F882,'I wanna go biking'!D$2:D$2000)</f>
        <v>0</v>
      </c>
      <c r="V882" s="1">
        <f>SUMIF('I wanna go biking'!A$2:A$1000,H882,'I wanna go biking'!D$2:D$2000)</f>
        <v>0</v>
      </c>
      <c r="W882">
        <f t="shared" si="147"/>
        <v>0</v>
      </c>
      <c r="X882">
        <f t="shared" si="148"/>
        <v>0</v>
      </c>
      <c r="Y882">
        <f t="shared" si="149"/>
        <v>0</v>
      </c>
      <c r="Z882">
        <f t="shared" si="150"/>
        <v>0</v>
      </c>
      <c r="AA882">
        <f t="shared" si="151"/>
        <v>0</v>
      </c>
      <c r="AB882">
        <f t="shared" si="152"/>
        <v>0</v>
      </c>
      <c r="AC882" s="25">
        <f t="shared" si="153"/>
        <v>0</v>
      </c>
    </row>
    <row r="883" spans="1:29">
      <c r="A883">
        <f>'Data Entry'!A884</f>
        <v>0</v>
      </c>
      <c r="B883">
        <f>'Data Entry'!B884</f>
        <v>0</v>
      </c>
      <c r="C883">
        <f>'Data Entry'!C884</f>
        <v>0</v>
      </c>
      <c r="D883">
        <f>'Data Entry'!M884</f>
        <v>0</v>
      </c>
      <c r="E883">
        <f>'Data Entry'!N884</f>
        <v>0</v>
      </c>
      <c r="F883">
        <f>'Data Entry'!O884</f>
        <v>0</v>
      </c>
      <c r="G883">
        <f>'Data Entry'!P884</f>
        <v>0</v>
      </c>
      <c r="H883">
        <f>'Data Entry'!Q884</f>
        <v>0</v>
      </c>
      <c r="I883">
        <f>'Data Entry'!R884</f>
        <v>0</v>
      </c>
      <c r="J883">
        <f t="shared" si="143"/>
        <v>0</v>
      </c>
      <c r="K883" s="1">
        <f>SUMIFS('I want to cry'!C$2:C$2000,'I want to cry'!$A$2:$A$2000,$B883,'I want to cry'!$B$2:$B$2000,$C883)</f>
        <v>0</v>
      </c>
      <c r="L883" s="1">
        <f>SUMIFS('I want to cry'!D$2:D$2000,'I want to cry'!$A$2:$A$2000,$B883,'I want to cry'!$B$2:$B$2000,$C883)</f>
        <v>0</v>
      </c>
      <c r="M883" s="1">
        <f>SUMIFS('I want to cry'!E$2:E$2000,'I want to cry'!$A$2:$A$2000,$B883,'I want to cry'!$B$2:$B$2000,$C883)</f>
        <v>0</v>
      </c>
      <c r="N883" s="1">
        <f t="shared" si="144"/>
        <v>0</v>
      </c>
      <c r="O883" s="1">
        <f t="shared" si="145"/>
        <v>0</v>
      </c>
      <c r="P883" s="1">
        <f t="shared" si="146"/>
        <v>0</v>
      </c>
      <c r="Q883" s="1">
        <f>SUMIF('I have a blue banner'!A$2:A$2000,D883,'I have a blue banner'!L$2:L$2000)</f>
        <v>0</v>
      </c>
      <c r="R883" s="1">
        <f>SUMIF('I have a blue banner'!A$2:A$2000,F883,'I have a blue banner'!L$2:L$2000)</f>
        <v>0</v>
      </c>
      <c r="S883" s="1">
        <f>SUMIF('I have a blue banner'!A$2:A$2000,I883,'I have a blue banner'!L$2:L$2000)</f>
        <v>0</v>
      </c>
      <c r="T883" s="1">
        <f>SUMIF('I wanna go biking'!A$2:A$1000,D883,'I wanna go biking'!D$2:D$2000)</f>
        <v>0</v>
      </c>
      <c r="U883" s="1">
        <f>SUMIF('I wanna go biking'!A$2:A$1000,F883,'I wanna go biking'!D$2:D$2000)</f>
        <v>0</v>
      </c>
      <c r="V883" s="1">
        <f>SUMIF('I wanna go biking'!A$2:A$1000,H883,'I wanna go biking'!D$2:D$2000)</f>
        <v>0</v>
      </c>
      <c r="W883">
        <f t="shared" si="147"/>
        <v>0</v>
      </c>
      <c r="X883">
        <f t="shared" si="148"/>
        <v>0</v>
      </c>
      <c r="Y883">
        <f t="shared" si="149"/>
        <v>0</v>
      </c>
      <c r="Z883">
        <f t="shared" si="150"/>
        <v>0</v>
      </c>
      <c r="AA883">
        <f t="shared" si="151"/>
        <v>0</v>
      </c>
      <c r="AB883">
        <f t="shared" si="152"/>
        <v>0</v>
      </c>
      <c r="AC883" s="25">
        <f t="shared" si="153"/>
        <v>0</v>
      </c>
    </row>
    <row r="884" spans="1:29">
      <c r="A884">
        <f>'Data Entry'!A885</f>
        <v>0</v>
      </c>
      <c r="B884">
        <f>'Data Entry'!B885</f>
        <v>0</v>
      </c>
      <c r="C884">
        <f>'Data Entry'!C885</f>
        <v>0</v>
      </c>
      <c r="D884">
        <f>'Data Entry'!M885</f>
        <v>0</v>
      </c>
      <c r="E884">
        <f>'Data Entry'!N885</f>
        <v>0</v>
      </c>
      <c r="F884">
        <f>'Data Entry'!O885</f>
        <v>0</v>
      </c>
      <c r="G884">
        <f>'Data Entry'!P885</f>
        <v>0</v>
      </c>
      <c r="H884">
        <f>'Data Entry'!Q885</f>
        <v>0</v>
      </c>
      <c r="I884">
        <f>'Data Entry'!R885</f>
        <v>0</v>
      </c>
      <c r="J884">
        <f t="shared" si="143"/>
        <v>0</v>
      </c>
      <c r="K884" s="1">
        <f>SUMIFS('I want to cry'!C$2:C$2000,'I want to cry'!$A$2:$A$2000,$B884,'I want to cry'!$B$2:$B$2000,$C884)</f>
        <v>0</v>
      </c>
      <c r="L884" s="1">
        <f>SUMIFS('I want to cry'!D$2:D$2000,'I want to cry'!$A$2:$A$2000,$B884,'I want to cry'!$B$2:$B$2000,$C884)</f>
        <v>0</v>
      </c>
      <c r="M884" s="1">
        <f>SUMIFS('I want to cry'!E$2:E$2000,'I want to cry'!$A$2:$A$2000,$B884,'I want to cry'!$B$2:$B$2000,$C884)</f>
        <v>0</v>
      </c>
      <c r="N884" s="1">
        <f t="shared" si="144"/>
        <v>0</v>
      </c>
      <c r="O884" s="1">
        <f t="shared" si="145"/>
        <v>0</v>
      </c>
      <c r="P884" s="1">
        <f t="shared" si="146"/>
        <v>0</v>
      </c>
      <c r="Q884" s="1">
        <f>SUMIF('I have a blue banner'!A$2:A$2000,D884,'I have a blue banner'!L$2:L$2000)</f>
        <v>0</v>
      </c>
      <c r="R884" s="1">
        <f>SUMIF('I have a blue banner'!A$2:A$2000,F884,'I have a blue banner'!L$2:L$2000)</f>
        <v>0</v>
      </c>
      <c r="S884" s="1">
        <f>SUMIF('I have a blue banner'!A$2:A$2000,I884,'I have a blue banner'!L$2:L$2000)</f>
        <v>0</v>
      </c>
      <c r="T884" s="1">
        <f>SUMIF('I wanna go biking'!A$2:A$1000,D884,'I wanna go biking'!D$2:D$2000)</f>
        <v>0</v>
      </c>
      <c r="U884" s="1">
        <f>SUMIF('I wanna go biking'!A$2:A$1000,F884,'I wanna go biking'!D$2:D$2000)</f>
        <v>0</v>
      </c>
      <c r="V884" s="1">
        <f>SUMIF('I wanna go biking'!A$2:A$1000,H884,'I wanna go biking'!D$2:D$2000)</f>
        <v>0</v>
      </c>
      <c r="W884">
        <f t="shared" si="147"/>
        <v>0</v>
      </c>
      <c r="X884">
        <f t="shared" si="148"/>
        <v>0</v>
      </c>
      <c r="Y884">
        <f t="shared" si="149"/>
        <v>0</v>
      </c>
      <c r="Z884">
        <f t="shared" si="150"/>
        <v>0</v>
      </c>
      <c r="AA884">
        <f t="shared" si="151"/>
        <v>0</v>
      </c>
      <c r="AB884">
        <f t="shared" si="152"/>
        <v>0</v>
      </c>
      <c r="AC884" s="25">
        <f t="shared" si="153"/>
        <v>0</v>
      </c>
    </row>
    <row r="885" spans="1:29">
      <c r="A885">
        <f>'Data Entry'!A886</f>
        <v>0</v>
      </c>
      <c r="B885">
        <f>'Data Entry'!B886</f>
        <v>0</v>
      </c>
      <c r="C885">
        <f>'Data Entry'!C886</f>
        <v>0</v>
      </c>
      <c r="D885">
        <f>'Data Entry'!M886</f>
        <v>0</v>
      </c>
      <c r="E885">
        <f>'Data Entry'!N886</f>
        <v>0</v>
      </c>
      <c r="F885">
        <f>'Data Entry'!O886</f>
        <v>0</v>
      </c>
      <c r="G885">
        <f>'Data Entry'!P886</f>
        <v>0</v>
      </c>
      <c r="H885">
        <f>'Data Entry'!Q886</f>
        <v>0</v>
      </c>
      <c r="I885">
        <f>'Data Entry'!R886</f>
        <v>0</v>
      </c>
      <c r="J885">
        <f t="shared" si="143"/>
        <v>0</v>
      </c>
      <c r="K885" s="1">
        <f>SUMIFS('I want to cry'!C$2:C$2000,'I want to cry'!$A$2:$A$2000,$B885,'I want to cry'!$B$2:$B$2000,$C885)</f>
        <v>0</v>
      </c>
      <c r="L885" s="1">
        <f>SUMIFS('I want to cry'!D$2:D$2000,'I want to cry'!$A$2:$A$2000,$B885,'I want to cry'!$B$2:$B$2000,$C885)</f>
        <v>0</v>
      </c>
      <c r="M885" s="1">
        <f>SUMIFS('I want to cry'!E$2:E$2000,'I want to cry'!$A$2:$A$2000,$B885,'I want to cry'!$B$2:$B$2000,$C885)</f>
        <v>0</v>
      </c>
      <c r="N885" s="1">
        <f t="shared" si="144"/>
        <v>0</v>
      </c>
      <c r="O885" s="1">
        <f t="shared" si="145"/>
        <v>0</v>
      </c>
      <c r="P885" s="1">
        <f t="shared" si="146"/>
        <v>0</v>
      </c>
      <c r="Q885" s="1">
        <f>SUMIF('I have a blue banner'!A$2:A$2000,D885,'I have a blue banner'!L$2:L$2000)</f>
        <v>0</v>
      </c>
      <c r="R885" s="1">
        <f>SUMIF('I have a blue banner'!A$2:A$2000,F885,'I have a blue banner'!L$2:L$2000)</f>
        <v>0</v>
      </c>
      <c r="S885" s="1">
        <f>SUMIF('I have a blue banner'!A$2:A$2000,I885,'I have a blue banner'!L$2:L$2000)</f>
        <v>0</v>
      </c>
      <c r="T885" s="1">
        <f>SUMIF('I wanna go biking'!A$2:A$1000,D885,'I wanna go biking'!D$2:D$2000)</f>
        <v>0</v>
      </c>
      <c r="U885" s="1">
        <f>SUMIF('I wanna go biking'!A$2:A$1000,F885,'I wanna go biking'!D$2:D$2000)</f>
        <v>0</v>
      </c>
      <c r="V885" s="1">
        <f>SUMIF('I wanna go biking'!A$2:A$1000,H885,'I wanna go biking'!D$2:D$2000)</f>
        <v>0</v>
      </c>
      <c r="W885">
        <f t="shared" si="147"/>
        <v>0</v>
      </c>
      <c r="X885">
        <f t="shared" si="148"/>
        <v>0</v>
      </c>
      <c r="Y885">
        <f t="shared" si="149"/>
        <v>0</v>
      </c>
      <c r="Z885">
        <f t="shared" si="150"/>
        <v>0</v>
      </c>
      <c r="AA885">
        <f t="shared" si="151"/>
        <v>0</v>
      </c>
      <c r="AB885">
        <f t="shared" si="152"/>
        <v>0</v>
      </c>
      <c r="AC885" s="25">
        <f t="shared" si="153"/>
        <v>0</v>
      </c>
    </row>
    <row r="886" spans="1:29">
      <c r="A886">
        <f>'Data Entry'!A887</f>
        <v>0</v>
      </c>
      <c r="B886">
        <f>'Data Entry'!B887</f>
        <v>0</v>
      </c>
      <c r="C886">
        <f>'Data Entry'!C887</f>
        <v>0</v>
      </c>
      <c r="D886">
        <f>'Data Entry'!M887</f>
        <v>0</v>
      </c>
      <c r="E886">
        <f>'Data Entry'!N887</f>
        <v>0</v>
      </c>
      <c r="F886">
        <f>'Data Entry'!O887</f>
        <v>0</v>
      </c>
      <c r="G886">
        <f>'Data Entry'!P887</f>
        <v>0</v>
      </c>
      <c r="H886">
        <f>'Data Entry'!Q887</f>
        <v>0</v>
      </c>
      <c r="I886">
        <f>'Data Entry'!R887</f>
        <v>0</v>
      </c>
      <c r="J886">
        <f t="shared" si="143"/>
        <v>0</v>
      </c>
      <c r="K886" s="1">
        <f>SUMIFS('I want to cry'!C$2:C$2000,'I want to cry'!$A$2:$A$2000,$B886,'I want to cry'!$B$2:$B$2000,$C886)</f>
        <v>0</v>
      </c>
      <c r="L886" s="1">
        <f>SUMIFS('I want to cry'!D$2:D$2000,'I want to cry'!$A$2:$A$2000,$B886,'I want to cry'!$B$2:$B$2000,$C886)</f>
        <v>0</v>
      </c>
      <c r="M886" s="1">
        <f>SUMIFS('I want to cry'!E$2:E$2000,'I want to cry'!$A$2:$A$2000,$B886,'I want to cry'!$B$2:$B$2000,$C886)</f>
        <v>0</v>
      </c>
      <c r="N886" s="1">
        <f t="shared" si="144"/>
        <v>0</v>
      </c>
      <c r="O886" s="1">
        <f t="shared" si="145"/>
        <v>0</v>
      </c>
      <c r="P886" s="1">
        <f t="shared" si="146"/>
        <v>0</v>
      </c>
      <c r="Q886" s="1">
        <f>SUMIF('I have a blue banner'!A$2:A$2000,D886,'I have a blue banner'!L$2:L$2000)</f>
        <v>0</v>
      </c>
      <c r="R886" s="1">
        <f>SUMIF('I have a blue banner'!A$2:A$2000,F886,'I have a blue banner'!L$2:L$2000)</f>
        <v>0</v>
      </c>
      <c r="S886" s="1">
        <f>SUMIF('I have a blue banner'!A$2:A$2000,I886,'I have a blue banner'!L$2:L$2000)</f>
        <v>0</v>
      </c>
      <c r="T886" s="1">
        <f>SUMIF('I wanna go biking'!A$2:A$1000,D886,'I wanna go biking'!D$2:D$2000)</f>
        <v>0</v>
      </c>
      <c r="U886" s="1">
        <f>SUMIF('I wanna go biking'!A$2:A$1000,F886,'I wanna go biking'!D$2:D$2000)</f>
        <v>0</v>
      </c>
      <c r="V886" s="1">
        <f>SUMIF('I wanna go biking'!A$2:A$1000,H886,'I wanna go biking'!D$2:D$2000)</f>
        <v>0</v>
      </c>
      <c r="W886">
        <f t="shared" si="147"/>
        <v>0</v>
      </c>
      <c r="X886">
        <f t="shared" si="148"/>
        <v>0</v>
      </c>
      <c r="Y886">
        <f t="shared" si="149"/>
        <v>0</v>
      </c>
      <c r="Z886">
        <f t="shared" si="150"/>
        <v>0</v>
      </c>
      <c r="AA886">
        <f t="shared" si="151"/>
        <v>0</v>
      </c>
      <c r="AB886">
        <f t="shared" si="152"/>
        <v>0</v>
      </c>
      <c r="AC886" s="25">
        <f t="shared" si="153"/>
        <v>0</v>
      </c>
    </row>
    <row r="887" spans="1:29">
      <c r="A887">
        <f>'Data Entry'!A888</f>
        <v>0</v>
      </c>
      <c r="B887">
        <f>'Data Entry'!B888</f>
        <v>0</v>
      </c>
      <c r="C887">
        <f>'Data Entry'!C888</f>
        <v>0</v>
      </c>
      <c r="D887">
        <f>'Data Entry'!M888</f>
        <v>0</v>
      </c>
      <c r="E887">
        <f>'Data Entry'!N888</f>
        <v>0</v>
      </c>
      <c r="F887">
        <f>'Data Entry'!O888</f>
        <v>0</v>
      </c>
      <c r="G887">
        <f>'Data Entry'!P888</f>
        <v>0</v>
      </c>
      <c r="H887">
        <f>'Data Entry'!Q888</f>
        <v>0</v>
      </c>
      <c r="I887">
        <f>'Data Entry'!R888</f>
        <v>0</v>
      </c>
      <c r="J887">
        <f t="shared" si="143"/>
        <v>0</v>
      </c>
      <c r="K887" s="1">
        <f>SUMIFS('I want to cry'!C$2:C$2000,'I want to cry'!$A$2:$A$2000,$B887,'I want to cry'!$B$2:$B$2000,$C887)</f>
        <v>0</v>
      </c>
      <c r="L887" s="1">
        <f>SUMIFS('I want to cry'!D$2:D$2000,'I want to cry'!$A$2:$A$2000,$B887,'I want to cry'!$B$2:$B$2000,$C887)</f>
        <v>0</v>
      </c>
      <c r="M887" s="1">
        <f>SUMIFS('I want to cry'!E$2:E$2000,'I want to cry'!$A$2:$A$2000,$B887,'I want to cry'!$B$2:$B$2000,$C887)</f>
        <v>0</v>
      </c>
      <c r="N887" s="1">
        <f t="shared" si="144"/>
        <v>0</v>
      </c>
      <c r="O887" s="1">
        <f t="shared" si="145"/>
        <v>0</v>
      </c>
      <c r="P887" s="1">
        <f t="shared" si="146"/>
        <v>0</v>
      </c>
      <c r="Q887" s="1">
        <f>SUMIF('I have a blue banner'!A$2:A$2000,D887,'I have a blue banner'!L$2:L$2000)</f>
        <v>0</v>
      </c>
      <c r="R887" s="1">
        <f>SUMIF('I have a blue banner'!A$2:A$2000,F887,'I have a blue banner'!L$2:L$2000)</f>
        <v>0</v>
      </c>
      <c r="S887" s="1">
        <f>SUMIF('I have a blue banner'!A$2:A$2000,I887,'I have a blue banner'!L$2:L$2000)</f>
        <v>0</v>
      </c>
      <c r="T887" s="1">
        <f>SUMIF('I wanna go biking'!A$2:A$1000,D887,'I wanna go biking'!D$2:D$2000)</f>
        <v>0</v>
      </c>
      <c r="U887" s="1">
        <f>SUMIF('I wanna go biking'!A$2:A$1000,F887,'I wanna go biking'!D$2:D$2000)</f>
        <v>0</v>
      </c>
      <c r="V887" s="1">
        <f>SUMIF('I wanna go biking'!A$2:A$1000,H887,'I wanna go biking'!D$2:D$2000)</f>
        <v>0</v>
      </c>
      <c r="W887">
        <f t="shared" si="147"/>
        <v>0</v>
      </c>
      <c r="X887">
        <f t="shared" si="148"/>
        <v>0</v>
      </c>
      <c r="Y887">
        <f t="shared" si="149"/>
        <v>0</v>
      </c>
      <c r="Z887">
        <f t="shared" si="150"/>
        <v>0</v>
      </c>
      <c r="AA887">
        <f t="shared" si="151"/>
        <v>0</v>
      </c>
      <c r="AB887">
        <f t="shared" si="152"/>
        <v>0</v>
      </c>
      <c r="AC887" s="25">
        <f t="shared" si="153"/>
        <v>0</v>
      </c>
    </row>
    <row r="888" spans="1:29">
      <c r="A888">
        <f>'Data Entry'!A889</f>
        <v>0</v>
      </c>
      <c r="B888">
        <f>'Data Entry'!B889</f>
        <v>0</v>
      </c>
      <c r="C888">
        <f>'Data Entry'!C889</f>
        <v>0</v>
      </c>
      <c r="D888">
        <f>'Data Entry'!M889</f>
        <v>0</v>
      </c>
      <c r="E888">
        <f>'Data Entry'!N889</f>
        <v>0</v>
      </c>
      <c r="F888">
        <f>'Data Entry'!O889</f>
        <v>0</v>
      </c>
      <c r="G888">
        <f>'Data Entry'!P889</f>
        <v>0</v>
      </c>
      <c r="H888">
        <f>'Data Entry'!Q889</f>
        <v>0</v>
      </c>
      <c r="I888">
        <f>'Data Entry'!R889</f>
        <v>0</v>
      </c>
      <c r="J888">
        <f t="shared" si="143"/>
        <v>0</v>
      </c>
      <c r="K888" s="1">
        <f>SUMIFS('I want to cry'!C$2:C$2000,'I want to cry'!$A$2:$A$2000,$B888,'I want to cry'!$B$2:$B$2000,$C888)</f>
        <v>0</v>
      </c>
      <c r="L888" s="1">
        <f>SUMIFS('I want to cry'!D$2:D$2000,'I want to cry'!$A$2:$A$2000,$B888,'I want to cry'!$B$2:$B$2000,$C888)</f>
        <v>0</v>
      </c>
      <c r="M888" s="1">
        <f>SUMIFS('I want to cry'!E$2:E$2000,'I want to cry'!$A$2:$A$2000,$B888,'I want to cry'!$B$2:$B$2000,$C888)</f>
        <v>0</v>
      </c>
      <c r="N888" s="1">
        <f t="shared" si="144"/>
        <v>0</v>
      </c>
      <c r="O888" s="1">
        <f t="shared" si="145"/>
        <v>0</v>
      </c>
      <c r="P888" s="1">
        <f t="shared" si="146"/>
        <v>0</v>
      </c>
      <c r="Q888" s="1">
        <f>SUMIF('I have a blue banner'!A$2:A$2000,D888,'I have a blue banner'!L$2:L$2000)</f>
        <v>0</v>
      </c>
      <c r="R888" s="1">
        <f>SUMIF('I have a blue banner'!A$2:A$2000,F888,'I have a blue banner'!L$2:L$2000)</f>
        <v>0</v>
      </c>
      <c r="S888" s="1">
        <f>SUMIF('I have a blue banner'!A$2:A$2000,I888,'I have a blue banner'!L$2:L$2000)</f>
        <v>0</v>
      </c>
      <c r="T888" s="1">
        <f>SUMIF('I wanna go biking'!A$2:A$1000,D888,'I wanna go biking'!D$2:D$2000)</f>
        <v>0</v>
      </c>
      <c r="U888" s="1">
        <f>SUMIF('I wanna go biking'!A$2:A$1000,F888,'I wanna go biking'!D$2:D$2000)</f>
        <v>0</v>
      </c>
      <c r="V888" s="1">
        <f>SUMIF('I wanna go biking'!A$2:A$1000,H888,'I wanna go biking'!D$2:D$2000)</f>
        <v>0</v>
      </c>
      <c r="W888">
        <f t="shared" si="147"/>
        <v>0</v>
      </c>
      <c r="X888">
        <f t="shared" si="148"/>
        <v>0</v>
      </c>
      <c r="Y888">
        <f t="shared" si="149"/>
        <v>0</v>
      </c>
      <c r="Z888">
        <f t="shared" si="150"/>
        <v>0</v>
      </c>
      <c r="AA888">
        <f t="shared" si="151"/>
        <v>0</v>
      </c>
      <c r="AB888">
        <f t="shared" si="152"/>
        <v>0</v>
      </c>
      <c r="AC888" s="25">
        <f t="shared" si="153"/>
        <v>0</v>
      </c>
    </row>
    <row r="889" spans="1:29">
      <c r="A889">
        <f>'Data Entry'!A890</f>
        <v>0</v>
      </c>
      <c r="B889">
        <f>'Data Entry'!B890</f>
        <v>0</v>
      </c>
      <c r="C889">
        <f>'Data Entry'!C890</f>
        <v>0</v>
      </c>
      <c r="D889">
        <f>'Data Entry'!M890</f>
        <v>0</v>
      </c>
      <c r="E889">
        <f>'Data Entry'!N890</f>
        <v>0</v>
      </c>
      <c r="F889">
        <f>'Data Entry'!O890</f>
        <v>0</v>
      </c>
      <c r="G889">
        <f>'Data Entry'!P890</f>
        <v>0</v>
      </c>
      <c r="H889">
        <f>'Data Entry'!Q890</f>
        <v>0</v>
      </c>
      <c r="I889">
        <f>'Data Entry'!R890</f>
        <v>0</v>
      </c>
      <c r="J889">
        <f t="shared" si="143"/>
        <v>0</v>
      </c>
      <c r="K889" s="1">
        <f>SUMIFS('I want to cry'!C$2:C$2000,'I want to cry'!$A$2:$A$2000,$B889,'I want to cry'!$B$2:$B$2000,$C889)</f>
        <v>0</v>
      </c>
      <c r="L889" s="1">
        <f>SUMIFS('I want to cry'!D$2:D$2000,'I want to cry'!$A$2:$A$2000,$B889,'I want to cry'!$B$2:$B$2000,$C889)</f>
        <v>0</v>
      </c>
      <c r="M889" s="1">
        <f>SUMIFS('I want to cry'!E$2:E$2000,'I want to cry'!$A$2:$A$2000,$B889,'I want to cry'!$B$2:$B$2000,$C889)</f>
        <v>0</v>
      </c>
      <c r="N889" s="1">
        <f t="shared" si="144"/>
        <v>0</v>
      </c>
      <c r="O889" s="1">
        <f t="shared" si="145"/>
        <v>0</v>
      </c>
      <c r="P889" s="1">
        <f t="shared" si="146"/>
        <v>0</v>
      </c>
      <c r="Q889" s="1">
        <f>SUMIF('I have a blue banner'!A$2:A$2000,D889,'I have a blue banner'!L$2:L$2000)</f>
        <v>0</v>
      </c>
      <c r="R889" s="1">
        <f>SUMIF('I have a blue banner'!A$2:A$2000,F889,'I have a blue banner'!L$2:L$2000)</f>
        <v>0</v>
      </c>
      <c r="S889" s="1">
        <f>SUMIF('I have a blue banner'!A$2:A$2000,I889,'I have a blue banner'!L$2:L$2000)</f>
        <v>0</v>
      </c>
      <c r="T889" s="1">
        <f>SUMIF('I wanna go biking'!A$2:A$1000,D889,'I wanna go biking'!D$2:D$2000)</f>
        <v>0</v>
      </c>
      <c r="U889" s="1">
        <f>SUMIF('I wanna go biking'!A$2:A$1000,F889,'I wanna go biking'!D$2:D$2000)</f>
        <v>0</v>
      </c>
      <c r="V889" s="1">
        <f>SUMIF('I wanna go biking'!A$2:A$1000,H889,'I wanna go biking'!D$2:D$2000)</f>
        <v>0</v>
      </c>
      <c r="W889">
        <f t="shared" si="147"/>
        <v>0</v>
      </c>
      <c r="X889">
        <f t="shared" si="148"/>
        <v>0</v>
      </c>
      <c r="Y889">
        <f t="shared" si="149"/>
        <v>0</v>
      </c>
      <c r="Z889">
        <f t="shared" si="150"/>
        <v>0</v>
      </c>
      <c r="AA889">
        <f t="shared" si="151"/>
        <v>0</v>
      </c>
      <c r="AB889">
        <f t="shared" si="152"/>
        <v>0</v>
      </c>
      <c r="AC889" s="25">
        <f t="shared" si="153"/>
        <v>0</v>
      </c>
    </row>
    <row r="890" spans="1:29">
      <c r="A890">
        <f>'Data Entry'!A891</f>
        <v>0</v>
      </c>
      <c r="B890">
        <f>'Data Entry'!B891</f>
        <v>0</v>
      </c>
      <c r="C890">
        <f>'Data Entry'!C891</f>
        <v>0</v>
      </c>
      <c r="D890">
        <f>'Data Entry'!M891</f>
        <v>0</v>
      </c>
      <c r="E890">
        <f>'Data Entry'!N891</f>
        <v>0</v>
      </c>
      <c r="F890">
        <f>'Data Entry'!O891</f>
        <v>0</v>
      </c>
      <c r="G890">
        <f>'Data Entry'!P891</f>
        <v>0</v>
      </c>
      <c r="H890">
        <f>'Data Entry'!Q891</f>
        <v>0</v>
      </c>
      <c r="I890">
        <f>'Data Entry'!R891</f>
        <v>0</v>
      </c>
      <c r="J890">
        <f t="shared" si="143"/>
        <v>0</v>
      </c>
      <c r="K890" s="1">
        <f>SUMIFS('I want to cry'!C$2:C$2000,'I want to cry'!$A$2:$A$2000,$B890,'I want to cry'!$B$2:$B$2000,$C890)</f>
        <v>0</v>
      </c>
      <c r="L890" s="1">
        <f>SUMIFS('I want to cry'!D$2:D$2000,'I want to cry'!$A$2:$A$2000,$B890,'I want to cry'!$B$2:$B$2000,$C890)</f>
        <v>0</v>
      </c>
      <c r="M890" s="1">
        <f>SUMIFS('I want to cry'!E$2:E$2000,'I want to cry'!$A$2:$A$2000,$B890,'I want to cry'!$B$2:$B$2000,$C890)</f>
        <v>0</v>
      </c>
      <c r="N890" s="1">
        <f t="shared" si="144"/>
        <v>0</v>
      </c>
      <c r="O890" s="1">
        <f t="shared" si="145"/>
        <v>0</v>
      </c>
      <c r="P890" s="1">
        <f t="shared" si="146"/>
        <v>0</v>
      </c>
      <c r="Q890" s="1">
        <f>SUMIF('I have a blue banner'!A$2:A$2000,D890,'I have a blue banner'!L$2:L$2000)</f>
        <v>0</v>
      </c>
      <c r="R890" s="1">
        <f>SUMIF('I have a blue banner'!A$2:A$2000,F890,'I have a blue banner'!L$2:L$2000)</f>
        <v>0</v>
      </c>
      <c r="S890" s="1">
        <f>SUMIF('I have a blue banner'!A$2:A$2000,I890,'I have a blue banner'!L$2:L$2000)</f>
        <v>0</v>
      </c>
      <c r="T890" s="1">
        <f>SUMIF('I wanna go biking'!A$2:A$1000,D890,'I wanna go biking'!D$2:D$2000)</f>
        <v>0</v>
      </c>
      <c r="U890" s="1">
        <f>SUMIF('I wanna go biking'!A$2:A$1000,F890,'I wanna go biking'!D$2:D$2000)</f>
        <v>0</v>
      </c>
      <c r="V890" s="1">
        <f>SUMIF('I wanna go biking'!A$2:A$1000,H890,'I wanna go biking'!D$2:D$2000)</f>
        <v>0</v>
      </c>
      <c r="W890">
        <f t="shared" si="147"/>
        <v>0</v>
      </c>
      <c r="X890">
        <f t="shared" si="148"/>
        <v>0</v>
      </c>
      <c r="Y890">
        <f t="shared" si="149"/>
        <v>0</v>
      </c>
      <c r="Z890">
        <f t="shared" si="150"/>
        <v>0</v>
      </c>
      <c r="AA890">
        <f t="shared" si="151"/>
        <v>0</v>
      </c>
      <c r="AB890">
        <f t="shared" si="152"/>
        <v>0</v>
      </c>
      <c r="AC890" s="25">
        <f t="shared" si="153"/>
        <v>0</v>
      </c>
    </row>
    <row r="891" spans="1:29">
      <c r="A891">
        <f>'Data Entry'!A892</f>
        <v>0</v>
      </c>
      <c r="B891">
        <f>'Data Entry'!B892</f>
        <v>0</v>
      </c>
      <c r="C891">
        <f>'Data Entry'!C892</f>
        <v>0</v>
      </c>
      <c r="D891">
        <f>'Data Entry'!M892</f>
        <v>0</v>
      </c>
      <c r="E891">
        <f>'Data Entry'!N892</f>
        <v>0</v>
      </c>
      <c r="F891">
        <f>'Data Entry'!O892</f>
        <v>0</v>
      </c>
      <c r="G891">
        <f>'Data Entry'!P892</f>
        <v>0</v>
      </c>
      <c r="H891">
        <f>'Data Entry'!Q892</f>
        <v>0</v>
      </c>
      <c r="I891">
        <f>'Data Entry'!R892</f>
        <v>0</v>
      </c>
      <c r="J891">
        <f t="shared" si="143"/>
        <v>0</v>
      </c>
      <c r="K891" s="1">
        <f>SUMIFS('I want to cry'!C$2:C$2000,'I want to cry'!$A$2:$A$2000,$B891,'I want to cry'!$B$2:$B$2000,$C891)</f>
        <v>0</v>
      </c>
      <c r="L891" s="1">
        <f>SUMIFS('I want to cry'!D$2:D$2000,'I want to cry'!$A$2:$A$2000,$B891,'I want to cry'!$B$2:$B$2000,$C891)</f>
        <v>0</v>
      </c>
      <c r="M891" s="1">
        <f>SUMIFS('I want to cry'!E$2:E$2000,'I want to cry'!$A$2:$A$2000,$B891,'I want to cry'!$B$2:$B$2000,$C891)</f>
        <v>0</v>
      </c>
      <c r="N891" s="1">
        <f t="shared" si="144"/>
        <v>0</v>
      </c>
      <c r="O891" s="1">
        <f t="shared" si="145"/>
        <v>0</v>
      </c>
      <c r="P891" s="1">
        <f t="shared" si="146"/>
        <v>0</v>
      </c>
      <c r="Q891" s="1">
        <f>SUMIF('I have a blue banner'!A$2:A$2000,D891,'I have a blue banner'!L$2:L$2000)</f>
        <v>0</v>
      </c>
      <c r="R891" s="1">
        <f>SUMIF('I have a blue banner'!A$2:A$2000,F891,'I have a blue banner'!L$2:L$2000)</f>
        <v>0</v>
      </c>
      <c r="S891" s="1">
        <f>SUMIF('I have a blue banner'!A$2:A$2000,I891,'I have a blue banner'!L$2:L$2000)</f>
        <v>0</v>
      </c>
      <c r="T891" s="1">
        <f>SUMIF('I wanna go biking'!A$2:A$1000,D891,'I wanna go biking'!D$2:D$2000)</f>
        <v>0</v>
      </c>
      <c r="U891" s="1">
        <f>SUMIF('I wanna go biking'!A$2:A$1000,F891,'I wanna go biking'!D$2:D$2000)</f>
        <v>0</v>
      </c>
      <c r="V891" s="1">
        <f>SUMIF('I wanna go biking'!A$2:A$1000,H891,'I wanna go biking'!D$2:D$2000)</f>
        <v>0</v>
      </c>
      <c r="W891">
        <f t="shared" si="147"/>
        <v>0</v>
      </c>
      <c r="X891">
        <f t="shared" si="148"/>
        <v>0</v>
      </c>
      <c r="Y891">
        <f t="shared" si="149"/>
        <v>0</v>
      </c>
      <c r="Z891">
        <f t="shared" si="150"/>
        <v>0</v>
      </c>
      <c r="AA891">
        <f t="shared" si="151"/>
        <v>0</v>
      </c>
      <c r="AB891">
        <f t="shared" si="152"/>
        <v>0</v>
      </c>
      <c r="AC891" s="25">
        <f t="shared" si="153"/>
        <v>0</v>
      </c>
    </row>
    <row r="892" spans="1:29">
      <c r="A892">
        <f>'Data Entry'!A893</f>
        <v>0</v>
      </c>
      <c r="B892">
        <f>'Data Entry'!B893</f>
        <v>0</v>
      </c>
      <c r="C892">
        <f>'Data Entry'!C893</f>
        <v>0</v>
      </c>
      <c r="D892">
        <f>'Data Entry'!M893</f>
        <v>0</v>
      </c>
      <c r="E892">
        <f>'Data Entry'!N893</f>
        <v>0</v>
      </c>
      <c r="F892">
        <f>'Data Entry'!O893</f>
        <v>0</v>
      </c>
      <c r="G892">
        <f>'Data Entry'!P893</f>
        <v>0</v>
      </c>
      <c r="H892">
        <f>'Data Entry'!Q893</f>
        <v>0</v>
      </c>
      <c r="I892">
        <f>'Data Entry'!R893</f>
        <v>0</v>
      </c>
      <c r="J892">
        <f t="shared" si="143"/>
        <v>0</v>
      </c>
      <c r="K892" s="1">
        <f>SUMIFS('I want to cry'!C$2:C$2000,'I want to cry'!$A$2:$A$2000,$B892,'I want to cry'!$B$2:$B$2000,$C892)</f>
        <v>0</v>
      </c>
      <c r="L892" s="1">
        <f>SUMIFS('I want to cry'!D$2:D$2000,'I want to cry'!$A$2:$A$2000,$B892,'I want to cry'!$B$2:$B$2000,$C892)</f>
        <v>0</v>
      </c>
      <c r="M892" s="1">
        <f>SUMIFS('I want to cry'!E$2:E$2000,'I want to cry'!$A$2:$A$2000,$B892,'I want to cry'!$B$2:$B$2000,$C892)</f>
        <v>0</v>
      </c>
      <c r="N892" s="1">
        <f t="shared" si="144"/>
        <v>0</v>
      </c>
      <c r="O892" s="1">
        <f t="shared" si="145"/>
        <v>0</v>
      </c>
      <c r="P892" s="1">
        <f t="shared" si="146"/>
        <v>0</v>
      </c>
      <c r="Q892" s="1">
        <f>SUMIF('I have a blue banner'!A$2:A$2000,D892,'I have a blue banner'!L$2:L$2000)</f>
        <v>0</v>
      </c>
      <c r="R892" s="1">
        <f>SUMIF('I have a blue banner'!A$2:A$2000,F892,'I have a blue banner'!L$2:L$2000)</f>
        <v>0</v>
      </c>
      <c r="S892" s="1">
        <f>SUMIF('I have a blue banner'!A$2:A$2000,I892,'I have a blue banner'!L$2:L$2000)</f>
        <v>0</v>
      </c>
      <c r="T892" s="1">
        <f>SUMIF('I wanna go biking'!A$2:A$1000,D892,'I wanna go biking'!D$2:D$2000)</f>
        <v>0</v>
      </c>
      <c r="U892" s="1">
        <f>SUMIF('I wanna go biking'!A$2:A$1000,F892,'I wanna go biking'!D$2:D$2000)</f>
        <v>0</v>
      </c>
      <c r="V892" s="1">
        <f>SUMIF('I wanna go biking'!A$2:A$1000,H892,'I wanna go biking'!D$2:D$2000)</f>
        <v>0</v>
      </c>
      <c r="W892">
        <f t="shared" si="147"/>
        <v>0</v>
      </c>
      <c r="X892">
        <f t="shared" si="148"/>
        <v>0</v>
      </c>
      <c r="Y892">
        <f t="shared" si="149"/>
        <v>0</v>
      </c>
      <c r="Z892">
        <f t="shared" si="150"/>
        <v>0</v>
      </c>
      <c r="AA892">
        <f t="shared" si="151"/>
        <v>0</v>
      </c>
      <c r="AB892">
        <f t="shared" si="152"/>
        <v>0</v>
      </c>
      <c r="AC892" s="25">
        <f t="shared" si="153"/>
        <v>0</v>
      </c>
    </row>
    <row r="893" spans="1:29">
      <c r="A893">
        <f>'Data Entry'!A894</f>
        <v>0</v>
      </c>
      <c r="B893">
        <f>'Data Entry'!B894</f>
        <v>0</v>
      </c>
      <c r="C893">
        <f>'Data Entry'!C894</f>
        <v>0</v>
      </c>
      <c r="D893">
        <f>'Data Entry'!M894</f>
        <v>0</v>
      </c>
      <c r="E893">
        <f>'Data Entry'!N894</f>
        <v>0</v>
      </c>
      <c r="F893">
        <f>'Data Entry'!O894</f>
        <v>0</v>
      </c>
      <c r="G893">
        <f>'Data Entry'!P894</f>
        <v>0</v>
      </c>
      <c r="H893">
        <f>'Data Entry'!Q894</f>
        <v>0</v>
      </c>
      <c r="I893">
        <f>'Data Entry'!R894</f>
        <v>0</v>
      </c>
      <c r="J893">
        <f t="shared" si="143"/>
        <v>0</v>
      </c>
      <c r="K893" s="1">
        <f>SUMIFS('I want to cry'!C$2:C$2000,'I want to cry'!$A$2:$A$2000,$B893,'I want to cry'!$B$2:$B$2000,$C893)</f>
        <v>0</v>
      </c>
      <c r="L893" s="1">
        <f>SUMIFS('I want to cry'!D$2:D$2000,'I want to cry'!$A$2:$A$2000,$B893,'I want to cry'!$B$2:$B$2000,$C893)</f>
        <v>0</v>
      </c>
      <c r="M893" s="1">
        <f>SUMIFS('I want to cry'!E$2:E$2000,'I want to cry'!$A$2:$A$2000,$B893,'I want to cry'!$B$2:$B$2000,$C893)</f>
        <v>0</v>
      </c>
      <c r="N893" s="1">
        <f t="shared" si="144"/>
        <v>0</v>
      </c>
      <c r="O893" s="1">
        <f t="shared" si="145"/>
        <v>0</v>
      </c>
      <c r="P893" s="1">
        <f t="shared" si="146"/>
        <v>0</v>
      </c>
      <c r="Q893" s="1">
        <f>SUMIF('I have a blue banner'!A$2:A$2000,D893,'I have a blue banner'!L$2:L$2000)</f>
        <v>0</v>
      </c>
      <c r="R893" s="1">
        <f>SUMIF('I have a blue banner'!A$2:A$2000,F893,'I have a blue banner'!L$2:L$2000)</f>
        <v>0</v>
      </c>
      <c r="S893" s="1">
        <f>SUMIF('I have a blue banner'!A$2:A$2000,I893,'I have a blue banner'!L$2:L$2000)</f>
        <v>0</v>
      </c>
      <c r="T893" s="1">
        <f>SUMIF('I wanna go biking'!A$2:A$1000,D893,'I wanna go biking'!D$2:D$2000)</f>
        <v>0</v>
      </c>
      <c r="U893" s="1">
        <f>SUMIF('I wanna go biking'!A$2:A$1000,F893,'I wanna go biking'!D$2:D$2000)</f>
        <v>0</v>
      </c>
      <c r="V893" s="1">
        <f>SUMIF('I wanna go biking'!A$2:A$1000,H893,'I wanna go biking'!D$2:D$2000)</f>
        <v>0</v>
      </c>
      <c r="W893">
        <f t="shared" si="147"/>
        <v>0</v>
      </c>
      <c r="X893">
        <f t="shared" si="148"/>
        <v>0</v>
      </c>
      <c r="Y893">
        <f t="shared" si="149"/>
        <v>0</v>
      </c>
      <c r="Z893">
        <f t="shared" si="150"/>
        <v>0</v>
      </c>
      <c r="AA893">
        <f t="shared" si="151"/>
        <v>0</v>
      </c>
      <c r="AB893">
        <f t="shared" si="152"/>
        <v>0</v>
      </c>
      <c r="AC893" s="25">
        <f t="shared" si="153"/>
        <v>0</v>
      </c>
    </row>
    <row r="894" spans="1:29">
      <c r="A894">
        <f>'Data Entry'!A895</f>
        <v>0</v>
      </c>
      <c r="B894">
        <f>'Data Entry'!B895</f>
        <v>0</v>
      </c>
      <c r="C894">
        <f>'Data Entry'!C895</f>
        <v>0</v>
      </c>
      <c r="D894">
        <f>'Data Entry'!M895</f>
        <v>0</v>
      </c>
      <c r="E894">
        <f>'Data Entry'!N895</f>
        <v>0</v>
      </c>
      <c r="F894">
        <f>'Data Entry'!O895</f>
        <v>0</v>
      </c>
      <c r="G894">
        <f>'Data Entry'!P895</f>
        <v>0</v>
      </c>
      <c r="H894">
        <f>'Data Entry'!Q895</f>
        <v>0</v>
      </c>
      <c r="I894">
        <f>'Data Entry'!R895</f>
        <v>0</v>
      </c>
      <c r="J894">
        <f t="shared" ref="J894:J957" si="154">E894+G894+I894</f>
        <v>0</v>
      </c>
      <c r="K894" s="1">
        <f>SUMIFS('I want to cry'!C$2:C$2000,'I want to cry'!$A$2:$A$2000,$B894,'I want to cry'!$B$2:$B$2000,$C894)</f>
        <v>0</v>
      </c>
      <c r="L894" s="1">
        <f>SUMIFS('I want to cry'!D$2:D$2000,'I want to cry'!$A$2:$A$2000,$B894,'I want to cry'!$B$2:$B$2000,$C894)</f>
        <v>0</v>
      </c>
      <c r="M894" s="1">
        <f>SUMIFS('I want to cry'!E$2:E$2000,'I want to cry'!$A$2:$A$2000,$B894,'I want to cry'!$B$2:$B$2000,$C894)</f>
        <v>0</v>
      </c>
      <c r="N894" s="1">
        <f t="shared" ref="N894:N957" si="155">IF(K894&lt;1.5,0,IF(E894&lt;2.5,0,E894/K894))</f>
        <v>0</v>
      </c>
      <c r="O894" s="1">
        <f t="shared" ref="O894:O957" si="156">IF(L894&lt;1.5,0,IF(G894&lt;2.5,0,G894/L894))</f>
        <v>0</v>
      </c>
      <c r="P894" s="1">
        <f t="shared" ref="P894:P957" si="157">IF(M894&lt;1.5,0,IF(I894&lt;2.5,0,I894/M894))</f>
        <v>0</v>
      </c>
      <c r="Q894" s="1">
        <f>SUMIF('I have a blue banner'!A$2:A$2000,D894,'I have a blue banner'!L$2:L$2000)</f>
        <v>0</v>
      </c>
      <c r="R894" s="1">
        <f>SUMIF('I have a blue banner'!A$2:A$2000,F894,'I have a blue banner'!L$2:L$2000)</f>
        <v>0</v>
      </c>
      <c r="S894" s="1">
        <f>SUMIF('I have a blue banner'!A$2:A$2000,I894,'I have a blue banner'!L$2:L$2000)</f>
        <v>0</v>
      </c>
      <c r="T894" s="1">
        <f>SUMIF('I wanna go biking'!A$2:A$1000,D894,'I wanna go biking'!D$2:D$2000)</f>
        <v>0</v>
      </c>
      <c r="U894" s="1">
        <f>SUMIF('I wanna go biking'!A$2:A$1000,F894,'I wanna go biking'!D$2:D$2000)</f>
        <v>0</v>
      </c>
      <c r="V894" s="1">
        <f>SUMIF('I wanna go biking'!A$2:A$1000,H894,'I wanna go biking'!D$2:D$2000)</f>
        <v>0</v>
      </c>
      <c r="W894">
        <f t="shared" ref="W894:W957" si="158">T894-Q894</f>
        <v>0</v>
      </c>
      <c r="X894">
        <f t="shared" ref="X894:X957" si="159">U894-R894</f>
        <v>0</v>
      </c>
      <c r="Y894">
        <f t="shared" ref="Y894:Y957" si="160">V894-S894</f>
        <v>0</v>
      </c>
      <c r="Z894">
        <f t="shared" ref="Z894:Z957" si="161">W894*N894</f>
        <v>0</v>
      </c>
      <c r="AA894">
        <f t="shared" ref="AA894:AA957" si="162">X894*O894</f>
        <v>0</v>
      </c>
      <c r="AB894">
        <f t="shared" ref="AB894:AB957" si="163">Y894*P894</f>
        <v>0</v>
      </c>
      <c r="AC894" s="25">
        <f t="shared" ref="AC894:AC957" si="164">SUM(Z894:AB894)</f>
        <v>0</v>
      </c>
    </row>
    <row r="895" spans="1:29">
      <c r="A895">
        <f>'Data Entry'!A896</f>
        <v>0</v>
      </c>
      <c r="B895">
        <f>'Data Entry'!B896</f>
        <v>0</v>
      </c>
      <c r="C895">
        <f>'Data Entry'!C896</f>
        <v>0</v>
      </c>
      <c r="D895">
        <f>'Data Entry'!M896</f>
        <v>0</v>
      </c>
      <c r="E895">
        <f>'Data Entry'!N896</f>
        <v>0</v>
      </c>
      <c r="F895">
        <f>'Data Entry'!O896</f>
        <v>0</v>
      </c>
      <c r="G895">
        <f>'Data Entry'!P896</f>
        <v>0</v>
      </c>
      <c r="H895">
        <f>'Data Entry'!Q896</f>
        <v>0</v>
      </c>
      <c r="I895">
        <f>'Data Entry'!R896</f>
        <v>0</v>
      </c>
      <c r="J895">
        <f t="shared" si="154"/>
        <v>0</v>
      </c>
      <c r="K895" s="1">
        <f>SUMIFS('I want to cry'!C$2:C$2000,'I want to cry'!$A$2:$A$2000,$B895,'I want to cry'!$B$2:$B$2000,$C895)</f>
        <v>0</v>
      </c>
      <c r="L895" s="1">
        <f>SUMIFS('I want to cry'!D$2:D$2000,'I want to cry'!$A$2:$A$2000,$B895,'I want to cry'!$B$2:$B$2000,$C895)</f>
        <v>0</v>
      </c>
      <c r="M895" s="1">
        <f>SUMIFS('I want to cry'!E$2:E$2000,'I want to cry'!$A$2:$A$2000,$B895,'I want to cry'!$B$2:$B$2000,$C895)</f>
        <v>0</v>
      </c>
      <c r="N895" s="1">
        <f t="shared" si="155"/>
        <v>0</v>
      </c>
      <c r="O895" s="1">
        <f t="shared" si="156"/>
        <v>0</v>
      </c>
      <c r="P895" s="1">
        <f t="shared" si="157"/>
        <v>0</v>
      </c>
      <c r="Q895" s="1">
        <f>SUMIF('I have a blue banner'!A$2:A$2000,D895,'I have a blue banner'!L$2:L$2000)</f>
        <v>0</v>
      </c>
      <c r="R895" s="1">
        <f>SUMIF('I have a blue banner'!A$2:A$2000,F895,'I have a blue banner'!L$2:L$2000)</f>
        <v>0</v>
      </c>
      <c r="S895" s="1">
        <f>SUMIF('I have a blue banner'!A$2:A$2000,I895,'I have a blue banner'!L$2:L$2000)</f>
        <v>0</v>
      </c>
      <c r="T895" s="1">
        <f>SUMIF('I wanna go biking'!A$2:A$1000,D895,'I wanna go biking'!D$2:D$2000)</f>
        <v>0</v>
      </c>
      <c r="U895" s="1">
        <f>SUMIF('I wanna go biking'!A$2:A$1000,F895,'I wanna go biking'!D$2:D$2000)</f>
        <v>0</v>
      </c>
      <c r="V895" s="1">
        <f>SUMIF('I wanna go biking'!A$2:A$1000,H895,'I wanna go biking'!D$2:D$2000)</f>
        <v>0</v>
      </c>
      <c r="W895">
        <f t="shared" si="158"/>
        <v>0</v>
      </c>
      <c r="X895">
        <f t="shared" si="159"/>
        <v>0</v>
      </c>
      <c r="Y895">
        <f t="shared" si="160"/>
        <v>0</v>
      </c>
      <c r="Z895">
        <f t="shared" si="161"/>
        <v>0</v>
      </c>
      <c r="AA895">
        <f t="shared" si="162"/>
        <v>0</v>
      </c>
      <c r="AB895">
        <f t="shared" si="163"/>
        <v>0</v>
      </c>
      <c r="AC895" s="25">
        <f t="shared" si="164"/>
        <v>0</v>
      </c>
    </row>
    <row r="896" spans="1:29">
      <c r="A896">
        <f>'Data Entry'!A897</f>
        <v>0</v>
      </c>
      <c r="B896">
        <f>'Data Entry'!B897</f>
        <v>0</v>
      </c>
      <c r="C896">
        <f>'Data Entry'!C897</f>
        <v>0</v>
      </c>
      <c r="D896">
        <f>'Data Entry'!M897</f>
        <v>0</v>
      </c>
      <c r="E896">
        <f>'Data Entry'!N897</f>
        <v>0</v>
      </c>
      <c r="F896">
        <f>'Data Entry'!O897</f>
        <v>0</v>
      </c>
      <c r="G896">
        <f>'Data Entry'!P897</f>
        <v>0</v>
      </c>
      <c r="H896">
        <f>'Data Entry'!Q897</f>
        <v>0</v>
      </c>
      <c r="I896">
        <f>'Data Entry'!R897</f>
        <v>0</v>
      </c>
      <c r="J896">
        <f t="shared" si="154"/>
        <v>0</v>
      </c>
      <c r="K896" s="1">
        <f>SUMIFS('I want to cry'!C$2:C$2000,'I want to cry'!$A$2:$A$2000,$B896,'I want to cry'!$B$2:$B$2000,$C896)</f>
        <v>0</v>
      </c>
      <c r="L896" s="1">
        <f>SUMIFS('I want to cry'!D$2:D$2000,'I want to cry'!$A$2:$A$2000,$B896,'I want to cry'!$B$2:$B$2000,$C896)</f>
        <v>0</v>
      </c>
      <c r="M896" s="1">
        <f>SUMIFS('I want to cry'!E$2:E$2000,'I want to cry'!$A$2:$A$2000,$B896,'I want to cry'!$B$2:$B$2000,$C896)</f>
        <v>0</v>
      </c>
      <c r="N896" s="1">
        <f t="shared" si="155"/>
        <v>0</v>
      </c>
      <c r="O896" s="1">
        <f t="shared" si="156"/>
        <v>0</v>
      </c>
      <c r="P896" s="1">
        <f t="shared" si="157"/>
        <v>0</v>
      </c>
      <c r="Q896" s="1">
        <f>SUMIF('I have a blue banner'!A$2:A$2000,D896,'I have a blue banner'!L$2:L$2000)</f>
        <v>0</v>
      </c>
      <c r="R896" s="1">
        <f>SUMIF('I have a blue banner'!A$2:A$2000,F896,'I have a blue banner'!L$2:L$2000)</f>
        <v>0</v>
      </c>
      <c r="S896" s="1">
        <f>SUMIF('I have a blue banner'!A$2:A$2000,I896,'I have a blue banner'!L$2:L$2000)</f>
        <v>0</v>
      </c>
      <c r="T896" s="1">
        <f>SUMIF('I wanna go biking'!A$2:A$1000,D896,'I wanna go biking'!D$2:D$2000)</f>
        <v>0</v>
      </c>
      <c r="U896" s="1">
        <f>SUMIF('I wanna go biking'!A$2:A$1000,F896,'I wanna go biking'!D$2:D$2000)</f>
        <v>0</v>
      </c>
      <c r="V896" s="1">
        <f>SUMIF('I wanna go biking'!A$2:A$1000,H896,'I wanna go biking'!D$2:D$2000)</f>
        <v>0</v>
      </c>
      <c r="W896">
        <f t="shared" si="158"/>
        <v>0</v>
      </c>
      <c r="X896">
        <f t="shared" si="159"/>
        <v>0</v>
      </c>
      <c r="Y896">
        <f t="shared" si="160"/>
        <v>0</v>
      </c>
      <c r="Z896">
        <f t="shared" si="161"/>
        <v>0</v>
      </c>
      <c r="AA896">
        <f t="shared" si="162"/>
        <v>0</v>
      </c>
      <c r="AB896">
        <f t="shared" si="163"/>
        <v>0</v>
      </c>
      <c r="AC896" s="25">
        <f t="shared" si="164"/>
        <v>0</v>
      </c>
    </row>
    <row r="897" spans="1:29">
      <c r="A897">
        <f>'Data Entry'!A898</f>
        <v>0</v>
      </c>
      <c r="B897">
        <f>'Data Entry'!B898</f>
        <v>0</v>
      </c>
      <c r="C897">
        <f>'Data Entry'!C898</f>
        <v>0</v>
      </c>
      <c r="D897">
        <f>'Data Entry'!M898</f>
        <v>0</v>
      </c>
      <c r="E897">
        <f>'Data Entry'!N898</f>
        <v>0</v>
      </c>
      <c r="F897">
        <f>'Data Entry'!O898</f>
        <v>0</v>
      </c>
      <c r="G897">
        <f>'Data Entry'!P898</f>
        <v>0</v>
      </c>
      <c r="H897">
        <f>'Data Entry'!Q898</f>
        <v>0</v>
      </c>
      <c r="I897">
        <f>'Data Entry'!R898</f>
        <v>0</v>
      </c>
      <c r="J897">
        <f t="shared" si="154"/>
        <v>0</v>
      </c>
      <c r="K897" s="1">
        <f>SUMIFS('I want to cry'!C$2:C$2000,'I want to cry'!$A$2:$A$2000,$B897,'I want to cry'!$B$2:$B$2000,$C897)</f>
        <v>0</v>
      </c>
      <c r="L897" s="1">
        <f>SUMIFS('I want to cry'!D$2:D$2000,'I want to cry'!$A$2:$A$2000,$B897,'I want to cry'!$B$2:$B$2000,$C897)</f>
        <v>0</v>
      </c>
      <c r="M897" s="1">
        <f>SUMIFS('I want to cry'!E$2:E$2000,'I want to cry'!$A$2:$A$2000,$B897,'I want to cry'!$B$2:$B$2000,$C897)</f>
        <v>0</v>
      </c>
      <c r="N897" s="1">
        <f t="shared" si="155"/>
        <v>0</v>
      </c>
      <c r="O897" s="1">
        <f t="shared" si="156"/>
        <v>0</v>
      </c>
      <c r="P897" s="1">
        <f t="shared" si="157"/>
        <v>0</v>
      </c>
      <c r="Q897" s="1">
        <f>SUMIF('I have a blue banner'!A$2:A$2000,D897,'I have a blue banner'!L$2:L$2000)</f>
        <v>0</v>
      </c>
      <c r="R897" s="1">
        <f>SUMIF('I have a blue banner'!A$2:A$2000,F897,'I have a blue banner'!L$2:L$2000)</f>
        <v>0</v>
      </c>
      <c r="S897" s="1">
        <f>SUMIF('I have a blue banner'!A$2:A$2000,I897,'I have a blue banner'!L$2:L$2000)</f>
        <v>0</v>
      </c>
      <c r="T897" s="1">
        <f>SUMIF('I wanna go biking'!A$2:A$1000,D897,'I wanna go biking'!D$2:D$2000)</f>
        <v>0</v>
      </c>
      <c r="U897" s="1">
        <f>SUMIF('I wanna go biking'!A$2:A$1000,F897,'I wanna go biking'!D$2:D$2000)</f>
        <v>0</v>
      </c>
      <c r="V897" s="1">
        <f>SUMIF('I wanna go biking'!A$2:A$1000,H897,'I wanna go biking'!D$2:D$2000)</f>
        <v>0</v>
      </c>
      <c r="W897">
        <f t="shared" si="158"/>
        <v>0</v>
      </c>
      <c r="X897">
        <f t="shared" si="159"/>
        <v>0</v>
      </c>
      <c r="Y897">
        <f t="shared" si="160"/>
        <v>0</v>
      </c>
      <c r="Z897">
        <f t="shared" si="161"/>
        <v>0</v>
      </c>
      <c r="AA897">
        <f t="shared" si="162"/>
        <v>0</v>
      </c>
      <c r="AB897">
        <f t="shared" si="163"/>
        <v>0</v>
      </c>
      <c r="AC897" s="25">
        <f t="shared" si="164"/>
        <v>0</v>
      </c>
    </row>
    <row r="898" spans="1:29">
      <c r="A898">
        <f>'Data Entry'!A899</f>
        <v>0</v>
      </c>
      <c r="B898">
        <f>'Data Entry'!B899</f>
        <v>0</v>
      </c>
      <c r="C898">
        <f>'Data Entry'!C899</f>
        <v>0</v>
      </c>
      <c r="D898">
        <f>'Data Entry'!M899</f>
        <v>0</v>
      </c>
      <c r="E898">
        <f>'Data Entry'!N899</f>
        <v>0</v>
      </c>
      <c r="F898">
        <f>'Data Entry'!O899</f>
        <v>0</v>
      </c>
      <c r="G898">
        <f>'Data Entry'!P899</f>
        <v>0</v>
      </c>
      <c r="H898">
        <f>'Data Entry'!Q899</f>
        <v>0</v>
      </c>
      <c r="I898">
        <f>'Data Entry'!R899</f>
        <v>0</v>
      </c>
      <c r="J898">
        <f t="shared" si="154"/>
        <v>0</v>
      </c>
      <c r="K898" s="1">
        <f>SUMIFS('I want to cry'!C$2:C$2000,'I want to cry'!$A$2:$A$2000,$B898,'I want to cry'!$B$2:$B$2000,$C898)</f>
        <v>0</v>
      </c>
      <c r="L898" s="1">
        <f>SUMIFS('I want to cry'!D$2:D$2000,'I want to cry'!$A$2:$A$2000,$B898,'I want to cry'!$B$2:$B$2000,$C898)</f>
        <v>0</v>
      </c>
      <c r="M898" s="1">
        <f>SUMIFS('I want to cry'!E$2:E$2000,'I want to cry'!$A$2:$A$2000,$B898,'I want to cry'!$B$2:$B$2000,$C898)</f>
        <v>0</v>
      </c>
      <c r="N898" s="1">
        <f t="shared" si="155"/>
        <v>0</v>
      </c>
      <c r="O898" s="1">
        <f t="shared" si="156"/>
        <v>0</v>
      </c>
      <c r="P898" s="1">
        <f t="shared" si="157"/>
        <v>0</v>
      </c>
      <c r="Q898" s="1">
        <f>SUMIF('I have a blue banner'!A$2:A$2000,D898,'I have a blue banner'!L$2:L$2000)</f>
        <v>0</v>
      </c>
      <c r="R898" s="1">
        <f>SUMIF('I have a blue banner'!A$2:A$2000,F898,'I have a blue banner'!L$2:L$2000)</f>
        <v>0</v>
      </c>
      <c r="S898" s="1">
        <f>SUMIF('I have a blue banner'!A$2:A$2000,I898,'I have a blue banner'!L$2:L$2000)</f>
        <v>0</v>
      </c>
      <c r="T898" s="1">
        <f>SUMIF('I wanna go biking'!A$2:A$1000,D898,'I wanna go biking'!D$2:D$2000)</f>
        <v>0</v>
      </c>
      <c r="U898" s="1">
        <f>SUMIF('I wanna go biking'!A$2:A$1000,F898,'I wanna go biking'!D$2:D$2000)</f>
        <v>0</v>
      </c>
      <c r="V898" s="1">
        <f>SUMIF('I wanna go biking'!A$2:A$1000,H898,'I wanna go biking'!D$2:D$2000)</f>
        <v>0</v>
      </c>
      <c r="W898">
        <f t="shared" si="158"/>
        <v>0</v>
      </c>
      <c r="X898">
        <f t="shared" si="159"/>
        <v>0</v>
      </c>
      <c r="Y898">
        <f t="shared" si="160"/>
        <v>0</v>
      </c>
      <c r="Z898">
        <f t="shared" si="161"/>
        <v>0</v>
      </c>
      <c r="AA898">
        <f t="shared" si="162"/>
        <v>0</v>
      </c>
      <c r="AB898">
        <f t="shared" si="163"/>
        <v>0</v>
      </c>
      <c r="AC898" s="25">
        <f t="shared" si="164"/>
        <v>0</v>
      </c>
    </row>
    <row r="899" spans="1:29">
      <c r="A899">
        <f>'Data Entry'!A900</f>
        <v>0</v>
      </c>
      <c r="B899">
        <f>'Data Entry'!B900</f>
        <v>0</v>
      </c>
      <c r="C899">
        <f>'Data Entry'!C900</f>
        <v>0</v>
      </c>
      <c r="D899">
        <f>'Data Entry'!M900</f>
        <v>0</v>
      </c>
      <c r="E899">
        <f>'Data Entry'!N900</f>
        <v>0</v>
      </c>
      <c r="F899">
        <f>'Data Entry'!O900</f>
        <v>0</v>
      </c>
      <c r="G899">
        <f>'Data Entry'!P900</f>
        <v>0</v>
      </c>
      <c r="H899">
        <f>'Data Entry'!Q900</f>
        <v>0</v>
      </c>
      <c r="I899">
        <f>'Data Entry'!R900</f>
        <v>0</v>
      </c>
      <c r="J899">
        <f t="shared" si="154"/>
        <v>0</v>
      </c>
      <c r="K899" s="1">
        <f>SUMIFS('I want to cry'!C$2:C$2000,'I want to cry'!$A$2:$A$2000,$B899,'I want to cry'!$B$2:$B$2000,$C899)</f>
        <v>0</v>
      </c>
      <c r="L899" s="1">
        <f>SUMIFS('I want to cry'!D$2:D$2000,'I want to cry'!$A$2:$A$2000,$B899,'I want to cry'!$B$2:$B$2000,$C899)</f>
        <v>0</v>
      </c>
      <c r="M899" s="1">
        <f>SUMIFS('I want to cry'!E$2:E$2000,'I want to cry'!$A$2:$A$2000,$B899,'I want to cry'!$B$2:$B$2000,$C899)</f>
        <v>0</v>
      </c>
      <c r="N899" s="1">
        <f t="shared" si="155"/>
        <v>0</v>
      </c>
      <c r="O899" s="1">
        <f t="shared" si="156"/>
        <v>0</v>
      </c>
      <c r="P899" s="1">
        <f t="shared" si="157"/>
        <v>0</v>
      </c>
      <c r="Q899" s="1">
        <f>SUMIF('I have a blue banner'!A$2:A$2000,D899,'I have a blue banner'!L$2:L$2000)</f>
        <v>0</v>
      </c>
      <c r="R899" s="1">
        <f>SUMIF('I have a blue banner'!A$2:A$2000,F899,'I have a blue banner'!L$2:L$2000)</f>
        <v>0</v>
      </c>
      <c r="S899" s="1">
        <f>SUMIF('I have a blue banner'!A$2:A$2000,I899,'I have a blue banner'!L$2:L$2000)</f>
        <v>0</v>
      </c>
      <c r="T899" s="1">
        <f>SUMIF('I wanna go biking'!A$2:A$1000,D899,'I wanna go biking'!D$2:D$2000)</f>
        <v>0</v>
      </c>
      <c r="U899" s="1">
        <f>SUMIF('I wanna go biking'!A$2:A$1000,F899,'I wanna go biking'!D$2:D$2000)</f>
        <v>0</v>
      </c>
      <c r="V899" s="1">
        <f>SUMIF('I wanna go biking'!A$2:A$1000,H899,'I wanna go biking'!D$2:D$2000)</f>
        <v>0</v>
      </c>
      <c r="W899">
        <f t="shared" si="158"/>
        <v>0</v>
      </c>
      <c r="X899">
        <f t="shared" si="159"/>
        <v>0</v>
      </c>
      <c r="Y899">
        <f t="shared" si="160"/>
        <v>0</v>
      </c>
      <c r="Z899">
        <f t="shared" si="161"/>
        <v>0</v>
      </c>
      <c r="AA899">
        <f t="shared" si="162"/>
        <v>0</v>
      </c>
      <c r="AB899">
        <f t="shared" si="163"/>
        <v>0</v>
      </c>
      <c r="AC899" s="25">
        <f t="shared" si="164"/>
        <v>0</v>
      </c>
    </row>
    <row r="900" spans="1:29">
      <c r="A900">
        <f>'Data Entry'!A901</f>
        <v>0</v>
      </c>
      <c r="B900">
        <f>'Data Entry'!B901</f>
        <v>0</v>
      </c>
      <c r="C900">
        <f>'Data Entry'!C901</f>
        <v>0</v>
      </c>
      <c r="D900">
        <f>'Data Entry'!M901</f>
        <v>0</v>
      </c>
      <c r="E900">
        <f>'Data Entry'!N901</f>
        <v>0</v>
      </c>
      <c r="F900">
        <f>'Data Entry'!O901</f>
        <v>0</v>
      </c>
      <c r="G900">
        <f>'Data Entry'!P901</f>
        <v>0</v>
      </c>
      <c r="H900">
        <f>'Data Entry'!Q901</f>
        <v>0</v>
      </c>
      <c r="I900">
        <f>'Data Entry'!R901</f>
        <v>0</v>
      </c>
      <c r="J900">
        <f t="shared" si="154"/>
        <v>0</v>
      </c>
      <c r="K900" s="1">
        <f>SUMIFS('I want to cry'!C$2:C$2000,'I want to cry'!$A$2:$A$2000,$B900,'I want to cry'!$B$2:$B$2000,$C900)</f>
        <v>0</v>
      </c>
      <c r="L900" s="1">
        <f>SUMIFS('I want to cry'!D$2:D$2000,'I want to cry'!$A$2:$A$2000,$B900,'I want to cry'!$B$2:$B$2000,$C900)</f>
        <v>0</v>
      </c>
      <c r="M900" s="1">
        <f>SUMIFS('I want to cry'!E$2:E$2000,'I want to cry'!$A$2:$A$2000,$B900,'I want to cry'!$B$2:$B$2000,$C900)</f>
        <v>0</v>
      </c>
      <c r="N900" s="1">
        <f t="shared" si="155"/>
        <v>0</v>
      </c>
      <c r="O900" s="1">
        <f t="shared" si="156"/>
        <v>0</v>
      </c>
      <c r="P900" s="1">
        <f t="shared" si="157"/>
        <v>0</v>
      </c>
      <c r="Q900" s="1">
        <f>SUMIF('I have a blue banner'!A$2:A$2000,D900,'I have a blue banner'!L$2:L$2000)</f>
        <v>0</v>
      </c>
      <c r="R900" s="1">
        <f>SUMIF('I have a blue banner'!A$2:A$2000,F900,'I have a blue banner'!L$2:L$2000)</f>
        <v>0</v>
      </c>
      <c r="S900" s="1">
        <f>SUMIF('I have a blue banner'!A$2:A$2000,I900,'I have a blue banner'!L$2:L$2000)</f>
        <v>0</v>
      </c>
      <c r="T900" s="1">
        <f>SUMIF('I wanna go biking'!A$2:A$1000,D900,'I wanna go biking'!D$2:D$2000)</f>
        <v>0</v>
      </c>
      <c r="U900" s="1">
        <f>SUMIF('I wanna go biking'!A$2:A$1000,F900,'I wanna go biking'!D$2:D$2000)</f>
        <v>0</v>
      </c>
      <c r="V900" s="1">
        <f>SUMIF('I wanna go biking'!A$2:A$1000,H900,'I wanna go biking'!D$2:D$2000)</f>
        <v>0</v>
      </c>
      <c r="W900">
        <f t="shared" si="158"/>
        <v>0</v>
      </c>
      <c r="X900">
        <f t="shared" si="159"/>
        <v>0</v>
      </c>
      <c r="Y900">
        <f t="shared" si="160"/>
        <v>0</v>
      </c>
      <c r="Z900">
        <f t="shared" si="161"/>
        <v>0</v>
      </c>
      <c r="AA900">
        <f t="shared" si="162"/>
        <v>0</v>
      </c>
      <c r="AB900">
        <f t="shared" si="163"/>
        <v>0</v>
      </c>
      <c r="AC900" s="25">
        <f t="shared" si="164"/>
        <v>0</v>
      </c>
    </row>
    <row r="901" spans="1:29">
      <c r="A901">
        <f>'Data Entry'!A902</f>
        <v>0</v>
      </c>
      <c r="B901">
        <f>'Data Entry'!B902</f>
        <v>0</v>
      </c>
      <c r="C901">
        <f>'Data Entry'!C902</f>
        <v>0</v>
      </c>
      <c r="D901">
        <f>'Data Entry'!M902</f>
        <v>0</v>
      </c>
      <c r="E901">
        <f>'Data Entry'!N902</f>
        <v>0</v>
      </c>
      <c r="F901">
        <f>'Data Entry'!O902</f>
        <v>0</v>
      </c>
      <c r="G901">
        <f>'Data Entry'!P902</f>
        <v>0</v>
      </c>
      <c r="H901">
        <f>'Data Entry'!Q902</f>
        <v>0</v>
      </c>
      <c r="I901">
        <f>'Data Entry'!R902</f>
        <v>0</v>
      </c>
      <c r="J901">
        <f t="shared" si="154"/>
        <v>0</v>
      </c>
      <c r="K901" s="1">
        <f>SUMIFS('I want to cry'!C$2:C$2000,'I want to cry'!$A$2:$A$2000,$B901,'I want to cry'!$B$2:$B$2000,$C901)</f>
        <v>0</v>
      </c>
      <c r="L901" s="1">
        <f>SUMIFS('I want to cry'!D$2:D$2000,'I want to cry'!$A$2:$A$2000,$B901,'I want to cry'!$B$2:$B$2000,$C901)</f>
        <v>0</v>
      </c>
      <c r="M901" s="1">
        <f>SUMIFS('I want to cry'!E$2:E$2000,'I want to cry'!$A$2:$A$2000,$B901,'I want to cry'!$B$2:$B$2000,$C901)</f>
        <v>0</v>
      </c>
      <c r="N901" s="1">
        <f t="shared" si="155"/>
        <v>0</v>
      </c>
      <c r="O901" s="1">
        <f t="shared" si="156"/>
        <v>0</v>
      </c>
      <c r="P901" s="1">
        <f t="shared" si="157"/>
        <v>0</v>
      </c>
      <c r="Q901" s="1">
        <f>SUMIF('I have a blue banner'!A$2:A$2000,D901,'I have a blue banner'!L$2:L$2000)</f>
        <v>0</v>
      </c>
      <c r="R901" s="1">
        <f>SUMIF('I have a blue banner'!A$2:A$2000,F901,'I have a blue banner'!L$2:L$2000)</f>
        <v>0</v>
      </c>
      <c r="S901" s="1">
        <f>SUMIF('I have a blue banner'!A$2:A$2000,I901,'I have a blue banner'!L$2:L$2000)</f>
        <v>0</v>
      </c>
      <c r="T901" s="1">
        <f>SUMIF('I wanna go biking'!A$2:A$1000,D901,'I wanna go biking'!D$2:D$2000)</f>
        <v>0</v>
      </c>
      <c r="U901" s="1">
        <f>SUMIF('I wanna go biking'!A$2:A$1000,F901,'I wanna go biking'!D$2:D$2000)</f>
        <v>0</v>
      </c>
      <c r="V901" s="1">
        <f>SUMIF('I wanna go biking'!A$2:A$1000,H901,'I wanna go biking'!D$2:D$2000)</f>
        <v>0</v>
      </c>
      <c r="W901">
        <f t="shared" si="158"/>
        <v>0</v>
      </c>
      <c r="X901">
        <f t="shared" si="159"/>
        <v>0</v>
      </c>
      <c r="Y901">
        <f t="shared" si="160"/>
        <v>0</v>
      </c>
      <c r="Z901">
        <f t="shared" si="161"/>
        <v>0</v>
      </c>
      <c r="AA901">
        <f t="shared" si="162"/>
        <v>0</v>
      </c>
      <c r="AB901">
        <f t="shared" si="163"/>
        <v>0</v>
      </c>
      <c r="AC901" s="25">
        <f t="shared" si="164"/>
        <v>0</v>
      </c>
    </row>
    <row r="902" spans="1:29">
      <c r="A902">
        <f>'Data Entry'!A903</f>
        <v>0</v>
      </c>
      <c r="B902">
        <f>'Data Entry'!B903</f>
        <v>0</v>
      </c>
      <c r="C902">
        <f>'Data Entry'!C903</f>
        <v>0</v>
      </c>
      <c r="D902">
        <f>'Data Entry'!M903</f>
        <v>0</v>
      </c>
      <c r="E902">
        <f>'Data Entry'!N903</f>
        <v>0</v>
      </c>
      <c r="F902">
        <f>'Data Entry'!O903</f>
        <v>0</v>
      </c>
      <c r="G902">
        <f>'Data Entry'!P903</f>
        <v>0</v>
      </c>
      <c r="H902">
        <f>'Data Entry'!Q903</f>
        <v>0</v>
      </c>
      <c r="I902">
        <f>'Data Entry'!R903</f>
        <v>0</v>
      </c>
      <c r="J902">
        <f t="shared" si="154"/>
        <v>0</v>
      </c>
      <c r="K902" s="1">
        <f>SUMIFS('I want to cry'!C$2:C$2000,'I want to cry'!$A$2:$A$2000,$B902,'I want to cry'!$B$2:$B$2000,$C902)</f>
        <v>0</v>
      </c>
      <c r="L902" s="1">
        <f>SUMIFS('I want to cry'!D$2:D$2000,'I want to cry'!$A$2:$A$2000,$B902,'I want to cry'!$B$2:$B$2000,$C902)</f>
        <v>0</v>
      </c>
      <c r="M902" s="1">
        <f>SUMIFS('I want to cry'!E$2:E$2000,'I want to cry'!$A$2:$A$2000,$B902,'I want to cry'!$B$2:$B$2000,$C902)</f>
        <v>0</v>
      </c>
      <c r="N902" s="1">
        <f t="shared" si="155"/>
        <v>0</v>
      </c>
      <c r="O902" s="1">
        <f t="shared" si="156"/>
        <v>0</v>
      </c>
      <c r="P902" s="1">
        <f t="shared" si="157"/>
        <v>0</v>
      </c>
      <c r="Q902" s="1">
        <f>SUMIF('I have a blue banner'!A$2:A$2000,D902,'I have a blue banner'!L$2:L$2000)</f>
        <v>0</v>
      </c>
      <c r="R902" s="1">
        <f>SUMIF('I have a blue banner'!A$2:A$2000,F902,'I have a blue banner'!L$2:L$2000)</f>
        <v>0</v>
      </c>
      <c r="S902" s="1">
        <f>SUMIF('I have a blue banner'!A$2:A$2000,I902,'I have a blue banner'!L$2:L$2000)</f>
        <v>0</v>
      </c>
      <c r="T902" s="1">
        <f>SUMIF('I wanna go biking'!A$2:A$1000,D902,'I wanna go biking'!D$2:D$2000)</f>
        <v>0</v>
      </c>
      <c r="U902" s="1">
        <f>SUMIF('I wanna go biking'!A$2:A$1000,F902,'I wanna go biking'!D$2:D$2000)</f>
        <v>0</v>
      </c>
      <c r="V902" s="1">
        <f>SUMIF('I wanna go biking'!A$2:A$1000,H902,'I wanna go biking'!D$2:D$2000)</f>
        <v>0</v>
      </c>
      <c r="W902">
        <f t="shared" si="158"/>
        <v>0</v>
      </c>
      <c r="X902">
        <f t="shared" si="159"/>
        <v>0</v>
      </c>
      <c r="Y902">
        <f t="shared" si="160"/>
        <v>0</v>
      </c>
      <c r="Z902">
        <f t="shared" si="161"/>
        <v>0</v>
      </c>
      <c r="AA902">
        <f t="shared" si="162"/>
        <v>0</v>
      </c>
      <c r="AB902">
        <f t="shared" si="163"/>
        <v>0</v>
      </c>
      <c r="AC902" s="25">
        <f t="shared" si="164"/>
        <v>0</v>
      </c>
    </row>
    <row r="903" spans="1:29">
      <c r="A903">
        <f>'Data Entry'!A904</f>
        <v>0</v>
      </c>
      <c r="B903">
        <f>'Data Entry'!B904</f>
        <v>0</v>
      </c>
      <c r="C903">
        <f>'Data Entry'!C904</f>
        <v>0</v>
      </c>
      <c r="D903">
        <f>'Data Entry'!M904</f>
        <v>0</v>
      </c>
      <c r="E903">
        <f>'Data Entry'!N904</f>
        <v>0</v>
      </c>
      <c r="F903">
        <f>'Data Entry'!O904</f>
        <v>0</v>
      </c>
      <c r="G903">
        <f>'Data Entry'!P904</f>
        <v>0</v>
      </c>
      <c r="H903">
        <f>'Data Entry'!Q904</f>
        <v>0</v>
      </c>
      <c r="I903">
        <f>'Data Entry'!R904</f>
        <v>0</v>
      </c>
      <c r="J903">
        <f t="shared" si="154"/>
        <v>0</v>
      </c>
      <c r="K903" s="1">
        <f>SUMIFS('I want to cry'!C$2:C$2000,'I want to cry'!$A$2:$A$2000,$B903,'I want to cry'!$B$2:$B$2000,$C903)</f>
        <v>0</v>
      </c>
      <c r="L903" s="1">
        <f>SUMIFS('I want to cry'!D$2:D$2000,'I want to cry'!$A$2:$A$2000,$B903,'I want to cry'!$B$2:$B$2000,$C903)</f>
        <v>0</v>
      </c>
      <c r="M903" s="1">
        <f>SUMIFS('I want to cry'!E$2:E$2000,'I want to cry'!$A$2:$A$2000,$B903,'I want to cry'!$B$2:$B$2000,$C903)</f>
        <v>0</v>
      </c>
      <c r="N903" s="1">
        <f t="shared" si="155"/>
        <v>0</v>
      </c>
      <c r="O903" s="1">
        <f t="shared" si="156"/>
        <v>0</v>
      </c>
      <c r="P903" s="1">
        <f t="shared" si="157"/>
        <v>0</v>
      </c>
      <c r="Q903" s="1">
        <f>SUMIF('I have a blue banner'!A$2:A$2000,D903,'I have a blue banner'!L$2:L$2000)</f>
        <v>0</v>
      </c>
      <c r="R903" s="1">
        <f>SUMIF('I have a blue banner'!A$2:A$2000,F903,'I have a blue banner'!L$2:L$2000)</f>
        <v>0</v>
      </c>
      <c r="S903" s="1">
        <f>SUMIF('I have a blue banner'!A$2:A$2000,I903,'I have a blue banner'!L$2:L$2000)</f>
        <v>0</v>
      </c>
      <c r="T903" s="1">
        <f>SUMIF('I wanna go biking'!A$2:A$1000,D903,'I wanna go biking'!D$2:D$2000)</f>
        <v>0</v>
      </c>
      <c r="U903" s="1">
        <f>SUMIF('I wanna go biking'!A$2:A$1000,F903,'I wanna go biking'!D$2:D$2000)</f>
        <v>0</v>
      </c>
      <c r="V903" s="1">
        <f>SUMIF('I wanna go biking'!A$2:A$1000,H903,'I wanna go biking'!D$2:D$2000)</f>
        <v>0</v>
      </c>
      <c r="W903">
        <f t="shared" si="158"/>
        <v>0</v>
      </c>
      <c r="X903">
        <f t="shared" si="159"/>
        <v>0</v>
      </c>
      <c r="Y903">
        <f t="shared" si="160"/>
        <v>0</v>
      </c>
      <c r="Z903">
        <f t="shared" si="161"/>
        <v>0</v>
      </c>
      <c r="AA903">
        <f t="shared" si="162"/>
        <v>0</v>
      </c>
      <c r="AB903">
        <f t="shared" si="163"/>
        <v>0</v>
      </c>
      <c r="AC903" s="25">
        <f t="shared" si="164"/>
        <v>0</v>
      </c>
    </row>
    <row r="904" spans="1:29">
      <c r="A904">
        <f>'Data Entry'!A905</f>
        <v>0</v>
      </c>
      <c r="B904">
        <f>'Data Entry'!B905</f>
        <v>0</v>
      </c>
      <c r="C904">
        <f>'Data Entry'!C905</f>
        <v>0</v>
      </c>
      <c r="D904">
        <f>'Data Entry'!M905</f>
        <v>0</v>
      </c>
      <c r="E904">
        <f>'Data Entry'!N905</f>
        <v>0</v>
      </c>
      <c r="F904">
        <f>'Data Entry'!O905</f>
        <v>0</v>
      </c>
      <c r="G904">
        <f>'Data Entry'!P905</f>
        <v>0</v>
      </c>
      <c r="H904">
        <f>'Data Entry'!Q905</f>
        <v>0</v>
      </c>
      <c r="I904">
        <f>'Data Entry'!R905</f>
        <v>0</v>
      </c>
      <c r="J904">
        <f t="shared" si="154"/>
        <v>0</v>
      </c>
      <c r="K904" s="1">
        <f>SUMIFS('I want to cry'!C$2:C$2000,'I want to cry'!$A$2:$A$2000,$B904,'I want to cry'!$B$2:$B$2000,$C904)</f>
        <v>0</v>
      </c>
      <c r="L904" s="1">
        <f>SUMIFS('I want to cry'!D$2:D$2000,'I want to cry'!$A$2:$A$2000,$B904,'I want to cry'!$B$2:$B$2000,$C904)</f>
        <v>0</v>
      </c>
      <c r="M904" s="1">
        <f>SUMIFS('I want to cry'!E$2:E$2000,'I want to cry'!$A$2:$A$2000,$B904,'I want to cry'!$B$2:$B$2000,$C904)</f>
        <v>0</v>
      </c>
      <c r="N904" s="1">
        <f t="shared" si="155"/>
        <v>0</v>
      </c>
      <c r="O904" s="1">
        <f t="shared" si="156"/>
        <v>0</v>
      </c>
      <c r="P904" s="1">
        <f t="shared" si="157"/>
        <v>0</v>
      </c>
      <c r="Q904" s="1">
        <f>SUMIF('I have a blue banner'!A$2:A$2000,D904,'I have a blue banner'!L$2:L$2000)</f>
        <v>0</v>
      </c>
      <c r="R904" s="1">
        <f>SUMIF('I have a blue banner'!A$2:A$2000,F904,'I have a blue banner'!L$2:L$2000)</f>
        <v>0</v>
      </c>
      <c r="S904" s="1">
        <f>SUMIF('I have a blue banner'!A$2:A$2000,I904,'I have a blue banner'!L$2:L$2000)</f>
        <v>0</v>
      </c>
      <c r="T904" s="1">
        <f>SUMIF('I wanna go biking'!A$2:A$1000,D904,'I wanna go biking'!D$2:D$2000)</f>
        <v>0</v>
      </c>
      <c r="U904" s="1">
        <f>SUMIF('I wanna go biking'!A$2:A$1000,F904,'I wanna go biking'!D$2:D$2000)</f>
        <v>0</v>
      </c>
      <c r="V904" s="1">
        <f>SUMIF('I wanna go biking'!A$2:A$1000,H904,'I wanna go biking'!D$2:D$2000)</f>
        <v>0</v>
      </c>
      <c r="W904">
        <f t="shared" si="158"/>
        <v>0</v>
      </c>
      <c r="X904">
        <f t="shared" si="159"/>
        <v>0</v>
      </c>
      <c r="Y904">
        <f t="shared" si="160"/>
        <v>0</v>
      </c>
      <c r="Z904">
        <f t="shared" si="161"/>
        <v>0</v>
      </c>
      <c r="AA904">
        <f t="shared" si="162"/>
        <v>0</v>
      </c>
      <c r="AB904">
        <f t="shared" si="163"/>
        <v>0</v>
      </c>
      <c r="AC904" s="25">
        <f t="shared" si="164"/>
        <v>0</v>
      </c>
    </row>
    <row r="905" spans="1:29">
      <c r="A905">
        <f>'Data Entry'!A906</f>
        <v>0</v>
      </c>
      <c r="B905">
        <f>'Data Entry'!B906</f>
        <v>0</v>
      </c>
      <c r="C905">
        <f>'Data Entry'!C906</f>
        <v>0</v>
      </c>
      <c r="D905">
        <f>'Data Entry'!M906</f>
        <v>0</v>
      </c>
      <c r="E905">
        <f>'Data Entry'!N906</f>
        <v>0</v>
      </c>
      <c r="F905">
        <f>'Data Entry'!O906</f>
        <v>0</v>
      </c>
      <c r="G905">
        <f>'Data Entry'!P906</f>
        <v>0</v>
      </c>
      <c r="H905">
        <f>'Data Entry'!Q906</f>
        <v>0</v>
      </c>
      <c r="I905">
        <f>'Data Entry'!R906</f>
        <v>0</v>
      </c>
      <c r="J905">
        <f t="shared" si="154"/>
        <v>0</v>
      </c>
      <c r="K905" s="1">
        <f>SUMIFS('I want to cry'!C$2:C$2000,'I want to cry'!$A$2:$A$2000,$B905,'I want to cry'!$B$2:$B$2000,$C905)</f>
        <v>0</v>
      </c>
      <c r="L905" s="1">
        <f>SUMIFS('I want to cry'!D$2:D$2000,'I want to cry'!$A$2:$A$2000,$B905,'I want to cry'!$B$2:$B$2000,$C905)</f>
        <v>0</v>
      </c>
      <c r="M905" s="1">
        <f>SUMIFS('I want to cry'!E$2:E$2000,'I want to cry'!$A$2:$A$2000,$B905,'I want to cry'!$B$2:$B$2000,$C905)</f>
        <v>0</v>
      </c>
      <c r="N905" s="1">
        <f t="shared" si="155"/>
        <v>0</v>
      </c>
      <c r="O905" s="1">
        <f t="shared" si="156"/>
        <v>0</v>
      </c>
      <c r="P905" s="1">
        <f t="shared" si="157"/>
        <v>0</v>
      </c>
      <c r="Q905" s="1">
        <f>SUMIF('I have a blue banner'!A$2:A$2000,D905,'I have a blue banner'!L$2:L$2000)</f>
        <v>0</v>
      </c>
      <c r="R905" s="1">
        <f>SUMIF('I have a blue banner'!A$2:A$2000,F905,'I have a blue banner'!L$2:L$2000)</f>
        <v>0</v>
      </c>
      <c r="S905" s="1">
        <f>SUMIF('I have a blue banner'!A$2:A$2000,I905,'I have a blue banner'!L$2:L$2000)</f>
        <v>0</v>
      </c>
      <c r="T905" s="1">
        <f>SUMIF('I wanna go biking'!A$2:A$1000,D905,'I wanna go biking'!D$2:D$2000)</f>
        <v>0</v>
      </c>
      <c r="U905" s="1">
        <f>SUMIF('I wanna go biking'!A$2:A$1000,F905,'I wanna go biking'!D$2:D$2000)</f>
        <v>0</v>
      </c>
      <c r="V905" s="1">
        <f>SUMIF('I wanna go biking'!A$2:A$1000,H905,'I wanna go biking'!D$2:D$2000)</f>
        <v>0</v>
      </c>
      <c r="W905">
        <f t="shared" si="158"/>
        <v>0</v>
      </c>
      <c r="X905">
        <f t="shared" si="159"/>
        <v>0</v>
      </c>
      <c r="Y905">
        <f t="shared" si="160"/>
        <v>0</v>
      </c>
      <c r="Z905">
        <f t="shared" si="161"/>
        <v>0</v>
      </c>
      <c r="AA905">
        <f t="shared" si="162"/>
        <v>0</v>
      </c>
      <c r="AB905">
        <f t="shared" si="163"/>
        <v>0</v>
      </c>
      <c r="AC905" s="25">
        <f t="shared" si="164"/>
        <v>0</v>
      </c>
    </row>
    <row r="906" spans="1:29">
      <c r="A906">
        <f>'Data Entry'!A907</f>
        <v>0</v>
      </c>
      <c r="B906">
        <f>'Data Entry'!B907</f>
        <v>0</v>
      </c>
      <c r="C906">
        <f>'Data Entry'!C907</f>
        <v>0</v>
      </c>
      <c r="D906">
        <f>'Data Entry'!M907</f>
        <v>0</v>
      </c>
      <c r="E906">
        <f>'Data Entry'!N907</f>
        <v>0</v>
      </c>
      <c r="F906">
        <f>'Data Entry'!O907</f>
        <v>0</v>
      </c>
      <c r="G906">
        <f>'Data Entry'!P907</f>
        <v>0</v>
      </c>
      <c r="H906">
        <f>'Data Entry'!Q907</f>
        <v>0</v>
      </c>
      <c r="I906">
        <f>'Data Entry'!R907</f>
        <v>0</v>
      </c>
      <c r="J906">
        <f t="shared" si="154"/>
        <v>0</v>
      </c>
      <c r="K906" s="1">
        <f>SUMIFS('I want to cry'!C$2:C$2000,'I want to cry'!$A$2:$A$2000,$B906,'I want to cry'!$B$2:$B$2000,$C906)</f>
        <v>0</v>
      </c>
      <c r="L906" s="1">
        <f>SUMIFS('I want to cry'!D$2:D$2000,'I want to cry'!$A$2:$A$2000,$B906,'I want to cry'!$B$2:$B$2000,$C906)</f>
        <v>0</v>
      </c>
      <c r="M906" s="1">
        <f>SUMIFS('I want to cry'!E$2:E$2000,'I want to cry'!$A$2:$A$2000,$B906,'I want to cry'!$B$2:$B$2000,$C906)</f>
        <v>0</v>
      </c>
      <c r="N906" s="1">
        <f t="shared" si="155"/>
        <v>0</v>
      </c>
      <c r="O906" s="1">
        <f t="shared" si="156"/>
        <v>0</v>
      </c>
      <c r="P906" s="1">
        <f t="shared" si="157"/>
        <v>0</v>
      </c>
      <c r="Q906" s="1">
        <f>SUMIF('I have a blue banner'!A$2:A$2000,D906,'I have a blue banner'!L$2:L$2000)</f>
        <v>0</v>
      </c>
      <c r="R906" s="1">
        <f>SUMIF('I have a blue banner'!A$2:A$2000,F906,'I have a blue banner'!L$2:L$2000)</f>
        <v>0</v>
      </c>
      <c r="S906" s="1">
        <f>SUMIF('I have a blue banner'!A$2:A$2000,I906,'I have a blue banner'!L$2:L$2000)</f>
        <v>0</v>
      </c>
      <c r="T906" s="1">
        <f>SUMIF('I wanna go biking'!A$2:A$1000,D906,'I wanna go biking'!D$2:D$2000)</f>
        <v>0</v>
      </c>
      <c r="U906" s="1">
        <f>SUMIF('I wanna go biking'!A$2:A$1000,F906,'I wanna go biking'!D$2:D$2000)</f>
        <v>0</v>
      </c>
      <c r="V906" s="1">
        <f>SUMIF('I wanna go biking'!A$2:A$1000,H906,'I wanna go biking'!D$2:D$2000)</f>
        <v>0</v>
      </c>
      <c r="W906">
        <f t="shared" si="158"/>
        <v>0</v>
      </c>
      <c r="X906">
        <f t="shared" si="159"/>
        <v>0</v>
      </c>
      <c r="Y906">
        <f t="shared" si="160"/>
        <v>0</v>
      </c>
      <c r="Z906">
        <f t="shared" si="161"/>
        <v>0</v>
      </c>
      <c r="AA906">
        <f t="shared" si="162"/>
        <v>0</v>
      </c>
      <c r="AB906">
        <f t="shared" si="163"/>
        <v>0</v>
      </c>
      <c r="AC906" s="25">
        <f t="shared" si="164"/>
        <v>0</v>
      </c>
    </row>
    <row r="907" spans="1:29">
      <c r="A907">
        <f>'Data Entry'!A908</f>
        <v>0</v>
      </c>
      <c r="B907">
        <f>'Data Entry'!B908</f>
        <v>0</v>
      </c>
      <c r="C907">
        <f>'Data Entry'!C908</f>
        <v>0</v>
      </c>
      <c r="D907">
        <f>'Data Entry'!M908</f>
        <v>0</v>
      </c>
      <c r="E907">
        <f>'Data Entry'!N908</f>
        <v>0</v>
      </c>
      <c r="F907">
        <f>'Data Entry'!O908</f>
        <v>0</v>
      </c>
      <c r="G907">
        <f>'Data Entry'!P908</f>
        <v>0</v>
      </c>
      <c r="H907">
        <f>'Data Entry'!Q908</f>
        <v>0</v>
      </c>
      <c r="I907">
        <f>'Data Entry'!R908</f>
        <v>0</v>
      </c>
      <c r="J907">
        <f t="shared" si="154"/>
        <v>0</v>
      </c>
      <c r="K907" s="1">
        <f>SUMIFS('I want to cry'!C$2:C$2000,'I want to cry'!$A$2:$A$2000,$B907,'I want to cry'!$B$2:$B$2000,$C907)</f>
        <v>0</v>
      </c>
      <c r="L907" s="1">
        <f>SUMIFS('I want to cry'!D$2:D$2000,'I want to cry'!$A$2:$A$2000,$B907,'I want to cry'!$B$2:$B$2000,$C907)</f>
        <v>0</v>
      </c>
      <c r="M907" s="1">
        <f>SUMIFS('I want to cry'!E$2:E$2000,'I want to cry'!$A$2:$A$2000,$B907,'I want to cry'!$B$2:$B$2000,$C907)</f>
        <v>0</v>
      </c>
      <c r="N907" s="1">
        <f t="shared" si="155"/>
        <v>0</v>
      </c>
      <c r="O907" s="1">
        <f t="shared" si="156"/>
        <v>0</v>
      </c>
      <c r="P907" s="1">
        <f t="shared" si="157"/>
        <v>0</v>
      </c>
      <c r="Q907" s="1">
        <f>SUMIF('I have a blue banner'!A$2:A$2000,D907,'I have a blue banner'!L$2:L$2000)</f>
        <v>0</v>
      </c>
      <c r="R907" s="1">
        <f>SUMIF('I have a blue banner'!A$2:A$2000,F907,'I have a blue banner'!L$2:L$2000)</f>
        <v>0</v>
      </c>
      <c r="S907" s="1">
        <f>SUMIF('I have a blue banner'!A$2:A$2000,I907,'I have a blue banner'!L$2:L$2000)</f>
        <v>0</v>
      </c>
      <c r="T907" s="1">
        <f>SUMIF('I wanna go biking'!A$2:A$1000,D907,'I wanna go biking'!D$2:D$2000)</f>
        <v>0</v>
      </c>
      <c r="U907" s="1">
        <f>SUMIF('I wanna go biking'!A$2:A$1000,F907,'I wanna go biking'!D$2:D$2000)</f>
        <v>0</v>
      </c>
      <c r="V907" s="1">
        <f>SUMIF('I wanna go biking'!A$2:A$1000,H907,'I wanna go biking'!D$2:D$2000)</f>
        <v>0</v>
      </c>
      <c r="W907">
        <f t="shared" si="158"/>
        <v>0</v>
      </c>
      <c r="X907">
        <f t="shared" si="159"/>
        <v>0</v>
      </c>
      <c r="Y907">
        <f t="shared" si="160"/>
        <v>0</v>
      </c>
      <c r="Z907">
        <f t="shared" si="161"/>
        <v>0</v>
      </c>
      <c r="AA907">
        <f t="shared" si="162"/>
        <v>0</v>
      </c>
      <c r="AB907">
        <f t="shared" si="163"/>
        <v>0</v>
      </c>
      <c r="AC907" s="25">
        <f t="shared" si="164"/>
        <v>0</v>
      </c>
    </row>
    <row r="908" spans="1:29">
      <c r="A908">
        <f>'Data Entry'!A909</f>
        <v>0</v>
      </c>
      <c r="B908">
        <f>'Data Entry'!B909</f>
        <v>0</v>
      </c>
      <c r="C908">
        <f>'Data Entry'!C909</f>
        <v>0</v>
      </c>
      <c r="D908">
        <f>'Data Entry'!M909</f>
        <v>0</v>
      </c>
      <c r="E908">
        <f>'Data Entry'!N909</f>
        <v>0</v>
      </c>
      <c r="F908">
        <f>'Data Entry'!O909</f>
        <v>0</v>
      </c>
      <c r="G908">
        <f>'Data Entry'!P909</f>
        <v>0</v>
      </c>
      <c r="H908">
        <f>'Data Entry'!Q909</f>
        <v>0</v>
      </c>
      <c r="I908">
        <f>'Data Entry'!R909</f>
        <v>0</v>
      </c>
      <c r="J908">
        <f t="shared" si="154"/>
        <v>0</v>
      </c>
      <c r="K908" s="1">
        <f>SUMIFS('I want to cry'!C$2:C$2000,'I want to cry'!$A$2:$A$2000,$B908,'I want to cry'!$B$2:$B$2000,$C908)</f>
        <v>0</v>
      </c>
      <c r="L908" s="1">
        <f>SUMIFS('I want to cry'!D$2:D$2000,'I want to cry'!$A$2:$A$2000,$B908,'I want to cry'!$B$2:$B$2000,$C908)</f>
        <v>0</v>
      </c>
      <c r="M908" s="1">
        <f>SUMIFS('I want to cry'!E$2:E$2000,'I want to cry'!$A$2:$A$2000,$B908,'I want to cry'!$B$2:$B$2000,$C908)</f>
        <v>0</v>
      </c>
      <c r="N908" s="1">
        <f t="shared" si="155"/>
        <v>0</v>
      </c>
      <c r="O908" s="1">
        <f t="shared" si="156"/>
        <v>0</v>
      </c>
      <c r="P908" s="1">
        <f t="shared" si="157"/>
        <v>0</v>
      </c>
      <c r="Q908" s="1">
        <f>SUMIF('I have a blue banner'!A$2:A$2000,D908,'I have a blue banner'!L$2:L$2000)</f>
        <v>0</v>
      </c>
      <c r="R908" s="1">
        <f>SUMIF('I have a blue banner'!A$2:A$2000,F908,'I have a blue banner'!L$2:L$2000)</f>
        <v>0</v>
      </c>
      <c r="S908" s="1">
        <f>SUMIF('I have a blue banner'!A$2:A$2000,I908,'I have a blue banner'!L$2:L$2000)</f>
        <v>0</v>
      </c>
      <c r="T908" s="1">
        <f>SUMIF('I wanna go biking'!A$2:A$1000,D908,'I wanna go biking'!D$2:D$2000)</f>
        <v>0</v>
      </c>
      <c r="U908" s="1">
        <f>SUMIF('I wanna go biking'!A$2:A$1000,F908,'I wanna go biking'!D$2:D$2000)</f>
        <v>0</v>
      </c>
      <c r="V908" s="1">
        <f>SUMIF('I wanna go biking'!A$2:A$1000,H908,'I wanna go biking'!D$2:D$2000)</f>
        <v>0</v>
      </c>
      <c r="W908">
        <f t="shared" si="158"/>
        <v>0</v>
      </c>
      <c r="X908">
        <f t="shared" si="159"/>
        <v>0</v>
      </c>
      <c r="Y908">
        <f t="shared" si="160"/>
        <v>0</v>
      </c>
      <c r="Z908">
        <f t="shared" si="161"/>
        <v>0</v>
      </c>
      <c r="AA908">
        <f t="shared" si="162"/>
        <v>0</v>
      </c>
      <c r="AB908">
        <f t="shared" si="163"/>
        <v>0</v>
      </c>
      <c r="AC908" s="25">
        <f t="shared" si="164"/>
        <v>0</v>
      </c>
    </row>
    <row r="909" spans="1:29">
      <c r="A909">
        <f>'Data Entry'!A910</f>
        <v>0</v>
      </c>
      <c r="B909">
        <f>'Data Entry'!B910</f>
        <v>0</v>
      </c>
      <c r="C909">
        <f>'Data Entry'!C910</f>
        <v>0</v>
      </c>
      <c r="D909">
        <f>'Data Entry'!M910</f>
        <v>0</v>
      </c>
      <c r="E909">
        <f>'Data Entry'!N910</f>
        <v>0</v>
      </c>
      <c r="F909">
        <f>'Data Entry'!O910</f>
        <v>0</v>
      </c>
      <c r="G909">
        <f>'Data Entry'!P910</f>
        <v>0</v>
      </c>
      <c r="H909">
        <f>'Data Entry'!Q910</f>
        <v>0</v>
      </c>
      <c r="I909">
        <f>'Data Entry'!R910</f>
        <v>0</v>
      </c>
      <c r="J909">
        <f t="shared" si="154"/>
        <v>0</v>
      </c>
      <c r="K909" s="1">
        <f>SUMIFS('I want to cry'!C$2:C$2000,'I want to cry'!$A$2:$A$2000,$B909,'I want to cry'!$B$2:$B$2000,$C909)</f>
        <v>0</v>
      </c>
      <c r="L909" s="1">
        <f>SUMIFS('I want to cry'!D$2:D$2000,'I want to cry'!$A$2:$A$2000,$B909,'I want to cry'!$B$2:$B$2000,$C909)</f>
        <v>0</v>
      </c>
      <c r="M909" s="1">
        <f>SUMIFS('I want to cry'!E$2:E$2000,'I want to cry'!$A$2:$A$2000,$B909,'I want to cry'!$B$2:$B$2000,$C909)</f>
        <v>0</v>
      </c>
      <c r="N909" s="1">
        <f t="shared" si="155"/>
        <v>0</v>
      </c>
      <c r="O909" s="1">
        <f t="shared" si="156"/>
        <v>0</v>
      </c>
      <c r="P909" s="1">
        <f t="shared" si="157"/>
        <v>0</v>
      </c>
      <c r="Q909" s="1">
        <f>SUMIF('I have a blue banner'!A$2:A$2000,D909,'I have a blue banner'!L$2:L$2000)</f>
        <v>0</v>
      </c>
      <c r="R909" s="1">
        <f>SUMIF('I have a blue banner'!A$2:A$2000,F909,'I have a blue banner'!L$2:L$2000)</f>
        <v>0</v>
      </c>
      <c r="S909" s="1">
        <f>SUMIF('I have a blue banner'!A$2:A$2000,I909,'I have a blue banner'!L$2:L$2000)</f>
        <v>0</v>
      </c>
      <c r="T909" s="1">
        <f>SUMIF('I wanna go biking'!A$2:A$1000,D909,'I wanna go biking'!D$2:D$2000)</f>
        <v>0</v>
      </c>
      <c r="U909" s="1">
        <f>SUMIF('I wanna go biking'!A$2:A$1000,F909,'I wanna go biking'!D$2:D$2000)</f>
        <v>0</v>
      </c>
      <c r="V909" s="1">
        <f>SUMIF('I wanna go biking'!A$2:A$1000,H909,'I wanna go biking'!D$2:D$2000)</f>
        <v>0</v>
      </c>
      <c r="W909">
        <f t="shared" si="158"/>
        <v>0</v>
      </c>
      <c r="X909">
        <f t="shared" si="159"/>
        <v>0</v>
      </c>
      <c r="Y909">
        <f t="shared" si="160"/>
        <v>0</v>
      </c>
      <c r="Z909">
        <f t="shared" si="161"/>
        <v>0</v>
      </c>
      <c r="AA909">
        <f t="shared" si="162"/>
        <v>0</v>
      </c>
      <c r="AB909">
        <f t="shared" si="163"/>
        <v>0</v>
      </c>
      <c r="AC909" s="25">
        <f t="shared" si="164"/>
        <v>0</v>
      </c>
    </row>
    <row r="910" spans="1:29">
      <c r="A910">
        <f>'Data Entry'!A911</f>
        <v>0</v>
      </c>
      <c r="B910">
        <f>'Data Entry'!B911</f>
        <v>0</v>
      </c>
      <c r="C910">
        <f>'Data Entry'!C911</f>
        <v>0</v>
      </c>
      <c r="D910">
        <f>'Data Entry'!M911</f>
        <v>0</v>
      </c>
      <c r="E910">
        <f>'Data Entry'!N911</f>
        <v>0</v>
      </c>
      <c r="F910">
        <f>'Data Entry'!O911</f>
        <v>0</v>
      </c>
      <c r="G910">
        <f>'Data Entry'!P911</f>
        <v>0</v>
      </c>
      <c r="H910">
        <f>'Data Entry'!Q911</f>
        <v>0</v>
      </c>
      <c r="I910">
        <f>'Data Entry'!R911</f>
        <v>0</v>
      </c>
      <c r="J910">
        <f t="shared" si="154"/>
        <v>0</v>
      </c>
      <c r="K910" s="1">
        <f>SUMIFS('I want to cry'!C$2:C$2000,'I want to cry'!$A$2:$A$2000,$B910,'I want to cry'!$B$2:$B$2000,$C910)</f>
        <v>0</v>
      </c>
      <c r="L910" s="1">
        <f>SUMIFS('I want to cry'!D$2:D$2000,'I want to cry'!$A$2:$A$2000,$B910,'I want to cry'!$B$2:$B$2000,$C910)</f>
        <v>0</v>
      </c>
      <c r="M910" s="1">
        <f>SUMIFS('I want to cry'!E$2:E$2000,'I want to cry'!$A$2:$A$2000,$B910,'I want to cry'!$B$2:$B$2000,$C910)</f>
        <v>0</v>
      </c>
      <c r="N910" s="1">
        <f t="shared" si="155"/>
        <v>0</v>
      </c>
      <c r="O910" s="1">
        <f t="shared" si="156"/>
        <v>0</v>
      </c>
      <c r="P910" s="1">
        <f t="shared" si="157"/>
        <v>0</v>
      </c>
      <c r="Q910" s="1">
        <f>SUMIF('I have a blue banner'!A$2:A$2000,D910,'I have a blue banner'!L$2:L$2000)</f>
        <v>0</v>
      </c>
      <c r="R910" s="1">
        <f>SUMIF('I have a blue banner'!A$2:A$2000,F910,'I have a blue banner'!L$2:L$2000)</f>
        <v>0</v>
      </c>
      <c r="S910" s="1">
        <f>SUMIF('I have a blue banner'!A$2:A$2000,I910,'I have a blue banner'!L$2:L$2000)</f>
        <v>0</v>
      </c>
      <c r="T910" s="1">
        <f>SUMIF('I wanna go biking'!A$2:A$1000,D910,'I wanna go biking'!D$2:D$2000)</f>
        <v>0</v>
      </c>
      <c r="U910" s="1">
        <f>SUMIF('I wanna go biking'!A$2:A$1000,F910,'I wanna go biking'!D$2:D$2000)</f>
        <v>0</v>
      </c>
      <c r="V910" s="1">
        <f>SUMIF('I wanna go biking'!A$2:A$1000,H910,'I wanna go biking'!D$2:D$2000)</f>
        <v>0</v>
      </c>
      <c r="W910">
        <f t="shared" si="158"/>
        <v>0</v>
      </c>
      <c r="X910">
        <f t="shared" si="159"/>
        <v>0</v>
      </c>
      <c r="Y910">
        <f t="shared" si="160"/>
        <v>0</v>
      </c>
      <c r="Z910">
        <f t="shared" si="161"/>
        <v>0</v>
      </c>
      <c r="AA910">
        <f t="shared" si="162"/>
        <v>0</v>
      </c>
      <c r="AB910">
        <f t="shared" si="163"/>
        <v>0</v>
      </c>
      <c r="AC910" s="25">
        <f t="shared" si="164"/>
        <v>0</v>
      </c>
    </row>
    <row r="911" spans="1:29">
      <c r="A911">
        <f>'Data Entry'!A912</f>
        <v>0</v>
      </c>
      <c r="B911">
        <f>'Data Entry'!B912</f>
        <v>0</v>
      </c>
      <c r="C911">
        <f>'Data Entry'!C912</f>
        <v>0</v>
      </c>
      <c r="D911">
        <f>'Data Entry'!M912</f>
        <v>0</v>
      </c>
      <c r="E911">
        <f>'Data Entry'!N912</f>
        <v>0</v>
      </c>
      <c r="F911">
        <f>'Data Entry'!O912</f>
        <v>0</v>
      </c>
      <c r="G911">
        <f>'Data Entry'!P912</f>
        <v>0</v>
      </c>
      <c r="H911">
        <f>'Data Entry'!Q912</f>
        <v>0</v>
      </c>
      <c r="I911">
        <f>'Data Entry'!R912</f>
        <v>0</v>
      </c>
      <c r="J911">
        <f t="shared" si="154"/>
        <v>0</v>
      </c>
      <c r="K911" s="1">
        <f>SUMIFS('I want to cry'!C$2:C$2000,'I want to cry'!$A$2:$A$2000,$B911,'I want to cry'!$B$2:$B$2000,$C911)</f>
        <v>0</v>
      </c>
      <c r="L911" s="1">
        <f>SUMIFS('I want to cry'!D$2:D$2000,'I want to cry'!$A$2:$A$2000,$B911,'I want to cry'!$B$2:$B$2000,$C911)</f>
        <v>0</v>
      </c>
      <c r="M911" s="1">
        <f>SUMIFS('I want to cry'!E$2:E$2000,'I want to cry'!$A$2:$A$2000,$B911,'I want to cry'!$B$2:$B$2000,$C911)</f>
        <v>0</v>
      </c>
      <c r="N911" s="1">
        <f t="shared" si="155"/>
        <v>0</v>
      </c>
      <c r="O911" s="1">
        <f t="shared" si="156"/>
        <v>0</v>
      </c>
      <c r="P911" s="1">
        <f t="shared" si="157"/>
        <v>0</v>
      </c>
      <c r="Q911" s="1">
        <f>SUMIF('I have a blue banner'!A$2:A$2000,D911,'I have a blue banner'!L$2:L$2000)</f>
        <v>0</v>
      </c>
      <c r="R911" s="1">
        <f>SUMIF('I have a blue banner'!A$2:A$2000,F911,'I have a blue banner'!L$2:L$2000)</f>
        <v>0</v>
      </c>
      <c r="S911" s="1">
        <f>SUMIF('I have a blue banner'!A$2:A$2000,I911,'I have a blue banner'!L$2:L$2000)</f>
        <v>0</v>
      </c>
      <c r="T911" s="1">
        <f>SUMIF('I wanna go biking'!A$2:A$1000,D911,'I wanna go biking'!D$2:D$2000)</f>
        <v>0</v>
      </c>
      <c r="U911" s="1">
        <f>SUMIF('I wanna go biking'!A$2:A$1000,F911,'I wanna go biking'!D$2:D$2000)</f>
        <v>0</v>
      </c>
      <c r="V911" s="1">
        <f>SUMIF('I wanna go biking'!A$2:A$1000,H911,'I wanna go biking'!D$2:D$2000)</f>
        <v>0</v>
      </c>
      <c r="W911">
        <f t="shared" si="158"/>
        <v>0</v>
      </c>
      <c r="X911">
        <f t="shared" si="159"/>
        <v>0</v>
      </c>
      <c r="Y911">
        <f t="shared" si="160"/>
        <v>0</v>
      </c>
      <c r="Z911">
        <f t="shared" si="161"/>
        <v>0</v>
      </c>
      <c r="AA911">
        <f t="shared" si="162"/>
        <v>0</v>
      </c>
      <c r="AB911">
        <f t="shared" si="163"/>
        <v>0</v>
      </c>
      <c r="AC911" s="25">
        <f t="shared" si="164"/>
        <v>0</v>
      </c>
    </row>
    <row r="912" spans="1:29">
      <c r="A912">
        <f>'Data Entry'!A913</f>
        <v>0</v>
      </c>
      <c r="B912">
        <f>'Data Entry'!B913</f>
        <v>0</v>
      </c>
      <c r="C912">
        <f>'Data Entry'!C913</f>
        <v>0</v>
      </c>
      <c r="D912">
        <f>'Data Entry'!M913</f>
        <v>0</v>
      </c>
      <c r="E912">
        <f>'Data Entry'!N913</f>
        <v>0</v>
      </c>
      <c r="F912">
        <f>'Data Entry'!O913</f>
        <v>0</v>
      </c>
      <c r="G912">
        <f>'Data Entry'!P913</f>
        <v>0</v>
      </c>
      <c r="H912">
        <f>'Data Entry'!Q913</f>
        <v>0</v>
      </c>
      <c r="I912">
        <f>'Data Entry'!R913</f>
        <v>0</v>
      </c>
      <c r="J912">
        <f t="shared" si="154"/>
        <v>0</v>
      </c>
      <c r="K912" s="1">
        <f>SUMIFS('I want to cry'!C$2:C$2000,'I want to cry'!$A$2:$A$2000,$B912,'I want to cry'!$B$2:$B$2000,$C912)</f>
        <v>0</v>
      </c>
      <c r="L912" s="1">
        <f>SUMIFS('I want to cry'!D$2:D$2000,'I want to cry'!$A$2:$A$2000,$B912,'I want to cry'!$B$2:$B$2000,$C912)</f>
        <v>0</v>
      </c>
      <c r="M912" s="1">
        <f>SUMIFS('I want to cry'!E$2:E$2000,'I want to cry'!$A$2:$A$2000,$B912,'I want to cry'!$B$2:$B$2000,$C912)</f>
        <v>0</v>
      </c>
      <c r="N912" s="1">
        <f t="shared" si="155"/>
        <v>0</v>
      </c>
      <c r="O912" s="1">
        <f t="shared" si="156"/>
        <v>0</v>
      </c>
      <c r="P912" s="1">
        <f t="shared" si="157"/>
        <v>0</v>
      </c>
      <c r="Q912" s="1">
        <f>SUMIF('I have a blue banner'!A$2:A$2000,D912,'I have a blue banner'!L$2:L$2000)</f>
        <v>0</v>
      </c>
      <c r="R912" s="1">
        <f>SUMIF('I have a blue banner'!A$2:A$2000,F912,'I have a blue banner'!L$2:L$2000)</f>
        <v>0</v>
      </c>
      <c r="S912" s="1">
        <f>SUMIF('I have a blue banner'!A$2:A$2000,I912,'I have a blue banner'!L$2:L$2000)</f>
        <v>0</v>
      </c>
      <c r="T912" s="1">
        <f>SUMIF('I wanna go biking'!A$2:A$1000,D912,'I wanna go biking'!D$2:D$2000)</f>
        <v>0</v>
      </c>
      <c r="U912" s="1">
        <f>SUMIF('I wanna go biking'!A$2:A$1000,F912,'I wanna go biking'!D$2:D$2000)</f>
        <v>0</v>
      </c>
      <c r="V912" s="1">
        <f>SUMIF('I wanna go biking'!A$2:A$1000,H912,'I wanna go biking'!D$2:D$2000)</f>
        <v>0</v>
      </c>
      <c r="W912">
        <f t="shared" si="158"/>
        <v>0</v>
      </c>
      <c r="X912">
        <f t="shared" si="159"/>
        <v>0</v>
      </c>
      <c r="Y912">
        <f t="shared" si="160"/>
        <v>0</v>
      </c>
      <c r="Z912">
        <f t="shared" si="161"/>
        <v>0</v>
      </c>
      <c r="AA912">
        <f t="shared" si="162"/>
        <v>0</v>
      </c>
      <c r="AB912">
        <f t="shared" si="163"/>
        <v>0</v>
      </c>
      <c r="AC912" s="25">
        <f t="shared" si="164"/>
        <v>0</v>
      </c>
    </row>
    <row r="913" spans="1:29">
      <c r="A913">
        <f>'Data Entry'!A914</f>
        <v>0</v>
      </c>
      <c r="B913">
        <f>'Data Entry'!B914</f>
        <v>0</v>
      </c>
      <c r="C913">
        <f>'Data Entry'!C914</f>
        <v>0</v>
      </c>
      <c r="D913">
        <f>'Data Entry'!M914</f>
        <v>0</v>
      </c>
      <c r="E913">
        <f>'Data Entry'!N914</f>
        <v>0</v>
      </c>
      <c r="F913">
        <f>'Data Entry'!O914</f>
        <v>0</v>
      </c>
      <c r="G913">
        <f>'Data Entry'!P914</f>
        <v>0</v>
      </c>
      <c r="H913">
        <f>'Data Entry'!Q914</f>
        <v>0</v>
      </c>
      <c r="I913">
        <f>'Data Entry'!R914</f>
        <v>0</v>
      </c>
      <c r="J913">
        <f t="shared" si="154"/>
        <v>0</v>
      </c>
      <c r="K913" s="1">
        <f>SUMIFS('I want to cry'!C$2:C$2000,'I want to cry'!$A$2:$A$2000,$B913,'I want to cry'!$B$2:$B$2000,$C913)</f>
        <v>0</v>
      </c>
      <c r="L913" s="1">
        <f>SUMIFS('I want to cry'!D$2:D$2000,'I want to cry'!$A$2:$A$2000,$B913,'I want to cry'!$B$2:$B$2000,$C913)</f>
        <v>0</v>
      </c>
      <c r="M913" s="1">
        <f>SUMIFS('I want to cry'!E$2:E$2000,'I want to cry'!$A$2:$A$2000,$B913,'I want to cry'!$B$2:$B$2000,$C913)</f>
        <v>0</v>
      </c>
      <c r="N913" s="1">
        <f t="shared" si="155"/>
        <v>0</v>
      </c>
      <c r="O913" s="1">
        <f t="shared" si="156"/>
        <v>0</v>
      </c>
      <c r="P913" s="1">
        <f t="shared" si="157"/>
        <v>0</v>
      </c>
      <c r="Q913" s="1">
        <f>SUMIF('I have a blue banner'!A$2:A$2000,D913,'I have a blue banner'!L$2:L$2000)</f>
        <v>0</v>
      </c>
      <c r="R913" s="1">
        <f>SUMIF('I have a blue banner'!A$2:A$2000,F913,'I have a blue banner'!L$2:L$2000)</f>
        <v>0</v>
      </c>
      <c r="S913" s="1">
        <f>SUMIF('I have a blue banner'!A$2:A$2000,I913,'I have a blue banner'!L$2:L$2000)</f>
        <v>0</v>
      </c>
      <c r="T913" s="1">
        <f>SUMIF('I wanna go biking'!A$2:A$1000,D913,'I wanna go biking'!D$2:D$2000)</f>
        <v>0</v>
      </c>
      <c r="U913" s="1">
        <f>SUMIF('I wanna go biking'!A$2:A$1000,F913,'I wanna go biking'!D$2:D$2000)</f>
        <v>0</v>
      </c>
      <c r="V913" s="1">
        <f>SUMIF('I wanna go biking'!A$2:A$1000,H913,'I wanna go biking'!D$2:D$2000)</f>
        <v>0</v>
      </c>
      <c r="W913">
        <f t="shared" si="158"/>
        <v>0</v>
      </c>
      <c r="X913">
        <f t="shared" si="159"/>
        <v>0</v>
      </c>
      <c r="Y913">
        <f t="shared" si="160"/>
        <v>0</v>
      </c>
      <c r="Z913">
        <f t="shared" si="161"/>
        <v>0</v>
      </c>
      <c r="AA913">
        <f t="shared" si="162"/>
        <v>0</v>
      </c>
      <c r="AB913">
        <f t="shared" si="163"/>
        <v>0</v>
      </c>
      <c r="AC913" s="25">
        <f t="shared" si="164"/>
        <v>0</v>
      </c>
    </row>
    <row r="914" spans="1:29">
      <c r="A914">
        <f>'Data Entry'!A915</f>
        <v>0</v>
      </c>
      <c r="B914">
        <f>'Data Entry'!B915</f>
        <v>0</v>
      </c>
      <c r="C914">
        <f>'Data Entry'!C915</f>
        <v>0</v>
      </c>
      <c r="D914">
        <f>'Data Entry'!M915</f>
        <v>0</v>
      </c>
      <c r="E914">
        <f>'Data Entry'!N915</f>
        <v>0</v>
      </c>
      <c r="F914">
        <f>'Data Entry'!O915</f>
        <v>0</v>
      </c>
      <c r="G914">
        <f>'Data Entry'!P915</f>
        <v>0</v>
      </c>
      <c r="H914">
        <f>'Data Entry'!Q915</f>
        <v>0</v>
      </c>
      <c r="I914">
        <f>'Data Entry'!R915</f>
        <v>0</v>
      </c>
      <c r="J914">
        <f t="shared" si="154"/>
        <v>0</v>
      </c>
      <c r="K914" s="1">
        <f>SUMIFS('I want to cry'!C$2:C$2000,'I want to cry'!$A$2:$A$2000,$B914,'I want to cry'!$B$2:$B$2000,$C914)</f>
        <v>0</v>
      </c>
      <c r="L914" s="1">
        <f>SUMIFS('I want to cry'!D$2:D$2000,'I want to cry'!$A$2:$A$2000,$B914,'I want to cry'!$B$2:$B$2000,$C914)</f>
        <v>0</v>
      </c>
      <c r="M914" s="1">
        <f>SUMIFS('I want to cry'!E$2:E$2000,'I want to cry'!$A$2:$A$2000,$B914,'I want to cry'!$B$2:$B$2000,$C914)</f>
        <v>0</v>
      </c>
      <c r="N914" s="1">
        <f t="shared" si="155"/>
        <v>0</v>
      </c>
      <c r="O914" s="1">
        <f t="shared" si="156"/>
        <v>0</v>
      </c>
      <c r="P914" s="1">
        <f t="shared" si="157"/>
        <v>0</v>
      </c>
      <c r="Q914" s="1">
        <f>SUMIF('I have a blue banner'!A$2:A$2000,D914,'I have a blue banner'!L$2:L$2000)</f>
        <v>0</v>
      </c>
      <c r="R914" s="1">
        <f>SUMIF('I have a blue banner'!A$2:A$2000,F914,'I have a blue banner'!L$2:L$2000)</f>
        <v>0</v>
      </c>
      <c r="S914" s="1">
        <f>SUMIF('I have a blue banner'!A$2:A$2000,I914,'I have a blue banner'!L$2:L$2000)</f>
        <v>0</v>
      </c>
      <c r="T914" s="1">
        <f>SUMIF('I wanna go biking'!A$2:A$1000,D914,'I wanna go biking'!D$2:D$2000)</f>
        <v>0</v>
      </c>
      <c r="U914" s="1">
        <f>SUMIF('I wanna go biking'!A$2:A$1000,F914,'I wanna go biking'!D$2:D$2000)</f>
        <v>0</v>
      </c>
      <c r="V914" s="1">
        <f>SUMIF('I wanna go biking'!A$2:A$1000,H914,'I wanna go biking'!D$2:D$2000)</f>
        <v>0</v>
      </c>
      <c r="W914">
        <f t="shared" si="158"/>
        <v>0</v>
      </c>
      <c r="X914">
        <f t="shared" si="159"/>
        <v>0</v>
      </c>
      <c r="Y914">
        <f t="shared" si="160"/>
        <v>0</v>
      </c>
      <c r="Z914">
        <f t="shared" si="161"/>
        <v>0</v>
      </c>
      <c r="AA914">
        <f t="shared" si="162"/>
        <v>0</v>
      </c>
      <c r="AB914">
        <f t="shared" si="163"/>
        <v>0</v>
      </c>
      <c r="AC914" s="25">
        <f t="shared" si="164"/>
        <v>0</v>
      </c>
    </row>
    <row r="915" spans="1:29">
      <c r="A915">
        <f>'Data Entry'!A916</f>
        <v>0</v>
      </c>
      <c r="B915">
        <f>'Data Entry'!B916</f>
        <v>0</v>
      </c>
      <c r="C915">
        <f>'Data Entry'!C916</f>
        <v>0</v>
      </c>
      <c r="D915">
        <f>'Data Entry'!M916</f>
        <v>0</v>
      </c>
      <c r="E915">
        <f>'Data Entry'!N916</f>
        <v>0</v>
      </c>
      <c r="F915">
        <f>'Data Entry'!O916</f>
        <v>0</v>
      </c>
      <c r="G915">
        <f>'Data Entry'!P916</f>
        <v>0</v>
      </c>
      <c r="H915">
        <f>'Data Entry'!Q916</f>
        <v>0</v>
      </c>
      <c r="I915">
        <f>'Data Entry'!R916</f>
        <v>0</v>
      </c>
      <c r="J915">
        <f t="shared" si="154"/>
        <v>0</v>
      </c>
      <c r="K915" s="1">
        <f>SUMIFS('I want to cry'!C$2:C$2000,'I want to cry'!$A$2:$A$2000,$B915,'I want to cry'!$B$2:$B$2000,$C915)</f>
        <v>0</v>
      </c>
      <c r="L915" s="1">
        <f>SUMIFS('I want to cry'!D$2:D$2000,'I want to cry'!$A$2:$A$2000,$B915,'I want to cry'!$B$2:$B$2000,$C915)</f>
        <v>0</v>
      </c>
      <c r="M915" s="1">
        <f>SUMIFS('I want to cry'!E$2:E$2000,'I want to cry'!$A$2:$A$2000,$B915,'I want to cry'!$B$2:$B$2000,$C915)</f>
        <v>0</v>
      </c>
      <c r="N915" s="1">
        <f t="shared" si="155"/>
        <v>0</v>
      </c>
      <c r="O915" s="1">
        <f t="shared" si="156"/>
        <v>0</v>
      </c>
      <c r="P915" s="1">
        <f t="shared" si="157"/>
        <v>0</v>
      </c>
      <c r="Q915" s="1">
        <f>SUMIF('I have a blue banner'!A$2:A$2000,D915,'I have a blue banner'!L$2:L$2000)</f>
        <v>0</v>
      </c>
      <c r="R915" s="1">
        <f>SUMIF('I have a blue banner'!A$2:A$2000,F915,'I have a blue banner'!L$2:L$2000)</f>
        <v>0</v>
      </c>
      <c r="S915" s="1">
        <f>SUMIF('I have a blue banner'!A$2:A$2000,I915,'I have a blue banner'!L$2:L$2000)</f>
        <v>0</v>
      </c>
      <c r="T915" s="1">
        <f>SUMIF('I wanna go biking'!A$2:A$1000,D915,'I wanna go biking'!D$2:D$2000)</f>
        <v>0</v>
      </c>
      <c r="U915" s="1">
        <f>SUMIF('I wanna go biking'!A$2:A$1000,F915,'I wanna go biking'!D$2:D$2000)</f>
        <v>0</v>
      </c>
      <c r="V915" s="1">
        <f>SUMIF('I wanna go biking'!A$2:A$1000,H915,'I wanna go biking'!D$2:D$2000)</f>
        <v>0</v>
      </c>
      <c r="W915">
        <f t="shared" si="158"/>
        <v>0</v>
      </c>
      <c r="X915">
        <f t="shared" si="159"/>
        <v>0</v>
      </c>
      <c r="Y915">
        <f t="shared" si="160"/>
        <v>0</v>
      </c>
      <c r="Z915">
        <f t="shared" si="161"/>
        <v>0</v>
      </c>
      <c r="AA915">
        <f t="shared" si="162"/>
        <v>0</v>
      </c>
      <c r="AB915">
        <f t="shared" si="163"/>
        <v>0</v>
      </c>
      <c r="AC915" s="25">
        <f t="shared" si="164"/>
        <v>0</v>
      </c>
    </row>
    <row r="916" spans="1:29">
      <c r="A916">
        <f>'Data Entry'!A917</f>
        <v>0</v>
      </c>
      <c r="B916">
        <f>'Data Entry'!B917</f>
        <v>0</v>
      </c>
      <c r="C916">
        <f>'Data Entry'!C917</f>
        <v>0</v>
      </c>
      <c r="D916">
        <f>'Data Entry'!M917</f>
        <v>0</v>
      </c>
      <c r="E916">
        <f>'Data Entry'!N917</f>
        <v>0</v>
      </c>
      <c r="F916">
        <f>'Data Entry'!O917</f>
        <v>0</v>
      </c>
      <c r="G916">
        <f>'Data Entry'!P917</f>
        <v>0</v>
      </c>
      <c r="H916">
        <f>'Data Entry'!Q917</f>
        <v>0</v>
      </c>
      <c r="I916">
        <f>'Data Entry'!R917</f>
        <v>0</v>
      </c>
      <c r="J916">
        <f t="shared" si="154"/>
        <v>0</v>
      </c>
      <c r="K916" s="1">
        <f>SUMIFS('I want to cry'!C$2:C$2000,'I want to cry'!$A$2:$A$2000,$B916,'I want to cry'!$B$2:$B$2000,$C916)</f>
        <v>0</v>
      </c>
      <c r="L916" s="1">
        <f>SUMIFS('I want to cry'!D$2:D$2000,'I want to cry'!$A$2:$A$2000,$B916,'I want to cry'!$B$2:$B$2000,$C916)</f>
        <v>0</v>
      </c>
      <c r="M916" s="1">
        <f>SUMIFS('I want to cry'!E$2:E$2000,'I want to cry'!$A$2:$A$2000,$B916,'I want to cry'!$B$2:$B$2000,$C916)</f>
        <v>0</v>
      </c>
      <c r="N916" s="1">
        <f t="shared" si="155"/>
        <v>0</v>
      </c>
      <c r="O916" s="1">
        <f t="shared" si="156"/>
        <v>0</v>
      </c>
      <c r="P916" s="1">
        <f t="shared" si="157"/>
        <v>0</v>
      </c>
      <c r="Q916" s="1">
        <f>SUMIF('I have a blue banner'!A$2:A$2000,D916,'I have a blue banner'!L$2:L$2000)</f>
        <v>0</v>
      </c>
      <c r="R916" s="1">
        <f>SUMIF('I have a blue banner'!A$2:A$2000,F916,'I have a blue banner'!L$2:L$2000)</f>
        <v>0</v>
      </c>
      <c r="S916" s="1">
        <f>SUMIF('I have a blue banner'!A$2:A$2000,I916,'I have a blue banner'!L$2:L$2000)</f>
        <v>0</v>
      </c>
      <c r="T916" s="1">
        <f>SUMIF('I wanna go biking'!A$2:A$1000,D916,'I wanna go biking'!D$2:D$2000)</f>
        <v>0</v>
      </c>
      <c r="U916" s="1">
        <f>SUMIF('I wanna go biking'!A$2:A$1000,F916,'I wanna go biking'!D$2:D$2000)</f>
        <v>0</v>
      </c>
      <c r="V916" s="1">
        <f>SUMIF('I wanna go biking'!A$2:A$1000,H916,'I wanna go biking'!D$2:D$2000)</f>
        <v>0</v>
      </c>
      <c r="W916">
        <f t="shared" si="158"/>
        <v>0</v>
      </c>
      <c r="X916">
        <f t="shared" si="159"/>
        <v>0</v>
      </c>
      <c r="Y916">
        <f t="shared" si="160"/>
        <v>0</v>
      </c>
      <c r="Z916">
        <f t="shared" si="161"/>
        <v>0</v>
      </c>
      <c r="AA916">
        <f t="shared" si="162"/>
        <v>0</v>
      </c>
      <c r="AB916">
        <f t="shared" si="163"/>
        <v>0</v>
      </c>
      <c r="AC916" s="25">
        <f t="shared" si="164"/>
        <v>0</v>
      </c>
    </row>
    <row r="917" spans="1:29">
      <c r="A917">
        <f>'Data Entry'!A918</f>
        <v>0</v>
      </c>
      <c r="B917">
        <f>'Data Entry'!B918</f>
        <v>0</v>
      </c>
      <c r="C917">
        <f>'Data Entry'!C918</f>
        <v>0</v>
      </c>
      <c r="D917">
        <f>'Data Entry'!M918</f>
        <v>0</v>
      </c>
      <c r="E917">
        <f>'Data Entry'!N918</f>
        <v>0</v>
      </c>
      <c r="F917">
        <f>'Data Entry'!O918</f>
        <v>0</v>
      </c>
      <c r="G917">
        <f>'Data Entry'!P918</f>
        <v>0</v>
      </c>
      <c r="H917">
        <f>'Data Entry'!Q918</f>
        <v>0</v>
      </c>
      <c r="I917">
        <f>'Data Entry'!R918</f>
        <v>0</v>
      </c>
      <c r="J917">
        <f t="shared" si="154"/>
        <v>0</v>
      </c>
      <c r="K917" s="1">
        <f>SUMIFS('I want to cry'!C$2:C$2000,'I want to cry'!$A$2:$A$2000,$B917,'I want to cry'!$B$2:$B$2000,$C917)</f>
        <v>0</v>
      </c>
      <c r="L917" s="1">
        <f>SUMIFS('I want to cry'!D$2:D$2000,'I want to cry'!$A$2:$A$2000,$B917,'I want to cry'!$B$2:$B$2000,$C917)</f>
        <v>0</v>
      </c>
      <c r="M917" s="1">
        <f>SUMIFS('I want to cry'!E$2:E$2000,'I want to cry'!$A$2:$A$2000,$B917,'I want to cry'!$B$2:$B$2000,$C917)</f>
        <v>0</v>
      </c>
      <c r="N917" s="1">
        <f t="shared" si="155"/>
        <v>0</v>
      </c>
      <c r="O917" s="1">
        <f t="shared" si="156"/>
        <v>0</v>
      </c>
      <c r="P917" s="1">
        <f t="shared" si="157"/>
        <v>0</v>
      </c>
      <c r="Q917" s="1">
        <f>SUMIF('I have a blue banner'!A$2:A$2000,D917,'I have a blue banner'!L$2:L$2000)</f>
        <v>0</v>
      </c>
      <c r="R917" s="1">
        <f>SUMIF('I have a blue banner'!A$2:A$2000,F917,'I have a blue banner'!L$2:L$2000)</f>
        <v>0</v>
      </c>
      <c r="S917" s="1">
        <f>SUMIF('I have a blue banner'!A$2:A$2000,I917,'I have a blue banner'!L$2:L$2000)</f>
        <v>0</v>
      </c>
      <c r="T917" s="1">
        <f>SUMIF('I wanna go biking'!A$2:A$1000,D917,'I wanna go biking'!D$2:D$2000)</f>
        <v>0</v>
      </c>
      <c r="U917" s="1">
        <f>SUMIF('I wanna go biking'!A$2:A$1000,F917,'I wanna go biking'!D$2:D$2000)</f>
        <v>0</v>
      </c>
      <c r="V917" s="1">
        <f>SUMIF('I wanna go biking'!A$2:A$1000,H917,'I wanna go biking'!D$2:D$2000)</f>
        <v>0</v>
      </c>
      <c r="W917">
        <f t="shared" si="158"/>
        <v>0</v>
      </c>
      <c r="X917">
        <f t="shared" si="159"/>
        <v>0</v>
      </c>
      <c r="Y917">
        <f t="shared" si="160"/>
        <v>0</v>
      </c>
      <c r="Z917">
        <f t="shared" si="161"/>
        <v>0</v>
      </c>
      <c r="AA917">
        <f t="shared" si="162"/>
        <v>0</v>
      </c>
      <c r="AB917">
        <f t="shared" si="163"/>
        <v>0</v>
      </c>
      <c r="AC917" s="25">
        <f t="shared" si="164"/>
        <v>0</v>
      </c>
    </row>
    <row r="918" spans="1:29">
      <c r="A918">
        <f>'Data Entry'!A919</f>
        <v>0</v>
      </c>
      <c r="B918">
        <f>'Data Entry'!B919</f>
        <v>0</v>
      </c>
      <c r="C918">
        <f>'Data Entry'!C919</f>
        <v>0</v>
      </c>
      <c r="D918">
        <f>'Data Entry'!M919</f>
        <v>0</v>
      </c>
      <c r="E918">
        <f>'Data Entry'!N919</f>
        <v>0</v>
      </c>
      <c r="F918">
        <f>'Data Entry'!O919</f>
        <v>0</v>
      </c>
      <c r="G918">
        <f>'Data Entry'!P919</f>
        <v>0</v>
      </c>
      <c r="H918">
        <f>'Data Entry'!Q919</f>
        <v>0</v>
      </c>
      <c r="I918">
        <f>'Data Entry'!R919</f>
        <v>0</v>
      </c>
      <c r="J918">
        <f t="shared" si="154"/>
        <v>0</v>
      </c>
      <c r="K918" s="1">
        <f>SUMIFS('I want to cry'!C$2:C$2000,'I want to cry'!$A$2:$A$2000,$B918,'I want to cry'!$B$2:$B$2000,$C918)</f>
        <v>0</v>
      </c>
      <c r="L918" s="1">
        <f>SUMIFS('I want to cry'!D$2:D$2000,'I want to cry'!$A$2:$A$2000,$B918,'I want to cry'!$B$2:$B$2000,$C918)</f>
        <v>0</v>
      </c>
      <c r="M918" s="1">
        <f>SUMIFS('I want to cry'!E$2:E$2000,'I want to cry'!$A$2:$A$2000,$B918,'I want to cry'!$B$2:$B$2000,$C918)</f>
        <v>0</v>
      </c>
      <c r="N918" s="1">
        <f t="shared" si="155"/>
        <v>0</v>
      </c>
      <c r="O918" s="1">
        <f t="shared" si="156"/>
        <v>0</v>
      </c>
      <c r="P918" s="1">
        <f t="shared" si="157"/>
        <v>0</v>
      </c>
      <c r="Q918" s="1">
        <f>SUMIF('I have a blue banner'!A$2:A$2000,D918,'I have a blue banner'!L$2:L$2000)</f>
        <v>0</v>
      </c>
      <c r="R918" s="1">
        <f>SUMIF('I have a blue banner'!A$2:A$2000,F918,'I have a blue banner'!L$2:L$2000)</f>
        <v>0</v>
      </c>
      <c r="S918" s="1">
        <f>SUMIF('I have a blue banner'!A$2:A$2000,I918,'I have a blue banner'!L$2:L$2000)</f>
        <v>0</v>
      </c>
      <c r="T918" s="1">
        <f>SUMIF('I wanna go biking'!A$2:A$1000,D918,'I wanna go biking'!D$2:D$2000)</f>
        <v>0</v>
      </c>
      <c r="U918" s="1">
        <f>SUMIF('I wanna go biking'!A$2:A$1000,F918,'I wanna go biking'!D$2:D$2000)</f>
        <v>0</v>
      </c>
      <c r="V918" s="1">
        <f>SUMIF('I wanna go biking'!A$2:A$1000,H918,'I wanna go biking'!D$2:D$2000)</f>
        <v>0</v>
      </c>
      <c r="W918">
        <f t="shared" si="158"/>
        <v>0</v>
      </c>
      <c r="X918">
        <f t="shared" si="159"/>
        <v>0</v>
      </c>
      <c r="Y918">
        <f t="shared" si="160"/>
        <v>0</v>
      </c>
      <c r="Z918">
        <f t="shared" si="161"/>
        <v>0</v>
      </c>
      <c r="AA918">
        <f t="shared" si="162"/>
        <v>0</v>
      </c>
      <c r="AB918">
        <f t="shared" si="163"/>
        <v>0</v>
      </c>
      <c r="AC918" s="25">
        <f t="shared" si="164"/>
        <v>0</v>
      </c>
    </row>
    <row r="919" spans="1:29">
      <c r="A919">
        <f>'Data Entry'!A920</f>
        <v>0</v>
      </c>
      <c r="B919">
        <f>'Data Entry'!B920</f>
        <v>0</v>
      </c>
      <c r="C919">
        <f>'Data Entry'!C920</f>
        <v>0</v>
      </c>
      <c r="D919">
        <f>'Data Entry'!M920</f>
        <v>0</v>
      </c>
      <c r="E919">
        <f>'Data Entry'!N920</f>
        <v>0</v>
      </c>
      <c r="F919">
        <f>'Data Entry'!O920</f>
        <v>0</v>
      </c>
      <c r="G919">
        <f>'Data Entry'!P920</f>
        <v>0</v>
      </c>
      <c r="H919">
        <f>'Data Entry'!Q920</f>
        <v>0</v>
      </c>
      <c r="I919">
        <f>'Data Entry'!R920</f>
        <v>0</v>
      </c>
      <c r="J919">
        <f t="shared" si="154"/>
        <v>0</v>
      </c>
      <c r="K919" s="1">
        <f>SUMIFS('I want to cry'!C$2:C$2000,'I want to cry'!$A$2:$A$2000,$B919,'I want to cry'!$B$2:$B$2000,$C919)</f>
        <v>0</v>
      </c>
      <c r="L919" s="1">
        <f>SUMIFS('I want to cry'!D$2:D$2000,'I want to cry'!$A$2:$A$2000,$B919,'I want to cry'!$B$2:$B$2000,$C919)</f>
        <v>0</v>
      </c>
      <c r="M919" s="1">
        <f>SUMIFS('I want to cry'!E$2:E$2000,'I want to cry'!$A$2:$A$2000,$B919,'I want to cry'!$B$2:$B$2000,$C919)</f>
        <v>0</v>
      </c>
      <c r="N919" s="1">
        <f t="shared" si="155"/>
        <v>0</v>
      </c>
      <c r="O919" s="1">
        <f t="shared" si="156"/>
        <v>0</v>
      </c>
      <c r="P919" s="1">
        <f t="shared" si="157"/>
        <v>0</v>
      </c>
      <c r="Q919" s="1">
        <f>SUMIF('I have a blue banner'!A$2:A$2000,D919,'I have a blue banner'!L$2:L$2000)</f>
        <v>0</v>
      </c>
      <c r="R919" s="1">
        <f>SUMIF('I have a blue banner'!A$2:A$2000,F919,'I have a blue banner'!L$2:L$2000)</f>
        <v>0</v>
      </c>
      <c r="S919" s="1">
        <f>SUMIF('I have a blue banner'!A$2:A$2000,I919,'I have a blue banner'!L$2:L$2000)</f>
        <v>0</v>
      </c>
      <c r="T919" s="1">
        <f>SUMIF('I wanna go biking'!A$2:A$1000,D919,'I wanna go biking'!D$2:D$2000)</f>
        <v>0</v>
      </c>
      <c r="U919" s="1">
        <f>SUMIF('I wanna go biking'!A$2:A$1000,F919,'I wanna go biking'!D$2:D$2000)</f>
        <v>0</v>
      </c>
      <c r="V919" s="1">
        <f>SUMIF('I wanna go biking'!A$2:A$1000,H919,'I wanna go biking'!D$2:D$2000)</f>
        <v>0</v>
      </c>
      <c r="W919">
        <f t="shared" si="158"/>
        <v>0</v>
      </c>
      <c r="X919">
        <f t="shared" si="159"/>
        <v>0</v>
      </c>
      <c r="Y919">
        <f t="shared" si="160"/>
        <v>0</v>
      </c>
      <c r="Z919">
        <f t="shared" si="161"/>
        <v>0</v>
      </c>
      <c r="AA919">
        <f t="shared" si="162"/>
        <v>0</v>
      </c>
      <c r="AB919">
        <f t="shared" si="163"/>
        <v>0</v>
      </c>
      <c r="AC919" s="25">
        <f t="shared" si="164"/>
        <v>0</v>
      </c>
    </row>
    <row r="920" spans="1:29">
      <c r="A920">
        <f>'Data Entry'!A921</f>
        <v>0</v>
      </c>
      <c r="B920">
        <f>'Data Entry'!B921</f>
        <v>0</v>
      </c>
      <c r="C920">
        <f>'Data Entry'!C921</f>
        <v>0</v>
      </c>
      <c r="D920">
        <f>'Data Entry'!M921</f>
        <v>0</v>
      </c>
      <c r="E920">
        <f>'Data Entry'!N921</f>
        <v>0</v>
      </c>
      <c r="F920">
        <f>'Data Entry'!O921</f>
        <v>0</v>
      </c>
      <c r="G920">
        <f>'Data Entry'!P921</f>
        <v>0</v>
      </c>
      <c r="H920">
        <f>'Data Entry'!Q921</f>
        <v>0</v>
      </c>
      <c r="I920">
        <f>'Data Entry'!R921</f>
        <v>0</v>
      </c>
      <c r="J920">
        <f t="shared" si="154"/>
        <v>0</v>
      </c>
      <c r="K920" s="1">
        <f>SUMIFS('I want to cry'!C$2:C$2000,'I want to cry'!$A$2:$A$2000,$B920,'I want to cry'!$B$2:$B$2000,$C920)</f>
        <v>0</v>
      </c>
      <c r="L920" s="1">
        <f>SUMIFS('I want to cry'!D$2:D$2000,'I want to cry'!$A$2:$A$2000,$B920,'I want to cry'!$B$2:$B$2000,$C920)</f>
        <v>0</v>
      </c>
      <c r="M920" s="1">
        <f>SUMIFS('I want to cry'!E$2:E$2000,'I want to cry'!$A$2:$A$2000,$B920,'I want to cry'!$B$2:$B$2000,$C920)</f>
        <v>0</v>
      </c>
      <c r="N920" s="1">
        <f t="shared" si="155"/>
        <v>0</v>
      </c>
      <c r="O920" s="1">
        <f t="shared" si="156"/>
        <v>0</v>
      </c>
      <c r="P920" s="1">
        <f t="shared" si="157"/>
        <v>0</v>
      </c>
      <c r="Q920" s="1">
        <f>SUMIF('I have a blue banner'!A$2:A$2000,D920,'I have a blue banner'!L$2:L$2000)</f>
        <v>0</v>
      </c>
      <c r="R920" s="1">
        <f>SUMIF('I have a blue banner'!A$2:A$2000,F920,'I have a blue banner'!L$2:L$2000)</f>
        <v>0</v>
      </c>
      <c r="S920" s="1">
        <f>SUMIF('I have a blue banner'!A$2:A$2000,I920,'I have a blue banner'!L$2:L$2000)</f>
        <v>0</v>
      </c>
      <c r="T920" s="1">
        <f>SUMIF('I wanna go biking'!A$2:A$1000,D920,'I wanna go biking'!D$2:D$2000)</f>
        <v>0</v>
      </c>
      <c r="U920" s="1">
        <f>SUMIF('I wanna go biking'!A$2:A$1000,F920,'I wanna go biking'!D$2:D$2000)</f>
        <v>0</v>
      </c>
      <c r="V920" s="1">
        <f>SUMIF('I wanna go biking'!A$2:A$1000,H920,'I wanna go biking'!D$2:D$2000)</f>
        <v>0</v>
      </c>
      <c r="W920">
        <f t="shared" si="158"/>
        <v>0</v>
      </c>
      <c r="X920">
        <f t="shared" si="159"/>
        <v>0</v>
      </c>
      <c r="Y920">
        <f t="shared" si="160"/>
        <v>0</v>
      </c>
      <c r="Z920">
        <f t="shared" si="161"/>
        <v>0</v>
      </c>
      <c r="AA920">
        <f t="shared" si="162"/>
        <v>0</v>
      </c>
      <c r="AB920">
        <f t="shared" si="163"/>
        <v>0</v>
      </c>
      <c r="AC920" s="25">
        <f t="shared" si="164"/>
        <v>0</v>
      </c>
    </row>
    <row r="921" spans="1:29">
      <c r="A921">
        <f>'Data Entry'!A922</f>
        <v>0</v>
      </c>
      <c r="B921">
        <f>'Data Entry'!B922</f>
        <v>0</v>
      </c>
      <c r="C921">
        <f>'Data Entry'!C922</f>
        <v>0</v>
      </c>
      <c r="D921">
        <f>'Data Entry'!M922</f>
        <v>0</v>
      </c>
      <c r="E921">
        <f>'Data Entry'!N922</f>
        <v>0</v>
      </c>
      <c r="F921">
        <f>'Data Entry'!O922</f>
        <v>0</v>
      </c>
      <c r="G921">
        <f>'Data Entry'!P922</f>
        <v>0</v>
      </c>
      <c r="H921">
        <f>'Data Entry'!Q922</f>
        <v>0</v>
      </c>
      <c r="I921">
        <f>'Data Entry'!R922</f>
        <v>0</v>
      </c>
      <c r="J921">
        <f t="shared" si="154"/>
        <v>0</v>
      </c>
      <c r="K921" s="1">
        <f>SUMIFS('I want to cry'!C$2:C$2000,'I want to cry'!$A$2:$A$2000,$B921,'I want to cry'!$B$2:$B$2000,$C921)</f>
        <v>0</v>
      </c>
      <c r="L921" s="1">
        <f>SUMIFS('I want to cry'!D$2:D$2000,'I want to cry'!$A$2:$A$2000,$B921,'I want to cry'!$B$2:$B$2000,$C921)</f>
        <v>0</v>
      </c>
      <c r="M921" s="1">
        <f>SUMIFS('I want to cry'!E$2:E$2000,'I want to cry'!$A$2:$A$2000,$B921,'I want to cry'!$B$2:$B$2000,$C921)</f>
        <v>0</v>
      </c>
      <c r="N921" s="1">
        <f t="shared" si="155"/>
        <v>0</v>
      </c>
      <c r="O921" s="1">
        <f t="shared" si="156"/>
        <v>0</v>
      </c>
      <c r="P921" s="1">
        <f t="shared" si="157"/>
        <v>0</v>
      </c>
      <c r="Q921" s="1">
        <f>SUMIF('I have a blue banner'!A$2:A$2000,D921,'I have a blue banner'!L$2:L$2000)</f>
        <v>0</v>
      </c>
      <c r="R921" s="1">
        <f>SUMIF('I have a blue banner'!A$2:A$2000,F921,'I have a blue banner'!L$2:L$2000)</f>
        <v>0</v>
      </c>
      <c r="S921" s="1">
        <f>SUMIF('I have a blue banner'!A$2:A$2000,I921,'I have a blue banner'!L$2:L$2000)</f>
        <v>0</v>
      </c>
      <c r="T921" s="1">
        <f>SUMIF('I wanna go biking'!A$2:A$1000,D921,'I wanna go biking'!D$2:D$2000)</f>
        <v>0</v>
      </c>
      <c r="U921" s="1">
        <f>SUMIF('I wanna go biking'!A$2:A$1000,F921,'I wanna go biking'!D$2:D$2000)</f>
        <v>0</v>
      </c>
      <c r="V921" s="1">
        <f>SUMIF('I wanna go biking'!A$2:A$1000,H921,'I wanna go biking'!D$2:D$2000)</f>
        <v>0</v>
      </c>
      <c r="W921">
        <f t="shared" si="158"/>
        <v>0</v>
      </c>
      <c r="X921">
        <f t="shared" si="159"/>
        <v>0</v>
      </c>
      <c r="Y921">
        <f t="shared" si="160"/>
        <v>0</v>
      </c>
      <c r="Z921">
        <f t="shared" si="161"/>
        <v>0</v>
      </c>
      <c r="AA921">
        <f t="shared" si="162"/>
        <v>0</v>
      </c>
      <c r="AB921">
        <f t="shared" si="163"/>
        <v>0</v>
      </c>
      <c r="AC921" s="25">
        <f t="shared" si="164"/>
        <v>0</v>
      </c>
    </row>
    <row r="922" spans="1:29">
      <c r="A922">
        <f>'Data Entry'!A923</f>
        <v>0</v>
      </c>
      <c r="B922">
        <f>'Data Entry'!B923</f>
        <v>0</v>
      </c>
      <c r="C922">
        <f>'Data Entry'!C923</f>
        <v>0</v>
      </c>
      <c r="D922">
        <f>'Data Entry'!M923</f>
        <v>0</v>
      </c>
      <c r="E922">
        <f>'Data Entry'!N923</f>
        <v>0</v>
      </c>
      <c r="F922">
        <f>'Data Entry'!O923</f>
        <v>0</v>
      </c>
      <c r="G922">
        <f>'Data Entry'!P923</f>
        <v>0</v>
      </c>
      <c r="H922">
        <f>'Data Entry'!Q923</f>
        <v>0</v>
      </c>
      <c r="I922">
        <f>'Data Entry'!R923</f>
        <v>0</v>
      </c>
      <c r="J922">
        <f t="shared" si="154"/>
        <v>0</v>
      </c>
      <c r="K922" s="1">
        <f>SUMIFS('I want to cry'!C$2:C$2000,'I want to cry'!$A$2:$A$2000,$B922,'I want to cry'!$B$2:$B$2000,$C922)</f>
        <v>0</v>
      </c>
      <c r="L922" s="1">
        <f>SUMIFS('I want to cry'!D$2:D$2000,'I want to cry'!$A$2:$A$2000,$B922,'I want to cry'!$B$2:$B$2000,$C922)</f>
        <v>0</v>
      </c>
      <c r="M922" s="1">
        <f>SUMIFS('I want to cry'!E$2:E$2000,'I want to cry'!$A$2:$A$2000,$B922,'I want to cry'!$B$2:$B$2000,$C922)</f>
        <v>0</v>
      </c>
      <c r="N922" s="1">
        <f t="shared" si="155"/>
        <v>0</v>
      </c>
      <c r="O922" s="1">
        <f t="shared" si="156"/>
        <v>0</v>
      </c>
      <c r="P922" s="1">
        <f t="shared" si="157"/>
        <v>0</v>
      </c>
      <c r="Q922" s="1">
        <f>SUMIF('I have a blue banner'!A$2:A$2000,D922,'I have a blue banner'!L$2:L$2000)</f>
        <v>0</v>
      </c>
      <c r="R922" s="1">
        <f>SUMIF('I have a blue banner'!A$2:A$2000,F922,'I have a blue banner'!L$2:L$2000)</f>
        <v>0</v>
      </c>
      <c r="S922" s="1">
        <f>SUMIF('I have a blue banner'!A$2:A$2000,I922,'I have a blue banner'!L$2:L$2000)</f>
        <v>0</v>
      </c>
      <c r="T922" s="1">
        <f>SUMIF('I wanna go biking'!A$2:A$1000,D922,'I wanna go biking'!D$2:D$2000)</f>
        <v>0</v>
      </c>
      <c r="U922" s="1">
        <f>SUMIF('I wanna go biking'!A$2:A$1000,F922,'I wanna go biking'!D$2:D$2000)</f>
        <v>0</v>
      </c>
      <c r="V922" s="1">
        <f>SUMIF('I wanna go biking'!A$2:A$1000,H922,'I wanna go biking'!D$2:D$2000)</f>
        <v>0</v>
      </c>
      <c r="W922">
        <f t="shared" si="158"/>
        <v>0</v>
      </c>
      <c r="X922">
        <f t="shared" si="159"/>
        <v>0</v>
      </c>
      <c r="Y922">
        <f t="shared" si="160"/>
        <v>0</v>
      </c>
      <c r="Z922">
        <f t="shared" si="161"/>
        <v>0</v>
      </c>
      <c r="AA922">
        <f t="shared" si="162"/>
        <v>0</v>
      </c>
      <c r="AB922">
        <f t="shared" si="163"/>
        <v>0</v>
      </c>
      <c r="AC922" s="25">
        <f t="shared" si="164"/>
        <v>0</v>
      </c>
    </row>
    <row r="923" spans="1:29">
      <c r="A923">
        <f>'Data Entry'!A924</f>
        <v>0</v>
      </c>
      <c r="B923">
        <f>'Data Entry'!B924</f>
        <v>0</v>
      </c>
      <c r="C923">
        <f>'Data Entry'!C924</f>
        <v>0</v>
      </c>
      <c r="D923">
        <f>'Data Entry'!M924</f>
        <v>0</v>
      </c>
      <c r="E923">
        <f>'Data Entry'!N924</f>
        <v>0</v>
      </c>
      <c r="F923">
        <f>'Data Entry'!O924</f>
        <v>0</v>
      </c>
      <c r="G923">
        <f>'Data Entry'!P924</f>
        <v>0</v>
      </c>
      <c r="H923">
        <f>'Data Entry'!Q924</f>
        <v>0</v>
      </c>
      <c r="I923">
        <f>'Data Entry'!R924</f>
        <v>0</v>
      </c>
      <c r="J923">
        <f t="shared" si="154"/>
        <v>0</v>
      </c>
      <c r="K923" s="1">
        <f>SUMIFS('I want to cry'!C$2:C$2000,'I want to cry'!$A$2:$A$2000,$B923,'I want to cry'!$B$2:$B$2000,$C923)</f>
        <v>0</v>
      </c>
      <c r="L923" s="1">
        <f>SUMIFS('I want to cry'!D$2:D$2000,'I want to cry'!$A$2:$A$2000,$B923,'I want to cry'!$B$2:$B$2000,$C923)</f>
        <v>0</v>
      </c>
      <c r="M923" s="1">
        <f>SUMIFS('I want to cry'!E$2:E$2000,'I want to cry'!$A$2:$A$2000,$B923,'I want to cry'!$B$2:$B$2000,$C923)</f>
        <v>0</v>
      </c>
      <c r="N923" s="1">
        <f t="shared" si="155"/>
        <v>0</v>
      </c>
      <c r="O923" s="1">
        <f t="shared" si="156"/>
        <v>0</v>
      </c>
      <c r="P923" s="1">
        <f t="shared" si="157"/>
        <v>0</v>
      </c>
      <c r="Q923" s="1">
        <f>SUMIF('I have a blue banner'!A$2:A$2000,D923,'I have a blue banner'!L$2:L$2000)</f>
        <v>0</v>
      </c>
      <c r="R923" s="1">
        <f>SUMIF('I have a blue banner'!A$2:A$2000,F923,'I have a blue banner'!L$2:L$2000)</f>
        <v>0</v>
      </c>
      <c r="S923" s="1">
        <f>SUMIF('I have a blue banner'!A$2:A$2000,I923,'I have a blue banner'!L$2:L$2000)</f>
        <v>0</v>
      </c>
      <c r="T923" s="1">
        <f>SUMIF('I wanna go biking'!A$2:A$1000,D923,'I wanna go biking'!D$2:D$2000)</f>
        <v>0</v>
      </c>
      <c r="U923" s="1">
        <f>SUMIF('I wanna go biking'!A$2:A$1000,F923,'I wanna go biking'!D$2:D$2000)</f>
        <v>0</v>
      </c>
      <c r="V923" s="1">
        <f>SUMIF('I wanna go biking'!A$2:A$1000,H923,'I wanna go biking'!D$2:D$2000)</f>
        <v>0</v>
      </c>
      <c r="W923">
        <f t="shared" si="158"/>
        <v>0</v>
      </c>
      <c r="X923">
        <f t="shared" si="159"/>
        <v>0</v>
      </c>
      <c r="Y923">
        <f t="shared" si="160"/>
        <v>0</v>
      </c>
      <c r="Z923">
        <f t="shared" si="161"/>
        <v>0</v>
      </c>
      <c r="AA923">
        <f t="shared" si="162"/>
        <v>0</v>
      </c>
      <c r="AB923">
        <f t="shared" si="163"/>
        <v>0</v>
      </c>
      <c r="AC923" s="25">
        <f t="shared" si="164"/>
        <v>0</v>
      </c>
    </row>
    <row r="924" spans="1:29">
      <c r="A924">
        <f>'Data Entry'!A925</f>
        <v>0</v>
      </c>
      <c r="B924">
        <f>'Data Entry'!B925</f>
        <v>0</v>
      </c>
      <c r="C924">
        <f>'Data Entry'!C925</f>
        <v>0</v>
      </c>
      <c r="D924">
        <f>'Data Entry'!M925</f>
        <v>0</v>
      </c>
      <c r="E924">
        <f>'Data Entry'!N925</f>
        <v>0</v>
      </c>
      <c r="F924">
        <f>'Data Entry'!O925</f>
        <v>0</v>
      </c>
      <c r="G924">
        <f>'Data Entry'!P925</f>
        <v>0</v>
      </c>
      <c r="H924">
        <f>'Data Entry'!Q925</f>
        <v>0</v>
      </c>
      <c r="I924">
        <f>'Data Entry'!R925</f>
        <v>0</v>
      </c>
      <c r="J924">
        <f t="shared" si="154"/>
        <v>0</v>
      </c>
      <c r="K924" s="1">
        <f>SUMIFS('I want to cry'!C$2:C$2000,'I want to cry'!$A$2:$A$2000,$B924,'I want to cry'!$B$2:$B$2000,$C924)</f>
        <v>0</v>
      </c>
      <c r="L924" s="1">
        <f>SUMIFS('I want to cry'!D$2:D$2000,'I want to cry'!$A$2:$A$2000,$B924,'I want to cry'!$B$2:$B$2000,$C924)</f>
        <v>0</v>
      </c>
      <c r="M924" s="1">
        <f>SUMIFS('I want to cry'!E$2:E$2000,'I want to cry'!$A$2:$A$2000,$B924,'I want to cry'!$B$2:$B$2000,$C924)</f>
        <v>0</v>
      </c>
      <c r="N924" s="1">
        <f t="shared" si="155"/>
        <v>0</v>
      </c>
      <c r="O924" s="1">
        <f t="shared" si="156"/>
        <v>0</v>
      </c>
      <c r="P924" s="1">
        <f t="shared" si="157"/>
        <v>0</v>
      </c>
      <c r="Q924" s="1">
        <f>SUMIF('I have a blue banner'!A$2:A$2000,D924,'I have a blue banner'!L$2:L$2000)</f>
        <v>0</v>
      </c>
      <c r="R924" s="1">
        <f>SUMIF('I have a blue banner'!A$2:A$2000,F924,'I have a blue banner'!L$2:L$2000)</f>
        <v>0</v>
      </c>
      <c r="S924" s="1">
        <f>SUMIF('I have a blue banner'!A$2:A$2000,I924,'I have a blue banner'!L$2:L$2000)</f>
        <v>0</v>
      </c>
      <c r="T924" s="1">
        <f>SUMIF('I wanna go biking'!A$2:A$1000,D924,'I wanna go biking'!D$2:D$2000)</f>
        <v>0</v>
      </c>
      <c r="U924" s="1">
        <f>SUMIF('I wanna go biking'!A$2:A$1000,F924,'I wanna go biking'!D$2:D$2000)</f>
        <v>0</v>
      </c>
      <c r="V924" s="1">
        <f>SUMIF('I wanna go biking'!A$2:A$1000,H924,'I wanna go biking'!D$2:D$2000)</f>
        <v>0</v>
      </c>
      <c r="W924">
        <f t="shared" si="158"/>
        <v>0</v>
      </c>
      <c r="X924">
        <f t="shared" si="159"/>
        <v>0</v>
      </c>
      <c r="Y924">
        <f t="shared" si="160"/>
        <v>0</v>
      </c>
      <c r="Z924">
        <f t="shared" si="161"/>
        <v>0</v>
      </c>
      <c r="AA924">
        <f t="shared" si="162"/>
        <v>0</v>
      </c>
      <c r="AB924">
        <f t="shared" si="163"/>
        <v>0</v>
      </c>
      <c r="AC924" s="25">
        <f t="shared" si="164"/>
        <v>0</v>
      </c>
    </row>
    <row r="925" spans="1:29">
      <c r="A925">
        <f>'Data Entry'!A926</f>
        <v>0</v>
      </c>
      <c r="B925">
        <f>'Data Entry'!B926</f>
        <v>0</v>
      </c>
      <c r="C925">
        <f>'Data Entry'!C926</f>
        <v>0</v>
      </c>
      <c r="D925">
        <f>'Data Entry'!M926</f>
        <v>0</v>
      </c>
      <c r="E925">
        <f>'Data Entry'!N926</f>
        <v>0</v>
      </c>
      <c r="F925">
        <f>'Data Entry'!O926</f>
        <v>0</v>
      </c>
      <c r="G925">
        <f>'Data Entry'!P926</f>
        <v>0</v>
      </c>
      <c r="H925">
        <f>'Data Entry'!Q926</f>
        <v>0</v>
      </c>
      <c r="I925">
        <f>'Data Entry'!R926</f>
        <v>0</v>
      </c>
      <c r="J925">
        <f t="shared" si="154"/>
        <v>0</v>
      </c>
      <c r="K925" s="1">
        <f>SUMIFS('I want to cry'!C$2:C$2000,'I want to cry'!$A$2:$A$2000,$B925,'I want to cry'!$B$2:$B$2000,$C925)</f>
        <v>0</v>
      </c>
      <c r="L925" s="1">
        <f>SUMIFS('I want to cry'!D$2:D$2000,'I want to cry'!$A$2:$A$2000,$B925,'I want to cry'!$B$2:$B$2000,$C925)</f>
        <v>0</v>
      </c>
      <c r="M925" s="1">
        <f>SUMIFS('I want to cry'!E$2:E$2000,'I want to cry'!$A$2:$A$2000,$B925,'I want to cry'!$B$2:$B$2000,$C925)</f>
        <v>0</v>
      </c>
      <c r="N925" s="1">
        <f t="shared" si="155"/>
        <v>0</v>
      </c>
      <c r="O925" s="1">
        <f t="shared" si="156"/>
        <v>0</v>
      </c>
      <c r="P925" s="1">
        <f t="shared" si="157"/>
        <v>0</v>
      </c>
      <c r="Q925" s="1">
        <f>SUMIF('I have a blue banner'!A$2:A$2000,D925,'I have a blue banner'!L$2:L$2000)</f>
        <v>0</v>
      </c>
      <c r="R925" s="1">
        <f>SUMIF('I have a blue banner'!A$2:A$2000,F925,'I have a blue banner'!L$2:L$2000)</f>
        <v>0</v>
      </c>
      <c r="S925" s="1">
        <f>SUMIF('I have a blue banner'!A$2:A$2000,I925,'I have a blue banner'!L$2:L$2000)</f>
        <v>0</v>
      </c>
      <c r="T925" s="1">
        <f>SUMIF('I wanna go biking'!A$2:A$1000,D925,'I wanna go biking'!D$2:D$2000)</f>
        <v>0</v>
      </c>
      <c r="U925" s="1">
        <f>SUMIF('I wanna go biking'!A$2:A$1000,F925,'I wanna go biking'!D$2:D$2000)</f>
        <v>0</v>
      </c>
      <c r="V925" s="1">
        <f>SUMIF('I wanna go biking'!A$2:A$1000,H925,'I wanna go biking'!D$2:D$2000)</f>
        <v>0</v>
      </c>
      <c r="W925">
        <f t="shared" si="158"/>
        <v>0</v>
      </c>
      <c r="X925">
        <f t="shared" si="159"/>
        <v>0</v>
      </c>
      <c r="Y925">
        <f t="shared" si="160"/>
        <v>0</v>
      </c>
      <c r="Z925">
        <f t="shared" si="161"/>
        <v>0</v>
      </c>
      <c r="AA925">
        <f t="shared" si="162"/>
        <v>0</v>
      </c>
      <c r="AB925">
        <f t="shared" si="163"/>
        <v>0</v>
      </c>
      <c r="AC925" s="25">
        <f t="shared" si="164"/>
        <v>0</v>
      </c>
    </row>
    <row r="926" spans="1:29">
      <c r="A926">
        <f>'Data Entry'!A927</f>
        <v>0</v>
      </c>
      <c r="B926">
        <f>'Data Entry'!B927</f>
        <v>0</v>
      </c>
      <c r="C926">
        <f>'Data Entry'!C927</f>
        <v>0</v>
      </c>
      <c r="D926">
        <f>'Data Entry'!M927</f>
        <v>0</v>
      </c>
      <c r="E926">
        <f>'Data Entry'!N927</f>
        <v>0</v>
      </c>
      <c r="F926">
        <f>'Data Entry'!O927</f>
        <v>0</v>
      </c>
      <c r="G926">
        <f>'Data Entry'!P927</f>
        <v>0</v>
      </c>
      <c r="H926">
        <f>'Data Entry'!Q927</f>
        <v>0</v>
      </c>
      <c r="I926">
        <f>'Data Entry'!R927</f>
        <v>0</v>
      </c>
      <c r="J926">
        <f t="shared" si="154"/>
        <v>0</v>
      </c>
      <c r="K926" s="1">
        <f>SUMIFS('I want to cry'!C$2:C$2000,'I want to cry'!$A$2:$A$2000,$B926,'I want to cry'!$B$2:$B$2000,$C926)</f>
        <v>0</v>
      </c>
      <c r="L926" s="1">
        <f>SUMIFS('I want to cry'!D$2:D$2000,'I want to cry'!$A$2:$A$2000,$B926,'I want to cry'!$B$2:$B$2000,$C926)</f>
        <v>0</v>
      </c>
      <c r="M926" s="1">
        <f>SUMIFS('I want to cry'!E$2:E$2000,'I want to cry'!$A$2:$A$2000,$B926,'I want to cry'!$B$2:$B$2000,$C926)</f>
        <v>0</v>
      </c>
      <c r="N926" s="1">
        <f t="shared" si="155"/>
        <v>0</v>
      </c>
      <c r="O926" s="1">
        <f t="shared" si="156"/>
        <v>0</v>
      </c>
      <c r="P926" s="1">
        <f t="shared" si="157"/>
        <v>0</v>
      </c>
      <c r="Q926" s="1">
        <f>SUMIF('I have a blue banner'!A$2:A$2000,D926,'I have a blue banner'!L$2:L$2000)</f>
        <v>0</v>
      </c>
      <c r="R926" s="1">
        <f>SUMIF('I have a blue banner'!A$2:A$2000,F926,'I have a blue banner'!L$2:L$2000)</f>
        <v>0</v>
      </c>
      <c r="S926" s="1">
        <f>SUMIF('I have a blue banner'!A$2:A$2000,I926,'I have a blue banner'!L$2:L$2000)</f>
        <v>0</v>
      </c>
      <c r="T926" s="1">
        <f>SUMIF('I wanna go biking'!A$2:A$1000,D926,'I wanna go biking'!D$2:D$2000)</f>
        <v>0</v>
      </c>
      <c r="U926" s="1">
        <f>SUMIF('I wanna go biking'!A$2:A$1000,F926,'I wanna go biking'!D$2:D$2000)</f>
        <v>0</v>
      </c>
      <c r="V926" s="1">
        <f>SUMIF('I wanna go biking'!A$2:A$1000,H926,'I wanna go biking'!D$2:D$2000)</f>
        <v>0</v>
      </c>
      <c r="W926">
        <f t="shared" si="158"/>
        <v>0</v>
      </c>
      <c r="X926">
        <f t="shared" si="159"/>
        <v>0</v>
      </c>
      <c r="Y926">
        <f t="shared" si="160"/>
        <v>0</v>
      </c>
      <c r="Z926">
        <f t="shared" si="161"/>
        <v>0</v>
      </c>
      <c r="AA926">
        <f t="shared" si="162"/>
        <v>0</v>
      </c>
      <c r="AB926">
        <f t="shared" si="163"/>
        <v>0</v>
      </c>
      <c r="AC926" s="25">
        <f t="shared" si="164"/>
        <v>0</v>
      </c>
    </row>
    <row r="927" spans="1:29">
      <c r="A927">
        <f>'Data Entry'!A928</f>
        <v>0</v>
      </c>
      <c r="B927">
        <f>'Data Entry'!B928</f>
        <v>0</v>
      </c>
      <c r="C927">
        <f>'Data Entry'!C928</f>
        <v>0</v>
      </c>
      <c r="D927">
        <f>'Data Entry'!M928</f>
        <v>0</v>
      </c>
      <c r="E927">
        <f>'Data Entry'!N928</f>
        <v>0</v>
      </c>
      <c r="F927">
        <f>'Data Entry'!O928</f>
        <v>0</v>
      </c>
      <c r="G927">
        <f>'Data Entry'!P928</f>
        <v>0</v>
      </c>
      <c r="H927">
        <f>'Data Entry'!Q928</f>
        <v>0</v>
      </c>
      <c r="I927">
        <f>'Data Entry'!R928</f>
        <v>0</v>
      </c>
      <c r="J927">
        <f t="shared" si="154"/>
        <v>0</v>
      </c>
      <c r="K927" s="1">
        <f>SUMIFS('I want to cry'!C$2:C$2000,'I want to cry'!$A$2:$A$2000,$B927,'I want to cry'!$B$2:$B$2000,$C927)</f>
        <v>0</v>
      </c>
      <c r="L927" s="1">
        <f>SUMIFS('I want to cry'!D$2:D$2000,'I want to cry'!$A$2:$A$2000,$B927,'I want to cry'!$B$2:$B$2000,$C927)</f>
        <v>0</v>
      </c>
      <c r="M927" s="1">
        <f>SUMIFS('I want to cry'!E$2:E$2000,'I want to cry'!$A$2:$A$2000,$B927,'I want to cry'!$B$2:$B$2000,$C927)</f>
        <v>0</v>
      </c>
      <c r="N927" s="1">
        <f t="shared" si="155"/>
        <v>0</v>
      </c>
      <c r="O927" s="1">
        <f t="shared" si="156"/>
        <v>0</v>
      </c>
      <c r="P927" s="1">
        <f t="shared" si="157"/>
        <v>0</v>
      </c>
      <c r="Q927" s="1">
        <f>SUMIF('I have a blue banner'!A$2:A$2000,D927,'I have a blue banner'!L$2:L$2000)</f>
        <v>0</v>
      </c>
      <c r="R927" s="1">
        <f>SUMIF('I have a blue banner'!A$2:A$2000,F927,'I have a blue banner'!L$2:L$2000)</f>
        <v>0</v>
      </c>
      <c r="S927" s="1">
        <f>SUMIF('I have a blue banner'!A$2:A$2000,I927,'I have a blue banner'!L$2:L$2000)</f>
        <v>0</v>
      </c>
      <c r="T927" s="1">
        <f>SUMIF('I wanna go biking'!A$2:A$1000,D927,'I wanna go biking'!D$2:D$2000)</f>
        <v>0</v>
      </c>
      <c r="U927" s="1">
        <f>SUMIF('I wanna go biking'!A$2:A$1000,F927,'I wanna go biking'!D$2:D$2000)</f>
        <v>0</v>
      </c>
      <c r="V927" s="1">
        <f>SUMIF('I wanna go biking'!A$2:A$1000,H927,'I wanna go biking'!D$2:D$2000)</f>
        <v>0</v>
      </c>
      <c r="W927">
        <f t="shared" si="158"/>
        <v>0</v>
      </c>
      <c r="X927">
        <f t="shared" si="159"/>
        <v>0</v>
      </c>
      <c r="Y927">
        <f t="shared" si="160"/>
        <v>0</v>
      </c>
      <c r="Z927">
        <f t="shared" si="161"/>
        <v>0</v>
      </c>
      <c r="AA927">
        <f t="shared" si="162"/>
        <v>0</v>
      </c>
      <c r="AB927">
        <f t="shared" si="163"/>
        <v>0</v>
      </c>
      <c r="AC927" s="25">
        <f t="shared" si="164"/>
        <v>0</v>
      </c>
    </row>
    <row r="928" spans="1:29">
      <c r="A928">
        <f>'Data Entry'!A929</f>
        <v>0</v>
      </c>
      <c r="B928">
        <f>'Data Entry'!B929</f>
        <v>0</v>
      </c>
      <c r="C928">
        <f>'Data Entry'!C929</f>
        <v>0</v>
      </c>
      <c r="D928">
        <f>'Data Entry'!M929</f>
        <v>0</v>
      </c>
      <c r="E928">
        <f>'Data Entry'!N929</f>
        <v>0</v>
      </c>
      <c r="F928">
        <f>'Data Entry'!O929</f>
        <v>0</v>
      </c>
      <c r="G928">
        <f>'Data Entry'!P929</f>
        <v>0</v>
      </c>
      <c r="H928">
        <f>'Data Entry'!Q929</f>
        <v>0</v>
      </c>
      <c r="I928">
        <f>'Data Entry'!R929</f>
        <v>0</v>
      </c>
      <c r="J928">
        <f t="shared" si="154"/>
        <v>0</v>
      </c>
      <c r="K928" s="1">
        <f>SUMIFS('I want to cry'!C$2:C$2000,'I want to cry'!$A$2:$A$2000,$B928,'I want to cry'!$B$2:$B$2000,$C928)</f>
        <v>0</v>
      </c>
      <c r="L928" s="1">
        <f>SUMIFS('I want to cry'!D$2:D$2000,'I want to cry'!$A$2:$A$2000,$B928,'I want to cry'!$B$2:$B$2000,$C928)</f>
        <v>0</v>
      </c>
      <c r="M928" s="1">
        <f>SUMIFS('I want to cry'!E$2:E$2000,'I want to cry'!$A$2:$A$2000,$B928,'I want to cry'!$B$2:$B$2000,$C928)</f>
        <v>0</v>
      </c>
      <c r="N928" s="1">
        <f t="shared" si="155"/>
        <v>0</v>
      </c>
      <c r="O928" s="1">
        <f t="shared" si="156"/>
        <v>0</v>
      </c>
      <c r="P928" s="1">
        <f t="shared" si="157"/>
        <v>0</v>
      </c>
      <c r="Q928" s="1">
        <f>SUMIF('I have a blue banner'!A$2:A$2000,D928,'I have a blue banner'!L$2:L$2000)</f>
        <v>0</v>
      </c>
      <c r="R928" s="1">
        <f>SUMIF('I have a blue banner'!A$2:A$2000,F928,'I have a blue banner'!L$2:L$2000)</f>
        <v>0</v>
      </c>
      <c r="S928" s="1">
        <f>SUMIF('I have a blue banner'!A$2:A$2000,I928,'I have a blue banner'!L$2:L$2000)</f>
        <v>0</v>
      </c>
      <c r="T928" s="1">
        <f>SUMIF('I wanna go biking'!A$2:A$1000,D928,'I wanna go biking'!D$2:D$2000)</f>
        <v>0</v>
      </c>
      <c r="U928" s="1">
        <f>SUMIF('I wanna go biking'!A$2:A$1000,F928,'I wanna go biking'!D$2:D$2000)</f>
        <v>0</v>
      </c>
      <c r="V928" s="1">
        <f>SUMIF('I wanna go biking'!A$2:A$1000,H928,'I wanna go biking'!D$2:D$2000)</f>
        <v>0</v>
      </c>
      <c r="W928">
        <f t="shared" si="158"/>
        <v>0</v>
      </c>
      <c r="X928">
        <f t="shared" si="159"/>
        <v>0</v>
      </c>
      <c r="Y928">
        <f t="shared" si="160"/>
        <v>0</v>
      </c>
      <c r="Z928">
        <f t="shared" si="161"/>
        <v>0</v>
      </c>
      <c r="AA928">
        <f t="shared" si="162"/>
        <v>0</v>
      </c>
      <c r="AB928">
        <f t="shared" si="163"/>
        <v>0</v>
      </c>
      <c r="AC928" s="25">
        <f t="shared" si="164"/>
        <v>0</v>
      </c>
    </row>
    <row r="929" spans="1:29">
      <c r="A929">
        <f>'Data Entry'!A930</f>
        <v>0</v>
      </c>
      <c r="B929">
        <f>'Data Entry'!B930</f>
        <v>0</v>
      </c>
      <c r="C929">
        <f>'Data Entry'!C930</f>
        <v>0</v>
      </c>
      <c r="D929">
        <f>'Data Entry'!M930</f>
        <v>0</v>
      </c>
      <c r="E929">
        <f>'Data Entry'!N930</f>
        <v>0</v>
      </c>
      <c r="F929">
        <f>'Data Entry'!O930</f>
        <v>0</v>
      </c>
      <c r="G929">
        <f>'Data Entry'!P930</f>
        <v>0</v>
      </c>
      <c r="H929">
        <f>'Data Entry'!Q930</f>
        <v>0</v>
      </c>
      <c r="I929">
        <f>'Data Entry'!R930</f>
        <v>0</v>
      </c>
      <c r="J929">
        <f t="shared" si="154"/>
        <v>0</v>
      </c>
      <c r="K929" s="1">
        <f>SUMIFS('I want to cry'!C$2:C$2000,'I want to cry'!$A$2:$A$2000,$B929,'I want to cry'!$B$2:$B$2000,$C929)</f>
        <v>0</v>
      </c>
      <c r="L929" s="1">
        <f>SUMIFS('I want to cry'!D$2:D$2000,'I want to cry'!$A$2:$A$2000,$B929,'I want to cry'!$B$2:$B$2000,$C929)</f>
        <v>0</v>
      </c>
      <c r="M929" s="1">
        <f>SUMIFS('I want to cry'!E$2:E$2000,'I want to cry'!$A$2:$A$2000,$B929,'I want to cry'!$B$2:$B$2000,$C929)</f>
        <v>0</v>
      </c>
      <c r="N929" s="1">
        <f t="shared" si="155"/>
        <v>0</v>
      </c>
      <c r="O929" s="1">
        <f t="shared" si="156"/>
        <v>0</v>
      </c>
      <c r="P929" s="1">
        <f t="shared" si="157"/>
        <v>0</v>
      </c>
      <c r="Q929" s="1">
        <f>SUMIF('I have a blue banner'!A$2:A$2000,D929,'I have a blue banner'!L$2:L$2000)</f>
        <v>0</v>
      </c>
      <c r="R929" s="1">
        <f>SUMIF('I have a blue banner'!A$2:A$2000,F929,'I have a blue banner'!L$2:L$2000)</f>
        <v>0</v>
      </c>
      <c r="S929" s="1">
        <f>SUMIF('I have a blue banner'!A$2:A$2000,I929,'I have a blue banner'!L$2:L$2000)</f>
        <v>0</v>
      </c>
      <c r="T929" s="1">
        <f>SUMIF('I wanna go biking'!A$2:A$1000,D929,'I wanna go biking'!D$2:D$2000)</f>
        <v>0</v>
      </c>
      <c r="U929" s="1">
        <f>SUMIF('I wanna go biking'!A$2:A$1000,F929,'I wanna go biking'!D$2:D$2000)</f>
        <v>0</v>
      </c>
      <c r="V929" s="1">
        <f>SUMIF('I wanna go biking'!A$2:A$1000,H929,'I wanna go biking'!D$2:D$2000)</f>
        <v>0</v>
      </c>
      <c r="W929">
        <f t="shared" si="158"/>
        <v>0</v>
      </c>
      <c r="X929">
        <f t="shared" si="159"/>
        <v>0</v>
      </c>
      <c r="Y929">
        <f t="shared" si="160"/>
        <v>0</v>
      </c>
      <c r="Z929">
        <f t="shared" si="161"/>
        <v>0</v>
      </c>
      <c r="AA929">
        <f t="shared" si="162"/>
        <v>0</v>
      </c>
      <c r="AB929">
        <f t="shared" si="163"/>
        <v>0</v>
      </c>
      <c r="AC929" s="25">
        <f t="shared" si="164"/>
        <v>0</v>
      </c>
    </row>
    <row r="930" spans="1:29">
      <c r="A930">
        <f>'Data Entry'!A931</f>
        <v>0</v>
      </c>
      <c r="B930">
        <f>'Data Entry'!B931</f>
        <v>0</v>
      </c>
      <c r="C930">
        <f>'Data Entry'!C931</f>
        <v>0</v>
      </c>
      <c r="D930">
        <f>'Data Entry'!M931</f>
        <v>0</v>
      </c>
      <c r="E930">
        <f>'Data Entry'!N931</f>
        <v>0</v>
      </c>
      <c r="F930">
        <f>'Data Entry'!O931</f>
        <v>0</v>
      </c>
      <c r="G930">
        <f>'Data Entry'!P931</f>
        <v>0</v>
      </c>
      <c r="H930">
        <f>'Data Entry'!Q931</f>
        <v>0</v>
      </c>
      <c r="I930">
        <f>'Data Entry'!R931</f>
        <v>0</v>
      </c>
      <c r="J930">
        <f t="shared" si="154"/>
        <v>0</v>
      </c>
      <c r="K930" s="1">
        <f>SUMIFS('I want to cry'!C$2:C$2000,'I want to cry'!$A$2:$A$2000,$B930,'I want to cry'!$B$2:$B$2000,$C930)</f>
        <v>0</v>
      </c>
      <c r="L930" s="1">
        <f>SUMIFS('I want to cry'!D$2:D$2000,'I want to cry'!$A$2:$A$2000,$B930,'I want to cry'!$B$2:$B$2000,$C930)</f>
        <v>0</v>
      </c>
      <c r="M930" s="1">
        <f>SUMIFS('I want to cry'!E$2:E$2000,'I want to cry'!$A$2:$A$2000,$B930,'I want to cry'!$B$2:$B$2000,$C930)</f>
        <v>0</v>
      </c>
      <c r="N930" s="1">
        <f t="shared" si="155"/>
        <v>0</v>
      </c>
      <c r="O930" s="1">
        <f t="shared" si="156"/>
        <v>0</v>
      </c>
      <c r="P930" s="1">
        <f t="shared" si="157"/>
        <v>0</v>
      </c>
      <c r="Q930" s="1">
        <f>SUMIF('I have a blue banner'!A$2:A$2000,D930,'I have a blue banner'!L$2:L$2000)</f>
        <v>0</v>
      </c>
      <c r="R930" s="1">
        <f>SUMIF('I have a blue banner'!A$2:A$2000,F930,'I have a blue banner'!L$2:L$2000)</f>
        <v>0</v>
      </c>
      <c r="S930" s="1">
        <f>SUMIF('I have a blue banner'!A$2:A$2000,I930,'I have a blue banner'!L$2:L$2000)</f>
        <v>0</v>
      </c>
      <c r="T930" s="1">
        <f>SUMIF('I wanna go biking'!A$2:A$1000,D930,'I wanna go biking'!D$2:D$2000)</f>
        <v>0</v>
      </c>
      <c r="U930" s="1">
        <f>SUMIF('I wanna go biking'!A$2:A$1000,F930,'I wanna go biking'!D$2:D$2000)</f>
        <v>0</v>
      </c>
      <c r="V930" s="1">
        <f>SUMIF('I wanna go biking'!A$2:A$1000,H930,'I wanna go biking'!D$2:D$2000)</f>
        <v>0</v>
      </c>
      <c r="W930">
        <f t="shared" si="158"/>
        <v>0</v>
      </c>
      <c r="X930">
        <f t="shared" si="159"/>
        <v>0</v>
      </c>
      <c r="Y930">
        <f t="shared" si="160"/>
        <v>0</v>
      </c>
      <c r="Z930">
        <f t="shared" si="161"/>
        <v>0</v>
      </c>
      <c r="AA930">
        <f t="shared" si="162"/>
        <v>0</v>
      </c>
      <c r="AB930">
        <f t="shared" si="163"/>
        <v>0</v>
      </c>
      <c r="AC930" s="25">
        <f t="shared" si="164"/>
        <v>0</v>
      </c>
    </row>
    <row r="931" spans="1:29">
      <c r="A931">
        <f>'Data Entry'!A932</f>
        <v>0</v>
      </c>
      <c r="B931">
        <f>'Data Entry'!B932</f>
        <v>0</v>
      </c>
      <c r="C931">
        <f>'Data Entry'!C932</f>
        <v>0</v>
      </c>
      <c r="D931">
        <f>'Data Entry'!M932</f>
        <v>0</v>
      </c>
      <c r="E931">
        <f>'Data Entry'!N932</f>
        <v>0</v>
      </c>
      <c r="F931">
        <f>'Data Entry'!O932</f>
        <v>0</v>
      </c>
      <c r="G931">
        <f>'Data Entry'!P932</f>
        <v>0</v>
      </c>
      <c r="H931">
        <f>'Data Entry'!Q932</f>
        <v>0</v>
      </c>
      <c r="I931">
        <f>'Data Entry'!R932</f>
        <v>0</v>
      </c>
      <c r="J931">
        <f t="shared" si="154"/>
        <v>0</v>
      </c>
      <c r="K931" s="1">
        <f>SUMIFS('I want to cry'!C$2:C$2000,'I want to cry'!$A$2:$A$2000,$B931,'I want to cry'!$B$2:$B$2000,$C931)</f>
        <v>0</v>
      </c>
      <c r="L931" s="1">
        <f>SUMIFS('I want to cry'!D$2:D$2000,'I want to cry'!$A$2:$A$2000,$B931,'I want to cry'!$B$2:$B$2000,$C931)</f>
        <v>0</v>
      </c>
      <c r="M931" s="1">
        <f>SUMIFS('I want to cry'!E$2:E$2000,'I want to cry'!$A$2:$A$2000,$B931,'I want to cry'!$B$2:$B$2000,$C931)</f>
        <v>0</v>
      </c>
      <c r="N931" s="1">
        <f t="shared" si="155"/>
        <v>0</v>
      </c>
      <c r="O931" s="1">
        <f t="shared" si="156"/>
        <v>0</v>
      </c>
      <c r="P931" s="1">
        <f t="shared" si="157"/>
        <v>0</v>
      </c>
      <c r="Q931" s="1">
        <f>SUMIF('I have a blue banner'!A$2:A$2000,D931,'I have a blue banner'!L$2:L$2000)</f>
        <v>0</v>
      </c>
      <c r="R931" s="1">
        <f>SUMIF('I have a blue banner'!A$2:A$2000,F931,'I have a blue banner'!L$2:L$2000)</f>
        <v>0</v>
      </c>
      <c r="S931" s="1">
        <f>SUMIF('I have a blue banner'!A$2:A$2000,I931,'I have a blue banner'!L$2:L$2000)</f>
        <v>0</v>
      </c>
      <c r="T931" s="1">
        <f>SUMIF('I wanna go biking'!A$2:A$1000,D931,'I wanna go biking'!D$2:D$2000)</f>
        <v>0</v>
      </c>
      <c r="U931" s="1">
        <f>SUMIF('I wanna go biking'!A$2:A$1000,F931,'I wanna go biking'!D$2:D$2000)</f>
        <v>0</v>
      </c>
      <c r="V931" s="1">
        <f>SUMIF('I wanna go biking'!A$2:A$1000,H931,'I wanna go biking'!D$2:D$2000)</f>
        <v>0</v>
      </c>
      <c r="W931">
        <f t="shared" si="158"/>
        <v>0</v>
      </c>
      <c r="X931">
        <f t="shared" si="159"/>
        <v>0</v>
      </c>
      <c r="Y931">
        <f t="shared" si="160"/>
        <v>0</v>
      </c>
      <c r="Z931">
        <f t="shared" si="161"/>
        <v>0</v>
      </c>
      <c r="AA931">
        <f t="shared" si="162"/>
        <v>0</v>
      </c>
      <c r="AB931">
        <f t="shared" si="163"/>
        <v>0</v>
      </c>
      <c r="AC931" s="25">
        <f t="shared" si="164"/>
        <v>0</v>
      </c>
    </row>
    <row r="932" spans="1:29">
      <c r="A932">
        <f>'Data Entry'!A933</f>
        <v>0</v>
      </c>
      <c r="B932">
        <f>'Data Entry'!B933</f>
        <v>0</v>
      </c>
      <c r="C932">
        <f>'Data Entry'!C933</f>
        <v>0</v>
      </c>
      <c r="D932">
        <f>'Data Entry'!M933</f>
        <v>0</v>
      </c>
      <c r="E932">
        <f>'Data Entry'!N933</f>
        <v>0</v>
      </c>
      <c r="F932">
        <f>'Data Entry'!O933</f>
        <v>0</v>
      </c>
      <c r="G932">
        <f>'Data Entry'!P933</f>
        <v>0</v>
      </c>
      <c r="H932">
        <f>'Data Entry'!Q933</f>
        <v>0</v>
      </c>
      <c r="I932">
        <f>'Data Entry'!R933</f>
        <v>0</v>
      </c>
      <c r="J932">
        <f t="shared" si="154"/>
        <v>0</v>
      </c>
      <c r="K932" s="1">
        <f>SUMIFS('I want to cry'!C$2:C$2000,'I want to cry'!$A$2:$A$2000,$B932,'I want to cry'!$B$2:$B$2000,$C932)</f>
        <v>0</v>
      </c>
      <c r="L932" s="1">
        <f>SUMIFS('I want to cry'!D$2:D$2000,'I want to cry'!$A$2:$A$2000,$B932,'I want to cry'!$B$2:$B$2000,$C932)</f>
        <v>0</v>
      </c>
      <c r="M932" s="1">
        <f>SUMIFS('I want to cry'!E$2:E$2000,'I want to cry'!$A$2:$A$2000,$B932,'I want to cry'!$B$2:$B$2000,$C932)</f>
        <v>0</v>
      </c>
      <c r="N932" s="1">
        <f t="shared" si="155"/>
        <v>0</v>
      </c>
      <c r="O932" s="1">
        <f t="shared" si="156"/>
        <v>0</v>
      </c>
      <c r="P932" s="1">
        <f t="shared" si="157"/>
        <v>0</v>
      </c>
      <c r="Q932" s="1">
        <f>SUMIF('I have a blue banner'!A$2:A$2000,D932,'I have a blue banner'!L$2:L$2000)</f>
        <v>0</v>
      </c>
      <c r="R932" s="1">
        <f>SUMIF('I have a blue banner'!A$2:A$2000,F932,'I have a blue banner'!L$2:L$2000)</f>
        <v>0</v>
      </c>
      <c r="S932" s="1">
        <f>SUMIF('I have a blue banner'!A$2:A$2000,I932,'I have a blue banner'!L$2:L$2000)</f>
        <v>0</v>
      </c>
      <c r="T932" s="1">
        <f>SUMIF('I wanna go biking'!A$2:A$1000,D932,'I wanna go biking'!D$2:D$2000)</f>
        <v>0</v>
      </c>
      <c r="U932" s="1">
        <f>SUMIF('I wanna go biking'!A$2:A$1000,F932,'I wanna go biking'!D$2:D$2000)</f>
        <v>0</v>
      </c>
      <c r="V932" s="1">
        <f>SUMIF('I wanna go biking'!A$2:A$1000,H932,'I wanna go biking'!D$2:D$2000)</f>
        <v>0</v>
      </c>
      <c r="W932">
        <f t="shared" si="158"/>
        <v>0</v>
      </c>
      <c r="X932">
        <f t="shared" si="159"/>
        <v>0</v>
      </c>
      <c r="Y932">
        <f t="shared" si="160"/>
        <v>0</v>
      </c>
      <c r="Z932">
        <f t="shared" si="161"/>
        <v>0</v>
      </c>
      <c r="AA932">
        <f t="shared" si="162"/>
        <v>0</v>
      </c>
      <c r="AB932">
        <f t="shared" si="163"/>
        <v>0</v>
      </c>
      <c r="AC932" s="25">
        <f t="shared" si="164"/>
        <v>0</v>
      </c>
    </row>
    <row r="933" spans="1:29">
      <c r="A933">
        <f>'Data Entry'!A934</f>
        <v>0</v>
      </c>
      <c r="B933">
        <f>'Data Entry'!B934</f>
        <v>0</v>
      </c>
      <c r="C933">
        <f>'Data Entry'!C934</f>
        <v>0</v>
      </c>
      <c r="D933">
        <f>'Data Entry'!M934</f>
        <v>0</v>
      </c>
      <c r="E933">
        <f>'Data Entry'!N934</f>
        <v>0</v>
      </c>
      <c r="F933">
        <f>'Data Entry'!O934</f>
        <v>0</v>
      </c>
      <c r="G933">
        <f>'Data Entry'!P934</f>
        <v>0</v>
      </c>
      <c r="H933">
        <f>'Data Entry'!Q934</f>
        <v>0</v>
      </c>
      <c r="I933">
        <f>'Data Entry'!R934</f>
        <v>0</v>
      </c>
      <c r="J933">
        <f t="shared" si="154"/>
        <v>0</v>
      </c>
      <c r="K933" s="1">
        <f>SUMIFS('I want to cry'!C$2:C$2000,'I want to cry'!$A$2:$A$2000,$B933,'I want to cry'!$B$2:$B$2000,$C933)</f>
        <v>0</v>
      </c>
      <c r="L933" s="1">
        <f>SUMIFS('I want to cry'!D$2:D$2000,'I want to cry'!$A$2:$A$2000,$B933,'I want to cry'!$B$2:$B$2000,$C933)</f>
        <v>0</v>
      </c>
      <c r="M933" s="1">
        <f>SUMIFS('I want to cry'!E$2:E$2000,'I want to cry'!$A$2:$A$2000,$B933,'I want to cry'!$B$2:$B$2000,$C933)</f>
        <v>0</v>
      </c>
      <c r="N933" s="1">
        <f t="shared" si="155"/>
        <v>0</v>
      </c>
      <c r="O933" s="1">
        <f t="shared" si="156"/>
        <v>0</v>
      </c>
      <c r="P933" s="1">
        <f t="shared" si="157"/>
        <v>0</v>
      </c>
      <c r="Q933" s="1">
        <f>SUMIF('I have a blue banner'!A$2:A$2000,D933,'I have a blue banner'!L$2:L$2000)</f>
        <v>0</v>
      </c>
      <c r="R933" s="1">
        <f>SUMIF('I have a blue banner'!A$2:A$2000,F933,'I have a blue banner'!L$2:L$2000)</f>
        <v>0</v>
      </c>
      <c r="S933" s="1">
        <f>SUMIF('I have a blue banner'!A$2:A$2000,I933,'I have a blue banner'!L$2:L$2000)</f>
        <v>0</v>
      </c>
      <c r="T933" s="1">
        <f>SUMIF('I wanna go biking'!A$2:A$1000,D933,'I wanna go biking'!D$2:D$2000)</f>
        <v>0</v>
      </c>
      <c r="U933" s="1">
        <f>SUMIF('I wanna go biking'!A$2:A$1000,F933,'I wanna go biking'!D$2:D$2000)</f>
        <v>0</v>
      </c>
      <c r="V933" s="1">
        <f>SUMIF('I wanna go biking'!A$2:A$1000,H933,'I wanna go biking'!D$2:D$2000)</f>
        <v>0</v>
      </c>
      <c r="W933">
        <f t="shared" si="158"/>
        <v>0</v>
      </c>
      <c r="X933">
        <f t="shared" si="159"/>
        <v>0</v>
      </c>
      <c r="Y933">
        <f t="shared" si="160"/>
        <v>0</v>
      </c>
      <c r="Z933">
        <f t="shared" si="161"/>
        <v>0</v>
      </c>
      <c r="AA933">
        <f t="shared" si="162"/>
        <v>0</v>
      </c>
      <c r="AB933">
        <f t="shared" si="163"/>
        <v>0</v>
      </c>
      <c r="AC933" s="25">
        <f t="shared" si="164"/>
        <v>0</v>
      </c>
    </row>
    <row r="934" spans="1:29">
      <c r="A934">
        <f>'Data Entry'!A935</f>
        <v>0</v>
      </c>
      <c r="B934">
        <f>'Data Entry'!B935</f>
        <v>0</v>
      </c>
      <c r="C934">
        <f>'Data Entry'!C935</f>
        <v>0</v>
      </c>
      <c r="D934">
        <f>'Data Entry'!M935</f>
        <v>0</v>
      </c>
      <c r="E934">
        <f>'Data Entry'!N935</f>
        <v>0</v>
      </c>
      <c r="F934">
        <f>'Data Entry'!O935</f>
        <v>0</v>
      </c>
      <c r="G934">
        <f>'Data Entry'!P935</f>
        <v>0</v>
      </c>
      <c r="H934">
        <f>'Data Entry'!Q935</f>
        <v>0</v>
      </c>
      <c r="I934">
        <f>'Data Entry'!R935</f>
        <v>0</v>
      </c>
      <c r="J934">
        <f t="shared" si="154"/>
        <v>0</v>
      </c>
      <c r="K934" s="1">
        <f>SUMIFS('I want to cry'!C$2:C$2000,'I want to cry'!$A$2:$A$2000,$B934,'I want to cry'!$B$2:$B$2000,$C934)</f>
        <v>0</v>
      </c>
      <c r="L934" s="1">
        <f>SUMIFS('I want to cry'!D$2:D$2000,'I want to cry'!$A$2:$A$2000,$B934,'I want to cry'!$B$2:$B$2000,$C934)</f>
        <v>0</v>
      </c>
      <c r="M934" s="1">
        <f>SUMIFS('I want to cry'!E$2:E$2000,'I want to cry'!$A$2:$A$2000,$B934,'I want to cry'!$B$2:$B$2000,$C934)</f>
        <v>0</v>
      </c>
      <c r="N934" s="1">
        <f t="shared" si="155"/>
        <v>0</v>
      </c>
      <c r="O934" s="1">
        <f t="shared" si="156"/>
        <v>0</v>
      </c>
      <c r="P934" s="1">
        <f t="shared" si="157"/>
        <v>0</v>
      </c>
      <c r="Q934" s="1">
        <f>SUMIF('I have a blue banner'!A$2:A$2000,D934,'I have a blue banner'!L$2:L$2000)</f>
        <v>0</v>
      </c>
      <c r="R934" s="1">
        <f>SUMIF('I have a blue banner'!A$2:A$2000,F934,'I have a blue banner'!L$2:L$2000)</f>
        <v>0</v>
      </c>
      <c r="S934" s="1">
        <f>SUMIF('I have a blue banner'!A$2:A$2000,I934,'I have a blue banner'!L$2:L$2000)</f>
        <v>0</v>
      </c>
      <c r="T934" s="1">
        <f>SUMIF('I wanna go biking'!A$2:A$1000,D934,'I wanna go biking'!D$2:D$2000)</f>
        <v>0</v>
      </c>
      <c r="U934" s="1">
        <f>SUMIF('I wanna go biking'!A$2:A$1000,F934,'I wanna go biking'!D$2:D$2000)</f>
        <v>0</v>
      </c>
      <c r="V934" s="1">
        <f>SUMIF('I wanna go biking'!A$2:A$1000,H934,'I wanna go biking'!D$2:D$2000)</f>
        <v>0</v>
      </c>
      <c r="W934">
        <f t="shared" si="158"/>
        <v>0</v>
      </c>
      <c r="X934">
        <f t="shared" si="159"/>
        <v>0</v>
      </c>
      <c r="Y934">
        <f t="shared" si="160"/>
        <v>0</v>
      </c>
      <c r="Z934">
        <f t="shared" si="161"/>
        <v>0</v>
      </c>
      <c r="AA934">
        <f t="shared" si="162"/>
        <v>0</v>
      </c>
      <c r="AB934">
        <f t="shared" si="163"/>
        <v>0</v>
      </c>
      <c r="AC934" s="25">
        <f t="shared" si="164"/>
        <v>0</v>
      </c>
    </row>
    <row r="935" spans="1:29">
      <c r="A935">
        <f>'Data Entry'!A936</f>
        <v>0</v>
      </c>
      <c r="B935">
        <f>'Data Entry'!B936</f>
        <v>0</v>
      </c>
      <c r="C935">
        <f>'Data Entry'!C936</f>
        <v>0</v>
      </c>
      <c r="D935">
        <f>'Data Entry'!M936</f>
        <v>0</v>
      </c>
      <c r="E935">
        <f>'Data Entry'!N936</f>
        <v>0</v>
      </c>
      <c r="F935">
        <f>'Data Entry'!O936</f>
        <v>0</v>
      </c>
      <c r="G935">
        <f>'Data Entry'!P936</f>
        <v>0</v>
      </c>
      <c r="H935">
        <f>'Data Entry'!Q936</f>
        <v>0</v>
      </c>
      <c r="I935">
        <f>'Data Entry'!R936</f>
        <v>0</v>
      </c>
      <c r="J935">
        <f t="shared" si="154"/>
        <v>0</v>
      </c>
      <c r="K935" s="1">
        <f>SUMIFS('I want to cry'!C$2:C$2000,'I want to cry'!$A$2:$A$2000,$B935,'I want to cry'!$B$2:$B$2000,$C935)</f>
        <v>0</v>
      </c>
      <c r="L935" s="1">
        <f>SUMIFS('I want to cry'!D$2:D$2000,'I want to cry'!$A$2:$A$2000,$B935,'I want to cry'!$B$2:$B$2000,$C935)</f>
        <v>0</v>
      </c>
      <c r="M935" s="1">
        <f>SUMIFS('I want to cry'!E$2:E$2000,'I want to cry'!$A$2:$A$2000,$B935,'I want to cry'!$B$2:$B$2000,$C935)</f>
        <v>0</v>
      </c>
      <c r="N935" s="1">
        <f t="shared" si="155"/>
        <v>0</v>
      </c>
      <c r="O935" s="1">
        <f t="shared" si="156"/>
        <v>0</v>
      </c>
      <c r="P935" s="1">
        <f t="shared" si="157"/>
        <v>0</v>
      </c>
      <c r="Q935" s="1">
        <f>SUMIF('I have a blue banner'!A$2:A$2000,D935,'I have a blue banner'!L$2:L$2000)</f>
        <v>0</v>
      </c>
      <c r="R935" s="1">
        <f>SUMIF('I have a blue banner'!A$2:A$2000,F935,'I have a blue banner'!L$2:L$2000)</f>
        <v>0</v>
      </c>
      <c r="S935" s="1">
        <f>SUMIF('I have a blue banner'!A$2:A$2000,I935,'I have a blue banner'!L$2:L$2000)</f>
        <v>0</v>
      </c>
      <c r="T935" s="1">
        <f>SUMIF('I wanna go biking'!A$2:A$1000,D935,'I wanna go biking'!D$2:D$2000)</f>
        <v>0</v>
      </c>
      <c r="U935" s="1">
        <f>SUMIF('I wanna go biking'!A$2:A$1000,F935,'I wanna go biking'!D$2:D$2000)</f>
        <v>0</v>
      </c>
      <c r="V935" s="1">
        <f>SUMIF('I wanna go biking'!A$2:A$1000,H935,'I wanna go biking'!D$2:D$2000)</f>
        <v>0</v>
      </c>
      <c r="W935">
        <f t="shared" si="158"/>
        <v>0</v>
      </c>
      <c r="X935">
        <f t="shared" si="159"/>
        <v>0</v>
      </c>
      <c r="Y935">
        <f t="shared" si="160"/>
        <v>0</v>
      </c>
      <c r="Z935">
        <f t="shared" si="161"/>
        <v>0</v>
      </c>
      <c r="AA935">
        <f t="shared" si="162"/>
        <v>0</v>
      </c>
      <c r="AB935">
        <f t="shared" si="163"/>
        <v>0</v>
      </c>
      <c r="AC935" s="25">
        <f t="shared" si="164"/>
        <v>0</v>
      </c>
    </row>
    <row r="936" spans="1:29">
      <c r="A936">
        <f>'Data Entry'!A937</f>
        <v>0</v>
      </c>
      <c r="B936">
        <f>'Data Entry'!B937</f>
        <v>0</v>
      </c>
      <c r="C936">
        <f>'Data Entry'!C937</f>
        <v>0</v>
      </c>
      <c r="D936">
        <f>'Data Entry'!M937</f>
        <v>0</v>
      </c>
      <c r="E936">
        <f>'Data Entry'!N937</f>
        <v>0</v>
      </c>
      <c r="F936">
        <f>'Data Entry'!O937</f>
        <v>0</v>
      </c>
      <c r="G936">
        <f>'Data Entry'!P937</f>
        <v>0</v>
      </c>
      <c r="H936">
        <f>'Data Entry'!Q937</f>
        <v>0</v>
      </c>
      <c r="I936">
        <f>'Data Entry'!R937</f>
        <v>0</v>
      </c>
      <c r="J936">
        <f t="shared" si="154"/>
        <v>0</v>
      </c>
      <c r="K936" s="1">
        <f>SUMIFS('I want to cry'!C$2:C$2000,'I want to cry'!$A$2:$A$2000,$B936,'I want to cry'!$B$2:$B$2000,$C936)</f>
        <v>0</v>
      </c>
      <c r="L936" s="1">
        <f>SUMIFS('I want to cry'!D$2:D$2000,'I want to cry'!$A$2:$A$2000,$B936,'I want to cry'!$B$2:$B$2000,$C936)</f>
        <v>0</v>
      </c>
      <c r="M936" s="1">
        <f>SUMIFS('I want to cry'!E$2:E$2000,'I want to cry'!$A$2:$A$2000,$B936,'I want to cry'!$B$2:$B$2000,$C936)</f>
        <v>0</v>
      </c>
      <c r="N936" s="1">
        <f t="shared" si="155"/>
        <v>0</v>
      </c>
      <c r="O936" s="1">
        <f t="shared" si="156"/>
        <v>0</v>
      </c>
      <c r="P936" s="1">
        <f t="shared" si="157"/>
        <v>0</v>
      </c>
      <c r="Q936" s="1">
        <f>SUMIF('I have a blue banner'!A$2:A$2000,D936,'I have a blue banner'!L$2:L$2000)</f>
        <v>0</v>
      </c>
      <c r="R936" s="1">
        <f>SUMIF('I have a blue banner'!A$2:A$2000,F936,'I have a blue banner'!L$2:L$2000)</f>
        <v>0</v>
      </c>
      <c r="S936" s="1">
        <f>SUMIF('I have a blue banner'!A$2:A$2000,I936,'I have a blue banner'!L$2:L$2000)</f>
        <v>0</v>
      </c>
      <c r="T936" s="1">
        <f>SUMIF('I wanna go biking'!A$2:A$1000,D936,'I wanna go biking'!D$2:D$2000)</f>
        <v>0</v>
      </c>
      <c r="U936" s="1">
        <f>SUMIF('I wanna go biking'!A$2:A$1000,F936,'I wanna go biking'!D$2:D$2000)</f>
        <v>0</v>
      </c>
      <c r="V936" s="1">
        <f>SUMIF('I wanna go biking'!A$2:A$1000,H936,'I wanna go biking'!D$2:D$2000)</f>
        <v>0</v>
      </c>
      <c r="W936">
        <f t="shared" si="158"/>
        <v>0</v>
      </c>
      <c r="X936">
        <f t="shared" si="159"/>
        <v>0</v>
      </c>
      <c r="Y936">
        <f t="shared" si="160"/>
        <v>0</v>
      </c>
      <c r="Z936">
        <f t="shared" si="161"/>
        <v>0</v>
      </c>
      <c r="AA936">
        <f t="shared" si="162"/>
        <v>0</v>
      </c>
      <c r="AB936">
        <f t="shared" si="163"/>
        <v>0</v>
      </c>
      <c r="AC936" s="25">
        <f t="shared" si="164"/>
        <v>0</v>
      </c>
    </row>
    <row r="937" spans="1:29">
      <c r="A937">
        <f>'Data Entry'!A938</f>
        <v>0</v>
      </c>
      <c r="B937">
        <f>'Data Entry'!B938</f>
        <v>0</v>
      </c>
      <c r="C937">
        <f>'Data Entry'!C938</f>
        <v>0</v>
      </c>
      <c r="D937">
        <f>'Data Entry'!M938</f>
        <v>0</v>
      </c>
      <c r="E937">
        <f>'Data Entry'!N938</f>
        <v>0</v>
      </c>
      <c r="F937">
        <f>'Data Entry'!O938</f>
        <v>0</v>
      </c>
      <c r="G937">
        <f>'Data Entry'!P938</f>
        <v>0</v>
      </c>
      <c r="H937">
        <f>'Data Entry'!Q938</f>
        <v>0</v>
      </c>
      <c r="I937">
        <f>'Data Entry'!R938</f>
        <v>0</v>
      </c>
      <c r="J937">
        <f t="shared" si="154"/>
        <v>0</v>
      </c>
      <c r="K937" s="1">
        <f>SUMIFS('I want to cry'!C$2:C$2000,'I want to cry'!$A$2:$A$2000,$B937,'I want to cry'!$B$2:$B$2000,$C937)</f>
        <v>0</v>
      </c>
      <c r="L937" s="1">
        <f>SUMIFS('I want to cry'!D$2:D$2000,'I want to cry'!$A$2:$A$2000,$B937,'I want to cry'!$B$2:$B$2000,$C937)</f>
        <v>0</v>
      </c>
      <c r="M937" s="1">
        <f>SUMIFS('I want to cry'!E$2:E$2000,'I want to cry'!$A$2:$A$2000,$B937,'I want to cry'!$B$2:$B$2000,$C937)</f>
        <v>0</v>
      </c>
      <c r="N937" s="1">
        <f t="shared" si="155"/>
        <v>0</v>
      </c>
      <c r="O937" s="1">
        <f t="shared" si="156"/>
        <v>0</v>
      </c>
      <c r="P937" s="1">
        <f t="shared" si="157"/>
        <v>0</v>
      </c>
      <c r="Q937" s="1">
        <f>SUMIF('I have a blue banner'!A$2:A$2000,D937,'I have a blue banner'!L$2:L$2000)</f>
        <v>0</v>
      </c>
      <c r="R937" s="1">
        <f>SUMIF('I have a blue banner'!A$2:A$2000,F937,'I have a blue banner'!L$2:L$2000)</f>
        <v>0</v>
      </c>
      <c r="S937" s="1">
        <f>SUMIF('I have a blue banner'!A$2:A$2000,I937,'I have a blue banner'!L$2:L$2000)</f>
        <v>0</v>
      </c>
      <c r="T937" s="1">
        <f>SUMIF('I wanna go biking'!A$2:A$1000,D937,'I wanna go biking'!D$2:D$2000)</f>
        <v>0</v>
      </c>
      <c r="U937" s="1">
        <f>SUMIF('I wanna go biking'!A$2:A$1000,F937,'I wanna go biking'!D$2:D$2000)</f>
        <v>0</v>
      </c>
      <c r="V937" s="1">
        <f>SUMIF('I wanna go biking'!A$2:A$1000,H937,'I wanna go biking'!D$2:D$2000)</f>
        <v>0</v>
      </c>
      <c r="W937">
        <f t="shared" si="158"/>
        <v>0</v>
      </c>
      <c r="X937">
        <f t="shared" si="159"/>
        <v>0</v>
      </c>
      <c r="Y937">
        <f t="shared" si="160"/>
        <v>0</v>
      </c>
      <c r="Z937">
        <f t="shared" si="161"/>
        <v>0</v>
      </c>
      <c r="AA937">
        <f t="shared" si="162"/>
        <v>0</v>
      </c>
      <c r="AB937">
        <f t="shared" si="163"/>
        <v>0</v>
      </c>
      <c r="AC937" s="25">
        <f t="shared" si="164"/>
        <v>0</v>
      </c>
    </row>
    <row r="938" spans="1:29">
      <c r="A938">
        <f>'Data Entry'!A939</f>
        <v>0</v>
      </c>
      <c r="B938">
        <f>'Data Entry'!B939</f>
        <v>0</v>
      </c>
      <c r="C938">
        <f>'Data Entry'!C939</f>
        <v>0</v>
      </c>
      <c r="D938">
        <f>'Data Entry'!M939</f>
        <v>0</v>
      </c>
      <c r="E938">
        <f>'Data Entry'!N939</f>
        <v>0</v>
      </c>
      <c r="F938">
        <f>'Data Entry'!O939</f>
        <v>0</v>
      </c>
      <c r="G938">
        <f>'Data Entry'!P939</f>
        <v>0</v>
      </c>
      <c r="H938">
        <f>'Data Entry'!Q939</f>
        <v>0</v>
      </c>
      <c r="I938">
        <f>'Data Entry'!R939</f>
        <v>0</v>
      </c>
      <c r="J938">
        <f t="shared" si="154"/>
        <v>0</v>
      </c>
      <c r="K938" s="1">
        <f>SUMIFS('I want to cry'!C$2:C$2000,'I want to cry'!$A$2:$A$2000,$B938,'I want to cry'!$B$2:$B$2000,$C938)</f>
        <v>0</v>
      </c>
      <c r="L938" s="1">
        <f>SUMIFS('I want to cry'!D$2:D$2000,'I want to cry'!$A$2:$A$2000,$B938,'I want to cry'!$B$2:$B$2000,$C938)</f>
        <v>0</v>
      </c>
      <c r="M938" s="1">
        <f>SUMIFS('I want to cry'!E$2:E$2000,'I want to cry'!$A$2:$A$2000,$B938,'I want to cry'!$B$2:$B$2000,$C938)</f>
        <v>0</v>
      </c>
      <c r="N938" s="1">
        <f t="shared" si="155"/>
        <v>0</v>
      </c>
      <c r="O938" s="1">
        <f t="shared" si="156"/>
        <v>0</v>
      </c>
      <c r="P938" s="1">
        <f t="shared" si="157"/>
        <v>0</v>
      </c>
      <c r="Q938" s="1">
        <f>SUMIF('I have a blue banner'!A$2:A$2000,D938,'I have a blue banner'!L$2:L$2000)</f>
        <v>0</v>
      </c>
      <c r="R938" s="1">
        <f>SUMIF('I have a blue banner'!A$2:A$2000,F938,'I have a blue banner'!L$2:L$2000)</f>
        <v>0</v>
      </c>
      <c r="S938" s="1">
        <f>SUMIF('I have a blue banner'!A$2:A$2000,I938,'I have a blue banner'!L$2:L$2000)</f>
        <v>0</v>
      </c>
      <c r="T938" s="1">
        <f>SUMIF('I wanna go biking'!A$2:A$1000,D938,'I wanna go biking'!D$2:D$2000)</f>
        <v>0</v>
      </c>
      <c r="U938" s="1">
        <f>SUMIF('I wanna go biking'!A$2:A$1000,F938,'I wanna go biking'!D$2:D$2000)</f>
        <v>0</v>
      </c>
      <c r="V938" s="1">
        <f>SUMIF('I wanna go biking'!A$2:A$1000,H938,'I wanna go biking'!D$2:D$2000)</f>
        <v>0</v>
      </c>
      <c r="W938">
        <f t="shared" si="158"/>
        <v>0</v>
      </c>
      <c r="X938">
        <f t="shared" si="159"/>
        <v>0</v>
      </c>
      <c r="Y938">
        <f t="shared" si="160"/>
        <v>0</v>
      </c>
      <c r="Z938">
        <f t="shared" si="161"/>
        <v>0</v>
      </c>
      <c r="AA938">
        <f t="shared" si="162"/>
        <v>0</v>
      </c>
      <c r="AB938">
        <f t="shared" si="163"/>
        <v>0</v>
      </c>
      <c r="AC938" s="25">
        <f t="shared" si="164"/>
        <v>0</v>
      </c>
    </row>
    <row r="939" spans="1:29">
      <c r="A939">
        <f>'Data Entry'!A940</f>
        <v>0</v>
      </c>
      <c r="B939">
        <f>'Data Entry'!B940</f>
        <v>0</v>
      </c>
      <c r="C939">
        <f>'Data Entry'!C940</f>
        <v>0</v>
      </c>
      <c r="D939">
        <f>'Data Entry'!M940</f>
        <v>0</v>
      </c>
      <c r="E939">
        <f>'Data Entry'!N940</f>
        <v>0</v>
      </c>
      <c r="F939">
        <f>'Data Entry'!O940</f>
        <v>0</v>
      </c>
      <c r="G939">
        <f>'Data Entry'!P940</f>
        <v>0</v>
      </c>
      <c r="H939">
        <f>'Data Entry'!Q940</f>
        <v>0</v>
      </c>
      <c r="I939">
        <f>'Data Entry'!R940</f>
        <v>0</v>
      </c>
      <c r="J939">
        <f t="shared" si="154"/>
        <v>0</v>
      </c>
      <c r="K939" s="1">
        <f>SUMIFS('I want to cry'!C$2:C$2000,'I want to cry'!$A$2:$A$2000,$B939,'I want to cry'!$B$2:$B$2000,$C939)</f>
        <v>0</v>
      </c>
      <c r="L939" s="1">
        <f>SUMIFS('I want to cry'!D$2:D$2000,'I want to cry'!$A$2:$A$2000,$B939,'I want to cry'!$B$2:$B$2000,$C939)</f>
        <v>0</v>
      </c>
      <c r="M939" s="1">
        <f>SUMIFS('I want to cry'!E$2:E$2000,'I want to cry'!$A$2:$A$2000,$B939,'I want to cry'!$B$2:$B$2000,$C939)</f>
        <v>0</v>
      </c>
      <c r="N939" s="1">
        <f t="shared" si="155"/>
        <v>0</v>
      </c>
      <c r="O939" s="1">
        <f t="shared" si="156"/>
        <v>0</v>
      </c>
      <c r="P939" s="1">
        <f t="shared" si="157"/>
        <v>0</v>
      </c>
      <c r="Q939" s="1">
        <f>SUMIF('I have a blue banner'!A$2:A$2000,D939,'I have a blue banner'!L$2:L$2000)</f>
        <v>0</v>
      </c>
      <c r="R939" s="1">
        <f>SUMIF('I have a blue banner'!A$2:A$2000,F939,'I have a blue banner'!L$2:L$2000)</f>
        <v>0</v>
      </c>
      <c r="S939" s="1">
        <f>SUMIF('I have a blue banner'!A$2:A$2000,I939,'I have a blue banner'!L$2:L$2000)</f>
        <v>0</v>
      </c>
      <c r="T939" s="1">
        <f>SUMIF('I wanna go biking'!A$2:A$1000,D939,'I wanna go biking'!D$2:D$2000)</f>
        <v>0</v>
      </c>
      <c r="U939" s="1">
        <f>SUMIF('I wanna go biking'!A$2:A$1000,F939,'I wanna go biking'!D$2:D$2000)</f>
        <v>0</v>
      </c>
      <c r="V939" s="1">
        <f>SUMIF('I wanna go biking'!A$2:A$1000,H939,'I wanna go biking'!D$2:D$2000)</f>
        <v>0</v>
      </c>
      <c r="W939">
        <f t="shared" si="158"/>
        <v>0</v>
      </c>
      <c r="X939">
        <f t="shared" si="159"/>
        <v>0</v>
      </c>
      <c r="Y939">
        <f t="shared" si="160"/>
        <v>0</v>
      </c>
      <c r="Z939">
        <f t="shared" si="161"/>
        <v>0</v>
      </c>
      <c r="AA939">
        <f t="shared" si="162"/>
        <v>0</v>
      </c>
      <c r="AB939">
        <f t="shared" si="163"/>
        <v>0</v>
      </c>
      <c r="AC939" s="25">
        <f t="shared" si="164"/>
        <v>0</v>
      </c>
    </row>
    <row r="940" spans="1:29">
      <c r="A940">
        <f>'Data Entry'!A941</f>
        <v>0</v>
      </c>
      <c r="B940">
        <f>'Data Entry'!B941</f>
        <v>0</v>
      </c>
      <c r="C940">
        <f>'Data Entry'!C941</f>
        <v>0</v>
      </c>
      <c r="D940">
        <f>'Data Entry'!M941</f>
        <v>0</v>
      </c>
      <c r="E940">
        <f>'Data Entry'!N941</f>
        <v>0</v>
      </c>
      <c r="F940">
        <f>'Data Entry'!O941</f>
        <v>0</v>
      </c>
      <c r="G940">
        <f>'Data Entry'!P941</f>
        <v>0</v>
      </c>
      <c r="H940">
        <f>'Data Entry'!Q941</f>
        <v>0</v>
      </c>
      <c r="I940">
        <f>'Data Entry'!R941</f>
        <v>0</v>
      </c>
      <c r="J940">
        <f t="shared" si="154"/>
        <v>0</v>
      </c>
      <c r="K940" s="1">
        <f>SUMIFS('I want to cry'!C$2:C$2000,'I want to cry'!$A$2:$A$2000,$B940,'I want to cry'!$B$2:$B$2000,$C940)</f>
        <v>0</v>
      </c>
      <c r="L940" s="1">
        <f>SUMIFS('I want to cry'!D$2:D$2000,'I want to cry'!$A$2:$A$2000,$B940,'I want to cry'!$B$2:$B$2000,$C940)</f>
        <v>0</v>
      </c>
      <c r="M940" s="1">
        <f>SUMIFS('I want to cry'!E$2:E$2000,'I want to cry'!$A$2:$A$2000,$B940,'I want to cry'!$B$2:$B$2000,$C940)</f>
        <v>0</v>
      </c>
      <c r="N940" s="1">
        <f t="shared" si="155"/>
        <v>0</v>
      </c>
      <c r="O940" s="1">
        <f t="shared" si="156"/>
        <v>0</v>
      </c>
      <c r="P940" s="1">
        <f t="shared" si="157"/>
        <v>0</v>
      </c>
      <c r="Q940" s="1">
        <f>SUMIF('I have a blue banner'!A$2:A$2000,D940,'I have a blue banner'!L$2:L$2000)</f>
        <v>0</v>
      </c>
      <c r="R940" s="1">
        <f>SUMIF('I have a blue banner'!A$2:A$2000,F940,'I have a blue banner'!L$2:L$2000)</f>
        <v>0</v>
      </c>
      <c r="S940" s="1">
        <f>SUMIF('I have a blue banner'!A$2:A$2000,I940,'I have a blue banner'!L$2:L$2000)</f>
        <v>0</v>
      </c>
      <c r="T940" s="1">
        <f>SUMIF('I wanna go biking'!A$2:A$1000,D940,'I wanna go biking'!D$2:D$2000)</f>
        <v>0</v>
      </c>
      <c r="U940" s="1">
        <f>SUMIF('I wanna go biking'!A$2:A$1000,F940,'I wanna go biking'!D$2:D$2000)</f>
        <v>0</v>
      </c>
      <c r="V940" s="1">
        <f>SUMIF('I wanna go biking'!A$2:A$1000,H940,'I wanna go biking'!D$2:D$2000)</f>
        <v>0</v>
      </c>
      <c r="W940">
        <f t="shared" si="158"/>
        <v>0</v>
      </c>
      <c r="X940">
        <f t="shared" si="159"/>
        <v>0</v>
      </c>
      <c r="Y940">
        <f t="shared" si="160"/>
        <v>0</v>
      </c>
      <c r="Z940">
        <f t="shared" si="161"/>
        <v>0</v>
      </c>
      <c r="AA940">
        <f t="shared" si="162"/>
        <v>0</v>
      </c>
      <c r="AB940">
        <f t="shared" si="163"/>
        <v>0</v>
      </c>
      <c r="AC940" s="25">
        <f t="shared" si="164"/>
        <v>0</v>
      </c>
    </row>
    <row r="941" spans="1:29">
      <c r="A941">
        <f>'Data Entry'!A942</f>
        <v>0</v>
      </c>
      <c r="B941">
        <f>'Data Entry'!B942</f>
        <v>0</v>
      </c>
      <c r="C941">
        <f>'Data Entry'!C942</f>
        <v>0</v>
      </c>
      <c r="D941">
        <f>'Data Entry'!M942</f>
        <v>0</v>
      </c>
      <c r="E941">
        <f>'Data Entry'!N942</f>
        <v>0</v>
      </c>
      <c r="F941">
        <f>'Data Entry'!O942</f>
        <v>0</v>
      </c>
      <c r="G941">
        <f>'Data Entry'!P942</f>
        <v>0</v>
      </c>
      <c r="H941">
        <f>'Data Entry'!Q942</f>
        <v>0</v>
      </c>
      <c r="I941">
        <f>'Data Entry'!R942</f>
        <v>0</v>
      </c>
      <c r="J941">
        <f t="shared" si="154"/>
        <v>0</v>
      </c>
      <c r="K941" s="1">
        <f>SUMIFS('I want to cry'!C$2:C$2000,'I want to cry'!$A$2:$A$2000,$B941,'I want to cry'!$B$2:$B$2000,$C941)</f>
        <v>0</v>
      </c>
      <c r="L941" s="1">
        <f>SUMIFS('I want to cry'!D$2:D$2000,'I want to cry'!$A$2:$A$2000,$B941,'I want to cry'!$B$2:$B$2000,$C941)</f>
        <v>0</v>
      </c>
      <c r="M941" s="1">
        <f>SUMIFS('I want to cry'!E$2:E$2000,'I want to cry'!$A$2:$A$2000,$B941,'I want to cry'!$B$2:$B$2000,$C941)</f>
        <v>0</v>
      </c>
      <c r="N941" s="1">
        <f t="shared" si="155"/>
        <v>0</v>
      </c>
      <c r="O941" s="1">
        <f t="shared" si="156"/>
        <v>0</v>
      </c>
      <c r="P941" s="1">
        <f t="shared" si="157"/>
        <v>0</v>
      </c>
      <c r="Q941" s="1">
        <f>SUMIF('I have a blue banner'!A$2:A$2000,D941,'I have a blue banner'!L$2:L$2000)</f>
        <v>0</v>
      </c>
      <c r="R941" s="1">
        <f>SUMIF('I have a blue banner'!A$2:A$2000,F941,'I have a blue banner'!L$2:L$2000)</f>
        <v>0</v>
      </c>
      <c r="S941" s="1">
        <f>SUMIF('I have a blue banner'!A$2:A$2000,I941,'I have a blue banner'!L$2:L$2000)</f>
        <v>0</v>
      </c>
      <c r="T941" s="1">
        <f>SUMIF('I wanna go biking'!A$2:A$1000,D941,'I wanna go biking'!D$2:D$2000)</f>
        <v>0</v>
      </c>
      <c r="U941" s="1">
        <f>SUMIF('I wanna go biking'!A$2:A$1000,F941,'I wanna go biking'!D$2:D$2000)</f>
        <v>0</v>
      </c>
      <c r="V941" s="1">
        <f>SUMIF('I wanna go biking'!A$2:A$1000,H941,'I wanna go biking'!D$2:D$2000)</f>
        <v>0</v>
      </c>
      <c r="W941">
        <f t="shared" si="158"/>
        <v>0</v>
      </c>
      <c r="X941">
        <f t="shared" si="159"/>
        <v>0</v>
      </c>
      <c r="Y941">
        <f t="shared" si="160"/>
        <v>0</v>
      </c>
      <c r="Z941">
        <f t="shared" si="161"/>
        <v>0</v>
      </c>
      <c r="AA941">
        <f t="shared" si="162"/>
        <v>0</v>
      </c>
      <c r="AB941">
        <f t="shared" si="163"/>
        <v>0</v>
      </c>
      <c r="AC941" s="25">
        <f t="shared" si="164"/>
        <v>0</v>
      </c>
    </row>
    <row r="942" spans="1:29">
      <c r="A942">
        <f>'Data Entry'!A943</f>
        <v>0</v>
      </c>
      <c r="B942">
        <f>'Data Entry'!B943</f>
        <v>0</v>
      </c>
      <c r="C942">
        <f>'Data Entry'!C943</f>
        <v>0</v>
      </c>
      <c r="D942">
        <f>'Data Entry'!M943</f>
        <v>0</v>
      </c>
      <c r="E942">
        <f>'Data Entry'!N943</f>
        <v>0</v>
      </c>
      <c r="F942">
        <f>'Data Entry'!O943</f>
        <v>0</v>
      </c>
      <c r="G942">
        <f>'Data Entry'!P943</f>
        <v>0</v>
      </c>
      <c r="H942">
        <f>'Data Entry'!Q943</f>
        <v>0</v>
      </c>
      <c r="I942">
        <f>'Data Entry'!R943</f>
        <v>0</v>
      </c>
      <c r="J942">
        <f t="shared" si="154"/>
        <v>0</v>
      </c>
      <c r="K942" s="1">
        <f>SUMIFS('I want to cry'!C$2:C$2000,'I want to cry'!$A$2:$A$2000,$B942,'I want to cry'!$B$2:$B$2000,$C942)</f>
        <v>0</v>
      </c>
      <c r="L942" s="1">
        <f>SUMIFS('I want to cry'!D$2:D$2000,'I want to cry'!$A$2:$A$2000,$B942,'I want to cry'!$B$2:$B$2000,$C942)</f>
        <v>0</v>
      </c>
      <c r="M942" s="1">
        <f>SUMIFS('I want to cry'!E$2:E$2000,'I want to cry'!$A$2:$A$2000,$B942,'I want to cry'!$B$2:$B$2000,$C942)</f>
        <v>0</v>
      </c>
      <c r="N942" s="1">
        <f t="shared" si="155"/>
        <v>0</v>
      </c>
      <c r="O942" s="1">
        <f t="shared" si="156"/>
        <v>0</v>
      </c>
      <c r="P942" s="1">
        <f t="shared" si="157"/>
        <v>0</v>
      </c>
      <c r="Q942" s="1">
        <f>SUMIF('I have a blue banner'!A$2:A$2000,D942,'I have a blue banner'!L$2:L$2000)</f>
        <v>0</v>
      </c>
      <c r="R942" s="1">
        <f>SUMIF('I have a blue banner'!A$2:A$2000,F942,'I have a blue banner'!L$2:L$2000)</f>
        <v>0</v>
      </c>
      <c r="S942" s="1">
        <f>SUMIF('I have a blue banner'!A$2:A$2000,I942,'I have a blue banner'!L$2:L$2000)</f>
        <v>0</v>
      </c>
      <c r="T942" s="1">
        <f>SUMIF('I wanna go biking'!A$2:A$1000,D942,'I wanna go biking'!D$2:D$2000)</f>
        <v>0</v>
      </c>
      <c r="U942" s="1">
        <f>SUMIF('I wanna go biking'!A$2:A$1000,F942,'I wanna go biking'!D$2:D$2000)</f>
        <v>0</v>
      </c>
      <c r="V942" s="1">
        <f>SUMIF('I wanna go biking'!A$2:A$1000,H942,'I wanna go biking'!D$2:D$2000)</f>
        <v>0</v>
      </c>
      <c r="W942">
        <f t="shared" si="158"/>
        <v>0</v>
      </c>
      <c r="X942">
        <f t="shared" si="159"/>
        <v>0</v>
      </c>
      <c r="Y942">
        <f t="shared" si="160"/>
        <v>0</v>
      </c>
      <c r="Z942">
        <f t="shared" si="161"/>
        <v>0</v>
      </c>
      <c r="AA942">
        <f t="shared" si="162"/>
        <v>0</v>
      </c>
      <c r="AB942">
        <f t="shared" si="163"/>
        <v>0</v>
      </c>
      <c r="AC942" s="25">
        <f t="shared" si="164"/>
        <v>0</v>
      </c>
    </row>
    <row r="943" spans="1:29">
      <c r="A943">
        <f>'Data Entry'!A944</f>
        <v>0</v>
      </c>
      <c r="B943">
        <f>'Data Entry'!B944</f>
        <v>0</v>
      </c>
      <c r="C943">
        <f>'Data Entry'!C944</f>
        <v>0</v>
      </c>
      <c r="D943">
        <f>'Data Entry'!M944</f>
        <v>0</v>
      </c>
      <c r="E943">
        <f>'Data Entry'!N944</f>
        <v>0</v>
      </c>
      <c r="F943">
        <f>'Data Entry'!O944</f>
        <v>0</v>
      </c>
      <c r="G943">
        <f>'Data Entry'!P944</f>
        <v>0</v>
      </c>
      <c r="H943">
        <f>'Data Entry'!Q944</f>
        <v>0</v>
      </c>
      <c r="I943">
        <f>'Data Entry'!R944</f>
        <v>0</v>
      </c>
      <c r="J943">
        <f t="shared" si="154"/>
        <v>0</v>
      </c>
      <c r="K943" s="1">
        <f>SUMIFS('I want to cry'!C$2:C$2000,'I want to cry'!$A$2:$A$2000,$B943,'I want to cry'!$B$2:$B$2000,$C943)</f>
        <v>0</v>
      </c>
      <c r="L943" s="1">
        <f>SUMIFS('I want to cry'!D$2:D$2000,'I want to cry'!$A$2:$A$2000,$B943,'I want to cry'!$B$2:$B$2000,$C943)</f>
        <v>0</v>
      </c>
      <c r="M943" s="1">
        <f>SUMIFS('I want to cry'!E$2:E$2000,'I want to cry'!$A$2:$A$2000,$B943,'I want to cry'!$B$2:$B$2000,$C943)</f>
        <v>0</v>
      </c>
      <c r="N943" s="1">
        <f t="shared" si="155"/>
        <v>0</v>
      </c>
      <c r="O943" s="1">
        <f t="shared" si="156"/>
        <v>0</v>
      </c>
      <c r="P943" s="1">
        <f t="shared" si="157"/>
        <v>0</v>
      </c>
      <c r="Q943" s="1">
        <f>SUMIF('I have a blue banner'!A$2:A$2000,D943,'I have a blue banner'!L$2:L$2000)</f>
        <v>0</v>
      </c>
      <c r="R943" s="1">
        <f>SUMIF('I have a blue banner'!A$2:A$2000,F943,'I have a blue banner'!L$2:L$2000)</f>
        <v>0</v>
      </c>
      <c r="S943" s="1">
        <f>SUMIF('I have a blue banner'!A$2:A$2000,I943,'I have a blue banner'!L$2:L$2000)</f>
        <v>0</v>
      </c>
      <c r="T943" s="1">
        <f>SUMIF('I wanna go biking'!A$2:A$1000,D943,'I wanna go biking'!D$2:D$2000)</f>
        <v>0</v>
      </c>
      <c r="U943" s="1">
        <f>SUMIF('I wanna go biking'!A$2:A$1000,F943,'I wanna go biking'!D$2:D$2000)</f>
        <v>0</v>
      </c>
      <c r="V943" s="1">
        <f>SUMIF('I wanna go biking'!A$2:A$1000,H943,'I wanna go biking'!D$2:D$2000)</f>
        <v>0</v>
      </c>
      <c r="W943">
        <f t="shared" si="158"/>
        <v>0</v>
      </c>
      <c r="X943">
        <f t="shared" si="159"/>
        <v>0</v>
      </c>
      <c r="Y943">
        <f t="shared" si="160"/>
        <v>0</v>
      </c>
      <c r="Z943">
        <f t="shared" si="161"/>
        <v>0</v>
      </c>
      <c r="AA943">
        <f t="shared" si="162"/>
        <v>0</v>
      </c>
      <c r="AB943">
        <f t="shared" si="163"/>
        <v>0</v>
      </c>
      <c r="AC943" s="25">
        <f t="shared" si="164"/>
        <v>0</v>
      </c>
    </row>
    <row r="944" spans="1:29">
      <c r="A944">
        <f>'Data Entry'!A945</f>
        <v>0</v>
      </c>
      <c r="B944">
        <f>'Data Entry'!B945</f>
        <v>0</v>
      </c>
      <c r="C944">
        <f>'Data Entry'!C945</f>
        <v>0</v>
      </c>
      <c r="D944">
        <f>'Data Entry'!M945</f>
        <v>0</v>
      </c>
      <c r="E944">
        <f>'Data Entry'!N945</f>
        <v>0</v>
      </c>
      <c r="F944">
        <f>'Data Entry'!O945</f>
        <v>0</v>
      </c>
      <c r="G944">
        <f>'Data Entry'!P945</f>
        <v>0</v>
      </c>
      <c r="H944">
        <f>'Data Entry'!Q945</f>
        <v>0</v>
      </c>
      <c r="I944">
        <f>'Data Entry'!R945</f>
        <v>0</v>
      </c>
      <c r="J944">
        <f t="shared" si="154"/>
        <v>0</v>
      </c>
      <c r="K944" s="1">
        <f>SUMIFS('I want to cry'!C$2:C$2000,'I want to cry'!$A$2:$A$2000,$B944,'I want to cry'!$B$2:$B$2000,$C944)</f>
        <v>0</v>
      </c>
      <c r="L944" s="1">
        <f>SUMIFS('I want to cry'!D$2:D$2000,'I want to cry'!$A$2:$A$2000,$B944,'I want to cry'!$B$2:$B$2000,$C944)</f>
        <v>0</v>
      </c>
      <c r="M944" s="1">
        <f>SUMIFS('I want to cry'!E$2:E$2000,'I want to cry'!$A$2:$A$2000,$B944,'I want to cry'!$B$2:$B$2000,$C944)</f>
        <v>0</v>
      </c>
      <c r="N944" s="1">
        <f t="shared" si="155"/>
        <v>0</v>
      </c>
      <c r="O944" s="1">
        <f t="shared" si="156"/>
        <v>0</v>
      </c>
      <c r="P944" s="1">
        <f t="shared" si="157"/>
        <v>0</v>
      </c>
      <c r="Q944" s="1">
        <f>SUMIF('I have a blue banner'!A$2:A$2000,D944,'I have a blue banner'!L$2:L$2000)</f>
        <v>0</v>
      </c>
      <c r="R944" s="1">
        <f>SUMIF('I have a blue banner'!A$2:A$2000,F944,'I have a blue banner'!L$2:L$2000)</f>
        <v>0</v>
      </c>
      <c r="S944" s="1">
        <f>SUMIF('I have a blue banner'!A$2:A$2000,I944,'I have a blue banner'!L$2:L$2000)</f>
        <v>0</v>
      </c>
      <c r="T944" s="1">
        <f>SUMIF('I wanna go biking'!A$2:A$1000,D944,'I wanna go biking'!D$2:D$2000)</f>
        <v>0</v>
      </c>
      <c r="U944" s="1">
        <f>SUMIF('I wanna go biking'!A$2:A$1000,F944,'I wanna go biking'!D$2:D$2000)</f>
        <v>0</v>
      </c>
      <c r="V944" s="1">
        <f>SUMIF('I wanna go biking'!A$2:A$1000,H944,'I wanna go biking'!D$2:D$2000)</f>
        <v>0</v>
      </c>
      <c r="W944">
        <f t="shared" si="158"/>
        <v>0</v>
      </c>
      <c r="X944">
        <f t="shared" si="159"/>
        <v>0</v>
      </c>
      <c r="Y944">
        <f t="shared" si="160"/>
        <v>0</v>
      </c>
      <c r="Z944">
        <f t="shared" si="161"/>
        <v>0</v>
      </c>
      <c r="AA944">
        <f t="shared" si="162"/>
        <v>0</v>
      </c>
      <c r="AB944">
        <f t="shared" si="163"/>
        <v>0</v>
      </c>
      <c r="AC944" s="25">
        <f t="shared" si="164"/>
        <v>0</v>
      </c>
    </row>
    <row r="945" spans="1:29">
      <c r="A945">
        <f>'Data Entry'!A946</f>
        <v>0</v>
      </c>
      <c r="B945">
        <f>'Data Entry'!B946</f>
        <v>0</v>
      </c>
      <c r="C945">
        <f>'Data Entry'!C946</f>
        <v>0</v>
      </c>
      <c r="D945">
        <f>'Data Entry'!M946</f>
        <v>0</v>
      </c>
      <c r="E945">
        <f>'Data Entry'!N946</f>
        <v>0</v>
      </c>
      <c r="F945">
        <f>'Data Entry'!O946</f>
        <v>0</v>
      </c>
      <c r="G945">
        <f>'Data Entry'!P946</f>
        <v>0</v>
      </c>
      <c r="H945">
        <f>'Data Entry'!Q946</f>
        <v>0</v>
      </c>
      <c r="I945">
        <f>'Data Entry'!R946</f>
        <v>0</v>
      </c>
      <c r="J945">
        <f t="shared" si="154"/>
        <v>0</v>
      </c>
      <c r="K945" s="1">
        <f>SUMIFS('I want to cry'!C$2:C$2000,'I want to cry'!$A$2:$A$2000,$B945,'I want to cry'!$B$2:$B$2000,$C945)</f>
        <v>0</v>
      </c>
      <c r="L945" s="1">
        <f>SUMIFS('I want to cry'!D$2:D$2000,'I want to cry'!$A$2:$A$2000,$B945,'I want to cry'!$B$2:$B$2000,$C945)</f>
        <v>0</v>
      </c>
      <c r="M945" s="1">
        <f>SUMIFS('I want to cry'!E$2:E$2000,'I want to cry'!$A$2:$A$2000,$B945,'I want to cry'!$B$2:$B$2000,$C945)</f>
        <v>0</v>
      </c>
      <c r="N945" s="1">
        <f t="shared" si="155"/>
        <v>0</v>
      </c>
      <c r="O945" s="1">
        <f t="shared" si="156"/>
        <v>0</v>
      </c>
      <c r="P945" s="1">
        <f t="shared" si="157"/>
        <v>0</v>
      </c>
      <c r="Q945" s="1">
        <f>SUMIF('I have a blue banner'!A$2:A$2000,D945,'I have a blue banner'!L$2:L$2000)</f>
        <v>0</v>
      </c>
      <c r="R945" s="1">
        <f>SUMIF('I have a blue banner'!A$2:A$2000,F945,'I have a blue banner'!L$2:L$2000)</f>
        <v>0</v>
      </c>
      <c r="S945" s="1">
        <f>SUMIF('I have a blue banner'!A$2:A$2000,I945,'I have a blue banner'!L$2:L$2000)</f>
        <v>0</v>
      </c>
      <c r="T945" s="1">
        <f>SUMIF('I wanna go biking'!A$2:A$1000,D945,'I wanna go biking'!D$2:D$2000)</f>
        <v>0</v>
      </c>
      <c r="U945" s="1">
        <f>SUMIF('I wanna go biking'!A$2:A$1000,F945,'I wanna go biking'!D$2:D$2000)</f>
        <v>0</v>
      </c>
      <c r="V945" s="1">
        <f>SUMIF('I wanna go biking'!A$2:A$1000,H945,'I wanna go biking'!D$2:D$2000)</f>
        <v>0</v>
      </c>
      <c r="W945">
        <f t="shared" si="158"/>
        <v>0</v>
      </c>
      <c r="X945">
        <f t="shared" si="159"/>
        <v>0</v>
      </c>
      <c r="Y945">
        <f t="shared" si="160"/>
        <v>0</v>
      </c>
      <c r="Z945">
        <f t="shared" si="161"/>
        <v>0</v>
      </c>
      <c r="AA945">
        <f t="shared" si="162"/>
        <v>0</v>
      </c>
      <c r="AB945">
        <f t="shared" si="163"/>
        <v>0</v>
      </c>
      <c r="AC945" s="25">
        <f t="shared" si="164"/>
        <v>0</v>
      </c>
    </row>
    <row r="946" spans="1:29">
      <c r="A946">
        <f>'Data Entry'!A947</f>
        <v>0</v>
      </c>
      <c r="B946">
        <f>'Data Entry'!B947</f>
        <v>0</v>
      </c>
      <c r="C946">
        <f>'Data Entry'!C947</f>
        <v>0</v>
      </c>
      <c r="D946">
        <f>'Data Entry'!M947</f>
        <v>0</v>
      </c>
      <c r="E946">
        <f>'Data Entry'!N947</f>
        <v>0</v>
      </c>
      <c r="F946">
        <f>'Data Entry'!O947</f>
        <v>0</v>
      </c>
      <c r="G946">
        <f>'Data Entry'!P947</f>
        <v>0</v>
      </c>
      <c r="H946">
        <f>'Data Entry'!Q947</f>
        <v>0</v>
      </c>
      <c r="I946">
        <f>'Data Entry'!R947</f>
        <v>0</v>
      </c>
      <c r="J946">
        <f t="shared" si="154"/>
        <v>0</v>
      </c>
      <c r="K946" s="1">
        <f>SUMIFS('I want to cry'!C$2:C$2000,'I want to cry'!$A$2:$A$2000,$B946,'I want to cry'!$B$2:$B$2000,$C946)</f>
        <v>0</v>
      </c>
      <c r="L946" s="1">
        <f>SUMIFS('I want to cry'!D$2:D$2000,'I want to cry'!$A$2:$A$2000,$B946,'I want to cry'!$B$2:$B$2000,$C946)</f>
        <v>0</v>
      </c>
      <c r="M946" s="1">
        <f>SUMIFS('I want to cry'!E$2:E$2000,'I want to cry'!$A$2:$A$2000,$B946,'I want to cry'!$B$2:$B$2000,$C946)</f>
        <v>0</v>
      </c>
      <c r="N946" s="1">
        <f t="shared" si="155"/>
        <v>0</v>
      </c>
      <c r="O946" s="1">
        <f t="shared" si="156"/>
        <v>0</v>
      </c>
      <c r="P946" s="1">
        <f t="shared" si="157"/>
        <v>0</v>
      </c>
      <c r="Q946" s="1">
        <f>SUMIF('I have a blue banner'!A$2:A$2000,D946,'I have a blue banner'!L$2:L$2000)</f>
        <v>0</v>
      </c>
      <c r="R946" s="1">
        <f>SUMIF('I have a blue banner'!A$2:A$2000,F946,'I have a blue banner'!L$2:L$2000)</f>
        <v>0</v>
      </c>
      <c r="S946" s="1">
        <f>SUMIF('I have a blue banner'!A$2:A$2000,I946,'I have a blue banner'!L$2:L$2000)</f>
        <v>0</v>
      </c>
      <c r="T946" s="1">
        <f>SUMIF('I wanna go biking'!A$2:A$1000,D946,'I wanna go biking'!D$2:D$2000)</f>
        <v>0</v>
      </c>
      <c r="U946" s="1">
        <f>SUMIF('I wanna go biking'!A$2:A$1000,F946,'I wanna go biking'!D$2:D$2000)</f>
        <v>0</v>
      </c>
      <c r="V946" s="1">
        <f>SUMIF('I wanna go biking'!A$2:A$1000,H946,'I wanna go biking'!D$2:D$2000)</f>
        <v>0</v>
      </c>
      <c r="W946">
        <f t="shared" si="158"/>
        <v>0</v>
      </c>
      <c r="X946">
        <f t="shared" si="159"/>
        <v>0</v>
      </c>
      <c r="Y946">
        <f t="shared" si="160"/>
        <v>0</v>
      </c>
      <c r="Z946">
        <f t="shared" si="161"/>
        <v>0</v>
      </c>
      <c r="AA946">
        <f t="shared" si="162"/>
        <v>0</v>
      </c>
      <c r="AB946">
        <f t="shared" si="163"/>
        <v>0</v>
      </c>
      <c r="AC946" s="25">
        <f t="shared" si="164"/>
        <v>0</v>
      </c>
    </row>
    <row r="947" spans="1:29">
      <c r="A947">
        <f>'Data Entry'!A948</f>
        <v>0</v>
      </c>
      <c r="B947">
        <f>'Data Entry'!B948</f>
        <v>0</v>
      </c>
      <c r="C947">
        <f>'Data Entry'!C948</f>
        <v>0</v>
      </c>
      <c r="D947">
        <f>'Data Entry'!M948</f>
        <v>0</v>
      </c>
      <c r="E947">
        <f>'Data Entry'!N948</f>
        <v>0</v>
      </c>
      <c r="F947">
        <f>'Data Entry'!O948</f>
        <v>0</v>
      </c>
      <c r="G947">
        <f>'Data Entry'!P948</f>
        <v>0</v>
      </c>
      <c r="H947">
        <f>'Data Entry'!Q948</f>
        <v>0</v>
      </c>
      <c r="I947">
        <f>'Data Entry'!R948</f>
        <v>0</v>
      </c>
      <c r="J947">
        <f t="shared" si="154"/>
        <v>0</v>
      </c>
      <c r="K947" s="1">
        <f>SUMIFS('I want to cry'!C$2:C$2000,'I want to cry'!$A$2:$A$2000,$B947,'I want to cry'!$B$2:$B$2000,$C947)</f>
        <v>0</v>
      </c>
      <c r="L947" s="1">
        <f>SUMIFS('I want to cry'!D$2:D$2000,'I want to cry'!$A$2:$A$2000,$B947,'I want to cry'!$B$2:$B$2000,$C947)</f>
        <v>0</v>
      </c>
      <c r="M947" s="1">
        <f>SUMIFS('I want to cry'!E$2:E$2000,'I want to cry'!$A$2:$A$2000,$B947,'I want to cry'!$B$2:$B$2000,$C947)</f>
        <v>0</v>
      </c>
      <c r="N947" s="1">
        <f t="shared" si="155"/>
        <v>0</v>
      </c>
      <c r="O947" s="1">
        <f t="shared" si="156"/>
        <v>0</v>
      </c>
      <c r="P947" s="1">
        <f t="shared" si="157"/>
        <v>0</v>
      </c>
      <c r="Q947" s="1">
        <f>SUMIF('I have a blue banner'!A$2:A$2000,D947,'I have a blue banner'!L$2:L$2000)</f>
        <v>0</v>
      </c>
      <c r="R947" s="1">
        <f>SUMIF('I have a blue banner'!A$2:A$2000,F947,'I have a blue banner'!L$2:L$2000)</f>
        <v>0</v>
      </c>
      <c r="S947" s="1">
        <f>SUMIF('I have a blue banner'!A$2:A$2000,I947,'I have a blue banner'!L$2:L$2000)</f>
        <v>0</v>
      </c>
      <c r="T947" s="1">
        <f>SUMIF('I wanna go biking'!A$2:A$1000,D947,'I wanna go biking'!D$2:D$2000)</f>
        <v>0</v>
      </c>
      <c r="U947" s="1">
        <f>SUMIF('I wanna go biking'!A$2:A$1000,F947,'I wanna go biking'!D$2:D$2000)</f>
        <v>0</v>
      </c>
      <c r="V947" s="1">
        <f>SUMIF('I wanna go biking'!A$2:A$1000,H947,'I wanna go biking'!D$2:D$2000)</f>
        <v>0</v>
      </c>
      <c r="W947">
        <f t="shared" si="158"/>
        <v>0</v>
      </c>
      <c r="X947">
        <f t="shared" si="159"/>
        <v>0</v>
      </c>
      <c r="Y947">
        <f t="shared" si="160"/>
        <v>0</v>
      </c>
      <c r="Z947">
        <f t="shared" si="161"/>
        <v>0</v>
      </c>
      <c r="AA947">
        <f t="shared" si="162"/>
        <v>0</v>
      </c>
      <c r="AB947">
        <f t="shared" si="163"/>
        <v>0</v>
      </c>
      <c r="AC947" s="25">
        <f t="shared" si="164"/>
        <v>0</v>
      </c>
    </row>
    <row r="948" spans="1:29">
      <c r="A948">
        <f>'Data Entry'!A949</f>
        <v>0</v>
      </c>
      <c r="B948">
        <f>'Data Entry'!B949</f>
        <v>0</v>
      </c>
      <c r="C948">
        <f>'Data Entry'!C949</f>
        <v>0</v>
      </c>
      <c r="D948">
        <f>'Data Entry'!M949</f>
        <v>0</v>
      </c>
      <c r="E948">
        <f>'Data Entry'!N949</f>
        <v>0</v>
      </c>
      <c r="F948">
        <f>'Data Entry'!O949</f>
        <v>0</v>
      </c>
      <c r="G948">
        <f>'Data Entry'!P949</f>
        <v>0</v>
      </c>
      <c r="H948">
        <f>'Data Entry'!Q949</f>
        <v>0</v>
      </c>
      <c r="I948">
        <f>'Data Entry'!R949</f>
        <v>0</v>
      </c>
      <c r="J948">
        <f t="shared" si="154"/>
        <v>0</v>
      </c>
      <c r="K948" s="1">
        <f>SUMIFS('I want to cry'!C$2:C$2000,'I want to cry'!$A$2:$A$2000,$B948,'I want to cry'!$B$2:$B$2000,$C948)</f>
        <v>0</v>
      </c>
      <c r="L948" s="1">
        <f>SUMIFS('I want to cry'!D$2:D$2000,'I want to cry'!$A$2:$A$2000,$B948,'I want to cry'!$B$2:$B$2000,$C948)</f>
        <v>0</v>
      </c>
      <c r="M948" s="1">
        <f>SUMIFS('I want to cry'!E$2:E$2000,'I want to cry'!$A$2:$A$2000,$B948,'I want to cry'!$B$2:$B$2000,$C948)</f>
        <v>0</v>
      </c>
      <c r="N948" s="1">
        <f t="shared" si="155"/>
        <v>0</v>
      </c>
      <c r="O948" s="1">
        <f t="shared" si="156"/>
        <v>0</v>
      </c>
      <c r="P948" s="1">
        <f t="shared" si="157"/>
        <v>0</v>
      </c>
      <c r="Q948" s="1">
        <f>SUMIF('I have a blue banner'!A$2:A$2000,D948,'I have a blue banner'!L$2:L$2000)</f>
        <v>0</v>
      </c>
      <c r="R948" s="1">
        <f>SUMIF('I have a blue banner'!A$2:A$2000,F948,'I have a blue banner'!L$2:L$2000)</f>
        <v>0</v>
      </c>
      <c r="S948" s="1">
        <f>SUMIF('I have a blue banner'!A$2:A$2000,I948,'I have a blue banner'!L$2:L$2000)</f>
        <v>0</v>
      </c>
      <c r="T948" s="1">
        <f>SUMIF('I wanna go biking'!A$2:A$1000,D948,'I wanna go biking'!D$2:D$2000)</f>
        <v>0</v>
      </c>
      <c r="U948" s="1">
        <f>SUMIF('I wanna go biking'!A$2:A$1000,F948,'I wanna go biking'!D$2:D$2000)</f>
        <v>0</v>
      </c>
      <c r="V948" s="1">
        <f>SUMIF('I wanna go biking'!A$2:A$1000,H948,'I wanna go biking'!D$2:D$2000)</f>
        <v>0</v>
      </c>
      <c r="W948">
        <f t="shared" si="158"/>
        <v>0</v>
      </c>
      <c r="X948">
        <f t="shared" si="159"/>
        <v>0</v>
      </c>
      <c r="Y948">
        <f t="shared" si="160"/>
        <v>0</v>
      </c>
      <c r="Z948">
        <f t="shared" si="161"/>
        <v>0</v>
      </c>
      <c r="AA948">
        <f t="shared" si="162"/>
        <v>0</v>
      </c>
      <c r="AB948">
        <f t="shared" si="163"/>
        <v>0</v>
      </c>
      <c r="AC948" s="25">
        <f t="shared" si="164"/>
        <v>0</v>
      </c>
    </row>
    <row r="949" spans="1:29">
      <c r="A949">
        <f>'Data Entry'!A950</f>
        <v>0</v>
      </c>
      <c r="B949">
        <f>'Data Entry'!B950</f>
        <v>0</v>
      </c>
      <c r="C949">
        <f>'Data Entry'!C950</f>
        <v>0</v>
      </c>
      <c r="D949">
        <f>'Data Entry'!M950</f>
        <v>0</v>
      </c>
      <c r="E949">
        <f>'Data Entry'!N950</f>
        <v>0</v>
      </c>
      <c r="F949">
        <f>'Data Entry'!O950</f>
        <v>0</v>
      </c>
      <c r="G949">
        <f>'Data Entry'!P950</f>
        <v>0</v>
      </c>
      <c r="H949">
        <f>'Data Entry'!Q950</f>
        <v>0</v>
      </c>
      <c r="I949">
        <f>'Data Entry'!R950</f>
        <v>0</v>
      </c>
      <c r="J949">
        <f t="shared" si="154"/>
        <v>0</v>
      </c>
      <c r="K949" s="1">
        <f>SUMIFS('I want to cry'!C$2:C$2000,'I want to cry'!$A$2:$A$2000,$B949,'I want to cry'!$B$2:$B$2000,$C949)</f>
        <v>0</v>
      </c>
      <c r="L949" s="1">
        <f>SUMIFS('I want to cry'!D$2:D$2000,'I want to cry'!$A$2:$A$2000,$B949,'I want to cry'!$B$2:$B$2000,$C949)</f>
        <v>0</v>
      </c>
      <c r="M949" s="1">
        <f>SUMIFS('I want to cry'!E$2:E$2000,'I want to cry'!$A$2:$A$2000,$B949,'I want to cry'!$B$2:$B$2000,$C949)</f>
        <v>0</v>
      </c>
      <c r="N949" s="1">
        <f t="shared" si="155"/>
        <v>0</v>
      </c>
      <c r="O949" s="1">
        <f t="shared" si="156"/>
        <v>0</v>
      </c>
      <c r="P949" s="1">
        <f t="shared" si="157"/>
        <v>0</v>
      </c>
      <c r="Q949" s="1">
        <f>SUMIF('I have a blue banner'!A$2:A$2000,D949,'I have a blue banner'!L$2:L$2000)</f>
        <v>0</v>
      </c>
      <c r="R949" s="1">
        <f>SUMIF('I have a blue banner'!A$2:A$2000,F949,'I have a blue banner'!L$2:L$2000)</f>
        <v>0</v>
      </c>
      <c r="S949" s="1">
        <f>SUMIF('I have a blue banner'!A$2:A$2000,I949,'I have a blue banner'!L$2:L$2000)</f>
        <v>0</v>
      </c>
      <c r="T949" s="1">
        <f>SUMIF('I wanna go biking'!A$2:A$1000,D949,'I wanna go biking'!D$2:D$2000)</f>
        <v>0</v>
      </c>
      <c r="U949" s="1">
        <f>SUMIF('I wanna go biking'!A$2:A$1000,F949,'I wanna go biking'!D$2:D$2000)</f>
        <v>0</v>
      </c>
      <c r="V949" s="1">
        <f>SUMIF('I wanna go biking'!A$2:A$1000,H949,'I wanna go biking'!D$2:D$2000)</f>
        <v>0</v>
      </c>
      <c r="W949">
        <f t="shared" si="158"/>
        <v>0</v>
      </c>
      <c r="X949">
        <f t="shared" si="159"/>
        <v>0</v>
      </c>
      <c r="Y949">
        <f t="shared" si="160"/>
        <v>0</v>
      </c>
      <c r="Z949">
        <f t="shared" si="161"/>
        <v>0</v>
      </c>
      <c r="AA949">
        <f t="shared" si="162"/>
        <v>0</v>
      </c>
      <c r="AB949">
        <f t="shared" si="163"/>
        <v>0</v>
      </c>
      <c r="AC949" s="25">
        <f t="shared" si="164"/>
        <v>0</v>
      </c>
    </row>
    <row r="950" spans="1:29">
      <c r="A950">
        <f>'Data Entry'!A951</f>
        <v>0</v>
      </c>
      <c r="B950">
        <f>'Data Entry'!B951</f>
        <v>0</v>
      </c>
      <c r="C950">
        <f>'Data Entry'!C951</f>
        <v>0</v>
      </c>
      <c r="D950">
        <f>'Data Entry'!M951</f>
        <v>0</v>
      </c>
      <c r="E950">
        <f>'Data Entry'!N951</f>
        <v>0</v>
      </c>
      <c r="F950">
        <f>'Data Entry'!O951</f>
        <v>0</v>
      </c>
      <c r="G950">
        <f>'Data Entry'!P951</f>
        <v>0</v>
      </c>
      <c r="H950">
        <f>'Data Entry'!Q951</f>
        <v>0</v>
      </c>
      <c r="I950">
        <f>'Data Entry'!R951</f>
        <v>0</v>
      </c>
      <c r="J950">
        <f t="shared" si="154"/>
        <v>0</v>
      </c>
      <c r="K950" s="1">
        <f>SUMIFS('I want to cry'!C$2:C$2000,'I want to cry'!$A$2:$A$2000,$B950,'I want to cry'!$B$2:$B$2000,$C950)</f>
        <v>0</v>
      </c>
      <c r="L950" s="1">
        <f>SUMIFS('I want to cry'!D$2:D$2000,'I want to cry'!$A$2:$A$2000,$B950,'I want to cry'!$B$2:$B$2000,$C950)</f>
        <v>0</v>
      </c>
      <c r="M950" s="1">
        <f>SUMIFS('I want to cry'!E$2:E$2000,'I want to cry'!$A$2:$A$2000,$B950,'I want to cry'!$B$2:$B$2000,$C950)</f>
        <v>0</v>
      </c>
      <c r="N950" s="1">
        <f t="shared" si="155"/>
        <v>0</v>
      </c>
      <c r="O950" s="1">
        <f t="shared" si="156"/>
        <v>0</v>
      </c>
      <c r="P950" s="1">
        <f t="shared" si="157"/>
        <v>0</v>
      </c>
      <c r="Q950" s="1">
        <f>SUMIF('I have a blue banner'!A$2:A$2000,D950,'I have a blue banner'!L$2:L$2000)</f>
        <v>0</v>
      </c>
      <c r="R950" s="1">
        <f>SUMIF('I have a blue banner'!A$2:A$2000,F950,'I have a blue banner'!L$2:L$2000)</f>
        <v>0</v>
      </c>
      <c r="S950" s="1">
        <f>SUMIF('I have a blue banner'!A$2:A$2000,I950,'I have a blue banner'!L$2:L$2000)</f>
        <v>0</v>
      </c>
      <c r="T950" s="1">
        <f>SUMIF('I wanna go biking'!A$2:A$1000,D950,'I wanna go biking'!D$2:D$2000)</f>
        <v>0</v>
      </c>
      <c r="U950" s="1">
        <f>SUMIF('I wanna go biking'!A$2:A$1000,F950,'I wanna go biking'!D$2:D$2000)</f>
        <v>0</v>
      </c>
      <c r="V950" s="1">
        <f>SUMIF('I wanna go biking'!A$2:A$1000,H950,'I wanna go biking'!D$2:D$2000)</f>
        <v>0</v>
      </c>
      <c r="W950">
        <f t="shared" si="158"/>
        <v>0</v>
      </c>
      <c r="X950">
        <f t="shared" si="159"/>
        <v>0</v>
      </c>
      <c r="Y950">
        <f t="shared" si="160"/>
        <v>0</v>
      </c>
      <c r="Z950">
        <f t="shared" si="161"/>
        <v>0</v>
      </c>
      <c r="AA950">
        <f t="shared" si="162"/>
        <v>0</v>
      </c>
      <c r="AB950">
        <f t="shared" si="163"/>
        <v>0</v>
      </c>
      <c r="AC950" s="25">
        <f t="shared" si="164"/>
        <v>0</v>
      </c>
    </row>
    <row r="951" spans="1:29">
      <c r="A951">
        <f>'Data Entry'!A952</f>
        <v>0</v>
      </c>
      <c r="B951">
        <f>'Data Entry'!B952</f>
        <v>0</v>
      </c>
      <c r="C951">
        <f>'Data Entry'!C952</f>
        <v>0</v>
      </c>
      <c r="D951">
        <f>'Data Entry'!M952</f>
        <v>0</v>
      </c>
      <c r="E951">
        <f>'Data Entry'!N952</f>
        <v>0</v>
      </c>
      <c r="F951">
        <f>'Data Entry'!O952</f>
        <v>0</v>
      </c>
      <c r="G951">
        <f>'Data Entry'!P952</f>
        <v>0</v>
      </c>
      <c r="H951">
        <f>'Data Entry'!Q952</f>
        <v>0</v>
      </c>
      <c r="I951">
        <f>'Data Entry'!R952</f>
        <v>0</v>
      </c>
      <c r="J951">
        <f t="shared" si="154"/>
        <v>0</v>
      </c>
      <c r="K951" s="1">
        <f>SUMIFS('I want to cry'!C$2:C$2000,'I want to cry'!$A$2:$A$2000,$B951,'I want to cry'!$B$2:$B$2000,$C951)</f>
        <v>0</v>
      </c>
      <c r="L951" s="1">
        <f>SUMIFS('I want to cry'!D$2:D$2000,'I want to cry'!$A$2:$A$2000,$B951,'I want to cry'!$B$2:$B$2000,$C951)</f>
        <v>0</v>
      </c>
      <c r="M951" s="1">
        <f>SUMIFS('I want to cry'!E$2:E$2000,'I want to cry'!$A$2:$A$2000,$B951,'I want to cry'!$B$2:$B$2000,$C951)</f>
        <v>0</v>
      </c>
      <c r="N951" s="1">
        <f t="shared" si="155"/>
        <v>0</v>
      </c>
      <c r="O951" s="1">
        <f t="shared" si="156"/>
        <v>0</v>
      </c>
      <c r="P951" s="1">
        <f t="shared" si="157"/>
        <v>0</v>
      </c>
      <c r="Q951" s="1">
        <f>SUMIF('I have a blue banner'!A$2:A$2000,D951,'I have a blue banner'!L$2:L$2000)</f>
        <v>0</v>
      </c>
      <c r="R951" s="1">
        <f>SUMIF('I have a blue banner'!A$2:A$2000,F951,'I have a blue banner'!L$2:L$2000)</f>
        <v>0</v>
      </c>
      <c r="S951" s="1">
        <f>SUMIF('I have a blue banner'!A$2:A$2000,I951,'I have a blue banner'!L$2:L$2000)</f>
        <v>0</v>
      </c>
      <c r="T951" s="1">
        <f>SUMIF('I wanna go biking'!A$2:A$1000,D951,'I wanna go biking'!D$2:D$2000)</f>
        <v>0</v>
      </c>
      <c r="U951" s="1">
        <f>SUMIF('I wanna go biking'!A$2:A$1000,F951,'I wanna go biking'!D$2:D$2000)</f>
        <v>0</v>
      </c>
      <c r="V951" s="1">
        <f>SUMIF('I wanna go biking'!A$2:A$1000,H951,'I wanna go biking'!D$2:D$2000)</f>
        <v>0</v>
      </c>
      <c r="W951">
        <f t="shared" si="158"/>
        <v>0</v>
      </c>
      <c r="X951">
        <f t="shared" si="159"/>
        <v>0</v>
      </c>
      <c r="Y951">
        <f t="shared" si="160"/>
        <v>0</v>
      </c>
      <c r="Z951">
        <f t="shared" si="161"/>
        <v>0</v>
      </c>
      <c r="AA951">
        <f t="shared" si="162"/>
        <v>0</v>
      </c>
      <c r="AB951">
        <f t="shared" si="163"/>
        <v>0</v>
      </c>
      <c r="AC951" s="25">
        <f t="shared" si="164"/>
        <v>0</v>
      </c>
    </row>
    <row r="952" spans="1:29">
      <c r="A952">
        <f>'Data Entry'!A953</f>
        <v>0</v>
      </c>
      <c r="B952">
        <f>'Data Entry'!B953</f>
        <v>0</v>
      </c>
      <c r="C952">
        <f>'Data Entry'!C953</f>
        <v>0</v>
      </c>
      <c r="D952">
        <f>'Data Entry'!M953</f>
        <v>0</v>
      </c>
      <c r="E952">
        <f>'Data Entry'!N953</f>
        <v>0</v>
      </c>
      <c r="F952">
        <f>'Data Entry'!O953</f>
        <v>0</v>
      </c>
      <c r="G952">
        <f>'Data Entry'!P953</f>
        <v>0</v>
      </c>
      <c r="H952">
        <f>'Data Entry'!Q953</f>
        <v>0</v>
      </c>
      <c r="I952">
        <f>'Data Entry'!R953</f>
        <v>0</v>
      </c>
      <c r="J952">
        <f t="shared" si="154"/>
        <v>0</v>
      </c>
      <c r="K952" s="1">
        <f>SUMIFS('I want to cry'!C$2:C$2000,'I want to cry'!$A$2:$A$2000,$B952,'I want to cry'!$B$2:$B$2000,$C952)</f>
        <v>0</v>
      </c>
      <c r="L952" s="1">
        <f>SUMIFS('I want to cry'!D$2:D$2000,'I want to cry'!$A$2:$A$2000,$B952,'I want to cry'!$B$2:$B$2000,$C952)</f>
        <v>0</v>
      </c>
      <c r="M952" s="1">
        <f>SUMIFS('I want to cry'!E$2:E$2000,'I want to cry'!$A$2:$A$2000,$B952,'I want to cry'!$B$2:$B$2000,$C952)</f>
        <v>0</v>
      </c>
      <c r="N952" s="1">
        <f t="shared" si="155"/>
        <v>0</v>
      </c>
      <c r="O952" s="1">
        <f t="shared" si="156"/>
        <v>0</v>
      </c>
      <c r="P952" s="1">
        <f t="shared" si="157"/>
        <v>0</v>
      </c>
      <c r="Q952" s="1">
        <f>SUMIF('I have a blue banner'!A$2:A$2000,D952,'I have a blue banner'!L$2:L$2000)</f>
        <v>0</v>
      </c>
      <c r="R952" s="1">
        <f>SUMIF('I have a blue banner'!A$2:A$2000,F952,'I have a blue banner'!L$2:L$2000)</f>
        <v>0</v>
      </c>
      <c r="S952" s="1">
        <f>SUMIF('I have a blue banner'!A$2:A$2000,I952,'I have a blue banner'!L$2:L$2000)</f>
        <v>0</v>
      </c>
      <c r="T952" s="1">
        <f>SUMIF('I wanna go biking'!A$2:A$1000,D952,'I wanna go biking'!D$2:D$2000)</f>
        <v>0</v>
      </c>
      <c r="U952" s="1">
        <f>SUMIF('I wanna go biking'!A$2:A$1000,F952,'I wanna go biking'!D$2:D$2000)</f>
        <v>0</v>
      </c>
      <c r="V952" s="1">
        <f>SUMIF('I wanna go biking'!A$2:A$1000,H952,'I wanna go biking'!D$2:D$2000)</f>
        <v>0</v>
      </c>
      <c r="W952">
        <f t="shared" si="158"/>
        <v>0</v>
      </c>
      <c r="X952">
        <f t="shared" si="159"/>
        <v>0</v>
      </c>
      <c r="Y952">
        <f t="shared" si="160"/>
        <v>0</v>
      </c>
      <c r="Z952">
        <f t="shared" si="161"/>
        <v>0</v>
      </c>
      <c r="AA952">
        <f t="shared" si="162"/>
        <v>0</v>
      </c>
      <c r="AB952">
        <f t="shared" si="163"/>
        <v>0</v>
      </c>
      <c r="AC952" s="25">
        <f t="shared" si="164"/>
        <v>0</v>
      </c>
    </row>
    <row r="953" spans="1:29">
      <c r="A953">
        <f>'Data Entry'!A954</f>
        <v>0</v>
      </c>
      <c r="B953">
        <f>'Data Entry'!B954</f>
        <v>0</v>
      </c>
      <c r="C953">
        <f>'Data Entry'!C954</f>
        <v>0</v>
      </c>
      <c r="D953">
        <f>'Data Entry'!M954</f>
        <v>0</v>
      </c>
      <c r="E953">
        <f>'Data Entry'!N954</f>
        <v>0</v>
      </c>
      <c r="F953">
        <f>'Data Entry'!O954</f>
        <v>0</v>
      </c>
      <c r="G953">
        <f>'Data Entry'!P954</f>
        <v>0</v>
      </c>
      <c r="H953">
        <f>'Data Entry'!Q954</f>
        <v>0</v>
      </c>
      <c r="I953">
        <f>'Data Entry'!R954</f>
        <v>0</v>
      </c>
      <c r="J953">
        <f t="shared" si="154"/>
        <v>0</v>
      </c>
      <c r="K953" s="1">
        <f>SUMIFS('I want to cry'!C$2:C$2000,'I want to cry'!$A$2:$A$2000,$B953,'I want to cry'!$B$2:$B$2000,$C953)</f>
        <v>0</v>
      </c>
      <c r="L953" s="1">
        <f>SUMIFS('I want to cry'!D$2:D$2000,'I want to cry'!$A$2:$A$2000,$B953,'I want to cry'!$B$2:$B$2000,$C953)</f>
        <v>0</v>
      </c>
      <c r="M953" s="1">
        <f>SUMIFS('I want to cry'!E$2:E$2000,'I want to cry'!$A$2:$A$2000,$B953,'I want to cry'!$B$2:$B$2000,$C953)</f>
        <v>0</v>
      </c>
      <c r="N953" s="1">
        <f t="shared" si="155"/>
        <v>0</v>
      </c>
      <c r="O953" s="1">
        <f t="shared" si="156"/>
        <v>0</v>
      </c>
      <c r="P953" s="1">
        <f t="shared" si="157"/>
        <v>0</v>
      </c>
      <c r="Q953" s="1">
        <f>SUMIF('I have a blue banner'!A$2:A$2000,D953,'I have a blue banner'!L$2:L$2000)</f>
        <v>0</v>
      </c>
      <c r="R953" s="1">
        <f>SUMIF('I have a blue banner'!A$2:A$2000,F953,'I have a blue banner'!L$2:L$2000)</f>
        <v>0</v>
      </c>
      <c r="S953" s="1">
        <f>SUMIF('I have a blue banner'!A$2:A$2000,I953,'I have a blue banner'!L$2:L$2000)</f>
        <v>0</v>
      </c>
      <c r="T953" s="1">
        <f>SUMIF('I wanna go biking'!A$2:A$1000,D953,'I wanna go biking'!D$2:D$2000)</f>
        <v>0</v>
      </c>
      <c r="U953" s="1">
        <f>SUMIF('I wanna go biking'!A$2:A$1000,F953,'I wanna go biking'!D$2:D$2000)</f>
        <v>0</v>
      </c>
      <c r="V953" s="1">
        <f>SUMIF('I wanna go biking'!A$2:A$1000,H953,'I wanna go biking'!D$2:D$2000)</f>
        <v>0</v>
      </c>
      <c r="W953">
        <f t="shared" si="158"/>
        <v>0</v>
      </c>
      <c r="X953">
        <f t="shared" si="159"/>
        <v>0</v>
      </c>
      <c r="Y953">
        <f t="shared" si="160"/>
        <v>0</v>
      </c>
      <c r="Z953">
        <f t="shared" si="161"/>
        <v>0</v>
      </c>
      <c r="AA953">
        <f t="shared" si="162"/>
        <v>0</v>
      </c>
      <c r="AB953">
        <f t="shared" si="163"/>
        <v>0</v>
      </c>
      <c r="AC953" s="25">
        <f t="shared" si="164"/>
        <v>0</v>
      </c>
    </row>
    <row r="954" spans="1:29">
      <c r="A954">
        <f>'Data Entry'!A955</f>
        <v>0</v>
      </c>
      <c r="B954">
        <f>'Data Entry'!B955</f>
        <v>0</v>
      </c>
      <c r="C954">
        <f>'Data Entry'!C955</f>
        <v>0</v>
      </c>
      <c r="D954">
        <f>'Data Entry'!M955</f>
        <v>0</v>
      </c>
      <c r="E954">
        <f>'Data Entry'!N955</f>
        <v>0</v>
      </c>
      <c r="F954">
        <f>'Data Entry'!O955</f>
        <v>0</v>
      </c>
      <c r="G954">
        <f>'Data Entry'!P955</f>
        <v>0</v>
      </c>
      <c r="H954">
        <f>'Data Entry'!Q955</f>
        <v>0</v>
      </c>
      <c r="I954">
        <f>'Data Entry'!R955</f>
        <v>0</v>
      </c>
      <c r="J954">
        <f t="shared" si="154"/>
        <v>0</v>
      </c>
      <c r="K954" s="1">
        <f>SUMIFS('I want to cry'!C$2:C$2000,'I want to cry'!$A$2:$A$2000,$B954,'I want to cry'!$B$2:$B$2000,$C954)</f>
        <v>0</v>
      </c>
      <c r="L954" s="1">
        <f>SUMIFS('I want to cry'!D$2:D$2000,'I want to cry'!$A$2:$A$2000,$B954,'I want to cry'!$B$2:$B$2000,$C954)</f>
        <v>0</v>
      </c>
      <c r="M954" s="1">
        <f>SUMIFS('I want to cry'!E$2:E$2000,'I want to cry'!$A$2:$A$2000,$B954,'I want to cry'!$B$2:$B$2000,$C954)</f>
        <v>0</v>
      </c>
      <c r="N954" s="1">
        <f t="shared" si="155"/>
        <v>0</v>
      </c>
      <c r="O954" s="1">
        <f t="shared" si="156"/>
        <v>0</v>
      </c>
      <c r="P954" s="1">
        <f t="shared" si="157"/>
        <v>0</v>
      </c>
      <c r="Q954" s="1">
        <f>SUMIF('I have a blue banner'!A$2:A$2000,D954,'I have a blue banner'!L$2:L$2000)</f>
        <v>0</v>
      </c>
      <c r="R954" s="1">
        <f>SUMIF('I have a blue banner'!A$2:A$2000,F954,'I have a blue banner'!L$2:L$2000)</f>
        <v>0</v>
      </c>
      <c r="S954" s="1">
        <f>SUMIF('I have a blue banner'!A$2:A$2000,I954,'I have a blue banner'!L$2:L$2000)</f>
        <v>0</v>
      </c>
      <c r="T954" s="1">
        <f>SUMIF('I wanna go biking'!A$2:A$1000,D954,'I wanna go biking'!D$2:D$2000)</f>
        <v>0</v>
      </c>
      <c r="U954" s="1">
        <f>SUMIF('I wanna go biking'!A$2:A$1000,F954,'I wanna go biking'!D$2:D$2000)</f>
        <v>0</v>
      </c>
      <c r="V954" s="1">
        <f>SUMIF('I wanna go biking'!A$2:A$1000,H954,'I wanna go biking'!D$2:D$2000)</f>
        <v>0</v>
      </c>
      <c r="W954">
        <f t="shared" si="158"/>
        <v>0</v>
      </c>
      <c r="X954">
        <f t="shared" si="159"/>
        <v>0</v>
      </c>
      <c r="Y954">
        <f t="shared" si="160"/>
        <v>0</v>
      </c>
      <c r="Z954">
        <f t="shared" si="161"/>
        <v>0</v>
      </c>
      <c r="AA954">
        <f t="shared" si="162"/>
        <v>0</v>
      </c>
      <c r="AB954">
        <f t="shared" si="163"/>
        <v>0</v>
      </c>
      <c r="AC954" s="25">
        <f t="shared" si="164"/>
        <v>0</v>
      </c>
    </row>
    <row r="955" spans="1:29">
      <c r="A955">
        <f>'Data Entry'!A956</f>
        <v>0</v>
      </c>
      <c r="B955">
        <f>'Data Entry'!B956</f>
        <v>0</v>
      </c>
      <c r="C955">
        <f>'Data Entry'!C956</f>
        <v>0</v>
      </c>
      <c r="D955">
        <f>'Data Entry'!M956</f>
        <v>0</v>
      </c>
      <c r="E955">
        <f>'Data Entry'!N956</f>
        <v>0</v>
      </c>
      <c r="F955">
        <f>'Data Entry'!O956</f>
        <v>0</v>
      </c>
      <c r="G955">
        <f>'Data Entry'!P956</f>
        <v>0</v>
      </c>
      <c r="H955">
        <f>'Data Entry'!Q956</f>
        <v>0</v>
      </c>
      <c r="I955">
        <f>'Data Entry'!R956</f>
        <v>0</v>
      </c>
      <c r="J955">
        <f t="shared" si="154"/>
        <v>0</v>
      </c>
      <c r="K955" s="1">
        <f>SUMIFS('I want to cry'!C$2:C$2000,'I want to cry'!$A$2:$A$2000,$B955,'I want to cry'!$B$2:$B$2000,$C955)</f>
        <v>0</v>
      </c>
      <c r="L955" s="1">
        <f>SUMIFS('I want to cry'!D$2:D$2000,'I want to cry'!$A$2:$A$2000,$B955,'I want to cry'!$B$2:$B$2000,$C955)</f>
        <v>0</v>
      </c>
      <c r="M955" s="1">
        <f>SUMIFS('I want to cry'!E$2:E$2000,'I want to cry'!$A$2:$A$2000,$B955,'I want to cry'!$B$2:$B$2000,$C955)</f>
        <v>0</v>
      </c>
      <c r="N955" s="1">
        <f t="shared" si="155"/>
        <v>0</v>
      </c>
      <c r="O955" s="1">
        <f t="shared" si="156"/>
        <v>0</v>
      </c>
      <c r="P955" s="1">
        <f t="shared" si="157"/>
        <v>0</v>
      </c>
      <c r="Q955" s="1">
        <f>SUMIF('I have a blue banner'!A$2:A$2000,D955,'I have a blue banner'!L$2:L$2000)</f>
        <v>0</v>
      </c>
      <c r="R955" s="1">
        <f>SUMIF('I have a blue banner'!A$2:A$2000,F955,'I have a blue banner'!L$2:L$2000)</f>
        <v>0</v>
      </c>
      <c r="S955" s="1">
        <f>SUMIF('I have a blue banner'!A$2:A$2000,I955,'I have a blue banner'!L$2:L$2000)</f>
        <v>0</v>
      </c>
      <c r="T955" s="1">
        <f>SUMIF('I wanna go biking'!A$2:A$1000,D955,'I wanna go biking'!D$2:D$2000)</f>
        <v>0</v>
      </c>
      <c r="U955" s="1">
        <f>SUMIF('I wanna go biking'!A$2:A$1000,F955,'I wanna go biking'!D$2:D$2000)</f>
        <v>0</v>
      </c>
      <c r="V955" s="1">
        <f>SUMIF('I wanna go biking'!A$2:A$1000,H955,'I wanna go biking'!D$2:D$2000)</f>
        <v>0</v>
      </c>
      <c r="W955">
        <f t="shared" si="158"/>
        <v>0</v>
      </c>
      <c r="X955">
        <f t="shared" si="159"/>
        <v>0</v>
      </c>
      <c r="Y955">
        <f t="shared" si="160"/>
        <v>0</v>
      </c>
      <c r="Z955">
        <f t="shared" si="161"/>
        <v>0</v>
      </c>
      <c r="AA955">
        <f t="shared" si="162"/>
        <v>0</v>
      </c>
      <c r="AB955">
        <f t="shared" si="163"/>
        <v>0</v>
      </c>
      <c r="AC955" s="25">
        <f t="shared" si="164"/>
        <v>0</v>
      </c>
    </row>
    <row r="956" spans="1:29">
      <c r="A956">
        <f>'Data Entry'!A957</f>
        <v>0</v>
      </c>
      <c r="B956">
        <f>'Data Entry'!B957</f>
        <v>0</v>
      </c>
      <c r="C956">
        <f>'Data Entry'!C957</f>
        <v>0</v>
      </c>
      <c r="D956">
        <f>'Data Entry'!M957</f>
        <v>0</v>
      </c>
      <c r="E956">
        <f>'Data Entry'!N957</f>
        <v>0</v>
      </c>
      <c r="F956">
        <f>'Data Entry'!O957</f>
        <v>0</v>
      </c>
      <c r="G956">
        <f>'Data Entry'!P957</f>
        <v>0</v>
      </c>
      <c r="H956">
        <f>'Data Entry'!Q957</f>
        <v>0</v>
      </c>
      <c r="I956">
        <f>'Data Entry'!R957</f>
        <v>0</v>
      </c>
      <c r="J956">
        <f t="shared" si="154"/>
        <v>0</v>
      </c>
      <c r="K956" s="1">
        <f>SUMIFS('I want to cry'!C$2:C$2000,'I want to cry'!$A$2:$A$2000,$B956,'I want to cry'!$B$2:$B$2000,$C956)</f>
        <v>0</v>
      </c>
      <c r="L956" s="1">
        <f>SUMIFS('I want to cry'!D$2:D$2000,'I want to cry'!$A$2:$A$2000,$B956,'I want to cry'!$B$2:$B$2000,$C956)</f>
        <v>0</v>
      </c>
      <c r="M956" s="1">
        <f>SUMIFS('I want to cry'!E$2:E$2000,'I want to cry'!$A$2:$A$2000,$B956,'I want to cry'!$B$2:$B$2000,$C956)</f>
        <v>0</v>
      </c>
      <c r="N956" s="1">
        <f t="shared" si="155"/>
        <v>0</v>
      </c>
      <c r="O956" s="1">
        <f t="shared" si="156"/>
        <v>0</v>
      </c>
      <c r="P956" s="1">
        <f t="shared" si="157"/>
        <v>0</v>
      </c>
      <c r="Q956" s="1">
        <f>SUMIF('I have a blue banner'!A$2:A$2000,D956,'I have a blue banner'!L$2:L$2000)</f>
        <v>0</v>
      </c>
      <c r="R956" s="1">
        <f>SUMIF('I have a blue banner'!A$2:A$2000,F956,'I have a blue banner'!L$2:L$2000)</f>
        <v>0</v>
      </c>
      <c r="S956" s="1">
        <f>SUMIF('I have a blue banner'!A$2:A$2000,I956,'I have a blue banner'!L$2:L$2000)</f>
        <v>0</v>
      </c>
      <c r="T956" s="1">
        <f>SUMIF('I wanna go biking'!A$2:A$1000,D956,'I wanna go biking'!D$2:D$2000)</f>
        <v>0</v>
      </c>
      <c r="U956" s="1">
        <f>SUMIF('I wanna go biking'!A$2:A$1000,F956,'I wanna go biking'!D$2:D$2000)</f>
        <v>0</v>
      </c>
      <c r="V956" s="1">
        <f>SUMIF('I wanna go biking'!A$2:A$1000,H956,'I wanna go biking'!D$2:D$2000)</f>
        <v>0</v>
      </c>
      <c r="W956">
        <f t="shared" si="158"/>
        <v>0</v>
      </c>
      <c r="X956">
        <f t="shared" si="159"/>
        <v>0</v>
      </c>
      <c r="Y956">
        <f t="shared" si="160"/>
        <v>0</v>
      </c>
      <c r="Z956">
        <f t="shared" si="161"/>
        <v>0</v>
      </c>
      <c r="AA956">
        <f t="shared" si="162"/>
        <v>0</v>
      </c>
      <c r="AB956">
        <f t="shared" si="163"/>
        <v>0</v>
      </c>
      <c r="AC956" s="25">
        <f t="shared" si="164"/>
        <v>0</v>
      </c>
    </row>
    <row r="957" spans="1:29">
      <c r="A957">
        <f>'Data Entry'!A958</f>
        <v>0</v>
      </c>
      <c r="B957">
        <f>'Data Entry'!B958</f>
        <v>0</v>
      </c>
      <c r="C957">
        <f>'Data Entry'!C958</f>
        <v>0</v>
      </c>
      <c r="D957">
        <f>'Data Entry'!M958</f>
        <v>0</v>
      </c>
      <c r="E957">
        <f>'Data Entry'!N958</f>
        <v>0</v>
      </c>
      <c r="F957">
        <f>'Data Entry'!O958</f>
        <v>0</v>
      </c>
      <c r="G957">
        <f>'Data Entry'!P958</f>
        <v>0</v>
      </c>
      <c r="H957">
        <f>'Data Entry'!Q958</f>
        <v>0</v>
      </c>
      <c r="I957">
        <f>'Data Entry'!R958</f>
        <v>0</v>
      </c>
      <c r="J957">
        <f t="shared" si="154"/>
        <v>0</v>
      </c>
      <c r="K957" s="1">
        <f>SUMIFS('I want to cry'!C$2:C$2000,'I want to cry'!$A$2:$A$2000,$B957,'I want to cry'!$B$2:$B$2000,$C957)</f>
        <v>0</v>
      </c>
      <c r="L957" s="1">
        <f>SUMIFS('I want to cry'!D$2:D$2000,'I want to cry'!$A$2:$A$2000,$B957,'I want to cry'!$B$2:$B$2000,$C957)</f>
        <v>0</v>
      </c>
      <c r="M957" s="1">
        <f>SUMIFS('I want to cry'!E$2:E$2000,'I want to cry'!$A$2:$A$2000,$B957,'I want to cry'!$B$2:$B$2000,$C957)</f>
        <v>0</v>
      </c>
      <c r="N957" s="1">
        <f t="shared" si="155"/>
        <v>0</v>
      </c>
      <c r="O957" s="1">
        <f t="shared" si="156"/>
        <v>0</v>
      </c>
      <c r="P957" s="1">
        <f t="shared" si="157"/>
        <v>0</v>
      </c>
      <c r="Q957" s="1">
        <f>SUMIF('I have a blue banner'!A$2:A$2000,D957,'I have a blue banner'!L$2:L$2000)</f>
        <v>0</v>
      </c>
      <c r="R957" s="1">
        <f>SUMIF('I have a blue banner'!A$2:A$2000,F957,'I have a blue banner'!L$2:L$2000)</f>
        <v>0</v>
      </c>
      <c r="S957" s="1">
        <f>SUMIF('I have a blue banner'!A$2:A$2000,I957,'I have a blue banner'!L$2:L$2000)</f>
        <v>0</v>
      </c>
      <c r="T957" s="1">
        <f>SUMIF('I wanna go biking'!A$2:A$1000,D957,'I wanna go biking'!D$2:D$2000)</f>
        <v>0</v>
      </c>
      <c r="U957" s="1">
        <f>SUMIF('I wanna go biking'!A$2:A$1000,F957,'I wanna go biking'!D$2:D$2000)</f>
        <v>0</v>
      </c>
      <c r="V957" s="1">
        <f>SUMIF('I wanna go biking'!A$2:A$1000,H957,'I wanna go biking'!D$2:D$2000)</f>
        <v>0</v>
      </c>
      <c r="W957">
        <f t="shared" si="158"/>
        <v>0</v>
      </c>
      <c r="X957">
        <f t="shared" si="159"/>
        <v>0</v>
      </c>
      <c r="Y957">
        <f t="shared" si="160"/>
        <v>0</v>
      </c>
      <c r="Z957">
        <f t="shared" si="161"/>
        <v>0</v>
      </c>
      <c r="AA957">
        <f t="shared" si="162"/>
        <v>0</v>
      </c>
      <c r="AB957">
        <f t="shared" si="163"/>
        <v>0</v>
      </c>
      <c r="AC957" s="25">
        <f t="shared" si="164"/>
        <v>0</v>
      </c>
    </row>
    <row r="958" spans="1:29">
      <c r="A958">
        <f>'Data Entry'!A959</f>
        <v>0</v>
      </c>
      <c r="B958">
        <f>'Data Entry'!B959</f>
        <v>0</v>
      </c>
      <c r="C958">
        <f>'Data Entry'!C959</f>
        <v>0</v>
      </c>
      <c r="D958">
        <f>'Data Entry'!M959</f>
        <v>0</v>
      </c>
      <c r="E958">
        <f>'Data Entry'!N959</f>
        <v>0</v>
      </c>
      <c r="F958">
        <f>'Data Entry'!O959</f>
        <v>0</v>
      </c>
      <c r="G958">
        <f>'Data Entry'!P959</f>
        <v>0</v>
      </c>
      <c r="H958">
        <f>'Data Entry'!Q959</f>
        <v>0</v>
      </c>
      <c r="I958">
        <f>'Data Entry'!R959</f>
        <v>0</v>
      </c>
      <c r="J958">
        <f t="shared" ref="J958:J1001" si="165">E958+G958+I958</f>
        <v>0</v>
      </c>
      <c r="K958" s="1">
        <f>SUMIFS('I want to cry'!C$2:C$2000,'I want to cry'!$A$2:$A$2000,$B958,'I want to cry'!$B$2:$B$2000,$C958)</f>
        <v>0</v>
      </c>
      <c r="L958" s="1">
        <f>SUMIFS('I want to cry'!D$2:D$2000,'I want to cry'!$A$2:$A$2000,$B958,'I want to cry'!$B$2:$B$2000,$C958)</f>
        <v>0</v>
      </c>
      <c r="M958" s="1">
        <f>SUMIFS('I want to cry'!E$2:E$2000,'I want to cry'!$A$2:$A$2000,$B958,'I want to cry'!$B$2:$B$2000,$C958)</f>
        <v>0</v>
      </c>
      <c r="N958" s="1">
        <f t="shared" ref="N958:N1001" si="166">IF(K958&lt;1.5,0,IF(E958&lt;2.5,0,E958/K958))</f>
        <v>0</v>
      </c>
      <c r="O958" s="1">
        <f t="shared" ref="O958:O1001" si="167">IF(L958&lt;1.5,0,IF(G958&lt;2.5,0,G958/L958))</f>
        <v>0</v>
      </c>
      <c r="P958" s="1">
        <f t="shared" ref="P958:P1001" si="168">IF(M958&lt;1.5,0,IF(I958&lt;2.5,0,I958/M958))</f>
        <v>0</v>
      </c>
      <c r="Q958" s="1">
        <f>SUMIF('I have a blue banner'!A$2:A$2000,D958,'I have a blue banner'!L$2:L$2000)</f>
        <v>0</v>
      </c>
      <c r="R958" s="1">
        <f>SUMIF('I have a blue banner'!A$2:A$2000,F958,'I have a blue banner'!L$2:L$2000)</f>
        <v>0</v>
      </c>
      <c r="S958" s="1">
        <f>SUMIF('I have a blue banner'!A$2:A$2000,I958,'I have a blue banner'!L$2:L$2000)</f>
        <v>0</v>
      </c>
      <c r="T958" s="1">
        <f>SUMIF('I wanna go biking'!A$2:A$1000,D958,'I wanna go biking'!D$2:D$2000)</f>
        <v>0</v>
      </c>
      <c r="U958" s="1">
        <f>SUMIF('I wanna go biking'!A$2:A$1000,F958,'I wanna go biking'!D$2:D$2000)</f>
        <v>0</v>
      </c>
      <c r="V958" s="1">
        <f>SUMIF('I wanna go biking'!A$2:A$1000,H958,'I wanna go biking'!D$2:D$2000)</f>
        <v>0</v>
      </c>
      <c r="W958">
        <f t="shared" ref="W958:W1001" si="169">T958-Q958</f>
        <v>0</v>
      </c>
      <c r="X958">
        <f t="shared" ref="X958:X1001" si="170">U958-R958</f>
        <v>0</v>
      </c>
      <c r="Y958">
        <f t="shared" ref="Y958:Y1001" si="171">V958-S958</f>
        <v>0</v>
      </c>
      <c r="Z958">
        <f t="shared" ref="Z958:Z1001" si="172">W958*N958</f>
        <v>0</v>
      </c>
      <c r="AA958">
        <f t="shared" ref="AA958:AA1001" si="173">X958*O958</f>
        <v>0</v>
      </c>
      <c r="AB958">
        <f t="shared" ref="AB958:AB1001" si="174">Y958*P958</f>
        <v>0</v>
      </c>
      <c r="AC958" s="25">
        <f t="shared" ref="AC958:AC1001" si="175">SUM(Z958:AB958)</f>
        <v>0</v>
      </c>
    </row>
    <row r="959" spans="1:29">
      <c r="A959">
        <f>'Data Entry'!A960</f>
        <v>0</v>
      </c>
      <c r="B959">
        <f>'Data Entry'!B960</f>
        <v>0</v>
      </c>
      <c r="C959">
        <f>'Data Entry'!C960</f>
        <v>0</v>
      </c>
      <c r="D959">
        <f>'Data Entry'!M960</f>
        <v>0</v>
      </c>
      <c r="E959">
        <f>'Data Entry'!N960</f>
        <v>0</v>
      </c>
      <c r="F959">
        <f>'Data Entry'!O960</f>
        <v>0</v>
      </c>
      <c r="G959">
        <f>'Data Entry'!P960</f>
        <v>0</v>
      </c>
      <c r="H959">
        <f>'Data Entry'!Q960</f>
        <v>0</v>
      </c>
      <c r="I959">
        <f>'Data Entry'!R960</f>
        <v>0</v>
      </c>
      <c r="J959">
        <f t="shared" si="165"/>
        <v>0</v>
      </c>
      <c r="K959" s="1">
        <f>SUMIFS('I want to cry'!C$2:C$2000,'I want to cry'!$A$2:$A$2000,$B959,'I want to cry'!$B$2:$B$2000,$C959)</f>
        <v>0</v>
      </c>
      <c r="L959" s="1">
        <f>SUMIFS('I want to cry'!D$2:D$2000,'I want to cry'!$A$2:$A$2000,$B959,'I want to cry'!$B$2:$B$2000,$C959)</f>
        <v>0</v>
      </c>
      <c r="M959" s="1">
        <f>SUMIFS('I want to cry'!E$2:E$2000,'I want to cry'!$A$2:$A$2000,$B959,'I want to cry'!$B$2:$B$2000,$C959)</f>
        <v>0</v>
      </c>
      <c r="N959" s="1">
        <f t="shared" si="166"/>
        <v>0</v>
      </c>
      <c r="O959" s="1">
        <f t="shared" si="167"/>
        <v>0</v>
      </c>
      <c r="P959" s="1">
        <f t="shared" si="168"/>
        <v>0</v>
      </c>
      <c r="Q959" s="1">
        <f>SUMIF('I have a blue banner'!A$2:A$2000,D959,'I have a blue banner'!L$2:L$2000)</f>
        <v>0</v>
      </c>
      <c r="R959" s="1">
        <f>SUMIF('I have a blue banner'!A$2:A$2000,F959,'I have a blue banner'!L$2:L$2000)</f>
        <v>0</v>
      </c>
      <c r="S959" s="1">
        <f>SUMIF('I have a blue banner'!A$2:A$2000,I959,'I have a blue banner'!L$2:L$2000)</f>
        <v>0</v>
      </c>
      <c r="T959" s="1">
        <f>SUMIF('I wanna go biking'!A$2:A$1000,D959,'I wanna go biking'!D$2:D$2000)</f>
        <v>0</v>
      </c>
      <c r="U959" s="1">
        <f>SUMIF('I wanna go biking'!A$2:A$1000,F959,'I wanna go biking'!D$2:D$2000)</f>
        <v>0</v>
      </c>
      <c r="V959" s="1">
        <f>SUMIF('I wanna go biking'!A$2:A$1000,H959,'I wanna go biking'!D$2:D$2000)</f>
        <v>0</v>
      </c>
      <c r="W959">
        <f t="shared" si="169"/>
        <v>0</v>
      </c>
      <c r="X959">
        <f t="shared" si="170"/>
        <v>0</v>
      </c>
      <c r="Y959">
        <f t="shared" si="171"/>
        <v>0</v>
      </c>
      <c r="Z959">
        <f t="shared" si="172"/>
        <v>0</v>
      </c>
      <c r="AA959">
        <f t="shared" si="173"/>
        <v>0</v>
      </c>
      <c r="AB959">
        <f t="shared" si="174"/>
        <v>0</v>
      </c>
      <c r="AC959" s="25">
        <f t="shared" si="175"/>
        <v>0</v>
      </c>
    </row>
    <row r="960" spans="1:29">
      <c r="A960">
        <f>'Data Entry'!A961</f>
        <v>0</v>
      </c>
      <c r="B960">
        <f>'Data Entry'!B961</f>
        <v>0</v>
      </c>
      <c r="C960">
        <f>'Data Entry'!C961</f>
        <v>0</v>
      </c>
      <c r="D960">
        <f>'Data Entry'!M961</f>
        <v>0</v>
      </c>
      <c r="E960">
        <f>'Data Entry'!N961</f>
        <v>0</v>
      </c>
      <c r="F960">
        <f>'Data Entry'!O961</f>
        <v>0</v>
      </c>
      <c r="G960">
        <f>'Data Entry'!P961</f>
        <v>0</v>
      </c>
      <c r="H960">
        <f>'Data Entry'!Q961</f>
        <v>0</v>
      </c>
      <c r="I960">
        <f>'Data Entry'!R961</f>
        <v>0</v>
      </c>
      <c r="J960">
        <f t="shared" si="165"/>
        <v>0</v>
      </c>
      <c r="K960" s="1">
        <f>SUMIFS('I want to cry'!C$2:C$2000,'I want to cry'!$A$2:$A$2000,$B960,'I want to cry'!$B$2:$B$2000,$C960)</f>
        <v>0</v>
      </c>
      <c r="L960" s="1">
        <f>SUMIFS('I want to cry'!D$2:D$2000,'I want to cry'!$A$2:$A$2000,$B960,'I want to cry'!$B$2:$B$2000,$C960)</f>
        <v>0</v>
      </c>
      <c r="M960" s="1">
        <f>SUMIFS('I want to cry'!E$2:E$2000,'I want to cry'!$A$2:$A$2000,$B960,'I want to cry'!$B$2:$B$2000,$C960)</f>
        <v>0</v>
      </c>
      <c r="N960" s="1">
        <f t="shared" si="166"/>
        <v>0</v>
      </c>
      <c r="O960" s="1">
        <f t="shared" si="167"/>
        <v>0</v>
      </c>
      <c r="P960" s="1">
        <f t="shared" si="168"/>
        <v>0</v>
      </c>
      <c r="Q960" s="1">
        <f>SUMIF('I have a blue banner'!A$2:A$2000,D960,'I have a blue banner'!L$2:L$2000)</f>
        <v>0</v>
      </c>
      <c r="R960" s="1">
        <f>SUMIF('I have a blue banner'!A$2:A$2000,F960,'I have a blue banner'!L$2:L$2000)</f>
        <v>0</v>
      </c>
      <c r="S960" s="1">
        <f>SUMIF('I have a blue banner'!A$2:A$2000,I960,'I have a blue banner'!L$2:L$2000)</f>
        <v>0</v>
      </c>
      <c r="T960" s="1">
        <f>SUMIF('I wanna go biking'!A$2:A$1000,D960,'I wanna go biking'!D$2:D$2000)</f>
        <v>0</v>
      </c>
      <c r="U960" s="1">
        <f>SUMIF('I wanna go biking'!A$2:A$1000,F960,'I wanna go biking'!D$2:D$2000)</f>
        <v>0</v>
      </c>
      <c r="V960" s="1">
        <f>SUMIF('I wanna go biking'!A$2:A$1000,H960,'I wanna go biking'!D$2:D$2000)</f>
        <v>0</v>
      </c>
      <c r="W960">
        <f t="shared" si="169"/>
        <v>0</v>
      </c>
      <c r="X960">
        <f t="shared" si="170"/>
        <v>0</v>
      </c>
      <c r="Y960">
        <f t="shared" si="171"/>
        <v>0</v>
      </c>
      <c r="Z960">
        <f t="shared" si="172"/>
        <v>0</v>
      </c>
      <c r="AA960">
        <f t="shared" si="173"/>
        <v>0</v>
      </c>
      <c r="AB960">
        <f t="shared" si="174"/>
        <v>0</v>
      </c>
      <c r="AC960" s="25">
        <f t="shared" si="175"/>
        <v>0</v>
      </c>
    </row>
    <row r="961" spans="1:29">
      <c r="A961">
        <f>'Data Entry'!A962</f>
        <v>0</v>
      </c>
      <c r="B961">
        <f>'Data Entry'!B962</f>
        <v>0</v>
      </c>
      <c r="C961">
        <f>'Data Entry'!C962</f>
        <v>0</v>
      </c>
      <c r="D961">
        <f>'Data Entry'!M962</f>
        <v>0</v>
      </c>
      <c r="E961">
        <f>'Data Entry'!N962</f>
        <v>0</v>
      </c>
      <c r="F961">
        <f>'Data Entry'!O962</f>
        <v>0</v>
      </c>
      <c r="G961">
        <f>'Data Entry'!P962</f>
        <v>0</v>
      </c>
      <c r="H961">
        <f>'Data Entry'!Q962</f>
        <v>0</v>
      </c>
      <c r="I961">
        <f>'Data Entry'!R962</f>
        <v>0</v>
      </c>
      <c r="J961">
        <f t="shared" si="165"/>
        <v>0</v>
      </c>
      <c r="K961" s="1">
        <f>SUMIFS('I want to cry'!C$2:C$2000,'I want to cry'!$A$2:$A$2000,$B961,'I want to cry'!$B$2:$B$2000,$C961)</f>
        <v>0</v>
      </c>
      <c r="L961" s="1">
        <f>SUMIFS('I want to cry'!D$2:D$2000,'I want to cry'!$A$2:$A$2000,$B961,'I want to cry'!$B$2:$B$2000,$C961)</f>
        <v>0</v>
      </c>
      <c r="M961" s="1">
        <f>SUMIFS('I want to cry'!E$2:E$2000,'I want to cry'!$A$2:$A$2000,$B961,'I want to cry'!$B$2:$B$2000,$C961)</f>
        <v>0</v>
      </c>
      <c r="N961" s="1">
        <f t="shared" si="166"/>
        <v>0</v>
      </c>
      <c r="O961" s="1">
        <f t="shared" si="167"/>
        <v>0</v>
      </c>
      <c r="P961" s="1">
        <f t="shared" si="168"/>
        <v>0</v>
      </c>
      <c r="Q961" s="1">
        <f>SUMIF('I have a blue banner'!A$2:A$2000,D961,'I have a blue banner'!L$2:L$2000)</f>
        <v>0</v>
      </c>
      <c r="R961" s="1">
        <f>SUMIF('I have a blue banner'!A$2:A$2000,F961,'I have a blue banner'!L$2:L$2000)</f>
        <v>0</v>
      </c>
      <c r="S961" s="1">
        <f>SUMIF('I have a blue banner'!A$2:A$2000,I961,'I have a blue banner'!L$2:L$2000)</f>
        <v>0</v>
      </c>
      <c r="T961" s="1">
        <f>SUMIF('I wanna go biking'!A$2:A$1000,D961,'I wanna go biking'!D$2:D$2000)</f>
        <v>0</v>
      </c>
      <c r="U961" s="1">
        <f>SUMIF('I wanna go biking'!A$2:A$1000,F961,'I wanna go biking'!D$2:D$2000)</f>
        <v>0</v>
      </c>
      <c r="V961" s="1">
        <f>SUMIF('I wanna go biking'!A$2:A$1000,H961,'I wanna go biking'!D$2:D$2000)</f>
        <v>0</v>
      </c>
      <c r="W961">
        <f t="shared" si="169"/>
        <v>0</v>
      </c>
      <c r="X961">
        <f t="shared" si="170"/>
        <v>0</v>
      </c>
      <c r="Y961">
        <f t="shared" si="171"/>
        <v>0</v>
      </c>
      <c r="Z961">
        <f t="shared" si="172"/>
        <v>0</v>
      </c>
      <c r="AA961">
        <f t="shared" si="173"/>
        <v>0</v>
      </c>
      <c r="AB961">
        <f t="shared" si="174"/>
        <v>0</v>
      </c>
      <c r="AC961" s="25">
        <f t="shared" si="175"/>
        <v>0</v>
      </c>
    </row>
    <row r="962" spans="1:29">
      <c r="A962">
        <f>'Data Entry'!A963</f>
        <v>0</v>
      </c>
      <c r="B962">
        <f>'Data Entry'!B963</f>
        <v>0</v>
      </c>
      <c r="C962">
        <f>'Data Entry'!C963</f>
        <v>0</v>
      </c>
      <c r="D962">
        <f>'Data Entry'!M963</f>
        <v>0</v>
      </c>
      <c r="E962">
        <f>'Data Entry'!N963</f>
        <v>0</v>
      </c>
      <c r="F962">
        <f>'Data Entry'!O963</f>
        <v>0</v>
      </c>
      <c r="G962">
        <f>'Data Entry'!P963</f>
        <v>0</v>
      </c>
      <c r="H962">
        <f>'Data Entry'!Q963</f>
        <v>0</v>
      </c>
      <c r="I962">
        <f>'Data Entry'!R963</f>
        <v>0</v>
      </c>
      <c r="J962">
        <f t="shared" si="165"/>
        <v>0</v>
      </c>
      <c r="K962" s="1">
        <f>SUMIFS('I want to cry'!C$2:C$2000,'I want to cry'!$A$2:$A$2000,$B962,'I want to cry'!$B$2:$B$2000,$C962)</f>
        <v>0</v>
      </c>
      <c r="L962" s="1">
        <f>SUMIFS('I want to cry'!D$2:D$2000,'I want to cry'!$A$2:$A$2000,$B962,'I want to cry'!$B$2:$B$2000,$C962)</f>
        <v>0</v>
      </c>
      <c r="M962" s="1">
        <f>SUMIFS('I want to cry'!E$2:E$2000,'I want to cry'!$A$2:$A$2000,$B962,'I want to cry'!$B$2:$B$2000,$C962)</f>
        <v>0</v>
      </c>
      <c r="N962" s="1">
        <f t="shared" si="166"/>
        <v>0</v>
      </c>
      <c r="O962" s="1">
        <f t="shared" si="167"/>
        <v>0</v>
      </c>
      <c r="P962" s="1">
        <f t="shared" si="168"/>
        <v>0</v>
      </c>
      <c r="Q962" s="1">
        <f>SUMIF('I have a blue banner'!A$2:A$2000,D962,'I have a blue banner'!L$2:L$2000)</f>
        <v>0</v>
      </c>
      <c r="R962" s="1">
        <f>SUMIF('I have a blue banner'!A$2:A$2000,F962,'I have a blue banner'!L$2:L$2000)</f>
        <v>0</v>
      </c>
      <c r="S962" s="1">
        <f>SUMIF('I have a blue banner'!A$2:A$2000,I962,'I have a blue banner'!L$2:L$2000)</f>
        <v>0</v>
      </c>
      <c r="T962" s="1">
        <f>SUMIF('I wanna go biking'!A$2:A$1000,D962,'I wanna go biking'!D$2:D$2000)</f>
        <v>0</v>
      </c>
      <c r="U962" s="1">
        <f>SUMIF('I wanna go biking'!A$2:A$1000,F962,'I wanna go biking'!D$2:D$2000)</f>
        <v>0</v>
      </c>
      <c r="V962" s="1">
        <f>SUMIF('I wanna go biking'!A$2:A$1000,H962,'I wanna go biking'!D$2:D$2000)</f>
        <v>0</v>
      </c>
      <c r="W962">
        <f t="shared" si="169"/>
        <v>0</v>
      </c>
      <c r="X962">
        <f t="shared" si="170"/>
        <v>0</v>
      </c>
      <c r="Y962">
        <f t="shared" si="171"/>
        <v>0</v>
      </c>
      <c r="Z962">
        <f t="shared" si="172"/>
        <v>0</v>
      </c>
      <c r="AA962">
        <f t="shared" si="173"/>
        <v>0</v>
      </c>
      <c r="AB962">
        <f t="shared" si="174"/>
        <v>0</v>
      </c>
      <c r="AC962" s="25">
        <f t="shared" si="175"/>
        <v>0</v>
      </c>
    </row>
    <row r="963" spans="1:29">
      <c r="A963">
        <f>'Data Entry'!A964</f>
        <v>0</v>
      </c>
      <c r="B963">
        <f>'Data Entry'!B964</f>
        <v>0</v>
      </c>
      <c r="C963">
        <f>'Data Entry'!C964</f>
        <v>0</v>
      </c>
      <c r="D963">
        <f>'Data Entry'!M964</f>
        <v>0</v>
      </c>
      <c r="E963">
        <f>'Data Entry'!N964</f>
        <v>0</v>
      </c>
      <c r="F963">
        <f>'Data Entry'!O964</f>
        <v>0</v>
      </c>
      <c r="G963">
        <f>'Data Entry'!P964</f>
        <v>0</v>
      </c>
      <c r="H963">
        <f>'Data Entry'!Q964</f>
        <v>0</v>
      </c>
      <c r="I963">
        <f>'Data Entry'!R964</f>
        <v>0</v>
      </c>
      <c r="J963">
        <f t="shared" si="165"/>
        <v>0</v>
      </c>
      <c r="K963" s="1">
        <f>SUMIFS('I want to cry'!C$2:C$2000,'I want to cry'!$A$2:$A$2000,$B963,'I want to cry'!$B$2:$B$2000,$C963)</f>
        <v>0</v>
      </c>
      <c r="L963" s="1">
        <f>SUMIFS('I want to cry'!D$2:D$2000,'I want to cry'!$A$2:$A$2000,$B963,'I want to cry'!$B$2:$B$2000,$C963)</f>
        <v>0</v>
      </c>
      <c r="M963" s="1">
        <f>SUMIFS('I want to cry'!E$2:E$2000,'I want to cry'!$A$2:$A$2000,$B963,'I want to cry'!$B$2:$B$2000,$C963)</f>
        <v>0</v>
      </c>
      <c r="N963" s="1">
        <f t="shared" si="166"/>
        <v>0</v>
      </c>
      <c r="O963" s="1">
        <f t="shared" si="167"/>
        <v>0</v>
      </c>
      <c r="P963" s="1">
        <f t="shared" si="168"/>
        <v>0</v>
      </c>
      <c r="Q963" s="1">
        <f>SUMIF('I have a blue banner'!A$2:A$2000,D963,'I have a blue banner'!L$2:L$2000)</f>
        <v>0</v>
      </c>
      <c r="R963" s="1">
        <f>SUMIF('I have a blue banner'!A$2:A$2000,F963,'I have a blue banner'!L$2:L$2000)</f>
        <v>0</v>
      </c>
      <c r="S963" s="1">
        <f>SUMIF('I have a blue banner'!A$2:A$2000,I963,'I have a blue banner'!L$2:L$2000)</f>
        <v>0</v>
      </c>
      <c r="T963" s="1">
        <f>SUMIF('I wanna go biking'!A$2:A$1000,D963,'I wanna go biking'!D$2:D$2000)</f>
        <v>0</v>
      </c>
      <c r="U963" s="1">
        <f>SUMIF('I wanna go biking'!A$2:A$1000,F963,'I wanna go biking'!D$2:D$2000)</f>
        <v>0</v>
      </c>
      <c r="V963" s="1">
        <f>SUMIF('I wanna go biking'!A$2:A$1000,H963,'I wanna go biking'!D$2:D$2000)</f>
        <v>0</v>
      </c>
      <c r="W963">
        <f t="shared" si="169"/>
        <v>0</v>
      </c>
      <c r="X963">
        <f t="shared" si="170"/>
        <v>0</v>
      </c>
      <c r="Y963">
        <f t="shared" si="171"/>
        <v>0</v>
      </c>
      <c r="Z963">
        <f t="shared" si="172"/>
        <v>0</v>
      </c>
      <c r="AA963">
        <f t="shared" si="173"/>
        <v>0</v>
      </c>
      <c r="AB963">
        <f t="shared" si="174"/>
        <v>0</v>
      </c>
      <c r="AC963" s="25">
        <f t="shared" si="175"/>
        <v>0</v>
      </c>
    </row>
    <row r="964" spans="1:29">
      <c r="A964">
        <f>'Data Entry'!A965</f>
        <v>0</v>
      </c>
      <c r="B964">
        <f>'Data Entry'!B965</f>
        <v>0</v>
      </c>
      <c r="C964">
        <f>'Data Entry'!C965</f>
        <v>0</v>
      </c>
      <c r="D964">
        <f>'Data Entry'!M965</f>
        <v>0</v>
      </c>
      <c r="E964">
        <f>'Data Entry'!N965</f>
        <v>0</v>
      </c>
      <c r="F964">
        <f>'Data Entry'!O965</f>
        <v>0</v>
      </c>
      <c r="G964">
        <f>'Data Entry'!P965</f>
        <v>0</v>
      </c>
      <c r="H964">
        <f>'Data Entry'!Q965</f>
        <v>0</v>
      </c>
      <c r="I964">
        <f>'Data Entry'!R965</f>
        <v>0</v>
      </c>
      <c r="J964">
        <f t="shared" si="165"/>
        <v>0</v>
      </c>
      <c r="K964" s="1">
        <f>SUMIFS('I want to cry'!C$2:C$2000,'I want to cry'!$A$2:$A$2000,$B964,'I want to cry'!$B$2:$B$2000,$C964)</f>
        <v>0</v>
      </c>
      <c r="L964" s="1">
        <f>SUMIFS('I want to cry'!D$2:D$2000,'I want to cry'!$A$2:$A$2000,$B964,'I want to cry'!$B$2:$B$2000,$C964)</f>
        <v>0</v>
      </c>
      <c r="M964" s="1">
        <f>SUMIFS('I want to cry'!E$2:E$2000,'I want to cry'!$A$2:$A$2000,$B964,'I want to cry'!$B$2:$B$2000,$C964)</f>
        <v>0</v>
      </c>
      <c r="N964" s="1">
        <f t="shared" si="166"/>
        <v>0</v>
      </c>
      <c r="O964" s="1">
        <f t="shared" si="167"/>
        <v>0</v>
      </c>
      <c r="P964" s="1">
        <f t="shared" si="168"/>
        <v>0</v>
      </c>
      <c r="Q964" s="1">
        <f>SUMIF('I have a blue banner'!A$2:A$2000,D964,'I have a blue banner'!L$2:L$2000)</f>
        <v>0</v>
      </c>
      <c r="R964" s="1">
        <f>SUMIF('I have a blue banner'!A$2:A$2000,F964,'I have a blue banner'!L$2:L$2000)</f>
        <v>0</v>
      </c>
      <c r="S964" s="1">
        <f>SUMIF('I have a blue banner'!A$2:A$2000,I964,'I have a blue banner'!L$2:L$2000)</f>
        <v>0</v>
      </c>
      <c r="T964" s="1">
        <f>SUMIF('I wanna go biking'!A$2:A$1000,D964,'I wanna go biking'!D$2:D$2000)</f>
        <v>0</v>
      </c>
      <c r="U964" s="1">
        <f>SUMIF('I wanna go biking'!A$2:A$1000,F964,'I wanna go biking'!D$2:D$2000)</f>
        <v>0</v>
      </c>
      <c r="V964" s="1">
        <f>SUMIF('I wanna go biking'!A$2:A$1000,H964,'I wanna go biking'!D$2:D$2000)</f>
        <v>0</v>
      </c>
      <c r="W964">
        <f t="shared" si="169"/>
        <v>0</v>
      </c>
      <c r="X964">
        <f t="shared" si="170"/>
        <v>0</v>
      </c>
      <c r="Y964">
        <f t="shared" si="171"/>
        <v>0</v>
      </c>
      <c r="Z964">
        <f t="shared" si="172"/>
        <v>0</v>
      </c>
      <c r="AA964">
        <f t="shared" si="173"/>
        <v>0</v>
      </c>
      <c r="AB964">
        <f t="shared" si="174"/>
        <v>0</v>
      </c>
      <c r="AC964" s="25">
        <f t="shared" si="175"/>
        <v>0</v>
      </c>
    </row>
    <row r="965" spans="1:29">
      <c r="A965">
        <f>'Data Entry'!A966</f>
        <v>0</v>
      </c>
      <c r="B965">
        <f>'Data Entry'!B966</f>
        <v>0</v>
      </c>
      <c r="C965">
        <f>'Data Entry'!C966</f>
        <v>0</v>
      </c>
      <c r="D965">
        <f>'Data Entry'!M966</f>
        <v>0</v>
      </c>
      <c r="E965">
        <f>'Data Entry'!N966</f>
        <v>0</v>
      </c>
      <c r="F965">
        <f>'Data Entry'!O966</f>
        <v>0</v>
      </c>
      <c r="G965">
        <f>'Data Entry'!P966</f>
        <v>0</v>
      </c>
      <c r="H965">
        <f>'Data Entry'!Q966</f>
        <v>0</v>
      </c>
      <c r="I965">
        <f>'Data Entry'!R966</f>
        <v>0</v>
      </c>
      <c r="J965">
        <f t="shared" si="165"/>
        <v>0</v>
      </c>
      <c r="K965" s="1">
        <f>SUMIFS('I want to cry'!C$2:C$2000,'I want to cry'!$A$2:$A$2000,$B965,'I want to cry'!$B$2:$B$2000,$C965)</f>
        <v>0</v>
      </c>
      <c r="L965" s="1">
        <f>SUMIFS('I want to cry'!D$2:D$2000,'I want to cry'!$A$2:$A$2000,$B965,'I want to cry'!$B$2:$B$2000,$C965)</f>
        <v>0</v>
      </c>
      <c r="M965" s="1">
        <f>SUMIFS('I want to cry'!E$2:E$2000,'I want to cry'!$A$2:$A$2000,$B965,'I want to cry'!$B$2:$B$2000,$C965)</f>
        <v>0</v>
      </c>
      <c r="N965" s="1">
        <f t="shared" si="166"/>
        <v>0</v>
      </c>
      <c r="O965" s="1">
        <f t="shared" si="167"/>
        <v>0</v>
      </c>
      <c r="P965" s="1">
        <f t="shared" si="168"/>
        <v>0</v>
      </c>
      <c r="Q965" s="1">
        <f>SUMIF('I have a blue banner'!A$2:A$2000,D965,'I have a blue banner'!L$2:L$2000)</f>
        <v>0</v>
      </c>
      <c r="R965" s="1">
        <f>SUMIF('I have a blue banner'!A$2:A$2000,F965,'I have a blue banner'!L$2:L$2000)</f>
        <v>0</v>
      </c>
      <c r="S965" s="1">
        <f>SUMIF('I have a blue banner'!A$2:A$2000,I965,'I have a blue banner'!L$2:L$2000)</f>
        <v>0</v>
      </c>
      <c r="T965" s="1">
        <f>SUMIF('I wanna go biking'!A$2:A$1000,D965,'I wanna go biking'!D$2:D$2000)</f>
        <v>0</v>
      </c>
      <c r="U965" s="1">
        <f>SUMIF('I wanna go biking'!A$2:A$1000,F965,'I wanna go biking'!D$2:D$2000)</f>
        <v>0</v>
      </c>
      <c r="V965" s="1">
        <f>SUMIF('I wanna go biking'!A$2:A$1000,H965,'I wanna go biking'!D$2:D$2000)</f>
        <v>0</v>
      </c>
      <c r="W965">
        <f t="shared" si="169"/>
        <v>0</v>
      </c>
      <c r="X965">
        <f t="shared" si="170"/>
        <v>0</v>
      </c>
      <c r="Y965">
        <f t="shared" si="171"/>
        <v>0</v>
      </c>
      <c r="Z965">
        <f t="shared" si="172"/>
        <v>0</v>
      </c>
      <c r="AA965">
        <f t="shared" si="173"/>
        <v>0</v>
      </c>
      <c r="AB965">
        <f t="shared" si="174"/>
        <v>0</v>
      </c>
      <c r="AC965" s="25">
        <f t="shared" si="175"/>
        <v>0</v>
      </c>
    </row>
    <row r="966" spans="1:29">
      <c r="A966">
        <f>'Data Entry'!A967</f>
        <v>0</v>
      </c>
      <c r="B966">
        <f>'Data Entry'!B967</f>
        <v>0</v>
      </c>
      <c r="C966">
        <f>'Data Entry'!C967</f>
        <v>0</v>
      </c>
      <c r="D966">
        <f>'Data Entry'!M967</f>
        <v>0</v>
      </c>
      <c r="E966">
        <f>'Data Entry'!N967</f>
        <v>0</v>
      </c>
      <c r="F966">
        <f>'Data Entry'!O967</f>
        <v>0</v>
      </c>
      <c r="G966">
        <f>'Data Entry'!P967</f>
        <v>0</v>
      </c>
      <c r="H966">
        <f>'Data Entry'!Q967</f>
        <v>0</v>
      </c>
      <c r="I966">
        <f>'Data Entry'!R967</f>
        <v>0</v>
      </c>
      <c r="J966">
        <f t="shared" si="165"/>
        <v>0</v>
      </c>
      <c r="K966" s="1">
        <f>SUMIFS('I want to cry'!C$2:C$2000,'I want to cry'!$A$2:$A$2000,$B966,'I want to cry'!$B$2:$B$2000,$C966)</f>
        <v>0</v>
      </c>
      <c r="L966" s="1">
        <f>SUMIFS('I want to cry'!D$2:D$2000,'I want to cry'!$A$2:$A$2000,$B966,'I want to cry'!$B$2:$B$2000,$C966)</f>
        <v>0</v>
      </c>
      <c r="M966" s="1">
        <f>SUMIFS('I want to cry'!E$2:E$2000,'I want to cry'!$A$2:$A$2000,$B966,'I want to cry'!$B$2:$B$2000,$C966)</f>
        <v>0</v>
      </c>
      <c r="N966" s="1">
        <f t="shared" si="166"/>
        <v>0</v>
      </c>
      <c r="O966" s="1">
        <f t="shared" si="167"/>
        <v>0</v>
      </c>
      <c r="P966" s="1">
        <f t="shared" si="168"/>
        <v>0</v>
      </c>
      <c r="Q966" s="1">
        <f>SUMIF('I have a blue banner'!A$2:A$2000,D966,'I have a blue banner'!L$2:L$2000)</f>
        <v>0</v>
      </c>
      <c r="R966" s="1">
        <f>SUMIF('I have a blue banner'!A$2:A$2000,F966,'I have a blue banner'!L$2:L$2000)</f>
        <v>0</v>
      </c>
      <c r="S966" s="1">
        <f>SUMIF('I have a blue banner'!A$2:A$2000,I966,'I have a blue banner'!L$2:L$2000)</f>
        <v>0</v>
      </c>
      <c r="T966" s="1">
        <f>SUMIF('I wanna go biking'!A$2:A$1000,D966,'I wanna go biking'!D$2:D$2000)</f>
        <v>0</v>
      </c>
      <c r="U966" s="1">
        <f>SUMIF('I wanna go biking'!A$2:A$1000,F966,'I wanna go biking'!D$2:D$2000)</f>
        <v>0</v>
      </c>
      <c r="V966" s="1">
        <f>SUMIF('I wanna go biking'!A$2:A$1000,H966,'I wanna go biking'!D$2:D$2000)</f>
        <v>0</v>
      </c>
      <c r="W966">
        <f t="shared" si="169"/>
        <v>0</v>
      </c>
      <c r="X966">
        <f t="shared" si="170"/>
        <v>0</v>
      </c>
      <c r="Y966">
        <f t="shared" si="171"/>
        <v>0</v>
      </c>
      <c r="Z966">
        <f t="shared" si="172"/>
        <v>0</v>
      </c>
      <c r="AA966">
        <f t="shared" si="173"/>
        <v>0</v>
      </c>
      <c r="AB966">
        <f t="shared" si="174"/>
        <v>0</v>
      </c>
      <c r="AC966" s="25">
        <f t="shared" si="175"/>
        <v>0</v>
      </c>
    </row>
    <row r="967" spans="1:29">
      <c r="A967">
        <f>'Data Entry'!A968</f>
        <v>0</v>
      </c>
      <c r="B967">
        <f>'Data Entry'!B968</f>
        <v>0</v>
      </c>
      <c r="C967">
        <f>'Data Entry'!C968</f>
        <v>0</v>
      </c>
      <c r="D967">
        <f>'Data Entry'!M968</f>
        <v>0</v>
      </c>
      <c r="E967">
        <f>'Data Entry'!N968</f>
        <v>0</v>
      </c>
      <c r="F967">
        <f>'Data Entry'!O968</f>
        <v>0</v>
      </c>
      <c r="G967">
        <f>'Data Entry'!P968</f>
        <v>0</v>
      </c>
      <c r="H967">
        <f>'Data Entry'!Q968</f>
        <v>0</v>
      </c>
      <c r="I967">
        <f>'Data Entry'!R968</f>
        <v>0</v>
      </c>
      <c r="J967">
        <f t="shared" si="165"/>
        <v>0</v>
      </c>
      <c r="K967" s="1">
        <f>SUMIFS('I want to cry'!C$2:C$2000,'I want to cry'!$A$2:$A$2000,$B967,'I want to cry'!$B$2:$B$2000,$C967)</f>
        <v>0</v>
      </c>
      <c r="L967" s="1">
        <f>SUMIFS('I want to cry'!D$2:D$2000,'I want to cry'!$A$2:$A$2000,$B967,'I want to cry'!$B$2:$B$2000,$C967)</f>
        <v>0</v>
      </c>
      <c r="M967" s="1">
        <f>SUMIFS('I want to cry'!E$2:E$2000,'I want to cry'!$A$2:$A$2000,$B967,'I want to cry'!$B$2:$B$2000,$C967)</f>
        <v>0</v>
      </c>
      <c r="N967" s="1">
        <f t="shared" si="166"/>
        <v>0</v>
      </c>
      <c r="O967" s="1">
        <f t="shared" si="167"/>
        <v>0</v>
      </c>
      <c r="P967" s="1">
        <f t="shared" si="168"/>
        <v>0</v>
      </c>
      <c r="Q967" s="1">
        <f>SUMIF('I have a blue banner'!A$2:A$2000,D967,'I have a blue banner'!L$2:L$2000)</f>
        <v>0</v>
      </c>
      <c r="R967" s="1">
        <f>SUMIF('I have a blue banner'!A$2:A$2000,F967,'I have a blue banner'!L$2:L$2000)</f>
        <v>0</v>
      </c>
      <c r="S967" s="1">
        <f>SUMIF('I have a blue banner'!A$2:A$2000,I967,'I have a blue banner'!L$2:L$2000)</f>
        <v>0</v>
      </c>
      <c r="T967" s="1">
        <f>SUMIF('I wanna go biking'!A$2:A$1000,D967,'I wanna go biking'!D$2:D$2000)</f>
        <v>0</v>
      </c>
      <c r="U967" s="1">
        <f>SUMIF('I wanna go biking'!A$2:A$1000,F967,'I wanna go biking'!D$2:D$2000)</f>
        <v>0</v>
      </c>
      <c r="V967" s="1">
        <f>SUMIF('I wanna go biking'!A$2:A$1000,H967,'I wanna go biking'!D$2:D$2000)</f>
        <v>0</v>
      </c>
      <c r="W967">
        <f t="shared" si="169"/>
        <v>0</v>
      </c>
      <c r="X967">
        <f t="shared" si="170"/>
        <v>0</v>
      </c>
      <c r="Y967">
        <f t="shared" si="171"/>
        <v>0</v>
      </c>
      <c r="Z967">
        <f t="shared" si="172"/>
        <v>0</v>
      </c>
      <c r="AA967">
        <f t="shared" si="173"/>
        <v>0</v>
      </c>
      <c r="AB967">
        <f t="shared" si="174"/>
        <v>0</v>
      </c>
      <c r="AC967" s="25">
        <f t="shared" si="175"/>
        <v>0</v>
      </c>
    </row>
    <row r="968" spans="1:29">
      <c r="A968">
        <f>'Data Entry'!A969</f>
        <v>0</v>
      </c>
      <c r="B968">
        <f>'Data Entry'!B969</f>
        <v>0</v>
      </c>
      <c r="C968">
        <f>'Data Entry'!C969</f>
        <v>0</v>
      </c>
      <c r="D968">
        <f>'Data Entry'!M969</f>
        <v>0</v>
      </c>
      <c r="E968">
        <f>'Data Entry'!N969</f>
        <v>0</v>
      </c>
      <c r="F968">
        <f>'Data Entry'!O969</f>
        <v>0</v>
      </c>
      <c r="G968">
        <f>'Data Entry'!P969</f>
        <v>0</v>
      </c>
      <c r="H968">
        <f>'Data Entry'!Q969</f>
        <v>0</v>
      </c>
      <c r="I968">
        <f>'Data Entry'!R969</f>
        <v>0</v>
      </c>
      <c r="J968">
        <f t="shared" si="165"/>
        <v>0</v>
      </c>
      <c r="K968" s="1">
        <f>SUMIFS('I want to cry'!C$2:C$2000,'I want to cry'!$A$2:$A$2000,$B968,'I want to cry'!$B$2:$B$2000,$C968)</f>
        <v>0</v>
      </c>
      <c r="L968" s="1">
        <f>SUMIFS('I want to cry'!D$2:D$2000,'I want to cry'!$A$2:$A$2000,$B968,'I want to cry'!$B$2:$B$2000,$C968)</f>
        <v>0</v>
      </c>
      <c r="M968" s="1">
        <f>SUMIFS('I want to cry'!E$2:E$2000,'I want to cry'!$A$2:$A$2000,$B968,'I want to cry'!$B$2:$B$2000,$C968)</f>
        <v>0</v>
      </c>
      <c r="N968" s="1">
        <f t="shared" si="166"/>
        <v>0</v>
      </c>
      <c r="O968" s="1">
        <f t="shared" si="167"/>
        <v>0</v>
      </c>
      <c r="P968" s="1">
        <f t="shared" si="168"/>
        <v>0</v>
      </c>
      <c r="Q968" s="1">
        <f>SUMIF('I have a blue banner'!A$2:A$2000,D968,'I have a blue banner'!L$2:L$2000)</f>
        <v>0</v>
      </c>
      <c r="R968" s="1">
        <f>SUMIF('I have a blue banner'!A$2:A$2000,F968,'I have a blue banner'!L$2:L$2000)</f>
        <v>0</v>
      </c>
      <c r="S968" s="1">
        <f>SUMIF('I have a blue banner'!A$2:A$2000,I968,'I have a blue banner'!L$2:L$2000)</f>
        <v>0</v>
      </c>
      <c r="T968" s="1">
        <f>SUMIF('I wanna go biking'!A$2:A$1000,D968,'I wanna go biking'!D$2:D$2000)</f>
        <v>0</v>
      </c>
      <c r="U968" s="1">
        <f>SUMIF('I wanna go biking'!A$2:A$1000,F968,'I wanna go biking'!D$2:D$2000)</f>
        <v>0</v>
      </c>
      <c r="V968" s="1">
        <f>SUMIF('I wanna go biking'!A$2:A$1000,H968,'I wanna go biking'!D$2:D$2000)</f>
        <v>0</v>
      </c>
      <c r="W968">
        <f t="shared" si="169"/>
        <v>0</v>
      </c>
      <c r="X968">
        <f t="shared" si="170"/>
        <v>0</v>
      </c>
      <c r="Y968">
        <f t="shared" si="171"/>
        <v>0</v>
      </c>
      <c r="Z968">
        <f t="shared" si="172"/>
        <v>0</v>
      </c>
      <c r="AA968">
        <f t="shared" si="173"/>
        <v>0</v>
      </c>
      <c r="AB968">
        <f t="shared" si="174"/>
        <v>0</v>
      </c>
      <c r="AC968" s="25">
        <f t="shared" si="175"/>
        <v>0</v>
      </c>
    </row>
    <row r="969" spans="1:29">
      <c r="A969">
        <f>'Data Entry'!A970</f>
        <v>0</v>
      </c>
      <c r="B969">
        <f>'Data Entry'!B970</f>
        <v>0</v>
      </c>
      <c r="C969">
        <f>'Data Entry'!C970</f>
        <v>0</v>
      </c>
      <c r="D969">
        <f>'Data Entry'!M970</f>
        <v>0</v>
      </c>
      <c r="E969">
        <f>'Data Entry'!N970</f>
        <v>0</v>
      </c>
      <c r="F969">
        <f>'Data Entry'!O970</f>
        <v>0</v>
      </c>
      <c r="G969">
        <f>'Data Entry'!P970</f>
        <v>0</v>
      </c>
      <c r="H969">
        <f>'Data Entry'!Q970</f>
        <v>0</v>
      </c>
      <c r="I969">
        <f>'Data Entry'!R970</f>
        <v>0</v>
      </c>
      <c r="J969">
        <f t="shared" si="165"/>
        <v>0</v>
      </c>
      <c r="K969" s="1">
        <f>SUMIFS('I want to cry'!C$2:C$2000,'I want to cry'!$A$2:$A$2000,$B969,'I want to cry'!$B$2:$B$2000,$C969)</f>
        <v>0</v>
      </c>
      <c r="L969" s="1">
        <f>SUMIFS('I want to cry'!D$2:D$2000,'I want to cry'!$A$2:$A$2000,$B969,'I want to cry'!$B$2:$B$2000,$C969)</f>
        <v>0</v>
      </c>
      <c r="M969" s="1">
        <f>SUMIFS('I want to cry'!E$2:E$2000,'I want to cry'!$A$2:$A$2000,$B969,'I want to cry'!$B$2:$B$2000,$C969)</f>
        <v>0</v>
      </c>
      <c r="N969" s="1">
        <f t="shared" si="166"/>
        <v>0</v>
      </c>
      <c r="O969" s="1">
        <f t="shared" si="167"/>
        <v>0</v>
      </c>
      <c r="P969" s="1">
        <f t="shared" si="168"/>
        <v>0</v>
      </c>
      <c r="Q969" s="1">
        <f>SUMIF('I have a blue banner'!A$2:A$2000,D969,'I have a blue banner'!L$2:L$2000)</f>
        <v>0</v>
      </c>
      <c r="R969" s="1">
        <f>SUMIF('I have a blue banner'!A$2:A$2000,F969,'I have a blue banner'!L$2:L$2000)</f>
        <v>0</v>
      </c>
      <c r="S969" s="1">
        <f>SUMIF('I have a blue banner'!A$2:A$2000,I969,'I have a blue banner'!L$2:L$2000)</f>
        <v>0</v>
      </c>
      <c r="T969" s="1">
        <f>SUMIF('I wanna go biking'!A$2:A$1000,D969,'I wanna go biking'!D$2:D$2000)</f>
        <v>0</v>
      </c>
      <c r="U969" s="1">
        <f>SUMIF('I wanna go biking'!A$2:A$1000,F969,'I wanna go biking'!D$2:D$2000)</f>
        <v>0</v>
      </c>
      <c r="V969" s="1">
        <f>SUMIF('I wanna go biking'!A$2:A$1000,H969,'I wanna go biking'!D$2:D$2000)</f>
        <v>0</v>
      </c>
      <c r="W969">
        <f t="shared" si="169"/>
        <v>0</v>
      </c>
      <c r="X969">
        <f t="shared" si="170"/>
        <v>0</v>
      </c>
      <c r="Y969">
        <f t="shared" si="171"/>
        <v>0</v>
      </c>
      <c r="Z969">
        <f t="shared" si="172"/>
        <v>0</v>
      </c>
      <c r="AA969">
        <f t="shared" si="173"/>
        <v>0</v>
      </c>
      <c r="AB969">
        <f t="shared" si="174"/>
        <v>0</v>
      </c>
      <c r="AC969" s="25">
        <f t="shared" si="175"/>
        <v>0</v>
      </c>
    </row>
    <row r="970" spans="1:29">
      <c r="A970">
        <f>'Data Entry'!A971</f>
        <v>0</v>
      </c>
      <c r="B970">
        <f>'Data Entry'!B971</f>
        <v>0</v>
      </c>
      <c r="C970">
        <f>'Data Entry'!C971</f>
        <v>0</v>
      </c>
      <c r="D970">
        <f>'Data Entry'!M971</f>
        <v>0</v>
      </c>
      <c r="E970">
        <f>'Data Entry'!N971</f>
        <v>0</v>
      </c>
      <c r="F970">
        <f>'Data Entry'!O971</f>
        <v>0</v>
      </c>
      <c r="G970">
        <f>'Data Entry'!P971</f>
        <v>0</v>
      </c>
      <c r="H970">
        <f>'Data Entry'!Q971</f>
        <v>0</v>
      </c>
      <c r="I970">
        <f>'Data Entry'!R971</f>
        <v>0</v>
      </c>
      <c r="J970">
        <f t="shared" si="165"/>
        <v>0</v>
      </c>
      <c r="K970" s="1">
        <f>SUMIFS('I want to cry'!C$2:C$2000,'I want to cry'!$A$2:$A$2000,$B970,'I want to cry'!$B$2:$B$2000,$C970)</f>
        <v>0</v>
      </c>
      <c r="L970" s="1">
        <f>SUMIFS('I want to cry'!D$2:D$2000,'I want to cry'!$A$2:$A$2000,$B970,'I want to cry'!$B$2:$B$2000,$C970)</f>
        <v>0</v>
      </c>
      <c r="M970" s="1">
        <f>SUMIFS('I want to cry'!E$2:E$2000,'I want to cry'!$A$2:$A$2000,$B970,'I want to cry'!$B$2:$B$2000,$C970)</f>
        <v>0</v>
      </c>
      <c r="N970" s="1">
        <f t="shared" si="166"/>
        <v>0</v>
      </c>
      <c r="O970" s="1">
        <f t="shared" si="167"/>
        <v>0</v>
      </c>
      <c r="P970" s="1">
        <f t="shared" si="168"/>
        <v>0</v>
      </c>
      <c r="Q970" s="1">
        <f>SUMIF('I have a blue banner'!A$2:A$2000,D970,'I have a blue banner'!L$2:L$2000)</f>
        <v>0</v>
      </c>
      <c r="R970" s="1">
        <f>SUMIF('I have a blue banner'!A$2:A$2000,F970,'I have a blue banner'!L$2:L$2000)</f>
        <v>0</v>
      </c>
      <c r="S970" s="1">
        <f>SUMIF('I have a blue banner'!A$2:A$2000,I970,'I have a blue banner'!L$2:L$2000)</f>
        <v>0</v>
      </c>
      <c r="T970" s="1">
        <f>SUMIF('I wanna go biking'!A$2:A$1000,D970,'I wanna go biking'!D$2:D$2000)</f>
        <v>0</v>
      </c>
      <c r="U970" s="1">
        <f>SUMIF('I wanna go biking'!A$2:A$1000,F970,'I wanna go biking'!D$2:D$2000)</f>
        <v>0</v>
      </c>
      <c r="V970" s="1">
        <f>SUMIF('I wanna go biking'!A$2:A$1000,H970,'I wanna go biking'!D$2:D$2000)</f>
        <v>0</v>
      </c>
      <c r="W970">
        <f t="shared" si="169"/>
        <v>0</v>
      </c>
      <c r="X970">
        <f t="shared" si="170"/>
        <v>0</v>
      </c>
      <c r="Y970">
        <f t="shared" si="171"/>
        <v>0</v>
      </c>
      <c r="Z970">
        <f t="shared" si="172"/>
        <v>0</v>
      </c>
      <c r="AA970">
        <f t="shared" si="173"/>
        <v>0</v>
      </c>
      <c r="AB970">
        <f t="shared" si="174"/>
        <v>0</v>
      </c>
      <c r="AC970" s="25">
        <f t="shared" si="175"/>
        <v>0</v>
      </c>
    </row>
    <row r="971" spans="1:29">
      <c r="A971">
        <f>'Data Entry'!A972</f>
        <v>0</v>
      </c>
      <c r="B971">
        <f>'Data Entry'!B972</f>
        <v>0</v>
      </c>
      <c r="C971">
        <f>'Data Entry'!C972</f>
        <v>0</v>
      </c>
      <c r="D971">
        <f>'Data Entry'!M972</f>
        <v>0</v>
      </c>
      <c r="E971">
        <f>'Data Entry'!N972</f>
        <v>0</v>
      </c>
      <c r="F971">
        <f>'Data Entry'!O972</f>
        <v>0</v>
      </c>
      <c r="G971">
        <f>'Data Entry'!P972</f>
        <v>0</v>
      </c>
      <c r="H971">
        <f>'Data Entry'!Q972</f>
        <v>0</v>
      </c>
      <c r="I971">
        <f>'Data Entry'!R972</f>
        <v>0</v>
      </c>
      <c r="J971">
        <f t="shared" si="165"/>
        <v>0</v>
      </c>
      <c r="K971" s="1">
        <f>SUMIFS('I want to cry'!C$2:C$2000,'I want to cry'!$A$2:$A$2000,$B971,'I want to cry'!$B$2:$B$2000,$C971)</f>
        <v>0</v>
      </c>
      <c r="L971" s="1">
        <f>SUMIFS('I want to cry'!D$2:D$2000,'I want to cry'!$A$2:$A$2000,$B971,'I want to cry'!$B$2:$B$2000,$C971)</f>
        <v>0</v>
      </c>
      <c r="M971" s="1">
        <f>SUMIFS('I want to cry'!E$2:E$2000,'I want to cry'!$A$2:$A$2000,$B971,'I want to cry'!$B$2:$B$2000,$C971)</f>
        <v>0</v>
      </c>
      <c r="N971" s="1">
        <f t="shared" si="166"/>
        <v>0</v>
      </c>
      <c r="O971" s="1">
        <f t="shared" si="167"/>
        <v>0</v>
      </c>
      <c r="P971" s="1">
        <f t="shared" si="168"/>
        <v>0</v>
      </c>
      <c r="Q971" s="1">
        <f>SUMIF('I have a blue banner'!A$2:A$2000,D971,'I have a blue banner'!L$2:L$2000)</f>
        <v>0</v>
      </c>
      <c r="R971" s="1">
        <f>SUMIF('I have a blue banner'!A$2:A$2000,F971,'I have a blue banner'!L$2:L$2000)</f>
        <v>0</v>
      </c>
      <c r="S971" s="1">
        <f>SUMIF('I have a blue banner'!A$2:A$2000,I971,'I have a blue banner'!L$2:L$2000)</f>
        <v>0</v>
      </c>
      <c r="T971" s="1">
        <f>SUMIF('I wanna go biking'!A$2:A$1000,D971,'I wanna go biking'!D$2:D$2000)</f>
        <v>0</v>
      </c>
      <c r="U971" s="1">
        <f>SUMIF('I wanna go biking'!A$2:A$1000,F971,'I wanna go biking'!D$2:D$2000)</f>
        <v>0</v>
      </c>
      <c r="V971" s="1">
        <f>SUMIF('I wanna go biking'!A$2:A$1000,H971,'I wanna go biking'!D$2:D$2000)</f>
        <v>0</v>
      </c>
      <c r="W971">
        <f t="shared" si="169"/>
        <v>0</v>
      </c>
      <c r="X971">
        <f t="shared" si="170"/>
        <v>0</v>
      </c>
      <c r="Y971">
        <f t="shared" si="171"/>
        <v>0</v>
      </c>
      <c r="Z971">
        <f t="shared" si="172"/>
        <v>0</v>
      </c>
      <c r="AA971">
        <f t="shared" si="173"/>
        <v>0</v>
      </c>
      <c r="AB971">
        <f t="shared" si="174"/>
        <v>0</v>
      </c>
      <c r="AC971" s="25">
        <f t="shared" si="175"/>
        <v>0</v>
      </c>
    </row>
    <row r="972" spans="1:29">
      <c r="A972">
        <f>'Data Entry'!A973</f>
        <v>0</v>
      </c>
      <c r="B972">
        <f>'Data Entry'!B973</f>
        <v>0</v>
      </c>
      <c r="C972">
        <f>'Data Entry'!C973</f>
        <v>0</v>
      </c>
      <c r="D972">
        <f>'Data Entry'!M973</f>
        <v>0</v>
      </c>
      <c r="E972">
        <f>'Data Entry'!N973</f>
        <v>0</v>
      </c>
      <c r="F972">
        <f>'Data Entry'!O973</f>
        <v>0</v>
      </c>
      <c r="G972">
        <f>'Data Entry'!P973</f>
        <v>0</v>
      </c>
      <c r="H972">
        <f>'Data Entry'!Q973</f>
        <v>0</v>
      </c>
      <c r="I972">
        <f>'Data Entry'!R973</f>
        <v>0</v>
      </c>
      <c r="J972">
        <f t="shared" si="165"/>
        <v>0</v>
      </c>
      <c r="K972" s="1">
        <f>SUMIFS('I want to cry'!C$2:C$2000,'I want to cry'!$A$2:$A$2000,$B972,'I want to cry'!$B$2:$B$2000,$C972)</f>
        <v>0</v>
      </c>
      <c r="L972" s="1">
        <f>SUMIFS('I want to cry'!D$2:D$2000,'I want to cry'!$A$2:$A$2000,$B972,'I want to cry'!$B$2:$B$2000,$C972)</f>
        <v>0</v>
      </c>
      <c r="M972" s="1">
        <f>SUMIFS('I want to cry'!E$2:E$2000,'I want to cry'!$A$2:$A$2000,$B972,'I want to cry'!$B$2:$B$2000,$C972)</f>
        <v>0</v>
      </c>
      <c r="N972" s="1">
        <f t="shared" si="166"/>
        <v>0</v>
      </c>
      <c r="O972" s="1">
        <f t="shared" si="167"/>
        <v>0</v>
      </c>
      <c r="P972" s="1">
        <f t="shared" si="168"/>
        <v>0</v>
      </c>
      <c r="Q972" s="1">
        <f>SUMIF('I have a blue banner'!A$2:A$2000,D972,'I have a blue banner'!L$2:L$2000)</f>
        <v>0</v>
      </c>
      <c r="R972" s="1">
        <f>SUMIF('I have a blue banner'!A$2:A$2000,F972,'I have a blue banner'!L$2:L$2000)</f>
        <v>0</v>
      </c>
      <c r="S972" s="1">
        <f>SUMIF('I have a blue banner'!A$2:A$2000,I972,'I have a blue banner'!L$2:L$2000)</f>
        <v>0</v>
      </c>
      <c r="T972" s="1">
        <f>SUMIF('I wanna go biking'!A$2:A$1000,D972,'I wanna go biking'!D$2:D$2000)</f>
        <v>0</v>
      </c>
      <c r="U972" s="1">
        <f>SUMIF('I wanna go biking'!A$2:A$1000,F972,'I wanna go biking'!D$2:D$2000)</f>
        <v>0</v>
      </c>
      <c r="V972" s="1">
        <f>SUMIF('I wanna go biking'!A$2:A$1000,H972,'I wanna go biking'!D$2:D$2000)</f>
        <v>0</v>
      </c>
      <c r="W972">
        <f t="shared" si="169"/>
        <v>0</v>
      </c>
      <c r="X972">
        <f t="shared" si="170"/>
        <v>0</v>
      </c>
      <c r="Y972">
        <f t="shared" si="171"/>
        <v>0</v>
      </c>
      <c r="Z972">
        <f t="shared" si="172"/>
        <v>0</v>
      </c>
      <c r="AA972">
        <f t="shared" si="173"/>
        <v>0</v>
      </c>
      <c r="AB972">
        <f t="shared" si="174"/>
        <v>0</v>
      </c>
      <c r="AC972" s="25">
        <f t="shared" si="175"/>
        <v>0</v>
      </c>
    </row>
    <row r="973" spans="1:29">
      <c r="A973">
        <f>'Data Entry'!A974</f>
        <v>0</v>
      </c>
      <c r="B973">
        <f>'Data Entry'!B974</f>
        <v>0</v>
      </c>
      <c r="C973">
        <f>'Data Entry'!C974</f>
        <v>0</v>
      </c>
      <c r="D973">
        <f>'Data Entry'!M974</f>
        <v>0</v>
      </c>
      <c r="E973">
        <f>'Data Entry'!N974</f>
        <v>0</v>
      </c>
      <c r="F973">
        <f>'Data Entry'!O974</f>
        <v>0</v>
      </c>
      <c r="G973">
        <f>'Data Entry'!P974</f>
        <v>0</v>
      </c>
      <c r="H973">
        <f>'Data Entry'!Q974</f>
        <v>0</v>
      </c>
      <c r="I973">
        <f>'Data Entry'!R974</f>
        <v>0</v>
      </c>
      <c r="J973">
        <f t="shared" si="165"/>
        <v>0</v>
      </c>
      <c r="K973" s="1">
        <f>SUMIFS('I want to cry'!C$2:C$2000,'I want to cry'!$A$2:$A$2000,$B973,'I want to cry'!$B$2:$B$2000,$C973)</f>
        <v>0</v>
      </c>
      <c r="L973" s="1">
        <f>SUMIFS('I want to cry'!D$2:D$2000,'I want to cry'!$A$2:$A$2000,$B973,'I want to cry'!$B$2:$B$2000,$C973)</f>
        <v>0</v>
      </c>
      <c r="M973" s="1">
        <f>SUMIFS('I want to cry'!E$2:E$2000,'I want to cry'!$A$2:$A$2000,$B973,'I want to cry'!$B$2:$B$2000,$C973)</f>
        <v>0</v>
      </c>
      <c r="N973" s="1">
        <f t="shared" si="166"/>
        <v>0</v>
      </c>
      <c r="O973" s="1">
        <f t="shared" si="167"/>
        <v>0</v>
      </c>
      <c r="P973" s="1">
        <f t="shared" si="168"/>
        <v>0</v>
      </c>
      <c r="Q973" s="1">
        <f>SUMIF('I have a blue banner'!A$2:A$2000,D973,'I have a blue banner'!L$2:L$2000)</f>
        <v>0</v>
      </c>
      <c r="R973" s="1">
        <f>SUMIF('I have a blue banner'!A$2:A$2000,F973,'I have a blue banner'!L$2:L$2000)</f>
        <v>0</v>
      </c>
      <c r="S973" s="1">
        <f>SUMIF('I have a blue banner'!A$2:A$2000,I973,'I have a blue banner'!L$2:L$2000)</f>
        <v>0</v>
      </c>
      <c r="T973" s="1">
        <f>SUMIF('I wanna go biking'!A$2:A$1000,D973,'I wanna go biking'!D$2:D$2000)</f>
        <v>0</v>
      </c>
      <c r="U973" s="1">
        <f>SUMIF('I wanna go biking'!A$2:A$1000,F973,'I wanna go biking'!D$2:D$2000)</f>
        <v>0</v>
      </c>
      <c r="V973" s="1">
        <f>SUMIF('I wanna go biking'!A$2:A$1000,H973,'I wanna go biking'!D$2:D$2000)</f>
        <v>0</v>
      </c>
      <c r="W973">
        <f t="shared" si="169"/>
        <v>0</v>
      </c>
      <c r="X973">
        <f t="shared" si="170"/>
        <v>0</v>
      </c>
      <c r="Y973">
        <f t="shared" si="171"/>
        <v>0</v>
      </c>
      <c r="Z973">
        <f t="shared" si="172"/>
        <v>0</v>
      </c>
      <c r="AA973">
        <f t="shared" si="173"/>
        <v>0</v>
      </c>
      <c r="AB973">
        <f t="shared" si="174"/>
        <v>0</v>
      </c>
      <c r="AC973" s="25">
        <f t="shared" si="175"/>
        <v>0</v>
      </c>
    </row>
    <row r="974" spans="1:29">
      <c r="A974">
        <f>'Data Entry'!A975</f>
        <v>0</v>
      </c>
      <c r="B974">
        <f>'Data Entry'!B975</f>
        <v>0</v>
      </c>
      <c r="C974">
        <f>'Data Entry'!C975</f>
        <v>0</v>
      </c>
      <c r="D974">
        <f>'Data Entry'!M975</f>
        <v>0</v>
      </c>
      <c r="E974">
        <f>'Data Entry'!N975</f>
        <v>0</v>
      </c>
      <c r="F974">
        <f>'Data Entry'!O975</f>
        <v>0</v>
      </c>
      <c r="G974">
        <f>'Data Entry'!P975</f>
        <v>0</v>
      </c>
      <c r="H974">
        <f>'Data Entry'!Q975</f>
        <v>0</v>
      </c>
      <c r="I974">
        <f>'Data Entry'!R975</f>
        <v>0</v>
      </c>
      <c r="J974">
        <f t="shared" si="165"/>
        <v>0</v>
      </c>
      <c r="K974" s="1">
        <f>SUMIFS('I want to cry'!C$2:C$2000,'I want to cry'!$A$2:$A$2000,$B974,'I want to cry'!$B$2:$B$2000,$C974)</f>
        <v>0</v>
      </c>
      <c r="L974" s="1">
        <f>SUMIFS('I want to cry'!D$2:D$2000,'I want to cry'!$A$2:$A$2000,$B974,'I want to cry'!$B$2:$B$2000,$C974)</f>
        <v>0</v>
      </c>
      <c r="M974" s="1">
        <f>SUMIFS('I want to cry'!E$2:E$2000,'I want to cry'!$A$2:$A$2000,$B974,'I want to cry'!$B$2:$B$2000,$C974)</f>
        <v>0</v>
      </c>
      <c r="N974" s="1">
        <f t="shared" si="166"/>
        <v>0</v>
      </c>
      <c r="O974" s="1">
        <f t="shared" si="167"/>
        <v>0</v>
      </c>
      <c r="P974" s="1">
        <f t="shared" si="168"/>
        <v>0</v>
      </c>
      <c r="Q974" s="1">
        <f>SUMIF('I have a blue banner'!A$2:A$2000,D974,'I have a blue banner'!L$2:L$2000)</f>
        <v>0</v>
      </c>
      <c r="R974" s="1">
        <f>SUMIF('I have a blue banner'!A$2:A$2000,F974,'I have a blue banner'!L$2:L$2000)</f>
        <v>0</v>
      </c>
      <c r="S974" s="1">
        <f>SUMIF('I have a blue banner'!A$2:A$2000,I974,'I have a blue banner'!L$2:L$2000)</f>
        <v>0</v>
      </c>
      <c r="T974" s="1">
        <f>SUMIF('I wanna go biking'!A$2:A$1000,D974,'I wanna go biking'!D$2:D$2000)</f>
        <v>0</v>
      </c>
      <c r="U974" s="1">
        <f>SUMIF('I wanna go biking'!A$2:A$1000,F974,'I wanna go biking'!D$2:D$2000)</f>
        <v>0</v>
      </c>
      <c r="V974" s="1">
        <f>SUMIF('I wanna go biking'!A$2:A$1000,H974,'I wanna go biking'!D$2:D$2000)</f>
        <v>0</v>
      </c>
      <c r="W974">
        <f t="shared" si="169"/>
        <v>0</v>
      </c>
      <c r="X974">
        <f t="shared" si="170"/>
        <v>0</v>
      </c>
      <c r="Y974">
        <f t="shared" si="171"/>
        <v>0</v>
      </c>
      <c r="Z974">
        <f t="shared" si="172"/>
        <v>0</v>
      </c>
      <c r="AA974">
        <f t="shared" si="173"/>
        <v>0</v>
      </c>
      <c r="AB974">
        <f t="shared" si="174"/>
        <v>0</v>
      </c>
      <c r="AC974" s="25">
        <f t="shared" si="175"/>
        <v>0</v>
      </c>
    </row>
    <row r="975" spans="1:29">
      <c r="A975">
        <f>'Data Entry'!A976</f>
        <v>0</v>
      </c>
      <c r="B975">
        <f>'Data Entry'!B976</f>
        <v>0</v>
      </c>
      <c r="C975">
        <f>'Data Entry'!C976</f>
        <v>0</v>
      </c>
      <c r="D975">
        <f>'Data Entry'!M976</f>
        <v>0</v>
      </c>
      <c r="E975">
        <f>'Data Entry'!N976</f>
        <v>0</v>
      </c>
      <c r="F975">
        <f>'Data Entry'!O976</f>
        <v>0</v>
      </c>
      <c r="G975">
        <f>'Data Entry'!P976</f>
        <v>0</v>
      </c>
      <c r="H975">
        <f>'Data Entry'!Q976</f>
        <v>0</v>
      </c>
      <c r="I975">
        <f>'Data Entry'!R976</f>
        <v>0</v>
      </c>
      <c r="J975">
        <f t="shared" si="165"/>
        <v>0</v>
      </c>
      <c r="K975" s="1">
        <f>SUMIFS('I want to cry'!C$2:C$2000,'I want to cry'!$A$2:$A$2000,$B975,'I want to cry'!$B$2:$B$2000,$C975)</f>
        <v>0</v>
      </c>
      <c r="L975" s="1">
        <f>SUMIFS('I want to cry'!D$2:D$2000,'I want to cry'!$A$2:$A$2000,$B975,'I want to cry'!$B$2:$B$2000,$C975)</f>
        <v>0</v>
      </c>
      <c r="M975" s="1">
        <f>SUMIFS('I want to cry'!E$2:E$2000,'I want to cry'!$A$2:$A$2000,$B975,'I want to cry'!$B$2:$B$2000,$C975)</f>
        <v>0</v>
      </c>
      <c r="N975" s="1">
        <f t="shared" si="166"/>
        <v>0</v>
      </c>
      <c r="O975" s="1">
        <f t="shared" si="167"/>
        <v>0</v>
      </c>
      <c r="P975" s="1">
        <f t="shared" si="168"/>
        <v>0</v>
      </c>
      <c r="Q975" s="1">
        <f>SUMIF('I have a blue banner'!A$2:A$2000,D975,'I have a blue banner'!L$2:L$2000)</f>
        <v>0</v>
      </c>
      <c r="R975" s="1">
        <f>SUMIF('I have a blue banner'!A$2:A$2000,F975,'I have a blue banner'!L$2:L$2000)</f>
        <v>0</v>
      </c>
      <c r="S975" s="1">
        <f>SUMIF('I have a blue banner'!A$2:A$2000,I975,'I have a blue banner'!L$2:L$2000)</f>
        <v>0</v>
      </c>
      <c r="T975" s="1">
        <f>SUMIF('I wanna go biking'!A$2:A$1000,D975,'I wanna go biking'!D$2:D$2000)</f>
        <v>0</v>
      </c>
      <c r="U975" s="1">
        <f>SUMIF('I wanna go biking'!A$2:A$1000,F975,'I wanna go biking'!D$2:D$2000)</f>
        <v>0</v>
      </c>
      <c r="V975" s="1">
        <f>SUMIF('I wanna go biking'!A$2:A$1000,H975,'I wanna go biking'!D$2:D$2000)</f>
        <v>0</v>
      </c>
      <c r="W975">
        <f t="shared" si="169"/>
        <v>0</v>
      </c>
      <c r="X975">
        <f t="shared" si="170"/>
        <v>0</v>
      </c>
      <c r="Y975">
        <f t="shared" si="171"/>
        <v>0</v>
      </c>
      <c r="Z975">
        <f t="shared" si="172"/>
        <v>0</v>
      </c>
      <c r="AA975">
        <f t="shared" si="173"/>
        <v>0</v>
      </c>
      <c r="AB975">
        <f t="shared" si="174"/>
        <v>0</v>
      </c>
      <c r="AC975" s="25">
        <f t="shared" si="175"/>
        <v>0</v>
      </c>
    </row>
    <row r="976" spans="1:29">
      <c r="A976">
        <f>'Data Entry'!A977</f>
        <v>0</v>
      </c>
      <c r="B976">
        <f>'Data Entry'!B977</f>
        <v>0</v>
      </c>
      <c r="C976">
        <f>'Data Entry'!C977</f>
        <v>0</v>
      </c>
      <c r="D976">
        <f>'Data Entry'!M977</f>
        <v>0</v>
      </c>
      <c r="E976">
        <f>'Data Entry'!N977</f>
        <v>0</v>
      </c>
      <c r="F976">
        <f>'Data Entry'!O977</f>
        <v>0</v>
      </c>
      <c r="G976">
        <f>'Data Entry'!P977</f>
        <v>0</v>
      </c>
      <c r="H976">
        <f>'Data Entry'!Q977</f>
        <v>0</v>
      </c>
      <c r="I976">
        <f>'Data Entry'!R977</f>
        <v>0</v>
      </c>
      <c r="J976">
        <f t="shared" si="165"/>
        <v>0</v>
      </c>
      <c r="K976" s="1">
        <f>SUMIFS('I want to cry'!C$2:C$2000,'I want to cry'!$A$2:$A$2000,$B976,'I want to cry'!$B$2:$B$2000,$C976)</f>
        <v>0</v>
      </c>
      <c r="L976" s="1">
        <f>SUMIFS('I want to cry'!D$2:D$2000,'I want to cry'!$A$2:$A$2000,$B976,'I want to cry'!$B$2:$B$2000,$C976)</f>
        <v>0</v>
      </c>
      <c r="M976" s="1">
        <f>SUMIFS('I want to cry'!E$2:E$2000,'I want to cry'!$A$2:$A$2000,$B976,'I want to cry'!$B$2:$B$2000,$C976)</f>
        <v>0</v>
      </c>
      <c r="N976" s="1">
        <f t="shared" si="166"/>
        <v>0</v>
      </c>
      <c r="O976" s="1">
        <f t="shared" si="167"/>
        <v>0</v>
      </c>
      <c r="P976" s="1">
        <f t="shared" si="168"/>
        <v>0</v>
      </c>
      <c r="Q976" s="1">
        <f>SUMIF('I have a blue banner'!A$2:A$2000,D976,'I have a blue banner'!L$2:L$2000)</f>
        <v>0</v>
      </c>
      <c r="R976" s="1">
        <f>SUMIF('I have a blue banner'!A$2:A$2000,F976,'I have a blue banner'!L$2:L$2000)</f>
        <v>0</v>
      </c>
      <c r="S976" s="1">
        <f>SUMIF('I have a blue banner'!A$2:A$2000,I976,'I have a blue banner'!L$2:L$2000)</f>
        <v>0</v>
      </c>
      <c r="T976" s="1">
        <f>SUMIF('I wanna go biking'!A$2:A$1000,D976,'I wanna go biking'!D$2:D$2000)</f>
        <v>0</v>
      </c>
      <c r="U976" s="1">
        <f>SUMIF('I wanna go biking'!A$2:A$1000,F976,'I wanna go biking'!D$2:D$2000)</f>
        <v>0</v>
      </c>
      <c r="V976" s="1">
        <f>SUMIF('I wanna go biking'!A$2:A$1000,H976,'I wanna go biking'!D$2:D$2000)</f>
        <v>0</v>
      </c>
      <c r="W976">
        <f t="shared" si="169"/>
        <v>0</v>
      </c>
      <c r="X976">
        <f t="shared" si="170"/>
        <v>0</v>
      </c>
      <c r="Y976">
        <f t="shared" si="171"/>
        <v>0</v>
      </c>
      <c r="Z976">
        <f t="shared" si="172"/>
        <v>0</v>
      </c>
      <c r="AA976">
        <f t="shared" si="173"/>
        <v>0</v>
      </c>
      <c r="AB976">
        <f t="shared" si="174"/>
        <v>0</v>
      </c>
      <c r="AC976" s="25">
        <f t="shared" si="175"/>
        <v>0</v>
      </c>
    </row>
    <row r="977" spans="1:29">
      <c r="A977">
        <f>'Data Entry'!A978</f>
        <v>0</v>
      </c>
      <c r="B977">
        <f>'Data Entry'!B978</f>
        <v>0</v>
      </c>
      <c r="C977">
        <f>'Data Entry'!C978</f>
        <v>0</v>
      </c>
      <c r="D977">
        <f>'Data Entry'!M978</f>
        <v>0</v>
      </c>
      <c r="E977">
        <f>'Data Entry'!N978</f>
        <v>0</v>
      </c>
      <c r="F977">
        <f>'Data Entry'!O978</f>
        <v>0</v>
      </c>
      <c r="G977">
        <f>'Data Entry'!P978</f>
        <v>0</v>
      </c>
      <c r="H977">
        <f>'Data Entry'!Q978</f>
        <v>0</v>
      </c>
      <c r="I977">
        <f>'Data Entry'!R978</f>
        <v>0</v>
      </c>
      <c r="J977">
        <f t="shared" si="165"/>
        <v>0</v>
      </c>
      <c r="K977" s="1">
        <f>SUMIFS('I want to cry'!C$2:C$2000,'I want to cry'!$A$2:$A$2000,$B977,'I want to cry'!$B$2:$B$2000,$C977)</f>
        <v>0</v>
      </c>
      <c r="L977" s="1">
        <f>SUMIFS('I want to cry'!D$2:D$2000,'I want to cry'!$A$2:$A$2000,$B977,'I want to cry'!$B$2:$B$2000,$C977)</f>
        <v>0</v>
      </c>
      <c r="M977" s="1">
        <f>SUMIFS('I want to cry'!E$2:E$2000,'I want to cry'!$A$2:$A$2000,$B977,'I want to cry'!$B$2:$B$2000,$C977)</f>
        <v>0</v>
      </c>
      <c r="N977" s="1">
        <f t="shared" si="166"/>
        <v>0</v>
      </c>
      <c r="O977" s="1">
        <f t="shared" si="167"/>
        <v>0</v>
      </c>
      <c r="P977" s="1">
        <f t="shared" si="168"/>
        <v>0</v>
      </c>
      <c r="Q977" s="1">
        <f>SUMIF('I have a blue banner'!A$2:A$2000,D977,'I have a blue banner'!L$2:L$2000)</f>
        <v>0</v>
      </c>
      <c r="R977" s="1">
        <f>SUMIF('I have a blue banner'!A$2:A$2000,F977,'I have a blue banner'!L$2:L$2000)</f>
        <v>0</v>
      </c>
      <c r="S977" s="1">
        <f>SUMIF('I have a blue banner'!A$2:A$2000,I977,'I have a blue banner'!L$2:L$2000)</f>
        <v>0</v>
      </c>
      <c r="T977" s="1">
        <f>SUMIF('I wanna go biking'!A$2:A$1000,D977,'I wanna go biking'!D$2:D$2000)</f>
        <v>0</v>
      </c>
      <c r="U977" s="1">
        <f>SUMIF('I wanna go biking'!A$2:A$1000,F977,'I wanna go biking'!D$2:D$2000)</f>
        <v>0</v>
      </c>
      <c r="V977" s="1">
        <f>SUMIF('I wanna go biking'!A$2:A$1000,H977,'I wanna go biking'!D$2:D$2000)</f>
        <v>0</v>
      </c>
      <c r="W977">
        <f t="shared" si="169"/>
        <v>0</v>
      </c>
      <c r="X977">
        <f t="shared" si="170"/>
        <v>0</v>
      </c>
      <c r="Y977">
        <f t="shared" si="171"/>
        <v>0</v>
      </c>
      <c r="Z977">
        <f t="shared" si="172"/>
        <v>0</v>
      </c>
      <c r="AA977">
        <f t="shared" si="173"/>
        <v>0</v>
      </c>
      <c r="AB977">
        <f t="shared" si="174"/>
        <v>0</v>
      </c>
      <c r="AC977" s="25">
        <f t="shared" si="175"/>
        <v>0</v>
      </c>
    </row>
    <row r="978" spans="1:29">
      <c r="A978">
        <f>'Data Entry'!A979</f>
        <v>0</v>
      </c>
      <c r="B978">
        <f>'Data Entry'!B979</f>
        <v>0</v>
      </c>
      <c r="C978">
        <f>'Data Entry'!C979</f>
        <v>0</v>
      </c>
      <c r="D978">
        <f>'Data Entry'!M979</f>
        <v>0</v>
      </c>
      <c r="E978">
        <f>'Data Entry'!N979</f>
        <v>0</v>
      </c>
      <c r="F978">
        <f>'Data Entry'!O979</f>
        <v>0</v>
      </c>
      <c r="G978">
        <f>'Data Entry'!P979</f>
        <v>0</v>
      </c>
      <c r="H978">
        <f>'Data Entry'!Q979</f>
        <v>0</v>
      </c>
      <c r="I978">
        <f>'Data Entry'!R979</f>
        <v>0</v>
      </c>
      <c r="J978">
        <f t="shared" si="165"/>
        <v>0</v>
      </c>
      <c r="K978" s="1">
        <f>SUMIFS('I want to cry'!C$2:C$2000,'I want to cry'!$A$2:$A$2000,$B978,'I want to cry'!$B$2:$B$2000,$C978)</f>
        <v>0</v>
      </c>
      <c r="L978" s="1">
        <f>SUMIFS('I want to cry'!D$2:D$2000,'I want to cry'!$A$2:$A$2000,$B978,'I want to cry'!$B$2:$B$2000,$C978)</f>
        <v>0</v>
      </c>
      <c r="M978" s="1">
        <f>SUMIFS('I want to cry'!E$2:E$2000,'I want to cry'!$A$2:$A$2000,$B978,'I want to cry'!$B$2:$B$2000,$C978)</f>
        <v>0</v>
      </c>
      <c r="N978" s="1">
        <f t="shared" si="166"/>
        <v>0</v>
      </c>
      <c r="O978" s="1">
        <f t="shared" si="167"/>
        <v>0</v>
      </c>
      <c r="P978" s="1">
        <f t="shared" si="168"/>
        <v>0</v>
      </c>
      <c r="Q978" s="1">
        <f>SUMIF('I have a blue banner'!A$2:A$2000,D978,'I have a blue banner'!L$2:L$2000)</f>
        <v>0</v>
      </c>
      <c r="R978" s="1">
        <f>SUMIF('I have a blue banner'!A$2:A$2000,F978,'I have a blue banner'!L$2:L$2000)</f>
        <v>0</v>
      </c>
      <c r="S978" s="1">
        <f>SUMIF('I have a blue banner'!A$2:A$2000,I978,'I have a blue banner'!L$2:L$2000)</f>
        <v>0</v>
      </c>
      <c r="T978" s="1">
        <f>SUMIF('I wanna go biking'!A$2:A$1000,D978,'I wanna go biking'!D$2:D$2000)</f>
        <v>0</v>
      </c>
      <c r="U978" s="1">
        <f>SUMIF('I wanna go biking'!A$2:A$1000,F978,'I wanna go biking'!D$2:D$2000)</f>
        <v>0</v>
      </c>
      <c r="V978" s="1">
        <f>SUMIF('I wanna go biking'!A$2:A$1000,H978,'I wanna go biking'!D$2:D$2000)</f>
        <v>0</v>
      </c>
      <c r="W978">
        <f t="shared" si="169"/>
        <v>0</v>
      </c>
      <c r="X978">
        <f t="shared" si="170"/>
        <v>0</v>
      </c>
      <c r="Y978">
        <f t="shared" si="171"/>
        <v>0</v>
      </c>
      <c r="Z978">
        <f t="shared" si="172"/>
        <v>0</v>
      </c>
      <c r="AA978">
        <f t="shared" si="173"/>
        <v>0</v>
      </c>
      <c r="AB978">
        <f t="shared" si="174"/>
        <v>0</v>
      </c>
      <c r="AC978" s="25">
        <f t="shared" si="175"/>
        <v>0</v>
      </c>
    </row>
    <row r="979" spans="1:29">
      <c r="A979">
        <f>'Data Entry'!A980</f>
        <v>0</v>
      </c>
      <c r="B979">
        <f>'Data Entry'!B980</f>
        <v>0</v>
      </c>
      <c r="C979">
        <f>'Data Entry'!C980</f>
        <v>0</v>
      </c>
      <c r="D979">
        <f>'Data Entry'!M980</f>
        <v>0</v>
      </c>
      <c r="E979">
        <f>'Data Entry'!N980</f>
        <v>0</v>
      </c>
      <c r="F979">
        <f>'Data Entry'!O980</f>
        <v>0</v>
      </c>
      <c r="G979">
        <f>'Data Entry'!P980</f>
        <v>0</v>
      </c>
      <c r="H979">
        <f>'Data Entry'!Q980</f>
        <v>0</v>
      </c>
      <c r="I979">
        <f>'Data Entry'!R980</f>
        <v>0</v>
      </c>
      <c r="J979">
        <f t="shared" si="165"/>
        <v>0</v>
      </c>
      <c r="K979" s="1">
        <f>SUMIFS('I want to cry'!C$2:C$2000,'I want to cry'!$A$2:$A$2000,$B979,'I want to cry'!$B$2:$B$2000,$C979)</f>
        <v>0</v>
      </c>
      <c r="L979" s="1">
        <f>SUMIFS('I want to cry'!D$2:D$2000,'I want to cry'!$A$2:$A$2000,$B979,'I want to cry'!$B$2:$B$2000,$C979)</f>
        <v>0</v>
      </c>
      <c r="M979" s="1">
        <f>SUMIFS('I want to cry'!E$2:E$2000,'I want to cry'!$A$2:$A$2000,$B979,'I want to cry'!$B$2:$B$2000,$C979)</f>
        <v>0</v>
      </c>
      <c r="N979" s="1">
        <f t="shared" si="166"/>
        <v>0</v>
      </c>
      <c r="O979" s="1">
        <f t="shared" si="167"/>
        <v>0</v>
      </c>
      <c r="P979" s="1">
        <f t="shared" si="168"/>
        <v>0</v>
      </c>
      <c r="Q979" s="1">
        <f>SUMIF('I have a blue banner'!A$2:A$2000,D979,'I have a blue banner'!L$2:L$2000)</f>
        <v>0</v>
      </c>
      <c r="R979" s="1">
        <f>SUMIF('I have a blue banner'!A$2:A$2000,F979,'I have a blue banner'!L$2:L$2000)</f>
        <v>0</v>
      </c>
      <c r="S979" s="1">
        <f>SUMIF('I have a blue banner'!A$2:A$2000,I979,'I have a blue banner'!L$2:L$2000)</f>
        <v>0</v>
      </c>
      <c r="T979" s="1">
        <f>SUMIF('I wanna go biking'!A$2:A$1000,D979,'I wanna go biking'!D$2:D$2000)</f>
        <v>0</v>
      </c>
      <c r="U979" s="1">
        <f>SUMIF('I wanna go biking'!A$2:A$1000,F979,'I wanna go biking'!D$2:D$2000)</f>
        <v>0</v>
      </c>
      <c r="V979" s="1">
        <f>SUMIF('I wanna go biking'!A$2:A$1000,H979,'I wanna go biking'!D$2:D$2000)</f>
        <v>0</v>
      </c>
      <c r="W979">
        <f t="shared" si="169"/>
        <v>0</v>
      </c>
      <c r="X979">
        <f t="shared" si="170"/>
        <v>0</v>
      </c>
      <c r="Y979">
        <f t="shared" si="171"/>
        <v>0</v>
      </c>
      <c r="Z979">
        <f t="shared" si="172"/>
        <v>0</v>
      </c>
      <c r="AA979">
        <f t="shared" si="173"/>
        <v>0</v>
      </c>
      <c r="AB979">
        <f t="shared" si="174"/>
        <v>0</v>
      </c>
      <c r="AC979" s="25">
        <f t="shared" si="175"/>
        <v>0</v>
      </c>
    </row>
    <row r="980" spans="1:29">
      <c r="A980">
        <f>'Data Entry'!A981</f>
        <v>0</v>
      </c>
      <c r="B980">
        <f>'Data Entry'!B981</f>
        <v>0</v>
      </c>
      <c r="C980">
        <f>'Data Entry'!C981</f>
        <v>0</v>
      </c>
      <c r="D980">
        <f>'Data Entry'!M981</f>
        <v>0</v>
      </c>
      <c r="E980">
        <f>'Data Entry'!N981</f>
        <v>0</v>
      </c>
      <c r="F980">
        <f>'Data Entry'!O981</f>
        <v>0</v>
      </c>
      <c r="G980">
        <f>'Data Entry'!P981</f>
        <v>0</v>
      </c>
      <c r="H980">
        <f>'Data Entry'!Q981</f>
        <v>0</v>
      </c>
      <c r="I980">
        <f>'Data Entry'!R981</f>
        <v>0</v>
      </c>
      <c r="J980">
        <f t="shared" si="165"/>
        <v>0</v>
      </c>
      <c r="K980" s="1">
        <f>SUMIFS('I want to cry'!C$2:C$2000,'I want to cry'!$A$2:$A$2000,$B980,'I want to cry'!$B$2:$B$2000,$C980)</f>
        <v>0</v>
      </c>
      <c r="L980" s="1">
        <f>SUMIFS('I want to cry'!D$2:D$2000,'I want to cry'!$A$2:$A$2000,$B980,'I want to cry'!$B$2:$B$2000,$C980)</f>
        <v>0</v>
      </c>
      <c r="M980" s="1">
        <f>SUMIFS('I want to cry'!E$2:E$2000,'I want to cry'!$A$2:$A$2000,$B980,'I want to cry'!$B$2:$B$2000,$C980)</f>
        <v>0</v>
      </c>
      <c r="N980" s="1">
        <f t="shared" si="166"/>
        <v>0</v>
      </c>
      <c r="O980" s="1">
        <f t="shared" si="167"/>
        <v>0</v>
      </c>
      <c r="P980" s="1">
        <f t="shared" si="168"/>
        <v>0</v>
      </c>
      <c r="Q980" s="1">
        <f>SUMIF('I have a blue banner'!A$2:A$2000,D980,'I have a blue banner'!L$2:L$2000)</f>
        <v>0</v>
      </c>
      <c r="R980" s="1">
        <f>SUMIF('I have a blue banner'!A$2:A$2000,F980,'I have a blue banner'!L$2:L$2000)</f>
        <v>0</v>
      </c>
      <c r="S980" s="1">
        <f>SUMIF('I have a blue banner'!A$2:A$2000,I980,'I have a blue banner'!L$2:L$2000)</f>
        <v>0</v>
      </c>
      <c r="T980" s="1">
        <f>SUMIF('I wanna go biking'!A$2:A$1000,D980,'I wanna go biking'!D$2:D$2000)</f>
        <v>0</v>
      </c>
      <c r="U980" s="1">
        <f>SUMIF('I wanna go biking'!A$2:A$1000,F980,'I wanna go biking'!D$2:D$2000)</f>
        <v>0</v>
      </c>
      <c r="V980" s="1">
        <f>SUMIF('I wanna go biking'!A$2:A$1000,H980,'I wanna go biking'!D$2:D$2000)</f>
        <v>0</v>
      </c>
      <c r="W980">
        <f t="shared" si="169"/>
        <v>0</v>
      </c>
      <c r="X980">
        <f t="shared" si="170"/>
        <v>0</v>
      </c>
      <c r="Y980">
        <f t="shared" si="171"/>
        <v>0</v>
      </c>
      <c r="Z980">
        <f t="shared" si="172"/>
        <v>0</v>
      </c>
      <c r="AA980">
        <f t="shared" si="173"/>
        <v>0</v>
      </c>
      <c r="AB980">
        <f t="shared" si="174"/>
        <v>0</v>
      </c>
      <c r="AC980" s="25">
        <f t="shared" si="175"/>
        <v>0</v>
      </c>
    </row>
    <row r="981" spans="1:29">
      <c r="A981">
        <f>'Data Entry'!A982</f>
        <v>0</v>
      </c>
      <c r="B981">
        <f>'Data Entry'!B982</f>
        <v>0</v>
      </c>
      <c r="C981">
        <f>'Data Entry'!C982</f>
        <v>0</v>
      </c>
      <c r="D981">
        <f>'Data Entry'!M982</f>
        <v>0</v>
      </c>
      <c r="E981">
        <f>'Data Entry'!N982</f>
        <v>0</v>
      </c>
      <c r="F981">
        <f>'Data Entry'!O982</f>
        <v>0</v>
      </c>
      <c r="G981">
        <f>'Data Entry'!P982</f>
        <v>0</v>
      </c>
      <c r="H981">
        <f>'Data Entry'!Q982</f>
        <v>0</v>
      </c>
      <c r="I981">
        <f>'Data Entry'!R982</f>
        <v>0</v>
      </c>
      <c r="J981">
        <f t="shared" si="165"/>
        <v>0</v>
      </c>
      <c r="K981" s="1">
        <f>SUMIFS('I want to cry'!C$2:C$2000,'I want to cry'!$A$2:$A$2000,$B981,'I want to cry'!$B$2:$B$2000,$C981)</f>
        <v>0</v>
      </c>
      <c r="L981" s="1">
        <f>SUMIFS('I want to cry'!D$2:D$2000,'I want to cry'!$A$2:$A$2000,$B981,'I want to cry'!$B$2:$B$2000,$C981)</f>
        <v>0</v>
      </c>
      <c r="M981" s="1">
        <f>SUMIFS('I want to cry'!E$2:E$2000,'I want to cry'!$A$2:$A$2000,$B981,'I want to cry'!$B$2:$B$2000,$C981)</f>
        <v>0</v>
      </c>
      <c r="N981" s="1">
        <f t="shared" si="166"/>
        <v>0</v>
      </c>
      <c r="O981" s="1">
        <f t="shared" si="167"/>
        <v>0</v>
      </c>
      <c r="P981" s="1">
        <f t="shared" si="168"/>
        <v>0</v>
      </c>
      <c r="Q981" s="1">
        <f>SUMIF('I have a blue banner'!A$2:A$2000,D981,'I have a blue banner'!L$2:L$2000)</f>
        <v>0</v>
      </c>
      <c r="R981" s="1">
        <f>SUMIF('I have a blue banner'!A$2:A$2000,F981,'I have a blue banner'!L$2:L$2000)</f>
        <v>0</v>
      </c>
      <c r="S981" s="1">
        <f>SUMIF('I have a blue banner'!A$2:A$2000,I981,'I have a blue banner'!L$2:L$2000)</f>
        <v>0</v>
      </c>
      <c r="T981" s="1">
        <f>SUMIF('I wanna go biking'!A$2:A$1000,D981,'I wanna go biking'!D$2:D$2000)</f>
        <v>0</v>
      </c>
      <c r="U981" s="1">
        <f>SUMIF('I wanna go biking'!A$2:A$1000,F981,'I wanna go biking'!D$2:D$2000)</f>
        <v>0</v>
      </c>
      <c r="V981" s="1">
        <f>SUMIF('I wanna go biking'!A$2:A$1000,H981,'I wanna go biking'!D$2:D$2000)</f>
        <v>0</v>
      </c>
      <c r="W981">
        <f t="shared" si="169"/>
        <v>0</v>
      </c>
      <c r="X981">
        <f t="shared" si="170"/>
        <v>0</v>
      </c>
      <c r="Y981">
        <f t="shared" si="171"/>
        <v>0</v>
      </c>
      <c r="Z981">
        <f t="shared" si="172"/>
        <v>0</v>
      </c>
      <c r="AA981">
        <f t="shared" si="173"/>
        <v>0</v>
      </c>
      <c r="AB981">
        <f t="shared" si="174"/>
        <v>0</v>
      </c>
      <c r="AC981" s="25">
        <f t="shared" si="175"/>
        <v>0</v>
      </c>
    </row>
    <row r="982" spans="1:29">
      <c r="A982">
        <f>'Data Entry'!A983</f>
        <v>0</v>
      </c>
      <c r="B982">
        <f>'Data Entry'!B983</f>
        <v>0</v>
      </c>
      <c r="C982">
        <f>'Data Entry'!C983</f>
        <v>0</v>
      </c>
      <c r="D982">
        <f>'Data Entry'!M983</f>
        <v>0</v>
      </c>
      <c r="E982">
        <f>'Data Entry'!N983</f>
        <v>0</v>
      </c>
      <c r="F982">
        <f>'Data Entry'!O983</f>
        <v>0</v>
      </c>
      <c r="G982">
        <f>'Data Entry'!P983</f>
        <v>0</v>
      </c>
      <c r="H982">
        <f>'Data Entry'!Q983</f>
        <v>0</v>
      </c>
      <c r="I982">
        <f>'Data Entry'!R983</f>
        <v>0</v>
      </c>
      <c r="J982">
        <f t="shared" si="165"/>
        <v>0</v>
      </c>
      <c r="K982" s="1">
        <f>SUMIFS('I want to cry'!C$2:C$2000,'I want to cry'!$A$2:$A$2000,$B982,'I want to cry'!$B$2:$B$2000,$C982)</f>
        <v>0</v>
      </c>
      <c r="L982" s="1">
        <f>SUMIFS('I want to cry'!D$2:D$2000,'I want to cry'!$A$2:$A$2000,$B982,'I want to cry'!$B$2:$B$2000,$C982)</f>
        <v>0</v>
      </c>
      <c r="M982" s="1">
        <f>SUMIFS('I want to cry'!E$2:E$2000,'I want to cry'!$A$2:$A$2000,$B982,'I want to cry'!$B$2:$B$2000,$C982)</f>
        <v>0</v>
      </c>
      <c r="N982" s="1">
        <f t="shared" si="166"/>
        <v>0</v>
      </c>
      <c r="O982" s="1">
        <f t="shared" si="167"/>
        <v>0</v>
      </c>
      <c r="P982" s="1">
        <f t="shared" si="168"/>
        <v>0</v>
      </c>
      <c r="Q982" s="1">
        <f>SUMIF('I have a blue banner'!A$2:A$2000,D982,'I have a blue banner'!L$2:L$2000)</f>
        <v>0</v>
      </c>
      <c r="R982" s="1">
        <f>SUMIF('I have a blue banner'!A$2:A$2000,F982,'I have a blue banner'!L$2:L$2000)</f>
        <v>0</v>
      </c>
      <c r="S982" s="1">
        <f>SUMIF('I have a blue banner'!A$2:A$2000,I982,'I have a blue banner'!L$2:L$2000)</f>
        <v>0</v>
      </c>
      <c r="T982" s="1">
        <f>SUMIF('I wanna go biking'!A$2:A$2000,D982,'I wanna go biking'!D$2:D$2000)</f>
        <v>0</v>
      </c>
      <c r="U982" s="1">
        <f>SUMIF('I wanna go biking'!A$2:A$2000,F982,'I wanna go biking'!D$2:D$2000)</f>
        <v>0</v>
      </c>
      <c r="V982" s="1">
        <f>SUMIF('I wanna go biking'!A$2:A$2000,H982,'I wanna go biking'!D$2:D$2000)</f>
        <v>0</v>
      </c>
      <c r="W982">
        <f t="shared" si="169"/>
        <v>0</v>
      </c>
      <c r="X982">
        <f t="shared" si="170"/>
        <v>0</v>
      </c>
      <c r="Y982">
        <f t="shared" si="171"/>
        <v>0</v>
      </c>
      <c r="Z982">
        <f t="shared" si="172"/>
        <v>0</v>
      </c>
      <c r="AA982">
        <f t="shared" si="173"/>
        <v>0</v>
      </c>
      <c r="AB982">
        <f t="shared" si="174"/>
        <v>0</v>
      </c>
      <c r="AC982" s="25">
        <f t="shared" si="175"/>
        <v>0</v>
      </c>
    </row>
    <row r="983" spans="1:29">
      <c r="A983">
        <f>'Data Entry'!A984</f>
        <v>0</v>
      </c>
      <c r="B983">
        <f>'Data Entry'!B984</f>
        <v>0</v>
      </c>
      <c r="C983">
        <f>'Data Entry'!C984</f>
        <v>0</v>
      </c>
      <c r="D983">
        <f>'Data Entry'!M984</f>
        <v>0</v>
      </c>
      <c r="E983">
        <f>'Data Entry'!N984</f>
        <v>0</v>
      </c>
      <c r="F983">
        <f>'Data Entry'!O984</f>
        <v>0</v>
      </c>
      <c r="G983">
        <f>'Data Entry'!P984</f>
        <v>0</v>
      </c>
      <c r="H983">
        <f>'Data Entry'!Q984</f>
        <v>0</v>
      </c>
      <c r="I983">
        <f>'Data Entry'!R984</f>
        <v>0</v>
      </c>
      <c r="J983">
        <f t="shared" si="165"/>
        <v>0</v>
      </c>
      <c r="K983" s="1">
        <f>SUMIFS('I want to cry'!C$2:C$2000,'I want to cry'!$A$2:$A$2000,$B983,'I want to cry'!$B$2:$B$2000,$C983)</f>
        <v>0</v>
      </c>
      <c r="L983" s="1">
        <f>SUMIFS('I want to cry'!D$2:D$2000,'I want to cry'!$A$2:$A$2000,$B983,'I want to cry'!$B$2:$B$2000,$C983)</f>
        <v>0</v>
      </c>
      <c r="M983" s="1">
        <f>SUMIFS('I want to cry'!E$2:E$2000,'I want to cry'!$A$2:$A$2000,$B983,'I want to cry'!$B$2:$B$2000,$C983)</f>
        <v>0</v>
      </c>
      <c r="N983" s="1">
        <f t="shared" si="166"/>
        <v>0</v>
      </c>
      <c r="O983" s="1">
        <f t="shared" si="167"/>
        <v>0</v>
      </c>
      <c r="P983" s="1">
        <f t="shared" si="168"/>
        <v>0</v>
      </c>
      <c r="Q983" s="1">
        <f>SUMIF('I have a blue banner'!A$2:A$2000,D983,'I have a blue banner'!L$2:L$2000)</f>
        <v>0</v>
      </c>
      <c r="R983" s="1">
        <f>SUMIF('I have a blue banner'!A$2:A$2000,F983,'I have a blue banner'!L$2:L$2000)</f>
        <v>0</v>
      </c>
      <c r="S983" s="1">
        <f>SUMIF('I have a blue banner'!A$2:A$2000,I983,'I have a blue banner'!L$2:L$2000)</f>
        <v>0</v>
      </c>
      <c r="T983" s="1">
        <f>SUMIF('I wanna go biking'!A$2:A$1000,D983,'I wanna go biking'!D$2:D$2000)</f>
        <v>0</v>
      </c>
      <c r="U983" s="1">
        <f>SUMIF('I wanna go biking'!A$2:A$2000,F983,'I wanna go biking'!D$2:D$2000)</f>
        <v>0</v>
      </c>
      <c r="V983" s="1">
        <f>SUMIF('I wanna go biking'!A$2:A$2000,H983,'I wanna go biking'!D$2:D$2000)</f>
        <v>0</v>
      </c>
      <c r="W983">
        <f t="shared" si="169"/>
        <v>0</v>
      </c>
      <c r="X983">
        <f t="shared" si="170"/>
        <v>0</v>
      </c>
      <c r="Y983">
        <f t="shared" si="171"/>
        <v>0</v>
      </c>
      <c r="Z983">
        <f t="shared" si="172"/>
        <v>0</v>
      </c>
      <c r="AA983">
        <f t="shared" si="173"/>
        <v>0</v>
      </c>
      <c r="AB983">
        <f t="shared" si="174"/>
        <v>0</v>
      </c>
      <c r="AC983" s="25">
        <f t="shared" si="175"/>
        <v>0</v>
      </c>
    </row>
    <row r="984" spans="1:29">
      <c r="A984">
        <f>'Data Entry'!A985</f>
        <v>0</v>
      </c>
      <c r="B984">
        <f>'Data Entry'!B985</f>
        <v>0</v>
      </c>
      <c r="C984">
        <f>'Data Entry'!C985</f>
        <v>0</v>
      </c>
      <c r="D984">
        <f>'Data Entry'!M985</f>
        <v>0</v>
      </c>
      <c r="E984">
        <f>'Data Entry'!N985</f>
        <v>0</v>
      </c>
      <c r="F984">
        <f>'Data Entry'!O985</f>
        <v>0</v>
      </c>
      <c r="G984">
        <f>'Data Entry'!P985</f>
        <v>0</v>
      </c>
      <c r="H984">
        <f>'Data Entry'!Q985</f>
        <v>0</v>
      </c>
      <c r="I984">
        <f>'Data Entry'!R985</f>
        <v>0</v>
      </c>
      <c r="J984">
        <f t="shared" si="165"/>
        <v>0</v>
      </c>
      <c r="K984" s="1">
        <f>SUMIFS('I want to cry'!C$2:C$2000,'I want to cry'!$A$2:$A$2000,$B984,'I want to cry'!$B$2:$B$2000,$C984)</f>
        <v>0</v>
      </c>
      <c r="L984" s="1">
        <f>SUMIFS('I want to cry'!D$2:D$2000,'I want to cry'!$A$2:$A$2000,$B984,'I want to cry'!$B$2:$B$2000,$C984)</f>
        <v>0</v>
      </c>
      <c r="M984" s="1">
        <f>SUMIFS('I want to cry'!E$2:E$2000,'I want to cry'!$A$2:$A$2000,$B984,'I want to cry'!$B$2:$B$2000,$C984)</f>
        <v>0</v>
      </c>
      <c r="N984" s="1">
        <f t="shared" si="166"/>
        <v>0</v>
      </c>
      <c r="O984" s="1">
        <f t="shared" si="167"/>
        <v>0</v>
      </c>
      <c r="P984" s="1">
        <f t="shared" si="168"/>
        <v>0</v>
      </c>
      <c r="Q984" s="1">
        <f>SUMIF('I have a blue banner'!A$2:A$2000,D984,'I have a blue banner'!L$2:L$2000)</f>
        <v>0</v>
      </c>
      <c r="R984" s="1">
        <f>SUMIF('I have a blue banner'!A$2:A$2000,F984,'I have a blue banner'!L$2:L$2000)</f>
        <v>0</v>
      </c>
      <c r="S984" s="1">
        <f>SUMIF('I have a blue banner'!A$2:A$2000,I984,'I have a blue banner'!L$2:L$2000)</f>
        <v>0</v>
      </c>
      <c r="T984" s="1">
        <f>SUMIF('I wanna go biking'!A$2:A$1000,D984,'I wanna go biking'!D$2:D$2000)</f>
        <v>0</v>
      </c>
      <c r="U984" s="1">
        <f>SUMIF('I wanna go biking'!A$2:A$2000,F984,'I wanna go biking'!D$2:D$2000)</f>
        <v>0</v>
      </c>
      <c r="V984" s="1">
        <f>SUMIF('I wanna go biking'!A$2:A$2000,H984,'I wanna go biking'!D$2:D$2000)</f>
        <v>0</v>
      </c>
      <c r="W984">
        <f t="shared" si="169"/>
        <v>0</v>
      </c>
      <c r="X984">
        <f t="shared" si="170"/>
        <v>0</v>
      </c>
      <c r="Y984">
        <f t="shared" si="171"/>
        <v>0</v>
      </c>
      <c r="Z984">
        <f t="shared" si="172"/>
        <v>0</v>
      </c>
      <c r="AA984">
        <f t="shared" si="173"/>
        <v>0</v>
      </c>
      <c r="AB984">
        <f t="shared" si="174"/>
        <v>0</v>
      </c>
      <c r="AC984" s="25">
        <f t="shared" si="175"/>
        <v>0</v>
      </c>
    </row>
    <row r="985" spans="1:29">
      <c r="A985">
        <f>'Data Entry'!A986</f>
        <v>0</v>
      </c>
      <c r="B985">
        <f>'Data Entry'!B986</f>
        <v>0</v>
      </c>
      <c r="C985">
        <f>'Data Entry'!C986</f>
        <v>0</v>
      </c>
      <c r="D985">
        <f>'Data Entry'!M986</f>
        <v>0</v>
      </c>
      <c r="E985">
        <f>'Data Entry'!N986</f>
        <v>0</v>
      </c>
      <c r="F985">
        <f>'Data Entry'!O986</f>
        <v>0</v>
      </c>
      <c r="G985">
        <f>'Data Entry'!P986</f>
        <v>0</v>
      </c>
      <c r="H985">
        <f>'Data Entry'!Q986</f>
        <v>0</v>
      </c>
      <c r="I985">
        <f>'Data Entry'!R986</f>
        <v>0</v>
      </c>
      <c r="J985">
        <f t="shared" si="165"/>
        <v>0</v>
      </c>
      <c r="K985" s="1">
        <f>SUMIFS('I want to cry'!C$2:C$2000,'I want to cry'!$A$2:$A$2000,$B985,'I want to cry'!$B$2:$B$2000,$C985)</f>
        <v>0</v>
      </c>
      <c r="L985" s="1">
        <f>SUMIFS('I want to cry'!D$2:D$2000,'I want to cry'!$A$2:$A$2000,$B985,'I want to cry'!$B$2:$B$2000,$C985)</f>
        <v>0</v>
      </c>
      <c r="M985" s="1">
        <f>SUMIFS('I want to cry'!E$2:E$2000,'I want to cry'!$A$2:$A$2000,$B985,'I want to cry'!$B$2:$B$2000,$C985)</f>
        <v>0</v>
      </c>
      <c r="N985" s="1">
        <f t="shared" si="166"/>
        <v>0</v>
      </c>
      <c r="O985" s="1">
        <f t="shared" si="167"/>
        <v>0</v>
      </c>
      <c r="P985" s="1">
        <f t="shared" si="168"/>
        <v>0</v>
      </c>
      <c r="Q985" s="1">
        <f>SUMIF('I have a blue banner'!A$2:A$2000,D985,'I have a blue banner'!L$2:L$2000)</f>
        <v>0</v>
      </c>
      <c r="R985" s="1">
        <f>SUMIF('I have a blue banner'!A$2:A$2000,F985,'I have a blue banner'!L$2:L$2000)</f>
        <v>0</v>
      </c>
      <c r="S985" s="1">
        <f>SUMIF('I have a blue banner'!A$2:A$2000,I985,'I have a blue banner'!L$2:L$2000)</f>
        <v>0</v>
      </c>
      <c r="T985" s="1">
        <f>SUMIF('I wanna go biking'!A$2:A$1000,D985,'I wanna go biking'!D$2:D$2000)</f>
        <v>0</v>
      </c>
      <c r="U985" s="1">
        <f>SUMIF('I wanna go biking'!A$2:A$2000,F985,'I wanna go biking'!D$2:D$2000)</f>
        <v>0</v>
      </c>
      <c r="V985" s="1">
        <f>SUMIF('I wanna go biking'!A$2:A$2000,H985,'I wanna go biking'!D$2:D$2000)</f>
        <v>0</v>
      </c>
      <c r="W985">
        <f t="shared" si="169"/>
        <v>0</v>
      </c>
      <c r="X985">
        <f t="shared" si="170"/>
        <v>0</v>
      </c>
      <c r="Y985">
        <f t="shared" si="171"/>
        <v>0</v>
      </c>
      <c r="Z985">
        <f t="shared" si="172"/>
        <v>0</v>
      </c>
      <c r="AA985">
        <f t="shared" si="173"/>
        <v>0</v>
      </c>
      <c r="AB985">
        <f t="shared" si="174"/>
        <v>0</v>
      </c>
      <c r="AC985" s="25">
        <f t="shared" si="175"/>
        <v>0</v>
      </c>
    </row>
    <row r="986" spans="1:29">
      <c r="A986">
        <f>'Data Entry'!A987</f>
        <v>0</v>
      </c>
      <c r="B986">
        <f>'Data Entry'!B987</f>
        <v>0</v>
      </c>
      <c r="C986">
        <f>'Data Entry'!C987</f>
        <v>0</v>
      </c>
      <c r="D986">
        <f>'Data Entry'!M987</f>
        <v>0</v>
      </c>
      <c r="E986">
        <f>'Data Entry'!N987</f>
        <v>0</v>
      </c>
      <c r="F986">
        <f>'Data Entry'!O987</f>
        <v>0</v>
      </c>
      <c r="G986">
        <f>'Data Entry'!P987</f>
        <v>0</v>
      </c>
      <c r="H986">
        <f>'Data Entry'!Q987</f>
        <v>0</v>
      </c>
      <c r="I986">
        <f>'Data Entry'!R987</f>
        <v>0</v>
      </c>
      <c r="J986">
        <f t="shared" si="165"/>
        <v>0</v>
      </c>
      <c r="K986" s="1">
        <f>SUMIFS('I want to cry'!C$2:C$2000,'I want to cry'!$A$2:$A$2000,$B986,'I want to cry'!$B$2:$B$2000,$C986)</f>
        <v>0</v>
      </c>
      <c r="L986" s="1">
        <f>SUMIFS('I want to cry'!D$2:D$2000,'I want to cry'!$A$2:$A$2000,$B986,'I want to cry'!$B$2:$B$2000,$C986)</f>
        <v>0</v>
      </c>
      <c r="M986" s="1">
        <f>SUMIFS('I want to cry'!E$2:E$2000,'I want to cry'!$A$2:$A$2000,$B986,'I want to cry'!$B$2:$B$2000,$C986)</f>
        <v>0</v>
      </c>
      <c r="N986" s="1">
        <f t="shared" si="166"/>
        <v>0</v>
      </c>
      <c r="O986" s="1">
        <f t="shared" si="167"/>
        <v>0</v>
      </c>
      <c r="P986" s="1">
        <f t="shared" si="168"/>
        <v>0</v>
      </c>
      <c r="Q986" s="1">
        <f>SUMIF('I have a blue banner'!A$2:A$2000,D986,'I have a blue banner'!L$2:L$2000)</f>
        <v>0</v>
      </c>
      <c r="R986" s="1">
        <f>SUMIF('I have a blue banner'!A$2:A$2000,F986,'I have a blue banner'!L$2:L$2000)</f>
        <v>0</v>
      </c>
      <c r="S986" s="1">
        <f>SUMIF('I have a blue banner'!A$2:A$2000,I986,'I have a blue banner'!L$2:L$2000)</f>
        <v>0</v>
      </c>
      <c r="T986" s="1">
        <f>SUMIF('I wanna go biking'!A$2:A$1000,D986,'I wanna go biking'!D$2:D$2000)</f>
        <v>0</v>
      </c>
      <c r="U986" s="1">
        <f>SUMIF('I wanna go biking'!A$2:A$2000,F986,'I wanna go biking'!D$2:D$2000)</f>
        <v>0</v>
      </c>
      <c r="V986" s="1">
        <f>SUMIF('I wanna go biking'!A$2:A$2000,H986,'I wanna go biking'!D$2:D$2000)</f>
        <v>0</v>
      </c>
      <c r="W986">
        <f t="shared" si="169"/>
        <v>0</v>
      </c>
      <c r="X986">
        <f t="shared" si="170"/>
        <v>0</v>
      </c>
      <c r="Y986">
        <f t="shared" si="171"/>
        <v>0</v>
      </c>
      <c r="Z986">
        <f t="shared" si="172"/>
        <v>0</v>
      </c>
      <c r="AA986">
        <f t="shared" si="173"/>
        <v>0</v>
      </c>
      <c r="AB986">
        <f t="shared" si="174"/>
        <v>0</v>
      </c>
      <c r="AC986" s="25">
        <f t="shared" si="175"/>
        <v>0</v>
      </c>
    </row>
    <row r="987" spans="1:29">
      <c r="A987">
        <f>'Data Entry'!A988</f>
        <v>0</v>
      </c>
      <c r="B987">
        <f>'Data Entry'!B988</f>
        <v>0</v>
      </c>
      <c r="C987">
        <f>'Data Entry'!C988</f>
        <v>0</v>
      </c>
      <c r="D987">
        <f>'Data Entry'!M988</f>
        <v>0</v>
      </c>
      <c r="E987">
        <f>'Data Entry'!N988</f>
        <v>0</v>
      </c>
      <c r="F987">
        <f>'Data Entry'!O988</f>
        <v>0</v>
      </c>
      <c r="G987">
        <f>'Data Entry'!P988</f>
        <v>0</v>
      </c>
      <c r="H987">
        <f>'Data Entry'!Q988</f>
        <v>0</v>
      </c>
      <c r="I987">
        <f>'Data Entry'!R988</f>
        <v>0</v>
      </c>
      <c r="J987">
        <f t="shared" si="165"/>
        <v>0</v>
      </c>
      <c r="K987" s="1">
        <f>SUMIFS('I want to cry'!C$2:C$2000,'I want to cry'!$A$2:$A$2000,$B987,'I want to cry'!$B$2:$B$2000,$C987)</f>
        <v>0</v>
      </c>
      <c r="L987" s="1">
        <f>SUMIFS('I want to cry'!D$2:D$2000,'I want to cry'!$A$2:$A$2000,$B987,'I want to cry'!$B$2:$B$2000,$C987)</f>
        <v>0</v>
      </c>
      <c r="M987" s="1">
        <f>SUMIFS('I want to cry'!E$2:E$2000,'I want to cry'!$A$2:$A$2000,$B987,'I want to cry'!$B$2:$B$2000,$C987)</f>
        <v>0</v>
      </c>
      <c r="N987" s="1">
        <f t="shared" si="166"/>
        <v>0</v>
      </c>
      <c r="O987" s="1">
        <f t="shared" si="167"/>
        <v>0</v>
      </c>
      <c r="P987" s="1">
        <f t="shared" si="168"/>
        <v>0</v>
      </c>
      <c r="Q987" s="1">
        <f>SUMIF('I have a blue banner'!A$2:A$2000,D987,'I have a blue banner'!L$2:L$2000)</f>
        <v>0</v>
      </c>
      <c r="R987" s="1">
        <f>SUMIF('I have a blue banner'!A$2:A$2000,F987,'I have a blue banner'!L$2:L$2000)</f>
        <v>0</v>
      </c>
      <c r="S987" s="1">
        <f>SUMIF('I have a blue banner'!A$2:A$2000,I987,'I have a blue banner'!L$2:L$2000)</f>
        <v>0</v>
      </c>
      <c r="T987" s="1">
        <f>SUMIF('I wanna go biking'!A$2:A$1000,D987,'I wanna go biking'!D$2:D$2000)</f>
        <v>0</v>
      </c>
      <c r="U987" s="1">
        <f>SUMIF('I wanna go biking'!A$2:A$2000,F987,'I wanna go biking'!D$2:D$2000)</f>
        <v>0</v>
      </c>
      <c r="V987" s="1">
        <f>SUMIF('I wanna go biking'!A$2:A$2000,H987,'I wanna go biking'!D$2:D$2000)</f>
        <v>0</v>
      </c>
      <c r="W987">
        <f t="shared" si="169"/>
        <v>0</v>
      </c>
      <c r="X987">
        <f t="shared" si="170"/>
        <v>0</v>
      </c>
      <c r="Y987">
        <f t="shared" si="171"/>
        <v>0</v>
      </c>
      <c r="Z987">
        <f t="shared" si="172"/>
        <v>0</v>
      </c>
      <c r="AA987">
        <f t="shared" si="173"/>
        <v>0</v>
      </c>
      <c r="AB987">
        <f t="shared" si="174"/>
        <v>0</v>
      </c>
      <c r="AC987" s="25">
        <f t="shared" si="175"/>
        <v>0</v>
      </c>
    </row>
    <row r="988" spans="1:29">
      <c r="A988">
        <f>'Data Entry'!A989</f>
        <v>0</v>
      </c>
      <c r="B988">
        <f>'Data Entry'!B989</f>
        <v>0</v>
      </c>
      <c r="C988">
        <f>'Data Entry'!C989</f>
        <v>0</v>
      </c>
      <c r="D988">
        <f>'Data Entry'!M989</f>
        <v>0</v>
      </c>
      <c r="E988">
        <f>'Data Entry'!N989</f>
        <v>0</v>
      </c>
      <c r="F988">
        <f>'Data Entry'!O989</f>
        <v>0</v>
      </c>
      <c r="G988">
        <f>'Data Entry'!P989</f>
        <v>0</v>
      </c>
      <c r="H988">
        <f>'Data Entry'!Q989</f>
        <v>0</v>
      </c>
      <c r="I988">
        <f>'Data Entry'!R989</f>
        <v>0</v>
      </c>
      <c r="J988">
        <f t="shared" si="165"/>
        <v>0</v>
      </c>
      <c r="K988" s="1">
        <f>SUMIFS('I want to cry'!C$2:C$2000,'I want to cry'!$A$2:$A$2000,$B988,'I want to cry'!$B$2:$B$2000,$C988)</f>
        <v>0</v>
      </c>
      <c r="L988" s="1">
        <f>SUMIFS('I want to cry'!D$2:D$2000,'I want to cry'!$A$2:$A$2000,$B988,'I want to cry'!$B$2:$B$2000,$C988)</f>
        <v>0</v>
      </c>
      <c r="M988" s="1">
        <f>SUMIFS('I want to cry'!E$2:E$2000,'I want to cry'!$A$2:$A$2000,$B988,'I want to cry'!$B$2:$B$2000,$C988)</f>
        <v>0</v>
      </c>
      <c r="N988" s="1">
        <f t="shared" si="166"/>
        <v>0</v>
      </c>
      <c r="O988" s="1">
        <f t="shared" si="167"/>
        <v>0</v>
      </c>
      <c r="P988" s="1">
        <f t="shared" si="168"/>
        <v>0</v>
      </c>
      <c r="Q988" s="1">
        <f>SUMIF('I have a blue banner'!A$2:A$2000,D988,'I have a blue banner'!L$2:L$2000)</f>
        <v>0</v>
      </c>
      <c r="R988" s="1">
        <f>SUMIF('I have a blue banner'!A$2:A$2000,F988,'I have a blue banner'!L$2:L$2000)</f>
        <v>0</v>
      </c>
      <c r="S988" s="1">
        <f>SUMIF('I have a blue banner'!A$2:A$2000,I988,'I have a blue banner'!L$2:L$2000)</f>
        <v>0</v>
      </c>
      <c r="T988" s="1">
        <f>SUMIF('I wanna go biking'!A$2:A$1000,D988,'I wanna go biking'!D$2:D$2000)</f>
        <v>0</v>
      </c>
      <c r="U988" s="1">
        <f>SUMIF('I wanna go biking'!A$2:A$2000,F988,'I wanna go biking'!D$2:D$2000)</f>
        <v>0</v>
      </c>
      <c r="V988" s="1">
        <f>SUMIF('I wanna go biking'!A$2:A$2000,H988,'I wanna go biking'!D$2:D$2000)</f>
        <v>0</v>
      </c>
      <c r="W988">
        <f t="shared" si="169"/>
        <v>0</v>
      </c>
      <c r="X988">
        <f t="shared" si="170"/>
        <v>0</v>
      </c>
      <c r="Y988">
        <f t="shared" si="171"/>
        <v>0</v>
      </c>
      <c r="Z988">
        <f t="shared" si="172"/>
        <v>0</v>
      </c>
      <c r="AA988">
        <f t="shared" si="173"/>
        <v>0</v>
      </c>
      <c r="AB988">
        <f t="shared" si="174"/>
        <v>0</v>
      </c>
      <c r="AC988" s="25">
        <f t="shared" si="175"/>
        <v>0</v>
      </c>
    </row>
    <row r="989" spans="1:29">
      <c r="A989">
        <f>'Data Entry'!A990</f>
        <v>0</v>
      </c>
      <c r="B989">
        <f>'Data Entry'!B990</f>
        <v>0</v>
      </c>
      <c r="C989">
        <f>'Data Entry'!C990</f>
        <v>0</v>
      </c>
      <c r="D989">
        <f>'Data Entry'!M990</f>
        <v>0</v>
      </c>
      <c r="E989">
        <f>'Data Entry'!N990</f>
        <v>0</v>
      </c>
      <c r="F989">
        <f>'Data Entry'!O990</f>
        <v>0</v>
      </c>
      <c r="G989">
        <f>'Data Entry'!P990</f>
        <v>0</v>
      </c>
      <c r="H989">
        <f>'Data Entry'!Q990</f>
        <v>0</v>
      </c>
      <c r="I989">
        <f>'Data Entry'!R990</f>
        <v>0</v>
      </c>
      <c r="J989">
        <f t="shared" si="165"/>
        <v>0</v>
      </c>
      <c r="K989" s="1">
        <f>SUMIFS('I want to cry'!C$2:C$2000,'I want to cry'!$A$2:$A$2000,$B989,'I want to cry'!$B$2:$B$2000,$C989)</f>
        <v>0</v>
      </c>
      <c r="L989" s="1">
        <f>SUMIFS('I want to cry'!D$2:D$2000,'I want to cry'!$A$2:$A$2000,$B989,'I want to cry'!$B$2:$B$2000,$C989)</f>
        <v>0</v>
      </c>
      <c r="M989" s="1">
        <f>SUMIFS('I want to cry'!E$2:E$2000,'I want to cry'!$A$2:$A$2000,$B989,'I want to cry'!$B$2:$B$2000,$C989)</f>
        <v>0</v>
      </c>
      <c r="N989" s="1">
        <f t="shared" si="166"/>
        <v>0</v>
      </c>
      <c r="O989" s="1">
        <f t="shared" si="167"/>
        <v>0</v>
      </c>
      <c r="P989" s="1">
        <f t="shared" si="168"/>
        <v>0</v>
      </c>
      <c r="Q989" s="1">
        <f>SUMIF('I have a blue banner'!A$2:A$2000,D989,'I have a blue banner'!L$2:L$2000)</f>
        <v>0</v>
      </c>
      <c r="R989" s="1">
        <f>SUMIF('I have a blue banner'!A$2:A$2000,F989,'I have a blue banner'!L$2:L$2000)</f>
        <v>0</v>
      </c>
      <c r="S989" s="1">
        <f>SUMIF('I have a blue banner'!A$2:A$2000,I989,'I have a blue banner'!L$2:L$2000)</f>
        <v>0</v>
      </c>
      <c r="T989" s="1">
        <f>SUMIF('I wanna go biking'!A$2:A$1000,D989,'I wanna go biking'!D$2:D$2000)</f>
        <v>0</v>
      </c>
      <c r="U989" s="1">
        <f>SUMIF('I wanna go biking'!A$2:A$2000,F989,'I wanna go biking'!D$2:D$2000)</f>
        <v>0</v>
      </c>
      <c r="V989" s="1">
        <f>SUMIF('I wanna go biking'!A$2:A$2000,H989,'I wanna go biking'!D$2:D$2000)</f>
        <v>0</v>
      </c>
      <c r="W989">
        <f t="shared" si="169"/>
        <v>0</v>
      </c>
      <c r="X989">
        <f t="shared" si="170"/>
        <v>0</v>
      </c>
      <c r="Y989">
        <f t="shared" si="171"/>
        <v>0</v>
      </c>
      <c r="Z989">
        <f t="shared" si="172"/>
        <v>0</v>
      </c>
      <c r="AA989">
        <f t="shared" si="173"/>
        <v>0</v>
      </c>
      <c r="AB989">
        <f t="shared" si="174"/>
        <v>0</v>
      </c>
      <c r="AC989" s="25">
        <f t="shared" si="175"/>
        <v>0</v>
      </c>
    </row>
    <row r="990" spans="1:29">
      <c r="A990">
        <f>'Data Entry'!A991</f>
        <v>0</v>
      </c>
      <c r="B990">
        <f>'Data Entry'!B991</f>
        <v>0</v>
      </c>
      <c r="C990">
        <f>'Data Entry'!C991</f>
        <v>0</v>
      </c>
      <c r="D990">
        <f>'Data Entry'!M991</f>
        <v>0</v>
      </c>
      <c r="E990">
        <f>'Data Entry'!N991</f>
        <v>0</v>
      </c>
      <c r="F990">
        <f>'Data Entry'!O991</f>
        <v>0</v>
      </c>
      <c r="G990">
        <f>'Data Entry'!P991</f>
        <v>0</v>
      </c>
      <c r="H990">
        <f>'Data Entry'!Q991</f>
        <v>0</v>
      </c>
      <c r="I990">
        <f>'Data Entry'!R991</f>
        <v>0</v>
      </c>
      <c r="J990">
        <f t="shared" si="165"/>
        <v>0</v>
      </c>
      <c r="K990" s="1">
        <f>SUMIFS('I want to cry'!C$2:C$2000,'I want to cry'!$A$2:$A$2000,$B990,'I want to cry'!$B$2:$B$2000,$C990)</f>
        <v>0</v>
      </c>
      <c r="L990" s="1">
        <f>SUMIFS('I want to cry'!D$2:D$2000,'I want to cry'!$A$2:$A$2000,$B990,'I want to cry'!$B$2:$B$2000,$C990)</f>
        <v>0</v>
      </c>
      <c r="M990" s="1">
        <f>SUMIFS('I want to cry'!E$2:E$2000,'I want to cry'!$A$2:$A$2000,$B990,'I want to cry'!$B$2:$B$2000,$C990)</f>
        <v>0</v>
      </c>
      <c r="N990" s="1">
        <f t="shared" si="166"/>
        <v>0</v>
      </c>
      <c r="O990" s="1">
        <f t="shared" si="167"/>
        <v>0</v>
      </c>
      <c r="P990" s="1">
        <f t="shared" si="168"/>
        <v>0</v>
      </c>
      <c r="Q990" s="1">
        <f>SUMIF('I have a blue banner'!A$2:A$2000,D990,'I have a blue banner'!L$2:L$2000)</f>
        <v>0</v>
      </c>
      <c r="R990" s="1">
        <f>SUMIF('I have a blue banner'!A$2:A$2000,F990,'I have a blue banner'!L$2:L$2000)</f>
        <v>0</v>
      </c>
      <c r="S990" s="1">
        <f>SUMIF('I have a blue banner'!A$2:A$2000,I990,'I have a blue banner'!L$2:L$2000)</f>
        <v>0</v>
      </c>
      <c r="T990" s="1">
        <f>SUMIF('I wanna go biking'!A$2:A$1000,D990,'I wanna go biking'!D$2:D$2000)</f>
        <v>0</v>
      </c>
      <c r="U990" s="1">
        <f>SUMIF('I wanna go biking'!A$2:A$2000,F990,'I wanna go biking'!D$2:D$2000)</f>
        <v>0</v>
      </c>
      <c r="V990" s="1">
        <f>SUMIF('I wanna go biking'!A$2:A$2000,H990,'I wanna go biking'!D$2:D$2000)</f>
        <v>0</v>
      </c>
      <c r="W990">
        <f t="shared" si="169"/>
        <v>0</v>
      </c>
      <c r="X990">
        <f t="shared" si="170"/>
        <v>0</v>
      </c>
      <c r="Y990">
        <f t="shared" si="171"/>
        <v>0</v>
      </c>
      <c r="Z990">
        <f t="shared" si="172"/>
        <v>0</v>
      </c>
      <c r="AA990">
        <f t="shared" si="173"/>
        <v>0</v>
      </c>
      <c r="AB990">
        <f t="shared" si="174"/>
        <v>0</v>
      </c>
      <c r="AC990" s="25">
        <f t="shared" si="175"/>
        <v>0</v>
      </c>
    </row>
    <row r="991" spans="1:29">
      <c r="A991">
        <f>'Data Entry'!A992</f>
        <v>0</v>
      </c>
      <c r="B991">
        <f>'Data Entry'!B992</f>
        <v>0</v>
      </c>
      <c r="C991">
        <f>'Data Entry'!C992</f>
        <v>0</v>
      </c>
      <c r="D991">
        <f>'Data Entry'!M992</f>
        <v>0</v>
      </c>
      <c r="E991">
        <f>'Data Entry'!N992</f>
        <v>0</v>
      </c>
      <c r="F991">
        <f>'Data Entry'!O992</f>
        <v>0</v>
      </c>
      <c r="G991">
        <f>'Data Entry'!P992</f>
        <v>0</v>
      </c>
      <c r="H991">
        <f>'Data Entry'!Q992</f>
        <v>0</v>
      </c>
      <c r="I991">
        <f>'Data Entry'!R992</f>
        <v>0</v>
      </c>
      <c r="J991">
        <f t="shared" si="165"/>
        <v>0</v>
      </c>
      <c r="K991" s="1">
        <f>SUMIFS('I want to cry'!C$2:C$2000,'I want to cry'!$A$2:$A$2000,$B991,'I want to cry'!$B$2:$B$2000,$C991)</f>
        <v>0</v>
      </c>
      <c r="L991" s="1">
        <f>SUMIFS('I want to cry'!D$2:D$2000,'I want to cry'!$A$2:$A$2000,$B991,'I want to cry'!$B$2:$B$2000,$C991)</f>
        <v>0</v>
      </c>
      <c r="M991" s="1">
        <f>SUMIFS('I want to cry'!E$2:E$2000,'I want to cry'!$A$2:$A$2000,$B991,'I want to cry'!$B$2:$B$2000,$C991)</f>
        <v>0</v>
      </c>
      <c r="N991" s="1">
        <f t="shared" si="166"/>
        <v>0</v>
      </c>
      <c r="O991" s="1">
        <f t="shared" si="167"/>
        <v>0</v>
      </c>
      <c r="P991" s="1">
        <f t="shared" si="168"/>
        <v>0</v>
      </c>
      <c r="Q991" s="1">
        <f>SUMIF('I have a blue banner'!A$2:A$2000,D991,'I have a blue banner'!L$2:L$2000)</f>
        <v>0</v>
      </c>
      <c r="R991" s="1">
        <f>SUMIF('I have a blue banner'!A$2:A$2000,F991,'I have a blue banner'!L$2:L$2000)</f>
        <v>0</v>
      </c>
      <c r="S991" s="1">
        <f>SUMIF('I have a blue banner'!A$2:A$2000,I991,'I have a blue banner'!L$2:L$2000)</f>
        <v>0</v>
      </c>
      <c r="T991" s="1">
        <f>SUMIF('I wanna go biking'!A$2:A$1000,D991,'I wanna go biking'!D$2:D$2000)</f>
        <v>0</v>
      </c>
      <c r="U991" s="1">
        <f>SUMIF('I wanna go biking'!A$2:A$2000,F991,'I wanna go biking'!D$2:D$2000)</f>
        <v>0</v>
      </c>
      <c r="V991" s="1">
        <f>SUMIF('I wanna go biking'!A$2:A$2000,H991,'I wanna go biking'!D$2:D$2000)</f>
        <v>0</v>
      </c>
      <c r="W991">
        <f t="shared" si="169"/>
        <v>0</v>
      </c>
      <c r="X991">
        <f t="shared" si="170"/>
        <v>0</v>
      </c>
      <c r="Y991">
        <f t="shared" si="171"/>
        <v>0</v>
      </c>
      <c r="Z991">
        <f t="shared" si="172"/>
        <v>0</v>
      </c>
      <c r="AA991">
        <f t="shared" si="173"/>
        <v>0</v>
      </c>
      <c r="AB991">
        <f t="shared" si="174"/>
        <v>0</v>
      </c>
      <c r="AC991" s="25">
        <f t="shared" si="175"/>
        <v>0</v>
      </c>
    </row>
    <row r="992" spans="1:29">
      <c r="A992">
        <f>'Data Entry'!A993</f>
        <v>0</v>
      </c>
      <c r="B992">
        <f>'Data Entry'!B993</f>
        <v>0</v>
      </c>
      <c r="C992">
        <f>'Data Entry'!C993</f>
        <v>0</v>
      </c>
      <c r="D992">
        <f>'Data Entry'!M993</f>
        <v>0</v>
      </c>
      <c r="E992">
        <f>'Data Entry'!N993</f>
        <v>0</v>
      </c>
      <c r="F992">
        <f>'Data Entry'!O993</f>
        <v>0</v>
      </c>
      <c r="G992">
        <f>'Data Entry'!P993</f>
        <v>0</v>
      </c>
      <c r="H992">
        <f>'Data Entry'!Q993</f>
        <v>0</v>
      </c>
      <c r="I992">
        <f>'Data Entry'!R993</f>
        <v>0</v>
      </c>
      <c r="J992">
        <f t="shared" si="165"/>
        <v>0</v>
      </c>
      <c r="K992" s="1">
        <f>SUMIFS('I want to cry'!C$2:C$2000,'I want to cry'!$A$2:$A$2000,$B992,'I want to cry'!$B$2:$B$2000,$C992)</f>
        <v>0</v>
      </c>
      <c r="L992" s="1">
        <f>SUMIFS('I want to cry'!D$2:D$2000,'I want to cry'!$A$2:$A$2000,$B992,'I want to cry'!$B$2:$B$2000,$C992)</f>
        <v>0</v>
      </c>
      <c r="M992" s="1">
        <f>SUMIFS('I want to cry'!E$2:E$2000,'I want to cry'!$A$2:$A$2000,$B992,'I want to cry'!$B$2:$B$2000,$C992)</f>
        <v>0</v>
      </c>
      <c r="N992" s="1">
        <f t="shared" si="166"/>
        <v>0</v>
      </c>
      <c r="O992" s="1">
        <f t="shared" si="167"/>
        <v>0</v>
      </c>
      <c r="P992" s="1">
        <f t="shared" si="168"/>
        <v>0</v>
      </c>
      <c r="Q992" s="1">
        <f>SUMIF('I have a blue banner'!A$2:A$2000,D992,'I have a blue banner'!L$2:L$2000)</f>
        <v>0</v>
      </c>
      <c r="R992" s="1">
        <f>SUMIF('I have a blue banner'!A$2:A$2000,F992,'I have a blue banner'!L$2:L$2000)</f>
        <v>0</v>
      </c>
      <c r="S992" s="1">
        <f>SUMIF('I have a blue banner'!A$2:A$2000,I992,'I have a blue banner'!L$2:L$2000)</f>
        <v>0</v>
      </c>
      <c r="T992" s="1">
        <f>SUMIF('I wanna go biking'!A$2:A$1000,D992,'I wanna go biking'!D$2:D$2000)</f>
        <v>0</v>
      </c>
      <c r="U992" s="1">
        <f>SUMIF('I wanna go biking'!A$2:A$2000,F992,'I wanna go biking'!D$2:D$2000)</f>
        <v>0</v>
      </c>
      <c r="V992" s="1">
        <f>SUMIF('I wanna go biking'!A$2:A$2000,H992,'I wanna go biking'!D$2:D$2000)</f>
        <v>0</v>
      </c>
      <c r="W992">
        <f t="shared" si="169"/>
        <v>0</v>
      </c>
      <c r="X992">
        <f t="shared" si="170"/>
        <v>0</v>
      </c>
      <c r="Y992">
        <f t="shared" si="171"/>
        <v>0</v>
      </c>
      <c r="Z992">
        <f t="shared" si="172"/>
        <v>0</v>
      </c>
      <c r="AA992">
        <f t="shared" si="173"/>
        <v>0</v>
      </c>
      <c r="AB992">
        <f t="shared" si="174"/>
        <v>0</v>
      </c>
      <c r="AC992" s="25">
        <f t="shared" si="175"/>
        <v>0</v>
      </c>
    </row>
    <row r="993" spans="1:29">
      <c r="A993">
        <f>'Data Entry'!A994</f>
        <v>0</v>
      </c>
      <c r="B993">
        <f>'Data Entry'!B994</f>
        <v>0</v>
      </c>
      <c r="C993">
        <f>'Data Entry'!C994</f>
        <v>0</v>
      </c>
      <c r="D993">
        <f>'Data Entry'!M994</f>
        <v>0</v>
      </c>
      <c r="E993">
        <f>'Data Entry'!N994</f>
        <v>0</v>
      </c>
      <c r="F993">
        <f>'Data Entry'!O994</f>
        <v>0</v>
      </c>
      <c r="G993">
        <f>'Data Entry'!P994</f>
        <v>0</v>
      </c>
      <c r="H993">
        <f>'Data Entry'!Q994</f>
        <v>0</v>
      </c>
      <c r="I993">
        <f>'Data Entry'!R994</f>
        <v>0</v>
      </c>
      <c r="J993">
        <f t="shared" si="165"/>
        <v>0</v>
      </c>
      <c r="K993" s="1">
        <f>SUMIFS('I want to cry'!C$2:C$2000,'I want to cry'!$A$2:$A$2000,$B993,'I want to cry'!$B$2:$B$2000,$C993)</f>
        <v>0</v>
      </c>
      <c r="L993" s="1">
        <f>SUMIFS('I want to cry'!D$2:D$2000,'I want to cry'!$A$2:$A$2000,$B993,'I want to cry'!$B$2:$B$2000,$C993)</f>
        <v>0</v>
      </c>
      <c r="M993" s="1">
        <f>SUMIFS('I want to cry'!E$2:E$2000,'I want to cry'!$A$2:$A$2000,$B993,'I want to cry'!$B$2:$B$2000,$C993)</f>
        <v>0</v>
      </c>
      <c r="N993" s="1">
        <f t="shared" si="166"/>
        <v>0</v>
      </c>
      <c r="O993" s="1">
        <f t="shared" si="167"/>
        <v>0</v>
      </c>
      <c r="P993" s="1">
        <f t="shared" si="168"/>
        <v>0</v>
      </c>
      <c r="Q993" s="1">
        <f>SUMIF('I have a blue banner'!A$2:A$2000,D993,'I have a blue banner'!L$2:L$2000)</f>
        <v>0</v>
      </c>
      <c r="R993" s="1">
        <f>SUMIF('I have a blue banner'!A$2:A$2000,F993,'I have a blue banner'!L$2:L$2000)</f>
        <v>0</v>
      </c>
      <c r="S993" s="1">
        <f>SUMIF('I have a blue banner'!A$2:A$2000,I993,'I have a blue banner'!L$2:L$2000)</f>
        <v>0</v>
      </c>
      <c r="T993" s="1">
        <f>SUMIF('I wanna go biking'!A$2:A$1000,D993,'I wanna go biking'!D$2:D$2000)</f>
        <v>0</v>
      </c>
      <c r="U993" s="1">
        <f>SUMIF('I wanna go biking'!A$2:A$2000,F993,'I wanna go biking'!D$2:D$2000)</f>
        <v>0</v>
      </c>
      <c r="V993" s="1">
        <f>SUMIF('I wanna go biking'!A$2:A$2000,H993,'I wanna go biking'!D$2:D$2000)</f>
        <v>0</v>
      </c>
      <c r="W993">
        <f t="shared" si="169"/>
        <v>0</v>
      </c>
      <c r="X993">
        <f t="shared" si="170"/>
        <v>0</v>
      </c>
      <c r="Y993">
        <f t="shared" si="171"/>
        <v>0</v>
      </c>
      <c r="Z993">
        <f t="shared" si="172"/>
        <v>0</v>
      </c>
      <c r="AA993">
        <f t="shared" si="173"/>
        <v>0</v>
      </c>
      <c r="AB993">
        <f t="shared" si="174"/>
        <v>0</v>
      </c>
      <c r="AC993" s="25">
        <f t="shared" si="175"/>
        <v>0</v>
      </c>
    </row>
    <row r="994" spans="1:29">
      <c r="A994">
        <f>'Data Entry'!A995</f>
        <v>0</v>
      </c>
      <c r="B994">
        <f>'Data Entry'!B995</f>
        <v>0</v>
      </c>
      <c r="C994">
        <f>'Data Entry'!C995</f>
        <v>0</v>
      </c>
      <c r="D994">
        <f>'Data Entry'!M995</f>
        <v>0</v>
      </c>
      <c r="E994">
        <f>'Data Entry'!N995</f>
        <v>0</v>
      </c>
      <c r="F994">
        <f>'Data Entry'!O995</f>
        <v>0</v>
      </c>
      <c r="G994">
        <f>'Data Entry'!P995</f>
        <v>0</v>
      </c>
      <c r="H994">
        <f>'Data Entry'!Q995</f>
        <v>0</v>
      </c>
      <c r="I994">
        <f>'Data Entry'!R995</f>
        <v>0</v>
      </c>
      <c r="J994">
        <f t="shared" si="165"/>
        <v>0</v>
      </c>
      <c r="K994" s="1">
        <f>SUMIFS('I want to cry'!C$2:C$2000,'I want to cry'!$A$2:$A$2000,$B994,'I want to cry'!$B$2:$B$2000,$C994)</f>
        <v>0</v>
      </c>
      <c r="L994" s="1">
        <f>SUMIFS('I want to cry'!D$2:D$2000,'I want to cry'!$A$2:$A$2000,$B994,'I want to cry'!$B$2:$B$2000,$C994)</f>
        <v>0</v>
      </c>
      <c r="M994" s="1">
        <f>SUMIFS('I want to cry'!E$2:E$2000,'I want to cry'!$A$2:$A$2000,$B994,'I want to cry'!$B$2:$B$2000,$C994)</f>
        <v>0</v>
      </c>
      <c r="N994" s="1">
        <f t="shared" si="166"/>
        <v>0</v>
      </c>
      <c r="O994" s="1">
        <f t="shared" si="167"/>
        <v>0</v>
      </c>
      <c r="P994" s="1">
        <f t="shared" si="168"/>
        <v>0</v>
      </c>
      <c r="Q994" s="1">
        <f>SUMIF('I have a blue banner'!A$2:A$2000,D994,'I have a blue banner'!L$2:L$2000)</f>
        <v>0</v>
      </c>
      <c r="R994" s="1">
        <f>SUMIF('I have a blue banner'!A$2:A$2000,F994,'I have a blue banner'!L$2:L$2000)</f>
        <v>0</v>
      </c>
      <c r="S994" s="1">
        <f>SUMIF('I have a blue banner'!A$2:A$2000,I994,'I have a blue banner'!L$2:L$2000)</f>
        <v>0</v>
      </c>
      <c r="T994" s="1">
        <f>SUMIF('I wanna go biking'!A$2:A$1000,D994,'I wanna go biking'!D$2:D$2000)</f>
        <v>0</v>
      </c>
      <c r="U994" s="1">
        <f>SUMIF('I wanna go biking'!A$2:A$2000,F994,'I wanna go biking'!D$2:D$2000)</f>
        <v>0</v>
      </c>
      <c r="V994" s="1">
        <f>SUMIF('I wanna go biking'!A$2:A$2000,H994,'I wanna go biking'!D$2:D$2000)</f>
        <v>0</v>
      </c>
      <c r="W994">
        <f t="shared" si="169"/>
        <v>0</v>
      </c>
      <c r="X994">
        <f t="shared" si="170"/>
        <v>0</v>
      </c>
      <c r="Y994">
        <f t="shared" si="171"/>
        <v>0</v>
      </c>
      <c r="Z994">
        <f t="shared" si="172"/>
        <v>0</v>
      </c>
      <c r="AA994">
        <f t="shared" si="173"/>
        <v>0</v>
      </c>
      <c r="AB994">
        <f t="shared" si="174"/>
        <v>0</v>
      </c>
      <c r="AC994" s="25">
        <f t="shared" si="175"/>
        <v>0</v>
      </c>
    </row>
    <row r="995" spans="1:29">
      <c r="A995">
        <f>'Data Entry'!A996</f>
        <v>0</v>
      </c>
      <c r="B995">
        <f>'Data Entry'!B996</f>
        <v>0</v>
      </c>
      <c r="C995">
        <f>'Data Entry'!C996</f>
        <v>0</v>
      </c>
      <c r="D995">
        <f>'Data Entry'!M996</f>
        <v>0</v>
      </c>
      <c r="E995">
        <f>'Data Entry'!N996</f>
        <v>0</v>
      </c>
      <c r="F995">
        <f>'Data Entry'!O996</f>
        <v>0</v>
      </c>
      <c r="G995">
        <f>'Data Entry'!P996</f>
        <v>0</v>
      </c>
      <c r="H995">
        <f>'Data Entry'!Q996</f>
        <v>0</v>
      </c>
      <c r="I995">
        <f>'Data Entry'!R996</f>
        <v>0</v>
      </c>
      <c r="J995">
        <f t="shared" si="165"/>
        <v>0</v>
      </c>
      <c r="K995" s="1">
        <f>SUMIFS('I want to cry'!C$2:C$2000,'I want to cry'!$A$2:$A$2000,$B995,'I want to cry'!$B$2:$B$2000,$C995)</f>
        <v>0</v>
      </c>
      <c r="L995" s="1">
        <f>SUMIFS('I want to cry'!D$2:D$2000,'I want to cry'!$A$2:$A$2000,$B995,'I want to cry'!$B$2:$B$2000,$C995)</f>
        <v>0</v>
      </c>
      <c r="M995" s="1">
        <f>SUMIFS('I want to cry'!E$2:E$2000,'I want to cry'!$A$2:$A$2000,$B995,'I want to cry'!$B$2:$B$2000,$C995)</f>
        <v>0</v>
      </c>
      <c r="N995" s="1">
        <f t="shared" si="166"/>
        <v>0</v>
      </c>
      <c r="O995" s="1">
        <f t="shared" si="167"/>
        <v>0</v>
      </c>
      <c r="P995" s="1">
        <f t="shared" si="168"/>
        <v>0</v>
      </c>
      <c r="Q995" s="1">
        <f>SUMIF('I have a blue banner'!A$2:A$2000,D995,'I have a blue banner'!L$2:L$2000)</f>
        <v>0</v>
      </c>
      <c r="R995" s="1">
        <f>SUMIF('I have a blue banner'!A$2:A$2000,F995,'I have a blue banner'!L$2:L$2000)</f>
        <v>0</v>
      </c>
      <c r="S995" s="1">
        <f>SUMIF('I have a blue banner'!A$2:A$2000,I995,'I have a blue banner'!L$2:L$2000)</f>
        <v>0</v>
      </c>
      <c r="T995" s="1">
        <f>SUMIF('I wanna go biking'!A$2:A$1000,D995,'I wanna go biking'!D$2:D$2000)</f>
        <v>0</v>
      </c>
      <c r="U995" s="1">
        <f>SUMIF('I wanna go biking'!A$2:A$2000,F995,'I wanna go biking'!D$2:D$2000)</f>
        <v>0</v>
      </c>
      <c r="V995" s="1">
        <f>SUMIF('I wanna go biking'!A$2:A$2000,H995,'I wanna go biking'!D$2:D$2000)</f>
        <v>0</v>
      </c>
      <c r="W995">
        <f t="shared" si="169"/>
        <v>0</v>
      </c>
      <c r="X995">
        <f t="shared" si="170"/>
        <v>0</v>
      </c>
      <c r="Y995">
        <f t="shared" si="171"/>
        <v>0</v>
      </c>
      <c r="Z995">
        <f t="shared" si="172"/>
        <v>0</v>
      </c>
      <c r="AA995">
        <f t="shared" si="173"/>
        <v>0</v>
      </c>
      <c r="AB995">
        <f t="shared" si="174"/>
        <v>0</v>
      </c>
      <c r="AC995" s="25">
        <f t="shared" si="175"/>
        <v>0</v>
      </c>
    </row>
    <row r="996" spans="1:29">
      <c r="A996">
        <f>'Data Entry'!A997</f>
        <v>0</v>
      </c>
      <c r="B996">
        <f>'Data Entry'!B997</f>
        <v>0</v>
      </c>
      <c r="C996">
        <f>'Data Entry'!C997</f>
        <v>0</v>
      </c>
      <c r="D996">
        <f>'Data Entry'!M997</f>
        <v>0</v>
      </c>
      <c r="E996">
        <f>'Data Entry'!N997</f>
        <v>0</v>
      </c>
      <c r="F996">
        <f>'Data Entry'!O997</f>
        <v>0</v>
      </c>
      <c r="G996">
        <f>'Data Entry'!P997</f>
        <v>0</v>
      </c>
      <c r="H996">
        <f>'Data Entry'!Q997</f>
        <v>0</v>
      </c>
      <c r="I996">
        <f>'Data Entry'!R997</f>
        <v>0</v>
      </c>
      <c r="J996">
        <f t="shared" si="165"/>
        <v>0</v>
      </c>
      <c r="K996" s="1">
        <f>SUMIFS('I want to cry'!C$2:C$2000,'I want to cry'!$A$2:$A$2000,$B996,'I want to cry'!$B$2:$B$2000,$C996)</f>
        <v>0</v>
      </c>
      <c r="L996" s="1">
        <f>SUMIFS('I want to cry'!D$2:D$2000,'I want to cry'!$A$2:$A$2000,$B996,'I want to cry'!$B$2:$B$2000,$C996)</f>
        <v>0</v>
      </c>
      <c r="M996" s="1">
        <f>SUMIFS('I want to cry'!E$2:E$2000,'I want to cry'!$A$2:$A$2000,$B996,'I want to cry'!$B$2:$B$2000,$C996)</f>
        <v>0</v>
      </c>
      <c r="N996" s="1">
        <f t="shared" si="166"/>
        <v>0</v>
      </c>
      <c r="O996" s="1">
        <f t="shared" si="167"/>
        <v>0</v>
      </c>
      <c r="P996" s="1">
        <f t="shared" si="168"/>
        <v>0</v>
      </c>
      <c r="Q996" s="1">
        <f>SUMIF('I have a blue banner'!A$2:A$2000,D996,'I have a blue banner'!L$2:L$2000)</f>
        <v>0</v>
      </c>
      <c r="R996" s="1">
        <f>SUMIF('I have a blue banner'!A$2:A$2000,F996,'I have a blue banner'!L$2:L$2000)</f>
        <v>0</v>
      </c>
      <c r="S996" s="1">
        <f>SUMIF('I have a blue banner'!A$2:A$2000,I996,'I have a blue banner'!L$2:L$2000)</f>
        <v>0</v>
      </c>
      <c r="T996" s="1">
        <f>SUMIF('I wanna go biking'!A$2:A$1000,D996,'I wanna go biking'!D$2:D$2000)</f>
        <v>0</v>
      </c>
      <c r="U996" s="1">
        <f>SUMIF('I wanna go biking'!A$2:A$2000,F996,'I wanna go biking'!D$2:D$2000)</f>
        <v>0</v>
      </c>
      <c r="V996" s="1">
        <f>SUMIF('I wanna go biking'!A$2:A$2000,H996,'I wanna go biking'!D$2:D$2000)</f>
        <v>0</v>
      </c>
      <c r="W996">
        <f t="shared" si="169"/>
        <v>0</v>
      </c>
      <c r="X996">
        <f t="shared" si="170"/>
        <v>0</v>
      </c>
      <c r="Y996">
        <f t="shared" si="171"/>
        <v>0</v>
      </c>
      <c r="Z996">
        <f t="shared" si="172"/>
        <v>0</v>
      </c>
      <c r="AA996">
        <f t="shared" si="173"/>
        <v>0</v>
      </c>
      <c r="AB996">
        <f t="shared" si="174"/>
        <v>0</v>
      </c>
      <c r="AC996" s="25">
        <f t="shared" si="175"/>
        <v>0</v>
      </c>
    </row>
    <row r="997" spans="1:29">
      <c r="A997">
        <f>'Data Entry'!A998</f>
        <v>0</v>
      </c>
      <c r="B997">
        <f>'Data Entry'!B998</f>
        <v>0</v>
      </c>
      <c r="C997">
        <f>'Data Entry'!C998</f>
        <v>0</v>
      </c>
      <c r="D997">
        <f>'Data Entry'!M998</f>
        <v>0</v>
      </c>
      <c r="E997">
        <f>'Data Entry'!N998</f>
        <v>0</v>
      </c>
      <c r="F997">
        <f>'Data Entry'!O998</f>
        <v>0</v>
      </c>
      <c r="G997">
        <f>'Data Entry'!P998</f>
        <v>0</v>
      </c>
      <c r="H997">
        <f>'Data Entry'!Q998</f>
        <v>0</v>
      </c>
      <c r="I997">
        <f>'Data Entry'!R998</f>
        <v>0</v>
      </c>
      <c r="J997">
        <f t="shared" si="165"/>
        <v>0</v>
      </c>
      <c r="K997" s="1">
        <f>SUMIFS('I want to cry'!C$2:C$2000,'I want to cry'!$A$2:$A$2000,$B997,'I want to cry'!$B$2:$B$2000,$C997)</f>
        <v>0</v>
      </c>
      <c r="L997" s="1">
        <f>SUMIFS('I want to cry'!D$2:D$2000,'I want to cry'!$A$2:$A$2000,$B997,'I want to cry'!$B$2:$B$2000,$C997)</f>
        <v>0</v>
      </c>
      <c r="M997" s="1">
        <f>SUMIFS('I want to cry'!E$2:E$2000,'I want to cry'!$A$2:$A$2000,$B997,'I want to cry'!$B$2:$B$2000,$C997)</f>
        <v>0</v>
      </c>
      <c r="N997" s="1">
        <f t="shared" si="166"/>
        <v>0</v>
      </c>
      <c r="O997" s="1">
        <f t="shared" si="167"/>
        <v>0</v>
      </c>
      <c r="P997" s="1">
        <f t="shared" si="168"/>
        <v>0</v>
      </c>
      <c r="Q997" s="1">
        <f>SUMIF('I have a blue banner'!A$2:A$2000,D997,'I have a blue banner'!L$2:L$2000)</f>
        <v>0</v>
      </c>
      <c r="R997" s="1">
        <f>SUMIF('I have a blue banner'!A$2:A$2000,F997,'I have a blue banner'!L$2:L$2000)</f>
        <v>0</v>
      </c>
      <c r="S997" s="1">
        <f>SUMIF('I have a blue banner'!A$2:A$2000,I997,'I have a blue banner'!L$2:L$2000)</f>
        <v>0</v>
      </c>
      <c r="T997" s="1">
        <f>SUMIF('I wanna go biking'!A$2:A$1000,D997,'I wanna go biking'!D$2:D$2000)</f>
        <v>0</v>
      </c>
      <c r="U997" s="1">
        <f>SUMIF('I wanna go biking'!A$2:A$2000,F997,'I wanna go biking'!D$2:D$2000)</f>
        <v>0</v>
      </c>
      <c r="V997" s="1">
        <f>SUMIF('I wanna go biking'!A$2:A$2000,H997,'I wanna go biking'!D$2:D$2000)</f>
        <v>0</v>
      </c>
      <c r="W997">
        <f t="shared" si="169"/>
        <v>0</v>
      </c>
      <c r="X997">
        <f t="shared" si="170"/>
        <v>0</v>
      </c>
      <c r="Y997">
        <f t="shared" si="171"/>
        <v>0</v>
      </c>
      <c r="Z997">
        <f t="shared" si="172"/>
        <v>0</v>
      </c>
      <c r="AA997">
        <f t="shared" si="173"/>
        <v>0</v>
      </c>
      <c r="AB997">
        <f t="shared" si="174"/>
        <v>0</v>
      </c>
      <c r="AC997" s="25">
        <f t="shared" si="175"/>
        <v>0</v>
      </c>
    </row>
    <row r="998" spans="1:29">
      <c r="A998">
        <f>'Data Entry'!A999</f>
        <v>0</v>
      </c>
      <c r="B998">
        <f>'Data Entry'!B999</f>
        <v>0</v>
      </c>
      <c r="C998">
        <f>'Data Entry'!C999</f>
        <v>0</v>
      </c>
      <c r="D998">
        <f>'Data Entry'!M999</f>
        <v>0</v>
      </c>
      <c r="E998">
        <f>'Data Entry'!N999</f>
        <v>0</v>
      </c>
      <c r="F998">
        <f>'Data Entry'!O999</f>
        <v>0</v>
      </c>
      <c r="G998">
        <f>'Data Entry'!P999</f>
        <v>0</v>
      </c>
      <c r="H998">
        <f>'Data Entry'!Q999</f>
        <v>0</v>
      </c>
      <c r="I998">
        <f>'Data Entry'!R999</f>
        <v>0</v>
      </c>
      <c r="J998">
        <f t="shared" si="165"/>
        <v>0</v>
      </c>
      <c r="K998" s="1">
        <f>SUMIFS('I want to cry'!C$2:C$2000,'I want to cry'!$A$2:$A$2000,$B998,'I want to cry'!$B$2:$B$2000,$C998)</f>
        <v>0</v>
      </c>
      <c r="L998" s="1">
        <f>SUMIFS('I want to cry'!D$2:D$2000,'I want to cry'!$A$2:$A$2000,$B998,'I want to cry'!$B$2:$B$2000,$C998)</f>
        <v>0</v>
      </c>
      <c r="M998" s="1">
        <f>SUMIFS('I want to cry'!E$2:E$2000,'I want to cry'!$A$2:$A$2000,$B998,'I want to cry'!$B$2:$B$2000,$C998)</f>
        <v>0</v>
      </c>
      <c r="N998" s="1">
        <f t="shared" si="166"/>
        <v>0</v>
      </c>
      <c r="O998" s="1">
        <f t="shared" si="167"/>
        <v>0</v>
      </c>
      <c r="P998" s="1">
        <f t="shared" si="168"/>
        <v>0</v>
      </c>
      <c r="Q998" s="1">
        <f>SUMIF('I have a blue banner'!A$2:A$2000,D998,'I have a blue banner'!L$2:L$2000)</f>
        <v>0</v>
      </c>
      <c r="R998" s="1">
        <f>SUMIF('I have a blue banner'!A$2:A$2000,F998,'I have a blue banner'!L$2:L$2000)</f>
        <v>0</v>
      </c>
      <c r="S998" s="1">
        <f>SUMIF('I have a blue banner'!A$2:A$2000,I998,'I have a blue banner'!L$2:L$2000)</f>
        <v>0</v>
      </c>
      <c r="T998" s="1">
        <f>SUMIF('I wanna go biking'!A$2:A$1000,D998,'I wanna go biking'!D$2:D$2000)</f>
        <v>0</v>
      </c>
      <c r="U998" s="1">
        <f>SUMIF('I wanna go biking'!A$2:A$2000,F998,'I wanna go biking'!D$2:D$2000)</f>
        <v>0</v>
      </c>
      <c r="V998" s="1">
        <f>SUMIF('I wanna go biking'!A$2:A$2000,H998,'I wanna go biking'!D$2:D$2000)</f>
        <v>0</v>
      </c>
      <c r="W998">
        <f t="shared" si="169"/>
        <v>0</v>
      </c>
      <c r="X998">
        <f t="shared" si="170"/>
        <v>0</v>
      </c>
      <c r="Y998">
        <f t="shared" si="171"/>
        <v>0</v>
      </c>
      <c r="Z998">
        <f t="shared" si="172"/>
        <v>0</v>
      </c>
      <c r="AA998">
        <f t="shared" si="173"/>
        <v>0</v>
      </c>
      <c r="AB998">
        <f t="shared" si="174"/>
        <v>0</v>
      </c>
      <c r="AC998" s="25">
        <f t="shared" si="175"/>
        <v>0</v>
      </c>
    </row>
    <row r="999" spans="1:29">
      <c r="A999">
        <f>'Data Entry'!A1000</f>
        <v>0</v>
      </c>
      <c r="B999">
        <f>'Data Entry'!B1000</f>
        <v>0</v>
      </c>
      <c r="C999">
        <f>'Data Entry'!C1000</f>
        <v>0</v>
      </c>
      <c r="D999">
        <f>'Data Entry'!M1000</f>
        <v>0</v>
      </c>
      <c r="E999">
        <f>'Data Entry'!N1000</f>
        <v>0</v>
      </c>
      <c r="F999">
        <f>'Data Entry'!O1000</f>
        <v>0</v>
      </c>
      <c r="G999">
        <f>'Data Entry'!P1000</f>
        <v>0</v>
      </c>
      <c r="H999">
        <f>'Data Entry'!Q1000</f>
        <v>0</v>
      </c>
      <c r="I999">
        <f>'Data Entry'!R1000</f>
        <v>0</v>
      </c>
      <c r="J999">
        <f t="shared" si="165"/>
        <v>0</v>
      </c>
      <c r="K999" s="1">
        <f>SUMIFS('I want to cry'!C$2:C$2000,'I want to cry'!$A$2:$A$2000,$B999,'I want to cry'!$B$2:$B$2000,$C999)</f>
        <v>0</v>
      </c>
      <c r="L999" s="1">
        <f>SUMIFS('I want to cry'!D$2:D$2000,'I want to cry'!$A$2:$A$2000,$B999,'I want to cry'!$B$2:$B$2000,$C999)</f>
        <v>0</v>
      </c>
      <c r="M999" s="1">
        <f>SUMIFS('I want to cry'!E$2:E$2000,'I want to cry'!$A$2:$A$2000,$B999,'I want to cry'!$B$2:$B$2000,$C999)</f>
        <v>0</v>
      </c>
      <c r="N999" s="1">
        <f t="shared" si="166"/>
        <v>0</v>
      </c>
      <c r="O999" s="1">
        <f t="shared" si="167"/>
        <v>0</v>
      </c>
      <c r="P999" s="1">
        <f t="shared" si="168"/>
        <v>0</v>
      </c>
      <c r="Q999" s="1">
        <f>SUMIF('I have a blue banner'!A$2:A$2000,D999,'I have a blue banner'!L$2:L$2000)</f>
        <v>0</v>
      </c>
      <c r="R999" s="1">
        <f>SUMIF('I have a blue banner'!A$2:A$2000,F999,'I have a blue banner'!L$2:L$2000)</f>
        <v>0</v>
      </c>
      <c r="S999" s="1">
        <f>SUMIF('I have a blue banner'!A$2:A$2000,I999,'I have a blue banner'!L$2:L$2000)</f>
        <v>0</v>
      </c>
      <c r="T999" s="1">
        <f>SUMIF('I wanna go biking'!A$2:A$1000,D999,'I wanna go biking'!D$2:D$2000)</f>
        <v>0</v>
      </c>
      <c r="U999" s="1">
        <f>SUMIF('I wanna go biking'!A$2:A$2000,F999,'I wanna go biking'!D$2:D$2000)</f>
        <v>0</v>
      </c>
      <c r="V999" s="1">
        <f>SUMIF('I wanna go biking'!A$2:A$2000,H999,'I wanna go biking'!D$2:D$2000)</f>
        <v>0</v>
      </c>
      <c r="W999">
        <f t="shared" si="169"/>
        <v>0</v>
      </c>
      <c r="X999">
        <f t="shared" si="170"/>
        <v>0</v>
      </c>
      <c r="Y999">
        <f t="shared" si="171"/>
        <v>0</v>
      </c>
      <c r="Z999">
        <f t="shared" si="172"/>
        <v>0</v>
      </c>
      <c r="AA999">
        <f t="shared" si="173"/>
        <v>0</v>
      </c>
      <c r="AB999">
        <f t="shared" si="174"/>
        <v>0</v>
      </c>
      <c r="AC999" s="25">
        <f t="shared" si="175"/>
        <v>0</v>
      </c>
    </row>
    <row r="1000" spans="1:29">
      <c r="A1000">
        <f>'Data Entry'!A1001</f>
        <v>0</v>
      </c>
      <c r="B1000">
        <f>'Data Entry'!B1001</f>
        <v>0</v>
      </c>
      <c r="C1000">
        <f>'Data Entry'!C1001</f>
        <v>0</v>
      </c>
      <c r="D1000">
        <f>'Data Entry'!M1001</f>
        <v>0</v>
      </c>
      <c r="E1000">
        <f>'Data Entry'!N1001</f>
        <v>0</v>
      </c>
      <c r="F1000">
        <f>'Data Entry'!O1001</f>
        <v>0</v>
      </c>
      <c r="G1000">
        <f>'Data Entry'!P1001</f>
        <v>0</v>
      </c>
      <c r="H1000">
        <f>'Data Entry'!Q1001</f>
        <v>0</v>
      </c>
      <c r="I1000">
        <f>'Data Entry'!R1001</f>
        <v>0</v>
      </c>
      <c r="J1000">
        <f t="shared" si="165"/>
        <v>0</v>
      </c>
      <c r="K1000" s="1">
        <f>SUMIFS('I want to cry'!C$2:C$2000,'I want to cry'!$A$2:$A$2000,$B1000,'I want to cry'!$B$2:$B$2000,$C1000)</f>
        <v>0</v>
      </c>
      <c r="L1000" s="1">
        <f>SUMIFS('I want to cry'!D$2:D$2000,'I want to cry'!$A$2:$A$2000,$B1000,'I want to cry'!$B$2:$B$2000,$C1000)</f>
        <v>0</v>
      </c>
      <c r="M1000" s="1">
        <f>SUMIFS('I want to cry'!E$2:E$2000,'I want to cry'!$A$2:$A$2000,$B1000,'I want to cry'!$B$2:$B$2000,$C1000)</f>
        <v>0</v>
      </c>
      <c r="N1000" s="1">
        <f t="shared" si="166"/>
        <v>0</v>
      </c>
      <c r="O1000" s="1">
        <f t="shared" si="167"/>
        <v>0</v>
      </c>
      <c r="P1000" s="1">
        <f t="shared" si="168"/>
        <v>0</v>
      </c>
      <c r="Q1000" s="1">
        <f>SUMIF('I have a blue banner'!A$2:A$2000,D1000,'I have a blue banner'!L$2:L$2000)</f>
        <v>0</v>
      </c>
      <c r="R1000" s="1">
        <f>SUMIF('I have a blue banner'!A$2:A$2000,F1000,'I have a blue banner'!L$2:L$2000)</f>
        <v>0</v>
      </c>
      <c r="S1000" s="1">
        <f>SUMIF('I have a blue banner'!A$2:A$2000,I1000,'I have a blue banner'!L$2:L$2000)</f>
        <v>0</v>
      </c>
      <c r="T1000" s="1">
        <f>SUMIF('I wanna go biking'!A$2:A$1000,D1000,'I wanna go biking'!D$2:D$2000)</f>
        <v>0</v>
      </c>
      <c r="U1000" s="1">
        <f>SUMIF('I wanna go biking'!A$2:A$2000,F1000,'I wanna go biking'!D$2:D$2000)</f>
        <v>0</v>
      </c>
      <c r="V1000" s="1">
        <f>SUMIF('I wanna go biking'!A$2:A$2000,H1000,'I wanna go biking'!D$2:D$2000)</f>
        <v>0</v>
      </c>
      <c r="W1000">
        <f t="shared" si="169"/>
        <v>0</v>
      </c>
      <c r="X1000">
        <f t="shared" si="170"/>
        <v>0</v>
      </c>
      <c r="Y1000">
        <f t="shared" si="171"/>
        <v>0</v>
      </c>
      <c r="Z1000">
        <f t="shared" si="172"/>
        <v>0</v>
      </c>
      <c r="AA1000">
        <f t="shared" si="173"/>
        <v>0</v>
      </c>
      <c r="AB1000">
        <f t="shared" si="174"/>
        <v>0</v>
      </c>
      <c r="AC1000" s="25">
        <f t="shared" si="175"/>
        <v>0</v>
      </c>
    </row>
    <row r="1001" spans="1:29">
      <c r="A1001">
        <f>'Data Entry'!A1002</f>
        <v>0</v>
      </c>
      <c r="B1001">
        <f>'Data Entry'!B1002</f>
        <v>0</v>
      </c>
      <c r="C1001">
        <f>'Data Entry'!C1002</f>
        <v>0</v>
      </c>
      <c r="D1001">
        <f>'Data Entry'!M1002</f>
        <v>0</v>
      </c>
      <c r="E1001">
        <f>'Data Entry'!N1002</f>
        <v>0</v>
      </c>
      <c r="F1001">
        <f>'Data Entry'!O1002</f>
        <v>0</v>
      </c>
      <c r="G1001">
        <f>'Data Entry'!P1002</f>
        <v>0</v>
      </c>
      <c r="H1001">
        <f>'Data Entry'!Q1002</f>
        <v>0</v>
      </c>
      <c r="I1001">
        <f>'Data Entry'!R1002</f>
        <v>0</v>
      </c>
      <c r="J1001">
        <f t="shared" si="165"/>
        <v>0</v>
      </c>
      <c r="K1001" s="1">
        <f>SUMIFS('I want to cry'!C$2:C$2000,'I want to cry'!$A$2:$A$2000,$B1001,'I want to cry'!$B$2:$B$2000,$C1001)</f>
        <v>0</v>
      </c>
      <c r="L1001" s="1">
        <f>SUMIFS('I want to cry'!D$2:D$2000,'I want to cry'!$A$2:$A$2000,$B1001,'I want to cry'!$B$2:$B$2000,$C1001)</f>
        <v>0</v>
      </c>
      <c r="M1001" s="1">
        <f>SUMIFS('I want to cry'!E$2:E$2000,'I want to cry'!$A$2:$A$2000,$B1001,'I want to cry'!$B$2:$B$2000,$C1001)</f>
        <v>0</v>
      </c>
      <c r="N1001" s="1">
        <f t="shared" si="166"/>
        <v>0</v>
      </c>
      <c r="O1001" s="1">
        <f t="shared" si="167"/>
        <v>0</v>
      </c>
      <c r="P1001" s="1">
        <f t="shared" si="168"/>
        <v>0</v>
      </c>
      <c r="Q1001" s="1">
        <f>SUMIF('I have a blue banner'!A$2:A$2000,D1001,'I have a blue banner'!L$2:L$2000)</f>
        <v>0</v>
      </c>
      <c r="R1001" s="1">
        <f>SUMIF('I have a blue banner'!A$2:A$2000,F1001,'I have a blue banner'!L$2:L$2000)</f>
        <v>0</v>
      </c>
      <c r="S1001" s="1">
        <f>SUMIF('I have a blue banner'!A$2:A$2000,I1001,'I have a blue banner'!L$2:L$2000)</f>
        <v>0</v>
      </c>
      <c r="T1001" s="1">
        <f>SUMIF('I wanna go biking'!A$2:A$1000,D1001,'I wanna go biking'!D$2:D$2000)</f>
        <v>0</v>
      </c>
      <c r="U1001" s="1">
        <f>SUMIF('I wanna go biking'!A$2:A$2000,F1001,'I wanna go biking'!D$2:D$2000)</f>
        <v>0</v>
      </c>
      <c r="V1001" s="1">
        <f>SUMIF('I wanna go biking'!A$2:A$2000,H1001,'I wanna go biking'!D$2:D$2000)</f>
        <v>0</v>
      </c>
      <c r="W1001">
        <f t="shared" si="169"/>
        <v>0</v>
      </c>
      <c r="X1001">
        <f t="shared" si="170"/>
        <v>0</v>
      </c>
      <c r="Y1001">
        <f t="shared" si="171"/>
        <v>0</v>
      </c>
      <c r="Z1001">
        <f t="shared" si="172"/>
        <v>0</v>
      </c>
      <c r="AA1001">
        <f t="shared" si="173"/>
        <v>0</v>
      </c>
      <c r="AB1001">
        <f t="shared" si="174"/>
        <v>0</v>
      </c>
      <c r="AC1001" s="25">
        <f t="shared" si="175"/>
        <v>0</v>
      </c>
    </row>
    <row r="1002" spans="1:29">
      <c r="A1002">
        <f>'Data Entry'!A1003</f>
        <v>0</v>
      </c>
      <c r="B1002">
        <f>'Data Entry'!B1003</f>
        <v>0</v>
      </c>
      <c r="C1002">
        <f>'Data Entry'!C1003</f>
        <v>0</v>
      </c>
      <c r="D1002">
        <f>'Data Entry'!M1003</f>
        <v>0</v>
      </c>
      <c r="E1002">
        <f>'Data Entry'!N1003</f>
        <v>0</v>
      </c>
      <c r="F1002">
        <f>'Data Entry'!O1003</f>
        <v>0</v>
      </c>
      <c r="G1002">
        <f>'Data Entry'!P1003</f>
        <v>0</v>
      </c>
      <c r="H1002">
        <f>'Data Entry'!Q1003</f>
        <v>0</v>
      </c>
      <c r="I1002">
        <f>'Data Entry'!R1003</f>
        <v>0</v>
      </c>
      <c r="J1002">
        <f t="shared" ref="J1002:J1065" si="176">E1002+G1002+I1002</f>
        <v>0</v>
      </c>
      <c r="K1002" s="1">
        <f>SUMIFS('I want to cry'!C$2:C$2000,'I want to cry'!$A$2:$A$2000,$B1002,'I want to cry'!$B$2:$B$2000,$C1002)</f>
        <v>0</v>
      </c>
      <c r="L1002" s="1">
        <f>SUMIFS('I want to cry'!D$2:D$2000,'I want to cry'!$A$2:$A$2000,$B1002,'I want to cry'!$B$2:$B$2000,$C1002)</f>
        <v>0</v>
      </c>
      <c r="M1002" s="1">
        <f>SUMIFS('I want to cry'!E$2:E$2000,'I want to cry'!$A$2:$A$2000,$B1002,'I want to cry'!$B$2:$B$2000,$C1002)</f>
        <v>0</v>
      </c>
      <c r="N1002" s="1">
        <f t="shared" ref="N1002:N1065" si="177">IF(K1002&lt;1.5,0,IF(E1002&lt;2.5,0,E1002/K1002))</f>
        <v>0</v>
      </c>
      <c r="O1002" s="1">
        <f t="shared" ref="O1002:O1065" si="178">IF(L1002&lt;1.5,0,IF(G1002&lt;2.5,0,G1002/L1002))</f>
        <v>0</v>
      </c>
      <c r="P1002" s="1">
        <f t="shared" ref="P1002:P1065" si="179">IF(M1002&lt;1.5,0,IF(I1002&lt;2.5,0,I1002/M1002))</f>
        <v>0</v>
      </c>
      <c r="Q1002" s="1">
        <f>SUMIF('I have a blue banner'!A$2:A$2000,D1002,'I have a blue banner'!L$2:L$2000)</f>
        <v>0</v>
      </c>
      <c r="R1002" s="1">
        <f>SUMIF('I have a blue banner'!A$2:A$2000,F1002,'I have a blue banner'!L$2:L$2000)</f>
        <v>0</v>
      </c>
      <c r="S1002" s="1">
        <f>SUMIF('I have a blue banner'!A$2:A$2000,I1002,'I have a blue banner'!L$2:L$2000)</f>
        <v>0</v>
      </c>
      <c r="T1002" s="1">
        <f>SUMIF('I wanna go biking'!A$2:A$1000,D1002,'I wanna go biking'!D$2:D$2000)</f>
        <v>0</v>
      </c>
      <c r="U1002" s="1">
        <f>SUMIF('I wanna go biking'!A$2:A$2000,F1002,'I wanna go biking'!D$2:D$2000)</f>
        <v>0</v>
      </c>
      <c r="V1002" s="1">
        <f>SUMIF('I wanna go biking'!A$2:A$2000,H1002,'I wanna go biking'!D$2:D$2000)</f>
        <v>0</v>
      </c>
      <c r="W1002">
        <f t="shared" ref="W1002:W1065" si="180">T1002-Q1002</f>
        <v>0</v>
      </c>
      <c r="X1002">
        <f t="shared" ref="X1002:X1065" si="181">U1002-R1002</f>
        <v>0</v>
      </c>
      <c r="Y1002">
        <f t="shared" ref="Y1002:Y1065" si="182">V1002-S1002</f>
        <v>0</v>
      </c>
      <c r="Z1002">
        <f t="shared" ref="Z1002:Z1065" si="183">W1002*N1002</f>
        <v>0</v>
      </c>
      <c r="AA1002">
        <f t="shared" ref="AA1002:AA1065" si="184">X1002*O1002</f>
        <v>0</v>
      </c>
      <c r="AB1002">
        <f t="shared" ref="AB1002:AB1065" si="185">Y1002*P1002</f>
        <v>0</v>
      </c>
      <c r="AC1002" s="25">
        <f t="shared" ref="AC1002:AC1065" si="186">SUM(Z1002:AB1002)</f>
        <v>0</v>
      </c>
    </row>
    <row r="1003" spans="1:29">
      <c r="A1003">
        <f>'Data Entry'!A1004</f>
        <v>0</v>
      </c>
      <c r="B1003">
        <f>'Data Entry'!B1004</f>
        <v>0</v>
      </c>
      <c r="C1003">
        <f>'Data Entry'!C1004</f>
        <v>0</v>
      </c>
      <c r="D1003">
        <f>'Data Entry'!M1004</f>
        <v>0</v>
      </c>
      <c r="E1003">
        <f>'Data Entry'!N1004</f>
        <v>0</v>
      </c>
      <c r="F1003">
        <f>'Data Entry'!O1004</f>
        <v>0</v>
      </c>
      <c r="G1003">
        <f>'Data Entry'!P1004</f>
        <v>0</v>
      </c>
      <c r="H1003">
        <f>'Data Entry'!Q1004</f>
        <v>0</v>
      </c>
      <c r="I1003">
        <f>'Data Entry'!R1004</f>
        <v>0</v>
      </c>
      <c r="J1003">
        <f t="shared" si="176"/>
        <v>0</v>
      </c>
      <c r="K1003" s="1">
        <f>SUMIFS('I want to cry'!C$2:C$2000,'I want to cry'!$A$2:$A$2000,$B1003,'I want to cry'!$B$2:$B$2000,$C1003)</f>
        <v>0</v>
      </c>
      <c r="L1003" s="1">
        <f>SUMIFS('I want to cry'!D$2:D$2000,'I want to cry'!$A$2:$A$2000,$B1003,'I want to cry'!$B$2:$B$2000,$C1003)</f>
        <v>0</v>
      </c>
      <c r="M1003" s="1">
        <f>SUMIFS('I want to cry'!E$2:E$2000,'I want to cry'!$A$2:$A$2000,$B1003,'I want to cry'!$B$2:$B$2000,$C1003)</f>
        <v>0</v>
      </c>
      <c r="N1003" s="1">
        <f t="shared" si="177"/>
        <v>0</v>
      </c>
      <c r="O1003" s="1">
        <f t="shared" si="178"/>
        <v>0</v>
      </c>
      <c r="P1003" s="1">
        <f t="shared" si="179"/>
        <v>0</v>
      </c>
      <c r="Q1003" s="1">
        <f>SUMIF('I have a blue banner'!A$2:A$2000,D1003,'I have a blue banner'!L$2:L$2000)</f>
        <v>0</v>
      </c>
      <c r="R1003" s="1">
        <f>SUMIF('I have a blue banner'!A$2:A$2000,F1003,'I have a blue banner'!L$2:L$2000)</f>
        <v>0</v>
      </c>
      <c r="S1003" s="1">
        <f>SUMIF('I have a blue banner'!A$2:A$2000,I1003,'I have a blue banner'!L$2:L$2000)</f>
        <v>0</v>
      </c>
      <c r="T1003" s="1">
        <f>SUMIF('I wanna go biking'!A$2:A$1000,D1003,'I wanna go biking'!D$2:D$2000)</f>
        <v>0</v>
      </c>
      <c r="U1003" s="1">
        <f>SUMIF('I wanna go biking'!A$2:A$2000,F1003,'I wanna go biking'!D$2:D$2000)</f>
        <v>0</v>
      </c>
      <c r="V1003" s="1">
        <f>SUMIF('I wanna go biking'!A$2:A$2000,H1003,'I wanna go biking'!D$2:D$2000)</f>
        <v>0</v>
      </c>
      <c r="W1003">
        <f t="shared" si="180"/>
        <v>0</v>
      </c>
      <c r="X1003">
        <f t="shared" si="181"/>
        <v>0</v>
      </c>
      <c r="Y1003">
        <f t="shared" si="182"/>
        <v>0</v>
      </c>
      <c r="Z1003">
        <f t="shared" si="183"/>
        <v>0</v>
      </c>
      <c r="AA1003">
        <f t="shared" si="184"/>
        <v>0</v>
      </c>
      <c r="AB1003">
        <f t="shared" si="185"/>
        <v>0</v>
      </c>
      <c r="AC1003" s="25">
        <f t="shared" si="186"/>
        <v>0</v>
      </c>
    </row>
    <row r="1004" spans="1:29">
      <c r="A1004">
        <f>'Data Entry'!A1005</f>
        <v>0</v>
      </c>
      <c r="B1004">
        <f>'Data Entry'!B1005</f>
        <v>0</v>
      </c>
      <c r="C1004">
        <f>'Data Entry'!C1005</f>
        <v>0</v>
      </c>
      <c r="D1004">
        <f>'Data Entry'!M1005</f>
        <v>0</v>
      </c>
      <c r="E1004">
        <f>'Data Entry'!N1005</f>
        <v>0</v>
      </c>
      <c r="F1004">
        <f>'Data Entry'!O1005</f>
        <v>0</v>
      </c>
      <c r="G1004">
        <f>'Data Entry'!P1005</f>
        <v>0</v>
      </c>
      <c r="H1004">
        <f>'Data Entry'!Q1005</f>
        <v>0</v>
      </c>
      <c r="I1004">
        <f>'Data Entry'!R1005</f>
        <v>0</v>
      </c>
      <c r="J1004">
        <f t="shared" si="176"/>
        <v>0</v>
      </c>
      <c r="K1004" s="1">
        <f>SUMIFS('I want to cry'!C$2:C$2000,'I want to cry'!$A$2:$A$2000,$B1004,'I want to cry'!$B$2:$B$2000,$C1004)</f>
        <v>0</v>
      </c>
      <c r="L1004" s="1">
        <f>SUMIFS('I want to cry'!D$2:D$2000,'I want to cry'!$A$2:$A$2000,$B1004,'I want to cry'!$B$2:$B$2000,$C1004)</f>
        <v>0</v>
      </c>
      <c r="M1004" s="1">
        <f>SUMIFS('I want to cry'!E$2:E$2000,'I want to cry'!$A$2:$A$2000,$B1004,'I want to cry'!$B$2:$B$2000,$C1004)</f>
        <v>0</v>
      </c>
      <c r="N1004" s="1">
        <f t="shared" si="177"/>
        <v>0</v>
      </c>
      <c r="O1004" s="1">
        <f t="shared" si="178"/>
        <v>0</v>
      </c>
      <c r="P1004" s="1">
        <f t="shared" si="179"/>
        <v>0</v>
      </c>
      <c r="Q1004" s="1">
        <f>SUMIF('I have a blue banner'!A$2:A$2000,D1004,'I have a blue banner'!L$2:L$2000)</f>
        <v>0</v>
      </c>
      <c r="R1004" s="1">
        <f>SUMIF('I have a blue banner'!A$2:A$2000,F1004,'I have a blue banner'!L$2:L$2000)</f>
        <v>0</v>
      </c>
      <c r="S1004" s="1">
        <f>SUMIF('I have a blue banner'!A$2:A$2000,I1004,'I have a blue banner'!L$2:L$2000)</f>
        <v>0</v>
      </c>
      <c r="T1004" s="1">
        <f>SUMIF('I wanna go biking'!A$2:A$1000,D1004,'I wanna go biking'!D$2:D$2000)</f>
        <v>0</v>
      </c>
      <c r="U1004" s="1">
        <f>SUMIF('I wanna go biking'!A$2:A$2000,F1004,'I wanna go biking'!D$2:D$2000)</f>
        <v>0</v>
      </c>
      <c r="V1004" s="1">
        <f>SUMIF('I wanna go biking'!A$2:A$2000,H1004,'I wanna go biking'!D$2:D$2000)</f>
        <v>0</v>
      </c>
      <c r="W1004">
        <f t="shared" si="180"/>
        <v>0</v>
      </c>
      <c r="X1004">
        <f t="shared" si="181"/>
        <v>0</v>
      </c>
      <c r="Y1004">
        <f t="shared" si="182"/>
        <v>0</v>
      </c>
      <c r="Z1004">
        <f t="shared" si="183"/>
        <v>0</v>
      </c>
      <c r="AA1004">
        <f t="shared" si="184"/>
        <v>0</v>
      </c>
      <c r="AB1004">
        <f t="shared" si="185"/>
        <v>0</v>
      </c>
      <c r="AC1004" s="25">
        <f t="shared" si="186"/>
        <v>0</v>
      </c>
    </row>
    <row r="1005" spans="1:29">
      <c r="A1005">
        <f>'Data Entry'!A1006</f>
        <v>0</v>
      </c>
      <c r="B1005">
        <f>'Data Entry'!B1006</f>
        <v>0</v>
      </c>
      <c r="C1005">
        <f>'Data Entry'!C1006</f>
        <v>0</v>
      </c>
      <c r="D1005">
        <f>'Data Entry'!M1006</f>
        <v>0</v>
      </c>
      <c r="E1005">
        <f>'Data Entry'!N1006</f>
        <v>0</v>
      </c>
      <c r="F1005">
        <f>'Data Entry'!O1006</f>
        <v>0</v>
      </c>
      <c r="G1005">
        <f>'Data Entry'!P1006</f>
        <v>0</v>
      </c>
      <c r="H1005">
        <f>'Data Entry'!Q1006</f>
        <v>0</v>
      </c>
      <c r="I1005">
        <f>'Data Entry'!R1006</f>
        <v>0</v>
      </c>
      <c r="J1005">
        <f t="shared" si="176"/>
        <v>0</v>
      </c>
      <c r="K1005" s="1">
        <f>SUMIFS('I want to cry'!C$2:C$2000,'I want to cry'!$A$2:$A$2000,$B1005,'I want to cry'!$B$2:$B$2000,$C1005)</f>
        <v>0</v>
      </c>
      <c r="L1005" s="1">
        <f>SUMIFS('I want to cry'!D$2:D$2000,'I want to cry'!$A$2:$A$2000,$B1005,'I want to cry'!$B$2:$B$2000,$C1005)</f>
        <v>0</v>
      </c>
      <c r="M1005" s="1">
        <f>SUMIFS('I want to cry'!E$2:E$2000,'I want to cry'!$A$2:$A$2000,$B1005,'I want to cry'!$B$2:$B$2000,$C1005)</f>
        <v>0</v>
      </c>
      <c r="N1005" s="1">
        <f t="shared" si="177"/>
        <v>0</v>
      </c>
      <c r="O1005" s="1">
        <f t="shared" si="178"/>
        <v>0</v>
      </c>
      <c r="P1005" s="1">
        <f t="shared" si="179"/>
        <v>0</v>
      </c>
      <c r="Q1005" s="1">
        <f>SUMIF('I have a blue banner'!A$2:A$2000,D1005,'I have a blue banner'!L$2:L$2000)</f>
        <v>0</v>
      </c>
      <c r="R1005" s="1">
        <f>SUMIF('I have a blue banner'!A$2:A$2000,F1005,'I have a blue banner'!L$2:L$2000)</f>
        <v>0</v>
      </c>
      <c r="S1005" s="1">
        <f>SUMIF('I have a blue banner'!A$2:A$2000,I1005,'I have a blue banner'!L$2:L$2000)</f>
        <v>0</v>
      </c>
      <c r="T1005" s="1">
        <f>SUMIF('I wanna go biking'!A$2:A$1000,D1005,'I wanna go biking'!D$2:D$2000)</f>
        <v>0</v>
      </c>
      <c r="U1005" s="1">
        <f>SUMIF('I wanna go biking'!A$2:A$2000,F1005,'I wanna go biking'!D$2:D$2000)</f>
        <v>0</v>
      </c>
      <c r="V1005" s="1">
        <f>SUMIF('I wanna go biking'!A$2:A$2000,H1005,'I wanna go biking'!D$2:D$2000)</f>
        <v>0</v>
      </c>
      <c r="W1005">
        <f t="shared" si="180"/>
        <v>0</v>
      </c>
      <c r="X1005">
        <f t="shared" si="181"/>
        <v>0</v>
      </c>
      <c r="Y1005">
        <f t="shared" si="182"/>
        <v>0</v>
      </c>
      <c r="Z1005">
        <f t="shared" si="183"/>
        <v>0</v>
      </c>
      <c r="AA1005">
        <f t="shared" si="184"/>
        <v>0</v>
      </c>
      <c r="AB1005">
        <f t="shared" si="185"/>
        <v>0</v>
      </c>
      <c r="AC1005" s="25">
        <f t="shared" si="186"/>
        <v>0</v>
      </c>
    </row>
    <row r="1006" spans="1:29">
      <c r="A1006">
        <f>'Data Entry'!A1007</f>
        <v>0</v>
      </c>
      <c r="B1006">
        <f>'Data Entry'!B1007</f>
        <v>0</v>
      </c>
      <c r="C1006">
        <f>'Data Entry'!C1007</f>
        <v>0</v>
      </c>
      <c r="D1006">
        <f>'Data Entry'!M1007</f>
        <v>0</v>
      </c>
      <c r="E1006">
        <f>'Data Entry'!N1007</f>
        <v>0</v>
      </c>
      <c r="F1006">
        <f>'Data Entry'!O1007</f>
        <v>0</v>
      </c>
      <c r="G1006">
        <f>'Data Entry'!P1007</f>
        <v>0</v>
      </c>
      <c r="H1006">
        <f>'Data Entry'!Q1007</f>
        <v>0</v>
      </c>
      <c r="I1006">
        <f>'Data Entry'!R1007</f>
        <v>0</v>
      </c>
      <c r="J1006">
        <f t="shared" si="176"/>
        <v>0</v>
      </c>
      <c r="K1006" s="1">
        <f>SUMIFS('I want to cry'!C$2:C$2000,'I want to cry'!$A$2:$A$2000,$B1006,'I want to cry'!$B$2:$B$2000,$C1006)</f>
        <v>0</v>
      </c>
      <c r="L1006" s="1">
        <f>SUMIFS('I want to cry'!D$2:D$2000,'I want to cry'!$A$2:$A$2000,$B1006,'I want to cry'!$B$2:$B$2000,$C1006)</f>
        <v>0</v>
      </c>
      <c r="M1006" s="1">
        <f>SUMIFS('I want to cry'!E$2:E$2000,'I want to cry'!$A$2:$A$2000,$B1006,'I want to cry'!$B$2:$B$2000,$C1006)</f>
        <v>0</v>
      </c>
      <c r="N1006" s="1">
        <f t="shared" si="177"/>
        <v>0</v>
      </c>
      <c r="O1006" s="1">
        <f t="shared" si="178"/>
        <v>0</v>
      </c>
      <c r="P1006" s="1">
        <f t="shared" si="179"/>
        <v>0</v>
      </c>
      <c r="Q1006" s="1">
        <f>SUMIF('I have a blue banner'!A$2:A$2000,D1006,'I have a blue banner'!L$2:L$2000)</f>
        <v>0</v>
      </c>
      <c r="R1006" s="1">
        <f>SUMIF('I have a blue banner'!A$2:A$2000,F1006,'I have a blue banner'!L$2:L$2000)</f>
        <v>0</v>
      </c>
      <c r="S1006" s="1">
        <f>SUMIF('I have a blue banner'!A$2:A$2000,I1006,'I have a blue banner'!L$2:L$2000)</f>
        <v>0</v>
      </c>
      <c r="T1006" s="1">
        <f>SUMIF('I wanna go biking'!A$2:A$1000,D1006,'I wanna go biking'!D$2:D$2000)</f>
        <v>0</v>
      </c>
      <c r="U1006" s="1">
        <f>SUMIF('I wanna go biking'!A$2:A$2000,F1006,'I wanna go biking'!D$2:D$2000)</f>
        <v>0</v>
      </c>
      <c r="V1006" s="1">
        <f>SUMIF('I wanna go biking'!A$2:A$2000,H1006,'I wanna go biking'!D$2:D$2000)</f>
        <v>0</v>
      </c>
      <c r="W1006">
        <f t="shared" si="180"/>
        <v>0</v>
      </c>
      <c r="X1006">
        <f t="shared" si="181"/>
        <v>0</v>
      </c>
      <c r="Y1006">
        <f t="shared" si="182"/>
        <v>0</v>
      </c>
      <c r="Z1006">
        <f t="shared" si="183"/>
        <v>0</v>
      </c>
      <c r="AA1006">
        <f t="shared" si="184"/>
        <v>0</v>
      </c>
      <c r="AB1006">
        <f t="shared" si="185"/>
        <v>0</v>
      </c>
      <c r="AC1006" s="25">
        <f t="shared" si="186"/>
        <v>0</v>
      </c>
    </row>
    <row r="1007" spans="1:29">
      <c r="A1007">
        <f>'Data Entry'!A1008</f>
        <v>0</v>
      </c>
      <c r="B1007">
        <f>'Data Entry'!B1008</f>
        <v>0</v>
      </c>
      <c r="C1007">
        <f>'Data Entry'!C1008</f>
        <v>0</v>
      </c>
      <c r="D1007">
        <f>'Data Entry'!M1008</f>
        <v>0</v>
      </c>
      <c r="E1007">
        <f>'Data Entry'!N1008</f>
        <v>0</v>
      </c>
      <c r="F1007">
        <f>'Data Entry'!O1008</f>
        <v>0</v>
      </c>
      <c r="G1007">
        <f>'Data Entry'!P1008</f>
        <v>0</v>
      </c>
      <c r="H1007">
        <f>'Data Entry'!Q1008</f>
        <v>0</v>
      </c>
      <c r="I1007">
        <f>'Data Entry'!R1008</f>
        <v>0</v>
      </c>
      <c r="J1007">
        <f t="shared" si="176"/>
        <v>0</v>
      </c>
      <c r="K1007" s="1">
        <f>SUMIFS('I want to cry'!C$2:C$2000,'I want to cry'!$A$2:$A$2000,$B1007,'I want to cry'!$B$2:$B$2000,$C1007)</f>
        <v>0</v>
      </c>
      <c r="L1007" s="1">
        <f>SUMIFS('I want to cry'!D$2:D$2000,'I want to cry'!$A$2:$A$2000,$B1007,'I want to cry'!$B$2:$B$2000,$C1007)</f>
        <v>0</v>
      </c>
      <c r="M1007" s="1">
        <f>SUMIFS('I want to cry'!E$2:E$2000,'I want to cry'!$A$2:$A$2000,$B1007,'I want to cry'!$B$2:$B$2000,$C1007)</f>
        <v>0</v>
      </c>
      <c r="N1007" s="1">
        <f t="shared" si="177"/>
        <v>0</v>
      </c>
      <c r="O1007" s="1">
        <f t="shared" si="178"/>
        <v>0</v>
      </c>
      <c r="P1007" s="1">
        <f t="shared" si="179"/>
        <v>0</v>
      </c>
      <c r="Q1007" s="1">
        <f>SUMIF('I have a blue banner'!A$2:A$2000,D1007,'I have a blue banner'!L$2:L$2000)</f>
        <v>0</v>
      </c>
      <c r="R1007" s="1">
        <f>SUMIF('I have a blue banner'!A$2:A$2000,F1007,'I have a blue banner'!L$2:L$2000)</f>
        <v>0</v>
      </c>
      <c r="S1007" s="1">
        <f>SUMIF('I have a blue banner'!A$2:A$2000,I1007,'I have a blue banner'!L$2:L$2000)</f>
        <v>0</v>
      </c>
      <c r="T1007" s="1">
        <f>SUMIF('I wanna go biking'!A$2:A$1000,D1007,'I wanna go biking'!D$2:D$2000)</f>
        <v>0</v>
      </c>
      <c r="U1007" s="1">
        <f>SUMIF('I wanna go biking'!A$2:A$2000,F1007,'I wanna go biking'!D$2:D$2000)</f>
        <v>0</v>
      </c>
      <c r="V1007" s="1">
        <f>SUMIF('I wanna go biking'!A$2:A$2000,H1007,'I wanna go biking'!D$2:D$2000)</f>
        <v>0</v>
      </c>
      <c r="W1007">
        <f t="shared" si="180"/>
        <v>0</v>
      </c>
      <c r="X1007">
        <f t="shared" si="181"/>
        <v>0</v>
      </c>
      <c r="Y1007">
        <f t="shared" si="182"/>
        <v>0</v>
      </c>
      <c r="Z1007">
        <f t="shared" si="183"/>
        <v>0</v>
      </c>
      <c r="AA1007">
        <f t="shared" si="184"/>
        <v>0</v>
      </c>
      <c r="AB1007">
        <f t="shared" si="185"/>
        <v>0</v>
      </c>
      <c r="AC1007" s="25">
        <f t="shared" si="186"/>
        <v>0</v>
      </c>
    </row>
    <row r="1008" spans="1:29">
      <c r="A1008">
        <f>'Data Entry'!A1009</f>
        <v>0</v>
      </c>
      <c r="B1008">
        <f>'Data Entry'!B1009</f>
        <v>0</v>
      </c>
      <c r="C1008">
        <f>'Data Entry'!C1009</f>
        <v>0</v>
      </c>
      <c r="D1008">
        <f>'Data Entry'!M1009</f>
        <v>0</v>
      </c>
      <c r="E1008">
        <f>'Data Entry'!N1009</f>
        <v>0</v>
      </c>
      <c r="F1008">
        <f>'Data Entry'!O1009</f>
        <v>0</v>
      </c>
      <c r="G1008">
        <f>'Data Entry'!P1009</f>
        <v>0</v>
      </c>
      <c r="H1008">
        <f>'Data Entry'!Q1009</f>
        <v>0</v>
      </c>
      <c r="I1008">
        <f>'Data Entry'!R1009</f>
        <v>0</v>
      </c>
      <c r="J1008">
        <f t="shared" si="176"/>
        <v>0</v>
      </c>
      <c r="K1008" s="1">
        <f>SUMIFS('I want to cry'!C$2:C$2000,'I want to cry'!$A$2:$A$2000,$B1008,'I want to cry'!$B$2:$B$2000,$C1008)</f>
        <v>0</v>
      </c>
      <c r="L1008" s="1">
        <f>SUMIFS('I want to cry'!D$2:D$2000,'I want to cry'!$A$2:$A$2000,$B1008,'I want to cry'!$B$2:$B$2000,$C1008)</f>
        <v>0</v>
      </c>
      <c r="M1008" s="1">
        <f>SUMIFS('I want to cry'!E$2:E$2000,'I want to cry'!$A$2:$A$2000,$B1008,'I want to cry'!$B$2:$B$2000,$C1008)</f>
        <v>0</v>
      </c>
      <c r="N1008" s="1">
        <f t="shared" si="177"/>
        <v>0</v>
      </c>
      <c r="O1008" s="1">
        <f t="shared" si="178"/>
        <v>0</v>
      </c>
      <c r="P1008" s="1">
        <f t="shared" si="179"/>
        <v>0</v>
      </c>
      <c r="Q1008" s="1">
        <f>SUMIF('I have a blue banner'!A$2:A$2000,D1008,'I have a blue banner'!L$2:L$2000)</f>
        <v>0</v>
      </c>
      <c r="R1008" s="1">
        <f>SUMIF('I have a blue banner'!A$2:A$2000,F1008,'I have a blue banner'!L$2:L$2000)</f>
        <v>0</v>
      </c>
      <c r="S1008" s="1">
        <f>SUMIF('I have a blue banner'!A$2:A$2000,I1008,'I have a blue banner'!L$2:L$2000)</f>
        <v>0</v>
      </c>
      <c r="T1008" s="1">
        <f>SUMIF('I wanna go biking'!A$2:A$1000,D1008,'I wanna go biking'!D$2:D$2000)</f>
        <v>0</v>
      </c>
      <c r="U1008" s="1">
        <f>SUMIF('I wanna go biking'!A$2:A$2000,F1008,'I wanna go biking'!D$2:D$2000)</f>
        <v>0</v>
      </c>
      <c r="V1008" s="1">
        <f>SUMIF('I wanna go biking'!A$2:A$2000,H1008,'I wanna go biking'!D$2:D$2000)</f>
        <v>0</v>
      </c>
      <c r="W1008">
        <f t="shared" si="180"/>
        <v>0</v>
      </c>
      <c r="X1008">
        <f t="shared" si="181"/>
        <v>0</v>
      </c>
      <c r="Y1008">
        <f t="shared" si="182"/>
        <v>0</v>
      </c>
      <c r="Z1008">
        <f t="shared" si="183"/>
        <v>0</v>
      </c>
      <c r="AA1008">
        <f t="shared" si="184"/>
        <v>0</v>
      </c>
      <c r="AB1008">
        <f t="shared" si="185"/>
        <v>0</v>
      </c>
      <c r="AC1008" s="25">
        <f t="shared" si="186"/>
        <v>0</v>
      </c>
    </row>
    <row r="1009" spans="1:29">
      <c r="A1009">
        <f>'Data Entry'!A1010</f>
        <v>0</v>
      </c>
      <c r="B1009">
        <f>'Data Entry'!B1010</f>
        <v>0</v>
      </c>
      <c r="C1009">
        <f>'Data Entry'!C1010</f>
        <v>0</v>
      </c>
      <c r="D1009">
        <f>'Data Entry'!M1010</f>
        <v>0</v>
      </c>
      <c r="E1009">
        <f>'Data Entry'!N1010</f>
        <v>0</v>
      </c>
      <c r="F1009">
        <f>'Data Entry'!O1010</f>
        <v>0</v>
      </c>
      <c r="G1009">
        <f>'Data Entry'!P1010</f>
        <v>0</v>
      </c>
      <c r="H1009">
        <f>'Data Entry'!Q1010</f>
        <v>0</v>
      </c>
      <c r="I1009">
        <f>'Data Entry'!R1010</f>
        <v>0</v>
      </c>
      <c r="J1009">
        <f t="shared" si="176"/>
        <v>0</v>
      </c>
      <c r="K1009" s="1">
        <f>SUMIFS('I want to cry'!C$2:C$2000,'I want to cry'!$A$2:$A$2000,$B1009,'I want to cry'!$B$2:$B$2000,$C1009)</f>
        <v>0</v>
      </c>
      <c r="L1009" s="1">
        <f>SUMIFS('I want to cry'!D$2:D$2000,'I want to cry'!$A$2:$A$2000,$B1009,'I want to cry'!$B$2:$B$2000,$C1009)</f>
        <v>0</v>
      </c>
      <c r="M1009" s="1">
        <f>SUMIFS('I want to cry'!E$2:E$2000,'I want to cry'!$A$2:$A$2000,$B1009,'I want to cry'!$B$2:$B$2000,$C1009)</f>
        <v>0</v>
      </c>
      <c r="N1009" s="1">
        <f t="shared" si="177"/>
        <v>0</v>
      </c>
      <c r="O1009" s="1">
        <f t="shared" si="178"/>
        <v>0</v>
      </c>
      <c r="P1009" s="1">
        <f t="shared" si="179"/>
        <v>0</v>
      </c>
      <c r="Q1009" s="1">
        <f>SUMIF('I have a blue banner'!A$2:A$2000,D1009,'I have a blue banner'!L$2:L$2000)</f>
        <v>0</v>
      </c>
      <c r="R1009" s="1">
        <f>SUMIF('I have a blue banner'!A$2:A$2000,F1009,'I have a blue banner'!L$2:L$2000)</f>
        <v>0</v>
      </c>
      <c r="S1009" s="1">
        <f>SUMIF('I have a blue banner'!A$2:A$2000,I1009,'I have a blue banner'!L$2:L$2000)</f>
        <v>0</v>
      </c>
      <c r="T1009" s="1">
        <f>SUMIF('I wanna go biking'!A$2:A$1000,D1009,'I wanna go biking'!D$2:D$2000)</f>
        <v>0</v>
      </c>
      <c r="U1009" s="1">
        <f>SUMIF('I wanna go biking'!A$2:A$2000,F1009,'I wanna go biking'!D$2:D$2000)</f>
        <v>0</v>
      </c>
      <c r="V1009" s="1">
        <f>SUMIF('I wanna go biking'!A$2:A$2000,H1009,'I wanna go biking'!D$2:D$2000)</f>
        <v>0</v>
      </c>
      <c r="W1009">
        <f t="shared" si="180"/>
        <v>0</v>
      </c>
      <c r="X1009">
        <f t="shared" si="181"/>
        <v>0</v>
      </c>
      <c r="Y1009">
        <f t="shared" si="182"/>
        <v>0</v>
      </c>
      <c r="Z1009">
        <f t="shared" si="183"/>
        <v>0</v>
      </c>
      <c r="AA1009">
        <f t="shared" si="184"/>
        <v>0</v>
      </c>
      <c r="AB1009">
        <f t="shared" si="185"/>
        <v>0</v>
      </c>
      <c r="AC1009" s="25">
        <f t="shared" si="186"/>
        <v>0</v>
      </c>
    </row>
    <row r="1010" spans="1:29">
      <c r="A1010">
        <f>'Data Entry'!A1011</f>
        <v>0</v>
      </c>
      <c r="B1010">
        <f>'Data Entry'!B1011</f>
        <v>0</v>
      </c>
      <c r="C1010">
        <f>'Data Entry'!C1011</f>
        <v>0</v>
      </c>
      <c r="D1010">
        <f>'Data Entry'!M1011</f>
        <v>0</v>
      </c>
      <c r="E1010">
        <f>'Data Entry'!N1011</f>
        <v>0</v>
      </c>
      <c r="F1010">
        <f>'Data Entry'!O1011</f>
        <v>0</v>
      </c>
      <c r="G1010">
        <f>'Data Entry'!P1011</f>
        <v>0</v>
      </c>
      <c r="H1010">
        <f>'Data Entry'!Q1011</f>
        <v>0</v>
      </c>
      <c r="I1010">
        <f>'Data Entry'!R1011</f>
        <v>0</v>
      </c>
      <c r="J1010">
        <f t="shared" si="176"/>
        <v>0</v>
      </c>
      <c r="K1010" s="1">
        <f>SUMIFS('I want to cry'!C$2:C$2000,'I want to cry'!$A$2:$A$2000,$B1010,'I want to cry'!$B$2:$B$2000,$C1010)</f>
        <v>0</v>
      </c>
      <c r="L1010" s="1">
        <f>SUMIFS('I want to cry'!D$2:D$2000,'I want to cry'!$A$2:$A$2000,$B1010,'I want to cry'!$B$2:$B$2000,$C1010)</f>
        <v>0</v>
      </c>
      <c r="M1010" s="1">
        <f>SUMIFS('I want to cry'!E$2:E$2000,'I want to cry'!$A$2:$A$2000,$B1010,'I want to cry'!$B$2:$B$2000,$C1010)</f>
        <v>0</v>
      </c>
      <c r="N1010" s="1">
        <f t="shared" si="177"/>
        <v>0</v>
      </c>
      <c r="O1010" s="1">
        <f t="shared" si="178"/>
        <v>0</v>
      </c>
      <c r="P1010" s="1">
        <f t="shared" si="179"/>
        <v>0</v>
      </c>
      <c r="Q1010" s="1">
        <f>SUMIF('I have a blue banner'!A$2:A$2000,D1010,'I have a blue banner'!L$2:L$2000)</f>
        <v>0</v>
      </c>
      <c r="R1010" s="1">
        <f>SUMIF('I have a blue banner'!A$2:A$2000,F1010,'I have a blue banner'!L$2:L$2000)</f>
        <v>0</v>
      </c>
      <c r="S1010" s="1">
        <f>SUMIF('I have a blue banner'!A$2:A$2000,I1010,'I have a blue banner'!L$2:L$2000)</f>
        <v>0</v>
      </c>
      <c r="T1010" s="1">
        <f>SUMIF('I wanna go biking'!A$2:A$1000,D1010,'I wanna go biking'!D$2:D$2000)</f>
        <v>0</v>
      </c>
      <c r="U1010" s="1">
        <f>SUMIF('I wanna go biking'!A$2:A$2000,F1010,'I wanna go biking'!D$2:D$2000)</f>
        <v>0</v>
      </c>
      <c r="V1010" s="1">
        <f>SUMIF('I wanna go biking'!A$2:A$2000,H1010,'I wanna go biking'!D$2:D$2000)</f>
        <v>0</v>
      </c>
      <c r="W1010">
        <f t="shared" si="180"/>
        <v>0</v>
      </c>
      <c r="X1010">
        <f t="shared" si="181"/>
        <v>0</v>
      </c>
      <c r="Y1010">
        <f t="shared" si="182"/>
        <v>0</v>
      </c>
      <c r="Z1010">
        <f t="shared" si="183"/>
        <v>0</v>
      </c>
      <c r="AA1010">
        <f t="shared" si="184"/>
        <v>0</v>
      </c>
      <c r="AB1010">
        <f t="shared" si="185"/>
        <v>0</v>
      </c>
      <c r="AC1010" s="25">
        <f t="shared" si="186"/>
        <v>0</v>
      </c>
    </row>
    <row r="1011" spans="1:29">
      <c r="A1011">
        <f>'Data Entry'!A1012</f>
        <v>0</v>
      </c>
      <c r="B1011">
        <f>'Data Entry'!B1012</f>
        <v>0</v>
      </c>
      <c r="C1011">
        <f>'Data Entry'!C1012</f>
        <v>0</v>
      </c>
      <c r="D1011">
        <f>'Data Entry'!M1012</f>
        <v>0</v>
      </c>
      <c r="E1011">
        <f>'Data Entry'!N1012</f>
        <v>0</v>
      </c>
      <c r="F1011">
        <f>'Data Entry'!O1012</f>
        <v>0</v>
      </c>
      <c r="G1011">
        <f>'Data Entry'!P1012</f>
        <v>0</v>
      </c>
      <c r="H1011">
        <f>'Data Entry'!Q1012</f>
        <v>0</v>
      </c>
      <c r="I1011">
        <f>'Data Entry'!R1012</f>
        <v>0</v>
      </c>
      <c r="J1011">
        <f t="shared" si="176"/>
        <v>0</v>
      </c>
      <c r="K1011" s="1">
        <f>SUMIFS('I want to cry'!C$2:C$2000,'I want to cry'!$A$2:$A$2000,$B1011,'I want to cry'!$B$2:$B$2000,$C1011)</f>
        <v>0</v>
      </c>
      <c r="L1011" s="1">
        <f>SUMIFS('I want to cry'!D$2:D$2000,'I want to cry'!$A$2:$A$2000,$B1011,'I want to cry'!$B$2:$B$2000,$C1011)</f>
        <v>0</v>
      </c>
      <c r="M1011" s="1">
        <f>SUMIFS('I want to cry'!E$2:E$2000,'I want to cry'!$A$2:$A$2000,$B1011,'I want to cry'!$B$2:$B$2000,$C1011)</f>
        <v>0</v>
      </c>
      <c r="N1011" s="1">
        <f t="shared" si="177"/>
        <v>0</v>
      </c>
      <c r="O1011" s="1">
        <f t="shared" si="178"/>
        <v>0</v>
      </c>
      <c r="P1011" s="1">
        <f t="shared" si="179"/>
        <v>0</v>
      </c>
      <c r="Q1011" s="1">
        <f>SUMIF('I have a blue banner'!A$2:A$2000,D1011,'I have a blue banner'!L$2:L$2000)</f>
        <v>0</v>
      </c>
      <c r="R1011" s="1">
        <f>SUMIF('I have a blue banner'!A$2:A$2000,F1011,'I have a blue banner'!L$2:L$2000)</f>
        <v>0</v>
      </c>
      <c r="S1011" s="1">
        <f>SUMIF('I have a blue banner'!A$2:A$2000,I1011,'I have a blue banner'!L$2:L$2000)</f>
        <v>0</v>
      </c>
      <c r="T1011" s="1">
        <f>SUMIF('I wanna go biking'!A$2:A$1000,D1011,'I wanna go biking'!D$2:D$2000)</f>
        <v>0</v>
      </c>
      <c r="U1011" s="1">
        <f>SUMIF('I wanna go biking'!A$2:A$2000,F1011,'I wanna go biking'!D$2:D$2000)</f>
        <v>0</v>
      </c>
      <c r="V1011" s="1">
        <f>SUMIF('I wanna go biking'!A$2:A$2000,H1011,'I wanna go biking'!D$2:D$2000)</f>
        <v>0</v>
      </c>
      <c r="W1011">
        <f t="shared" si="180"/>
        <v>0</v>
      </c>
      <c r="X1011">
        <f t="shared" si="181"/>
        <v>0</v>
      </c>
      <c r="Y1011">
        <f t="shared" si="182"/>
        <v>0</v>
      </c>
      <c r="Z1011">
        <f t="shared" si="183"/>
        <v>0</v>
      </c>
      <c r="AA1011">
        <f t="shared" si="184"/>
        <v>0</v>
      </c>
      <c r="AB1011">
        <f t="shared" si="185"/>
        <v>0</v>
      </c>
      <c r="AC1011" s="25">
        <f t="shared" si="186"/>
        <v>0</v>
      </c>
    </row>
    <row r="1012" spans="1:29">
      <c r="A1012">
        <f>'Data Entry'!A1013</f>
        <v>0</v>
      </c>
      <c r="B1012">
        <f>'Data Entry'!B1013</f>
        <v>0</v>
      </c>
      <c r="C1012">
        <f>'Data Entry'!C1013</f>
        <v>0</v>
      </c>
      <c r="D1012">
        <f>'Data Entry'!M1013</f>
        <v>0</v>
      </c>
      <c r="E1012">
        <f>'Data Entry'!N1013</f>
        <v>0</v>
      </c>
      <c r="F1012">
        <f>'Data Entry'!O1013</f>
        <v>0</v>
      </c>
      <c r="G1012">
        <f>'Data Entry'!P1013</f>
        <v>0</v>
      </c>
      <c r="H1012">
        <f>'Data Entry'!Q1013</f>
        <v>0</v>
      </c>
      <c r="I1012">
        <f>'Data Entry'!R1013</f>
        <v>0</v>
      </c>
      <c r="J1012">
        <f t="shared" si="176"/>
        <v>0</v>
      </c>
      <c r="K1012" s="1">
        <f>SUMIFS('I want to cry'!C$2:C$2000,'I want to cry'!$A$2:$A$2000,$B1012,'I want to cry'!$B$2:$B$2000,$C1012)</f>
        <v>0</v>
      </c>
      <c r="L1012" s="1">
        <f>SUMIFS('I want to cry'!D$2:D$2000,'I want to cry'!$A$2:$A$2000,$B1012,'I want to cry'!$B$2:$B$2000,$C1012)</f>
        <v>0</v>
      </c>
      <c r="M1012" s="1">
        <f>SUMIFS('I want to cry'!E$2:E$2000,'I want to cry'!$A$2:$A$2000,$B1012,'I want to cry'!$B$2:$B$2000,$C1012)</f>
        <v>0</v>
      </c>
      <c r="N1012" s="1">
        <f t="shared" si="177"/>
        <v>0</v>
      </c>
      <c r="O1012" s="1">
        <f t="shared" si="178"/>
        <v>0</v>
      </c>
      <c r="P1012" s="1">
        <f t="shared" si="179"/>
        <v>0</v>
      </c>
      <c r="Q1012" s="1">
        <f>SUMIF('I have a blue banner'!A$2:A$2000,D1012,'I have a blue banner'!L$2:L$2000)</f>
        <v>0</v>
      </c>
      <c r="R1012" s="1">
        <f>SUMIF('I have a blue banner'!A$2:A$2000,F1012,'I have a blue banner'!L$2:L$2000)</f>
        <v>0</v>
      </c>
      <c r="S1012" s="1">
        <f>SUMIF('I have a blue banner'!A$2:A$2000,I1012,'I have a blue banner'!L$2:L$2000)</f>
        <v>0</v>
      </c>
      <c r="T1012" s="1">
        <f>SUMIF('I wanna go biking'!A$2:A$1000,D1012,'I wanna go biking'!D$2:D$2000)</f>
        <v>0</v>
      </c>
      <c r="U1012" s="1">
        <f>SUMIF('I wanna go biking'!A$2:A$2000,F1012,'I wanna go biking'!D$2:D$2000)</f>
        <v>0</v>
      </c>
      <c r="V1012" s="1">
        <f>SUMIF('I wanna go biking'!A$2:A$2000,H1012,'I wanna go biking'!D$2:D$2000)</f>
        <v>0</v>
      </c>
      <c r="W1012">
        <f t="shared" si="180"/>
        <v>0</v>
      </c>
      <c r="X1012">
        <f t="shared" si="181"/>
        <v>0</v>
      </c>
      <c r="Y1012">
        <f t="shared" si="182"/>
        <v>0</v>
      </c>
      <c r="Z1012">
        <f t="shared" si="183"/>
        <v>0</v>
      </c>
      <c r="AA1012">
        <f t="shared" si="184"/>
        <v>0</v>
      </c>
      <c r="AB1012">
        <f t="shared" si="185"/>
        <v>0</v>
      </c>
      <c r="AC1012" s="25">
        <f t="shared" si="186"/>
        <v>0</v>
      </c>
    </row>
    <row r="1013" spans="1:29">
      <c r="A1013">
        <f>'Data Entry'!A1014</f>
        <v>0</v>
      </c>
      <c r="B1013">
        <f>'Data Entry'!B1014</f>
        <v>0</v>
      </c>
      <c r="C1013">
        <f>'Data Entry'!C1014</f>
        <v>0</v>
      </c>
      <c r="D1013">
        <f>'Data Entry'!M1014</f>
        <v>0</v>
      </c>
      <c r="E1013">
        <f>'Data Entry'!N1014</f>
        <v>0</v>
      </c>
      <c r="F1013">
        <f>'Data Entry'!O1014</f>
        <v>0</v>
      </c>
      <c r="G1013">
        <f>'Data Entry'!P1014</f>
        <v>0</v>
      </c>
      <c r="H1013">
        <f>'Data Entry'!Q1014</f>
        <v>0</v>
      </c>
      <c r="I1013">
        <f>'Data Entry'!R1014</f>
        <v>0</v>
      </c>
      <c r="J1013">
        <f t="shared" si="176"/>
        <v>0</v>
      </c>
      <c r="K1013" s="1">
        <f>SUMIFS('I want to cry'!C$2:C$2000,'I want to cry'!$A$2:$A$2000,$B1013,'I want to cry'!$B$2:$B$2000,$C1013)</f>
        <v>0</v>
      </c>
      <c r="L1013" s="1">
        <f>SUMIFS('I want to cry'!D$2:D$2000,'I want to cry'!$A$2:$A$2000,$B1013,'I want to cry'!$B$2:$B$2000,$C1013)</f>
        <v>0</v>
      </c>
      <c r="M1013" s="1">
        <f>SUMIFS('I want to cry'!E$2:E$2000,'I want to cry'!$A$2:$A$2000,$B1013,'I want to cry'!$B$2:$B$2000,$C1013)</f>
        <v>0</v>
      </c>
      <c r="N1013" s="1">
        <f t="shared" si="177"/>
        <v>0</v>
      </c>
      <c r="O1013" s="1">
        <f t="shared" si="178"/>
        <v>0</v>
      </c>
      <c r="P1013" s="1">
        <f t="shared" si="179"/>
        <v>0</v>
      </c>
      <c r="Q1013" s="1">
        <f>SUMIF('I have a blue banner'!A$2:A$2000,D1013,'I have a blue banner'!L$2:L$2000)</f>
        <v>0</v>
      </c>
      <c r="R1013" s="1">
        <f>SUMIF('I have a blue banner'!A$2:A$2000,F1013,'I have a blue banner'!L$2:L$2000)</f>
        <v>0</v>
      </c>
      <c r="S1013" s="1">
        <f>SUMIF('I have a blue banner'!A$2:A$2000,I1013,'I have a blue banner'!L$2:L$2000)</f>
        <v>0</v>
      </c>
      <c r="T1013" s="1">
        <f>SUMIF('I wanna go biking'!A$2:A$1000,D1013,'I wanna go biking'!D$2:D$2000)</f>
        <v>0</v>
      </c>
      <c r="U1013" s="1">
        <f>SUMIF('I wanna go biking'!A$2:A$2000,F1013,'I wanna go biking'!D$2:D$2000)</f>
        <v>0</v>
      </c>
      <c r="V1013" s="1">
        <f>SUMIF('I wanna go biking'!A$2:A$2000,H1013,'I wanna go biking'!D$2:D$2000)</f>
        <v>0</v>
      </c>
      <c r="W1013">
        <f t="shared" si="180"/>
        <v>0</v>
      </c>
      <c r="X1013">
        <f t="shared" si="181"/>
        <v>0</v>
      </c>
      <c r="Y1013">
        <f t="shared" si="182"/>
        <v>0</v>
      </c>
      <c r="Z1013">
        <f t="shared" si="183"/>
        <v>0</v>
      </c>
      <c r="AA1013">
        <f t="shared" si="184"/>
        <v>0</v>
      </c>
      <c r="AB1013">
        <f t="shared" si="185"/>
        <v>0</v>
      </c>
      <c r="AC1013" s="25">
        <f t="shared" si="186"/>
        <v>0</v>
      </c>
    </row>
    <row r="1014" spans="1:29">
      <c r="A1014">
        <f>'Data Entry'!A1015</f>
        <v>0</v>
      </c>
      <c r="B1014">
        <f>'Data Entry'!B1015</f>
        <v>0</v>
      </c>
      <c r="C1014">
        <f>'Data Entry'!C1015</f>
        <v>0</v>
      </c>
      <c r="D1014">
        <f>'Data Entry'!M1015</f>
        <v>0</v>
      </c>
      <c r="E1014">
        <f>'Data Entry'!N1015</f>
        <v>0</v>
      </c>
      <c r="F1014">
        <f>'Data Entry'!O1015</f>
        <v>0</v>
      </c>
      <c r="G1014">
        <f>'Data Entry'!P1015</f>
        <v>0</v>
      </c>
      <c r="H1014">
        <f>'Data Entry'!Q1015</f>
        <v>0</v>
      </c>
      <c r="I1014">
        <f>'Data Entry'!R1015</f>
        <v>0</v>
      </c>
      <c r="J1014">
        <f t="shared" si="176"/>
        <v>0</v>
      </c>
      <c r="K1014" s="1">
        <f>SUMIFS('I want to cry'!C$2:C$2000,'I want to cry'!$A$2:$A$2000,$B1014,'I want to cry'!$B$2:$B$2000,$C1014)</f>
        <v>0</v>
      </c>
      <c r="L1014" s="1">
        <f>SUMIFS('I want to cry'!D$2:D$2000,'I want to cry'!$A$2:$A$2000,$B1014,'I want to cry'!$B$2:$B$2000,$C1014)</f>
        <v>0</v>
      </c>
      <c r="M1014" s="1">
        <f>SUMIFS('I want to cry'!E$2:E$2000,'I want to cry'!$A$2:$A$2000,$B1014,'I want to cry'!$B$2:$B$2000,$C1014)</f>
        <v>0</v>
      </c>
      <c r="N1014" s="1">
        <f t="shared" si="177"/>
        <v>0</v>
      </c>
      <c r="O1014" s="1">
        <f t="shared" si="178"/>
        <v>0</v>
      </c>
      <c r="P1014" s="1">
        <f t="shared" si="179"/>
        <v>0</v>
      </c>
      <c r="Q1014" s="1">
        <f>SUMIF('I have a blue banner'!A$2:A$2000,D1014,'I have a blue banner'!L$2:L$2000)</f>
        <v>0</v>
      </c>
      <c r="R1014" s="1">
        <f>SUMIF('I have a blue banner'!A$2:A$2000,F1014,'I have a blue banner'!L$2:L$2000)</f>
        <v>0</v>
      </c>
      <c r="S1014" s="1">
        <f>SUMIF('I have a blue banner'!A$2:A$2000,I1014,'I have a blue banner'!L$2:L$2000)</f>
        <v>0</v>
      </c>
      <c r="T1014" s="1">
        <f>SUMIF('I wanna go biking'!A$2:A$1000,D1014,'I wanna go biking'!D$2:D$2000)</f>
        <v>0</v>
      </c>
      <c r="U1014" s="1">
        <f>SUMIF('I wanna go biking'!A$2:A$2000,F1014,'I wanna go biking'!D$2:D$2000)</f>
        <v>0</v>
      </c>
      <c r="V1014" s="1">
        <f>SUMIF('I wanna go biking'!A$2:A$2000,H1014,'I wanna go biking'!D$2:D$2000)</f>
        <v>0</v>
      </c>
      <c r="W1014">
        <f t="shared" si="180"/>
        <v>0</v>
      </c>
      <c r="X1014">
        <f t="shared" si="181"/>
        <v>0</v>
      </c>
      <c r="Y1014">
        <f t="shared" si="182"/>
        <v>0</v>
      </c>
      <c r="Z1014">
        <f t="shared" si="183"/>
        <v>0</v>
      </c>
      <c r="AA1014">
        <f t="shared" si="184"/>
        <v>0</v>
      </c>
      <c r="AB1014">
        <f t="shared" si="185"/>
        <v>0</v>
      </c>
      <c r="AC1014" s="25">
        <f t="shared" si="186"/>
        <v>0</v>
      </c>
    </row>
    <row r="1015" spans="1:29">
      <c r="A1015">
        <f>'Data Entry'!A1016</f>
        <v>0</v>
      </c>
      <c r="B1015">
        <f>'Data Entry'!B1016</f>
        <v>0</v>
      </c>
      <c r="C1015">
        <f>'Data Entry'!C1016</f>
        <v>0</v>
      </c>
      <c r="D1015">
        <f>'Data Entry'!M1016</f>
        <v>0</v>
      </c>
      <c r="E1015">
        <f>'Data Entry'!N1016</f>
        <v>0</v>
      </c>
      <c r="F1015">
        <f>'Data Entry'!O1016</f>
        <v>0</v>
      </c>
      <c r="G1015">
        <f>'Data Entry'!P1016</f>
        <v>0</v>
      </c>
      <c r="H1015">
        <f>'Data Entry'!Q1016</f>
        <v>0</v>
      </c>
      <c r="I1015">
        <f>'Data Entry'!R1016</f>
        <v>0</v>
      </c>
      <c r="J1015">
        <f t="shared" si="176"/>
        <v>0</v>
      </c>
      <c r="K1015" s="1">
        <f>SUMIFS('I want to cry'!C$2:C$2000,'I want to cry'!$A$2:$A$2000,$B1015,'I want to cry'!$B$2:$B$2000,$C1015)</f>
        <v>0</v>
      </c>
      <c r="L1015" s="1">
        <f>SUMIFS('I want to cry'!D$2:D$2000,'I want to cry'!$A$2:$A$2000,$B1015,'I want to cry'!$B$2:$B$2000,$C1015)</f>
        <v>0</v>
      </c>
      <c r="M1015" s="1">
        <f>SUMIFS('I want to cry'!E$2:E$2000,'I want to cry'!$A$2:$A$2000,$B1015,'I want to cry'!$B$2:$B$2000,$C1015)</f>
        <v>0</v>
      </c>
      <c r="N1015" s="1">
        <f t="shared" si="177"/>
        <v>0</v>
      </c>
      <c r="O1015" s="1">
        <f t="shared" si="178"/>
        <v>0</v>
      </c>
      <c r="P1015" s="1">
        <f t="shared" si="179"/>
        <v>0</v>
      </c>
      <c r="Q1015" s="1">
        <f>SUMIF('I have a blue banner'!A$2:A$2000,D1015,'I have a blue banner'!L$2:L$2000)</f>
        <v>0</v>
      </c>
      <c r="R1015" s="1">
        <f>SUMIF('I have a blue banner'!A$2:A$2000,F1015,'I have a blue banner'!L$2:L$2000)</f>
        <v>0</v>
      </c>
      <c r="S1015" s="1">
        <f>SUMIF('I have a blue banner'!A$2:A$2000,I1015,'I have a blue banner'!L$2:L$2000)</f>
        <v>0</v>
      </c>
      <c r="T1015" s="1">
        <f>SUMIF('I wanna go biking'!A$2:A$1000,D1015,'I wanna go biking'!D$2:D$2000)</f>
        <v>0</v>
      </c>
      <c r="U1015" s="1">
        <f>SUMIF('I wanna go biking'!A$2:A$2000,F1015,'I wanna go biking'!D$2:D$2000)</f>
        <v>0</v>
      </c>
      <c r="V1015" s="1">
        <f>SUMIF('I wanna go biking'!A$2:A$2000,H1015,'I wanna go biking'!D$2:D$2000)</f>
        <v>0</v>
      </c>
      <c r="W1015">
        <f t="shared" si="180"/>
        <v>0</v>
      </c>
      <c r="X1015">
        <f t="shared" si="181"/>
        <v>0</v>
      </c>
      <c r="Y1015">
        <f t="shared" si="182"/>
        <v>0</v>
      </c>
      <c r="Z1015">
        <f t="shared" si="183"/>
        <v>0</v>
      </c>
      <c r="AA1015">
        <f t="shared" si="184"/>
        <v>0</v>
      </c>
      <c r="AB1015">
        <f t="shared" si="185"/>
        <v>0</v>
      </c>
      <c r="AC1015" s="25">
        <f t="shared" si="186"/>
        <v>0</v>
      </c>
    </row>
    <row r="1016" spans="1:29">
      <c r="A1016">
        <f>'Data Entry'!A1017</f>
        <v>0</v>
      </c>
      <c r="B1016">
        <f>'Data Entry'!B1017</f>
        <v>0</v>
      </c>
      <c r="C1016">
        <f>'Data Entry'!C1017</f>
        <v>0</v>
      </c>
      <c r="D1016">
        <f>'Data Entry'!M1017</f>
        <v>0</v>
      </c>
      <c r="E1016">
        <f>'Data Entry'!N1017</f>
        <v>0</v>
      </c>
      <c r="F1016">
        <f>'Data Entry'!O1017</f>
        <v>0</v>
      </c>
      <c r="G1016">
        <f>'Data Entry'!P1017</f>
        <v>0</v>
      </c>
      <c r="H1016">
        <f>'Data Entry'!Q1017</f>
        <v>0</v>
      </c>
      <c r="I1016">
        <f>'Data Entry'!R1017</f>
        <v>0</v>
      </c>
      <c r="J1016">
        <f t="shared" si="176"/>
        <v>0</v>
      </c>
      <c r="K1016" s="1">
        <f>SUMIFS('I want to cry'!C$2:C$2000,'I want to cry'!$A$2:$A$2000,$B1016,'I want to cry'!$B$2:$B$2000,$C1016)</f>
        <v>0</v>
      </c>
      <c r="L1016" s="1">
        <f>SUMIFS('I want to cry'!D$2:D$2000,'I want to cry'!$A$2:$A$2000,$B1016,'I want to cry'!$B$2:$B$2000,$C1016)</f>
        <v>0</v>
      </c>
      <c r="M1016" s="1">
        <f>SUMIFS('I want to cry'!E$2:E$2000,'I want to cry'!$A$2:$A$2000,$B1016,'I want to cry'!$B$2:$B$2000,$C1016)</f>
        <v>0</v>
      </c>
      <c r="N1016" s="1">
        <f t="shared" si="177"/>
        <v>0</v>
      </c>
      <c r="O1016" s="1">
        <f t="shared" si="178"/>
        <v>0</v>
      </c>
      <c r="P1016" s="1">
        <f t="shared" si="179"/>
        <v>0</v>
      </c>
      <c r="Q1016" s="1">
        <f>SUMIF('I have a blue banner'!A$2:A$2000,D1016,'I have a blue banner'!L$2:L$2000)</f>
        <v>0</v>
      </c>
      <c r="R1016" s="1">
        <f>SUMIF('I have a blue banner'!A$2:A$2000,F1016,'I have a blue banner'!L$2:L$2000)</f>
        <v>0</v>
      </c>
      <c r="S1016" s="1">
        <f>SUMIF('I have a blue banner'!A$2:A$2000,I1016,'I have a blue banner'!L$2:L$2000)</f>
        <v>0</v>
      </c>
      <c r="T1016" s="1">
        <f>SUMIF('I wanna go biking'!A$2:A$1000,D1016,'I wanna go biking'!D$2:D$2000)</f>
        <v>0</v>
      </c>
      <c r="U1016" s="1">
        <f>SUMIF('I wanna go biking'!A$2:A$2000,F1016,'I wanna go biking'!D$2:D$2000)</f>
        <v>0</v>
      </c>
      <c r="V1016" s="1">
        <f>SUMIF('I wanna go biking'!A$2:A$2000,H1016,'I wanna go biking'!D$2:D$2000)</f>
        <v>0</v>
      </c>
      <c r="W1016">
        <f t="shared" si="180"/>
        <v>0</v>
      </c>
      <c r="X1016">
        <f t="shared" si="181"/>
        <v>0</v>
      </c>
      <c r="Y1016">
        <f t="shared" si="182"/>
        <v>0</v>
      </c>
      <c r="Z1016">
        <f t="shared" si="183"/>
        <v>0</v>
      </c>
      <c r="AA1016">
        <f t="shared" si="184"/>
        <v>0</v>
      </c>
      <c r="AB1016">
        <f t="shared" si="185"/>
        <v>0</v>
      </c>
      <c r="AC1016" s="25">
        <f t="shared" si="186"/>
        <v>0</v>
      </c>
    </row>
    <row r="1017" spans="1:29">
      <c r="A1017">
        <f>'Data Entry'!A1018</f>
        <v>0</v>
      </c>
      <c r="B1017">
        <f>'Data Entry'!B1018</f>
        <v>0</v>
      </c>
      <c r="C1017">
        <f>'Data Entry'!C1018</f>
        <v>0</v>
      </c>
      <c r="D1017">
        <f>'Data Entry'!M1018</f>
        <v>0</v>
      </c>
      <c r="E1017">
        <f>'Data Entry'!N1018</f>
        <v>0</v>
      </c>
      <c r="F1017">
        <f>'Data Entry'!O1018</f>
        <v>0</v>
      </c>
      <c r="G1017">
        <f>'Data Entry'!P1018</f>
        <v>0</v>
      </c>
      <c r="H1017">
        <f>'Data Entry'!Q1018</f>
        <v>0</v>
      </c>
      <c r="I1017">
        <f>'Data Entry'!R1018</f>
        <v>0</v>
      </c>
      <c r="J1017">
        <f t="shared" si="176"/>
        <v>0</v>
      </c>
      <c r="K1017" s="1">
        <f>SUMIFS('I want to cry'!C$2:C$2000,'I want to cry'!$A$2:$A$2000,$B1017,'I want to cry'!$B$2:$B$2000,$C1017)</f>
        <v>0</v>
      </c>
      <c r="L1017" s="1">
        <f>SUMIFS('I want to cry'!D$2:D$2000,'I want to cry'!$A$2:$A$2000,$B1017,'I want to cry'!$B$2:$B$2000,$C1017)</f>
        <v>0</v>
      </c>
      <c r="M1017" s="1">
        <f>SUMIFS('I want to cry'!E$2:E$2000,'I want to cry'!$A$2:$A$2000,$B1017,'I want to cry'!$B$2:$B$2000,$C1017)</f>
        <v>0</v>
      </c>
      <c r="N1017" s="1">
        <f t="shared" si="177"/>
        <v>0</v>
      </c>
      <c r="O1017" s="1">
        <f t="shared" si="178"/>
        <v>0</v>
      </c>
      <c r="P1017" s="1">
        <f t="shared" si="179"/>
        <v>0</v>
      </c>
      <c r="Q1017" s="1">
        <f>SUMIF('I have a blue banner'!A$2:A$2000,D1017,'I have a blue banner'!L$2:L$2000)</f>
        <v>0</v>
      </c>
      <c r="R1017" s="1">
        <f>SUMIF('I have a blue banner'!A$2:A$2000,F1017,'I have a blue banner'!L$2:L$2000)</f>
        <v>0</v>
      </c>
      <c r="S1017" s="1">
        <f>SUMIF('I have a blue banner'!A$2:A$2000,I1017,'I have a blue banner'!L$2:L$2000)</f>
        <v>0</v>
      </c>
      <c r="T1017" s="1">
        <f>SUMIF('I wanna go biking'!A$2:A$1000,D1017,'I wanna go biking'!D$2:D$2000)</f>
        <v>0</v>
      </c>
      <c r="U1017" s="1">
        <f>SUMIF('I wanna go biking'!A$2:A$2000,F1017,'I wanna go biking'!D$2:D$2000)</f>
        <v>0</v>
      </c>
      <c r="V1017" s="1">
        <f>SUMIF('I wanna go biking'!A$2:A$2000,H1017,'I wanna go biking'!D$2:D$2000)</f>
        <v>0</v>
      </c>
      <c r="W1017">
        <f t="shared" si="180"/>
        <v>0</v>
      </c>
      <c r="X1017">
        <f t="shared" si="181"/>
        <v>0</v>
      </c>
      <c r="Y1017">
        <f t="shared" si="182"/>
        <v>0</v>
      </c>
      <c r="Z1017">
        <f t="shared" si="183"/>
        <v>0</v>
      </c>
      <c r="AA1017">
        <f t="shared" si="184"/>
        <v>0</v>
      </c>
      <c r="AB1017">
        <f t="shared" si="185"/>
        <v>0</v>
      </c>
      <c r="AC1017" s="25">
        <f t="shared" si="186"/>
        <v>0</v>
      </c>
    </row>
    <row r="1018" spans="1:29">
      <c r="A1018">
        <f>'Data Entry'!A1019</f>
        <v>0</v>
      </c>
      <c r="B1018">
        <f>'Data Entry'!B1019</f>
        <v>0</v>
      </c>
      <c r="C1018">
        <f>'Data Entry'!C1019</f>
        <v>0</v>
      </c>
      <c r="D1018">
        <f>'Data Entry'!M1019</f>
        <v>0</v>
      </c>
      <c r="E1018">
        <f>'Data Entry'!N1019</f>
        <v>0</v>
      </c>
      <c r="F1018">
        <f>'Data Entry'!O1019</f>
        <v>0</v>
      </c>
      <c r="G1018">
        <f>'Data Entry'!P1019</f>
        <v>0</v>
      </c>
      <c r="H1018">
        <f>'Data Entry'!Q1019</f>
        <v>0</v>
      </c>
      <c r="I1018">
        <f>'Data Entry'!R1019</f>
        <v>0</v>
      </c>
      <c r="J1018">
        <f t="shared" si="176"/>
        <v>0</v>
      </c>
      <c r="K1018" s="1">
        <f>SUMIFS('I want to cry'!C$2:C$2000,'I want to cry'!$A$2:$A$2000,$B1018,'I want to cry'!$B$2:$B$2000,$C1018)</f>
        <v>0</v>
      </c>
      <c r="L1018" s="1">
        <f>SUMIFS('I want to cry'!D$2:D$2000,'I want to cry'!$A$2:$A$2000,$B1018,'I want to cry'!$B$2:$B$2000,$C1018)</f>
        <v>0</v>
      </c>
      <c r="M1018" s="1">
        <f>SUMIFS('I want to cry'!E$2:E$2000,'I want to cry'!$A$2:$A$2000,$B1018,'I want to cry'!$B$2:$B$2000,$C1018)</f>
        <v>0</v>
      </c>
      <c r="N1018" s="1">
        <f t="shared" si="177"/>
        <v>0</v>
      </c>
      <c r="O1018" s="1">
        <f t="shared" si="178"/>
        <v>0</v>
      </c>
      <c r="P1018" s="1">
        <f t="shared" si="179"/>
        <v>0</v>
      </c>
      <c r="Q1018" s="1">
        <f>SUMIF('I have a blue banner'!A$2:A$2000,D1018,'I have a blue banner'!L$2:L$2000)</f>
        <v>0</v>
      </c>
      <c r="R1018" s="1">
        <f>SUMIF('I have a blue banner'!A$2:A$2000,F1018,'I have a blue banner'!L$2:L$2000)</f>
        <v>0</v>
      </c>
      <c r="S1018" s="1">
        <f>SUMIF('I have a blue banner'!A$2:A$2000,I1018,'I have a blue banner'!L$2:L$2000)</f>
        <v>0</v>
      </c>
      <c r="T1018" s="1">
        <f>SUMIF('I wanna go biking'!A$2:A$1000,D1018,'I wanna go biking'!D$2:D$2000)</f>
        <v>0</v>
      </c>
      <c r="U1018" s="1">
        <f>SUMIF('I wanna go biking'!A$2:A$2000,F1018,'I wanna go biking'!D$2:D$2000)</f>
        <v>0</v>
      </c>
      <c r="V1018" s="1">
        <f>SUMIF('I wanna go biking'!A$2:A$2000,H1018,'I wanna go biking'!D$2:D$2000)</f>
        <v>0</v>
      </c>
      <c r="W1018">
        <f t="shared" si="180"/>
        <v>0</v>
      </c>
      <c r="X1018">
        <f t="shared" si="181"/>
        <v>0</v>
      </c>
      <c r="Y1018">
        <f t="shared" si="182"/>
        <v>0</v>
      </c>
      <c r="Z1018">
        <f t="shared" si="183"/>
        <v>0</v>
      </c>
      <c r="AA1018">
        <f t="shared" si="184"/>
        <v>0</v>
      </c>
      <c r="AB1018">
        <f t="shared" si="185"/>
        <v>0</v>
      </c>
      <c r="AC1018" s="25">
        <f t="shared" si="186"/>
        <v>0</v>
      </c>
    </row>
    <row r="1019" spans="1:29">
      <c r="A1019">
        <f>'Data Entry'!A1020</f>
        <v>0</v>
      </c>
      <c r="B1019">
        <f>'Data Entry'!B1020</f>
        <v>0</v>
      </c>
      <c r="C1019">
        <f>'Data Entry'!C1020</f>
        <v>0</v>
      </c>
      <c r="D1019">
        <f>'Data Entry'!M1020</f>
        <v>0</v>
      </c>
      <c r="E1019">
        <f>'Data Entry'!N1020</f>
        <v>0</v>
      </c>
      <c r="F1019">
        <f>'Data Entry'!O1020</f>
        <v>0</v>
      </c>
      <c r="G1019">
        <f>'Data Entry'!P1020</f>
        <v>0</v>
      </c>
      <c r="H1019">
        <f>'Data Entry'!Q1020</f>
        <v>0</v>
      </c>
      <c r="I1019">
        <f>'Data Entry'!R1020</f>
        <v>0</v>
      </c>
      <c r="J1019">
        <f t="shared" si="176"/>
        <v>0</v>
      </c>
      <c r="K1019" s="1">
        <f>SUMIFS('I want to cry'!C$2:C$2000,'I want to cry'!$A$2:$A$2000,$B1019,'I want to cry'!$B$2:$B$2000,$C1019)</f>
        <v>0</v>
      </c>
      <c r="L1019" s="1">
        <f>SUMIFS('I want to cry'!D$2:D$2000,'I want to cry'!$A$2:$A$2000,$B1019,'I want to cry'!$B$2:$B$2000,$C1019)</f>
        <v>0</v>
      </c>
      <c r="M1019" s="1">
        <f>SUMIFS('I want to cry'!E$2:E$2000,'I want to cry'!$A$2:$A$2000,$B1019,'I want to cry'!$B$2:$B$2000,$C1019)</f>
        <v>0</v>
      </c>
      <c r="N1019" s="1">
        <f t="shared" si="177"/>
        <v>0</v>
      </c>
      <c r="O1019" s="1">
        <f t="shared" si="178"/>
        <v>0</v>
      </c>
      <c r="P1019" s="1">
        <f t="shared" si="179"/>
        <v>0</v>
      </c>
      <c r="Q1019" s="1">
        <f>SUMIF('I have a blue banner'!A$2:A$2000,D1019,'I have a blue banner'!L$2:L$2000)</f>
        <v>0</v>
      </c>
      <c r="R1019" s="1">
        <f>SUMIF('I have a blue banner'!A$2:A$2000,F1019,'I have a blue banner'!L$2:L$2000)</f>
        <v>0</v>
      </c>
      <c r="S1019" s="1">
        <f>SUMIF('I have a blue banner'!A$2:A$2000,I1019,'I have a blue banner'!L$2:L$2000)</f>
        <v>0</v>
      </c>
      <c r="T1019" s="1">
        <f>SUMIF('I wanna go biking'!A$2:A$1000,D1019,'I wanna go biking'!D$2:D$2000)</f>
        <v>0</v>
      </c>
      <c r="U1019" s="1">
        <f>SUMIF('I wanna go biking'!A$2:A$2000,F1019,'I wanna go biking'!D$2:D$2000)</f>
        <v>0</v>
      </c>
      <c r="V1019" s="1">
        <f>SUMIF('I wanna go biking'!A$2:A$2000,H1019,'I wanna go biking'!D$2:D$2000)</f>
        <v>0</v>
      </c>
      <c r="W1019">
        <f t="shared" si="180"/>
        <v>0</v>
      </c>
      <c r="X1019">
        <f t="shared" si="181"/>
        <v>0</v>
      </c>
      <c r="Y1019">
        <f t="shared" si="182"/>
        <v>0</v>
      </c>
      <c r="Z1019">
        <f t="shared" si="183"/>
        <v>0</v>
      </c>
      <c r="AA1019">
        <f t="shared" si="184"/>
        <v>0</v>
      </c>
      <c r="AB1019">
        <f t="shared" si="185"/>
        <v>0</v>
      </c>
      <c r="AC1019" s="25">
        <f t="shared" si="186"/>
        <v>0</v>
      </c>
    </row>
    <row r="1020" spans="1:29">
      <c r="A1020">
        <f>'Data Entry'!A1021</f>
        <v>0</v>
      </c>
      <c r="B1020">
        <f>'Data Entry'!B1021</f>
        <v>0</v>
      </c>
      <c r="C1020">
        <f>'Data Entry'!C1021</f>
        <v>0</v>
      </c>
      <c r="D1020">
        <f>'Data Entry'!M1021</f>
        <v>0</v>
      </c>
      <c r="E1020">
        <f>'Data Entry'!N1021</f>
        <v>0</v>
      </c>
      <c r="F1020">
        <f>'Data Entry'!O1021</f>
        <v>0</v>
      </c>
      <c r="G1020">
        <f>'Data Entry'!P1021</f>
        <v>0</v>
      </c>
      <c r="H1020">
        <f>'Data Entry'!Q1021</f>
        <v>0</v>
      </c>
      <c r="I1020">
        <f>'Data Entry'!R1021</f>
        <v>0</v>
      </c>
      <c r="J1020">
        <f t="shared" si="176"/>
        <v>0</v>
      </c>
      <c r="K1020" s="1">
        <f>SUMIFS('I want to cry'!C$2:C$2000,'I want to cry'!$A$2:$A$2000,$B1020,'I want to cry'!$B$2:$B$2000,$C1020)</f>
        <v>0</v>
      </c>
      <c r="L1020" s="1">
        <f>SUMIFS('I want to cry'!D$2:D$2000,'I want to cry'!$A$2:$A$2000,$B1020,'I want to cry'!$B$2:$B$2000,$C1020)</f>
        <v>0</v>
      </c>
      <c r="M1020" s="1">
        <f>SUMIFS('I want to cry'!E$2:E$2000,'I want to cry'!$A$2:$A$2000,$B1020,'I want to cry'!$B$2:$B$2000,$C1020)</f>
        <v>0</v>
      </c>
      <c r="N1020" s="1">
        <f t="shared" si="177"/>
        <v>0</v>
      </c>
      <c r="O1020" s="1">
        <f t="shared" si="178"/>
        <v>0</v>
      </c>
      <c r="P1020" s="1">
        <f t="shared" si="179"/>
        <v>0</v>
      </c>
      <c r="Q1020" s="1">
        <f>SUMIF('I have a blue banner'!A$2:A$2000,D1020,'I have a blue banner'!L$2:L$2000)</f>
        <v>0</v>
      </c>
      <c r="R1020" s="1">
        <f>SUMIF('I have a blue banner'!A$2:A$2000,F1020,'I have a blue banner'!L$2:L$2000)</f>
        <v>0</v>
      </c>
      <c r="S1020" s="1">
        <f>SUMIF('I have a blue banner'!A$2:A$2000,I1020,'I have a blue banner'!L$2:L$2000)</f>
        <v>0</v>
      </c>
      <c r="T1020" s="1">
        <f>SUMIF('I wanna go biking'!A$2:A$1000,D1020,'I wanna go biking'!D$2:D$2000)</f>
        <v>0</v>
      </c>
      <c r="U1020" s="1">
        <f>SUMIF('I wanna go biking'!A$2:A$2000,F1020,'I wanna go biking'!D$2:D$2000)</f>
        <v>0</v>
      </c>
      <c r="V1020" s="1">
        <f>SUMIF('I wanna go biking'!A$2:A$2000,H1020,'I wanna go biking'!D$2:D$2000)</f>
        <v>0</v>
      </c>
      <c r="W1020">
        <f t="shared" si="180"/>
        <v>0</v>
      </c>
      <c r="X1020">
        <f t="shared" si="181"/>
        <v>0</v>
      </c>
      <c r="Y1020">
        <f t="shared" si="182"/>
        <v>0</v>
      </c>
      <c r="Z1020">
        <f t="shared" si="183"/>
        <v>0</v>
      </c>
      <c r="AA1020">
        <f t="shared" si="184"/>
        <v>0</v>
      </c>
      <c r="AB1020">
        <f t="shared" si="185"/>
        <v>0</v>
      </c>
      <c r="AC1020" s="25">
        <f t="shared" si="186"/>
        <v>0</v>
      </c>
    </row>
    <row r="1021" spans="1:29">
      <c r="A1021">
        <f>'Data Entry'!A1022</f>
        <v>0</v>
      </c>
      <c r="B1021">
        <f>'Data Entry'!B1022</f>
        <v>0</v>
      </c>
      <c r="C1021">
        <f>'Data Entry'!C1022</f>
        <v>0</v>
      </c>
      <c r="D1021">
        <f>'Data Entry'!M1022</f>
        <v>0</v>
      </c>
      <c r="E1021">
        <f>'Data Entry'!N1022</f>
        <v>0</v>
      </c>
      <c r="F1021">
        <f>'Data Entry'!O1022</f>
        <v>0</v>
      </c>
      <c r="G1021">
        <f>'Data Entry'!P1022</f>
        <v>0</v>
      </c>
      <c r="H1021">
        <f>'Data Entry'!Q1022</f>
        <v>0</v>
      </c>
      <c r="I1021">
        <f>'Data Entry'!R1022</f>
        <v>0</v>
      </c>
      <c r="J1021">
        <f t="shared" si="176"/>
        <v>0</v>
      </c>
      <c r="K1021" s="1">
        <f>SUMIFS('I want to cry'!C$2:C$2000,'I want to cry'!$A$2:$A$2000,$B1021,'I want to cry'!$B$2:$B$2000,$C1021)</f>
        <v>0</v>
      </c>
      <c r="L1021" s="1">
        <f>SUMIFS('I want to cry'!D$2:D$2000,'I want to cry'!$A$2:$A$2000,$B1021,'I want to cry'!$B$2:$B$2000,$C1021)</f>
        <v>0</v>
      </c>
      <c r="M1021" s="1">
        <f>SUMIFS('I want to cry'!E$2:E$2000,'I want to cry'!$A$2:$A$2000,$B1021,'I want to cry'!$B$2:$B$2000,$C1021)</f>
        <v>0</v>
      </c>
      <c r="N1021" s="1">
        <f t="shared" si="177"/>
        <v>0</v>
      </c>
      <c r="O1021" s="1">
        <f t="shared" si="178"/>
        <v>0</v>
      </c>
      <c r="P1021" s="1">
        <f t="shared" si="179"/>
        <v>0</v>
      </c>
      <c r="Q1021" s="1">
        <f>SUMIF('I have a blue banner'!A$2:A$2000,D1021,'I have a blue banner'!L$2:L$2000)</f>
        <v>0</v>
      </c>
      <c r="R1021" s="1">
        <f>SUMIF('I have a blue banner'!A$2:A$2000,F1021,'I have a blue banner'!L$2:L$2000)</f>
        <v>0</v>
      </c>
      <c r="S1021" s="1">
        <f>SUMIF('I have a blue banner'!A$2:A$2000,I1021,'I have a blue banner'!L$2:L$2000)</f>
        <v>0</v>
      </c>
      <c r="T1021" s="1">
        <f>SUMIF('I wanna go biking'!A$2:A$1000,D1021,'I wanna go biking'!D$2:D$2000)</f>
        <v>0</v>
      </c>
      <c r="U1021" s="1">
        <f>SUMIF('I wanna go biking'!A$2:A$2000,F1021,'I wanna go biking'!D$2:D$2000)</f>
        <v>0</v>
      </c>
      <c r="V1021" s="1">
        <f>SUMIF('I wanna go biking'!A$2:A$2000,H1021,'I wanna go biking'!D$2:D$2000)</f>
        <v>0</v>
      </c>
      <c r="W1021">
        <f t="shared" si="180"/>
        <v>0</v>
      </c>
      <c r="X1021">
        <f t="shared" si="181"/>
        <v>0</v>
      </c>
      <c r="Y1021">
        <f t="shared" si="182"/>
        <v>0</v>
      </c>
      <c r="Z1021">
        <f t="shared" si="183"/>
        <v>0</v>
      </c>
      <c r="AA1021">
        <f t="shared" si="184"/>
        <v>0</v>
      </c>
      <c r="AB1021">
        <f t="shared" si="185"/>
        <v>0</v>
      </c>
      <c r="AC1021" s="25">
        <f t="shared" si="186"/>
        <v>0</v>
      </c>
    </row>
    <row r="1022" spans="1:29">
      <c r="A1022">
        <f>'Data Entry'!A1023</f>
        <v>0</v>
      </c>
      <c r="B1022">
        <f>'Data Entry'!B1023</f>
        <v>0</v>
      </c>
      <c r="C1022">
        <f>'Data Entry'!C1023</f>
        <v>0</v>
      </c>
      <c r="D1022">
        <f>'Data Entry'!M1023</f>
        <v>0</v>
      </c>
      <c r="E1022">
        <f>'Data Entry'!N1023</f>
        <v>0</v>
      </c>
      <c r="F1022">
        <f>'Data Entry'!O1023</f>
        <v>0</v>
      </c>
      <c r="G1022">
        <f>'Data Entry'!P1023</f>
        <v>0</v>
      </c>
      <c r="H1022">
        <f>'Data Entry'!Q1023</f>
        <v>0</v>
      </c>
      <c r="I1022">
        <f>'Data Entry'!R1023</f>
        <v>0</v>
      </c>
      <c r="J1022">
        <f t="shared" si="176"/>
        <v>0</v>
      </c>
      <c r="K1022" s="1">
        <f>SUMIFS('I want to cry'!C$2:C$2000,'I want to cry'!$A$2:$A$2000,$B1022,'I want to cry'!$B$2:$B$2000,$C1022)</f>
        <v>0</v>
      </c>
      <c r="L1022" s="1">
        <f>SUMIFS('I want to cry'!D$2:D$2000,'I want to cry'!$A$2:$A$2000,$B1022,'I want to cry'!$B$2:$B$2000,$C1022)</f>
        <v>0</v>
      </c>
      <c r="M1022" s="1">
        <f>SUMIFS('I want to cry'!E$2:E$2000,'I want to cry'!$A$2:$A$2000,$B1022,'I want to cry'!$B$2:$B$2000,$C1022)</f>
        <v>0</v>
      </c>
      <c r="N1022" s="1">
        <f t="shared" si="177"/>
        <v>0</v>
      </c>
      <c r="O1022" s="1">
        <f t="shared" si="178"/>
        <v>0</v>
      </c>
      <c r="P1022" s="1">
        <f t="shared" si="179"/>
        <v>0</v>
      </c>
      <c r="Q1022" s="1">
        <f>SUMIF('I have a blue banner'!A$2:A$2000,D1022,'I have a blue banner'!L$2:L$2000)</f>
        <v>0</v>
      </c>
      <c r="R1022" s="1">
        <f>SUMIF('I have a blue banner'!A$2:A$2000,F1022,'I have a blue banner'!L$2:L$2000)</f>
        <v>0</v>
      </c>
      <c r="S1022" s="1">
        <f>SUMIF('I have a blue banner'!A$2:A$2000,I1022,'I have a blue banner'!L$2:L$2000)</f>
        <v>0</v>
      </c>
      <c r="T1022" s="1">
        <f>SUMIF('I wanna go biking'!A$2:A$1000,D1022,'I wanna go biking'!D$2:D$2000)</f>
        <v>0</v>
      </c>
      <c r="U1022" s="1">
        <f>SUMIF('I wanna go biking'!A$2:A$2000,F1022,'I wanna go biking'!D$2:D$2000)</f>
        <v>0</v>
      </c>
      <c r="V1022" s="1">
        <f>SUMIF('I wanna go biking'!A$2:A$2000,H1022,'I wanna go biking'!D$2:D$2000)</f>
        <v>0</v>
      </c>
      <c r="W1022">
        <f t="shared" si="180"/>
        <v>0</v>
      </c>
      <c r="X1022">
        <f t="shared" si="181"/>
        <v>0</v>
      </c>
      <c r="Y1022">
        <f t="shared" si="182"/>
        <v>0</v>
      </c>
      <c r="Z1022">
        <f t="shared" si="183"/>
        <v>0</v>
      </c>
      <c r="AA1022">
        <f t="shared" si="184"/>
        <v>0</v>
      </c>
      <c r="AB1022">
        <f t="shared" si="185"/>
        <v>0</v>
      </c>
      <c r="AC1022" s="25">
        <f t="shared" si="186"/>
        <v>0</v>
      </c>
    </row>
    <row r="1023" spans="1:29">
      <c r="A1023">
        <f>'Data Entry'!A1024</f>
        <v>0</v>
      </c>
      <c r="B1023">
        <f>'Data Entry'!B1024</f>
        <v>0</v>
      </c>
      <c r="C1023">
        <f>'Data Entry'!C1024</f>
        <v>0</v>
      </c>
      <c r="D1023">
        <f>'Data Entry'!M1024</f>
        <v>0</v>
      </c>
      <c r="E1023">
        <f>'Data Entry'!N1024</f>
        <v>0</v>
      </c>
      <c r="F1023">
        <f>'Data Entry'!O1024</f>
        <v>0</v>
      </c>
      <c r="G1023">
        <f>'Data Entry'!P1024</f>
        <v>0</v>
      </c>
      <c r="H1023">
        <f>'Data Entry'!Q1024</f>
        <v>0</v>
      </c>
      <c r="I1023">
        <f>'Data Entry'!R1024</f>
        <v>0</v>
      </c>
      <c r="J1023">
        <f t="shared" si="176"/>
        <v>0</v>
      </c>
      <c r="K1023" s="1">
        <f>SUMIFS('I want to cry'!C$2:C$2000,'I want to cry'!$A$2:$A$2000,$B1023,'I want to cry'!$B$2:$B$2000,$C1023)</f>
        <v>0</v>
      </c>
      <c r="L1023" s="1">
        <f>SUMIFS('I want to cry'!D$2:D$2000,'I want to cry'!$A$2:$A$2000,$B1023,'I want to cry'!$B$2:$B$2000,$C1023)</f>
        <v>0</v>
      </c>
      <c r="M1023" s="1">
        <f>SUMIFS('I want to cry'!E$2:E$2000,'I want to cry'!$A$2:$A$2000,$B1023,'I want to cry'!$B$2:$B$2000,$C1023)</f>
        <v>0</v>
      </c>
      <c r="N1023" s="1">
        <f t="shared" si="177"/>
        <v>0</v>
      </c>
      <c r="O1023" s="1">
        <f t="shared" si="178"/>
        <v>0</v>
      </c>
      <c r="P1023" s="1">
        <f t="shared" si="179"/>
        <v>0</v>
      </c>
      <c r="Q1023" s="1">
        <f>SUMIF('I have a blue banner'!A$2:A$2000,D1023,'I have a blue banner'!L$2:L$2000)</f>
        <v>0</v>
      </c>
      <c r="R1023" s="1">
        <f>SUMIF('I have a blue banner'!A$2:A$2000,F1023,'I have a blue banner'!L$2:L$2000)</f>
        <v>0</v>
      </c>
      <c r="S1023" s="1">
        <f>SUMIF('I have a blue banner'!A$2:A$2000,I1023,'I have a blue banner'!L$2:L$2000)</f>
        <v>0</v>
      </c>
      <c r="T1023" s="1">
        <f>SUMIF('I wanna go biking'!A$2:A$1000,D1023,'I wanna go biking'!D$2:D$2000)</f>
        <v>0</v>
      </c>
      <c r="U1023" s="1">
        <f>SUMIF('I wanna go biking'!A$2:A$2000,F1023,'I wanna go biking'!D$2:D$2000)</f>
        <v>0</v>
      </c>
      <c r="V1023" s="1">
        <f>SUMIF('I wanna go biking'!A$2:A$2000,H1023,'I wanna go biking'!D$2:D$2000)</f>
        <v>0</v>
      </c>
      <c r="W1023">
        <f t="shared" si="180"/>
        <v>0</v>
      </c>
      <c r="X1023">
        <f t="shared" si="181"/>
        <v>0</v>
      </c>
      <c r="Y1023">
        <f t="shared" si="182"/>
        <v>0</v>
      </c>
      <c r="Z1023">
        <f t="shared" si="183"/>
        <v>0</v>
      </c>
      <c r="AA1023">
        <f t="shared" si="184"/>
        <v>0</v>
      </c>
      <c r="AB1023">
        <f t="shared" si="185"/>
        <v>0</v>
      </c>
      <c r="AC1023" s="25">
        <f t="shared" si="186"/>
        <v>0</v>
      </c>
    </row>
    <row r="1024" spans="1:29">
      <c r="A1024">
        <f>'Data Entry'!A1025</f>
        <v>0</v>
      </c>
      <c r="B1024">
        <f>'Data Entry'!B1025</f>
        <v>0</v>
      </c>
      <c r="C1024">
        <f>'Data Entry'!C1025</f>
        <v>0</v>
      </c>
      <c r="D1024">
        <f>'Data Entry'!M1025</f>
        <v>0</v>
      </c>
      <c r="E1024">
        <f>'Data Entry'!N1025</f>
        <v>0</v>
      </c>
      <c r="F1024">
        <f>'Data Entry'!O1025</f>
        <v>0</v>
      </c>
      <c r="G1024">
        <f>'Data Entry'!P1025</f>
        <v>0</v>
      </c>
      <c r="H1024">
        <f>'Data Entry'!Q1025</f>
        <v>0</v>
      </c>
      <c r="I1024">
        <f>'Data Entry'!R1025</f>
        <v>0</v>
      </c>
      <c r="J1024">
        <f t="shared" si="176"/>
        <v>0</v>
      </c>
      <c r="K1024" s="1">
        <f>SUMIFS('I want to cry'!C$2:C$2000,'I want to cry'!$A$2:$A$2000,$B1024,'I want to cry'!$B$2:$B$2000,$C1024)</f>
        <v>0</v>
      </c>
      <c r="L1024" s="1">
        <f>SUMIFS('I want to cry'!D$2:D$2000,'I want to cry'!$A$2:$A$2000,$B1024,'I want to cry'!$B$2:$B$2000,$C1024)</f>
        <v>0</v>
      </c>
      <c r="M1024" s="1">
        <f>SUMIFS('I want to cry'!E$2:E$2000,'I want to cry'!$A$2:$A$2000,$B1024,'I want to cry'!$B$2:$B$2000,$C1024)</f>
        <v>0</v>
      </c>
      <c r="N1024" s="1">
        <f t="shared" si="177"/>
        <v>0</v>
      </c>
      <c r="O1024" s="1">
        <f t="shared" si="178"/>
        <v>0</v>
      </c>
      <c r="P1024" s="1">
        <f t="shared" si="179"/>
        <v>0</v>
      </c>
      <c r="Q1024" s="1">
        <f>SUMIF('I have a blue banner'!A$2:A$2000,D1024,'I have a blue banner'!L$2:L$2000)</f>
        <v>0</v>
      </c>
      <c r="R1024" s="1">
        <f>SUMIF('I have a blue banner'!A$2:A$2000,F1024,'I have a blue banner'!L$2:L$2000)</f>
        <v>0</v>
      </c>
      <c r="S1024" s="1">
        <f>SUMIF('I have a blue banner'!A$2:A$2000,I1024,'I have a blue banner'!L$2:L$2000)</f>
        <v>0</v>
      </c>
      <c r="T1024" s="1">
        <f>SUMIF('I wanna go biking'!A$2:A$1000,D1024,'I wanna go biking'!D$2:D$2000)</f>
        <v>0</v>
      </c>
      <c r="U1024" s="1">
        <f>SUMIF('I wanna go biking'!A$2:A$2000,F1024,'I wanna go biking'!D$2:D$2000)</f>
        <v>0</v>
      </c>
      <c r="V1024" s="1">
        <f>SUMIF('I wanna go biking'!A$2:A$2000,H1024,'I wanna go biking'!D$2:D$2000)</f>
        <v>0</v>
      </c>
      <c r="W1024">
        <f t="shared" si="180"/>
        <v>0</v>
      </c>
      <c r="X1024">
        <f t="shared" si="181"/>
        <v>0</v>
      </c>
      <c r="Y1024">
        <f t="shared" si="182"/>
        <v>0</v>
      </c>
      <c r="Z1024">
        <f t="shared" si="183"/>
        <v>0</v>
      </c>
      <c r="AA1024">
        <f t="shared" si="184"/>
        <v>0</v>
      </c>
      <c r="AB1024">
        <f t="shared" si="185"/>
        <v>0</v>
      </c>
      <c r="AC1024" s="25">
        <f t="shared" si="186"/>
        <v>0</v>
      </c>
    </row>
    <row r="1025" spans="1:29">
      <c r="A1025">
        <f>'Data Entry'!A1026</f>
        <v>0</v>
      </c>
      <c r="B1025">
        <f>'Data Entry'!B1026</f>
        <v>0</v>
      </c>
      <c r="C1025">
        <f>'Data Entry'!C1026</f>
        <v>0</v>
      </c>
      <c r="D1025">
        <f>'Data Entry'!M1026</f>
        <v>0</v>
      </c>
      <c r="E1025">
        <f>'Data Entry'!N1026</f>
        <v>0</v>
      </c>
      <c r="F1025">
        <f>'Data Entry'!O1026</f>
        <v>0</v>
      </c>
      <c r="G1025">
        <f>'Data Entry'!P1026</f>
        <v>0</v>
      </c>
      <c r="H1025">
        <f>'Data Entry'!Q1026</f>
        <v>0</v>
      </c>
      <c r="I1025">
        <f>'Data Entry'!R1026</f>
        <v>0</v>
      </c>
      <c r="J1025">
        <f t="shared" si="176"/>
        <v>0</v>
      </c>
      <c r="K1025" s="1">
        <f>SUMIFS('I want to cry'!C$2:C$2000,'I want to cry'!$A$2:$A$2000,$B1025,'I want to cry'!$B$2:$B$2000,$C1025)</f>
        <v>0</v>
      </c>
      <c r="L1025" s="1">
        <f>SUMIFS('I want to cry'!D$2:D$2000,'I want to cry'!$A$2:$A$2000,$B1025,'I want to cry'!$B$2:$B$2000,$C1025)</f>
        <v>0</v>
      </c>
      <c r="M1025" s="1">
        <f>SUMIFS('I want to cry'!E$2:E$2000,'I want to cry'!$A$2:$A$2000,$B1025,'I want to cry'!$B$2:$B$2000,$C1025)</f>
        <v>0</v>
      </c>
      <c r="N1025" s="1">
        <f t="shared" si="177"/>
        <v>0</v>
      </c>
      <c r="O1025" s="1">
        <f t="shared" si="178"/>
        <v>0</v>
      </c>
      <c r="P1025" s="1">
        <f t="shared" si="179"/>
        <v>0</v>
      </c>
      <c r="Q1025" s="1">
        <f>SUMIF('I have a blue banner'!A$2:A$2000,D1025,'I have a blue banner'!L$2:L$2000)</f>
        <v>0</v>
      </c>
      <c r="R1025" s="1">
        <f>SUMIF('I have a blue banner'!A$2:A$2000,F1025,'I have a blue banner'!L$2:L$2000)</f>
        <v>0</v>
      </c>
      <c r="S1025" s="1">
        <f>SUMIF('I have a blue banner'!A$2:A$2000,I1025,'I have a blue banner'!L$2:L$2000)</f>
        <v>0</v>
      </c>
      <c r="T1025" s="1">
        <f>SUMIF('I wanna go biking'!A$2:A$1000,D1025,'I wanna go biking'!D$2:D$2000)</f>
        <v>0</v>
      </c>
      <c r="U1025" s="1">
        <f>SUMIF('I wanna go biking'!A$2:A$2000,F1025,'I wanna go biking'!D$2:D$2000)</f>
        <v>0</v>
      </c>
      <c r="V1025" s="1">
        <f>SUMIF('I wanna go biking'!A$2:A$2000,H1025,'I wanna go biking'!D$2:D$2000)</f>
        <v>0</v>
      </c>
      <c r="W1025">
        <f t="shared" si="180"/>
        <v>0</v>
      </c>
      <c r="X1025">
        <f t="shared" si="181"/>
        <v>0</v>
      </c>
      <c r="Y1025">
        <f t="shared" si="182"/>
        <v>0</v>
      </c>
      <c r="Z1025">
        <f t="shared" si="183"/>
        <v>0</v>
      </c>
      <c r="AA1025">
        <f t="shared" si="184"/>
        <v>0</v>
      </c>
      <c r="AB1025">
        <f t="shared" si="185"/>
        <v>0</v>
      </c>
      <c r="AC1025" s="25">
        <f t="shared" si="186"/>
        <v>0</v>
      </c>
    </row>
    <row r="1026" spans="1:29">
      <c r="A1026">
        <f>'Data Entry'!A1027</f>
        <v>0</v>
      </c>
      <c r="B1026">
        <f>'Data Entry'!B1027</f>
        <v>0</v>
      </c>
      <c r="C1026">
        <f>'Data Entry'!C1027</f>
        <v>0</v>
      </c>
      <c r="D1026">
        <f>'Data Entry'!M1027</f>
        <v>0</v>
      </c>
      <c r="E1026">
        <f>'Data Entry'!N1027</f>
        <v>0</v>
      </c>
      <c r="F1026">
        <f>'Data Entry'!O1027</f>
        <v>0</v>
      </c>
      <c r="G1026">
        <f>'Data Entry'!P1027</f>
        <v>0</v>
      </c>
      <c r="H1026">
        <f>'Data Entry'!Q1027</f>
        <v>0</v>
      </c>
      <c r="I1026">
        <f>'Data Entry'!R1027</f>
        <v>0</v>
      </c>
      <c r="J1026">
        <f t="shared" si="176"/>
        <v>0</v>
      </c>
      <c r="K1026" s="1">
        <f>SUMIFS('I want to cry'!C$2:C$2000,'I want to cry'!$A$2:$A$2000,$B1026,'I want to cry'!$B$2:$B$2000,$C1026)</f>
        <v>0</v>
      </c>
      <c r="L1026" s="1">
        <f>SUMIFS('I want to cry'!D$2:D$2000,'I want to cry'!$A$2:$A$2000,$B1026,'I want to cry'!$B$2:$B$2000,$C1026)</f>
        <v>0</v>
      </c>
      <c r="M1026" s="1">
        <f>SUMIFS('I want to cry'!E$2:E$2000,'I want to cry'!$A$2:$A$2000,$B1026,'I want to cry'!$B$2:$B$2000,$C1026)</f>
        <v>0</v>
      </c>
      <c r="N1026" s="1">
        <f t="shared" si="177"/>
        <v>0</v>
      </c>
      <c r="O1026" s="1">
        <f t="shared" si="178"/>
        <v>0</v>
      </c>
      <c r="P1026" s="1">
        <f t="shared" si="179"/>
        <v>0</v>
      </c>
      <c r="Q1026" s="1">
        <f>SUMIF('I have a blue banner'!A$2:A$2000,D1026,'I have a blue banner'!L$2:L$2000)</f>
        <v>0</v>
      </c>
      <c r="R1026" s="1">
        <f>SUMIF('I have a blue banner'!A$2:A$2000,F1026,'I have a blue banner'!L$2:L$2000)</f>
        <v>0</v>
      </c>
      <c r="S1026" s="1">
        <f>SUMIF('I have a blue banner'!A$2:A$2000,I1026,'I have a blue banner'!L$2:L$2000)</f>
        <v>0</v>
      </c>
      <c r="T1026" s="1">
        <f>SUMIF('I wanna go biking'!A$2:A$1000,D1026,'I wanna go biking'!D$2:D$2000)</f>
        <v>0</v>
      </c>
      <c r="U1026" s="1">
        <f>SUMIF('I wanna go biking'!A$2:A$2000,F1026,'I wanna go biking'!D$2:D$2000)</f>
        <v>0</v>
      </c>
      <c r="V1026" s="1">
        <f>SUMIF('I wanna go biking'!A$2:A$2000,H1026,'I wanna go biking'!D$2:D$2000)</f>
        <v>0</v>
      </c>
      <c r="W1026">
        <f t="shared" si="180"/>
        <v>0</v>
      </c>
      <c r="X1026">
        <f t="shared" si="181"/>
        <v>0</v>
      </c>
      <c r="Y1026">
        <f t="shared" si="182"/>
        <v>0</v>
      </c>
      <c r="Z1026">
        <f t="shared" si="183"/>
        <v>0</v>
      </c>
      <c r="AA1026">
        <f t="shared" si="184"/>
        <v>0</v>
      </c>
      <c r="AB1026">
        <f t="shared" si="185"/>
        <v>0</v>
      </c>
      <c r="AC1026" s="25">
        <f t="shared" si="186"/>
        <v>0</v>
      </c>
    </row>
    <row r="1027" spans="1:29">
      <c r="A1027">
        <f>'Data Entry'!A1028</f>
        <v>0</v>
      </c>
      <c r="B1027">
        <f>'Data Entry'!B1028</f>
        <v>0</v>
      </c>
      <c r="C1027">
        <f>'Data Entry'!C1028</f>
        <v>0</v>
      </c>
      <c r="D1027">
        <f>'Data Entry'!M1028</f>
        <v>0</v>
      </c>
      <c r="E1027">
        <f>'Data Entry'!N1028</f>
        <v>0</v>
      </c>
      <c r="F1027">
        <f>'Data Entry'!O1028</f>
        <v>0</v>
      </c>
      <c r="G1027">
        <f>'Data Entry'!P1028</f>
        <v>0</v>
      </c>
      <c r="H1027">
        <f>'Data Entry'!Q1028</f>
        <v>0</v>
      </c>
      <c r="I1027">
        <f>'Data Entry'!R1028</f>
        <v>0</v>
      </c>
      <c r="J1027">
        <f t="shared" si="176"/>
        <v>0</v>
      </c>
      <c r="K1027" s="1">
        <f>SUMIFS('I want to cry'!C$2:C$2000,'I want to cry'!$A$2:$A$2000,$B1027,'I want to cry'!$B$2:$B$2000,$C1027)</f>
        <v>0</v>
      </c>
      <c r="L1027" s="1">
        <f>SUMIFS('I want to cry'!D$2:D$2000,'I want to cry'!$A$2:$A$2000,$B1027,'I want to cry'!$B$2:$B$2000,$C1027)</f>
        <v>0</v>
      </c>
      <c r="M1027" s="1">
        <f>SUMIFS('I want to cry'!E$2:E$2000,'I want to cry'!$A$2:$A$2000,$B1027,'I want to cry'!$B$2:$B$2000,$C1027)</f>
        <v>0</v>
      </c>
      <c r="N1027" s="1">
        <f t="shared" si="177"/>
        <v>0</v>
      </c>
      <c r="O1027" s="1">
        <f t="shared" si="178"/>
        <v>0</v>
      </c>
      <c r="P1027" s="1">
        <f t="shared" si="179"/>
        <v>0</v>
      </c>
      <c r="Q1027" s="1">
        <f>SUMIF('I have a blue banner'!A$2:A$2000,D1027,'I have a blue banner'!L$2:L$2000)</f>
        <v>0</v>
      </c>
      <c r="R1027" s="1">
        <f>SUMIF('I have a blue banner'!A$2:A$2000,F1027,'I have a blue banner'!L$2:L$2000)</f>
        <v>0</v>
      </c>
      <c r="S1027" s="1">
        <f>SUMIF('I have a blue banner'!A$2:A$2000,I1027,'I have a blue banner'!L$2:L$2000)</f>
        <v>0</v>
      </c>
      <c r="T1027" s="1">
        <f>SUMIF('I wanna go biking'!A$2:A$1000,D1027,'I wanna go biking'!D$2:D$2000)</f>
        <v>0</v>
      </c>
      <c r="U1027" s="1">
        <f>SUMIF('I wanna go biking'!A$2:A$2000,F1027,'I wanna go biking'!D$2:D$2000)</f>
        <v>0</v>
      </c>
      <c r="V1027" s="1">
        <f>SUMIF('I wanna go biking'!A$2:A$2000,H1027,'I wanna go biking'!D$2:D$2000)</f>
        <v>0</v>
      </c>
      <c r="W1027">
        <f t="shared" si="180"/>
        <v>0</v>
      </c>
      <c r="X1027">
        <f t="shared" si="181"/>
        <v>0</v>
      </c>
      <c r="Y1027">
        <f t="shared" si="182"/>
        <v>0</v>
      </c>
      <c r="Z1027">
        <f t="shared" si="183"/>
        <v>0</v>
      </c>
      <c r="AA1027">
        <f t="shared" si="184"/>
        <v>0</v>
      </c>
      <c r="AB1027">
        <f t="shared" si="185"/>
        <v>0</v>
      </c>
      <c r="AC1027" s="25">
        <f t="shared" si="186"/>
        <v>0</v>
      </c>
    </row>
    <row r="1028" spans="1:29">
      <c r="A1028">
        <f>'Data Entry'!A1029</f>
        <v>0</v>
      </c>
      <c r="B1028">
        <f>'Data Entry'!B1029</f>
        <v>0</v>
      </c>
      <c r="C1028">
        <f>'Data Entry'!C1029</f>
        <v>0</v>
      </c>
      <c r="D1028">
        <f>'Data Entry'!M1029</f>
        <v>0</v>
      </c>
      <c r="E1028">
        <f>'Data Entry'!N1029</f>
        <v>0</v>
      </c>
      <c r="F1028">
        <f>'Data Entry'!O1029</f>
        <v>0</v>
      </c>
      <c r="G1028">
        <f>'Data Entry'!P1029</f>
        <v>0</v>
      </c>
      <c r="H1028">
        <f>'Data Entry'!Q1029</f>
        <v>0</v>
      </c>
      <c r="I1028">
        <f>'Data Entry'!R1029</f>
        <v>0</v>
      </c>
      <c r="J1028">
        <f t="shared" si="176"/>
        <v>0</v>
      </c>
      <c r="K1028" s="1">
        <f>SUMIFS('I want to cry'!C$2:C$2000,'I want to cry'!$A$2:$A$2000,$B1028,'I want to cry'!$B$2:$B$2000,$C1028)</f>
        <v>0</v>
      </c>
      <c r="L1028" s="1">
        <f>SUMIFS('I want to cry'!D$2:D$2000,'I want to cry'!$A$2:$A$2000,$B1028,'I want to cry'!$B$2:$B$2000,$C1028)</f>
        <v>0</v>
      </c>
      <c r="M1028" s="1">
        <f>SUMIFS('I want to cry'!E$2:E$2000,'I want to cry'!$A$2:$A$2000,$B1028,'I want to cry'!$B$2:$B$2000,$C1028)</f>
        <v>0</v>
      </c>
      <c r="N1028" s="1">
        <f t="shared" si="177"/>
        <v>0</v>
      </c>
      <c r="O1028" s="1">
        <f t="shared" si="178"/>
        <v>0</v>
      </c>
      <c r="P1028" s="1">
        <f t="shared" si="179"/>
        <v>0</v>
      </c>
      <c r="Q1028" s="1">
        <f>SUMIF('I have a blue banner'!A$2:A$2000,D1028,'I have a blue banner'!L$2:L$2000)</f>
        <v>0</v>
      </c>
      <c r="R1028" s="1">
        <f>SUMIF('I have a blue banner'!A$2:A$2000,F1028,'I have a blue banner'!L$2:L$2000)</f>
        <v>0</v>
      </c>
      <c r="S1028" s="1">
        <f>SUMIF('I have a blue banner'!A$2:A$2000,I1028,'I have a blue banner'!L$2:L$2000)</f>
        <v>0</v>
      </c>
      <c r="T1028" s="1">
        <f>SUMIF('I wanna go biking'!A$2:A$1000,D1028,'I wanna go biking'!D$2:D$2000)</f>
        <v>0</v>
      </c>
      <c r="U1028" s="1">
        <f>SUMIF('I wanna go biking'!A$2:A$2000,F1028,'I wanna go biking'!D$2:D$2000)</f>
        <v>0</v>
      </c>
      <c r="V1028" s="1">
        <f>SUMIF('I wanna go biking'!A$2:A$2000,H1028,'I wanna go biking'!D$2:D$2000)</f>
        <v>0</v>
      </c>
      <c r="W1028">
        <f t="shared" si="180"/>
        <v>0</v>
      </c>
      <c r="X1028">
        <f t="shared" si="181"/>
        <v>0</v>
      </c>
      <c r="Y1028">
        <f t="shared" si="182"/>
        <v>0</v>
      </c>
      <c r="Z1028">
        <f t="shared" si="183"/>
        <v>0</v>
      </c>
      <c r="AA1028">
        <f t="shared" si="184"/>
        <v>0</v>
      </c>
      <c r="AB1028">
        <f t="shared" si="185"/>
        <v>0</v>
      </c>
      <c r="AC1028" s="25">
        <f t="shared" si="186"/>
        <v>0</v>
      </c>
    </row>
    <row r="1029" spans="1:29">
      <c r="A1029">
        <f>'Data Entry'!A1030</f>
        <v>0</v>
      </c>
      <c r="B1029">
        <f>'Data Entry'!B1030</f>
        <v>0</v>
      </c>
      <c r="C1029">
        <f>'Data Entry'!C1030</f>
        <v>0</v>
      </c>
      <c r="D1029">
        <f>'Data Entry'!M1030</f>
        <v>0</v>
      </c>
      <c r="E1029">
        <f>'Data Entry'!N1030</f>
        <v>0</v>
      </c>
      <c r="F1029">
        <f>'Data Entry'!O1030</f>
        <v>0</v>
      </c>
      <c r="G1029">
        <f>'Data Entry'!P1030</f>
        <v>0</v>
      </c>
      <c r="H1029">
        <f>'Data Entry'!Q1030</f>
        <v>0</v>
      </c>
      <c r="I1029">
        <f>'Data Entry'!R1030</f>
        <v>0</v>
      </c>
      <c r="J1029">
        <f t="shared" si="176"/>
        <v>0</v>
      </c>
      <c r="K1029" s="1">
        <f>SUMIFS('I want to cry'!C$2:C$2000,'I want to cry'!$A$2:$A$2000,$B1029,'I want to cry'!$B$2:$B$2000,$C1029)</f>
        <v>0</v>
      </c>
      <c r="L1029" s="1">
        <f>SUMIFS('I want to cry'!D$2:D$2000,'I want to cry'!$A$2:$A$2000,$B1029,'I want to cry'!$B$2:$B$2000,$C1029)</f>
        <v>0</v>
      </c>
      <c r="M1029" s="1">
        <f>SUMIFS('I want to cry'!E$2:E$2000,'I want to cry'!$A$2:$A$2000,$B1029,'I want to cry'!$B$2:$B$2000,$C1029)</f>
        <v>0</v>
      </c>
      <c r="N1029" s="1">
        <f t="shared" si="177"/>
        <v>0</v>
      </c>
      <c r="O1029" s="1">
        <f t="shared" si="178"/>
        <v>0</v>
      </c>
      <c r="P1029" s="1">
        <f t="shared" si="179"/>
        <v>0</v>
      </c>
      <c r="Q1029" s="1">
        <f>SUMIF('I have a blue banner'!A$2:A$2000,D1029,'I have a blue banner'!L$2:L$2000)</f>
        <v>0</v>
      </c>
      <c r="R1029" s="1">
        <f>SUMIF('I have a blue banner'!A$2:A$2000,F1029,'I have a blue banner'!L$2:L$2000)</f>
        <v>0</v>
      </c>
      <c r="S1029" s="1">
        <f>SUMIF('I have a blue banner'!A$2:A$2000,I1029,'I have a blue banner'!L$2:L$2000)</f>
        <v>0</v>
      </c>
      <c r="T1029" s="1">
        <f>SUMIF('I wanna go biking'!A$2:A$1000,D1029,'I wanna go biking'!D$2:D$2000)</f>
        <v>0</v>
      </c>
      <c r="U1029" s="1">
        <f>SUMIF('I wanna go biking'!A$2:A$2000,F1029,'I wanna go biking'!D$2:D$2000)</f>
        <v>0</v>
      </c>
      <c r="V1029" s="1">
        <f>SUMIF('I wanna go biking'!A$2:A$2000,H1029,'I wanna go biking'!D$2:D$2000)</f>
        <v>0</v>
      </c>
      <c r="W1029">
        <f t="shared" si="180"/>
        <v>0</v>
      </c>
      <c r="X1029">
        <f t="shared" si="181"/>
        <v>0</v>
      </c>
      <c r="Y1029">
        <f t="shared" si="182"/>
        <v>0</v>
      </c>
      <c r="Z1029">
        <f t="shared" si="183"/>
        <v>0</v>
      </c>
      <c r="AA1029">
        <f t="shared" si="184"/>
        <v>0</v>
      </c>
      <c r="AB1029">
        <f t="shared" si="185"/>
        <v>0</v>
      </c>
      <c r="AC1029" s="25">
        <f t="shared" si="186"/>
        <v>0</v>
      </c>
    </row>
    <row r="1030" spans="1:29">
      <c r="A1030">
        <f>'Data Entry'!A1031</f>
        <v>0</v>
      </c>
      <c r="B1030">
        <f>'Data Entry'!B1031</f>
        <v>0</v>
      </c>
      <c r="C1030">
        <f>'Data Entry'!C1031</f>
        <v>0</v>
      </c>
      <c r="D1030">
        <f>'Data Entry'!M1031</f>
        <v>0</v>
      </c>
      <c r="E1030">
        <f>'Data Entry'!N1031</f>
        <v>0</v>
      </c>
      <c r="F1030">
        <f>'Data Entry'!O1031</f>
        <v>0</v>
      </c>
      <c r="G1030">
        <f>'Data Entry'!P1031</f>
        <v>0</v>
      </c>
      <c r="H1030">
        <f>'Data Entry'!Q1031</f>
        <v>0</v>
      </c>
      <c r="I1030">
        <f>'Data Entry'!R1031</f>
        <v>0</v>
      </c>
      <c r="J1030">
        <f t="shared" si="176"/>
        <v>0</v>
      </c>
      <c r="K1030" s="1">
        <f>SUMIFS('I want to cry'!C$2:C$2000,'I want to cry'!$A$2:$A$2000,$B1030,'I want to cry'!$B$2:$B$2000,$C1030)</f>
        <v>0</v>
      </c>
      <c r="L1030" s="1">
        <f>SUMIFS('I want to cry'!D$2:D$2000,'I want to cry'!$A$2:$A$2000,$B1030,'I want to cry'!$B$2:$B$2000,$C1030)</f>
        <v>0</v>
      </c>
      <c r="M1030" s="1">
        <f>SUMIFS('I want to cry'!E$2:E$2000,'I want to cry'!$A$2:$A$2000,$B1030,'I want to cry'!$B$2:$B$2000,$C1030)</f>
        <v>0</v>
      </c>
      <c r="N1030" s="1">
        <f t="shared" si="177"/>
        <v>0</v>
      </c>
      <c r="O1030" s="1">
        <f t="shared" si="178"/>
        <v>0</v>
      </c>
      <c r="P1030" s="1">
        <f t="shared" si="179"/>
        <v>0</v>
      </c>
      <c r="Q1030" s="1">
        <f>SUMIF('I have a blue banner'!A$2:A$2000,D1030,'I have a blue banner'!L$2:L$2000)</f>
        <v>0</v>
      </c>
      <c r="R1030" s="1">
        <f>SUMIF('I have a blue banner'!A$2:A$2000,F1030,'I have a blue banner'!L$2:L$2000)</f>
        <v>0</v>
      </c>
      <c r="S1030" s="1">
        <f>SUMIF('I have a blue banner'!A$2:A$2000,I1030,'I have a blue banner'!L$2:L$2000)</f>
        <v>0</v>
      </c>
      <c r="T1030" s="1">
        <f>SUMIF('I wanna go biking'!A$2:A$1000,D1030,'I wanna go biking'!D$2:D$2000)</f>
        <v>0</v>
      </c>
      <c r="U1030" s="1">
        <f>SUMIF('I wanna go biking'!A$2:A$2000,F1030,'I wanna go biking'!D$2:D$2000)</f>
        <v>0</v>
      </c>
      <c r="V1030" s="1">
        <f>SUMIF('I wanna go biking'!A$2:A$2000,H1030,'I wanna go biking'!D$2:D$2000)</f>
        <v>0</v>
      </c>
      <c r="W1030">
        <f t="shared" si="180"/>
        <v>0</v>
      </c>
      <c r="X1030">
        <f t="shared" si="181"/>
        <v>0</v>
      </c>
      <c r="Y1030">
        <f t="shared" si="182"/>
        <v>0</v>
      </c>
      <c r="Z1030">
        <f t="shared" si="183"/>
        <v>0</v>
      </c>
      <c r="AA1030">
        <f t="shared" si="184"/>
        <v>0</v>
      </c>
      <c r="AB1030">
        <f t="shared" si="185"/>
        <v>0</v>
      </c>
      <c r="AC1030" s="25">
        <f t="shared" si="186"/>
        <v>0</v>
      </c>
    </row>
    <row r="1031" spans="1:29">
      <c r="A1031">
        <f>'Data Entry'!A1032</f>
        <v>0</v>
      </c>
      <c r="B1031">
        <f>'Data Entry'!B1032</f>
        <v>0</v>
      </c>
      <c r="C1031">
        <f>'Data Entry'!C1032</f>
        <v>0</v>
      </c>
      <c r="D1031">
        <f>'Data Entry'!M1032</f>
        <v>0</v>
      </c>
      <c r="E1031">
        <f>'Data Entry'!N1032</f>
        <v>0</v>
      </c>
      <c r="F1031">
        <f>'Data Entry'!O1032</f>
        <v>0</v>
      </c>
      <c r="G1031">
        <f>'Data Entry'!P1032</f>
        <v>0</v>
      </c>
      <c r="H1031">
        <f>'Data Entry'!Q1032</f>
        <v>0</v>
      </c>
      <c r="I1031">
        <f>'Data Entry'!R1032</f>
        <v>0</v>
      </c>
      <c r="J1031">
        <f t="shared" si="176"/>
        <v>0</v>
      </c>
      <c r="K1031" s="1">
        <f>SUMIFS('I want to cry'!C$2:C$2000,'I want to cry'!$A$2:$A$2000,$B1031,'I want to cry'!$B$2:$B$2000,$C1031)</f>
        <v>0</v>
      </c>
      <c r="L1031" s="1">
        <f>SUMIFS('I want to cry'!D$2:D$2000,'I want to cry'!$A$2:$A$2000,$B1031,'I want to cry'!$B$2:$B$2000,$C1031)</f>
        <v>0</v>
      </c>
      <c r="M1031" s="1">
        <f>SUMIFS('I want to cry'!E$2:E$2000,'I want to cry'!$A$2:$A$2000,$B1031,'I want to cry'!$B$2:$B$2000,$C1031)</f>
        <v>0</v>
      </c>
      <c r="N1031" s="1">
        <f t="shared" si="177"/>
        <v>0</v>
      </c>
      <c r="O1031" s="1">
        <f t="shared" si="178"/>
        <v>0</v>
      </c>
      <c r="P1031" s="1">
        <f t="shared" si="179"/>
        <v>0</v>
      </c>
      <c r="Q1031" s="1">
        <f>SUMIF('I have a blue banner'!A$2:A$2000,D1031,'I have a blue banner'!L$2:L$2000)</f>
        <v>0</v>
      </c>
      <c r="R1031" s="1">
        <f>SUMIF('I have a blue banner'!A$2:A$2000,F1031,'I have a blue banner'!L$2:L$2000)</f>
        <v>0</v>
      </c>
      <c r="S1031" s="1">
        <f>SUMIF('I have a blue banner'!A$2:A$2000,I1031,'I have a blue banner'!L$2:L$2000)</f>
        <v>0</v>
      </c>
      <c r="T1031" s="1">
        <f>SUMIF('I wanna go biking'!A$2:A$1000,D1031,'I wanna go biking'!D$2:D$2000)</f>
        <v>0</v>
      </c>
      <c r="U1031" s="1">
        <f>SUMIF('I wanna go biking'!A$2:A$2000,F1031,'I wanna go biking'!D$2:D$2000)</f>
        <v>0</v>
      </c>
      <c r="V1031" s="1">
        <f>SUMIF('I wanna go biking'!A$2:A$2000,H1031,'I wanna go biking'!D$2:D$2000)</f>
        <v>0</v>
      </c>
      <c r="W1031">
        <f t="shared" si="180"/>
        <v>0</v>
      </c>
      <c r="X1031">
        <f t="shared" si="181"/>
        <v>0</v>
      </c>
      <c r="Y1031">
        <f t="shared" si="182"/>
        <v>0</v>
      </c>
      <c r="Z1031">
        <f t="shared" si="183"/>
        <v>0</v>
      </c>
      <c r="AA1031">
        <f t="shared" si="184"/>
        <v>0</v>
      </c>
      <c r="AB1031">
        <f t="shared" si="185"/>
        <v>0</v>
      </c>
      <c r="AC1031" s="25">
        <f t="shared" si="186"/>
        <v>0</v>
      </c>
    </row>
    <row r="1032" spans="1:29">
      <c r="A1032">
        <f>'Data Entry'!A1033</f>
        <v>0</v>
      </c>
      <c r="B1032">
        <f>'Data Entry'!B1033</f>
        <v>0</v>
      </c>
      <c r="C1032">
        <f>'Data Entry'!C1033</f>
        <v>0</v>
      </c>
      <c r="D1032">
        <f>'Data Entry'!M1033</f>
        <v>0</v>
      </c>
      <c r="E1032">
        <f>'Data Entry'!N1033</f>
        <v>0</v>
      </c>
      <c r="F1032">
        <f>'Data Entry'!O1033</f>
        <v>0</v>
      </c>
      <c r="G1032">
        <f>'Data Entry'!P1033</f>
        <v>0</v>
      </c>
      <c r="H1032">
        <f>'Data Entry'!Q1033</f>
        <v>0</v>
      </c>
      <c r="I1032">
        <f>'Data Entry'!R1033</f>
        <v>0</v>
      </c>
      <c r="J1032">
        <f t="shared" si="176"/>
        <v>0</v>
      </c>
      <c r="K1032" s="1">
        <f>SUMIFS('I want to cry'!C$2:C$2000,'I want to cry'!$A$2:$A$2000,$B1032,'I want to cry'!$B$2:$B$2000,$C1032)</f>
        <v>0</v>
      </c>
      <c r="L1032" s="1">
        <f>SUMIFS('I want to cry'!D$2:D$2000,'I want to cry'!$A$2:$A$2000,$B1032,'I want to cry'!$B$2:$B$2000,$C1032)</f>
        <v>0</v>
      </c>
      <c r="M1032" s="1">
        <f>SUMIFS('I want to cry'!E$2:E$2000,'I want to cry'!$A$2:$A$2000,$B1032,'I want to cry'!$B$2:$B$2000,$C1032)</f>
        <v>0</v>
      </c>
      <c r="N1032" s="1">
        <f t="shared" si="177"/>
        <v>0</v>
      </c>
      <c r="O1032" s="1">
        <f t="shared" si="178"/>
        <v>0</v>
      </c>
      <c r="P1032" s="1">
        <f t="shared" si="179"/>
        <v>0</v>
      </c>
      <c r="Q1032" s="1">
        <f>SUMIF('I have a blue banner'!A$2:A$2000,D1032,'I have a blue banner'!L$2:L$2000)</f>
        <v>0</v>
      </c>
      <c r="R1032" s="1">
        <f>SUMIF('I have a blue banner'!A$2:A$2000,F1032,'I have a blue banner'!L$2:L$2000)</f>
        <v>0</v>
      </c>
      <c r="S1032" s="1">
        <f>SUMIF('I have a blue banner'!A$2:A$2000,I1032,'I have a blue banner'!L$2:L$2000)</f>
        <v>0</v>
      </c>
      <c r="T1032" s="1">
        <f>SUMIF('I wanna go biking'!A$2:A$1000,D1032,'I wanna go biking'!D$2:D$2000)</f>
        <v>0</v>
      </c>
      <c r="U1032" s="1">
        <f>SUMIF('I wanna go biking'!A$2:A$2000,F1032,'I wanna go biking'!D$2:D$2000)</f>
        <v>0</v>
      </c>
      <c r="V1032" s="1">
        <f>SUMIF('I wanna go biking'!A$2:A$2000,H1032,'I wanna go biking'!D$2:D$2000)</f>
        <v>0</v>
      </c>
      <c r="W1032">
        <f t="shared" si="180"/>
        <v>0</v>
      </c>
      <c r="X1032">
        <f t="shared" si="181"/>
        <v>0</v>
      </c>
      <c r="Y1032">
        <f t="shared" si="182"/>
        <v>0</v>
      </c>
      <c r="Z1032">
        <f t="shared" si="183"/>
        <v>0</v>
      </c>
      <c r="AA1032">
        <f t="shared" si="184"/>
        <v>0</v>
      </c>
      <c r="AB1032">
        <f t="shared" si="185"/>
        <v>0</v>
      </c>
      <c r="AC1032" s="25">
        <f t="shared" si="186"/>
        <v>0</v>
      </c>
    </row>
    <row r="1033" spans="1:29">
      <c r="A1033">
        <f>'Data Entry'!A1034</f>
        <v>0</v>
      </c>
      <c r="B1033">
        <f>'Data Entry'!B1034</f>
        <v>0</v>
      </c>
      <c r="C1033">
        <f>'Data Entry'!C1034</f>
        <v>0</v>
      </c>
      <c r="D1033">
        <f>'Data Entry'!M1034</f>
        <v>0</v>
      </c>
      <c r="E1033">
        <f>'Data Entry'!N1034</f>
        <v>0</v>
      </c>
      <c r="F1033">
        <f>'Data Entry'!O1034</f>
        <v>0</v>
      </c>
      <c r="G1033">
        <f>'Data Entry'!P1034</f>
        <v>0</v>
      </c>
      <c r="H1033">
        <f>'Data Entry'!Q1034</f>
        <v>0</v>
      </c>
      <c r="I1033">
        <f>'Data Entry'!R1034</f>
        <v>0</v>
      </c>
      <c r="J1033">
        <f t="shared" si="176"/>
        <v>0</v>
      </c>
      <c r="K1033" s="1">
        <f>SUMIFS('I want to cry'!C$2:C$2000,'I want to cry'!$A$2:$A$2000,$B1033,'I want to cry'!$B$2:$B$2000,$C1033)</f>
        <v>0</v>
      </c>
      <c r="L1033" s="1">
        <f>SUMIFS('I want to cry'!D$2:D$2000,'I want to cry'!$A$2:$A$2000,$B1033,'I want to cry'!$B$2:$B$2000,$C1033)</f>
        <v>0</v>
      </c>
      <c r="M1033" s="1">
        <f>SUMIFS('I want to cry'!E$2:E$2000,'I want to cry'!$A$2:$A$2000,$B1033,'I want to cry'!$B$2:$B$2000,$C1033)</f>
        <v>0</v>
      </c>
      <c r="N1033" s="1">
        <f t="shared" si="177"/>
        <v>0</v>
      </c>
      <c r="O1033" s="1">
        <f t="shared" si="178"/>
        <v>0</v>
      </c>
      <c r="P1033" s="1">
        <f t="shared" si="179"/>
        <v>0</v>
      </c>
      <c r="Q1033" s="1">
        <f>SUMIF('I have a blue banner'!A$2:A$2000,D1033,'I have a blue banner'!L$2:L$2000)</f>
        <v>0</v>
      </c>
      <c r="R1033" s="1">
        <f>SUMIF('I have a blue banner'!A$2:A$2000,F1033,'I have a blue banner'!L$2:L$2000)</f>
        <v>0</v>
      </c>
      <c r="S1033" s="1">
        <f>SUMIF('I have a blue banner'!A$2:A$2000,I1033,'I have a blue banner'!L$2:L$2000)</f>
        <v>0</v>
      </c>
      <c r="T1033" s="1">
        <f>SUMIF('I wanna go biking'!A$2:A$1000,D1033,'I wanna go biking'!D$2:D$2000)</f>
        <v>0</v>
      </c>
      <c r="U1033" s="1">
        <f>SUMIF('I wanna go biking'!A$2:A$2000,F1033,'I wanna go biking'!D$2:D$2000)</f>
        <v>0</v>
      </c>
      <c r="V1033" s="1">
        <f>SUMIF('I wanna go biking'!A$2:A$2000,H1033,'I wanna go biking'!D$2:D$2000)</f>
        <v>0</v>
      </c>
      <c r="W1033">
        <f t="shared" si="180"/>
        <v>0</v>
      </c>
      <c r="X1033">
        <f t="shared" si="181"/>
        <v>0</v>
      </c>
      <c r="Y1033">
        <f t="shared" si="182"/>
        <v>0</v>
      </c>
      <c r="Z1033">
        <f t="shared" si="183"/>
        <v>0</v>
      </c>
      <c r="AA1033">
        <f t="shared" si="184"/>
        <v>0</v>
      </c>
      <c r="AB1033">
        <f t="shared" si="185"/>
        <v>0</v>
      </c>
      <c r="AC1033" s="25">
        <f t="shared" si="186"/>
        <v>0</v>
      </c>
    </row>
    <row r="1034" spans="1:29">
      <c r="A1034">
        <f>'Data Entry'!A1035</f>
        <v>0</v>
      </c>
      <c r="B1034">
        <f>'Data Entry'!B1035</f>
        <v>0</v>
      </c>
      <c r="C1034">
        <f>'Data Entry'!C1035</f>
        <v>0</v>
      </c>
      <c r="D1034">
        <f>'Data Entry'!M1035</f>
        <v>0</v>
      </c>
      <c r="E1034">
        <f>'Data Entry'!N1035</f>
        <v>0</v>
      </c>
      <c r="F1034">
        <f>'Data Entry'!O1035</f>
        <v>0</v>
      </c>
      <c r="G1034">
        <f>'Data Entry'!P1035</f>
        <v>0</v>
      </c>
      <c r="H1034">
        <f>'Data Entry'!Q1035</f>
        <v>0</v>
      </c>
      <c r="I1034">
        <f>'Data Entry'!R1035</f>
        <v>0</v>
      </c>
      <c r="J1034">
        <f t="shared" si="176"/>
        <v>0</v>
      </c>
      <c r="K1034" s="1">
        <f>SUMIFS('I want to cry'!C$2:C$2000,'I want to cry'!$A$2:$A$2000,$B1034,'I want to cry'!$B$2:$B$2000,$C1034)</f>
        <v>0</v>
      </c>
      <c r="L1034" s="1">
        <f>SUMIFS('I want to cry'!D$2:D$2000,'I want to cry'!$A$2:$A$2000,$B1034,'I want to cry'!$B$2:$B$2000,$C1034)</f>
        <v>0</v>
      </c>
      <c r="M1034" s="1">
        <f>SUMIFS('I want to cry'!E$2:E$2000,'I want to cry'!$A$2:$A$2000,$B1034,'I want to cry'!$B$2:$B$2000,$C1034)</f>
        <v>0</v>
      </c>
      <c r="N1034" s="1">
        <f t="shared" si="177"/>
        <v>0</v>
      </c>
      <c r="O1034" s="1">
        <f t="shared" si="178"/>
        <v>0</v>
      </c>
      <c r="P1034" s="1">
        <f t="shared" si="179"/>
        <v>0</v>
      </c>
      <c r="Q1034" s="1">
        <f>SUMIF('I have a blue banner'!A$2:A$2000,D1034,'I have a blue banner'!L$2:L$2000)</f>
        <v>0</v>
      </c>
      <c r="R1034" s="1">
        <f>SUMIF('I have a blue banner'!A$2:A$2000,F1034,'I have a blue banner'!L$2:L$2000)</f>
        <v>0</v>
      </c>
      <c r="S1034" s="1">
        <f>SUMIF('I have a blue banner'!A$2:A$2000,I1034,'I have a blue banner'!L$2:L$2000)</f>
        <v>0</v>
      </c>
      <c r="T1034" s="1">
        <f>SUMIF('I wanna go biking'!A$2:A$1000,D1034,'I wanna go biking'!D$2:D$2000)</f>
        <v>0</v>
      </c>
      <c r="U1034" s="1">
        <f>SUMIF('I wanna go biking'!A$2:A$2000,F1034,'I wanna go biking'!D$2:D$2000)</f>
        <v>0</v>
      </c>
      <c r="V1034" s="1">
        <f>SUMIF('I wanna go biking'!A$2:A$2000,H1034,'I wanna go biking'!D$2:D$2000)</f>
        <v>0</v>
      </c>
      <c r="W1034">
        <f t="shared" si="180"/>
        <v>0</v>
      </c>
      <c r="X1034">
        <f t="shared" si="181"/>
        <v>0</v>
      </c>
      <c r="Y1034">
        <f t="shared" si="182"/>
        <v>0</v>
      </c>
      <c r="Z1034">
        <f t="shared" si="183"/>
        <v>0</v>
      </c>
      <c r="AA1034">
        <f t="shared" si="184"/>
        <v>0</v>
      </c>
      <c r="AB1034">
        <f t="shared" si="185"/>
        <v>0</v>
      </c>
      <c r="AC1034" s="25">
        <f t="shared" si="186"/>
        <v>0</v>
      </c>
    </row>
    <row r="1035" spans="1:29">
      <c r="A1035">
        <f>'Data Entry'!A1036</f>
        <v>0</v>
      </c>
      <c r="B1035">
        <f>'Data Entry'!B1036</f>
        <v>0</v>
      </c>
      <c r="C1035">
        <f>'Data Entry'!C1036</f>
        <v>0</v>
      </c>
      <c r="D1035">
        <f>'Data Entry'!M1036</f>
        <v>0</v>
      </c>
      <c r="E1035">
        <f>'Data Entry'!N1036</f>
        <v>0</v>
      </c>
      <c r="F1035">
        <f>'Data Entry'!O1036</f>
        <v>0</v>
      </c>
      <c r="G1035">
        <f>'Data Entry'!P1036</f>
        <v>0</v>
      </c>
      <c r="H1035">
        <f>'Data Entry'!Q1036</f>
        <v>0</v>
      </c>
      <c r="I1035">
        <f>'Data Entry'!R1036</f>
        <v>0</v>
      </c>
      <c r="J1035">
        <f t="shared" si="176"/>
        <v>0</v>
      </c>
      <c r="K1035" s="1">
        <f>SUMIFS('I want to cry'!C$2:C$2000,'I want to cry'!$A$2:$A$2000,$B1035,'I want to cry'!$B$2:$B$2000,$C1035)</f>
        <v>0</v>
      </c>
      <c r="L1035" s="1">
        <f>SUMIFS('I want to cry'!D$2:D$2000,'I want to cry'!$A$2:$A$2000,$B1035,'I want to cry'!$B$2:$B$2000,$C1035)</f>
        <v>0</v>
      </c>
      <c r="M1035" s="1">
        <f>SUMIFS('I want to cry'!E$2:E$2000,'I want to cry'!$A$2:$A$2000,$B1035,'I want to cry'!$B$2:$B$2000,$C1035)</f>
        <v>0</v>
      </c>
      <c r="N1035" s="1">
        <f t="shared" si="177"/>
        <v>0</v>
      </c>
      <c r="O1035" s="1">
        <f t="shared" si="178"/>
        <v>0</v>
      </c>
      <c r="P1035" s="1">
        <f t="shared" si="179"/>
        <v>0</v>
      </c>
      <c r="Q1035" s="1">
        <f>SUMIF('I have a blue banner'!A$2:A$2000,D1035,'I have a blue banner'!L$2:L$2000)</f>
        <v>0</v>
      </c>
      <c r="R1035" s="1">
        <f>SUMIF('I have a blue banner'!A$2:A$2000,F1035,'I have a blue banner'!L$2:L$2000)</f>
        <v>0</v>
      </c>
      <c r="S1035" s="1">
        <f>SUMIF('I have a blue banner'!A$2:A$2000,I1035,'I have a blue banner'!L$2:L$2000)</f>
        <v>0</v>
      </c>
      <c r="T1035" s="1">
        <f>SUMIF('I wanna go biking'!A$2:A$1000,D1035,'I wanna go biking'!D$2:D$2000)</f>
        <v>0</v>
      </c>
      <c r="U1035" s="1">
        <f>SUMIF('I wanna go biking'!A$2:A$2000,F1035,'I wanna go biking'!D$2:D$2000)</f>
        <v>0</v>
      </c>
      <c r="V1035" s="1">
        <f>SUMIF('I wanna go biking'!A$2:A$2000,H1035,'I wanna go biking'!D$2:D$2000)</f>
        <v>0</v>
      </c>
      <c r="W1035">
        <f t="shared" si="180"/>
        <v>0</v>
      </c>
      <c r="X1035">
        <f t="shared" si="181"/>
        <v>0</v>
      </c>
      <c r="Y1035">
        <f t="shared" si="182"/>
        <v>0</v>
      </c>
      <c r="Z1035">
        <f t="shared" si="183"/>
        <v>0</v>
      </c>
      <c r="AA1035">
        <f t="shared" si="184"/>
        <v>0</v>
      </c>
      <c r="AB1035">
        <f t="shared" si="185"/>
        <v>0</v>
      </c>
      <c r="AC1035" s="25">
        <f t="shared" si="186"/>
        <v>0</v>
      </c>
    </row>
    <row r="1036" spans="1:29">
      <c r="A1036">
        <f>'Data Entry'!A1037</f>
        <v>0</v>
      </c>
      <c r="B1036">
        <f>'Data Entry'!B1037</f>
        <v>0</v>
      </c>
      <c r="C1036">
        <f>'Data Entry'!C1037</f>
        <v>0</v>
      </c>
      <c r="D1036">
        <f>'Data Entry'!M1037</f>
        <v>0</v>
      </c>
      <c r="E1036">
        <f>'Data Entry'!N1037</f>
        <v>0</v>
      </c>
      <c r="F1036">
        <f>'Data Entry'!O1037</f>
        <v>0</v>
      </c>
      <c r="G1036">
        <f>'Data Entry'!P1037</f>
        <v>0</v>
      </c>
      <c r="H1036">
        <f>'Data Entry'!Q1037</f>
        <v>0</v>
      </c>
      <c r="I1036">
        <f>'Data Entry'!R1037</f>
        <v>0</v>
      </c>
      <c r="J1036">
        <f t="shared" si="176"/>
        <v>0</v>
      </c>
      <c r="K1036" s="1">
        <f>SUMIFS('I want to cry'!C$2:C$2000,'I want to cry'!$A$2:$A$2000,$B1036,'I want to cry'!$B$2:$B$2000,$C1036)</f>
        <v>0</v>
      </c>
      <c r="L1036" s="1">
        <f>SUMIFS('I want to cry'!D$2:D$2000,'I want to cry'!$A$2:$A$2000,$B1036,'I want to cry'!$B$2:$B$2000,$C1036)</f>
        <v>0</v>
      </c>
      <c r="M1036" s="1">
        <f>SUMIFS('I want to cry'!E$2:E$2000,'I want to cry'!$A$2:$A$2000,$B1036,'I want to cry'!$B$2:$B$2000,$C1036)</f>
        <v>0</v>
      </c>
      <c r="N1036" s="1">
        <f t="shared" si="177"/>
        <v>0</v>
      </c>
      <c r="O1036" s="1">
        <f t="shared" si="178"/>
        <v>0</v>
      </c>
      <c r="P1036" s="1">
        <f t="shared" si="179"/>
        <v>0</v>
      </c>
      <c r="Q1036" s="1">
        <f>SUMIF('I have a blue banner'!A$2:A$2000,D1036,'I have a blue banner'!L$2:L$2000)</f>
        <v>0</v>
      </c>
      <c r="R1036" s="1">
        <f>SUMIF('I have a blue banner'!A$2:A$2000,F1036,'I have a blue banner'!L$2:L$2000)</f>
        <v>0</v>
      </c>
      <c r="S1036" s="1">
        <f>SUMIF('I have a blue banner'!A$2:A$2000,I1036,'I have a blue banner'!L$2:L$2000)</f>
        <v>0</v>
      </c>
      <c r="T1036" s="1">
        <f>SUMIF('I wanna go biking'!A$2:A$1000,D1036,'I wanna go biking'!D$2:D$2000)</f>
        <v>0</v>
      </c>
      <c r="U1036" s="1">
        <f>SUMIF('I wanna go biking'!A$2:A$2000,F1036,'I wanna go biking'!D$2:D$2000)</f>
        <v>0</v>
      </c>
      <c r="V1036" s="1">
        <f>SUMIF('I wanna go biking'!A$2:A$2000,H1036,'I wanna go biking'!D$2:D$2000)</f>
        <v>0</v>
      </c>
      <c r="W1036">
        <f t="shared" si="180"/>
        <v>0</v>
      </c>
      <c r="X1036">
        <f t="shared" si="181"/>
        <v>0</v>
      </c>
      <c r="Y1036">
        <f t="shared" si="182"/>
        <v>0</v>
      </c>
      <c r="Z1036">
        <f t="shared" si="183"/>
        <v>0</v>
      </c>
      <c r="AA1036">
        <f t="shared" si="184"/>
        <v>0</v>
      </c>
      <c r="AB1036">
        <f t="shared" si="185"/>
        <v>0</v>
      </c>
      <c r="AC1036" s="25">
        <f t="shared" si="186"/>
        <v>0</v>
      </c>
    </row>
    <row r="1037" spans="1:29">
      <c r="A1037">
        <f>'Data Entry'!A1038</f>
        <v>0</v>
      </c>
      <c r="B1037">
        <f>'Data Entry'!B1038</f>
        <v>0</v>
      </c>
      <c r="C1037">
        <f>'Data Entry'!C1038</f>
        <v>0</v>
      </c>
      <c r="D1037">
        <f>'Data Entry'!M1038</f>
        <v>0</v>
      </c>
      <c r="E1037">
        <f>'Data Entry'!N1038</f>
        <v>0</v>
      </c>
      <c r="F1037">
        <f>'Data Entry'!O1038</f>
        <v>0</v>
      </c>
      <c r="G1037">
        <f>'Data Entry'!P1038</f>
        <v>0</v>
      </c>
      <c r="H1037">
        <f>'Data Entry'!Q1038</f>
        <v>0</v>
      </c>
      <c r="I1037">
        <f>'Data Entry'!R1038</f>
        <v>0</v>
      </c>
      <c r="J1037">
        <f t="shared" si="176"/>
        <v>0</v>
      </c>
      <c r="K1037" s="1">
        <f>SUMIFS('I want to cry'!C$2:C$2000,'I want to cry'!$A$2:$A$2000,$B1037,'I want to cry'!$B$2:$B$2000,$C1037)</f>
        <v>0</v>
      </c>
      <c r="L1037" s="1">
        <f>SUMIFS('I want to cry'!D$2:D$2000,'I want to cry'!$A$2:$A$2000,$B1037,'I want to cry'!$B$2:$B$2000,$C1037)</f>
        <v>0</v>
      </c>
      <c r="M1037" s="1">
        <f>SUMIFS('I want to cry'!E$2:E$2000,'I want to cry'!$A$2:$A$2000,$B1037,'I want to cry'!$B$2:$B$2000,$C1037)</f>
        <v>0</v>
      </c>
      <c r="N1037" s="1">
        <f t="shared" si="177"/>
        <v>0</v>
      </c>
      <c r="O1037" s="1">
        <f t="shared" si="178"/>
        <v>0</v>
      </c>
      <c r="P1037" s="1">
        <f t="shared" si="179"/>
        <v>0</v>
      </c>
      <c r="Q1037" s="1">
        <f>SUMIF('I have a blue banner'!A$2:A$2000,D1037,'I have a blue banner'!L$2:L$2000)</f>
        <v>0</v>
      </c>
      <c r="R1037" s="1">
        <f>SUMIF('I have a blue banner'!A$2:A$2000,F1037,'I have a blue banner'!L$2:L$2000)</f>
        <v>0</v>
      </c>
      <c r="S1037" s="1">
        <f>SUMIF('I have a blue banner'!A$2:A$2000,I1037,'I have a blue banner'!L$2:L$2000)</f>
        <v>0</v>
      </c>
      <c r="T1037" s="1">
        <f>SUMIF('I wanna go biking'!A$2:A$1000,D1037,'I wanna go biking'!D$2:D$2000)</f>
        <v>0</v>
      </c>
      <c r="U1037" s="1">
        <f>SUMIF('I wanna go biking'!A$2:A$2000,F1037,'I wanna go biking'!D$2:D$2000)</f>
        <v>0</v>
      </c>
      <c r="V1037" s="1">
        <f>SUMIF('I wanna go biking'!A$2:A$2000,H1037,'I wanna go biking'!D$2:D$2000)</f>
        <v>0</v>
      </c>
      <c r="W1037">
        <f t="shared" si="180"/>
        <v>0</v>
      </c>
      <c r="X1037">
        <f t="shared" si="181"/>
        <v>0</v>
      </c>
      <c r="Y1037">
        <f t="shared" si="182"/>
        <v>0</v>
      </c>
      <c r="Z1037">
        <f t="shared" si="183"/>
        <v>0</v>
      </c>
      <c r="AA1037">
        <f t="shared" si="184"/>
        <v>0</v>
      </c>
      <c r="AB1037">
        <f t="shared" si="185"/>
        <v>0</v>
      </c>
      <c r="AC1037" s="25">
        <f t="shared" si="186"/>
        <v>0</v>
      </c>
    </row>
    <row r="1038" spans="1:29">
      <c r="A1038">
        <f>'Data Entry'!A1039</f>
        <v>0</v>
      </c>
      <c r="B1038">
        <f>'Data Entry'!B1039</f>
        <v>0</v>
      </c>
      <c r="C1038">
        <f>'Data Entry'!C1039</f>
        <v>0</v>
      </c>
      <c r="D1038">
        <f>'Data Entry'!M1039</f>
        <v>0</v>
      </c>
      <c r="E1038">
        <f>'Data Entry'!N1039</f>
        <v>0</v>
      </c>
      <c r="F1038">
        <f>'Data Entry'!O1039</f>
        <v>0</v>
      </c>
      <c r="G1038">
        <f>'Data Entry'!P1039</f>
        <v>0</v>
      </c>
      <c r="H1038">
        <f>'Data Entry'!Q1039</f>
        <v>0</v>
      </c>
      <c r="I1038">
        <f>'Data Entry'!R1039</f>
        <v>0</v>
      </c>
      <c r="J1038">
        <f t="shared" si="176"/>
        <v>0</v>
      </c>
      <c r="K1038" s="1">
        <f>SUMIFS('I want to cry'!C$2:C$2000,'I want to cry'!$A$2:$A$2000,$B1038,'I want to cry'!$B$2:$B$2000,$C1038)</f>
        <v>0</v>
      </c>
      <c r="L1038" s="1">
        <f>SUMIFS('I want to cry'!D$2:D$2000,'I want to cry'!$A$2:$A$2000,$B1038,'I want to cry'!$B$2:$B$2000,$C1038)</f>
        <v>0</v>
      </c>
      <c r="M1038" s="1">
        <f>SUMIFS('I want to cry'!E$2:E$2000,'I want to cry'!$A$2:$A$2000,$B1038,'I want to cry'!$B$2:$B$2000,$C1038)</f>
        <v>0</v>
      </c>
      <c r="N1038" s="1">
        <f t="shared" si="177"/>
        <v>0</v>
      </c>
      <c r="O1038" s="1">
        <f t="shared" si="178"/>
        <v>0</v>
      </c>
      <c r="P1038" s="1">
        <f t="shared" si="179"/>
        <v>0</v>
      </c>
      <c r="Q1038" s="1">
        <f>SUMIF('I have a blue banner'!A$2:A$2000,D1038,'I have a blue banner'!L$2:L$2000)</f>
        <v>0</v>
      </c>
      <c r="R1038" s="1">
        <f>SUMIF('I have a blue banner'!A$2:A$2000,F1038,'I have a blue banner'!L$2:L$2000)</f>
        <v>0</v>
      </c>
      <c r="S1038" s="1">
        <f>SUMIF('I have a blue banner'!A$2:A$2000,I1038,'I have a blue banner'!L$2:L$2000)</f>
        <v>0</v>
      </c>
      <c r="T1038" s="1">
        <f>SUMIF('I wanna go biking'!A$2:A$1000,D1038,'I wanna go biking'!D$2:D$2000)</f>
        <v>0</v>
      </c>
      <c r="U1038" s="1">
        <f>SUMIF('I wanna go biking'!A$2:A$2000,F1038,'I wanna go biking'!D$2:D$2000)</f>
        <v>0</v>
      </c>
      <c r="V1038" s="1">
        <f>SUMIF('I wanna go biking'!A$2:A$2000,H1038,'I wanna go biking'!D$2:D$2000)</f>
        <v>0</v>
      </c>
      <c r="W1038">
        <f t="shared" si="180"/>
        <v>0</v>
      </c>
      <c r="X1038">
        <f t="shared" si="181"/>
        <v>0</v>
      </c>
      <c r="Y1038">
        <f t="shared" si="182"/>
        <v>0</v>
      </c>
      <c r="Z1038">
        <f t="shared" si="183"/>
        <v>0</v>
      </c>
      <c r="AA1038">
        <f t="shared" si="184"/>
        <v>0</v>
      </c>
      <c r="AB1038">
        <f t="shared" si="185"/>
        <v>0</v>
      </c>
      <c r="AC1038" s="25">
        <f t="shared" si="186"/>
        <v>0</v>
      </c>
    </row>
    <row r="1039" spans="1:29">
      <c r="A1039">
        <f>'Data Entry'!A1040</f>
        <v>0</v>
      </c>
      <c r="B1039">
        <f>'Data Entry'!B1040</f>
        <v>0</v>
      </c>
      <c r="C1039">
        <f>'Data Entry'!C1040</f>
        <v>0</v>
      </c>
      <c r="D1039">
        <f>'Data Entry'!M1040</f>
        <v>0</v>
      </c>
      <c r="E1039">
        <f>'Data Entry'!N1040</f>
        <v>0</v>
      </c>
      <c r="F1039">
        <f>'Data Entry'!O1040</f>
        <v>0</v>
      </c>
      <c r="G1039">
        <f>'Data Entry'!P1040</f>
        <v>0</v>
      </c>
      <c r="H1039">
        <f>'Data Entry'!Q1040</f>
        <v>0</v>
      </c>
      <c r="I1039">
        <f>'Data Entry'!R1040</f>
        <v>0</v>
      </c>
      <c r="J1039">
        <f t="shared" si="176"/>
        <v>0</v>
      </c>
      <c r="K1039" s="1">
        <f>SUMIFS('I want to cry'!C$2:C$2000,'I want to cry'!$A$2:$A$2000,$B1039,'I want to cry'!$B$2:$B$2000,$C1039)</f>
        <v>0</v>
      </c>
      <c r="L1039" s="1">
        <f>SUMIFS('I want to cry'!D$2:D$2000,'I want to cry'!$A$2:$A$2000,$B1039,'I want to cry'!$B$2:$B$2000,$C1039)</f>
        <v>0</v>
      </c>
      <c r="M1039" s="1">
        <f>SUMIFS('I want to cry'!E$2:E$2000,'I want to cry'!$A$2:$A$2000,$B1039,'I want to cry'!$B$2:$B$2000,$C1039)</f>
        <v>0</v>
      </c>
      <c r="N1039" s="1">
        <f t="shared" si="177"/>
        <v>0</v>
      </c>
      <c r="O1039" s="1">
        <f t="shared" si="178"/>
        <v>0</v>
      </c>
      <c r="P1039" s="1">
        <f t="shared" si="179"/>
        <v>0</v>
      </c>
      <c r="Q1039" s="1">
        <f>SUMIF('I have a blue banner'!A$2:A$2000,D1039,'I have a blue banner'!L$2:L$2000)</f>
        <v>0</v>
      </c>
      <c r="R1039" s="1">
        <f>SUMIF('I have a blue banner'!A$2:A$2000,F1039,'I have a blue banner'!L$2:L$2000)</f>
        <v>0</v>
      </c>
      <c r="S1039" s="1">
        <f>SUMIF('I have a blue banner'!A$2:A$2000,I1039,'I have a blue banner'!L$2:L$2000)</f>
        <v>0</v>
      </c>
      <c r="T1039" s="1">
        <f>SUMIF('I wanna go biking'!A$2:A$1000,D1039,'I wanna go biking'!D$2:D$2000)</f>
        <v>0</v>
      </c>
      <c r="U1039" s="1">
        <f>SUMIF('I wanna go biking'!A$2:A$2000,F1039,'I wanna go biking'!D$2:D$2000)</f>
        <v>0</v>
      </c>
      <c r="V1039" s="1">
        <f>SUMIF('I wanna go biking'!A$2:A$2000,H1039,'I wanna go biking'!D$2:D$2000)</f>
        <v>0</v>
      </c>
      <c r="W1039">
        <f t="shared" si="180"/>
        <v>0</v>
      </c>
      <c r="X1039">
        <f t="shared" si="181"/>
        <v>0</v>
      </c>
      <c r="Y1039">
        <f t="shared" si="182"/>
        <v>0</v>
      </c>
      <c r="Z1039">
        <f t="shared" si="183"/>
        <v>0</v>
      </c>
      <c r="AA1039">
        <f t="shared" si="184"/>
        <v>0</v>
      </c>
      <c r="AB1039">
        <f t="shared" si="185"/>
        <v>0</v>
      </c>
      <c r="AC1039" s="25">
        <f t="shared" si="186"/>
        <v>0</v>
      </c>
    </row>
    <row r="1040" spans="1:29">
      <c r="A1040">
        <f>'Data Entry'!A1041</f>
        <v>0</v>
      </c>
      <c r="B1040">
        <f>'Data Entry'!B1041</f>
        <v>0</v>
      </c>
      <c r="C1040">
        <f>'Data Entry'!C1041</f>
        <v>0</v>
      </c>
      <c r="D1040">
        <f>'Data Entry'!M1041</f>
        <v>0</v>
      </c>
      <c r="E1040">
        <f>'Data Entry'!N1041</f>
        <v>0</v>
      </c>
      <c r="F1040">
        <f>'Data Entry'!O1041</f>
        <v>0</v>
      </c>
      <c r="G1040">
        <f>'Data Entry'!P1041</f>
        <v>0</v>
      </c>
      <c r="H1040">
        <f>'Data Entry'!Q1041</f>
        <v>0</v>
      </c>
      <c r="I1040">
        <f>'Data Entry'!R1041</f>
        <v>0</v>
      </c>
      <c r="J1040">
        <f t="shared" si="176"/>
        <v>0</v>
      </c>
      <c r="K1040" s="1">
        <f>SUMIFS('I want to cry'!C$2:C$2000,'I want to cry'!$A$2:$A$2000,$B1040,'I want to cry'!$B$2:$B$2000,$C1040)</f>
        <v>0</v>
      </c>
      <c r="L1040" s="1">
        <f>SUMIFS('I want to cry'!D$2:D$2000,'I want to cry'!$A$2:$A$2000,$B1040,'I want to cry'!$B$2:$B$2000,$C1040)</f>
        <v>0</v>
      </c>
      <c r="M1040" s="1">
        <f>SUMIFS('I want to cry'!E$2:E$2000,'I want to cry'!$A$2:$A$2000,$B1040,'I want to cry'!$B$2:$B$2000,$C1040)</f>
        <v>0</v>
      </c>
      <c r="N1040" s="1">
        <f t="shared" si="177"/>
        <v>0</v>
      </c>
      <c r="O1040" s="1">
        <f t="shared" si="178"/>
        <v>0</v>
      </c>
      <c r="P1040" s="1">
        <f t="shared" si="179"/>
        <v>0</v>
      </c>
      <c r="Q1040" s="1">
        <f>SUMIF('I have a blue banner'!A$2:A$2000,D1040,'I have a blue banner'!L$2:L$2000)</f>
        <v>0</v>
      </c>
      <c r="R1040" s="1">
        <f>SUMIF('I have a blue banner'!A$2:A$2000,F1040,'I have a blue banner'!L$2:L$2000)</f>
        <v>0</v>
      </c>
      <c r="S1040" s="1">
        <f>SUMIF('I have a blue banner'!A$2:A$2000,I1040,'I have a blue banner'!L$2:L$2000)</f>
        <v>0</v>
      </c>
      <c r="T1040" s="1">
        <f>SUMIF('I wanna go biking'!A$2:A$1000,D1040,'I wanna go biking'!D$2:D$2000)</f>
        <v>0</v>
      </c>
      <c r="U1040" s="1">
        <f>SUMIF('I wanna go biking'!A$2:A$2000,F1040,'I wanna go biking'!D$2:D$2000)</f>
        <v>0</v>
      </c>
      <c r="V1040" s="1">
        <f>SUMIF('I wanna go biking'!A$2:A$2000,H1040,'I wanna go biking'!D$2:D$2000)</f>
        <v>0</v>
      </c>
      <c r="W1040">
        <f t="shared" si="180"/>
        <v>0</v>
      </c>
      <c r="X1040">
        <f t="shared" si="181"/>
        <v>0</v>
      </c>
      <c r="Y1040">
        <f t="shared" si="182"/>
        <v>0</v>
      </c>
      <c r="Z1040">
        <f t="shared" si="183"/>
        <v>0</v>
      </c>
      <c r="AA1040">
        <f t="shared" si="184"/>
        <v>0</v>
      </c>
      <c r="AB1040">
        <f t="shared" si="185"/>
        <v>0</v>
      </c>
      <c r="AC1040" s="25">
        <f t="shared" si="186"/>
        <v>0</v>
      </c>
    </row>
    <row r="1041" spans="1:29">
      <c r="A1041">
        <f>'Data Entry'!A1042</f>
        <v>0</v>
      </c>
      <c r="B1041">
        <f>'Data Entry'!B1042</f>
        <v>0</v>
      </c>
      <c r="C1041">
        <f>'Data Entry'!C1042</f>
        <v>0</v>
      </c>
      <c r="D1041">
        <f>'Data Entry'!M1042</f>
        <v>0</v>
      </c>
      <c r="E1041">
        <f>'Data Entry'!N1042</f>
        <v>0</v>
      </c>
      <c r="F1041">
        <f>'Data Entry'!O1042</f>
        <v>0</v>
      </c>
      <c r="G1041">
        <f>'Data Entry'!P1042</f>
        <v>0</v>
      </c>
      <c r="H1041">
        <f>'Data Entry'!Q1042</f>
        <v>0</v>
      </c>
      <c r="I1041">
        <f>'Data Entry'!R1042</f>
        <v>0</v>
      </c>
      <c r="J1041">
        <f t="shared" si="176"/>
        <v>0</v>
      </c>
      <c r="K1041" s="1">
        <f>SUMIFS('I want to cry'!C$2:C$2000,'I want to cry'!$A$2:$A$2000,$B1041,'I want to cry'!$B$2:$B$2000,$C1041)</f>
        <v>0</v>
      </c>
      <c r="L1041" s="1">
        <f>SUMIFS('I want to cry'!D$2:D$2000,'I want to cry'!$A$2:$A$2000,$B1041,'I want to cry'!$B$2:$B$2000,$C1041)</f>
        <v>0</v>
      </c>
      <c r="M1041" s="1">
        <f>SUMIFS('I want to cry'!E$2:E$2000,'I want to cry'!$A$2:$A$2000,$B1041,'I want to cry'!$B$2:$B$2000,$C1041)</f>
        <v>0</v>
      </c>
      <c r="N1041" s="1">
        <f t="shared" si="177"/>
        <v>0</v>
      </c>
      <c r="O1041" s="1">
        <f t="shared" si="178"/>
        <v>0</v>
      </c>
      <c r="P1041" s="1">
        <f t="shared" si="179"/>
        <v>0</v>
      </c>
      <c r="Q1041" s="1">
        <f>SUMIF('I have a blue banner'!A$2:A$2000,D1041,'I have a blue banner'!L$2:L$2000)</f>
        <v>0</v>
      </c>
      <c r="R1041" s="1">
        <f>SUMIF('I have a blue banner'!A$2:A$2000,F1041,'I have a blue banner'!L$2:L$2000)</f>
        <v>0</v>
      </c>
      <c r="S1041" s="1">
        <f>SUMIF('I have a blue banner'!A$2:A$2000,I1041,'I have a blue banner'!L$2:L$2000)</f>
        <v>0</v>
      </c>
      <c r="T1041" s="1">
        <f>SUMIF('I wanna go biking'!A$2:A$1000,D1041,'I wanna go biking'!D$2:D$2000)</f>
        <v>0</v>
      </c>
      <c r="U1041" s="1">
        <f>SUMIF('I wanna go biking'!A$2:A$2000,F1041,'I wanna go biking'!D$2:D$2000)</f>
        <v>0</v>
      </c>
      <c r="V1041" s="1">
        <f>SUMIF('I wanna go biking'!A$2:A$2000,H1041,'I wanna go biking'!D$2:D$2000)</f>
        <v>0</v>
      </c>
      <c r="W1041">
        <f t="shared" si="180"/>
        <v>0</v>
      </c>
      <c r="X1041">
        <f t="shared" si="181"/>
        <v>0</v>
      </c>
      <c r="Y1041">
        <f t="shared" si="182"/>
        <v>0</v>
      </c>
      <c r="Z1041">
        <f t="shared" si="183"/>
        <v>0</v>
      </c>
      <c r="AA1041">
        <f t="shared" si="184"/>
        <v>0</v>
      </c>
      <c r="AB1041">
        <f t="shared" si="185"/>
        <v>0</v>
      </c>
      <c r="AC1041" s="25">
        <f t="shared" si="186"/>
        <v>0</v>
      </c>
    </row>
    <row r="1042" spans="1:29">
      <c r="A1042">
        <f>'Data Entry'!A1043</f>
        <v>0</v>
      </c>
      <c r="B1042">
        <f>'Data Entry'!B1043</f>
        <v>0</v>
      </c>
      <c r="C1042">
        <f>'Data Entry'!C1043</f>
        <v>0</v>
      </c>
      <c r="D1042">
        <f>'Data Entry'!M1043</f>
        <v>0</v>
      </c>
      <c r="E1042">
        <f>'Data Entry'!N1043</f>
        <v>0</v>
      </c>
      <c r="F1042">
        <f>'Data Entry'!O1043</f>
        <v>0</v>
      </c>
      <c r="G1042">
        <f>'Data Entry'!P1043</f>
        <v>0</v>
      </c>
      <c r="H1042">
        <f>'Data Entry'!Q1043</f>
        <v>0</v>
      </c>
      <c r="I1042">
        <f>'Data Entry'!R1043</f>
        <v>0</v>
      </c>
      <c r="J1042">
        <f t="shared" si="176"/>
        <v>0</v>
      </c>
      <c r="K1042" s="1">
        <f>SUMIFS('I want to cry'!C$2:C$2000,'I want to cry'!$A$2:$A$2000,$B1042,'I want to cry'!$B$2:$B$2000,$C1042)</f>
        <v>0</v>
      </c>
      <c r="L1042" s="1">
        <f>SUMIFS('I want to cry'!D$2:D$2000,'I want to cry'!$A$2:$A$2000,$B1042,'I want to cry'!$B$2:$B$2000,$C1042)</f>
        <v>0</v>
      </c>
      <c r="M1042" s="1">
        <f>SUMIFS('I want to cry'!E$2:E$2000,'I want to cry'!$A$2:$A$2000,$B1042,'I want to cry'!$B$2:$B$2000,$C1042)</f>
        <v>0</v>
      </c>
      <c r="N1042" s="1">
        <f t="shared" si="177"/>
        <v>0</v>
      </c>
      <c r="O1042" s="1">
        <f t="shared" si="178"/>
        <v>0</v>
      </c>
      <c r="P1042" s="1">
        <f t="shared" si="179"/>
        <v>0</v>
      </c>
      <c r="Q1042" s="1">
        <f>SUMIF('I have a blue banner'!A$2:A$2000,D1042,'I have a blue banner'!L$2:L$2000)</f>
        <v>0</v>
      </c>
      <c r="R1042" s="1">
        <f>SUMIF('I have a blue banner'!A$2:A$2000,F1042,'I have a blue banner'!L$2:L$2000)</f>
        <v>0</v>
      </c>
      <c r="S1042" s="1">
        <f>SUMIF('I have a blue banner'!A$2:A$2000,I1042,'I have a blue banner'!L$2:L$2000)</f>
        <v>0</v>
      </c>
      <c r="T1042" s="1">
        <f>SUMIF('I wanna go biking'!A$2:A$1000,D1042,'I wanna go biking'!D$2:D$2000)</f>
        <v>0</v>
      </c>
      <c r="U1042" s="1">
        <f>SUMIF('I wanna go biking'!A$2:A$2000,F1042,'I wanna go biking'!D$2:D$2000)</f>
        <v>0</v>
      </c>
      <c r="V1042" s="1">
        <f>SUMIF('I wanna go biking'!A$2:A$2000,H1042,'I wanna go biking'!D$2:D$2000)</f>
        <v>0</v>
      </c>
      <c r="W1042">
        <f t="shared" si="180"/>
        <v>0</v>
      </c>
      <c r="X1042">
        <f t="shared" si="181"/>
        <v>0</v>
      </c>
      <c r="Y1042">
        <f t="shared" si="182"/>
        <v>0</v>
      </c>
      <c r="Z1042">
        <f t="shared" si="183"/>
        <v>0</v>
      </c>
      <c r="AA1042">
        <f t="shared" si="184"/>
        <v>0</v>
      </c>
      <c r="AB1042">
        <f t="shared" si="185"/>
        <v>0</v>
      </c>
      <c r="AC1042" s="25">
        <f t="shared" si="186"/>
        <v>0</v>
      </c>
    </row>
    <row r="1043" spans="1:29">
      <c r="A1043">
        <f>'Data Entry'!A1044</f>
        <v>0</v>
      </c>
      <c r="B1043">
        <f>'Data Entry'!B1044</f>
        <v>0</v>
      </c>
      <c r="C1043">
        <f>'Data Entry'!C1044</f>
        <v>0</v>
      </c>
      <c r="D1043">
        <f>'Data Entry'!M1044</f>
        <v>0</v>
      </c>
      <c r="E1043">
        <f>'Data Entry'!N1044</f>
        <v>0</v>
      </c>
      <c r="F1043">
        <f>'Data Entry'!O1044</f>
        <v>0</v>
      </c>
      <c r="G1043">
        <f>'Data Entry'!P1044</f>
        <v>0</v>
      </c>
      <c r="H1043">
        <f>'Data Entry'!Q1044</f>
        <v>0</v>
      </c>
      <c r="I1043">
        <f>'Data Entry'!R1044</f>
        <v>0</v>
      </c>
      <c r="J1043">
        <f t="shared" si="176"/>
        <v>0</v>
      </c>
      <c r="K1043" s="1">
        <f>SUMIFS('I want to cry'!C$2:C$2000,'I want to cry'!$A$2:$A$2000,$B1043,'I want to cry'!$B$2:$B$2000,$C1043)</f>
        <v>0</v>
      </c>
      <c r="L1043" s="1">
        <f>SUMIFS('I want to cry'!D$2:D$2000,'I want to cry'!$A$2:$A$2000,$B1043,'I want to cry'!$B$2:$B$2000,$C1043)</f>
        <v>0</v>
      </c>
      <c r="M1043" s="1">
        <f>SUMIFS('I want to cry'!E$2:E$2000,'I want to cry'!$A$2:$A$2000,$B1043,'I want to cry'!$B$2:$B$2000,$C1043)</f>
        <v>0</v>
      </c>
      <c r="N1043" s="1">
        <f t="shared" si="177"/>
        <v>0</v>
      </c>
      <c r="O1043" s="1">
        <f t="shared" si="178"/>
        <v>0</v>
      </c>
      <c r="P1043" s="1">
        <f t="shared" si="179"/>
        <v>0</v>
      </c>
      <c r="Q1043" s="1">
        <f>SUMIF('I have a blue banner'!A$2:A$2000,D1043,'I have a blue banner'!L$2:L$2000)</f>
        <v>0</v>
      </c>
      <c r="R1043" s="1">
        <f>SUMIF('I have a blue banner'!A$2:A$2000,F1043,'I have a blue banner'!L$2:L$2000)</f>
        <v>0</v>
      </c>
      <c r="S1043" s="1">
        <f>SUMIF('I have a blue banner'!A$2:A$2000,I1043,'I have a blue banner'!L$2:L$2000)</f>
        <v>0</v>
      </c>
      <c r="T1043" s="1">
        <f>SUMIF('I wanna go biking'!A$2:A$1000,D1043,'I wanna go biking'!D$2:D$2000)</f>
        <v>0</v>
      </c>
      <c r="U1043" s="1">
        <f>SUMIF('I wanna go biking'!A$2:A$2000,F1043,'I wanna go biking'!D$2:D$2000)</f>
        <v>0</v>
      </c>
      <c r="V1043" s="1">
        <f>SUMIF('I wanna go biking'!A$2:A$2000,H1043,'I wanna go biking'!D$2:D$2000)</f>
        <v>0</v>
      </c>
      <c r="W1043">
        <f t="shared" si="180"/>
        <v>0</v>
      </c>
      <c r="X1043">
        <f t="shared" si="181"/>
        <v>0</v>
      </c>
      <c r="Y1043">
        <f t="shared" si="182"/>
        <v>0</v>
      </c>
      <c r="Z1043">
        <f t="shared" si="183"/>
        <v>0</v>
      </c>
      <c r="AA1043">
        <f t="shared" si="184"/>
        <v>0</v>
      </c>
      <c r="AB1043">
        <f t="shared" si="185"/>
        <v>0</v>
      </c>
      <c r="AC1043" s="25">
        <f t="shared" si="186"/>
        <v>0</v>
      </c>
    </row>
    <row r="1044" spans="1:29">
      <c r="A1044">
        <f>'Data Entry'!A1045</f>
        <v>0</v>
      </c>
      <c r="B1044">
        <f>'Data Entry'!B1045</f>
        <v>0</v>
      </c>
      <c r="C1044">
        <f>'Data Entry'!C1045</f>
        <v>0</v>
      </c>
      <c r="D1044">
        <f>'Data Entry'!M1045</f>
        <v>0</v>
      </c>
      <c r="E1044">
        <f>'Data Entry'!N1045</f>
        <v>0</v>
      </c>
      <c r="F1044">
        <f>'Data Entry'!O1045</f>
        <v>0</v>
      </c>
      <c r="G1044">
        <f>'Data Entry'!P1045</f>
        <v>0</v>
      </c>
      <c r="H1044">
        <f>'Data Entry'!Q1045</f>
        <v>0</v>
      </c>
      <c r="I1044">
        <f>'Data Entry'!R1045</f>
        <v>0</v>
      </c>
      <c r="J1044">
        <f t="shared" si="176"/>
        <v>0</v>
      </c>
      <c r="K1044" s="1">
        <f>SUMIFS('I want to cry'!C$2:C$2000,'I want to cry'!$A$2:$A$2000,$B1044,'I want to cry'!$B$2:$B$2000,$C1044)</f>
        <v>0</v>
      </c>
      <c r="L1044" s="1">
        <f>SUMIFS('I want to cry'!D$2:D$2000,'I want to cry'!$A$2:$A$2000,$B1044,'I want to cry'!$B$2:$B$2000,$C1044)</f>
        <v>0</v>
      </c>
      <c r="M1044" s="1">
        <f>SUMIFS('I want to cry'!E$2:E$2000,'I want to cry'!$A$2:$A$2000,$B1044,'I want to cry'!$B$2:$B$2000,$C1044)</f>
        <v>0</v>
      </c>
      <c r="N1044" s="1">
        <f t="shared" si="177"/>
        <v>0</v>
      </c>
      <c r="O1044" s="1">
        <f t="shared" si="178"/>
        <v>0</v>
      </c>
      <c r="P1044" s="1">
        <f t="shared" si="179"/>
        <v>0</v>
      </c>
      <c r="Q1044" s="1">
        <f>SUMIF('I have a blue banner'!A$2:A$2000,D1044,'I have a blue banner'!L$2:L$2000)</f>
        <v>0</v>
      </c>
      <c r="R1044" s="1">
        <f>SUMIF('I have a blue banner'!A$2:A$2000,F1044,'I have a blue banner'!L$2:L$2000)</f>
        <v>0</v>
      </c>
      <c r="S1044" s="1">
        <f>SUMIF('I have a blue banner'!A$2:A$2000,I1044,'I have a blue banner'!L$2:L$2000)</f>
        <v>0</v>
      </c>
      <c r="T1044" s="1">
        <f>SUMIF('I wanna go biking'!A$2:A$1000,D1044,'I wanna go biking'!D$2:D$2000)</f>
        <v>0</v>
      </c>
      <c r="U1044" s="1">
        <f>SUMIF('I wanna go biking'!A$2:A$2000,F1044,'I wanna go biking'!D$2:D$2000)</f>
        <v>0</v>
      </c>
      <c r="V1044" s="1">
        <f>SUMIF('I wanna go biking'!A$2:A$2000,H1044,'I wanna go biking'!D$2:D$2000)</f>
        <v>0</v>
      </c>
      <c r="W1044">
        <f t="shared" si="180"/>
        <v>0</v>
      </c>
      <c r="X1044">
        <f t="shared" si="181"/>
        <v>0</v>
      </c>
      <c r="Y1044">
        <f t="shared" si="182"/>
        <v>0</v>
      </c>
      <c r="Z1044">
        <f t="shared" si="183"/>
        <v>0</v>
      </c>
      <c r="AA1044">
        <f t="shared" si="184"/>
        <v>0</v>
      </c>
      <c r="AB1044">
        <f t="shared" si="185"/>
        <v>0</v>
      </c>
      <c r="AC1044" s="25">
        <f t="shared" si="186"/>
        <v>0</v>
      </c>
    </row>
    <row r="1045" spans="1:29">
      <c r="A1045">
        <f>'Data Entry'!A1046</f>
        <v>0</v>
      </c>
      <c r="B1045">
        <f>'Data Entry'!B1046</f>
        <v>0</v>
      </c>
      <c r="C1045">
        <f>'Data Entry'!C1046</f>
        <v>0</v>
      </c>
      <c r="D1045">
        <f>'Data Entry'!M1046</f>
        <v>0</v>
      </c>
      <c r="E1045">
        <f>'Data Entry'!N1046</f>
        <v>0</v>
      </c>
      <c r="F1045">
        <f>'Data Entry'!O1046</f>
        <v>0</v>
      </c>
      <c r="G1045">
        <f>'Data Entry'!P1046</f>
        <v>0</v>
      </c>
      <c r="H1045">
        <f>'Data Entry'!Q1046</f>
        <v>0</v>
      </c>
      <c r="I1045">
        <f>'Data Entry'!R1046</f>
        <v>0</v>
      </c>
      <c r="J1045">
        <f t="shared" si="176"/>
        <v>0</v>
      </c>
      <c r="K1045" s="1">
        <f>SUMIFS('I want to cry'!C$2:C$2000,'I want to cry'!$A$2:$A$2000,$B1045,'I want to cry'!$B$2:$B$2000,$C1045)</f>
        <v>0</v>
      </c>
      <c r="L1045" s="1">
        <f>SUMIFS('I want to cry'!D$2:D$2000,'I want to cry'!$A$2:$A$2000,$B1045,'I want to cry'!$B$2:$B$2000,$C1045)</f>
        <v>0</v>
      </c>
      <c r="M1045" s="1">
        <f>SUMIFS('I want to cry'!E$2:E$2000,'I want to cry'!$A$2:$A$2000,$B1045,'I want to cry'!$B$2:$B$2000,$C1045)</f>
        <v>0</v>
      </c>
      <c r="N1045" s="1">
        <f t="shared" si="177"/>
        <v>0</v>
      </c>
      <c r="O1045" s="1">
        <f t="shared" si="178"/>
        <v>0</v>
      </c>
      <c r="P1045" s="1">
        <f t="shared" si="179"/>
        <v>0</v>
      </c>
      <c r="Q1045" s="1">
        <f>SUMIF('I have a blue banner'!A$2:A$2000,D1045,'I have a blue banner'!L$2:L$2000)</f>
        <v>0</v>
      </c>
      <c r="R1045" s="1">
        <f>SUMIF('I have a blue banner'!A$2:A$2000,F1045,'I have a blue banner'!L$2:L$2000)</f>
        <v>0</v>
      </c>
      <c r="S1045" s="1">
        <f>SUMIF('I have a blue banner'!A$2:A$2000,I1045,'I have a blue banner'!L$2:L$2000)</f>
        <v>0</v>
      </c>
      <c r="T1045" s="1">
        <f>SUMIF('I wanna go biking'!A$2:A$1000,D1045,'I wanna go biking'!D$2:D$2000)</f>
        <v>0</v>
      </c>
      <c r="U1045" s="1">
        <f>SUMIF('I wanna go biking'!A$2:A$2000,F1045,'I wanna go biking'!D$2:D$2000)</f>
        <v>0</v>
      </c>
      <c r="V1045" s="1">
        <f>SUMIF('I wanna go biking'!A$2:A$2000,H1045,'I wanna go biking'!D$2:D$2000)</f>
        <v>0</v>
      </c>
      <c r="W1045">
        <f t="shared" si="180"/>
        <v>0</v>
      </c>
      <c r="X1045">
        <f t="shared" si="181"/>
        <v>0</v>
      </c>
      <c r="Y1045">
        <f t="shared" si="182"/>
        <v>0</v>
      </c>
      <c r="Z1045">
        <f t="shared" si="183"/>
        <v>0</v>
      </c>
      <c r="AA1045">
        <f t="shared" si="184"/>
        <v>0</v>
      </c>
      <c r="AB1045">
        <f t="shared" si="185"/>
        <v>0</v>
      </c>
      <c r="AC1045" s="25">
        <f t="shared" si="186"/>
        <v>0</v>
      </c>
    </row>
    <row r="1046" spans="1:29">
      <c r="A1046">
        <f>'Data Entry'!A1047</f>
        <v>0</v>
      </c>
      <c r="B1046">
        <f>'Data Entry'!B1047</f>
        <v>0</v>
      </c>
      <c r="C1046">
        <f>'Data Entry'!C1047</f>
        <v>0</v>
      </c>
      <c r="D1046">
        <f>'Data Entry'!M1047</f>
        <v>0</v>
      </c>
      <c r="E1046">
        <f>'Data Entry'!N1047</f>
        <v>0</v>
      </c>
      <c r="F1046">
        <f>'Data Entry'!O1047</f>
        <v>0</v>
      </c>
      <c r="G1046">
        <f>'Data Entry'!P1047</f>
        <v>0</v>
      </c>
      <c r="H1046">
        <f>'Data Entry'!Q1047</f>
        <v>0</v>
      </c>
      <c r="I1046">
        <f>'Data Entry'!R1047</f>
        <v>0</v>
      </c>
      <c r="J1046">
        <f t="shared" si="176"/>
        <v>0</v>
      </c>
      <c r="K1046" s="1">
        <f>SUMIFS('I want to cry'!C$2:C$2000,'I want to cry'!$A$2:$A$2000,$B1046,'I want to cry'!$B$2:$B$2000,$C1046)</f>
        <v>0</v>
      </c>
      <c r="L1046" s="1">
        <f>SUMIFS('I want to cry'!D$2:D$2000,'I want to cry'!$A$2:$A$2000,$B1046,'I want to cry'!$B$2:$B$2000,$C1046)</f>
        <v>0</v>
      </c>
      <c r="M1046" s="1">
        <f>SUMIFS('I want to cry'!E$2:E$2000,'I want to cry'!$A$2:$A$2000,$B1046,'I want to cry'!$B$2:$B$2000,$C1046)</f>
        <v>0</v>
      </c>
      <c r="N1046" s="1">
        <f t="shared" si="177"/>
        <v>0</v>
      </c>
      <c r="O1046" s="1">
        <f t="shared" si="178"/>
        <v>0</v>
      </c>
      <c r="P1046" s="1">
        <f t="shared" si="179"/>
        <v>0</v>
      </c>
      <c r="Q1046" s="1">
        <f>SUMIF('I have a blue banner'!A$2:A$2000,D1046,'I have a blue banner'!L$2:L$2000)</f>
        <v>0</v>
      </c>
      <c r="R1046" s="1">
        <f>SUMIF('I have a blue banner'!A$2:A$2000,F1046,'I have a blue banner'!L$2:L$2000)</f>
        <v>0</v>
      </c>
      <c r="S1046" s="1">
        <f>SUMIF('I have a blue banner'!A$2:A$2000,I1046,'I have a blue banner'!L$2:L$2000)</f>
        <v>0</v>
      </c>
      <c r="T1046" s="1">
        <f>SUMIF('I wanna go biking'!A$2:A$1000,D1046,'I wanna go biking'!D$2:D$2000)</f>
        <v>0</v>
      </c>
      <c r="U1046" s="1">
        <f>SUMIF('I wanna go biking'!A$2:A$2000,F1046,'I wanna go biking'!D$2:D$2000)</f>
        <v>0</v>
      </c>
      <c r="V1046" s="1">
        <f>SUMIF('I wanna go biking'!A$2:A$2000,H1046,'I wanna go biking'!D$2:D$2000)</f>
        <v>0</v>
      </c>
      <c r="W1046">
        <f t="shared" si="180"/>
        <v>0</v>
      </c>
      <c r="X1046">
        <f t="shared" si="181"/>
        <v>0</v>
      </c>
      <c r="Y1046">
        <f t="shared" si="182"/>
        <v>0</v>
      </c>
      <c r="Z1046">
        <f t="shared" si="183"/>
        <v>0</v>
      </c>
      <c r="AA1046">
        <f t="shared" si="184"/>
        <v>0</v>
      </c>
      <c r="AB1046">
        <f t="shared" si="185"/>
        <v>0</v>
      </c>
      <c r="AC1046" s="25">
        <f t="shared" si="186"/>
        <v>0</v>
      </c>
    </row>
    <row r="1047" spans="1:29">
      <c r="A1047">
        <f>'Data Entry'!A1048</f>
        <v>0</v>
      </c>
      <c r="B1047">
        <f>'Data Entry'!B1048</f>
        <v>0</v>
      </c>
      <c r="C1047">
        <f>'Data Entry'!C1048</f>
        <v>0</v>
      </c>
      <c r="D1047">
        <f>'Data Entry'!M1048</f>
        <v>0</v>
      </c>
      <c r="E1047">
        <f>'Data Entry'!N1048</f>
        <v>0</v>
      </c>
      <c r="F1047">
        <f>'Data Entry'!O1048</f>
        <v>0</v>
      </c>
      <c r="G1047">
        <f>'Data Entry'!P1048</f>
        <v>0</v>
      </c>
      <c r="H1047">
        <f>'Data Entry'!Q1048</f>
        <v>0</v>
      </c>
      <c r="I1047">
        <f>'Data Entry'!R1048</f>
        <v>0</v>
      </c>
      <c r="J1047">
        <f t="shared" si="176"/>
        <v>0</v>
      </c>
      <c r="K1047" s="1">
        <f>SUMIFS('I want to cry'!C$2:C$2000,'I want to cry'!$A$2:$A$2000,$B1047,'I want to cry'!$B$2:$B$2000,$C1047)</f>
        <v>0</v>
      </c>
      <c r="L1047" s="1">
        <f>SUMIFS('I want to cry'!D$2:D$2000,'I want to cry'!$A$2:$A$2000,$B1047,'I want to cry'!$B$2:$B$2000,$C1047)</f>
        <v>0</v>
      </c>
      <c r="M1047" s="1">
        <f>SUMIFS('I want to cry'!E$2:E$2000,'I want to cry'!$A$2:$A$2000,$B1047,'I want to cry'!$B$2:$B$2000,$C1047)</f>
        <v>0</v>
      </c>
      <c r="N1047" s="1">
        <f t="shared" si="177"/>
        <v>0</v>
      </c>
      <c r="O1047" s="1">
        <f t="shared" si="178"/>
        <v>0</v>
      </c>
      <c r="P1047" s="1">
        <f t="shared" si="179"/>
        <v>0</v>
      </c>
      <c r="Q1047" s="1">
        <f>SUMIF('I have a blue banner'!A$2:A$2000,D1047,'I have a blue banner'!L$2:L$2000)</f>
        <v>0</v>
      </c>
      <c r="R1047" s="1">
        <f>SUMIF('I have a blue banner'!A$2:A$2000,F1047,'I have a blue banner'!L$2:L$2000)</f>
        <v>0</v>
      </c>
      <c r="S1047" s="1">
        <f>SUMIF('I have a blue banner'!A$2:A$2000,I1047,'I have a blue banner'!L$2:L$2000)</f>
        <v>0</v>
      </c>
      <c r="T1047" s="1">
        <f>SUMIF('I wanna go biking'!A$2:A$1000,D1047,'I wanna go biking'!D$2:D$2000)</f>
        <v>0</v>
      </c>
      <c r="U1047" s="1">
        <f>SUMIF('I wanna go biking'!A$2:A$2000,F1047,'I wanna go biking'!D$2:D$2000)</f>
        <v>0</v>
      </c>
      <c r="V1047" s="1">
        <f>SUMIF('I wanna go biking'!A$2:A$2000,H1047,'I wanna go biking'!D$2:D$2000)</f>
        <v>0</v>
      </c>
      <c r="W1047">
        <f t="shared" si="180"/>
        <v>0</v>
      </c>
      <c r="X1047">
        <f t="shared" si="181"/>
        <v>0</v>
      </c>
      <c r="Y1047">
        <f t="shared" si="182"/>
        <v>0</v>
      </c>
      <c r="Z1047">
        <f t="shared" si="183"/>
        <v>0</v>
      </c>
      <c r="AA1047">
        <f t="shared" si="184"/>
        <v>0</v>
      </c>
      <c r="AB1047">
        <f t="shared" si="185"/>
        <v>0</v>
      </c>
      <c r="AC1047" s="25">
        <f t="shared" si="186"/>
        <v>0</v>
      </c>
    </row>
    <row r="1048" spans="1:29">
      <c r="A1048">
        <f>'Data Entry'!A1049</f>
        <v>0</v>
      </c>
      <c r="B1048">
        <f>'Data Entry'!B1049</f>
        <v>0</v>
      </c>
      <c r="C1048">
        <f>'Data Entry'!C1049</f>
        <v>0</v>
      </c>
      <c r="D1048">
        <f>'Data Entry'!M1049</f>
        <v>0</v>
      </c>
      <c r="E1048">
        <f>'Data Entry'!N1049</f>
        <v>0</v>
      </c>
      <c r="F1048">
        <f>'Data Entry'!O1049</f>
        <v>0</v>
      </c>
      <c r="G1048">
        <f>'Data Entry'!P1049</f>
        <v>0</v>
      </c>
      <c r="H1048">
        <f>'Data Entry'!Q1049</f>
        <v>0</v>
      </c>
      <c r="I1048">
        <f>'Data Entry'!R1049</f>
        <v>0</v>
      </c>
      <c r="J1048">
        <f t="shared" si="176"/>
        <v>0</v>
      </c>
      <c r="K1048" s="1">
        <f>SUMIFS('I want to cry'!C$2:C$2000,'I want to cry'!$A$2:$A$2000,$B1048,'I want to cry'!$B$2:$B$2000,$C1048)</f>
        <v>0</v>
      </c>
      <c r="L1048" s="1">
        <f>SUMIFS('I want to cry'!D$2:D$2000,'I want to cry'!$A$2:$A$2000,$B1048,'I want to cry'!$B$2:$B$2000,$C1048)</f>
        <v>0</v>
      </c>
      <c r="M1048" s="1">
        <f>SUMIFS('I want to cry'!E$2:E$2000,'I want to cry'!$A$2:$A$2000,$B1048,'I want to cry'!$B$2:$B$2000,$C1048)</f>
        <v>0</v>
      </c>
      <c r="N1048" s="1">
        <f t="shared" si="177"/>
        <v>0</v>
      </c>
      <c r="O1048" s="1">
        <f t="shared" si="178"/>
        <v>0</v>
      </c>
      <c r="P1048" s="1">
        <f t="shared" si="179"/>
        <v>0</v>
      </c>
      <c r="Q1048" s="1">
        <f>SUMIF('I have a blue banner'!A$2:A$2000,D1048,'I have a blue banner'!L$2:L$2000)</f>
        <v>0</v>
      </c>
      <c r="R1048" s="1">
        <f>SUMIF('I have a blue banner'!A$2:A$2000,F1048,'I have a blue banner'!L$2:L$2000)</f>
        <v>0</v>
      </c>
      <c r="S1048" s="1">
        <f>SUMIF('I have a blue banner'!A$2:A$2000,I1048,'I have a blue banner'!L$2:L$2000)</f>
        <v>0</v>
      </c>
      <c r="T1048" s="1">
        <f>SUMIF('I wanna go biking'!A$2:A$1000,D1048,'I wanna go biking'!D$2:D$2000)</f>
        <v>0</v>
      </c>
      <c r="U1048" s="1">
        <f>SUMIF('I wanna go biking'!A$2:A$2000,F1048,'I wanna go biking'!D$2:D$2000)</f>
        <v>0</v>
      </c>
      <c r="V1048" s="1">
        <f>SUMIF('I wanna go biking'!A$2:A$2000,H1048,'I wanna go biking'!D$2:D$2000)</f>
        <v>0</v>
      </c>
      <c r="W1048">
        <f t="shared" si="180"/>
        <v>0</v>
      </c>
      <c r="X1048">
        <f t="shared" si="181"/>
        <v>0</v>
      </c>
      <c r="Y1048">
        <f t="shared" si="182"/>
        <v>0</v>
      </c>
      <c r="Z1048">
        <f t="shared" si="183"/>
        <v>0</v>
      </c>
      <c r="AA1048">
        <f t="shared" si="184"/>
        <v>0</v>
      </c>
      <c r="AB1048">
        <f t="shared" si="185"/>
        <v>0</v>
      </c>
      <c r="AC1048" s="25">
        <f t="shared" si="186"/>
        <v>0</v>
      </c>
    </row>
    <row r="1049" spans="1:29">
      <c r="A1049">
        <f>'Data Entry'!A1050</f>
        <v>0</v>
      </c>
      <c r="B1049">
        <f>'Data Entry'!B1050</f>
        <v>0</v>
      </c>
      <c r="C1049">
        <f>'Data Entry'!C1050</f>
        <v>0</v>
      </c>
      <c r="D1049">
        <f>'Data Entry'!M1050</f>
        <v>0</v>
      </c>
      <c r="E1049">
        <f>'Data Entry'!N1050</f>
        <v>0</v>
      </c>
      <c r="F1049">
        <f>'Data Entry'!O1050</f>
        <v>0</v>
      </c>
      <c r="G1049">
        <f>'Data Entry'!P1050</f>
        <v>0</v>
      </c>
      <c r="H1049">
        <f>'Data Entry'!Q1050</f>
        <v>0</v>
      </c>
      <c r="I1049">
        <f>'Data Entry'!R1050</f>
        <v>0</v>
      </c>
      <c r="J1049">
        <f t="shared" si="176"/>
        <v>0</v>
      </c>
      <c r="K1049" s="1">
        <f>SUMIFS('I want to cry'!C$2:C$2000,'I want to cry'!$A$2:$A$2000,$B1049,'I want to cry'!$B$2:$B$2000,$C1049)</f>
        <v>0</v>
      </c>
      <c r="L1049" s="1">
        <f>SUMIFS('I want to cry'!D$2:D$2000,'I want to cry'!$A$2:$A$2000,$B1049,'I want to cry'!$B$2:$B$2000,$C1049)</f>
        <v>0</v>
      </c>
      <c r="M1049" s="1">
        <f>SUMIFS('I want to cry'!E$2:E$2000,'I want to cry'!$A$2:$A$2000,$B1049,'I want to cry'!$B$2:$B$2000,$C1049)</f>
        <v>0</v>
      </c>
      <c r="N1049" s="1">
        <f t="shared" si="177"/>
        <v>0</v>
      </c>
      <c r="O1049" s="1">
        <f t="shared" si="178"/>
        <v>0</v>
      </c>
      <c r="P1049" s="1">
        <f t="shared" si="179"/>
        <v>0</v>
      </c>
      <c r="Q1049" s="1">
        <f>SUMIF('I have a blue banner'!A$2:A$2000,D1049,'I have a blue banner'!L$2:L$2000)</f>
        <v>0</v>
      </c>
      <c r="R1049" s="1">
        <f>SUMIF('I have a blue banner'!A$2:A$2000,F1049,'I have a blue banner'!L$2:L$2000)</f>
        <v>0</v>
      </c>
      <c r="S1049" s="1">
        <f>SUMIF('I have a blue banner'!A$2:A$2000,I1049,'I have a blue banner'!L$2:L$2000)</f>
        <v>0</v>
      </c>
      <c r="T1049" s="1">
        <f>SUMIF('I wanna go biking'!A$2:A$1000,D1049,'I wanna go biking'!D$2:D$2000)</f>
        <v>0</v>
      </c>
      <c r="U1049" s="1">
        <f>SUMIF('I wanna go biking'!A$2:A$2000,F1049,'I wanna go biking'!D$2:D$2000)</f>
        <v>0</v>
      </c>
      <c r="V1049" s="1">
        <f>SUMIF('I wanna go biking'!A$2:A$2000,H1049,'I wanna go biking'!D$2:D$2000)</f>
        <v>0</v>
      </c>
      <c r="W1049">
        <f t="shared" si="180"/>
        <v>0</v>
      </c>
      <c r="X1049">
        <f t="shared" si="181"/>
        <v>0</v>
      </c>
      <c r="Y1049">
        <f t="shared" si="182"/>
        <v>0</v>
      </c>
      <c r="Z1049">
        <f t="shared" si="183"/>
        <v>0</v>
      </c>
      <c r="AA1049">
        <f t="shared" si="184"/>
        <v>0</v>
      </c>
      <c r="AB1049">
        <f t="shared" si="185"/>
        <v>0</v>
      </c>
      <c r="AC1049" s="25">
        <f t="shared" si="186"/>
        <v>0</v>
      </c>
    </row>
    <row r="1050" spans="1:29">
      <c r="A1050">
        <f>'Data Entry'!A1051</f>
        <v>0</v>
      </c>
      <c r="B1050">
        <f>'Data Entry'!B1051</f>
        <v>0</v>
      </c>
      <c r="C1050">
        <f>'Data Entry'!C1051</f>
        <v>0</v>
      </c>
      <c r="D1050">
        <f>'Data Entry'!M1051</f>
        <v>0</v>
      </c>
      <c r="E1050">
        <f>'Data Entry'!N1051</f>
        <v>0</v>
      </c>
      <c r="F1050">
        <f>'Data Entry'!O1051</f>
        <v>0</v>
      </c>
      <c r="G1050">
        <f>'Data Entry'!P1051</f>
        <v>0</v>
      </c>
      <c r="H1050">
        <f>'Data Entry'!Q1051</f>
        <v>0</v>
      </c>
      <c r="I1050">
        <f>'Data Entry'!R1051</f>
        <v>0</v>
      </c>
      <c r="J1050">
        <f t="shared" si="176"/>
        <v>0</v>
      </c>
      <c r="K1050" s="1">
        <f>SUMIFS('I want to cry'!C$2:C$2000,'I want to cry'!$A$2:$A$2000,$B1050,'I want to cry'!$B$2:$B$2000,$C1050)</f>
        <v>0</v>
      </c>
      <c r="L1050" s="1">
        <f>SUMIFS('I want to cry'!D$2:D$2000,'I want to cry'!$A$2:$A$2000,$B1050,'I want to cry'!$B$2:$B$2000,$C1050)</f>
        <v>0</v>
      </c>
      <c r="M1050" s="1">
        <f>SUMIFS('I want to cry'!E$2:E$2000,'I want to cry'!$A$2:$A$2000,$B1050,'I want to cry'!$B$2:$B$2000,$C1050)</f>
        <v>0</v>
      </c>
      <c r="N1050" s="1">
        <f t="shared" si="177"/>
        <v>0</v>
      </c>
      <c r="O1050" s="1">
        <f t="shared" si="178"/>
        <v>0</v>
      </c>
      <c r="P1050" s="1">
        <f t="shared" si="179"/>
        <v>0</v>
      </c>
      <c r="Q1050" s="1">
        <f>SUMIF('I have a blue banner'!A$2:A$2000,D1050,'I have a blue banner'!L$2:L$2000)</f>
        <v>0</v>
      </c>
      <c r="R1050" s="1">
        <f>SUMIF('I have a blue banner'!A$2:A$2000,F1050,'I have a blue banner'!L$2:L$2000)</f>
        <v>0</v>
      </c>
      <c r="S1050" s="1">
        <f>SUMIF('I have a blue banner'!A$2:A$2000,I1050,'I have a blue banner'!L$2:L$2000)</f>
        <v>0</v>
      </c>
      <c r="T1050" s="1">
        <f>SUMIF('I wanna go biking'!A$2:A$1000,D1050,'I wanna go biking'!D$2:D$2000)</f>
        <v>0</v>
      </c>
      <c r="U1050" s="1">
        <f>SUMIF('I wanna go biking'!A$2:A$2000,F1050,'I wanna go biking'!D$2:D$2000)</f>
        <v>0</v>
      </c>
      <c r="V1050" s="1">
        <f>SUMIF('I wanna go biking'!A$2:A$2000,H1050,'I wanna go biking'!D$2:D$2000)</f>
        <v>0</v>
      </c>
      <c r="W1050">
        <f t="shared" si="180"/>
        <v>0</v>
      </c>
      <c r="X1050">
        <f t="shared" si="181"/>
        <v>0</v>
      </c>
      <c r="Y1050">
        <f t="shared" si="182"/>
        <v>0</v>
      </c>
      <c r="Z1050">
        <f t="shared" si="183"/>
        <v>0</v>
      </c>
      <c r="AA1050">
        <f t="shared" si="184"/>
        <v>0</v>
      </c>
      <c r="AB1050">
        <f t="shared" si="185"/>
        <v>0</v>
      </c>
      <c r="AC1050" s="25">
        <f t="shared" si="186"/>
        <v>0</v>
      </c>
    </row>
    <row r="1051" spans="1:29">
      <c r="A1051">
        <f>'Data Entry'!A1052</f>
        <v>0</v>
      </c>
      <c r="B1051">
        <f>'Data Entry'!B1052</f>
        <v>0</v>
      </c>
      <c r="C1051">
        <f>'Data Entry'!C1052</f>
        <v>0</v>
      </c>
      <c r="D1051">
        <f>'Data Entry'!M1052</f>
        <v>0</v>
      </c>
      <c r="E1051">
        <f>'Data Entry'!N1052</f>
        <v>0</v>
      </c>
      <c r="F1051">
        <f>'Data Entry'!O1052</f>
        <v>0</v>
      </c>
      <c r="G1051">
        <f>'Data Entry'!P1052</f>
        <v>0</v>
      </c>
      <c r="H1051">
        <f>'Data Entry'!Q1052</f>
        <v>0</v>
      </c>
      <c r="I1051">
        <f>'Data Entry'!R1052</f>
        <v>0</v>
      </c>
      <c r="J1051">
        <f t="shared" si="176"/>
        <v>0</v>
      </c>
      <c r="K1051" s="1">
        <f>SUMIFS('I want to cry'!C$2:C$2000,'I want to cry'!$A$2:$A$2000,$B1051,'I want to cry'!$B$2:$B$2000,$C1051)</f>
        <v>0</v>
      </c>
      <c r="L1051" s="1">
        <f>SUMIFS('I want to cry'!D$2:D$2000,'I want to cry'!$A$2:$A$2000,$B1051,'I want to cry'!$B$2:$B$2000,$C1051)</f>
        <v>0</v>
      </c>
      <c r="M1051" s="1">
        <f>SUMIFS('I want to cry'!E$2:E$2000,'I want to cry'!$A$2:$A$2000,$B1051,'I want to cry'!$B$2:$B$2000,$C1051)</f>
        <v>0</v>
      </c>
      <c r="N1051" s="1">
        <f t="shared" si="177"/>
        <v>0</v>
      </c>
      <c r="O1051" s="1">
        <f t="shared" si="178"/>
        <v>0</v>
      </c>
      <c r="P1051" s="1">
        <f t="shared" si="179"/>
        <v>0</v>
      </c>
      <c r="Q1051" s="1">
        <f>SUMIF('I have a blue banner'!A$2:A$2000,D1051,'I have a blue banner'!L$2:L$2000)</f>
        <v>0</v>
      </c>
      <c r="R1051" s="1">
        <f>SUMIF('I have a blue banner'!A$2:A$2000,F1051,'I have a blue banner'!L$2:L$2000)</f>
        <v>0</v>
      </c>
      <c r="S1051" s="1">
        <f>SUMIF('I have a blue banner'!A$2:A$2000,I1051,'I have a blue banner'!L$2:L$2000)</f>
        <v>0</v>
      </c>
      <c r="T1051" s="1">
        <f>SUMIF('I wanna go biking'!A$2:A$1000,D1051,'I wanna go biking'!D$2:D$2000)</f>
        <v>0</v>
      </c>
      <c r="U1051" s="1">
        <f>SUMIF('I wanna go biking'!A$2:A$2000,F1051,'I wanna go biking'!D$2:D$2000)</f>
        <v>0</v>
      </c>
      <c r="V1051" s="1">
        <f>SUMIF('I wanna go biking'!A$2:A$2000,H1051,'I wanna go biking'!D$2:D$2000)</f>
        <v>0</v>
      </c>
      <c r="W1051">
        <f t="shared" si="180"/>
        <v>0</v>
      </c>
      <c r="X1051">
        <f t="shared" si="181"/>
        <v>0</v>
      </c>
      <c r="Y1051">
        <f t="shared" si="182"/>
        <v>0</v>
      </c>
      <c r="Z1051">
        <f t="shared" si="183"/>
        <v>0</v>
      </c>
      <c r="AA1051">
        <f t="shared" si="184"/>
        <v>0</v>
      </c>
      <c r="AB1051">
        <f t="shared" si="185"/>
        <v>0</v>
      </c>
      <c r="AC1051" s="25">
        <f t="shared" si="186"/>
        <v>0</v>
      </c>
    </row>
    <row r="1052" spans="1:29">
      <c r="A1052">
        <f>'Data Entry'!A1053</f>
        <v>0</v>
      </c>
      <c r="B1052">
        <f>'Data Entry'!B1053</f>
        <v>0</v>
      </c>
      <c r="C1052">
        <f>'Data Entry'!C1053</f>
        <v>0</v>
      </c>
      <c r="D1052">
        <f>'Data Entry'!M1053</f>
        <v>0</v>
      </c>
      <c r="E1052">
        <f>'Data Entry'!N1053</f>
        <v>0</v>
      </c>
      <c r="F1052">
        <f>'Data Entry'!O1053</f>
        <v>0</v>
      </c>
      <c r="G1052">
        <f>'Data Entry'!P1053</f>
        <v>0</v>
      </c>
      <c r="H1052">
        <f>'Data Entry'!Q1053</f>
        <v>0</v>
      </c>
      <c r="I1052">
        <f>'Data Entry'!R1053</f>
        <v>0</v>
      </c>
      <c r="J1052">
        <f t="shared" si="176"/>
        <v>0</v>
      </c>
      <c r="K1052" s="1">
        <f>SUMIFS('I want to cry'!C$2:C$2000,'I want to cry'!$A$2:$A$2000,$B1052,'I want to cry'!$B$2:$B$2000,$C1052)</f>
        <v>0</v>
      </c>
      <c r="L1052" s="1">
        <f>SUMIFS('I want to cry'!D$2:D$2000,'I want to cry'!$A$2:$A$2000,$B1052,'I want to cry'!$B$2:$B$2000,$C1052)</f>
        <v>0</v>
      </c>
      <c r="M1052" s="1">
        <f>SUMIFS('I want to cry'!E$2:E$2000,'I want to cry'!$A$2:$A$2000,$B1052,'I want to cry'!$B$2:$B$2000,$C1052)</f>
        <v>0</v>
      </c>
      <c r="N1052" s="1">
        <f t="shared" si="177"/>
        <v>0</v>
      </c>
      <c r="O1052" s="1">
        <f t="shared" si="178"/>
        <v>0</v>
      </c>
      <c r="P1052" s="1">
        <f t="shared" si="179"/>
        <v>0</v>
      </c>
      <c r="Q1052" s="1">
        <f>SUMIF('I have a blue banner'!A$2:A$2000,D1052,'I have a blue banner'!L$2:L$2000)</f>
        <v>0</v>
      </c>
      <c r="R1052" s="1">
        <f>SUMIF('I have a blue banner'!A$2:A$2000,F1052,'I have a blue banner'!L$2:L$2000)</f>
        <v>0</v>
      </c>
      <c r="S1052" s="1">
        <f>SUMIF('I have a blue banner'!A$2:A$2000,I1052,'I have a blue banner'!L$2:L$2000)</f>
        <v>0</v>
      </c>
      <c r="T1052" s="1">
        <f>SUMIF('I wanna go biking'!A$2:A$1000,D1052,'I wanna go biking'!D$2:D$2000)</f>
        <v>0</v>
      </c>
      <c r="U1052" s="1">
        <f>SUMIF('I wanna go biking'!A$2:A$2000,F1052,'I wanna go biking'!D$2:D$2000)</f>
        <v>0</v>
      </c>
      <c r="V1052" s="1">
        <f>SUMIF('I wanna go biking'!A$2:A$2000,H1052,'I wanna go biking'!D$2:D$2000)</f>
        <v>0</v>
      </c>
      <c r="W1052">
        <f t="shared" si="180"/>
        <v>0</v>
      </c>
      <c r="X1052">
        <f t="shared" si="181"/>
        <v>0</v>
      </c>
      <c r="Y1052">
        <f t="shared" si="182"/>
        <v>0</v>
      </c>
      <c r="Z1052">
        <f t="shared" si="183"/>
        <v>0</v>
      </c>
      <c r="AA1052">
        <f t="shared" si="184"/>
        <v>0</v>
      </c>
      <c r="AB1052">
        <f t="shared" si="185"/>
        <v>0</v>
      </c>
      <c r="AC1052" s="25">
        <f t="shared" si="186"/>
        <v>0</v>
      </c>
    </row>
    <row r="1053" spans="1:29">
      <c r="A1053">
        <f>'Data Entry'!A1054</f>
        <v>0</v>
      </c>
      <c r="B1053">
        <f>'Data Entry'!B1054</f>
        <v>0</v>
      </c>
      <c r="C1053">
        <f>'Data Entry'!C1054</f>
        <v>0</v>
      </c>
      <c r="D1053">
        <f>'Data Entry'!M1054</f>
        <v>0</v>
      </c>
      <c r="E1053">
        <f>'Data Entry'!N1054</f>
        <v>0</v>
      </c>
      <c r="F1053">
        <f>'Data Entry'!O1054</f>
        <v>0</v>
      </c>
      <c r="G1053">
        <f>'Data Entry'!P1054</f>
        <v>0</v>
      </c>
      <c r="H1053">
        <f>'Data Entry'!Q1054</f>
        <v>0</v>
      </c>
      <c r="I1053">
        <f>'Data Entry'!R1054</f>
        <v>0</v>
      </c>
      <c r="J1053">
        <f t="shared" si="176"/>
        <v>0</v>
      </c>
      <c r="K1053" s="1">
        <f>SUMIFS('I want to cry'!C$2:C$2000,'I want to cry'!$A$2:$A$2000,$B1053,'I want to cry'!$B$2:$B$2000,$C1053)</f>
        <v>0</v>
      </c>
      <c r="L1053" s="1">
        <f>SUMIFS('I want to cry'!D$2:D$2000,'I want to cry'!$A$2:$A$2000,$B1053,'I want to cry'!$B$2:$B$2000,$C1053)</f>
        <v>0</v>
      </c>
      <c r="M1053" s="1">
        <f>SUMIFS('I want to cry'!E$2:E$2000,'I want to cry'!$A$2:$A$2000,$B1053,'I want to cry'!$B$2:$B$2000,$C1053)</f>
        <v>0</v>
      </c>
      <c r="N1053" s="1">
        <f t="shared" si="177"/>
        <v>0</v>
      </c>
      <c r="O1053" s="1">
        <f t="shared" si="178"/>
        <v>0</v>
      </c>
      <c r="P1053" s="1">
        <f t="shared" si="179"/>
        <v>0</v>
      </c>
      <c r="Q1053" s="1">
        <f>SUMIF('I have a blue banner'!A$2:A$2000,D1053,'I have a blue banner'!L$2:L$2000)</f>
        <v>0</v>
      </c>
      <c r="R1053" s="1">
        <f>SUMIF('I have a blue banner'!A$2:A$2000,F1053,'I have a blue banner'!L$2:L$2000)</f>
        <v>0</v>
      </c>
      <c r="S1053" s="1">
        <f>SUMIF('I have a blue banner'!A$2:A$2000,I1053,'I have a blue banner'!L$2:L$2000)</f>
        <v>0</v>
      </c>
      <c r="T1053" s="1">
        <f>SUMIF('I wanna go biking'!A$2:A$1000,D1053,'I wanna go biking'!D$2:D$2000)</f>
        <v>0</v>
      </c>
      <c r="U1053" s="1">
        <f>SUMIF('I wanna go biking'!A$2:A$2000,F1053,'I wanna go biking'!D$2:D$2000)</f>
        <v>0</v>
      </c>
      <c r="V1053" s="1">
        <f>SUMIF('I wanna go biking'!A$2:A$2000,H1053,'I wanna go biking'!D$2:D$2000)</f>
        <v>0</v>
      </c>
      <c r="W1053">
        <f t="shared" si="180"/>
        <v>0</v>
      </c>
      <c r="X1053">
        <f t="shared" si="181"/>
        <v>0</v>
      </c>
      <c r="Y1053">
        <f t="shared" si="182"/>
        <v>0</v>
      </c>
      <c r="Z1053">
        <f t="shared" si="183"/>
        <v>0</v>
      </c>
      <c r="AA1053">
        <f t="shared" si="184"/>
        <v>0</v>
      </c>
      <c r="AB1053">
        <f t="shared" si="185"/>
        <v>0</v>
      </c>
      <c r="AC1053" s="25">
        <f t="shared" si="186"/>
        <v>0</v>
      </c>
    </row>
    <row r="1054" spans="1:29">
      <c r="A1054">
        <f>'Data Entry'!A1055</f>
        <v>0</v>
      </c>
      <c r="B1054">
        <f>'Data Entry'!B1055</f>
        <v>0</v>
      </c>
      <c r="C1054">
        <f>'Data Entry'!C1055</f>
        <v>0</v>
      </c>
      <c r="D1054">
        <f>'Data Entry'!M1055</f>
        <v>0</v>
      </c>
      <c r="E1054">
        <f>'Data Entry'!N1055</f>
        <v>0</v>
      </c>
      <c r="F1054">
        <f>'Data Entry'!O1055</f>
        <v>0</v>
      </c>
      <c r="G1054">
        <f>'Data Entry'!P1055</f>
        <v>0</v>
      </c>
      <c r="H1054">
        <f>'Data Entry'!Q1055</f>
        <v>0</v>
      </c>
      <c r="I1054">
        <f>'Data Entry'!R1055</f>
        <v>0</v>
      </c>
      <c r="J1054">
        <f t="shared" si="176"/>
        <v>0</v>
      </c>
      <c r="K1054" s="1">
        <f>SUMIFS('I want to cry'!C$2:C$2000,'I want to cry'!$A$2:$A$2000,$B1054,'I want to cry'!$B$2:$B$2000,$C1054)</f>
        <v>0</v>
      </c>
      <c r="L1054" s="1">
        <f>SUMIFS('I want to cry'!D$2:D$2000,'I want to cry'!$A$2:$A$2000,$B1054,'I want to cry'!$B$2:$B$2000,$C1054)</f>
        <v>0</v>
      </c>
      <c r="M1054" s="1">
        <f>SUMIFS('I want to cry'!E$2:E$2000,'I want to cry'!$A$2:$A$2000,$B1054,'I want to cry'!$B$2:$B$2000,$C1054)</f>
        <v>0</v>
      </c>
      <c r="N1054" s="1">
        <f t="shared" si="177"/>
        <v>0</v>
      </c>
      <c r="O1054" s="1">
        <f t="shared" si="178"/>
        <v>0</v>
      </c>
      <c r="P1054" s="1">
        <f t="shared" si="179"/>
        <v>0</v>
      </c>
      <c r="Q1054" s="1">
        <f>SUMIF('I have a blue banner'!A$2:A$2000,D1054,'I have a blue banner'!L$2:L$2000)</f>
        <v>0</v>
      </c>
      <c r="R1054" s="1">
        <f>SUMIF('I have a blue banner'!A$2:A$2000,F1054,'I have a blue banner'!L$2:L$2000)</f>
        <v>0</v>
      </c>
      <c r="S1054" s="1">
        <f>SUMIF('I have a blue banner'!A$2:A$2000,I1054,'I have a blue banner'!L$2:L$2000)</f>
        <v>0</v>
      </c>
      <c r="T1054" s="1">
        <f>SUMIF('I wanna go biking'!A$2:A$1000,D1054,'I wanna go biking'!D$2:D$2000)</f>
        <v>0</v>
      </c>
      <c r="U1054" s="1">
        <f>SUMIF('I wanna go biking'!A$2:A$2000,F1054,'I wanna go biking'!D$2:D$2000)</f>
        <v>0</v>
      </c>
      <c r="V1054" s="1">
        <f>SUMIF('I wanna go biking'!A$2:A$2000,H1054,'I wanna go biking'!D$2:D$2000)</f>
        <v>0</v>
      </c>
      <c r="W1054">
        <f t="shared" si="180"/>
        <v>0</v>
      </c>
      <c r="X1054">
        <f t="shared" si="181"/>
        <v>0</v>
      </c>
      <c r="Y1054">
        <f t="shared" si="182"/>
        <v>0</v>
      </c>
      <c r="Z1054">
        <f t="shared" si="183"/>
        <v>0</v>
      </c>
      <c r="AA1054">
        <f t="shared" si="184"/>
        <v>0</v>
      </c>
      <c r="AB1054">
        <f t="shared" si="185"/>
        <v>0</v>
      </c>
      <c r="AC1054" s="25">
        <f t="shared" si="186"/>
        <v>0</v>
      </c>
    </row>
    <row r="1055" spans="1:29">
      <c r="A1055">
        <f>'Data Entry'!A1056</f>
        <v>0</v>
      </c>
      <c r="B1055">
        <f>'Data Entry'!B1056</f>
        <v>0</v>
      </c>
      <c r="C1055">
        <f>'Data Entry'!C1056</f>
        <v>0</v>
      </c>
      <c r="D1055">
        <f>'Data Entry'!M1056</f>
        <v>0</v>
      </c>
      <c r="E1055">
        <f>'Data Entry'!N1056</f>
        <v>0</v>
      </c>
      <c r="F1055">
        <f>'Data Entry'!O1056</f>
        <v>0</v>
      </c>
      <c r="G1055">
        <f>'Data Entry'!P1056</f>
        <v>0</v>
      </c>
      <c r="H1055">
        <f>'Data Entry'!Q1056</f>
        <v>0</v>
      </c>
      <c r="I1055">
        <f>'Data Entry'!R1056</f>
        <v>0</v>
      </c>
      <c r="J1055">
        <f t="shared" si="176"/>
        <v>0</v>
      </c>
      <c r="K1055" s="1">
        <f>SUMIFS('I want to cry'!C$2:C$2000,'I want to cry'!$A$2:$A$2000,$B1055,'I want to cry'!$B$2:$B$2000,$C1055)</f>
        <v>0</v>
      </c>
      <c r="L1055" s="1">
        <f>SUMIFS('I want to cry'!D$2:D$2000,'I want to cry'!$A$2:$A$2000,$B1055,'I want to cry'!$B$2:$B$2000,$C1055)</f>
        <v>0</v>
      </c>
      <c r="M1055" s="1">
        <f>SUMIFS('I want to cry'!E$2:E$2000,'I want to cry'!$A$2:$A$2000,$B1055,'I want to cry'!$B$2:$B$2000,$C1055)</f>
        <v>0</v>
      </c>
      <c r="N1055" s="1">
        <f t="shared" si="177"/>
        <v>0</v>
      </c>
      <c r="O1055" s="1">
        <f t="shared" si="178"/>
        <v>0</v>
      </c>
      <c r="P1055" s="1">
        <f t="shared" si="179"/>
        <v>0</v>
      </c>
      <c r="Q1055" s="1">
        <f>SUMIF('I have a blue banner'!A$2:A$2000,D1055,'I have a blue banner'!L$2:L$2000)</f>
        <v>0</v>
      </c>
      <c r="R1055" s="1">
        <f>SUMIF('I have a blue banner'!A$2:A$2000,F1055,'I have a blue banner'!L$2:L$2000)</f>
        <v>0</v>
      </c>
      <c r="S1055" s="1">
        <f>SUMIF('I have a blue banner'!A$2:A$2000,I1055,'I have a blue banner'!L$2:L$2000)</f>
        <v>0</v>
      </c>
      <c r="T1055" s="1">
        <f>SUMIF('I wanna go biking'!A$2:A$1000,D1055,'I wanna go biking'!D$2:D$2000)</f>
        <v>0</v>
      </c>
      <c r="U1055" s="1">
        <f>SUMIF('I wanna go biking'!A$2:A$2000,F1055,'I wanna go biking'!D$2:D$2000)</f>
        <v>0</v>
      </c>
      <c r="V1055" s="1">
        <f>SUMIF('I wanna go biking'!A$2:A$2000,H1055,'I wanna go biking'!D$2:D$2000)</f>
        <v>0</v>
      </c>
      <c r="W1055">
        <f t="shared" si="180"/>
        <v>0</v>
      </c>
      <c r="X1055">
        <f t="shared" si="181"/>
        <v>0</v>
      </c>
      <c r="Y1055">
        <f t="shared" si="182"/>
        <v>0</v>
      </c>
      <c r="Z1055">
        <f t="shared" si="183"/>
        <v>0</v>
      </c>
      <c r="AA1055">
        <f t="shared" si="184"/>
        <v>0</v>
      </c>
      <c r="AB1055">
        <f t="shared" si="185"/>
        <v>0</v>
      </c>
      <c r="AC1055" s="25">
        <f t="shared" si="186"/>
        <v>0</v>
      </c>
    </row>
    <row r="1056" spans="1:29">
      <c r="A1056">
        <f>'Data Entry'!A1057</f>
        <v>0</v>
      </c>
      <c r="B1056">
        <f>'Data Entry'!B1057</f>
        <v>0</v>
      </c>
      <c r="C1056">
        <f>'Data Entry'!C1057</f>
        <v>0</v>
      </c>
      <c r="D1056">
        <f>'Data Entry'!M1057</f>
        <v>0</v>
      </c>
      <c r="E1056">
        <f>'Data Entry'!N1057</f>
        <v>0</v>
      </c>
      <c r="F1056">
        <f>'Data Entry'!O1057</f>
        <v>0</v>
      </c>
      <c r="G1056">
        <f>'Data Entry'!P1057</f>
        <v>0</v>
      </c>
      <c r="H1056">
        <f>'Data Entry'!Q1057</f>
        <v>0</v>
      </c>
      <c r="I1056">
        <f>'Data Entry'!R1057</f>
        <v>0</v>
      </c>
      <c r="J1056">
        <f t="shared" si="176"/>
        <v>0</v>
      </c>
      <c r="K1056" s="1">
        <f>SUMIFS('I want to cry'!C$2:C$2000,'I want to cry'!$A$2:$A$2000,$B1056,'I want to cry'!$B$2:$B$2000,$C1056)</f>
        <v>0</v>
      </c>
      <c r="L1056" s="1">
        <f>SUMIFS('I want to cry'!D$2:D$2000,'I want to cry'!$A$2:$A$2000,$B1056,'I want to cry'!$B$2:$B$2000,$C1056)</f>
        <v>0</v>
      </c>
      <c r="M1056" s="1">
        <f>SUMIFS('I want to cry'!E$2:E$2000,'I want to cry'!$A$2:$A$2000,$B1056,'I want to cry'!$B$2:$B$2000,$C1056)</f>
        <v>0</v>
      </c>
      <c r="N1056" s="1">
        <f t="shared" si="177"/>
        <v>0</v>
      </c>
      <c r="O1056" s="1">
        <f t="shared" si="178"/>
        <v>0</v>
      </c>
      <c r="P1056" s="1">
        <f t="shared" si="179"/>
        <v>0</v>
      </c>
      <c r="Q1056" s="1">
        <f>SUMIF('I have a blue banner'!A$2:A$2000,D1056,'I have a blue banner'!L$2:L$2000)</f>
        <v>0</v>
      </c>
      <c r="R1056" s="1">
        <f>SUMIF('I have a blue banner'!A$2:A$2000,F1056,'I have a blue banner'!L$2:L$2000)</f>
        <v>0</v>
      </c>
      <c r="S1056" s="1">
        <f>SUMIF('I have a blue banner'!A$2:A$2000,I1056,'I have a blue banner'!L$2:L$2000)</f>
        <v>0</v>
      </c>
      <c r="T1056" s="1">
        <f>SUMIF('I wanna go biking'!A$2:A$1000,D1056,'I wanna go biking'!D$2:D$2000)</f>
        <v>0</v>
      </c>
      <c r="U1056" s="1">
        <f>SUMIF('I wanna go biking'!A$2:A$2000,F1056,'I wanna go biking'!D$2:D$2000)</f>
        <v>0</v>
      </c>
      <c r="V1056" s="1">
        <f>SUMIF('I wanna go biking'!A$2:A$2000,H1056,'I wanna go biking'!D$2:D$2000)</f>
        <v>0</v>
      </c>
      <c r="W1056">
        <f t="shared" si="180"/>
        <v>0</v>
      </c>
      <c r="X1056">
        <f t="shared" si="181"/>
        <v>0</v>
      </c>
      <c r="Y1056">
        <f t="shared" si="182"/>
        <v>0</v>
      </c>
      <c r="Z1056">
        <f t="shared" si="183"/>
        <v>0</v>
      </c>
      <c r="AA1056">
        <f t="shared" si="184"/>
        <v>0</v>
      </c>
      <c r="AB1056">
        <f t="shared" si="185"/>
        <v>0</v>
      </c>
      <c r="AC1056" s="25">
        <f t="shared" si="186"/>
        <v>0</v>
      </c>
    </row>
    <row r="1057" spans="1:29">
      <c r="A1057">
        <f>'Data Entry'!A1058</f>
        <v>0</v>
      </c>
      <c r="B1057">
        <f>'Data Entry'!B1058</f>
        <v>0</v>
      </c>
      <c r="C1057">
        <f>'Data Entry'!C1058</f>
        <v>0</v>
      </c>
      <c r="D1057">
        <f>'Data Entry'!M1058</f>
        <v>0</v>
      </c>
      <c r="E1057">
        <f>'Data Entry'!N1058</f>
        <v>0</v>
      </c>
      <c r="F1057">
        <f>'Data Entry'!O1058</f>
        <v>0</v>
      </c>
      <c r="G1057">
        <f>'Data Entry'!P1058</f>
        <v>0</v>
      </c>
      <c r="H1057">
        <f>'Data Entry'!Q1058</f>
        <v>0</v>
      </c>
      <c r="I1057">
        <f>'Data Entry'!R1058</f>
        <v>0</v>
      </c>
      <c r="J1057">
        <f t="shared" si="176"/>
        <v>0</v>
      </c>
      <c r="K1057" s="1">
        <f>SUMIFS('I want to cry'!C$2:C$2000,'I want to cry'!$A$2:$A$2000,$B1057,'I want to cry'!$B$2:$B$2000,$C1057)</f>
        <v>0</v>
      </c>
      <c r="L1057" s="1">
        <f>SUMIFS('I want to cry'!D$2:D$2000,'I want to cry'!$A$2:$A$2000,$B1057,'I want to cry'!$B$2:$B$2000,$C1057)</f>
        <v>0</v>
      </c>
      <c r="M1057" s="1">
        <f>SUMIFS('I want to cry'!E$2:E$2000,'I want to cry'!$A$2:$A$2000,$B1057,'I want to cry'!$B$2:$B$2000,$C1057)</f>
        <v>0</v>
      </c>
      <c r="N1057" s="1">
        <f t="shared" si="177"/>
        <v>0</v>
      </c>
      <c r="O1057" s="1">
        <f t="shared" si="178"/>
        <v>0</v>
      </c>
      <c r="P1057" s="1">
        <f t="shared" si="179"/>
        <v>0</v>
      </c>
      <c r="Q1057" s="1">
        <f>SUMIF('I have a blue banner'!A$2:A$2000,D1057,'I have a blue banner'!L$2:L$2000)</f>
        <v>0</v>
      </c>
      <c r="R1057" s="1">
        <f>SUMIF('I have a blue banner'!A$2:A$2000,F1057,'I have a blue banner'!L$2:L$2000)</f>
        <v>0</v>
      </c>
      <c r="S1057" s="1">
        <f>SUMIF('I have a blue banner'!A$2:A$2000,I1057,'I have a blue banner'!L$2:L$2000)</f>
        <v>0</v>
      </c>
      <c r="T1057" s="1">
        <f>SUMIF('I wanna go biking'!A$2:A$1000,D1057,'I wanna go biking'!D$2:D$2000)</f>
        <v>0</v>
      </c>
      <c r="U1057" s="1">
        <f>SUMIF('I wanna go biking'!A$2:A$2000,F1057,'I wanna go biking'!D$2:D$2000)</f>
        <v>0</v>
      </c>
      <c r="V1057" s="1">
        <f>SUMIF('I wanna go biking'!A$2:A$2000,H1057,'I wanna go biking'!D$2:D$2000)</f>
        <v>0</v>
      </c>
      <c r="W1057">
        <f t="shared" si="180"/>
        <v>0</v>
      </c>
      <c r="X1057">
        <f t="shared" si="181"/>
        <v>0</v>
      </c>
      <c r="Y1057">
        <f t="shared" si="182"/>
        <v>0</v>
      </c>
      <c r="Z1057">
        <f t="shared" si="183"/>
        <v>0</v>
      </c>
      <c r="AA1057">
        <f t="shared" si="184"/>
        <v>0</v>
      </c>
      <c r="AB1057">
        <f t="shared" si="185"/>
        <v>0</v>
      </c>
      <c r="AC1057" s="25">
        <f t="shared" si="186"/>
        <v>0</v>
      </c>
    </row>
    <row r="1058" spans="1:29">
      <c r="A1058">
        <f>'Data Entry'!A1059</f>
        <v>0</v>
      </c>
      <c r="B1058">
        <f>'Data Entry'!B1059</f>
        <v>0</v>
      </c>
      <c r="C1058">
        <f>'Data Entry'!C1059</f>
        <v>0</v>
      </c>
      <c r="D1058">
        <f>'Data Entry'!M1059</f>
        <v>0</v>
      </c>
      <c r="E1058">
        <f>'Data Entry'!N1059</f>
        <v>0</v>
      </c>
      <c r="F1058">
        <f>'Data Entry'!O1059</f>
        <v>0</v>
      </c>
      <c r="G1058">
        <f>'Data Entry'!P1059</f>
        <v>0</v>
      </c>
      <c r="H1058">
        <f>'Data Entry'!Q1059</f>
        <v>0</v>
      </c>
      <c r="I1058">
        <f>'Data Entry'!R1059</f>
        <v>0</v>
      </c>
      <c r="J1058">
        <f t="shared" si="176"/>
        <v>0</v>
      </c>
      <c r="K1058" s="1">
        <f>SUMIFS('I want to cry'!C$2:C$2000,'I want to cry'!$A$2:$A$2000,$B1058,'I want to cry'!$B$2:$B$2000,$C1058)</f>
        <v>0</v>
      </c>
      <c r="L1058" s="1">
        <f>SUMIFS('I want to cry'!D$2:D$2000,'I want to cry'!$A$2:$A$2000,$B1058,'I want to cry'!$B$2:$B$2000,$C1058)</f>
        <v>0</v>
      </c>
      <c r="M1058" s="1">
        <f>SUMIFS('I want to cry'!E$2:E$2000,'I want to cry'!$A$2:$A$2000,$B1058,'I want to cry'!$B$2:$B$2000,$C1058)</f>
        <v>0</v>
      </c>
      <c r="N1058" s="1">
        <f t="shared" si="177"/>
        <v>0</v>
      </c>
      <c r="O1058" s="1">
        <f t="shared" si="178"/>
        <v>0</v>
      </c>
      <c r="P1058" s="1">
        <f t="shared" si="179"/>
        <v>0</v>
      </c>
      <c r="Q1058" s="1">
        <f>SUMIF('I have a blue banner'!A$2:A$2000,D1058,'I have a blue banner'!L$2:L$2000)</f>
        <v>0</v>
      </c>
      <c r="R1058" s="1">
        <f>SUMIF('I have a blue banner'!A$2:A$2000,F1058,'I have a blue banner'!L$2:L$2000)</f>
        <v>0</v>
      </c>
      <c r="S1058" s="1">
        <f>SUMIF('I have a blue banner'!A$2:A$2000,I1058,'I have a blue banner'!L$2:L$2000)</f>
        <v>0</v>
      </c>
      <c r="T1058" s="1">
        <f>SUMIF('I wanna go biking'!A$2:A$1000,D1058,'I wanna go biking'!D$2:D$2000)</f>
        <v>0</v>
      </c>
      <c r="U1058" s="1">
        <f>SUMIF('I wanna go biking'!A$2:A$2000,F1058,'I wanna go biking'!D$2:D$2000)</f>
        <v>0</v>
      </c>
      <c r="V1058" s="1">
        <f>SUMIF('I wanna go biking'!A$2:A$2000,H1058,'I wanna go biking'!D$2:D$2000)</f>
        <v>0</v>
      </c>
      <c r="W1058">
        <f t="shared" si="180"/>
        <v>0</v>
      </c>
      <c r="X1058">
        <f t="shared" si="181"/>
        <v>0</v>
      </c>
      <c r="Y1058">
        <f t="shared" si="182"/>
        <v>0</v>
      </c>
      <c r="Z1058">
        <f t="shared" si="183"/>
        <v>0</v>
      </c>
      <c r="AA1058">
        <f t="shared" si="184"/>
        <v>0</v>
      </c>
      <c r="AB1058">
        <f t="shared" si="185"/>
        <v>0</v>
      </c>
      <c r="AC1058" s="25">
        <f t="shared" si="186"/>
        <v>0</v>
      </c>
    </row>
    <row r="1059" spans="1:29">
      <c r="A1059">
        <f>'Data Entry'!A1060</f>
        <v>0</v>
      </c>
      <c r="B1059">
        <f>'Data Entry'!B1060</f>
        <v>0</v>
      </c>
      <c r="C1059">
        <f>'Data Entry'!C1060</f>
        <v>0</v>
      </c>
      <c r="D1059">
        <f>'Data Entry'!M1060</f>
        <v>0</v>
      </c>
      <c r="E1059">
        <f>'Data Entry'!N1060</f>
        <v>0</v>
      </c>
      <c r="F1059">
        <f>'Data Entry'!O1060</f>
        <v>0</v>
      </c>
      <c r="G1059">
        <f>'Data Entry'!P1060</f>
        <v>0</v>
      </c>
      <c r="H1059">
        <f>'Data Entry'!Q1060</f>
        <v>0</v>
      </c>
      <c r="I1059">
        <f>'Data Entry'!R1060</f>
        <v>0</v>
      </c>
      <c r="J1059">
        <f t="shared" si="176"/>
        <v>0</v>
      </c>
      <c r="K1059" s="1">
        <f>SUMIFS('I want to cry'!C$2:C$2000,'I want to cry'!$A$2:$A$2000,$B1059,'I want to cry'!$B$2:$B$2000,$C1059)</f>
        <v>0</v>
      </c>
      <c r="L1059" s="1">
        <f>SUMIFS('I want to cry'!D$2:D$2000,'I want to cry'!$A$2:$A$2000,$B1059,'I want to cry'!$B$2:$B$2000,$C1059)</f>
        <v>0</v>
      </c>
      <c r="M1059" s="1">
        <f>SUMIFS('I want to cry'!E$2:E$2000,'I want to cry'!$A$2:$A$2000,$B1059,'I want to cry'!$B$2:$B$2000,$C1059)</f>
        <v>0</v>
      </c>
      <c r="N1059" s="1">
        <f t="shared" si="177"/>
        <v>0</v>
      </c>
      <c r="O1059" s="1">
        <f t="shared" si="178"/>
        <v>0</v>
      </c>
      <c r="P1059" s="1">
        <f t="shared" si="179"/>
        <v>0</v>
      </c>
      <c r="Q1059" s="1">
        <f>SUMIF('I have a blue banner'!A$2:A$2000,D1059,'I have a blue banner'!L$2:L$2000)</f>
        <v>0</v>
      </c>
      <c r="R1059" s="1">
        <f>SUMIF('I have a blue banner'!A$2:A$2000,F1059,'I have a blue banner'!L$2:L$2000)</f>
        <v>0</v>
      </c>
      <c r="S1059" s="1">
        <f>SUMIF('I have a blue banner'!A$2:A$2000,I1059,'I have a blue banner'!L$2:L$2000)</f>
        <v>0</v>
      </c>
      <c r="T1059" s="1">
        <f>SUMIF('I wanna go biking'!A$2:A$1000,D1059,'I wanna go biking'!D$2:D$2000)</f>
        <v>0</v>
      </c>
      <c r="U1059" s="1">
        <f>SUMIF('I wanna go biking'!A$2:A$2000,F1059,'I wanna go biking'!D$2:D$2000)</f>
        <v>0</v>
      </c>
      <c r="V1059" s="1">
        <f>SUMIF('I wanna go biking'!A$2:A$2000,H1059,'I wanna go biking'!D$2:D$2000)</f>
        <v>0</v>
      </c>
      <c r="W1059">
        <f t="shared" si="180"/>
        <v>0</v>
      </c>
      <c r="X1059">
        <f t="shared" si="181"/>
        <v>0</v>
      </c>
      <c r="Y1059">
        <f t="shared" si="182"/>
        <v>0</v>
      </c>
      <c r="Z1059">
        <f t="shared" si="183"/>
        <v>0</v>
      </c>
      <c r="AA1059">
        <f t="shared" si="184"/>
        <v>0</v>
      </c>
      <c r="AB1059">
        <f t="shared" si="185"/>
        <v>0</v>
      </c>
      <c r="AC1059" s="25">
        <f t="shared" si="186"/>
        <v>0</v>
      </c>
    </row>
    <row r="1060" spans="1:29">
      <c r="A1060">
        <f>'Data Entry'!A1061</f>
        <v>0</v>
      </c>
      <c r="B1060">
        <f>'Data Entry'!B1061</f>
        <v>0</v>
      </c>
      <c r="C1060">
        <f>'Data Entry'!C1061</f>
        <v>0</v>
      </c>
      <c r="D1060">
        <f>'Data Entry'!M1061</f>
        <v>0</v>
      </c>
      <c r="E1060">
        <f>'Data Entry'!N1061</f>
        <v>0</v>
      </c>
      <c r="F1060">
        <f>'Data Entry'!O1061</f>
        <v>0</v>
      </c>
      <c r="G1060">
        <f>'Data Entry'!P1061</f>
        <v>0</v>
      </c>
      <c r="H1060">
        <f>'Data Entry'!Q1061</f>
        <v>0</v>
      </c>
      <c r="I1060">
        <f>'Data Entry'!R1061</f>
        <v>0</v>
      </c>
      <c r="J1060">
        <f t="shared" si="176"/>
        <v>0</v>
      </c>
      <c r="K1060" s="1">
        <f>SUMIFS('I want to cry'!C$2:C$2000,'I want to cry'!$A$2:$A$2000,$B1060,'I want to cry'!$B$2:$B$2000,$C1060)</f>
        <v>0</v>
      </c>
      <c r="L1060" s="1">
        <f>SUMIFS('I want to cry'!D$2:D$2000,'I want to cry'!$A$2:$A$2000,$B1060,'I want to cry'!$B$2:$B$2000,$C1060)</f>
        <v>0</v>
      </c>
      <c r="M1060" s="1">
        <f>SUMIFS('I want to cry'!E$2:E$2000,'I want to cry'!$A$2:$A$2000,$B1060,'I want to cry'!$B$2:$B$2000,$C1060)</f>
        <v>0</v>
      </c>
      <c r="N1060" s="1">
        <f t="shared" si="177"/>
        <v>0</v>
      </c>
      <c r="O1060" s="1">
        <f t="shared" si="178"/>
        <v>0</v>
      </c>
      <c r="P1060" s="1">
        <f t="shared" si="179"/>
        <v>0</v>
      </c>
      <c r="Q1060" s="1">
        <f>SUMIF('I have a blue banner'!A$2:A$2000,D1060,'I have a blue banner'!L$2:L$2000)</f>
        <v>0</v>
      </c>
      <c r="R1060" s="1">
        <f>SUMIF('I have a blue banner'!A$2:A$2000,F1060,'I have a blue banner'!L$2:L$2000)</f>
        <v>0</v>
      </c>
      <c r="S1060" s="1">
        <f>SUMIF('I have a blue banner'!A$2:A$2000,I1060,'I have a blue banner'!L$2:L$2000)</f>
        <v>0</v>
      </c>
      <c r="T1060" s="1">
        <f>SUMIF('I wanna go biking'!A$2:A$1000,D1060,'I wanna go biking'!D$2:D$2000)</f>
        <v>0</v>
      </c>
      <c r="U1060" s="1">
        <f>SUMIF('I wanna go biking'!A$2:A$2000,F1060,'I wanna go biking'!D$2:D$2000)</f>
        <v>0</v>
      </c>
      <c r="V1060" s="1">
        <f>SUMIF('I wanna go biking'!A$2:A$2000,H1060,'I wanna go biking'!D$2:D$2000)</f>
        <v>0</v>
      </c>
      <c r="W1060">
        <f t="shared" si="180"/>
        <v>0</v>
      </c>
      <c r="X1060">
        <f t="shared" si="181"/>
        <v>0</v>
      </c>
      <c r="Y1060">
        <f t="shared" si="182"/>
        <v>0</v>
      </c>
      <c r="Z1060">
        <f t="shared" si="183"/>
        <v>0</v>
      </c>
      <c r="AA1060">
        <f t="shared" si="184"/>
        <v>0</v>
      </c>
      <c r="AB1060">
        <f t="shared" si="185"/>
        <v>0</v>
      </c>
      <c r="AC1060" s="25">
        <f t="shared" si="186"/>
        <v>0</v>
      </c>
    </row>
    <row r="1061" spans="1:29">
      <c r="A1061">
        <f>'Data Entry'!A1062</f>
        <v>0</v>
      </c>
      <c r="B1061">
        <f>'Data Entry'!B1062</f>
        <v>0</v>
      </c>
      <c r="C1061">
        <f>'Data Entry'!C1062</f>
        <v>0</v>
      </c>
      <c r="D1061">
        <f>'Data Entry'!M1062</f>
        <v>0</v>
      </c>
      <c r="E1061">
        <f>'Data Entry'!N1062</f>
        <v>0</v>
      </c>
      <c r="F1061">
        <f>'Data Entry'!O1062</f>
        <v>0</v>
      </c>
      <c r="G1061">
        <f>'Data Entry'!P1062</f>
        <v>0</v>
      </c>
      <c r="H1061">
        <f>'Data Entry'!Q1062</f>
        <v>0</v>
      </c>
      <c r="I1061">
        <f>'Data Entry'!R1062</f>
        <v>0</v>
      </c>
      <c r="J1061">
        <f t="shared" si="176"/>
        <v>0</v>
      </c>
      <c r="K1061" s="1">
        <f>SUMIFS('I want to cry'!C$2:C$2000,'I want to cry'!$A$2:$A$2000,$B1061,'I want to cry'!$B$2:$B$2000,$C1061)</f>
        <v>0</v>
      </c>
      <c r="L1061" s="1">
        <f>SUMIFS('I want to cry'!D$2:D$2000,'I want to cry'!$A$2:$A$2000,$B1061,'I want to cry'!$B$2:$B$2000,$C1061)</f>
        <v>0</v>
      </c>
      <c r="M1061" s="1">
        <f>SUMIFS('I want to cry'!E$2:E$2000,'I want to cry'!$A$2:$A$2000,$B1061,'I want to cry'!$B$2:$B$2000,$C1061)</f>
        <v>0</v>
      </c>
      <c r="N1061" s="1">
        <f t="shared" si="177"/>
        <v>0</v>
      </c>
      <c r="O1061" s="1">
        <f t="shared" si="178"/>
        <v>0</v>
      </c>
      <c r="P1061" s="1">
        <f t="shared" si="179"/>
        <v>0</v>
      </c>
      <c r="Q1061" s="1">
        <f>SUMIF('I have a blue banner'!A$2:A$2000,D1061,'I have a blue banner'!L$2:L$2000)</f>
        <v>0</v>
      </c>
      <c r="R1061" s="1">
        <f>SUMIF('I have a blue banner'!A$2:A$2000,F1061,'I have a blue banner'!L$2:L$2000)</f>
        <v>0</v>
      </c>
      <c r="S1061" s="1">
        <f>SUMIF('I have a blue banner'!A$2:A$2000,I1061,'I have a blue banner'!L$2:L$2000)</f>
        <v>0</v>
      </c>
      <c r="T1061" s="1">
        <f>SUMIF('I wanna go biking'!A$2:A$1000,D1061,'I wanna go biking'!D$2:D$2000)</f>
        <v>0</v>
      </c>
      <c r="U1061" s="1">
        <f>SUMIF('I wanna go biking'!A$2:A$2000,F1061,'I wanna go biking'!D$2:D$2000)</f>
        <v>0</v>
      </c>
      <c r="V1061" s="1">
        <f>SUMIF('I wanna go biking'!A$2:A$2000,H1061,'I wanna go biking'!D$2:D$2000)</f>
        <v>0</v>
      </c>
      <c r="W1061">
        <f t="shared" si="180"/>
        <v>0</v>
      </c>
      <c r="X1061">
        <f t="shared" si="181"/>
        <v>0</v>
      </c>
      <c r="Y1061">
        <f t="shared" si="182"/>
        <v>0</v>
      </c>
      <c r="Z1061">
        <f t="shared" si="183"/>
        <v>0</v>
      </c>
      <c r="AA1061">
        <f t="shared" si="184"/>
        <v>0</v>
      </c>
      <c r="AB1061">
        <f t="shared" si="185"/>
        <v>0</v>
      </c>
      <c r="AC1061" s="25">
        <f t="shared" si="186"/>
        <v>0</v>
      </c>
    </row>
    <row r="1062" spans="1:29">
      <c r="A1062">
        <f>'Data Entry'!A1063</f>
        <v>0</v>
      </c>
      <c r="B1062">
        <f>'Data Entry'!B1063</f>
        <v>0</v>
      </c>
      <c r="C1062">
        <f>'Data Entry'!C1063</f>
        <v>0</v>
      </c>
      <c r="D1062">
        <f>'Data Entry'!M1063</f>
        <v>0</v>
      </c>
      <c r="E1062">
        <f>'Data Entry'!N1063</f>
        <v>0</v>
      </c>
      <c r="F1062">
        <f>'Data Entry'!O1063</f>
        <v>0</v>
      </c>
      <c r="G1062">
        <f>'Data Entry'!P1063</f>
        <v>0</v>
      </c>
      <c r="H1062">
        <f>'Data Entry'!Q1063</f>
        <v>0</v>
      </c>
      <c r="I1062">
        <f>'Data Entry'!R1063</f>
        <v>0</v>
      </c>
      <c r="J1062">
        <f t="shared" si="176"/>
        <v>0</v>
      </c>
      <c r="K1062" s="1">
        <f>SUMIFS('I want to cry'!C$2:C$2000,'I want to cry'!$A$2:$A$2000,$B1062,'I want to cry'!$B$2:$B$2000,$C1062)</f>
        <v>0</v>
      </c>
      <c r="L1062" s="1">
        <f>SUMIFS('I want to cry'!D$2:D$2000,'I want to cry'!$A$2:$A$2000,$B1062,'I want to cry'!$B$2:$B$2000,$C1062)</f>
        <v>0</v>
      </c>
      <c r="M1062" s="1">
        <f>SUMIFS('I want to cry'!E$2:E$2000,'I want to cry'!$A$2:$A$2000,$B1062,'I want to cry'!$B$2:$B$2000,$C1062)</f>
        <v>0</v>
      </c>
      <c r="N1062" s="1">
        <f t="shared" si="177"/>
        <v>0</v>
      </c>
      <c r="O1062" s="1">
        <f t="shared" si="178"/>
        <v>0</v>
      </c>
      <c r="P1062" s="1">
        <f t="shared" si="179"/>
        <v>0</v>
      </c>
      <c r="Q1062" s="1">
        <f>SUMIF('I have a blue banner'!A$2:A$2000,D1062,'I have a blue banner'!L$2:L$2000)</f>
        <v>0</v>
      </c>
      <c r="R1062" s="1">
        <f>SUMIF('I have a blue banner'!A$2:A$2000,F1062,'I have a blue banner'!L$2:L$2000)</f>
        <v>0</v>
      </c>
      <c r="S1062" s="1">
        <f>SUMIF('I have a blue banner'!A$2:A$2000,I1062,'I have a blue banner'!L$2:L$2000)</f>
        <v>0</v>
      </c>
      <c r="T1062" s="1">
        <f>SUMIF('I wanna go biking'!A$2:A$1000,D1062,'I wanna go biking'!D$2:D$2000)</f>
        <v>0</v>
      </c>
      <c r="U1062" s="1">
        <f>SUMIF('I wanna go biking'!A$2:A$2000,F1062,'I wanna go biking'!D$2:D$2000)</f>
        <v>0</v>
      </c>
      <c r="V1062" s="1">
        <f>SUMIF('I wanna go biking'!A$2:A$2000,H1062,'I wanna go biking'!D$2:D$2000)</f>
        <v>0</v>
      </c>
      <c r="W1062">
        <f t="shared" si="180"/>
        <v>0</v>
      </c>
      <c r="X1062">
        <f t="shared" si="181"/>
        <v>0</v>
      </c>
      <c r="Y1062">
        <f t="shared" si="182"/>
        <v>0</v>
      </c>
      <c r="Z1062">
        <f t="shared" si="183"/>
        <v>0</v>
      </c>
      <c r="AA1062">
        <f t="shared" si="184"/>
        <v>0</v>
      </c>
      <c r="AB1062">
        <f t="shared" si="185"/>
        <v>0</v>
      </c>
      <c r="AC1062" s="25">
        <f t="shared" si="186"/>
        <v>0</v>
      </c>
    </row>
    <row r="1063" spans="1:29">
      <c r="A1063">
        <f>'Data Entry'!A1064</f>
        <v>0</v>
      </c>
      <c r="B1063">
        <f>'Data Entry'!B1064</f>
        <v>0</v>
      </c>
      <c r="C1063">
        <f>'Data Entry'!C1064</f>
        <v>0</v>
      </c>
      <c r="D1063">
        <f>'Data Entry'!M1064</f>
        <v>0</v>
      </c>
      <c r="E1063">
        <f>'Data Entry'!N1064</f>
        <v>0</v>
      </c>
      <c r="F1063">
        <f>'Data Entry'!O1064</f>
        <v>0</v>
      </c>
      <c r="G1063">
        <f>'Data Entry'!P1064</f>
        <v>0</v>
      </c>
      <c r="H1063">
        <f>'Data Entry'!Q1064</f>
        <v>0</v>
      </c>
      <c r="I1063">
        <f>'Data Entry'!R1064</f>
        <v>0</v>
      </c>
      <c r="J1063">
        <f t="shared" si="176"/>
        <v>0</v>
      </c>
      <c r="K1063" s="1">
        <f>SUMIFS('I want to cry'!C$2:C$2000,'I want to cry'!$A$2:$A$2000,$B1063,'I want to cry'!$B$2:$B$2000,$C1063)</f>
        <v>0</v>
      </c>
      <c r="L1063" s="1">
        <f>SUMIFS('I want to cry'!D$2:D$2000,'I want to cry'!$A$2:$A$2000,$B1063,'I want to cry'!$B$2:$B$2000,$C1063)</f>
        <v>0</v>
      </c>
      <c r="M1063" s="1">
        <f>SUMIFS('I want to cry'!E$2:E$2000,'I want to cry'!$A$2:$A$2000,$B1063,'I want to cry'!$B$2:$B$2000,$C1063)</f>
        <v>0</v>
      </c>
      <c r="N1063" s="1">
        <f t="shared" si="177"/>
        <v>0</v>
      </c>
      <c r="O1063" s="1">
        <f t="shared" si="178"/>
        <v>0</v>
      </c>
      <c r="P1063" s="1">
        <f t="shared" si="179"/>
        <v>0</v>
      </c>
      <c r="Q1063" s="1">
        <f>SUMIF('I have a blue banner'!A$2:A$2000,D1063,'I have a blue banner'!L$2:L$2000)</f>
        <v>0</v>
      </c>
      <c r="R1063" s="1">
        <f>SUMIF('I have a blue banner'!A$2:A$2000,F1063,'I have a blue banner'!L$2:L$2000)</f>
        <v>0</v>
      </c>
      <c r="S1063" s="1">
        <f>SUMIF('I have a blue banner'!A$2:A$2000,I1063,'I have a blue banner'!L$2:L$2000)</f>
        <v>0</v>
      </c>
      <c r="T1063" s="1">
        <f>SUMIF('I wanna go biking'!A$2:A$1000,D1063,'I wanna go biking'!D$2:D$2000)</f>
        <v>0</v>
      </c>
      <c r="U1063" s="1">
        <f>SUMIF('I wanna go biking'!A$2:A$2000,F1063,'I wanna go biking'!D$2:D$2000)</f>
        <v>0</v>
      </c>
      <c r="V1063" s="1">
        <f>SUMIF('I wanna go biking'!A$2:A$2000,H1063,'I wanna go biking'!D$2:D$2000)</f>
        <v>0</v>
      </c>
      <c r="W1063">
        <f t="shared" si="180"/>
        <v>0</v>
      </c>
      <c r="X1063">
        <f t="shared" si="181"/>
        <v>0</v>
      </c>
      <c r="Y1063">
        <f t="shared" si="182"/>
        <v>0</v>
      </c>
      <c r="Z1063">
        <f t="shared" si="183"/>
        <v>0</v>
      </c>
      <c r="AA1063">
        <f t="shared" si="184"/>
        <v>0</v>
      </c>
      <c r="AB1063">
        <f t="shared" si="185"/>
        <v>0</v>
      </c>
      <c r="AC1063" s="25">
        <f t="shared" si="186"/>
        <v>0</v>
      </c>
    </row>
    <row r="1064" spans="1:29">
      <c r="A1064">
        <f>'Data Entry'!A1065</f>
        <v>0</v>
      </c>
      <c r="B1064">
        <f>'Data Entry'!B1065</f>
        <v>0</v>
      </c>
      <c r="C1064">
        <f>'Data Entry'!C1065</f>
        <v>0</v>
      </c>
      <c r="D1064">
        <f>'Data Entry'!M1065</f>
        <v>0</v>
      </c>
      <c r="E1064">
        <f>'Data Entry'!N1065</f>
        <v>0</v>
      </c>
      <c r="F1064">
        <f>'Data Entry'!O1065</f>
        <v>0</v>
      </c>
      <c r="G1064">
        <f>'Data Entry'!P1065</f>
        <v>0</v>
      </c>
      <c r="H1064">
        <f>'Data Entry'!Q1065</f>
        <v>0</v>
      </c>
      <c r="I1064">
        <f>'Data Entry'!R1065</f>
        <v>0</v>
      </c>
      <c r="J1064">
        <f t="shared" si="176"/>
        <v>0</v>
      </c>
      <c r="K1064" s="1">
        <f>SUMIFS('I want to cry'!C$2:C$2000,'I want to cry'!$A$2:$A$2000,$B1064,'I want to cry'!$B$2:$B$2000,$C1064)</f>
        <v>0</v>
      </c>
      <c r="L1064" s="1">
        <f>SUMIFS('I want to cry'!D$2:D$2000,'I want to cry'!$A$2:$A$2000,$B1064,'I want to cry'!$B$2:$B$2000,$C1064)</f>
        <v>0</v>
      </c>
      <c r="M1064" s="1">
        <f>SUMIFS('I want to cry'!E$2:E$2000,'I want to cry'!$A$2:$A$2000,$B1064,'I want to cry'!$B$2:$B$2000,$C1064)</f>
        <v>0</v>
      </c>
      <c r="N1064" s="1">
        <f t="shared" si="177"/>
        <v>0</v>
      </c>
      <c r="O1064" s="1">
        <f t="shared" si="178"/>
        <v>0</v>
      </c>
      <c r="P1064" s="1">
        <f t="shared" si="179"/>
        <v>0</v>
      </c>
      <c r="Q1064" s="1">
        <f>SUMIF('I have a blue banner'!A$2:A$2000,D1064,'I have a blue banner'!L$2:L$2000)</f>
        <v>0</v>
      </c>
      <c r="R1064" s="1">
        <f>SUMIF('I have a blue banner'!A$2:A$2000,F1064,'I have a blue banner'!L$2:L$2000)</f>
        <v>0</v>
      </c>
      <c r="S1064" s="1">
        <f>SUMIF('I have a blue banner'!A$2:A$2000,I1064,'I have a blue banner'!L$2:L$2000)</f>
        <v>0</v>
      </c>
      <c r="T1064" s="1">
        <f>SUMIF('I wanna go biking'!A$2:A$1000,D1064,'I wanna go biking'!D$2:D$2000)</f>
        <v>0</v>
      </c>
      <c r="U1064" s="1">
        <f>SUMIF('I wanna go biking'!A$2:A$2000,F1064,'I wanna go biking'!D$2:D$2000)</f>
        <v>0</v>
      </c>
      <c r="V1064" s="1">
        <f>SUMIF('I wanna go biking'!A$2:A$2000,H1064,'I wanna go biking'!D$2:D$2000)</f>
        <v>0</v>
      </c>
      <c r="W1064">
        <f t="shared" si="180"/>
        <v>0</v>
      </c>
      <c r="X1064">
        <f t="shared" si="181"/>
        <v>0</v>
      </c>
      <c r="Y1064">
        <f t="shared" si="182"/>
        <v>0</v>
      </c>
      <c r="Z1064">
        <f t="shared" si="183"/>
        <v>0</v>
      </c>
      <c r="AA1064">
        <f t="shared" si="184"/>
        <v>0</v>
      </c>
      <c r="AB1064">
        <f t="shared" si="185"/>
        <v>0</v>
      </c>
      <c r="AC1064" s="25">
        <f t="shared" si="186"/>
        <v>0</v>
      </c>
    </row>
    <row r="1065" spans="1:29">
      <c r="A1065">
        <f>'Data Entry'!A1066</f>
        <v>0</v>
      </c>
      <c r="B1065">
        <f>'Data Entry'!B1066</f>
        <v>0</v>
      </c>
      <c r="C1065">
        <f>'Data Entry'!C1066</f>
        <v>0</v>
      </c>
      <c r="D1065">
        <f>'Data Entry'!M1066</f>
        <v>0</v>
      </c>
      <c r="E1065">
        <f>'Data Entry'!N1066</f>
        <v>0</v>
      </c>
      <c r="F1065">
        <f>'Data Entry'!O1066</f>
        <v>0</v>
      </c>
      <c r="G1065">
        <f>'Data Entry'!P1066</f>
        <v>0</v>
      </c>
      <c r="H1065">
        <f>'Data Entry'!Q1066</f>
        <v>0</v>
      </c>
      <c r="I1065">
        <f>'Data Entry'!R1066</f>
        <v>0</v>
      </c>
      <c r="J1065">
        <f t="shared" si="176"/>
        <v>0</v>
      </c>
      <c r="K1065" s="1">
        <f>SUMIFS('I want to cry'!C$2:C$2000,'I want to cry'!$A$2:$A$2000,$B1065,'I want to cry'!$B$2:$B$2000,$C1065)</f>
        <v>0</v>
      </c>
      <c r="L1065" s="1">
        <f>SUMIFS('I want to cry'!D$2:D$2000,'I want to cry'!$A$2:$A$2000,$B1065,'I want to cry'!$B$2:$B$2000,$C1065)</f>
        <v>0</v>
      </c>
      <c r="M1065" s="1">
        <f>SUMIFS('I want to cry'!E$2:E$2000,'I want to cry'!$A$2:$A$2000,$B1065,'I want to cry'!$B$2:$B$2000,$C1065)</f>
        <v>0</v>
      </c>
      <c r="N1065" s="1">
        <f t="shared" si="177"/>
        <v>0</v>
      </c>
      <c r="O1065" s="1">
        <f t="shared" si="178"/>
        <v>0</v>
      </c>
      <c r="P1065" s="1">
        <f t="shared" si="179"/>
        <v>0</v>
      </c>
      <c r="Q1065" s="1">
        <f>SUMIF('I have a blue banner'!A$2:A$2000,D1065,'I have a blue banner'!L$2:L$2000)</f>
        <v>0</v>
      </c>
      <c r="R1065" s="1">
        <f>SUMIF('I have a blue banner'!A$2:A$2000,F1065,'I have a blue banner'!L$2:L$2000)</f>
        <v>0</v>
      </c>
      <c r="S1065" s="1">
        <f>SUMIF('I have a blue banner'!A$2:A$2000,I1065,'I have a blue banner'!L$2:L$2000)</f>
        <v>0</v>
      </c>
      <c r="T1065" s="1">
        <f>SUMIF('I wanna go biking'!A$2:A$1000,D1065,'I wanna go biking'!D$2:D$2000)</f>
        <v>0</v>
      </c>
      <c r="U1065" s="1">
        <f>SUMIF('I wanna go biking'!A$2:A$2000,F1065,'I wanna go biking'!D$2:D$2000)</f>
        <v>0</v>
      </c>
      <c r="V1065" s="1">
        <f>SUMIF('I wanna go biking'!A$2:A$2000,H1065,'I wanna go biking'!D$2:D$2000)</f>
        <v>0</v>
      </c>
      <c r="W1065">
        <f t="shared" si="180"/>
        <v>0</v>
      </c>
      <c r="X1065">
        <f t="shared" si="181"/>
        <v>0</v>
      </c>
      <c r="Y1065">
        <f t="shared" si="182"/>
        <v>0</v>
      </c>
      <c r="Z1065">
        <f t="shared" si="183"/>
        <v>0</v>
      </c>
      <c r="AA1065">
        <f t="shared" si="184"/>
        <v>0</v>
      </c>
      <c r="AB1065">
        <f t="shared" si="185"/>
        <v>0</v>
      </c>
      <c r="AC1065" s="25">
        <f t="shared" si="186"/>
        <v>0</v>
      </c>
    </row>
    <row r="1066" spans="1:29">
      <c r="A1066">
        <f>'Data Entry'!A1067</f>
        <v>0</v>
      </c>
      <c r="B1066">
        <f>'Data Entry'!B1067</f>
        <v>0</v>
      </c>
      <c r="C1066">
        <f>'Data Entry'!C1067</f>
        <v>0</v>
      </c>
      <c r="D1066">
        <f>'Data Entry'!M1067</f>
        <v>0</v>
      </c>
      <c r="E1066">
        <f>'Data Entry'!N1067</f>
        <v>0</v>
      </c>
      <c r="F1066">
        <f>'Data Entry'!O1067</f>
        <v>0</v>
      </c>
      <c r="G1066">
        <f>'Data Entry'!P1067</f>
        <v>0</v>
      </c>
      <c r="H1066">
        <f>'Data Entry'!Q1067</f>
        <v>0</v>
      </c>
      <c r="I1066">
        <f>'Data Entry'!R1067</f>
        <v>0</v>
      </c>
      <c r="J1066">
        <f t="shared" ref="J1066:J1129" si="187">E1066+G1066+I1066</f>
        <v>0</v>
      </c>
      <c r="K1066" s="1">
        <f>SUMIFS('I want to cry'!C$2:C$2000,'I want to cry'!$A$2:$A$2000,$B1066,'I want to cry'!$B$2:$B$2000,$C1066)</f>
        <v>0</v>
      </c>
      <c r="L1066" s="1">
        <f>SUMIFS('I want to cry'!D$2:D$2000,'I want to cry'!$A$2:$A$2000,$B1066,'I want to cry'!$B$2:$B$2000,$C1066)</f>
        <v>0</v>
      </c>
      <c r="M1066" s="1">
        <f>SUMIFS('I want to cry'!E$2:E$2000,'I want to cry'!$A$2:$A$2000,$B1066,'I want to cry'!$B$2:$B$2000,$C1066)</f>
        <v>0</v>
      </c>
      <c r="N1066" s="1">
        <f t="shared" ref="N1066:N1129" si="188">IF(K1066&lt;1.5,0,IF(E1066&lt;2.5,0,E1066/K1066))</f>
        <v>0</v>
      </c>
      <c r="O1066" s="1">
        <f t="shared" ref="O1066:O1129" si="189">IF(L1066&lt;1.5,0,IF(G1066&lt;2.5,0,G1066/L1066))</f>
        <v>0</v>
      </c>
      <c r="P1066" s="1">
        <f t="shared" ref="P1066:P1129" si="190">IF(M1066&lt;1.5,0,IF(I1066&lt;2.5,0,I1066/M1066))</f>
        <v>0</v>
      </c>
      <c r="Q1066" s="1">
        <f>SUMIF('I have a blue banner'!A$2:A$2000,D1066,'I have a blue banner'!L$2:L$2000)</f>
        <v>0</v>
      </c>
      <c r="R1066" s="1">
        <f>SUMIF('I have a blue banner'!A$2:A$2000,F1066,'I have a blue banner'!L$2:L$2000)</f>
        <v>0</v>
      </c>
      <c r="S1066" s="1">
        <f>SUMIF('I have a blue banner'!A$2:A$2000,I1066,'I have a blue banner'!L$2:L$2000)</f>
        <v>0</v>
      </c>
      <c r="T1066" s="1">
        <f>SUMIF('I wanna go biking'!A$2:A$1000,D1066,'I wanna go biking'!D$2:D$2000)</f>
        <v>0</v>
      </c>
      <c r="U1066" s="1">
        <f>SUMIF('I wanna go biking'!A$2:A$2000,F1066,'I wanna go biking'!D$2:D$2000)</f>
        <v>0</v>
      </c>
      <c r="V1066" s="1">
        <f>SUMIF('I wanna go biking'!A$2:A$2000,H1066,'I wanna go biking'!D$2:D$2000)</f>
        <v>0</v>
      </c>
      <c r="W1066">
        <f t="shared" ref="W1066:W1129" si="191">T1066-Q1066</f>
        <v>0</v>
      </c>
      <c r="X1066">
        <f t="shared" ref="X1066:X1129" si="192">U1066-R1066</f>
        <v>0</v>
      </c>
      <c r="Y1066">
        <f t="shared" ref="Y1066:Y1129" si="193">V1066-S1066</f>
        <v>0</v>
      </c>
      <c r="Z1066">
        <f t="shared" ref="Z1066:Z1129" si="194">W1066*N1066</f>
        <v>0</v>
      </c>
      <c r="AA1066">
        <f t="shared" ref="AA1066:AA1129" si="195">X1066*O1066</f>
        <v>0</v>
      </c>
      <c r="AB1066">
        <f t="shared" ref="AB1066:AB1129" si="196">Y1066*P1066</f>
        <v>0</v>
      </c>
      <c r="AC1066" s="25">
        <f t="shared" ref="AC1066:AC1129" si="197">SUM(Z1066:AB1066)</f>
        <v>0</v>
      </c>
    </row>
    <row r="1067" spans="1:29">
      <c r="A1067">
        <f>'Data Entry'!A1068</f>
        <v>0</v>
      </c>
      <c r="B1067">
        <f>'Data Entry'!B1068</f>
        <v>0</v>
      </c>
      <c r="C1067">
        <f>'Data Entry'!C1068</f>
        <v>0</v>
      </c>
      <c r="D1067">
        <f>'Data Entry'!M1068</f>
        <v>0</v>
      </c>
      <c r="E1067">
        <f>'Data Entry'!N1068</f>
        <v>0</v>
      </c>
      <c r="F1067">
        <f>'Data Entry'!O1068</f>
        <v>0</v>
      </c>
      <c r="G1067">
        <f>'Data Entry'!P1068</f>
        <v>0</v>
      </c>
      <c r="H1067">
        <f>'Data Entry'!Q1068</f>
        <v>0</v>
      </c>
      <c r="I1067">
        <f>'Data Entry'!R1068</f>
        <v>0</v>
      </c>
      <c r="J1067">
        <f t="shared" si="187"/>
        <v>0</v>
      </c>
      <c r="K1067" s="1">
        <f>SUMIFS('I want to cry'!C$2:C$2000,'I want to cry'!$A$2:$A$2000,$B1067,'I want to cry'!$B$2:$B$2000,$C1067)</f>
        <v>0</v>
      </c>
      <c r="L1067" s="1">
        <f>SUMIFS('I want to cry'!D$2:D$2000,'I want to cry'!$A$2:$A$2000,$B1067,'I want to cry'!$B$2:$B$2000,$C1067)</f>
        <v>0</v>
      </c>
      <c r="M1067" s="1">
        <f>SUMIFS('I want to cry'!E$2:E$2000,'I want to cry'!$A$2:$A$2000,$B1067,'I want to cry'!$B$2:$B$2000,$C1067)</f>
        <v>0</v>
      </c>
      <c r="N1067" s="1">
        <f t="shared" si="188"/>
        <v>0</v>
      </c>
      <c r="O1067" s="1">
        <f t="shared" si="189"/>
        <v>0</v>
      </c>
      <c r="P1067" s="1">
        <f t="shared" si="190"/>
        <v>0</v>
      </c>
      <c r="Q1067" s="1">
        <f>SUMIF('I have a blue banner'!A$2:A$2000,D1067,'I have a blue banner'!L$2:L$2000)</f>
        <v>0</v>
      </c>
      <c r="R1067" s="1">
        <f>SUMIF('I have a blue banner'!A$2:A$2000,F1067,'I have a blue banner'!L$2:L$2000)</f>
        <v>0</v>
      </c>
      <c r="S1067" s="1">
        <f>SUMIF('I have a blue banner'!A$2:A$2000,I1067,'I have a blue banner'!L$2:L$2000)</f>
        <v>0</v>
      </c>
      <c r="T1067" s="1">
        <f>SUMIF('I wanna go biking'!A$2:A$1000,D1067,'I wanna go biking'!D$2:D$2000)</f>
        <v>0</v>
      </c>
      <c r="U1067" s="1">
        <f>SUMIF('I wanna go biking'!A$2:A$2000,F1067,'I wanna go biking'!D$2:D$2000)</f>
        <v>0</v>
      </c>
      <c r="V1067" s="1">
        <f>SUMIF('I wanna go biking'!A$2:A$2000,H1067,'I wanna go biking'!D$2:D$2000)</f>
        <v>0</v>
      </c>
      <c r="W1067">
        <f t="shared" si="191"/>
        <v>0</v>
      </c>
      <c r="X1067">
        <f t="shared" si="192"/>
        <v>0</v>
      </c>
      <c r="Y1067">
        <f t="shared" si="193"/>
        <v>0</v>
      </c>
      <c r="Z1067">
        <f t="shared" si="194"/>
        <v>0</v>
      </c>
      <c r="AA1067">
        <f t="shared" si="195"/>
        <v>0</v>
      </c>
      <c r="AB1067">
        <f t="shared" si="196"/>
        <v>0</v>
      </c>
      <c r="AC1067" s="25">
        <f t="shared" si="197"/>
        <v>0</v>
      </c>
    </row>
    <row r="1068" spans="1:29">
      <c r="A1068">
        <f>'Data Entry'!A1069</f>
        <v>0</v>
      </c>
      <c r="B1068">
        <f>'Data Entry'!B1069</f>
        <v>0</v>
      </c>
      <c r="C1068">
        <f>'Data Entry'!C1069</f>
        <v>0</v>
      </c>
      <c r="D1068">
        <f>'Data Entry'!M1069</f>
        <v>0</v>
      </c>
      <c r="E1068">
        <f>'Data Entry'!N1069</f>
        <v>0</v>
      </c>
      <c r="F1068">
        <f>'Data Entry'!O1069</f>
        <v>0</v>
      </c>
      <c r="G1068">
        <f>'Data Entry'!P1069</f>
        <v>0</v>
      </c>
      <c r="H1068">
        <f>'Data Entry'!Q1069</f>
        <v>0</v>
      </c>
      <c r="I1068">
        <f>'Data Entry'!R1069</f>
        <v>0</v>
      </c>
      <c r="J1068">
        <f t="shared" si="187"/>
        <v>0</v>
      </c>
      <c r="K1068" s="1">
        <f>SUMIFS('I want to cry'!C$2:C$2000,'I want to cry'!$A$2:$A$2000,$B1068,'I want to cry'!$B$2:$B$2000,$C1068)</f>
        <v>0</v>
      </c>
      <c r="L1068" s="1">
        <f>SUMIFS('I want to cry'!D$2:D$2000,'I want to cry'!$A$2:$A$2000,$B1068,'I want to cry'!$B$2:$B$2000,$C1068)</f>
        <v>0</v>
      </c>
      <c r="M1068" s="1">
        <f>SUMIFS('I want to cry'!E$2:E$2000,'I want to cry'!$A$2:$A$2000,$B1068,'I want to cry'!$B$2:$B$2000,$C1068)</f>
        <v>0</v>
      </c>
      <c r="N1068" s="1">
        <f t="shared" si="188"/>
        <v>0</v>
      </c>
      <c r="O1068" s="1">
        <f t="shared" si="189"/>
        <v>0</v>
      </c>
      <c r="P1068" s="1">
        <f t="shared" si="190"/>
        <v>0</v>
      </c>
      <c r="Q1068" s="1">
        <f>SUMIF('I have a blue banner'!A$2:A$2000,D1068,'I have a blue banner'!L$2:L$2000)</f>
        <v>0</v>
      </c>
      <c r="R1068" s="1">
        <f>SUMIF('I have a blue banner'!A$2:A$2000,F1068,'I have a blue banner'!L$2:L$2000)</f>
        <v>0</v>
      </c>
      <c r="S1068" s="1">
        <f>SUMIF('I have a blue banner'!A$2:A$2000,I1068,'I have a blue banner'!L$2:L$2000)</f>
        <v>0</v>
      </c>
      <c r="T1068" s="1">
        <f>SUMIF('I wanna go biking'!A$2:A$1000,D1068,'I wanna go biking'!D$2:D$2000)</f>
        <v>0</v>
      </c>
      <c r="U1068" s="1">
        <f>SUMIF('I wanna go biking'!A$2:A$2000,F1068,'I wanna go biking'!D$2:D$2000)</f>
        <v>0</v>
      </c>
      <c r="V1068" s="1">
        <f>SUMIF('I wanna go biking'!A$2:A$2000,H1068,'I wanna go biking'!D$2:D$2000)</f>
        <v>0</v>
      </c>
      <c r="W1068">
        <f t="shared" si="191"/>
        <v>0</v>
      </c>
      <c r="X1068">
        <f t="shared" si="192"/>
        <v>0</v>
      </c>
      <c r="Y1068">
        <f t="shared" si="193"/>
        <v>0</v>
      </c>
      <c r="Z1068">
        <f t="shared" si="194"/>
        <v>0</v>
      </c>
      <c r="AA1068">
        <f t="shared" si="195"/>
        <v>0</v>
      </c>
      <c r="AB1068">
        <f t="shared" si="196"/>
        <v>0</v>
      </c>
      <c r="AC1068" s="25">
        <f t="shared" si="197"/>
        <v>0</v>
      </c>
    </row>
    <row r="1069" spans="1:29">
      <c r="A1069">
        <f>'Data Entry'!A1070</f>
        <v>0</v>
      </c>
      <c r="B1069">
        <f>'Data Entry'!B1070</f>
        <v>0</v>
      </c>
      <c r="C1069">
        <f>'Data Entry'!C1070</f>
        <v>0</v>
      </c>
      <c r="D1069">
        <f>'Data Entry'!M1070</f>
        <v>0</v>
      </c>
      <c r="E1069">
        <f>'Data Entry'!N1070</f>
        <v>0</v>
      </c>
      <c r="F1069">
        <f>'Data Entry'!O1070</f>
        <v>0</v>
      </c>
      <c r="G1069">
        <f>'Data Entry'!P1070</f>
        <v>0</v>
      </c>
      <c r="H1069">
        <f>'Data Entry'!Q1070</f>
        <v>0</v>
      </c>
      <c r="I1069">
        <f>'Data Entry'!R1070</f>
        <v>0</v>
      </c>
      <c r="J1069">
        <f t="shared" si="187"/>
        <v>0</v>
      </c>
      <c r="K1069" s="1">
        <f>SUMIFS('I want to cry'!C$2:C$2000,'I want to cry'!$A$2:$A$2000,$B1069,'I want to cry'!$B$2:$B$2000,$C1069)</f>
        <v>0</v>
      </c>
      <c r="L1069" s="1">
        <f>SUMIFS('I want to cry'!D$2:D$2000,'I want to cry'!$A$2:$A$2000,$B1069,'I want to cry'!$B$2:$B$2000,$C1069)</f>
        <v>0</v>
      </c>
      <c r="M1069" s="1">
        <f>SUMIFS('I want to cry'!E$2:E$2000,'I want to cry'!$A$2:$A$2000,$B1069,'I want to cry'!$B$2:$B$2000,$C1069)</f>
        <v>0</v>
      </c>
      <c r="N1069" s="1">
        <f t="shared" si="188"/>
        <v>0</v>
      </c>
      <c r="O1069" s="1">
        <f t="shared" si="189"/>
        <v>0</v>
      </c>
      <c r="P1069" s="1">
        <f t="shared" si="190"/>
        <v>0</v>
      </c>
      <c r="Q1069" s="1">
        <f>SUMIF('I have a blue banner'!A$2:A$2000,D1069,'I have a blue banner'!L$2:L$2000)</f>
        <v>0</v>
      </c>
      <c r="R1069" s="1">
        <f>SUMIF('I have a blue banner'!A$2:A$2000,F1069,'I have a blue banner'!L$2:L$2000)</f>
        <v>0</v>
      </c>
      <c r="S1069" s="1">
        <f>SUMIF('I have a blue banner'!A$2:A$2000,I1069,'I have a blue banner'!L$2:L$2000)</f>
        <v>0</v>
      </c>
      <c r="T1069" s="1">
        <f>SUMIF('I wanna go biking'!A$2:A$1000,D1069,'I wanna go biking'!D$2:D$2000)</f>
        <v>0</v>
      </c>
      <c r="U1069" s="1">
        <f>SUMIF('I wanna go biking'!A$2:A$2000,F1069,'I wanna go biking'!D$2:D$2000)</f>
        <v>0</v>
      </c>
      <c r="V1069" s="1">
        <f>SUMIF('I wanna go biking'!A$2:A$2000,H1069,'I wanna go biking'!D$2:D$2000)</f>
        <v>0</v>
      </c>
      <c r="W1069">
        <f t="shared" si="191"/>
        <v>0</v>
      </c>
      <c r="X1069">
        <f t="shared" si="192"/>
        <v>0</v>
      </c>
      <c r="Y1069">
        <f t="shared" si="193"/>
        <v>0</v>
      </c>
      <c r="Z1069">
        <f t="shared" si="194"/>
        <v>0</v>
      </c>
      <c r="AA1069">
        <f t="shared" si="195"/>
        <v>0</v>
      </c>
      <c r="AB1069">
        <f t="shared" si="196"/>
        <v>0</v>
      </c>
      <c r="AC1069" s="25">
        <f t="shared" si="197"/>
        <v>0</v>
      </c>
    </row>
    <row r="1070" spans="1:29">
      <c r="A1070">
        <f>'Data Entry'!A1071</f>
        <v>0</v>
      </c>
      <c r="B1070">
        <f>'Data Entry'!B1071</f>
        <v>0</v>
      </c>
      <c r="C1070">
        <f>'Data Entry'!C1071</f>
        <v>0</v>
      </c>
      <c r="D1070">
        <f>'Data Entry'!M1071</f>
        <v>0</v>
      </c>
      <c r="E1070">
        <f>'Data Entry'!N1071</f>
        <v>0</v>
      </c>
      <c r="F1070">
        <f>'Data Entry'!O1071</f>
        <v>0</v>
      </c>
      <c r="G1070">
        <f>'Data Entry'!P1071</f>
        <v>0</v>
      </c>
      <c r="H1070">
        <f>'Data Entry'!Q1071</f>
        <v>0</v>
      </c>
      <c r="I1070">
        <f>'Data Entry'!R1071</f>
        <v>0</v>
      </c>
      <c r="J1070">
        <f t="shared" si="187"/>
        <v>0</v>
      </c>
      <c r="K1070" s="1">
        <f>SUMIFS('I want to cry'!C$2:C$2000,'I want to cry'!$A$2:$A$2000,$B1070,'I want to cry'!$B$2:$B$2000,$C1070)</f>
        <v>0</v>
      </c>
      <c r="L1070" s="1">
        <f>SUMIFS('I want to cry'!D$2:D$2000,'I want to cry'!$A$2:$A$2000,$B1070,'I want to cry'!$B$2:$B$2000,$C1070)</f>
        <v>0</v>
      </c>
      <c r="M1070" s="1">
        <f>SUMIFS('I want to cry'!E$2:E$2000,'I want to cry'!$A$2:$A$2000,$B1070,'I want to cry'!$B$2:$B$2000,$C1070)</f>
        <v>0</v>
      </c>
      <c r="N1070" s="1">
        <f t="shared" si="188"/>
        <v>0</v>
      </c>
      <c r="O1070" s="1">
        <f t="shared" si="189"/>
        <v>0</v>
      </c>
      <c r="P1070" s="1">
        <f t="shared" si="190"/>
        <v>0</v>
      </c>
      <c r="Q1070" s="1">
        <f>SUMIF('I have a blue banner'!A$2:A$2000,D1070,'I have a blue banner'!L$2:L$2000)</f>
        <v>0</v>
      </c>
      <c r="R1070" s="1">
        <f>SUMIF('I have a blue banner'!A$2:A$2000,F1070,'I have a blue banner'!L$2:L$2000)</f>
        <v>0</v>
      </c>
      <c r="S1070" s="1">
        <f>SUMIF('I have a blue banner'!A$2:A$2000,I1070,'I have a blue banner'!L$2:L$2000)</f>
        <v>0</v>
      </c>
      <c r="T1070" s="1">
        <f>SUMIF('I wanna go biking'!A$2:A$1000,D1070,'I wanna go biking'!D$2:D$2000)</f>
        <v>0</v>
      </c>
      <c r="U1070" s="1">
        <f>SUMIF('I wanna go biking'!A$2:A$2000,F1070,'I wanna go biking'!D$2:D$2000)</f>
        <v>0</v>
      </c>
      <c r="V1070" s="1">
        <f>SUMIF('I wanna go biking'!A$2:A$2000,H1070,'I wanna go biking'!D$2:D$2000)</f>
        <v>0</v>
      </c>
      <c r="W1070">
        <f t="shared" si="191"/>
        <v>0</v>
      </c>
      <c r="X1070">
        <f t="shared" si="192"/>
        <v>0</v>
      </c>
      <c r="Y1070">
        <f t="shared" si="193"/>
        <v>0</v>
      </c>
      <c r="Z1070">
        <f t="shared" si="194"/>
        <v>0</v>
      </c>
      <c r="AA1070">
        <f t="shared" si="195"/>
        <v>0</v>
      </c>
      <c r="AB1070">
        <f t="shared" si="196"/>
        <v>0</v>
      </c>
      <c r="AC1070" s="25">
        <f t="shared" si="197"/>
        <v>0</v>
      </c>
    </row>
    <row r="1071" spans="1:29">
      <c r="A1071">
        <f>'Data Entry'!A1072</f>
        <v>0</v>
      </c>
      <c r="B1071">
        <f>'Data Entry'!B1072</f>
        <v>0</v>
      </c>
      <c r="C1071">
        <f>'Data Entry'!C1072</f>
        <v>0</v>
      </c>
      <c r="D1071">
        <f>'Data Entry'!M1072</f>
        <v>0</v>
      </c>
      <c r="E1071">
        <f>'Data Entry'!N1072</f>
        <v>0</v>
      </c>
      <c r="F1071">
        <f>'Data Entry'!O1072</f>
        <v>0</v>
      </c>
      <c r="G1071">
        <f>'Data Entry'!P1072</f>
        <v>0</v>
      </c>
      <c r="H1071">
        <f>'Data Entry'!Q1072</f>
        <v>0</v>
      </c>
      <c r="I1071">
        <f>'Data Entry'!R1072</f>
        <v>0</v>
      </c>
      <c r="J1071">
        <f t="shared" si="187"/>
        <v>0</v>
      </c>
      <c r="K1071" s="1">
        <f>SUMIFS('I want to cry'!C$2:C$2000,'I want to cry'!$A$2:$A$2000,$B1071,'I want to cry'!$B$2:$B$2000,$C1071)</f>
        <v>0</v>
      </c>
      <c r="L1071" s="1">
        <f>SUMIFS('I want to cry'!D$2:D$2000,'I want to cry'!$A$2:$A$2000,$B1071,'I want to cry'!$B$2:$B$2000,$C1071)</f>
        <v>0</v>
      </c>
      <c r="M1071" s="1">
        <f>SUMIFS('I want to cry'!E$2:E$2000,'I want to cry'!$A$2:$A$2000,$B1071,'I want to cry'!$B$2:$B$2000,$C1071)</f>
        <v>0</v>
      </c>
      <c r="N1071" s="1">
        <f t="shared" si="188"/>
        <v>0</v>
      </c>
      <c r="O1071" s="1">
        <f t="shared" si="189"/>
        <v>0</v>
      </c>
      <c r="P1071" s="1">
        <f t="shared" si="190"/>
        <v>0</v>
      </c>
      <c r="Q1071" s="1">
        <f>SUMIF('I have a blue banner'!A$2:A$2000,D1071,'I have a blue banner'!L$2:L$2000)</f>
        <v>0</v>
      </c>
      <c r="R1071" s="1">
        <f>SUMIF('I have a blue banner'!A$2:A$2000,F1071,'I have a blue banner'!L$2:L$2000)</f>
        <v>0</v>
      </c>
      <c r="S1071" s="1">
        <f>SUMIF('I have a blue banner'!A$2:A$2000,I1071,'I have a blue banner'!L$2:L$2000)</f>
        <v>0</v>
      </c>
      <c r="T1071" s="1">
        <f>SUMIF('I wanna go biking'!A$2:A$1000,D1071,'I wanna go biking'!D$2:D$2000)</f>
        <v>0</v>
      </c>
      <c r="U1071" s="1">
        <f>SUMIF('I wanna go biking'!A$2:A$2000,F1071,'I wanna go biking'!D$2:D$2000)</f>
        <v>0</v>
      </c>
      <c r="V1071" s="1">
        <f>SUMIF('I wanna go biking'!A$2:A$2000,H1071,'I wanna go biking'!D$2:D$2000)</f>
        <v>0</v>
      </c>
      <c r="W1071">
        <f t="shared" si="191"/>
        <v>0</v>
      </c>
      <c r="X1071">
        <f t="shared" si="192"/>
        <v>0</v>
      </c>
      <c r="Y1071">
        <f t="shared" si="193"/>
        <v>0</v>
      </c>
      <c r="Z1071">
        <f t="shared" si="194"/>
        <v>0</v>
      </c>
      <c r="AA1071">
        <f t="shared" si="195"/>
        <v>0</v>
      </c>
      <c r="AB1071">
        <f t="shared" si="196"/>
        <v>0</v>
      </c>
      <c r="AC1071" s="25">
        <f t="shared" si="197"/>
        <v>0</v>
      </c>
    </row>
    <row r="1072" spans="1:29">
      <c r="A1072">
        <f>'Data Entry'!A1073</f>
        <v>0</v>
      </c>
      <c r="B1072">
        <f>'Data Entry'!B1073</f>
        <v>0</v>
      </c>
      <c r="C1072">
        <f>'Data Entry'!C1073</f>
        <v>0</v>
      </c>
      <c r="D1072">
        <f>'Data Entry'!M1073</f>
        <v>0</v>
      </c>
      <c r="E1072">
        <f>'Data Entry'!N1073</f>
        <v>0</v>
      </c>
      <c r="F1072">
        <f>'Data Entry'!O1073</f>
        <v>0</v>
      </c>
      <c r="G1072">
        <f>'Data Entry'!P1073</f>
        <v>0</v>
      </c>
      <c r="H1072">
        <f>'Data Entry'!Q1073</f>
        <v>0</v>
      </c>
      <c r="I1072">
        <f>'Data Entry'!R1073</f>
        <v>0</v>
      </c>
      <c r="J1072">
        <f t="shared" si="187"/>
        <v>0</v>
      </c>
      <c r="K1072" s="1">
        <f>SUMIFS('I want to cry'!C$2:C$2000,'I want to cry'!$A$2:$A$2000,$B1072,'I want to cry'!$B$2:$B$2000,$C1072)</f>
        <v>0</v>
      </c>
      <c r="L1072" s="1">
        <f>SUMIFS('I want to cry'!D$2:D$2000,'I want to cry'!$A$2:$A$2000,$B1072,'I want to cry'!$B$2:$B$2000,$C1072)</f>
        <v>0</v>
      </c>
      <c r="M1072" s="1">
        <f>SUMIFS('I want to cry'!E$2:E$2000,'I want to cry'!$A$2:$A$2000,$B1072,'I want to cry'!$B$2:$B$2000,$C1072)</f>
        <v>0</v>
      </c>
      <c r="N1072" s="1">
        <f t="shared" si="188"/>
        <v>0</v>
      </c>
      <c r="O1072" s="1">
        <f t="shared" si="189"/>
        <v>0</v>
      </c>
      <c r="P1072" s="1">
        <f t="shared" si="190"/>
        <v>0</v>
      </c>
      <c r="Q1072" s="1">
        <f>SUMIF('I have a blue banner'!A$2:A$2000,D1072,'I have a blue banner'!L$2:L$2000)</f>
        <v>0</v>
      </c>
      <c r="R1072" s="1">
        <f>SUMIF('I have a blue banner'!A$2:A$2000,F1072,'I have a blue banner'!L$2:L$2000)</f>
        <v>0</v>
      </c>
      <c r="S1072" s="1">
        <f>SUMIF('I have a blue banner'!A$2:A$2000,I1072,'I have a blue banner'!L$2:L$2000)</f>
        <v>0</v>
      </c>
      <c r="T1072" s="1">
        <f>SUMIF('I wanna go biking'!A$2:A$1000,D1072,'I wanna go biking'!D$2:D$2000)</f>
        <v>0</v>
      </c>
      <c r="U1072" s="1">
        <f>SUMIF('I wanna go biking'!A$2:A$2000,F1072,'I wanna go biking'!D$2:D$2000)</f>
        <v>0</v>
      </c>
      <c r="V1072" s="1">
        <f>SUMIF('I wanna go biking'!A$2:A$2000,H1072,'I wanna go biking'!D$2:D$2000)</f>
        <v>0</v>
      </c>
      <c r="W1072">
        <f t="shared" si="191"/>
        <v>0</v>
      </c>
      <c r="X1072">
        <f t="shared" si="192"/>
        <v>0</v>
      </c>
      <c r="Y1072">
        <f t="shared" si="193"/>
        <v>0</v>
      </c>
      <c r="Z1072">
        <f t="shared" si="194"/>
        <v>0</v>
      </c>
      <c r="AA1072">
        <f t="shared" si="195"/>
        <v>0</v>
      </c>
      <c r="AB1072">
        <f t="shared" si="196"/>
        <v>0</v>
      </c>
      <c r="AC1072" s="25">
        <f t="shared" si="197"/>
        <v>0</v>
      </c>
    </row>
    <row r="1073" spans="1:29">
      <c r="A1073">
        <f>'Data Entry'!A1074</f>
        <v>0</v>
      </c>
      <c r="B1073">
        <f>'Data Entry'!B1074</f>
        <v>0</v>
      </c>
      <c r="C1073">
        <f>'Data Entry'!C1074</f>
        <v>0</v>
      </c>
      <c r="D1073">
        <f>'Data Entry'!M1074</f>
        <v>0</v>
      </c>
      <c r="E1073">
        <f>'Data Entry'!N1074</f>
        <v>0</v>
      </c>
      <c r="F1073">
        <f>'Data Entry'!O1074</f>
        <v>0</v>
      </c>
      <c r="G1073">
        <f>'Data Entry'!P1074</f>
        <v>0</v>
      </c>
      <c r="H1073">
        <f>'Data Entry'!Q1074</f>
        <v>0</v>
      </c>
      <c r="I1073">
        <f>'Data Entry'!R1074</f>
        <v>0</v>
      </c>
      <c r="J1073">
        <f t="shared" si="187"/>
        <v>0</v>
      </c>
      <c r="K1073" s="1">
        <f>SUMIFS('I want to cry'!C$2:C$2000,'I want to cry'!$A$2:$A$2000,$B1073,'I want to cry'!$B$2:$B$2000,$C1073)</f>
        <v>0</v>
      </c>
      <c r="L1073" s="1">
        <f>SUMIFS('I want to cry'!D$2:D$2000,'I want to cry'!$A$2:$A$2000,$B1073,'I want to cry'!$B$2:$B$2000,$C1073)</f>
        <v>0</v>
      </c>
      <c r="M1073" s="1">
        <f>SUMIFS('I want to cry'!E$2:E$2000,'I want to cry'!$A$2:$A$2000,$B1073,'I want to cry'!$B$2:$B$2000,$C1073)</f>
        <v>0</v>
      </c>
      <c r="N1073" s="1">
        <f t="shared" si="188"/>
        <v>0</v>
      </c>
      <c r="O1073" s="1">
        <f t="shared" si="189"/>
        <v>0</v>
      </c>
      <c r="P1073" s="1">
        <f t="shared" si="190"/>
        <v>0</v>
      </c>
      <c r="Q1073" s="1">
        <f>SUMIF('I have a blue banner'!A$2:A$2000,D1073,'I have a blue banner'!L$2:L$2000)</f>
        <v>0</v>
      </c>
      <c r="R1073" s="1">
        <f>SUMIF('I have a blue banner'!A$2:A$2000,F1073,'I have a blue banner'!L$2:L$2000)</f>
        <v>0</v>
      </c>
      <c r="S1073" s="1">
        <f>SUMIF('I have a blue banner'!A$2:A$2000,I1073,'I have a blue banner'!L$2:L$2000)</f>
        <v>0</v>
      </c>
      <c r="T1073" s="1">
        <f>SUMIF('I wanna go biking'!A$2:A$1000,D1073,'I wanna go biking'!D$2:D$2000)</f>
        <v>0</v>
      </c>
      <c r="U1073" s="1">
        <f>SUMIF('I wanna go biking'!A$2:A$2000,F1073,'I wanna go biking'!D$2:D$2000)</f>
        <v>0</v>
      </c>
      <c r="V1073" s="1">
        <f>SUMIF('I wanna go biking'!A$2:A$2000,H1073,'I wanna go biking'!D$2:D$2000)</f>
        <v>0</v>
      </c>
      <c r="W1073">
        <f t="shared" si="191"/>
        <v>0</v>
      </c>
      <c r="X1073">
        <f t="shared" si="192"/>
        <v>0</v>
      </c>
      <c r="Y1073">
        <f t="shared" si="193"/>
        <v>0</v>
      </c>
      <c r="Z1073">
        <f t="shared" si="194"/>
        <v>0</v>
      </c>
      <c r="AA1073">
        <f t="shared" si="195"/>
        <v>0</v>
      </c>
      <c r="AB1073">
        <f t="shared" si="196"/>
        <v>0</v>
      </c>
      <c r="AC1073" s="25">
        <f t="shared" si="197"/>
        <v>0</v>
      </c>
    </row>
    <row r="1074" spans="1:29">
      <c r="A1074">
        <f>'Data Entry'!A1075</f>
        <v>0</v>
      </c>
      <c r="B1074">
        <f>'Data Entry'!B1075</f>
        <v>0</v>
      </c>
      <c r="C1074">
        <f>'Data Entry'!C1075</f>
        <v>0</v>
      </c>
      <c r="D1074">
        <f>'Data Entry'!M1075</f>
        <v>0</v>
      </c>
      <c r="E1074">
        <f>'Data Entry'!N1075</f>
        <v>0</v>
      </c>
      <c r="F1074">
        <f>'Data Entry'!O1075</f>
        <v>0</v>
      </c>
      <c r="G1074">
        <f>'Data Entry'!P1075</f>
        <v>0</v>
      </c>
      <c r="H1074">
        <f>'Data Entry'!Q1075</f>
        <v>0</v>
      </c>
      <c r="I1074">
        <f>'Data Entry'!R1075</f>
        <v>0</v>
      </c>
      <c r="J1074">
        <f t="shared" si="187"/>
        <v>0</v>
      </c>
      <c r="K1074" s="1">
        <f>SUMIFS('I want to cry'!C$2:C$2000,'I want to cry'!$A$2:$A$2000,$B1074,'I want to cry'!$B$2:$B$2000,$C1074)</f>
        <v>0</v>
      </c>
      <c r="L1074" s="1">
        <f>SUMIFS('I want to cry'!D$2:D$2000,'I want to cry'!$A$2:$A$2000,$B1074,'I want to cry'!$B$2:$B$2000,$C1074)</f>
        <v>0</v>
      </c>
      <c r="M1074" s="1">
        <f>SUMIFS('I want to cry'!E$2:E$2000,'I want to cry'!$A$2:$A$2000,$B1074,'I want to cry'!$B$2:$B$2000,$C1074)</f>
        <v>0</v>
      </c>
      <c r="N1074" s="1">
        <f t="shared" si="188"/>
        <v>0</v>
      </c>
      <c r="O1074" s="1">
        <f t="shared" si="189"/>
        <v>0</v>
      </c>
      <c r="P1074" s="1">
        <f t="shared" si="190"/>
        <v>0</v>
      </c>
      <c r="Q1074" s="1">
        <f>SUMIF('I have a blue banner'!A$2:A$2000,D1074,'I have a blue banner'!L$2:L$2000)</f>
        <v>0</v>
      </c>
      <c r="R1074" s="1">
        <f>SUMIF('I have a blue banner'!A$2:A$2000,F1074,'I have a blue banner'!L$2:L$2000)</f>
        <v>0</v>
      </c>
      <c r="S1074" s="1">
        <f>SUMIF('I have a blue banner'!A$2:A$2000,I1074,'I have a blue banner'!L$2:L$2000)</f>
        <v>0</v>
      </c>
      <c r="T1074" s="1">
        <f>SUMIF('I wanna go biking'!A$2:A$1000,D1074,'I wanna go biking'!D$2:D$2000)</f>
        <v>0</v>
      </c>
      <c r="U1074" s="1">
        <f>SUMIF('I wanna go biking'!A$2:A$2000,F1074,'I wanna go biking'!D$2:D$2000)</f>
        <v>0</v>
      </c>
      <c r="V1074" s="1">
        <f>SUMIF('I wanna go biking'!A$2:A$2000,H1074,'I wanna go biking'!D$2:D$2000)</f>
        <v>0</v>
      </c>
      <c r="W1074">
        <f t="shared" si="191"/>
        <v>0</v>
      </c>
      <c r="X1074">
        <f t="shared" si="192"/>
        <v>0</v>
      </c>
      <c r="Y1074">
        <f t="shared" si="193"/>
        <v>0</v>
      </c>
      <c r="Z1074">
        <f t="shared" si="194"/>
        <v>0</v>
      </c>
      <c r="AA1074">
        <f t="shared" si="195"/>
        <v>0</v>
      </c>
      <c r="AB1074">
        <f t="shared" si="196"/>
        <v>0</v>
      </c>
      <c r="AC1074" s="25">
        <f t="shared" si="197"/>
        <v>0</v>
      </c>
    </row>
    <row r="1075" spans="1:29">
      <c r="A1075">
        <f>'Data Entry'!A1076</f>
        <v>0</v>
      </c>
      <c r="B1075">
        <f>'Data Entry'!B1076</f>
        <v>0</v>
      </c>
      <c r="C1075">
        <f>'Data Entry'!C1076</f>
        <v>0</v>
      </c>
      <c r="D1075">
        <f>'Data Entry'!M1076</f>
        <v>0</v>
      </c>
      <c r="E1075">
        <f>'Data Entry'!N1076</f>
        <v>0</v>
      </c>
      <c r="F1075">
        <f>'Data Entry'!O1076</f>
        <v>0</v>
      </c>
      <c r="G1075">
        <f>'Data Entry'!P1076</f>
        <v>0</v>
      </c>
      <c r="H1075">
        <f>'Data Entry'!Q1076</f>
        <v>0</v>
      </c>
      <c r="I1075">
        <f>'Data Entry'!R1076</f>
        <v>0</v>
      </c>
      <c r="J1075">
        <f t="shared" si="187"/>
        <v>0</v>
      </c>
      <c r="K1075" s="1">
        <f>SUMIFS('I want to cry'!C$2:C$2000,'I want to cry'!$A$2:$A$2000,$B1075,'I want to cry'!$B$2:$B$2000,$C1075)</f>
        <v>0</v>
      </c>
      <c r="L1075" s="1">
        <f>SUMIFS('I want to cry'!D$2:D$2000,'I want to cry'!$A$2:$A$2000,$B1075,'I want to cry'!$B$2:$B$2000,$C1075)</f>
        <v>0</v>
      </c>
      <c r="M1075" s="1">
        <f>SUMIFS('I want to cry'!E$2:E$2000,'I want to cry'!$A$2:$A$2000,$B1075,'I want to cry'!$B$2:$B$2000,$C1075)</f>
        <v>0</v>
      </c>
      <c r="N1075" s="1">
        <f t="shared" si="188"/>
        <v>0</v>
      </c>
      <c r="O1075" s="1">
        <f t="shared" si="189"/>
        <v>0</v>
      </c>
      <c r="P1075" s="1">
        <f t="shared" si="190"/>
        <v>0</v>
      </c>
      <c r="Q1075" s="1">
        <f>SUMIF('I have a blue banner'!A$2:A$2000,D1075,'I have a blue banner'!L$2:L$2000)</f>
        <v>0</v>
      </c>
      <c r="R1075" s="1">
        <f>SUMIF('I have a blue banner'!A$2:A$2000,F1075,'I have a blue banner'!L$2:L$2000)</f>
        <v>0</v>
      </c>
      <c r="S1075" s="1">
        <f>SUMIF('I have a blue banner'!A$2:A$2000,I1075,'I have a blue banner'!L$2:L$2000)</f>
        <v>0</v>
      </c>
      <c r="T1075" s="1">
        <f>SUMIF('I wanna go biking'!A$2:A$1000,D1075,'I wanna go biking'!D$2:D$2000)</f>
        <v>0</v>
      </c>
      <c r="U1075" s="1">
        <f>SUMIF('I wanna go biking'!A$2:A$2000,F1075,'I wanna go biking'!D$2:D$2000)</f>
        <v>0</v>
      </c>
      <c r="V1075" s="1">
        <f>SUMIF('I wanna go biking'!A$2:A$2000,H1075,'I wanna go biking'!D$2:D$2000)</f>
        <v>0</v>
      </c>
      <c r="W1075">
        <f t="shared" si="191"/>
        <v>0</v>
      </c>
      <c r="X1075">
        <f t="shared" si="192"/>
        <v>0</v>
      </c>
      <c r="Y1075">
        <f t="shared" si="193"/>
        <v>0</v>
      </c>
      <c r="Z1075">
        <f t="shared" si="194"/>
        <v>0</v>
      </c>
      <c r="AA1075">
        <f t="shared" si="195"/>
        <v>0</v>
      </c>
      <c r="AB1075">
        <f t="shared" si="196"/>
        <v>0</v>
      </c>
      <c r="AC1075" s="25">
        <f t="shared" si="197"/>
        <v>0</v>
      </c>
    </row>
    <row r="1076" spans="1:29">
      <c r="A1076">
        <f>'Data Entry'!A1077</f>
        <v>0</v>
      </c>
      <c r="B1076">
        <f>'Data Entry'!B1077</f>
        <v>0</v>
      </c>
      <c r="C1076">
        <f>'Data Entry'!C1077</f>
        <v>0</v>
      </c>
      <c r="D1076">
        <f>'Data Entry'!M1077</f>
        <v>0</v>
      </c>
      <c r="E1076">
        <f>'Data Entry'!N1077</f>
        <v>0</v>
      </c>
      <c r="F1076">
        <f>'Data Entry'!O1077</f>
        <v>0</v>
      </c>
      <c r="G1076">
        <f>'Data Entry'!P1077</f>
        <v>0</v>
      </c>
      <c r="H1076">
        <f>'Data Entry'!Q1077</f>
        <v>0</v>
      </c>
      <c r="I1076">
        <f>'Data Entry'!R1077</f>
        <v>0</v>
      </c>
      <c r="J1076">
        <f t="shared" si="187"/>
        <v>0</v>
      </c>
      <c r="K1076" s="1">
        <f>SUMIFS('I want to cry'!C$2:C$2000,'I want to cry'!$A$2:$A$2000,$B1076,'I want to cry'!$B$2:$B$2000,$C1076)</f>
        <v>0</v>
      </c>
      <c r="L1076" s="1">
        <f>SUMIFS('I want to cry'!D$2:D$2000,'I want to cry'!$A$2:$A$2000,$B1076,'I want to cry'!$B$2:$B$2000,$C1076)</f>
        <v>0</v>
      </c>
      <c r="M1076" s="1">
        <f>SUMIFS('I want to cry'!E$2:E$2000,'I want to cry'!$A$2:$A$2000,$B1076,'I want to cry'!$B$2:$B$2000,$C1076)</f>
        <v>0</v>
      </c>
      <c r="N1076" s="1">
        <f t="shared" si="188"/>
        <v>0</v>
      </c>
      <c r="O1076" s="1">
        <f t="shared" si="189"/>
        <v>0</v>
      </c>
      <c r="P1076" s="1">
        <f t="shared" si="190"/>
        <v>0</v>
      </c>
      <c r="Q1076" s="1">
        <f>SUMIF('I have a blue banner'!A$2:A$2000,D1076,'I have a blue banner'!L$2:L$2000)</f>
        <v>0</v>
      </c>
      <c r="R1076" s="1">
        <f>SUMIF('I have a blue banner'!A$2:A$2000,F1076,'I have a blue banner'!L$2:L$2000)</f>
        <v>0</v>
      </c>
      <c r="S1076" s="1">
        <f>SUMIF('I have a blue banner'!A$2:A$2000,I1076,'I have a blue banner'!L$2:L$2000)</f>
        <v>0</v>
      </c>
      <c r="T1076" s="1">
        <f>SUMIF('I wanna go biking'!A$2:A$1000,D1076,'I wanna go biking'!D$2:D$2000)</f>
        <v>0</v>
      </c>
      <c r="U1076" s="1">
        <f>SUMIF('I wanna go biking'!A$2:A$2000,F1076,'I wanna go biking'!D$2:D$2000)</f>
        <v>0</v>
      </c>
      <c r="V1076" s="1">
        <f>SUMIF('I wanna go biking'!A$2:A$2000,H1076,'I wanna go biking'!D$2:D$2000)</f>
        <v>0</v>
      </c>
      <c r="W1076">
        <f t="shared" si="191"/>
        <v>0</v>
      </c>
      <c r="X1076">
        <f t="shared" si="192"/>
        <v>0</v>
      </c>
      <c r="Y1076">
        <f t="shared" si="193"/>
        <v>0</v>
      </c>
      <c r="Z1076">
        <f t="shared" si="194"/>
        <v>0</v>
      </c>
      <c r="AA1076">
        <f t="shared" si="195"/>
        <v>0</v>
      </c>
      <c r="AB1076">
        <f t="shared" si="196"/>
        <v>0</v>
      </c>
      <c r="AC1076" s="25">
        <f t="shared" si="197"/>
        <v>0</v>
      </c>
    </row>
    <row r="1077" spans="1:29">
      <c r="A1077">
        <f>'Data Entry'!A1078</f>
        <v>0</v>
      </c>
      <c r="B1077">
        <f>'Data Entry'!B1078</f>
        <v>0</v>
      </c>
      <c r="C1077">
        <f>'Data Entry'!C1078</f>
        <v>0</v>
      </c>
      <c r="D1077">
        <f>'Data Entry'!M1078</f>
        <v>0</v>
      </c>
      <c r="E1077">
        <f>'Data Entry'!N1078</f>
        <v>0</v>
      </c>
      <c r="F1077">
        <f>'Data Entry'!O1078</f>
        <v>0</v>
      </c>
      <c r="G1077">
        <f>'Data Entry'!P1078</f>
        <v>0</v>
      </c>
      <c r="H1077">
        <f>'Data Entry'!Q1078</f>
        <v>0</v>
      </c>
      <c r="I1077">
        <f>'Data Entry'!R1078</f>
        <v>0</v>
      </c>
      <c r="J1077">
        <f t="shared" si="187"/>
        <v>0</v>
      </c>
      <c r="K1077" s="1">
        <f>SUMIFS('I want to cry'!C$2:C$2000,'I want to cry'!$A$2:$A$2000,$B1077,'I want to cry'!$B$2:$B$2000,$C1077)</f>
        <v>0</v>
      </c>
      <c r="L1077" s="1">
        <f>SUMIFS('I want to cry'!D$2:D$2000,'I want to cry'!$A$2:$A$2000,$B1077,'I want to cry'!$B$2:$B$2000,$C1077)</f>
        <v>0</v>
      </c>
      <c r="M1077" s="1">
        <f>SUMIFS('I want to cry'!E$2:E$2000,'I want to cry'!$A$2:$A$2000,$B1077,'I want to cry'!$B$2:$B$2000,$C1077)</f>
        <v>0</v>
      </c>
      <c r="N1077" s="1">
        <f t="shared" si="188"/>
        <v>0</v>
      </c>
      <c r="O1077" s="1">
        <f t="shared" si="189"/>
        <v>0</v>
      </c>
      <c r="P1077" s="1">
        <f t="shared" si="190"/>
        <v>0</v>
      </c>
      <c r="Q1077" s="1">
        <f>SUMIF('I have a blue banner'!A$2:A$2000,D1077,'I have a blue banner'!L$2:L$2000)</f>
        <v>0</v>
      </c>
      <c r="R1077" s="1">
        <f>SUMIF('I have a blue banner'!A$2:A$2000,F1077,'I have a blue banner'!L$2:L$2000)</f>
        <v>0</v>
      </c>
      <c r="S1077" s="1">
        <f>SUMIF('I have a blue banner'!A$2:A$2000,I1077,'I have a blue banner'!L$2:L$2000)</f>
        <v>0</v>
      </c>
      <c r="T1077" s="1">
        <f>SUMIF('I wanna go biking'!A$2:A$1000,D1077,'I wanna go biking'!D$2:D$2000)</f>
        <v>0</v>
      </c>
      <c r="U1077" s="1">
        <f>SUMIF('I wanna go biking'!A$2:A$2000,F1077,'I wanna go biking'!D$2:D$2000)</f>
        <v>0</v>
      </c>
      <c r="V1077" s="1">
        <f>SUMIF('I wanna go biking'!A$2:A$2000,H1077,'I wanna go biking'!D$2:D$2000)</f>
        <v>0</v>
      </c>
      <c r="W1077">
        <f t="shared" si="191"/>
        <v>0</v>
      </c>
      <c r="X1077">
        <f t="shared" si="192"/>
        <v>0</v>
      </c>
      <c r="Y1077">
        <f t="shared" si="193"/>
        <v>0</v>
      </c>
      <c r="Z1077">
        <f t="shared" si="194"/>
        <v>0</v>
      </c>
      <c r="AA1077">
        <f t="shared" si="195"/>
        <v>0</v>
      </c>
      <c r="AB1077">
        <f t="shared" si="196"/>
        <v>0</v>
      </c>
      <c r="AC1077" s="25">
        <f t="shared" si="197"/>
        <v>0</v>
      </c>
    </row>
    <row r="1078" spans="1:29">
      <c r="A1078">
        <f>'Data Entry'!A1079</f>
        <v>0</v>
      </c>
      <c r="B1078">
        <f>'Data Entry'!B1079</f>
        <v>0</v>
      </c>
      <c r="C1078">
        <f>'Data Entry'!C1079</f>
        <v>0</v>
      </c>
      <c r="D1078">
        <f>'Data Entry'!M1079</f>
        <v>0</v>
      </c>
      <c r="E1078">
        <f>'Data Entry'!N1079</f>
        <v>0</v>
      </c>
      <c r="F1078">
        <f>'Data Entry'!O1079</f>
        <v>0</v>
      </c>
      <c r="G1078">
        <f>'Data Entry'!P1079</f>
        <v>0</v>
      </c>
      <c r="H1078">
        <f>'Data Entry'!Q1079</f>
        <v>0</v>
      </c>
      <c r="I1078">
        <f>'Data Entry'!R1079</f>
        <v>0</v>
      </c>
      <c r="J1078">
        <f t="shared" si="187"/>
        <v>0</v>
      </c>
      <c r="K1078" s="1">
        <f>SUMIFS('I want to cry'!C$2:C$2000,'I want to cry'!$A$2:$A$2000,$B1078,'I want to cry'!$B$2:$B$2000,$C1078)</f>
        <v>0</v>
      </c>
      <c r="L1078" s="1">
        <f>SUMIFS('I want to cry'!D$2:D$2000,'I want to cry'!$A$2:$A$2000,$B1078,'I want to cry'!$B$2:$B$2000,$C1078)</f>
        <v>0</v>
      </c>
      <c r="M1078" s="1">
        <f>SUMIFS('I want to cry'!E$2:E$2000,'I want to cry'!$A$2:$A$2000,$B1078,'I want to cry'!$B$2:$B$2000,$C1078)</f>
        <v>0</v>
      </c>
      <c r="N1078" s="1">
        <f t="shared" si="188"/>
        <v>0</v>
      </c>
      <c r="O1078" s="1">
        <f t="shared" si="189"/>
        <v>0</v>
      </c>
      <c r="P1078" s="1">
        <f t="shared" si="190"/>
        <v>0</v>
      </c>
      <c r="Q1078" s="1">
        <f>SUMIF('I have a blue banner'!A$2:A$2000,D1078,'I have a blue banner'!L$2:L$2000)</f>
        <v>0</v>
      </c>
      <c r="R1078" s="1">
        <f>SUMIF('I have a blue banner'!A$2:A$2000,F1078,'I have a blue banner'!L$2:L$2000)</f>
        <v>0</v>
      </c>
      <c r="S1078" s="1">
        <f>SUMIF('I have a blue banner'!A$2:A$2000,I1078,'I have a blue banner'!L$2:L$2000)</f>
        <v>0</v>
      </c>
      <c r="T1078" s="1">
        <f>SUMIF('I wanna go biking'!A$2:A$1000,D1078,'I wanna go biking'!D$2:D$2000)</f>
        <v>0</v>
      </c>
      <c r="U1078" s="1">
        <f>SUMIF('I wanna go biking'!A$2:A$2000,F1078,'I wanna go biking'!D$2:D$2000)</f>
        <v>0</v>
      </c>
      <c r="V1078" s="1">
        <f>SUMIF('I wanna go biking'!A$2:A$2000,H1078,'I wanna go biking'!D$2:D$2000)</f>
        <v>0</v>
      </c>
      <c r="W1078">
        <f t="shared" si="191"/>
        <v>0</v>
      </c>
      <c r="X1078">
        <f t="shared" si="192"/>
        <v>0</v>
      </c>
      <c r="Y1078">
        <f t="shared" si="193"/>
        <v>0</v>
      </c>
      <c r="Z1078">
        <f t="shared" si="194"/>
        <v>0</v>
      </c>
      <c r="AA1078">
        <f t="shared" si="195"/>
        <v>0</v>
      </c>
      <c r="AB1078">
        <f t="shared" si="196"/>
        <v>0</v>
      </c>
      <c r="AC1078" s="25">
        <f t="shared" si="197"/>
        <v>0</v>
      </c>
    </row>
    <row r="1079" spans="1:29">
      <c r="A1079">
        <f>'Data Entry'!A1080</f>
        <v>0</v>
      </c>
      <c r="B1079">
        <f>'Data Entry'!B1080</f>
        <v>0</v>
      </c>
      <c r="C1079">
        <f>'Data Entry'!C1080</f>
        <v>0</v>
      </c>
      <c r="D1079">
        <f>'Data Entry'!M1080</f>
        <v>0</v>
      </c>
      <c r="E1079">
        <f>'Data Entry'!N1080</f>
        <v>0</v>
      </c>
      <c r="F1079">
        <f>'Data Entry'!O1080</f>
        <v>0</v>
      </c>
      <c r="G1079">
        <f>'Data Entry'!P1080</f>
        <v>0</v>
      </c>
      <c r="H1079">
        <f>'Data Entry'!Q1080</f>
        <v>0</v>
      </c>
      <c r="I1079">
        <f>'Data Entry'!R1080</f>
        <v>0</v>
      </c>
      <c r="J1079">
        <f t="shared" si="187"/>
        <v>0</v>
      </c>
      <c r="K1079" s="1">
        <f>SUMIFS('I want to cry'!C$2:C$2000,'I want to cry'!$A$2:$A$2000,$B1079,'I want to cry'!$B$2:$B$2000,$C1079)</f>
        <v>0</v>
      </c>
      <c r="L1079" s="1">
        <f>SUMIFS('I want to cry'!D$2:D$2000,'I want to cry'!$A$2:$A$2000,$B1079,'I want to cry'!$B$2:$B$2000,$C1079)</f>
        <v>0</v>
      </c>
      <c r="M1079" s="1">
        <f>SUMIFS('I want to cry'!E$2:E$2000,'I want to cry'!$A$2:$A$2000,$B1079,'I want to cry'!$B$2:$B$2000,$C1079)</f>
        <v>0</v>
      </c>
      <c r="N1079" s="1">
        <f t="shared" si="188"/>
        <v>0</v>
      </c>
      <c r="O1079" s="1">
        <f t="shared" si="189"/>
        <v>0</v>
      </c>
      <c r="P1079" s="1">
        <f t="shared" si="190"/>
        <v>0</v>
      </c>
      <c r="Q1079" s="1">
        <f>SUMIF('I have a blue banner'!A$2:A$2000,D1079,'I have a blue banner'!L$2:L$2000)</f>
        <v>0</v>
      </c>
      <c r="R1079" s="1">
        <f>SUMIF('I have a blue banner'!A$2:A$2000,F1079,'I have a blue banner'!L$2:L$2000)</f>
        <v>0</v>
      </c>
      <c r="S1079" s="1">
        <f>SUMIF('I have a blue banner'!A$2:A$2000,I1079,'I have a blue banner'!L$2:L$2000)</f>
        <v>0</v>
      </c>
      <c r="T1079" s="1">
        <f>SUMIF('I wanna go biking'!A$2:A$1000,D1079,'I wanna go biking'!D$2:D$2000)</f>
        <v>0</v>
      </c>
      <c r="U1079" s="1">
        <f>SUMIF('I wanna go biking'!A$2:A$2000,F1079,'I wanna go biking'!D$2:D$2000)</f>
        <v>0</v>
      </c>
      <c r="V1079" s="1">
        <f>SUMIF('I wanna go biking'!A$2:A$2000,H1079,'I wanna go biking'!D$2:D$2000)</f>
        <v>0</v>
      </c>
      <c r="W1079">
        <f t="shared" si="191"/>
        <v>0</v>
      </c>
      <c r="X1079">
        <f t="shared" si="192"/>
        <v>0</v>
      </c>
      <c r="Y1079">
        <f t="shared" si="193"/>
        <v>0</v>
      </c>
      <c r="Z1079">
        <f t="shared" si="194"/>
        <v>0</v>
      </c>
      <c r="AA1079">
        <f t="shared" si="195"/>
        <v>0</v>
      </c>
      <c r="AB1079">
        <f t="shared" si="196"/>
        <v>0</v>
      </c>
      <c r="AC1079" s="25">
        <f t="shared" si="197"/>
        <v>0</v>
      </c>
    </row>
    <row r="1080" spans="1:29">
      <c r="A1080">
        <f>'Data Entry'!A1081</f>
        <v>0</v>
      </c>
      <c r="B1080">
        <f>'Data Entry'!B1081</f>
        <v>0</v>
      </c>
      <c r="C1080">
        <f>'Data Entry'!C1081</f>
        <v>0</v>
      </c>
      <c r="D1080">
        <f>'Data Entry'!M1081</f>
        <v>0</v>
      </c>
      <c r="E1080">
        <f>'Data Entry'!N1081</f>
        <v>0</v>
      </c>
      <c r="F1080">
        <f>'Data Entry'!O1081</f>
        <v>0</v>
      </c>
      <c r="G1080">
        <f>'Data Entry'!P1081</f>
        <v>0</v>
      </c>
      <c r="H1080">
        <f>'Data Entry'!Q1081</f>
        <v>0</v>
      </c>
      <c r="I1080">
        <f>'Data Entry'!R1081</f>
        <v>0</v>
      </c>
      <c r="J1080">
        <f t="shared" si="187"/>
        <v>0</v>
      </c>
      <c r="K1080" s="1">
        <f>SUMIFS('I want to cry'!C$2:C$2000,'I want to cry'!$A$2:$A$2000,$B1080,'I want to cry'!$B$2:$B$2000,$C1080)</f>
        <v>0</v>
      </c>
      <c r="L1080" s="1">
        <f>SUMIFS('I want to cry'!D$2:D$2000,'I want to cry'!$A$2:$A$2000,$B1080,'I want to cry'!$B$2:$B$2000,$C1080)</f>
        <v>0</v>
      </c>
      <c r="M1080" s="1">
        <f>SUMIFS('I want to cry'!E$2:E$2000,'I want to cry'!$A$2:$A$2000,$B1080,'I want to cry'!$B$2:$B$2000,$C1080)</f>
        <v>0</v>
      </c>
      <c r="N1080" s="1">
        <f t="shared" si="188"/>
        <v>0</v>
      </c>
      <c r="O1080" s="1">
        <f t="shared" si="189"/>
        <v>0</v>
      </c>
      <c r="P1080" s="1">
        <f t="shared" si="190"/>
        <v>0</v>
      </c>
      <c r="Q1080" s="1">
        <f>SUMIF('I have a blue banner'!A$2:A$2000,D1080,'I have a blue banner'!L$2:L$2000)</f>
        <v>0</v>
      </c>
      <c r="R1080" s="1">
        <f>SUMIF('I have a blue banner'!A$2:A$2000,F1080,'I have a blue banner'!L$2:L$2000)</f>
        <v>0</v>
      </c>
      <c r="S1080" s="1">
        <f>SUMIF('I have a blue banner'!A$2:A$2000,I1080,'I have a blue banner'!L$2:L$2000)</f>
        <v>0</v>
      </c>
      <c r="T1080" s="1">
        <f>SUMIF('I wanna go biking'!A$2:A$1000,D1080,'I wanna go biking'!D$2:D$2000)</f>
        <v>0</v>
      </c>
      <c r="U1080" s="1">
        <f>SUMIF('I wanna go biking'!A$2:A$2000,F1080,'I wanna go biking'!D$2:D$2000)</f>
        <v>0</v>
      </c>
      <c r="V1080" s="1">
        <f>SUMIF('I wanna go biking'!A$2:A$2000,H1080,'I wanna go biking'!D$2:D$2000)</f>
        <v>0</v>
      </c>
      <c r="W1080">
        <f t="shared" si="191"/>
        <v>0</v>
      </c>
      <c r="X1080">
        <f t="shared" si="192"/>
        <v>0</v>
      </c>
      <c r="Y1080">
        <f t="shared" si="193"/>
        <v>0</v>
      </c>
      <c r="Z1080">
        <f t="shared" si="194"/>
        <v>0</v>
      </c>
      <c r="AA1080">
        <f t="shared" si="195"/>
        <v>0</v>
      </c>
      <c r="AB1080">
        <f t="shared" si="196"/>
        <v>0</v>
      </c>
      <c r="AC1080" s="25">
        <f t="shared" si="197"/>
        <v>0</v>
      </c>
    </row>
    <row r="1081" spans="1:29">
      <c r="A1081">
        <f>'Data Entry'!A1082</f>
        <v>0</v>
      </c>
      <c r="B1081">
        <f>'Data Entry'!B1082</f>
        <v>0</v>
      </c>
      <c r="C1081">
        <f>'Data Entry'!C1082</f>
        <v>0</v>
      </c>
      <c r="D1081">
        <f>'Data Entry'!M1082</f>
        <v>0</v>
      </c>
      <c r="E1081">
        <f>'Data Entry'!N1082</f>
        <v>0</v>
      </c>
      <c r="F1081">
        <f>'Data Entry'!O1082</f>
        <v>0</v>
      </c>
      <c r="G1081">
        <f>'Data Entry'!P1082</f>
        <v>0</v>
      </c>
      <c r="H1081">
        <f>'Data Entry'!Q1082</f>
        <v>0</v>
      </c>
      <c r="I1081">
        <f>'Data Entry'!R1082</f>
        <v>0</v>
      </c>
      <c r="J1081">
        <f t="shared" si="187"/>
        <v>0</v>
      </c>
      <c r="K1081" s="1">
        <f>SUMIFS('I want to cry'!C$2:C$2000,'I want to cry'!$A$2:$A$2000,$B1081,'I want to cry'!$B$2:$B$2000,$C1081)</f>
        <v>0</v>
      </c>
      <c r="L1081" s="1">
        <f>SUMIFS('I want to cry'!D$2:D$2000,'I want to cry'!$A$2:$A$2000,$B1081,'I want to cry'!$B$2:$B$2000,$C1081)</f>
        <v>0</v>
      </c>
      <c r="M1081" s="1">
        <f>SUMIFS('I want to cry'!E$2:E$2000,'I want to cry'!$A$2:$A$2000,$B1081,'I want to cry'!$B$2:$B$2000,$C1081)</f>
        <v>0</v>
      </c>
      <c r="N1081" s="1">
        <f t="shared" si="188"/>
        <v>0</v>
      </c>
      <c r="O1081" s="1">
        <f t="shared" si="189"/>
        <v>0</v>
      </c>
      <c r="P1081" s="1">
        <f t="shared" si="190"/>
        <v>0</v>
      </c>
      <c r="Q1081" s="1">
        <f>SUMIF('I have a blue banner'!A$2:A$2000,D1081,'I have a blue banner'!L$2:L$2000)</f>
        <v>0</v>
      </c>
      <c r="R1081" s="1">
        <f>SUMIF('I have a blue banner'!A$2:A$2000,F1081,'I have a blue banner'!L$2:L$2000)</f>
        <v>0</v>
      </c>
      <c r="S1081" s="1">
        <f>SUMIF('I have a blue banner'!A$2:A$2000,I1081,'I have a blue banner'!L$2:L$2000)</f>
        <v>0</v>
      </c>
      <c r="T1081" s="1">
        <f>SUMIF('I wanna go biking'!A$2:A$1000,D1081,'I wanna go biking'!D$2:D$2000)</f>
        <v>0</v>
      </c>
      <c r="U1081" s="1">
        <f>SUMIF('I wanna go biking'!A$2:A$2000,F1081,'I wanna go biking'!D$2:D$2000)</f>
        <v>0</v>
      </c>
      <c r="V1081" s="1">
        <f>SUMIF('I wanna go biking'!A$2:A$2000,H1081,'I wanna go biking'!D$2:D$2000)</f>
        <v>0</v>
      </c>
      <c r="W1081">
        <f t="shared" si="191"/>
        <v>0</v>
      </c>
      <c r="X1081">
        <f t="shared" si="192"/>
        <v>0</v>
      </c>
      <c r="Y1081">
        <f t="shared" si="193"/>
        <v>0</v>
      </c>
      <c r="Z1081">
        <f t="shared" si="194"/>
        <v>0</v>
      </c>
      <c r="AA1081">
        <f t="shared" si="195"/>
        <v>0</v>
      </c>
      <c r="AB1081">
        <f t="shared" si="196"/>
        <v>0</v>
      </c>
      <c r="AC1081" s="25">
        <f t="shared" si="197"/>
        <v>0</v>
      </c>
    </row>
    <row r="1082" spans="1:29">
      <c r="A1082">
        <f>'Data Entry'!A1083</f>
        <v>0</v>
      </c>
      <c r="B1082">
        <f>'Data Entry'!B1083</f>
        <v>0</v>
      </c>
      <c r="C1082">
        <f>'Data Entry'!C1083</f>
        <v>0</v>
      </c>
      <c r="D1082">
        <f>'Data Entry'!M1083</f>
        <v>0</v>
      </c>
      <c r="E1082">
        <f>'Data Entry'!N1083</f>
        <v>0</v>
      </c>
      <c r="F1082">
        <f>'Data Entry'!O1083</f>
        <v>0</v>
      </c>
      <c r="G1082">
        <f>'Data Entry'!P1083</f>
        <v>0</v>
      </c>
      <c r="H1082">
        <f>'Data Entry'!Q1083</f>
        <v>0</v>
      </c>
      <c r="I1082">
        <f>'Data Entry'!R1083</f>
        <v>0</v>
      </c>
      <c r="J1082">
        <f t="shared" si="187"/>
        <v>0</v>
      </c>
      <c r="K1082" s="1">
        <f>SUMIFS('I want to cry'!C$2:C$2000,'I want to cry'!$A$2:$A$2000,$B1082,'I want to cry'!$B$2:$B$2000,$C1082)</f>
        <v>0</v>
      </c>
      <c r="L1082" s="1">
        <f>SUMIFS('I want to cry'!D$2:D$2000,'I want to cry'!$A$2:$A$2000,$B1082,'I want to cry'!$B$2:$B$2000,$C1082)</f>
        <v>0</v>
      </c>
      <c r="M1082" s="1">
        <f>SUMIFS('I want to cry'!E$2:E$2000,'I want to cry'!$A$2:$A$2000,$B1082,'I want to cry'!$B$2:$B$2000,$C1082)</f>
        <v>0</v>
      </c>
      <c r="N1082" s="1">
        <f t="shared" si="188"/>
        <v>0</v>
      </c>
      <c r="O1082" s="1">
        <f t="shared" si="189"/>
        <v>0</v>
      </c>
      <c r="P1082" s="1">
        <f t="shared" si="190"/>
        <v>0</v>
      </c>
      <c r="Q1082" s="1">
        <f>SUMIF('I have a blue banner'!A$2:A$2000,D1082,'I have a blue banner'!L$2:L$2000)</f>
        <v>0</v>
      </c>
      <c r="R1082" s="1">
        <f>SUMIF('I have a blue banner'!A$2:A$2000,F1082,'I have a blue banner'!L$2:L$2000)</f>
        <v>0</v>
      </c>
      <c r="S1082" s="1">
        <f>SUMIF('I have a blue banner'!A$2:A$2000,I1082,'I have a blue banner'!L$2:L$2000)</f>
        <v>0</v>
      </c>
      <c r="T1082" s="1">
        <f>SUMIF('I wanna go biking'!A$2:A$1000,D1082,'I wanna go biking'!D$2:D$2000)</f>
        <v>0</v>
      </c>
      <c r="U1082" s="1">
        <f>SUMIF('I wanna go biking'!A$2:A$2000,F1082,'I wanna go biking'!D$2:D$2000)</f>
        <v>0</v>
      </c>
      <c r="V1082" s="1">
        <f>SUMIF('I wanna go biking'!A$2:A$2000,H1082,'I wanna go biking'!D$2:D$2000)</f>
        <v>0</v>
      </c>
      <c r="W1082">
        <f t="shared" si="191"/>
        <v>0</v>
      </c>
      <c r="X1082">
        <f t="shared" si="192"/>
        <v>0</v>
      </c>
      <c r="Y1082">
        <f t="shared" si="193"/>
        <v>0</v>
      </c>
      <c r="Z1082">
        <f t="shared" si="194"/>
        <v>0</v>
      </c>
      <c r="AA1082">
        <f t="shared" si="195"/>
        <v>0</v>
      </c>
      <c r="AB1082">
        <f t="shared" si="196"/>
        <v>0</v>
      </c>
      <c r="AC1082" s="25">
        <f t="shared" si="197"/>
        <v>0</v>
      </c>
    </row>
    <row r="1083" spans="1:29">
      <c r="A1083">
        <f>'Data Entry'!A1084</f>
        <v>0</v>
      </c>
      <c r="B1083">
        <f>'Data Entry'!B1084</f>
        <v>0</v>
      </c>
      <c r="C1083">
        <f>'Data Entry'!C1084</f>
        <v>0</v>
      </c>
      <c r="D1083">
        <f>'Data Entry'!M1084</f>
        <v>0</v>
      </c>
      <c r="E1083">
        <f>'Data Entry'!N1084</f>
        <v>0</v>
      </c>
      <c r="F1083">
        <f>'Data Entry'!O1084</f>
        <v>0</v>
      </c>
      <c r="G1083">
        <f>'Data Entry'!P1084</f>
        <v>0</v>
      </c>
      <c r="H1083">
        <f>'Data Entry'!Q1084</f>
        <v>0</v>
      </c>
      <c r="I1083">
        <f>'Data Entry'!R1084</f>
        <v>0</v>
      </c>
      <c r="J1083">
        <f t="shared" si="187"/>
        <v>0</v>
      </c>
      <c r="K1083" s="1">
        <f>SUMIFS('I want to cry'!C$2:C$2000,'I want to cry'!$A$2:$A$2000,$B1083,'I want to cry'!$B$2:$B$2000,$C1083)</f>
        <v>0</v>
      </c>
      <c r="L1083" s="1">
        <f>SUMIFS('I want to cry'!D$2:D$2000,'I want to cry'!$A$2:$A$2000,$B1083,'I want to cry'!$B$2:$B$2000,$C1083)</f>
        <v>0</v>
      </c>
      <c r="M1083" s="1">
        <f>SUMIFS('I want to cry'!E$2:E$2000,'I want to cry'!$A$2:$A$2000,$B1083,'I want to cry'!$B$2:$B$2000,$C1083)</f>
        <v>0</v>
      </c>
      <c r="N1083" s="1">
        <f t="shared" si="188"/>
        <v>0</v>
      </c>
      <c r="O1083" s="1">
        <f t="shared" si="189"/>
        <v>0</v>
      </c>
      <c r="P1083" s="1">
        <f t="shared" si="190"/>
        <v>0</v>
      </c>
      <c r="Q1083" s="1">
        <f>SUMIF('I have a blue banner'!A$2:A$2000,D1083,'I have a blue banner'!L$2:L$2000)</f>
        <v>0</v>
      </c>
      <c r="R1083" s="1">
        <f>SUMIF('I have a blue banner'!A$2:A$2000,F1083,'I have a blue banner'!L$2:L$2000)</f>
        <v>0</v>
      </c>
      <c r="S1083" s="1">
        <f>SUMIF('I have a blue banner'!A$2:A$2000,I1083,'I have a blue banner'!L$2:L$2000)</f>
        <v>0</v>
      </c>
      <c r="T1083" s="1">
        <f>SUMIF('I wanna go biking'!A$2:A$1000,D1083,'I wanna go biking'!D$2:D$2000)</f>
        <v>0</v>
      </c>
      <c r="U1083" s="1">
        <f>SUMIF('I wanna go biking'!A$2:A$2000,F1083,'I wanna go biking'!D$2:D$2000)</f>
        <v>0</v>
      </c>
      <c r="V1083" s="1">
        <f>SUMIF('I wanna go biking'!A$2:A$2000,H1083,'I wanna go biking'!D$2:D$2000)</f>
        <v>0</v>
      </c>
      <c r="W1083">
        <f t="shared" si="191"/>
        <v>0</v>
      </c>
      <c r="X1083">
        <f t="shared" si="192"/>
        <v>0</v>
      </c>
      <c r="Y1083">
        <f t="shared" si="193"/>
        <v>0</v>
      </c>
      <c r="Z1083">
        <f t="shared" si="194"/>
        <v>0</v>
      </c>
      <c r="AA1083">
        <f t="shared" si="195"/>
        <v>0</v>
      </c>
      <c r="AB1083">
        <f t="shared" si="196"/>
        <v>0</v>
      </c>
      <c r="AC1083" s="25">
        <f t="shared" si="197"/>
        <v>0</v>
      </c>
    </row>
    <row r="1084" spans="1:29">
      <c r="A1084">
        <f>'Data Entry'!A1085</f>
        <v>0</v>
      </c>
      <c r="B1084">
        <f>'Data Entry'!B1085</f>
        <v>0</v>
      </c>
      <c r="C1084">
        <f>'Data Entry'!C1085</f>
        <v>0</v>
      </c>
      <c r="D1084">
        <f>'Data Entry'!M1085</f>
        <v>0</v>
      </c>
      <c r="E1084">
        <f>'Data Entry'!N1085</f>
        <v>0</v>
      </c>
      <c r="F1084">
        <f>'Data Entry'!O1085</f>
        <v>0</v>
      </c>
      <c r="G1084">
        <f>'Data Entry'!P1085</f>
        <v>0</v>
      </c>
      <c r="H1084">
        <f>'Data Entry'!Q1085</f>
        <v>0</v>
      </c>
      <c r="I1084">
        <f>'Data Entry'!R1085</f>
        <v>0</v>
      </c>
      <c r="J1084">
        <f t="shared" si="187"/>
        <v>0</v>
      </c>
      <c r="K1084" s="1">
        <f>SUMIFS('I want to cry'!C$2:C$2000,'I want to cry'!$A$2:$A$2000,$B1084,'I want to cry'!$B$2:$B$2000,$C1084)</f>
        <v>0</v>
      </c>
      <c r="L1084" s="1">
        <f>SUMIFS('I want to cry'!D$2:D$2000,'I want to cry'!$A$2:$A$2000,$B1084,'I want to cry'!$B$2:$B$2000,$C1084)</f>
        <v>0</v>
      </c>
      <c r="M1084" s="1">
        <f>SUMIFS('I want to cry'!E$2:E$2000,'I want to cry'!$A$2:$A$2000,$B1084,'I want to cry'!$B$2:$B$2000,$C1084)</f>
        <v>0</v>
      </c>
      <c r="N1084" s="1">
        <f t="shared" si="188"/>
        <v>0</v>
      </c>
      <c r="O1084" s="1">
        <f t="shared" si="189"/>
        <v>0</v>
      </c>
      <c r="P1084" s="1">
        <f t="shared" si="190"/>
        <v>0</v>
      </c>
      <c r="Q1084" s="1">
        <f>SUMIF('I have a blue banner'!A$2:A$2000,D1084,'I have a blue banner'!L$2:L$2000)</f>
        <v>0</v>
      </c>
      <c r="R1084" s="1">
        <f>SUMIF('I have a blue banner'!A$2:A$2000,F1084,'I have a blue banner'!L$2:L$2000)</f>
        <v>0</v>
      </c>
      <c r="S1084" s="1">
        <f>SUMIF('I have a blue banner'!A$2:A$2000,I1084,'I have a blue banner'!L$2:L$2000)</f>
        <v>0</v>
      </c>
      <c r="T1084" s="1">
        <f>SUMIF('I wanna go biking'!A$2:A$1000,D1084,'I wanna go biking'!D$2:D$2000)</f>
        <v>0</v>
      </c>
      <c r="U1084" s="1">
        <f>SUMIF('I wanna go biking'!A$2:A$2000,F1084,'I wanna go biking'!D$2:D$2000)</f>
        <v>0</v>
      </c>
      <c r="V1084" s="1">
        <f>SUMIF('I wanna go biking'!A$2:A$2000,H1084,'I wanna go biking'!D$2:D$2000)</f>
        <v>0</v>
      </c>
      <c r="W1084">
        <f t="shared" si="191"/>
        <v>0</v>
      </c>
      <c r="X1084">
        <f t="shared" si="192"/>
        <v>0</v>
      </c>
      <c r="Y1084">
        <f t="shared" si="193"/>
        <v>0</v>
      </c>
      <c r="Z1084">
        <f t="shared" si="194"/>
        <v>0</v>
      </c>
      <c r="AA1084">
        <f t="shared" si="195"/>
        <v>0</v>
      </c>
      <c r="AB1084">
        <f t="shared" si="196"/>
        <v>0</v>
      </c>
      <c r="AC1084" s="25">
        <f t="shared" si="197"/>
        <v>0</v>
      </c>
    </row>
    <row r="1085" spans="1:29">
      <c r="A1085">
        <f>'Data Entry'!A1086</f>
        <v>0</v>
      </c>
      <c r="B1085">
        <f>'Data Entry'!B1086</f>
        <v>0</v>
      </c>
      <c r="C1085">
        <f>'Data Entry'!C1086</f>
        <v>0</v>
      </c>
      <c r="D1085">
        <f>'Data Entry'!M1086</f>
        <v>0</v>
      </c>
      <c r="E1085">
        <f>'Data Entry'!N1086</f>
        <v>0</v>
      </c>
      <c r="F1085">
        <f>'Data Entry'!O1086</f>
        <v>0</v>
      </c>
      <c r="G1085">
        <f>'Data Entry'!P1086</f>
        <v>0</v>
      </c>
      <c r="H1085">
        <f>'Data Entry'!Q1086</f>
        <v>0</v>
      </c>
      <c r="I1085">
        <f>'Data Entry'!R1086</f>
        <v>0</v>
      </c>
      <c r="J1085">
        <f t="shared" si="187"/>
        <v>0</v>
      </c>
      <c r="K1085" s="1">
        <f>SUMIFS('I want to cry'!C$2:C$2000,'I want to cry'!$A$2:$A$2000,$B1085,'I want to cry'!$B$2:$B$2000,$C1085)</f>
        <v>0</v>
      </c>
      <c r="L1085" s="1">
        <f>SUMIFS('I want to cry'!D$2:D$2000,'I want to cry'!$A$2:$A$2000,$B1085,'I want to cry'!$B$2:$B$2000,$C1085)</f>
        <v>0</v>
      </c>
      <c r="M1085" s="1">
        <f>SUMIFS('I want to cry'!E$2:E$2000,'I want to cry'!$A$2:$A$2000,$B1085,'I want to cry'!$B$2:$B$2000,$C1085)</f>
        <v>0</v>
      </c>
      <c r="N1085" s="1">
        <f t="shared" si="188"/>
        <v>0</v>
      </c>
      <c r="O1085" s="1">
        <f t="shared" si="189"/>
        <v>0</v>
      </c>
      <c r="P1085" s="1">
        <f t="shared" si="190"/>
        <v>0</v>
      </c>
      <c r="Q1085" s="1">
        <f>SUMIF('I have a blue banner'!A$2:A$2000,D1085,'I have a blue banner'!L$2:L$2000)</f>
        <v>0</v>
      </c>
      <c r="R1085" s="1">
        <f>SUMIF('I have a blue banner'!A$2:A$2000,F1085,'I have a blue banner'!L$2:L$2000)</f>
        <v>0</v>
      </c>
      <c r="S1085" s="1">
        <f>SUMIF('I have a blue banner'!A$2:A$2000,I1085,'I have a blue banner'!L$2:L$2000)</f>
        <v>0</v>
      </c>
      <c r="T1085" s="1">
        <f>SUMIF('I wanna go biking'!A$2:A$1000,D1085,'I wanna go biking'!D$2:D$2000)</f>
        <v>0</v>
      </c>
      <c r="U1085" s="1">
        <f>SUMIF('I wanna go biking'!A$2:A$2000,F1085,'I wanna go biking'!D$2:D$2000)</f>
        <v>0</v>
      </c>
      <c r="V1085" s="1">
        <f>SUMIF('I wanna go biking'!A$2:A$2000,H1085,'I wanna go biking'!D$2:D$2000)</f>
        <v>0</v>
      </c>
      <c r="W1085">
        <f t="shared" si="191"/>
        <v>0</v>
      </c>
      <c r="X1085">
        <f t="shared" si="192"/>
        <v>0</v>
      </c>
      <c r="Y1085">
        <f t="shared" si="193"/>
        <v>0</v>
      </c>
      <c r="Z1085">
        <f t="shared" si="194"/>
        <v>0</v>
      </c>
      <c r="AA1085">
        <f t="shared" si="195"/>
        <v>0</v>
      </c>
      <c r="AB1085">
        <f t="shared" si="196"/>
        <v>0</v>
      </c>
      <c r="AC1085" s="25">
        <f t="shared" si="197"/>
        <v>0</v>
      </c>
    </row>
    <row r="1086" spans="1:29">
      <c r="A1086">
        <f>'Data Entry'!A1087</f>
        <v>0</v>
      </c>
      <c r="B1086">
        <f>'Data Entry'!B1087</f>
        <v>0</v>
      </c>
      <c r="C1086">
        <f>'Data Entry'!C1087</f>
        <v>0</v>
      </c>
      <c r="D1086">
        <f>'Data Entry'!M1087</f>
        <v>0</v>
      </c>
      <c r="E1086">
        <f>'Data Entry'!N1087</f>
        <v>0</v>
      </c>
      <c r="F1086">
        <f>'Data Entry'!O1087</f>
        <v>0</v>
      </c>
      <c r="G1086">
        <f>'Data Entry'!P1087</f>
        <v>0</v>
      </c>
      <c r="H1086">
        <f>'Data Entry'!Q1087</f>
        <v>0</v>
      </c>
      <c r="I1086">
        <f>'Data Entry'!R1087</f>
        <v>0</v>
      </c>
      <c r="J1086">
        <f t="shared" si="187"/>
        <v>0</v>
      </c>
      <c r="K1086" s="1">
        <f>SUMIFS('I want to cry'!C$2:C$2000,'I want to cry'!$A$2:$A$2000,$B1086,'I want to cry'!$B$2:$B$2000,$C1086)</f>
        <v>0</v>
      </c>
      <c r="L1086" s="1">
        <f>SUMIFS('I want to cry'!D$2:D$2000,'I want to cry'!$A$2:$A$2000,$B1086,'I want to cry'!$B$2:$B$2000,$C1086)</f>
        <v>0</v>
      </c>
      <c r="M1086" s="1">
        <f>SUMIFS('I want to cry'!E$2:E$2000,'I want to cry'!$A$2:$A$2000,$B1086,'I want to cry'!$B$2:$B$2000,$C1086)</f>
        <v>0</v>
      </c>
      <c r="N1086" s="1">
        <f t="shared" si="188"/>
        <v>0</v>
      </c>
      <c r="O1086" s="1">
        <f t="shared" si="189"/>
        <v>0</v>
      </c>
      <c r="P1086" s="1">
        <f t="shared" si="190"/>
        <v>0</v>
      </c>
      <c r="Q1086" s="1">
        <f>SUMIF('I have a blue banner'!A$2:A$2000,D1086,'I have a blue banner'!L$2:L$2000)</f>
        <v>0</v>
      </c>
      <c r="R1086" s="1">
        <f>SUMIF('I have a blue banner'!A$2:A$2000,F1086,'I have a blue banner'!L$2:L$2000)</f>
        <v>0</v>
      </c>
      <c r="S1086" s="1">
        <f>SUMIF('I have a blue banner'!A$2:A$2000,I1086,'I have a blue banner'!L$2:L$2000)</f>
        <v>0</v>
      </c>
      <c r="T1086" s="1">
        <f>SUMIF('I wanna go biking'!A$2:A$1000,D1086,'I wanna go biking'!D$2:D$2000)</f>
        <v>0</v>
      </c>
      <c r="U1086" s="1">
        <f>SUMIF('I wanna go biking'!A$2:A$2000,F1086,'I wanna go biking'!D$2:D$2000)</f>
        <v>0</v>
      </c>
      <c r="V1086" s="1">
        <f>SUMIF('I wanna go biking'!A$2:A$2000,H1086,'I wanna go biking'!D$2:D$2000)</f>
        <v>0</v>
      </c>
      <c r="W1086">
        <f t="shared" si="191"/>
        <v>0</v>
      </c>
      <c r="X1086">
        <f t="shared" si="192"/>
        <v>0</v>
      </c>
      <c r="Y1086">
        <f t="shared" si="193"/>
        <v>0</v>
      </c>
      <c r="Z1086">
        <f t="shared" si="194"/>
        <v>0</v>
      </c>
      <c r="AA1086">
        <f t="shared" si="195"/>
        <v>0</v>
      </c>
      <c r="AB1086">
        <f t="shared" si="196"/>
        <v>0</v>
      </c>
      <c r="AC1086" s="25">
        <f t="shared" si="197"/>
        <v>0</v>
      </c>
    </row>
    <row r="1087" spans="1:29">
      <c r="A1087">
        <f>'Data Entry'!A1088</f>
        <v>0</v>
      </c>
      <c r="B1087">
        <f>'Data Entry'!B1088</f>
        <v>0</v>
      </c>
      <c r="C1087">
        <f>'Data Entry'!C1088</f>
        <v>0</v>
      </c>
      <c r="D1087">
        <f>'Data Entry'!M1088</f>
        <v>0</v>
      </c>
      <c r="E1087">
        <f>'Data Entry'!N1088</f>
        <v>0</v>
      </c>
      <c r="F1087">
        <f>'Data Entry'!O1088</f>
        <v>0</v>
      </c>
      <c r="G1087">
        <f>'Data Entry'!P1088</f>
        <v>0</v>
      </c>
      <c r="H1087">
        <f>'Data Entry'!Q1088</f>
        <v>0</v>
      </c>
      <c r="I1087">
        <f>'Data Entry'!R1088</f>
        <v>0</v>
      </c>
      <c r="J1087">
        <f t="shared" si="187"/>
        <v>0</v>
      </c>
      <c r="K1087" s="1">
        <f>SUMIFS('I want to cry'!C$2:C$2000,'I want to cry'!$A$2:$A$2000,$B1087,'I want to cry'!$B$2:$B$2000,$C1087)</f>
        <v>0</v>
      </c>
      <c r="L1087" s="1">
        <f>SUMIFS('I want to cry'!D$2:D$2000,'I want to cry'!$A$2:$A$2000,$B1087,'I want to cry'!$B$2:$B$2000,$C1087)</f>
        <v>0</v>
      </c>
      <c r="M1087" s="1">
        <f>SUMIFS('I want to cry'!E$2:E$2000,'I want to cry'!$A$2:$A$2000,$B1087,'I want to cry'!$B$2:$B$2000,$C1087)</f>
        <v>0</v>
      </c>
      <c r="N1087" s="1">
        <f t="shared" si="188"/>
        <v>0</v>
      </c>
      <c r="O1087" s="1">
        <f t="shared" si="189"/>
        <v>0</v>
      </c>
      <c r="P1087" s="1">
        <f t="shared" si="190"/>
        <v>0</v>
      </c>
      <c r="Q1087" s="1">
        <f>SUMIF('I have a blue banner'!A$2:A$2000,D1087,'I have a blue banner'!L$2:L$2000)</f>
        <v>0</v>
      </c>
      <c r="R1087" s="1">
        <f>SUMIF('I have a blue banner'!A$2:A$2000,F1087,'I have a blue banner'!L$2:L$2000)</f>
        <v>0</v>
      </c>
      <c r="S1087" s="1">
        <f>SUMIF('I have a blue banner'!A$2:A$2000,I1087,'I have a blue banner'!L$2:L$2000)</f>
        <v>0</v>
      </c>
      <c r="T1087" s="1">
        <f>SUMIF('I wanna go biking'!A$2:A$1000,D1087,'I wanna go biking'!D$2:D$2000)</f>
        <v>0</v>
      </c>
      <c r="U1087" s="1">
        <f>SUMIF('I wanna go biking'!A$2:A$2000,F1087,'I wanna go biking'!D$2:D$2000)</f>
        <v>0</v>
      </c>
      <c r="V1087" s="1">
        <f>SUMIF('I wanna go biking'!A$2:A$2000,H1087,'I wanna go biking'!D$2:D$2000)</f>
        <v>0</v>
      </c>
      <c r="W1087">
        <f t="shared" si="191"/>
        <v>0</v>
      </c>
      <c r="X1087">
        <f t="shared" si="192"/>
        <v>0</v>
      </c>
      <c r="Y1087">
        <f t="shared" si="193"/>
        <v>0</v>
      </c>
      <c r="Z1087">
        <f t="shared" si="194"/>
        <v>0</v>
      </c>
      <c r="AA1087">
        <f t="shared" si="195"/>
        <v>0</v>
      </c>
      <c r="AB1087">
        <f t="shared" si="196"/>
        <v>0</v>
      </c>
      <c r="AC1087" s="25">
        <f t="shared" si="197"/>
        <v>0</v>
      </c>
    </row>
    <row r="1088" spans="1:29">
      <c r="A1088">
        <f>'Data Entry'!A1089</f>
        <v>0</v>
      </c>
      <c r="B1088">
        <f>'Data Entry'!B1089</f>
        <v>0</v>
      </c>
      <c r="C1088">
        <f>'Data Entry'!C1089</f>
        <v>0</v>
      </c>
      <c r="D1088">
        <f>'Data Entry'!M1089</f>
        <v>0</v>
      </c>
      <c r="E1088">
        <f>'Data Entry'!N1089</f>
        <v>0</v>
      </c>
      <c r="F1088">
        <f>'Data Entry'!O1089</f>
        <v>0</v>
      </c>
      <c r="G1088">
        <f>'Data Entry'!P1089</f>
        <v>0</v>
      </c>
      <c r="H1088">
        <f>'Data Entry'!Q1089</f>
        <v>0</v>
      </c>
      <c r="I1088">
        <f>'Data Entry'!R1089</f>
        <v>0</v>
      </c>
      <c r="J1088">
        <f t="shared" si="187"/>
        <v>0</v>
      </c>
      <c r="K1088" s="1">
        <f>SUMIFS('I want to cry'!C$2:C$2000,'I want to cry'!$A$2:$A$2000,$B1088,'I want to cry'!$B$2:$B$2000,$C1088)</f>
        <v>0</v>
      </c>
      <c r="L1088" s="1">
        <f>SUMIFS('I want to cry'!D$2:D$2000,'I want to cry'!$A$2:$A$2000,$B1088,'I want to cry'!$B$2:$B$2000,$C1088)</f>
        <v>0</v>
      </c>
      <c r="M1088" s="1">
        <f>SUMIFS('I want to cry'!E$2:E$2000,'I want to cry'!$A$2:$A$2000,$B1088,'I want to cry'!$B$2:$B$2000,$C1088)</f>
        <v>0</v>
      </c>
      <c r="N1088" s="1">
        <f t="shared" si="188"/>
        <v>0</v>
      </c>
      <c r="O1088" s="1">
        <f t="shared" si="189"/>
        <v>0</v>
      </c>
      <c r="P1088" s="1">
        <f t="shared" si="190"/>
        <v>0</v>
      </c>
      <c r="Q1088" s="1">
        <f>SUMIF('I have a blue banner'!A$2:A$2000,D1088,'I have a blue banner'!L$2:L$2000)</f>
        <v>0</v>
      </c>
      <c r="R1088" s="1">
        <f>SUMIF('I have a blue banner'!A$2:A$2000,F1088,'I have a blue banner'!L$2:L$2000)</f>
        <v>0</v>
      </c>
      <c r="S1088" s="1">
        <f>SUMIF('I have a blue banner'!A$2:A$2000,I1088,'I have a blue banner'!L$2:L$2000)</f>
        <v>0</v>
      </c>
      <c r="T1088" s="1">
        <f>SUMIF('I wanna go biking'!A$2:A$1000,D1088,'I wanna go biking'!D$2:D$2000)</f>
        <v>0</v>
      </c>
      <c r="U1088" s="1">
        <f>SUMIF('I wanna go biking'!A$2:A$2000,F1088,'I wanna go biking'!D$2:D$2000)</f>
        <v>0</v>
      </c>
      <c r="V1088" s="1">
        <f>SUMIF('I wanna go biking'!A$2:A$2000,H1088,'I wanna go biking'!D$2:D$2000)</f>
        <v>0</v>
      </c>
      <c r="W1088">
        <f t="shared" si="191"/>
        <v>0</v>
      </c>
      <c r="X1088">
        <f t="shared" si="192"/>
        <v>0</v>
      </c>
      <c r="Y1088">
        <f t="shared" si="193"/>
        <v>0</v>
      </c>
      <c r="Z1088">
        <f t="shared" si="194"/>
        <v>0</v>
      </c>
      <c r="AA1088">
        <f t="shared" si="195"/>
        <v>0</v>
      </c>
      <c r="AB1088">
        <f t="shared" si="196"/>
        <v>0</v>
      </c>
      <c r="AC1088" s="25">
        <f t="shared" si="197"/>
        <v>0</v>
      </c>
    </row>
    <row r="1089" spans="1:29">
      <c r="A1089">
        <f>'Data Entry'!A1090</f>
        <v>0</v>
      </c>
      <c r="B1089">
        <f>'Data Entry'!B1090</f>
        <v>0</v>
      </c>
      <c r="C1089">
        <f>'Data Entry'!C1090</f>
        <v>0</v>
      </c>
      <c r="D1089">
        <f>'Data Entry'!M1090</f>
        <v>0</v>
      </c>
      <c r="E1089">
        <f>'Data Entry'!N1090</f>
        <v>0</v>
      </c>
      <c r="F1089">
        <f>'Data Entry'!O1090</f>
        <v>0</v>
      </c>
      <c r="G1089">
        <f>'Data Entry'!P1090</f>
        <v>0</v>
      </c>
      <c r="H1089">
        <f>'Data Entry'!Q1090</f>
        <v>0</v>
      </c>
      <c r="I1089">
        <f>'Data Entry'!R1090</f>
        <v>0</v>
      </c>
      <c r="J1089">
        <f t="shared" si="187"/>
        <v>0</v>
      </c>
      <c r="K1089" s="1">
        <f>SUMIFS('I want to cry'!C$2:C$2000,'I want to cry'!$A$2:$A$2000,$B1089,'I want to cry'!$B$2:$B$2000,$C1089)</f>
        <v>0</v>
      </c>
      <c r="L1089" s="1">
        <f>SUMIFS('I want to cry'!D$2:D$2000,'I want to cry'!$A$2:$A$2000,$B1089,'I want to cry'!$B$2:$B$2000,$C1089)</f>
        <v>0</v>
      </c>
      <c r="M1089" s="1">
        <f>SUMIFS('I want to cry'!E$2:E$2000,'I want to cry'!$A$2:$A$2000,$B1089,'I want to cry'!$B$2:$B$2000,$C1089)</f>
        <v>0</v>
      </c>
      <c r="N1089" s="1">
        <f t="shared" si="188"/>
        <v>0</v>
      </c>
      <c r="O1089" s="1">
        <f t="shared" si="189"/>
        <v>0</v>
      </c>
      <c r="P1089" s="1">
        <f t="shared" si="190"/>
        <v>0</v>
      </c>
      <c r="Q1089" s="1">
        <f>SUMIF('I have a blue banner'!A$2:A$2000,D1089,'I have a blue banner'!L$2:L$2000)</f>
        <v>0</v>
      </c>
      <c r="R1089" s="1">
        <f>SUMIF('I have a blue banner'!A$2:A$2000,F1089,'I have a blue banner'!L$2:L$2000)</f>
        <v>0</v>
      </c>
      <c r="S1089" s="1">
        <f>SUMIF('I have a blue banner'!A$2:A$2000,I1089,'I have a blue banner'!L$2:L$2000)</f>
        <v>0</v>
      </c>
      <c r="T1089" s="1">
        <f>SUMIF('I wanna go biking'!A$2:A$1000,D1089,'I wanna go biking'!D$2:D$2000)</f>
        <v>0</v>
      </c>
      <c r="U1089" s="1">
        <f>SUMIF('I wanna go biking'!A$2:A$2000,F1089,'I wanna go biking'!D$2:D$2000)</f>
        <v>0</v>
      </c>
      <c r="V1089" s="1">
        <f>SUMIF('I wanna go biking'!A$2:A$2000,H1089,'I wanna go biking'!D$2:D$2000)</f>
        <v>0</v>
      </c>
      <c r="W1089">
        <f t="shared" si="191"/>
        <v>0</v>
      </c>
      <c r="X1089">
        <f t="shared" si="192"/>
        <v>0</v>
      </c>
      <c r="Y1089">
        <f t="shared" si="193"/>
        <v>0</v>
      </c>
      <c r="Z1089">
        <f t="shared" si="194"/>
        <v>0</v>
      </c>
      <c r="AA1089">
        <f t="shared" si="195"/>
        <v>0</v>
      </c>
      <c r="AB1089">
        <f t="shared" si="196"/>
        <v>0</v>
      </c>
      <c r="AC1089" s="25">
        <f t="shared" si="197"/>
        <v>0</v>
      </c>
    </row>
    <row r="1090" spans="1:29">
      <c r="A1090">
        <f>'Data Entry'!A1091</f>
        <v>0</v>
      </c>
      <c r="B1090">
        <f>'Data Entry'!B1091</f>
        <v>0</v>
      </c>
      <c r="C1090">
        <f>'Data Entry'!C1091</f>
        <v>0</v>
      </c>
      <c r="D1090">
        <f>'Data Entry'!M1091</f>
        <v>0</v>
      </c>
      <c r="E1090">
        <f>'Data Entry'!N1091</f>
        <v>0</v>
      </c>
      <c r="F1090">
        <f>'Data Entry'!O1091</f>
        <v>0</v>
      </c>
      <c r="G1090">
        <f>'Data Entry'!P1091</f>
        <v>0</v>
      </c>
      <c r="H1090">
        <f>'Data Entry'!Q1091</f>
        <v>0</v>
      </c>
      <c r="I1090">
        <f>'Data Entry'!R1091</f>
        <v>0</v>
      </c>
      <c r="J1090">
        <f t="shared" si="187"/>
        <v>0</v>
      </c>
      <c r="K1090" s="1">
        <f>SUMIFS('I want to cry'!C$2:C$2000,'I want to cry'!$A$2:$A$2000,$B1090,'I want to cry'!$B$2:$B$2000,$C1090)</f>
        <v>0</v>
      </c>
      <c r="L1090" s="1">
        <f>SUMIFS('I want to cry'!D$2:D$2000,'I want to cry'!$A$2:$A$2000,$B1090,'I want to cry'!$B$2:$B$2000,$C1090)</f>
        <v>0</v>
      </c>
      <c r="M1090" s="1">
        <f>SUMIFS('I want to cry'!E$2:E$2000,'I want to cry'!$A$2:$A$2000,$B1090,'I want to cry'!$B$2:$B$2000,$C1090)</f>
        <v>0</v>
      </c>
      <c r="N1090" s="1">
        <f t="shared" si="188"/>
        <v>0</v>
      </c>
      <c r="O1090" s="1">
        <f t="shared" si="189"/>
        <v>0</v>
      </c>
      <c r="P1090" s="1">
        <f t="shared" si="190"/>
        <v>0</v>
      </c>
      <c r="Q1090" s="1">
        <f>SUMIF('I have a blue banner'!A$2:A$2000,D1090,'I have a blue banner'!L$2:L$2000)</f>
        <v>0</v>
      </c>
      <c r="R1090" s="1">
        <f>SUMIF('I have a blue banner'!A$2:A$2000,F1090,'I have a blue banner'!L$2:L$2000)</f>
        <v>0</v>
      </c>
      <c r="S1090" s="1">
        <f>SUMIF('I have a blue banner'!A$2:A$2000,I1090,'I have a blue banner'!L$2:L$2000)</f>
        <v>0</v>
      </c>
      <c r="T1090" s="1">
        <f>SUMIF('I wanna go biking'!A$2:A$1000,D1090,'I wanna go biking'!D$2:D$2000)</f>
        <v>0</v>
      </c>
      <c r="U1090" s="1">
        <f>SUMIF('I wanna go biking'!A$2:A$2000,F1090,'I wanna go biking'!D$2:D$2000)</f>
        <v>0</v>
      </c>
      <c r="V1090" s="1">
        <f>SUMIF('I wanna go biking'!A$2:A$2000,H1090,'I wanna go biking'!D$2:D$2000)</f>
        <v>0</v>
      </c>
      <c r="W1090">
        <f t="shared" si="191"/>
        <v>0</v>
      </c>
      <c r="X1090">
        <f t="shared" si="192"/>
        <v>0</v>
      </c>
      <c r="Y1090">
        <f t="shared" si="193"/>
        <v>0</v>
      </c>
      <c r="Z1090">
        <f t="shared" si="194"/>
        <v>0</v>
      </c>
      <c r="AA1090">
        <f t="shared" si="195"/>
        <v>0</v>
      </c>
      <c r="AB1090">
        <f t="shared" si="196"/>
        <v>0</v>
      </c>
      <c r="AC1090" s="25">
        <f t="shared" si="197"/>
        <v>0</v>
      </c>
    </row>
    <row r="1091" spans="1:29">
      <c r="A1091">
        <f>'Data Entry'!A1092</f>
        <v>0</v>
      </c>
      <c r="B1091">
        <f>'Data Entry'!B1092</f>
        <v>0</v>
      </c>
      <c r="C1091">
        <f>'Data Entry'!C1092</f>
        <v>0</v>
      </c>
      <c r="D1091">
        <f>'Data Entry'!M1092</f>
        <v>0</v>
      </c>
      <c r="E1091">
        <f>'Data Entry'!N1092</f>
        <v>0</v>
      </c>
      <c r="F1091">
        <f>'Data Entry'!O1092</f>
        <v>0</v>
      </c>
      <c r="G1091">
        <f>'Data Entry'!P1092</f>
        <v>0</v>
      </c>
      <c r="H1091">
        <f>'Data Entry'!Q1092</f>
        <v>0</v>
      </c>
      <c r="I1091">
        <f>'Data Entry'!R1092</f>
        <v>0</v>
      </c>
      <c r="J1091">
        <f t="shared" si="187"/>
        <v>0</v>
      </c>
      <c r="K1091" s="1">
        <f>SUMIFS('I want to cry'!C$2:C$2000,'I want to cry'!$A$2:$A$2000,$B1091,'I want to cry'!$B$2:$B$2000,$C1091)</f>
        <v>0</v>
      </c>
      <c r="L1091" s="1">
        <f>SUMIFS('I want to cry'!D$2:D$2000,'I want to cry'!$A$2:$A$2000,$B1091,'I want to cry'!$B$2:$B$2000,$C1091)</f>
        <v>0</v>
      </c>
      <c r="M1091" s="1">
        <f>SUMIFS('I want to cry'!E$2:E$2000,'I want to cry'!$A$2:$A$2000,$B1091,'I want to cry'!$B$2:$B$2000,$C1091)</f>
        <v>0</v>
      </c>
      <c r="N1091" s="1">
        <f t="shared" si="188"/>
        <v>0</v>
      </c>
      <c r="O1091" s="1">
        <f t="shared" si="189"/>
        <v>0</v>
      </c>
      <c r="P1091" s="1">
        <f t="shared" si="190"/>
        <v>0</v>
      </c>
      <c r="Q1091" s="1">
        <f>SUMIF('I have a blue banner'!A$2:A$2000,D1091,'I have a blue banner'!L$2:L$2000)</f>
        <v>0</v>
      </c>
      <c r="R1091" s="1">
        <f>SUMIF('I have a blue banner'!A$2:A$2000,F1091,'I have a blue banner'!L$2:L$2000)</f>
        <v>0</v>
      </c>
      <c r="S1091" s="1">
        <f>SUMIF('I have a blue banner'!A$2:A$2000,I1091,'I have a blue banner'!L$2:L$2000)</f>
        <v>0</v>
      </c>
      <c r="T1091" s="1">
        <f>SUMIF('I wanna go biking'!A$2:A$1000,D1091,'I wanna go biking'!D$2:D$2000)</f>
        <v>0</v>
      </c>
      <c r="U1091" s="1">
        <f>SUMIF('I wanna go biking'!A$2:A$2000,F1091,'I wanna go biking'!D$2:D$2000)</f>
        <v>0</v>
      </c>
      <c r="V1091" s="1">
        <f>SUMIF('I wanna go biking'!A$2:A$2000,H1091,'I wanna go biking'!D$2:D$2000)</f>
        <v>0</v>
      </c>
      <c r="W1091">
        <f t="shared" si="191"/>
        <v>0</v>
      </c>
      <c r="X1091">
        <f t="shared" si="192"/>
        <v>0</v>
      </c>
      <c r="Y1091">
        <f t="shared" si="193"/>
        <v>0</v>
      </c>
      <c r="Z1091">
        <f t="shared" si="194"/>
        <v>0</v>
      </c>
      <c r="AA1091">
        <f t="shared" si="195"/>
        <v>0</v>
      </c>
      <c r="AB1091">
        <f t="shared" si="196"/>
        <v>0</v>
      </c>
      <c r="AC1091" s="25">
        <f t="shared" si="197"/>
        <v>0</v>
      </c>
    </row>
    <row r="1092" spans="1:29">
      <c r="A1092">
        <f>'Data Entry'!A1093</f>
        <v>0</v>
      </c>
      <c r="B1092">
        <f>'Data Entry'!B1093</f>
        <v>0</v>
      </c>
      <c r="C1092">
        <f>'Data Entry'!C1093</f>
        <v>0</v>
      </c>
      <c r="D1092">
        <f>'Data Entry'!M1093</f>
        <v>0</v>
      </c>
      <c r="E1092">
        <f>'Data Entry'!N1093</f>
        <v>0</v>
      </c>
      <c r="F1092">
        <f>'Data Entry'!O1093</f>
        <v>0</v>
      </c>
      <c r="G1092">
        <f>'Data Entry'!P1093</f>
        <v>0</v>
      </c>
      <c r="H1092">
        <f>'Data Entry'!Q1093</f>
        <v>0</v>
      </c>
      <c r="I1092">
        <f>'Data Entry'!R1093</f>
        <v>0</v>
      </c>
      <c r="J1092">
        <f t="shared" si="187"/>
        <v>0</v>
      </c>
      <c r="K1092" s="1">
        <f>SUMIFS('I want to cry'!C$2:C$2000,'I want to cry'!$A$2:$A$2000,$B1092,'I want to cry'!$B$2:$B$2000,$C1092)</f>
        <v>0</v>
      </c>
      <c r="L1092" s="1">
        <f>SUMIFS('I want to cry'!D$2:D$2000,'I want to cry'!$A$2:$A$2000,$B1092,'I want to cry'!$B$2:$B$2000,$C1092)</f>
        <v>0</v>
      </c>
      <c r="M1092" s="1">
        <f>SUMIFS('I want to cry'!E$2:E$2000,'I want to cry'!$A$2:$A$2000,$B1092,'I want to cry'!$B$2:$B$2000,$C1092)</f>
        <v>0</v>
      </c>
      <c r="N1092" s="1">
        <f t="shared" si="188"/>
        <v>0</v>
      </c>
      <c r="O1092" s="1">
        <f t="shared" si="189"/>
        <v>0</v>
      </c>
      <c r="P1092" s="1">
        <f t="shared" si="190"/>
        <v>0</v>
      </c>
      <c r="Q1092" s="1">
        <f>SUMIF('I have a blue banner'!A$2:A$2000,D1092,'I have a blue banner'!L$2:L$2000)</f>
        <v>0</v>
      </c>
      <c r="R1092" s="1">
        <f>SUMIF('I have a blue banner'!A$2:A$2000,F1092,'I have a blue banner'!L$2:L$2000)</f>
        <v>0</v>
      </c>
      <c r="S1092" s="1">
        <f>SUMIF('I have a blue banner'!A$2:A$2000,I1092,'I have a blue banner'!L$2:L$2000)</f>
        <v>0</v>
      </c>
      <c r="T1092" s="1">
        <f>SUMIF('I wanna go biking'!A$2:A$1000,D1092,'I wanna go biking'!D$2:D$2000)</f>
        <v>0</v>
      </c>
      <c r="U1092" s="1">
        <f>SUMIF('I wanna go biking'!A$2:A$2000,F1092,'I wanna go biking'!D$2:D$2000)</f>
        <v>0</v>
      </c>
      <c r="V1092" s="1">
        <f>SUMIF('I wanna go biking'!A$2:A$2000,H1092,'I wanna go biking'!D$2:D$2000)</f>
        <v>0</v>
      </c>
      <c r="W1092">
        <f t="shared" si="191"/>
        <v>0</v>
      </c>
      <c r="X1092">
        <f t="shared" si="192"/>
        <v>0</v>
      </c>
      <c r="Y1092">
        <f t="shared" si="193"/>
        <v>0</v>
      </c>
      <c r="Z1092">
        <f t="shared" si="194"/>
        <v>0</v>
      </c>
      <c r="AA1092">
        <f t="shared" si="195"/>
        <v>0</v>
      </c>
      <c r="AB1092">
        <f t="shared" si="196"/>
        <v>0</v>
      </c>
      <c r="AC1092" s="25">
        <f t="shared" si="197"/>
        <v>0</v>
      </c>
    </row>
    <row r="1093" spans="1:29">
      <c r="A1093">
        <f>'Data Entry'!A1094</f>
        <v>0</v>
      </c>
      <c r="B1093">
        <f>'Data Entry'!B1094</f>
        <v>0</v>
      </c>
      <c r="C1093">
        <f>'Data Entry'!C1094</f>
        <v>0</v>
      </c>
      <c r="D1093">
        <f>'Data Entry'!M1094</f>
        <v>0</v>
      </c>
      <c r="E1093">
        <f>'Data Entry'!N1094</f>
        <v>0</v>
      </c>
      <c r="F1093">
        <f>'Data Entry'!O1094</f>
        <v>0</v>
      </c>
      <c r="G1093">
        <f>'Data Entry'!P1094</f>
        <v>0</v>
      </c>
      <c r="H1093">
        <f>'Data Entry'!Q1094</f>
        <v>0</v>
      </c>
      <c r="I1093">
        <f>'Data Entry'!R1094</f>
        <v>0</v>
      </c>
      <c r="J1093">
        <f t="shared" si="187"/>
        <v>0</v>
      </c>
      <c r="K1093" s="1">
        <f>SUMIFS('I want to cry'!C$2:C$2000,'I want to cry'!$A$2:$A$2000,$B1093,'I want to cry'!$B$2:$B$2000,$C1093)</f>
        <v>0</v>
      </c>
      <c r="L1093" s="1">
        <f>SUMIFS('I want to cry'!D$2:D$2000,'I want to cry'!$A$2:$A$2000,$B1093,'I want to cry'!$B$2:$B$2000,$C1093)</f>
        <v>0</v>
      </c>
      <c r="M1093" s="1">
        <f>SUMIFS('I want to cry'!E$2:E$2000,'I want to cry'!$A$2:$A$2000,$B1093,'I want to cry'!$B$2:$B$2000,$C1093)</f>
        <v>0</v>
      </c>
      <c r="N1093" s="1">
        <f t="shared" si="188"/>
        <v>0</v>
      </c>
      <c r="O1093" s="1">
        <f t="shared" si="189"/>
        <v>0</v>
      </c>
      <c r="P1093" s="1">
        <f t="shared" si="190"/>
        <v>0</v>
      </c>
      <c r="Q1093" s="1">
        <f>SUMIF('I have a blue banner'!A$2:A$2000,D1093,'I have a blue banner'!L$2:L$2000)</f>
        <v>0</v>
      </c>
      <c r="R1093" s="1">
        <f>SUMIF('I have a blue banner'!A$2:A$2000,F1093,'I have a blue banner'!L$2:L$2000)</f>
        <v>0</v>
      </c>
      <c r="S1093" s="1">
        <f>SUMIF('I have a blue banner'!A$2:A$2000,I1093,'I have a blue banner'!L$2:L$2000)</f>
        <v>0</v>
      </c>
      <c r="T1093" s="1">
        <f>SUMIF('I wanna go biking'!A$2:A$1000,D1093,'I wanna go biking'!D$2:D$2000)</f>
        <v>0</v>
      </c>
      <c r="U1093" s="1">
        <f>SUMIF('I wanna go biking'!A$2:A$2000,F1093,'I wanna go biking'!D$2:D$2000)</f>
        <v>0</v>
      </c>
      <c r="V1093" s="1">
        <f>SUMIF('I wanna go biking'!A$2:A$2000,H1093,'I wanna go biking'!D$2:D$2000)</f>
        <v>0</v>
      </c>
      <c r="W1093">
        <f t="shared" si="191"/>
        <v>0</v>
      </c>
      <c r="X1093">
        <f t="shared" si="192"/>
        <v>0</v>
      </c>
      <c r="Y1093">
        <f t="shared" si="193"/>
        <v>0</v>
      </c>
      <c r="Z1093">
        <f t="shared" si="194"/>
        <v>0</v>
      </c>
      <c r="AA1093">
        <f t="shared" si="195"/>
        <v>0</v>
      </c>
      <c r="AB1093">
        <f t="shared" si="196"/>
        <v>0</v>
      </c>
      <c r="AC1093" s="25">
        <f t="shared" si="197"/>
        <v>0</v>
      </c>
    </row>
    <row r="1094" spans="1:29">
      <c r="A1094">
        <f>'Data Entry'!A1095</f>
        <v>0</v>
      </c>
      <c r="B1094">
        <f>'Data Entry'!B1095</f>
        <v>0</v>
      </c>
      <c r="C1094">
        <f>'Data Entry'!C1095</f>
        <v>0</v>
      </c>
      <c r="D1094">
        <f>'Data Entry'!M1095</f>
        <v>0</v>
      </c>
      <c r="E1094">
        <f>'Data Entry'!N1095</f>
        <v>0</v>
      </c>
      <c r="F1094">
        <f>'Data Entry'!O1095</f>
        <v>0</v>
      </c>
      <c r="G1094">
        <f>'Data Entry'!P1095</f>
        <v>0</v>
      </c>
      <c r="H1094">
        <f>'Data Entry'!Q1095</f>
        <v>0</v>
      </c>
      <c r="I1094">
        <f>'Data Entry'!R1095</f>
        <v>0</v>
      </c>
      <c r="J1094">
        <f t="shared" si="187"/>
        <v>0</v>
      </c>
      <c r="K1094" s="1">
        <f>SUMIFS('I want to cry'!C$2:C$2000,'I want to cry'!$A$2:$A$2000,$B1094,'I want to cry'!$B$2:$B$2000,$C1094)</f>
        <v>0</v>
      </c>
      <c r="L1094" s="1">
        <f>SUMIFS('I want to cry'!D$2:D$2000,'I want to cry'!$A$2:$A$2000,$B1094,'I want to cry'!$B$2:$B$2000,$C1094)</f>
        <v>0</v>
      </c>
      <c r="M1094" s="1">
        <f>SUMIFS('I want to cry'!E$2:E$2000,'I want to cry'!$A$2:$A$2000,$B1094,'I want to cry'!$B$2:$B$2000,$C1094)</f>
        <v>0</v>
      </c>
      <c r="N1094" s="1">
        <f t="shared" si="188"/>
        <v>0</v>
      </c>
      <c r="O1094" s="1">
        <f t="shared" si="189"/>
        <v>0</v>
      </c>
      <c r="P1094" s="1">
        <f t="shared" si="190"/>
        <v>0</v>
      </c>
      <c r="Q1094" s="1">
        <f>SUMIF('I have a blue banner'!A$2:A$2000,D1094,'I have a blue banner'!L$2:L$2000)</f>
        <v>0</v>
      </c>
      <c r="R1094" s="1">
        <f>SUMIF('I have a blue banner'!A$2:A$2000,F1094,'I have a blue banner'!L$2:L$2000)</f>
        <v>0</v>
      </c>
      <c r="S1094" s="1">
        <f>SUMIF('I have a blue banner'!A$2:A$2000,I1094,'I have a blue banner'!L$2:L$2000)</f>
        <v>0</v>
      </c>
      <c r="T1094" s="1">
        <f>SUMIF('I wanna go biking'!A$2:A$1000,D1094,'I wanna go biking'!D$2:D$2000)</f>
        <v>0</v>
      </c>
      <c r="U1094" s="1">
        <f>SUMIF('I wanna go biking'!A$2:A$2000,F1094,'I wanna go biking'!D$2:D$2000)</f>
        <v>0</v>
      </c>
      <c r="V1094" s="1">
        <f>SUMIF('I wanna go biking'!A$2:A$2000,H1094,'I wanna go biking'!D$2:D$2000)</f>
        <v>0</v>
      </c>
      <c r="W1094">
        <f t="shared" si="191"/>
        <v>0</v>
      </c>
      <c r="X1094">
        <f t="shared" si="192"/>
        <v>0</v>
      </c>
      <c r="Y1094">
        <f t="shared" si="193"/>
        <v>0</v>
      </c>
      <c r="Z1094">
        <f t="shared" si="194"/>
        <v>0</v>
      </c>
      <c r="AA1094">
        <f t="shared" si="195"/>
        <v>0</v>
      </c>
      <c r="AB1094">
        <f t="shared" si="196"/>
        <v>0</v>
      </c>
      <c r="AC1094" s="25">
        <f t="shared" si="197"/>
        <v>0</v>
      </c>
    </row>
    <row r="1095" spans="1:29">
      <c r="A1095">
        <f>'Data Entry'!A1096</f>
        <v>0</v>
      </c>
      <c r="B1095">
        <f>'Data Entry'!B1096</f>
        <v>0</v>
      </c>
      <c r="C1095">
        <f>'Data Entry'!C1096</f>
        <v>0</v>
      </c>
      <c r="D1095">
        <f>'Data Entry'!M1096</f>
        <v>0</v>
      </c>
      <c r="E1095">
        <f>'Data Entry'!N1096</f>
        <v>0</v>
      </c>
      <c r="F1095">
        <f>'Data Entry'!O1096</f>
        <v>0</v>
      </c>
      <c r="G1095">
        <f>'Data Entry'!P1096</f>
        <v>0</v>
      </c>
      <c r="H1095">
        <f>'Data Entry'!Q1096</f>
        <v>0</v>
      </c>
      <c r="I1095">
        <f>'Data Entry'!R1096</f>
        <v>0</v>
      </c>
      <c r="J1095">
        <f t="shared" si="187"/>
        <v>0</v>
      </c>
      <c r="K1095" s="1">
        <f>SUMIFS('I want to cry'!C$2:C$2000,'I want to cry'!$A$2:$A$2000,$B1095,'I want to cry'!$B$2:$B$2000,$C1095)</f>
        <v>0</v>
      </c>
      <c r="L1095" s="1">
        <f>SUMIFS('I want to cry'!D$2:D$2000,'I want to cry'!$A$2:$A$2000,$B1095,'I want to cry'!$B$2:$B$2000,$C1095)</f>
        <v>0</v>
      </c>
      <c r="M1095" s="1">
        <f>SUMIFS('I want to cry'!E$2:E$2000,'I want to cry'!$A$2:$A$2000,$B1095,'I want to cry'!$B$2:$B$2000,$C1095)</f>
        <v>0</v>
      </c>
      <c r="N1095" s="1">
        <f t="shared" si="188"/>
        <v>0</v>
      </c>
      <c r="O1095" s="1">
        <f t="shared" si="189"/>
        <v>0</v>
      </c>
      <c r="P1095" s="1">
        <f t="shared" si="190"/>
        <v>0</v>
      </c>
      <c r="Q1095" s="1">
        <f>SUMIF('I have a blue banner'!A$2:A$2000,D1095,'I have a blue banner'!L$2:L$2000)</f>
        <v>0</v>
      </c>
      <c r="R1095" s="1">
        <f>SUMIF('I have a blue banner'!A$2:A$2000,F1095,'I have a blue banner'!L$2:L$2000)</f>
        <v>0</v>
      </c>
      <c r="S1095" s="1">
        <f>SUMIF('I have a blue banner'!A$2:A$2000,I1095,'I have a blue banner'!L$2:L$2000)</f>
        <v>0</v>
      </c>
      <c r="T1095" s="1">
        <f>SUMIF('I wanna go biking'!A$2:A$1000,D1095,'I wanna go biking'!D$2:D$2000)</f>
        <v>0</v>
      </c>
      <c r="U1095" s="1">
        <f>SUMIF('I wanna go biking'!A$2:A$2000,F1095,'I wanna go biking'!D$2:D$2000)</f>
        <v>0</v>
      </c>
      <c r="V1095" s="1">
        <f>SUMIF('I wanna go biking'!A$2:A$2000,H1095,'I wanna go biking'!D$2:D$2000)</f>
        <v>0</v>
      </c>
      <c r="W1095">
        <f t="shared" si="191"/>
        <v>0</v>
      </c>
      <c r="X1095">
        <f t="shared" si="192"/>
        <v>0</v>
      </c>
      <c r="Y1095">
        <f t="shared" si="193"/>
        <v>0</v>
      </c>
      <c r="Z1095">
        <f t="shared" si="194"/>
        <v>0</v>
      </c>
      <c r="AA1095">
        <f t="shared" si="195"/>
        <v>0</v>
      </c>
      <c r="AB1095">
        <f t="shared" si="196"/>
        <v>0</v>
      </c>
      <c r="AC1095" s="25">
        <f t="shared" si="197"/>
        <v>0</v>
      </c>
    </row>
    <row r="1096" spans="1:29">
      <c r="A1096">
        <f>'Data Entry'!A1097</f>
        <v>0</v>
      </c>
      <c r="B1096">
        <f>'Data Entry'!B1097</f>
        <v>0</v>
      </c>
      <c r="C1096">
        <f>'Data Entry'!C1097</f>
        <v>0</v>
      </c>
      <c r="D1096">
        <f>'Data Entry'!M1097</f>
        <v>0</v>
      </c>
      <c r="E1096">
        <f>'Data Entry'!N1097</f>
        <v>0</v>
      </c>
      <c r="F1096">
        <f>'Data Entry'!O1097</f>
        <v>0</v>
      </c>
      <c r="G1096">
        <f>'Data Entry'!P1097</f>
        <v>0</v>
      </c>
      <c r="H1096">
        <f>'Data Entry'!Q1097</f>
        <v>0</v>
      </c>
      <c r="I1096">
        <f>'Data Entry'!R1097</f>
        <v>0</v>
      </c>
      <c r="J1096">
        <f t="shared" si="187"/>
        <v>0</v>
      </c>
      <c r="K1096" s="1">
        <f>SUMIFS('I want to cry'!C$2:C$2000,'I want to cry'!$A$2:$A$2000,$B1096,'I want to cry'!$B$2:$B$2000,$C1096)</f>
        <v>0</v>
      </c>
      <c r="L1096" s="1">
        <f>SUMIFS('I want to cry'!D$2:D$2000,'I want to cry'!$A$2:$A$2000,$B1096,'I want to cry'!$B$2:$B$2000,$C1096)</f>
        <v>0</v>
      </c>
      <c r="M1096" s="1">
        <f>SUMIFS('I want to cry'!E$2:E$2000,'I want to cry'!$A$2:$A$2000,$B1096,'I want to cry'!$B$2:$B$2000,$C1096)</f>
        <v>0</v>
      </c>
      <c r="N1096" s="1">
        <f t="shared" si="188"/>
        <v>0</v>
      </c>
      <c r="O1096" s="1">
        <f t="shared" si="189"/>
        <v>0</v>
      </c>
      <c r="P1096" s="1">
        <f t="shared" si="190"/>
        <v>0</v>
      </c>
      <c r="Q1096" s="1">
        <f>SUMIF('I have a blue banner'!A$2:A$2000,D1096,'I have a blue banner'!L$2:L$2000)</f>
        <v>0</v>
      </c>
      <c r="R1096" s="1">
        <f>SUMIF('I have a blue banner'!A$2:A$2000,F1096,'I have a blue banner'!L$2:L$2000)</f>
        <v>0</v>
      </c>
      <c r="S1096" s="1">
        <f>SUMIF('I have a blue banner'!A$2:A$2000,I1096,'I have a blue banner'!L$2:L$2000)</f>
        <v>0</v>
      </c>
      <c r="T1096" s="1">
        <f>SUMIF('I wanna go biking'!A$2:A$1000,D1096,'I wanna go biking'!D$2:D$2000)</f>
        <v>0</v>
      </c>
      <c r="U1096" s="1">
        <f>SUMIF('I wanna go biking'!A$2:A$2000,F1096,'I wanna go biking'!D$2:D$2000)</f>
        <v>0</v>
      </c>
      <c r="V1096" s="1">
        <f>SUMIF('I wanna go biking'!A$2:A$2000,H1096,'I wanna go biking'!D$2:D$2000)</f>
        <v>0</v>
      </c>
      <c r="W1096">
        <f t="shared" si="191"/>
        <v>0</v>
      </c>
      <c r="X1096">
        <f t="shared" si="192"/>
        <v>0</v>
      </c>
      <c r="Y1096">
        <f t="shared" si="193"/>
        <v>0</v>
      </c>
      <c r="Z1096">
        <f t="shared" si="194"/>
        <v>0</v>
      </c>
      <c r="AA1096">
        <f t="shared" si="195"/>
        <v>0</v>
      </c>
      <c r="AB1096">
        <f t="shared" si="196"/>
        <v>0</v>
      </c>
      <c r="AC1096" s="25">
        <f t="shared" si="197"/>
        <v>0</v>
      </c>
    </row>
    <row r="1097" spans="1:29">
      <c r="A1097">
        <f>'Data Entry'!A1098</f>
        <v>0</v>
      </c>
      <c r="B1097">
        <f>'Data Entry'!B1098</f>
        <v>0</v>
      </c>
      <c r="C1097">
        <f>'Data Entry'!C1098</f>
        <v>0</v>
      </c>
      <c r="D1097">
        <f>'Data Entry'!M1098</f>
        <v>0</v>
      </c>
      <c r="E1097">
        <f>'Data Entry'!N1098</f>
        <v>0</v>
      </c>
      <c r="F1097">
        <f>'Data Entry'!O1098</f>
        <v>0</v>
      </c>
      <c r="G1097">
        <f>'Data Entry'!P1098</f>
        <v>0</v>
      </c>
      <c r="H1097">
        <f>'Data Entry'!Q1098</f>
        <v>0</v>
      </c>
      <c r="I1097">
        <f>'Data Entry'!R1098</f>
        <v>0</v>
      </c>
      <c r="J1097">
        <f t="shared" si="187"/>
        <v>0</v>
      </c>
      <c r="K1097" s="1">
        <f>SUMIFS('I want to cry'!C$2:C$2000,'I want to cry'!$A$2:$A$2000,$B1097,'I want to cry'!$B$2:$B$2000,$C1097)</f>
        <v>0</v>
      </c>
      <c r="L1097" s="1">
        <f>SUMIFS('I want to cry'!D$2:D$2000,'I want to cry'!$A$2:$A$2000,$B1097,'I want to cry'!$B$2:$B$2000,$C1097)</f>
        <v>0</v>
      </c>
      <c r="M1097" s="1">
        <f>SUMIFS('I want to cry'!E$2:E$2000,'I want to cry'!$A$2:$A$2000,$B1097,'I want to cry'!$B$2:$B$2000,$C1097)</f>
        <v>0</v>
      </c>
      <c r="N1097" s="1">
        <f t="shared" si="188"/>
        <v>0</v>
      </c>
      <c r="O1097" s="1">
        <f t="shared" si="189"/>
        <v>0</v>
      </c>
      <c r="P1097" s="1">
        <f t="shared" si="190"/>
        <v>0</v>
      </c>
      <c r="Q1097" s="1">
        <f>SUMIF('I have a blue banner'!A$2:A$2000,D1097,'I have a blue banner'!L$2:L$2000)</f>
        <v>0</v>
      </c>
      <c r="R1097" s="1">
        <f>SUMIF('I have a blue banner'!A$2:A$2000,F1097,'I have a blue banner'!L$2:L$2000)</f>
        <v>0</v>
      </c>
      <c r="S1097" s="1">
        <f>SUMIF('I have a blue banner'!A$2:A$2000,I1097,'I have a blue banner'!L$2:L$2000)</f>
        <v>0</v>
      </c>
      <c r="T1097" s="1">
        <f>SUMIF('I wanna go biking'!A$2:A$1000,D1097,'I wanna go biking'!D$2:D$2000)</f>
        <v>0</v>
      </c>
      <c r="U1097" s="1">
        <f>SUMIF('I wanna go biking'!A$2:A$2000,F1097,'I wanna go biking'!D$2:D$2000)</f>
        <v>0</v>
      </c>
      <c r="V1097" s="1">
        <f>SUMIF('I wanna go biking'!A$2:A$2000,H1097,'I wanna go biking'!D$2:D$2000)</f>
        <v>0</v>
      </c>
      <c r="W1097">
        <f t="shared" si="191"/>
        <v>0</v>
      </c>
      <c r="X1097">
        <f t="shared" si="192"/>
        <v>0</v>
      </c>
      <c r="Y1097">
        <f t="shared" si="193"/>
        <v>0</v>
      </c>
      <c r="Z1097">
        <f t="shared" si="194"/>
        <v>0</v>
      </c>
      <c r="AA1097">
        <f t="shared" si="195"/>
        <v>0</v>
      </c>
      <c r="AB1097">
        <f t="shared" si="196"/>
        <v>0</v>
      </c>
      <c r="AC1097" s="25">
        <f t="shared" si="197"/>
        <v>0</v>
      </c>
    </row>
    <row r="1098" spans="1:29">
      <c r="A1098">
        <f>'Data Entry'!A1099</f>
        <v>0</v>
      </c>
      <c r="B1098">
        <f>'Data Entry'!B1099</f>
        <v>0</v>
      </c>
      <c r="C1098">
        <f>'Data Entry'!C1099</f>
        <v>0</v>
      </c>
      <c r="D1098">
        <f>'Data Entry'!M1099</f>
        <v>0</v>
      </c>
      <c r="E1098">
        <f>'Data Entry'!N1099</f>
        <v>0</v>
      </c>
      <c r="F1098">
        <f>'Data Entry'!O1099</f>
        <v>0</v>
      </c>
      <c r="G1098">
        <f>'Data Entry'!P1099</f>
        <v>0</v>
      </c>
      <c r="H1098">
        <f>'Data Entry'!Q1099</f>
        <v>0</v>
      </c>
      <c r="I1098">
        <f>'Data Entry'!R1099</f>
        <v>0</v>
      </c>
      <c r="J1098">
        <f t="shared" si="187"/>
        <v>0</v>
      </c>
      <c r="K1098" s="1">
        <f>SUMIFS('I want to cry'!C$2:C$2000,'I want to cry'!$A$2:$A$2000,$B1098,'I want to cry'!$B$2:$B$2000,$C1098)</f>
        <v>0</v>
      </c>
      <c r="L1098" s="1">
        <f>SUMIFS('I want to cry'!D$2:D$2000,'I want to cry'!$A$2:$A$2000,$B1098,'I want to cry'!$B$2:$B$2000,$C1098)</f>
        <v>0</v>
      </c>
      <c r="M1098" s="1">
        <f>SUMIFS('I want to cry'!E$2:E$2000,'I want to cry'!$A$2:$A$2000,$B1098,'I want to cry'!$B$2:$B$2000,$C1098)</f>
        <v>0</v>
      </c>
      <c r="N1098" s="1">
        <f t="shared" si="188"/>
        <v>0</v>
      </c>
      <c r="O1098" s="1">
        <f t="shared" si="189"/>
        <v>0</v>
      </c>
      <c r="P1098" s="1">
        <f t="shared" si="190"/>
        <v>0</v>
      </c>
      <c r="Q1098" s="1">
        <f>SUMIF('I have a blue banner'!A$2:A$2000,D1098,'I have a blue banner'!L$2:L$2000)</f>
        <v>0</v>
      </c>
      <c r="R1098" s="1">
        <f>SUMIF('I have a blue banner'!A$2:A$2000,F1098,'I have a blue banner'!L$2:L$2000)</f>
        <v>0</v>
      </c>
      <c r="S1098" s="1">
        <f>SUMIF('I have a blue banner'!A$2:A$2000,I1098,'I have a blue banner'!L$2:L$2000)</f>
        <v>0</v>
      </c>
      <c r="T1098" s="1">
        <f>SUMIF('I wanna go biking'!A$2:A$1000,D1098,'I wanna go biking'!D$2:D$2000)</f>
        <v>0</v>
      </c>
      <c r="U1098" s="1">
        <f>SUMIF('I wanna go biking'!A$2:A$2000,F1098,'I wanna go biking'!D$2:D$2000)</f>
        <v>0</v>
      </c>
      <c r="V1098" s="1">
        <f>SUMIF('I wanna go biking'!A$2:A$2000,H1098,'I wanna go biking'!D$2:D$2000)</f>
        <v>0</v>
      </c>
      <c r="W1098">
        <f t="shared" si="191"/>
        <v>0</v>
      </c>
      <c r="X1098">
        <f t="shared" si="192"/>
        <v>0</v>
      </c>
      <c r="Y1098">
        <f t="shared" si="193"/>
        <v>0</v>
      </c>
      <c r="Z1098">
        <f t="shared" si="194"/>
        <v>0</v>
      </c>
      <c r="AA1098">
        <f t="shared" si="195"/>
        <v>0</v>
      </c>
      <c r="AB1098">
        <f t="shared" si="196"/>
        <v>0</v>
      </c>
      <c r="AC1098" s="25">
        <f t="shared" si="197"/>
        <v>0</v>
      </c>
    </row>
    <row r="1099" spans="1:29">
      <c r="A1099">
        <f>'Data Entry'!A1100</f>
        <v>0</v>
      </c>
      <c r="B1099">
        <f>'Data Entry'!B1100</f>
        <v>0</v>
      </c>
      <c r="C1099">
        <f>'Data Entry'!C1100</f>
        <v>0</v>
      </c>
      <c r="D1099">
        <f>'Data Entry'!M1100</f>
        <v>0</v>
      </c>
      <c r="E1099">
        <f>'Data Entry'!N1100</f>
        <v>0</v>
      </c>
      <c r="F1099">
        <f>'Data Entry'!O1100</f>
        <v>0</v>
      </c>
      <c r="G1099">
        <f>'Data Entry'!P1100</f>
        <v>0</v>
      </c>
      <c r="H1099">
        <f>'Data Entry'!Q1100</f>
        <v>0</v>
      </c>
      <c r="I1099">
        <f>'Data Entry'!R1100</f>
        <v>0</v>
      </c>
      <c r="J1099">
        <f t="shared" si="187"/>
        <v>0</v>
      </c>
      <c r="K1099" s="1">
        <f>SUMIFS('I want to cry'!C$2:C$2000,'I want to cry'!$A$2:$A$2000,$B1099,'I want to cry'!$B$2:$B$2000,$C1099)</f>
        <v>0</v>
      </c>
      <c r="L1099" s="1">
        <f>SUMIFS('I want to cry'!D$2:D$2000,'I want to cry'!$A$2:$A$2000,$B1099,'I want to cry'!$B$2:$B$2000,$C1099)</f>
        <v>0</v>
      </c>
      <c r="M1099" s="1">
        <f>SUMIFS('I want to cry'!E$2:E$2000,'I want to cry'!$A$2:$A$2000,$B1099,'I want to cry'!$B$2:$B$2000,$C1099)</f>
        <v>0</v>
      </c>
      <c r="N1099" s="1">
        <f t="shared" si="188"/>
        <v>0</v>
      </c>
      <c r="O1099" s="1">
        <f t="shared" si="189"/>
        <v>0</v>
      </c>
      <c r="P1099" s="1">
        <f t="shared" si="190"/>
        <v>0</v>
      </c>
      <c r="Q1099" s="1">
        <f>SUMIF('I have a blue banner'!A$2:A$2000,D1099,'I have a blue banner'!L$2:L$2000)</f>
        <v>0</v>
      </c>
      <c r="R1099" s="1">
        <f>SUMIF('I have a blue banner'!A$2:A$2000,F1099,'I have a blue banner'!L$2:L$2000)</f>
        <v>0</v>
      </c>
      <c r="S1099" s="1">
        <f>SUMIF('I have a blue banner'!A$2:A$2000,I1099,'I have a blue banner'!L$2:L$2000)</f>
        <v>0</v>
      </c>
      <c r="T1099" s="1">
        <f>SUMIF('I wanna go biking'!A$2:A$1000,D1099,'I wanna go biking'!D$2:D$2000)</f>
        <v>0</v>
      </c>
      <c r="U1099" s="1">
        <f>SUMIF('I wanna go biking'!A$2:A$2000,F1099,'I wanna go biking'!D$2:D$2000)</f>
        <v>0</v>
      </c>
      <c r="V1099" s="1">
        <f>SUMIF('I wanna go biking'!A$2:A$2000,H1099,'I wanna go biking'!D$2:D$2000)</f>
        <v>0</v>
      </c>
      <c r="W1099">
        <f t="shared" si="191"/>
        <v>0</v>
      </c>
      <c r="X1099">
        <f t="shared" si="192"/>
        <v>0</v>
      </c>
      <c r="Y1099">
        <f t="shared" si="193"/>
        <v>0</v>
      </c>
      <c r="Z1099">
        <f t="shared" si="194"/>
        <v>0</v>
      </c>
      <c r="AA1099">
        <f t="shared" si="195"/>
        <v>0</v>
      </c>
      <c r="AB1099">
        <f t="shared" si="196"/>
        <v>0</v>
      </c>
      <c r="AC1099" s="25">
        <f t="shared" si="197"/>
        <v>0</v>
      </c>
    </row>
    <row r="1100" spans="1:29">
      <c r="A1100">
        <f>'Data Entry'!A1101</f>
        <v>0</v>
      </c>
      <c r="B1100">
        <f>'Data Entry'!B1101</f>
        <v>0</v>
      </c>
      <c r="C1100">
        <f>'Data Entry'!C1101</f>
        <v>0</v>
      </c>
      <c r="D1100">
        <f>'Data Entry'!M1101</f>
        <v>0</v>
      </c>
      <c r="E1100">
        <f>'Data Entry'!N1101</f>
        <v>0</v>
      </c>
      <c r="F1100">
        <f>'Data Entry'!O1101</f>
        <v>0</v>
      </c>
      <c r="G1100">
        <f>'Data Entry'!P1101</f>
        <v>0</v>
      </c>
      <c r="H1100">
        <f>'Data Entry'!Q1101</f>
        <v>0</v>
      </c>
      <c r="I1100">
        <f>'Data Entry'!R1101</f>
        <v>0</v>
      </c>
      <c r="J1100">
        <f t="shared" si="187"/>
        <v>0</v>
      </c>
      <c r="K1100" s="1">
        <f>SUMIFS('I want to cry'!C$2:C$2000,'I want to cry'!$A$2:$A$2000,$B1100,'I want to cry'!$B$2:$B$2000,$C1100)</f>
        <v>0</v>
      </c>
      <c r="L1100" s="1">
        <f>SUMIFS('I want to cry'!D$2:D$2000,'I want to cry'!$A$2:$A$2000,$B1100,'I want to cry'!$B$2:$B$2000,$C1100)</f>
        <v>0</v>
      </c>
      <c r="M1100" s="1">
        <f>SUMIFS('I want to cry'!E$2:E$2000,'I want to cry'!$A$2:$A$2000,$B1100,'I want to cry'!$B$2:$B$2000,$C1100)</f>
        <v>0</v>
      </c>
      <c r="N1100" s="1">
        <f t="shared" si="188"/>
        <v>0</v>
      </c>
      <c r="O1100" s="1">
        <f t="shared" si="189"/>
        <v>0</v>
      </c>
      <c r="P1100" s="1">
        <f t="shared" si="190"/>
        <v>0</v>
      </c>
      <c r="Q1100" s="1">
        <f>SUMIF('I have a blue banner'!A$2:A$2000,D1100,'I have a blue banner'!L$2:L$2000)</f>
        <v>0</v>
      </c>
      <c r="R1100" s="1">
        <f>SUMIF('I have a blue banner'!A$2:A$2000,F1100,'I have a blue banner'!L$2:L$2000)</f>
        <v>0</v>
      </c>
      <c r="S1100" s="1">
        <f>SUMIF('I have a blue banner'!A$2:A$2000,I1100,'I have a blue banner'!L$2:L$2000)</f>
        <v>0</v>
      </c>
      <c r="T1100" s="1">
        <f>SUMIF('I wanna go biking'!A$2:A$1000,D1100,'I wanna go biking'!D$2:D$2000)</f>
        <v>0</v>
      </c>
      <c r="U1100" s="1">
        <f>SUMIF('I wanna go biking'!A$2:A$2000,F1100,'I wanna go biking'!D$2:D$2000)</f>
        <v>0</v>
      </c>
      <c r="V1100" s="1">
        <f>SUMIF('I wanna go biking'!A$2:A$2000,H1100,'I wanna go biking'!D$2:D$2000)</f>
        <v>0</v>
      </c>
      <c r="W1100">
        <f t="shared" si="191"/>
        <v>0</v>
      </c>
      <c r="X1100">
        <f t="shared" si="192"/>
        <v>0</v>
      </c>
      <c r="Y1100">
        <f t="shared" si="193"/>
        <v>0</v>
      </c>
      <c r="Z1100">
        <f t="shared" si="194"/>
        <v>0</v>
      </c>
      <c r="AA1100">
        <f t="shared" si="195"/>
        <v>0</v>
      </c>
      <c r="AB1100">
        <f t="shared" si="196"/>
        <v>0</v>
      </c>
      <c r="AC1100" s="25">
        <f t="shared" si="197"/>
        <v>0</v>
      </c>
    </row>
    <row r="1101" spans="1:29">
      <c r="A1101">
        <f>'Data Entry'!A1102</f>
        <v>0</v>
      </c>
      <c r="B1101">
        <f>'Data Entry'!B1102</f>
        <v>0</v>
      </c>
      <c r="C1101">
        <f>'Data Entry'!C1102</f>
        <v>0</v>
      </c>
      <c r="D1101">
        <f>'Data Entry'!M1102</f>
        <v>0</v>
      </c>
      <c r="E1101">
        <f>'Data Entry'!N1102</f>
        <v>0</v>
      </c>
      <c r="F1101">
        <f>'Data Entry'!O1102</f>
        <v>0</v>
      </c>
      <c r="G1101">
        <f>'Data Entry'!P1102</f>
        <v>0</v>
      </c>
      <c r="H1101">
        <f>'Data Entry'!Q1102</f>
        <v>0</v>
      </c>
      <c r="I1101">
        <f>'Data Entry'!R1102</f>
        <v>0</v>
      </c>
      <c r="J1101">
        <f t="shared" si="187"/>
        <v>0</v>
      </c>
      <c r="K1101" s="1">
        <f>SUMIFS('I want to cry'!C$2:C$2000,'I want to cry'!$A$2:$A$2000,$B1101,'I want to cry'!$B$2:$B$2000,$C1101)</f>
        <v>0</v>
      </c>
      <c r="L1101" s="1">
        <f>SUMIFS('I want to cry'!D$2:D$2000,'I want to cry'!$A$2:$A$2000,$B1101,'I want to cry'!$B$2:$B$2000,$C1101)</f>
        <v>0</v>
      </c>
      <c r="M1101" s="1">
        <f>SUMIFS('I want to cry'!E$2:E$2000,'I want to cry'!$A$2:$A$2000,$B1101,'I want to cry'!$B$2:$B$2000,$C1101)</f>
        <v>0</v>
      </c>
      <c r="N1101" s="1">
        <f t="shared" si="188"/>
        <v>0</v>
      </c>
      <c r="O1101" s="1">
        <f t="shared" si="189"/>
        <v>0</v>
      </c>
      <c r="P1101" s="1">
        <f t="shared" si="190"/>
        <v>0</v>
      </c>
      <c r="Q1101" s="1">
        <f>SUMIF('I have a blue banner'!A$2:A$2000,D1101,'I have a blue banner'!L$2:L$2000)</f>
        <v>0</v>
      </c>
      <c r="R1101" s="1">
        <f>SUMIF('I have a blue banner'!A$2:A$2000,F1101,'I have a blue banner'!L$2:L$2000)</f>
        <v>0</v>
      </c>
      <c r="S1101" s="1">
        <f>SUMIF('I have a blue banner'!A$2:A$2000,I1101,'I have a blue banner'!L$2:L$2000)</f>
        <v>0</v>
      </c>
      <c r="T1101" s="1">
        <f>SUMIF('I wanna go biking'!A$2:A$1000,D1101,'I wanna go biking'!D$2:D$2000)</f>
        <v>0</v>
      </c>
      <c r="U1101" s="1">
        <f>SUMIF('I wanna go biking'!A$2:A$2000,F1101,'I wanna go biking'!D$2:D$2000)</f>
        <v>0</v>
      </c>
      <c r="V1101" s="1">
        <f>SUMIF('I wanna go biking'!A$2:A$2000,H1101,'I wanna go biking'!D$2:D$2000)</f>
        <v>0</v>
      </c>
      <c r="W1101">
        <f t="shared" si="191"/>
        <v>0</v>
      </c>
      <c r="X1101">
        <f t="shared" si="192"/>
        <v>0</v>
      </c>
      <c r="Y1101">
        <f t="shared" si="193"/>
        <v>0</v>
      </c>
      <c r="Z1101">
        <f t="shared" si="194"/>
        <v>0</v>
      </c>
      <c r="AA1101">
        <f t="shared" si="195"/>
        <v>0</v>
      </c>
      <c r="AB1101">
        <f t="shared" si="196"/>
        <v>0</v>
      </c>
      <c r="AC1101" s="25">
        <f t="shared" si="197"/>
        <v>0</v>
      </c>
    </row>
    <row r="1102" spans="1:29">
      <c r="A1102">
        <f>'Data Entry'!A1103</f>
        <v>0</v>
      </c>
      <c r="B1102">
        <f>'Data Entry'!B1103</f>
        <v>0</v>
      </c>
      <c r="C1102">
        <f>'Data Entry'!C1103</f>
        <v>0</v>
      </c>
      <c r="D1102">
        <f>'Data Entry'!M1103</f>
        <v>0</v>
      </c>
      <c r="E1102">
        <f>'Data Entry'!N1103</f>
        <v>0</v>
      </c>
      <c r="F1102">
        <f>'Data Entry'!O1103</f>
        <v>0</v>
      </c>
      <c r="G1102">
        <f>'Data Entry'!P1103</f>
        <v>0</v>
      </c>
      <c r="H1102">
        <f>'Data Entry'!Q1103</f>
        <v>0</v>
      </c>
      <c r="I1102">
        <f>'Data Entry'!R1103</f>
        <v>0</v>
      </c>
      <c r="J1102">
        <f t="shared" si="187"/>
        <v>0</v>
      </c>
      <c r="K1102" s="1">
        <f>SUMIFS('I want to cry'!C$2:C$2000,'I want to cry'!$A$2:$A$2000,$B1102,'I want to cry'!$B$2:$B$2000,$C1102)</f>
        <v>0</v>
      </c>
      <c r="L1102" s="1">
        <f>SUMIFS('I want to cry'!D$2:D$2000,'I want to cry'!$A$2:$A$2000,$B1102,'I want to cry'!$B$2:$B$2000,$C1102)</f>
        <v>0</v>
      </c>
      <c r="M1102" s="1">
        <f>SUMIFS('I want to cry'!E$2:E$2000,'I want to cry'!$A$2:$A$2000,$B1102,'I want to cry'!$B$2:$B$2000,$C1102)</f>
        <v>0</v>
      </c>
      <c r="N1102" s="1">
        <f t="shared" si="188"/>
        <v>0</v>
      </c>
      <c r="O1102" s="1">
        <f t="shared" si="189"/>
        <v>0</v>
      </c>
      <c r="P1102" s="1">
        <f t="shared" si="190"/>
        <v>0</v>
      </c>
      <c r="Q1102" s="1">
        <f>SUMIF('I have a blue banner'!A$2:A$2000,D1102,'I have a blue banner'!L$2:L$2000)</f>
        <v>0</v>
      </c>
      <c r="R1102" s="1">
        <f>SUMIF('I have a blue banner'!A$2:A$2000,F1102,'I have a blue banner'!L$2:L$2000)</f>
        <v>0</v>
      </c>
      <c r="S1102" s="1">
        <f>SUMIF('I have a blue banner'!A$2:A$2000,I1102,'I have a blue banner'!L$2:L$2000)</f>
        <v>0</v>
      </c>
      <c r="T1102" s="1">
        <f>SUMIF('I wanna go biking'!A$2:A$1000,D1102,'I wanna go biking'!D$2:D$2000)</f>
        <v>0</v>
      </c>
      <c r="U1102" s="1">
        <f>SUMIF('I wanna go biking'!A$2:A$2000,F1102,'I wanna go biking'!D$2:D$2000)</f>
        <v>0</v>
      </c>
      <c r="V1102" s="1">
        <f>SUMIF('I wanna go biking'!A$2:A$2000,H1102,'I wanna go biking'!D$2:D$2000)</f>
        <v>0</v>
      </c>
      <c r="W1102">
        <f t="shared" si="191"/>
        <v>0</v>
      </c>
      <c r="X1102">
        <f t="shared" si="192"/>
        <v>0</v>
      </c>
      <c r="Y1102">
        <f t="shared" si="193"/>
        <v>0</v>
      </c>
      <c r="Z1102">
        <f t="shared" si="194"/>
        <v>0</v>
      </c>
      <c r="AA1102">
        <f t="shared" si="195"/>
        <v>0</v>
      </c>
      <c r="AB1102">
        <f t="shared" si="196"/>
        <v>0</v>
      </c>
      <c r="AC1102" s="25">
        <f t="shared" si="197"/>
        <v>0</v>
      </c>
    </row>
    <row r="1103" spans="1:29">
      <c r="A1103">
        <f>'Data Entry'!A1104</f>
        <v>0</v>
      </c>
      <c r="B1103">
        <f>'Data Entry'!B1104</f>
        <v>0</v>
      </c>
      <c r="C1103">
        <f>'Data Entry'!C1104</f>
        <v>0</v>
      </c>
      <c r="D1103">
        <f>'Data Entry'!M1104</f>
        <v>0</v>
      </c>
      <c r="E1103">
        <f>'Data Entry'!N1104</f>
        <v>0</v>
      </c>
      <c r="F1103">
        <f>'Data Entry'!O1104</f>
        <v>0</v>
      </c>
      <c r="G1103">
        <f>'Data Entry'!P1104</f>
        <v>0</v>
      </c>
      <c r="H1103">
        <f>'Data Entry'!Q1104</f>
        <v>0</v>
      </c>
      <c r="I1103">
        <f>'Data Entry'!R1104</f>
        <v>0</v>
      </c>
      <c r="J1103">
        <f t="shared" si="187"/>
        <v>0</v>
      </c>
      <c r="K1103" s="1">
        <f>SUMIFS('I want to cry'!C$2:C$2000,'I want to cry'!$A$2:$A$2000,$B1103,'I want to cry'!$B$2:$B$2000,$C1103)</f>
        <v>0</v>
      </c>
      <c r="L1103" s="1">
        <f>SUMIFS('I want to cry'!D$2:D$2000,'I want to cry'!$A$2:$A$2000,$B1103,'I want to cry'!$B$2:$B$2000,$C1103)</f>
        <v>0</v>
      </c>
      <c r="M1103" s="1">
        <f>SUMIFS('I want to cry'!E$2:E$2000,'I want to cry'!$A$2:$A$2000,$B1103,'I want to cry'!$B$2:$B$2000,$C1103)</f>
        <v>0</v>
      </c>
      <c r="N1103" s="1">
        <f t="shared" si="188"/>
        <v>0</v>
      </c>
      <c r="O1103" s="1">
        <f t="shared" si="189"/>
        <v>0</v>
      </c>
      <c r="P1103" s="1">
        <f t="shared" si="190"/>
        <v>0</v>
      </c>
      <c r="Q1103" s="1">
        <f>SUMIF('I have a blue banner'!A$2:A$2000,D1103,'I have a blue banner'!L$2:L$2000)</f>
        <v>0</v>
      </c>
      <c r="R1103" s="1">
        <f>SUMIF('I have a blue banner'!A$2:A$2000,F1103,'I have a blue banner'!L$2:L$2000)</f>
        <v>0</v>
      </c>
      <c r="S1103" s="1">
        <f>SUMIF('I have a blue banner'!A$2:A$2000,I1103,'I have a blue banner'!L$2:L$2000)</f>
        <v>0</v>
      </c>
      <c r="T1103" s="1">
        <f>SUMIF('I wanna go biking'!A$2:A$1000,D1103,'I wanna go biking'!D$2:D$2000)</f>
        <v>0</v>
      </c>
      <c r="U1103" s="1">
        <f>SUMIF('I wanna go biking'!A$2:A$2000,F1103,'I wanna go biking'!D$2:D$2000)</f>
        <v>0</v>
      </c>
      <c r="V1103" s="1">
        <f>SUMIF('I wanna go biking'!A$2:A$2000,H1103,'I wanna go biking'!D$2:D$2000)</f>
        <v>0</v>
      </c>
      <c r="W1103">
        <f t="shared" si="191"/>
        <v>0</v>
      </c>
      <c r="X1103">
        <f t="shared" si="192"/>
        <v>0</v>
      </c>
      <c r="Y1103">
        <f t="shared" si="193"/>
        <v>0</v>
      </c>
      <c r="Z1103">
        <f t="shared" si="194"/>
        <v>0</v>
      </c>
      <c r="AA1103">
        <f t="shared" si="195"/>
        <v>0</v>
      </c>
      <c r="AB1103">
        <f t="shared" si="196"/>
        <v>0</v>
      </c>
      <c r="AC1103" s="25">
        <f t="shared" si="197"/>
        <v>0</v>
      </c>
    </row>
    <row r="1104" spans="1:29">
      <c r="A1104">
        <f>'Data Entry'!A1105</f>
        <v>0</v>
      </c>
      <c r="B1104">
        <f>'Data Entry'!B1105</f>
        <v>0</v>
      </c>
      <c r="C1104">
        <f>'Data Entry'!C1105</f>
        <v>0</v>
      </c>
      <c r="D1104">
        <f>'Data Entry'!M1105</f>
        <v>0</v>
      </c>
      <c r="E1104">
        <f>'Data Entry'!N1105</f>
        <v>0</v>
      </c>
      <c r="F1104">
        <f>'Data Entry'!O1105</f>
        <v>0</v>
      </c>
      <c r="G1104">
        <f>'Data Entry'!P1105</f>
        <v>0</v>
      </c>
      <c r="H1104">
        <f>'Data Entry'!Q1105</f>
        <v>0</v>
      </c>
      <c r="I1104">
        <f>'Data Entry'!R1105</f>
        <v>0</v>
      </c>
      <c r="J1104">
        <f t="shared" si="187"/>
        <v>0</v>
      </c>
      <c r="K1104" s="1">
        <f>SUMIFS('I want to cry'!C$2:C$2000,'I want to cry'!$A$2:$A$2000,$B1104,'I want to cry'!$B$2:$B$2000,$C1104)</f>
        <v>0</v>
      </c>
      <c r="L1104" s="1">
        <f>SUMIFS('I want to cry'!D$2:D$2000,'I want to cry'!$A$2:$A$2000,$B1104,'I want to cry'!$B$2:$B$2000,$C1104)</f>
        <v>0</v>
      </c>
      <c r="M1104" s="1">
        <f>SUMIFS('I want to cry'!E$2:E$2000,'I want to cry'!$A$2:$A$2000,$B1104,'I want to cry'!$B$2:$B$2000,$C1104)</f>
        <v>0</v>
      </c>
      <c r="N1104" s="1">
        <f t="shared" si="188"/>
        <v>0</v>
      </c>
      <c r="O1104" s="1">
        <f t="shared" si="189"/>
        <v>0</v>
      </c>
      <c r="P1104" s="1">
        <f t="shared" si="190"/>
        <v>0</v>
      </c>
      <c r="Q1104" s="1">
        <f>SUMIF('I have a blue banner'!A$2:A$2000,D1104,'I have a blue banner'!L$2:L$2000)</f>
        <v>0</v>
      </c>
      <c r="R1104" s="1">
        <f>SUMIF('I have a blue banner'!A$2:A$2000,F1104,'I have a blue banner'!L$2:L$2000)</f>
        <v>0</v>
      </c>
      <c r="S1104" s="1">
        <f>SUMIF('I have a blue banner'!A$2:A$2000,I1104,'I have a blue banner'!L$2:L$2000)</f>
        <v>0</v>
      </c>
      <c r="T1104" s="1">
        <f>SUMIF('I wanna go biking'!A$2:A$1000,D1104,'I wanna go biking'!D$2:D$2000)</f>
        <v>0</v>
      </c>
      <c r="U1104" s="1">
        <f>SUMIF('I wanna go biking'!A$2:A$2000,F1104,'I wanna go biking'!D$2:D$2000)</f>
        <v>0</v>
      </c>
      <c r="V1104" s="1">
        <f>SUMIF('I wanna go biking'!A$2:A$2000,H1104,'I wanna go biking'!D$2:D$2000)</f>
        <v>0</v>
      </c>
      <c r="W1104">
        <f t="shared" si="191"/>
        <v>0</v>
      </c>
      <c r="X1104">
        <f t="shared" si="192"/>
        <v>0</v>
      </c>
      <c r="Y1104">
        <f t="shared" si="193"/>
        <v>0</v>
      </c>
      <c r="Z1104">
        <f t="shared" si="194"/>
        <v>0</v>
      </c>
      <c r="AA1104">
        <f t="shared" si="195"/>
        <v>0</v>
      </c>
      <c r="AB1104">
        <f t="shared" si="196"/>
        <v>0</v>
      </c>
      <c r="AC1104" s="25">
        <f t="shared" si="197"/>
        <v>0</v>
      </c>
    </row>
    <row r="1105" spans="1:29">
      <c r="A1105">
        <f>'Data Entry'!A1106</f>
        <v>0</v>
      </c>
      <c r="B1105">
        <f>'Data Entry'!B1106</f>
        <v>0</v>
      </c>
      <c r="C1105">
        <f>'Data Entry'!C1106</f>
        <v>0</v>
      </c>
      <c r="D1105">
        <f>'Data Entry'!M1106</f>
        <v>0</v>
      </c>
      <c r="E1105">
        <f>'Data Entry'!N1106</f>
        <v>0</v>
      </c>
      <c r="F1105">
        <f>'Data Entry'!O1106</f>
        <v>0</v>
      </c>
      <c r="G1105">
        <f>'Data Entry'!P1106</f>
        <v>0</v>
      </c>
      <c r="H1105">
        <f>'Data Entry'!Q1106</f>
        <v>0</v>
      </c>
      <c r="I1105">
        <f>'Data Entry'!R1106</f>
        <v>0</v>
      </c>
      <c r="J1105">
        <f t="shared" si="187"/>
        <v>0</v>
      </c>
      <c r="K1105" s="1">
        <f>SUMIFS('I want to cry'!C$2:C$2000,'I want to cry'!$A$2:$A$2000,$B1105,'I want to cry'!$B$2:$B$2000,$C1105)</f>
        <v>0</v>
      </c>
      <c r="L1105" s="1">
        <f>SUMIFS('I want to cry'!D$2:D$2000,'I want to cry'!$A$2:$A$2000,$B1105,'I want to cry'!$B$2:$B$2000,$C1105)</f>
        <v>0</v>
      </c>
      <c r="M1105" s="1">
        <f>SUMIFS('I want to cry'!E$2:E$2000,'I want to cry'!$A$2:$A$2000,$B1105,'I want to cry'!$B$2:$B$2000,$C1105)</f>
        <v>0</v>
      </c>
      <c r="N1105" s="1">
        <f t="shared" si="188"/>
        <v>0</v>
      </c>
      <c r="O1105" s="1">
        <f t="shared" si="189"/>
        <v>0</v>
      </c>
      <c r="P1105" s="1">
        <f t="shared" si="190"/>
        <v>0</v>
      </c>
      <c r="Q1105" s="1">
        <f>SUMIF('I have a blue banner'!A$2:A$2000,D1105,'I have a blue banner'!L$2:L$2000)</f>
        <v>0</v>
      </c>
      <c r="R1105" s="1">
        <f>SUMIF('I have a blue banner'!A$2:A$2000,F1105,'I have a blue banner'!L$2:L$2000)</f>
        <v>0</v>
      </c>
      <c r="S1105" s="1">
        <f>SUMIF('I have a blue banner'!A$2:A$2000,I1105,'I have a blue banner'!L$2:L$2000)</f>
        <v>0</v>
      </c>
      <c r="T1105" s="1">
        <f>SUMIF('I wanna go biking'!A$2:A$1000,D1105,'I wanna go biking'!D$2:D$2000)</f>
        <v>0</v>
      </c>
      <c r="U1105" s="1">
        <f>SUMIF('I wanna go biking'!A$2:A$2000,F1105,'I wanna go biking'!D$2:D$2000)</f>
        <v>0</v>
      </c>
      <c r="V1105" s="1">
        <f>SUMIF('I wanna go biking'!A$2:A$2000,H1105,'I wanna go biking'!D$2:D$2000)</f>
        <v>0</v>
      </c>
      <c r="W1105">
        <f t="shared" si="191"/>
        <v>0</v>
      </c>
      <c r="X1105">
        <f t="shared" si="192"/>
        <v>0</v>
      </c>
      <c r="Y1105">
        <f t="shared" si="193"/>
        <v>0</v>
      </c>
      <c r="Z1105">
        <f t="shared" si="194"/>
        <v>0</v>
      </c>
      <c r="AA1105">
        <f t="shared" si="195"/>
        <v>0</v>
      </c>
      <c r="AB1105">
        <f t="shared" si="196"/>
        <v>0</v>
      </c>
      <c r="AC1105" s="25">
        <f t="shared" si="197"/>
        <v>0</v>
      </c>
    </row>
    <row r="1106" spans="1:29">
      <c r="A1106">
        <f>'Data Entry'!A1107</f>
        <v>0</v>
      </c>
      <c r="B1106">
        <f>'Data Entry'!B1107</f>
        <v>0</v>
      </c>
      <c r="C1106">
        <f>'Data Entry'!C1107</f>
        <v>0</v>
      </c>
      <c r="D1106">
        <f>'Data Entry'!M1107</f>
        <v>0</v>
      </c>
      <c r="E1106">
        <f>'Data Entry'!N1107</f>
        <v>0</v>
      </c>
      <c r="F1106">
        <f>'Data Entry'!O1107</f>
        <v>0</v>
      </c>
      <c r="G1106">
        <f>'Data Entry'!P1107</f>
        <v>0</v>
      </c>
      <c r="H1106">
        <f>'Data Entry'!Q1107</f>
        <v>0</v>
      </c>
      <c r="I1106">
        <f>'Data Entry'!R1107</f>
        <v>0</v>
      </c>
      <c r="J1106">
        <f t="shared" si="187"/>
        <v>0</v>
      </c>
      <c r="K1106" s="1">
        <f>SUMIFS('I want to cry'!C$2:C$2000,'I want to cry'!$A$2:$A$2000,$B1106,'I want to cry'!$B$2:$B$2000,$C1106)</f>
        <v>0</v>
      </c>
      <c r="L1106" s="1">
        <f>SUMIFS('I want to cry'!D$2:D$2000,'I want to cry'!$A$2:$A$2000,$B1106,'I want to cry'!$B$2:$B$2000,$C1106)</f>
        <v>0</v>
      </c>
      <c r="M1106" s="1">
        <f>SUMIFS('I want to cry'!E$2:E$2000,'I want to cry'!$A$2:$A$2000,$B1106,'I want to cry'!$B$2:$B$2000,$C1106)</f>
        <v>0</v>
      </c>
      <c r="N1106" s="1">
        <f t="shared" si="188"/>
        <v>0</v>
      </c>
      <c r="O1106" s="1">
        <f t="shared" si="189"/>
        <v>0</v>
      </c>
      <c r="P1106" s="1">
        <f t="shared" si="190"/>
        <v>0</v>
      </c>
      <c r="Q1106" s="1">
        <f>SUMIF('I have a blue banner'!A$2:A$2000,D1106,'I have a blue banner'!L$2:L$2000)</f>
        <v>0</v>
      </c>
      <c r="R1106" s="1">
        <f>SUMIF('I have a blue banner'!A$2:A$2000,F1106,'I have a blue banner'!L$2:L$2000)</f>
        <v>0</v>
      </c>
      <c r="S1106" s="1">
        <f>SUMIF('I have a blue banner'!A$2:A$2000,I1106,'I have a blue banner'!L$2:L$2000)</f>
        <v>0</v>
      </c>
      <c r="T1106" s="1">
        <f>SUMIF('I wanna go biking'!A$2:A$1000,D1106,'I wanna go biking'!D$2:D$2000)</f>
        <v>0</v>
      </c>
      <c r="U1106" s="1">
        <f>SUMIF('I wanna go biking'!A$2:A$2000,F1106,'I wanna go biking'!D$2:D$2000)</f>
        <v>0</v>
      </c>
      <c r="V1106" s="1">
        <f>SUMIF('I wanna go biking'!A$2:A$2000,H1106,'I wanna go biking'!D$2:D$2000)</f>
        <v>0</v>
      </c>
      <c r="W1106">
        <f t="shared" si="191"/>
        <v>0</v>
      </c>
      <c r="X1106">
        <f t="shared" si="192"/>
        <v>0</v>
      </c>
      <c r="Y1106">
        <f t="shared" si="193"/>
        <v>0</v>
      </c>
      <c r="Z1106">
        <f t="shared" si="194"/>
        <v>0</v>
      </c>
      <c r="AA1106">
        <f t="shared" si="195"/>
        <v>0</v>
      </c>
      <c r="AB1106">
        <f t="shared" si="196"/>
        <v>0</v>
      </c>
      <c r="AC1106" s="25">
        <f t="shared" si="197"/>
        <v>0</v>
      </c>
    </row>
    <row r="1107" spans="1:29">
      <c r="A1107">
        <f>'Data Entry'!A1108</f>
        <v>0</v>
      </c>
      <c r="B1107">
        <f>'Data Entry'!B1108</f>
        <v>0</v>
      </c>
      <c r="C1107">
        <f>'Data Entry'!C1108</f>
        <v>0</v>
      </c>
      <c r="D1107">
        <f>'Data Entry'!M1108</f>
        <v>0</v>
      </c>
      <c r="E1107">
        <f>'Data Entry'!N1108</f>
        <v>0</v>
      </c>
      <c r="F1107">
        <f>'Data Entry'!O1108</f>
        <v>0</v>
      </c>
      <c r="G1107">
        <f>'Data Entry'!P1108</f>
        <v>0</v>
      </c>
      <c r="H1107">
        <f>'Data Entry'!Q1108</f>
        <v>0</v>
      </c>
      <c r="I1107">
        <f>'Data Entry'!R1108</f>
        <v>0</v>
      </c>
      <c r="J1107">
        <f t="shared" si="187"/>
        <v>0</v>
      </c>
      <c r="K1107" s="1">
        <f>SUMIFS('I want to cry'!C$2:C$2000,'I want to cry'!$A$2:$A$2000,$B1107,'I want to cry'!$B$2:$B$2000,$C1107)</f>
        <v>0</v>
      </c>
      <c r="L1107" s="1">
        <f>SUMIFS('I want to cry'!D$2:D$2000,'I want to cry'!$A$2:$A$2000,$B1107,'I want to cry'!$B$2:$B$2000,$C1107)</f>
        <v>0</v>
      </c>
      <c r="M1107" s="1">
        <f>SUMIFS('I want to cry'!E$2:E$2000,'I want to cry'!$A$2:$A$2000,$B1107,'I want to cry'!$B$2:$B$2000,$C1107)</f>
        <v>0</v>
      </c>
      <c r="N1107" s="1">
        <f t="shared" si="188"/>
        <v>0</v>
      </c>
      <c r="O1107" s="1">
        <f t="shared" si="189"/>
        <v>0</v>
      </c>
      <c r="P1107" s="1">
        <f t="shared" si="190"/>
        <v>0</v>
      </c>
      <c r="Q1107" s="1">
        <f>SUMIF('I have a blue banner'!A$2:A$2000,D1107,'I have a blue banner'!L$2:L$2000)</f>
        <v>0</v>
      </c>
      <c r="R1107" s="1">
        <f>SUMIF('I have a blue banner'!A$2:A$2000,F1107,'I have a blue banner'!L$2:L$2000)</f>
        <v>0</v>
      </c>
      <c r="S1107" s="1">
        <f>SUMIF('I have a blue banner'!A$2:A$2000,I1107,'I have a blue banner'!L$2:L$2000)</f>
        <v>0</v>
      </c>
      <c r="T1107" s="1">
        <f>SUMIF('I wanna go biking'!A$2:A$1000,D1107,'I wanna go biking'!D$2:D$2000)</f>
        <v>0</v>
      </c>
      <c r="U1107" s="1">
        <f>SUMIF('I wanna go biking'!A$2:A$2000,F1107,'I wanna go biking'!D$2:D$2000)</f>
        <v>0</v>
      </c>
      <c r="V1107" s="1">
        <f>SUMIF('I wanna go biking'!A$2:A$2000,H1107,'I wanna go biking'!D$2:D$2000)</f>
        <v>0</v>
      </c>
      <c r="W1107">
        <f t="shared" si="191"/>
        <v>0</v>
      </c>
      <c r="X1107">
        <f t="shared" si="192"/>
        <v>0</v>
      </c>
      <c r="Y1107">
        <f t="shared" si="193"/>
        <v>0</v>
      </c>
      <c r="Z1107">
        <f t="shared" si="194"/>
        <v>0</v>
      </c>
      <c r="AA1107">
        <f t="shared" si="195"/>
        <v>0</v>
      </c>
      <c r="AB1107">
        <f t="shared" si="196"/>
        <v>0</v>
      </c>
      <c r="AC1107" s="25">
        <f t="shared" si="197"/>
        <v>0</v>
      </c>
    </row>
    <row r="1108" spans="1:29">
      <c r="A1108">
        <f>'Data Entry'!A1109</f>
        <v>0</v>
      </c>
      <c r="B1108">
        <f>'Data Entry'!B1109</f>
        <v>0</v>
      </c>
      <c r="C1108">
        <f>'Data Entry'!C1109</f>
        <v>0</v>
      </c>
      <c r="D1108">
        <f>'Data Entry'!M1109</f>
        <v>0</v>
      </c>
      <c r="E1108">
        <f>'Data Entry'!N1109</f>
        <v>0</v>
      </c>
      <c r="F1108">
        <f>'Data Entry'!O1109</f>
        <v>0</v>
      </c>
      <c r="G1108">
        <f>'Data Entry'!P1109</f>
        <v>0</v>
      </c>
      <c r="H1108">
        <f>'Data Entry'!Q1109</f>
        <v>0</v>
      </c>
      <c r="I1108">
        <f>'Data Entry'!R1109</f>
        <v>0</v>
      </c>
      <c r="J1108">
        <f t="shared" si="187"/>
        <v>0</v>
      </c>
      <c r="K1108" s="1">
        <f>SUMIFS('I want to cry'!C$2:C$2000,'I want to cry'!$A$2:$A$2000,$B1108,'I want to cry'!$B$2:$B$2000,$C1108)</f>
        <v>0</v>
      </c>
      <c r="L1108" s="1">
        <f>SUMIFS('I want to cry'!D$2:D$2000,'I want to cry'!$A$2:$A$2000,$B1108,'I want to cry'!$B$2:$B$2000,$C1108)</f>
        <v>0</v>
      </c>
      <c r="M1108" s="1">
        <f>SUMIFS('I want to cry'!E$2:E$2000,'I want to cry'!$A$2:$A$2000,$B1108,'I want to cry'!$B$2:$B$2000,$C1108)</f>
        <v>0</v>
      </c>
      <c r="N1108" s="1">
        <f t="shared" si="188"/>
        <v>0</v>
      </c>
      <c r="O1108" s="1">
        <f t="shared" si="189"/>
        <v>0</v>
      </c>
      <c r="P1108" s="1">
        <f t="shared" si="190"/>
        <v>0</v>
      </c>
      <c r="Q1108" s="1">
        <f>SUMIF('I have a blue banner'!A$2:A$2000,D1108,'I have a blue banner'!L$2:L$2000)</f>
        <v>0</v>
      </c>
      <c r="R1108" s="1">
        <f>SUMIF('I have a blue banner'!A$2:A$2000,F1108,'I have a blue banner'!L$2:L$2000)</f>
        <v>0</v>
      </c>
      <c r="S1108" s="1">
        <f>SUMIF('I have a blue banner'!A$2:A$2000,I1108,'I have a blue banner'!L$2:L$2000)</f>
        <v>0</v>
      </c>
      <c r="T1108" s="1">
        <f>SUMIF('I wanna go biking'!A$2:A$1000,D1108,'I wanna go biking'!D$2:D$2000)</f>
        <v>0</v>
      </c>
      <c r="U1108" s="1">
        <f>SUMIF('I wanna go biking'!A$2:A$2000,F1108,'I wanna go biking'!D$2:D$2000)</f>
        <v>0</v>
      </c>
      <c r="V1108" s="1">
        <f>SUMIF('I wanna go biking'!A$2:A$2000,H1108,'I wanna go biking'!D$2:D$2000)</f>
        <v>0</v>
      </c>
      <c r="W1108">
        <f t="shared" si="191"/>
        <v>0</v>
      </c>
      <c r="X1108">
        <f t="shared" si="192"/>
        <v>0</v>
      </c>
      <c r="Y1108">
        <f t="shared" si="193"/>
        <v>0</v>
      </c>
      <c r="Z1108">
        <f t="shared" si="194"/>
        <v>0</v>
      </c>
      <c r="AA1108">
        <f t="shared" si="195"/>
        <v>0</v>
      </c>
      <c r="AB1108">
        <f t="shared" si="196"/>
        <v>0</v>
      </c>
      <c r="AC1108" s="25">
        <f t="shared" si="197"/>
        <v>0</v>
      </c>
    </row>
    <row r="1109" spans="1:29">
      <c r="A1109">
        <f>'Data Entry'!A1110</f>
        <v>0</v>
      </c>
      <c r="B1109">
        <f>'Data Entry'!B1110</f>
        <v>0</v>
      </c>
      <c r="C1109">
        <f>'Data Entry'!C1110</f>
        <v>0</v>
      </c>
      <c r="D1109">
        <f>'Data Entry'!M1110</f>
        <v>0</v>
      </c>
      <c r="E1109">
        <f>'Data Entry'!N1110</f>
        <v>0</v>
      </c>
      <c r="F1109">
        <f>'Data Entry'!O1110</f>
        <v>0</v>
      </c>
      <c r="G1109">
        <f>'Data Entry'!P1110</f>
        <v>0</v>
      </c>
      <c r="H1109">
        <f>'Data Entry'!Q1110</f>
        <v>0</v>
      </c>
      <c r="I1109">
        <f>'Data Entry'!R1110</f>
        <v>0</v>
      </c>
      <c r="J1109">
        <f t="shared" si="187"/>
        <v>0</v>
      </c>
      <c r="K1109" s="1">
        <f>SUMIFS('I want to cry'!C$2:C$2000,'I want to cry'!$A$2:$A$2000,$B1109,'I want to cry'!$B$2:$B$2000,$C1109)</f>
        <v>0</v>
      </c>
      <c r="L1109" s="1">
        <f>SUMIFS('I want to cry'!D$2:D$2000,'I want to cry'!$A$2:$A$2000,$B1109,'I want to cry'!$B$2:$B$2000,$C1109)</f>
        <v>0</v>
      </c>
      <c r="M1109" s="1">
        <f>SUMIFS('I want to cry'!E$2:E$2000,'I want to cry'!$A$2:$A$2000,$B1109,'I want to cry'!$B$2:$B$2000,$C1109)</f>
        <v>0</v>
      </c>
      <c r="N1109" s="1">
        <f t="shared" si="188"/>
        <v>0</v>
      </c>
      <c r="O1109" s="1">
        <f t="shared" si="189"/>
        <v>0</v>
      </c>
      <c r="P1109" s="1">
        <f t="shared" si="190"/>
        <v>0</v>
      </c>
      <c r="Q1109" s="1">
        <f>SUMIF('I have a blue banner'!A$2:A$2000,D1109,'I have a blue banner'!L$2:L$2000)</f>
        <v>0</v>
      </c>
      <c r="R1109" s="1">
        <f>SUMIF('I have a blue banner'!A$2:A$2000,F1109,'I have a blue banner'!L$2:L$2000)</f>
        <v>0</v>
      </c>
      <c r="S1109" s="1">
        <f>SUMIF('I have a blue banner'!A$2:A$2000,I1109,'I have a blue banner'!L$2:L$2000)</f>
        <v>0</v>
      </c>
      <c r="T1109" s="1">
        <f>SUMIF('I wanna go biking'!A$2:A$1000,D1109,'I wanna go biking'!D$2:D$2000)</f>
        <v>0</v>
      </c>
      <c r="U1109" s="1">
        <f>SUMIF('I wanna go biking'!A$2:A$2000,F1109,'I wanna go biking'!D$2:D$2000)</f>
        <v>0</v>
      </c>
      <c r="V1109" s="1">
        <f>SUMIF('I wanna go biking'!A$2:A$2000,H1109,'I wanna go biking'!D$2:D$2000)</f>
        <v>0</v>
      </c>
      <c r="W1109">
        <f t="shared" si="191"/>
        <v>0</v>
      </c>
      <c r="X1109">
        <f t="shared" si="192"/>
        <v>0</v>
      </c>
      <c r="Y1109">
        <f t="shared" si="193"/>
        <v>0</v>
      </c>
      <c r="Z1109">
        <f t="shared" si="194"/>
        <v>0</v>
      </c>
      <c r="AA1109">
        <f t="shared" si="195"/>
        <v>0</v>
      </c>
      <c r="AB1109">
        <f t="shared" si="196"/>
        <v>0</v>
      </c>
      <c r="AC1109" s="25">
        <f t="shared" si="197"/>
        <v>0</v>
      </c>
    </row>
    <row r="1110" spans="1:29">
      <c r="A1110">
        <f>'Data Entry'!A1111</f>
        <v>0</v>
      </c>
      <c r="B1110">
        <f>'Data Entry'!B1111</f>
        <v>0</v>
      </c>
      <c r="C1110">
        <f>'Data Entry'!C1111</f>
        <v>0</v>
      </c>
      <c r="D1110">
        <f>'Data Entry'!M1111</f>
        <v>0</v>
      </c>
      <c r="E1110">
        <f>'Data Entry'!N1111</f>
        <v>0</v>
      </c>
      <c r="F1110">
        <f>'Data Entry'!O1111</f>
        <v>0</v>
      </c>
      <c r="G1110">
        <f>'Data Entry'!P1111</f>
        <v>0</v>
      </c>
      <c r="H1110">
        <f>'Data Entry'!Q1111</f>
        <v>0</v>
      </c>
      <c r="I1110">
        <f>'Data Entry'!R1111</f>
        <v>0</v>
      </c>
      <c r="J1110">
        <f t="shared" si="187"/>
        <v>0</v>
      </c>
      <c r="K1110" s="1">
        <f>SUMIFS('I want to cry'!C$2:C$2000,'I want to cry'!$A$2:$A$2000,$B1110,'I want to cry'!$B$2:$B$2000,$C1110)</f>
        <v>0</v>
      </c>
      <c r="L1110" s="1">
        <f>SUMIFS('I want to cry'!D$2:D$2000,'I want to cry'!$A$2:$A$2000,$B1110,'I want to cry'!$B$2:$B$2000,$C1110)</f>
        <v>0</v>
      </c>
      <c r="M1110" s="1">
        <f>SUMIFS('I want to cry'!E$2:E$2000,'I want to cry'!$A$2:$A$2000,$B1110,'I want to cry'!$B$2:$B$2000,$C1110)</f>
        <v>0</v>
      </c>
      <c r="N1110" s="1">
        <f t="shared" si="188"/>
        <v>0</v>
      </c>
      <c r="O1110" s="1">
        <f t="shared" si="189"/>
        <v>0</v>
      </c>
      <c r="P1110" s="1">
        <f t="shared" si="190"/>
        <v>0</v>
      </c>
      <c r="Q1110" s="1">
        <f>SUMIF('I have a blue banner'!A$2:A$2000,D1110,'I have a blue banner'!L$2:L$2000)</f>
        <v>0</v>
      </c>
      <c r="R1110" s="1">
        <f>SUMIF('I have a blue banner'!A$2:A$2000,F1110,'I have a blue banner'!L$2:L$2000)</f>
        <v>0</v>
      </c>
      <c r="S1110" s="1">
        <f>SUMIF('I have a blue banner'!A$2:A$2000,I1110,'I have a blue banner'!L$2:L$2000)</f>
        <v>0</v>
      </c>
      <c r="T1110" s="1">
        <f>SUMIF('I wanna go biking'!A$2:A$1000,D1110,'I wanna go biking'!D$2:D$2000)</f>
        <v>0</v>
      </c>
      <c r="U1110" s="1">
        <f>SUMIF('I wanna go biking'!A$2:A$2000,F1110,'I wanna go biking'!D$2:D$2000)</f>
        <v>0</v>
      </c>
      <c r="V1110" s="1">
        <f>SUMIF('I wanna go biking'!A$2:A$2000,H1110,'I wanna go biking'!D$2:D$2000)</f>
        <v>0</v>
      </c>
      <c r="W1110">
        <f t="shared" si="191"/>
        <v>0</v>
      </c>
      <c r="X1110">
        <f t="shared" si="192"/>
        <v>0</v>
      </c>
      <c r="Y1110">
        <f t="shared" si="193"/>
        <v>0</v>
      </c>
      <c r="Z1110">
        <f t="shared" si="194"/>
        <v>0</v>
      </c>
      <c r="AA1110">
        <f t="shared" si="195"/>
        <v>0</v>
      </c>
      <c r="AB1110">
        <f t="shared" si="196"/>
        <v>0</v>
      </c>
      <c r="AC1110" s="25">
        <f t="shared" si="197"/>
        <v>0</v>
      </c>
    </row>
    <row r="1111" spans="1:29">
      <c r="A1111">
        <f>'Data Entry'!A1112</f>
        <v>0</v>
      </c>
      <c r="B1111">
        <f>'Data Entry'!B1112</f>
        <v>0</v>
      </c>
      <c r="C1111">
        <f>'Data Entry'!C1112</f>
        <v>0</v>
      </c>
      <c r="D1111">
        <f>'Data Entry'!M1112</f>
        <v>0</v>
      </c>
      <c r="E1111">
        <f>'Data Entry'!N1112</f>
        <v>0</v>
      </c>
      <c r="F1111">
        <f>'Data Entry'!O1112</f>
        <v>0</v>
      </c>
      <c r="G1111">
        <f>'Data Entry'!P1112</f>
        <v>0</v>
      </c>
      <c r="H1111">
        <f>'Data Entry'!Q1112</f>
        <v>0</v>
      </c>
      <c r="I1111">
        <f>'Data Entry'!R1112</f>
        <v>0</v>
      </c>
      <c r="J1111">
        <f t="shared" si="187"/>
        <v>0</v>
      </c>
      <c r="K1111" s="1">
        <f>SUMIFS('I want to cry'!C$2:C$2000,'I want to cry'!$A$2:$A$2000,$B1111,'I want to cry'!$B$2:$B$2000,$C1111)</f>
        <v>0</v>
      </c>
      <c r="L1111" s="1">
        <f>SUMIFS('I want to cry'!D$2:D$2000,'I want to cry'!$A$2:$A$2000,$B1111,'I want to cry'!$B$2:$B$2000,$C1111)</f>
        <v>0</v>
      </c>
      <c r="M1111" s="1">
        <f>SUMIFS('I want to cry'!E$2:E$2000,'I want to cry'!$A$2:$A$2000,$B1111,'I want to cry'!$B$2:$B$2000,$C1111)</f>
        <v>0</v>
      </c>
      <c r="N1111" s="1">
        <f t="shared" si="188"/>
        <v>0</v>
      </c>
      <c r="O1111" s="1">
        <f t="shared" si="189"/>
        <v>0</v>
      </c>
      <c r="P1111" s="1">
        <f t="shared" si="190"/>
        <v>0</v>
      </c>
      <c r="Q1111" s="1">
        <f>SUMIF('I have a blue banner'!A$2:A$2000,D1111,'I have a blue banner'!L$2:L$2000)</f>
        <v>0</v>
      </c>
      <c r="R1111" s="1">
        <f>SUMIF('I have a blue banner'!A$2:A$2000,F1111,'I have a blue banner'!L$2:L$2000)</f>
        <v>0</v>
      </c>
      <c r="S1111" s="1">
        <f>SUMIF('I have a blue banner'!A$2:A$2000,I1111,'I have a blue banner'!L$2:L$2000)</f>
        <v>0</v>
      </c>
      <c r="T1111" s="1">
        <f>SUMIF('I wanna go biking'!A$2:A$1000,D1111,'I wanna go biking'!D$2:D$2000)</f>
        <v>0</v>
      </c>
      <c r="U1111" s="1">
        <f>SUMIF('I wanna go biking'!A$2:A$2000,F1111,'I wanna go biking'!D$2:D$2000)</f>
        <v>0</v>
      </c>
      <c r="V1111" s="1">
        <f>SUMIF('I wanna go biking'!A$2:A$2000,H1111,'I wanna go biking'!D$2:D$2000)</f>
        <v>0</v>
      </c>
      <c r="W1111">
        <f t="shared" si="191"/>
        <v>0</v>
      </c>
      <c r="X1111">
        <f t="shared" si="192"/>
        <v>0</v>
      </c>
      <c r="Y1111">
        <f t="shared" si="193"/>
        <v>0</v>
      </c>
      <c r="Z1111">
        <f t="shared" si="194"/>
        <v>0</v>
      </c>
      <c r="AA1111">
        <f t="shared" si="195"/>
        <v>0</v>
      </c>
      <c r="AB1111">
        <f t="shared" si="196"/>
        <v>0</v>
      </c>
      <c r="AC1111" s="25">
        <f t="shared" si="197"/>
        <v>0</v>
      </c>
    </row>
    <row r="1112" spans="1:29">
      <c r="A1112">
        <f>'Data Entry'!A1113</f>
        <v>0</v>
      </c>
      <c r="B1112">
        <f>'Data Entry'!B1113</f>
        <v>0</v>
      </c>
      <c r="C1112">
        <f>'Data Entry'!C1113</f>
        <v>0</v>
      </c>
      <c r="D1112">
        <f>'Data Entry'!M1113</f>
        <v>0</v>
      </c>
      <c r="E1112">
        <f>'Data Entry'!N1113</f>
        <v>0</v>
      </c>
      <c r="F1112">
        <f>'Data Entry'!O1113</f>
        <v>0</v>
      </c>
      <c r="G1112">
        <f>'Data Entry'!P1113</f>
        <v>0</v>
      </c>
      <c r="H1112">
        <f>'Data Entry'!Q1113</f>
        <v>0</v>
      </c>
      <c r="I1112">
        <f>'Data Entry'!R1113</f>
        <v>0</v>
      </c>
      <c r="J1112">
        <f t="shared" si="187"/>
        <v>0</v>
      </c>
      <c r="K1112" s="1">
        <f>SUMIFS('I want to cry'!C$2:C$2000,'I want to cry'!$A$2:$A$2000,$B1112,'I want to cry'!$B$2:$B$2000,$C1112)</f>
        <v>0</v>
      </c>
      <c r="L1112" s="1">
        <f>SUMIFS('I want to cry'!D$2:D$2000,'I want to cry'!$A$2:$A$2000,$B1112,'I want to cry'!$B$2:$B$2000,$C1112)</f>
        <v>0</v>
      </c>
      <c r="M1112" s="1">
        <f>SUMIFS('I want to cry'!E$2:E$2000,'I want to cry'!$A$2:$A$2000,$B1112,'I want to cry'!$B$2:$B$2000,$C1112)</f>
        <v>0</v>
      </c>
      <c r="N1112" s="1">
        <f t="shared" si="188"/>
        <v>0</v>
      </c>
      <c r="O1112" s="1">
        <f t="shared" si="189"/>
        <v>0</v>
      </c>
      <c r="P1112" s="1">
        <f t="shared" si="190"/>
        <v>0</v>
      </c>
      <c r="Q1112" s="1">
        <f>SUMIF('I have a blue banner'!A$2:A$2000,D1112,'I have a blue banner'!L$2:L$2000)</f>
        <v>0</v>
      </c>
      <c r="R1112" s="1">
        <f>SUMIF('I have a blue banner'!A$2:A$2000,F1112,'I have a blue banner'!L$2:L$2000)</f>
        <v>0</v>
      </c>
      <c r="S1112" s="1">
        <f>SUMIF('I have a blue banner'!A$2:A$2000,I1112,'I have a blue banner'!L$2:L$2000)</f>
        <v>0</v>
      </c>
      <c r="T1112" s="1">
        <f>SUMIF('I wanna go biking'!A$2:A$1000,D1112,'I wanna go biking'!D$2:D$2000)</f>
        <v>0</v>
      </c>
      <c r="U1112" s="1">
        <f>SUMIF('I wanna go biking'!A$2:A$2000,F1112,'I wanna go biking'!D$2:D$2000)</f>
        <v>0</v>
      </c>
      <c r="V1112" s="1">
        <f>SUMIF('I wanna go biking'!A$2:A$2000,H1112,'I wanna go biking'!D$2:D$2000)</f>
        <v>0</v>
      </c>
      <c r="W1112">
        <f t="shared" si="191"/>
        <v>0</v>
      </c>
      <c r="X1112">
        <f t="shared" si="192"/>
        <v>0</v>
      </c>
      <c r="Y1112">
        <f t="shared" si="193"/>
        <v>0</v>
      </c>
      <c r="Z1112">
        <f t="shared" si="194"/>
        <v>0</v>
      </c>
      <c r="AA1112">
        <f t="shared" si="195"/>
        <v>0</v>
      </c>
      <c r="AB1112">
        <f t="shared" si="196"/>
        <v>0</v>
      </c>
      <c r="AC1112" s="25">
        <f t="shared" si="197"/>
        <v>0</v>
      </c>
    </row>
    <row r="1113" spans="1:29">
      <c r="A1113">
        <f>'Data Entry'!A1114</f>
        <v>0</v>
      </c>
      <c r="B1113">
        <f>'Data Entry'!B1114</f>
        <v>0</v>
      </c>
      <c r="C1113">
        <f>'Data Entry'!C1114</f>
        <v>0</v>
      </c>
      <c r="D1113">
        <f>'Data Entry'!M1114</f>
        <v>0</v>
      </c>
      <c r="E1113">
        <f>'Data Entry'!N1114</f>
        <v>0</v>
      </c>
      <c r="F1113">
        <f>'Data Entry'!O1114</f>
        <v>0</v>
      </c>
      <c r="G1113">
        <f>'Data Entry'!P1114</f>
        <v>0</v>
      </c>
      <c r="H1113">
        <f>'Data Entry'!Q1114</f>
        <v>0</v>
      </c>
      <c r="I1113">
        <f>'Data Entry'!R1114</f>
        <v>0</v>
      </c>
      <c r="J1113">
        <f t="shared" si="187"/>
        <v>0</v>
      </c>
      <c r="K1113" s="1">
        <f>SUMIFS('I want to cry'!C$2:C$2000,'I want to cry'!$A$2:$A$2000,$B1113,'I want to cry'!$B$2:$B$2000,$C1113)</f>
        <v>0</v>
      </c>
      <c r="L1113" s="1">
        <f>SUMIFS('I want to cry'!D$2:D$2000,'I want to cry'!$A$2:$A$2000,$B1113,'I want to cry'!$B$2:$B$2000,$C1113)</f>
        <v>0</v>
      </c>
      <c r="M1113" s="1">
        <f>SUMIFS('I want to cry'!E$2:E$2000,'I want to cry'!$A$2:$A$2000,$B1113,'I want to cry'!$B$2:$B$2000,$C1113)</f>
        <v>0</v>
      </c>
      <c r="N1113" s="1">
        <f t="shared" si="188"/>
        <v>0</v>
      </c>
      <c r="O1113" s="1">
        <f t="shared" si="189"/>
        <v>0</v>
      </c>
      <c r="P1113" s="1">
        <f t="shared" si="190"/>
        <v>0</v>
      </c>
      <c r="Q1113" s="1">
        <f>SUMIF('I have a blue banner'!A$2:A$2000,D1113,'I have a blue banner'!L$2:L$2000)</f>
        <v>0</v>
      </c>
      <c r="R1113" s="1">
        <f>SUMIF('I have a blue banner'!A$2:A$2000,F1113,'I have a blue banner'!L$2:L$2000)</f>
        <v>0</v>
      </c>
      <c r="S1113" s="1">
        <f>SUMIF('I have a blue banner'!A$2:A$2000,I1113,'I have a blue banner'!L$2:L$2000)</f>
        <v>0</v>
      </c>
      <c r="T1113" s="1">
        <f>SUMIF('I wanna go biking'!A$2:A$1000,D1113,'I wanna go biking'!D$2:D$2000)</f>
        <v>0</v>
      </c>
      <c r="U1113" s="1">
        <f>SUMIF('I wanna go biking'!A$2:A$2000,F1113,'I wanna go biking'!D$2:D$2000)</f>
        <v>0</v>
      </c>
      <c r="V1113" s="1">
        <f>SUMIF('I wanna go biking'!A$2:A$2000,H1113,'I wanna go biking'!D$2:D$2000)</f>
        <v>0</v>
      </c>
      <c r="W1113">
        <f t="shared" si="191"/>
        <v>0</v>
      </c>
      <c r="X1113">
        <f t="shared" si="192"/>
        <v>0</v>
      </c>
      <c r="Y1113">
        <f t="shared" si="193"/>
        <v>0</v>
      </c>
      <c r="Z1113">
        <f t="shared" si="194"/>
        <v>0</v>
      </c>
      <c r="AA1113">
        <f t="shared" si="195"/>
        <v>0</v>
      </c>
      <c r="AB1113">
        <f t="shared" si="196"/>
        <v>0</v>
      </c>
      <c r="AC1113" s="25">
        <f t="shared" si="197"/>
        <v>0</v>
      </c>
    </row>
    <row r="1114" spans="1:29">
      <c r="A1114">
        <f>'Data Entry'!A1115</f>
        <v>0</v>
      </c>
      <c r="B1114">
        <f>'Data Entry'!B1115</f>
        <v>0</v>
      </c>
      <c r="C1114">
        <f>'Data Entry'!C1115</f>
        <v>0</v>
      </c>
      <c r="D1114">
        <f>'Data Entry'!M1115</f>
        <v>0</v>
      </c>
      <c r="E1114">
        <f>'Data Entry'!N1115</f>
        <v>0</v>
      </c>
      <c r="F1114">
        <f>'Data Entry'!O1115</f>
        <v>0</v>
      </c>
      <c r="G1114">
        <f>'Data Entry'!P1115</f>
        <v>0</v>
      </c>
      <c r="H1114">
        <f>'Data Entry'!Q1115</f>
        <v>0</v>
      </c>
      <c r="I1114">
        <f>'Data Entry'!R1115</f>
        <v>0</v>
      </c>
      <c r="J1114">
        <f t="shared" si="187"/>
        <v>0</v>
      </c>
      <c r="K1114" s="1">
        <f>SUMIFS('I want to cry'!C$2:C$2000,'I want to cry'!$A$2:$A$2000,$B1114,'I want to cry'!$B$2:$B$2000,$C1114)</f>
        <v>0</v>
      </c>
      <c r="L1114" s="1">
        <f>SUMIFS('I want to cry'!D$2:D$2000,'I want to cry'!$A$2:$A$2000,$B1114,'I want to cry'!$B$2:$B$2000,$C1114)</f>
        <v>0</v>
      </c>
      <c r="M1114" s="1">
        <f>SUMIFS('I want to cry'!E$2:E$2000,'I want to cry'!$A$2:$A$2000,$B1114,'I want to cry'!$B$2:$B$2000,$C1114)</f>
        <v>0</v>
      </c>
      <c r="N1114" s="1">
        <f t="shared" si="188"/>
        <v>0</v>
      </c>
      <c r="O1114" s="1">
        <f t="shared" si="189"/>
        <v>0</v>
      </c>
      <c r="P1114" s="1">
        <f t="shared" si="190"/>
        <v>0</v>
      </c>
      <c r="Q1114" s="1">
        <f>SUMIF('I have a blue banner'!A$2:A$2000,D1114,'I have a blue banner'!L$2:L$2000)</f>
        <v>0</v>
      </c>
      <c r="R1114" s="1">
        <f>SUMIF('I have a blue banner'!A$2:A$2000,F1114,'I have a blue banner'!L$2:L$2000)</f>
        <v>0</v>
      </c>
      <c r="S1114" s="1">
        <f>SUMIF('I have a blue banner'!A$2:A$2000,I1114,'I have a blue banner'!L$2:L$2000)</f>
        <v>0</v>
      </c>
      <c r="T1114" s="1">
        <f>SUMIF('I wanna go biking'!A$2:A$1000,D1114,'I wanna go biking'!D$2:D$2000)</f>
        <v>0</v>
      </c>
      <c r="U1114" s="1">
        <f>SUMIF('I wanna go biking'!A$2:A$2000,F1114,'I wanna go biking'!D$2:D$2000)</f>
        <v>0</v>
      </c>
      <c r="V1114" s="1">
        <f>SUMIF('I wanna go biking'!A$2:A$2000,H1114,'I wanna go biking'!D$2:D$2000)</f>
        <v>0</v>
      </c>
      <c r="W1114">
        <f t="shared" si="191"/>
        <v>0</v>
      </c>
      <c r="X1114">
        <f t="shared" si="192"/>
        <v>0</v>
      </c>
      <c r="Y1114">
        <f t="shared" si="193"/>
        <v>0</v>
      </c>
      <c r="Z1114">
        <f t="shared" si="194"/>
        <v>0</v>
      </c>
      <c r="AA1114">
        <f t="shared" si="195"/>
        <v>0</v>
      </c>
      <c r="AB1114">
        <f t="shared" si="196"/>
        <v>0</v>
      </c>
      <c r="AC1114" s="25">
        <f t="shared" si="197"/>
        <v>0</v>
      </c>
    </row>
    <row r="1115" spans="1:29">
      <c r="A1115">
        <f>'Data Entry'!A1116</f>
        <v>0</v>
      </c>
      <c r="B1115">
        <f>'Data Entry'!B1116</f>
        <v>0</v>
      </c>
      <c r="C1115">
        <f>'Data Entry'!C1116</f>
        <v>0</v>
      </c>
      <c r="D1115">
        <f>'Data Entry'!M1116</f>
        <v>0</v>
      </c>
      <c r="E1115">
        <f>'Data Entry'!N1116</f>
        <v>0</v>
      </c>
      <c r="F1115">
        <f>'Data Entry'!O1116</f>
        <v>0</v>
      </c>
      <c r="G1115">
        <f>'Data Entry'!P1116</f>
        <v>0</v>
      </c>
      <c r="H1115">
        <f>'Data Entry'!Q1116</f>
        <v>0</v>
      </c>
      <c r="I1115">
        <f>'Data Entry'!R1116</f>
        <v>0</v>
      </c>
      <c r="J1115">
        <f t="shared" si="187"/>
        <v>0</v>
      </c>
      <c r="K1115" s="1">
        <f>SUMIFS('I want to cry'!C$2:C$2000,'I want to cry'!$A$2:$A$2000,$B1115,'I want to cry'!$B$2:$B$2000,$C1115)</f>
        <v>0</v>
      </c>
      <c r="L1115" s="1">
        <f>SUMIFS('I want to cry'!D$2:D$2000,'I want to cry'!$A$2:$A$2000,$B1115,'I want to cry'!$B$2:$B$2000,$C1115)</f>
        <v>0</v>
      </c>
      <c r="M1115" s="1">
        <f>SUMIFS('I want to cry'!E$2:E$2000,'I want to cry'!$A$2:$A$2000,$B1115,'I want to cry'!$B$2:$B$2000,$C1115)</f>
        <v>0</v>
      </c>
      <c r="N1115" s="1">
        <f t="shared" si="188"/>
        <v>0</v>
      </c>
      <c r="O1115" s="1">
        <f t="shared" si="189"/>
        <v>0</v>
      </c>
      <c r="P1115" s="1">
        <f t="shared" si="190"/>
        <v>0</v>
      </c>
      <c r="Q1115" s="1">
        <f>SUMIF('I have a blue banner'!A$2:A$2000,D1115,'I have a blue banner'!L$2:L$2000)</f>
        <v>0</v>
      </c>
      <c r="R1115" s="1">
        <f>SUMIF('I have a blue banner'!A$2:A$2000,F1115,'I have a blue banner'!L$2:L$2000)</f>
        <v>0</v>
      </c>
      <c r="S1115" s="1">
        <f>SUMIF('I have a blue banner'!A$2:A$2000,I1115,'I have a blue banner'!L$2:L$2000)</f>
        <v>0</v>
      </c>
      <c r="T1115" s="1">
        <f>SUMIF('I wanna go biking'!A$2:A$1000,D1115,'I wanna go biking'!D$2:D$2000)</f>
        <v>0</v>
      </c>
      <c r="U1115" s="1">
        <f>SUMIF('I wanna go biking'!A$2:A$2000,F1115,'I wanna go biking'!D$2:D$2000)</f>
        <v>0</v>
      </c>
      <c r="V1115" s="1">
        <f>SUMIF('I wanna go biking'!A$2:A$2000,H1115,'I wanna go biking'!D$2:D$2000)</f>
        <v>0</v>
      </c>
      <c r="W1115">
        <f t="shared" si="191"/>
        <v>0</v>
      </c>
      <c r="X1115">
        <f t="shared" si="192"/>
        <v>0</v>
      </c>
      <c r="Y1115">
        <f t="shared" si="193"/>
        <v>0</v>
      </c>
      <c r="Z1115">
        <f t="shared" si="194"/>
        <v>0</v>
      </c>
      <c r="AA1115">
        <f t="shared" si="195"/>
        <v>0</v>
      </c>
      <c r="AB1115">
        <f t="shared" si="196"/>
        <v>0</v>
      </c>
      <c r="AC1115" s="25">
        <f t="shared" si="197"/>
        <v>0</v>
      </c>
    </row>
    <row r="1116" spans="1:29">
      <c r="A1116">
        <f>'Data Entry'!A1117</f>
        <v>0</v>
      </c>
      <c r="B1116">
        <f>'Data Entry'!B1117</f>
        <v>0</v>
      </c>
      <c r="C1116">
        <f>'Data Entry'!C1117</f>
        <v>0</v>
      </c>
      <c r="D1116">
        <f>'Data Entry'!M1117</f>
        <v>0</v>
      </c>
      <c r="E1116">
        <f>'Data Entry'!N1117</f>
        <v>0</v>
      </c>
      <c r="F1116">
        <f>'Data Entry'!O1117</f>
        <v>0</v>
      </c>
      <c r="G1116">
        <f>'Data Entry'!P1117</f>
        <v>0</v>
      </c>
      <c r="H1116">
        <f>'Data Entry'!Q1117</f>
        <v>0</v>
      </c>
      <c r="I1116">
        <f>'Data Entry'!R1117</f>
        <v>0</v>
      </c>
      <c r="J1116">
        <f t="shared" si="187"/>
        <v>0</v>
      </c>
      <c r="K1116" s="1">
        <f>SUMIFS('I want to cry'!C$2:C$2000,'I want to cry'!$A$2:$A$2000,$B1116,'I want to cry'!$B$2:$B$2000,$C1116)</f>
        <v>0</v>
      </c>
      <c r="L1116" s="1">
        <f>SUMIFS('I want to cry'!D$2:D$2000,'I want to cry'!$A$2:$A$2000,$B1116,'I want to cry'!$B$2:$B$2000,$C1116)</f>
        <v>0</v>
      </c>
      <c r="M1116" s="1">
        <f>SUMIFS('I want to cry'!E$2:E$2000,'I want to cry'!$A$2:$A$2000,$B1116,'I want to cry'!$B$2:$B$2000,$C1116)</f>
        <v>0</v>
      </c>
      <c r="N1116" s="1">
        <f t="shared" si="188"/>
        <v>0</v>
      </c>
      <c r="O1116" s="1">
        <f t="shared" si="189"/>
        <v>0</v>
      </c>
      <c r="P1116" s="1">
        <f t="shared" si="190"/>
        <v>0</v>
      </c>
      <c r="Q1116" s="1">
        <f>SUMIF('I have a blue banner'!A$2:A$2000,D1116,'I have a blue banner'!L$2:L$2000)</f>
        <v>0</v>
      </c>
      <c r="R1116" s="1">
        <f>SUMIF('I have a blue banner'!A$2:A$2000,F1116,'I have a blue banner'!L$2:L$2000)</f>
        <v>0</v>
      </c>
      <c r="S1116" s="1">
        <f>SUMIF('I have a blue banner'!A$2:A$2000,I1116,'I have a blue banner'!L$2:L$2000)</f>
        <v>0</v>
      </c>
      <c r="T1116" s="1">
        <f>SUMIF('I wanna go biking'!A$2:A$1000,D1116,'I wanna go biking'!D$2:D$2000)</f>
        <v>0</v>
      </c>
      <c r="U1116" s="1">
        <f>SUMIF('I wanna go biking'!A$2:A$2000,F1116,'I wanna go biking'!D$2:D$2000)</f>
        <v>0</v>
      </c>
      <c r="V1116" s="1">
        <f>SUMIF('I wanna go biking'!A$2:A$2000,H1116,'I wanna go biking'!D$2:D$2000)</f>
        <v>0</v>
      </c>
      <c r="W1116">
        <f t="shared" si="191"/>
        <v>0</v>
      </c>
      <c r="X1116">
        <f t="shared" si="192"/>
        <v>0</v>
      </c>
      <c r="Y1116">
        <f t="shared" si="193"/>
        <v>0</v>
      </c>
      <c r="Z1116">
        <f t="shared" si="194"/>
        <v>0</v>
      </c>
      <c r="AA1116">
        <f t="shared" si="195"/>
        <v>0</v>
      </c>
      <c r="AB1116">
        <f t="shared" si="196"/>
        <v>0</v>
      </c>
      <c r="AC1116" s="25">
        <f t="shared" si="197"/>
        <v>0</v>
      </c>
    </row>
    <row r="1117" spans="1:29">
      <c r="A1117">
        <f>'Data Entry'!A1118</f>
        <v>0</v>
      </c>
      <c r="B1117">
        <f>'Data Entry'!B1118</f>
        <v>0</v>
      </c>
      <c r="C1117">
        <f>'Data Entry'!C1118</f>
        <v>0</v>
      </c>
      <c r="D1117">
        <f>'Data Entry'!M1118</f>
        <v>0</v>
      </c>
      <c r="E1117">
        <f>'Data Entry'!N1118</f>
        <v>0</v>
      </c>
      <c r="F1117">
        <f>'Data Entry'!O1118</f>
        <v>0</v>
      </c>
      <c r="G1117">
        <f>'Data Entry'!P1118</f>
        <v>0</v>
      </c>
      <c r="H1117">
        <f>'Data Entry'!Q1118</f>
        <v>0</v>
      </c>
      <c r="I1117">
        <f>'Data Entry'!R1118</f>
        <v>0</v>
      </c>
      <c r="J1117">
        <f t="shared" si="187"/>
        <v>0</v>
      </c>
      <c r="K1117" s="1">
        <f>SUMIFS('I want to cry'!C$2:C$2000,'I want to cry'!$A$2:$A$2000,$B1117,'I want to cry'!$B$2:$B$2000,$C1117)</f>
        <v>0</v>
      </c>
      <c r="L1117" s="1">
        <f>SUMIFS('I want to cry'!D$2:D$2000,'I want to cry'!$A$2:$A$2000,$B1117,'I want to cry'!$B$2:$B$2000,$C1117)</f>
        <v>0</v>
      </c>
      <c r="M1117" s="1">
        <f>SUMIFS('I want to cry'!E$2:E$2000,'I want to cry'!$A$2:$A$2000,$B1117,'I want to cry'!$B$2:$B$2000,$C1117)</f>
        <v>0</v>
      </c>
      <c r="N1117" s="1">
        <f t="shared" si="188"/>
        <v>0</v>
      </c>
      <c r="O1117" s="1">
        <f t="shared" si="189"/>
        <v>0</v>
      </c>
      <c r="P1117" s="1">
        <f t="shared" si="190"/>
        <v>0</v>
      </c>
      <c r="Q1117" s="1">
        <f>SUMIF('I have a blue banner'!A$2:A$2000,D1117,'I have a blue banner'!L$2:L$2000)</f>
        <v>0</v>
      </c>
      <c r="R1117" s="1">
        <f>SUMIF('I have a blue banner'!A$2:A$2000,F1117,'I have a blue banner'!L$2:L$2000)</f>
        <v>0</v>
      </c>
      <c r="S1117" s="1">
        <f>SUMIF('I have a blue banner'!A$2:A$2000,I1117,'I have a blue banner'!L$2:L$2000)</f>
        <v>0</v>
      </c>
      <c r="T1117" s="1">
        <f>SUMIF('I wanna go biking'!A$2:A$1000,D1117,'I wanna go biking'!D$2:D$2000)</f>
        <v>0</v>
      </c>
      <c r="U1117" s="1">
        <f>SUMIF('I wanna go biking'!A$2:A$2000,F1117,'I wanna go biking'!D$2:D$2000)</f>
        <v>0</v>
      </c>
      <c r="V1117" s="1">
        <f>SUMIF('I wanna go biking'!A$2:A$2000,H1117,'I wanna go biking'!D$2:D$2000)</f>
        <v>0</v>
      </c>
      <c r="W1117">
        <f t="shared" si="191"/>
        <v>0</v>
      </c>
      <c r="X1117">
        <f t="shared" si="192"/>
        <v>0</v>
      </c>
      <c r="Y1117">
        <f t="shared" si="193"/>
        <v>0</v>
      </c>
      <c r="Z1117">
        <f t="shared" si="194"/>
        <v>0</v>
      </c>
      <c r="AA1117">
        <f t="shared" si="195"/>
        <v>0</v>
      </c>
      <c r="AB1117">
        <f t="shared" si="196"/>
        <v>0</v>
      </c>
      <c r="AC1117" s="25">
        <f t="shared" si="197"/>
        <v>0</v>
      </c>
    </row>
    <row r="1118" spans="1:29">
      <c r="A1118">
        <f>'Data Entry'!A1119</f>
        <v>0</v>
      </c>
      <c r="B1118">
        <f>'Data Entry'!B1119</f>
        <v>0</v>
      </c>
      <c r="C1118">
        <f>'Data Entry'!C1119</f>
        <v>0</v>
      </c>
      <c r="D1118">
        <f>'Data Entry'!M1119</f>
        <v>0</v>
      </c>
      <c r="E1118">
        <f>'Data Entry'!N1119</f>
        <v>0</v>
      </c>
      <c r="F1118">
        <f>'Data Entry'!O1119</f>
        <v>0</v>
      </c>
      <c r="G1118">
        <f>'Data Entry'!P1119</f>
        <v>0</v>
      </c>
      <c r="H1118">
        <f>'Data Entry'!Q1119</f>
        <v>0</v>
      </c>
      <c r="I1118">
        <f>'Data Entry'!R1119</f>
        <v>0</v>
      </c>
      <c r="J1118">
        <f t="shared" si="187"/>
        <v>0</v>
      </c>
      <c r="K1118" s="1">
        <f>SUMIFS('I want to cry'!C$2:C$2000,'I want to cry'!$A$2:$A$2000,$B1118,'I want to cry'!$B$2:$B$2000,$C1118)</f>
        <v>0</v>
      </c>
      <c r="L1118" s="1">
        <f>SUMIFS('I want to cry'!D$2:D$2000,'I want to cry'!$A$2:$A$2000,$B1118,'I want to cry'!$B$2:$B$2000,$C1118)</f>
        <v>0</v>
      </c>
      <c r="M1118" s="1">
        <f>SUMIFS('I want to cry'!E$2:E$2000,'I want to cry'!$A$2:$A$2000,$B1118,'I want to cry'!$B$2:$B$2000,$C1118)</f>
        <v>0</v>
      </c>
      <c r="N1118" s="1">
        <f t="shared" si="188"/>
        <v>0</v>
      </c>
      <c r="O1118" s="1">
        <f t="shared" si="189"/>
        <v>0</v>
      </c>
      <c r="P1118" s="1">
        <f t="shared" si="190"/>
        <v>0</v>
      </c>
      <c r="Q1118" s="1">
        <f>SUMIF('I have a blue banner'!A$2:A$2000,D1118,'I have a blue banner'!L$2:L$2000)</f>
        <v>0</v>
      </c>
      <c r="R1118" s="1">
        <f>SUMIF('I have a blue banner'!A$2:A$2000,F1118,'I have a blue banner'!L$2:L$2000)</f>
        <v>0</v>
      </c>
      <c r="S1118" s="1">
        <f>SUMIF('I have a blue banner'!A$2:A$2000,I1118,'I have a blue banner'!L$2:L$2000)</f>
        <v>0</v>
      </c>
      <c r="T1118" s="1">
        <f>SUMIF('I wanna go biking'!A$2:A$1000,D1118,'I wanna go biking'!D$2:D$2000)</f>
        <v>0</v>
      </c>
      <c r="U1118" s="1">
        <f>SUMIF('I wanna go biking'!A$2:A$2000,F1118,'I wanna go biking'!D$2:D$2000)</f>
        <v>0</v>
      </c>
      <c r="V1118" s="1">
        <f>SUMIF('I wanna go biking'!A$2:A$2000,H1118,'I wanna go biking'!D$2:D$2000)</f>
        <v>0</v>
      </c>
      <c r="W1118">
        <f t="shared" si="191"/>
        <v>0</v>
      </c>
      <c r="X1118">
        <f t="shared" si="192"/>
        <v>0</v>
      </c>
      <c r="Y1118">
        <f t="shared" si="193"/>
        <v>0</v>
      </c>
      <c r="Z1118">
        <f t="shared" si="194"/>
        <v>0</v>
      </c>
      <c r="AA1118">
        <f t="shared" si="195"/>
        <v>0</v>
      </c>
      <c r="AB1118">
        <f t="shared" si="196"/>
        <v>0</v>
      </c>
      <c r="AC1118" s="25">
        <f t="shared" si="197"/>
        <v>0</v>
      </c>
    </row>
    <row r="1119" spans="1:29">
      <c r="A1119">
        <f>'Data Entry'!A1120</f>
        <v>0</v>
      </c>
      <c r="B1119">
        <f>'Data Entry'!B1120</f>
        <v>0</v>
      </c>
      <c r="C1119">
        <f>'Data Entry'!C1120</f>
        <v>0</v>
      </c>
      <c r="D1119">
        <f>'Data Entry'!M1120</f>
        <v>0</v>
      </c>
      <c r="E1119">
        <f>'Data Entry'!N1120</f>
        <v>0</v>
      </c>
      <c r="F1119">
        <f>'Data Entry'!O1120</f>
        <v>0</v>
      </c>
      <c r="G1119">
        <f>'Data Entry'!P1120</f>
        <v>0</v>
      </c>
      <c r="H1119">
        <f>'Data Entry'!Q1120</f>
        <v>0</v>
      </c>
      <c r="I1119">
        <f>'Data Entry'!R1120</f>
        <v>0</v>
      </c>
      <c r="J1119">
        <f t="shared" si="187"/>
        <v>0</v>
      </c>
      <c r="K1119" s="1">
        <f>SUMIFS('I want to cry'!C$2:C$2000,'I want to cry'!$A$2:$A$2000,$B1119,'I want to cry'!$B$2:$B$2000,$C1119)</f>
        <v>0</v>
      </c>
      <c r="L1119" s="1">
        <f>SUMIFS('I want to cry'!D$2:D$2000,'I want to cry'!$A$2:$A$2000,$B1119,'I want to cry'!$B$2:$B$2000,$C1119)</f>
        <v>0</v>
      </c>
      <c r="M1119" s="1">
        <f>SUMIFS('I want to cry'!E$2:E$2000,'I want to cry'!$A$2:$A$2000,$B1119,'I want to cry'!$B$2:$B$2000,$C1119)</f>
        <v>0</v>
      </c>
      <c r="N1119" s="1">
        <f t="shared" si="188"/>
        <v>0</v>
      </c>
      <c r="O1119" s="1">
        <f t="shared" si="189"/>
        <v>0</v>
      </c>
      <c r="P1119" s="1">
        <f t="shared" si="190"/>
        <v>0</v>
      </c>
      <c r="Q1119" s="1">
        <f>SUMIF('I have a blue banner'!A$2:A$2000,D1119,'I have a blue banner'!L$2:L$2000)</f>
        <v>0</v>
      </c>
      <c r="R1119" s="1">
        <f>SUMIF('I have a blue banner'!A$2:A$2000,F1119,'I have a blue banner'!L$2:L$2000)</f>
        <v>0</v>
      </c>
      <c r="S1119" s="1">
        <f>SUMIF('I have a blue banner'!A$2:A$2000,I1119,'I have a blue banner'!L$2:L$2000)</f>
        <v>0</v>
      </c>
      <c r="T1119" s="1">
        <f>SUMIF('I wanna go biking'!A$2:A$1000,D1119,'I wanna go biking'!D$2:D$2000)</f>
        <v>0</v>
      </c>
      <c r="U1119" s="1">
        <f>SUMIF('I wanna go biking'!A$2:A$2000,F1119,'I wanna go biking'!D$2:D$2000)</f>
        <v>0</v>
      </c>
      <c r="V1119" s="1">
        <f>SUMIF('I wanna go biking'!A$2:A$2000,H1119,'I wanna go biking'!D$2:D$2000)</f>
        <v>0</v>
      </c>
      <c r="W1119">
        <f t="shared" si="191"/>
        <v>0</v>
      </c>
      <c r="X1119">
        <f t="shared" si="192"/>
        <v>0</v>
      </c>
      <c r="Y1119">
        <f t="shared" si="193"/>
        <v>0</v>
      </c>
      <c r="Z1119">
        <f t="shared" si="194"/>
        <v>0</v>
      </c>
      <c r="AA1119">
        <f t="shared" si="195"/>
        <v>0</v>
      </c>
      <c r="AB1119">
        <f t="shared" si="196"/>
        <v>0</v>
      </c>
      <c r="AC1119" s="25">
        <f t="shared" si="197"/>
        <v>0</v>
      </c>
    </row>
    <row r="1120" spans="1:29">
      <c r="A1120">
        <f>'Data Entry'!A1121</f>
        <v>0</v>
      </c>
      <c r="B1120">
        <f>'Data Entry'!B1121</f>
        <v>0</v>
      </c>
      <c r="C1120">
        <f>'Data Entry'!C1121</f>
        <v>0</v>
      </c>
      <c r="D1120">
        <f>'Data Entry'!M1121</f>
        <v>0</v>
      </c>
      <c r="E1120">
        <f>'Data Entry'!N1121</f>
        <v>0</v>
      </c>
      <c r="F1120">
        <f>'Data Entry'!O1121</f>
        <v>0</v>
      </c>
      <c r="G1120">
        <f>'Data Entry'!P1121</f>
        <v>0</v>
      </c>
      <c r="H1120">
        <f>'Data Entry'!Q1121</f>
        <v>0</v>
      </c>
      <c r="I1120">
        <f>'Data Entry'!R1121</f>
        <v>0</v>
      </c>
      <c r="J1120">
        <f t="shared" si="187"/>
        <v>0</v>
      </c>
      <c r="K1120" s="1">
        <f>SUMIFS('I want to cry'!C$2:C$2000,'I want to cry'!$A$2:$A$2000,$B1120,'I want to cry'!$B$2:$B$2000,$C1120)</f>
        <v>0</v>
      </c>
      <c r="L1120" s="1">
        <f>SUMIFS('I want to cry'!D$2:D$2000,'I want to cry'!$A$2:$A$2000,$B1120,'I want to cry'!$B$2:$B$2000,$C1120)</f>
        <v>0</v>
      </c>
      <c r="M1120" s="1">
        <f>SUMIFS('I want to cry'!E$2:E$2000,'I want to cry'!$A$2:$A$2000,$B1120,'I want to cry'!$B$2:$B$2000,$C1120)</f>
        <v>0</v>
      </c>
      <c r="N1120" s="1">
        <f t="shared" si="188"/>
        <v>0</v>
      </c>
      <c r="O1120" s="1">
        <f t="shared" si="189"/>
        <v>0</v>
      </c>
      <c r="P1120" s="1">
        <f t="shared" si="190"/>
        <v>0</v>
      </c>
      <c r="Q1120" s="1">
        <f>SUMIF('I have a blue banner'!A$2:A$2000,D1120,'I have a blue banner'!L$2:L$2000)</f>
        <v>0</v>
      </c>
      <c r="R1120" s="1">
        <f>SUMIF('I have a blue banner'!A$2:A$2000,F1120,'I have a blue banner'!L$2:L$2000)</f>
        <v>0</v>
      </c>
      <c r="S1120" s="1">
        <f>SUMIF('I have a blue banner'!A$2:A$2000,I1120,'I have a blue banner'!L$2:L$2000)</f>
        <v>0</v>
      </c>
      <c r="T1120" s="1">
        <f>SUMIF('I wanna go biking'!A$2:A$1000,D1120,'I wanna go biking'!D$2:D$2000)</f>
        <v>0</v>
      </c>
      <c r="U1120" s="1">
        <f>SUMIF('I wanna go biking'!A$2:A$2000,F1120,'I wanna go biking'!D$2:D$2000)</f>
        <v>0</v>
      </c>
      <c r="V1120" s="1">
        <f>SUMIF('I wanna go biking'!A$2:A$2000,H1120,'I wanna go biking'!D$2:D$2000)</f>
        <v>0</v>
      </c>
      <c r="W1120">
        <f t="shared" si="191"/>
        <v>0</v>
      </c>
      <c r="X1120">
        <f t="shared" si="192"/>
        <v>0</v>
      </c>
      <c r="Y1120">
        <f t="shared" si="193"/>
        <v>0</v>
      </c>
      <c r="Z1120">
        <f t="shared" si="194"/>
        <v>0</v>
      </c>
      <c r="AA1120">
        <f t="shared" si="195"/>
        <v>0</v>
      </c>
      <c r="AB1120">
        <f t="shared" si="196"/>
        <v>0</v>
      </c>
      <c r="AC1120" s="25">
        <f t="shared" si="197"/>
        <v>0</v>
      </c>
    </row>
    <row r="1121" spans="1:29">
      <c r="A1121">
        <f>'Data Entry'!A1122</f>
        <v>0</v>
      </c>
      <c r="B1121">
        <f>'Data Entry'!B1122</f>
        <v>0</v>
      </c>
      <c r="C1121">
        <f>'Data Entry'!C1122</f>
        <v>0</v>
      </c>
      <c r="D1121">
        <f>'Data Entry'!M1122</f>
        <v>0</v>
      </c>
      <c r="E1121">
        <f>'Data Entry'!N1122</f>
        <v>0</v>
      </c>
      <c r="F1121">
        <f>'Data Entry'!O1122</f>
        <v>0</v>
      </c>
      <c r="G1121">
        <f>'Data Entry'!P1122</f>
        <v>0</v>
      </c>
      <c r="H1121">
        <f>'Data Entry'!Q1122</f>
        <v>0</v>
      </c>
      <c r="I1121">
        <f>'Data Entry'!R1122</f>
        <v>0</v>
      </c>
      <c r="J1121">
        <f t="shared" si="187"/>
        <v>0</v>
      </c>
      <c r="K1121" s="1">
        <f>SUMIFS('I want to cry'!C$2:C$2000,'I want to cry'!$A$2:$A$2000,$B1121,'I want to cry'!$B$2:$B$2000,$C1121)</f>
        <v>0</v>
      </c>
      <c r="L1121" s="1">
        <f>SUMIFS('I want to cry'!D$2:D$2000,'I want to cry'!$A$2:$A$2000,$B1121,'I want to cry'!$B$2:$B$2000,$C1121)</f>
        <v>0</v>
      </c>
      <c r="M1121" s="1">
        <f>SUMIFS('I want to cry'!E$2:E$2000,'I want to cry'!$A$2:$A$2000,$B1121,'I want to cry'!$B$2:$B$2000,$C1121)</f>
        <v>0</v>
      </c>
      <c r="N1121" s="1">
        <f t="shared" si="188"/>
        <v>0</v>
      </c>
      <c r="O1121" s="1">
        <f t="shared" si="189"/>
        <v>0</v>
      </c>
      <c r="P1121" s="1">
        <f t="shared" si="190"/>
        <v>0</v>
      </c>
      <c r="Q1121" s="1">
        <f>SUMIF('I have a blue banner'!A$2:A$2000,D1121,'I have a blue banner'!L$2:L$2000)</f>
        <v>0</v>
      </c>
      <c r="R1121" s="1">
        <f>SUMIF('I have a blue banner'!A$2:A$2000,F1121,'I have a blue banner'!L$2:L$2000)</f>
        <v>0</v>
      </c>
      <c r="S1121" s="1">
        <f>SUMIF('I have a blue banner'!A$2:A$2000,I1121,'I have a blue banner'!L$2:L$2000)</f>
        <v>0</v>
      </c>
      <c r="T1121" s="1">
        <f>SUMIF('I wanna go biking'!A$2:A$1000,D1121,'I wanna go biking'!D$2:D$2000)</f>
        <v>0</v>
      </c>
      <c r="U1121" s="1">
        <f>SUMIF('I wanna go biking'!A$2:A$2000,F1121,'I wanna go biking'!D$2:D$2000)</f>
        <v>0</v>
      </c>
      <c r="V1121" s="1">
        <f>SUMIF('I wanna go biking'!A$2:A$2000,H1121,'I wanna go biking'!D$2:D$2000)</f>
        <v>0</v>
      </c>
      <c r="W1121">
        <f t="shared" si="191"/>
        <v>0</v>
      </c>
      <c r="X1121">
        <f t="shared" si="192"/>
        <v>0</v>
      </c>
      <c r="Y1121">
        <f t="shared" si="193"/>
        <v>0</v>
      </c>
      <c r="Z1121">
        <f t="shared" si="194"/>
        <v>0</v>
      </c>
      <c r="AA1121">
        <f t="shared" si="195"/>
        <v>0</v>
      </c>
      <c r="AB1121">
        <f t="shared" si="196"/>
        <v>0</v>
      </c>
      <c r="AC1121" s="25">
        <f t="shared" si="197"/>
        <v>0</v>
      </c>
    </row>
    <row r="1122" spans="1:29">
      <c r="A1122">
        <f>'Data Entry'!A1123</f>
        <v>0</v>
      </c>
      <c r="B1122">
        <f>'Data Entry'!B1123</f>
        <v>0</v>
      </c>
      <c r="C1122">
        <f>'Data Entry'!C1123</f>
        <v>0</v>
      </c>
      <c r="D1122">
        <f>'Data Entry'!M1123</f>
        <v>0</v>
      </c>
      <c r="E1122">
        <f>'Data Entry'!N1123</f>
        <v>0</v>
      </c>
      <c r="F1122">
        <f>'Data Entry'!O1123</f>
        <v>0</v>
      </c>
      <c r="G1122">
        <f>'Data Entry'!P1123</f>
        <v>0</v>
      </c>
      <c r="H1122">
        <f>'Data Entry'!Q1123</f>
        <v>0</v>
      </c>
      <c r="I1122">
        <f>'Data Entry'!R1123</f>
        <v>0</v>
      </c>
      <c r="J1122">
        <f t="shared" si="187"/>
        <v>0</v>
      </c>
      <c r="K1122" s="1">
        <f>SUMIFS('I want to cry'!C$2:C$2000,'I want to cry'!$A$2:$A$2000,$B1122,'I want to cry'!$B$2:$B$2000,$C1122)</f>
        <v>0</v>
      </c>
      <c r="L1122" s="1">
        <f>SUMIFS('I want to cry'!D$2:D$2000,'I want to cry'!$A$2:$A$2000,$B1122,'I want to cry'!$B$2:$B$2000,$C1122)</f>
        <v>0</v>
      </c>
      <c r="M1122" s="1">
        <f>SUMIFS('I want to cry'!E$2:E$2000,'I want to cry'!$A$2:$A$2000,$B1122,'I want to cry'!$B$2:$B$2000,$C1122)</f>
        <v>0</v>
      </c>
      <c r="N1122" s="1">
        <f t="shared" si="188"/>
        <v>0</v>
      </c>
      <c r="O1122" s="1">
        <f t="shared" si="189"/>
        <v>0</v>
      </c>
      <c r="P1122" s="1">
        <f t="shared" si="190"/>
        <v>0</v>
      </c>
      <c r="Q1122" s="1">
        <f>SUMIF('I have a blue banner'!A$2:A$2000,D1122,'I have a blue banner'!L$2:L$2000)</f>
        <v>0</v>
      </c>
      <c r="R1122" s="1">
        <f>SUMIF('I have a blue banner'!A$2:A$2000,F1122,'I have a blue banner'!L$2:L$2000)</f>
        <v>0</v>
      </c>
      <c r="S1122" s="1">
        <f>SUMIF('I have a blue banner'!A$2:A$2000,I1122,'I have a blue banner'!L$2:L$2000)</f>
        <v>0</v>
      </c>
      <c r="T1122" s="1">
        <f>SUMIF('I wanna go biking'!A$2:A$1000,D1122,'I wanna go biking'!D$2:D$2000)</f>
        <v>0</v>
      </c>
      <c r="U1122" s="1">
        <f>SUMIF('I wanna go biking'!A$2:A$2000,F1122,'I wanna go biking'!D$2:D$2000)</f>
        <v>0</v>
      </c>
      <c r="V1122" s="1">
        <f>SUMIF('I wanna go biking'!A$2:A$2000,H1122,'I wanna go biking'!D$2:D$2000)</f>
        <v>0</v>
      </c>
      <c r="W1122">
        <f t="shared" si="191"/>
        <v>0</v>
      </c>
      <c r="X1122">
        <f t="shared" si="192"/>
        <v>0</v>
      </c>
      <c r="Y1122">
        <f t="shared" si="193"/>
        <v>0</v>
      </c>
      <c r="Z1122">
        <f t="shared" si="194"/>
        <v>0</v>
      </c>
      <c r="AA1122">
        <f t="shared" si="195"/>
        <v>0</v>
      </c>
      <c r="AB1122">
        <f t="shared" si="196"/>
        <v>0</v>
      </c>
      <c r="AC1122" s="25">
        <f t="shared" si="197"/>
        <v>0</v>
      </c>
    </row>
    <row r="1123" spans="1:29">
      <c r="A1123">
        <f>'Data Entry'!A1124</f>
        <v>0</v>
      </c>
      <c r="B1123">
        <f>'Data Entry'!B1124</f>
        <v>0</v>
      </c>
      <c r="C1123">
        <f>'Data Entry'!C1124</f>
        <v>0</v>
      </c>
      <c r="D1123">
        <f>'Data Entry'!M1124</f>
        <v>0</v>
      </c>
      <c r="E1123">
        <f>'Data Entry'!N1124</f>
        <v>0</v>
      </c>
      <c r="F1123">
        <f>'Data Entry'!O1124</f>
        <v>0</v>
      </c>
      <c r="G1123">
        <f>'Data Entry'!P1124</f>
        <v>0</v>
      </c>
      <c r="H1123">
        <f>'Data Entry'!Q1124</f>
        <v>0</v>
      </c>
      <c r="I1123">
        <f>'Data Entry'!R1124</f>
        <v>0</v>
      </c>
      <c r="J1123">
        <f t="shared" si="187"/>
        <v>0</v>
      </c>
      <c r="K1123" s="1">
        <f>SUMIFS('I want to cry'!C$2:C$2000,'I want to cry'!$A$2:$A$2000,$B1123,'I want to cry'!$B$2:$B$2000,$C1123)</f>
        <v>0</v>
      </c>
      <c r="L1123" s="1">
        <f>SUMIFS('I want to cry'!D$2:D$2000,'I want to cry'!$A$2:$A$2000,$B1123,'I want to cry'!$B$2:$B$2000,$C1123)</f>
        <v>0</v>
      </c>
      <c r="M1123" s="1">
        <f>SUMIFS('I want to cry'!E$2:E$2000,'I want to cry'!$A$2:$A$2000,$B1123,'I want to cry'!$B$2:$B$2000,$C1123)</f>
        <v>0</v>
      </c>
      <c r="N1123" s="1">
        <f t="shared" si="188"/>
        <v>0</v>
      </c>
      <c r="O1123" s="1">
        <f t="shared" si="189"/>
        <v>0</v>
      </c>
      <c r="P1123" s="1">
        <f t="shared" si="190"/>
        <v>0</v>
      </c>
      <c r="Q1123" s="1">
        <f>SUMIF('I have a blue banner'!A$2:A$2000,D1123,'I have a blue banner'!L$2:L$2000)</f>
        <v>0</v>
      </c>
      <c r="R1123" s="1">
        <f>SUMIF('I have a blue banner'!A$2:A$2000,F1123,'I have a blue banner'!L$2:L$2000)</f>
        <v>0</v>
      </c>
      <c r="S1123" s="1">
        <f>SUMIF('I have a blue banner'!A$2:A$2000,I1123,'I have a blue banner'!L$2:L$2000)</f>
        <v>0</v>
      </c>
      <c r="T1123" s="1">
        <f>SUMIF('I wanna go biking'!A$2:A$1000,D1123,'I wanna go biking'!D$2:D$2000)</f>
        <v>0</v>
      </c>
      <c r="U1123" s="1">
        <f>SUMIF('I wanna go biking'!A$2:A$2000,F1123,'I wanna go biking'!D$2:D$2000)</f>
        <v>0</v>
      </c>
      <c r="V1123" s="1">
        <f>SUMIF('I wanna go biking'!A$2:A$2000,H1123,'I wanna go biking'!D$2:D$2000)</f>
        <v>0</v>
      </c>
      <c r="W1123">
        <f t="shared" si="191"/>
        <v>0</v>
      </c>
      <c r="X1123">
        <f t="shared" si="192"/>
        <v>0</v>
      </c>
      <c r="Y1123">
        <f t="shared" si="193"/>
        <v>0</v>
      </c>
      <c r="Z1123">
        <f t="shared" si="194"/>
        <v>0</v>
      </c>
      <c r="AA1123">
        <f t="shared" si="195"/>
        <v>0</v>
      </c>
      <c r="AB1123">
        <f t="shared" si="196"/>
        <v>0</v>
      </c>
      <c r="AC1123" s="25">
        <f t="shared" si="197"/>
        <v>0</v>
      </c>
    </row>
    <row r="1124" spans="1:29">
      <c r="A1124">
        <f>'Data Entry'!A1125</f>
        <v>0</v>
      </c>
      <c r="B1124">
        <f>'Data Entry'!B1125</f>
        <v>0</v>
      </c>
      <c r="C1124">
        <f>'Data Entry'!C1125</f>
        <v>0</v>
      </c>
      <c r="D1124">
        <f>'Data Entry'!M1125</f>
        <v>0</v>
      </c>
      <c r="E1124">
        <f>'Data Entry'!N1125</f>
        <v>0</v>
      </c>
      <c r="F1124">
        <f>'Data Entry'!O1125</f>
        <v>0</v>
      </c>
      <c r="G1124">
        <f>'Data Entry'!P1125</f>
        <v>0</v>
      </c>
      <c r="H1124">
        <f>'Data Entry'!Q1125</f>
        <v>0</v>
      </c>
      <c r="I1124">
        <f>'Data Entry'!R1125</f>
        <v>0</v>
      </c>
      <c r="J1124">
        <f t="shared" si="187"/>
        <v>0</v>
      </c>
      <c r="K1124" s="1">
        <f>SUMIFS('I want to cry'!C$2:C$2000,'I want to cry'!$A$2:$A$2000,$B1124,'I want to cry'!$B$2:$B$2000,$C1124)</f>
        <v>0</v>
      </c>
      <c r="L1124" s="1">
        <f>SUMIFS('I want to cry'!D$2:D$2000,'I want to cry'!$A$2:$A$2000,$B1124,'I want to cry'!$B$2:$B$2000,$C1124)</f>
        <v>0</v>
      </c>
      <c r="M1124" s="1">
        <f>SUMIFS('I want to cry'!E$2:E$2000,'I want to cry'!$A$2:$A$2000,$B1124,'I want to cry'!$B$2:$B$2000,$C1124)</f>
        <v>0</v>
      </c>
      <c r="N1124" s="1">
        <f t="shared" si="188"/>
        <v>0</v>
      </c>
      <c r="O1124" s="1">
        <f t="shared" si="189"/>
        <v>0</v>
      </c>
      <c r="P1124" s="1">
        <f t="shared" si="190"/>
        <v>0</v>
      </c>
      <c r="Q1124" s="1">
        <f>SUMIF('I have a blue banner'!A$2:A$2000,D1124,'I have a blue banner'!L$2:L$2000)</f>
        <v>0</v>
      </c>
      <c r="R1124" s="1">
        <f>SUMIF('I have a blue banner'!A$2:A$2000,F1124,'I have a blue banner'!L$2:L$2000)</f>
        <v>0</v>
      </c>
      <c r="S1124" s="1">
        <f>SUMIF('I have a blue banner'!A$2:A$2000,I1124,'I have a blue banner'!L$2:L$2000)</f>
        <v>0</v>
      </c>
      <c r="T1124" s="1">
        <f>SUMIF('I wanna go biking'!A$2:A$1000,D1124,'I wanna go biking'!D$2:D$2000)</f>
        <v>0</v>
      </c>
      <c r="U1124" s="1">
        <f>SUMIF('I wanna go biking'!A$2:A$2000,F1124,'I wanna go biking'!D$2:D$2000)</f>
        <v>0</v>
      </c>
      <c r="V1124" s="1">
        <f>SUMIF('I wanna go biking'!A$2:A$2000,H1124,'I wanna go biking'!D$2:D$2000)</f>
        <v>0</v>
      </c>
      <c r="W1124">
        <f t="shared" si="191"/>
        <v>0</v>
      </c>
      <c r="X1124">
        <f t="shared" si="192"/>
        <v>0</v>
      </c>
      <c r="Y1124">
        <f t="shared" si="193"/>
        <v>0</v>
      </c>
      <c r="Z1124">
        <f t="shared" si="194"/>
        <v>0</v>
      </c>
      <c r="AA1124">
        <f t="shared" si="195"/>
        <v>0</v>
      </c>
      <c r="AB1124">
        <f t="shared" si="196"/>
        <v>0</v>
      </c>
      <c r="AC1124" s="25">
        <f t="shared" si="197"/>
        <v>0</v>
      </c>
    </row>
    <row r="1125" spans="1:29">
      <c r="A1125">
        <f>'Data Entry'!A1126</f>
        <v>0</v>
      </c>
      <c r="B1125">
        <f>'Data Entry'!B1126</f>
        <v>0</v>
      </c>
      <c r="C1125">
        <f>'Data Entry'!C1126</f>
        <v>0</v>
      </c>
      <c r="D1125">
        <f>'Data Entry'!M1126</f>
        <v>0</v>
      </c>
      <c r="E1125">
        <f>'Data Entry'!N1126</f>
        <v>0</v>
      </c>
      <c r="F1125">
        <f>'Data Entry'!O1126</f>
        <v>0</v>
      </c>
      <c r="G1125">
        <f>'Data Entry'!P1126</f>
        <v>0</v>
      </c>
      <c r="H1125">
        <f>'Data Entry'!Q1126</f>
        <v>0</v>
      </c>
      <c r="I1125">
        <f>'Data Entry'!R1126</f>
        <v>0</v>
      </c>
      <c r="J1125">
        <f t="shared" si="187"/>
        <v>0</v>
      </c>
      <c r="K1125" s="1">
        <f>SUMIFS('I want to cry'!C$2:C$2000,'I want to cry'!$A$2:$A$2000,$B1125,'I want to cry'!$B$2:$B$2000,$C1125)</f>
        <v>0</v>
      </c>
      <c r="L1125" s="1">
        <f>SUMIFS('I want to cry'!D$2:D$2000,'I want to cry'!$A$2:$A$2000,$B1125,'I want to cry'!$B$2:$B$2000,$C1125)</f>
        <v>0</v>
      </c>
      <c r="M1125" s="1">
        <f>SUMIFS('I want to cry'!E$2:E$2000,'I want to cry'!$A$2:$A$2000,$B1125,'I want to cry'!$B$2:$B$2000,$C1125)</f>
        <v>0</v>
      </c>
      <c r="N1125" s="1">
        <f t="shared" si="188"/>
        <v>0</v>
      </c>
      <c r="O1125" s="1">
        <f t="shared" si="189"/>
        <v>0</v>
      </c>
      <c r="P1125" s="1">
        <f t="shared" si="190"/>
        <v>0</v>
      </c>
      <c r="Q1125" s="1">
        <f>SUMIF('I have a blue banner'!A$2:A$2000,D1125,'I have a blue banner'!L$2:L$2000)</f>
        <v>0</v>
      </c>
      <c r="R1125" s="1">
        <f>SUMIF('I have a blue banner'!A$2:A$2000,F1125,'I have a blue banner'!L$2:L$2000)</f>
        <v>0</v>
      </c>
      <c r="S1125" s="1">
        <f>SUMIF('I have a blue banner'!A$2:A$2000,I1125,'I have a blue banner'!L$2:L$2000)</f>
        <v>0</v>
      </c>
      <c r="T1125" s="1">
        <f>SUMIF('I wanna go biking'!A$2:A$1000,D1125,'I wanna go biking'!D$2:D$2000)</f>
        <v>0</v>
      </c>
      <c r="U1125" s="1">
        <f>SUMIF('I wanna go biking'!A$2:A$2000,F1125,'I wanna go biking'!D$2:D$2000)</f>
        <v>0</v>
      </c>
      <c r="V1125" s="1">
        <f>SUMIF('I wanna go biking'!A$2:A$2000,H1125,'I wanna go biking'!D$2:D$2000)</f>
        <v>0</v>
      </c>
      <c r="W1125">
        <f t="shared" si="191"/>
        <v>0</v>
      </c>
      <c r="X1125">
        <f t="shared" si="192"/>
        <v>0</v>
      </c>
      <c r="Y1125">
        <f t="shared" si="193"/>
        <v>0</v>
      </c>
      <c r="Z1125">
        <f t="shared" si="194"/>
        <v>0</v>
      </c>
      <c r="AA1125">
        <f t="shared" si="195"/>
        <v>0</v>
      </c>
      <c r="AB1125">
        <f t="shared" si="196"/>
        <v>0</v>
      </c>
      <c r="AC1125" s="25">
        <f t="shared" si="197"/>
        <v>0</v>
      </c>
    </row>
    <row r="1126" spans="1:29">
      <c r="A1126">
        <f>'Data Entry'!A1127</f>
        <v>0</v>
      </c>
      <c r="B1126">
        <f>'Data Entry'!B1127</f>
        <v>0</v>
      </c>
      <c r="C1126">
        <f>'Data Entry'!C1127</f>
        <v>0</v>
      </c>
      <c r="D1126">
        <f>'Data Entry'!M1127</f>
        <v>0</v>
      </c>
      <c r="E1126">
        <f>'Data Entry'!N1127</f>
        <v>0</v>
      </c>
      <c r="F1126">
        <f>'Data Entry'!O1127</f>
        <v>0</v>
      </c>
      <c r="G1126">
        <f>'Data Entry'!P1127</f>
        <v>0</v>
      </c>
      <c r="H1126">
        <f>'Data Entry'!Q1127</f>
        <v>0</v>
      </c>
      <c r="I1126">
        <f>'Data Entry'!R1127</f>
        <v>0</v>
      </c>
      <c r="J1126">
        <f t="shared" si="187"/>
        <v>0</v>
      </c>
      <c r="K1126" s="1">
        <f>SUMIFS('I want to cry'!C$2:C$2000,'I want to cry'!$A$2:$A$2000,$B1126,'I want to cry'!$B$2:$B$2000,$C1126)</f>
        <v>0</v>
      </c>
      <c r="L1126" s="1">
        <f>SUMIFS('I want to cry'!D$2:D$2000,'I want to cry'!$A$2:$A$2000,$B1126,'I want to cry'!$B$2:$B$2000,$C1126)</f>
        <v>0</v>
      </c>
      <c r="M1126" s="1">
        <f>SUMIFS('I want to cry'!E$2:E$2000,'I want to cry'!$A$2:$A$2000,$B1126,'I want to cry'!$B$2:$B$2000,$C1126)</f>
        <v>0</v>
      </c>
      <c r="N1126" s="1">
        <f t="shared" si="188"/>
        <v>0</v>
      </c>
      <c r="O1126" s="1">
        <f t="shared" si="189"/>
        <v>0</v>
      </c>
      <c r="P1126" s="1">
        <f t="shared" si="190"/>
        <v>0</v>
      </c>
      <c r="Q1126" s="1">
        <f>SUMIF('I have a blue banner'!A$2:A$2000,D1126,'I have a blue banner'!L$2:L$2000)</f>
        <v>0</v>
      </c>
      <c r="R1126" s="1">
        <f>SUMIF('I have a blue banner'!A$2:A$2000,F1126,'I have a blue banner'!L$2:L$2000)</f>
        <v>0</v>
      </c>
      <c r="S1126" s="1">
        <f>SUMIF('I have a blue banner'!A$2:A$2000,I1126,'I have a blue banner'!L$2:L$2000)</f>
        <v>0</v>
      </c>
      <c r="T1126" s="1">
        <f>SUMIF('I wanna go biking'!A$2:A$1000,D1126,'I wanna go biking'!D$2:D$2000)</f>
        <v>0</v>
      </c>
      <c r="U1126" s="1">
        <f>SUMIF('I wanna go biking'!A$2:A$2000,F1126,'I wanna go biking'!D$2:D$2000)</f>
        <v>0</v>
      </c>
      <c r="V1126" s="1">
        <f>SUMIF('I wanna go biking'!A$2:A$2000,H1126,'I wanna go biking'!D$2:D$2000)</f>
        <v>0</v>
      </c>
      <c r="W1126">
        <f t="shared" si="191"/>
        <v>0</v>
      </c>
      <c r="X1126">
        <f t="shared" si="192"/>
        <v>0</v>
      </c>
      <c r="Y1126">
        <f t="shared" si="193"/>
        <v>0</v>
      </c>
      <c r="Z1126">
        <f t="shared" si="194"/>
        <v>0</v>
      </c>
      <c r="AA1126">
        <f t="shared" si="195"/>
        <v>0</v>
      </c>
      <c r="AB1126">
        <f t="shared" si="196"/>
        <v>0</v>
      </c>
      <c r="AC1126" s="25">
        <f t="shared" si="197"/>
        <v>0</v>
      </c>
    </row>
    <row r="1127" spans="1:29">
      <c r="A1127">
        <f>'Data Entry'!A1128</f>
        <v>0</v>
      </c>
      <c r="B1127">
        <f>'Data Entry'!B1128</f>
        <v>0</v>
      </c>
      <c r="C1127">
        <f>'Data Entry'!C1128</f>
        <v>0</v>
      </c>
      <c r="D1127">
        <f>'Data Entry'!M1128</f>
        <v>0</v>
      </c>
      <c r="E1127">
        <f>'Data Entry'!N1128</f>
        <v>0</v>
      </c>
      <c r="F1127">
        <f>'Data Entry'!O1128</f>
        <v>0</v>
      </c>
      <c r="G1127">
        <f>'Data Entry'!P1128</f>
        <v>0</v>
      </c>
      <c r="H1127">
        <f>'Data Entry'!Q1128</f>
        <v>0</v>
      </c>
      <c r="I1127">
        <f>'Data Entry'!R1128</f>
        <v>0</v>
      </c>
      <c r="J1127">
        <f t="shared" si="187"/>
        <v>0</v>
      </c>
      <c r="K1127" s="1">
        <f>SUMIFS('I want to cry'!C$2:C$2000,'I want to cry'!$A$2:$A$2000,$B1127,'I want to cry'!$B$2:$B$2000,$C1127)</f>
        <v>0</v>
      </c>
      <c r="L1127" s="1">
        <f>SUMIFS('I want to cry'!D$2:D$2000,'I want to cry'!$A$2:$A$2000,$B1127,'I want to cry'!$B$2:$B$2000,$C1127)</f>
        <v>0</v>
      </c>
      <c r="M1127" s="1">
        <f>SUMIFS('I want to cry'!E$2:E$2000,'I want to cry'!$A$2:$A$2000,$B1127,'I want to cry'!$B$2:$B$2000,$C1127)</f>
        <v>0</v>
      </c>
      <c r="N1127" s="1">
        <f t="shared" si="188"/>
        <v>0</v>
      </c>
      <c r="O1127" s="1">
        <f t="shared" si="189"/>
        <v>0</v>
      </c>
      <c r="P1127" s="1">
        <f t="shared" si="190"/>
        <v>0</v>
      </c>
      <c r="Q1127" s="1">
        <f>SUMIF('I have a blue banner'!A$2:A$2000,D1127,'I have a blue banner'!L$2:L$2000)</f>
        <v>0</v>
      </c>
      <c r="R1127" s="1">
        <f>SUMIF('I have a blue banner'!A$2:A$2000,F1127,'I have a blue banner'!L$2:L$2000)</f>
        <v>0</v>
      </c>
      <c r="S1127" s="1">
        <f>SUMIF('I have a blue banner'!A$2:A$2000,I1127,'I have a blue banner'!L$2:L$2000)</f>
        <v>0</v>
      </c>
      <c r="T1127" s="1">
        <f>SUMIF('I wanna go biking'!A$2:A$1000,D1127,'I wanna go biking'!D$2:D$2000)</f>
        <v>0</v>
      </c>
      <c r="U1127" s="1">
        <f>SUMIF('I wanna go biking'!A$2:A$2000,F1127,'I wanna go biking'!D$2:D$2000)</f>
        <v>0</v>
      </c>
      <c r="V1127" s="1">
        <f>SUMIF('I wanna go biking'!A$2:A$2000,H1127,'I wanna go biking'!D$2:D$2000)</f>
        <v>0</v>
      </c>
      <c r="W1127">
        <f t="shared" si="191"/>
        <v>0</v>
      </c>
      <c r="X1127">
        <f t="shared" si="192"/>
        <v>0</v>
      </c>
      <c r="Y1127">
        <f t="shared" si="193"/>
        <v>0</v>
      </c>
      <c r="Z1127">
        <f t="shared" si="194"/>
        <v>0</v>
      </c>
      <c r="AA1127">
        <f t="shared" si="195"/>
        <v>0</v>
      </c>
      <c r="AB1127">
        <f t="shared" si="196"/>
        <v>0</v>
      </c>
      <c r="AC1127" s="25">
        <f t="shared" si="197"/>
        <v>0</v>
      </c>
    </row>
    <row r="1128" spans="1:29">
      <c r="A1128">
        <f>'Data Entry'!A1129</f>
        <v>0</v>
      </c>
      <c r="B1128">
        <f>'Data Entry'!B1129</f>
        <v>0</v>
      </c>
      <c r="C1128">
        <f>'Data Entry'!C1129</f>
        <v>0</v>
      </c>
      <c r="D1128">
        <f>'Data Entry'!M1129</f>
        <v>0</v>
      </c>
      <c r="E1128">
        <f>'Data Entry'!N1129</f>
        <v>0</v>
      </c>
      <c r="F1128">
        <f>'Data Entry'!O1129</f>
        <v>0</v>
      </c>
      <c r="G1128">
        <f>'Data Entry'!P1129</f>
        <v>0</v>
      </c>
      <c r="H1128">
        <f>'Data Entry'!Q1129</f>
        <v>0</v>
      </c>
      <c r="I1128">
        <f>'Data Entry'!R1129</f>
        <v>0</v>
      </c>
      <c r="J1128">
        <f t="shared" si="187"/>
        <v>0</v>
      </c>
      <c r="K1128" s="1">
        <f>SUMIFS('I want to cry'!C$2:C$2000,'I want to cry'!$A$2:$A$2000,$B1128,'I want to cry'!$B$2:$B$2000,$C1128)</f>
        <v>0</v>
      </c>
      <c r="L1128" s="1">
        <f>SUMIFS('I want to cry'!D$2:D$2000,'I want to cry'!$A$2:$A$2000,$B1128,'I want to cry'!$B$2:$B$2000,$C1128)</f>
        <v>0</v>
      </c>
      <c r="M1128" s="1">
        <f>SUMIFS('I want to cry'!E$2:E$2000,'I want to cry'!$A$2:$A$2000,$B1128,'I want to cry'!$B$2:$B$2000,$C1128)</f>
        <v>0</v>
      </c>
      <c r="N1128" s="1">
        <f t="shared" si="188"/>
        <v>0</v>
      </c>
      <c r="O1128" s="1">
        <f t="shared" si="189"/>
        <v>0</v>
      </c>
      <c r="P1128" s="1">
        <f t="shared" si="190"/>
        <v>0</v>
      </c>
      <c r="Q1128" s="1">
        <f>SUMIF('I have a blue banner'!A$2:A$2000,D1128,'I have a blue banner'!L$2:L$2000)</f>
        <v>0</v>
      </c>
      <c r="R1128" s="1">
        <f>SUMIF('I have a blue banner'!A$2:A$2000,F1128,'I have a blue banner'!L$2:L$2000)</f>
        <v>0</v>
      </c>
      <c r="S1128" s="1">
        <f>SUMIF('I have a blue banner'!A$2:A$2000,I1128,'I have a blue banner'!L$2:L$2000)</f>
        <v>0</v>
      </c>
      <c r="T1128" s="1">
        <f>SUMIF('I wanna go biking'!A$2:A$1000,D1128,'I wanna go biking'!D$2:D$2000)</f>
        <v>0</v>
      </c>
      <c r="U1128" s="1">
        <f>SUMIF('I wanna go biking'!A$2:A$2000,F1128,'I wanna go biking'!D$2:D$2000)</f>
        <v>0</v>
      </c>
      <c r="V1128" s="1">
        <f>SUMIF('I wanna go biking'!A$2:A$2000,H1128,'I wanna go biking'!D$2:D$2000)</f>
        <v>0</v>
      </c>
      <c r="W1128">
        <f t="shared" si="191"/>
        <v>0</v>
      </c>
      <c r="X1128">
        <f t="shared" si="192"/>
        <v>0</v>
      </c>
      <c r="Y1128">
        <f t="shared" si="193"/>
        <v>0</v>
      </c>
      <c r="Z1128">
        <f t="shared" si="194"/>
        <v>0</v>
      </c>
      <c r="AA1128">
        <f t="shared" si="195"/>
        <v>0</v>
      </c>
      <c r="AB1128">
        <f t="shared" si="196"/>
        <v>0</v>
      </c>
      <c r="AC1128" s="25">
        <f t="shared" si="197"/>
        <v>0</v>
      </c>
    </row>
    <row r="1129" spans="1:29">
      <c r="A1129">
        <f>'Data Entry'!A1130</f>
        <v>0</v>
      </c>
      <c r="B1129">
        <f>'Data Entry'!B1130</f>
        <v>0</v>
      </c>
      <c r="C1129">
        <f>'Data Entry'!C1130</f>
        <v>0</v>
      </c>
      <c r="D1129">
        <f>'Data Entry'!M1130</f>
        <v>0</v>
      </c>
      <c r="E1129">
        <f>'Data Entry'!N1130</f>
        <v>0</v>
      </c>
      <c r="F1129">
        <f>'Data Entry'!O1130</f>
        <v>0</v>
      </c>
      <c r="G1129">
        <f>'Data Entry'!P1130</f>
        <v>0</v>
      </c>
      <c r="H1129">
        <f>'Data Entry'!Q1130</f>
        <v>0</v>
      </c>
      <c r="I1129">
        <f>'Data Entry'!R1130</f>
        <v>0</v>
      </c>
      <c r="J1129">
        <f t="shared" si="187"/>
        <v>0</v>
      </c>
      <c r="K1129" s="1">
        <f>SUMIFS('I want to cry'!C$2:C$2000,'I want to cry'!$A$2:$A$2000,$B1129,'I want to cry'!$B$2:$B$2000,$C1129)</f>
        <v>0</v>
      </c>
      <c r="L1129" s="1">
        <f>SUMIFS('I want to cry'!D$2:D$2000,'I want to cry'!$A$2:$A$2000,$B1129,'I want to cry'!$B$2:$B$2000,$C1129)</f>
        <v>0</v>
      </c>
      <c r="M1129" s="1">
        <f>SUMIFS('I want to cry'!E$2:E$2000,'I want to cry'!$A$2:$A$2000,$B1129,'I want to cry'!$B$2:$B$2000,$C1129)</f>
        <v>0</v>
      </c>
      <c r="N1129" s="1">
        <f t="shared" si="188"/>
        <v>0</v>
      </c>
      <c r="O1129" s="1">
        <f t="shared" si="189"/>
        <v>0</v>
      </c>
      <c r="P1129" s="1">
        <f t="shared" si="190"/>
        <v>0</v>
      </c>
      <c r="Q1129" s="1">
        <f>SUMIF('I have a blue banner'!A$2:A$2000,D1129,'I have a blue banner'!L$2:L$2000)</f>
        <v>0</v>
      </c>
      <c r="R1129" s="1">
        <f>SUMIF('I have a blue banner'!A$2:A$2000,F1129,'I have a blue banner'!L$2:L$2000)</f>
        <v>0</v>
      </c>
      <c r="S1129" s="1">
        <f>SUMIF('I have a blue banner'!A$2:A$2000,I1129,'I have a blue banner'!L$2:L$2000)</f>
        <v>0</v>
      </c>
      <c r="T1129" s="1">
        <f>SUMIF('I wanna go biking'!A$2:A$1000,D1129,'I wanna go biking'!D$2:D$2000)</f>
        <v>0</v>
      </c>
      <c r="U1129" s="1">
        <f>SUMIF('I wanna go biking'!A$2:A$2000,F1129,'I wanna go biking'!D$2:D$2000)</f>
        <v>0</v>
      </c>
      <c r="V1129" s="1">
        <f>SUMIF('I wanna go biking'!A$2:A$2000,H1129,'I wanna go biking'!D$2:D$2000)</f>
        <v>0</v>
      </c>
      <c r="W1129">
        <f t="shared" si="191"/>
        <v>0</v>
      </c>
      <c r="X1129">
        <f t="shared" si="192"/>
        <v>0</v>
      </c>
      <c r="Y1129">
        <f t="shared" si="193"/>
        <v>0</v>
      </c>
      <c r="Z1129">
        <f t="shared" si="194"/>
        <v>0</v>
      </c>
      <c r="AA1129">
        <f t="shared" si="195"/>
        <v>0</v>
      </c>
      <c r="AB1129">
        <f t="shared" si="196"/>
        <v>0</v>
      </c>
      <c r="AC1129" s="25">
        <f t="shared" si="197"/>
        <v>0</v>
      </c>
    </row>
    <row r="1130" spans="1:29">
      <c r="A1130">
        <f>'Data Entry'!A1131</f>
        <v>0</v>
      </c>
      <c r="B1130">
        <f>'Data Entry'!B1131</f>
        <v>0</v>
      </c>
      <c r="C1130">
        <f>'Data Entry'!C1131</f>
        <v>0</v>
      </c>
      <c r="D1130">
        <f>'Data Entry'!M1131</f>
        <v>0</v>
      </c>
      <c r="E1130">
        <f>'Data Entry'!N1131</f>
        <v>0</v>
      </c>
      <c r="F1130">
        <f>'Data Entry'!O1131</f>
        <v>0</v>
      </c>
      <c r="G1130">
        <f>'Data Entry'!P1131</f>
        <v>0</v>
      </c>
      <c r="H1130">
        <f>'Data Entry'!Q1131</f>
        <v>0</v>
      </c>
      <c r="I1130">
        <f>'Data Entry'!R1131</f>
        <v>0</v>
      </c>
      <c r="J1130">
        <f t="shared" ref="J1130:J1193" si="198">E1130+G1130+I1130</f>
        <v>0</v>
      </c>
      <c r="K1130" s="1">
        <f>SUMIFS('I want to cry'!C$2:C$2000,'I want to cry'!$A$2:$A$2000,$B1130,'I want to cry'!$B$2:$B$2000,$C1130)</f>
        <v>0</v>
      </c>
      <c r="L1130" s="1">
        <f>SUMIFS('I want to cry'!D$2:D$2000,'I want to cry'!$A$2:$A$2000,$B1130,'I want to cry'!$B$2:$B$2000,$C1130)</f>
        <v>0</v>
      </c>
      <c r="M1130" s="1">
        <f>SUMIFS('I want to cry'!E$2:E$2000,'I want to cry'!$A$2:$A$2000,$B1130,'I want to cry'!$B$2:$B$2000,$C1130)</f>
        <v>0</v>
      </c>
      <c r="N1130" s="1">
        <f t="shared" ref="N1130:N1193" si="199">IF(K1130&lt;1.5,0,IF(E1130&lt;2.5,0,E1130/K1130))</f>
        <v>0</v>
      </c>
      <c r="O1130" s="1">
        <f t="shared" ref="O1130:O1193" si="200">IF(L1130&lt;1.5,0,IF(G1130&lt;2.5,0,G1130/L1130))</f>
        <v>0</v>
      </c>
      <c r="P1130" s="1">
        <f t="shared" ref="P1130:P1193" si="201">IF(M1130&lt;1.5,0,IF(I1130&lt;2.5,0,I1130/M1130))</f>
        <v>0</v>
      </c>
      <c r="Q1130" s="1">
        <f>SUMIF('I have a blue banner'!A$2:A$2000,D1130,'I have a blue banner'!L$2:L$2000)</f>
        <v>0</v>
      </c>
      <c r="R1130" s="1">
        <f>SUMIF('I have a blue banner'!A$2:A$2000,F1130,'I have a blue banner'!L$2:L$2000)</f>
        <v>0</v>
      </c>
      <c r="S1130" s="1">
        <f>SUMIF('I have a blue banner'!A$2:A$2000,I1130,'I have a blue banner'!L$2:L$2000)</f>
        <v>0</v>
      </c>
      <c r="T1130" s="1">
        <f>SUMIF('I wanna go biking'!A$2:A$1000,D1130,'I wanna go biking'!D$2:D$2000)</f>
        <v>0</v>
      </c>
      <c r="U1130" s="1">
        <f>SUMIF('I wanna go biking'!A$2:A$2000,F1130,'I wanna go biking'!D$2:D$2000)</f>
        <v>0</v>
      </c>
      <c r="V1130" s="1">
        <f>SUMIF('I wanna go biking'!A$2:A$2000,H1130,'I wanna go biking'!D$2:D$2000)</f>
        <v>0</v>
      </c>
      <c r="W1130">
        <f t="shared" ref="W1130:W1193" si="202">T1130-Q1130</f>
        <v>0</v>
      </c>
      <c r="X1130">
        <f t="shared" ref="X1130:X1193" si="203">U1130-R1130</f>
        <v>0</v>
      </c>
      <c r="Y1130">
        <f t="shared" ref="Y1130:Y1193" si="204">V1130-S1130</f>
        <v>0</v>
      </c>
      <c r="Z1130">
        <f t="shared" ref="Z1130:Z1193" si="205">W1130*N1130</f>
        <v>0</v>
      </c>
      <c r="AA1130">
        <f t="shared" ref="AA1130:AA1193" si="206">X1130*O1130</f>
        <v>0</v>
      </c>
      <c r="AB1130">
        <f t="shared" ref="AB1130:AB1193" si="207">Y1130*P1130</f>
        <v>0</v>
      </c>
      <c r="AC1130" s="25">
        <f t="shared" ref="AC1130:AC1193" si="208">SUM(Z1130:AB1130)</f>
        <v>0</v>
      </c>
    </row>
    <row r="1131" spans="1:29">
      <c r="A1131">
        <f>'Data Entry'!A1132</f>
        <v>0</v>
      </c>
      <c r="B1131">
        <f>'Data Entry'!B1132</f>
        <v>0</v>
      </c>
      <c r="C1131">
        <f>'Data Entry'!C1132</f>
        <v>0</v>
      </c>
      <c r="D1131">
        <f>'Data Entry'!M1132</f>
        <v>0</v>
      </c>
      <c r="E1131">
        <f>'Data Entry'!N1132</f>
        <v>0</v>
      </c>
      <c r="F1131">
        <f>'Data Entry'!O1132</f>
        <v>0</v>
      </c>
      <c r="G1131">
        <f>'Data Entry'!P1132</f>
        <v>0</v>
      </c>
      <c r="H1131">
        <f>'Data Entry'!Q1132</f>
        <v>0</v>
      </c>
      <c r="I1131">
        <f>'Data Entry'!R1132</f>
        <v>0</v>
      </c>
      <c r="J1131">
        <f t="shared" si="198"/>
        <v>0</v>
      </c>
      <c r="K1131" s="1">
        <f>SUMIFS('I want to cry'!C$2:C$2000,'I want to cry'!$A$2:$A$2000,$B1131,'I want to cry'!$B$2:$B$2000,$C1131)</f>
        <v>0</v>
      </c>
      <c r="L1131" s="1">
        <f>SUMIFS('I want to cry'!D$2:D$2000,'I want to cry'!$A$2:$A$2000,$B1131,'I want to cry'!$B$2:$B$2000,$C1131)</f>
        <v>0</v>
      </c>
      <c r="M1131" s="1">
        <f>SUMIFS('I want to cry'!E$2:E$2000,'I want to cry'!$A$2:$A$2000,$B1131,'I want to cry'!$B$2:$B$2000,$C1131)</f>
        <v>0</v>
      </c>
      <c r="N1131" s="1">
        <f t="shared" si="199"/>
        <v>0</v>
      </c>
      <c r="O1131" s="1">
        <f t="shared" si="200"/>
        <v>0</v>
      </c>
      <c r="P1131" s="1">
        <f t="shared" si="201"/>
        <v>0</v>
      </c>
      <c r="Q1131" s="1">
        <f>SUMIF('I have a blue banner'!A$2:A$2000,D1131,'I have a blue banner'!L$2:L$2000)</f>
        <v>0</v>
      </c>
      <c r="R1131" s="1">
        <f>SUMIF('I have a blue banner'!A$2:A$2000,F1131,'I have a blue banner'!L$2:L$2000)</f>
        <v>0</v>
      </c>
      <c r="S1131" s="1">
        <f>SUMIF('I have a blue banner'!A$2:A$2000,I1131,'I have a blue banner'!L$2:L$2000)</f>
        <v>0</v>
      </c>
      <c r="T1131" s="1">
        <f>SUMIF('I wanna go biking'!A$2:A$1000,D1131,'I wanna go biking'!D$2:D$2000)</f>
        <v>0</v>
      </c>
      <c r="U1131" s="1">
        <f>SUMIF('I wanna go biking'!A$2:A$2000,F1131,'I wanna go biking'!D$2:D$2000)</f>
        <v>0</v>
      </c>
      <c r="V1131" s="1">
        <f>SUMIF('I wanna go biking'!A$2:A$2000,H1131,'I wanna go biking'!D$2:D$2000)</f>
        <v>0</v>
      </c>
      <c r="W1131">
        <f t="shared" si="202"/>
        <v>0</v>
      </c>
      <c r="X1131">
        <f t="shared" si="203"/>
        <v>0</v>
      </c>
      <c r="Y1131">
        <f t="shared" si="204"/>
        <v>0</v>
      </c>
      <c r="Z1131">
        <f t="shared" si="205"/>
        <v>0</v>
      </c>
      <c r="AA1131">
        <f t="shared" si="206"/>
        <v>0</v>
      </c>
      <c r="AB1131">
        <f t="shared" si="207"/>
        <v>0</v>
      </c>
      <c r="AC1131" s="25">
        <f t="shared" si="208"/>
        <v>0</v>
      </c>
    </row>
    <row r="1132" spans="1:29">
      <c r="A1132">
        <f>'Data Entry'!A1133</f>
        <v>0</v>
      </c>
      <c r="B1132">
        <f>'Data Entry'!B1133</f>
        <v>0</v>
      </c>
      <c r="C1132">
        <f>'Data Entry'!C1133</f>
        <v>0</v>
      </c>
      <c r="D1132">
        <f>'Data Entry'!M1133</f>
        <v>0</v>
      </c>
      <c r="E1132">
        <f>'Data Entry'!N1133</f>
        <v>0</v>
      </c>
      <c r="F1132">
        <f>'Data Entry'!O1133</f>
        <v>0</v>
      </c>
      <c r="G1132">
        <f>'Data Entry'!P1133</f>
        <v>0</v>
      </c>
      <c r="H1132">
        <f>'Data Entry'!Q1133</f>
        <v>0</v>
      </c>
      <c r="I1132">
        <f>'Data Entry'!R1133</f>
        <v>0</v>
      </c>
      <c r="J1132">
        <f t="shared" si="198"/>
        <v>0</v>
      </c>
      <c r="K1132" s="1">
        <f>SUMIFS('I want to cry'!C$2:C$2000,'I want to cry'!$A$2:$A$2000,$B1132,'I want to cry'!$B$2:$B$2000,$C1132)</f>
        <v>0</v>
      </c>
      <c r="L1132" s="1">
        <f>SUMIFS('I want to cry'!D$2:D$2000,'I want to cry'!$A$2:$A$2000,$B1132,'I want to cry'!$B$2:$B$2000,$C1132)</f>
        <v>0</v>
      </c>
      <c r="M1132" s="1">
        <f>SUMIFS('I want to cry'!E$2:E$2000,'I want to cry'!$A$2:$A$2000,$B1132,'I want to cry'!$B$2:$B$2000,$C1132)</f>
        <v>0</v>
      </c>
      <c r="N1132" s="1">
        <f t="shared" si="199"/>
        <v>0</v>
      </c>
      <c r="O1132" s="1">
        <f t="shared" si="200"/>
        <v>0</v>
      </c>
      <c r="P1132" s="1">
        <f t="shared" si="201"/>
        <v>0</v>
      </c>
      <c r="Q1132" s="1">
        <f>SUMIF('I have a blue banner'!A$2:A$2000,D1132,'I have a blue banner'!L$2:L$2000)</f>
        <v>0</v>
      </c>
      <c r="R1132" s="1">
        <f>SUMIF('I have a blue banner'!A$2:A$2000,F1132,'I have a blue banner'!L$2:L$2000)</f>
        <v>0</v>
      </c>
      <c r="S1132" s="1">
        <f>SUMIF('I have a blue banner'!A$2:A$2000,I1132,'I have a blue banner'!L$2:L$2000)</f>
        <v>0</v>
      </c>
      <c r="T1132" s="1">
        <f>SUMIF('I wanna go biking'!A$2:A$1000,D1132,'I wanna go biking'!D$2:D$2000)</f>
        <v>0</v>
      </c>
      <c r="U1132" s="1">
        <f>SUMIF('I wanna go biking'!A$2:A$2000,F1132,'I wanna go biking'!D$2:D$2000)</f>
        <v>0</v>
      </c>
      <c r="V1132" s="1">
        <f>SUMIF('I wanna go biking'!A$2:A$2000,H1132,'I wanna go biking'!D$2:D$2000)</f>
        <v>0</v>
      </c>
      <c r="W1132">
        <f t="shared" si="202"/>
        <v>0</v>
      </c>
      <c r="X1132">
        <f t="shared" si="203"/>
        <v>0</v>
      </c>
      <c r="Y1132">
        <f t="shared" si="204"/>
        <v>0</v>
      </c>
      <c r="Z1132">
        <f t="shared" si="205"/>
        <v>0</v>
      </c>
      <c r="AA1132">
        <f t="shared" si="206"/>
        <v>0</v>
      </c>
      <c r="AB1132">
        <f t="shared" si="207"/>
        <v>0</v>
      </c>
      <c r="AC1132" s="25">
        <f t="shared" si="208"/>
        <v>0</v>
      </c>
    </row>
    <row r="1133" spans="1:29">
      <c r="A1133">
        <f>'Data Entry'!A1134</f>
        <v>0</v>
      </c>
      <c r="B1133">
        <f>'Data Entry'!B1134</f>
        <v>0</v>
      </c>
      <c r="C1133">
        <f>'Data Entry'!C1134</f>
        <v>0</v>
      </c>
      <c r="D1133">
        <f>'Data Entry'!M1134</f>
        <v>0</v>
      </c>
      <c r="E1133">
        <f>'Data Entry'!N1134</f>
        <v>0</v>
      </c>
      <c r="F1133">
        <f>'Data Entry'!O1134</f>
        <v>0</v>
      </c>
      <c r="G1133">
        <f>'Data Entry'!P1134</f>
        <v>0</v>
      </c>
      <c r="H1133">
        <f>'Data Entry'!Q1134</f>
        <v>0</v>
      </c>
      <c r="I1133">
        <f>'Data Entry'!R1134</f>
        <v>0</v>
      </c>
      <c r="J1133">
        <f t="shared" si="198"/>
        <v>0</v>
      </c>
      <c r="K1133" s="1">
        <f>SUMIFS('I want to cry'!C$2:C$2000,'I want to cry'!$A$2:$A$2000,$B1133,'I want to cry'!$B$2:$B$2000,$C1133)</f>
        <v>0</v>
      </c>
      <c r="L1133" s="1">
        <f>SUMIFS('I want to cry'!D$2:D$2000,'I want to cry'!$A$2:$A$2000,$B1133,'I want to cry'!$B$2:$B$2000,$C1133)</f>
        <v>0</v>
      </c>
      <c r="M1133" s="1">
        <f>SUMIFS('I want to cry'!E$2:E$2000,'I want to cry'!$A$2:$A$2000,$B1133,'I want to cry'!$B$2:$B$2000,$C1133)</f>
        <v>0</v>
      </c>
      <c r="N1133" s="1">
        <f t="shared" si="199"/>
        <v>0</v>
      </c>
      <c r="O1133" s="1">
        <f t="shared" si="200"/>
        <v>0</v>
      </c>
      <c r="P1133" s="1">
        <f t="shared" si="201"/>
        <v>0</v>
      </c>
      <c r="Q1133" s="1">
        <f>SUMIF('I have a blue banner'!A$2:A$2000,D1133,'I have a blue banner'!L$2:L$2000)</f>
        <v>0</v>
      </c>
      <c r="R1133" s="1">
        <f>SUMIF('I have a blue banner'!A$2:A$2000,F1133,'I have a blue banner'!L$2:L$2000)</f>
        <v>0</v>
      </c>
      <c r="S1133" s="1">
        <f>SUMIF('I have a blue banner'!A$2:A$2000,I1133,'I have a blue banner'!L$2:L$2000)</f>
        <v>0</v>
      </c>
      <c r="T1133" s="1">
        <f>SUMIF('I wanna go biking'!A$2:A$1000,D1133,'I wanna go biking'!D$2:D$2000)</f>
        <v>0</v>
      </c>
      <c r="U1133" s="1">
        <f>SUMIF('I wanna go biking'!A$2:A$2000,F1133,'I wanna go biking'!D$2:D$2000)</f>
        <v>0</v>
      </c>
      <c r="V1133" s="1">
        <f>SUMIF('I wanna go biking'!A$2:A$2000,H1133,'I wanna go biking'!D$2:D$2000)</f>
        <v>0</v>
      </c>
      <c r="W1133">
        <f t="shared" si="202"/>
        <v>0</v>
      </c>
      <c r="X1133">
        <f t="shared" si="203"/>
        <v>0</v>
      </c>
      <c r="Y1133">
        <f t="shared" si="204"/>
        <v>0</v>
      </c>
      <c r="Z1133">
        <f t="shared" si="205"/>
        <v>0</v>
      </c>
      <c r="AA1133">
        <f t="shared" si="206"/>
        <v>0</v>
      </c>
      <c r="AB1133">
        <f t="shared" si="207"/>
        <v>0</v>
      </c>
      <c r="AC1133" s="25">
        <f t="shared" si="208"/>
        <v>0</v>
      </c>
    </row>
    <row r="1134" spans="1:29">
      <c r="A1134">
        <f>'Data Entry'!A1135</f>
        <v>0</v>
      </c>
      <c r="B1134">
        <f>'Data Entry'!B1135</f>
        <v>0</v>
      </c>
      <c r="C1134">
        <f>'Data Entry'!C1135</f>
        <v>0</v>
      </c>
      <c r="D1134">
        <f>'Data Entry'!M1135</f>
        <v>0</v>
      </c>
      <c r="E1134">
        <f>'Data Entry'!N1135</f>
        <v>0</v>
      </c>
      <c r="F1134">
        <f>'Data Entry'!O1135</f>
        <v>0</v>
      </c>
      <c r="G1134">
        <f>'Data Entry'!P1135</f>
        <v>0</v>
      </c>
      <c r="H1134">
        <f>'Data Entry'!Q1135</f>
        <v>0</v>
      </c>
      <c r="I1134">
        <f>'Data Entry'!R1135</f>
        <v>0</v>
      </c>
      <c r="J1134">
        <f t="shared" si="198"/>
        <v>0</v>
      </c>
      <c r="K1134" s="1">
        <f>SUMIFS('I want to cry'!C$2:C$2000,'I want to cry'!$A$2:$A$2000,$B1134,'I want to cry'!$B$2:$B$2000,$C1134)</f>
        <v>0</v>
      </c>
      <c r="L1134" s="1">
        <f>SUMIFS('I want to cry'!D$2:D$2000,'I want to cry'!$A$2:$A$2000,$B1134,'I want to cry'!$B$2:$B$2000,$C1134)</f>
        <v>0</v>
      </c>
      <c r="M1134" s="1">
        <f>SUMIFS('I want to cry'!E$2:E$2000,'I want to cry'!$A$2:$A$2000,$B1134,'I want to cry'!$B$2:$B$2000,$C1134)</f>
        <v>0</v>
      </c>
      <c r="N1134" s="1">
        <f t="shared" si="199"/>
        <v>0</v>
      </c>
      <c r="O1134" s="1">
        <f t="shared" si="200"/>
        <v>0</v>
      </c>
      <c r="P1134" s="1">
        <f t="shared" si="201"/>
        <v>0</v>
      </c>
      <c r="Q1134" s="1">
        <f>SUMIF('I have a blue banner'!A$2:A$2000,D1134,'I have a blue banner'!L$2:L$2000)</f>
        <v>0</v>
      </c>
      <c r="R1134" s="1">
        <f>SUMIF('I have a blue banner'!A$2:A$2000,F1134,'I have a blue banner'!L$2:L$2000)</f>
        <v>0</v>
      </c>
      <c r="S1134" s="1">
        <f>SUMIF('I have a blue banner'!A$2:A$2000,I1134,'I have a blue banner'!L$2:L$2000)</f>
        <v>0</v>
      </c>
      <c r="T1134" s="1">
        <f>SUMIF('I wanna go biking'!A$2:A$1000,D1134,'I wanna go biking'!D$2:D$2000)</f>
        <v>0</v>
      </c>
      <c r="U1134" s="1">
        <f>SUMIF('I wanna go biking'!A$2:A$2000,F1134,'I wanna go biking'!D$2:D$2000)</f>
        <v>0</v>
      </c>
      <c r="V1134" s="1">
        <f>SUMIF('I wanna go biking'!A$2:A$2000,H1134,'I wanna go biking'!D$2:D$2000)</f>
        <v>0</v>
      </c>
      <c r="W1134">
        <f t="shared" si="202"/>
        <v>0</v>
      </c>
      <c r="X1134">
        <f t="shared" si="203"/>
        <v>0</v>
      </c>
      <c r="Y1134">
        <f t="shared" si="204"/>
        <v>0</v>
      </c>
      <c r="Z1134">
        <f t="shared" si="205"/>
        <v>0</v>
      </c>
      <c r="AA1134">
        <f t="shared" si="206"/>
        <v>0</v>
      </c>
      <c r="AB1134">
        <f t="shared" si="207"/>
        <v>0</v>
      </c>
      <c r="AC1134" s="25">
        <f t="shared" si="208"/>
        <v>0</v>
      </c>
    </row>
    <row r="1135" spans="1:29">
      <c r="A1135">
        <f>'Data Entry'!A1136</f>
        <v>0</v>
      </c>
      <c r="B1135">
        <f>'Data Entry'!B1136</f>
        <v>0</v>
      </c>
      <c r="C1135">
        <f>'Data Entry'!C1136</f>
        <v>0</v>
      </c>
      <c r="D1135">
        <f>'Data Entry'!M1136</f>
        <v>0</v>
      </c>
      <c r="E1135">
        <f>'Data Entry'!N1136</f>
        <v>0</v>
      </c>
      <c r="F1135">
        <f>'Data Entry'!O1136</f>
        <v>0</v>
      </c>
      <c r="G1135">
        <f>'Data Entry'!P1136</f>
        <v>0</v>
      </c>
      <c r="H1135">
        <f>'Data Entry'!Q1136</f>
        <v>0</v>
      </c>
      <c r="I1135">
        <f>'Data Entry'!R1136</f>
        <v>0</v>
      </c>
      <c r="J1135">
        <f t="shared" si="198"/>
        <v>0</v>
      </c>
      <c r="K1135" s="1">
        <f>SUMIFS('I want to cry'!C$2:C$2000,'I want to cry'!$A$2:$A$2000,$B1135,'I want to cry'!$B$2:$B$2000,$C1135)</f>
        <v>0</v>
      </c>
      <c r="L1135" s="1">
        <f>SUMIFS('I want to cry'!D$2:D$2000,'I want to cry'!$A$2:$A$2000,$B1135,'I want to cry'!$B$2:$B$2000,$C1135)</f>
        <v>0</v>
      </c>
      <c r="M1135" s="1">
        <f>SUMIFS('I want to cry'!E$2:E$2000,'I want to cry'!$A$2:$A$2000,$B1135,'I want to cry'!$B$2:$B$2000,$C1135)</f>
        <v>0</v>
      </c>
      <c r="N1135" s="1">
        <f t="shared" si="199"/>
        <v>0</v>
      </c>
      <c r="O1135" s="1">
        <f t="shared" si="200"/>
        <v>0</v>
      </c>
      <c r="P1135" s="1">
        <f t="shared" si="201"/>
        <v>0</v>
      </c>
      <c r="Q1135" s="1">
        <f>SUMIF('I have a blue banner'!A$2:A$2000,D1135,'I have a blue banner'!L$2:L$2000)</f>
        <v>0</v>
      </c>
      <c r="R1135" s="1">
        <f>SUMIF('I have a blue banner'!A$2:A$2000,F1135,'I have a blue banner'!L$2:L$2000)</f>
        <v>0</v>
      </c>
      <c r="S1135" s="1">
        <f>SUMIF('I have a blue banner'!A$2:A$2000,I1135,'I have a blue banner'!L$2:L$2000)</f>
        <v>0</v>
      </c>
      <c r="T1135" s="1">
        <f>SUMIF('I wanna go biking'!A$2:A$1000,D1135,'I wanna go biking'!D$2:D$2000)</f>
        <v>0</v>
      </c>
      <c r="U1135" s="1">
        <f>SUMIF('I wanna go biking'!A$2:A$2000,F1135,'I wanna go biking'!D$2:D$2000)</f>
        <v>0</v>
      </c>
      <c r="V1135" s="1">
        <f>SUMIF('I wanna go biking'!A$2:A$2000,H1135,'I wanna go biking'!D$2:D$2000)</f>
        <v>0</v>
      </c>
      <c r="W1135">
        <f t="shared" si="202"/>
        <v>0</v>
      </c>
      <c r="X1135">
        <f t="shared" si="203"/>
        <v>0</v>
      </c>
      <c r="Y1135">
        <f t="shared" si="204"/>
        <v>0</v>
      </c>
      <c r="Z1135">
        <f t="shared" si="205"/>
        <v>0</v>
      </c>
      <c r="AA1135">
        <f t="shared" si="206"/>
        <v>0</v>
      </c>
      <c r="AB1135">
        <f t="shared" si="207"/>
        <v>0</v>
      </c>
      <c r="AC1135" s="25">
        <f t="shared" si="208"/>
        <v>0</v>
      </c>
    </row>
    <row r="1136" spans="1:29">
      <c r="A1136">
        <f>'Data Entry'!A1137</f>
        <v>0</v>
      </c>
      <c r="B1136">
        <f>'Data Entry'!B1137</f>
        <v>0</v>
      </c>
      <c r="C1136">
        <f>'Data Entry'!C1137</f>
        <v>0</v>
      </c>
      <c r="D1136">
        <f>'Data Entry'!M1137</f>
        <v>0</v>
      </c>
      <c r="E1136">
        <f>'Data Entry'!N1137</f>
        <v>0</v>
      </c>
      <c r="F1136">
        <f>'Data Entry'!O1137</f>
        <v>0</v>
      </c>
      <c r="G1136">
        <f>'Data Entry'!P1137</f>
        <v>0</v>
      </c>
      <c r="H1136">
        <f>'Data Entry'!Q1137</f>
        <v>0</v>
      </c>
      <c r="I1136">
        <f>'Data Entry'!R1137</f>
        <v>0</v>
      </c>
      <c r="J1136">
        <f t="shared" si="198"/>
        <v>0</v>
      </c>
      <c r="K1136" s="1">
        <f>SUMIFS('I want to cry'!C$2:C$2000,'I want to cry'!$A$2:$A$2000,$B1136,'I want to cry'!$B$2:$B$2000,$C1136)</f>
        <v>0</v>
      </c>
      <c r="L1136" s="1">
        <f>SUMIFS('I want to cry'!D$2:D$2000,'I want to cry'!$A$2:$A$2000,$B1136,'I want to cry'!$B$2:$B$2000,$C1136)</f>
        <v>0</v>
      </c>
      <c r="M1136" s="1">
        <f>SUMIFS('I want to cry'!E$2:E$2000,'I want to cry'!$A$2:$A$2000,$B1136,'I want to cry'!$B$2:$B$2000,$C1136)</f>
        <v>0</v>
      </c>
      <c r="N1136" s="1">
        <f t="shared" si="199"/>
        <v>0</v>
      </c>
      <c r="O1136" s="1">
        <f t="shared" si="200"/>
        <v>0</v>
      </c>
      <c r="P1136" s="1">
        <f t="shared" si="201"/>
        <v>0</v>
      </c>
      <c r="Q1136" s="1">
        <f>SUMIF('I have a blue banner'!A$2:A$2000,D1136,'I have a blue banner'!L$2:L$2000)</f>
        <v>0</v>
      </c>
      <c r="R1136" s="1">
        <f>SUMIF('I have a blue banner'!A$2:A$2000,F1136,'I have a blue banner'!L$2:L$2000)</f>
        <v>0</v>
      </c>
      <c r="S1136" s="1">
        <f>SUMIF('I have a blue banner'!A$2:A$2000,I1136,'I have a blue banner'!L$2:L$2000)</f>
        <v>0</v>
      </c>
      <c r="T1136" s="1">
        <f>SUMIF('I wanna go biking'!A$2:A$1000,D1136,'I wanna go biking'!D$2:D$2000)</f>
        <v>0</v>
      </c>
      <c r="U1136" s="1">
        <f>SUMIF('I wanna go biking'!A$2:A$2000,F1136,'I wanna go biking'!D$2:D$2000)</f>
        <v>0</v>
      </c>
      <c r="V1136" s="1">
        <f>SUMIF('I wanna go biking'!A$2:A$2000,H1136,'I wanna go biking'!D$2:D$2000)</f>
        <v>0</v>
      </c>
      <c r="W1136">
        <f t="shared" si="202"/>
        <v>0</v>
      </c>
      <c r="X1136">
        <f t="shared" si="203"/>
        <v>0</v>
      </c>
      <c r="Y1136">
        <f t="shared" si="204"/>
        <v>0</v>
      </c>
      <c r="Z1136">
        <f t="shared" si="205"/>
        <v>0</v>
      </c>
      <c r="AA1136">
        <f t="shared" si="206"/>
        <v>0</v>
      </c>
      <c r="AB1136">
        <f t="shared" si="207"/>
        <v>0</v>
      </c>
      <c r="AC1136" s="25">
        <f t="shared" si="208"/>
        <v>0</v>
      </c>
    </row>
    <row r="1137" spans="1:29">
      <c r="A1137">
        <f>'Data Entry'!A1138</f>
        <v>0</v>
      </c>
      <c r="B1137">
        <f>'Data Entry'!B1138</f>
        <v>0</v>
      </c>
      <c r="C1137">
        <f>'Data Entry'!C1138</f>
        <v>0</v>
      </c>
      <c r="D1137">
        <f>'Data Entry'!M1138</f>
        <v>0</v>
      </c>
      <c r="E1137">
        <f>'Data Entry'!N1138</f>
        <v>0</v>
      </c>
      <c r="F1137">
        <f>'Data Entry'!O1138</f>
        <v>0</v>
      </c>
      <c r="G1137">
        <f>'Data Entry'!P1138</f>
        <v>0</v>
      </c>
      <c r="H1137">
        <f>'Data Entry'!Q1138</f>
        <v>0</v>
      </c>
      <c r="I1137">
        <f>'Data Entry'!R1138</f>
        <v>0</v>
      </c>
      <c r="J1137">
        <f t="shared" si="198"/>
        <v>0</v>
      </c>
      <c r="K1137" s="1">
        <f>SUMIFS('I want to cry'!C$2:C$2000,'I want to cry'!$A$2:$A$2000,$B1137,'I want to cry'!$B$2:$B$2000,$C1137)</f>
        <v>0</v>
      </c>
      <c r="L1137" s="1">
        <f>SUMIFS('I want to cry'!D$2:D$2000,'I want to cry'!$A$2:$A$2000,$B1137,'I want to cry'!$B$2:$B$2000,$C1137)</f>
        <v>0</v>
      </c>
      <c r="M1137" s="1">
        <f>SUMIFS('I want to cry'!E$2:E$2000,'I want to cry'!$A$2:$A$2000,$B1137,'I want to cry'!$B$2:$B$2000,$C1137)</f>
        <v>0</v>
      </c>
      <c r="N1137" s="1">
        <f t="shared" si="199"/>
        <v>0</v>
      </c>
      <c r="O1137" s="1">
        <f t="shared" si="200"/>
        <v>0</v>
      </c>
      <c r="P1137" s="1">
        <f t="shared" si="201"/>
        <v>0</v>
      </c>
      <c r="Q1137" s="1">
        <f>SUMIF('I have a blue banner'!A$2:A$2000,D1137,'I have a blue banner'!L$2:L$2000)</f>
        <v>0</v>
      </c>
      <c r="R1137" s="1">
        <f>SUMIF('I have a blue banner'!A$2:A$2000,F1137,'I have a blue banner'!L$2:L$2000)</f>
        <v>0</v>
      </c>
      <c r="S1137" s="1">
        <f>SUMIF('I have a blue banner'!A$2:A$2000,I1137,'I have a blue banner'!L$2:L$2000)</f>
        <v>0</v>
      </c>
      <c r="T1137" s="1">
        <f>SUMIF('I wanna go biking'!A$2:A$1000,D1137,'I wanna go biking'!D$2:D$2000)</f>
        <v>0</v>
      </c>
      <c r="U1137" s="1">
        <f>SUMIF('I wanna go biking'!A$2:A$2000,F1137,'I wanna go biking'!D$2:D$2000)</f>
        <v>0</v>
      </c>
      <c r="V1137" s="1">
        <f>SUMIF('I wanna go biking'!A$2:A$2000,H1137,'I wanna go biking'!D$2:D$2000)</f>
        <v>0</v>
      </c>
      <c r="W1137">
        <f t="shared" si="202"/>
        <v>0</v>
      </c>
      <c r="X1137">
        <f t="shared" si="203"/>
        <v>0</v>
      </c>
      <c r="Y1137">
        <f t="shared" si="204"/>
        <v>0</v>
      </c>
      <c r="Z1137">
        <f t="shared" si="205"/>
        <v>0</v>
      </c>
      <c r="AA1137">
        <f t="shared" si="206"/>
        <v>0</v>
      </c>
      <c r="AB1137">
        <f t="shared" si="207"/>
        <v>0</v>
      </c>
      <c r="AC1137" s="25">
        <f t="shared" si="208"/>
        <v>0</v>
      </c>
    </row>
    <row r="1138" spans="1:29">
      <c r="A1138">
        <f>'Data Entry'!A1139</f>
        <v>0</v>
      </c>
      <c r="B1138">
        <f>'Data Entry'!B1139</f>
        <v>0</v>
      </c>
      <c r="C1138">
        <f>'Data Entry'!C1139</f>
        <v>0</v>
      </c>
      <c r="D1138">
        <f>'Data Entry'!M1139</f>
        <v>0</v>
      </c>
      <c r="E1138">
        <f>'Data Entry'!N1139</f>
        <v>0</v>
      </c>
      <c r="F1138">
        <f>'Data Entry'!O1139</f>
        <v>0</v>
      </c>
      <c r="G1138">
        <f>'Data Entry'!P1139</f>
        <v>0</v>
      </c>
      <c r="H1138">
        <f>'Data Entry'!Q1139</f>
        <v>0</v>
      </c>
      <c r="I1138">
        <f>'Data Entry'!R1139</f>
        <v>0</v>
      </c>
      <c r="J1138">
        <f t="shared" si="198"/>
        <v>0</v>
      </c>
      <c r="K1138" s="1">
        <f>SUMIFS('I want to cry'!C$2:C$2000,'I want to cry'!$A$2:$A$2000,$B1138,'I want to cry'!$B$2:$B$2000,$C1138)</f>
        <v>0</v>
      </c>
      <c r="L1138" s="1">
        <f>SUMIFS('I want to cry'!D$2:D$2000,'I want to cry'!$A$2:$A$2000,$B1138,'I want to cry'!$B$2:$B$2000,$C1138)</f>
        <v>0</v>
      </c>
      <c r="M1138" s="1">
        <f>SUMIFS('I want to cry'!E$2:E$2000,'I want to cry'!$A$2:$A$2000,$B1138,'I want to cry'!$B$2:$B$2000,$C1138)</f>
        <v>0</v>
      </c>
      <c r="N1138" s="1">
        <f t="shared" si="199"/>
        <v>0</v>
      </c>
      <c r="O1138" s="1">
        <f t="shared" si="200"/>
        <v>0</v>
      </c>
      <c r="P1138" s="1">
        <f t="shared" si="201"/>
        <v>0</v>
      </c>
      <c r="Q1138" s="1">
        <f>SUMIF('I have a blue banner'!A$2:A$2000,D1138,'I have a blue banner'!L$2:L$2000)</f>
        <v>0</v>
      </c>
      <c r="R1138" s="1">
        <f>SUMIF('I have a blue banner'!A$2:A$2000,F1138,'I have a blue banner'!L$2:L$2000)</f>
        <v>0</v>
      </c>
      <c r="S1138" s="1">
        <f>SUMIF('I have a blue banner'!A$2:A$2000,I1138,'I have a blue banner'!L$2:L$2000)</f>
        <v>0</v>
      </c>
      <c r="T1138" s="1">
        <f>SUMIF('I wanna go biking'!A$2:A$1000,D1138,'I wanna go biking'!D$2:D$2000)</f>
        <v>0</v>
      </c>
      <c r="U1138" s="1">
        <f>SUMIF('I wanna go biking'!A$2:A$2000,F1138,'I wanna go biking'!D$2:D$2000)</f>
        <v>0</v>
      </c>
      <c r="V1138" s="1">
        <f>SUMIF('I wanna go biking'!A$2:A$2000,H1138,'I wanna go biking'!D$2:D$2000)</f>
        <v>0</v>
      </c>
      <c r="W1138">
        <f t="shared" si="202"/>
        <v>0</v>
      </c>
      <c r="X1138">
        <f t="shared" si="203"/>
        <v>0</v>
      </c>
      <c r="Y1138">
        <f t="shared" si="204"/>
        <v>0</v>
      </c>
      <c r="Z1138">
        <f t="shared" si="205"/>
        <v>0</v>
      </c>
      <c r="AA1138">
        <f t="shared" si="206"/>
        <v>0</v>
      </c>
      <c r="AB1138">
        <f t="shared" si="207"/>
        <v>0</v>
      </c>
      <c r="AC1138" s="25">
        <f t="shared" si="208"/>
        <v>0</v>
      </c>
    </row>
    <row r="1139" spans="1:29">
      <c r="A1139">
        <f>'Data Entry'!A1140</f>
        <v>0</v>
      </c>
      <c r="B1139">
        <f>'Data Entry'!B1140</f>
        <v>0</v>
      </c>
      <c r="C1139">
        <f>'Data Entry'!C1140</f>
        <v>0</v>
      </c>
      <c r="D1139">
        <f>'Data Entry'!M1140</f>
        <v>0</v>
      </c>
      <c r="E1139">
        <f>'Data Entry'!N1140</f>
        <v>0</v>
      </c>
      <c r="F1139">
        <f>'Data Entry'!O1140</f>
        <v>0</v>
      </c>
      <c r="G1139">
        <f>'Data Entry'!P1140</f>
        <v>0</v>
      </c>
      <c r="H1139">
        <f>'Data Entry'!Q1140</f>
        <v>0</v>
      </c>
      <c r="I1139">
        <f>'Data Entry'!R1140</f>
        <v>0</v>
      </c>
      <c r="J1139">
        <f t="shared" si="198"/>
        <v>0</v>
      </c>
      <c r="K1139" s="1">
        <f>SUMIFS('I want to cry'!C$2:C$2000,'I want to cry'!$A$2:$A$2000,$B1139,'I want to cry'!$B$2:$B$2000,$C1139)</f>
        <v>0</v>
      </c>
      <c r="L1139" s="1">
        <f>SUMIFS('I want to cry'!D$2:D$2000,'I want to cry'!$A$2:$A$2000,$B1139,'I want to cry'!$B$2:$B$2000,$C1139)</f>
        <v>0</v>
      </c>
      <c r="M1139" s="1">
        <f>SUMIFS('I want to cry'!E$2:E$2000,'I want to cry'!$A$2:$A$2000,$B1139,'I want to cry'!$B$2:$B$2000,$C1139)</f>
        <v>0</v>
      </c>
      <c r="N1139" s="1">
        <f t="shared" si="199"/>
        <v>0</v>
      </c>
      <c r="O1139" s="1">
        <f t="shared" si="200"/>
        <v>0</v>
      </c>
      <c r="P1139" s="1">
        <f t="shared" si="201"/>
        <v>0</v>
      </c>
      <c r="Q1139" s="1">
        <f>SUMIF('I have a blue banner'!A$2:A$2000,D1139,'I have a blue banner'!L$2:L$2000)</f>
        <v>0</v>
      </c>
      <c r="R1139" s="1">
        <f>SUMIF('I have a blue banner'!A$2:A$2000,F1139,'I have a blue banner'!L$2:L$2000)</f>
        <v>0</v>
      </c>
      <c r="S1139" s="1">
        <f>SUMIF('I have a blue banner'!A$2:A$2000,I1139,'I have a blue banner'!L$2:L$2000)</f>
        <v>0</v>
      </c>
      <c r="T1139" s="1">
        <f>SUMIF('I wanna go biking'!A$2:A$1000,D1139,'I wanna go biking'!D$2:D$2000)</f>
        <v>0</v>
      </c>
      <c r="U1139" s="1">
        <f>SUMIF('I wanna go biking'!A$2:A$2000,F1139,'I wanna go biking'!D$2:D$2000)</f>
        <v>0</v>
      </c>
      <c r="V1139" s="1">
        <f>SUMIF('I wanna go biking'!A$2:A$2000,H1139,'I wanna go biking'!D$2:D$2000)</f>
        <v>0</v>
      </c>
      <c r="W1139">
        <f t="shared" si="202"/>
        <v>0</v>
      </c>
      <c r="X1139">
        <f t="shared" si="203"/>
        <v>0</v>
      </c>
      <c r="Y1139">
        <f t="shared" si="204"/>
        <v>0</v>
      </c>
      <c r="Z1139">
        <f t="shared" si="205"/>
        <v>0</v>
      </c>
      <c r="AA1139">
        <f t="shared" si="206"/>
        <v>0</v>
      </c>
      <c r="AB1139">
        <f t="shared" si="207"/>
        <v>0</v>
      </c>
      <c r="AC1139" s="25">
        <f t="shared" si="208"/>
        <v>0</v>
      </c>
    </row>
    <row r="1140" spans="1:29">
      <c r="A1140">
        <f>'Data Entry'!A1141</f>
        <v>0</v>
      </c>
      <c r="B1140">
        <f>'Data Entry'!B1141</f>
        <v>0</v>
      </c>
      <c r="C1140">
        <f>'Data Entry'!C1141</f>
        <v>0</v>
      </c>
      <c r="D1140">
        <f>'Data Entry'!M1141</f>
        <v>0</v>
      </c>
      <c r="E1140">
        <f>'Data Entry'!N1141</f>
        <v>0</v>
      </c>
      <c r="F1140">
        <f>'Data Entry'!O1141</f>
        <v>0</v>
      </c>
      <c r="G1140">
        <f>'Data Entry'!P1141</f>
        <v>0</v>
      </c>
      <c r="H1140">
        <f>'Data Entry'!Q1141</f>
        <v>0</v>
      </c>
      <c r="I1140">
        <f>'Data Entry'!R1141</f>
        <v>0</v>
      </c>
      <c r="J1140">
        <f t="shared" si="198"/>
        <v>0</v>
      </c>
      <c r="K1140" s="1">
        <f>SUMIFS('I want to cry'!C$2:C$2000,'I want to cry'!$A$2:$A$2000,$B1140,'I want to cry'!$B$2:$B$2000,$C1140)</f>
        <v>0</v>
      </c>
      <c r="L1140" s="1">
        <f>SUMIFS('I want to cry'!D$2:D$2000,'I want to cry'!$A$2:$A$2000,$B1140,'I want to cry'!$B$2:$B$2000,$C1140)</f>
        <v>0</v>
      </c>
      <c r="M1140" s="1">
        <f>SUMIFS('I want to cry'!E$2:E$2000,'I want to cry'!$A$2:$A$2000,$B1140,'I want to cry'!$B$2:$B$2000,$C1140)</f>
        <v>0</v>
      </c>
      <c r="N1140" s="1">
        <f t="shared" si="199"/>
        <v>0</v>
      </c>
      <c r="O1140" s="1">
        <f t="shared" si="200"/>
        <v>0</v>
      </c>
      <c r="P1140" s="1">
        <f t="shared" si="201"/>
        <v>0</v>
      </c>
      <c r="Q1140" s="1">
        <f>SUMIF('I have a blue banner'!A$2:A$2000,D1140,'I have a blue banner'!L$2:L$2000)</f>
        <v>0</v>
      </c>
      <c r="R1140" s="1">
        <f>SUMIF('I have a blue banner'!A$2:A$2000,F1140,'I have a blue banner'!L$2:L$2000)</f>
        <v>0</v>
      </c>
      <c r="S1140" s="1">
        <f>SUMIF('I have a blue banner'!A$2:A$2000,I1140,'I have a blue banner'!L$2:L$2000)</f>
        <v>0</v>
      </c>
      <c r="T1140" s="1">
        <f>SUMIF('I wanna go biking'!A$2:A$1000,D1140,'I wanna go biking'!D$2:D$2000)</f>
        <v>0</v>
      </c>
      <c r="U1140" s="1">
        <f>SUMIF('I wanna go biking'!A$2:A$2000,F1140,'I wanna go biking'!D$2:D$2000)</f>
        <v>0</v>
      </c>
      <c r="V1140" s="1">
        <f>SUMIF('I wanna go biking'!A$2:A$2000,H1140,'I wanna go biking'!D$2:D$2000)</f>
        <v>0</v>
      </c>
      <c r="W1140">
        <f t="shared" si="202"/>
        <v>0</v>
      </c>
      <c r="X1140">
        <f t="shared" si="203"/>
        <v>0</v>
      </c>
      <c r="Y1140">
        <f t="shared" si="204"/>
        <v>0</v>
      </c>
      <c r="Z1140">
        <f t="shared" si="205"/>
        <v>0</v>
      </c>
      <c r="AA1140">
        <f t="shared" si="206"/>
        <v>0</v>
      </c>
      <c r="AB1140">
        <f t="shared" si="207"/>
        <v>0</v>
      </c>
      <c r="AC1140" s="25">
        <f t="shared" si="208"/>
        <v>0</v>
      </c>
    </row>
    <row r="1141" spans="1:29">
      <c r="A1141">
        <f>'Data Entry'!A1142</f>
        <v>0</v>
      </c>
      <c r="B1141">
        <f>'Data Entry'!B1142</f>
        <v>0</v>
      </c>
      <c r="C1141">
        <f>'Data Entry'!C1142</f>
        <v>0</v>
      </c>
      <c r="D1141">
        <f>'Data Entry'!M1142</f>
        <v>0</v>
      </c>
      <c r="E1141">
        <f>'Data Entry'!N1142</f>
        <v>0</v>
      </c>
      <c r="F1141">
        <f>'Data Entry'!O1142</f>
        <v>0</v>
      </c>
      <c r="G1141">
        <f>'Data Entry'!P1142</f>
        <v>0</v>
      </c>
      <c r="H1141">
        <f>'Data Entry'!Q1142</f>
        <v>0</v>
      </c>
      <c r="I1141">
        <f>'Data Entry'!R1142</f>
        <v>0</v>
      </c>
      <c r="J1141">
        <f t="shared" si="198"/>
        <v>0</v>
      </c>
      <c r="K1141" s="1">
        <f>SUMIFS('I want to cry'!C$2:C$2000,'I want to cry'!$A$2:$A$2000,$B1141,'I want to cry'!$B$2:$B$2000,$C1141)</f>
        <v>0</v>
      </c>
      <c r="L1141" s="1">
        <f>SUMIFS('I want to cry'!D$2:D$2000,'I want to cry'!$A$2:$A$2000,$B1141,'I want to cry'!$B$2:$B$2000,$C1141)</f>
        <v>0</v>
      </c>
      <c r="M1141" s="1">
        <f>SUMIFS('I want to cry'!E$2:E$2000,'I want to cry'!$A$2:$A$2000,$B1141,'I want to cry'!$B$2:$B$2000,$C1141)</f>
        <v>0</v>
      </c>
      <c r="N1141" s="1">
        <f t="shared" si="199"/>
        <v>0</v>
      </c>
      <c r="O1141" s="1">
        <f t="shared" si="200"/>
        <v>0</v>
      </c>
      <c r="P1141" s="1">
        <f t="shared" si="201"/>
        <v>0</v>
      </c>
      <c r="Q1141" s="1">
        <f>SUMIF('I have a blue banner'!A$2:A$2000,D1141,'I have a blue banner'!L$2:L$2000)</f>
        <v>0</v>
      </c>
      <c r="R1141" s="1">
        <f>SUMIF('I have a blue banner'!A$2:A$2000,F1141,'I have a blue banner'!L$2:L$2000)</f>
        <v>0</v>
      </c>
      <c r="S1141" s="1">
        <f>SUMIF('I have a blue banner'!A$2:A$2000,I1141,'I have a blue banner'!L$2:L$2000)</f>
        <v>0</v>
      </c>
      <c r="T1141" s="1">
        <f>SUMIF('I wanna go biking'!A$2:A$1000,D1141,'I wanna go biking'!D$2:D$2000)</f>
        <v>0</v>
      </c>
      <c r="U1141" s="1">
        <f>SUMIF('I wanna go biking'!A$2:A$2000,F1141,'I wanna go biking'!D$2:D$2000)</f>
        <v>0</v>
      </c>
      <c r="V1141" s="1">
        <f>SUMIF('I wanna go biking'!A$2:A$2000,H1141,'I wanna go biking'!D$2:D$2000)</f>
        <v>0</v>
      </c>
      <c r="W1141">
        <f t="shared" si="202"/>
        <v>0</v>
      </c>
      <c r="X1141">
        <f t="shared" si="203"/>
        <v>0</v>
      </c>
      <c r="Y1141">
        <f t="shared" si="204"/>
        <v>0</v>
      </c>
      <c r="Z1141">
        <f t="shared" si="205"/>
        <v>0</v>
      </c>
      <c r="AA1141">
        <f t="shared" si="206"/>
        <v>0</v>
      </c>
      <c r="AB1141">
        <f t="shared" si="207"/>
        <v>0</v>
      </c>
      <c r="AC1141" s="25">
        <f t="shared" si="208"/>
        <v>0</v>
      </c>
    </row>
    <row r="1142" spans="1:29">
      <c r="A1142">
        <f>'Data Entry'!A1143</f>
        <v>0</v>
      </c>
      <c r="B1142">
        <f>'Data Entry'!B1143</f>
        <v>0</v>
      </c>
      <c r="C1142">
        <f>'Data Entry'!C1143</f>
        <v>0</v>
      </c>
      <c r="D1142">
        <f>'Data Entry'!M1143</f>
        <v>0</v>
      </c>
      <c r="E1142">
        <f>'Data Entry'!N1143</f>
        <v>0</v>
      </c>
      <c r="F1142">
        <f>'Data Entry'!O1143</f>
        <v>0</v>
      </c>
      <c r="G1142">
        <f>'Data Entry'!P1143</f>
        <v>0</v>
      </c>
      <c r="H1142">
        <f>'Data Entry'!Q1143</f>
        <v>0</v>
      </c>
      <c r="I1142">
        <f>'Data Entry'!R1143</f>
        <v>0</v>
      </c>
      <c r="J1142">
        <f t="shared" si="198"/>
        <v>0</v>
      </c>
      <c r="K1142" s="1">
        <f>SUMIFS('I want to cry'!C$2:C$2000,'I want to cry'!$A$2:$A$2000,$B1142,'I want to cry'!$B$2:$B$2000,$C1142)</f>
        <v>0</v>
      </c>
      <c r="L1142" s="1">
        <f>SUMIFS('I want to cry'!D$2:D$2000,'I want to cry'!$A$2:$A$2000,$B1142,'I want to cry'!$B$2:$B$2000,$C1142)</f>
        <v>0</v>
      </c>
      <c r="M1142" s="1">
        <f>SUMIFS('I want to cry'!E$2:E$2000,'I want to cry'!$A$2:$A$2000,$B1142,'I want to cry'!$B$2:$B$2000,$C1142)</f>
        <v>0</v>
      </c>
      <c r="N1142" s="1">
        <f t="shared" si="199"/>
        <v>0</v>
      </c>
      <c r="O1142" s="1">
        <f t="shared" si="200"/>
        <v>0</v>
      </c>
      <c r="P1142" s="1">
        <f t="shared" si="201"/>
        <v>0</v>
      </c>
      <c r="Q1142" s="1">
        <f>SUMIF('I have a blue banner'!A$2:A$2000,D1142,'I have a blue banner'!L$2:L$2000)</f>
        <v>0</v>
      </c>
      <c r="R1142" s="1">
        <f>SUMIF('I have a blue banner'!A$2:A$2000,F1142,'I have a blue banner'!L$2:L$2000)</f>
        <v>0</v>
      </c>
      <c r="S1142" s="1">
        <f>SUMIF('I have a blue banner'!A$2:A$2000,I1142,'I have a blue banner'!L$2:L$2000)</f>
        <v>0</v>
      </c>
      <c r="T1142" s="1">
        <f>SUMIF('I wanna go biking'!A$2:A$1000,D1142,'I wanna go biking'!D$2:D$2000)</f>
        <v>0</v>
      </c>
      <c r="U1142" s="1">
        <f>SUMIF('I wanna go biking'!A$2:A$2000,F1142,'I wanna go biking'!D$2:D$2000)</f>
        <v>0</v>
      </c>
      <c r="V1142" s="1">
        <f>SUMIF('I wanna go biking'!A$2:A$2000,H1142,'I wanna go biking'!D$2:D$2000)</f>
        <v>0</v>
      </c>
      <c r="W1142">
        <f t="shared" si="202"/>
        <v>0</v>
      </c>
      <c r="X1142">
        <f t="shared" si="203"/>
        <v>0</v>
      </c>
      <c r="Y1142">
        <f t="shared" si="204"/>
        <v>0</v>
      </c>
      <c r="Z1142">
        <f t="shared" si="205"/>
        <v>0</v>
      </c>
      <c r="AA1142">
        <f t="shared" si="206"/>
        <v>0</v>
      </c>
      <c r="AB1142">
        <f t="shared" si="207"/>
        <v>0</v>
      </c>
      <c r="AC1142" s="25">
        <f t="shared" si="208"/>
        <v>0</v>
      </c>
    </row>
    <row r="1143" spans="1:29">
      <c r="A1143">
        <f>'Data Entry'!A1144</f>
        <v>0</v>
      </c>
      <c r="B1143">
        <f>'Data Entry'!B1144</f>
        <v>0</v>
      </c>
      <c r="C1143">
        <f>'Data Entry'!C1144</f>
        <v>0</v>
      </c>
      <c r="D1143">
        <f>'Data Entry'!M1144</f>
        <v>0</v>
      </c>
      <c r="E1143">
        <f>'Data Entry'!N1144</f>
        <v>0</v>
      </c>
      <c r="F1143">
        <f>'Data Entry'!O1144</f>
        <v>0</v>
      </c>
      <c r="G1143">
        <f>'Data Entry'!P1144</f>
        <v>0</v>
      </c>
      <c r="H1143">
        <f>'Data Entry'!Q1144</f>
        <v>0</v>
      </c>
      <c r="I1143">
        <f>'Data Entry'!R1144</f>
        <v>0</v>
      </c>
      <c r="J1143">
        <f t="shared" si="198"/>
        <v>0</v>
      </c>
      <c r="K1143" s="1">
        <f>SUMIFS('I want to cry'!C$2:C$2000,'I want to cry'!$A$2:$A$2000,$B1143,'I want to cry'!$B$2:$B$2000,$C1143)</f>
        <v>0</v>
      </c>
      <c r="L1143" s="1">
        <f>SUMIFS('I want to cry'!D$2:D$2000,'I want to cry'!$A$2:$A$2000,$B1143,'I want to cry'!$B$2:$B$2000,$C1143)</f>
        <v>0</v>
      </c>
      <c r="M1143" s="1">
        <f>SUMIFS('I want to cry'!E$2:E$2000,'I want to cry'!$A$2:$A$2000,$B1143,'I want to cry'!$B$2:$B$2000,$C1143)</f>
        <v>0</v>
      </c>
      <c r="N1143" s="1">
        <f t="shared" si="199"/>
        <v>0</v>
      </c>
      <c r="O1143" s="1">
        <f t="shared" si="200"/>
        <v>0</v>
      </c>
      <c r="P1143" s="1">
        <f t="shared" si="201"/>
        <v>0</v>
      </c>
      <c r="Q1143" s="1">
        <f>SUMIF('I have a blue banner'!A$2:A$2000,D1143,'I have a blue banner'!L$2:L$2000)</f>
        <v>0</v>
      </c>
      <c r="R1143" s="1">
        <f>SUMIF('I have a blue banner'!A$2:A$2000,F1143,'I have a blue banner'!L$2:L$2000)</f>
        <v>0</v>
      </c>
      <c r="S1143" s="1">
        <f>SUMIF('I have a blue banner'!A$2:A$2000,I1143,'I have a blue banner'!L$2:L$2000)</f>
        <v>0</v>
      </c>
      <c r="T1143" s="1">
        <f>SUMIF('I wanna go biking'!A$2:A$1000,D1143,'I wanna go biking'!D$2:D$2000)</f>
        <v>0</v>
      </c>
      <c r="U1143" s="1">
        <f>SUMIF('I wanna go biking'!A$2:A$2000,F1143,'I wanna go biking'!D$2:D$2000)</f>
        <v>0</v>
      </c>
      <c r="V1143" s="1">
        <f>SUMIF('I wanna go biking'!A$2:A$2000,H1143,'I wanna go biking'!D$2:D$2000)</f>
        <v>0</v>
      </c>
      <c r="W1143">
        <f t="shared" si="202"/>
        <v>0</v>
      </c>
      <c r="X1143">
        <f t="shared" si="203"/>
        <v>0</v>
      </c>
      <c r="Y1143">
        <f t="shared" si="204"/>
        <v>0</v>
      </c>
      <c r="Z1143">
        <f t="shared" si="205"/>
        <v>0</v>
      </c>
      <c r="AA1143">
        <f t="shared" si="206"/>
        <v>0</v>
      </c>
      <c r="AB1143">
        <f t="shared" si="207"/>
        <v>0</v>
      </c>
      <c r="AC1143" s="25">
        <f t="shared" si="208"/>
        <v>0</v>
      </c>
    </row>
    <row r="1144" spans="1:29">
      <c r="A1144">
        <f>'Data Entry'!A1145</f>
        <v>0</v>
      </c>
      <c r="B1144">
        <f>'Data Entry'!B1145</f>
        <v>0</v>
      </c>
      <c r="C1144">
        <f>'Data Entry'!C1145</f>
        <v>0</v>
      </c>
      <c r="D1144">
        <f>'Data Entry'!M1145</f>
        <v>0</v>
      </c>
      <c r="E1144">
        <f>'Data Entry'!N1145</f>
        <v>0</v>
      </c>
      <c r="F1144">
        <f>'Data Entry'!O1145</f>
        <v>0</v>
      </c>
      <c r="G1144">
        <f>'Data Entry'!P1145</f>
        <v>0</v>
      </c>
      <c r="H1144">
        <f>'Data Entry'!Q1145</f>
        <v>0</v>
      </c>
      <c r="I1144">
        <f>'Data Entry'!R1145</f>
        <v>0</v>
      </c>
      <c r="J1144">
        <f t="shared" si="198"/>
        <v>0</v>
      </c>
      <c r="K1144" s="1">
        <f>SUMIFS('I want to cry'!C$2:C$2000,'I want to cry'!$A$2:$A$2000,$B1144,'I want to cry'!$B$2:$B$2000,$C1144)</f>
        <v>0</v>
      </c>
      <c r="L1144" s="1">
        <f>SUMIFS('I want to cry'!D$2:D$2000,'I want to cry'!$A$2:$A$2000,$B1144,'I want to cry'!$B$2:$B$2000,$C1144)</f>
        <v>0</v>
      </c>
      <c r="M1144" s="1">
        <f>SUMIFS('I want to cry'!E$2:E$2000,'I want to cry'!$A$2:$A$2000,$B1144,'I want to cry'!$B$2:$B$2000,$C1144)</f>
        <v>0</v>
      </c>
      <c r="N1144" s="1">
        <f t="shared" si="199"/>
        <v>0</v>
      </c>
      <c r="O1144" s="1">
        <f t="shared" si="200"/>
        <v>0</v>
      </c>
      <c r="P1144" s="1">
        <f t="shared" si="201"/>
        <v>0</v>
      </c>
      <c r="Q1144" s="1">
        <f>SUMIF('I have a blue banner'!A$2:A$2000,D1144,'I have a blue banner'!L$2:L$2000)</f>
        <v>0</v>
      </c>
      <c r="R1144" s="1">
        <f>SUMIF('I have a blue banner'!A$2:A$2000,F1144,'I have a blue banner'!L$2:L$2000)</f>
        <v>0</v>
      </c>
      <c r="S1144" s="1">
        <f>SUMIF('I have a blue banner'!A$2:A$2000,I1144,'I have a blue banner'!L$2:L$2000)</f>
        <v>0</v>
      </c>
      <c r="T1144" s="1">
        <f>SUMIF('I wanna go biking'!A$2:A$1000,D1144,'I wanna go biking'!D$2:D$2000)</f>
        <v>0</v>
      </c>
      <c r="U1144" s="1">
        <f>SUMIF('I wanna go biking'!A$2:A$2000,F1144,'I wanna go biking'!D$2:D$2000)</f>
        <v>0</v>
      </c>
      <c r="V1144" s="1">
        <f>SUMIF('I wanna go biking'!A$2:A$2000,H1144,'I wanna go biking'!D$2:D$2000)</f>
        <v>0</v>
      </c>
      <c r="W1144">
        <f t="shared" si="202"/>
        <v>0</v>
      </c>
      <c r="X1144">
        <f t="shared" si="203"/>
        <v>0</v>
      </c>
      <c r="Y1144">
        <f t="shared" si="204"/>
        <v>0</v>
      </c>
      <c r="Z1144">
        <f t="shared" si="205"/>
        <v>0</v>
      </c>
      <c r="AA1144">
        <f t="shared" si="206"/>
        <v>0</v>
      </c>
      <c r="AB1144">
        <f t="shared" si="207"/>
        <v>0</v>
      </c>
      <c r="AC1144" s="25">
        <f t="shared" si="208"/>
        <v>0</v>
      </c>
    </row>
    <row r="1145" spans="1:29">
      <c r="A1145">
        <f>'Data Entry'!A1146</f>
        <v>0</v>
      </c>
      <c r="B1145">
        <f>'Data Entry'!B1146</f>
        <v>0</v>
      </c>
      <c r="C1145">
        <f>'Data Entry'!C1146</f>
        <v>0</v>
      </c>
      <c r="D1145">
        <f>'Data Entry'!M1146</f>
        <v>0</v>
      </c>
      <c r="E1145">
        <f>'Data Entry'!N1146</f>
        <v>0</v>
      </c>
      <c r="F1145">
        <f>'Data Entry'!O1146</f>
        <v>0</v>
      </c>
      <c r="G1145">
        <f>'Data Entry'!P1146</f>
        <v>0</v>
      </c>
      <c r="H1145">
        <f>'Data Entry'!Q1146</f>
        <v>0</v>
      </c>
      <c r="I1145">
        <f>'Data Entry'!R1146</f>
        <v>0</v>
      </c>
      <c r="J1145">
        <f t="shared" si="198"/>
        <v>0</v>
      </c>
      <c r="K1145" s="1">
        <f>SUMIFS('I want to cry'!C$2:C$2000,'I want to cry'!$A$2:$A$2000,$B1145,'I want to cry'!$B$2:$B$2000,$C1145)</f>
        <v>0</v>
      </c>
      <c r="L1145" s="1">
        <f>SUMIFS('I want to cry'!D$2:D$2000,'I want to cry'!$A$2:$A$2000,$B1145,'I want to cry'!$B$2:$B$2000,$C1145)</f>
        <v>0</v>
      </c>
      <c r="M1145" s="1">
        <f>SUMIFS('I want to cry'!E$2:E$2000,'I want to cry'!$A$2:$A$2000,$B1145,'I want to cry'!$B$2:$B$2000,$C1145)</f>
        <v>0</v>
      </c>
      <c r="N1145" s="1">
        <f t="shared" si="199"/>
        <v>0</v>
      </c>
      <c r="O1145" s="1">
        <f t="shared" si="200"/>
        <v>0</v>
      </c>
      <c r="P1145" s="1">
        <f t="shared" si="201"/>
        <v>0</v>
      </c>
      <c r="Q1145" s="1">
        <f>SUMIF('I have a blue banner'!A$2:A$2000,D1145,'I have a blue banner'!L$2:L$2000)</f>
        <v>0</v>
      </c>
      <c r="R1145" s="1">
        <f>SUMIF('I have a blue banner'!A$2:A$2000,F1145,'I have a blue banner'!L$2:L$2000)</f>
        <v>0</v>
      </c>
      <c r="S1145" s="1">
        <f>SUMIF('I have a blue banner'!A$2:A$2000,I1145,'I have a blue banner'!L$2:L$2000)</f>
        <v>0</v>
      </c>
      <c r="T1145" s="1">
        <f>SUMIF('I wanna go biking'!A$2:A$1000,D1145,'I wanna go biking'!D$2:D$2000)</f>
        <v>0</v>
      </c>
      <c r="U1145" s="1">
        <f>SUMIF('I wanna go biking'!A$2:A$2000,F1145,'I wanna go biking'!D$2:D$2000)</f>
        <v>0</v>
      </c>
      <c r="V1145" s="1">
        <f>SUMIF('I wanna go biking'!A$2:A$2000,H1145,'I wanna go biking'!D$2:D$2000)</f>
        <v>0</v>
      </c>
      <c r="W1145">
        <f t="shared" si="202"/>
        <v>0</v>
      </c>
      <c r="X1145">
        <f t="shared" si="203"/>
        <v>0</v>
      </c>
      <c r="Y1145">
        <f t="shared" si="204"/>
        <v>0</v>
      </c>
      <c r="Z1145">
        <f t="shared" si="205"/>
        <v>0</v>
      </c>
      <c r="AA1145">
        <f t="shared" si="206"/>
        <v>0</v>
      </c>
      <c r="AB1145">
        <f t="shared" si="207"/>
        <v>0</v>
      </c>
      <c r="AC1145" s="25">
        <f t="shared" si="208"/>
        <v>0</v>
      </c>
    </row>
    <row r="1146" spans="1:29">
      <c r="A1146">
        <f>'Data Entry'!A1147</f>
        <v>0</v>
      </c>
      <c r="B1146">
        <f>'Data Entry'!B1147</f>
        <v>0</v>
      </c>
      <c r="C1146">
        <f>'Data Entry'!C1147</f>
        <v>0</v>
      </c>
      <c r="D1146">
        <f>'Data Entry'!M1147</f>
        <v>0</v>
      </c>
      <c r="E1146">
        <f>'Data Entry'!N1147</f>
        <v>0</v>
      </c>
      <c r="F1146">
        <f>'Data Entry'!O1147</f>
        <v>0</v>
      </c>
      <c r="G1146">
        <f>'Data Entry'!P1147</f>
        <v>0</v>
      </c>
      <c r="H1146">
        <f>'Data Entry'!Q1147</f>
        <v>0</v>
      </c>
      <c r="I1146">
        <f>'Data Entry'!R1147</f>
        <v>0</v>
      </c>
      <c r="J1146">
        <f t="shared" si="198"/>
        <v>0</v>
      </c>
      <c r="K1146" s="1">
        <f>SUMIFS('I want to cry'!C$2:C$2000,'I want to cry'!$A$2:$A$2000,$B1146,'I want to cry'!$B$2:$B$2000,$C1146)</f>
        <v>0</v>
      </c>
      <c r="L1146" s="1">
        <f>SUMIFS('I want to cry'!D$2:D$2000,'I want to cry'!$A$2:$A$2000,$B1146,'I want to cry'!$B$2:$B$2000,$C1146)</f>
        <v>0</v>
      </c>
      <c r="M1146" s="1">
        <f>SUMIFS('I want to cry'!E$2:E$2000,'I want to cry'!$A$2:$A$2000,$B1146,'I want to cry'!$B$2:$B$2000,$C1146)</f>
        <v>0</v>
      </c>
      <c r="N1146" s="1">
        <f t="shared" si="199"/>
        <v>0</v>
      </c>
      <c r="O1146" s="1">
        <f t="shared" si="200"/>
        <v>0</v>
      </c>
      <c r="P1146" s="1">
        <f t="shared" si="201"/>
        <v>0</v>
      </c>
      <c r="Q1146" s="1">
        <f>SUMIF('I have a blue banner'!A$2:A$2000,D1146,'I have a blue banner'!L$2:L$2000)</f>
        <v>0</v>
      </c>
      <c r="R1146" s="1">
        <f>SUMIF('I have a blue banner'!A$2:A$2000,F1146,'I have a blue banner'!L$2:L$2000)</f>
        <v>0</v>
      </c>
      <c r="S1146" s="1">
        <f>SUMIF('I have a blue banner'!A$2:A$2000,I1146,'I have a blue banner'!L$2:L$2000)</f>
        <v>0</v>
      </c>
      <c r="T1146" s="1">
        <f>SUMIF('I wanna go biking'!A$2:A$1000,D1146,'I wanna go biking'!D$2:D$2000)</f>
        <v>0</v>
      </c>
      <c r="U1146" s="1">
        <f>SUMIF('I wanna go biking'!A$2:A$2000,F1146,'I wanna go biking'!D$2:D$2000)</f>
        <v>0</v>
      </c>
      <c r="V1146" s="1">
        <f>SUMIF('I wanna go biking'!A$2:A$2000,H1146,'I wanna go biking'!D$2:D$2000)</f>
        <v>0</v>
      </c>
      <c r="W1146">
        <f t="shared" si="202"/>
        <v>0</v>
      </c>
      <c r="X1146">
        <f t="shared" si="203"/>
        <v>0</v>
      </c>
      <c r="Y1146">
        <f t="shared" si="204"/>
        <v>0</v>
      </c>
      <c r="Z1146">
        <f t="shared" si="205"/>
        <v>0</v>
      </c>
      <c r="AA1146">
        <f t="shared" si="206"/>
        <v>0</v>
      </c>
      <c r="AB1146">
        <f t="shared" si="207"/>
        <v>0</v>
      </c>
      <c r="AC1146" s="25">
        <f t="shared" si="208"/>
        <v>0</v>
      </c>
    </row>
    <row r="1147" spans="1:29">
      <c r="A1147">
        <f>'Data Entry'!A1148</f>
        <v>0</v>
      </c>
      <c r="B1147">
        <f>'Data Entry'!B1148</f>
        <v>0</v>
      </c>
      <c r="C1147">
        <f>'Data Entry'!C1148</f>
        <v>0</v>
      </c>
      <c r="D1147">
        <f>'Data Entry'!M1148</f>
        <v>0</v>
      </c>
      <c r="E1147">
        <f>'Data Entry'!N1148</f>
        <v>0</v>
      </c>
      <c r="F1147">
        <f>'Data Entry'!O1148</f>
        <v>0</v>
      </c>
      <c r="G1147">
        <f>'Data Entry'!P1148</f>
        <v>0</v>
      </c>
      <c r="H1147">
        <f>'Data Entry'!Q1148</f>
        <v>0</v>
      </c>
      <c r="I1147">
        <f>'Data Entry'!R1148</f>
        <v>0</v>
      </c>
      <c r="J1147">
        <f t="shared" si="198"/>
        <v>0</v>
      </c>
      <c r="K1147" s="1">
        <f>SUMIFS('I want to cry'!C$2:C$2000,'I want to cry'!$A$2:$A$2000,$B1147,'I want to cry'!$B$2:$B$2000,$C1147)</f>
        <v>0</v>
      </c>
      <c r="L1147" s="1">
        <f>SUMIFS('I want to cry'!D$2:D$2000,'I want to cry'!$A$2:$A$2000,$B1147,'I want to cry'!$B$2:$B$2000,$C1147)</f>
        <v>0</v>
      </c>
      <c r="M1147" s="1">
        <f>SUMIFS('I want to cry'!E$2:E$2000,'I want to cry'!$A$2:$A$2000,$B1147,'I want to cry'!$B$2:$B$2000,$C1147)</f>
        <v>0</v>
      </c>
      <c r="N1147" s="1">
        <f t="shared" si="199"/>
        <v>0</v>
      </c>
      <c r="O1147" s="1">
        <f t="shared" si="200"/>
        <v>0</v>
      </c>
      <c r="P1147" s="1">
        <f t="shared" si="201"/>
        <v>0</v>
      </c>
      <c r="Q1147" s="1">
        <f>SUMIF('I have a blue banner'!A$2:A$2000,D1147,'I have a blue banner'!L$2:L$2000)</f>
        <v>0</v>
      </c>
      <c r="R1147" s="1">
        <f>SUMIF('I have a blue banner'!A$2:A$2000,F1147,'I have a blue banner'!L$2:L$2000)</f>
        <v>0</v>
      </c>
      <c r="S1147" s="1">
        <f>SUMIF('I have a blue banner'!A$2:A$2000,I1147,'I have a blue banner'!L$2:L$2000)</f>
        <v>0</v>
      </c>
      <c r="T1147" s="1">
        <f>SUMIF('I wanna go biking'!A$2:A$1000,D1147,'I wanna go biking'!D$2:D$2000)</f>
        <v>0</v>
      </c>
      <c r="U1147" s="1">
        <f>SUMIF('I wanna go biking'!A$2:A$2000,F1147,'I wanna go biking'!D$2:D$2000)</f>
        <v>0</v>
      </c>
      <c r="V1147" s="1">
        <f>SUMIF('I wanna go biking'!A$2:A$2000,H1147,'I wanna go biking'!D$2:D$2000)</f>
        <v>0</v>
      </c>
      <c r="W1147">
        <f t="shared" si="202"/>
        <v>0</v>
      </c>
      <c r="X1147">
        <f t="shared" si="203"/>
        <v>0</v>
      </c>
      <c r="Y1147">
        <f t="shared" si="204"/>
        <v>0</v>
      </c>
      <c r="Z1147">
        <f t="shared" si="205"/>
        <v>0</v>
      </c>
      <c r="AA1147">
        <f t="shared" si="206"/>
        <v>0</v>
      </c>
      <c r="AB1147">
        <f t="shared" si="207"/>
        <v>0</v>
      </c>
      <c r="AC1147" s="25">
        <f t="shared" si="208"/>
        <v>0</v>
      </c>
    </row>
    <row r="1148" spans="1:29">
      <c r="A1148">
        <f>'Data Entry'!A1149</f>
        <v>0</v>
      </c>
      <c r="B1148">
        <f>'Data Entry'!B1149</f>
        <v>0</v>
      </c>
      <c r="C1148">
        <f>'Data Entry'!C1149</f>
        <v>0</v>
      </c>
      <c r="D1148">
        <f>'Data Entry'!M1149</f>
        <v>0</v>
      </c>
      <c r="E1148">
        <f>'Data Entry'!N1149</f>
        <v>0</v>
      </c>
      <c r="F1148">
        <f>'Data Entry'!O1149</f>
        <v>0</v>
      </c>
      <c r="G1148">
        <f>'Data Entry'!P1149</f>
        <v>0</v>
      </c>
      <c r="H1148">
        <f>'Data Entry'!Q1149</f>
        <v>0</v>
      </c>
      <c r="I1148">
        <f>'Data Entry'!R1149</f>
        <v>0</v>
      </c>
      <c r="J1148">
        <f t="shared" si="198"/>
        <v>0</v>
      </c>
      <c r="K1148" s="1">
        <f>SUMIFS('I want to cry'!C$2:C$2000,'I want to cry'!$A$2:$A$2000,$B1148,'I want to cry'!$B$2:$B$2000,$C1148)</f>
        <v>0</v>
      </c>
      <c r="L1148" s="1">
        <f>SUMIFS('I want to cry'!D$2:D$2000,'I want to cry'!$A$2:$A$2000,$B1148,'I want to cry'!$B$2:$B$2000,$C1148)</f>
        <v>0</v>
      </c>
      <c r="M1148" s="1">
        <f>SUMIFS('I want to cry'!E$2:E$2000,'I want to cry'!$A$2:$A$2000,$B1148,'I want to cry'!$B$2:$B$2000,$C1148)</f>
        <v>0</v>
      </c>
      <c r="N1148" s="1">
        <f t="shared" si="199"/>
        <v>0</v>
      </c>
      <c r="O1148" s="1">
        <f t="shared" si="200"/>
        <v>0</v>
      </c>
      <c r="P1148" s="1">
        <f t="shared" si="201"/>
        <v>0</v>
      </c>
      <c r="Q1148" s="1">
        <f>SUMIF('I have a blue banner'!A$2:A$2000,D1148,'I have a blue banner'!L$2:L$2000)</f>
        <v>0</v>
      </c>
      <c r="R1148" s="1">
        <f>SUMIF('I have a blue banner'!A$2:A$2000,F1148,'I have a blue banner'!L$2:L$2000)</f>
        <v>0</v>
      </c>
      <c r="S1148" s="1">
        <f>SUMIF('I have a blue banner'!A$2:A$2000,I1148,'I have a blue banner'!L$2:L$2000)</f>
        <v>0</v>
      </c>
      <c r="T1148" s="1">
        <f>SUMIF('I wanna go biking'!A$2:A$1000,D1148,'I wanna go biking'!D$2:D$2000)</f>
        <v>0</v>
      </c>
      <c r="U1148" s="1">
        <f>SUMIF('I wanna go biking'!A$2:A$2000,F1148,'I wanna go biking'!D$2:D$2000)</f>
        <v>0</v>
      </c>
      <c r="V1148" s="1">
        <f>SUMIF('I wanna go biking'!A$2:A$2000,H1148,'I wanna go biking'!D$2:D$2000)</f>
        <v>0</v>
      </c>
      <c r="W1148">
        <f t="shared" si="202"/>
        <v>0</v>
      </c>
      <c r="X1148">
        <f t="shared" si="203"/>
        <v>0</v>
      </c>
      <c r="Y1148">
        <f t="shared" si="204"/>
        <v>0</v>
      </c>
      <c r="Z1148">
        <f t="shared" si="205"/>
        <v>0</v>
      </c>
      <c r="AA1148">
        <f t="shared" si="206"/>
        <v>0</v>
      </c>
      <c r="AB1148">
        <f t="shared" si="207"/>
        <v>0</v>
      </c>
      <c r="AC1148" s="25">
        <f t="shared" si="208"/>
        <v>0</v>
      </c>
    </row>
    <row r="1149" spans="1:29">
      <c r="A1149">
        <f>'Data Entry'!A1150</f>
        <v>0</v>
      </c>
      <c r="B1149">
        <f>'Data Entry'!B1150</f>
        <v>0</v>
      </c>
      <c r="C1149">
        <f>'Data Entry'!C1150</f>
        <v>0</v>
      </c>
      <c r="D1149">
        <f>'Data Entry'!M1150</f>
        <v>0</v>
      </c>
      <c r="E1149">
        <f>'Data Entry'!N1150</f>
        <v>0</v>
      </c>
      <c r="F1149">
        <f>'Data Entry'!O1150</f>
        <v>0</v>
      </c>
      <c r="G1149">
        <f>'Data Entry'!P1150</f>
        <v>0</v>
      </c>
      <c r="H1149">
        <f>'Data Entry'!Q1150</f>
        <v>0</v>
      </c>
      <c r="I1149">
        <f>'Data Entry'!R1150</f>
        <v>0</v>
      </c>
      <c r="J1149">
        <f t="shared" si="198"/>
        <v>0</v>
      </c>
      <c r="K1149" s="1">
        <f>SUMIFS('I want to cry'!C$2:C$2000,'I want to cry'!$A$2:$A$2000,$B1149,'I want to cry'!$B$2:$B$2000,$C1149)</f>
        <v>0</v>
      </c>
      <c r="L1149" s="1">
        <f>SUMIFS('I want to cry'!D$2:D$2000,'I want to cry'!$A$2:$A$2000,$B1149,'I want to cry'!$B$2:$B$2000,$C1149)</f>
        <v>0</v>
      </c>
      <c r="M1149" s="1">
        <f>SUMIFS('I want to cry'!E$2:E$2000,'I want to cry'!$A$2:$A$2000,$B1149,'I want to cry'!$B$2:$B$2000,$C1149)</f>
        <v>0</v>
      </c>
      <c r="N1149" s="1">
        <f t="shared" si="199"/>
        <v>0</v>
      </c>
      <c r="O1149" s="1">
        <f t="shared" si="200"/>
        <v>0</v>
      </c>
      <c r="P1149" s="1">
        <f t="shared" si="201"/>
        <v>0</v>
      </c>
      <c r="Q1149" s="1">
        <f>SUMIF('I have a blue banner'!A$2:A$2000,D1149,'I have a blue banner'!L$2:L$2000)</f>
        <v>0</v>
      </c>
      <c r="R1149" s="1">
        <f>SUMIF('I have a blue banner'!A$2:A$2000,F1149,'I have a blue banner'!L$2:L$2000)</f>
        <v>0</v>
      </c>
      <c r="S1149" s="1">
        <f>SUMIF('I have a blue banner'!A$2:A$2000,I1149,'I have a blue banner'!L$2:L$2000)</f>
        <v>0</v>
      </c>
      <c r="T1149" s="1">
        <f>SUMIF('I wanna go biking'!A$2:A$1000,D1149,'I wanna go biking'!D$2:D$2000)</f>
        <v>0</v>
      </c>
      <c r="U1149" s="1">
        <f>SUMIF('I wanna go biking'!A$2:A$2000,F1149,'I wanna go biking'!D$2:D$2000)</f>
        <v>0</v>
      </c>
      <c r="V1149" s="1">
        <f>SUMIF('I wanna go biking'!A$2:A$2000,H1149,'I wanna go biking'!D$2:D$2000)</f>
        <v>0</v>
      </c>
      <c r="W1149">
        <f t="shared" si="202"/>
        <v>0</v>
      </c>
      <c r="X1149">
        <f t="shared" si="203"/>
        <v>0</v>
      </c>
      <c r="Y1149">
        <f t="shared" si="204"/>
        <v>0</v>
      </c>
      <c r="Z1149">
        <f t="shared" si="205"/>
        <v>0</v>
      </c>
      <c r="AA1149">
        <f t="shared" si="206"/>
        <v>0</v>
      </c>
      <c r="AB1149">
        <f t="shared" si="207"/>
        <v>0</v>
      </c>
      <c r="AC1149" s="25">
        <f t="shared" si="208"/>
        <v>0</v>
      </c>
    </row>
    <row r="1150" spans="1:29">
      <c r="A1150">
        <f>'Data Entry'!A1151</f>
        <v>0</v>
      </c>
      <c r="B1150">
        <f>'Data Entry'!B1151</f>
        <v>0</v>
      </c>
      <c r="C1150">
        <f>'Data Entry'!C1151</f>
        <v>0</v>
      </c>
      <c r="D1150">
        <f>'Data Entry'!M1151</f>
        <v>0</v>
      </c>
      <c r="E1150">
        <f>'Data Entry'!N1151</f>
        <v>0</v>
      </c>
      <c r="F1150">
        <f>'Data Entry'!O1151</f>
        <v>0</v>
      </c>
      <c r="G1150">
        <f>'Data Entry'!P1151</f>
        <v>0</v>
      </c>
      <c r="H1150">
        <f>'Data Entry'!Q1151</f>
        <v>0</v>
      </c>
      <c r="I1150">
        <f>'Data Entry'!R1151</f>
        <v>0</v>
      </c>
      <c r="J1150">
        <f t="shared" si="198"/>
        <v>0</v>
      </c>
      <c r="K1150" s="1">
        <f>SUMIFS('I want to cry'!C$2:C$2000,'I want to cry'!$A$2:$A$2000,$B1150,'I want to cry'!$B$2:$B$2000,$C1150)</f>
        <v>0</v>
      </c>
      <c r="L1150" s="1">
        <f>SUMIFS('I want to cry'!D$2:D$2000,'I want to cry'!$A$2:$A$2000,$B1150,'I want to cry'!$B$2:$B$2000,$C1150)</f>
        <v>0</v>
      </c>
      <c r="M1150" s="1">
        <f>SUMIFS('I want to cry'!E$2:E$2000,'I want to cry'!$A$2:$A$2000,$B1150,'I want to cry'!$B$2:$B$2000,$C1150)</f>
        <v>0</v>
      </c>
      <c r="N1150" s="1">
        <f t="shared" si="199"/>
        <v>0</v>
      </c>
      <c r="O1150" s="1">
        <f t="shared" si="200"/>
        <v>0</v>
      </c>
      <c r="P1150" s="1">
        <f t="shared" si="201"/>
        <v>0</v>
      </c>
      <c r="Q1150" s="1">
        <f>SUMIF('I have a blue banner'!A$2:A$2000,D1150,'I have a blue banner'!L$2:L$2000)</f>
        <v>0</v>
      </c>
      <c r="R1150" s="1">
        <f>SUMIF('I have a blue banner'!A$2:A$2000,F1150,'I have a blue banner'!L$2:L$2000)</f>
        <v>0</v>
      </c>
      <c r="S1150" s="1">
        <f>SUMIF('I have a blue banner'!A$2:A$2000,I1150,'I have a blue banner'!L$2:L$2000)</f>
        <v>0</v>
      </c>
      <c r="T1150" s="1">
        <f>SUMIF('I wanna go biking'!A$2:A$1000,D1150,'I wanna go biking'!D$2:D$2000)</f>
        <v>0</v>
      </c>
      <c r="U1150" s="1">
        <f>SUMIF('I wanna go biking'!A$2:A$2000,F1150,'I wanna go biking'!D$2:D$2000)</f>
        <v>0</v>
      </c>
      <c r="V1150" s="1">
        <f>SUMIF('I wanna go biking'!A$2:A$2000,H1150,'I wanna go biking'!D$2:D$2000)</f>
        <v>0</v>
      </c>
      <c r="W1150">
        <f t="shared" si="202"/>
        <v>0</v>
      </c>
      <c r="X1150">
        <f t="shared" si="203"/>
        <v>0</v>
      </c>
      <c r="Y1150">
        <f t="shared" si="204"/>
        <v>0</v>
      </c>
      <c r="Z1150">
        <f t="shared" si="205"/>
        <v>0</v>
      </c>
      <c r="AA1150">
        <f t="shared" si="206"/>
        <v>0</v>
      </c>
      <c r="AB1150">
        <f t="shared" si="207"/>
        <v>0</v>
      </c>
      <c r="AC1150" s="25">
        <f t="shared" si="208"/>
        <v>0</v>
      </c>
    </row>
    <row r="1151" spans="1:29">
      <c r="A1151">
        <f>'Data Entry'!A1152</f>
        <v>0</v>
      </c>
      <c r="B1151">
        <f>'Data Entry'!B1152</f>
        <v>0</v>
      </c>
      <c r="C1151">
        <f>'Data Entry'!C1152</f>
        <v>0</v>
      </c>
      <c r="D1151">
        <f>'Data Entry'!M1152</f>
        <v>0</v>
      </c>
      <c r="E1151">
        <f>'Data Entry'!N1152</f>
        <v>0</v>
      </c>
      <c r="F1151">
        <f>'Data Entry'!O1152</f>
        <v>0</v>
      </c>
      <c r="G1151">
        <f>'Data Entry'!P1152</f>
        <v>0</v>
      </c>
      <c r="H1151">
        <f>'Data Entry'!Q1152</f>
        <v>0</v>
      </c>
      <c r="I1151">
        <f>'Data Entry'!R1152</f>
        <v>0</v>
      </c>
      <c r="J1151">
        <f t="shared" si="198"/>
        <v>0</v>
      </c>
      <c r="K1151" s="1">
        <f>SUMIFS('I want to cry'!C$2:C$2000,'I want to cry'!$A$2:$A$2000,$B1151,'I want to cry'!$B$2:$B$2000,$C1151)</f>
        <v>0</v>
      </c>
      <c r="L1151" s="1">
        <f>SUMIFS('I want to cry'!D$2:D$2000,'I want to cry'!$A$2:$A$2000,$B1151,'I want to cry'!$B$2:$B$2000,$C1151)</f>
        <v>0</v>
      </c>
      <c r="M1151" s="1">
        <f>SUMIFS('I want to cry'!E$2:E$2000,'I want to cry'!$A$2:$A$2000,$B1151,'I want to cry'!$B$2:$B$2000,$C1151)</f>
        <v>0</v>
      </c>
      <c r="N1151" s="1">
        <f t="shared" si="199"/>
        <v>0</v>
      </c>
      <c r="O1151" s="1">
        <f t="shared" si="200"/>
        <v>0</v>
      </c>
      <c r="P1151" s="1">
        <f t="shared" si="201"/>
        <v>0</v>
      </c>
      <c r="Q1151" s="1">
        <f>SUMIF('I have a blue banner'!A$2:A$2000,D1151,'I have a blue banner'!L$2:L$2000)</f>
        <v>0</v>
      </c>
      <c r="R1151" s="1">
        <f>SUMIF('I have a blue banner'!A$2:A$2000,F1151,'I have a blue banner'!L$2:L$2000)</f>
        <v>0</v>
      </c>
      <c r="S1151" s="1">
        <f>SUMIF('I have a blue banner'!A$2:A$2000,I1151,'I have a blue banner'!L$2:L$2000)</f>
        <v>0</v>
      </c>
      <c r="T1151" s="1">
        <f>SUMIF('I wanna go biking'!A$2:A$1000,D1151,'I wanna go biking'!D$2:D$2000)</f>
        <v>0</v>
      </c>
      <c r="U1151" s="1">
        <f>SUMIF('I wanna go biking'!A$2:A$2000,F1151,'I wanna go biking'!D$2:D$2000)</f>
        <v>0</v>
      </c>
      <c r="V1151" s="1">
        <f>SUMIF('I wanna go biking'!A$2:A$2000,H1151,'I wanna go biking'!D$2:D$2000)</f>
        <v>0</v>
      </c>
      <c r="W1151">
        <f t="shared" si="202"/>
        <v>0</v>
      </c>
      <c r="X1151">
        <f t="shared" si="203"/>
        <v>0</v>
      </c>
      <c r="Y1151">
        <f t="shared" si="204"/>
        <v>0</v>
      </c>
      <c r="Z1151">
        <f t="shared" si="205"/>
        <v>0</v>
      </c>
      <c r="AA1151">
        <f t="shared" si="206"/>
        <v>0</v>
      </c>
      <c r="AB1151">
        <f t="shared" si="207"/>
        <v>0</v>
      </c>
      <c r="AC1151" s="25">
        <f t="shared" si="208"/>
        <v>0</v>
      </c>
    </row>
    <row r="1152" spans="1:29">
      <c r="A1152">
        <f>'Data Entry'!A1153</f>
        <v>0</v>
      </c>
      <c r="B1152">
        <f>'Data Entry'!B1153</f>
        <v>0</v>
      </c>
      <c r="C1152">
        <f>'Data Entry'!C1153</f>
        <v>0</v>
      </c>
      <c r="D1152">
        <f>'Data Entry'!M1153</f>
        <v>0</v>
      </c>
      <c r="E1152">
        <f>'Data Entry'!N1153</f>
        <v>0</v>
      </c>
      <c r="F1152">
        <f>'Data Entry'!O1153</f>
        <v>0</v>
      </c>
      <c r="G1152">
        <f>'Data Entry'!P1153</f>
        <v>0</v>
      </c>
      <c r="H1152">
        <f>'Data Entry'!Q1153</f>
        <v>0</v>
      </c>
      <c r="I1152">
        <f>'Data Entry'!R1153</f>
        <v>0</v>
      </c>
      <c r="J1152">
        <f t="shared" si="198"/>
        <v>0</v>
      </c>
      <c r="K1152" s="1">
        <f>SUMIFS('I want to cry'!C$2:C$2000,'I want to cry'!$A$2:$A$2000,$B1152,'I want to cry'!$B$2:$B$2000,$C1152)</f>
        <v>0</v>
      </c>
      <c r="L1152" s="1">
        <f>SUMIFS('I want to cry'!D$2:D$2000,'I want to cry'!$A$2:$A$2000,$B1152,'I want to cry'!$B$2:$B$2000,$C1152)</f>
        <v>0</v>
      </c>
      <c r="M1152" s="1">
        <f>SUMIFS('I want to cry'!E$2:E$2000,'I want to cry'!$A$2:$A$2000,$B1152,'I want to cry'!$B$2:$B$2000,$C1152)</f>
        <v>0</v>
      </c>
      <c r="N1152" s="1">
        <f t="shared" si="199"/>
        <v>0</v>
      </c>
      <c r="O1152" s="1">
        <f t="shared" si="200"/>
        <v>0</v>
      </c>
      <c r="P1152" s="1">
        <f t="shared" si="201"/>
        <v>0</v>
      </c>
      <c r="Q1152" s="1">
        <f>SUMIF('I have a blue banner'!A$2:A$2000,D1152,'I have a blue banner'!L$2:L$2000)</f>
        <v>0</v>
      </c>
      <c r="R1152" s="1">
        <f>SUMIF('I have a blue banner'!A$2:A$2000,F1152,'I have a blue banner'!L$2:L$2000)</f>
        <v>0</v>
      </c>
      <c r="S1152" s="1">
        <f>SUMIF('I have a blue banner'!A$2:A$2000,I1152,'I have a blue banner'!L$2:L$2000)</f>
        <v>0</v>
      </c>
      <c r="T1152" s="1">
        <f>SUMIF('I wanna go biking'!A$2:A$1000,D1152,'I wanna go biking'!D$2:D$2000)</f>
        <v>0</v>
      </c>
      <c r="U1152" s="1">
        <f>SUMIF('I wanna go biking'!A$2:A$2000,F1152,'I wanna go biking'!D$2:D$2000)</f>
        <v>0</v>
      </c>
      <c r="V1152" s="1">
        <f>SUMIF('I wanna go biking'!A$2:A$2000,H1152,'I wanna go biking'!D$2:D$2000)</f>
        <v>0</v>
      </c>
      <c r="W1152">
        <f t="shared" si="202"/>
        <v>0</v>
      </c>
      <c r="X1152">
        <f t="shared" si="203"/>
        <v>0</v>
      </c>
      <c r="Y1152">
        <f t="shared" si="204"/>
        <v>0</v>
      </c>
      <c r="Z1152">
        <f t="shared" si="205"/>
        <v>0</v>
      </c>
      <c r="AA1152">
        <f t="shared" si="206"/>
        <v>0</v>
      </c>
      <c r="AB1152">
        <f t="shared" si="207"/>
        <v>0</v>
      </c>
      <c r="AC1152" s="25">
        <f t="shared" si="208"/>
        <v>0</v>
      </c>
    </row>
    <row r="1153" spans="1:29">
      <c r="A1153">
        <f>'Data Entry'!A1154</f>
        <v>0</v>
      </c>
      <c r="B1153">
        <f>'Data Entry'!B1154</f>
        <v>0</v>
      </c>
      <c r="C1153">
        <f>'Data Entry'!C1154</f>
        <v>0</v>
      </c>
      <c r="D1153">
        <f>'Data Entry'!M1154</f>
        <v>0</v>
      </c>
      <c r="E1153">
        <f>'Data Entry'!N1154</f>
        <v>0</v>
      </c>
      <c r="F1153">
        <f>'Data Entry'!O1154</f>
        <v>0</v>
      </c>
      <c r="G1153">
        <f>'Data Entry'!P1154</f>
        <v>0</v>
      </c>
      <c r="H1153">
        <f>'Data Entry'!Q1154</f>
        <v>0</v>
      </c>
      <c r="I1153">
        <f>'Data Entry'!R1154</f>
        <v>0</v>
      </c>
      <c r="J1153">
        <f t="shared" si="198"/>
        <v>0</v>
      </c>
      <c r="K1153" s="1">
        <f>SUMIFS('I want to cry'!C$2:C$2000,'I want to cry'!$A$2:$A$2000,$B1153,'I want to cry'!$B$2:$B$2000,$C1153)</f>
        <v>0</v>
      </c>
      <c r="L1153" s="1">
        <f>SUMIFS('I want to cry'!D$2:D$2000,'I want to cry'!$A$2:$A$2000,$B1153,'I want to cry'!$B$2:$B$2000,$C1153)</f>
        <v>0</v>
      </c>
      <c r="M1153" s="1">
        <f>SUMIFS('I want to cry'!E$2:E$2000,'I want to cry'!$A$2:$A$2000,$B1153,'I want to cry'!$B$2:$B$2000,$C1153)</f>
        <v>0</v>
      </c>
      <c r="N1153" s="1">
        <f t="shared" si="199"/>
        <v>0</v>
      </c>
      <c r="O1153" s="1">
        <f t="shared" si="200"/>
        <v>0</v>
      </c>
      <c r="P1153" s="1">
        <f t="shared" si="201"/>
        <v>0</v>
      </c>
      <c r="Q1153" s="1">
        <f>SUMIF('I have a blue banner'!A$2:A$2000,D1153,'I have a blue banner'!L$2:L$2000)</f>
        <v>0</v>
      </c>
      <c r="R1153" s="1">
        <f>SUMIF('I have a blue banner'!A$2:A$2000,F1153,'I have a blue banner'!L$2:L$2000)</f>
        <v>0</v>
      </c>
      <c r="S1153" s="1">
        <f>SUMIF('I have a blue banner'!A$2:A$2000,I1153,'I have a blue banner'!L$2:L$2000)</f>
        <v>0</v>
      </c>
      <c r="T1153" s="1">
        <f>SUMIF('I wanna go biking'!A$2:A$1000,D1153,'I wanna go biking'!D$2:D$2000)</f>
        <v>0</v>
      </c>
      <c r="U1153" s="1">
        <f>SUMIF('I wanna go biking'!A$2:A$2000,F1153,'I wanna go biking'!D$2:D$2000)</f>
        <v>0</v>
      </c>
      <c r="V1153" s="1">
        <f>SUMIF('I wanna go biking'!A$2:A$2000,H1153,'I wanna go biking'!D$2:D$2000)</f>
        <v>0</v>
      </c>
      <c r="W1153">
        <f t="shared" si="202"/>
        <v>0</v>
      </c>
      <c r="X1153">
        <f t="shared" si="203"/>
        <v>0</v>
      </c>
      <c r="Y1153">
        <f t="shared" si="204"/>
        <v>0</v>
      </c>
      <c r="Z1153">
        <f t="shared" si="205"/>
        <v>0</v>
      </c>
      <c r="AA1153">
        <f t="shared" si="206"/>
        <v>0</v>
      </c>
      <c r="AB1153">
        <f t="shared" si="207"/>
        <v>0</v>
      </c>
      <c r="AC1153" s="25">
        <f t="shared" si="208"/>
        <v>0</v>
      </c>
    </row>
    <row r="1154" spans="1:29">
      <c r="A1154">
        <f>'Data Entry'!A1155</f>
        <v>0</v>
      </c>
      <c r="B1154">
        <f>'Data Entry'!B1155</f>
        <v>0</v>
      </c>
      <c r="C1154">
        <f>'Data Entry'!C1155</f>
        <v>0</v>
      </c>
      <c r="D1154">
        <f>'Data Entry'!M1155</f>
        <v>0</v>
      </c>
      <c r="E1154">
        <f>'Data Entry'!N1155</f>
        <v>0</v>
      </c>
      <c r="F1154">
        <f>'Data Entry'!O1155</f>
        <v>0</v>
      </c>
      <c r="G1154">
        <f>'Data Entry'!P1155</f>
        <v>0</v>
      </c>
      <c r="H1154">
        <f>'Data Entry'!Q1155</f>
        <v>0</v>
      </c>
      <c r="I1154">
        <f>'Data Entry'!R1155</f>
        <v>0</v>
      </c>
      <c r="J1154">
        <f t="shared" si="198"/>
        <v>0</v>
      </c>
      <c r="K1154" s="1">
        <f>SUMIFS('I want to cry'!C$2:C$2000,'I want to cry'!$A$2:$A$2000,$B1154,'I want to cry'!$B$2:$B$2000,$C1154)</f>
        <v>0</v>
      </c>
      <c r="L1154" s="1">
        <f>SUMIFS('I want to cry'!D$2:D$2000,'I want to cry'!$A$2:$A$2000,$B1154,'I want to cry'!$B$2:$B$2000,$C1154)</f>
        <v>0</v>
      </c>
      <c r="M1154" s="1">
        <f>SUMIFS('I want to cry'!E$2:E$2000,'I want to cry'!$A$2:$A$2000,$B1154,'I want to cry'!$B$2:$B$2000,$C1154)</f>
        <v>0</v>
      </c>
      <c r="N1154" s="1">
        <f t="shared" si="199"/>
        <v>0</v>
      </c>
      <c r="O1154" s="1">
        <f t="shared" si="200"/>
        <v>0</v>
      </c>
      <c r="P1154" s="1">
        <f t="shared" si="201"/>
        <v>0</v>
      </c>
      <c r="Q1154" s="1">
        <f>SUMIF('I have a blue banner'!A$2:A$2000,D1154,'I have a blue banner'!L$2:L$2000)</f>
        <v>0</v>
      </c>
      <c r="R1154" s="1">
        <f>SUMIF('I have a blue banner'!A$2:A$2000,F1154,'I have a blue banner'!L$2:L$2000)</f>
        <v>0</v>
      </c>
      <c r="S1154" s="1">
        <f>SUMIF('I have a blue banner'!A$2:A$2000,I1154,'I have a blue banner'!L$2:L$2000)</f>
        <v>0</v>
      </c>
      <c r="T1154" s="1">
        <f>SUMIF('I wanna go biking'!A$2:A$1000,D1154,'I wanna go biking'!D$2:D$2000)</f>
        <v>0</v>
      </c>
      <c r="U1154" s="1">
        <f>SUMIF('I wanna go biking'!A$2:A$2000,F1154,'I wanna go biking'!D$2:D$2000)</f>
        <v>0</v>
      </c>
      <c r="V1154" s="1">
        <f>SUMIF('I wanna go biking'!A$2:A$2000,H1154,'I wanna go biking'!D$2:D$2000)</f>
        <v>0</v>
      </c>
      <c r="W1154">
        <f t="shared" si="202"/>
        <v>0</v>
      </c>
      <c r="X1154">
        <f t="shared" si="203"/>
        <v>0</v>
      </c>
      <c r="Y1154">
        <f t="shared" si="204"/>
        <v>0</v>
      </c>
      <c r="Z1154">
        <f t="shared" si="205"/>
        <v>0</v>
      </c>
      <c r="AA1154">
        <f t="shared" si="206"/>
        <v>0</v>
      </c>
      <c r="AB1154">
        <f t="shared" si="207"/>
        <v>0</v>
      </c>
      <c r="AC1154" s="25">
        <f t="shared" si="208"/>
        <v>0</v>
      </c>
    </row>
    <row r="1155" spans="1:29">
      <c r="A1155">
        <f>'Data Entry'!A1156</f>
        <v>0</v>
      </c>
      <c r="B1155">
        <f>'Data Entry'!B1156</f>
        <v>0</v>
      </c>
      <c r="C1155">
        <f>'Data Entry'!C1156</f>
        <v>0</v>
      </c>
      <c r="D1155">
        <f>'Data Entry'!M1156</f>
        <v>0</v>
      </c>
      <c r="E1155">
        <f>'Data Entry'!N1156</f>
        <v>0</v>
      </c>
      <c r="F1155">
        <f>'Data Entry'!O1156</f>
        <v>0</v>
      </c>
      <c r="G1155">
        <f>'Data Entry'!P1156</f>
        <v>0</v>
      </c>
      <c r="H1155">
        <f>'Data Entry'!Q1156</f>
        <v>0</v>
      </c>
      <c r="I1155">
        <f>'Data Entry'!R1156</f>
        <v>0</v>
      </c>
      <c r="J1155">
        <f t="shared" si="198"/>
        <v>0</v>
      </c>
      <c r="K1155" s="1">
        <f>SUMIFS('I want to cry'!C$2:C$2000,'I want to cry'!$A$2:$A$2000,$B1155,'I want to cry'!$B$2:$B$2000,$C1155)</f>
        <v>0</v>
      </c>
      <c r="L1155" s="1">
        <f>SUMIFS('I want to cry'!D$2:D$2000,'I want to cry'!$A$2:$A$2000,$B1155,'I want to cry'!$B$2:$B$2000,$C1155)</f>
        <v>0</v>
      </c>
      <c r="M1155" s="1">
        <f>SUMIFS('I want to cry'!E$2:E$2000,'I want to cry'!$A$2:$A$2000,$B1155,'I want to cry'!$B$2:$B$2000,$C1155)</f>
        <v>0</v>
      </c>
      <c r="N1155" s="1">
        <f t="shared" si="199"/>
        <v>0</v>
      </c>
      <c r="O1155" s="1">
        <f t="shared" si="200"/>
        <v>0</v>
      </c>
      <c r="P1155" s="1">
        <f t="shared" si="201"/>
        <v>0</v>
      </c>
      <c r="Q1155" s="1">
        <f>SUMIF('I have a blue banner'!A$2:A$2000,D1155,'I have a blue banner'!L$2:L$2000)</f>
        <v>0</v>
      </c>
      <c r="R1155" s="1">
        <f>SUMIF('I have a blue banner'!A$2:A$2000,F1155,'I have a blue banner'!L$2:L$2000)</f>
        <v>0</v>
      </c>
      <c r="S1155" s="1">
        <f>SUMIF('I have a blue banner'!A$2:A$2000,I1155,'I have a blue banner'!L$2:L$2000)</f>
        <v>0</v>
      </c>
      <c r="T1155" s="1">
        <f>SUMIF('I wanna go biking'!A$2:A$1000,D1155,'I wanna go biking'!D$2:D$2000)</f>
        <v>0</v>
      </c>
      <c r="U1155" s="1">
        <f>SUMIF('I wanna go biking'!A$2:A$2000,F1155,'I wanna go biking'!D$2:D$2000)</f>
        <v>0</v>
      </c>
      <c r="V1155" s="1">
        <f>SUMIF('I wanna go biking'!A$2:A$2000,H1155,'I wanna go biking'!D$2:D$2000)</f>
        <v>0</v>
      </c>
      <c r="W1155">
        <f t="shared" si="202"/>
        <v>0</v>
      </c>
      <c r="X1155">
        <f t="shared" si="203"/>
        <v>0</v>
      </c>
      <c r="Y1155">
        <f t="shared" si="204"/>
        <v>0</v>
      </c>
      <c r="Z1155">
        <f t="shared" si="205"/>
        <v>0</v>
      </c>
      <c r="AA1155">
        <f t="shared" si="206"/>
        <v>0</v>
      </c>
      <c r="AB1155">
        <f t="shared" si="207"/>
        <v>0</v>
      </c>
      <c r="AC1155" s="25">
        <f t="shared" si="208"/>
        <v>0</v>
      </c>
    </row>
    <row r="1156" spans="1:29">
      <c r="A1156">
        <f>'Data Entry'!A1157</f>
        <v>0</v>
      </c>
      <c r="B1156">
        <f>'Data Entry'!B1157</f>
        <v>0</v>
      </c>
      <c r="C1156">
        <f>'Data Entry'!C1157</f>
        <v>0</v>
      </c>
      <c r="D1156">
        <f>'Data Entry'!M1157</f>
        <v>0</v>
      </c>
      <c r="E1156">
        <f>'Data Entry'!N1157</f>
        <v>0</v>
      </c>
      <c r="F1156">
        <f>'Data Entry'!O1157</f>
        <v>0</v>
      </c>
      <c r="G1156">
        <f>'Data Entry'!P1157</f>
        <v>0</v>
      </c>
      <c r="H1156">
        <f>'Data Entry'!Q1157</f>
        <v>0</v>
      </c>
      <c r="I1156">
        <f>'Data Entry'!R1157</f>
        <v>0</v>
      </c>
      <c r="J1156">
        <f t="shared" si="198"/>
        <v>0</v>
      </c>
      <c r="K1156" s="1">
        <f>SUMIFS('I want to cry'!C$2:C$2000,'I want to cry'!$A$2:$A$2000,$B1156,'I want to cry'!$B$2:$B$2000,$C1156)</f>
        <v>0</v>
      </c>
      <c r="L1156" s="1">
        <f>SUMIFS('I want to cry'!D$2:D$2000,'I want to cry'!$A$2:$A$2000,$B1156,'I want to cry'!$B$2:$B$2000,$C1156)</f>
        <v>0</v>
      </c>
      <c r="M1156" s="1">
        <f>SUMIFS('I want to cry'!E$2:E$2000,'I want to cry'!$A$2:$A$2000,$B1156,'I want to cry'!$B$2:$B$2000,$C1156)</f>
        <v>0</v>
      </c>
      <c r="N1156" s="1">
        <f t="shared" si="199"/>
        <v>0</v>
      </c>
      <c r="O1156" s="1">
        <f t="shared" si="200"/>
        <v>0</v>
      </c>
      <c r="P1156" s="1">
        <f t="shared" si="201"/>
        <v>0</v>
      </c>
      <c r="Q1156" s="1">
        <f>SUMIF('I have a blue banner'!A$2:A$2000,D1156,'I have a blue banner'!L$2:L$2000)</f>
        <v>0</v>
      </c>
      <c r="R1156" s="1">
        <f>SUMIF('I have a blue banner'!A$2:A$2000,F1156,'I have a blue banner'!L$2:L$2000)</f>
        <v>0</v>
      </c>
      <c r="S1156" s="1">
        <f>SUMIF('I have a blue banner'!A$2:A$2000,I1156,'I have a blue banner'!L$2:L$2000)</f>
        <v>0</v>
      </c>
      <c r="T1156" s="1">
        <f>SUMIF('I wanna go biking'!A$2:A$1000,D1156,'I wanna go biking'!D$2:D$2000)</f>
        <v>0</v>
      </c>
      <c r="U1156" s="1">
        <f>SUMIF('I wanna go biking'!A$2:A$2000,F1156,'I wanna go biking'!D$2:D$2000)</f>
        <v>0</v>
      </c>
      <c r="V1156" s="1">
        <f>SUMIF('I wanna go biking'!A$2:A$2000,H1156,'I wanna go biking'!D$2:D$2000)</f>
        <v>0</v>
      </c>
      <c r="W1156">
        <f t="shared" si="202"/>
        <v>0</v>
      </c>
      <c r="X1156">
        <f t="shared" si="203"/>
        <v>0</v>
      </c>
      <c r="Y1156">
        <f t="shared" si="204"/>
        <v>0</v>
      </c>
      <c r="Z1156">
        <f t="shared" si="205"/>
        <v>0</v>
      </c>
      <c r="AA1156">
        <f t="shared" si="206"/>
        <v>0</v>
      </c>
      <c r="AB1156">
        <f t="shared" si="207"/>
        <v>0</v>
      </c>
      <c r="AC1156" s="25">
        <f t="shared" si="208"/>
        <v>0</v>
      </c>
    </row>
    <row r="1157" spans="1:29">
      <c r="A1157">
        <f>'Data Entry'!A1158</f>
        <v>0</v>
      </c>
      <c r="B1157">
        <f>'Data Entry'!B1158</f>
        <v>0</v>
      </c>
      <c r="C1157">
        <f>'Data Entry'!C1158</f>
        <v>0</v>
      </c>
      <c r="D1157">
        <f>'Data Entry'!M1158</f>
        <v>0</v>
      </c>
      <c r="E1157">
        <f>'Data Entry'!N1158</f>
        <v>0</v>
      </c>
      <c r="F1157">
        <f>'Data Entry'!O1158</f>
        <v>0</v>
      </c>
      <c r="G1157">
        <f>'Data Entry'!P1158</f>
        <v>0</v>
      </c>
      <c r="H1157">
        <f>'Data Entry'!Q1158</f>
        <v>0</v>
      </c>
      <c r="I1157">
        <f>'Data Entry'!R1158</f>
        <v>0</v>
      </c>
      <c r="J1157">
        <f t="shared" si="198"/>
        <v>0</v>
      </c>
      <c r="K1157" s="1">
        <f>SUMIFS('I want to cry'!C$2:C$2000,'I want to cry'!$A$2:$A$2000,$B1157,'I want to cry'!$B$2:$B$2000,$C1157)</f>
        <v>0</v>
      </c>
      <c r="L1157" s="1">
        <f>SUMIFS('I want to cry'!D$2:D$2000,'I want to cry'!$A$2:$A$2000,$B1157,'I want to cry'!$B$2:$B$2000,$C1157)</f>
        <v>0</v>
      </c>
      <c r="M1157" s="1">
        <f>SUMIFS('I want to cry'!E$2:E$2000,'I want to cry'!$A$2:$A$2000,$B1157,'I want to cry'!$B$2:$B$2000,$C1157)</f>
        <v>0</v>
      </c>
      <c r="N1157" s="1">
        <f t="shared" si="199"/>
        <v>0</v>
      </c>
      <c r="O1157" s="1">
        <f t="shared" si="200"/>
        <v>0</v>
      </c>
      <c r="P1157" s="1">
        <f t="shared" si="201"/>
        <v>0</v>
      </c>
      <c r="Q1157" s="1">
        <f>SUMIF('I have a blue banner'!A$2:A$2000,D1157,'I have a blue banner'!L$2:L$2000)</f>
        <v>0</v>
      </c>
      <c r="R1157" s="1">
        <f>SUMIF('I have a blue banner'!A$2:A$2000,F1157,'I have a blue banner'!L$2:L$2000)</f>
        <v>0</v>
      </c>
      <c r="S1157" s="1">
        <f>SUMIF('I have a blue banner'!A$2:A$2000,I1157,'I have a blue banner'!L$2:L$2000)</f>
        <v>0</v>
      </c>
      <c r="T1157" s="1">
        <f>SUMIF('I wanna go biking'!A$2:A$1000,D1157,'I wanna go biking'!D$2:D$2000)</f>
        <v>0</v>
      </c>
      <c r="U1157" s="1">
        <f>SUMIF('I wanna go biking'!A$2:A$2000,F1157,'I wanna go biking'!D$2:D$2000)</f>
        <v>0</v>
      </c>
      <c r="V1157" s="1">
        <f>SUMIF('I wanna go biking'!A$2:A$2000,H1157,'I wanna go biking'!D$2:D$2000)</f>
        <v>0</v>
      </c>
      <c r="W1157">
        <f t="shared" si="202"/>
        <v>0</v>
      </c>
      <c r="X1157">
        <f t="shared" si="203"/>
        <v>0</v>
      </c>
      <c r="Y1157">
        <f t="shared" si="204"/>
        <v>0</v>
      </c>
      <c r="Z1157">
        <f t="shared" si="205"/>
        <v>0</v>
      </c>
      <c r="AA1157">
        <f t="shared" si="206"/>
        <v>0</v>
      </c>
      <c r="AB1157">
        <f t="shared" si="207"/>
        <v>0</v>
      </c>
      <c r="AC1157" s="25">
        <f t="shared" si="208"/>
        <v>0</v>
      </c>
    </row>
    <row r="1158" spans="1:29">
      <c r="A1158">
        <f>'Data Entry'!A1159</f>
        <v>0</v>
      </c>
      <c r="B1158">
        <f>'Data Entry'!B1159</f>
        <v>0</v>
      </c>
      <c r="C1158">
        <f>'Data Entry'!C1159</f>
        <v>0</v>
      </c>
      <c r="D1158">
        <f>'Data Entry'!M1159</f>
        <v>0</v>
      </c>
      <c r="E1158">
        <f>'Data Entry'!N1159</f>
        <v>0</v>
      </c>
      <c r="F1158">
        <f>'Data Entry'!O1159</f>
        <v>0</v>
      </c>
      <c r="G1158">
        <f>'Data Entry'!P1159</f>
        <v>0</v>
      </c>
      <c r="H1158">
        <f>'Data Entry'!Q1159</f>
        <v>0</v>
      </c>
      <c r="I1158">
        <f>'Data Entry'!R1159</f>
        <v>0</v>
      </c>
      <c r="J1158">
        <f t="shared" si="198"/>
        <v>0</v>
      </c>
      <c r="K1158" s="1">
        <f>SUMIFS('I want to cry'!C$2:C$2000,'I want to cry'!$A$2:$A$2000,$B1158,'I want to cry'!$B$2:$B$2000,$C1158)</f>
        <v>0</v>
      </c>
      <c r="L1158" s="1">
        <f>SUMIFS('I want to cry'!D$2:D$2000,'I want to cry'!$A$2:$A$2000,$B1158,'I want to cry'!$B$2:$B$2000,$C1158)</f>
        <v>0</v>
      </c>
      <c r="M1158" s="1">
        <f>SUMIFS('I want to cry'!E$2:E$2000,'I want to cry'!$A$2:$A$2000,$B1158,'I want to cry'!$B$2:$B$2000,$C1158)</f>
        <v>0</v>
      </c>
      <c r="N1158" s="1">
        <f t="shared" si="199"/>
        <v>0</v>
      </c>
      <c r="O1158" s="1">
        <f t="shared" si="200"/>
        <v>0</v>
      </c>
      <c r="P1158" s="1">
        <f t="shared" si="201"/>
        <v>0</v>
      </c>
      <c r="Q1158" s="1">
        <f>SUMIF('I have a blue banner'!A$2:A$2000,D1158,'I have a blue banner'!L$2:L$2000)</f>
        <v>0</v>
      </c>
      <c r="R1158" s="1">
        <f>SUMIF('I have a blue banner'!A$2:A$2000,F1158,'I have a blue banner'!L$2:L$2000)</f>
        <v>0</v>
      </c>
      <c r="S1158" s="1">
        <f>SUMIF('I have a blue banner'!A$2:A$2000,I1158,'I have a blue banner'!L$2:L$2000)</f>
        <v>0</v>
      </c>
      <c r="T1158" s="1">
        <f>SUMIF('I wanna go biking'!A$2:A$1000,D1158,'I wanna go biking'!D$2:D$2000)</f>
        <v>0</v>
      </c>
      <c r="U1158" s="1">
        <f>SUMIF('I wanna go biking'!A$2:A$2000,F1158,'I wanna go biking'!D$2:D$2000)</f>
        <v>0</v>
      </c>
      <c r="V1158" s="1">
        <f>SUMIF('I wanna go biking'!A$2:A$2000,H1158,'I wanna go biking'!D$2:D$2000)</f>
        <v>0</v>
      </c>
      <c r="W1158">
        <f t="shared" si="202"/>
        <v>0</v>
      </c>
      <c r="X1158">
        <f t="shared" si="203"/>
        <v>0</v>
      </c>
      <c r="Y1158">
        <f t="shared" si="204"/>
        <v>0</v>
      </c>
      <c r="Z1158">
        <f t="shared" si="205"/>
        <v>0</v>
      </c>
      <c r="AA1158">
        <f t="shared" si="206"/>
        <v>0</v>
      </c>
      <c r="AB1158">
        <f t="shared" si="207"/>
        <v>0</v>
      </c>
      <c r="AC1158" s="25">
        <f t="shared" si="208"/>
        <v>0</v>
      </c>
    </row>
    <row r="1159" spans="1:29">
      <c r="A1159">
        <f>'Data Entry'!A1160</f>
        <v>0</v>
      </c>
      <c r="B1159">
        <f>'Data Entry'!B1160</f>
        <v>0</v>
      </c>
      <c r="C1159">
        <f>'Data Entry'!C1160</f>
        <v>0</v>
      </c>
      <c r="D1159">
        <f>'Data Entry'!M1160</f>
        <v>0</v>
      </c>
      <c r="E1159">
        <f>'Data Entry'!N1160</f>
        <v>0</v>
      </c>
      <c r="F1159">
        <f>'Data Entry'!O1160</f>
        <v>0</v>
      </c>
      <c r="G1159">
        <f>'Data Entry'!P1160</f>
        <v>0</v>
      </c>
      <c r="H1159">
        <f>'Data Entry'!Q1160</f>
        <v>0</v>
      </c>
      <c r="I1159">
        <f>'Data Entry'!R1160</f>
        <v>0</v>
      </c>
      <c r="J1159">
        <f t="shared" si="198"/>
        <v>0</v>
      </c>
      <c r="K1159" s="1">
        <f>SUMIFS('I want to cry'!C$2:C$2000,'I want to cry'!$A$2:$A$2000,$B1159,'I want to cry'!$B$2:$B$2000,$C1159)</f>
        <v>0</v>
      </c>
      <c r="L1159" s="1">
        <f>SUMIFS('I want to cry'!D$2:D$2000,'I want to cry'!$A$2:$A$2000,$B1159,'I want to cry'!$B$2:$B$2000,$C1159)</f>
        <v>0</v>
      </c>
      <c r="M1159" s="1">
        <f>SUMIFS('I want to cry'!E$2:E$2000,'I want to cry'!$A$2:$A$2000,$B1159,'I want to cry'!$B$2:$B$2000,$C1159)</f>
        <v>0</v>
      </c>
      <c r="N1159" s="1">
        <f t="shared" si="199"/>
        <v>0</v>
      </c>
      <c r="O1159" s="1">
        <f t="shared" si="200"/>
        <v>0</v>
      </c>
      <c r="P1159" s="1">
        <f t="shared" si="201"/>
        <v>0</v>
      </c>
      <c r="Q1159" s="1">
        <f>SUMIF('I have a blue banner'!A$2:A$2000,D1159,'I have a blue banner'!L$2:L$2000)</f>
        <v>0</v>
      </c>
      <c r="R1159" s="1">
        <f>SUMIF('I have a blue banner'!A$2:A$2000,F1159,'I have a blue banner'!L$2:L$2000)</f>
        <v>0</v>
      </c>
      <c r="S1159" s="1">
        <f>SUMIF('I have a blue banner'!A$2:A$2000,I1159,'I have a blue banner'!L$2:L$2000)</f>
        <v>0</v>
      </c>
      <c r="T1159" s="1">
        <f>SUMIF('I wanna go biking'!A$2:A$1000,D1159,'I wanna go biking'!D$2:D$2000)</f>
        <v>0</v>
      </c>
      <c r="U1159" s="1">
        <f>SUMIF('I wanna go biking'!A$2:A$2000,F1159,'I wanna go biking'!D$2:D$2000)</f>
        <v>0</v>
      </c>
      <c r="V1159" s="1">
        <f>SUMIF('I wanna go biking'!A$2:A$2000,H1159,'I wanna go biking'!D$2:D$2000)</f>
        <v>0</v>
      </c>
      <c r="W1159">
        <f t="shared" si="202"/>
        <v>0</v>
      </c>
      <c r="X1159">
        <f t="shared" si="203"/>
        <v>0</v>
      </c>
      <c r="Y1159">
        <f t="shared" si="204"/>
        <v>0</v>
      </c>
      <c r="Z1159">
        <f t="shared" si="205"/>
        <v>0</v>
      </c>
      <c r="AA1159">
        <f t="shared" si="206"/>
        <v>0</v>
      </c>
      <c r="AB1159">
        <f t="shared" si="207"/>
        <v>0</v>
      </c>
      <c r="AC1159" s="25">
        <f t="shared" si="208"/>
        <v>0</v>
      </c>
    </row>
    <row r="1160" spans="1:29">
      <c r="A1160">
        <f>'Data Entry'!A1161</f>
        <v>0</v>
      </c>
      <c r="B1160">
        <f>'Data Entry'!B1161</f>
        <v>0</v>
      </c>
      <c r="C1160">
        <f>'Data Entry'!C1161</f>
        <v>0</v>
      </c>
      <c r="D1160">
        <f>'Data Entry'!M1161</f>
        <v>0</v>
      </c>
      <c r="E1160">
        <f>'Data Entry'!N1161</f>
        <v>0</v>
      </c>
      <c r="F1160">
        <f>'Data Entry'!O1161</f>
        <v>0</v>
      </c>
      <c r="G1160">
        <f>'Data Entry'!P1161</f>
        <v>0</v>
      </c>
      <c r="H1160">
        <f>'Data Entry'!Q1161</f>
        <v>0</v>
      </c>
      <c r="I1160">
        <f>'Data Entry'!R1161</f>
        <v>0</v>
      </c>
      <c r="J1160">
        <f t="shared" si="198"/>
        <v>0</v>
      </c>
      <c r="K1160" s="1">
        <f>SUMIFS('I want to cry'!C$2:C$2000,'I want to cry'!$A$2:$A$2000,$B1160,'I want to cry'!$B$2:$B$2000,$C1160)</f>
        <v>0</v>
      </c>
      <c r="L1160" s="1">
        <f>SUMIFS('I want to cry'!D$2:D$2000,'I want to cry'!$A$2:$A$2000,$B1160,'I want to cry'!$B$2:$B$2000,$C1160)</f>
        <v>0</v>
      </c>
      <c r="M1160" s="1">
        <f>SUMIFS('I want to cry'!E$2:E$2000,'I want to cry'!$A$2:$A$2000,$B1160,'I want to cry'!$B$2:$B$2000,$C1160)</f>
        <v>0</v>
      </c>
      <c r="N1160" s="1">
        <f t="shared" si="199"/>
        <v>0</v>
      </c>
      <c r="O1160" s="1">
        <f t="shared" si="200"/>
        <v>0</v>
      </c>
      <c r="P1160" s="1">
        <f t="shared" si="201"/>
        <v>0</v>
      </c>
      <c r="Q1160" s="1">
        <f>SUMIF('I have a blue banner'!A$2:A$2000,D1160,'I have a blue banner'!L$2:L$2000)</f>
        <v>0</v>
      </c>
      <c r="R1160" s="1">
        <f>SUMIF('I have a blue banner'!A$2:A$2000,F1160,'I have a blue banner'!L$2:L$2000)</f>
        <v>0</v>
      </c>
      <c r="S1160" s="1">
        <f>SUMIF('I have a blue banner'!A$2:A$2000,I1160,'I have a blue banner'!L$2:L$2000)</f>
        <v>0</v>
      </c>
      <c r="T1160" s="1">
        <f>SUMIF('I wanna go biking'!A$2:A$1000,D1160,'I wanna go biking'!D$2:D$2000)</f>
        <v>0</v>
      </c>
      <c r="U1160" s="1">
        <f>SUMIF('I wanna go biking'!A$2:A$2000,F1160,'I wanna go biking'!D$2:D$2000)</f>
        <v>0</v>
      </c>
      <c r="V1160" s="1">
        <f>SUMIF('I wanna go biking'!A$2:A$2000,H1160,'I wanna go biking'!D$2:D$2000)</f>
        <v>0</v>
      </c>
      <c r="W1160">
        <f t="shared" si="202"/>
        <v>0</v>
      </c>
      <c r="X1160">
        <f t="shared" si="203"/>
        <v>0</v>
      </c>
      <c r="Y1160">
        <f t="shared" si="204"/>
        <v>0</v>
      </c>
      <c r="Z1160">
        <f t="shared" si="205"/>
        <v>0</v>
      </c>
      <c r="AA1160">
        <f t="shared" si="206"/>
        <v>0</v>
      </c>
      <c r="AB1160">
        <f t="shared" si="207"/>
        <v>0</v>
      </c>
      <c r="AC1160" s="25">
        <f t="shared" si="208"/>
        <v>0</v>
      </c>
    </row>
    <row r="1161" spans="1:29">
      <c r="A1161">
        <f>'Data Entry'!A1162</f>
        <v>0</v>
      </c>
      <c r="B1161">
        <f>'Data Entry'!B1162</f>
        <v>0</v>
      </c>
      <c r="C1161">
        <f>'Data Entry'!C1162</f>
        <v>0</v>
      </c>
      <c r="D1161">
        <f>'Data Entry'!M1162</f>
        <v>0</v>
      </c>
      <c r="E1161">
        <f>'Data Entry'!N1162</f>
        <v>0</v>
      </c>
      <c r="F1161">
        <f>'Data Entry'!O1162</f>
        <v>0</v>
      </c>
      <c r="G1161">
        <f>'Data Entry'!P1162</f>
        <v>0</v>
      </c>
      <c r="H1161">
        <f>'Data Entry'!Q1162</f>
        <v>0</v>
      </c>
      <c r="I1161">
        <f>'Data Entry'!R1162</f>
        <v>0</v>
      </c>
      <c r="J1161">
        <f t="shared" si="198"/>
        <v>0</v>
      </c>
      <c r="K1161" s="1">
        <f>SUMIFS('I want to cry'!C$2:C$2000,'I want to cry'!$A$2:$A$2000,$B1161,'I want to cry'!$B$2:$B$2000,$C1161)</f>
        <v>0</v>
      </c>
      <c r="L1161" s="1">
        <f>SUMIFS('I want to cry'!D$2:D$2000,'I want to cry'!$A$2:$A$2000,$B1161,'I want to cry'!$B$2:$B$2000,$C1161)</f>
        <v>0</v>
      </c>
      <c r="M1161" s="1">
        <f>SUMIFS('I want to cry'!E$2:E$2000,'I want to cry'!$A$2:$A$2000,$B1161,'I want to cry'!$B$2:$B$2000,$C1161)</f>
        <v>0</v>
      </c>
      <c r="N1161" s="1">
        <f t="shared" si="199"/>
        <v>0</v>
      </c>
      <c r="O1161" s="1">
        <f t="shared" si="200"/>
        <v>0</v>
      </c>
      <c r="P1161" s="1">
        <f t="shared" si="201"/>
        <v>0</v>
      </c>
      <c r="Q1161" s="1">
        <f>SUMIF('I have a blue banner'!A$2:A$2000,D1161,'I have a blue banner'!L$2:L$2000)</f>
        <v>0</v>
      </c>
      <c r="R1161" s="1">
        <f>SUMIF('I have a blue banner'!A$2:A$2000,F1161,'I have a blue banner'!L$2:L$2000)</f>
        <v>0</v>
      </c>
      <c r="S1161" s="1">
        <f>SUMIF('I have a blue banner'!A$2:A$2000,I1161,'I have a blue banner'!L$2:L$2000)</f>
        <v>0</v>
      </c>
      <c r="T1161" s="1">
        <f>SUMIF('I wanna go biking'!A$2:A$1000,D1161,'I wanna go biking'!D$2:D$2000)</f>
        <v>0</v>
      </c>
      <c r="U1161" s="1">
        <f>SUMIF('I wanna go biking'!A$2:A$2000,F1161,'I wanna go biking'!D$2:D$2000)</f>
        <v>0</v>
      </c>
      <c r="V1161" s="1">
        <f>SUMIF('I wanna go biking'!A$2:A$2000,H1161,'I wanna go biking'!D$2:D$2000)</f>
        <v>0</v>
      </c>
      <c r="W1161">
        <f t="shared" si="202"/>
        <v>0</v>
      </c>
      <c r="X1161">
        <f t="shared" si="203"/>
        <v>0</v>
      </c>
      <c r="Y1161">
        <f t="shared" si="204"/>
        <v>0</v>
      </c>
      <c r="Z1161">
        <f t="shared" si="205"/>
        <v>0</v>
      </c>
      <c r="AA1161">
        <f t="shared" si="206"/>
        <v>0</v>
      </c>
      <c r="AB1161">
        <f t="shared" si="207"/>
        <v>0</v>
      </c>
      <c r="AC1161" s="25">
        <f t="shared" si="208"/>
        <v>0</v>
      </c>
    </row>
    <row r="1162" spans="1:29">
      <c r="A1162">
        <f>'Data Entry'!A1163</f>
        <v>0</v>
      </c>
      <c r="B1162">
        <f>'Data Entry'!B1163</f>
        <v>0</v>
      </c>
      <c r="C1162">
        <f>'Data Entry'!C1163</f>
        <v>0</v>
      </c>
      <c r="D1162">
        <f>'Data Entry'!M1163</f>
        <v>0</v>
      </c>
      <c r="E1162">
        <f>'Data Entry'!N1163</f>
        <v>0</v>
      </c>
      <c r="F1162">
        <f>'Data Entry'!O1163</f>
        <v>0</v>
      </c>
      <c r="G1162">
        <f>'Data Entry'!P1163</f>
        <v>0</v>
      </c>
      <c r="H1162">
        <f>'Data Entry'!Q1163</f>
        <v>0</v>
      </c>
      <c r="I1162">
        <f>'Data Entry'!R1163</f>
        <v>0</v>
      </c>
      <c r="J1162">
        <f t="shared" si="198"/>
        <v>0</v>
      </c>
      <c r="K1162" s="1">
        <f>SUMIFS('I want to cry'!C$2:C$2000,'I want to cry'!$A$2:$A$2000,$B1162,'I want to cry'!$B$2:$B$2000,$C1162)</f>
        <v>0</v>
      </c>
      <c r="L1162" s="1">
        <f>SUMIFS('I want to cry'!D$2:D$2000,'I want to cry'!$A$2:$A$2000,$B1162,'I want to cry'!$B$2:$B$2000,$C1162)</f>
        <v>0</v>
      </c>
      <c r="M1162" s="1">
        <f>SUMIFS('I want to cry'!E$2:E$2000,'I want to cry'!$A$2:$A$2000,$B1162,'I want to cry'!$B$2:$B$2000,$C1162)</f>
        <v>0</v>
      </c>
      <c r="N1162" s="1">
        <f t="shared" si="199"/>
        <v>0</v>
      </c>
      <c r="O1162" s="1">
        <f t="shared" si="200"/>
        <v>0</v>
      </c>
      <c r="P1162" s="1">
        <f t="shared" si="201"/>
        <v>0</v>
      </c>
      <c r="Q1162" s="1">
        <f>SUMIF('I have a blue banner'!A$2:A$2000,D1162,'I have a blue banner'!L$2:L$2000)</f>
        <v>0</v>
      </c>
      <c r="R1162" s="1">
        <f>SUMIF('I have a blue banner'!A$2:A$2000,F1162,'I have a blue banner'!L$2:L$2000)</f>
        <v>0</v>
      </c>
      <c r="S1162" s="1">
        <f>SUMIF('I have a blue banner'!A$2:A$2000,I1162,'I have a blue banner'!L$2:L$2000)</f>
        <v>0</v>
      </c>
      <c r="T1162" s="1">
        <f>SUMIF('I wanna go biking'!A$2:A$1000,D1162,'I wanna go biking'!D$2:D$2000)</f>
        <v>0</v>
      </c>
      <c r="U1162" s="1">
        <f>SUMIF('I wanna go biking'!A$2:A$2000,F1162,'I wanna go biking'!D$2:D$2000)</f>
        <v>0</v>
      </c>
      <c r="V1162" s="1">
        <f>SUMIF('I wanna go biking'!A$2:A$2000,H1162,'I wanna go biking'!D$2:D$2000)</f>
        <v>0</v>
      </c>
      <c r="W1162">
        <f t="shared" si="202"/>
        <v>0</v>
      </c>
      <c r="X1162">
        <f t="shared" si="203"/>
        <v>0</v>
      </c>
      <c r="Y1162">
        <f t="shared" si="204"/>
        <v>0</v>
      </c>
      <c r="Z1162">
        <f t="shared" si="205"/>
        <v>0</v>
      </c>
      <c r="AA1162">
        <f t="shared" si="206"/>
        <v>0</v>
      </c>
      <c r="AB1162">
        <f t="shared" si="207"/>
        <v>0</v>
      </c>
      <c r="AC1162" s="25">
        <f t="shared" si="208"/>
        <v>0</v>
      </c>
    </row>
    <row r="1163" spans="1:29">
      <c r="A1163">
        <f>'Data Entry'!A1164</f>
        <v>0</v>
      </c>
      <c r="B1163">
        <f>'Data Entry'!B1164</f>
        <v>0</v>
      </c>
      <c r="C1163">
        <f>'Data Entry'!C1164</f>
        <v>0</v>
      </c>
      <c r="D1163">
        <f>'Data Entry'!M1164</f>
        <v>0</v>
      </c>
      <c r="E1163">
        <f>'Data Entry'!N1164</f>
        <v>0</v>
      </c>
      <c r="F1163">
        <f>'Data Entry'!O1164</f>
        <v>0</v>
      </c>
      <c r="G1163">
        <f>'Data Entry'!P1164</f>
        <v>0</v>
      </c>
      <c r="H1163">
        <f>'Data Entry'!Q1164</f>
        <v>0</v>
      </c>
      <c r="I1163">
        <f>'Data Entry'!R1164</f>
        <v>0</v>
      </c>
      <c r="J1163">
        <f t="shared" si="198"/>
        <v>0</v>
      </c>
      <c r="K1163" s="1">
        <f>SUMIFS('I want to cry'!C$2:C$2000,'I want to cry'!$A$2:$A$2000,$B1163,'I want to cry'!$B$2:$B$2000,$C1163)</f>
        <v>0</v>
      </c>
      <c r="L1163" s="1">
        <f>SUMIFS('I want to cry'!D$2:D$2000,'I want to cry'!$A$2:$A$2000,$B1163,'I want to cry'!$B$2:$B$2000,$C1163)</f>
        <v>0</v>
      </c>
      <c r="M1163" s="1">
        <f>SUMIFS('I want to cry'!E$2:E$2000,'I want to cry'!$A$2:$A$2000,$B1163,'I want to cry'!$B$2:$B$2000,$C1163)</f>
        <v>0</v>
      </c>
      <c r="N1163" s="1">
        <f t="shared" si="199"/>
        <v>0</v>
      </c>
      <c r="O1163" s="1">
        <f t="shared" si="200"/>
        <v>0</v>
      </c>
      <c r="P1163" s="1">
        <f t="shared" si="201"/>
        <v>0</v>
      </c>
      <c r="Q1163" s="1">
        <f>SUMIF('I have a blue banner'!A$2:A$2000,D1163,'I have a blue banner'!L$2:L$2000)</f>
        <v>0</v>
      </c>
      <c r="R1163" s="1">
        <f>SUMIF('I have a blue banner'!A$2:A$2000,F1163,'I have a blue banner'!L$2:L$2000)</f>
        <v>0</v>
      </c>
      <c r="S1163" s="1">
        <f>SUMIF('I have a blue banner'!A$2:A$2000,I1163,'I have a blue banner'!L$2:L$2000)</f>
        <v>0</v>
      </c>
      <c r="T1163" s="1">
        <f>SUMIF('I wanna go biking'!A$2:A$1000,D1163,'I wanna go biking'!D$2:D$2000)</f>
        <v>0</v>
      </c>
      <c r="U1163" s="1">
        <f>SUMIF('I wanna go biking'!A$2:A$2000,F1163,'I wanna go biking'!D$2:D$2000)</f>
        <v>0</v>
      </c>
      <c r="V1163" s="1">
        <f>SUMIF('I wanna go biking'!A$2:A$2000,H1163,'I wanna go biking'!D$2:D$2000)</f>
        <v>0</v>
      </c>
      <c r="W1163">
        <f t="shared" si="202"/>
        <v>0</v>
      </c>
      <c r="X1163">
        <f t="shared" si="203"/>
        <v>0</v>
      </c>
      <c r="Y1163">
        <f t="shared" si="204"/>
        <v>0</v>
      </c>
      <c r="Z1163">
        <f t="shared" si="205"/>
        <v>0</v>
      </c>
      <c r="AA1163">
        <f t="shared" si="206"/>
        <v>0</v>
      </c>
      <c r="AB1163">
        <f t="shared" si="207"/>
        <v>0</v>
      </c>
      <c r="AC1163" s="25">
        <f t="shared" si="208"/>
        <v>0</v>
      </c>
    </row>
    <row r="1164" spans="1:29">
      <c r="A1164">
        <f>'Data Entry'!A1165</f>
        <v>0</v>
      </c>
      <c r="B1164">
        <f>'Data Entry'!B1165</f>
        <v>0</v>
      </c>
      <c r="C1164">
        <f>'Data Entry'!C1165</f>
        <v>0</v>
      </c>
      <c r="D1164">
        <f>'Data Entry'!M1165</f>
        <v>0</v>
      </c>
      <c r="E1164">
        <f>'Data Entry'!N1165</f>
        <v>0</v>
      </c>
      <c r="F1164">
        <f>'Data Entry'!O1165</f>
        <v>0</v>
      </c>
      <c r="G1164">
        <f>'Data Entry'!P1165</f>
        <v>0</v>
      </c>
      <c r="H1164">
        <f>'Data Entry'!Q1165</f>
        <v>0</v>
      </c>
      <c r="I1164">
        <f>'Data Entry'!R1165</f>
        <v>0</v>
      </c>
      <c r="J1164">
        <f t="shared" si="198"/>
        <v>0</v>
      </c>
      <c r="K1164" s="1">
        <f>SUMIFS('I want to cry'!C$2:C$2000,'I want to cry'!$A$2:$A$2000,$B1164,'I want to cry'!$B$2:$B$2000,$C1164)</f>
        <v>0</v>
      </c>
      <c r="L1164" s="1">
        <f>SUMIFS('I want to cry'!D$2:D$2000,'I want to cry'!$A$2:$A$2000,$B1164,'I want to cry'!$B$2:$B$2000,$C1164)</f>
        <v>0</v>
      </c>
      <c r="M1164" s="1">
        <f>SUMIFS('I want to cry'!E$2:E$2000,'I want to cry'!$A$2:$A$2000,$B1164,'I want to cry'!$B$2:$B$2000,$C1164)</f>
        <v>0</v>
      </c>
      <c r="N1164" s="1">
        <f t="shared" si="199"/>
        <v>0</v>
      </c>
      <c r="O1164" s="1">
        <f t="shared" si="200"/>
        <v>0</v>
      </c>
      <c r="P1164" s="1">
        <f t="shared" si="201"/>
        <v>0</v>
      </c>
      <c r="Q1164" s="1">
        <f>SUMIF('I have a blue banner'!A$2:A$2000,D1164,'I have a blue banner'!L$2:L$2000)</f>
        <v>0</v>
      </c>
      <c r="R1164" s="1">
        <f>SUMIF('I have a blue banner'!A$2:A$2000,F1164,'I have a blue banner'!L$2:L$2000)</f>
        <v>0</v>
      </c>
      <c r="S1164" s="1">
        <f>SUMIF('I have a blue banner'!A$2:A$2000,I1164,'I have a blue banner'!L$2:L$2000)</f>
        <v>0</v>
      </c>
      <c r="T1164" s="1">
        <f>SUMIF('I wanna go biking'!A$2:A$1000,D1164,'I wanna go biking'!D$2:D$2000)</f>
        <v>0</v>
      </c>
      <c r="U1164" s="1">
        <f>SUMIF('I wanna go biking'!A$2:A$2000,F1164,'I wanna go biking'!D$2:D$2000)</f>
        <v>0</v>
      </c>
      <c r="V1164" s="1">
        <f>SUMIF('I wanna go biking'!A$2:A$2000,H1164,'I wanna go biking'!D$2:D$2000)</f>
        <v>0</v>
      </c>
      <c r="W1164">
        <f t="shared" si="202"/>
        <v>0</v>
      </c>
      <c r="X1164">
        <f t="shared" si="203"/>
        <v>0</v>
      </c>
      <c r="Y1164">
        <f t="shared" si="204"/>
        <v>0</v>
      </c>
      <c r="Z1164">
        <f t="shared" si="205"/>
        <v>0</v>
      </c>
      <c r="AA1164">
        <f t="shared" si="206"/>
        <v>0</v>
      </c>
      <c r="AB1164">
        <f t="shared" si="207"/>
        <v>0</v>
      </c>
      <c r="AC1164" s="25">
        <f t="shared" si="208"/>
        <v>0</v>
      </c>
    </row>
    <row r="1165" spans="1:29">
      <c r="A1165">
        <f>'Data Entry'!A1166</f>
        <v>0</v>
      </c>
      <c r="B1165">
        <f>'Data Entry'!B1166</f>
        <v>0</v>
      </c>
      <c r="C1165">
        <f>'Data Entry'!C1166</f>
        <v>0</v>
      </c>
      <c r="D1165">
        <f>'Data Entry'!M1166</f>
        <v>0</v>
      </c>
      <c r="E1165">
        <f>'Data Entry'!N1166</f>
        <v>0</v>
      </c>
      <c r="F1165">
        <f>'Data Entry'!O1166</f>
        <v>0</v>
      </c>
      <c r="G1165">
        <f>'Data Entry'!P1166</f>
        <v>0</v>
      </c>
      <c r="H1165">
        <f>'Data Entry'!Q1166</f>
        <v>0</v>
      </c>
      <c r="I1165">
        <f>'Data Entry'!R1166</f>
        <v>0</v>
      </c>
      <c r="J1165">
        <f t="shared" si="198"/>
        <v>0</v>
      </c>
      <c r="K1165" s="1">
        <f>SUMIFS('I want to cry'!C$2:C$2000,'I want to cry'!$A$2:$A$2000,$B1165,'I want to cry'!$B$2:$B$2000,$C1165)</f>
        <v>0</v>
      </c>
      <c r="L1165" s="1">
        <f>SUMIFS('I want to cry'!D$2:D$2000,'I want to cry'!$A$2:$A$2000,$B1165,'I want to cry'!$B$2:$B$2000,$C1165)</f>
        <v>0</v>
      </c>
      <c r="M1165" s="1">
        <f>SUMIFS('I want to cry'!E$2:E$2000,'I want to cry'!$A$2:$A$2000,$B1165,'I want to cry'!$B$2:$B$2000,$C1165)</f>
        <v>0</v>
      </c>
      <c r="N1165" s="1">
        <f t="shared" si="199"/>
        <v>0</v>
      </c>
      <c r="O1165" s="1">
        <f t="shared" si="200"/>
        <v>0</v>
      </c>
      <c r="P1165" s="1">
        <f t="shared" si="201"/>
        <v>0</v>
      </c>
      <c r="Q1165" s="1">
        <f>SUMIF('I have a blue banner'!A$2:A$2000,D1165,'I have a blue banner'!L$2:L$2000)</f>
        <v>0</v>
      </c>
      <c r="R1165" s="1">
        <f>SUMIF('I have a blue banner'!A$2:A$2000,F1165,'I have a blue banner'!L$2:L$2000)</f>
        <v>0</v>
      </c>
      <c r="S1165" s="1">
        <f>SUMIF('I have a blue banner'!A$2:A$2000,I1165,'I have a blue banner'!L$2:L$2000)</f>
        <v>0</v>
      </c>
      <c r="T1165" s="1">
        <f>SUMIF('I wanna go biking'!A$2:A$1000,D1165,'I wanna go biking'!D$2:D$2000)</f>
        <v>0</v>
      </c>
      <c r="U1165" s="1">
        <f>SUMIF('I wanna go biking'!A$2:A$2000,F1165,'I wanna go biking'!D$2:D$2000)</f>
        <v>0</v>
      </c>
      <c r="V1165" s="1">
        <f>SUMIF('I wanna go biking'!A$2:A$2000,H1165,'I wanna go biking'!D$2:D$2000)</f>
        <v>0</v>
      </c>
      <c r="W1165">
        <f t="shared" si="202"/>
        <v>0</v>
      </c>
      <c r="X1165">
        <f t="shared" si="203"/>
        <v>0</v>
      </c>
      <c r="Y1165">
        <f t="shared" si="204"/>
        <v>0</v>
      </c>
      <c r="Z1165">
        <f t="shared" si="205"/>
        <v>0</v>
      </c>
      <c r="AA1165">
        <f t="shared" si="206"/>
        <v>0</v>
      </c>
      <c r="AB1165">
        <f t="shared" si="207"/>
        <v>0</v>
      </c>
      <c r="AC1165" s="25">
        <f t="shared" si="208"/>
        <v>0</v>
      </c>
    </row>
    <row r="1166" spans="1:29">
      <c r="A1166">
        <f>'Data Entry'!A1167</f>
        <v>0</v>
      </c>
      <c r="B1166">
        <f>'Data Entry'!B1167</f>
        <v>0</v>
      </c>
      <c r="C1166">
        <f>'Data Entry'!C1167</f>
        <v>0</v>
      </c>
      <c r="D1166">
        <f>'Data Entry'!M1167</f>
        <v>0</v>
      </c>
      <c r="E1166">
        <f>'Data Entry'!N1167</f>
        <v>0</v>
      </c>
      <c r="F1166">
        <f>'Data Entry'!O1167</f>
        <v>0</v>
      </c>
      <c r="G1166">
        <f>'Data Entry'!P1167</f>
        <v>0</v>
      </c>
      <c r="H1166">
        <f>'Data Entry'!Q1167</f>
        <v>0</v>
      </c>
      <c r="I1166">
        <f>'Data Entry'!R1167</f>
        <v>0</v>
      </c>
      <c r="J1166">
        <f t="shared" si="198"/>
        <v>0</v>
      </c>
      <c r="K1166" s="1">
        <f>SUMIFS('I want to cry'!C$2:C$2000,'I want to cry'!$A$2:$A$2000,$B1166,'I want to cry'!$B$2:$B$2000,$C1166)</f>
        <v>0</v>
      </c>
      <c r="L1166" s="1">
        <f>SUMIFS('I want to cry'!D$2:D$2000,'I want to cry'!$A$2:$A$2000,$B1166,'I want to cry'!$B$2:$B$2000,$C1166)</f>
        <v>0</v>
      </c>
      <c r="M1166" s="1">
        <f>SUMIFS('I want to cry'!E$2:E$2000,'I want to cry'!$A$2:$A$2000,$B1166,'I want to cry'!$B$2:$B$2000,$C1166)</f>
        <v>0</v>
      </c>
      <c r="N1166" s="1">
        <f t="shared" si="199"/>
        <v>0</v>
      </c>
      <c r="O1166" s="1">
        <f t="shared" si="200"/>
        <v>0</v>
      </c>
      <c r="P1166" s="1">
        <f t="shared" si="201"/>
        <v>0</v>
      </c>
      <c r="Q1166" s="1">
        <f>SUMIF('I have a blue banner'!A$2:A$2000,D1166,'I have a blue banner'!L$2:L$2000)</f>
        <v>0</v>
      </c>
      <c r="R1166" s="1">
        <f>SUMIF('I have a blue banner'!A$2:A$2000,F1166,'I have a blue banner'!L$2:L$2000)</f>
        <v>0</v>
      </c>
      <c r="S1166" s="1">
        <f>SUMIF('I have a blue banner'!A$2:A$2000,I1166,'I have a blue banner'!L$2:L$2000)</f>
        <v>0</v>
      </c>
      <c r="T1166" s="1">
        <f>SUMIF('I wanna go biking'!A$2:A$1000,D1166,'I wanna go biking'!D$2:D$2000)</f>
        <v>0</v>
      </c>
      <c r="U1166" s="1">
        <f>SUMIF('I wanna go biking'!A$2:A$2000,F1166,'I wanna go biking'!D$2:D$2000)</f>
        <v>0</v>
      </c>
      <c r="V1166" s="1">
        <f>SUMIF('I wanna go biking'!A$2:A$2000,H1166,'I wanna go biking'!D$2:D$2000)</f>
        <v>0</v>
      </c>
      <c r="W1166">
        <f t="shared" si="202"/>
        <v>0</v>
      </c>
      <c r="X1166">
        <f t="shared" si="203"/>
        <v>0</v>
      </c>
      <c r="Y1166">
        <f t="shared" si="204"/>
        <v>0</v>
      </c>
      <c r="Z1166">
        <f t="shared" si="205"/>
        <v>0</v>
      </c>
      <c r="AA1166">
        <f t="shared" si="206"/>
        <v>0</v>
      </c>
      <c r="AB1166">
        <f t="shared" si="207"/>
        <v>0</v>
      </c>
      <c r="AC1166" s="25">
        <f t="shared" si="208"/>
        <v>0</v>
      </c>
    </row>
    <row r="1167" spans="1:29">
      <c r="A1167">
        <f>'Data Entry'!A1168</f>
        <v>0</v>
      </c>
      <c r="B1167">
        <f>'Data Entry'!B1168</f>
        <v>0</v>
      </c>
      <c r="C1167">
        <f>'Data Entry'!C1168</f>
        <v>0</v>
      </c>
      <c r="D1167">
        <f>'Data Entry'!M1168</f>
        <v>0</v>
      </c>
      <c r="E1167">
        <f>'Data Entry'!N1168</f>
        <v>0</v>
      </c>
      <c r="F1167">
        <f>'Data Entry'!O1168</f>
        <v>0</v>
      </c>
      <c r="G1167">
        <f>'Data Entry'!P1168</f>
        <v>0</v>
      </c>
      <c r="H1167">
        <f>'Data Entry'!Q1168</f>
        <v>0</v>
      </c>
      <c r="I1167">
        <f>'Data Entry'!R1168</f>
        <v>0</v>
      </c>
      <c r="J1167">
        <f t="shared" si="198"/>
        <v>0</v>
      </c>
      <c r="K1167" s="1">
        <f>SUMIFS('I want to cry'!C$2:C$2000,'I want to cry'!$A$2:$A$2000,$B1167,'I want to cry'!$B$2:$B$2000,$C1167)</f>
        <v>0</v>
      </c>
      <c r="L1167" s="1">
        <f>SUMIFS('I want to cry'!D$2:D$2000,'I want to cry'!$A$2:$A$2000,$B1167,'I want to cry'!$B$2:$B$2000,$C1167)</f>
        <v>0</v>
      </c>
      <c r="M1167" s="1">
        <f>SUMIFS('I want to cry'!E$2:E$2000,'I want to cry'!$A$2:$A$2000,$B1167,'I want to cry'!$B$2:$B$2000,$C1167)</f>
        <v>0</v>
      </c>
      <c r="N1167" s="1">
        <f t="shared" si="199"/>
        <v>0</v>
      </c>
      <c r="O1167" s="1">
        <f t="shared" si="200"/>
        <v>0</v>
      </c>
      <c r="P1167" s="1">
        <f t="shared" si="201"/>
        <v>0</v>
      </c>
      <c r="Q1167" s="1">
        <f>SUMIF('I have a blue banner'!A$2:A$2000,D1167,'I have a blue banner'!L$2:L$2000)</f>
        <v>0</v>
      </c>
      <c r="R1167" s="1">
        <f>SUMIF('I have a blue banner'!A$2:A$2000,F1167,'I have a blue banner'!L$2:L$2000)</f>
        <v>0</v>
      </c>
      <c r="S1167" s="1">
        <f>SUMIF('I have a blue banner'!A$2:A$2000,I1167,'I have a blue banner'!L$2:L$2000)</f>
        <v>0</v>
      </c>
      <c r="T1167" s="1">
        <f>SUMIF('I wanna go biking'!A$2:A$1000,D1167,'I wanna go biking'!D$2:D$2000)</f>
        <v>0</v>
      </c>
      <c r="U1167" s="1">
        <f>SUMIF('I wanna go biking'!A$2:A$2000,F1167,'I wanna go biking'!D$2:D$2000)</f>
        <v>0</v>
      </c>
      <c r="V1167" s="1">
        <f>SUMIF('I wanna go biking'!A$2:A$2000,H1167,'I wanna go biking'!D$2:D$2000)</f>
        <v>0</v>
      </c>
      <c r="W1167">
        <f t="shared" si="202"/>
        <v>0</v>
      </c>
      <c r="X1167">
        <f t="shared" si="203"/>
        <v>0</v>
      </c>
      <c r="Y1167">
        <f t="shared" si="204"/>
        <v>0</v>
      </c>
      <c r="Z1167">
        <f t="shared" si="205"/>
        <v>0</v>
      </c>
      <c r="AA1167">
        <f t="shared" si="206"/>
        <v>0</v>
      </c>
      <c r="AB1167">
        <f t="shared" si="207"/>
        <v>0</v>
      </c>
      <c r="AC1167" s="25">
        <f t="shared" si="208"/>
        <v>0</v>
      </c>
    </row>
    <row r="1168" spans="1:29">
      <c r="A1168">
        <f>'Data Entry'!A1169</f>
        <v>0</v>
      </c>
      <c r="B1168">
        <f>'Data Entry'!B1169</f>
        <v>0</v>
      </c>
      <c r="C1168">
        <f>'Data Entry'!C1169</f>
        <v>0</v>
      </c>
      <c r="D1168">
        <f>'Data Entry'!M1169</f>
        <v>0</v>
      </c>
      <c r="E1168">
        <f>'Data Entry'!N1169</f>
        <v>0</v>
      </c>
      <c r="F1168">
        <f>'Data Entry'!O1169</f>
        <v>0</v>
      </c>
      <c r="G1168">
        <f>'Data Entry'!P1169</f>
        <v>0</v>
      </c>
      <c r="H1168">
        <f>'Data Entry'!Q1169</f>
        <v>0</v>
      </c>
      <c r="I1168">
        <f>'Data Entry'!R1169</f>
        <v>0</v>
      </c>
      <c r="J1168">
        <f t="shared" si="198"/>
        <v>0</v>
      </c>
      <c r="K1168" s="1">
        <f>SUMIFS('I want to cry'!C$2:C$2000,'I want to cry'!$A$2:$A$2000,$B1168,'I want to cry'!$B$2:$B$2000,$C1168)</f>
        <v>0</v>
      </c>
      <c r="L1168" s="1">
        <f>SUMIFS('I want to cry'!D$2:D$2000,'I want to cry'!$A$2:$A$2000,$B1168,'I want to cry'!$B$2:$B$2000,$C1168)</f>
        <v>0</v>
      </c>
      <c r="M1168" s="1">
        <f>SUMIFS('I want to cry'!E$2:E$2000,'I want to cry'!$A$2:$A$2000,$B1168,'I want to cry'!$B$2:$B$2000,$C1168)</f>
        <v>0</v>
      </c>
      <c r="N1168" s="1">
        <f t="shared" si="199"/>
        <v>0</v>
      </c>
      <c r="O1168" s="1">
        <f t="shared" si="200"/>
        <v>0</v>
      </c>
      <c r="P1168" s="1">
        <f t="shared" si="201"/>
        <v>0</v>
      </c>
      <c r="Q1168" s="1">
        <f>SUMIF('I have a blue banner'!A$2:A$2000,D1168,'I have a blue banner'!L$2:L$2000)</f>
        <v>0</v>
      </c>
      <c r="R1168" s="1">
        <f>SUMIF('I have a blue banner'!A$2:A$2000,F1168,'I have a blue banner'!L$2:L$2000)</f>
        <v>0</v>
      </c>
      <c r="S1168" s="1">
        <f>SUMIF('I have a blue banner'!A$2:A$2000,I1168,'I have a blue banner'!L$2:L$2000)</f>
        <v>0</v>
      </c>
      <c r="T1168" s="1">
        <f>SUMIF('I wanna go biking'!A$2:A$1000,D1168,'I wanna go biking'!D$2:D$2000)</f>
        <v>0</v>
      </c>
      <c r="U1168" s="1">
        <f>SUMIF('I wanna go biking'!A$2:A$2000,F1168,'I wanna go biking'!D$2:D$2000)</f>
        <v>0</v>
      </c>
      <c r="V1168" s="1">
        <f>SUMIF('I wanna go biking'!A$2:A$2000,H1168,'I wanna go biking'!D$2:D$2000)</f>
        <v>0</v>
      </c>
      <c r="W1168">
        <f t="shared" si="202"/>
        <v>0</v>
      </c>
      <c r="X1168">
        <f t="shared" si="203"/>
        <v>0</v>
      </c>
      <c r="Y1168">
        <f t="shared" si="204"/>
        <v>0</v>
      </c>
      <c r="Z1168">
        <f t="shared" si="205"/>
        <v>0</v>
      </c>
      <c r="AA1168">
        <f t="shared" si="206"/>
        <v>0</v>
      </c>
      <c r="AB1168">
        <f t="shared" si="207"/>
        <v>0</v>
      </c>
      <c r="AC1168" s="25">
        <f t="shared" si="208"/>
        <v>0</v>
      </c>
    </row>
    <row r="1169" spans="1:29">
      <c r="A1169">
        <f>'Data Entry'!A1170</f>
        <v>0</v>
      </c>
      <c r="B1169">
        <f>'Data Entry'!B1170</f>
        <v>0</v>
      </c>
      <c r="C1169">
        <f>'Data Entry'!C1170</f>
        <v>0</v>
      </c>
      <c r="D1169">
        <f>'Data Entry'!M1170</f>
        <v>0</v>
      </c>
      <c r="E1169">
        <f>'Data Entry'!N1170</f>
        <v>0</v>
      </c>
      <c r="F1169">
        <f>'Data Entry'!O1170</f>
        <v>0</v>
      </c>
      <c r="G1169">
        <f>'Data Entry'!P1170</f>
        <v>0</v>
      </c>
      <c r="H1169">
        <f>'Data Entry'!Q1170</f>
        <v>0</v>
      </c>
      <c r="I1169">
        <f>'Data Entry'!R1170</f>
        <v>0</v>
      </c>
      <c r="J1169">
        <f t="shared" si="198"/>
        <v>0</v>
      </c>
      <c r="K1169" s="1">
        <f>SUMIFS('I want to cry'!C$2:C$2000,'I want to cry'!$A$2:$A$2000,$B1169,'I want to cry'!$B$2:$B$2000,$C1169)</f>
        <v>0</v>
      </c>
      <c r="L1169" s="1">
        <f>SUMIFS('I want to cry'!D$2:D$2000,'I want to cry'!$A$2:$A$2000,$B1169,'I want to cry'!$B$2:$B$2000,$C1169)</f>
        <v>0</v>
      </c>
      <c r="M1169" s="1">
        <f>SUMIFS('I want to cry'!E$2:E$2000,'I want to cry'!$A$2:$A$2000,$B1169,'I want to cry'!$B$2:$B$2000,$C1169)</f>
        <v>0</v>
      </c>
      <c r="N1169" s="1">
        <f t="shared" si="199"/>
        <v>0</v>
      </c>
      <c r="O1169" s="1">
        <f t="shared" si="200"/>
        <v>0</v>
      </c>
      <c r="P1169" s="1">
        <f t="shared" si="201"/>
        <v>0</v>
      </c>
      <c r="Q1169" s="1">
        <f>SUMIF('I have a blue banner'!A$2:A$2000,D1169,'I have a blue banner'!L$2:L$2000)</f>
        <v>0</v>
      </c>
      <c r="R1169" s="1">
        <f>SUMIF('I have a blue banner'!A$2:A$2000,F1169,'I have a blue banner'!L$2:L$2000)</f>
        <v>0</v>
      </c>
      <c r="S1169" s="1">
        <f>SUMIF('I have a blue banner'!A$2:A$2000,I1169,'I have a blue banner'!L$2:L$2000)</f>
        <v>0</v>
      </c>
      <c r="T1169" s="1">
        <f>SUMIF('I wanna go biking'!A$2:A$1000,D1169,'I wanna go biking'!D$2:D$2000)</f>
        <v>0</v>
      </c>
      <c r="U1169" s="1">
        <f>SUMIF('I wanna go biking'!A$2:A$2000,F1169,'I wanna go biking'!D$2:D$2000)</f>
        <v>0</v>
      </c>
      <c r="V1169" s="1">
        <f>SUMIF('I wanna go biking'!A$2:A$2000,H1169,'I wanna go biking'!D$2:D$2000)</f>
        <v>0</v>
      </c>
      <c r="W1169">
        <f t="shared" si="202"/>
        <v>0</v>
      </c>
      <c r="X1169">
        <f t="shared" si="203"/>
        <v>0</v>
      </c>
      <c r="Y1169">
        <f t="shared" si="204"/>
        <v>0</v>
      </c>
      <c r="Z1169">
        <f t="shared" si="205"/>
        <v>0</v>
      </c>
      <c r="AA1169">
        <f t="shared" si="206"/>
        <v>0</v>
      </c>
      <c r="AB1169">
        <f t="shared" si="207"/>
        <v>0</v>
      </c>
      <c r="AC1169" s="25">
        <f t="shared" si="208"/>
        <v>0</v>
      </c>
    </row>
    <row r="1170" spans="1:29">
      <c r="A1170">
        <f>'Data Entry'!A1171</f>
        <v>0</v>
      </c>
      <c r="B1170">
        <f>'Data Entry'!B1171</f>
        <v>0</v>
      </c>
      <c r="C1170">
        <f>'Data Entry'!C1171</f>
        <v>0</v>
      </c>
      <c r="D1170">
        <f>'Data Entry'!M1171</f>
        <v>0</v>
      </c>
      <c r="E1170">
        <f>'Data Entry'!N1171</f>
        <v>0</v>
      </c>
      <c r="F1170">
        <f>'Data Entry'!O1171</f>
        <v>0</v>
      </c>
      <c r="G1170">
        <f>'Data Entry'!P1171</f>
        <v>0</v>
      </c>
      <c r="H1170">
        <f>'Data Entry'!Q1171</f>
        <v>0</v>
      </c>
      <c r="I1170">
        <f>'Data Entry'!R1171</f>
        <v>0</v>
      </c>
      <c r="J1170">
        <f t="shared" si="198"/>
        <v>0</v>
      </c>
      <c r="K1170" s="1">
        <f>SUMIFS('I want to cry'!C$2:C$2000,'I want to cry'!$A$2:$A$2000,$B1170,'I want to cry'!$B$2:$B$2000,$C1170)</f>
        <v>0</v>
      </c>
      <c r="L1170" s="1">
        <f>SUMIFS('I want to cry'!D$2:D$2000,'I want to cry'!$A$2:$A$2000,$B1170,'I want to cry'!$B$2:$B$2000,$C1170)</f>
        <v>0</v>
      </c>
      <c r="M1170" s="1">
        <f>SUMIFS('I want to cry'!E$2:E$2000,'I want to cry'!$A$2:$A$2000,$B1170,'I want to cry'!$B$2:$B$2000,$C1170)</f>
        <v>0</v>
      </c>
      <c r="N1170" s="1">
        <f t="shared" si="199"/>
        <v>0</v>
      </c>
      <c r="O1170" s="1">
        <f t="shared" si="200"/>
        <v>0</v>
      </c>
      <c r="P1170" s="1">
        <f t="shared" si="201"/>
        <v>0</v>
      </c>
      <c r="Q1170" s="1">
        <f>SUMIF('I have a blue banner'!A$2:A$2000,D1170,'I have a blue banner'!L$2:L$2000)</f>
        <v>0</v>
      </c>
      <c r="R1170" s="1">
        <f>SUMIF('I have a blue banner'!A$2:A$2000,F1170,'I have a blue banner'!L$2:L$2000)</f>
        <v>0</v>
      </c>
      <c r="S1170" s="1">
        <f>SUMIF('I have a blue banner'!A$2:A$2000,I1170,'I have a blue banner'!L$2:L$2000)</f>
        <v>0</v>
      </c>
      <c r="T1170" s="1">
        <f>SUMIF('I wanna go biking'!A$2:A$1000,D1170,'I wanna go biking'!D$2:D$2000)</f>
        <v>0</v>
      </c>
      <c r="U1170" s="1">
        <f>SUMIF('I wanna go biking'!A$2:A$2000,F1170,'I wanna go biking'!D$2:D$2000)</f>
        <v>0</v>
      </c>
      <c r="V1170" s="1">
        <f>SUMIF('I wanna go biking'!A$2:A$2000,H1170,'I wanna go biking'!D$2:D$2000)</f>
        <v>0</v>
      </c>
      <c r="W1170">
        <f t="shared" si="202"/>
        <v>0</v>
      </c>
      <c r="X1170">
        <f t="shared" si="203"/>
        <v>0</v>
      </c>
      <c r="Y1170">
        <f t="shared" si="204"/>
        <v>0</v>
      </c>
      <c r="Z1170">
        <f t="shared" si="205"/>
        <v>0</v>
      </c>
      <c r="AA1170">
        <f t="shared" si="206"/>
        <v>0</v>
      </c>
      <c r="AB1170">
        <f t="shared" si="207"/>
        <v>0</v>
      </c>
      <c r="AC1170" s="25">
        <f t="shared" si="208"/>
        <v>0</v>
      </c>
    </row>
    <row r="1171" spans="1:29">
      <c r="A1171">
        <f>'Data Entry'!A1172</f>
        <v>0</v>
      </c>
      <c r="B1171">
        <f>'Data Entry'!B1172</f>
        <v>0</v>
      </c>
      <c r="C1171">
        <f>'Data Entry'!C1172</f>
        <v>0</v>
      </c>
      <c r="D1171">
        <f>'Data Entry'!M1172</f>
        <v>0</v>
      </c>
      <c r="E1171">
        <f>'Data Entry'!N1172</f>
        <v>0</v>
      </c>
      <c r="F1171">
        <f>'Data Entry'!O1172</f>
        <v>0</v>
      </c>
      <c r="G1171">
        <f>'Data Entry'!P1172</f>
        <v>0</v>
      </c>
      <c r="H1171">
        <f>'Data Entry'!Q1172</f>
        <v>0</v>
      </c>
      <c r="I1171">
        <f>'Data Entry'!R1172</f>
        <v>0</v>
      </c>
      <c r="J1171">
        <f t="shared" si="198"/>
        <v>0</v>
      </c>
      <c r="K1171" s="1">
        <f>SUMIFS('I want to cry'!C$2:C$2000,'I want to cry'!$A$2:$A$2000,$B1171,'I want to cry'!$B$2:$B$2000,$C1171)</f>
        <v>0</v>
      </c>
      <c r="L1171" s="1">
        <f>SUMIFS('I want to cry'!D$2:D$2000,'I want to cry'!$A$2:$A$2000,$B1171,'I want to cry'!$B$2:$B$2000,$C1171)</f>
        <v>0</v>
      </c>
      <c r="M1171" s="1">
        <f>SUMIFS('I want to cry'!E$2:E$2000,'I want to cry'!$A$2:$A$2000,$B1171,'I want to cry'!$B$2:$B$2000,$C1171)</f>
        <v>0</v>
      </c>
      <c r="N1171" s="1">
        <f t="shared" si="199"/>
        <v>0</v>
      </c>
      <c r="O1171" s="1">
        <f t="shared" si="200"/>
        <v>0</v>
      </c>
      <c r="P1171" s="1">
        <f t="shared" si="201"/>
        <v>0</v>
      </c>
      <c r="Q1171" s="1">
        <f>SUMIF('I have a blue banner'!A$2:A$2000,D1171,'I have a blue banner'!L$2:L$2000)</f>
        <v>0</v>
      </c>
      <c r="R1171" s="1">
        <f>SUMIF('I have a blue banner'!A$2:A$2000,F1171,'I have a blue banner'!L$2:L$2000)</f>
        <v>0</v>
      </c>
      <c r="S1171" s="1">
        <f>SUMIF('I have a blue banner'!A$2:A$2000,I1171,'I have a blue banner'!L$2:L$2000)</f>
        <v>0</v>
      </c>
      <c r="T1171" s="1">
        <f>SUMIF('I wanna go biking'!A$2:A$1000,D1171,'I wanna go biking'!D$2:D$2000)</f>
        <v>0</v>
      </c>
      <c r="U1171" s="1">
        <f>SUMIF('I wanna go biking'!A$2:A$2000,F1171,'I wanna go biking'!D$2:D$2000)</f>
        <v>0</v>
      </c>
      <c r="V1171" s="1">
        <f>SUMIF('I wanna go biking'!A$2:A$2000,H1171,'I wanna go biking'!D$2:D$2000)</f>
        <v>0</v>
      </c>
      <c r="W1171">
        <f t="shared" si="202"/>
        <v>0</v>
      </c>
      <c r="X1171">
        <f t="shared" si="203"/>
        <v>0</v>
      </c>
      <c r="Y1171">
        <f t="shared" si="204"/>
        <v>0</v>
      </c>
      <c r="Z1171">
        <f t="shared" si="205"/>
        <v>0</v>
      </c>
      <c r="AA1171">
        <f t="shared" si="206"/>
        <v>0</v>
      </c>
      <c r="AB1171">
        <f t="shared" si="207"/>
        <v>0</v>
      </c>
      <c r="AC1171" s="25">
        <f t="shared" si="208"/>
        <v>0</v>
      </c>
    </row>
    <row r="1172" spans="1:29">
      <c r="A1172">
        <f>'Data Entry'!A1173</f>
        <v>0</v>
      </c>
      <c r="B1172">
        <f>'Data Entry'!B1173</f>
        <v>0</v>
      </c>
      <c r="C1172">
        <f>'Data Entry'!C1173</f>
        <v>0</v>
      </c>
      <c r="D1172">
        <f>'Data Entry'!M1173</f>
        <v>0</v>
      </c>
      <c r="E1172">
        <f>'Data Entry'!N1173</f>
        <v>0</v>
      </c>
      <c r="F1172">
        <f>'Data Entry'!O1173</f>
        <v>0</v>
      </c>
      <c r="G1172">
        <f>'Data Entry'!P1173</f>
        <v>0</v>
      </c>
      <c r="H1172">
        <f>'Data Entry'!Q1173</f>
        <v>0</v>
      </c>
      <c r="I1172">
        <f>'Data Entry'!R1173</f>
        <v>0</v>
      </c>
      <c r="J1172">
        <f t="shared" si="198"/>
        <v>0</v>
      </c>
      <c r="K1172" s="1">
        <f>SUMIFS('I want to cry'!C$2:C$2000,'I want to cry'!$A$2:$A$2000,$B1172,'I want to cry'!$B$2:$B$2000,$C1172)</f>
        <v>0</v>
      </c>
      <c r="L1172" s="1">
        <f>SUMIFS('I want to cry'!D$2:D$2000,'I want to cry'!$A$2:$A$2000,$B1172,'I want to cry'!$B$2:$B$2000,$C1172)</f>
        <v>0</v>
      </c>
      <c r="M1172" s="1">
        <f>SUMIFS('I want to cry'!E$2:E$2000,'I want to cry'!$A$2:$A$2000,$B1172,'I want to cry'!$B$2:$B$2000,$C1172)</f>
        <v>0</v>
      </c>
      <c r="N1172" s="1">
        <f t="shared" si="199"/>
        <v>0</v>
      </c>
      <c r="O1172" s="1">
        <f t="shared" si="200"/>
        <v>0</v>
      </c>
      <c r="P1172" s="1">
        <f t="shared" si="201"/>
        <v>0</v>
      </c>
      <c r="Q1172" s="1">
        <f>SUMIF('I have a blue banner'!A$2:A$2000,D1172,'I have a blue banner'!L$2:L$2000)</f>
        <v>0</v>
      </c>
      <c r="R1172" s="1">
        <f>SUMIF('I have a blue banner'!A$2:A$2000,F1172,'I have a blue banner'!L$2:L$2000)</f>
        <v>0</v>
      </c>
      <c r="S1172" s="1">
        <f>SUMIF('I have a blue banner'!A$2:A$2000,I1172,'I have a blue banner'!L$2:L$2000)</f>
        <v>0</v>
      </c>
      <c r="T1172" s="1">
        <f>SUMIF('I wanna go biking'!A$2:A$1000,D1172,'I wanna go biking'!D$2:D$2000)</f>
        <v>0</v>
      </c>
      <c r="U1172" s="1">
        <f>SUMIF('I wanna go biking'!A$2:A$2000,F1172,'I wanna go biking'!D$2:D$2000)</f>
        <v>0</v>
      </c>
      <c r="V1172" s="1">
        <f>SUMIF('I wanna go biking'!A$2:A$2000,H1172,'I wanna go biking'!D$2:D$2000)</f>
        <v>0</v>
      </c>
      <c r="W1172">
        <f t="shared" si="202"/>
        <v>0</v>
      </c>
      <c r="X1172">
        <f t="shared" si="203"/>
        <v>0</v>
      </c>
      <c r="Y1172">
        <f t="shared" si="204"/>
        <v>0</v>
      </c>
      <c r="Z1172">
        <f t="shared" si="205"/>
        <v>0</v>
      </c>
      <c r="AA1172">
        <f t="shared" si="206"/>
        <v>0</v>
      </c>
      <c r="AB1172">
        <f t="shared" si="207"/>
        <v>0</v>
      </c>
      <c r="AC1172" s="25">
        <f t="shared" si="208"/>
        <v>0</v>
      </c>
    </row>
    <row r="1173" spans="1:29">
      <c r="A1173">
        <f>'Data Entry'!A1174</f>
        <v>0</v>
      </c>
      <c r="B1173">
        <f>'Data Entry'!B1174</f>
        <v>0</v>
      </c>
      <c r="C1173">
        <f>'Data Entry'!C1174</f>
        <v>0</v>
      </c>
      <c r="D1173">
        <f>'Data Entry'!M1174</f>
        <v>0</v>
      </c>
      <c r="E1173">
        <f>'Data Entry'!N1174</f>
        <v>0</v>
      </c>
      <c r="F1173">
        <f>'Data Entry'!O1174</f>
        <v>0</v>
      </c>
      <c r="G1173">
        <f>'Data Entry'!P1174</f>
        <v>0</v>
      </c>
      <c r="H1173">
        <f>'Data Entry'!Q1174</f>
        <v>0</v>
      </c>
      <c r="I1173">
        <f>'Data Entry'!R1174</f>
        <v>0</v>
      </c>
      <c r="J1173">
        <f t="shared" si="198"/>
        <v>0</v>
      </c>
      <c r="K1173" s="1">
        <f>SUMIFS('I want to cry'!C$2:C$2000,'I want to cry'!$A$2:$A$2000,$B1173,'I want to cry'!$B$2:$B$2000,$C1173)</f>
        <v>0</v>
      </c>
      <c r="L1173" s="1">
        <f>SUMIFS('I want to cry'!D$2:D$2000,'I want to cry'!$A$2:$A$2000,$B1173,'I want to cry'!$B$2:$B$2000,$C1173)</f>
        <v>0</v>
      </c>
      <c r="M1173" s="1">
        <f>SUMIFS('I want to cry'!E$2:E$2000,'I want to cry'!$A$2:$A$2000,$B1173,'I want to cry'!$B$2:$B$2000,$C1173)</f>
        <v>0</v>
      </c>
      <c r="N1173" s="1">
        <f t="shared" si="199"/>
        <v>0</v>
      </c>
      <c r="O1173" s="1">
        <f t="shared" si="200"/>
        <v>0</v>
      </c>
      <c r="P1173" s="1">
        <f t="shared" si="201"/>
        <v>0</v>
      </c>
      <c r="Q1173" s="1">
        <f>SUMIF('I have a blue banner'!A$2:A$2000,D1173,'I have a blue banner'!L$2:L$2000)</f>
        <v>0</v>
      </c>
      <c r="R1173" s="1">
        <f>SUMIF('I have a blue banner'!A$2:A$2000,F1173,'I have a blue banner'!L$2:L$2000)</f>
        <v>0</v>
      </c>
      <c r="S1173" s="1">
        <f>SUMIF('I have a blue banner'!A$2:A$2000,I1173,'I have a blue banner'!L$2:L$2000)</f>
        <v>0</v>
      </c>
      <c r="T1173" s="1">
        <f>SUMIF('I wanna go biking'!A$2:A$1000,D1173,'I wanna go biking'!D$2:D$2000)</f>
        <v>0</v>
      </c>
      <c r="U1173" s="1">
        <f>SUMIF('I wanna go biking'!A$2:A$2000,F1173,'I wanna go biking'!D$2:D$2000)</f>
        <v>0</v>
      </c>
      <c r="V1173" s="1">
        <f>SUMIF('I wanna go biking'!A$2:A$2000,H1173,'I wanna go biking'!D$2:D$2000)</f>
        <v>0</v>
      </c>
      <c r="W1173">
        <f t="shared" si="202"/>
        <v>0</v>
      </c>
      <c r="X1173">
        <f t="shared" si="203"/>
        <v>0</v>
      </c>
      <c r="Y1173">
        <f t="shared" si="204"/>
        <v>0</v>
      </c>
      <c r="Z1173">
        <f t="shared" si="205"/>
        <v>0</v>
      </c>
      <c r="AA1173">
        <f t="shared" si="206"/>
        <v>0</v>
      </c>
      <c r="AB1173">
        <f t="shared" si="207"/>
        <v>0</v>
      </c>
      <c r="AC1173" s="25">
        <f t="shared" si="208"/>
        <v>0</v>
      </c>
    </row>
    <row r="1174" spans="1:29">
      <c r="A1174">
        <f>'Data Entry'!A1175</f>
        <v>0</v>
      </c>
      <c r="B1174">
        <f>'Data Entry'!B1175</f>
        <v>0</v>
      </c>
      <c r="C1174">
        <f>'Data Entry'!C1175</f>
        <v>0</v>
      </c>
      <c r="D1174">
        <f>'Data Entry'!M1175</f>
        <v>0</v>
      </c>
      <c r="E1174">
        <f>'Data Entry'!N1175</f>
        <v>0</v>
      </c>
      <c r="F1174">
        <f>'Data Entry'!O1175</f>
        <v>0</v>
      </c>
      <c r="G1174">
        <f>'Data Entry'!P1175</f>
        <v>0</v>
      </c>
      <c r="H1174">
        <f>'Data Entry'!Q1175</f>
        <v>0</v>
      </c>
      <c r="I1174">
        <f>'Data Entry'!R1175</f>
        <v>0</v>
      </c>
      <c r="J1174">
        <f t="shared" si="198"/>
        <v>0</v>
      </c>
      <c r="K1174" s="1">
        <f>SUMIFS('I want to cry'!C$2:C$2000,'I want to cry'!$A$2:$A$2000,$B1174,'I want to cry'!$B$2:$B$2000,$C1174)</f>
        <v>0</v>
      </c>
      <c r="L1174" s="1">
        <f>SUMIFS('I want to cry'!D$2:D$2000,'I want to cry'!$A$2:$A$2000,$B1174,'I want to cry'!$B$2:$B$2000,$C1174)</f>
        <v>0</v>
      </c>
      <c r="M1174" s="1">
        <f>SUMIFS('I want to cry'!E$2:E$2000,'I want to cry'!$A$2:$A$2000,$B1174,'I want to cry'!$B$2:$B$2000,$C1174)</f>
        <v>0</v>
      </c>
      <c r="N1174" s="1">
        <f t="shared" si="199"/>
        <v>0</v>
      </c>
      <c r="O1174" s="1">
        <f t="shared" si="200"/>
        <v>0</v>
      </c>
      <c r="P1174" s="1">
        <f t="shared" si="201"/>
        <v>0</v>
      </c>
      <c r="Q1174" s="1">
        <f>SUMIF('I have a blue banner'!A$2:A$2000,D1174,'I have a blue banner'!L$2:L$2000)</f>
        <v>0</v>
      </c>
      <c r="R1174" s="1">
        <f>SUMIF('I have a blue banner'!A$2:A$2000,F1174,'I have a blue banner'!L$2:L$2000)</f>
        <v>0</v>
      </c>
      <c r="S1174" s="1">
        <f>SUMIF('I have a blue banner'!A$2:A$2000,I1174,'I have a blue banner'!L$2:L$2000)</f>
        <v>0</v>
      </c>
      <c r="T1174" s="1">
        <f>SUMIF('I wanna go biking'!A$2:A$1000,D1174,'I wanna go biking'!D$2:D$2000)</f>
        <v>0</v>
      </c>
      <c r="U1174" s="1">
        <f>SUMIF('I wanna go biking'!A$2:A$2000,F1174,'I wanna go biking'!D$2:D$2000)</f>
        <v>0</v>
      </c>
      <c r="V1174" s="1">
        <f>SUMIF('I wanna go biking'!A$2:A$2000,H1174,'I wanna go biking'!D$2:D$2000)</f>
        <v>0</v>
      </c>
      <c r="W1174">
        <f t="shared" si="202"/>
        <v>0</v>
      </c>
      <c r="X1174">
        <f t="shared" si="203"/>
        <v>0</v>
      </c>
      <c r="Y1174">
        <f t="shared" si="204"/>
        <v>0</v>
      </c>
      <c r="Z1174">
        <f t="shared" si="205"/>
        <v>0</v>
      </c>
      <c r="AA1174">
        <f t="shared" si="206"/>
        <v>0</v>
      </c>
      <c r="AB1174">
        <f t="shared" si="207"/>
        <v>0</v>
      </c>
      <c r="AC1174" s="25">
        <f t="shared" si="208"/>
        <v>0</v>
      </c>
    </row>
    <row r="1175" spans="1:29">
      <c r="A1175">
        <f>'Data Entry'!A1176</f>
        <v>0</v>
      </c>
      <c r="B1175">
        <f>'Data Entry'!B1176</f>
        <v>0</v>
      </c>
      <c r="C1175">
        <f>'Data Entry'!C1176</f>
        <v>0</v>
      </c>
      <c r="D1175">
        <f>'Data Entry'!M1176</f>
        <v>0</v>
      </c>
      <c r="E1175">
        <f>'Data Entry'!N1176</f>
        <v>0</v>
      </c>
      <c r="F1175">
        <f>'Data Entry'!O1176</f>
        <v>0</v>
      </c>
      <c r="G1175">
        <f>'Data Entry'!P1176</f>
        <v>0</v>
      </c>
      <c r="H1175">
        <f>'Data Entry'!Q1176</f>
        <v>0</v>
      </c>
      <c r="I1175">
        <f>'Data Entry'!R1176</f>
        <v>0</v>
      </c>
      <c r="J1175">
        <f t="shared" si="198"/>
        <v>0</v>
      </c>
      <c r="K1175" s="1">
        <f>SUMIFS('I want to cry'!C$2:C$2000,'I want to cry'!$A$2:$A$2000,$B1175,'I want to cry'!$B$2:$B$2000,$C1175)</f>
        <v>0</v>
      </c>
      <c r="L1175" s="1">
        <f>SUMIFS('I want to cry'!D$2:D$2000,'I want to cry'!$A$2:$A$2000,$B1175,'I want to cry'!$B$2:$B$2000,$C1175)</f>
        <v>0</v>
      </c>
      <c r="M1175" s="1">
        <f>SUMIFS('I want to cry'!E$2:E$2000,'I want to cry'!$A$2:$A$2000,$B1175,'I want to cry'!$B$2:$B$2000,$C1175)</f>
        <v>0</v>
      </c>
      <c r="N1175" s="1">
        <f t="shared" si="199"/>
        <v>0</v>
      </c>
      <c r="O1175" s="1">
        <f t="shared" si="200"/>
        <v>0</v>
      </c>
      <c r="P1175" s="1">
        <f t="shared" si="201"/>
        <v>0</v>
      </c>
      <c r="Q1175" s="1">
        <f>SUMIF('I have a blue banner'!A$2:A$2000,D1175,'I have a blue banner'!L$2:L$2000)</f>
        <v>0</v>
      </c>
      <c r="R1175" s="1">
        <f>SUMIF('I have a blue banner'!A$2:A$2000,F1175,'I have a blue banner'!L$2:L$2000)</f>
        <v>0</v>
      </c>
      <c r="S1175" s="1">
        <f>SUMIF('I have a blue banner'!A$2:A$2000,I1175,'I have a blue banner'!L$2:L$2000)</f>
        <v>0</v>
      </c>
      <c r="T1175" s="1">
        <f>SUMIF('I wanna go biking'!A$2:A$1000,D1175,'I wanna go biking'!D$2:D$2000)</f>
        <v>0</v>
      </c>
      <c r="U1175" s="1">
        <f>SUMIF('I wanna go biking'!A$2:A$2000,F1175,'I wanna go biking'!D$2:D$2000)</f>
        <v>0</v>
      </c>
      <c r="V1175" s="1">
        <f>SUMIF('I wanna go biking'!A$2:A$2000,H1175,'I wanna go biking'!D$2:D$2000)</f>
        <v>0</v>
      </c>
      <c r="W1175">
        <f t="shared" si="202"/>
        <v>0</v>
      </c>
      <c r="X1175">
        <f t="shared" si="203"/>
        <v>0</v>
      </c>
      <c r="Y1175">
        <f t="shared" si="204"/>
        <v>0</v>
      </c>
      <c r="Z1175">
        <f t="shared" si="205"/>
        <v>0</v>
      </c>
      <c r="AA1175">
        <f t="shared" si="206"/>
        <v>0</v>
      </c>
      <c r="AB1175">
        <f t="shared" si="207"/>
        <v>0</v>
      </c>
      <c r="AC1175" s="25">
        <f t="shared" si="208"/>
        <v>0</v>
      </c>
    </row>
    <row r="1176" spans="1:29">
      <c r="A1176">
        <f>'Data Entry'!A1177</f>
        <v>0</v>
      </c>
      <c r="B1176">
        <f>'Data Entry'!B1177</f>
        <v>0</v>
      </c>
      <c r="C1176">
        <f>'Data Entry'!C1177</f>
        <v>0</v>
      </c>
      <c r="D1176">
        <f>'Data Entry'!M1177</f>
        <v>0</v>
      </c>
      <c r="E1176">
        <f>'Data Entry'!N1177</f>
        <v>0</v>
      </c>
      <c r="F1176">
        <f>'Data Entry'!O1177</f>
        <v>0</v>
      </c>
      <c r="G1176">
        <f>'Data Entry'!P1177</f>
        <v>0</v>
      </c>
      <c r="H1176">
        <f>'Data Entry'!Q1177</f>
        <v>0</v>
      </c>
      <c r="I1176">
        <f>'Data Entry'!R1177</f>
        <v>0</v>
      </c>
      <c r="J1176">
        <f t="shared" si="198"/>
        <v>0</v>
      </c>
      <c r="K1176" s="1">
        <f>SUMIFS('I want to cry'!C$2:C$2000,'I want to cry'!$A$2:$A$2000,$B1176,'I want to cry'!$B$2:$B$2000,$C1176)</f>
        <v>0</v>
      </c>
      <c r="L1176" s="1">
        <f>SUMIFS('I want to cry'!D$2:D$2000,'I want to cry'!$A$2:$A$2000,$B1176,'I want to cry'!$B$2:$B$2000,$C1176)</f>
        <v>0</v>
      </c>
      <c r="M1176" s="1">
        <f>SUMIFS('I want to cry'!E$2:E$2000,'I want to cry'!$A$2:$A$2000,$B1176,'I want to cry'!$B$2:$B$2000,$C1176)</f>
        <v>0</v>
      </c>
      <c r="N1176" s="1">
        <f t="shared" si="199"/>
        <v>0</v>
      </c>
      <c r="O1176" s="1">
        <f t="shared" si="200"/>
        <v>0</v>
      </c>
      <c r="P1176" s="1">
        <f t="shared" si="201"/>
        <v>0</v>
      </c>
      <c r="Q1176" s="1">
        <f>SUMIF('I have a blue banner'!A$2:A$2000,D1176,'I have a blue banner'!L$2:L$2000)</f>
        <v>0</v>
      </c>
      <c r="R1176" s="1">
        <f>SUMIF('I have a blue banner'!A$2:A$2000,F1176,'I have a blue banner'!L$2:L$2000)</f>
        <v>0</v>
      </c>
      <c r="S1176" s="1">
        <f>SUMIF('I have a blue banner'!A$2:A$2000,I1176,'I have a blue banner'!L$2:L$2000)</f>
        <v>0</v>
      </c>
      <c r="T1176" s="1">
        <f>SUMIF('I wanna go biking'!A$2:A$1000,D1176,'I wanna go biking'!D$2:D$2000)</f>
        <v>0</v>
      </c>
      <c r="U1176" s="1">
        <f>SUMIF('I wanna go biking'!A$2:A$2000,F1176,'I wanna go biking'!D$2:D$2000)</f>
        <v>0</v>
      </c>
      <c r="V1176" s="1">
        <f>SUMIF('I wanna go biking'!A$2:A$2000,H1176,'I wanna go biking'!D$2:D$2000)</f>
        <v>0</v>
      </c>
      <c r="W1176">
        <f t="shared" si="202"/>
        <v>0</v>
      </c>
      <c r="X1176">
        <f t="shared" si="203"/>
        <v>0</v>
      </c>
      <c r="Y1176">
        <f t="shared" si="204"/>
        <v>0</v>
      </c>
      <c r="Z1176">
        <f t="shared" si="205"/>
        <v>0</v>
      </c>
      <c r="AA1176">
        <f t="shared" si="206"/>
        <v>0</v>
      </c>
      <c r="AB1176">
        <f t="shared" si="207"/>
        <v>0</v>
      </c>
      <c r="AC1176" s="25">
        <f t="shared" si="208"/>
        <v>0</v>
      </c>
    </row>
    <row r="1177" spans="1:29">
      <c r="A1177">
        <f>'Data Entry'!A1178</f>
        <v>0</v>
      </c>
      <c r="B1177">
        <f>'Data Entry'!B1178</f>
        <v>0</v>
      </c>
      <c r="C1177">
        <f>'Data Entry'!C1178</f>
        <v>0</v>
      </c>
      <c r="D1177">
        <f>'Data Entry'!M1178</f>
        <v>0</v>
      </c>
      <c r="E1177">
        <f>'Data Entry'!N1178</f>
        <v>0</v>
      </c>
      <c r="F1177">
        <f>'Data Entry'!O1178</f>
        <v>0</v>
      </c>
      <c r="G1177">
        <f>'Data Entry'!P1178</f>
        <v>0</v>
      </c>
      <c r="H1177">
        <f>'Data Entry'!Q1178</f>
        <v>0</v>
      </c>
      <c r="I1177">
        <f>'Data Entry'!R1178</f>
        <v>0</v>
      </c>
      <c r="J1177">
        <f t="shared" si="198"/>
        <v>0</v>
      </c>
      <c r="K1177" s="1">
        <f>SUMIFS('I want to cry'!C$2:C$2000,'I want to cry'!$A$2:$A$2000,$B1177,'I want to cry'!$B$2:$B$2000,$C1177)</f>
        <v>0</v>
      </c>
      <c r="L1177" s="1">
        <f>SUMIFS('I want to cry'!D$2:D$2000,'I want to cry'!$A$2:$A$2000,$B1177,'I want to cry'!$B$2:$B$2000,$C1177)</f>
        <v>0</v>
      </c>
      <c r="M1177" s="1">
        <f>SUMIFS('I want to cry'!E$2:E$2000,'I want to cry'!$A$2:$A$2000,$B1177,'I want to cry'!$B$2:$B$2000,$C1177)</f>
        <v>0</v>
      </c>
      <c r="N1177" s="1">
        <f t="shared" si="199"/>
        <v>0</v>
      </c>
      <c r="O1177" s="1">
        <f t="shared" si="200"/>
        <v>0</v>
      </c>
      <c r="P1177" s="1">
        <f t="shared" si="201"/>
        <v>0</v>
      </c>
      <c r="Q1177" s="1">
        <f>SUMIF('I have a blue banner'!A$2:A$2000,D1177,'I have a blue banner'!L$2:L$2000)</f>
        <v>0</v>
      </c>
      <c r="R1177" s="1">
        <f>SUMIF('I have a blue banner'!A$2:A$2000,F1177,'I have a blue banner'!L$2:L$2000)</f>
        <v>0</v>
      </c>
      <c r="S1177" s="1">
        <f>SUMIF('I have a blue banner'!A$2:A$2000,I1177,'I have a blue banner'!L$2:L$2000)</f>
        <v>0</v>
      </c>
      <c r="T1177" s="1">
        <f>SUMIF('I wanna go biking'!A$2:A$1000,D1177,'I wanna go biking'!D$2:D$2000)</f>
        <v>0</v>
      </c>
      <c r="U1177" s="1">
        <f>SUMIF('I wanna go biking'!A$2:A$2000,F1177,'I wanna go biking'!D$2:D$2000)</f>
        <v>0</v>
      </c>
      <c r="V1177" s="1">
        <f>SUMIF('I wanna go biking'!A$2:A$2000,H1177,'I wanna go biking'!D$2:D$2000)</f>
        <v>0</v>
      </c>
      <c r="W1177">
        <f t="shared" si="202"/>
        <v>0</v>
      </c>
      <c r="X1177">
        <f t="shared" si="203"/>
        <v>0</v>
      </c>
      <c r="Y1177">
        <f t="shared" si="204"/>
        <v>0</v>
      </c>
      <c r="Z1177">
        <f t="shared" si="205"/>
        <v>0</v>
      </c>
      <c r="AA1177">
        <f t="shared" si="206"/>
        <v>0</v>
      </c>
      <c r="AB1177">
        <f t="shared" si="207"/>
        <v>0</v>
      </c>
      <c r="AC1177" s="25">
        <f t="shared" si="208"/>
        <v>0</v>
      </c>
    </row>
    <row r="1178" spans="1:29">
      <c r="A1178">
        <f>'Data Entry'!A1179</f>
        <v>0</v>
      </c>
      <c r="B1178">
        <f>'Data Entry'!B1179</f>
        <v>0</v>
      </c>
      <c r="C1178">
        <f>'Data Entry'!C1179</f>
        <v>0</v>
      </c>
      <c r="D1178">
        <f>'Data Entry'!M1179</f>
        <v>0</v>
      </c>
      <c r="E1178">
        <f>'Data Entry'!N1179</f>
        <v>0</v>
      </c>
      <c r="F1178">
        <f>'Data Entry'!O1179</f>
        <v>0</v>
      </c>
      <c r="G1178">
        <f>'Data Entry'!P1179</f>
        <v>0</v>
      </c>
      <c r="H1178">
        <f>'Data Entry'!Q1179</f>
        <v>0</v>
      </c>
      <c r="I1178">
        <f>'Data Entry'!R1179</f>
        <v>0</v>
      </c>
      <c r="J1178">
        <f t="shared" si="198"/>
        <v>0</v>
      </c>
      <c r="K1178" s="1">
        <f>SUMIFS('I want to cry'!C$2:C$2000,'I want to cry'!$A$2:$A$2000,$B1178,'I want to cry'!$B$2:$B$2000,$C1178)</f>
        <v>0</v>
      </c>
      <c r="L1178" s="1">
        <f>SUMIFS('I want to cry'!D$2:D$2000,'I want to cry'!$A$2:$A$2000,$B1178,'I want to cry'!$B$2:$B$2000,$C1178)</f>
        <v>0</v>
      </c>
      <c r="M1178" s="1">
        <f>SUMIFS('I want to cry'!E$2:E$2000,'I want to cry'!$A$2:$A$2000,$B1178,'I want to cry'!$B$2:$B$2000,$C1178)</f>
        <v>0</v>
      </c>
      <c r="N1178" s="1">
        <f t="shared" si="199"/>
        <v>0</v>
      </c>
      <c r="O1178" s="1">
        <f t="shared" si="200"/>
        <v>0</v>
      </c>
      <c r="P1178" s="1">
        <f t="shared" si="201"/>
        <v>0</v>
      </c>
      <c r="Q1178" s="1">
        <f>SUMIF('I have a blue banner'!A$2:A$2000,D1178,'I have a blue banner'!L$2:L$2000)</f>
        <v>0</v>
      </c>
      <c r="R1178" s="1">
        <f>SUMIF('I have a blue banner'!A$2:A$2000,F1178,'I have a blue banner'!L$2:L$2000)</f>
        <v>0</v>
      </c>
      <c r="S1178" s="1">
        <f>SUMIF('I have a blue banner'!A$2:A$2000,I1178,'I have a blue banner'!L$2:L$2000)</f>
        <v>0</v>
      </c>
      <c r="T1178" s="1">
        <f>SUMIF('I wanna go biking'!A$2:A$1000,D1178,'I wanna go biking'!D$2:D$2000)</f>
        <v>0</v>
      </c>
      <c r="U1178" s="1">
        <f>SUMIF('I wanna go biking'!A$2:A$2000,F1178,'I wanna go biking'!D$2:D$2000)</f>
        <v>0</v>
      </c>
      <c r="V1178" s="1">
        <f>SUMIF('I wanna go biking'!A$2:A$2000,H1178,'I wanna go biking'!D$2:D$2000)</f>
        <v>0</v>
      </c>
      <c r="W1178">
        <f t="shared" si="202"/>
        <v>0</v>
      </c>
      <c r="X1178">
        <f t="shared" si="203"/>
        <v>0</v>
      </c>
      <c r="Y1178">
        <f t="shared" si="204"/>
        <v>0</v>
      </c>
      <c r="Z1178">
        <f t="shared" si="205"/>
        <v>0</v>
      </c>
      <c r="AA1178">
        <f t="shared" si="206"/>
        <v>0</v>
      </c>
      <c r="AB1178">
        <f t="shared" si="207"/>
        <v>0</v>
      </c>
      <c r="AC1178" s="25">
        <f t="shared" si="208"/>
        <v>0</v>
      </c>
    </row>
    <row r="1179" spans="1:29">
      <c r="A1179">
        <f>'Data Entry'!A1180</f>
        <v>0</v>
      </c>
      <c r="B1179">
        <f>'Data Entry'!B1180</f>
        <v>0</v>
      </c>
      <c r="C1179">
        <f>'Data Entry'!C1180</f>
        <v>0</v>
      </c>
      <c r="D1179">
        <f>'Data Entry'!M1180</f>
        <v>0</v>
      </c>
      <c r="E1179">
        <f>'Data Entry'!N1180</f>
        <v>0</v>
      </c>
      <c r="F1179">
        <f>'Data Entry'!O1180</f>
        <v>0</v>
      </c>
      <c r="G1179">
        <f>'Data Entry'!P1180</f>
        <v>0</v>
      </c>
      <c r="H1179">
        <f>'Data Entry'!Q1180</f>
        <v>0</v>
      </c>
      <c r="I1179">
        <f>'Data Entry'!R1180</f>
        <v>0</v>
      </c>
      <c r="J1179">
        <f t="shared" si="198"/>
        <v>0</v>
      </c>
      <c r="K1179" s="1">
        <f>SUMIFS('I want to cry'!C$2:C$2000,'I want to cry'!$A$2:$A$2000,$B1179,'I want to cry'!$B$2:$B$2000,$C1179)</f>
        <v>0</v>
      </c>
      <c r="L1179" s="1">
        <f>SUMIFS('I want to cry'!D$2:D$2000,'I want to cry'!$A$2:$A$2000,$B1179,'I want to cry'!$B$2:$B$2000,$C1179)</f>
        <v>0</v>
      </c>
      <c r="M1179" s="1">
        <f>SUMIFS('I want to cry'!E$2:E$2000,'I want to cry'!$A$2:$A$2000,$B1179,'I want to cry'!$B$2:$B$2000,$C1179)</f>
        <v>0</v>
      </c>
      <c r="N1179" s="1">
        <f t="shared" si="199"/>
        <v>0</v>
      </c>
      <c r="O1179" s="1">
        <f t="shared" si="200"/>
        <v>0</v>
      </c>
      <c r="P1179" s="1">
        <f t="shared" si="201"/>
        <v>0</v>
      </c>
      <c r="Q1179" s="1">
        <f>SUMIF('I have a blue banner'!A$2:A$2000,D1179,'I have a blue banner'!L$2:L$2000)</f>
        <v>0</v>
      </c>
      <c r="R1179" s="1">
        <f>SUMIF('I have a blue banner'!A$2:A$2000,F1179,'I have a blue banner'!L$2:L$2000)</f>
        <v>0</v>
      </c>
      <c r="S1179" s="1">
        <f>SUMIF('I have a blue banner'!A$2:A$2000,I1179,'I have a blue banner'!L$2:L$2000)</f>
        <v>0</v>
      </c>
      <c r="T1179" s="1">
        <f>SUMIF('I wanna go biking'!A$2:A$1000,D1179,'I wanna go biking'!D$2:D$2000)</f>
        <v>0</v>
      </c>
      <c r="U1179" s="1">
        <f>SUMIF('I wanna go biking'!A$2:A$2000,F1179,'I wanna go biking'!D$2:D$2000)</f>
        <v>0</v>
      </c>
      <c r="V1179" s="1">
        <f>SUMIF('I wanna go biking'!A$2:A$2000,H1179,'I wanna go biking'!D$2:D$2000)</f>
        <v>0</v>
      </c>
      <c r="W1179">
        <f t="shared" si="202"/>
        <v>0</v>
      </c>
      <c r="X1179">
        <f t="shared" si="203"/>
        <v>0</v>
      </c>
      <c r="Y1179">
        <f t="shared" si="204"/>
        <v>0</v>
      </c>
      <c r="Z1179">
        <f t="shared" si="205"/>
        <v>0</v>
      </c>
      <c r="AA1179">
        <f t="shared" si="206"/>
        <v>0</v>
      </c>
      <c r="AB1179">
        <f t="shared" si="207"/>
        <v>0</v>
      </c>
      <c r="AC1179" s="25">
        <f t="shared" si="208"/>
        <v>0</v>
      </c>
    </row>
    <row r="1180" spans="1:29">
      <c r="A1180">
        <f>'Data Entry'!A1181</f>
        <v>0</v>
      </c>
      <c r="B1180">
        <f>'Data Entry'!B1181</f>
        <v>0</v>
      </c>
      <c r="C1180">
        <f>'Data Entry'!C1181</f>
        <v>0</v>
      </c>
      <c r="D1180">
        <f>'Data Entry'!M1181</f>
        <v>0</v>
      </c>
      <c r="E1180">
        <f>'Data Entry'!N1181</f>
        <v>0</v>
      </c>
      <c r="F1180">
        <f>'Data Entry'!O1181</f>
        <v>0</v>
      </c>
      <c r="G1180">
        <f>'Data Entry'!P1181</f>
        <v>0</v>
      </c>
      <c r="H1180">
        <f>'Data Entry'!Q1181</f>
        <v>0</v>
      </c>
      <c r="I1180">
        <f>'Data Entry'!R1181</f>
        <v>0</v>
      </c>
      <c r="J1180">
        <f t="shared" si="198"/>
        <v>0</v>
      </c>
      <c r="K1180" s="1">
        <f>SUMIFS('I want to cry'!C$2:C$2000,'I want to cry'!$A$2:$A$2000,$B1180,'I want to cry'!$B$2:$B$2000,$C1180)</f>
        <v>0</v>
      </c>
      <c r="L1180" s="1">
        <f>SUMIFS('I want to cry'!D$2:D$2000,'I want to cry'!$A$2:$A$2000,$B1180,'I want to cry'!$B$2:$B$2000,$C1180)</f>
        <v>0</v>
      </c>
      <c r="M1180" s="1">
        <f>SUMIFS('I want to cry'!E$2:E$2000,'I want to cry'!$A$2:$A$2000,$B1180,'I want to cry'!$B$2:$B$2000,$C1180)</f>
        <v>0</v>
      </c>
      <c r="N1180" s="1">
        <f t="shared" si="199"/>
        <v>0</v>
      </c>
      <c r="O1180" s="1">
        <f t="shared" si="200"/>
        <v>0</v>
      </c>
      <c r="P1180" s="1">
        <f t="shared" si="201"/>
        <v>0</v>
      </c>
      <c r="Q1180" s="1">
        <f>SUMIF('I have a blue banner'!A$2:A$2000,D1180,'I have a blue banner'!L$2:L$2000)</f>
        <v>0</v>
      </c>
      <c r="R1180" s="1">
        <f>SUMIF('I have a blue banner'!A$2:A$2000,F1180,'I have a blue banner'!L$2:L$2000)</f>
        <v>0</v>
      </c>
      <c r="S1180" s="1">
        <f>SUMIF('I have a blue banner'!A$2:A$2000,I1180,'I have a blue banner'!L$2:L$2000)</f>
        <v>0</v>
      </c>
      <c r="T1180" s="1">
        <f>SUMIF('I wanna go biking'!A$2:A$1000,D1180,'I wanna go biking'!D$2:D$2000)</f>
        <v>0</v>
      </c>
      <c r="U1180" s="1">
        <f>SUMIF('I wanna go biking'!A$2:A$2000,F1180,'I wanna go biking'!D$2:D$2000)</f>
        <v>0</v>
      </c>
      <c r="V1180" s="1">
        <f>SUMIF('I wanna go biking'!A$2:A$2000,H1180,'I wanna go biking'!D$2:D$2000)</f>
        <v>0</v>
      </c>
      <c r="W1180">
        <f t="shared" si="202"/>
        <v>0</v>
      </c>
      <c r="X1180">
        <f t="shared" si="203"/>
        <v>0</v>
      </c>
      <c r="Y1180">
        <f t="shared" si="204"/>
        <v>0</v>
      </c>
      <c r="Z1180">
        <f t="shared" si="205"/>
        <v>0</v>
      </c>
      <c r="AA1180">
        <f t="shared" si="206"/>
        <v>0</v>
      </c>
      <c r="AB1180">
        <f t="shared" si="207"/>
        <v>0</v>
      </c>
      <c r="AC1180" s="25">
        <f t="shared" si="208"/>
        <v>0</v>
      </c>
    </row>
    <row r="1181" spans="1:29">
      <c r="A1181">
        <f>'Data Entry'!A1182</f>
        <v>0</v>
      </c>
      <c r="B1181">
        <f>'Data Entry'!B1182</f>
        <v>0</v>
      </c>
      <c r="C1181">
        <f>'Data Entry'!C1182</f>
        <v>0</v>
      </c>
      <c r="D1181">
        <f>'Data Entry'!M1182</f>
        <v>0</v>
      </c>
      <c r="E1181">
        <f>'Data Entry'!N1182</f>
        <v>0</v>
      </c>
      <c r="F1181">
        <f>'Data Entry'!O1182</f>
        <v>0</v>
      </c>
      <c r="G1181">
        <f>'Data Entry'!P1182</f>
        <v>0</v>
      </c>
      <c r="H1181">
        <f>'Data Entry'!Q1182</f>
        <v>0</v>
      </c>
      <c r="I1181">
        <f>'Data Entry'!R1182</f>
        <v>0</v>
      </c>
      <c r="J1181">
        <f t="shared" si="198"/>
        <v>0</v>
      </c>
      <c r="K1181" s="1">
        <f>SUMIFS('I want to cry'!C$2:C$2000,'I want to cry'!$A$2:$A$2000,$B1181,'I want to cry'!$B$2:$B$2000,$C1181)</f>
        <v>0</v>
      </c>
      <c r="L1181" s="1">
        <f>SUMIFS('I want to cry'!D$2:D$2000,'I want to cry'!$A$2:$A$2000,$B1181,'I want to cry'!$B$2:$B$2000,$C1181)</f>
        <v>0</v>
      </c>
      <c r="M1181" s="1">
        <f>SUMIFS('I want to cry'!E$2:E$2000,'I want to cry'!$A$2:$A$2000,$B1181,'I want to cry'!$B$2:$B$2000,$C1181)</f>
        <v>0</v>
      </c>
      <c r="N1181" s="1">
        <f t="shared" si="199"/>
        <v>0</v>
      </c>
      <c r="O1181" s="1">
        <f t="shared" si="200"/>
        <v>0</v>
      </c>
      <c r="P1181" s="1">
        <f t="shared" si="201"/>
        <v>0</v>
      </c>
      <c r="Q1181" s="1">
        <f>SUMIF('I have a blue banner'!A$2:A$2000,D1181,'I have a blue banner'!L$2:L$2000)</f>
        <v>0</v>
      </c>
      <c r="R1181" s="1">
        <f>SUMIF('I have a blue banner'!A$2:A$2000,F1181,'I have a blue banner'!L$2:L$2000)</f>
        <v>0</v>
      </c>
      <c r="S1181" s="1">
        <f>SUMIF('I have a blue banner'!A$2:A$2000,I1181,'I have a blue banner'!L$2:L$2000)</f>
        <v>0</v>
      </c>
      <c r="T1181" s="1">
        <f>SUMIF('I wanna go biking'!A$2:A$1000,D1181,'I wanna go biking'!D$2:D$2000)</f>
        <v>0</v>
      </c>
      <c r="U1181" s="1">
        <f>SUMIF('I wanna go biking'!A$2:A$2000,F1181,'I wanna go biking'!D$2:D$2000)</f>
        <v>0</v>
      </c>
      <c r="V1181" s="1">
        <f>SUMIF('I wanna go biking'!A$2:A$2000,H1181,'I wanna go biking'!D$2:D$2000)</f>
        <v>0</v>
      </c>
      <c r="W1181">
        <f t="shared" si="202"/>
        <v>0</v>
      </c>
      <c r="X1181">
        <f t="shared" si="203"/>
        <v>0</v>
      </c>
      <c r="Y1181">
        <f t="shared" si="204"/>
        <v>0</v>
      </c>
      <c r="Z1181">
        <f t="shared" si="205"/>
        <v>0</v>
      </c>
      <c r="AA1181">
        <f t="shared" si="206"/>
        <v>0</v>
      </c>
      <c r="AB1181">
        <f t="shared" si="207"/>
        <v>0</v>
      </c>
      <c r="AC1181" s="25">
        <f t="shared" si="208"/>
        <v>0</v>
      </c>
    </row>
    <row r="1182" spans="1:29">
      <c r="A1182">
        <f>'Data Entry'!A1183</f>
        <v>0</v>
      </c>
      <c r="B1182">
        <f>'Data Entry'!B1183</f>
        <v>0</v>
      </c>
      <c r="C1182">
        <f>'Data Entry'!C1183</f>
        <v>0</v>
      </c>
      <c r="D1182">
        <f>'Data Entry'!M1183</f>
        <v>0</v>
      </c>
      <c r="E1182">
        <f>'Data Entry'!N1183</f>
        <v>0</v>
      </c>
      <c r="F1182">
        <f>'Data Entry'!O1183</f>
        <v>0</v>
      </c>
      <c r="G1182">
        <f>'Data Entry'!P1183</f>
        <v>0</v>
      </c>
      <c r="H1182">
        <f>'Data Entry'!Q1183</f>
        <v>0</v>
      </c>
      <c r="I1182">
        <f>'Data Entry'!R1183</f>
        <v>0</v>
      </c>
      <c r="J1182">
        <f t="shared" si="198"/>
        <v>0</v>
      </c>
      <c r="K1182" s="1">
        <f>SUMIFS('I want to cry'!C$2:C$2000,'I want to cry'!$A$2:$A$2000,$B1182,'I want to cry'!$B$2:$B$2000,$C1182)</f>
        <v>0</v>
      </c>
      <c r="L1182" s="1">
        <f>SUMIFS('I want to cry'!D$2:D$2000,'I want to cry'!$A$2:$A$2000,$B1182,'I want to cry'!$B$2:$B$2000,$C1182)</f>
        <v>0</v>
      </c>
      <c r="M1182" s="1">
        <f>SUMIFS('I want to cry'!E$2:E$2000,'I want to cry'!$A$2:$A$2000,$B1182,'I want to cry'!$B$2:$B$2000,$C1182)</f>
        <v>0</v>
      </c>
      <c r="N1182" s="1">
        <f t="shared" si="199"/>
        <v>0</v>
      </c>
      <c r="O1182" s="1">
        <f t="shared" si="200"/>
        <v>0</v>
      </c>
      <c r="P1182" s="1">
        <f t="shared" si="201"/>
        <v>0</v>
      </c>
      <c r="Q1182" s="1">
        <f>SUMIF('I have a blue banner'!A$2:A$2000,D1182,'I have a blue banner'!L$2:L$2000)</f>
        <v>0</v>
      </c>
      <c r="R1182" s="1">
        <f>SUMIF('I have a blue banner'!A$2:A$2000,F1182,'I have a blue banner'!L$2:L$2000)</f>
        <v>0</v>
      </c>
      <c r="S1182" s="1">
        <f>SUMIF('I have a blue banner'!A$2:A$2000,I1182,'I have a blue banner'!L$2:L$2000)</f>
        <v>0</v>
      </c>
      <c r="T1182" s="1">
        <f>SUMIF('I wanna go biking'!A$2:A$1000,D1182,'I wanna go biking'!D$2:D$2000)</f>
        <v>0</v>
      </c>
      <c r="U1182" s="1">
        <f>SUMIF('I wanna go biking'!A$2:A$2000,F1182,'I wanna go biking'!D$2:D$2000)</f>
        <v>0</v>
      </c>
      <c r="V1182" s="1">
        <f>SUMIF('I wanna go biking'!A$2:A$2000,H1182,'I wanna go biking'!D$2:D$2000)</f>
        <v>0</v>
      </c>
      <c r="W1182">
        <f t="shared" si="202"/>
        <v>0</v>
      </c>
      <c r="X1182">
        <f t="shared" si="203"/>
        <v>0</v>
      </c>
      <c r="Y1182">
        <f t="shared" si="204"/>
        <v>0</v>
      </c>
      <c r="Z1182">
        <f t="shared" si="205"/>
        <v>0</v>
      </c>
      <c r="AA1182">
        <f t="shared" si="206"/>
        <v>0</v>
      </c>
      <c r="AB1182">
        <f t="shared" si="207"/>
        <v>0</v>
      </c>
      <c r="AC1182" s="25">
        <f t="shared" si="208"/>
        <v>0</v>
      </c>
    </row>
    <row r="1183" spans="1:29">
      <c r="A1183">
        <f>'Data Entry'!A1184</f>
        <v>0</v>
      </c>
      <c r="B1183">
        <f>'Data Entry'!B1184</f>
        <v>0</v>
      </c>
      <c r="C1183">
        <f>'Data Entry'!C1184</f>
        <v>0</v>
      </c>
      <c r="D1183">
        <f>'Data Entry'!M1184</f>
        <v>0</v>
      </c>
      <c r="E1183">
        <f>'Data Entry'!N1184</f>
        <v>0</v>
      </c>
      <c r="F1183">
        <f>'Data Entry'!O1184</f>
        <v>0</v>
      </c>
      <c r="G1183">
        <f>'Data Entry'!P1184</f>
        <v>0</v>
      </c>
      <c r="H1183">
        <f>'Data Entry'!Q1184</f>
        <v>0</v>
      </c>
      <c r="I1183">
        <f>'Data Entry'!R1184</f>
        <v>0</v>
      </c>
      <c r="J1183">
        <f t="shared" si="198"/>
        <v>0</v>
      </c>
      <c r="K1183" s="1">
        <f>SUMIFS('I want to cry'!C$2:C$2000,'I want to cry'!$A$2:$A$2000,$B1183,'I want to cry'!$B$2:$B$2000,$C1183)</f>
        <v>0</v>
      </c>
      <c r="L1183" s="1">
        <f>SUMIFS('I want to cry'!D$2:D$2000,'I want to cry'!$A$2:$A$2000,$B1183,'I want to cry'!$B$2:$B$2000,$C1183)</f>
        <v>0</v>
      </c>
      <c r="M1183" s="1">
        <f>SUMIFS('I want to cry'!E$2:E$2000,'I want to cry'!$A$2:$A$2000,$B1183,'I want to cry'!$B$2:$B$2000,$C1183)</f>
        <v>0</v>
      </c>
      <c r="N1183" s="1">
        <f t="shared" si="199"/>
        <v>0</v>
      </c>
      <c r="O1183" s="1">
        <f t="shared" si="200"/>
        <v>0</v>
      </c>
      <c r="P1183" s="1">
        <f t="shared" si="201"/>
        <v>0</v>
      </c>
      <c r="Q1183" s="1">
        <f>SUMIF('I have a blue banner'!A$2:A$2000,D1183,'I have a blue banner'!L$2:L$2000)</f>
        <v>0</v>
      </c>
      <c r="R1183" s="1">
        <f>SUMIF('I have a blue banner'!A$2:A$2000,F1183,'I have a blue banner'!L$2:L$2000)</f>
        <v>0</v>
      </c>
      <c r="S1183" s="1">
        <f>SUMIF('I have a blue banner'!A$2:A$2000,I1183,'I have a blue banner'!L$2:L$2000)</f>
        <v>0</v>
      </c>
      <c r="T1183" s="1">
        <f>SUMIF('I wanna go biking'!A$2:A$1000,D1183,'I wanna go biking'!D$2:D$2000)</f>
        <v>0</v>
      </c>
      <c r="U1183" s="1">
        <f>SUMIF('I wanna go biking'!A$2:A$2000,F1183,'I wanna go biking'!D$2:D$2000)</f>
        <v>0</v>
      </c>
      <c r="V1183" s="1">
        <f>SUMIF('I wanna go biking'!A$2:A$2000,H1183,'I wanna go biking'!D$2:D$2000)</f>
        <v>0</v>
      </c>
      <c r="W1183">
        <f t="shared" si="202"/>
        <v>0</v>
      </c>
      <c r="X1183">
        <f t="shared" si="203"/>
        <v>0</v>
      </c>
      <c r="Y1183">
        <f t="shared" si="204"/>
        <v>0</v>
      </c>
      <c r="Z1183">
        <f t="shared" si="205"/>
        <v>0</v>
      </c>
      <c r="AA1183">
        <f t="shared" si="206"/>
        <v>0</v>
      </c>
      <c r="AB1183">
        <f t="shared" si="207"/>
        <v>0</v>
      </c>
      <c r="AC1183" s="25">
        <f t="shared" si="208"/>
        <v>0</v>
      </c>
    </row>
    <row r="1184" spans="1:29">
      <c r="A1184">
        <f>'Data Entry'!A1185</f>
        <v>0</v>
      </c>
      <c r="B1184">
        <f>'Data Entry'!B1185</f>
        <v>0</v>
      </c>
      <c r="C1184">
        <f>'Data Entry'!C1185</f>
        <v>0</v>
      </c>
      <c r="D1184">
        <f>'Data Entry'!M1185</f>
        <v>0</v>
      </c>
      <c r="E1184">
        <f>'Data Entry'!N1185</f>
        <v>0</v>
      </c>
      <c r="F1184">
        <f>'Data Entry'!O1185</f>
        <v>0</v>
      </c>
      <c r="G1184">
        <f>'Data Entry'!P1185</f>
        <v>0</v>
      </c>
      <c r="H1184">
        <f>'Data Entry'!Q1185</f>
        <v>0</v>
      </c>
      <c r="I1184">
        <f>'Data Entry'!R1185</f>
        <v>0</v>
      </c>
      <c r="J1184">
        <f t="shared" si="198"/>
        <v>0</v>
      </c>
      <c r="K1184" s="1">
        <f>SUMIFS('I want to cry'!C$2:C$2000,'I want to cry'!$A$2:$A$2000,$B1184,'I want to cry'!$B$2:$B$2000,$C1184)</f>
        <v>0</v>
      </c>
      <c r="L1184" s="1">
        <f>SUMIFS('I want to cry'!D$2:D$2000,'I want to cry'!$A$2:$A$2000,$B1184,'I want to cry'!$B$2:$B$2000,$C1184)</f>
        <v>0</v>
      </c>
      <c r="M1184" s="1">
        <f>SUMIFS('I want to cry'!E$2:E$2000,'I want to cry'!$A$2:$A$2000,$B1184,'I want to cry'!$B$2:$B$2000,$C1184)</f>
        <v>0</v>
      </c>
      <c r="N1184" s="1">
        <f t="shared" si="199"/>
        <v>0</v>
      </c>
      <c r="O1184" s="1">
        <f t="shared" si="200"/>
        <v>0</v>
      </c>
      <c r="P1184" s="1">
        <f t="shared" si="201"/>
        <v>0</v>
      </c>
      <c r="Q1184" s="1">
        <f>SUMIF('I have a blue banner'!A$2:A$2000,D1184,'I have a blue banner'!L$2:L$2000)</f>
        <v>0</v>
      </c>
      <c r="R1184" s="1">
        <f>SUMIF('I have a blue banner'!A$2:A$2000,F1184,'I have a blue banner'!L$2:L$2000)</f>
        <v>0</v>
      </c>
      <c r="S1184" s="1">
        <f>SUMIF('I have a blue banner'!A$2:A$2000,I1184,'I have a blue banner'!L$2:L$2000)</f>
        <v>0</v>
      </c>
      <c r="T1184" s="1">
        <f>SUMIF('I wanna go biking'!A$2:A$1000,D1184,'I wanna go biking'!D$2:D$2000)</f>
        <v>0</v>
      </c>
      <c r="U1184" s="1">
        <f>SUMIF('I wanna go biking'!A$2:A$2000,F1184,'I wanna go biking'!D$2:D$2000)</f>
        <v>0</v>
      </c>
      <c r="V1184" s="1">
        <f>SUMIF('I wanna go biking'!A$2:A$2000,H1184,'I wanna go biking'!D$2:D$2000)</f>
        <v>0</v>
      </c>
      <c r="W1184">
        <f t="shared" si="202"/>
        <v>0</v>
      </c>
      <c r="X1184">
        <f t="shared" si="203"/>
        <v>0</v>
      </c>
      <c r="Y1184">
        <f t="shared" si="204"/>
        <v>0</v>
      </c>
      <c r="Z1184">
        <f t="shared" si="205"/>
        <v>0</v>
      </c>
      <c r="AA1184">
        <f t="shared" si="206"/>
        <v>0</v>
      </c>
      <c r="AB1184">
        <f t="shared" si="207"/>
        <v>0</v>
      </c>
      <c r="AC1184" s="25">
        <f t="shared" si="208"/>
        <v>0</v>
      </c>
    </row>
    <row r="1185" spans="1:29">
      <c r="A1185">
        <f>'Data Entry'!A1186</f>
        <v>0</v>
      </c>
      <c r="B1185">
        <f>'Data Entry'!B1186</f>
        <v>0</v>
      </c>
      <c r="C1185">
        <f>'Data Entry'!C1186</f>
        <v>0</v>
      </c>
      <c r="D1185">
        <f>'Data Entry'!M1186</f>
        <v>0</v>
      </c>
      <c r="E1185">
        <f>'Data Entry'!N1186</f>
        <v>0</v>
      </c>
      <c r="F1185">
        <f>'Data Entry'!O1186</f>
        <v>0</v>
      </c>
      <c r="G1185">
        <f>'Data Entry'!P1186</f>
        <v>0</v>
      </c>
      <c r="H1185">
        <f>'Data Entry'!Q1186</f>
        <v>0</v>
      </c>
      <c r="I1185">
        <f>'Data Entry'!R1186</f>
        <v>0</v>
      </c>
      <c r="J1185">
        <f t="shared" si="198"/>
        <v>0</v>
      </c>
      <c r="K1185" s="1">
        <f>SUMIFS('I want to cry'!C$2:C$2000,'I want to cry'!$A$2:$A$2000,$B1185,'I want to cry'!$B$2:$B$2000,$C1185)</f>
        <v>0</v>
      </c>
      <c r="L1185" s="1">
        <f>SUMIFS('I want to cry'!D$2:D$2000,'I want to cry'!$A$2:$A$2000,$B1185,'I want to cry'!$B$2:$B$2000,$C1185)</f>
        <v>0</v>
      </c>
      <c r="M1185" s="1">
        <f>SUMIFS('I want to cry'!E$2:E$2000,'I want to cry'!$A$2:$A$2000,$B1185,'I want to cry'!$B$2:$B$2000,$C1185)</f>
        <v>0</v>
      </c>
      <c r="N1185" s="1">
        <f t="shared" si="199"/>
        <v>0</v>
      </c>
      <c r="O1185" s="1">
        <f t="shared" si="200"/>
        <v>0</v>
      </c>
      <c r="P1185" s="1">
        <f t="shared" si="201"/>
        <v>0</v>
      </c>
      <c r="Q1185" s="1">
        <f>SUMIF('I have a blue banner'!A$2:A$2000,D1185,'I have a blue banner'!L$2:L$2000)</f>
        <v>0</v>
      </c>
      <c r="R1185" s="1">
        <f>SUMIF('I have a blue banner'!A$2:A$2000,F1185,'I have a blue banner'!L$2:L$2000)</f>
        <v>0</v>
      </c>
      <c r="S1185" s="1">
        <f>SUMIF('I have a blue banner'!A$2:A$2000,I1185,'I have a blue banner'!L$2:L$2000)</f>
        <v>0</v>
      </c>
      <c r="T1185" s="1">
        <f>SUMIF('I wanna go biking'!A$2:A$1000,D1185,'I wanna go biking'!D$2:D$2000)</f>
        <v>0</v>
      </c>
      <c r="U1185" s="1">
        <f>SUMIF('I wanna go biking'!A$2:A$2000,F1185,'I wanna go biking'!D$2:D$2000)</f>
        <v>0</v>
      </c>
      <c r="V1185" s="1">
        <f>SUMIF('I wanna go biking'!A$2:A$2000,H1185,'I wanna go biking'!D$2:D$2000)</f>
        <v>0</v>
      </c>
      <c r="W1185">
        <f t="shared" si="202"/>
        <v>0</v>
      </c>
      <c r="X1185">
        <f t="shared" si="203"/>
        <v>0</v>
      </c>
      <c r="Y1185">
        <f t="shared" si="204"/>
        <v>0</v>
      </c>
      <c r="Z1185">
        <f t="shared" si="205"/>
        <v>0</v>
      </c>
      <c r="AA1185">
        <f t="shared" si="206"/>
        <v>0</v>
      </c>
      <c r="AB1185">
        <f t="shared" si="207"/>
        <v>0</v>
      </c>
      <c r="AC1185" s="25">
        <f t="shared" si="208"/>
        <v>0</v>
      </c>
    </row>
    <row r="1186" spans="1:29">
      <c r="A1186">
        <f>'Data Entry'!A1187</f>
        <v>0</v>
      </c>
      <c r="B1186">
        <f>'Data Entry'!B1187</f>
        <v>0</v>
      </c>
      <c r="C1186">
        <f>'Data Entry'!C1187</f>
        <v>0</v>
      </c>
      <c r="D1186">
        <f>'Data Entry'!M1187</f>
        <v>0</v>
      </c>
      <c r="E1186">
        <f>'Data Entry'!N1187</f>
        <v>0</v>
      </c>
      <c r="F1186">
        <f>'Data Entry'!O1187</f>
        <v>0</v>
      </c>
      <c r="G1186">
        <f>'Data Entry'!P1187</f>
        <v>0</v>
      </c>
      <c r="H1186">
        <f>'Data Entry'!Q1187</f>
        <v>0</v>
      </c>
      <c r="I1186">
        <f>'Data Entry'!R1187</f>
        <v>0</v>
      </c>
      <c r="J1186">
        <f t="shared" si="198"/>
        <v>0</v>
      </c>
      <c r="K1186" s="1">
        <f>SUMIFS('I want to cry'!C$2:C$2000,'I want to cry'!$A$2:$A$2000,$B1186,'I want to cry'!$B$2:$B$2000,$C1186)</f>
        <v>0</v>
      </c>
      <c r="L1186" s="1">
        <f>SUMIFS('I want to cry'!D$2:D$2000,'I want to cry'!$A$2:$A$2000,$B1186,'I want to cry'!$B$2:$B$2000,$C1186)</f>
        <v>0</v>
      </c>
      <c r="M1186" s="1">
        <f>SUMIFS('I want to cry'!E$2:E$2000,'I want to cry'!$A$2:$A$2000,$B1186,'I want to cry'!$B$2:$B$2000,$C1186)</f>
        <v>0</v>
      </c>
      <c r="N1186" s="1">
        <f t="shared" si="199"/>
        <v>0</v>
      </c>
      <c r="O1186" s="1">
        <f t="shared" si="200"/>
        <v>0</v>
      </c>
      <c r="P1186" s="1">
        <f t="shared" si="201"/>
        <v>0</v>
      </c>
      <c r="Q1186" s="1">
        <f>SUMIF('I have a blue banner'!A$2:A$2000,D1186,'I have a blue banner'!L$2:L$2000)</f>
        <v>0</v>
      </c>
      <c r="R1186" s="1">
        <f>SUMIF('I have a blue banner'!A$2:A$2000,F1186,'I have a blue banner'!L$2:L$2000)</f>
        <v>0</v>
      </c>
      <c r="S1186" s="1">
        <f>SUMIF('I have a blue banner'!A$2:A$2000,I1186,'I have a blue banner'!L$2:L$2000)</f>
        <v>0</v>
      </c>
      <c r="T1186" s="1">
        <f>SUMIF('I wanna go biking'!A$2:A$1000,D1186,'I wanna go biking'!D$2:D$2000)</f>
        <v>0</v>
      </c>
      <c r="U1186" s="1">
        <f>SUMIF('I wanna go biking'!A$2:A$2000,F1186,'I wanna go biking'!D$2:D$2000)</f>
        <v>0</v>
      </c>
      <c r="V1186" s="1">
        <f>SUMIF('I wanna go biking'!A$2:A$2000,H1186,'I wanna go biking'!D$2:D$2000)</f>
        <v>0</v>
      </c>
      <c r="W1186">
        <f t="shared" si="202"/>
        <v>0</v>
      </c>
      <c r="X1186">
        <f t="shared" si="203"/>
        <v>0</v>
      </c>
      <c r="Y1186">
        <f t="shared" si="204"/>
        <v>0</v>
      </c>
      <c r="Z1186">
        <f t="shared" si="205"/>
        <v>0</v>
      </c>
      <c r="AA1186">
        <f t="shared" si="206"/>
        <v>0</v>
      </c>
      <c r="AB1186">
        <f t="shared" si="207"/>
        <v>0</v>
      </c>
      <c r="AC1186" s="25">
        <f t="shared" si="208"/>
        <v>0</v>
      </c>
    </row>
    <row r="1187" spans="1:29">
      <c r="A1187">
        <f>'Data Entry'!A1188</f>
        <v>0</v>
      </c>
      <c r="B1187">
        <f>'Data Entry'!B1188</f>
        <v>0</v>
      </c>
      <c r="C1187">
        <f>'Data Entry'!C1188</f>
        <v>0</v>
      </c>
      <c r="D1187">
        <f>'Data Entry'!M1188</f>
        <v>0</v>
      </c>
      <c r="E1187">
        <f>'Data Entry'!N1188</f>
        <v>0</v>
      </c>
      <c r="F1187">
        <f>'Data Entry'!O1188</f>
        <v>0</v>
      </c>
      <c r="G1187">
        <f>'Data Entry'!P1188</f>
        <v>0</v>
      </c>
      <c r="H1187">
        <f>'Data Entry'!Q1188</f>
        <v>0</v>
      </c>
      <c r="I1187">
        <f>'Data Entry'!R1188</f>
        <v>0</v>
      </c>
      <c r="J1187">
        <f t="shared" si="198"/>
        <v>0</v>
      </c>
      <c r="K1187" s="1">
        <f>SUMIFS('I want to cry'!C$2:C$2000,'I want to cry'!$A$2:$A$2000,$B1187,'I want to cry'!$B$2:$B$2000,$C1187)</f>
        <v>0</v>
      </c>
      <c r="L1187" s="1">
        <f>SUMIFS('I want to cry'!D$2:D$2000,'I want to cry'!$A$2:$A$2000,$B1187,'I want to cry'!$B$2:$B$2000,$C1187)</f>
        <v>0</v>
      </c>
      <c r="M1187" s="1">
        <f>SUMIFS('I want to cry'!E$2:E$2000,'I want to cry'!$A$2:$A$2000,$B1187,'I want to cry'!$B$2:$B$2000,$C1187)</f>
        <v>0</v>
      </c>
      <c r="N1187" s="1">
        <f t="shared" si="199"/>
        <v>0</v>
      </c>
      <c r="O1187" s="1">
        <f t="shared" si="200"/>
        <v>0</v>
      </c>
      <c r="P1187" s="1">
        <f t="shared" si="201"/>
        <v>0</v>
      </c>
      <c r="Q1187" s="1">
        <f>SUMIF('I have a blue banner'!A$2:A$2000,D1187,'I have a blue banner'!L$2:L$2000)</f>
        <v>0</v>
      </c>
      <c r="R1187" s="1">
        <f>SUMIF('I have a blue banner'!A$2:A$2000,F1187,'I have a blue banner'!L$2:L$2000)</f>
        <v>0</v>
      </c>
      <c r="S1187" s="1">
        <f>SUMIF('I have a blue banner'!A$2:A$2000,I1187,'I have a blue banner'!L$2:L$2000)</f>
        <v>0</v>
      </c>
      <c r="T1187" s="1">
        <f>SUMIF('I wanna go biking'!A$2:A$1000,D1187,'I wanna go biking'!D$2:D$2000)</f>
        <v>0</v>
      </c>
      <c r="U1187" s="1">
        <f>SUMIF('I wanna go biking'!A$2:A$2000,F1187,'I wanna go biking'!D$2:D$2000)</f>
        <v>0</v>
      </c>
      <c r="V1187" s="1">
        <f>SUMIF('I wanna go biking'!A$2:A$2000,H1187,'I wanna go biking'!D$2:D$2000)</f>
        <v>0</v>
      </c>
      <c r="W1187">
        <f t="shared" si="202"/>
        <v>0</v>
      </c>
      <c r="X1187">
        <f t="shared" si="203"/>
        <v>0</v>
      </c>
      <c r="Y1187">
        <f t="shared" si="204"/>
        <v>0</v>
      </c>
      <c r="Z1187">
        <f t="shared" si="205"/>
        <v>0</v>
      </c>
      <c r="AA1187">
        <f t="shared" si="206"/>
        <v>0</v>
      </c>
      <c r="AB1187">
        <f t="shared" si="207"/>
        <v>0</v>
      </c>
      <c r="AC1187" s="25">
        <f t="shared" si="208"/>
        <v>0</v>
      </c>
    </row>
    <row r="1188" spans="1:29">
      <c r="A1188">
        <f>'Data Entry'!A1189</f>
        <v>0</v>
      </c>
      <c r="B1188">
        <f>'Data Entry'!B1189</f>
        <v>0</v>
      </c>
      <c r="C1188">
        <f>'Data Entry'!C1189</f>
        <v>0</v>
      </c>
      <c r="D1188">
        <f>'Data Entry'!M1189</f>
        <v>0</v>
      </c>
      <c r="E1188">
        <f>'Data Entry'!N1189</f>
        <v>0</v>
      </c>
      <c r="F1188">
        <f>'Data Entry'!O1189</f>
        <v>0</v>
      </c>
      <c r="G1188">
        <f>'Data Entry'!P1189</f>
        <v>0</v>
      </c>
      <c r="H1188">
        <f>'Data Entry'!Q1189</f>
        <v>0</v>
      </c>
      <c r="I1188">
        <f>'Data Entry'!R1189</f>
        <v>0</v>
      </c>
      <c r="J1188">
        <f t="shared" si="198"/>
        <v>0</v>
      </c>
      <c r="K1188" s="1">
        <f>SUMIFS('I want to cry'!C$2:C$2000,'I want to cry'!$A$2:$A$2000,$B1188,'I want to cry'!$B$2:$B$2000,$C1188)</f>
        <v>0</v>
      </c>
      <c r="L1188" s="1">
        <f>SUMIFS('I want to cry'!D$2:D$2000,'I want to cry'!$A$2:$A$2000,$B1188,'I want to cry'!$B$2:$B$2000,$C1188)</f>
        <v>0</v>
      </c>
      <c r="M1188" s="1">
        <f>SUMIFS('I want to cry'!E$2:E$2000,'I want to cry'!$A$2:$A$2000,$B1188,'I want to cry'!$B$2:$B$2000,$C1188)</f>
        <v>0</v>
      </c>
      <c r="N1188" s="1">
        <f t="shared" si="199"/>
        <v>0</v>
      </c>
      <c r="O1188" s="1">
        <f t="shared" si="200"/>
        <v>0</v>
      </c>
      <c r="P1188" s="1">
        <f t="shared" si="201"/>
        <v>0</v>
      </c>
      <c r="Q1188" s="1">
        <f>SUMIF('I have a blue banner'!A$2:A$2000,D1188,'I have a blue banner'!L$2:L$2000)</f>
        <v>0</v>
      </c>
      <c r="R1188" s="1">
        <f>SUMIF('I have a blue banner'!A$2:A$2000,F1188,'I have a blue banner'!L$2:L$2000)</f>
        <v>0</v>
      </c>
      <c r="S1188" s="1">
        <f>SUMIF('I have a blue banner'!A$2:A$2000,I1188,'I have a blue banner'!L$2:L$2000)</f>
        <v>0</v>
      </c>
      <c r="T1188" s="1">
        <f>SUMIF('I wanna go biking'!A$2:A$1000,D1188,'I wanna go biking'!D$2:D$2000)</f>
        <v>0</v>
      </c>
      <c r="U1188" s="1">
        <f>SUMIF('I wanna go biking'!A$2:A$2000,F1188,'I wanna go biking'!D$2:D$2000)</f>
        <v>0</v>
      </c>
      <c r="V1188" s="1">
        <f>SUMIF('I wanna go biking'!A$2:A$2000,H1188,'I wanna go biking'!D$2:D$2000)</f>
        <v>0</v>
      </c>
      <c r="W1188">
        <f t="shared" si="202"/>
        <v>0</v>
      </c>
      <c r="X1188">
        <f t="shared" si="203"/>
        <v>0</v>
      </c>
      <c r="Y1188">
        <f t="shared" si="204"/>
        <v>0</v>
      </c>
      <c r="Z1188">
        <f t="shared" si="205"/>
        <v>0</v>
      </c>
      <c r="AA1188">
        <f t="shared" si="206"/>
        <v>0</v>
      </c>
      <c r="AB1188">
        <f t="shared" si="207"/>
        <v>0</v>
      </c>
      <c r="AC1188" s="25">
        <f t="shared" si="208"/>
        <v>0</v>
      </c>
    </row>
    <row r="1189" spans="1:29">
      <c r="A1189">
        <f>'Data Entry'!A1190</f>
        <v>0</v>
      </c>
      <c r="B1189">
        <f>'Data Entry'!B1190</f>
        <v>0</v>
      </c>
      <c r="C1189">
        <f>'Data Entry'!C1190</f>
        <v>0</v>
      </c>
      <c r="D1189">
        <f>'Data Entry'!M1190</f>
        <v>0</v>
      </c>
      <c r="E1189">
        <f>'Data Entry'!N1190</f>
        <v>0</v>
      </c>
      <c r="F1189">
        <f>'Data Entry'!O1190</f>
        <v>0</v>
      </c>
      <c r="G1189">
        <f>'Data Entry'!P1190</f>
        <v>0</v>
      </c>
      <c r="H1189">
        <f>'Data Entry'!Q1190</f>
        <v>0</v>
      </c>
      <c r="I1189">
        <f>'Data Entry'!R1190</f>
        <v>0</v>
      </c>
      <c r="J1189">
        <f t="shared" si="198"/>
        <v>0</v>
      </c>
      <c r="K1189" s="1">
        <f>SUMIFS('I want to cry'!C$2:C$2000,'I want to cry'!$A$2:$A$2000,$B1189,'I want to cry'!$B$2:$B$2000,$C1189)</f>
        <v>0</v>
      </c>
      <c r="L1189" s="1">
        <f>SUMIFS('I want to cry'!D$2:D$2000,'I want to cry'!$A$2:$A$2000,$B1189,'I want to cry'!$B$2:$B$2000,$C1189)</f>
        <v>0</v>
      </c>
      <c r="M1189" s="1">
        <f>SUMIFS('I want to cry'!E$2:E$2000,'I want to cry'!$A$2:$A$2000,$B1189,'I want to cry'!$B$2:$B$2000,$C1189)</f>
        <v>0</v>
      </c>
      <c r="N1189" s="1">
        <f t="shared" si="199"/>
        <v>0</v>
      </c>
      <c r="O1189" s="1">
        <f t="shared" si="200"/>
        <v>0</v>
      </c>
      <c r="P1189" s="1">
        <f t="shared" si="201"/>
        <v>0</v>
      </c>
      <c r="Q1189" s="1">
        <f>SUMIF('I have a blue banner'!A$2:A$2000,D1189,'I have a blue banner'!L$2:L$2000)</f>
        <v>0</v>
      </c>
      <c r="R1189" s="1">
        <f>SUMIF('I have a blue banner'!A$2:A$2000,F1189,'I have a blue banner'!L$2:L$2000)</f>
        <v>0</v>
      </c>
      <c r="S1189" s="1">
        <f>SUMIF('I have a blue banner'!A$2:A$2000,I1189,'I have a blue banner'!L$2:L$2000)</f>
        <v>0</v>
      </c>
      <c r="T1189" s="1">
        <f>SUMIF('I wanna go biking'!A$2:A$1000,D1189,'I wanna go biking'!D$2:D$2000)</f>
        <v>0</v>
      </c>
      <c r="U1189" s="1">
        <f>SUMIF('I wanna go biking'!A$2:A$2000,F1189,'I wanna go biking'!D$2:D$2000)</f>
        <v>0</v>
      </c>
      <c r="V1189" s="1">
        <f>SUMIF('I wanna go biking'!A$2:A$2000,H1189,'I wanna go biking'!D$2:D$2000)</f>
        <v>0</v>
      </c>
      <c r="W1189">
        <f t="shared" si="202"/>
        <v>0</v>
      </c>
      <c r="X1189">
        <f t="shared" si="203"/>
        <v>0</v>
      </c>
      <c r="Y1189">
        <f t="shared" si="204"/>
        <v>0</v>
      </c>
      <c r="Z1189">
        <f t="shared" si="205"/>
        <v>0</v>
      </c>
      <c r="AA1189">
        <f t="shared" si="206"/>
        <v>0</v>
      </c>
      <c r="AB1189">
        <f t="shared" si="207"/>
        <v>0</v>
      </c>
      <c r="AC1189" s="25">
        <f t="shared" si="208"/>
        <v>0</v>
      </c>
    </row>
    <row r="1190" spans="1:29">
      <c r="A1190">
        <f>'Data Entry'!A1191</f>
        <v>0</v>
      </c>
      <c r="B1190">
        <f>'Data Entry'!B1191</f>
        <v>0</v>
      </c>
      <c r="C1190">
        <f>'Data Entry'!C1191</f>
        <v>0</v>
      </c>
      <c r="D1190">
        <f>'Data Entry'!M1191</f>
        <v>0</v>
      </c>
      <c r="E1190">
        <f>'Data Entry'!N1191</f>
        <v>0</v>
      </c>
      <c r="F1190">
        <f>'Data Entry'!O1191</f>
        <v>0</v>
      </c>
      <c r="G1190">
        <f>'Data Entry'!P1191</f>
        <v>0</v>
      </c>
      <c r="H1190">
        <f>'Data Entry'!Q1191</f>
        <v>0</v>
      </c>
      <c r="I1190">
        <f>'Data Entry'!R1191</f>
        <v>0</v>
      </c>
      <c r="J1190">
        <f t="shared" si="198"/>
        <v>0</v>
      </c>
      <c r="K1190" s="1">
        <f>SUMIFS('I want to cry'!C$2:C$2000,'I want to cry'!$A$2:$A$2000,$B1190,'I want to cry'!$B$2:$B$2000,$C1190)</f>
        <v>0</v>
      </c>
      <c r="L1190" s="1">
        <f>SUMIFS('I want to cry'!D$2:D$2000,'I want to cry'!$A$2:$A$2000,$B1190,'I want to cry'!$B$2:$B$2000,$C1190)</f>
        <v>0</v>
      </c>
      <c r="M1190" s="1">
        <f>SUMIFS('I want to cry'!E$2:E$2000,'I want to cry'!$A$2:$A$2000,$B1190,'I want to cry'!$B$2:$B$2000,$C1190)</f>
        <v>0</v>
      </c>
      <c r="N1190" s="1">
        <f t="shared" si="199"/>
        <v>0</v>
      </c>
      <c r="O1190" s="1">
        <f t="shared" si="200"/>
        <v>0</v>
      </c>
      <c r="P1190" s="1">
        <f t="shared" si="201"/>
        <v>0</v>
      </c>
      <c r="Q1190" s="1">
        <f>SUMIF('I have a blue banner'!A$2:A$2000,D1190,'I have a blue banner'!L$2:L$2000)</f>
        <v>0</v>
      </c>
      <c r="R1190" s="1">
        <f>SUMIF('I have a blue banner'!A$2:A$2000,F1190,'I have a blue banner'!L$2:L$2000)</f>
        <v>0</v>
      </c>
      <c r="S1190" s="1">
        <f>SUMIF('I have a blue banner'!A$2:A$2000,I1190,'I have a blue banner'!L$2:L$2000)</f>
        <v>0</v>
      </c>
      <c r="T1190" s="1">
        <f>SUMIF('I wanna go biking'!A$2:A$1000,D1190,'I wanna go biking'!D$2:D$2000)</f>
        <v>0</v>
      </c>
      <c r="U1190" s="1">
        <f>SUMIF('I wanna go biking'!A$2:A$2000,F1190,'I wanna go biking'!D$2:D$2000)</f>
        <v>0</v>
      </c>
      <c r="V1190" s="1">
        <f>SUMIF('I wanna go biking'!A$2:A$2000,H1190,'I wanna go biking'!D$2:D$2000)</f>
        <v>0</v>
      </c>
      <c r="W1190">
        <f t="shared" si="202"/>
        <v>0</v>
      </c>
      <c r="X1190">
        <f t="shared" si="203"/>
        <v>0</v>
      </c>
      <c r="Y1190">
        <f t="shared" si="204"/>
        <v>0</v>
      </c>
      <c r="Z1190">
        <f t="shared" si="205"/>
        <v>0</v>
      </c>
      <c r="AA1190">
        <f t="shared" si="206"/>
        <v>0</v>
      </c>
      <c r="AB1190">
        <f t="shared" si="207"/>
        <v>0</v>
      </c>
      <c r="AC1190" s="25">
        <f t="shared" si="208"/>
        <v>0</v>
      </c>
    </row>
    <row r="1191" spans="1:29">
      <c r="A1191">
        <f>'Data Entry'!A1192</f>
        <v>0</v>
      </c>
      <c r="B1191">
        <f>'Data Entry'!B1192</f>
        <v>0</v>
      </c>
      <c r="C1191">
        <f>'Data Entry'!C1192</f>
        <v>0</v>
      </c>
      <c r="D1191">
        <f>'Data Entry'!M1192</f>
        <v>0</v>
      </c>
      <c r="E1191">
        <f>'Data Entry'!N1192</f>
        <v>0</v>
      </c>
      <c r="F1191">
        <f>'Data Entry'!O1192</f>
        <v>0</v>
      </c>
      <c r="G1191">
        <f>'Data Entry'!P1192</f>
        <v>0</v>
      </c>
      <c r="H1191">
        <f>'Data Entry'!Q1192</f>
        <v>0</v>
      </c>
      <c r="I1191">
        <f>'Data Entry'!R1192</f>
        <v>0</v>
      </c>
      <c r="J1191">
        <f t="shared" si="198"/>
        <v>0</v>
      </c>
      <c r="K1191" s="1">
        <f>SUMIFS('I want to cry'!C$2:C$2000,'I want to cry'!$A$2:$A$2000,$B1191,'I want to cry'!$B$2:$B$2000,$C1191)</f>
        <v>0</v>
      </c>
      <c r="L1191" s="1">
        <f>SUMIFS('I want to cry'!D$2:D$2000,'I want to cry'!$A$2:$A$2000,$B1191,'I want to cry'!$B$2:$B$2000,$C1191)</f>
        <v>0</v>
      </c>
      <c r="M1191" s="1">
        <f>SUMIFS('I want to cry'!E$2:E$2000,'I want to cry'!$A$2:$A$2000,$B1191,'I want to cry'!$B$2:$B$2000,$C1191)</f>
        <v>0</v>
      </c>
      <c r="N1191" s="1">
        <f t="shared" si="199"/>
        <v>0</v>
      </c>
      <c r="O1191" s="1">
        <f t="shared" si="200"/>
        <v>0</v>
      </c>
      <c r="P1191" s="1">
        <f t="shared" si="201"/>
        <v>0</v>
      </c>
      <c r="Q1191" s="1">
        <f>SUMIF('I have a blue banner'!A$2:A$2000,D1191,'I have a blue banner'!L$2:L$2000)</f>
        <v>0</v>
      </c>
      <c r="R1191" s="1">
        <f>SUMIF('I have a blue banner'!A$2:A$2000,F1191,'I have a blue banner'!L$2:L$2000)</f>
        <v>0</v>
      </c>
      <c r="S1191" s="1">
        <f>SUMIF('I have a blue banner'!A$2:A$2000,I1191,'I have a blue banner'!L$2:L$2000)</f>
        <v>0</v>
      </c>
      <c r="T1191" s="1">
        <f>SUMIF('I wanna go biking'!A$2:A$1000,D1191,'I wanna go biking'!D$2:D$2000)</f>
        <v>0</v>
      </c>
      <c r="U1191" s="1">
        <f>SUMIF('I wanna go biking'!A$2:A$2000,F1191,'I wanna go biking'!D$2:D$2000)</f>
        <v>0</v>
      </c>
      <c r="V1191" s="1">
        <f>SUMIF('I wanna go biking'!A$2:A$2000,H1191,'I wanna go biking'!D$2:D$2000)</f>
        <v>0</v>
      </c>
      <c r="W1191">
        <f t="shared" si="202"/>
        <v>0</v>
      </c>
      <c r="X1191">
        <f t="shared" si="203"/>
        <v>0</v>
      </c>
      <c r="Y1191">
        <f t="shared" si="204"/>
        <v>0</v>
      </c>
      <c r="Z1191">
        <f t="shared" si="205"/>
        <v>0</v>
      </c>
      <c r="AA1191">
        <f t="shared" si="206"/>
        <v>0</v>
      </c>
      <c r="AB1191">
        <f t="shared" si="207"/>
        <v>0</v>
      </c>
      <c r="AC1191" s="25">
        <f t="shared" si="208"/>
        <v>0</v>
      </c>
    </row>
    <row r="1192" spans="1:29">
      <c r="A1192">
        <f>'Data Entry'!A1193</f>
        <v>0</v>
      </c>
      <c r="B1192">
        <f>'Data Entry'!B1193</f>
        <v>0</v>
      </c>
      <c r="C1192">
        <f>'Data Entry'!C1193</f>
        <v>0</v>
      </c>
      <c r="D1192">
        <f>'Data Entry'!M1193</f>
        <v>0</v>
      </c>
      <c r="E1192">
        <f>'Data Entry'!N1193</f>
        <v>0</v>
      </c>
      <c r="F1192">
        <f>'Data Entry'!O1193</f>
        <v>0</v>
      </c>
      <c r="G1192">
        <f>'Data Entry'!P1193</f>
        <v>0</v>
      </c>
      <c r="H1192">
        <f>'Data Entry'!Q1193</f>
        <v>0</v>
      </c>
      <c r="I1192">
        <f>'Data Entry'!R1193</f>
        <v>0</v>
      </c>
      <c r="J1192">
        <f t="shared" si="198"/>
        <v>0</v>
      </c>
      <c r="K1192" s="1">
        <f>SUMIFS('I want to cry'!C$2:C$2000,'I want to cry'!$A$2:$A$2000,$B1192,'I want to cry'!$B$2:$B$2000,$C1192)</f>
        <v>0</v>
      </c>
      <c r="L1192" s="1">
        <f>SUMIFS('I want to cry'!D$2:D$2000,'I want to cry'!$A$2:$A$2000,$B1192,'I want to cry'!$B$2:$B$2000,$C1192)</f>
        <v>0</v>
      </c>
      <c r="M1192" s="1">
        <f>SUMIFS('I want to cry'!E$2:E$2000,'I want to cry'!$A$2:$A$2000,$B1192,'I want to cry'!$B$2:$B$2000,$C1192)</f>
        <v>0</v>
      </c>
      <c r="N1192" s="1">
        <f t="shared" si="199"/>
        <v>0</v>
      </c>
      <c r="O1192" s="1">
        <f t="shared" si="200"/>
        <v>0</v>
      </c>
      <c r="P1192" s="1">
        <f t="shared" si="201"/>
        <v>0</v>
      </c>
      <c r="Q1192" s="1">
        <f>SUMIF('I have a blue banner'!A$2:A$2000,D1192,'I have a blue banner'!L$2:L$2000)</f>
        <v>0</v>
      </c>
      <c r="R1192" s="1">
        <f>SUMIF('I have a blue banner'!A$2:A$2000,F1192,'I have a blue banner'!L$2:L$2000)</f>
        <v>0</v>
      </c>
      <c r="S1192" s="1">
        <f>SUMIF('I have a blue banner'!A$2:A$2000,I1192,'I have a blue banner'!L$2:L$2000)</f>
        <v>0</v>
      </c>
      <c r="T1192" s="1">
        <f>SUMIF('I wanna go biking'!A$2:A$1000,D1192,'I wanna go biking'!D$2:D$2000)</f>
        <v>0</v>
      </c>
      <c r="U1192" s="1">
        <f>SUMIF('I wanna go biking'!A$2:A$2000,F1192,'I wanna go biking'!D$2:D$2000)</f>
        <v>0</v>
      </c>
      <c r="V1192" s="1">
        <f>SUMIF('I wanna go biking'!A$2:A$2000,H1192,'I wanna go biking'!D$2:D$2000)</f>
        <v>0</v>
      </c>
      <c r="W1192">
        <f t="shared" si="202"/>
        <v>0</v>
      </c>
      <c r="X1192">
        <f t="shared" si="203"/>
        <v>0</v>
      </c>
      <c r="Y1192">
        <f t="shared" si="204"/>
        <v>0</v>
      </c>
      <c r="Z1192">
        <f t="shared" si="205"/>
        <v>0</v>
      </c>
      <c r="AA1192">
        <f t="shared" si="206"/>
        <v>0</v>
      </c>
      <c r="AB1192">
        <f t="shared" si="207"/>
        <v>0</v>
      </c>
      <c r="AC1192" s="25">
        <f t="shared" si="208"/>
        <v>0</v>
      </c>
    </row>
    <row r="1193" spans="1:29">
      <c r="A1193">
        <f>'Data Entry'!A1194</f>
        <v>0</v>
      </c>
      <c r="B1193">
        <f>'Data Entry'!B1194</f>
        <v>0</v>
      </c>
      <c r="C1193">
        <f>'Data Entry'!C1194</f>
        <v>0</v>
      </c>
      <c r="D1193">
        <f>'Data Entry'!M1194</f>
        <v>0</v>
      </c>
      <c r="E1193">
        <f>'Data Entry'!N1194</f>
        <v>0</v>
      </c>
      <c r="F1193">
        <f>'Data Entry'!O1194</f>
        <v>0</v>
      </c>
      <c r="G1193">
        <f>'Data Entry'!P1194</f>
        <v>0</v>
      </c>
      <c r="H1193">
        <f>'Data Entry'!Q1194</f>
        <v>0</v>
      </c>
      <c r="I1193">
        <f>'Data Entry'!R1194</f>
        <v>0</v>
      </c>
      <c r="J1193">
        <f t="shared" si="198"/>
        <v>0</v>
      </c>
      <c r="K1193" s="1">
        <f>SUMIFS('I want to cry'!C$2:C$2000,'I want to cry'!$A$2:$A$2000,$B1193,'I want to cry'!$B$2:$B$2000,$C1193)</f>
        <v>0</v>
      </c>
      <c r="L1193" s="1">
        <f>SUMIFS('I want to cry'!D$2:D$2000,'I want to cry'!$A$2:$A$2000,$B1193,'I want to cry'!$B$2:$B$2000,$C1193)</f>
        <v>0</v>
      </c>
      <c r="M1193" s="1">
        <f>SUMIFS('I want to cry'!E$2:E$2000,'I want to cry'!$A$2:$A$2000,$B1193,'I want to cry'!$B$2:$B$2000,$C1193)</f>
        <v>0</v>
      </c>
      <c r="N1193" s="1">
        <f t="shared" si="199"/>
        <v>0</v>
      </c>
      <c r="O1193" s="1">
        <f t="shared" si="200"/>
        <v>0</v>
      </c>
      <c r="P1193" s="1">
        <f t="shared" si="201"/>
        <v>0</v>
      </c>
      <c r="Q1193" s="1">
        <f>SUMIF('I have a blue banner'!A$2:A$2000,D1193,'I have a blue banner'!L$2:L$2000)</f>
        <v>0</v>
      </c>
      <c r="R1193" s="1">
        <f>SUMIF('I have a blue banner'!A$2:A$2000,F1193,'I have a blue banner'!L$2:L$2000)</f>
        <v>0</v>
      </c>
      <c r="S1193" s="1">
        <f>SUMIF('I have a blue banner'!A$2:A$2000,I1193,'I have a blue banner'!L$2:L$2000)</f>
        <v>0</v>
      </c>
      <c r="T1193" s="1">
        <f>SUMIF('I wanna go biking'!A$2:A$1000,D1193,'I wanna go biking'!D$2:D$2000)</f>
        <v>0</v>
      </c>
      <c r="U1193" s="1">
        <f>SUMIF('I wanna go biking'!A$2:A$2000,F1193,'I wanna go biking'!D$2:D$2000)</f>
        <v>0</v>
      </c>
      <c r="V1193" s="1">
        <f>SUMIF('I wanna go biking'!A$2:A$2000,H1193,'I wanna go biking'!D$2:D$2000)</f>
        <v>0</v>
      </c>
      <c r="W1193">
        <f t="shared" si="202"/>
        <v>0</v>
      </c>
      <c r="X1193">
        <f t="shared" si="203"/>
        <v>0</v>
      </c>
      <c r="Y1193">
        <f t="shared" si="204"/>
        <v>0</v>
      </c>
      <c r="Z1193">
        <f t="shared" si="205"/>
        <v>0</v>
      </c>
      <c r="AA1193">
        <f t="shared" si="206"/>
        <v>0</v>
      </c>
      <c r="AB1193">
        <f t="shared" si="207"/>
        <v>0</v>
      </c>
      <c r="AC1193" s="25">
        <f t="shared" si="208"/>
        <v>0</v>
      </c>
    </row>
    <row r="1194" spans="1:29">
      <c r="A1194">
        <f>'Data Entry'!A1195</f>
        <v>0</v>
      </c>
      <c r="B1194">
        <f>'Data Entry'!B1195</f>
        <v>0</v>
      </c>
      <c r="C1194">
        <f>'Data Entry'!C1195</f>
        <v>0</v>
      </c>
      <c r="D1194">
        <f>'Data Entry'!M1195</f>
        <v>0</v>
      </c>
      <c r="E1194">
        <f>'Data Entry'!N1195</f>
        <v>0</v>
      </c>
      <c r="F1194">
        <f>'Data Entry'!O1195</f>
        <v>0</v>
      </c>
      <c r="G1194">
        <f>'Data Entry'!P1195</f>
        <v>0</v>
      </c>
      <c r="H1194">
        <f>'Data Entry'!Q1195</f>
        <v>0</v>
      </c>
      <c r="I1194">
        <f>'Data Entry'!R1195</f>
        <v>0</v>
      </c>
      <c r="J1194">
        <f t="shared" ref="J1194:J1257" si="209">E1194+G1194+I1194</f>
        <v>0</v>
      </c>
      <c r="K1194" s="1">
        <f>SUMIFS('I want to cry'!C$2:C$2000,'I want to cry'!$A$2:$A$2000,$B1194,'I want to cry'!$B$2:$B$2000,$C1194)</f>
        <v>0</v>
      </c>
      <c r="L1194" s="1">
        <f>SUMIFS('I want to cry'!D$2:D$2000,'I want to cry'!$A$2:$A$2000,$B1194,'I want to cry'!$B$2:$B$2000,$C1194)</f>
        <v>0</v>
      </c>
      <c r="M1194" s="1">
        <f>SUMIFS('I want to cry'!E$2:E$2000,'I want to cry'!$A$2:$A$2000,$B1194,'I want to cry'!$B$2:$B$2000,$C1194)</f>
        <v>0</v>
      </c>
      <c r="N1194" s="1">
        <f t="shared" ref="N1194:N1257" si="210">IF(K1194&lt;1.5,0,IF(E1194&lt;2.5,0,E1194/K1194))</f>
        <v>0</v>
      </c>
      <c r="O1194" s="1">
        <f t="shared" ref="O1194:O1257" si="211">IF(L1194&lt;1.5,0,IF(G1194&lt;2.5,0,G1194/L1194))</f>
        <v>0</v>
      </c>
      <c r="P1194" s="1">
        <f t="shared" ref="P1194:P1257" si="212">IF(M1194&lt;1.5,0,IF(I1194&lt;2.5,0,I1194/M1194))</f>
        <v>0</v>
      </c>
      <c r="Q1194" s="1">
        <f>SUMIF('I have a blue banner'!A$2:A$2000,D1194,'I have a blue banner'!L$2:L$2000)</f>
        <v>0</v>
      </c>
      <c r="R1194" s="1">
        <f>SUMIF('I have a blue banner'!A$2:A$2000,F1194,'I have a blue banner'!L$2:L$2000)</f>
        <v>0</v>
      </c>
      <c r="S1194" s="1">
        <f>SUMIF('I have a blue banner'!A$2:A$2000,I1194,'I have a blue banner'!L$2:L$2000)</f>
        <v>0</v>
      </c>
      <c r="T1194" s="1">
        <f>SUMIF('I wanna go biking'!A$2:A$1000,D1194,'I wanna go biking'!D$2:D$2000)</f>
        <v>0</v>
      </c>
      <c r="U1194" s="1">
        <f>SUMIF('I wanna go biking'!A$2:A$2000,F1194,'I wanna go biking'!D$2:D$2000)</f>
        <v>0</v>
      </c>
      <c r="V1194" s="1">
        <f>SUMIF('I wanna go biking'!A$2:A$2000,H1194,'I wanna go biking'!D$2:D$2000)</f>
        <v>0</v>
      </c>
      <c r="W1194">
        <f t="shared" ref="W1194:W1257" si="213">T1194-Q1194</f>
        <v>0</v>
      </c>
      <c r="X1194">
        <f t="shared" ref="X1194:X1257" si="214">U1194-R1194</f>
        <v>0</v>
      </c>
      <c r="Y1194">
        <f t="shared" ref="Y1194:Y1257" si="215">V1194-S1194</f>
        <v>0</v>
      </c>
      <c r="Z1194">
        <f t="shared" ref="Z1194:Z1257" si="216">W1194*N1194</f>
        <v>0</v>
      </c>
      <c r="AA1194">
        <f t="shared" ref="AA1194:AA1257" si="217">X1194*O1194</f>
        <v>0</v>
      </c>
      <c r="AB1194">
        <f t="shared" ref="AB1194:AB1257" si="218">Y1194*P1194</f>
        <v>0</v>
      </c>
      <c r="AC1194" s="25">
        <f t="shared" ref="AC1194:AC1257" si="219">SUM(Z1194:AB1194)</f>
        <v>0</v>
      </c>
    </row>
    <row r="1195" spans="1:29">
      <c r="A1195">
        <f>'Data Entry'!A1196</f>
        <v>0</v>
      </c>
      <c r="B1195">
        <f>'Data Entry'!B1196</f>
        <v>0</v>
      </c>
      <c r="C1195">
        <f>'Data Entry'!C1196</f>
        <v>0</v>
      </c>
      <c r="D1195">
        <f>'Data Entry'!M1196</f>
        <v>0</v>
      </c>
      <c r="E1195">
        <f>'Data Entry'!N1196</f>
        <v>0</v>
      </c>
      <c r="F1195">
        <f>'Data Entry'!O1196</f>
        <v>0</v>
      </c>
      <c r="G1195">
        <f>'Data Entry'!P1196</f>
        <v>0</v>
      </c>
      <c r="H1195">
        <f>'Data Entry'!Q1196</f>
        <v>0</v>
      </c>
      <c r="I1195">
        <f>'Data Entry'!R1196</f>
        <v>0</v>
      </c>
      <c r="J1195">
        <f t="shared" si="209"/>
        <v>0</v>
      </c>
      <c r="K1195" s="1">
        <f>SUMIFS('I want to cry'!C$2:C$2000,'I want to cry'!$A$2:$A$2000,$B1195,'I want to cry'!$B$2:$B$2000,$C1195)</f>
        <v>0</v>
      </c>
      <c r="L1195" s="1">
        <f>SUMIFS('I want to cry'!D$2:D$2000,'I want to cry'!$A$2:$A$2000,$B1195,'I want to cry'!$B$2:$B$2000,$C1195)</f>
        <v>0</v>
      </c>
      <c r="M1195" s="1">
        <f>SUMIFS('I want to cry'!E$2:E$2000,'I want to cry'!$A$2:$A$2000,$B1195,'I want to cry'!$B$2:$B$2000,$C1195)</f>
        <v>0</v>
      </c>
      <c r="N1195" s="1">
        <f t="shared" si="210"/>
        <v>0</v>
      </c>
      <c r="O1195" s="1">
        <f t="shared" si="211"/>
        <v>0</v>
      </c>
      <c r="P1195" s="1">
        <f t="shared" si="212"/>
        <v>0</v>
      </c>
      <c r="Q1195" s="1">
        <f>SUMIF('I have a blue banner'!A$2:A$2000,D1195,'I have a blue banner'!L$2:L$2000)</f>
        <v>0</v>
      </c>
      <c r="R1195" s="1">
        <f>SUMIF('I have a blue banner'!A$2:A$2000,F1195,'I have a blue banner'!L$2:L$2000)</f>
        <v>0</v>
      </c>
      <c r="S1195" s="1">
        <f>SUMIF('I have a blue banner'!A$2:A$2000,I1195,'I have a blue banner'!L$2:L$2000)</f>
        <v>0</v>
      </c>
      <c r="T1195" s="1">
        <f>SUMIF('I wanna go biking'!A$2:A$1000,D1195,'I wanna go biking'!D$2:D$2000)</f>
        <v>0</v>
      </c>
      <c r="U1195" s="1">
        <f>SUMIF('I wanna go biking'!A$2:A$2000,F1195,'I wanna go biking'!D$2:D$2000)</f>
        <v>0</v>
      </c>
      <c r="V1195" s="1">
        <f>SUMIF('I wanna go biking'!A$2:A$2000,H1195,'I wanna go biking'!D$2:D$2000)</f>
        <v>0</v>
      </c>
      <c r="W1195">
        <f t="shared" si="213"/>
        <v>0</v>
      </c>
      <c r="X1195">
        <f t="shared" si="214"/>
        <v>0</v>
      </c>
      <c r="Y1195">
        <f t="shared" si="215"/>
        <v>0</v>
      </c>
      <c r="Z1195">
        <f t="shared" si="216"/>
        <v>0</v>
      </c>
      <c r="AA1195">
        <f t="shared" si="217"/>
        <v>0</v>
      </c>
      <c r="AB1195">
        <f t="shared" si="218"/>
        <v>0</v>
      </c>
      <c r="AC1195" s="25">
        <f t="shared" si="219"/>
        <v>0</v>
      </c>
    </row>
    <row r="1196" spans="1:29">
      <c r="A1196">
        <f>'Data Entry'!A1197</f>
        <v>0</v>
      </c>
      <c r="B1196">
        <f>'Data Entry'!B1197</f>
        <v>0</v>
      </c>
      <c r="C1196">
        <f>'Data Entry'!C1197</f>
        <v>0</v>
      </c>
      <c r="D1196">
        <f>'Data Entry'!M1197</f>
        <v>0</v>
      </c>
      <c r="E1196">
        <f>'Data Entry'!N1197</f>
        <v>0</v>
      </c>
      <c r="F1196">
        <f>'Data Entry'!O1197</f>
        <v>0</v>
      </c>
      <c r="G1196">
        <f>'Data Entry'!P1197</f>
        <v>0</v>
      </c>
      <c r="H1196">
        <f>'Data Entry'!Q1197</f>
        <v>0</v>
      </c>
      <c r="I1196">
        <f>'Data Entry'!R1197</f>
        <v>0</v>
      </c>
      <c r="J1196">
        <f t="shared" si="209"/>
        <v>0</v>
      </c>
      <c r="K1196" s="1">
        <f>SUMIFS('I want to cry'!C$2:C$2000,'I want to cry'!$A$2:$A$2000,$B1196,'I want to cry'!$B$2:$B$2000,$C1196)</f>
        <v>0</v>
      </c>
      <c r="L1196" s="1">
        <f>SUMIFS('I want to cry'!D$2:D$2000,'I want to cry'!$A$2:$A$2000,$B1196,'I want to cry'!$B$2:$B$2000,$C1196)</f>
        <v>0</v>
      </c>
      <c r="M1196" s="1">
        <f>SUMIFS('I want to cry'!E$2:E$2000,'I want to cry'!$A$2:$A$2000,$B1196,'I want to cry'!$B$2:$B$2000,$C1196)</f>
        <v>0</v>
      </c>
      <c r="N1196" s="1">
        <f t="shared" si="210"/>
        <v>0</v>
      </c>
      <c r="O1196" s="1">
        <f t="shared" si="211"/>
        <v>0</v>
      </c>
      <c r="P1196" s="1">
        <f t="shared" si="212"/>
        <v>0</v>
      </c>
      <c r="Q1196" s="1">
        <f>SUMIF('I have a blue banner'!A$2:A$2000,D1196,'I have a blue banner'!L$2:L$2000)</f>
        <v>0</v>
      </c>
      <c r="R1196" s="1">
        <f>SUMIF('I have a blue banner'!A$2:A$2000,F1196,'I have a blue banner'!L$2:L$2000)</f>
        <v>0</v>
      </c>
      <c r="S1196" s="1">
        <f>SUMIF('I have a blue banner'!A$2:A$2000,I1196,'I have a blue banner'!L$2:L$2000)</f>
        <v>0</v>
      </c>
      <c r="T1196" s="1">
        <f>SUMIF('I wanna go biking'!A$2:A$1000,D1196,'I wanna go biking'!D$2:D$2000)</f>
        <v>0</v>
      </c>
      <c r="U1196" s="1">
        <f>SUMIF('I wanna go biking'!A$2:A$2000,F1196,'I wanna go biking'!D$2:D$2000)</f>
        <v>0</v>
      </c>
      <c r="V1196" s="1">
        <f>SUMIF('I wanna go biking'!A$2:A$2000,H1196,'I wanna go biking'!D$2:D$2000)</f>
        <v>0</v>
      </c>
      <c r="W1196">
        <f t="shared" si="213"/>
        <v>0</v>
      </c>
      <c r="X1196">
        <f t="shared" si="214"/>
        <v>0</v>
      </c>
      <c r="Y1196">
        <f t="shared" si="215"/>
        <v>0</v>
      </c>
      <c r="Z1196">
        <f t="shared" si="216"/>
        <v>0</v>
      </c>
      <c r="AA1196">
        <f t="shared" si="217"/>
        <v>0</v>
      </c>
      <c r="AB1196">
        <f t="shared" si="218"/>
        <v>0</v>
      </c>
      <c r="AC1196" s="25">
        <f t="shared" si="219"/>
        <v>0</v>
      </c>
    </row>
    <row r="1197" spans="1:29">
      <c r="A1197">
        <f>'Data Entry'!A1198</f>
        <v>0</v>
      </c>
      <c r="B1197">
        <f>'Data Entry'!B1198</f>
        <v>0</v>
      </c>
      <c r="C1197">
        <f>'Data Entry'!C1198</f>
        <v>0</v>
      </c>
      <c r="D1197">
        <f>'Data Entry'!M1198</f>
        <v>0</v>
      </c>
      <c r="E1197">
        <f>'Data Entry'!N1198</f>
        <v>0</v>
      </c>
      <c r="F1197">
        <f>'Data Entry'!O1198</f>
        <v>0</v>
      </c>
      <c r="G1197">
        <f>'Data Entry'!P1198</f>
        <v>0</v>
      </c>
      <c r="H1197">
        <f>'Data Entry'!Q1198</f>
        <v>0</v>
      </c>
      <c r="I1197">
        <f>'Data Entry'!R1198</f>
        <v>0</v>
      </c>
      <c r="J1197">
        <f t="shared" si="209"/>
        <v>0</v>
      </c>
      <c r="K1197" s="1">
        <f>SUMIFS('I want to cry'!C$2:C$2000,'I want to cry'!$A$2:$A$2000,$B1197,'I want to cry'!$B$2:$B$2000,$C1197)</f>
        <v>0</v>
      </c>
      <c r="L1197" s="1">
        <f>SUMIFS('I want to cry'!D$2:D$2000,'I want to cry'!$A$2:$A$2000,$B1197,'I want to cry'!$B$2:$B$2000,$C1197)</f>
        <v>0</v>
      </c>
      <c r="M1197" s="1">
        <f>SUMIFS('I want to cry'!E$2:E$2000,'I want to cry'!$A$2:$A$2000,$B1197,'I want to cry'!$B$2:$B$2000,$C1197)</f>
        <v>0</v>
      </c>
      <c r="N1197" s="1">
        <f t="shared" si="210"/>
        <v>0</v>
      </c>
      <c r="O1197" s="1">
        <f t="shared" si="211"/>
        <v>0</v>
      </c>
      <c r="P1197" s="1">
        <f t="shared" si="212"/>
        <v>0</v>
      </c>
      <c r="Q1197" s="1">
        <f>SUMIF('I have a blue banner'!A$2:A$2000,D1197,'I have a blue banner'!L$2:L$2000)</f>
        <v>0</v>
      </c>
      <c r="R1197" s="1">
        <f>SUMIF('I have a blue banner'!A$2:A$2000,F1197,'I have a blue banner'!L$2:L$2000)</f>
        <v>0</v>
      </c>
      <c r="S1197" s="1">
        <f>SUMIF('I have a blue banner'!A$2:A$2000,I1197,'I have a blue banner'!L$2:L$2000)</f>
        <v>0</v>
      </c>
      <c r="T1197" s="1">
        <f>SUMIF('I wanna go biking'!A$2:A$1000,D1197,'I wanna go biking'!D$2:D$2000)</f>
        <v>0</v>
      </c>
      <c r="U1197" s="1">
        <f>SUMIF('I wanna go biking'!A$2:A$2000,F1197,'I wanna go biking'!D$2:D$2000)</f>
        <v>0</v>
      </c>
      <c r="V1197" s="1">
        <f>SUMIF('I wanna go biking'!A$2:A$2000,H1197,'I wanna go biking'!D$2:D$2000)</f>
        <v>0</v>
      </c>
      <c r="W1197">
        <f t="shared" si="213"/>
        <v>0</v>
      </c>
      <c r="X1197">
        <f t="shared" si="214"/>
        <v>0</v>
      </c>
      <c r="Y1197">
        <f t="shared" si="215"/>
        <v>0</v>
      </c>
      <c r="Z1197">
        <f t="shared" si="216"/>
        <v>0</v>
      </c>
      <c r="AA1197">
        <f t="shared" si="217"/>
        <v>0</v>
      </c>
      <c r="AB1197">
        <f t="shared" si="218"/>
        <v>0</v>
      </c>
      <c r="AC1197" s="25">
        <f t="shared" si="219"/>
        <v>0</v>
      </c>
    </row>
    <row r="1198" spans="1:29">
      <c r="A1198">
        <f>'Data Entry'!A1199</f>
        <v>0</v>
      </c>
      <c r="B1198">
        <f>'Data Entry'!B1199</f>
        <v>0</v>
      </c>
      <c r="C1198">
        <f>'Data Entry'!C1199</f>
        <v>0</v>
      </c>
      <c r="D1198">
        <f>'Data Entry'!M1199</f>
        <v>0</v>
      </c>
      <c r="E1198">
        <f>'Data Entry'!N1199</f>
        <v>0</v>
      </c>
      <c r="F1198">
        <f>'Data Entry'!O1199</f>
        <v>0</v>
      </c>
      <c r="G1198">
        <f>'Data Entry'!P1199</f>
        <v>0</v>
      </c>
      <c r="H1198">
        <f>'Data Entry'!Q1199</f>
        <v>0</v>
      </c>
      <c r="I1198">
        <f>'Data Entry'!R1199</f>
        <v>0</v>
      </c>
      <c r="J1198">
        <f t="shared" si="209"/>
        <v>0</v>
      </c>
      <c r="K1198" s="1">
        <f>SUMIFS('I want to cry'!C$2:C$2000,'I want to cry'!$A$2:$A$2000,$B1198,'I want to cry'!$B$2:$B$2000,$C1198)</f>
        <v>0</v>
      </c>
      <c r="L1198" s="1">
        <f>SUMIFS('I want to cry'!D$2:D$2000,'I want to cry'!$A$2:$A$2000,$B1198,'I want to cry'!$B$2:$B$2000,$C1198)</f>
        <v>0</v>
      </c>
      <c r="M1198" s="1">
        <f>SUMIFS('I want to cry'!E$2:E$2000,'I want to cry'!$A$2:$A$2000,$B1198,'I want to cry'!$B$2:$B$2000,$C1198)</f>
        <v>0</v>
      </c>
      <c r="N1198" s="1">
        <f t="shared" si="210"/>
        <v>0</v>
      </c>
      <c r="O1198" s="1">
        <f t="shared" si="211"/>
        <v>0</v>
      </c>
      <c r="P1198" s="1">
        <f t="shared" si="212"/>
        <v>0</v>
      </c>
      <c r="Q1198" s="1">
        <f>SUMIF('I have a blue banner'!A$2:A$2000,D1198,'I have a blue banner'!L$2:L$2000)</f>
        <v>0</v>
      </c>
      <c r="R1198" s="1">
        <f>SUMIF('I have a blue banner'!A$2:A$2000,F1198,'I have a blue banner'!L$2:L$2000)</f>
        <v>0</v>
      </c>
      <c r="S1198" s="1">
        <f>SUMIF('I have a blue banner'!A$2:A$2000,I1198,'I have a blue banner'!L$2:L$2000)</f>
        <v>0</v>
      </c>
      <c r="T1198" s="1">
        <f>SUMIF('I wanna go biking'!A$2:A$1000,D1198,'I wanna go biking'!D$2:D$2000)</f>
        <v>0</v>
      </c>
      <c r="U1198" s="1">
        <f>SUMIF('I wanna go biking'!A$2:A$2000,F1198,'I wanna go biking'!D$2:D$2000)</f>
        <v>0</v>
      </c>
      <c r="V1198" s="1">
        <f>SUMIF('I wanna go biking'!A$2:A$2000,H1198,'I wanna go biking'!D$2:D$2000)</f>
        <v>0</v>
      </c>
      <c r="W1198">
        <f t="shared" si="213"/>
        <v>0</v>
      </c>
      <c r="X1198">
        <f t="shared" si="214"/>
        <v>0</v>
      </c>
      <c r="Y1198">
        <f t="shared" si="215"/>
        <v>0</v>
      </c>
      <c r="Z1198">
        <f t="shared" si="216"/>
        <v>0</v>
      </c>
      <c r="AA1198">
        <f t="shared" si="217"/>
        <v>0</v>
      </c>
      <c r="AB1198">
        <f t="shared" si="218"/>
        <v>0</v>
      </c>
      <c r="AC1198" s="25">
        <f t="shared" si="219"/>
        <v>0</v>
      </c>
    </row>
    <row r="1199" spans="1:29">
      <c r="A1199">
        <f>'Data Entry'!A1200</f>
        <v>0</v>
      </c>
      <c r="B1199">
        <f>'Data Entry'!B1200</f>
        <v>0</v>
      </c>
      <c r="C1199">
        <f>'Data Entry'!C1200</f>
        <v>0</v>
      </c>
      <c r="D1199">
        <f>'Data Entry'!M1200</f>
        <v>0</v>
      </c>
      <c r="E1199">
        <f>'Data Entry'!N1200</f>
        <v>0</v>
      </c>
      <c r="F1199">
        <f>'Data Entry'!O1200</f>
        <v>0</v>
      </c>
      <c r="G1199">
        <f>'Data Entry'!P1200</f>
        <v>0</v>
      </c>
      <c r="H1199">
        <f>'Data Entry'!Q1200</f>
        <v>0</v>
      </c>
      <c r="I1199">
        <f>'Data Entry'!R1200</f>
        <v>0</v>
      </c>
      <c r="J1199">
        <f t="shared" si="209"/>
        <v>0</v>
      </c>
      <c r="K1199" s="1">
        <f>SUMIFS('I want to cry'!C$2:C$2000,'I want to cry'!$A$2:$A$2000,$B1199,'I want to cry'!$B$2:$B$2000,$C1199)</f>
        <v>0</v>
      </c>
      <c r="L1199" s="1">
        <f>SUMIFS('I want to cry'!D$2:D$2000,'I want to cry'!$A$2:$A$2000,$B1199,'I want to cry'!$B$2:$B$2000,$C1199)</f>
        <v>0</v>
      </c>
      <c r="M1199" s="1">
        <f>SUMIFS('I want to cry'!E$2:E$2000,'I want to cry'!$A$2:$A$2000,$B1199,'I want to cry'!$B$2:$B$2000,$C1199)</f>
        <v>0</v>
      </c>
      <c r="N1199" s="1">
        <f t="shared" si="210"/>
        <v>0</v>
      </c>
      <c r="O1199" s="1">
        <f t="shared" si="211"/>
        <v>0</v>
      </c>
      <c r="P1199" s="1">
        <f t="shared" si="212"/>
        <v>0</v>
      </c>
      <c r="Q1199" s="1">
        <f>SUMIF('I have a blue banner'!A$2:A$2000,D1199,'I have a blue banner'!L$2:L$2000)</f>
        <v>0</v>
      </c>
      <c r="R1199" s="1">
        <f>SUMIF('I have a blue banner'!A$2:A$2000,F1199,'I have a blue banner'!L$2:L$2000)</f>
        <v>0</v>
      </c>
      <c r="S1199" s="1">
        <f>SUMIF('I have a blue banner'!A$2:A$2000,I1199,'I have a blue banner'!L$2:L$2000)</f>
        <v>0</v>
      </c>
      <c r="T1199" s="1">
        <f>SUMIF('I wanna go biking'!A$2:A$1000,D1199,'I wanna go biking'!D$2:D$2000)</f>
        <v>0</v>
      </c>
      <c r="U1199" s="1">
        <f>SUMIF('I wanna go biking'!A$2:A$2000,F1199,'I wanna go biking'!D$2:D$2000)</f>
        <v>0</v>
      </c>
      <c r="V1199" s="1">
        <f>SUMIF('I wanna go biking'!A$2:A$2000,H1199,'I wanna go biking'!D$2:D$2000)</f>
        <v>0</v>
      </c>
      <c r="W1199">
        <f t="shared" si="213"/>
        <v>0</v>
      </c>
      <c r="X1199">
        <f t="shared" si="214"/>
        <v>0</v>
      </c>
      <c r="Y1199">
        <f t="shared" si="215"/>
        <v>0</v>
      </c>
      <c r="Z1199">
        <f t="shared" si="216"/>
        <v>0</v>
      </c>
      <c r="AA1199">
        <f t="shared" si="217"/>
        <v>0</v>
      </c>
      <c r="AB1199">
        <f t="shared" si="218"/>
        <v>0</v>
      </c>
      <c r="AC1199" s="25">
        <f t="shared" si="219"/>
        <v>0</v>
      </c>
    </row>
    <row r="1200" spans="1:29">
      <c r="A1200">
        <f>'Data Entry'!A1201</f>
        <v>0</v>
      </c>
      <c r="B1200">
        <f>'Data Entry'!B1201</f>
        <v>0</v>
      </c>
      <c r="C1200">
        <f>'Data Entry'!C1201</f>
        <v>0</v>
      </c>
      <c r="D1200">
        <f>'Data Entry'!M1201</f>
        <v>0</v>
      </c>
      <c r="E1200">
        <f>'Data Entry'!N1201</f>
        <v>0</v>
      </c>
      <c r="F1200">
        <f>'Data Entry'!O1201</f>
        <v>0</v>
      </c>
      <c r="G1200">
        <f>'Data Entry'!P1201</f>
        <v>0</v>
      </c>
      <c r="H1200">
        <f>'Data Entry'!Q1201</f>
        <v>0</v>
      </c>
      <c r="I1200">
        <f>'Data Entry'!R1201</f>
        <v>0</v>
      </c>
      <c r="J1200">
        <f t="shared" si="209"/>
        <v>0</v>
      </c>
      <c r="K1200" s="1">
        <f>SUMIFS('I want to cry'!C$2:C$2000,'I want to cry'!$A$2:$A$2000,$B1200,'I want to cry'!$B$2:$B$2000,$C1200)</f>
        <v>0</v>
      </c>
      <c r="L1200" s="1">
        <f>SUMIFS('I want to cry'!D$2:D$2000,'I want to cry'!$A$2:$A$2000,$B1200,'I want to cry'!$B$2:$B$2000,$C1200)</f>
        <v>0</v>
      </c>
      <c r="M1200" s="1">
        <f>SUMIFS('I want to cry'!E$2:E$2000,'I want to cry'!$A$2:$A$2000,$B1200,'I want to cry'!$B$2:$B$2000,$C1200)</f>
        <v>0</v>
      </c>
      <c r="N1200" s="1">
        <f t="shared" si="210"/>
        <v>0</v>
      </c>
      <c r="O1200" s="1">
        <f t="shared" si="211"/>
        <v>0</v>
      </c>
      <c r="P1200" s="1">
        <f t="shared" si="212"/>
        <v>0</v>
      </c>
      <c r="Q1200" s="1">
        <f>SUMIF('I have a blue banner'!A$2:A$2000,D1200,'I have a blue banner'!L$2:L$2000)</f>
        <v>0</v>
      </c>
      <c r="R1200" s="1">
        <f>SUMIF('I have a blue banner'!A$2:A$2000,F1200,'I have a blue banner'!L$2:L$2000)</f>
        <v>0</v>
      </c>
      <c r="S1200" s="1">
        <f>SUMIF('I have a blue banner'!A$2:A$2000,I1200,'I have a blue banner'!L$2:L$2000)</f>
        <v>0</v>
      </c>
      <c r="T1200" s="1">
        <f>SUMIF('I wanna go biking'!A$2:A$1000,D1200,'I wanna go biking'!D$2:D$2000)</f>
        <v>0</v>
      </c>
      <c r="U1200" s="1">
        <f>SUMIF('I wanna go biking'!A$2:A$2000,F1200,'I wanna go biking'!D$2:D$2000)</f>
        <v>0</v>
      </c>
      <c r="V1200" s="1">
        <f>SUMIF('I wanna go biking'!A$2:A$2000,H1200,'I wanna go biking'!D$2:D$2000)</f>
        <v>0</v>
      </c>
      <c r="W1200">
        <f t="shared" si="213"/>
        <v>0</v>
      </c>
      <c r="X1200">
        <f t="shared" si="214"/>
        <v>0</v>
      </c>
      <c r="Y1200">
        <f t="shared" si="215"/>
        <v>0</v>
      </c>
      <c r="Z1200">
        <f t="shared" si="216"/>
        <v>0</v>
      </c>
      <c r="AA1200">
        <f t="shared" si="217"/>
        <v>0</v>
      </c>
      <c r="AB1200">
        <f t="shared" si="218"/>
        <v>0</v>
      </c>
      <c r="AC1200" s="25">
        <f t="shared" si="219"/>
        <v>0</v>
      </c>
    </row>
    <row r="1201" spans="1:29">
      <c r="A1201">
        <f>'Data Entry'!A1202</f>
        <v>0</v>
      </c>
      <c r="B1201">
        <f>'Data Entry'!B1202</f>
        <v>0</v>
      </c>
      <c r="C1201">
        <f>'Data Entry'!C1202</f>
        <v>0</v>
      </c>
      <c r="D1201">
        <f>'Data Entry'!M1202</f>
        <v>0</v>
      </c>
      <c r="E1201">
        <f>'Data Entry'!N1202</f>
        <v>0</v>
      </c>
      <c r="F1201">
        <f>'Data Entry'!O1202</f>
        <v>0</v>
      </c>
      <c r="G1201">
        <f>'Data Entry'!P1202</f>
        <v>0</v>
      </c>
      <c r="H1201">
        <f>'Data Entry'!Q1202</f>
        <v>0</v>
      </c>
      <c r="I1201">
        <f>'Data Entry'!R1202</f>
        <v>0</v>
      </c>
      <c r="J1201">
        <f t="shared" si="209"/>
        <v>0</v>
      </c>
      <c r="K1201" s="1">
        <f>SUMIFS('I want to cry'!C$2:C$2000,'I want to cry'!$A$2:$A$2000,$B1201,'I want to cry'!$B$2:$B$2000,$C1201)</f>
        <v>0</v>
      </c>
      <c r="L1201" s="1">
        <f>SUMIFS('I want to cry'!D$2:D$2000,'I want to cry'!$A$2:$A$2000,$B1201,'I want to cry'!$B$2:$B$2000,$C1201)</f>
        <v>0</v>
      </c>
      <c r="M1201" s="1">
        <f>SUMIFS('I want to cry'!E$2:E$2000,'I want to cry'!$A$2:$A$2000,$B1201,'I want to cry'!$B$2:$B$2000,$C1201)</f>
        <v>0</v>
      </c>
      <c r="N1201" s="1">
        <f t="shared" si="210"/>
        <v>0</v>
      </c>
      <c r="O1201" s="1">
        <f t="shared" si="211"/>
        <v>0</v>
      </c>
      <c r="P1201" s="1">
        <f t="shared" si="212"/>
        <v>0</v>
      </c>
      <c r="Q1201" s="1">
        <f>SUMIF('I have a blue banner'!A$2:A$2000,D1201,'I have a blue banner'!L$2:L$2000)</f>
        <v>0</v>
      </c>
      <c r="R1201" s="1">
        <f>SUMIF('I have a blue banner'!A$2:A$2000,F1201,'I have a blue banner'!L$2:L$2000)</f>
        <v>0</v>
      </c>
      <c r="S1201" s="1">
        <f>SUMIF('I have a blue banner'!A$2:A$2000,I1201,'I have a blue banner'!L$2:L$2000)</f>
        <v>0</v>
      </c>
      <c r="T1201" s="1">
        <f>SUMIF('I wanna go biking'!A$2:A$1000,D1201,'I wanna go biking'!D$2:D$2000)</f>
        <v>0</v>
      </c>
      <c r="U1201" s="1">
        <f>SUMIF('I wanna go biking'!A$2:A$2000,F1201,'I wanna go biking'!D$2:D$2000)</f>
        <v>0</v>
      </c>
      <c r="V1201" s="1">
        <f>SUMIF('I wanna go biking'!A$2:A$2000,H1201,'I wanna go biking'!D$2:D$2000)</f>
        <v>0</v>
      </c>
      <c r="W1201">
        <f t="shared" si="213"/>
        <v>0</v>
      </c>
      <c r="X1201">
        <f t="shared" si="214"/>
        <v>0</v>
      </c>
      <c r="Y1201">
        <f t="shared" si="215"/>
        <v>0</v>
      </c>
      <c r="Z1201">
        <f t="shared" si="216"/>
        <v>0</v>
      </c>
      <c r="AA1201">
        <f t="shared" si="217"/>
        <v>0</v>
      </c>
      <c r="AB1201">
        <f t="shared" si="218"/>
        <v>0</v>
      </c>
      <c r="AC1201" s="25">
        <f t="shared" si="219"/>
        <v>0</v>
      </c>
    </row>
    <row r="1202" spans="1:29">
      <c r="A1202">
        <f>'Data Entry'!A1203</f>
        <v>0</v>
      </c>
      <c r="B1202">
        <f>'Data Entry'!B1203</f>
        <v>0</v>
      </c>
      <c r="C1202">
        <f>'Data Entry'!C1203</f>
        <v>0</v>
      </c>
      <c r="D1202">
        <f>'Data Entry'!M1203</f>
        <v>0</v>
      </c>
      <c r="E1202">
        <f>'Data Entry'!N1203</f>
        <v>0</v>
      </c>
      <c r="F1202">
        <f>'Data Entry'!O1203</f>
        <v>0</v>
      </c>
      <c r="G1202">
        <f>'Data Entry'!P1203</f>
        <v>0</v>
      </c>
      <c r="H1202">
        <f>'Data Entry'!Q1203</f>
        <v>0</v>
      </c>
      <c r="I1202">
        <f>'Data Entry'!R1203</f>
        <v>0</v>
      </c>
      <c r="J1202">
        <f t="shared" si="209"/>
        <v>0</v>
      </c>
      <c r="K1202" s="1">
        <f>SUMIFS('I want to cry'!C$2:C$2000,'I want to cry'!$A$2:$A$2000,$B1202,'I want to cry'!$B$2:$B$2000,$C1202)</f>
        <v>0</v>
      </c>
      <c r="L1202" s="1">
        <f>SUMIFS('I want to cry'!D$2:D$2000,'I want to cry'!$A$2:$A$2000,$B1202,'I want to cry'!$B$2:$B$2000,$C1202)</f>
        <v>0</v>
      </c>
      <c r="M1202" s="1">
        <f>SUMIFS('I want to cry'!E$2:E$2000,'I want to cry'!$A$2:$A$2000,$B1202,'I want to cry'!$B$2:$B$2000,$C1202)</f>
        <v>0</v>
      </c>
      <c r="N1202" s="1">
        <f t="shared" si="210"/>
        <v>0</v>
      </c>
      <c r="O1202" s="1">
        <f t="shared" si="211"/>
        <v>0</v>
      </c>
      <c r="P1202" s="1">
        <f t="shared" si="212"/>
        <v>0</v>
      </c>
      <c r="Q1202" s="1">
        <f>SUMIF('I have a blue banner'!A$2:A$2000,D1202,'I have a blue banner'!L$2:L$2000)</f>
        <v>0</v>
      </c>
      <c r="R1202" s="1">
        <f>SUMIF('I have a blue banner'!A$2:A$2000,F1202,'I have a blue banner'!L$2:L$2000)</f>
        <v>0</v>
      </c>
      <c r="S1202" s="1">
        <f>SUMIF('I have a blue banner'!A$2:A$2000,I1202,'I have a blue banner'!L$2:L$2000)</f>
        <v>0</v>
      </c>
      <c r="T1202" s="1">
        <f>SUMIF('I wanna go biking'!A$2:A$1000,D1202,'I wanna go biking'!D$2:D$2000)</f>
        <v>0</v>
      </c>
      <c r="U1202" s="1">
        <f>SUMIF('I wanna go biking'!A$2:A$2000,F1202,'I wanna go biking'!D$2:D$2000)</f>
        <v>0</v>
      </c>
      <c r="V1202" s="1">
        <f>SUMIF('I wanna go biking'!A$2:A$2000,H1202,'I wanna go biking'!D$2:D$2000)</f>
        <v>0</v>
      </c>
      <c r="W1202">
        <f t="shared" si="213"/>
        <v>0</v>
      </c>
      <c r="X1202">
        <f t="shared" si="214"/>
        <v>0</v>
      </c>
      <c r="Y1202">
        <f t="shared" si="215"/>
        <v>0</v>
      </c>
      <c r="Z1202">
        <f t="shared" si="216"/>
        <v>0</v>
      </c>
      <c r="AA1202">
        <f t="shared" si="217"/>
        <v>0</v>
      </c>
      <c r="AB1202">
        <f t="shared" si="218"/>
        <v>0</v>
      </c>
      <c r="AC1202" s="25">
        <f t="shared" si="219"/>
        <v>0</v>
      </c>
    </row>
    <row r="1203" spans="1:29">
      <c r="A1203">
        <f>'Data Entry'!A1204</f>
        <v>0</v>
      </c>
      <c r="B1203">
        <f>'Data Entry'!B1204</f>
        <v>0</v>
      </c>
      <c r="C1203">
        <f>'Data Entry'!C1204</f>
        <v>0</v>
      </c>
      <c r="D1203">
        <f>'Data Entry'!M1204</f>
        <v>0</v>
      </c>
      <c r="E1203">
        <f>'Data Entry'!N1204</f>
        <v>0</v>
      </c>
      <c r="F1203">
        <f>'Data Entry'!O1204</f>
        <v>0</v>
      </c>
      <c r="G1203">
        <f>'Data Entry'!P1204</f>
        <v>0</v>
      </c>
      <c r="H1203">
        <f>'Data Entry'!Q1204</f>
        <v>0</v>
      </c>
      <c r="I1203">
        <f>'Data Entry'!R1204</f>
        <v>0</v>
      </c>
      <c r="J1203">
        <f t="shared" si="209"/>
        <v>0</v>
      </c>
      <c r="K1203" s="1">
        <f>SUMIFS('I want to cry'!C$2:C$2000,'I want to cry'!$A$2:$A$2000,$B1203,'I want to cry'!$B$2:$B$2000,$C1203)</f>
        <v>0</v>
      </c>
      <c r="L1203" s="1">
        <f>SUMIFS('I want to cry'!D$2:D$2000,'I want to cry'!$A$2:$A$2000,$B1203,'I want to cry'!$B$2:$B$2000,$C1203)</f>
        <v>0</v>
      </c>
      <c r="M1203" s="1">
        <f>SUMIFS('I want to cry'!E$2:E$2000,'I want to cry'!$A$2:$A$2000,$B1203,'I want to cry'!$B$2:$B$2000,$C1203)</f>
        <v>0</v>
      </c>
      <c r="N1203" s="1">
        <f t="shared" si="210"/>
        <v>0</v>
      </c>
      <c r="O1203" s="1">
        <f t="shared" si="211"/>
        <v>0</v>
      </c>
      <c r="P1203" s="1">
        <f t="shared" si="212"/>
        <v>0</v>
      </c>
      <c r="Q1203" s="1">
        <f>SUMIF('I have a blue banner'!A$2:A$2000,D1203,'I have a blue banner'!L$2:L$2000)</f>
        <v>0</v>
      </c>
      <c r="R1203" s="1">
        <f>SUMIF('I have a blue banner'!A$2:A$2000,F1203,'I have a blue banner'!L$2:L$2000)</f>
        <v>0</v>
      </c>
      <c r="S1203" s="1">
        <f>SUMIF('I have a blue banner'!A$2:A$2000,I1203,'I have a blue banner'!L$2:L$2000)</f>
        <v>0</v>
      </c>
      <c r="T1203" s="1">
        <f>SUMIF('I wanna go biking'!A$2:A$1000,D1203,'I wanna go biking'!D$2:D$2000)</f>
        <v>0</v>
      </c>
      <c r="U1203" s="1">
        <f>SUMIF('I wanna go biking'!A$2:A$2000,F1203,'I wanna go biking'!D$2:D$2000)</f>
        <v>0</v>
      </c>
      <c r="V1203" s="1">
        <f>SUMIF('I wanna go biking'!A$2:A$2000,H1203,'I wanna go biking'!D$2:D$2000)</f>
        <v>0</v>
      </c>
      <c r="W1203">
        <f t="shared" si="213"/>
        <v>0</v>
      </c>
      <c r="X1203">
        <f t="shared" si="214"/>
        <v>0</v>
      </c>
      <c r="Y1203">
        <f t="shared" si="215"/>
        <v>0</v>
      </c>
      <c r="Z1203">
        <f t="shared" si="216"/>
        <v>0</v>
      </c>
      <c r="AA1203">
        <f t="shared" si="217"/>
        <v>0</v>
      </c>
      <c r="AB1203">
        <f t="shared" si="218"/>
        <v>0</v>
      </c>
      <c r="AC1203" s="25">
        <f t="shared" si="219"/>
        <v>0</v>
      </c>
    </row>
    <row r="1204" spans="1:29">
      <c r="A1204">
        <f>'Data Entry'!A1205</f>
        <v>0</v>
      </c>
      <c r="B1204">
        <f>'Data Entry'!B1205</f>
        <v>0</v>
      </c>
      <c r="C1204">
        <f>'Data Entry'!C1205</f>
        <v>0</v>
      </c>
      <c r="D1204">
        <f>'Data Entry'!M1205</f>
        <v>0</v>
      </c>
      <c r="E1204">
        <f>'Data Entry'!N1205</f>
        <v>0</v>
      </c>
      <c r="F1204">
        <f>'Data Entry'!O1205</f>
        <v>0</v>
      </c>
      <c r="G1204">
        <f>'Data Entry'!P1205</f>
        <v>0</v>
      </c>
      <c r="H1204">
        <f>'Data Entry'!Q1205</f>
        <v>0</v>
      </c>
      <c r="I1204">
        <f>'Data Entry'!R1205</f>
        <v>0</v>
      </c>
      <c r="J1204">
        <f t="shared" si="209"/>
        <v>0</v>
      </c>
      <c r="K1204" s="1">
        <f>SUMIFS('I want to cry'!C$2:C$2000,'I want to cry'!$A$2:$A$2000,$B1204,'I want to cry'!$B$2:$B$2000,$C1204)</f>
        <v>0</v>
      </c>
      <c r="L1204" s="1">
        <f>SUMIFS('I want to cry'!D$2:D$2000,'I want to cry'!$A$2:$A$2000,$B1204,'I want to cry'!$B$2:$B$2000,$C1204)</f>
        <v>0</v>
      </c>
      <c r="M1204" s="1">
        <f>SUMIFS('I want to cry'!E$2:E$2000,'I want to cry'!$A$2:$A$2000,$B1204,'I want to cry'!$B$2:$B$2000,$C1204)</f>
        <v>0</v>
      </c>
      <c r="N1204" s="1">
        <f t="shared" si="210"/>
        <v>0</v>
      </c>
      <c r="O1204" s="1">
        <f t="shared" si="211"/>
        <v>0</v>
      </c>
      <c r="P1204" s="1">
        <f t="shared" si="212"/>
        <v>0</v>
      </c>
      <c r="Q1204" s="1">
        <f>SUMIF('I have a blue banner'!A$2:A$2000,D1204,'I have a blue banner'!L$2:L$2000)</f>
        <v>0</v>
      </c>
      <c r="R1204" s="1">
        <f>SUMIF('I have a blue banner'!A$2:A$2000,F1204,'I have a blue banner'!L$2:L$2000)</f>
        <v>0</v>
      </c>
      <c r="S1204" s="1">
        <f>SUMIF('I have a blue banner'!A$2:A$2000,I1204,'I have a blue banner'!L$2:L$2000)</f>
        <v>0</v>
      </c>
      <c r="T1204" s="1">
        <f>SUMIF('I wanna go biking'!A$2:A$1000,D1204,'I wanna go biking'!D$2:D$2000)</f>
        <v>0</v>
      </c>
      <c r="U1204" s="1">
        <f>SUMIF('I wanna go biking'!A$2:A$2000,F1204,'I wanna go biking'!D$2:D$2000)</f>
        <v>0</v>
      </c>
      <c r="V1204" s="1">
        <f>SUMIF('I wanna go biking'!A$2:A$2000,H1204,'I wanna go biking'!D$2:D$2000)</f>
        <v>0</v>
      </c>
      <c r="W1204">
        <f t="shared" si="213"/>
        <v>0</v>
      </c>
      <c r="X1204">
        <f t="shared" si="214"/>
        <v>0</v>
      </c>
      <c r="Y1204">
        <f t="shared" si="215"/>
        <v>0</v>
      </c>
      <c r="Z1204">
        <f t="shared" si="216"/>
        <v>0</v>
      </c>
      <c r="AA1204">
        <f t="shared" si="217"/>
        <v>0</v>
      </c>
      <c r="AB1204">
        <f t="shared" si="218"/>
        <v>0</v>
      </c>
      <c r="AC1204" s="25">
        <f t="shared" si="219"/>
        <v>0</v>
      </c>
    </row>
    <row r="1205" spans="1:29">
      <c r="A1205">
        <f>'Data Entry'!A1206</f>
        <v>0</v>
      </c>
      <c r="B1205">
        <f>'Data Entry'!B1206</f>
        <v>0</v>
      </c>
      <c r="C1205">
        <f>'Data Entry'!C1206</f>
        <v>0</v>
      </c>
      <c r="D1205">
        <f>'Data Entry'!M1206</f>
        <v>0</v>
      </c>
      <c r="E1205">
        <f>'Data Entry'!N1206</f>
        <v>0</v>
      </c>
      <c r="F1205">
        <f>'Data Entry'!O1206</f>
        <v>0</v>
      </c>
      <c r="G1205">
        <f>'Data Entry'!P1206</f>
        <v>0</v>
      </c>
      <c r="H1205">
        <f>'Data Entry'!Q1206</f>
        <v>0</v>
      </c>
      <c r="I1205">
        <f>'Data Entry'!R1206</f>
        <v>0</v>
      </c>
      <c r="J1205">
        <f t="shared" si="209"/>
        <v>0</v>
      </c>
      <c r="K1205" s="1">
        <f>SUMIFS('I want to cry'!C$2:C$2000,'I want to cry'!$A$2:$A$2000,$B1205,'I want to cry'!$B$2:$B$2000,$C1205)</f>
        <v>0</v>
      </c>
      <c r="L1205" s="1">
        <f>SUMIFS('I want to cry'!D$2:D$2000,'I want to cry'!$A$2:$A$2000,$B1205,'I want to cry'!$B$2:$B$2000,$C1205)</f>
        <v>0</v>
      </c>
      <c r="M1205" s="1">
        <f>SUMIFS('I want to cry'!E$2:E$2000,'I want to cry'!$A$2:$A$2000,$B1205,'I want to cry'!$B$2:$B$2000,$C1205)</f>
        <v>0</v>
      </c>
      <c r="N1205" s="1">
        <f t="shared" si="210"/>
        <v>0</v>
      </c>
      <c r="O1205" s="1">
        <f t="shared" si="211"/>
        <v>0</v>
      </c>
      <c r="P1205" s="1">
        <f t="shared" si="212"/>
        <v>0</v>
      </c>
      <c r="Q1205" s="1">
        <f>SUMIF('I have a blue banner'!A$2:A$2000,D1205,'I have a blue banner'!L$2:L$2000)</f>
        <v>0</v>
      </c>
      <c r="R1205" s="1">
        <f>SUMIF('I have a blue banner'!A$2:A$2000,F1205,'I have a blue banner'!L$2:L$2000)</f>
        <v>0</v>
      </c>
      <c r="S1205" s="1">
        <f>SUMIF('I have a blue banner'!A$2:A$2000,I1205,'I have a blue banner'!L$2:L$2000)</f>
        <v>0</v>
      </c>
      <c r="T1205" s="1">
        <f>SUMIF('I wanna go biking'!A$2:A$1000,D1205,'I wanna go biking'!D$2:D$2000)</f>
        <v>0</v>
      </c>
      <c r="U1205" s="1">
        <f>SUMIF('I wanna go biking'!A$2:A$2000,F1205,'I wanna go biking'!D$2:D$2000)</f>
        <v>0</v>
      </c>
      <c r="V1205" s="1">
        <f>SUMIF('I wanna go biking'!A$2:A$2000,H1205,'I wanna go biking'!D$2:D$2000)</f>
        <v>0</v>
      </c>
      <c r="W1205">
        <f t="shared" si="213"/>
        <v>0</v>
      </c>
      <c r="X1205">
        <f t="shared" si="214"/>
        <v>0</v>
      </c>
      <c r="Y1205">
        <f t="shared" si="215"/>
        <v>0</v>
      </c>
      <c r="Z1205">
        <f t="shared" si="216"/>
        <v>0</v>
      </c>
      <c r="AA1205">
        <f t="shared" si="217"/>
        <v>0</v>
      </c>
      <c r="AB1205">
        <f t="shared" si="218"/>
        <v>0</v>
      </c>
      <c r="AC1205" s="25">
        <f t="shared" si="219"/>
        <v>0</v>
      </c>
    </row>
    <row r="1206" spans="1:29">
      <c r="A1206">
        <f>'Data Entry'!A1207</f>
        <v>0</v>
      </c>
      <c r="B1206">
        <f>'Data Entry'!B1207</f>
        <v>0</v>
      </c>
      <c r="C1206">
        <f>'Data Entry'!C1207</f>
        <v>0</v>
      </c>
      <c r="D1206">
        <f>'Data Entry'!M1207</f>
        <v>0</v>
      </c>
      <c r="E1206">
        <f>'Data Entry'!N1207</f>
        <v>0</v>
      </c>
      <c r="F1206">
        <f>'Data Entry'!O1207</f>
        <v>0</v>
      </c>
      <c r="G1206">
        <f>'Data Entry'!P1207</f>
        <v>0</v>
      </c>
      <c r="H1206">
        <f>'Data Entry'!Q1207</f>
        <v>0</v>
      </c>
      <c r="I1206">
        <f>'Data Entry'!R1207</f>
        <v>0</v>
      </c>
      <c r="J1206">
        <f t="shared" si="209"/>
        <v>0</v>
      </c>
      <c r="K1206" s="1">
        <f>SUMIFS('I want to cry'!C$2:C$2000,'I want to cry'!$A$2:$A$2000,$B1206,'I want to cry'!$B$2:$B$2000,$C1206)</f>
        <v>0</v>
      </c>
      <c r="L1206" s="1">
        <f>SUMIFS('I want to cry'!D$2:D$2000,'I want to cry'!$A$2:$A$2000,$B1206,'I want to cry'!$B$2:$B$2000,$C1206)</f>
        <v>0</v>
      </c>
      <c r="M1206" s="1">
        <f>SUMIFS('I want to cry'!E$2:E$2000,'I want to cry'!$A$2:$A$2000,$B1206,'I want to cry'!$B$2:$B$2000,$C1206)</f>
        <v>0</v>
      </c>
      <c r="N1206" s="1">
        <f t="shared" si="210"/>
        <v>0</v>
      </c>
      <c r="O1206" s="1">
        <f t="shared" si="211"/>
        <v>0</v>
      </c>
      <c r="P1206" s="1">
        <f t="shared" si="212"/>
        <v>0</v>
      </c>
      <c r="Q1206" s="1">
        <f>SUMIF('I have a blue banner'!A$2:A$2000,D1206,'I have a blue banner'!L$2:L$2000)</f>
        <v>0</v>
      </c>
      <c r="R1206" s="1">
        <f>SUMIF('I have a blue banner'!A$2:A$2000,F1206,'I have a blue banner'!L$2:L$2000)</f>
        <v>0</v>
      </c>
      <c r="S1206" s="1">
        <f>SUMIF('I have a blue banner'!A$2:A$2000,I1206,'I have a blue banner'!L$2:L$2000)</f>
        <v>0</v>
      </c>
      <c r="T1206" s="1">
        <f>SUMIF('I wanna go biking'!A$2:A$1000,D1206,'I wanna go biking'!D$2:D$2000)</f>
        <v>0</v>
      </c>
      <c r="U1206" s="1">
        <f>SUMIF('I wanna go biking'!A$2:A$2000,F1206,'I wanna go biking'!D$2:D$2000)</f>
        <v>0</v>
      </c>
      <c r="V1206" s="1">
        <f>SUMIF('I wanna go biking'!A$2:A$2000,H1206,'I wanna go biking'!D$2:D$2000)</f>
        <v>0</v>
      </c>
      <c r="W1206">
        <f t="shared" si="213"/>
        <v>0</v>
      </c>
      <c r="X1206">
        <f t="shared" si="214"/>
        <v>0</v>
      </c>
      <c r="Y1206">
        <f t="shared" si="215"/>
        <v>0</v>
      </c>
      <c r="Z1206">
        <f t="shared" si="216"/>
        <v>0</v>
      </c>
      <c r="AA1206">
        <f t="shared" si="217"/>
        <v>0</v>
      </c>
      <c r="AB1206">
        <f t="shared" si="218"/>
        <v>0</v>
      </c>
      <c r="AC1206" s="25">
        <f t="shared" si="219"/>
        <v>0</v>
      </c>
    </row>
    <row r="1207" spans="1:29">
      <c r="A1207">
        <f>'Data Entry'!A1208</f>
        <v>0</v>
      </c>
      <c r="B1207">
        <f>'Data Entry'!B1208</f>
        <v>0</v>
      </c>
      <c r="C1207">
        <f>'Data Entry'!C1208</f>
        <v>0</v>
      </c>
      <c r="D1207">
        <f>'Data Entry'!M1208</f>
        <v>0</v>
      </c>
      <c r="E1207">
        <f>'Data Entry'!N1208</f>
        <v>0</v>
      </c>
      <c r="F1207">
        <f>'Data Entry'!O1208</f>
        <v>0</v>
      </c>
      <c r="G1207">
        <f>'Data Entry'!P1208</f>
        <v>0</v>
      </c>
      <c r="H1207">
        <f>'Data Entry'!Q1208</f>
        <v>0</v>
      </c>
      <c r="I1207">
        <f>'Data Entry'!R1208</f>
        <v>0</v>
      </c>
      <c r="J1207">
        <f t="shared" si="209"/>
        <v>0</v>
      </c>
      <c r="K1207" s="1">
        <f>SUMIFS('I want to cry'!C$2:C$2000,'I want to cry'!$A$2:$A$2000,$B1207,'I want to cry'!$B$2:$B$2000,$C1207)</f>
        <v>0</v>
      </c>
      <c r="L1207" s="1">
        <f>SUMIFS('I want to cry'!D$2:D$2000,'I want to cry'!$A$2:$A$2000,$B1207,'I want to cry'!$B$2:$B$2000,$C1207)</f>
        <v>0</v>
      </c>
      <c r="M1207" s="1">
        <f>SUMIFS('I want to cry'!E$2:E$2000,'I want to cry'!$A$2:$A$2000,$B1207,'I want to cry'!$B$2:$B$2000,$C1207)</f>
        <v>0</v>
      </c>
      <c r="N1207" s="1">
        <f t="shared" si="210"/>
        <v>0</v>
      </c>
      <c r="O1207" s="1">
        <f t="shared" si="211"/>
        <v>0</v>
      </c>
      <c r="P1207" s="1">
        <f t="shared" si="212"/>
        <v>0</v>
      </c>
      <c r="Q1207" s="1">
        <f>SUMIF('I have a blue banner'!A$2:A$2000,D1207,'I have a blue banner'!L$2:L$2000)</f>
        <v>0</v>
      </c>
      <c r="R1207" s="1">
        <f>SUMIF('I have a blue banner'!A$2:A$2000,F1207,'I have a blue banner'!L$2:L$2000)</f>
        <v>0</v>
      </c>
      <c r="S1207" s="1">
        <f>SUMIF('I have a blue banner'!A$2:A$2000,I1207,'I have a blue banner'!L$2:L$2000)</f>
        <v>0</v>
      </c>
      <c r="T1207" s="1">
        <f>SUMIF('I wanna go biking'!A$2:A$1000,D1207,'I wanna go biking'!D$2:D$2000)</f>
        <v>0</v>
      </c>
      <c r="U1207" s="1">
        <f>SUMIF('I wanna go biking'!A$2:A$2000,F1207,'I wanna go biking'!D$2:D$2000)</f>
        <v>0</v>
      </c>
      <c r="V1207" s="1">
        <f>SUMIF('I wanna go biking'!A$2:A$2000,H1207,'I wanna go biking'!D$2:D$2000)</f>
        <v>0</v>
      </c>
      <c r="W1207">
        <f t="shared" si="213"/>
        <v>0</v>
      </c>
      <c r="X1207">
        <f t="shared" si="214"/>
        <v>0</v>
      </c>
      <c r="Y1207">
        <f t="shared" si="215"/>
        <v>0</v>
      </c>
      <c r="Z1207">
        <f t="shared" si="216"/>
        <v>0</v>
      </c>
      <c r="AA1207">
        <f t="shared" si="217"/>
        <v>0</v>
      </c>
      <c r="AB1207">
        <f t="shared" si="218"/>
        <v>0</v>
      </c>
      <c r="AC1207" s="25">
        <f t="shared" si="219"/>
        <v>0</v>
      </c>
    </row>
    <row r="1208" spans="1:29">
      <c r="A1208">
        <f>'Data Entry'!A1209</f>
        <v>0</v>
      </c>
      <c r="B1208">
        <f>'Data Entry'!B1209</f>
        <v>0</v>
      </c>
      <c r="C1208">
        <f>'Data Entry'!C1209</f>
        <v>0</v>
      </c>
      <c r="D1208">
        <f>'Data Entry'!M1209</f>
        <v>0</v>
      </c>
      <c r="E1208">
        <f>'Data Entry'!N1209</f>
        <v>0</v>
      </c>
      <c r="F1208">
        <f>'Data Entry'!O1209</f>
        <v>0</v>
      </c>
      <c r="G1208">
        <f>'Data Entry'!P1209</f>
        <v>0</v>
      </c>
      <c r="H1208">
        <f>'Data Entry'!Q1209</f>
        <v>0</v>
      </c>
      <c r="I1208">
        <f>'Data Entry'!R1209</f>
        <v>0</v>
      </c>
      <c r="J1208">
        <f t="shared" si="209"/>
        <v>0</v>
      </c>
      <c r="K1208" s="1">
        <f>SUMIFS('I want to cry'!C$2:C$2000,'I want to cry'!$A$2:$A$2000,$B1208,'I want to cry'!$B$2:$B$2000,$C1208)</f>
        <v>0</v>
      </c>
      <c r="L1208" s="1">
        <f>SUMIFS('I want to cry'!D$2:D$2000,'I want to cry'!$A$2:$A$2000,$B1208,'I want to cry'!$B$2:$B$2000,$C1208)</f>
        <v>0</v>
      </c>
      <c r="M1208" s="1">
        <f>SUMIFS('I want to cry'!E$2:E$2000,'I want to cry'!$A$2:$A$2000,$B1208,'I want to cry'!$B$2:$B$2000,$C1208)</f>
        <v>0</v>
      </c>
      <c r="N1208" s="1">
        <f t="shared" si="210"/>
        <v>0</v>
      </c>
      <c r="O1208" s="1">
        <f t="shared" si="211"/>
        <v>0</v>
      </c>
      <c r="P1208" s="1">
        <f t="shared" si="212"/>
        <v>0</v>
      </c>
      <c r="Q1208" s="1">
        <f>SUMIF('I have a blue banner'!A$2:A$2000,D1208,'I have a blue banner'!L$2:L$2000)</f>
        <v>0</v>
      </c>
      <c r="R1208" s="1">
        <f>SUMIF('I have a blue banner'!A$2:A$2000,F1208,'I have a blue banner'!L$2:L$2000)</f>
        <v>0</v>
      </c>
      <c r="S1208" s="1">
        <f>SUMIF('I have a blue banner'!A$2:A$2000,I1208,'I have a blue banner'!L$2:L$2000)</f>
        <v>0</v>
      </c>
      <c r="T1208" s="1">
        <f>SUMIF('I wanna go biking'!A$2:A$1000,D1208,'I wanna go biking'!D$2:D$2000)</f>
        <v>0</v>
      </c>
      <c r="U1208" s="1">
        <f>SUMIF('I wanna go biking'!A$2:A$2000,F1208,'I wanna go biking'!D$2:D$2000)</f>
        <v>0</v>
      </c>
      <c r="V1208" s="1">
        <f>SUMIF('I wanna go biking'!A$2:A$2000,H1208,'I wanna go biking'!D$2:D$2000)</f>
        <v>0</v>
      </c>
      <c r="W1208">
        <f t="shared" si="213"/>
        <v>0</v>
      </c>
      <c r="X1208">
        <f t="shared" si="214"/>
        <v>0</v>
      </c>
      <c r="Y1208">
        <f t="shared" si="215"/>
        <v>0</v>
      </c>
      <c r="Z1208">
        <f t="shared" si="216"/>
        <v>0</v>
      </c>
      <c r="AA1208">
        <f t="shared" si="217"/>
        <v>0</v>
      </c>
      <c r="AB1208">
        <f t="shared" si="218"/>
        <v>0</v>
      </c>
      <c r="AC1208" s="25">
        <f t="shared" si="219"/>
        <v>0</v>
      </c>
    </row>
    <row r="1209" spans="1:29">
      <c r="A1209">
        <f>'Data Entry'!A1210</f>
        <v>0</v>
      </c>
      <c r="B1209">
        <f>'Data Entry'!B1210</f>
        <v>0</v>
      </c>
      <c r="C1209">
        <f>'Data Entry'!C1210</f>
        <v>0</v>
      </c>
      <c r="D1209">
        <f>'Data Entry'!M1210</f>
        <v>0</v>
      </c>
      <c r="E1209">
        <f>'Data Entry'!N1210</f>
        <v>0</v>
      </c>
      <c r="F1209">
        <f>'Data Entry'!O1210</f>
        <v>0</v>
      </c>
      <c r="G1209">
        <f>'Data Entry'!P1210</f>
        <v>0</v>
      </c>
      <c r="H1209">
        <f>'Data Entry'!Q1210</f>
        <v>0</v>
      </c>
      <c r="I1209">
        <f>'Data Entry'!R1210</f>
        <v>0</v>
      </c>
      <c r="J1209">
        <f t="shared" si="209"/>
        <v>0</v>
      </c>
      <c r="K1209" s="1">
        <f>SUMIFS('I want to cry'!C$2:C$2000,'I want to cry'!$A$2:$A$2000,$B1209,'I want to cry'!$B$2:$B$2000,$C1209)</f>
        <v>0</v>
      </c>
      <c r="L1209" s="1">
        <f>SUMIFS('I want to cry'!D$2:D$2000,'I want to cry'!$A$2:$A$2000,$B1209,'I want to cry'!$B$2:$B$2000,$C1209)</f>
        <v>0</v>
      </c>
      <c r="M1209" s="1">
        <f>SUMIFS('I want to cry'!E$2:E$2000,'I want to cry'!$A$2:$A$2000,$B1209,'I want to cry'!$B$2:$B$2000,$C1209)</f>
        <v>0</v>
      </c>
      <c r="N1209" s="1">
        <f t="shared" si="210"/>
        <v>0</v>
      </c>
      <c r="O1209" s="1">
        <f t="shared" si="211"/>
        <v>0</v>
      </c>
      <c r="P1209" s="1">
        <f t="shared" si="212"/>
        <v>0</v>
      </c>
      <c r="Q1209" s="1">
        <f>SUMIF('I have a blue banner'!A$2:A$2000,D1209,'I have a blue banner'!L$2:L$2000)</f>
        <v>0</v>
      </c>
      <c r="R1209" s="1">
        <f>SUMIF('I have a blue banner'!A$2:A$2000,F1209,'I have a blue banner'!L$2:L$2000)</f>
        <v>0</v>
      </c>
      <c r="S1209" s="1">
        <f>SUMIF('I have a blue banner'!A$2:A$2000,I1209,'I have a blue banner'!L$2:L$2000)</f>
        <v>0</v>
      </c>
      <c r="T1209" s="1">
        <f>SUMIF('I wanna go biking'!A$2:A$1000,D1209,'I wanna go biking'!D$2:D$2000)</f>
        <v>0</v>
      </c>
      <c r="U1209" s="1">
        <f>SUMIF('I wanna go biking'!A$2:A$2000,F1209,'I wanna go biking'!D$2:D$2000)</f>
        <v>0</v>
      </c>
      <c r="V1209" s="1">
        <f>SUMIF('I wanna go biking'!A$2:A$2000,H1209,'I wanna go biking'!D$2:D$2000)</f>
        <v>0</v>
      </c>
      <c r="W1209">
        <f t="shared" si="213"/>
        <v>0</v>
      </c>
      <c r="X1209">
        <f t="shared" si="214"/>
        <v>0</v>
      </c>
      <c r="Y1209">
        <f t="shared" si="215"/>
        <v>0</v>
      </c>
      <c r="Z1209">
        <f t="shared" si="216"/>
        <v>0</v>
      </c>
      <c r="AA1209">
        <f t="shared" si="217"/>
        <v>0</v>
      </c>
      <c r="AB1209">
        <f t="shared" si="218"/>
        <v>0</v>
      </c>
      <c r="AC1209" s="25">
        <f t="shared" si="219"/>
        <v>0</v>
      </c>
    </row>
    <row r="1210" spans="1:29">
      <c r="A1210">
        <f>'Data Entry'!A1211</f>
        <v>0</v>
      </c>
      <c r="B1210">
        <f>'Data Entry'!B1211</f>
        <v>0</v>
      </c>
      <c r="C1210">
        <f>'Data Entry'!C1211</f>
        <v>0</v>
      </c>
      <c r="D1210">
        <f>'Data Entry'!M1211</f>
        <v>0</v>
      </c>
      <c r="E1210">
        <f>'Data Entry'!N1211</f>
        <v>0</v>
      </c>
      <c r="F1210">
        <f>'Data Entry'!O1211</f>
        <v>0</v>
      </c>
      <c r="G1210">
        <f>'Data Entry'!P1211</f>
        <v>0</v>
      </c>
      <c r="H1210">
        <f>'Data Entry'!Q1211</f>
        <v>0</v>
      </c>
      <c r="I1210">
        <f>'Data Entry'!R1211</f>
        <v>0</v>
      </c>
      <c r="J1210">
        <f t="shared" si="209"/>
        <v>0</v>
      </c>
      <c r="K1210" s="1">
        <f>SUMIFS('I want to cry'!C$2:C$2000,'I want to cry'!$A$2:$A$2000,$B1210,'I want to cry'!$B$2:$B$2000,$C1210)</f>
        <v>0</v>
      </c>
      <c r="L1210" s="1">
        <f>SUMIFS('I want to cry'!D$2:D$2000,'I want to cry'!$A$2:$A$2000,$B1210,'I want to cry'!$B$2:$B$2000,$C1210)</f>
        <v>0</v>
      </c>
      <c r="M1210" s="1">
        <f>SUMIFS('I want to cry'!E$2:E$2000,'I want to cry'!$A$2:$A$2000,$B1210,'I want to cry'!$B$2:$B$2000,$C1210)</f>
        <v>0</v>
      </c>
      <c r="N1210" s="1">
        <f t="shared" si="210"/>
        <v>0</v>
      </c>
      <c r="O1210" s="1">
        <f t="shared" si="211"/>
        <v>0</v>
      </c>
      <c r="P1210" s="1">
        <f t="shared" si="212"/>
        <v>0</v>
      </c>
      <c r="Q1210" s="1">
        <f>SUMIF('I have a blue banner'!A$2:A$2000,D1210,'I have a blue banner'!L$2:L$2000)</f>
        <v>0</v>
      </c>
      <c r="R1210" s="1">
        <f>SUMIF('I have a blue banner'!A$2:A$2000,F1210,'I have a blue banner'!L$2:L$2000)</f>
        <v>0</v>
      </c>
      <c r="S1210" s="1">
        <f>SUMIF('I have a blue banner'!A$2:A$2000,I1210,'I have a blue banner'!L$2:L$2000)</f>
        <v>0</v>
      </c>
      <c r="T1210" s="1">
        <f>SUMIF('I wanna go biking'!A$2:A$1000,D1210,'I wanna go biking'!D$2:D$2000)</f>
        <v>0</v>
      </c>
      <c r="U1210" s="1">
        <f>SUMIF('I wanna go biking'!A$2:A$2000,F1210,'I wanna go biking'!D$2:D$2000)</f>
        <v>0</v>
      </c>
      <c r="V1210" s="1">
        <f>SUMIF('I wanna go biking'!A$2:A$2000,H1210,'I wanna go biking'!D$2:D$2000)</f>
        <v>0</v>
      </c>
      <c r="W1210">
        <f t="shared" si="213"/>
        <v>0</v>
      </c>
      <c r="X1210">
        <f t="shared" si="214"/>
        <v>0</v>
      </c>
      <c r="Y1210">
        <f t="shared" si="215"/>
        <v>0</v>
      </c>
      <c r="Z1210">
        <f t="shared" si="216"/>
        <v>0</v>
      </c>
      <c r="AA1210">
        <f t="shared" si="217"/>
        <v>0</v>
      </c>
      <c r="AB1210">
        <f t="shared" si="218"/>
        <v>0</v>
      </c>
      <c r="AC1210" s="25">
        <f t="shared" si="219"/>
        <v>0</v>
      </c>
    </row>
    <row r="1211" spans="1:29">
      <c r="A1211">
        <f>'Data Entry'!A1212</f>
        <v>0</v>
      </c>
      <c r="B1211">
        <f>'Data Entry'!B1212</f>
        <v>0</v>
      </c>
      <c r="C1211">
        <f>'Data Entry'!C1212</f>
        <v>0</v>
      </c>
      <c r="D1211">
        <f>'Data Entry'!M1212</f>
        <v>0</v>
      </c>
      <c r="E1211">
        <f>'Data Entry'!N1212</f>
        <v>0</v>
      </c>
      <c r="F1211">
        <f>'Data Entry'!O1212</f>
        <v>0</v>
      </c>
      <c r="G1211">
        <f>'Data Entry'!P1212</f>
        <v>0</v>
      </c>
      <c r="H1211">
        <f>'Data Entry'!Q1212</f>
        <v>0</v>
      </c>
      <c r="I1211">
        <f>'Data Entry'!R1212</f>
        <v>0</v>
      </c>
      <c r="J1211">
        <f t="shared" si="209"/>
        <v>0</v>
      </c>
      <c r="K1211" s="1">
        <f>SUMIFS('I want to cry'!C$2:C$2000,'I want to cry'!$A$2:$A$2000,$B1211,'I want to cry'!$B$2:$B$2000,$C1211)</f>
        <v>0</v>
      </c>
      <c r="L1211" s="1">
        <f>SUMIFS('I want to cry'!D$2:D$2000,'I want to cry'!$A$2:$A$2000,$B1211,'I want to cry'!$B$2:$B$2000,$C1211)</f>
        <v>0</v>
      </c>
      <c r="M1211" s="1">
        <f>SUMIFS('I want to cry'!E$2:E$2000,'I want to cry'!$A$2:$A$2000,$B1211,'I want to cry'!$B$2:$B$2000,$C1211)</f>
        <v>0</v>
      </c>
      <c r="N1211" s="1">
        <f t="shared" si="210"/>
        <v>0</v>
      </c>
      <c r="O1211" s="1">
        <f t="shared" si="211"/>
        <v>0</v>
      </c>
      <c r="P1211" s="1">
        <f t="shared" si="212"/>
        <v>0</v>
      </c>
      <c r="Q1211" s="1">
        <f>SUMIF('I have a blue banner'!A$2:A$2000,D1211,'I have a blue banner'!L$2:L$2000)</f>
        <v>0</v>
      </c>
      <c r="R1211" s="1">
        <f>SUMIF('I have a blue banner'!A$2:A$2000,F1211,'I have a blue banner'!L$2:L$2000)</f>
        <v>0</v>
      </c>
      <c r="S1211" s="1">
        <f>SUMIF('I have a blue banner'!A$2:A$2000,I1211,'I have a blue banner'!L$2:L$2000)</f>
        <v>0</v>
      </c>
      <c r="T1211" s="1">
        <f>SUMIF('I wanna go biking'!A$2:A$1000,D1211,'I wanna go biking'!D$2:D$2000)</f>
        <v>0</v>
      </c>
      <c r="U1211" s="1">
        <f>SUMIF('I wanna go biking'!A$2:A$2000,F1211,'I wanna go biking'!D$2:D$2000)</f>
        <v>0</v>
      </c>
      <c r="V1211" s="1">
        <f>SUMIF('I wanna go biking'!A$2:A$2000,H1211,'I wanna go biking'!D$2:D$2000)</f>
        <v>0</v>
      </c>
      <c r="W1211">
        <f t="shared" si="213"/>
        <v>0</v>
      </c>
      <c r="X1211">
        <f t="shared" si="214"/>
        <v>0</v>
      </c>
      <c r="Y1211">
        <f t="shared" si="215"/>
        <v>0</v>
      </c>
      <c r="Z1211">
        <f t="shared" si="216"/>
        <v>0</v>
      </c>
      <c r="AA1211">
        <f t="shared" si="217"/>
        <v>0</v>
      </c>
      <c r="AB1211">
        <f t="shared" si="218"/>
        <v>0</v>
      </c>
      <c r="AC1211" s="25">
        <f t="shared" si="219"/>
        <v>0</v>
      </c>
    </row>
    <row r="1212" spans="1:29">
      <c r="A1212">
        <f>'Data Entry'!A1213</f>
        <v>0</v>
      </c>
      <c r="B1212">
        <f>'Data Entry'!B1213</f>
        <v>0</v>
      </c>
      <c r="C1212">
        <f>'Data Entry'!C1213</f>
        <v>0</v>
      </c>
      <c r="D1212">
        <f>'Data Entry'!M1213</f>
        <v>0</v>
      </c>
      <c r="E1212">
        <f>'Data Entry'!N1213</f>
        <v>0</v>
      </c>
      <c r="F1212">
        <f>'Data Entry'!O1213</f>
        <v>0</v>
      </c>
      <c r="G1212">
        <f>'Data Entry'!P1213</f>
        <v>0</v>
      </c>
      <c r="H1212">
        <f>'Data Entry'!Q1213</f>
        <v>0</v>
      </c>
      <c r="I1212">
        <f>'Data Entry'!R1213</f>
        <v>0</v>
      </c>
      <c r="J1212">
        <f t="shared" si="209"/>
        <v>0</v>
      </c>
      <c r="K1212" s="1">
        <f>SUMIFS('I want to cry'!C$2:C$2000,'I want to cry'!$A$2:$A$2000,$B1212,'I want to cry'!$B$2:$B$2000,$C1212)</f>
        <v>0</v>
      </c>
      <c r="L1212" s="1">
        <f>SUMIFS('I want to cry'!D$2:D$2000,'I want to cry'!$A$2:$A$2000,$B1212,'I want to cry'!$B$2:$B$2000,$C1212)</f>
        <v>0</v>
      </c>
      <c r="M1212" s="1">
        <f>SUMIFS('I want to cry'!E$2:E$2000,'I want to cry'!$A$2:$A$2000,$B1212,'I want to cry'!$B$2:$B$2000,$C1212)</f>
        <v>0</v>
      </c>
      <c r="N1212" s="1">
        <f t="shared" si="210"/>
        <v>0</v>
      </c>
      <c r="O1212" s="1">
        <f t="shared" si="211"/>
        <v>0</v>
      </c>
      <c r="P1212" s="1">
        <f t="shared" si="212"/>
        <v>0</v>
      </c>
      <c r="Q1212" s="1">
        <f>SUMIF('I have a blue banner'!A$2:A$2000,D1212,'I have a blue banner'!L$2:L$2000)</f>
        <v>0</v>
      </c>
      <c r="R1212" s="1">
        <f>SUMIF('I have a blue banner'!A$2:A$2000,F1212,'I have a blue banner'!L$2:L$2000)</f>
        <v>0</v>
      </c>
      <c r="S1212" s="1">
        <f>SUMIF('I have a blue banner'!A$2:A$2000,I1212,'I have a blue banner'!L$2:L$2000)</f>
        <v>0</v>
      </c>
      <c r="T1212" s="1">
        <f>SUMIF('I wanna go biking'!A$2:A$1000,D1212,'I wanna go biking'!D$2:D$2000)</f>
        <v>0</v>
      </c>
      <c r="U1212" s="1">
        <f>SUMIF('I wanna go biking'!A$2:A$2000,F1212,'I wanna go biking'!D$2:D$2000)</f>
        <v>0</v>
      </c>
      <c r="V1212" s="1">
        <f>SUMIF('I wanna go biking'!A$2:A$2000,H1212,'I wanna go biking'!D$2:D$2000)</f>
        <v>0</v>
      </c>
      <c r="W1212">
        <f t="shared" si="213"/>
        <v>0</v>
      </c>
      <c r="X1212">
        <f t="shared" si="214"/>
        <v>0</v>
      </c>
      <c r="Y1212">
        <f t="shared" si="215"/>
        <v>0</v>
      </c>
      <c r="Z1212">
        <f t="shared" si="216"/>
        <v>0</v>
      </c>
      <c r="AA1212">
        <f t="shared" si="217"/>
        <v>0</v>
      </c>
      <c r="AB1212">
        <f t="shared" si="218"/>
        <v>0</v>
      </c>
      <c r="AC1212" s="25">
        <f t="shared" si="219"/>
        <v>0</v>
      </c>
    </row>
    <row r="1213" spans="1:29">
      <c r="A1213">
        <f>'Data Entry'!A1214</f>
        <v>0</v>
      </c>
      <c r="B1213">
        <f>'Data Entry'!B1214</f>
        <v>0</v>
      </c>
      <c r="C1213">
        <f>'Data Entry'!C1214</f>
        <v>0</v>
      </c>
      <c r="D1213">
        <f>'Data Entry'!M1214</f>
        <v>0</v>
      </c>
      <c r="E1213">
        <f>'Data Entry'!N1214</f>
        <v>0</v>
      </c>
      <c r="F1213">
        <f>'Data Entry'!O1214</f>
        <v>0</v>
      </c>
      <c r="G1213">
        <f>'Data Entry'!P1214</f>
        <v>0</v>
      </c>
      <c r="H1213">
        <f>'Data Entry'!Q1214</f>
        <v>0</v>
      </c>
      <c r="I1213">
        <f>'Data Entry'!R1214</f>
        <v>0</v>
      </c>
      <c r="J1213">
        <f t="shared" si="209"/>
        <v>0</v>
      </c>
      <c r="K1213" s="1">
        <f>SUMIFS('I want to cry'!C$2:C$2000,'I want to cry'!$A$2:$A$2000,$B1213,'I want to cry'!$B$2:$B$2000,$C1213)</f>
        <v>0</v>
      </c>
      <c r="L1213" s="1">
        <f>SUMIFS('I want to cry'!D$2:D$2000,'I want to cry'!$A$2:$A$2000,$B1213,'I want to cry'!$B$2:$B$2000,$C1213)</f>
        <v>0</v>
      </c>
      <c r="M1213" s="1">
        <f>SUMIFS('I want to cry'!E$2:E$2000,'I want to cry'!$A$2:$A$2000,$B1213,'I want to cry'!$B$2:$B$2000,$C1213)</f>
        <v>0</v>
      </c>
      <c r="N1213" s="1">
        <f t="shared" si="210"/>
        <v>0</v>
      </c>
      <c r="O1213" s="1">
        <f t="shared" si="211"/>
        <v>0</v>
      </c>
      <c r="P1213" s="1">
        <f t="shared" si="212"/>
        <v>0</v>
      </c>
      <c r="Q1213" s="1">
        <f>SUMIF('I have a blue banner'!A$2:A$2000,D1213,'I have a blue banner'!L$2:L$2000)</f>
        <v>0</v>
      </c>
      <c r="R1213" s="1">
        <f>SUMIF('I have a blue banner'!A$2:A$2000,F1213,'I have a blue banner'!L$2:L$2000)</f>
        <v>0</v>
      </c>
      <c r="S1213" s="1">
        <f>SUMIF('I have a blue banner'!A$2:A$2000,I1213,'I have a blue banner'!L$2:L$2000)</f>
        <v>0</v>
      </c>
      <c r="T1213" s="1">
        <f>SUMIF('I wanna go biking'!A$2:A$1000,D1213,'I wanna go biking'!D$2:D$2000)</f>
        <v>0</v>
      </c>
      <c r="U1213" s="1">
        <f>SUMIF('I wanna go biking'!A$2:A$2000,F1213,'I wanna go biking'!D$2:D$2000)</f>
        <v>0</v>
      </c>
      <c r="V1213" s="1">
        <f>SUMIF('I wanna go biking'!A$2:A$2000,H1213,'I wanna go biking'!D$2:D$2000)</f>
        <v>0</v>
      </c>
      <c r="W1213">
        <f t="shared" si="213"/>
        <v>0</v>
      </c>
      <c r="X1213">
        <f t="shared" si="214"/>
        <v>0</v>
      </c>
      <c r="Y1213">
        <f t="shared" si="215"/>
        <v>0</v>
      </c>
      <c r="Z1213">
        <f t="shared" si="216"/>
        <v>0</v>
      </c>
      <c r="AA1213">
        <f t="shared" si="217"/>
        <v>0</v>
      </c>
      <c r="AB1213">
        <f t="shared" si="218"/>
        <v>0</v>
      </c>
      <c r="AC1213" s="25">
        <f t="shared" si="219"/>
        <v>0</v>
      </c>
    </row>
    <row r="1214" spans="1:29">
      <c r="A1214">
        <f>'Data Entry'!A1215</f>
        <v>0</v>
      </c>
      <c r="B1214">
        <f>'Data Entry'!B1215</f>
        <v>0</v>
      </c>
      <c r="C1214">
        <f>'Data Entry'!C1215</f>
        <v>0</v>
      </c>
      <c r="D1214">
        <f>'Data Entry'!M1215</f>
        <v>0</v>
      </c>
      <c r="E1214">
        <f>'Data Entry'!N1215</f>
        <v>0</v>
      </c>
      <c r="F1214">
        <f>'Data Entry'!O1215</f>
        <v>0</v>
      </c>
      <c r="G1214">
        <f>'Data Entry'!P1215</f>
        <v>0</v>
      </c>
      <c r="H1214">
        <f>'Data Entry'!Q1215</f>
        <v>0</v>
      </c>
      <c r="I1214">
        <f>'Data Entry'!R1215</f>
        <v>0</v>
      </c>
      <c r="J1214">
        <f t="shared" si="209"/>
        <v>0</v>
      </c>
      <c r="K1214" s="1">
        <f>SUMIFS('I want to cry'!C$2:C$2000,'I want to cry'!$A$2:$A$2000,$B1214,'I want to cry'!$B$2:$B$2000,$C1214)</f>
        <v>0</v>
      </c>
      <c r="L1214" s="1">
        <f>SUMIFS('I want to cry'!D$2:D$2000,'I want to cry'!$A$2:$A$2000,$B1214,'I want to cry'!$B$2:$B$2000,$C1214)</f>
        <v>0</v>
      </c>
      <c r="M1214" s="1">
        <f>SUMIFS('I want to cry'!E$2:E$2000,'I want to cry'!$A$2:$A$2000,$B1214,'I want to cry'!$B$2:$B$2000,$C1214)</f>
        <v>0</v>
      </c>
      <c r="N1214" s="1">
        <f t="shared" si="210"/>
        <v>0</v>
      </c>
      <c r="O1214" s="1">
        <f t="shared" si="211"/>
        <v>0</v>
      </c>
      <c r="P1214" s="1">
        <f t="shared" si="212"/>
        <v>0</v>
      </c>
      <c r="Q1214" s="1">
        <f>SUMIF('I have a blue banner'!A$2:A$2000,D1214,'I have a blue banner'!L$2:L$2000)</f>
        <v>0</v>
      </c>
      <c r="R1214" s="1">
        <f>SUMIF('I have a blue banner'!A$2:A$2000,F1214,'I have a blue banner'!L$2:L$2000)</f>
        <v>0</v>
      </c>
      <c r="S1214" s="1">
        <f>SUMIF('I have a blue banner'!A$2:A$2000,I1214,'I have a blue banner'!L$2:L$2000)</f>
        <v>0</v>
      </c>
      <c r="T1214" s="1">
        <f>SUMIF('I wanna go biking'!A$2:A$1000,D1214,'I wanna go biking'!D$2:D$2000)</f>
        <v>0</v>
      </c>
      <c r="U1214" s="1">
        <f>SUMIF('I wanna go biking'!A$2:A$2000,F1214,'I wanna go biking'!D$2:D$2000)</f>
        <v>0</v>
      </c>
      <c r="V1214" s="1">
        <f>SUMIF('I wanna go biking'!A$2:A$2000,H1214,'I wanna go biking'!D$2:D$2000)</f>
        <v>0</v>
      </c>
      <c r="W1214">
        <f t="shared" si="213"/>
        <v>0</v>
      </c>
      <c r="X1214">
        <f t="shared" si="214"/>
        <v>0</v>
      </c>
      <c r="Y1214">
        <f t="shared" si="215"/>
        <v>0</v>
      </c>
      <c r="Z1214">
        <f t="shared" si="216"/>
        <v>0</v>
      </c>
      <c r="AA1214">
        <f t="shared" si="217"/>
        <v>0</v>
      </c>
      <c r="AB1214">
        <f t="shared" si="218"/>
        <v>0</v>
      </c>
      <c r="AC1214" s="25">
        <f t="shared" si="219"/>
        <v>0</v>
      </c>
    </row>
    <row r="1215" spans="1:29">
      <c r="A1215">
        <f>'Data Entry'!A1216</f>
        <v>0</v>
      </c>
      <c r="B1215">
        <f>'Data Entry'!B1216</f>
        <v>0</v>
      </c>
      <c r="C1215">
        <f>'Data Entry'!C1216</f>
        <v>0</v>
      </c>
      <c r="D1215">
        <f>'Data Entry'!M1216</f>
        <v>0</v>
      </c>
      <c r="E1215">
        <f>'Data Entry'!N1216</f>
        <v>0</v>
      </c>
      <c r="F1215">
        <f>'Data Entry'!O1216</f>
        <v>0</v>
      </c>
      <c r="G1215">
        <f>'Data Entry'!P1216</f>
        <v>0</v>
      </c>
      <c r="H1215">
        <f>'Data Entry'!Q1216</f>
        <v>0</v>
      </c>
      <c r="I1215">
        <f>'Data Entry'!R1216</f>
        <v>0</v>
      </c>
      <c r="J1215">
        <f t="shared" si="209"/>
        <v>0</v>
      </c>
      <c r="K1215" s="1">
        <f>SUMIFS('I want to cry'!C$2:C$2000,'I want to cry'!$A$2:$A$2000,$B1215,'I want to cry'!$B$2:$B$2000,$C1215)</f>
        <v>0</v>
      </c>
      <c r="L1215" s="1">
        <f>SUMIFS('I want to cry'!D$2:D$2000,'I want to cry'!$A$2:$A$2000,$B1215,'I want to cry'!$B$2:$B$2000,$C1215)</f>
        <v>0</v>
      </c>
      <c r="M1215" s="1">
        <f>SUMIFS('I want to cry'!E$2:E$2000,'I want to cry'!$A$2:$A$2000,$B1215,'I want to cry'!$B$2:$B$2000,$C1215)</f>
        <v>0</v>
      </c>
      <c r="N1215" s="1">
        <f t="shared" si="210"/>
        <v>0</v>
      </c>
      <c r="O1215" s="1">
        <f t="shared" si="211"/>
        <v>0</v>
      </c>
      <c r="P1215" s="1">
        <f t="shared" si="212"/>
        <v>0</v>
      </c>
      <c r="Q1215" s="1">
        <f>SUMIF('I have a blue banner'!A$2:A$2000,D1215,'I have a blue banner'!L$2:L$2000)</f>
        <v>0</v>
      </c>
      <c r="R1215" s="1">
        <f>SUMIF('I have a blue banner'!A$2:A$2000,F1215,'I have a blue banner'!L$2:L$2000)</f>
        <v>0</v>
      </c>
      <c r="S1215" s="1">
        <f>SUMIF('I have a blue banner'!A$2:A$2000,I1215,'I have a blue banner'!L$2:L$2000)</f>
        <v>0</v>
      </c>
      <c r="T1215" s="1">
        <f>SUMIF('I wanna go biking'!A$2:A$1000,D1215,'I wanna go biking'!D$2:D$2000)</f>
        <v>0</v>
      </c>
      <c r="U1215" s="1">
        <f>SUMIF('I wanna go biking'!A$2:A$2000,F1215,'I wanna go biking'!D$2:D$2000)</f>
        <v>0</v>
      </c>
      <c r="V1215" s="1">
        <f>SUMIF('I wanna go biking'!A$2:A$2000,H1215,'I wanna go biking'!D$2:D$2000)</f>
        <v>0</v>
      </c>
      <c r="W1215">
        <f t="shared" si="213"/>
        <v>0</v>
      </c>
      <c r="X1215">
        <f t="shared" si="214"/>
        <v>0</v>
      </c>
      <c r="Y1215">
        <f t="shared" si="215"/>
        <v>0</v>
      </c>
      <c r="Z1215">
        <f t="shared" si="216"/>
        <v>0</v>
      </c>
      <c r="AA1215">
        <f t="shared" si="217"/>
        <v>0</v>
      </c>
      <c r="AB1215">
        <f t="shared" si="218"/>
        <v>0</v>
      </c>
      <c r="AC1215" s="25">
        <f t="shared" si="219"/>
        <v>0</v>
      </c>
    </row>
    <row r="1216" spans="1:29">
      <c r="A1216">
        <f>'Data Entry'!A1217</f>
        <v>0</v>
      </c>
      <c r="B1216">
        <f>'Data Entry'!B1217</f>
        <v>0</v>
      </c>
      <c r="C1216">
        <f>'Data Entry'!C1217</f>
        <v>0</v>
      </c>
      <c r="D1216">
        <f>'Data Entry'!M1217</f>
        <v>0</v>
      </c>
      <c r="E1216">
        <f>'Data Entry'!N1217</f>
        <v>0</v>
      </c>
      <c r="F1216">
        <f>'Data Entry'!O1217</f>
        <v>0</v>
      </c>
      <c r="G1216">
        <f>'Data Entry'!P1217</f>
        <v>0</v>
      </c>
      <c r="H1216">
        <f>'Data Entry'!Q1217</f>
        <v>0</v>
      </c>
      <c r="I1216">
        <f>'Data Entry'!R1217</f>
        <v>0</v>
      </c>
      <c r="J1216">
        <f t="shared" si="209"/>
        <v>0</v>
      </c>
      <c r="K1216" s="1">
        <f>SUMIFS('I want to cry'!C$2:C$2000,'I want to cry'!$A$2:$A$2000,$B1216,'I want to cry'!$B$2:$B$2000,$C1216)</f>
        <v>0</v>
      </c>
      <c r="L1216" s="1">
        <f>SUMIFS('I want to cry'!D$2:D$2000,'I want to cry'!$A$2:$A$2000,$B1216,'I want to cry'!$B$2:$B$2000,$C1216)</f>
        <v>0</v>
      </c>
      <c r="M1216" s="1">
        <f>SUMIFS('I want to cry'!E$2:E$2000,'I want to cry'!$A$2:$A$2000,$B1216,'I want to cry'!$B$2:$B$2000,$C1216)</f>
        <v>0</v>
      </c>
      <c r="N1216" s="1">
        <f t="shared" si="210"/>
        <v>0</v>
      </c>
      <c r="O1216" s="1">
        <f t="shared" si="211"/>
        <v>0</v>
      </c>
      <c r="P1216" s="1">
        <f t="shared" si="212"/>
        <v>0</v>
      </c>
      <c r="Q1216" s="1">
        <f>SUMIF('I have a blue banner'!A$2:A$2000,D1216,'I have a blue banner'!L$2:L$2000)</f>
        <v>0</v>
      </c>
      <c r="R1216" s="1">
        <f>SUMIF('I have a blue banner'!A$2:A$2000,F1216,'I have a blue banner'!L$2:L$2000)</f>
        <v>0</v>
      </c>
      <c r="S1216" s="1">
        <f>SUMIF('I have a blue banner'!A$2:A$2000,I1216,'I have a blue banner'!L$2:L$2000)</f>
        <v>0</v>
      </c>
      <c r="T1216" s="1">
        <f>SUMIF('I wanna go biking'!A$2:A$1000,D1216,'I wanna go biking'!D$2:D$2000)</f>
        <v>0</v>
      </c>
      <c r="U1216" s="1">
        <f>SUMIF('I wanna go biking'!A$2:A$2000,F1216,'I wanna go biking'!D$2:D$2000)</f>
        <v>0</v>
      </c>
      <c r="V1216" s="1">
        <f>SUMIF('I wanna go biking'!A$2:A$2000,H1216,'I wanna go biking'!D$2:D$2000)</f>
        <v>0</v>
      </c>
      <c r="W1216">
        <f t="shared" si="213"/>
        <v>0</v>
      </c>
      <c r="X1216">
        <f t="shared" si="214"/>
        <v>0</v>
      </c>
      <c r="Y1216">
        <f t="shared" si="215"/>
        <v>0</v>
      </c>
      <c r="Z1216">
        <f t="shared" si="216"/>
        <v>0</v>
      </c>
      <c r="AA1216">
        <f t="shared" si="217"/>
        <v>0</v>
      </c>
      <c r="AB1216">
        <f t="shared" si="218"/>
        <v>0</v>
      </c>
      <c r="AC1216" s="25">
        <f t="shared" si="219"/>
        <v>0</v>
      </c>
    </row>
    <row r="1217" spans="1:29">
      <c r="A1217">
        <f>'Data Entry'!A1218</f>
        <v>0</v>
      </c>
      <c r="B1217">
        <f>'Data Entry'!B1218</f>
        <v>0</v>
      </c>
      <c r="C1217">
        <f>'Data Entry'!C1218</f>
        <v>0</v>
      </c>
      <c r="D1217">
        <f>'Data Entry'!M1218</f>
        <v>0</v>
      </c>
      <c r="E1217">
        <f>'Data Entry'!N1218</f>
        <v>0</v>
      </c>
      <c r="F1217">
        <f>'Data Entry'!O1218</f>
        <v>0</v>
      </c>
      <c r="G1217">
        <f>'Data Entry'!P1218</f>
        <v>0</v>
      </c>
      <c r="H1217">
        <f>'Data Entry'!Q1218</f>
        <v>0</v>
      </c>
      <c r="I1217">
        <f>'Data Entry'!R1218</f>
        <v>0</v>
      </c>
      <c r="J1217">
        <f t="shared" si="209"/>
        <v>0</v>
      </c>
      <c r="K1217" s="1">
        <f>SUMIFS('I want to cry'!C$2:C$2000,'I want to cry'!$A$2:$A$2000,$B1217,'I want to cry'!$B$2:$B$2000,$C1217)</f>
        <v>0</v>
      </c>
      <c r="L1217" s="1">
        <f>SUMIFS('I want to cry'!D$2:D$2000,'I want to cry'!$A$2:$A$2000,$B1217,'I want to cry'!$B$2:$B$2000,$C1217)</f>
        <v>0</v>
      </c>
      <c r="M1217" s="1">
        <f>SUMIFS('I want to cry'!E$2:E$2000,'I want to cry'!$A$2:$A$2000,$B1217,'I want to cry'!$B$2:$B$2000,$C1217)</f>
        <v>0</v>
      </c>
      <c r="N1217" s="1">
        <f t="shared" si="210"/>
        <v>0</v>
      </c>
      <c r="O1217" s="1">
        <f t="shared" si="211"/>
        <v>0</v>
      </c>
      <c r="P1217" s="1">
        <f t="shared" si="212"/>
        <v>0</v>
      </c>
      <c r="Q1217" s="1">
        <f>SUMIF('I have a blue banner'!A$2:A$2000,D1217,'I have a blue banner'!L$2:L$2000)</f>
        <v>0</v>
      </c>
      <c r="R1217" s="1">
        <f>SUMIF('I have a blue banner'!A$2:A$2000,F1217,'I have a blue banner'!L$2:L$2000)</f>
        <v>0</v>
      </c>
      <c r="S1217" s="1">
        <f>SUMIF('I have a blue banner'!A$2:A$2000,I1217,'I have a blue banner'!L$2:L$2000)</f>
        <v>0</v>
      </c>
      <c r="T1217" s="1">
        <f>SUMIF('I wanna go biking'!A$2:A$1000,D1217,'I wanna go biking'!D$2:D$2000)</f>
        <v>0</v>
      </c>
      <c r="U1217" s="1">
        <f>SUMIF('I wanna go biking'!A$2:A$2000,F1217,'I wanna go biking'!D$2:D$2000)</f>
        <v>0</v>
      </c>
      <c r="V1217" s="1">
        <f>SUMIF('I wanna go biking'!A$2:A$2000,H1217,'I wanna go biking'!D$2:D$2000)</f>
        <v>0</v>
      </c>
      <c r="W1217">
        <f t="shared" si="213"/>
        <v>0</v>
      </c>
      <c r="X1217">
        <f t="shared" si="214"/>
        <v>0</v>
      </c>
      <c r="Y1217">
        <f t="shared" si="215"/>
        <v>0</v>
      </c>
      <c r="Z1217">
        <f t="shared" si="216"/>
        <v>0</v>
      </c>
      <c r="AA1217">
        <f t="shared" si="217"/>
        <v>0</v>
      </c>
      <c r="AB1217">
        <f t="shared" si="218"/>
        <v>0</v>
      </c>
      <c r="AC1217" s="25">
        <f t="shared" si="219"/>
        <v>0</v>
      </c>
    </row>
    <row r="1218" spans="1:29">
      <c r="A1218">
        <f>'Data Entry'!A1219</f>
        <v>0</v>
      </c>
      <c r="B1218">
        <f>'Data Entry'!B1219</f>
        <v>0</v>
      </c>
      <c r="C1218">
        <f>'Data Entry'!C1219</f>
        <v>0</v>
      </c>
      <c r="D1218">
        <f>'Data Entry'!M1219</f>
        <v>0</v>
      </c>
      <c r="E1218">
        <f>'Data Entry'!N1219</f>
        <v>0</v>
      </c>
      <c r="F1218">
        <f>'Data Entry'!O1219</f>
        <v>0</v>
      </c>
      <c r="G1218">
        <f>'Data Entry'!P1219</f>
        <v>0</v>
      </c>
      <c r="H1218">
        <f>'Data Entry'!Q1219</f>
        <v>0</v>
      </c>
      <c r="I1218">
        <f>'Data Entry'!R1219</f>
        <v>0</v>
      </c>
      <c r="J1218">
        <f t="shared" si="209"/>
        <v>0</v>
      </c>
      <c r="K1218" s="1">
        <f>SUMIFS('I want to cry'!C$2:C$2000,'I want to cry'!$A$2:$A$2000,$B1218,'I want to cry'!$B$2:$B$2000,$C1218)</f>
        <v>0</v>
      </c>
      <c r="L1218" s="1">
        <f>SUMIFS('I want to cry'!D$2:D$2000,'I want to cry'!$A$2:$A$2000,$B1218,'I want to cry'!$B$2:$B$2000,$C1218)</f>
        <v>0</v>
      </c>
      <c r="M1218" s="1">
        <f>SUMIFS('I want to cry'!E$2:E$2000,'I want to cry'!$A$2:$A$2000,$B1218,'I want to cry'!$B$2:$B$2000,$C1218)</f>
        <v>0</v>
      </c>
      <c r="N1218" s="1">
        <f t="shared" si="210"/>
        <v>0</v>
      </c>
      <c r="O1218" s="1">
        <f t="shared" si="211"/>
        <v>0</v>
      </c>
      <c r="P1218" s="1">
        <f t="shared" si="212"/>
        <v>0</v>
      </c>
      <c r="Q1218" s="1">
        <f>SUMIF('I have a blue banner'!A$2:A$2000,D1218,'I have a blue banner'!L$2:L$2000)</f>
        <v>0</v>
      </c>
      <c r="R1218" s="1">
        <f>SUMIF('I have a blue banner'!A$2:A$2000,F1218,'I have a blue banner'!L$2:L$2000)</f>
        <v>0</v>
      </c>
      <c r="S1218" s="1">
        <f>SUMIF('I have a blue banner'!A$2:A$2000,I1218,'I have a blue banner'!L$2:L$2000)</f>
        <v>0</v>
      </c>
      <c r="T1218" s="1">
        <f>SUMIF('I wanna go biking'!A$2:A$1000,D1218,'I wanna go biking'!D$2:D$2000)</f>
        <v>0</v>
      </c>
      <c r="U1218" s="1">
        <f>SUMIF('I wanna go biking'!A$2:A$2000,F1218,'I wanna go biking'!D$2:D$2000)</f>
        <v>0</v>
      </c>
      <c r="V1218" s="1">
        <f>SUMIF('I wanna go biking'!A$2:A$2000,H1218,'I wanna go biking'!D$2:D$2000)</f>
        <v>0</v>
      </c>
      <c r="W1218">
        <f t="shared" si="213"/>
        <v>0</v>
      </c>
      <c r="X1218">
        <f t="shared" si="214"/>
        <v>0</v>
      </c>
      <c r="Y1218">
        <f t="shared" si="215"/>
        <v>0</v>
      </c>
      <c r="Z1218">
        <f t="shared" si="216"/>
        <v>0</v>
      </c>
      <c r="AA1218">
        <f t="shared" si="217"/>
        <v>0</v>
      </c>
      <c r="AB1218">
        <f t="shared" si="218"/>
        <v>0</v>
      </c>
      <c r="AC1218" s="25">
        <f t="shared" si="219"/>
        <v>0</v>
      </c>
    </row>
    <row r="1219" spans="1:29">
      <c r="A1219">
        <f>'Data Entry'!A1220</f>
        <v>0</v>
      </c>
      <c r="B1219">
        <f>'Data Entry'!B1220</f>
        <v>0</v>
      </c>
      <c r="C1219">
        <f>'Data Entry'!C1220</f>
        <v>0</v>
      </c>
      <c r="D1219">
        <f>'Data Entry'!M1220</f>
        <v>0</v>
      </c>
      <c r="E1219">
        <f>'Data Entry'!N1220</f>
        <v>0</v>
      </c>
      <c r="F1219">
        <f>'Data Entry'!O1220</f>
        <v>0</v>
      </c>
      <c r="G1219">
        <f>'Data Entry'!P1220</f>
        <v>0</v>
      </c>
      <c r="H1219">
        <f>'Data Entry'!Q1220</f>
        <v>0</v>
      </c>
      <c r="I1219">
        <f>'Data Entry'!R1220</f>
        <v>0</v>
      </c>
      <c r="J1219">
        <f t="shared" si="209"/>
        <v>0</v>
      </c>
      <c r="K1219" s="1">
        <f>SUMIFS('I want to cry'!C$2:C$2000,'I want to cry'!$A$2:$A$2000,$B1219,'I want to cry'!$B$2:$B$2000,$C1219)</f>
        <v>0</v>
      </c>
      <c r="L1219" s="1">
        <f>SUMIFS('I want to cry'!D$2:D$2000,'I want to cry'!$A$2:$A$2000,$B1219,'I want to cry'!$B$2:$B$2000,$C1219)</f>
        <v>0</v>
      </c>
      <c r="M1219" s="1">
        <f>SUMIFS('I want to cry'!E$2:E$2000,'I want to cry'!$A$2:$A$2000,$B1219,'I want to cry'!$B$2:$B$2000,$C1219)</f>
        <v>0</v>
      </c>
      <c r="N1219" s="1">
        <f t="shared" si="210"/>
        <v>0</v>
      </c>
      <c r="O1219" s="1">
        <f t="shared" si="211"/>
        <v>0</v>
      </c>
      <c r="P1219" s="1">
        <f t="shared" si="212"/>
        <v>0</v>
      </c>
      <c r="Q1219" s="1">
        <f>SUMIF('I have a blue banner'!A$2:A$2000,D1219,'I have a blue banner'!L$2:L$2000)</f>
        <v>0</v>
      </c>
      <c r="R1219" s="1">
        <f>SUMIF('I have a blue banner'!A$2:A$2000,F1219,'I have a blue banner'!L$2:L$2000)</f>
        <v>0</v>
      </c>
      <c r="S1219" s="1">
        <f>SUMIF('I have a blue banner'!A$2:A$2000,I1219,'I have a blue banner'!L$2:L$2000)</f>
        <v>0</v>
      </c>
      <c r="T1219" s="1">
        <f>SUMIF('I wanna go biking'!A$2:A$1000,D1219,'I wanna go biking'!D$2:D$2000)</f>
        <v>0</v>
      </c>
      <c r="U1219" s="1">
        <f>SUMIF('I wanna go biking'!A$2:A$2000,F1219,'I wanna go biking'!D$2:D$2000)</f>
        <v>0</v>
      </c>
      <c r="V1219" s="1">
        <f>SUMIF('I wanna go biking'!A$2:A$2000,H1219,'I wanna go biking'!D$2:D$2000)</f>
        <v>0</v>
      </c>
      <c r="W1219">
        <f t="shared" si="213"/>
        <v>0</v>
      </c>
      <c r="X1219">
        <f t="shared" si="214"/>
        <v>0</v>
      </c>
      <c r="Y1219">
        <f t="shared" si="215"/>
        <v>0</v>
      </c>
      <c r="Z1219">
        <f t="shared" si="216"/>
        <v>0</v>
      </c>
      <c r="AA1219">
        <f t="shared" si="217"/>
        <v>0</v>
      </c>
      <c r="AB1219">
        <f t="shared" si="218"/>
        <v>0</v>
      </c>
      <c r="AC1219" s="25">
        <f t="shared" si="219"/>
        <v>0</v>
      </c>
    </row>
    <row r="1220" spans="1:29">
      <c r="A1220">
        <f>'Data Entry'!A1221</f>
        <v>0</v>
      </c>
      <c r="B1220">
        <f>'Data Entry'!B1221</f>
        <v>0</v>
      </c>
      <c r="C1220">
        <f>'Data Entry'!C1221</f>
        <v>0</v>
      </c>
      <c r="D1220">
        <f>'Data Entry'!M1221</f>
        <v>0</v>
      </c>
      <c r="E1220">
        <f>'Data Entry'!N1221</f>
        <v>0</v>
      </c>
      <c r="F1220">
        <f>'Data Entry'!O1221</f>
        <v>0</v>
      </c>
      <c r="G1220">
        <f>'Data Entry'!P1221</f>
        <v>0</v>
      </c>
      <c r="H1220">
        <f>'Data Entry'!Q1221</f>
        <v>0</v>
      </c>
      <c r="I1220">
        <f>'Data Entry'!R1221</f>
        <v>0</v>
      </c>
      <c r="J1220">
        <f t="shared" si="209"/>
        <v>0</v>
      </c>
      <c r="K1220" s="1">
        <f>SUMIFS('I want to cry'!C$2:C$2000,'I want to cry'!$A$2:$A$2000,$B1220,'I want to cry'!$B$2:$B$2000,$C1220)</f>
        <v>0</v>
      </c>
      <c r="L1220" s="1">
        <f>SUMIFS('I want to cry'!D$2:D$2000,'I want to cry'!$A$2:$A$2000,$B1220,'I want to cry'!$B$2:$B$2000,$C1220)</f>
        <v>0</v>
      </c>
      <c r="M1220" s="1">
        <f>SUMIFS('I want to cry'!E$2:E$2000,'I want to cry'!$A$2:$A$2000,$B1220,'I want to cry'!$B$2:$B$2000,$C1220)</f>
        <v>0</v>
      </c>
      <c r="N1220" s="1">
        <f t="shared" si="210"/>
        <v>0</v>
      </c>
      <c r="O1220" s="1">
        <f t="shared" si="211"/>
        <v>0</v>
      </c>
      <c r="P1220" s="1">
        <f t="shared" si="212"/>
        <v>0</v>
      </c>
      <c r="Q1220" s="1">
        <f>SUMIF('I have a blue banner'!A$2:A$2000,D1220,'I have a blue banner'!L$2:L$2000)</f>
        <v>0</v>
      </c>
      <c r="R1220" s="1">
        <f>SUMIF('I have a blue banner'!A$2:A$2000,F1220,'I have a blue banner'!L$2:L$2000)</f>
        <v>0</v>
      </c>
      <c r="S1220" s="1">
        <f>SUMIF('I have a blue banner'!A$2:A$2000,I1220,'I have a blue banner'!L$2:L$2000)</f>
        <v>0</v>
      </c>
      <c r="T1220" s="1">
        <f>SUMIF('I wanna go biking'!A$2:A$1000,D1220,'I wanna go biking'!D$2:D$2000)</f>
        <v>0</v>
      </c>
      <c r="U1220" s="1">
        <f>SUMIF('I wanna go biking'!A$2:A$2000,F1220,'I wanna go biking'!D$2:D$2000)</f>
        <v>0</v>
      </c>
      <c r="V1220" s="1">
        <f>SUMIF('I wanna go biking'!A$2:A$2000,H1220,'I wanna go biking'!D$2:D$2000)</f>
        <v>0</v>
      </c>
      <c r="W1220">
        <f t="shared" si="213"/>
        <v>0</v>
      </c>
      <c r="X1220">
        <f t="shared" si="214"/>
        <v>0</v>
      </c>
      <c r="Y1220">
        <f t="shared" si="215"/>
        <v>0</v>
      </c>
      <c r="Z1220">
        <f t="shared" si="216"/>
        <v>0</v>
      </c>
      <c r="AA1220">
        <f t="shared" si="217"/>
        <v>0</v>
      </c>
      <c r="AB1220">
        <f t="shared" si="218"/>
        <v>0</v>
      </c>
      <c r="AC1220" s="25">
        <f t="shared" si="219"/>
        <v>0</v>
      </c>
    </row>
    <row r="1221" spans="1:29">
      <c r="A1221">
        <f>'Data Entry'!A1222</f>
        <v>0</v>
      </c>
      <c r="B1221">
        <f>'Data Entry'!B1222</f>
        <v>0</v>
      </c>
      <c r="C1221">
        <f>'Data Entry'!C1222</f>
        <v>0</v>
      </c>
      <c r="D1221">
        <f>'Data Entry'!M1222</f>
        <v>0</v>
      </c>
      <c r="E1221">
        <f>'Data Entry'!N1222</f>
        <v>0</v>
      </c>
      <c r="F1221">
        <f>'Data Entry'!O1222</f>
        <v>0</v>
      </c>
      <c r="G1221">
        <f>'Data Entry'!P1222</f>
        <v>0</v>
      </c>
      <c r="H1221">
        <f>'Data Entry'!Q1222</f>
        <v>0</v>
      </c>
      <c r="I1221">
        <f>'Data Entry'!R1222</f>
        <v>0</v>
      </c>
      <c r="J1221">
        <f t="shared" si="209"/>
        <v>0</v>
      </c>
      <c r="K1221" s="1">
        <f>SUMIFS('I want to cry'!C$2:C$2000,'I want to cry'!$A$2:$A$2000,$B1221,'I want to cry'!$B$2:$B$2000,$C1221)</f>
        <v>0</v>
      </c>
      <c r="L1221" s="1">
        <f>SUMIFS('I want to cry'!D$2:D$2000,'I want to cry'!$A$2:$A$2000,$B1221,'I want to cry'!$B$2:$B$2000,$C1221)</f>
        <v>0</v>
      </c>
      <c r="M1221" s="1">
        <f>SUMIFS('I want to cry'!E$2:E$2000,'I want to cry'!$A$2:$A$2000,$B1221,'I want to cry'!$B$2:$B$2000,$C1221)</f>
        <v>0</v>
      </c>
      <c r="N1221" s="1">
        <f t="shared" si="210"/>
        <v>0</v>
      </c>
      <c r="O1221" s="1">
        <f t="shared" si="211"/>
        <v>0</v>
      </c>
      <c r="P1221" s="1">
        <f t="shared" si="212"/>
        <v>0</v>
      </c>
      <c r="Q1221" s="1">
        <f>SUMIF('I have a blue banner'!A$2:A$2000,D1221,'I have a blue banner'!L$2:L$2000)</f>
        <v>0</v>
      </c>
      <c r="R1221" s="1">
        <f>SUMIF('I have a blue banner'!A$2:A$2000,F1221,'I have a blue banner'!L$2:L$2000)</f>
        <v>0</v>
      </c>
      <c r="S1221" s="1">
        <f>SUMIF('I have a blue banner'!A$2:A$2000,I1221,'I have a blue banner'!L$2:L$2000)</f>
        <v>0</v>
      </c>
      <c r="T1221" s="1">
        <f>SUMIF('I wanna go biking'!A$2:A$1000,D1221,'I wanna go biking'!D$2:D$2000)</f>
        <v>0</v>
      </c>
      <c r="U1221" s="1">
        <f>SUMIF('I wanna go biking'!A$2:A$2000,F1221,'I wanna go biking'!D$2:D$2000)</f>
        <v>0</v>
      </c>
      <c r="V1221" s="1">
        <f>SUMIF('I wanna go biking'!A$2:A$2000,H1221,'I wanna go biking'!D$2:D$2000)</f>
        <v>0</v>
      </c>
      <c r="W1221">
        <f t="shared" si="213"/>
        <v>0</v>
      </c>
      <c r="X1221">
        <f t="shared" si="214"/>
        <v>0</v>
      </c>
      <c r="Y1221">
        <f t="shared" si="215"/>
        <v>0</v>
      </c>
      <c r="Z1221">
        <f t="shared" si="216"/>
        <v>0</v>
      </c>
      <c r="AA1221">
        <f t="shared" si="217"/>
        <v>0</v>
      </c>
      <c r="AB1221">
        <f t="shared" si="218"/>
        <v>0</v>
      </c>
      <c r="AC1221" s="25">
        <f t="shared" si="219"/>
        <v>0</v>
      </c>
    </row>
    <row r="1222" spans="1:29">
      <c r="A1222">
        <f>'Data Entry'!A1223</f>
        <v>0</v>
      </c>
      <c r="B1222">
        <f>'Data Entry'!B1223</f>
        <v>0</v>
      </c>
      <c r="C1222">
        <f>'Data Entry'!C1223</f>
        <v>0</v>
      </c>
      <c r="D1222">
        <f>'Data Entry'!M1223</f>
        <v>0</v>
      </c>
      <c r="E1222">
        <f>'Data Entry'!N1223</f>
        <v>0</v>
      </c>
      <c r="F1222">
        <f>'Data Entry'!O1223</f>
        <v>0</v>
      </c>
      <c r="G1222">
        <f>'Data Entry'!P1223</f>
        <v>0</v>
      </c>
      <c r="H1222">
        <f>'Data Entry'!Q1223</f>
        <v>0</v>
      </c>
      <c r="I1222">
        <f>'Data Entry'!R1223</f>
        <v>0</v>
      </c>
      <c r="J1222">
        <f t="shared" si="209"/>
        <v>0</v>
      </c>
      <c r="K1222" s="1">
        <f>SUMIFS('I want to cry'!C$2:C$2000,'I want to cry'!$A$2:$A$2000,$B1222,'I want to cry'!$B$2:$B$2000,$C1222)</f>
        <v>0</v>
      </c>
      <c r="L1222" s="1">
        <f>SUMIFS('I want to cry'!D$2:D$2000,'I want to cry'!$A$2:$A$2000,$B1222,'I want to cry'!$B$2:$B$2000,$C1222)</f>
        <v>0</v>
      </c>
      <c r="M1222" s="1">
        <f>SUMIFS('I want to cry'!E$2:E$2000,'I want to cry'!$A$2:$A$2000,$B1222,'I want to cry'!$B$2:$B$2000,$C1222)</f>
        <v>0</v>
      </c>
      <c r="N1222" s="1">
        <f t="shared" si="210"/>
        <v>0</v>
      </c>
      <c r="O1222" s="1">
        <f t="shared" si="211"/>
        <v>0</v>
      </c>
      <c r="P1222" s="1">
        <f t="shared" si="212"/>
        <v>0</v>
      </c>
      <c r="Q1222" s="1">
        <f>SUMIF('I have a blue banner'!A$2:A$2000,D1222,'I have a blue banner'!L$2:L$2000)</f>
        <v>0</v>
      </c>
      <c r="R1222" s="1">
        <f>SUMIF('I have a blue banner'!A$2:A$2000,F1222,'I have a blue banner'!L$2:L$2000)</f>
        <v>0</v>
      </c>
      <c r="S1222" s="1">
        <f>SUMIF('I have a blue banner'!A$2:A$2000,I1222,'I have a blue banner'!L$2:L$2000)</f>
        <v>0</v>
      </c>
      <c r="T1222" s="1">
        <f>SUMIF('I wanna go biking'!A$2:A$1000,D1222,'I wanna go biking'!D$2:D$2000)</f>
        <v>0</v>
      </c>
      <c r="U1222" s="1">
        <f>SUMIF('I wanna go biking'!A$2:A$2000,F1222,'I wanna go biking'!D$2:D$2000)</f>
        <v>0</v>
      </c>
      <c r="V1222" s="1">
        <f>SUMIF('I wanna go biking'!A$2:A$2000,H1222,'I wanna go biking'!D$2:D$2000)</f>
        <v>0</v>
      </c>
      <c r="W1222">
        <f t="shared" si="213"/>
        <v>0</v>
      </c>
      <c r="X1222">
        <f t="shared" si="214"/>
        <v>0</v>
      </c>
      <c r="Y1222">
        <f t="shared" si="215"/>
        <v>0</v>
      </c>
      <c r="Z1222">
        <f t="shared" si="216"/>
        <v>0</v>
      </c>
      <c r="AA1222">
        <f t="shared" si="217"/>
        <v>0</v>
      </c>
      <c r="AB1222">
        <f t="shared" si="218"/>
        <v>0</v>
      </c>
      <c r="AC1222" s="25">
        <f t="shared" si="219"/>
        <v>0</v>
      </c>
    </row>
    <row r="1223" spans="1:29">
      <c r="A1223">
        <f>'Data Entry'!A1224</f>
        <v>0</v>
      </c>
      <c r="B1223">
        <f>'Data Entry'!B1224</f>
        <v>0</v>
      </c>
      <c r="C1223">
        <f>'Data Entry'!C1224</f>
        <v>0</v>
      </c>
      <c r="D1223">
        <f>'Data Entry'!M1224</f>
        <v>0</v>
      </c>
      <c r="E1223">
        <f>'Data Entry'!N1224</f>
        <v>0</v>
      </c>
      <c r="F1223">
        <f>'Data Entry'!O1224</f>
        <v>0</v>
      </c>
      <c r="G1223">
        <f>'Data Entry'!P1224</f>
        <v>0</v>
      </c>
      <c r="H1223">
        <f>'Data Entry'!Q1224</f>
        <v>0</v>
      </c>
      <c r="I1223">
        <f>'Data Entry'!R1224</f>
        <v>0</v>
      </c>
      <c r="J1223">
        <f t="shared" si="209"/>
        <v>0</v>
      </c>
      <c r="K1223" s="1">
        <f>SUMIFS('I want to cry'!C$2:C$2000,'I want to cry'!$A$2:$A$2000,$B1223,'I want to cry'!$B$2:$B$2000,$C1223)</f>
        <v>0</v>
      </c>
      <c r="L1223" s="1">
        <f>SUMIFS('I want to cry'!D$2:D$2000,'I want to cry'!$A$2:$A$2000,$B1223,'I want to cry'!$B$2:$B$2000,$C1223)</f>
        <v>0</v>
      </c>
      <c r="M1223" s="1">
        <f>SUMIFS('I want to cry'!E$2:E$2000,'I want to cry'!$A$2:$A$2000,$B1223,'I want to cry'!$B$2:$B$2000,$C1223)</f>
        <v>0</v>
      </c>
      <c r="N1223" s="1">
        <f t="shared" si="210"/>
        <v>0</v>
      </c>
      <c r="O1223" s="1">
        <f t="shared" si="211"/>
        <v>0</v>
      </c>
      <c r="P1223" s="1">
        <f t="shared" si="212"/>
        <v>0</v>
      </c>
      <c r="Q1223" s="1">
        <f>SUMIF('I have a blue banner'!A$2:A$2000,D1223,'I have a blue banner'!L$2:L$2000)</f>
        <v>0</v>
      </c>
      <c r="R1223" s="1">
        <f>SUMIF('I have a blue banner'!A$2:A$2000,F1223,'I have a blue banner'!L$2:L$2000)</f>
        <v>0</v>
      </c>
      <c r="S1223" s="1">
        <f>SUMIF('I have a blue banner'!A$2:A$2000,I1223,'I have a blue banner'!L$2:L$2000)</f>
        <v>0</v>
      </c>
      <c r="T1223" s="1">
        <f>SUMIF('I wanna go biking'!A$2:A$1000,D1223,'I wanna go biking'!D$2:D$2000)</f>
        <v>0</v>
      </c>
      <c r="U1223" s="1">
        <f>SUMIF('I wanna go biking'!A$2:A$2000,F1223,'I wanna go biking'!D$2:D$2000)</f>
        <v>0</v>
      </c>
      <c r="V1223" s="1">
        <f>SUMIF('I wanna go biking'!A$2:A$2000,H1223,'I wanna go biking'!D$2:D$2000)</f>
        <v>0</v>
      </c>
      <c r="W1223">
        <f t="shared" si="213"/>
        <v>0</v>
      </c>
      <c r="X1223">
        <f t="shared" si="214"/>
        <v>0</v>
      </c>
      <c r="Y1223">
        <f t="shared" si="215"/>
        <v>0</v>
      </c>
      <c r="Z1223">
        <f t="shared" si="216"/>
        <v>0</v>
      </c>
      <c r="AA1223">
        <f t="shared" si="217"/>
        <v>0</v>
      </c>
      <c r="AB1223">
        <f t="shared" si="218"/>
        <v>0</v>
      </c>
      <c r="AC1223" s="25">
        <f t="shared" si="219"/>
        <v>0</v>
      </c>
    </row>
    <row r="1224" spans="1:29">
      <c r="A1224">
        <f>'Data Entry'!A1225</f>
        <v>0</v>
      </c>
      <c r="B1224">
        <f>'Data Entry'!B1225</f>
        <v>0</v>
      </c>
      <c r="C1224">
        <f>'Data Entry'!C1225</f>
        <v>0</v>
      </c>
      <c r="D1224">
        <f>'Data Entry'!M1225</f>
        <v>0</v>
      </c>
      <c r="E1224">
        <f>'Data Entry'!N1225</f>
        <v>0</v>
      </c>
      <c r="F1224">
        <f>'Data Entry'!O1225</f>
        <v>0</v>
      </c>
      <c r="G1224">
        <f>'Data Entry'!P1225</f>
        <v>0</v>
      </c>
      <c r="H1224">
        <f>'Data Entry'!Q1225</f>
        <v>0</v>
      </c>
      <c r="I1224">
        <f>'Data Entry'!R1225</f>
        <v>0</v>
      </c>
      <c r="J1224">
        <f t="shared" si="209"/>
        <v>0</v>
      </c>
      <c r="K1224" s="1">
        <f>SUMIFS('I want to cry'!C$2:C$2000,'I want to cry'!$A$2:$A$2000,$B1224,'I want to cry'!$B$2:$B$2000,$C1224)</f>
        <v>0</v>
      </c>
      <c r="L1224" s="1">
        <f>SUMIFS('I want to cry'!D$2:D$2000,'I want to cry'!$A$2:$A$2000,$B1224,'I want to cry'!$B$2:$B$2000,$C1224)</f>
        <v>0</v>
      </c>
      <c r="M1224" s="1">
        <f>SUMIFS('I want to cry'!E$2:E$2000,'I want to cry'!$A$2:$A$2000,$B1224,'I want to cry'!$B$2:$B$2000,$C1224)</f>
        <v>0</v>
      </c>
      <c r="N1224" s="1">
        <f t="shared" si="210"/>
        <v>0</v>
      </c>
      <c r="O1224" s="1">
        <f t="shared" si="211"/>
        <v>0</v>
      </c>
      <c r="P1224" s="1">
        <f t="shared" si="212"/>
        <v>0</v>
      </c>
      <c r="Q1224" s="1">
        <f>SUMIF('I have a blue banner'!A$2:A$2000,D1224,'I have a blue banner'!L$2:L$2000)</f>
        <v>0</v>
      </c>
      <c r="R1224" s="1">
        <f>SUMIF('I have a blue banner'!A$2:A$2000,F1224,'I have a blue banner'!L$2:L$2000)</f>
        <v>0</v>
      </c>
      <c r="S1224" s="1">
        <f>SUMIF('I have a blue banner'!A$2:A$2000,I1224,'I have a blue banner'!L$2:L$2000)</f>
        <v>0</v>
      </c>
      <c r="T1224" s="1">
        <f>SUMIF('I wanna go biking'!A$2:A$1000,D1224,'I wanna go biking'!D$2:D$2000)</f>
        <v>0</v>
      </c>
      <c r="U1224" s="1">
        <f>SUMIF('I wanna go biking'!A$2:A$2000,F1224,'I wanna go biking'!D$2:D$2000)</f>
        <v>0</v>
      </c>
      <c r="V1224" s="1">
        <f>SUMIF('I wanna go biking'!A$2:A$2000,H1224,'I wanna go biking'!D$2:D$2000)</f>
        <v>0</v>
      </c>
      <c r="W1224">
        <f t="shared" si="213"/>
        <v>0</v>
      </c>
      <c r="X1224">
        <f t="shared" si="214"/>
        <v>0</v>
      </c>
      <c r="Y1224">
        <f t="shared" si="215"/>
        <v>0</v>
      </c>
      <c r="Z1224">
        <f t="shared" si="216"/>
        <v>0</v>
      </c>
      <c r="AA1224">
        <f t="shared" si="217"/>
        <v>0</v>
      </c>
      <c r="AB1224">
        <f t="shared" si="218"/>
        <v>0</v>
      </c>
      <c r="AC1224" s="25">
        <f t="shared" si="219"/>
        <v>0</v>
      </c>
    </row>
    <row r="1225" spans="1:29">
      <c r="A1225">
        <f>'Data Entry'!A1226</f>
        <v>0</v>
      </c>
      <c r="B1225">
        <f>'Data Entry'!B1226</f>
        <v>0</v>
      </c>
      <c r="C1225">
        <f>'Data Entry'!C1226</f>
        <v>0</v>
      </c>
      <c r="D1225">
        <f>'Data Entry'!M1226</f>
        <v>0</v>
      </c>
      <c r="E1225">
        <f>'Data Entry'!N1226</f>
        <v>0</v>
      </c>
      <c r="F1225">
        <f>'Data Entry'!O1226</f>
        <v>0</v>
      </c>
      <c r="G1225">
        <f>'Data Entry'!P1226</f>
        <v>0</v>
      </c>
      <c r="H1225">
        <f>'Data Entry'!Q1226</f>
        <v>0</v>
      </c>
      <c r="I1225">
        <f>'Data Entry'!R1226</f>
        <v>0</v>
      </c>
      <c r="J1225">
        <f t="shared" si="209"/>
        <v>0</v>
      </c>
      <c r="K1225" s="1">
        <f>SUMIFS('I want to cry'!C$2:C$2000,'I want to cry'!$A$2:$A$2000,$B1225,'I want to cry'!$B$2:$B$2000,$C1225)</f>
        <v>0</v>
      </c>
      <c r="L1225" s="1">
        <f>SUMIFS('I want to cry'!D$2:D$2000,'I want to cry'!$A$2:$A$2000,$B1225,'I want to cry'!$B$2:$B$2000,$C1225)</f>
        <v>0</v>
      </c>
      <c r="M1225" s="1">
        <f>SUMIFS('I want to cry'!E$2:E$2000,'I want to cry'!$A$2:$A$2000,$B1225,'I want to cry'!$B$2:$B$2000,$C1225)</f>
        <v>0</v>
      </c>
      <c r="N1225" s="1">
        <f t="shared" si="210"/>
        <v>0</v>
      </c>
      <c r="O1225" s="1">
        <f t="shared" si="211"/>
        <v>0</v>
      </c>
      <c r="P1225" s="1">
        <f t="shared" si="212"/>
        <v>0</v>
      </c>
      <c r="Q1225" s="1">
        <f>SUMIF('I have a blue banner'!A$2:A$2000,D1225,'I have a blue banner'!L$2:L$2000)</f>
        <v>0</v>
      </c>
      <c r="R1225" s="1">
        <f>SUMIF('I have a blue banner'!A$2:A$2000,F1225,'I have a blue banner'!L$2:L$2000)</f>
        <v>0</v>
      </c>
      <c r="S1225" s="1">
        <f>SUMIF('I have a blue banner'!A$2:A$2000,I1225,'I have a blue banner'!L$2:L$2000)</f>
        <v>0</v>
      </c>
      <c r="T1225" s="1">
        <f>SUMIF('I wanna go biking'!A$2:A$1000,D1225,'I wanna go biking'!D$2:D$2000)</f>
        <v>0</v>
      </c>
      <c r="U1225" s="1">
        <f>SUMIF('I wanna go biking'!A$2:A$2000,F1225,'I wanna go biking'!D$2:D$2000)</f>
        <v>0</v>
      </c>
      <c r="V1225" s="1">
        <f>SUMIF('I wanna go biking'!A$2:A$2000,H1225,'I wanna go biking'!D$2:D$2000)</f>
        <v>0</v>
      </c>
      <c r="W1225">
        <f t="shared" si="213"/>
        <v>0</v>
      </c>
      <c r="X1225">
        <f t="shared" si="214"/>
        <v>0</v>
      </c>
      <c r="Y1225">
        <f t="shared" si="215"/>
        <v>0</v>
      </c>
      <c r="Z1225">
        <f t="shared" si="216"/>
        <v>0</v>
      </c>
      <c r="AA1225">
        <f t="shared" si="217"/>
        <v>0</v>
      </c>
      <c r="AB1225">
        <f t="shared" si="218"/>
        <v>0</v>
      </c>
      <c r="AC1225" s="25">
        <f t="shared" si="219"/>
        <v>0</v>
      </c>
    </row>
    <row r="1226" spans="1:29">
      <c r="A1226">
        <f>'Data Entry'!A1227</f>
        <v>0</v>
      </c>
      <c r="B1226">
        <f>'Data Entry'!B1227</f>
        <v>0</v>
      </c>
      <c r="C1226">
        <f>'Data Entry'!C1227</f>
        <v>0</v>
      </c>
      <c r="D1226">
        <f>'Data Entry'!M1227</f>
        <v>0</v>
      </c>
      <c r="E1226">
        <f>'Data Entry'!N1227</f>
        <v>0</v>
      </c>
      <c r="F1226">
        <f>'Data Entry'!O1227</f>
        <v>0</v>
      </c>
      <c r="G1226">
        <f>'Data Entry'!P1227</f>
        <v>0</v>
      </c>
      <c r="H1226">
        <f>'Data Entry'!Q1227</f>
        <v>0</v>
      </c>
      <c r="I1226">
        <f>'Data Entry'!R1227</f>
        <v>0</v>
      </c>
      <c r="J1226">
        <f t="shared" si="209"/>
        <v>0</v>
      </c>
      <c r="K1226" s="1">
        <f>SUMIFS('I want to cry'!C$2:C$2000,'I want to cry'!$A$2:$A$2000,$B1226,'I want to cry'!$B$2:$B$2000,$C1226)</f>
        <v>0</v>
      </c>
      <c r="L1226" s="1">
        <f>SUMIFS('I want to cry'!D$2:D$2000,'I want to cry'!$A$2:$A$2000,$B1226,'I want to cry'!$B$2:$B$2000,$C1226)</f>
        <v>0</v>
      </c>
      <c r="M1226" s="1">
        <f>SUMIFS('I want to cry'!E$2:E$2000,'I want to cry'!$A$2:$A$2000,$B1226,'I want to cry'!$B$2:$B$2000,$C1226)</f>
        <v>0</v>
      </c>
      <c r="N1226" s="1">
        <f t="shared" si="210"/>
        <v>0</v>
      </c>
      <c r="O1226" s="1">
        <f t="shared" si="211"/>
        <v>0</v>
      </c>
      <c r="P1226" s="1">
        <f t="shared" si="212"/>
        <v>0</v>
      </c>
      <c r="Q1226" s="1">
        <f>SUMIF('I have a blue banner'!A$2:A$2000,D1226,'I have a blue banner'!L$2:L$2000)</f>
        <v>0</v>
      </c>
      <c r="R1226" s="1">
        <f>SUMIF('I have a blue banner'!A$2:A$2000,F1226,'I have a blue banner'!L$2:L$2000)</f>
        <v>0</v>
      </c>
      <c r="S1226" s="1">
        <f>SUMIF('I have a blue banner'!A$2:A$2000,I1226,'I have a blue banner'!L$2:L$2000)</f>
        <v>0</v>
      </c>
      <c r="T1226" s="1">
        <f>SUMIF('I wanna go biking'!A$2:A$1000,D1226,'I wanna go biking'!D$2:D$2000)</f>
        <v>0</v>
      </c>
      <c r="U1226" s="1">
        <f>SUMIF('I wanna go biking'!A$2:A$2000,F1226,'I wanna go biking'!D$2:D$2000)</f>
        <v>0</v>
      </c>
      <c r="V1226" s="1">
        <f>SUMIF('I wanna go biking'!A$2:A$2000,H1226,'I wanna go biking'!D$2:D$2000)</f>
        <v>0</v>
      </c>
      <c r="W1226">
        <f t="shared" si="213"/>
        <v>0</v>
      </c>
      <c r="X1226">
        <f t="shared" si="214"/>
        <v>0</v>
      </c>
      <c r="Y1226">
        <f t="shared" si="215"/>
        <v>0</v>
      </c>
      <c r="Z1226">
        <f t="shared" si="216"/>
        <v>0</v>
      </c>
      <c r="AA1226">
        <f t="shared" si="217"/>
        <v>0</v>
      </c>
      <c r="AB1226">
        <f t="shared" si="218"/>
        <v>0</v>
      </c>
      <c r="AC1226" s="25">
        <f t="shared" si="219"/>
        <v>0</v>
      </c>
    </row>
    <row r="1227" spans="1:29">
      <c r="A1227">
        <f>'Data Entry'!A1228</f>
        <v>0</v>
      </c>
      <c r="B1227">
        <f>'Data Entry'!B1228</f>
        <v>0</v>
      </c>
      <c r="C1227">
        <f>'Data Entry'!C1228</f>
        <v>0</v>
      </c>
      <c r="D1227">
        <f>'Data Entry'!M1228</f>
        <v>0</v>
      </c>
      <c r="E1227">
        <f>'Data Entry'!N1228</f>
        <v>0</v>
      </c>
      <c r="F1227">
        <f>'Data Entry'!O1228</f>
        <v>0</v>
      </c>
      <c r="G1227">
        <f>'Data Entry'!P1228</f>
        <v>0</v>
      </c>
      <c r="H1227">
        <f>'Data Entry'!Q1228</f>
        <v>0</v>
      </c>
      <c r="I1227">
        <f>'Data Entry'!R1228</f>
        <v>0</v>
      </c>
      <c r="J1227">
        <f t="shared" si="209"/>
        <v>0</v>
      </c>
      <c r="K1227" s="1">
        <f>SUMIFS('I want to cry'!C$2:C$2000,'I want to cry'!$A$2:$A$2000,$B1227,'I want to cry'!$B$2:$B$2000,$C1227)</f>
        <v>0</v>
      </c>
      <c r="L1227" s="1">
        <f>SUMIFS('I want to cry'!D$2:D$2000,'I want to cry'!$A$2:$A$2000,$B1227,'I want to cry'!$B$2:$B$2000,$C1227)</f>
        <v>0</v>
      </c>
      <c r="M1227" s="1">
        <f>SUMIFS('I want to cry'!E$2:E$2000,'I want to cry'!$A$2:$A$2000,$B1227,'I want to cry'!$B$2:$B$2000,$C1227)</f>
        <v>0</v>
      </c>
      <c r="N1227" s="1">
        <f t="shared" si="210"/>
        <v>0</v>
      </c>
      <c r="O1227" s="1">
        <f t="shared" si="211"/>
        <v>0</v>
      </c>
      <c r="P1227" s="1">
        <f t="shared" si="212"/>
        <v>0</v>
      </c>
      <c r="Q1227" s="1">
        <f>SUMIF('I have a blue banner'!A$2:A$2000,D1227,'I have a blue banner'!L$2:L$2000)</f>
        <v>0</v>
      </c>
      <c r="R1227" s="1">
        <f>SUMIF('I have a blue banner'!A$2:A$2000,F1227,'I have a blue banner'!L$2:L$2000)</f>
        <v>0</v>
      </c>
      <c r="S1227" s="1">
        <f>SUMIF('I have a blue banner'!A$2:A$2000,I1227,'I have a blue banner'!L$2:L$2000)</f>
        <v>0</v>
      </c>
      <c r="T1227" s="1">
        <f>SUMIF('I wanna go biking'!A$2:A$1000,D1227,'I wanna go biking'!D$2:D$2000)</f>
        <v>0</v>
      </c>
      <c r="U1227" s="1">
        <f>SUMIF('I wanna go biking'!A$2:A$2000,F1227,'I wanna go biking'!D$2:D$2000)</f>
        <v>0</v>
      </c>
      <c r="V1227" s="1">
        <f>SUMIF('I wanna go biking'!A$2:A$2000,H1227,'I wanna go biking'!D$2:D$2000)</f>
        <v>0</v>
      </c>
      <c r="W1227">
        <f t="shared" si="213"/>
        <v>0</v>
      </c>
      <c r="X1227">
        <f t="shared" si="214"/>
        <v>0</v>
      </c>
      <c r="Y1227">
        <f t="shared" si="215"/>
        <v>0</v>
      </c>
      <c r="Z1227">
        <f t="shared" si="216"/>
        <v>0</v>
      </c>
      <c r="AA1227">
        <f t="shared" si="217"/>
        <v>0</v>
      </c>
      <c r="AB1227">
        <f t="shared" si="218"/>
        <v>0</v>
      </c>
      <c r="AC1227" s="25">
        <f t="shared" si="219"/>
        <v>0</v>
      </c>
    </row>
    <row r="1228" spans="1:29">
      <c r="A1228">
        <f>'Data Entry'!A1229</f>
        <v>0</v>
      </c>
      <c r="B1228">
        <f>'Data Entry'!B1229</f>
        <v>0</v>
      </c>
      <c r="C1228">
        <f>'Data Entry'!C1229</f>
        <v>0</v>
      </c>
      <c r="D1228">
        <f>'Data Entry'!M1229</f>
        <v>0</v>
      </c>
      <c r="E1228">
        <f>'Data Entry'!N1229</f>
        <v>0</v>
      </c>
      <c r="F1228">
        <f>'Data Entry'!O1229</f>
        <v>0</v>
      </c>
      <c r="G1228">
        <f>'Data Entry'!P1229</f>
        <v>0</v>
      </c>
      <c r="H1228">
        <f>'Data Entry'!Q1229</f>
        <v>0</v>
      </c>
      <c r="I1228">
        <f>'Data Entry'!R1229</f>
        <v>0</v>
      </c>
      <c r="J1228">
        <f t="shared" si="209"/>
        <v>0</v>
      </c>
      <c r="K1228" s="1">
        <f>SUMIFS('I want to cry'!C$2:C$2000,'I want to cry'!$A$2:$A$2000,$B1228,'I want to cry'!$B$2:$B$2000,$C1228)</f>
        <v>0</v>
      </c>
      <c r="L1228" s="1">
        <f>SUMIFS('I want to cry'!D$2:D$2000,'I want to cry'!$A$2:$A$2000,$B1228,'I want to cry'!$B$2:$B$2000,$C1228)</f>
        <v>0</v>
      </c>
      <c r="M1228" s="1">
        <f>SUMIFS('I want to cry'!E$2:E$2000,'I want to cry'!$A$2:$A$2000,$B1228,'I want to cry'!$B$2:$B$2000,$C1228)</f>
        <v>0</v>
      </c>
      <c r="N1228" s="1">
        <f t="shared" si="210"/>
        <v>0</v>
      </c>
      <c r="O1228" s="1">
        <f t="shared" si="211"/>
        <v>0</v>
      </c>
      <c r="P1228" s="1">
        <f t="shared" si="212"/>
        <v>0</v>
      </c>
      <c r="Q1228" s="1">
        <f>SUMIF('I have a blue banner'!A$2:A$2000,D1228,'I have a blue banner'!L$2:L$2000)</f>
        <v>0</v>
      </c>
      <c r="R1228" s="1">
        <f>SUMIF('I have a blue banner'!A$2:A$2000,F1228,'I have a blue banner'!L$2:L$2000)</f>
        <v>0</v>
      </c>
      <c r="S1228" s="1">
        <f>SUMIF('I have a blue banner'!A$2:A$2000,I1228,'I have a blue banner'!L$2:L$2000)</f>
        <v>0</v>
      </c>
      <c r="T1228" s="1">
        <f>SUMIF('I wanna go biking'!A$2:A$1000,D1228,'I wanna go biking'!D$2:D$2000)</f>
        <v>0</v>
      </c>
      <c r="U1228" s="1">
        <f>SUMIF('I wanna go biking'!A$2:A$2000,F1228,'I wanna go biking'!D$2:D$2000)</f>
        <v>0</v>
      </c>
      <c r="V1228" s="1">
        <f>SUMIF('I wanna go biking'!A$2:A$2000,H1228,'I wanna go biking'!D$2:D$2000)</f>
        <v>0</v>
      </c>
      <c r="W1228">
        <f t="shared" si="213"/>
        <v>0</v>
      </c>
      <c r="X1228">
        <f t="shared" si="214"/>
        <v>0</v>
      </c>
      <c r="Y1228">
        <f t="shared" si="215"/>
        <v>0</v>
      </c>
      <c r="Z1228">
        <f t="shared" si="216"/>
        <v>0</v>
      </c>
      <c r="AA1228">
        <f t="shared" si="217"/>
        <v>0</v>
      </c>
      <c r="AB1228">
        <f t="shared" si="218"/>
        <v>0</v>
      </c>
      <c r="AC1228" s="25">
        <f t="shared" si="219"/>
        <v>0</v>
      </c>
    </row>
    <row r="1229" spans="1:29">
      <c r="A1229">
        <f>'Data Entry'!A1230</f>
        <v>0</v>
      </c>
      <c r="B1229">
        <f>'Data Entry'!B1230</f>
        <v>0</v>
      </c>
      <c r="C1229">
        <f>'Data Entry'!C1230</f>
        <v>0</v>
      </c>
      <c r="D1229">
        <f>'Data Entry'!M1230</f>
        <v>0</v>
      </c>
      <c r="E1229">
        <f>'Data Entry'!N1230</f>
        <v>0</v>
      </c>
      <c r="F1229">
        <f>'Data Entry'!O1230</f>
        <v>0</v>
      </c>
      <c r="G1229">
        <f>'Data Entry'!P1230</f>
        <v>0</v>
      </c>
      <c r="H1229">
        <f>'Data Entry'!Q1230</f>
        <v>0</v>
      </c>
      <c r="I1229">
        <f>'Data Entry'!R1230</f>
        <v>0</v>
      </c>
      <c r="J1229">
        <f t="shared" si="209"/>
        <v>0</v>
      </c>
      <c r="K1229" s="1">
        <f>SUMIFS('I want to cry'!C$2:C$2000,'I want to cry'!$A$2:$A$2000,$B1229,'I want to cry'!$B$2:$B$2000,$C1229)</f>
        <v>0</v>
      </c>
      <c r="L1229" s="1">
        <f>SUMIFS('I want to cry'!D$2:D$2000,'I want to cry'!$A$2:$A$2000,$B1229,'I want to cry'!$B$2:$B$2000,$C1229)</f>
        <v>0</v>
      </c>
      <c r="M1229" s="1">
        <f>SUMIFS('I want to cry'!E$2:E$2000,'I want to cry'!$A$2:$A$2000,$B1229,'I want to cry'!$B$2:$B$2000,$C1229)</f>
        <v>0</v>
      </c>
      <c r="N1229" s="1">
        <f t="shared" si="210"/>
        <v>0</v>
      </c>
      <c r="O1229" s="1">
        <f t="shared" si="211"/>
        <v>0</v>
      </c>
      <c r="P1229" s="1">
        <f t="shared" si="212"/>
        <v>0</v>
      </c>
      <c r="Q1229" s="1">
        <f>SUMIF('I have a blue banner'!A$2:A$2000,D1229,'I have a blue banner'!L$2:L$2000)</f>
        <v>0</v>
      </c>
      <c r="R1229" s="1">
        <f>SUMIF('I have a blue banner'!A$2:A$2000,F1229,'I have a blue banner'!L$2:L$2000)</f>
        <v>0</v>
      </c>
      <c r="S1229" s="1">
        <f>SUMIF('I have a blue banner'!A$2:A$2000,I1229,'I have a blue banner'!L$2:L$2000)</f>
        <v>0</v>
      </c>
      <c r="T1229" s="1">
        <f>SUMIF('I wanna go biking'!A$2:A$1000,D1229,'I wanna go biking'!D$2:D$2000)</f>
        <v>0</v>
      </c>
      <c r="U1229" s="1">
        <f>SUMIF('I wanna go biking'!A$2:A$2000,F1229,'I wanna go biking'!D$2:D$2000)</f>
        <v>0</v>
      </c>
      <c r="V1229" s="1">
        <f>SUMIF('I wanna go biking'!A$2:A$2000,H1229,'I wanna go biking'!D$2:D$2000)</f>
        <v>0</v>
      </c>
      <c r="W1229">
        <f t="shared" si="213"/>
        <v>0</v>
      </c>
      <c r="X1229">
        <f t="shared" si="214"/>
        <v>0</v>
      </c>
      <c r="Y1229">
        <f t="shared" si="215"/>
        <v>0</v>
      </c>
      <c r="Z1229">
        <f t="shared" si="216"/>
        <v>0</v>
      </c>
      <c r="AA1229">
        <f t="shared" si="217"/>
        <v>0</v>
      </c>
      <c r="AB1229">
        <f t="shared" si="218"/>
        <v>0</v>
      </c>
      <c r="AC1229" s="25">
        <f t="shared" si="219"/>
        <v>0</v>
      </c>
    </row>
    <row r="1230" spans="1:29">
      <c r="A1230">
        <f>'Data Entry'!A1231</f>
        <v>0</v>
      </c>
      <c r="B1230">
        <f>'Data Entry'!B1231</f>
        <v>0</v>
      </c>
      <c r="C1230">
        <f>'Data Entry'!C1231</f>
        <v>0</v>
      </c>
      <c r="D1230">
        <f>'Data Entry'!M1231</f>
        <v>0</v>
      </c>
      <c r="E1230">
        <f>'Data Entry'!N1231</f>
        <v>0</v>
      </c>
      <c r="F1230">
        <f>'Data Entry'!O1231</f>
        <v>0</v>
      </c>
      <c r="G1230">
        <f>'Data Entry'!P1231</f>
        <v>0</v>
      </c>
      <c r="H1230">
        <f>'Data Entry'!Q1231</f>
        <v>0</v>
      </c>
      <c r="I1230">
        <f>'Data Entry'!R1231</f>
        <v>0</v>
      </c>
      <c r="J1230">
        <f t="shared" si="209"/>
        <v>0</v>
      </c>
      <c r="K1230" s="1">
        <f>SUMIFS('I want to cry'!C$2:C$2000,'I want to cry'!$A$2:$A$2000,$B1230,'I want to cry'!$B$2:$B$2000,$C1230)</f>
        <v>0</v>
      </c>
      <c r="L1230" s="1">
        <f>SUMIFS('I want to cry'!D$2:D$2000,'I want to cry'!$A$2:$A$2000,$B1230,'I want to cry'!$B$2:$B$2000,$C1230)</f>
        <v>0</v>
      </c>
      <c r="M1230" s="1">
        <f>SUMIFS('I want to cry'!E$2:E$2000,'I want to cry'!$A$2:$A$2000,$B1230,'I want to cry'!$B$2:$B$2000,$C1230)</f>
        <v>0</v>
      </c>
      <c r="N1230" s="1">
        <f t="shared" si="210"/>
        <v>0</v>
      </c>
      <c r="O1230" s="1">
        <f t="shared" si="211"/>
        <v>0</v>
      </c>
      <c r="P1230" s="1">
        <f t="shared" si="212"/>
        <v>0</v>
      </c>
      <c r="Q1230" s="1">
        <f>SUMIF('I have a blue banner'!A$2:A$2000,D1230,'I have a blue banner'!L$2:L$2000)</f>
        <v>0</v>
      </c>
      <c r="R1230" s="1">
        <f>SUMIF('I have a blue banner'!A$2:A$2000,F1230,'I have a blue banner'!L$2:L$2000)</f>
        <v>0</v>
      </c>
      <c r="S1230" s="1">
        <f>SUMIF('I have a blue banner'!A$2:A$2000,I1230,'I have a blue banner'!L$2:L$2000)</f>
        <v>0</v>
      </c>
      <c r="T1230" s="1">
        <f>SUMIF('I wanna go biking'!A$2:A$1000,D1230,'I wanna go biking'!D$2:D$2000)</f>
        <v>0</v>
      </c>
      <c r="U1230" s="1">
        <f>SUMIF('I wanna go biking'!A$2:A$2000,F1230,'I wanna go biking'!D$2:D$2000)</f>
        <v>0</v>
      </c>
      <c r="V1230" s="1">
        <f>SUMIF('I wanna go biking'!A$2:A$2000,H1230,'I wanna go biking'!D$2:D$2000)</f>
        <v>0</v>
      </c>
      <c r="W1230">
        <f t="shared" si="213"/>
        <v>0</v>
      </c>
      <c r="X1230">
        <f t="shared" si="214"/>
        <v>0</v>
      </c>
      <c r="Y1230">
        <f t="shared" si="215"/>
        <v>0</v>
      </c>
      <c r="Z1230">
        <f t="shared" si="216"/>
        <v>0</v>
      </c>
      <c r="AA1230">
        <f t="shared" si="217"/>
        <v>0</v>
      </c>
      <c r="AB1230">
        <f t="shared" si="218"/>
        <v>0</v>
      </c>
      <c r="AC1230" s="25">
        <f t="shared" si="219"/>
        <v>0</v>
      </c>
    </row>
    <row r="1231" spans="1:29">
      <c r="A1231">
        <f>'Data Entry'!A1232</f>
        <v>0</v>
      </c>
      <c r="B1231">
        <f>'Data Entry'!B1232</f>
        <v>0</v>
      </c>
      <c r="C1231">
        <f>'Data Entry'!C1232</f>
        <v>0</v>
      </c>
      <c r="D1231">
        <f>'Data Entry'!M1232</f>
        <v>0</v>
      </c>
      <c r="E1231">
        <f>'Data Entry'!N1232</f>
        <v>0</v>
      </c>
      <c r="F1231">
        <f>'Data Entry'!O1232</f>
        <v>0</v>
      </c>
      <c r="G1231">
        <f>'Data Entry'!P1232</f>
        <v>0</v>
      </c>
      <c r="H1231">
        <f>'Data Entry'!Q1232</f>
        <v>0</v>
      </c>
      <c r="I1231">
        <f>'Data Entry'!R1232</f>
        <v>0</v>
      </c>
      <c r="J1231">
        <f t="shared" si="209"/>
        <v>0</v>
      </c>
      <c r="K1231" s="1">
        <f>SUMIFS('I want to cry'!C$2:C$2000,'I want to cry'!$A$2:$A$2000,$B1231,'I want to cry'!$B$2:$B$2000,$C1231)</f>
        <v>0</v>
      </c>
      <c r="L1231" s="1">
        <f>SUMIFS('I want to cry'!D$2:D$2000,'I want to cry'!$A$2:$A$2000,$B1231,'I want to cry'!$B$2:$B$2000,$C1231)</f>
        <v>0</v>
      </c>
      <c r="M1231" s="1">
        <f>SUMIFS('I want to cry'!E$2:E$2000,'I want to cry'!$A$2:$A$2000,$B1231,'I want to cry'!$B$2:$B$2000,$C1231)</f>
        <v>0</v>
      </c>
      <c r="N1231" s="1">
        <f t="shared" si="210"/>
        <v>0</v>
      </c>
      <c r="O1231" s="1">
        <f t="shared" si="211"/>
        <v>0</v>
      </c>
      <c r="P1231" s="1">
        <f t="shared" si="212"/>
        <v>0</v>
      </c>
      <c r="Q1231" s="1">
        <f>SUMIF('I have a blue banner'!A$2:A$2000,D1231,'I have a blue banner'!L$2:L$2000)</f>
        <v>0</v>
      </c>
      <c r="R1231" s="1">
        <f>SUMIF('I have a blue banner'!A$2:A$2000,F1231,'I have a blue banner'!L$2:L$2000)</f>
        <v>0</v>
      </c>
      <c r="S1231" s="1">
        <f>SUMIF('I have a blue banner'!A$2:A$2000,I1231,'I have a blue banner'!L$2:L$2000)</f>
        <v>0</v>
      </c>
      <c r="T1231" s="1">
        <f>SUMIF('I wanna go biking'!A$2:A$1000,D1231,'I wanna go biking'!D$2:D$2000)</f>
        <v>0</v>
      </c>
      <c r="U1231" s="1">
        <f>SUMIF('I wanna go biking'!A$2:A$2000,F1231,'I wanna go biking'!D$2:D$2000)</f>
        <v>0</v>
      </c>
      <c r="V1231" s="1">
        <f>SUMIF('I wanna go biking'!A$2:A$2000,H1231,'I wanna go biking'!D$2:D$2000)</f>
        <v>0</v>
      </c>
      <c r="W1231">
        <f t="shared" si="213"/>
        <v>0</v>
      </c>
      <c r="X1231">
        <f t="shared" si="214"/>
        <v>0</v>
      </c>
      <c r="Y1231">
        <f t="shared" si="215"/>
        <v>0</v>
      </c>
      <c r="Z1231">
        <f t="shared" si="216"/>
        <v>0</v>
      </c>
      <c r="AA1231">
        <f t="shared" si="217"/>
        <v>0</v>
      </c>
      <c r="AB1231">
        <f t="shared" si="218"/>
        <v>0</v>
      </c>
      <c r="AC1231" s="25">
        <f t="shared" si="219"/>
        <v>0</v>
      </c>
    </row>
    <row r="1232" spans="1:29">
      <c r="A1232">
        <f>'Data Entry'!A1233</f>
        <v>0</v>
      </c>
      <c r="B1232">
        <f>'Data Entry'!B1233</f>
        <v>0</v>
      </c>
      <c r="C1232">
        <f>'Data Entry'!C1233</f>
        <v>0</v>
      </c>
      <c r="D1232">
        <f>'Data Entry'!M1233</f>
        <v>0</v>
      </c>
      <c r="E1232">
        <f>'Data Entry'!N1233</f>
        <v>0</v>
      </c>
      <c r="F1232">
        <f>'Data Entry'!O1233</f>
        <v>0</v>
      </c>
      <c r="G1232">
        <f>'Data Entry'!P1233</f>
        <v>0</v>
      </c>
      <c r="H1232">
        <f>'Data Entry'!Q1233</f>
        <v>0</v>
      </c>
      <c r="I1232">
        <f>'Data Entry'!R1233</f>
        <v>0</v>
      </c>
      <c r="J1232">
        <f t="shared" si="209"/>
        <v>0</v>
      </c>
      <c r="K1232" s="1">
        <f>SUMIFS('I want to cry'!C$2:C$2000,'I want to cry'!$A$2:$A$2000,$B1232,'I want to cry'!$B$2:$B$2000,$C1232)</f>
        <v>0</v>
      </c>
      <c r="L1232" s="1">
        <f>SUMIFS('I want to cry'!D$2:D$2000,'I want to cry'!$A$2:$A$2000,$B1232,'I want to cry'!$B$2:$B$2000,$C1232)</f>
        <v>0</v>
      </c>
      <c r="M1232" s="1">
        <f>SUMIFS('I want to cry'!E$2:E$2000,'I want to cry'!$A$2:$A$2000,$B1232,'I want to cry'!$B$2:$B$2000,$C1232)</f>
        <v>0</v>
      </c>
      <c r="N1232" s="1">
        <f t="shared" si="210"/>
        <v>0</v>
      </c>
      <c r="O1232" s="1">
        <f t="shared" si="211"/>
        <v>0</v>
      </c>
      <c r="P1232" s="1">
        <f t="shared" si="212"/>
        <v>0</v>
      </c>
      <c r="Q1232" s="1">
        <f>SUMIF('I have a blue banner'!A$2:A$2000,D1232,'I have a blue banner'!L$2:L$2000)</f>
        <v>0</v>
      </c>
      <c r="R1232" s="1">
        <f>SUMIF('I have a blue banner'!A$2:A$2000,F1232,'I have a blue banner'!L$2:L$2000)</f>
        <v>0</v>
      </c>
      <c r="S1232" s="1">
        <f>SUMIF('I have a blue banner'!A$2:A$2000,I1232,'I have a blue banner'!L$2:L$2000)</f>
        <v>0</v>
      </c>
      <c r="T1232" s="1">
        <f>SUMIF('I wanna go biking'!A$2:A$1000,D1232,'I wanna go biking'!D$2:D$2000)</f>
        <v>0</v>
      </c>
      <c r="U1232" s="1">
        <f>SUMIF('I wanna go biking'!A$2:A$2000,F1232,'I wanna go biking'!D$2:D$2000)</f>
        <v>0</v>
      </c>
      <c r="V1232" s="1">
        <f>SUMIF('I wanna go biking'!A$2:A$2000,H1232,'I wanna go biking'!D$2:D$2000)</f>
        <v>0</v>
      </c>
      <c r="W1232">
        <f t="shared" si="213"/>
        <v>0</v>
      </c>
      <c r="X1232">
        <f t="shared" si="214"/>
        <v>0</v>
      </c>
      <c r="Y1232">
        <f t="shared" si="215"/>
        <v>0</v>
      </c>
      <c r="Z1232">
        <f t="shared" si="216"/>
        <v>0</v>
      </c>
      <c r="AA1232">
        <f t="shared" si="217"/>
        <v>0</v>
      </c>
      <c r="AB1232">
        <f t="shared" si="218"/>
        <v>0</v>
      </c>
      <c r="AC1232" s="25">
        <f t="shared" si="219"/>
        <v>0</v>
      </c>
    </row>
    <row r="1233" spans="1:29">
      <c r="A1233">
        <f>'Data Entry'!A1234</f>
        <v>0</v>
      </c>
      <c r="B1233">
        <f>'Data Entry'!B1234</f>
        <v>0</v>
      </c>
      <c r="C1233">
        <f>'Data Entry'!C1234</f>
        <v>0</v>
      </c>
      <c r="D1233">
        <f>'Data Entry'!M1234</f>
        <v>0</v>
      </c>
      <c r="E1233">
        <f>'Data Entry'!N1234</f>
        <v>0</v>
      </c>
      <c r="F1233">
        <f>'Data Entry'!O1234</f>
        <v>0</v>
      </c>
      <c r="G1233">
        <f>'Data Entry'!P1234</f>
        <v>0</v>
      </c>
      <c r="H1233">
        <f>'Data Entry'!Q1234</f>
        <v>0</v>
      </c>
      <c r="I1233">
        <f>'Data Entry'!R1234</f>
        <v>0</v>
      </c>
      <c r="J1233">
        <f t="shared" si="209"/>
        <v>0</v>
      </c>
      <c r="K1233" s="1">
        <f>SUMIFS('I want to cry'!C$2:C$2000,'I want to cry'!$A$2:$A$2000,$B1233,'I want to cry'!$B$2:$B$2000,$C1233)</f>
        <v>0</v>
      </c>
      <c r="L1233" s="1">
        <f>SUMIFS('I want to cry'!D$2:D$2000,'I want to cry'!$A$2:$A$2000,$B1233,'I want to cry'!$B$2:$B$2000,$C1233)</f>
        <v>0</v>
      </c>
      <c r="M1233" s="1">
        <f>SUMIFS('I want to cry'!E$2:E$2000,'I want to cry'!$A$2:$A$2000,$B1233,'I want to cry'!$B$2:$B$2000,$C1233)</f>
        <v>0</v>
      </c>
      <c r="N1233" s="1">
        <f t="shared" si="210"/>
        <v>0</v>
      </c>
      <c r="O1233" s="1">
        <f t="shared" si="211"/>
        <v>0</v>
      </c>
      <c r="P1233" s="1">
        <f t="shared" si="212"/>
        <v>0</v>
      </c>
      <c r="Q1233" s="1">
        <f>SUMIF('I have a blue banner'!A$2:A$2000,D1233,'I have a blue banner'!L$2:L$2000)</f>
        <v>0</v>
      </c>
      <c r="R1233" s="1">
        <f>SUMIF('I have a blue banner'!A$2:A$2000,F1233,'I have a blue banner'!L$2:L$2000)</f>
        <v>0</v>
      </c>
      <c r="S1233" s="1">
        <f>SUMIF('I have a blue banner'!A$2:A$2000,I1233,'I have a blue banner'!L$2:L$2000)</f>
        <v>0</v>
      </c>
      <c r="T1233" s="1">
        <f>SUMIF('I wanna go biking'!A$2:A$1000,D1233,'I wanna go biking'!D$2:D$2000)</f>
        <v>0</v>
      </c>
      <c r="U1233" s="1">
        <f>SUMIF('I wanna go biking'!A$2:A$2000,F1233,'I wanna go biking'!D$2:D$2000)</f>
        <v>0</v>
      </c>
      <c r="V1233" s="1">
        <f>SUMIF('I wanna go biking'!A$2:A$2000,H1233,'I wanna go biking'!D$2:D$2000)</f>
        <v>0</v>
      </c>
      <c r="W1233">
        <f t="shared" si="213"/>
        <v>0</v>
      </c>
      <c r="X1233">
        <f t="shared" si="214"/>
        <v>0</v>
      </c>
      <c r="Y1233">
        <f t="shared" si="215"/>
        <v>0</v>
      </c>
      <c r="Z1233">
        <f t="shared" si="216"/>
        <v>0</v>
      </c>
      <c r="AA1233">
        <f t="shared" si="217"/>
        <v>0</v>
      </c>
      <c r="AB1233">
        <f t="shared" si="218"/>
        <v>0</v>
      </c>
      <c r="AC1233" s="25">
        <f t="shared" si="219"/>
        <v>0</v>
      </c>
    </row>
    <row r="1234" spans="1:29">
      <c r="A1234">
        <f>'Data Entry'!A1235</f>
        <v>0</v>
      </c>
      <c r="B1234">
        <f>'Data Entry'!B1235</f>
        <v>0</v>
      </c>
      <c r="C1234">
        <f>'Data Entry'!C1235</f>
        <v>0</v>
      </c>
      <c r="D1234">
        <f>'Data Entry'!M1235</f>
        <v>0</v>
      </c>
      <c r="E1234">
        <f>'Data Entry'!N1235</f>
        <v>0</v>
      </c>
      <c r="F1234">
        <f>'Data Entry'!O1235</f>
        <v>0</v>
      </c>
      <c r="G1234">
        <f>'Data Entry'!P1235</f>
        <v>0</v>
      </c>
      <c r="H1234">
        <f>'Data Entry'!Q1235</f>
        <v>0</v>
      </c>
      <c r="I1234">
        <f>'Data Entry'!R1235</f>
        <v>0</v>
      </c>
      <c r="J1234">
        <f t="shared" si="209"/>
        <v>0</v>
      </c>
      <c r="K1234" s="1">
        <f>SUMIFS('I want to cry'!C$2:C$2000,'I want to cry'!$A$2:$A$2000,$B1234,'I want to cry'!$B$2:$B$2000,$C1234)</f>
        <v>0</v>
      </c>
      <c r="L1234" s="1">
        <f>SUMIFS('I want to cry'!D$2:D$2000,'I want to cry'!$A$2:$A$2000,$B1234,'I want to cry'!$B$2:$B$2000,$C1234)</f>
        <v>0</v>
      </c>
      <c r="M1234" s="1">
        <f>SUMIFS('I want to cry'!E$2:E$2000,'I want to cry'!$A$2:$A$2000,$B1234,'I want to cry'!$B$2:$B$2000,$C1234)</f>
        <v>0</v>
      </c>
      <c r="N1234" s="1">
        <f t="shared" si="210"/>
        <v>0</v>
      </c>
      <c r="O1234" s="1">
        <f t="shared" si="211"/>
        <v>0</v>
      </c>
      <c r="P1234" s="1">
        <f t="shared" si="212"/>
        <v>0</v>
      </c>
      <c r="Q1234" s="1">
        <f>SUMIF('I have a blue banner'!A$2:A$2000,D1234,'I have a blue banner'!L$2:L$2000)</f>
        <v>0</v>
      </c>
      <c r="R1234" s="1">
        <f>SUMIF('I have a blue banner'!A$2:A$2000,F1234,'I have a blue banner'!L$2:L$2000)</f>
        <v>0</v>
      </c>
      <c r="S1234" s="1">
        <f>SUMIF('I have a blue banner'!A$2:A$2000,I1234,'I have a blue banner'!L$2:L$2000)</f>
        <v>0</v>
      </c>
      <c r="T1234" s="1">
        <f>SUMIF('I wanna go biking'!A$2:A$1000,D1234,'I wanna go biking'!D$2:D$2000)</f>
        <v>0</v>
      </c>
      <c r="U1234" s="1">
        <f>SUMIF('I wanna go biking'!A$2:A$2000,F1234,'I wanna go biking'!D$2:D$2000)</f>
        <v>0</v>
      </c>
      <c r="V1234" s="1">
        <f>SUMIF('I wanna go biking'!A$2:A$2000,H1234,'I wanna go biking'!D$2:D$2000)</f>
        <v>0</v>
      </c>
      <c r="W1234">
        <f t="shared" si="213"/>
        <v>0</v>
      </c>
      <c r="X1234">
        <f t="shared" si="214"/>
        <v>0</v>
      </c>
      <c r="Y1234">
        <f t="shared" si="215"/>
        <v>0</v>
      </c>
      <c r="Z1234">
        <f t="shared" si="216"/>
        <v>0</v>
      </c>
      <c r="AA1234">
        <f t="shared" si="217"/>
        <v>0</v>
      </c>
      <c r="AB1234">
        <f t="shared" si="218"/>
        <v>0</v>
      </c>
      <c r="AC1234" s="25">
        <f t="shared" si="219"/>
        <v>0</v>
      </c>
    </row>
    <row r="1235" spans="1:29">
      <c r="A1235">
        <f>'Data Entry'!A1236</f>
        <v>0</v>
      </c>
      <c r="B1235">
        <f>'Data Entry'!B1236</f>
        <v>0</v>
      </c>
      <c r="C1235">
        <f>'Data Entry'!C1236</f>
        <v>0</v>
      </c>
      <c r="D1235">
        <f>'Data Entry'!M1236</f>
        <v>0</v>
      </c>
      <c r="E1235">
        <f>'Data Entry'!N1236</f>
        <v>0</v>
      </c>
      <c r="F1235">
        <f>'Data Entry'!O1236</f>
        <v>0</v>
      </c>
      <c r="G1235">
        <f>'Data Entry'!P1236</f>
        <v>0</v>
      </c>
      <c r="H1235">
        <f>'Data Entry'!Q1236</f>
        <v>0</v>
      </c>
      <c r="I1235">
        <f>'Data Entry'!R1236</f>
        <v>0</v>
      </c>
      <c r="J1235">
        <f t="shared" si="209"/>
        <v>0</v>
      </c>
      <c r="K1235" s="1">
        <f>SUMIFS('I want to cry'!C$2:C$2000,'I want to cry'!$A$2:$A$2000,$B1235,'I want to cry'!$B$2:$B$2000,$C1235)</f>
        <v>0</v>
      </c>
      <c r="L1235" s="1">
        <f>SUMIFS('I want to cry'!D$2:D$2000,'I want to cry'!$A$2:$A$2000,$B1235,'I want to cry'!$B$2:$B$2000,$C1235)</f>
        <v>0</v>
      </c>
      <c r="M1235" s="1">
        <f>SUMIFS('I want to cry'!E$2:E$2000,'I want to cry'!$A$2:$A$2000,$B1235,'I want to cry'!$B$2:$B$2000,$C1235)</f>
        <v>0</v>
      </c>
      <c r="N1235" s="1">
        <f t="shared" si="210"/>
        <v>0</v>
      </c>
      <c r="O1235" s="1">
        <f t="shared" si="211"/>
        <v>0</v>
      </c>
      <c r="P1235" s="1">
        <f t="shared" si="212"/>
        <v>0</v>
      </c>
      <c r="Q1235" s="1">
        <f>SUMIF('I have a blue banner'!A$2:A$2000,D1235,'I have a blue banner'!L$2:L$2000)</f>
        <v>0</v>
      </c>
      <c r="R1235" s="1">
        <f>SUMIF('I have a blue banner'!A$2:A$2000,F1235,'I have a blue banner'!L$2:L$2000)</f>
        <v>0</v>
      </c>
      <c r="S1235" s="1">
        <f>SUMIF('I have a blue banner'!A$2:A$2000,I1235,'I have a blue banner'!L$2:L$2000)</f>
        <v>0</v>
      </c>
      <c r="T1235" s="1">
        <f>SUMIF('I wanna go biking'!A$2:A$1000,D1235,'I wanna go biking'!D$2:D$2000)</f>
        <v>0</v>
      </c>
      <c r="U1235" s="1">
        <f>SUMIF('I wanna go biking'!A$2:A$2000,F1235,'I wanna go biking'!D$2:D$2000)</f>
        <v>0</v>
      </c>
      <c r="V1235" s="1">
        <f>SUMIF('I wanna go biking'!A$2:A$2000,H1235,'I wanna go biking'!D$2:D$2000)</f>
        <v>0</v>
      </c>
      <c r="W1235">
        <f t="shared" si="213"/>
        <v>0</v>
      </c>
      <c r="X1235">
        <f t="shared" si="214"/>
        <v>0</v>
      </c>
      <c r="Y1235">
        <f t="shared" si="215"/>
        <v>0</v>
      </c>
      <c r="Z1235">
        <f t="shared" si="216"/>
        <v>0</v>
      </c>
      <c r="AA1235">
        <f t="shared" si="217"/>
        <v>0</v>
      </c>
      <c r="AB1235">
        <f t="shared" si="218"/>
        <v>0</v>
      </c>
      <c r="AC1235" s="25">
        <f t="shared" si="219"/>
        <v>0</v>
      </c>
    </row>
    <row r="1236" spans="1:29">
      <c r="A1236">
        <f>'Data Entry'!A1237</f>
        <v>0</v>
      </c>
      <c r="B1236">
        <f>'Data Entry'!B1237</f>
        <v>0</v>
      </c>
      <c r="C1236">
        <f>'Data Entry'!C1237</f>
        <v>0</v>
      </c>
      <c r="D1236">
        <f>'Data Entry'!M1237</f>
        <v>0</v>
      </c>
      <c r="E1236">
        <f>'Data Entry'!N1237</f>
        <v>0</v>
      </c>
      <c r="F1236">
        <f>'Data Entry'!O1237</f>
        <v>0</v>
      </c>
      <c r="G1236">
        <f>'Data Entry'!P1237</f>
        <v>0</v>
      </c>
      <c r="H1236">
        <f>'Data Entry'!Q1237</f>
        <v>0</v>
      </c>
      <c r="I1236">
        <f>'Data Entry'!R1237</f>
        <v>0</v>
      </c>
      <c r="J1236">
        <f t="shared" si="209"/>
        <v>0</v>
      </c>
      <c r="K1236" s="1">
        <f>SUMIFS('I want to cry'!C$2:C$2000,'I want to cry'!$A$2:$A$2000,$B1236,'I want to cry'!$B$2:$B$2000,$C1236)</f>
        <v>0</v>
      </c>
      <c r="L1236" s="1">
        <f>SUMIFS('I want to cry'!D$2:D$2000,'I want to cry'!$A$2:$A$2000,$B1236,'I want to cry'!$B$2:$B$2000,$C1236)</f>
        <v>0</v>
      </c>
      <c r="M1236" s="1">
        <f>SUMIFS('I want to cry'!E$2:E$2000,'I want to cry'!$A$2:$A$2000,$B1236,'I want to cry'!$B$2:$B$2000,$C1236)</f>
        <v>0</v>
      </c>
      <c r="N1236" s="1">
        <f t="shared" si="210"/>
        <v>0</v>
      </c>
      <c r="O1236" s="1">
        <f t="shared" si="211"/>
        <v>0</v>
      </c>
      <c r="P1236" s="1">
        <f t="shared" si="212"/>
        <v>0</v>
      </c>
      <c r="Q1236" s="1">
        <f>SUMIF('I have a blue banner'!A$2:A$2000,D1236,'I have a blue banner'!L$2:L$2000)</f>
        <v>0</v>
      </c>
      <c r="R1236" s="1">
        <f>SUMIF('I have a blue banner'!A$2:A$2000,F1236,'I have a blue banner'!L$2:L$2000)</f>
        <v>0</v>
      </c>
      <c r="S1236" s="1">
        <f>SUMIF('I have a blue banner'!A$2:A$2000,I1236,'I have a blue banner'!L$2:L$2000)</f>
        <v>0</v>
      </c>
      <c r="T1236" s="1">
        <f>SUMIF('I wanna go biking'!A$2:A$1000,D1236,'I wanna go biking'!D$2:D$2000)</f>
        <v>0</v>
      </c>
      <c r="U1236" s="1">
        <f>SUMIF('I wanna go biking'!A$2:A$2000,F1236,'I wanna go biking'!D$2:D$2000)</f>
        <v>0</v>
      </c>
      <c r="V1236" s="1">
        <f>SUMIF('I wanna go biking'!A$2:A$2000,H1236,'I wanna go biking'!D$2:D$2000)</f>
        <v>0</v>
      </c>
      <c r="W1236">
        <f t="shared" si="213"/>
        <v>0</v>
      </c>
      <c r="X1236">
        <f t="shared" si="214"/>
        <v>0</v>
      </c>
      <c r="Y1236">
        <f t="shared" si="215"/>
        <v>0</v>
      </c>
      <c r="Z1236">
        <f t="shared" si="216"/>
        <v>0</v>
      </c>
      <c r="AA1236">
        <f t="shared" si="217"/>
        <v>0</v>
      </c>
      <c r="AB1236">
        <f t="shared" si="218"/>
        <v>0</v>
      </c>
      <c r="AC1236" s="25">
        <f t="shared" si="219"/>
        <v>0</v>
      </c>
    </row>
    <row r="1237" spans="1:29">
      <c r="A1237">
        <f>'Data Entry'!A1238</f>
        <v>0</v>
      </c>
      <c r="B1237">
        <f>'Data Entry'!B1238</f>
        <v>0</v>
      </c>
      <c r="C1237">
        <f>'Data Entry'!C1238</f>
        <v>0</v>
      </c>
      <c r="D1237">
        <f>'Data Entry'!M1238</f>
        <v>0</v>
      </c>
      <c r="E1237">
        <f>'Data Entry'!N1238</f>
        <v>0</v>
      </c>
      <c r="F1237">
        <f>'Data Entry'!O1238</f>
        <v>0</v>
      </c>
      <c r="G1237">
        <f>'Data Entry'!P1238</f>
        <v>0</v>
      </c>
      <c r="H1237">
        <f>'Data Entry'!Q1238</f>
        <v>0</v>
      </c>
      <c r="I1237">
        <f>'Data Entry'!R1238</f>
        <v>0</v>
      </c>
      <c r="J1237">
        <f t="shared" si="209"/>
        <v>0</v>
      </c>
      <c r="K1237" s="1">
        <f>SUMIFS('I want to cry'!C$2:C$2000,'I want to cry'!$A$2:$A$2000,$B1237,'I want to cry'!$B$2:$B$2000,$C1237)</f>
        <v>0</v>
      </c>
      <c r="L1237" s="1">
        <f>SUMIFS('I want to cry'!D$2:D$2000,'I want to cry'!$A$2:$A$2000,$B1237,'I want to cry'!$B$2:$B$2000,$C1237)</f>
        <v>0</v>
      </c>
      <c r="M1237" s="1">
        <f>SUMIFS('I want to cry'!E$2:E$2000,'I want to cry'!$A$2:$A$2000,$B1237,'I want to cry'!$B$2:$B$2000,$C1237)</f>
        <v>0</v>
      </c>
      <c r="N1237" s="1">
        <f t="shared" si="210"/>
        <v>0</v>
      </c>
      <c r="O1237" s="1">
        <f t="shared" si="211"/>
        <v>0</v>
      </c>
      <c r="P1237" s="1">
        <f t="shared" si="212"/>
        <v>0</v>
      </c>
      <c r="Q1237" s="1">
        <f>SUMIF('I have a blue banner'!A$2:A$2000,D1237,'I have a blue banner'!L$2:L$2000)</f>
        <v>0</v>
      </c>
      <c r="R1237" s="1">
        <f>SUMIF('I have a blue banner'!A$2:A$2000,F1237,'I have a blue banner'!L$2:L$2000)</f>
        <v>0</v>
      </c>
      <c r="S1237" s="1">
        <f>SUMIF('I have a blue banner'!A$2:A$2000,I1237,'I have a blue banner'!L$2:L$2000)</f>
        <v>0</v>
      </c>
      <c r="T1237" s="1">
        <f>SUMIF('I wanna go biking'!A$2:A$1000,D1237,'I wanna go biking'!D$2:D$2000)</f>
        <v>0</v>
      </c>
      <c r="U1237" s="1">
        <f>SUMIF('I wanna go biking'!A$2:A$2000,F1237,'I wanna go biking'!D$2:D$2000)</f>
        <v>0</v>
      </c>
      <c r="V1237" s="1">
        <f>SUMIF('I wanna go biking'!A$2:A$2000,H1237,'I wanna go biking'!D$2:D$2000)</f>
        <v>0</v>
      </c>
      <c r="W1237">
        <f t="shared" si="213"/>
        <v>0</v>
      </c>
      <c r="X1237">
        <f t="shared" si="214"/>
        <v>0</v>
      </c>
      <c r="Y1237">
        <f t="shared" si="215"/>
        <v>0</v>
      </c>
      <c r="Z1237">
        <f t="shared" si="216"/>
        <v>0</v>
      </c>
      <c r="AA1237">
        <f t="shared" si="217"/>
        <v>0</v>
      </c>
      <c r="AB1237">
        <f t="shared" si="218"/>
        <v>0</v>
      </c>
      <c r="AC1237" s="25">
        <f t="shared" si="219"/>
        <v>0</v>
      </c>
    </row>
    <row r="1238" spans="1:29">
      <c r="A1238">
        <f>'Data Entry'!A1239</f>
        <v>0</v>
      </c>
      <c r="B1238">
        <f>'Data Entry'!B1239</f>
        <v>0</v>
      </c>
      <c r="C1238">
        <f>'Data Entry'!C1239</f>
        <v>0</v>
      </c>
      <c r="D1238">
        <f>'Data Entry'!M1239</f>
        <v>0</v>
      </c>
      <c r="E1238">
        <f>'Data Entry'!N1239</f>
        <v>0</v>
      </c>
      <c r="F1238">
        <f>'Data Entry'!O1239</f>
        <v>0</v>
      </c>
      <c r="G1238">
        <f>'Data Entry'!P1239</f>
        <v>0</v>
      </c>
      <c r="H1238">
        <f>'Data Entry'!Q1239</f>
        <v>0</v>
      </c>
      <c r="I1238">
        <f>'Data Entry'!R1239</f>
        <v>0</v>
      </c>
      <c r="J1238">
        <f t="shared" si="209"/>
        <v>0</v>
      </c>
      <c r="K1238" s="1">
        <f>SUMIFS('I want to cry'!C$2:C$2000,'I want to cry'!$A$2:$A$2000,$B1238,'I want to cry'!$B$2:$B$2000,$C1238)</f>
        <v>0</v>
      </c>
      <c r="L1238" s="1">
        <f>SUMIFS('I want to cry'!D$2:D$2000,'I want to cry'!$A$2:$A$2000,$B1238,'I want to cry'!$B$2:$B$2000,$C1238)</f>
        <v>0</v>
      </c>
      <c r="M1238" s="1">
        <f>SUMIFS('I want to cry'!E$2:E$2000,'I want to cry'!$A$2:$A$2000,$B1238,'I want to cry'!$B$2:$B$2000,$C1238)</f>
        <v>0</v>
      </c>
      <c r="N1238" s="1">
        <f t="shared" si="210"/>
        <v>0</v>
      </c>
      <c r="O1238" s="1">
        <f t="shared" si="211"/>
        <v>0</v>
      </c>
      <c r="P1238" s="1">
        <f t="shared" si="212"/>
        <v>0</v>
      </c>
      <c r="Q1238" s="1">
        <f>SUMIF('I have a blue banner'!A$2:A$2000,D1238,'I have a blue banner'!L$2:L$2000)</f>
        <v>0</v>
      </c>
      <c r="R1238" s="1">
        <f>SUMIF('I have a blue banner'!A$2:A$2000,F1238,'I have a blue banner'!L$2:L$2000)</f>
        <v>0</v>
      </c>
      <c r="S1238" s="1">
        <f>SUMIF('I have a blue banner'!A$2:A$2000,I1238,'I have a blue banner'!L$2:L$2000)</f>
        <v>0</v>
      </c>
      <c r="T1238" s="1">
        <f>SUMIF('I wanna go biking'!A$2:A$1000,D1238,'I wanna go biking'!D$2:D$2000)</f>
        <v>0</v>
      </c>
      <c r="U1238" s="1">
        <f>SUMIF('I wanna go biking'!A$2:A$2000,F1238,'I wanna go biking'!D$2:D$2000)</f>
        <v>0</v>
      </c>
      <c r="V1238" s="1">
        <f>SUMIF('I wanna go biking'!A$2:A$2000,H1238,'I wanna go biking'!D$2:D$2000)</f>
        <v>0</v>
      </c>
      <c r="W1238">
        <f t="shared" si="213"/>
        <v>0</v>
      </c>
      <c r="X1238">
        <f t="shared" si="214"/>
        <v>0</v>
      </c>
      <c r="Y1238">
        <f t="shared" si="215"/>
        <v>0</v>
      </c>
      <c r="Z1238">
        <f t="shared" si="216"/>
        <v>0</v>
      </c>
      <c r="AA1238">
        <f t="shared" si="217"/>
        <v>0</v>
      </c>
      <c r="AB1238">
        <f t="shared" si="218"/>
        <v>0</v>
      </c>
      <c r="AC1238" s="25">
        <f t="shared" si="219"/>
        <v>0</v>
      </c>
    </row>
    <row r="1239" spans="1:29">
      <c r="A1239">
        <f>'Data Entry'!A1240</f>
        <v>0</v>
      </c>
      <c r="B1239">
        <f>'Data Entry'!B1240</f>
        <v>0</v>
      </c>
      <c r="C1239">
        <f>'Data Entry'!C1240</f>
        <v>0</v>
      </c>
      <c r="D1239">
        <f>'Data Entry'!M1240</f>
        <v>0</v>
      </c>
      <c r="E1239">
        <f>'Data Entry'!N1240</f>
        <v>0</v>
      </c>
      <c r="F1239">
        <f>'Data Entry'!O1240</f>
        <v>0</v>
      </c>
      <c r="G1239">
        <f>'Data Entry'!P1240</f>
        <v>0</v>
      </c>
      <c r="H1239">
        <f>'Data Entry'!Q1240</f>
        <v>0</v>
      </c>
      <c r="I1239">
        <f>'Data Entry'!R1240</f>
        <v>0</v>
      </c>
      <c r="J1239">
        <f t="shared" si="209"/>
        <v>0</v>
      </c>
      <c r="K1239" s="1">
        <f>SUMIFS('I want to cry'!C$2:C$2000,'I want to cry'!$A$2:$A$2000,$B1239,'I want to cry'!$B$2:$B$2000,$C1239)</f>
        <v>0</v>
      </c>
      <c r="L1239" s="1">
        <f>SUMIFS('I want to cry'!D$2:D$2000,'I want to cry'!$A$2:$A$2000,$B1239,'I want to cry'!$B$2:$B$2000,$C1239)</f>
        <v>0</v>
      </c>
      <c r="M1239" s="1">
        <f>SUMIFS('I want to cry'!E$2:E$2000,'I want to cry'!$A$2:$A$2000,$B1239,'I want to cry'!$B$2:$B$2000,$C1239)</f>
        <v>0</v>
      </c>
      <c r="N1239" s="1">
        <f t="shared" si="210"/>
        <v>0</v>
      </c>
      <c r="O1239" s="1">
        <f t="shared" si="211"/>
        <v>0</v>
      </c>
      <c r="P1239" s="1">
        <f t="shared" si="212"/>
        <v>0</v>
      </c>
      <c r="Q1239" s="1">
        <f>SUMIF('I have a blue banner'!A$2:A$2000,D1239,'I have a blue banner'!L$2:L$2000)</f>
        <v>0</v>
      </c>
      <c r="R1239" s="1">
        <f>SUMIF('I have a blue banner'!A$2:A$2000,F1239,'I have a blue banner'!L$2:L$2000)</f>
        <v>0</v>
      </c>
      <c r="S1239" s="1">
        <f>SUMIF('I have a blue banner'!A$2:A$2000,I1239,'I have a blue banner'!L$2:L$2000)</f>
        <v>0</v>
      </c>
      <c r="T1239" s="1">
        <f>SUMIF('I wanna go biking'!A$2:A$1000,D1239,'I wanna go biking'!D$2:D$2000)</f>
        <v>0</v>
      </c>
      <c r="U1239" s="1">
        <f>SUMIF('I wanna go biking'!A$2:A$2000,F1239,'I wanna go biking'!D$2:D$2000)</f>
        <v>0</v>
      </c>
      <c r="V1239" s="1">
        <f>SUMIF('I wanna go biking'!A$2:A$2000,H1239,'I wanna go biking'!D$2:D$2000)</f>
        <v>0</v>
      </c>
      <c r="W1239">
        <f t="shared" si="213"/>
        <v>0</v>
      </c>
      <c r="X1239">
        <f t="shared" si="214"/>
        <v>0</v>
      </c>
      <c r="Y1239">
        <f t="shared" si="215"/>
        <v>0</v>
      </c>
      <c r="Z1239">
        <f t="shared" si="216"/>
        <v>0</v>
      </c>
      <c r="AA1239">
        <f t="shared" si="217"/>
        <v>0</v>
      </c>
      <c r="AB1239">
        <f t="shared" si="218"/>
        <v>0</v>
      </c>
      <c r="AC1239" s="25">
        <f t="shared" si="219"/>
        <v>0</v>
      </c>
    </row>
    <row r="1240" spans="1:29">
      <c r="A1240">
        <f>'Data Entry'!A1241</f>
        <v>0</v>
      </c>
      <c r="B1240">
        <f>'Data Entry'!B1241</f>
        <v>0</v>
      </c>
      <c r="C1240">
        <f>'Data Entry'!C1241</f>
        <v>0</v>
      </c>
      <c r="D1240">
        <f>'Data Entry'!M1241</f>
        <v>0</v>
      </c>
      <c r="E1240">
        <f>'Data Entry'!N1241</f>
        <v>0</v>
      </c>
      <c r="F1240">
        <f>'Data Entry'!O1241</f>
        <v>0</v>
      </c>
      <c r="G1240">
        <f>'Data Entry'!P1241</f>
        <v>0</v>
      </c>
      <c r="H1240">
        <f>'Data Entry'!Q1241</f>
        <v>0</v>
      </c>
      <c r="I1240">
        <f>'Data Entry'!R1241</f>
        <v>0</v>
      </c>
      <c r="J1240">
        <f t="shared" si="209"/>
        <v>0</v>
      </c>
      <c r="K1240" s="1">
        <f>SUMIFS('I want to cry'!C$2:C$2000,'I want to cry'!$A$2:$A$2000,$B1240,'I want to cry'!$B$2:$B$2000,$C1240)</f>
        <v>0</v>
      </c>
      <c r="L1240" s="1">
        <f>SUMIFS('I want to cry'!D$2:D$2000,'I want to cry'!$A$2:$A$2000,$B1240,'I want to cry'!$B$2:$B$2000,$C1240)</f>
        <v>0</v>
      </c>
      <c r="M1240" s="1">
        <f>SUMIFS('I want to cry'!E$2:E$2000,'I want to cry'!$A$2:$A$2000,$B1240,'I want to cry'!$B$2:$B$2000,$C1240)</f>
        <v>0</v>
      </c>
      <c r="N1240" s="1">
        <f t="shared" si="210"/>
        <v>0</v>
      </c>
      <c r="O1240" s="1">
        <f t="shared" si="211"/>
        <v>0</v>
      </c>
      <c r="P1240" s="1">
        <f t="shared" si="212"/>
        <v>0</v>
      </c>
      <c r="Q1240" s="1">
        <f>SUMIF('I have a blue banner'!A$2:A$2000,D1240,'I have a blue banner'!L$2:L$2000)</f>
        <v>0</v>
      </c>
      <c r="R1240" s="1">
        <f>SUMIF('I have a blue banner'!A$2:A$2000,F1240,'I have a blue banner'!L$2:L$2000)</f>
        <v>0</v>
      </c>
      <c r="S1240" s="1">
        <f>SUMIF('I have a blue banner'!A$2:A$2000,I1240,'I have a blue banner'!L$2:L$2000)</f>
        <v>0</v>
      </c>
      <c r="T1240" s="1">
        <f>SUMIF('I wanna go biking'!A$2:A$1000,D1240,'I wanna go biking'!D$2:D$2000)</f>
        <v>0</v>
      </c>
      <c r="U1240" s="1">
        <f>SUMIF('I wanna go biking'!A$2:A$2000,F1240,'I wanna go biking'!D$2:D$2000)</f>
        <v>0</v>
      </c>
      <c r="V1240" s="1">
        <f>SUMIF('I wanna go biking'!A$2:A$2000,H1240,'I wanna go biking'!D$2:D$2000)</f>
        <v>0</v>
      </c>
      <c r="W1240">
        <f t="shared" si="213"/>
        <v>0</v>
      </c>
      <c r="X1240">
        <f t="shared" si="214"/>
        <v>0</v>
      </c>
      <c r="Y1240">
        <f t="shared" si="215"/>
        <v>0</v>
      </c>
      <c r="Z1240">
        <f t="shared" si="216"/>
        <v>0</v>
      </c>
      <c r="AA1240">
        <f t="shared" si="217"/>
        <v>0</v>
      </c>
      <c r="AB1240">
        <f t="shared" si="218"/>
        <v>0</v>
      </c>
      <c r="AC1240" s="25">
        <f t="shared" si="219"/>
        <v>0</v>
      </c>
    </row>
    <row r="1241" spans="1:29">
      <c r="A1241">
        <f>'Data Entry'!A1242</f>
        <v>0</v>
      </c>
      <c r="B1241">
        <f>'Data Entry'!B1242</f>
        <v>0</v>
      </c>
      <c r="C1241">
        <f>'Data Entry'!C1242</f>
        <v>0</v>
      </c>
      <c r="D1241">
        <f>'Data Entry'!M1242</f>
        <v>0</v>
      </c>
      <c r="E1241">
        <f>'Data Entry'!N1242</f>
        <v>0</v>
      </c>
      <c r="F1241">
        <f>'Data Entry'!O1242</f>
        <v>0</v>
      </c>
      <c r="G1241">
        <f>'Data Entry'!P1242</f>
        <v>0</v>
      </c>
      <c r="H1241">
        <f>'Data Entry'!Q1242</f>
        <v>0</v>
      </c>
      <c r="I1241">
        <f>'Data Entry'!R1242</f>
        <v>0</v>
      </c>
      <c r="J1241">
        <f t="shared" si="209"/>
        <v>0</v>
      </c>
      <c r="K1241" s="1">
        <f>SUMIFS('I want to cry'!C$2:C$2000,'I want to cry'!$A$2:$A$2000,$B1241,'I want to cry'!$B$2:$B$2000,$C1241)</f>
        <v>0</v>
      </c>
      <c r="L1241" s="1">
        <f>SUMIFS('I want to cry'!D$2:D$2000,'I want to cry'!$A$2:$A$2000,$B1241,'I want to cry'!$B$2:$B$2000,$C1241)</f>
        <v>0</v>
      </c>
      <c r="M1241" s="1">
        <f>SUMIFS('I want to cry'!E$2:E$2000,'I want to cry'!$A$2:$A$2000,$B1241,'I want to cry'!$B$2:$B$2000,$C1241)</f>
        <v>0</v>
      </c>
      <c r="N1241" s="1">
        <f t="shared" si="210"/>
        <v>0</v>
      </c>
      <c r="O1241" s="1">
        <f t="shared" si="211"/>
        <v>0</v>
      </c>
      <c r="P1241" s="1">
        <f t="shared" si="212"/>
        <v>0</v>
      </c>
      <c r="Q1241" s="1">
        <f>SUMIF('I have a blue banner'!A$2:A$2000,D1241,'I have a blue banner'!L$2:L$2000)</f>
        <v>0</v>
      </c>
      <c r="R1241" s="1">
        <f>SUMIF('I have a blue banner'!A$2:A$2000,F1241,'I have a blue banner'!L$2:L$2000)</f>
        <v>0</v>
      </c>
      <c r="S1241" s="1">
        <f>SUMIF('I have a blue banner'!A$2:A$2000,I1241,'I have a blue banner'!L$2:L$2000)</f>
        <v>0</v>
      </c>
      <c r="T1241" s="1">
        <f>SUMIF('I wanna go biking'!A$2:A$1000,D1241,'I wanna go biking'!D$2:D$2000)</f>
        <v>0</v>
      </c>
      <c r="U1241" s="1">
        <f>SUMIF('I wanna go biking'!A$2:A$2000,F1241,'I wanna go biking'!D$2:D$2000)</f>
        <v>0</v>
      </c>
      <c r="V1241" s="1">
        <f>SUMIF('I wanna go biking'!A$2:A$2000,H1241,'I wanna go biking'!D$2:D$2000)</f>
        <v>0</v>
      </c>
      <c r="W1241">
        <f t="shared" si="213"/>
        <v>0</v>
      </c>
      <c r="X1241">
        <f t="shared" si="214"/>
        <v>0</v>
      </c>
      <c r="Y1241">
        <f t="shared" si="215"/>
        <v>0</v>
      </c>
      <c r="Z1241">
        <f t="shared" si="216"/>
        <v>0</v>
      </c>
      <c r="AA1241">
        <f t="shared" si="217"/>
        <v>0</v>
      </c>
      <c r="AB1241">
        <f t="shared" si="218"/>
        <v>0</v>
      </c>
      <c r="AC1241" s="25">
        <f t="shared" si="219"/>
        <v>0</v>
      </c>
    </row>
    <row r="1242" spans="1:29">
      <c r="A1242">
        <f>'Data Entry'!A1243</f>
        <v>0</v>
      </c>
      <c r="B1242">
        <f>'Data Entry'!B1243</f>
        <v>0</v>
      </c>
      <c r="C1242">
        <f>'Data Entry'!C1243</f>
        <v>0</v>
      </c>
      <c r="D1242">
        <f>'Data Entry'!M1243</f>
        <v>0</v>
      </c>
      <c r="E1242">
        <f>'Data Entry'!N1243</f>
        <v>0</v>
      </c>
      <c r="F1242">
        <f>'Data Entry'!O1243</f>
        <v>0</v>
      </c>
      <c r="G1242">
        <f>'Data Entry'!P1243</f>
        <v>0</v>
      </c>
      <c r="H1242">
        <f>'Data Entry'!Q1243</f>
        <v>0</v>
      </c>
      <c r="I1242">
        <f>'Data Entry'!R1243</f>
        <v>0</v>
      </c>
      <c r="J1242">
        <f t="shared" si="209"/>
        <v>0</v>
      </c>
      <c r="K1242" s="1">
        <f>SUMIFS('I want to cry'!C$2:C$2000,'I want to cry'!$A$2:$A$2000,$B1242,'I want to cry'!$B$2:$B$2000,$C1242)</f>
        <v>0</v>
      </c>
      <c r="L1242" s="1">
        <f>SUMIFS('I want to cry'!D$2:D$2000,'I want to cry'!$A$2:$A$2000,$B1242,'I want to cry'!$B$2:$B$2000,$C1242)</f>
        <v>0</v>
      </c>
      <c r="M1242" s="1">
        <f>SUMIFS('I want to cry'!E$2:E$2000,'I want to cry'!$A$2:$A$2000,$B1242,'I want to cry'!$B$2:$B$2000,$C1242)</f>
        <v>0</v>
      </c>
      <c r="N1242" s="1">
        <f t="shared" si="210"/>
        <v>0</v>
      </c>
      <c r="O1242" s="1">
        <f t="shared" si="211"/>
        <v>0</v>
      </c>
      <c r="P1242" s="1">
        <f t="shared" si="212"/>
        <v>0</v>
      </c>
      <c r="Q1242" s="1">
        <f>SUMIF('I have a blue banner'!A$2:A$2000,D1242,'I have a blue banner'!L$2:L$2000)</f>
        <v>0</v>
      </c>
      <c r="R1242" s="1">
        <f>SUMIF('I have a blue banner'!A$2:A$2000,F1242,'I have a blue banner'!L$2:L$2000)</f>
        <v>0</v>
      </c>
      <c r="S1242" s="1">
        <f>SUMIF('I have a blue banner'!A$2:A$2000,I1242,'I have a blue banner'!L$2:L$2000)</f>
        <v>0</v>
      </c>
      <c r="T1242" s="1">
        <f>SUMIF('I wanna go biking'!A$2:A$1000,D1242,'I wanna go biking'!D$2:D$2000)</f>
        <v>0</v>
      </c>
      <c r="U1242" s="1">
        <f>SUMIF('I wanna go biking'!A$2:A$2000,F1242,'I wanna go biking'!D$2:D$2000)</f>
        <v>0</v>
      </c>
      <c r="V1242" s="1">
        <f>SUMIF('I wanna go biking'!A$2:A$2000,H1242,'I wanna go biking'!D$2:D$2000)</f>
        <v>0</v>
      </c>
      <c r="W1242">
        <f t="shared" si="213"/>
        <v>0</v>
      </c>
      <c r="X1242">
        <f t="shared" si="214"/>
        <v>0</v>
      </c>
      <c r="Y1242">
        <f t="shared" si="215"/>
        <v>0</v>
      </c>
      <c r="Z1242">
        <f t="shared" si="216"/>
        <v>0</v>
      </c>
      <c r="AA1242">
        <f t="shared" si="217"/>
        <v>0</v>
      </c>
      <c r="AB1242">
        <f t="shared" si="218"/>
        <v>0</v>
      </c>
      <c r="AC1242" s="25">
        <f t="shared" si="219"/>
        <v>0</v>
      </c>
    </row>
    <row r="1243" spans="1:29">
      <c r="A1243">
        <f>'Data Entry'!A1244</f>
        <v>0</v>
      </c>
      <c r="B1243">
        <f>'Data Entry'!B1244</f>
        <v>0</v>
      </c>
      <c r="C1243">
        <f>'Data Entry'!C1244</f>
        <v>0</v>
      </c>
      <c r="D1243">
        <f>'Data Entry'!M1244</f>
        <v>0</v>
      </c>
      <c r="E1243">
        <f>'Data Entry'!N1244</f>
        <v>0</v>
      </c>
      <c r="F1243">
        <f>'Data Entry'!O1244</f>
        <v>0</v>
      </c>
      <c r="G1243">
        <f>'Data Entry'!P1244</f>
        <v>0</v>
      </c>
      <c r="H1243">
        <f>'Data Entry'!Q1244</f>
        <v>0</v>
      </c>
      <c r="I1243">
        <f>'Data Entry'!R1244</f>
        <v>0</v>
      </c>
      <c r="J1243">
        <f t="shared" si="209"/>
        <v>0</v>
      </c>
      <c r="K1243" s="1">
        <f>SUMIFS('I want to cry'!C$2:C$2000,'I want to cry'!$A$2:$A$2000,$B1243,'I want to cry'!$B$2:$B$2000,$C1243)</f>
        <v>0</v>
      </c>
      <c r="L1243" s="1">
        <f>SUMIFS('I want to cry'!D$2:D$2000,'I want to cry'!$A$2:$A$2000,$B1243,'I want to cry'!$B$2:$B$2000,$C1243)</f>
        <v>0</v>
      </c>
      <c r="M1243" s="1">
        <f>SUMIFS('I want to cry'!E$2:E$2000,'I want to cry'!$A$2:$A$2000,$B1243,'I want to cry'!$B$2:$B$2000,$C1243)</f>
        <v>0</v>
      </c>
      <c r="N1243" s="1">
        <f t="shared" si="210"/>
        <v>0</v>
      </c>
      <c r="O1243" s="1">
        <f t="shared" si="211"/>
        <v>0</v>
      </c>
      <c r="P1243" s="1">
        <f t="shared" si="212"/>
        <v>0</v>
      </c>
      <c r="Q1243" s="1">
        <f>SUMIF('I have a blue banner'!A$2:A$2000,D1243,'I have a blue banner'!L$2:L$2000)</f>
        <v>0</v>
      </c>
      <c r="R1243" s="1">
        <f>SUMIF('I have a blue banner'!A$2:A$2000,F1243,'I have a blue banner'!L$2:L$2000)</f>
        <v>0</v>
      </c>
      <c r="S1243" s="1">
        <f>SUMIF('I have a blue banner'!A$2:A$2000,I1243,'I have a blue banner'!L$2:L$2000)</f>
        <v>0</v>
      </c>
      <c r="T1243" s="1">
        <f>SUMIF('I wanna go biking'!A$2:A$1000,D1243,'I wanna go biking'!D$2:D$2000)</f>
        <v>0</v>
      </c>
      <c r="U1243" s="1">
        <f>SUMIF('I wanna go biking'!A$2:A$2000,F1243,'I wanna go biking'!D$2:D$2000)</f>
        <v>0</v>
      </c>
      <c r="V1243" s="1">
        <f>SUMIF('I wanna go biking'!A$2:A$2000,H1243,'I wanna go biking'!D$2:D$2000)</f>
        <v>0</v>
      </c>
      <c r="W1243">
        <f t="shared" si="213"/>
        <v>0</v>
      </c>
      <c r="X1243">
        <f t="shared" si="214"/>
        <v>0</v>
      </c>
      <c r="Y1243">
        <f t="shared" si="215"/>
        <v>0</v>
      </c>
      <c r="Z1243">
        <f t="shared" si="216"/>
        <v>0</v>
      </c>
      <c r="AA1243">
        <f t="shared" si="217"/>
        <v>0</v>
      </c>
      <c r="AB1243">
        <f t="shared" si="218"/>
        <v>0</v>
      </c>
      <c r="AC1243" s="25">
        <f t="shared" si="219"/>
        <v>0</v>
      </c>
    </row>
    <row r="1244" spans="1:29">
      <c r="A1244">
        <f>'Data Entry'!A1245</f>
        <v>0</v>
      </c>
      <c r="B1244">
        <f>'Data Entry'!B1245</f>
        <v>0</v>
      </c>
      <c r="C1244">
        <f>'Data Entry'!C1245</f>
        <v>0</v>
      </c>
      <c r="D1244">
        <f>'Data Entry'!M1245</f>
        <v>0</v>
      </c>
      <c r="E1244">
        <f>'Data Entry'!N1245</f>
        <v>0</v>
      </c>
      <c r="F1244">
        <f>'Data Entry'!O1245</f>
        <v>0</v>
      </c>
      <c r="G1244">
        <f>'Data Entry'!P1245</f>
        <v>0</v>
      </c>
      <c r="H1244">
        <f>'Data Entry'!Q1245</f>
        <v>0</v>
      </c>
      <c r="I1244">
        <f>'Data Entry'!R1245</f>
        <v>0</v>
      </c>
      <c r="J1244">
        <f t="shared" si="209"/>
        <v>0</v>
      </c>
      <c r="K1244" s="1">
        <f>SUMIFS('I want to cry'!C$2:C$2000,'I want to cry'!$A$2:$A$2000,$B1244,'I want to cry'!$B$2:$B$2000,$C1244)</f>
        <v>0</v>
      </c>
      <c r="L1244" s="1">
        <f>SUMIFS('I want to cry'!D$2:D$2000,'I want to cry'!$A$2:$A$2000,$B1244,'I want to cry'!$B$2:$B$2000,$C1244)</f>
        <v>0</v>
      </c>
      <c r="M1244" s="1">
        <f>SUMIFS('I want to cry'!E$2:E$2000,'I want to cry'!$A$2:$A$2000,$B1244,'I want to cry'!$B$2:$B$2000,$C1244)</f>
        <v>0</v>
      </c>
      <c r="N1244" s="1">
        <f t="shared" si="210"/>
        <v>0</v>
      </c>
      <c r="O1244" s="1">
        <f t="shared" si="211"/>
        <v>0</v>
      </c>
      <c r="P1244" s="1">
        <f t="shared" si="212"/>
        <v>0</v>
      </c>
      <c r="Q1244" s="1">
        <f>SUMIF('I have a blue banner'!A$2:A$2000,D1244,'I have a blue banner'!L$2:L$2000)</f>
        <v>0</v>
      </c>
      <c r="R1244" s="1">
        <f>SUMIF('I have a blue banner'!A$2:A$2000,F1244,'I have a blue banner'!L$2:L$2000)</f>
        <v>0</v>
      </c>
      <c r="S1244" s="1">
        <f>SUMIF('I have a blue banner'!A$2:A$2000,I1244,'I have a blue banner'!L$2:L$2000)</f>
        <v>0</v>
      </c>
      <c r="T1244" s="1">
        <f>SUMIF('I wanna go biking'!A$2:A$1000,D1244,'I wanna go biking'!D$2:D$2000)</f>
        <v>0</v>
      </c>
      <c r="U1244" s="1">
        <f>SUMIF('I wanna go biking'!A$2:A$2000,F1244,'I wanna go biking'!D$2:D$2000)</f>
        <v>0</v>
      </c>
      <c r="V1244" s="1">
        <f>SUMIF('I wanna go biking'!A$2:A$2000,H1244,'I wanna go biking'!D$2:D$2000)</f>
        <v>0</v>
      </c>
      <c r="W1244">
        <f t="shared" si="213"/>
        <v>0</v>
      </c>
      <c r="X1244">
        <f t="shared" si="214"/>
        <v>0</v>
      </c>
      <c r="Y1244">
        <f t="shared" si="215"/>
        <v>0</v>
      </c>
      <c r="Z1244">
        <f t="shared" si="216"/>
        <v>0</v>
      </c>
      <c r="AA1244">
        <f t="shared" si="217"/>
        <v>0</v>
      </c>
      <c r="AB1244">
        <f t="shared" si="218"/>
        <v>0</v>
      </c>
      <c r="AC1244" s="25">
        <f t="shared" si="219"/>
        <v>0</v>
      </c>
    </row>
    <row r="1245" spans="1:29">
      <c r="A1245">
        <f>'Data Entry'!A1246</f>
        <v>0</v>
      </c>
      <c r="B1245">
        <f>'Data Entry'!B1246</f>
        <v>0</v>
      </c>
      <c r="C1245">
        <f>'Data Entry'!C1246</f>
        <v>0</v>
      </c>
      <c r="D1245">
        <f>'Data Entry'!M1246</f>
        <v>0</v>
      </c>
      <c r="E1245">
        <f>'Data Entry'!N1246</f>
        <v>0</v>
      </c>
      <c r="F1245">
        <f>'Data Entry'!O1246</f>
        <v>0</v>
      </c>
      <c r="G1245">
        <f>'Data Entry'!P1246</f>
        <v>0</v>
      </c>
      <c r="H1245">
        <f>'Data Entry'!Q1246</f>
        <v>0</v>
      </c>
      <c r="I1245">
        <f>'Data Entry'!R1246</f>
        <v>0</v>
      </c>
      <c r="J1245">
        <f t="shared" si="209"/>
        <v>0</v>
      </c>
      <c r="K1245" s="1">
        <f>SUMIFS('I want to cry'!C$2:C$2000,'I want to cry'!$A$2:$A$2000,$B1245,'I want to cry'!$B$2:$B$2000,$C1245)</f>
        <v>0</v>
      </c>
      <c r="L1245" s="1">
        <f>SUMIFS('I want to cry'!D$2:D$2000,'I want to cry'!$A$2:$A$2000,$B1245,'I want to cry'!$B$2:$B$2000,$C1245)</f>
        <v>0</v>
      </c>
      <c r="M1245" s="1">
        <f>SUMIFS('I want to cry'!E$2:E$2000,'I want to cry'!$A$2:$A$2000,$B1245,'I want to cry'!$B$2:$B$2000,$C1245)</f>
        <v>0</v>
      </c>
      <c r="N1245" s="1">
        <f t="shared" si="210"/>
        <v>0</v>
      </c>
      <c r="O1245" s="1">
        <f t="shared" si="211"/>
        <v>0</v>
      </c>
      <c r="P1245" s="1">
        <f t="shared" si="212"/>
        <v>0</v>
      </c>
      <c r="Q1245" s="1">
        <f>SUMIF('I have a blue banner'!A$2:A$2000,D1245,'I have a blue banner'!L$2:L$2000)</f>
        <v>0</v>
      </c>
      <c r="R1245" s="1">
        <f>SUMIF('I have a blue banner'!A$2:A$2000,F1245,'I have a blue banner'!L$2:L$2000)</f>
        <v>0</v>
      </c>
      <c r="S1245" s="1">
        <f>SUMIF('I have a blue banner'!A$2:A$2000,I1245,'I have a blue banner'!L$2:L$2000)</f>
        <v>0</v>
      </c>
      <c r="T1245" s="1">
        <f>SUMIF('I wanna go biking'!A$2:A$1000,D1245,'I wanna go biking'!D$2:D$2000)</f>
        <v>0</v>
      </c>
      <c r="U1245" s="1">
        <f>SUMIF('I wanna go biking'!A$2:A$2000,F1245,'I wanna go biking'!D$2:D$2000)</f>
        <v>0</v>
      </c>
      <c r="V1245" s="1">
        <f>SUMIF('I wanna go biking'!A$2:A$2000,H1245,'I wanna go biking'!D$2:D$2000)</f>
        <v>0</v>
      </c>
      <c r="W1245">
        <f t="shared" si="213"/>
        <v>0</v>
      </c>
      <c r="X1245">
        <f t="shared" si="214"/>
        <v>0</v>
      </c>
      <c r="Y1245">
        <f t="shared" si="215"/>
        <v>0</v>
      </c>
      <c r="Z1245">
        <f t="shared" si="216"/>
        <v>0</v>
      </c>
      <c r="AA1245">
        <f t="shared" si="217"/>
        <v>0</v>
      </c>
      <c r="AB1245">
        <f t="shared" si="218"/>
        <v>0</v>
      </c>
      <c r="AC1245" s="25">
        <f t="shared" si="219"/>
        <v>0</v>
      </c>
    </row>
    <row r="1246" spans="1:29">
      <c r="A1246">
        <f>'Data Entry'!A1247</f>
        <v>0</v>
      </c>
      <c r="B1246">
        <f>'Data Entry'!B1247</f>
        <v>0</v>
      </c>
      <c r="C1246">
        <f>'Data Entry'!C1247</f>
        <v>0</v>
      </c>
      <c r="D1246">
        <f>'Data Entry'!M1247</f>
        <v>0</v>
      </c>
      <c r="E1246">
        <f>'Data Entry'!N1247</f>
        <v>0</v>
      </c>
      <c r="F1246">
        <f>'Data Entry'!O1247</f>
        <v>0</v>
      </c>
      <c r="G1246">
        <f>'Data Entry'!P1247</f>
        <v>0</v>
      </c>
      <c r="H1246">
        <f>'Data Entry'!Q1247</f>
        <v>0</v>
      </c>
      <c r="I1246">
        <f>'Data Entry'!R1247</f>
        <v>0</v>
      </c>
      <c r="J1246">
        <f t="shared" si="209"/>
        <v>0</v>
      </c>
      <c r="K1246" s="1">
        <f>SUMIFS('I want to cry'!C$2:C$2000,'I want to cry'!$A$2:$A$2000,$B1246,'I want to cry'!$B$2:$B$2000,$C1246)</f>
        <v>0</v>
      </c>
      <c r="L1246" s="1">
        <f>SUMIFS('I want to cry'!D$2:D$2000,'I want to cry'!$A$2:$A$2000,$B1246,'I want to cry'!$B$2:$B$2000,$C1246)</f>
        <v>0</v>
      </c>
      <c r="M1246" s="1">
        <f>SUMIFS('I want to cry'!E$2:E$2000,'I want to cry'!$A$2:$A$2000,$B1246,'I want to cry'!$B$2:$B$2000,$C1246)</f>
        <v>0</v>
      </c>
      <c r="N1246" s="1">
        <f t="shared" si="210"/>
        <v>0</v>
      </c>
      <c r="O1246" s="1">
        <f t="shared" si="211"/>
        <v>0</v>
      </c>
      <c r="P1246" s="1">
        <f t="shared" si="212"/>
        <v>0</v>
      </c>
      <c r="Q1246" s="1">
        <f>SUMIF('I have a blue banner'!A$2:A$2000,D1246,'I have a blue banner'!L$2:L$2000)</f>
        <v>0</v>
      </c>
      <c r="R1246" s="1">
        <f>SUMIF('I have a blue banner'!A$2:A$2000,F1246,'I have a blue banner'!L$2:L$2000)</f>
        <v>0</v>
      </c>
      <c r="S1246" s="1">
        <f>SUMIF('I have a blue banner'!A$2:A$2000,I1246,'I have a blue banner'!L$2:L$2000)</f>
        <v>0</v>
      </c>
      <c r="T1246" s="1">
        <f>SUMIF('I wanna go biking'!A$2:A$1000,D1246,'I wanna go biking'!D$2:D$2000)</f>
        <v>0</v>
      </c>
      <c r="U1246" s="1">
        <f>SUMIF('I wanna go biking'!A$2:A$2000,F1246,'I wanna go biking'!D$2:D$2000)</f>
        <v>0</v>
      </c>
      <c r="V1246" s="1">
        <f>SUMIF('I wanna go biking'!A$2:A$2000,H1246,'I wanna go biking'!D$2:D$2000)</f>
        <v>0</v>
      </c>
      <c r="W1246">
        <f t="shared" si="213"/>
        <v>0</v>
      </c>
      <c r="X1246">
        <f t="shared" si="214"/>
        <v>0</v>
      </c>
      <c r="Y1246">
        <f t="shared" si="215"/>
        <v>0</v>
      </c>
      <c r="Z1246">
        <f t="shared" si="216"/>
        <v>0</v>
      </c>
      <c r="AA1246">
        <f t="shared" si="217"/>
        <v>0</v>
      </c>
      <c r="AB1246">
        <f t="shared" si="218"/>
        <v>0</v>
      </c>
      <c r="AC1246" s="25">
        <f t="shared" si="219"/>
        <v>0</v>
      </c>
    </row>
    <row r="1247" spans="1:29">
      <c r="A1247">
        <f>'Data Entry'!A1248</f>
        <v>0</v>
      </c>
      <c r="B1247">
        <f>'Data Entry'!B1248</f>
        <v>0</v>
      </c>
      <c r="C1247">
        <f>'Data Entry'!C1248</f>
        <v>0</v>
      </c>
      <c r="D1247">
        <f>'Data Entry'!M1248</f>
        <v>0</v>
      </c>
      <c r="E1247">
        <f>'Data Entry'!N1248</f>
        <v>0</v>
      </c>
      <c r="F1247">
        <f>'Data Entry'!O1248</f>
        <v>0</v>
      </c>
      <c r="G1247">
        <f>'Data Entry'!P1248</f>
        <v>0</v>
      </c>
      <c r="H1247">
        <f>'Data Entry'!Q1248</f>
        <v>0</v>
      </c>
      <c r="I1247">
        <f>'Data Entry'!R1248</f>
        <v>0</v>
      </c>
      <c r="J1247">
        <f t="shared" si="209"/>
        <v>0</v>
      </c>
      <c r="K1247" s="1">
        <f>SUMIFS('I want to cry'!C$2:C$2000,'I want to cry'!$A$2:$A$2000,$B1247,'I want to cry'!$B$2:$B$2000,$C1247)</f>
        <v>0</v>
      </c>
      <c r="L1247" s="1">
        <f>SUMIFS('I want to cry'!D$2:D$2000,'I want to cry'!$A$2:$A$2000,$B1247,'I want to cry'!$B$2:$B$2000,$C1247)</f>
        <v>0</v>
      </c>
      <c r="M1247" s="1">
        <f>SUMIFS('I want to cry'!E$2:E$2000,'I want to cry'!$A$2:$A$2000,$B1247,'I want to cry'!$B$2:$B$2000,$C1247)</f>
        <v>0</v>
      </c>
      <c r="N1247" s="1">
        <f t="shared" si="210"/>
        <v>0</v>
      </c>
      <c r="O1247" s="1">
        <f t="shared" si="211"/>
        <v>0</v>
      </c>
      <c r="P1247" s="1">
        <f t="shared" si="212"/>
        <v>0</v>
      </c>
      <c r="Q1247" s="1">
        <f>SUMIF('I have a blue banner'!A$2:A$2000,D1247,'I have a blue banner'!L$2:L$2000)</f>
        <v>0</v>
      </c>
      <c r="R1247" s="1">
        <f>SUMIF('I have a blue banner'!A$2:A$2000,F1247,'I have a blue banner'!L$2:L$2000)</f>
        <v>0</v>
      </c>
      <c r="S1247" s="1">
        <f>SUMIF('I have a blue banner'!A$2:A$2000,I1247,'I have a blue banner'!L$2:L$2000)</f>
        <v>0</v>
      </c>
      <c r="T1247" s="1">
        <f>SUMIF('I wanna go biking'!A$2:A$1000,D1247,'I wanna go biking'!D$2:D$2000)</f>
        <v>0</v>
      </c>
      <c r="U1247" s="1">
        <f>SUMIF('I wanna go biking'!A$2:A$2000,F1247,'I wanna go biking'!D$2:D$2000)</f>
        <v>0</v>
      </c>
      <c r="V1247" s="1">
        <f>SUMIF('I wanna go biking'!A$2:A$2000,H1247,'I wanna go biking'!D$2:D$2000)</f>
        <v>0</v>
      </c>
      <c r="W1247">
        <f t="shared" si="213"/>
        <v>0</v>
      </c>
      <c r="X1247">
        <f t="shared" si="214"/>
        <v>0</v>
      </c>
      <c r="Y1247">
        <f t="shared" si="215"/>
        <v>0</v>
      </c>
      <c r="Z1247">
        <f t="shared" si="216"/>
        <v>0</v>
      </c>
      <c r="AA1247">
        <f t="shared" si="217"/>
        <v>0</v>
      </c>
      <c r="AB1247">
        <f t="shared" si="218"/>
        <v>0</v>
      </c>
      <c r="AC1247" s="25">
        <f t="shared" si="219"/>
        <v>0</v>
      </c>
    </row>
    <row r="1248" spans="1:29">
      <c r="A1248">
        <f>'Data Entry'!A1249</f>
        <v>0</v>
      </c>
      <c r="B1248">
        <f>'Data Entry'!B1249</f>
        <v>0</v>
      </c>
      <c r="C1248">
        <f>'Data Entry'!C1249</f>
        <v>0</v>
      </c>
      <c r="D1248">
        <f>'Data Entry'!M1249</f>
        <v>0</v>
      </c>
      <c r="E1248">
        <f>'Data Entry'!N1249</f>
        <v>0</v>
      </c>
      <c r="F1248">
        <f>'Data Entry'!O1249</f>
        <v>0</v>
      </c>
      <c r="G1248">
        <f>'Data Entry'!P1249</f>
        <v>0</v>
      </c>
      <c r="H1248">
        <f>'Data Entry'!Q1249</f>
        <v>0</v>
      </c>
      <c r="I1248">
        <f>'Data Entry'!R1249</f>
        <v>0</v>
      </c>
      <c r="J1248">
        <f t="shared" si="209"/>
        <v>0</v>
      </c>
      <c r="K1248" s="1">
        <f>SUMIFS('I want to cry'!C$2:C$2000,'I want to cry'!$A$2:$A$2000,$B1248,'I want to cry'!$B$2:$B$2000,$C1248)</f>
        <v>0</v>
      </c>
      <c r="L1248" s="1">
        <f>SUMIFS('I want to cry'!D$2:D$2000,'I want to cry'!$A$2:$A$2000,$B1248,'I want to cry'!$B$2:$B$2000,$C1248)</f>
        <v>0</v>
      </c>
      <c r="M1248" s="1">
        <f>SUMIFS('I want to cry'!E$2:E$2000,'I want to cry'!$A$2:$A$2000,$B1248,'I want to cry'!$B$2:$B$2000,$C1248)</f>
        <v>0</v>
      </c>
      <c r="N1248" s="1">
        <f t="shared" si="210"/>
        <v>0</v>
      </c>
      <c r="O1248" s="1">
        <f t="shared" si="211"/>
        <v>0</v>
      </c>
      <c r="P1248" s="1">
        <f t="shared" si="212"/>
        <v>0</v>
      </c>
      <c r="Q1248" s="1">
        <f>SUMIF('I have a blue banner'!A$2:A$2000,D1248,'I have a blue banner'!L$2:L$2000)</f>
        <v>0</v>
      </c>
      <c r="R1248" s="1">
        <f>SUMIF('I have a blue banner'!A$2:A$2000,F1248,'I have a blue banner'!L$2:L$2000)</f>
        <v>0</v>
      </c>
      <c r="S1248" s="1">
        <f>SUMIF('I have a blue banner'!A$2:A$2000,I1248,'I have a blue banner'!L$2:L$2000)</f>
        <v>0</v>
      </c>
      <c r="T1248" s="1">
        <f>SUMIF('I wanna go biking'!A$2:A$1000,D1248,'I wanna go biking'!D$2:D$2000)</f>
        <v>0</v>
      </c>
      <c r="U1248" s="1">
        <f>SUMIF('I wanna go biking'!A$2:A$2000,F1248,'I wanna go biking'!D$2:D$2000)</f>
        <v>0</v>
      </c>
      <c r="V1248" s="1">
        <f>SUMIF('I wanna go biking'!A$2:A$2000,H1248,'I wanna go biking'!D$2:D$2000)</f>
        <v>0</v>
      </c>
      <c r="W1248">
        <f t="shared" si="213"/>
        <v>0</v>
      </c>
      <c r="X1248">
        <f t="shared" si="214"/>
        <v>0</v>
      </c>
      <c r="Y1248">
        <f t="shared" si="215"/>
        <v>0</v>
      </c>
      <c r="Z1248">
        <f t="shared" si="216"/>
        <v>0</v>
      </c>
      <c r="AA1248">
        <f t="shared" si="217"/>
        <v>0</v>
      </c>
      <c r="AB1248">
        <f t="shared" si="218"/>
        <v>0</v>
      </c>
      <c r="AC1248" s="25">
        <f t="shared" si="219"/>
        <v>0</v>
      </c>
    </row>
    <row r="1249" spans="1:29">
      <c r="A1249">
        <f>'Data Entry'!A1250</f>
        <v>0</v>
      </c>
      <c r="B1249">
        <f>'Data Entry'!B1250</f>
        <v>0</v>
      </c>
      <c r="C1249">
        <f>'Data Entry'!C1250</f>
        <v>0</v>
      </c>
      <c r="D1249">
        <f>'Data Entry'!M1250</f>
        <v>0</v>
      </c>
      <c r="E1249">
        <f>'Data Entry'!N1250</f>
        <v>0</v>
      </c>
      <c r="F1249">
        <f>'Data Entry'!O1250</f>
        <v>0</v>
      </c>
      <c r="G1249">
        <f>'Data Entry'!P1250</f>
        <v>0</v>
      </c>
      <c r="H1249">
        <f>'Data Entry'!Q1250</f>
        <v>0</v>
      </c>
      <c r="I1249">
        <f>'Data Entry'!R1250</f>
        <v>0</v>
      </c>
      <c r="J1249">
        <f t="shared" si="209"/>
        <v>0</v>
      </c>
      <c r="K1249" s="1">
        <f>SUMIFS('I want to cry'!C$2:C$2000,'I want to cry'!$A$2:$A$2000,$B1249,'I want to cry'!$B$2:$B$2000,$C1249)</f>
        <v>0</v>
      </c>
      <c r="L1249" s="1">
        <f>SUMIFS('I want to cry'!D$2:D$2000,'I want to cry'!$A$2:$A$2000,$B1249,'I want to cry'!$B$2:$B$2000,$C1249)</f>
        <v>0</v>
      </c>
      <c r="M1249" s="1">
        <f>SUMIFS('I want to cry'!E$2:E$2000,'I want to cry'!$A$2:$A$2000,$B1249,'I want to cry'!$B$2:$B$2000,$C1249)</f>
        <v>0</v>
      </c>
      <c r="N1249" s="1">
        <f t="shared" si="210"/>
        <v>0</v>
      </c>
      <c r="O1249" s="1">
        <f t="shared" si="211"/>
        <v>0</v>
      </c>
      <c r="P1249" s="1">
        <f t="shared" si="212"/>
        <v>0</v>
      </c>
      <c r="Q1249" s="1">
        <f>SUMIF('I have a blue banner'!A$2:A$2000,D1249,'I have a blue banner'!L$2:L$2000)</f>
        <v>0</v>
      </c>
      <c r="R1249" s="1">
        <f>SUMIF('I have a blue banner'!A$2:A$2000,F1249,'I have a blue banner'!L$2:L$2000)</f>
        <v>0</v>
      </c>
      <c r="S1249" s="1">
        <f>SUMIF('I have a blue banner'!A$2:A$2000,I1249,'I have a blue banner'!L$2:L$2000)</f>
        <v>0</v>
      </c>
      <c r="T1249" s="1">
        <f>SUMIF('I wanna go biking'!A$2:A$1000,D1249,'I wanna go biking'!D$2:D$2000)</f>
        <v>0</v>
      </c>
      <c r="U1249" s="1">
        <f>SUMIF('I wanna go biking'!A$2:A$2000,F1249,'I wanna go biking'!D$2:D$2000)</f>
        <v>0</v>
      </c>
      <c r="V1249" s="1">
        <f>SUMIF('I wanna go biking'!A$2:A$2000,H1249,'I wanna go biking'!D$2:D$2000)</f>
        <v>0</v>
      </c>
      <c r="W1249">
        <f t="shared" si="213"/>
        <v>0</v>
      </c>
      <c r="X1249">
        <f t="shared" si="214"/>
        <v>0</v>
      </c>
      <c r="Y1249">
        <f t="shared" si="215"/>
        <v>0</v>
      </c>
      <c r="Z1249">
        <f t="shared" si="216"/>
        <v>0</v>
      </c>
      <c r="AA1249">
        <f t="shared" si="217"/>
        <v>0</v>
      </c>
      <c r="AB1249">
        <f t="shared" si="218"/>
        <v>0</v>
      </c>
      <c r="AC1249" s="25">
        <f t="shared" si="219"/>
        <v>0</v>
      </c>
    </row>
    <row r="1250" spans="1:29">
      <c r="A1250">
        <f>'Data Entry'!A1251</f>
        <v>0</v>
      </c>
      <c r="B1250">
        <f>'Data Entry'!B1251</f>
        <v>0</v>
      </c>
      <c r="C1250">
        <f>'Data Entry'!C1251</f>
        <v>0</v>
      </c>
      <c r="D1250">
        <f>'Data Entry'!M1251</f>
        <v>0</v>
      </c>
      <c r="E1250">
        <f>'Data Entry'!N1251</f>
        <v>0</v>
      </c>
      <c r="F1250">
        <f>'Data Entry'!O1251</f>
        <v>0</v>
      </c>
      <c r="G1250">
        <f>'Data Entry'!P1251</f>
        <v>0</v>
      </c>
      <c r="H1250">
        <f>'Data Entry'!Q1251</f>
        <v>0</v>
      </c>
      <c r="I1250">
        <f>'Data Entry'!R1251</f>
        <v>0</v>
      </c>
      <c r="J1250">
        <f t="shared" si="209"/>
        <v>0</v>
      </c>
      <c r="K1250" s="1">
        <f>SUMIFS('I want to cry'!C$2:C$2000,'I want to cry'!$A$2:$A$2000,$B1250,'I want to cry'!$B$2:$B$2000,$C1250)</f>
        <v>0</v>
      </c>
      <c r="L1250" s="1">
        <f>SUMIFS('I want to cry'!D$2:D$2000,'I want to cry'!$A$2:$A$2000,$B1250,'I want to cry'!$B$2:$B$2000,$C1250)</f>
        <v>0</v>
      </c>
      <c r="M1250" s="1">
        <f>SUMIFS('I want to cry'!E$2:E$2000,'I want to cry'!$A$2:$A$2000,$B1250,'I want to cry'!$B$2:$B$2000,$C1250)</f>
        <v>0</v>
      </c>
      <c r="N1250" s="1">
        <f t="shared" si="210"/>
        <v>0</v>
      </c>
      <c r="O1250" s="1">
        <f t="shared" si="211"/>
        <v>0</v>
      </c>
      <c r="P1250" s="1">
        <f t="shared" si="212"/>
        <v>0</v>
      </c>
      <c r="Q1250" s="1">
        <f>SUMIF('I have a blue banner'!A$2:A$2000,D1250,'I have a blue banner'!L$2:L$2000)</f>
        <v>0</v>
      </c>
      <c r="R1250" s="1">
        <f>SUMIF('I have a blue banner'!A$2:A$2000,F1250,'I have a blue banner'!L$2:L$2000)</f>
        <v>0</v>
      </c>
      <c r="S1250" s="1">
        <f>SUMIF('I have a blue banner'!A$2:A$2000,I1250,'I have a blue banner'!L$2:L$2000)</f>
        <v>0</v>
      </c>
      <c r="T1250" s="1">
        <f>SUMIF('I wanna go biking'!A$2:A$1000,D1250,'I wanna go biking'!D$2:D$2000)</f>
        <v>0</v>
      </c>
      <c r="U1250" s="1">
        <f>SUMIF('I wanna go biking'!A$2:A$2000,F1250,'I wanna go biking'!D$2:D$2000)</f>
        <v>0</v>
      </c>
      <c r="V1250" s="1">
        <f>SUMIF('I wanna go biking'!A$2:A$2000,H1250,'I wanna go biking'!D$2:D$2000)</f>
        <v>0</v>
      </c>
      <c r="W1250">
        <f t="shared" si="213"/>
        <v>0</v>
      </c>
      <c r="X1250">
        <f t="shared" si="214"/>
        <v>0</v>
      </c>
      <c r="Y1250">
        <f t="shared" si="215"/>
        <v>0</v>
      </c>
      <c r="Z1250">
        <f t="shared" si="216"/>
        <v>0</v>
      </c>
      <c r="AA1250">
        <f t="shared" si="217"/>
        <v>0</v>
      </c>
      <c r="AB1250">
        <f t="shared" si="218"/>
        <v>0</v>
      </c>
      <c r="AC1250" s="25">
        <f t="shared" si="219"/>
        <v>0</v>
      </c>
    </row>
    <row r="1251" spans="1:29">
      <c r="A1251">
        <f>'Data Entry'!A1252</f>
        <v>0</v>
      </c>
      <c r="B1251">
        <f>'Data Entry'!B1252</f>
        <v>0</v>
      </c>
      <c r="C1251">
        <f>'Data Entry'!C1252</f>
        <v>0</v>
      </c>
      <c r="D1251">
        <f>'Data Entry'!M1252</f>
        <v>0</v>
      </c>
      <c r="E1251">
        <f>'Data Entry'!N1252</f>
        <v>0</v>
      </c>
      <c r="F1251">
        <f>'Data Entry'!O1252</f>
        <v>0</v>
      </c>
      <c r="G1251">
        <f>'Data Entry'!P1252</f>
        <v>0</v>
      </c>
      <c r="H1251">
        <f>'Data Entry'!Q1252</f>
        <v>0</v>
      </c>
      <c r="I1251">
        <f>'Data Entry'!R1252</f>
        <v>0</v>
      </c>
      <c r="J1251">
        <f t="shared" si="209"/>
        <v>0</v>
      </c>
      <c r="K1251" s="1">
        <f>SUMIFS('I want to cry'!C$2:C$2000,'I want to cry'!$A$2:$A$2000,$B1251,'I want to cry'!$B$2:$B$2000,$C1251)</f>
        <v>0</v>
      </c>
      <c r="L1251" s="1">
        <f>SUMIFS('I want to cry'!D$2:D$2000,'I want to cry'!$A$2:$A$2000,$B1251,'I want to cry'!$B$2:$B$2000,$C1251)</f>
        <v>0</v>
      </c>
      <c r="M1251" s="1">
        <f>SUMIFS('I want to cry'!E$2:E$2000,'I want to cry'!$A$2:$A$2000,$B1251,'I want to cry'!$B$2:$B$2000,$C1251)</f>
        <v>0</v>
      </c>
      <c r="N1251" s="1">
        <f t="shared" si="210"/>
        <v>0</v>
      </c>
      <c r="O1251" s="1">
        <f t="shared" si="211"/>
        <v>0</v>
      </c>
      <c r="P1251" s="1">
        <f t="shared" si="212"/>
        <v>0</v>
      </c>
      <c r="Q1251" s="1">
        <f>SUMIF('I have a blue banner'!A$2:A$2000,D1251,'I have a blue banner'!L$2:L$2000)</f>
        <v>0</v>
      </c>
      <c r="R1251" s="1">
        <f>SUMIF('I have a blue banner'!A$2:A$2000,F1251,'I have a blue banner'!L$2:L$2000)</f>
        <v>0</v>
      </c>
      <c r="S1251" s="1">
        <f>SUMIF('I have a blue banner'!A$2:A$2000,I1251,'I have a blue banner'!L$2:L$2000)</f>
        <v>0</v>
      </c>
      <c r="T1251" s="1">
        <f>SUMIF('I wanna go biking'!A$2:A$1000,D1251,'I wanna go biking'!D$2:D$2000)</f>
        <v>0</v>
      </c>
      <c r="U1251" s="1">
        <f>SUMIF('I wanna go biking'!A$2:A$2000,F1251,'I wanna go biking'!D$2:D$2000)</f>
        <v>0</v>
      </c>
      <c r="V1251" s="1">
        <f>SUMIF('I wanna go biking'!A$2:A$2000,H1251,'I wanna go biking'!D$2:D$2000)</f>
        <v>0</v>
      </c>
      <c r="W1251">
        <f t="shared" si="213"/>
        <v>0</v>
      </c>
      <c r="X1251">
        <f t="shared" si="214"/>
        <v>0</v>
      </c>
      <c r="Y1251">
        <f t="shared" si="215"/>
        <v>0</v>
      </c>
      <c r="Z1251">
        <f t="shared" si="216"/>
        <v>0</v>
      </c>
      <c r="AA1251">
        <f t="shared" si="217"/>
        <v>0</v>
      </c>
      <c r="AB1251">
        <f t="shared" si="218"/>
        <v>0</v>
      </c>
      <c r="AC1251" s="25">
        <f t="shared" si="219"/>
        <v>0</v>
      </c>
    </row>
    <row r="1252" spans="1:29">
      <c r="A1252">
        <f>'Data Entry'!A1253</f>
        <v>0</v>
      </c>
      <c r="B1252">
        <f>'Data Entry'!B1253</f>
        <v>0</v>
      </c>
      <c r="C1252">
        <f>'Data Entry'!C1253</f>
        <v>0</v>
      </c>
      <c r="D1252">
        <f>'Data Entry'!M1253</f>
        <v>0</v>
      </c>
      <c r="E1252">
        <f>'Data Entry'!N1253</f>
        <v>0</v>
      </c>
      <c r="F1252">
        <f>'Data Entry'!O1253</f>
        <v>0</v>
      </c>
      <c r="G1252">
        <f>'Data Entry'!P1253</f>
        <v>0</v>
      </c>
      <c r="H1252">
        <f>'Data Entry'!Q1253</f>
        <v>0</v>
      </c>
      <c r="I1252">
        <f>'Data Entry'!R1253</f>
        <v>0</v>
      </c>
      <c r="J1252">
        <f t="shared" si="209"/>
        <v>0</v>
      </c>
      <c r="K1252" s="1">
        <f>SUMIFS('I want to cry'!C$2:C$2000,'I want to cry'!$A$2:$A$2000,$B1252,'I want to cry'!$B$2:$B$2000,$C1252)</f>
        <v>0</v>
      </c>
      <c r="L1252" s="1">
        <f>SUMIFS('I want to cry'!D$2:D$2000,'I want to cry'!$A$2:$A$2000,$B1252,'I want to cry'!$B$2:$B$2000,$C1252)</f>
        <v>0</v>
      </c>
      <c r="M1252" s="1">
        <f>SUMIFS('I want to cry'!E$2:E$2000,'I want to cry'!$A$2:$A$2000,$B1252,'I want to cry'!$B$2:$B$2000,$C1252)</f>
        <v>0</v>
      </c>
      <c r="N1252" s="1">
        <f t="shared" si="210"/>
        <v>0</v>
      </c>
      <c r="O1252" s="1">
        <f t="shared" si="211"/>
        <v>0</v>
      </c>
      <c r="P1252" s="1">
        <f t="shared" si="212"/>
        <v>0</v>
      </c>
      <c r="Q1252" s="1">
        <f>SUMIF('I have a blue banner'!A$2:A$2000,D1252,'I have a blue banner'!L$2:L$2000)</f>
        <v>0</v>
      </c>
      <c r="R1252" s="1">
        <f>SUMIF('I have a blue banner'!A$2:A$2000,F1252,'I have a blue banner'!L$2:L$2000)</f>
        <v>0</v>
      </c>
      <c r="S1252" s="1">
        <f>SUMIF('I have a blue banner'!A$2:A$2000,I1252,'I have a blue banner'!L$2:L$2000)</f>
        <v>0</v>
      </c>
      <c r="T1252" s="1">
        <f>SUMIF('I wanna go biking'!A$2:A$1000,D1252,'I wanna go biking'!D$2:D$2000)</f>
        <v>0</v>
      </c>
      <c r="U1252" s="1">
        <f>SUMIF('I wanna go biking'!A$2:A$2000,F1252,'I wanna go biking'!D$2:D$2000)</f>
        <v>0</v>
      </c>
      <c r="V1252" s="1">
        <f>SUMIF('I wanna go biking'!A$2:A$2000,H1252,'I wanna go biking'!D$2:D$2000)</f>
        <v>0</v>
      </c>
      <c r="W1252">
        <f t="shared" si="213"/>
        <v>0</v>
      </c>
      <c r="X1252">
        <f t="shared" si="214"/>
        <v>0</v>
      </c>
      <c r="Y1252">
        <f t="shared" si="215"/>
        <v>0</v>
      </c>
      <c r="Z1252">
        <f t="shared" si="216"/>
        <v>0</v>
      </c>
      <c r="AA1252">
        <f t="shared" si="217"/>
        <v>0</v>
      </c>
      <c r="AB1252">
        <f t="shared" si="218"/>
        <v>0</v>
      </c>
      <c r="AC1252" s="25">
        <f t="shared" si="219"/>
        <v>0</v>
      </c>
    </row>
    <row r="1253" spans="1:29">
      <c r="A1253">
        <f>'Data Entry'!A1254</f>
        <v>0</v>
      </c>
      <c r="B1253">
        <f>'Data Entry'!B1254</f>
        <v>0</v>
      </c>
      <c r="C1253">
        <f>'Data Entry'!C1254</f>
        <v>0</v>
      </c>
      <c r="D1253">
        <f>'Data Entry'!M1254</f>
        <v>0</v>
      </c>
      <c r="E1253">
        <f>'Data Entry'!N1254</f>
        <v>0</v>
      </c>
      <c r="F1253">
        <f>'Data Entry'!O1254</f>
        <v>0</v>
      </c>
      <c r="G1253">
        <f>'Data Entry'!P1254</f>
        <v>0</v>
      </c>
      <c r="H1253">
        <f>'Data Entry'!Q1254</f>
        <v>0</v>
      </c>
      <c r="I1253">
        <f>'Data Entry'!R1254</f>
        <v>0</v>
      </c>
      <c r="J1253">
        <f t="shared" si="209"/>
        <v>0</v>
      </c>
      <c r="K1253" s="1">
        <f>SUMIFS('I want to cry'!C$2:C$2000,'I want to cry'!$A$2:$A$2000,$B1253,'I want to cry'!$B$2:$B$2000,$C1253)</f>
        <v>0</v>
      </c>
      <c r="L1253" s="1">
        <f>SUMIFS('I want to cry'!D$2:D$2000,'I want to cry'!$A$2:$A$2000,$B1253,'I want to cry'!$B$2:$B$2000,$C1253)</f>
        <v>0</v>
      </c>
      <c r="M1253" s="1">
        <f>SUMIFS('I want to cry'!E$2:E$2000,'I want to cry'!$A$2:$A$2000,$B1253,'I want to cry'!$B$2:$B$2000,$C1253)</f>
        <v>0</v>
      </c>
      <c r="N1253" s="1">
        <f t="shared" si="210"/>
        <v>0</v>
      </c>
      <c r="O1253" s="1">
        <f t="shared" si="211"/>
        <v>0</v>
      </c>
      <c r="P1253" s="1">
        <f t="shared" si="212"/>
        <v>0</v>
      </c>
      <c r="Q1253" s="1">
        <f>SUMIF('I have a blue banner'!A$2:A$2000,D1253,'I have a blue banner'!L$2:L$2000)</f>
        <v>0</v>
      </c>
      <c r="R1253" s="1">
        <f>SUMIF('I have a blue banner'!A$2:A$2000,F1253,'I have a blue banner'!L$2:L$2000)</f>
        <v>0</v>
      </c>
      <c r="S1253" s="1">
        <f>SUMIF('I have a blue banner'!A$2:A$2000,I1253,'I have a blue banner'!L$2:L$2000)</f>
        <v>0</v>
      </c>
      <c r="T1253" s="1">
        <f>SUMIF('I wanna go biking'!A$2:A$1000,D1253,'I wanna go biking'!D$2:D$2000)</f>
        <v>0</v>
      </c>
      <c r="U1253" s="1">
        <f>SUMIF('I wanna go biking'!A$2:A$2000,F1253,'I wanna go biking'!D$2:D$2000)</f>
        <v>0</v>
      </c>
      <c r="V1253" s="1">
        <f>SUMIF('I wanna go biking'!A$2:A$2000,H1253,'I wanna go biking'!D$2:D$2000)</f>
        <v>0</v>
      </c>
      <c r="W1253">
        <f t="shared" si="213"/>
        <v>0</v>
      </c>
      <c r="X1253">
        <f t="shared" si="214"/>
        <v>0</v>
      </c>
      <c r="Y1253">
        <f t="shared" si="215"/>
        <v>0</v>
      </c>
      <c r="Z1253">
        <f t="shared" si="216"/>
        <v>0</v>
      </c>
      <c r="AA1253">
        <f t="shared" si="217"/>
        <v>0</v>
      </c>
      <c r="AB1253">
        <f t="shared" si="218"/>
        <v>0</v>
      </c>
      <c r="AC1253" s="25">
        <f t="shared" si="219"/>
        <v>0</v>
      </c>
    </row>
    <row r="1254" spans="1:29">
      <c r="A1254">
        <f>'Data Entry'!A1255</f>
        <v>0</v>
      </c>
      <c r="B1254">
        <f>'Data Entry'!B1255</f>
        <v>0</v>
      </c>
      <c r="C1254">
        <f>'Data Entry'!C1255</f>
        <v>0</v>
      </c>
      <c r="D1254">
        <f>'Data Entry'!M1255</f>
        <v>0</v>
      </c>
      <c r="E1254">
        <f>'Data Entry'!N1255</f>
        <v>0</v>
      </c>
      <c r="F1254">
        <f>'Data Entry'!O1255</f>
        <v>0</v>
      </c>
      <c r="G1254">
        <f>'Data Entry'!P1255</f>
        <v>0</v>
      </c>
      <c r="H1254">
        <f>'Data Entry'!Q1255</f>
        <v>0</v>
      </c>
      <c r="I1254">
        <f>'Data Entry'!R1255</f>
        <v>0</v>
      </c>
      <c r="J1254">
        <f t="shared" si="209"/>
        <v>0</v>
      </c>
      <c r="K1254" s="1">
        <f>SUMIFS('I want to cry'!C$2:C$2000,'I want to cry'!$A$2:$A$2000,$B1254,'I want to cry'!$B$2:$B$2000,$C1254)</f>
        <v>0</v>
      </c>
      <c r="L1254" s="1">
        <f>SUMIFS('I want to cry'!D$2:D$2000,'I want to cry'!$A$2:$A$2000,$B1254,'I want to cry'!$B$2:$B$2000,$C1254)</f>
        <v>0</v>
      </c>
      <c r="M1254" s="1">
        <f>SUMIFS('I want to cry'!E$2:E$2000,'I want to cry'!$A$2:$A$2000,$B1254,'I want to cry'!$B$2:$B$2000,$C1254)</f>
        <v>0</v>
      </c>
      <c r="N1254" s="1">
        <f t="shared" si="210"/>
        <v>0</v>
      </c>
      <c r="O1254" s="1">
        <f t="shared" si="211"/>
        <v>0</v>
      </c>
      <c r="P1254" s="1">
        <f t="shared" si="212"/>
        <v>0</v>
      </c>
      <c r="Q1254" s="1">
        <f>SUMIF('I have a blue banner'!A$2:A$2000,D1254,'I have a blue banner'!L$2:L$2000)</f>
        <v>0</v>
      </c>
      <c r="R1254" s="1">
        <f>SUMIF('I have a blue banner'!A$2:A$2000,F1254,'I have a blue banner'!L$2:L$2000)</f>
        <v>0</v>
      </c>
      <c r="S1254" s="1">
        <f>SUMIF('I have a blue banner'!A$2:A$2000,I1254,'I have a blue banner'!L$2:L$2000)</f>
        <v>0</v>
      </c>
      <c r="T1254" s="1">
        <f>SUMIF('I wanna go biking'!A$2:A$1000,D1254,'I wanna go biking'!D$2:D$2000)</f>
        <v>0</v>
      </c>
      <c r="U1254" s="1">
        <f>SUMIF('I wanna go biking'!A$2:A$2000,F1254,'I wanna go biking'!D$2:D$2000)</f>
        <v>0</v>
      </c>
      <c r="V1254" s="1">
        <f>SUMIF('I wanna go biking'!A$2:A$2000,H1254,'I wanna go biking'!D$2:D$2000)</f>
        <v>0</v>
      </c>
      <c r="W1254">
        <f t="shared" si="213"/>
        <v>0</v>
      </c>
      <c r="X1254">
        <f t="shared" si="214"/>
        <v>0</v>
      </c>
      <c r="Y1254">
        <f t="shared" si="215"/>
        <v>0</v>
      </c>
      <c r="Z1254">
        <f t="shared" si="216"/>
        <v>0</v>
      </c>
      <c r="AA1254">
        <f t="shared" si="217"/>
        <v>0</v>
      </c>
      <c r="AB1254">
        <f t="shared" si="218"/>
        <v>0</v>
      </c>
      <c r="AC1254" s="25">
        <f t="shared" si="219"/>
        <v>0</v>
      </c>
    </row>
    <row r="1255" spans="1:29">
      <c r="A1255">
        <f>'Data Entry'!A1256</f>
        <v>0</v>
      </c>
      <c r="B1255">
        <f>'Data Entry'!B1256</f>
        <v>0</v>
      </c>
      <c r="C1255">
        <f>'Data Entry'!C1256</f>
        <v>0</v>
      </c>
      <c r="D1255">
        <f>'Data Entry'!M1256</f>
        <v>0</v>
      </c>
      <c r="E1255">
        <f>'Data Entry'!N1256</f>
        <v>0</v>
      </c>
      <c r="F1255">
        <f>'Data Entry'!O1256</f>
        <v>0</v>
      </c>
      <c r="G1255">
        <f>'Data Entry'!P1256</f>
        <v>0</v>
      </c>
      <c r="H1255">
        <f>'Data Entry'!Q1256</f>
        <v>0</v>
      </c>
      <c r="I1255">
        <f>'Data Entry'!R1256</f>
        <v>0</v>
      </c>
      <c r="J1255">
        <f t="shared" si="209"/>
        <v>0</v>
      </c>
      <c r="K1255" s="1">
        <f>SUMIFS('I want to cry'!C$2:C$2000,'I want to cry'!$A$2:$A$2000,$B1255,'I want to cry'!$B$2:$B$2000,$C1255)</f>
        <v>0</v>
      </c>
      <c r="L1255" s="1">
        <f>SUMIFS('I want to cry'!D$2:D$2000,'I want to cry'!$A$2:$A$2000,$B1255,'I want to cry'!$B$2:$B$2000,$C1255)</f>
        <v>0</v>
      </c>
      <c r="M1255" s="1">
        <f>SUMIFS('I want to cry'!E$2:E$2000,'I want to cry'!$A$2:$A$2000,$B1255,'I want to cry'!$B$2:$B$2000,$C1255)</f>
        <v>0</v>
      </c>
      <c r="N1255" s="1">
        <f t="shared" si="210"/>
        <v>0</v>
      </c>
      <c r="O1255" s="1">
        <f t="shared" si="211"/>
        <v>0</v>
      </c>
      <c r="P1255" s="1">
        <f t="shared" si="212"/>
        <v>0</v>
      </c>
      <c r="Q1255" s="1">
        <f>SUMIF('I have a blue banner'!A$2:A$2000,D1255,'I have a blue banner'!L$2:L$2000)</f>
        <v>0</v>
      </c>
      <c r="R1255" s="1">
        <f>SUMIF('I have a blue banner'!A$2:A$2000,F1255,'I have a blue banner'!L$2:L$2000)</f>
        <v>0</v>
      </c>
      <c r="S1255" s="1">
        <f>SUMIF('I have a blue banner'!A$2:A$2000,I1255,'I have a blue banner'!L$2:L$2000)</f>
        <v>0</v>
      </c>
      <c r="T1255" s="1">
        <f>SUMIF('I wanna go biking'!A$2:A$1000,D1255,'I wanna go biking'!D$2:D$2000)</f>
        <v>0</v>
      </c>
      <c r="U1255" s="1">
        <f>SUMIF('I wanna go biking'!A$2:A$2000,F1255,'I wanna go biking'!D$2:D$2000)</f>
        <v>0</v>
      </c>
      <c r="V1255" s="1">
        <f>SUMIF('I wanna go biking'!A$2:A$2000,H1255,'I wanna go biking'!D$2:D$2000)</f>
        <v>0</v>
      </c>
      <c r="W1255">
        <f t="shared" si="213"/>
        <v>0</v>
      </c>
      <c r="X1255">
        <f t="shared" si="214"/>
        <v>0</v>
      </c>
      <c r="Y1255">
        <f t="shared" si="215"/>
        <v>0</v>
      </c>
      <c r="Z1255">
        <f t="shared" si="216"/>
        <v>0</v>
      </c>
      <c r="AA1255">
        <f t="shared" si="217"/>
        <v>0</v>
      </c>
      <c r="AB1255">
        <f t="shared" si="218"/>
        <v>0</v>
      </c>
      <c r="AC1255" s="25">
        <f t="shared" si="219"/>
        <v>0</v>
      </c>
    </row>
    <row r="1256" spans="1:29">
      <c r="A1256">
        <f>'Data Entry'!A1257</f>
        <v>0</v>
      </c>
      <c r="B1256">
        <f>'Data Entry'!B1257</f>
        <v>0</v>
      </c>
      <c r="C1256">
        <f>'Data Entry'!C1257</f>
        <v>0</v>
      </c>
      <c r="D1256">
        <f>'Data Entry'!M1257</f>
        <v>0</v>
      </c>
      <c r="E1256">
        <f>'Data Entry'!N1257</f>
        <v>0</v>
      </c>
      <c r="F1256">
        <f>'Data Entry'!O1257</f>
        <v>0</v>
      </c>
      <c r="G1256">
        <f>'Data Entry'!P1257</f>
        <v>0</v>
      </c>
      <c r="H1256">
        <f>'Data Entry'!Q1257</f>
        <v>0</v>
      </c>
      <c r="I1256">
        <f>'Data Entry'!R1257</f>
        <v>0</v>
      </c>
      <c r="J1256">
        <f t="shared" si="209"/>
        <v>0</v>
      </c>
      <c r="K1256" s="1">
        <f>SUMIFS('I want to cry'!C$2:C$2000,'I want to cry'!$A$2:$A$2000,$B1256,'I want to cry'!$B$2:$B$2000,$C1256)</f>
        <v>0</v>
      </c>
      <c r="L1256" s="1">
        <f>SUMIFS('I want to cry'!D$2:D$2000,'I want to cry'!$A$2:$A$2000,$B1256,'I want to cry'!$B$2:$B$2000,$C1256)</f>
        <v>0</v>
      </c>
      <c r="M1256" s="1">
        <f>SUMIFS('I want to cry'!E$2:E$2000,'I want to cry'!$A$2:$A$2000,$B1256,'I want to cry'!$B$2:$B$2000,$C1256)</f>
        <v>0</v>
      </c>
      <c r="N1256" s="1">
        <f t="shared" si="210"/>
        <v>0</v>
      </c>
      <c r="O1256" s="1">
        <f t="shared" si="211"/>
        <v>0</v>
      </c>
      <c r="P1256" s="1">
        <f t="shared" si="212"/>
        <v>0</v>
      </c>
      <c r="Q1256" s="1">
        <f>SUMIF('I have a blue banner'!A$2:A$2000,D1256,'I have a blue banner'!L$2:L$2000)</f>
        <v>0</v>
      </c>
      <c r="R1256" s="1">
        <f>SUMIF('I have a blue banner'!A$2:A$2000,F1256,'I have a blue banner'!L$2:L$2000)</f>
        <v>0</v>
      </c>
      <c r="S1256" s="1">
        <f>SUMIF('I have a blue banner'!A$2:A$2000,I1256,'I have a blue banner'!L$2:L$2000)</f>
        <v>0</v>
      </c>
      <c r="T1256" s="1">
        <f>SUMIF('I wanna go biking'!A$2:A$1000,D1256,'I wanna go biking'!D$2:D$2000)</f>
        <v>0</v>
      </c>
      <c r="U1256" s="1">
        <f>SUMIF('I wanna go biking'!A$2:A$2000,F1256,'I wanna go biking'!D$2:D$2000)</f>
        <v>0</v>
      </c>
      <c r="V1256" s="1">
        <f>SUMIF('I wanna go biking'!A$2:A$2000,H1256,'I wanna go biking'!D$2:D$2000)</f>
        <v>0</v>
      </c>
      <c r="W1256">
        <f t="shared" si="213"/>
        <v>0</v>
      </c>
      <c r="X1256">
        <f t="shared" si="214"/>
        <v>0</v>
      </c>
      <c r="Y1256">
        <f t="shared" si="215"/>
        <v>0</v>
      </c>
      <c r="Z1256">
        <f t="shared" si="216"/>
        <v>0</v>
      </c>
      <c r="AA1256">
        <f t="shared" si="217"/>
        <v>0</v>
      </c>
      <c r="AB1256">
        <f t="shared" si="218"/>
        <v>0</v>
      </c>
      <c r="AC1256" s="25">
        <f t="shared" si="219"/>
        <v>0</v>
      </c>
    </row>
    <row r="1257" spans="1:29">
      <c r="A1257">
        <f>'Data Entry'!A1258</f>
        <v>0</v>
      </c>
      <c r="B1257">
        <f>'Data Entry'!B1258</f>
        <v>0</v>
      </c>
      <c r="C1257">
        <f>'Data Entry'!C1258</f>
        <v>0</v>
      </c>
      <c r="D1257">
        <f>'Data Entry'!M1258</f>
        <v>0</v>
      </c>
      <c r="E1257">
        <f>'Data Entry'!N1258</f>
        <v>0</v>
      </c>
      <c r="F1257">
        <f>'Data Entry'!O1258</f>
        <v>0</v>
      </c>
      <c r="G1257">
        <f>'Data Entry'!P1258</f>
        <v>0</v>
      </c>
      <c r="H1257">
        <f>'Data Entry'!Q1258</f>
        <v>0</v>
      </c>
      <c r="I1257">
        <f>'Data Entry'!R1258</f>
        <v>0</v>
      </c>
      <c r="J1257">
        <f t="shared" si="209"/>
        <v>0</v>
      </c>
      <c r="K1257" s="1">
        <f>SUMIFS('I want to cry'!C$2:C$2000,'I want to cry'!$A$2:$A$2000,$B1257,'I want to cry'!$B$2:$B$2000,$C1257)</f>
        <v>0</v>
      </c>
      <c r="L1257" s="1">
        <f>SUMIFS('I want to cry'!D$2:D$2000,'I want to cry'!$A$2:$A$2000,$B1257,'I want to cry'!$B$2:$B$2000,$C1257)</f>
        <v>0</v>
      </c>
      <c r="M1257" s="1">
        <f>SUMIFS('I want to cry'!E$2:E$2000,'I want to cry'!$A$2:$A$2000,$B1257,'I want to cry'!$B$2:$B$2000,$C1257)</f>
        <v>0</v>
      </c>
      <c r="N1257" s="1">
        <f t="shared" si="210"/>
        <v>0</v>
      </c>
      <c r="O1257" s="1">
        <f t="shared" si="211"/>
        <v>0</v>
      </c>
      <c r="P1257" s="1">
        <f t="shared" si="212"/>
        <v>0</v>
      </c>
      <c r="Q1257" s="1">
        <f>SUMIF('I have a blue banner'!A$2:A$2000,D1257,'I have a blue banner'!L$2:L$2000)</f>
        <v>0</v>
      </c>
      <c r="R1257" s="1">
        <f>SUMIF('I have a blue banner'!A$2:A$2000,F1257,'I have a blue banner'!L$2:L$2000)</f>
        <v>0</v>
      </c>
      <c r="S1257" s="1">
        <f>SUMIF('I have a blue banner'!A$2:A$2000,I1257,'I have a blue banner'!L$2:L$2000)</f>
        <v>0</v>
      </c>
      <c r="T1257" s="1">
        <f>SUMIF('I wanna go biking'!A$2:A$1000,D1257,'I wanna go biking'!D$2:D$2000)</f>
        <v>0</v>
      </c>
      <c r="U1257" s="1">
        <f>SUMIF('I wanna go biking'!A$2:A$2000,F1257,'I wanna go biking'!D$2:D$2000)</f>
        <v>0</v>
      </c>
      <c r="V1257" s="1">
        <f>SUMIF('I wanna go biking'!A$2:A$2000,H1257,'I wanna go biking'!D$2:D$2000)</f>
        <v>0</v>
      </c>
      <c r="W1257">
        <f t="shared" si="213"/>
        <v>0</v>
      </c>
      <c r="X1257">
        <f t="shared" si="214"/>
        <v>0</v>
      </c>
      <c r="Y1257">
        <f t="shared" si="215"/>
        <v>0</v>
      </c>
      <c r="Z1257">
        <f t="shared" si="216"/>
        <v>0</v>
      </c>
      <c r="AA1257">
        <f t="shared" si="217"/>
        <v>0</v>
      </c>
      <c r="AB1257">
        <f t="shared" si="218"/>
        <v>0</v>
      </c>
      <c r="AC1257" s="25">
        <f t="shared" si="219"/>
        <v>0</v>
      </c>
    </row>
    <row r="1258" spans="1:29">
      <c r="A1258">
        <f>'Data Entry'!A1259</f>
        <v>0</v>
      </c>
      <c r="B1258">
        <f>'Data Entry'!B1259</f>
        <v>0</v>
      </c>
      <c r="C1258">
        <f>'Data Entry'!C1259</f>
        <v>0</v>
      </c>
      <c r="D1258">
        <f>'Data Entry'!M1259</f>
        <v>0</v>
      </c>
      <c r="E1258">
        <f>'Data Entry'!N1259</f>
        <v>0</v>
      </c>
      <c r="F1258">
        <f>'Data Entry'!O1259</f>
        <v>0</v>
      </c>
      <c r="G1258">
        <f>'Data Entry'!P1259</f>
        <v>0</v>
      </c>
      <c r="H1258">
        <f>'Data Entry'!Q1259</f>
        <v>0</v>
      </c>
      <c r="I1258">
        <f>'Data Entry'!R1259</f>
        <v>0</v>
      </c>
      <c r="J1258">
        <f t="shared" ref="J1258:J1321" si="220">E1258+G1258+I1258</f>
        <v>0</v>
      </c>
      <c r="K1258" s="1">
        <f>SUMIFS('I want to cry'!C$2:C$2000,'I want to cry'!$A$2:$A$2000,$B1258,'I want to cry'!$B$2:$B$2000,$C1258)</f>
        <v>0</v>
      </c>
      <c r="L1258" s="1">
        <f>SUMIFS('I want to cry'!D$2:D$2000,'I want to cry'!$A$2:$A$2000,$B1258,'I want to cry'!$B$2:$B$2000,$C1258)</f>
        <v>0</v>
      </c>
      <c r="M1258" s="1">
        <f>SUMIFS('I want to cry'!E$2:E$2000,'I want to cry'!$A$2:$A$2000,$B1258,'I want to cry'!$B$2:$B$2000,$C1258)</f>
        <v>0</v>
      </c>
      <c r="N1258" s="1">
        <f t="shared" ref="N1258:N1321" si="221">IF(K1258&lt;1.5,0,IF(E1258&lt;2.5,0,E1258/K1258))</f>
        <v>0</v>
      </c>
      <c r="O1258" s="1">
        <f t="shared" ref="O1258:O1321" si="222">IF(L1258&lt;1.5,0,IF(G1258&lt;2.5,0,G1258/L1258))</f>
        <v>0</v>
      </c>
      <c r="P1258" s="1">
        <f t="shared" ref="P1258:P1321" si="223">IF(M1258&lt;1.5,0,IF(I1258&lt;2.5,0,I1258/M1258))</f>
        <v>0</v>
      </c>
      <c r="Q1258" s="1">
        <f>SUMIF('I have a blue banner'!A$2:A$2000,D1258,'I have a blue banner'!L$2:L$2000)</f>
        <v>0</v>
      </c>
      <c r="R1258" s="1">
        <f>SUMIF('I have a blue banner'!A$2:A$2000,F1258,'I have a blue banner'!L$2:L$2000)</f>
        <v>0</v>
      </c>
      <c r="S1258" s="1">
        <f>SUMIF('I have a blue banner'!A$2:A$2000,I1258,'I have a blue banner'!L$2:L$2000)</f>
        <v>0</v>
      </c>
      <c r="T1258" s="1">
        <f>SUMIF('I wanna go biking'!A$2:A$1000,D1258,'I wanna go biking'!D$2:D$2000)</f>
        <v>0</v>
      </c>
      <c r="U1258" s="1">
        <f>SUMIF('I wanna go biking'!A$2:A$2000,F1258,'I wanna go biking'!D$2:D$2000)</f>
        <v>0</v>
      </c>
      <c r="V1258" s="1">
        <f>SUMIF('I wanna go biking'!A$2:A$2000,H1258,'I wanna go biking'!D$2:D$2000)</f>
        <v>0</v>
      </c>
      <c r="W1258">
        <f t="shared" ref="W1258:W1321" si="224">T1258-Q1258</f>
        <v>0</v>
      </c>
      <c r="X1258">
        <f t="shared" ref="X1258:X1321" si="225">U1258-R1258</f>
        <v>0</v>
      </c>
      <c r="Y1258">
        <f t="shared" ref="Y1258:Y1321" si="226">V1258-S1258</f>
        <v>0</v>
      </c>
      <c r="Z1258">
        <f t="shared" ref="Z1258:Z1321" si="227">W1258*N1258</f>
        <v>0</v>
      </c>
      <c r="AA1258">
        <f t="shared" ref="AA1258:AA1321" si="228">X1258*O1258</f>
        <v>0</v>
      </c>
      <c r="AB1258">
        <f t="shared" ref="AB1258:AB1321" si="229">Y1258*P1258</f>
        <v>0</v>
      </c>
      <c r="AC1258" s="25">
        <f t="shared" ref="AC1258:AC1321" si="230">SUM(Z1258:AB1258)</f>
        <v>0</v>
      </c>
    </row>
    <row r="1259" spans="1:29">
      <c r="A1259">
        <f>'Data Entry'!A1260</f>
        <v>0</v>
      </c>
      <c r="B1259">
        <f>'Data Entry'!B1260</f>
        <v>0</v>
      </c>
      <c r="C1259">
        <f>'Data Entry'!C1260</f>
        <v>0</v>
      </c>
      <c r="D1259">
        <f>'Data Entry'!M1260</f>
        <v>0</v>
      </c>
      <c r="E1259">
        <f>'Data Entry'!N1260</f>
        <v>0</v>
      </c>
      <c r="F1259">
        <f>'Data Entry'!O1260</f>
        <v>0</v>
      </c>
      <c r="G1259">
        <f>'Data Entry'!P1260</f>
        <v>0</v>
      </c>
      <c r="H1259">
        <f>'Data Entry'!Q1260</f>
        <v>0</v>
      </c>
      <c r="I1259">
        <f>'Data Entry'!R1260</f>
        <v>0</v>
      </c>
      <c r="J1259">
        <f t="shared" si="220"/>
        <v>0</v>
      </c>
      <c r="K1259" s="1">
        <f>SUMIFS('I want to cry'!C$2:C$2000,'I want to cry'!$A$2:$A$2000,$B1259,'I want to cry'!$B$2:$B$2000,$C1259)</f>
        <v>0</v>
      </c>
      <c r="L1259" s="1">
        <f>SUMIFS('I want to cry'!D$2:D$2000,'I want to cry'!$A$2:$A$2000,$B1259,'I want to cry'!$B$2:$B$2000,$C1259)</f>
        <v>0</v>
      </c>
      <c r="M1259" s="1">
        <f>SUMIFS('I want to cry'!E$2:E$2000,'I want to cry'!$A$2:$A$2000,$B1259,'I want to cry'!$B$2:$B$2000,$C1259)</f>
        <v>0</v>
      </c>
      <c r="N1259" s="1">
        <f t="shared" si="221"/>
        <v>0</v>
      </c>
      <c r="O1259" s="1">
        <f t="shared" si="222"/>
        <v>0</v>
      </c>
      <c r="P1259" s="1">
        <f t="shared" si="223"/>
        <v>0</v>
      </c>
      <c r="Q1259" s="1">
        <f>SUMIF('I have a blue banner'!A$2:A$2000,D1259,'I have a blue banner'!L$2:L$2000)</f>
        <v>0</v>
      </c>
      <c r="R1259" s="1">
        <f>SUMIF('I have a blue banner'!A$2:A$2000,F1259,'I have a blue banner'!L$2:L$2000)</f>
        <v>0</v>
      </c>
      <c r="S1259" s="1">
        <f>SUMIF('I have a blue banner'!A$2:A$2000,I1259,'I have a blue banner'!L$2:L$2000)</f>
        <v>0</v>
      </c>
      <c r="T1259" s="1">
        <f>SUMIF('I wanna go biking'!A$2:A$1000,D1259,'I wanna go biking'!D$2:D$2000)</f>
        <v>0</v>
      </c>
      <c r="U1259" s="1">
        <f>SUMIF('I wanna go biking'!A$2:A$2000,F1259,'I wanna go biking'!D$2:D$2000)</f>
        <v>0</v>
      </c>
      <c r="V1259" s="1">
        <f>SUMIF('I wanna go biking'!A$2:A$2000,H1259,'I wanna go biking'!D$2:D$2000)</f>
        <v>0</v>
      </c>
      <c r="W1259">
        <f t="shared" si="224"/>
        <v>0</v>
      </c>
      <c r="X1259">
        <f t="shared" si="225"/>
        <v>0</v>
      </c>
      <c r="Y1259">
        <f t="shared" si="226"/>
        <v>0</v>
      </c>
      <c r="Z1259">
        <f t="shared" si="227"/>
        <v>0</v>
      </c>
      <c r="AA1259">
        <f t="shared" si="228"/>
        <v>0</v>
      </c>
      <c r="AB1259">
        <f t="shared" si="229"/>
        <v>0</v>
      </c>
      <c r="AC1259" s="25">
        <f t="shared" si="230"/>
        <v>0</v>
      </c>
    </row>
    <row r="1260" spans="1:29">
      <c r="A1260">
        <f>'Data Entry'!A1261</f>
        <v>0</v>
      </c>
      <c r="B1260">
        <f>'Data Entry'!B1261</f>
        <v>0</v>
      </c>
      <c r="C1260">
        <f>'Data Entry'!C1261</f>
        <v>0</v>
      </c>
      <c r="D1260">
        <f>'Data Entry'!M1261</f>
        <v>0</v>
      </c>
      <c r="E1260">
        <f>'Data Entry'!N1261</f>
        <v>0</v>
      </c>
      <c r="F1260">
        <f>'Data Entry'!O1261</f>
        <v>0</v>
      </c>
      <c r="G1260">
        <f>'Data Entry'!P1261</f>
        <v>0</v>
      </c>
      <c r="H1260">
        <f>'Data Entry'!Q1261</f>
        <v>0</v>
      </c>
      <c r="I1260">
        <f>'Data Entry'!R1261</f>
        <v>0</v>
      </c>
      <c r="J1260">
        <f t="shared" si="220"/>
        <v>0</v>
      </c>
      <c r="K1260" s="1">
        <f>SUMIFS('I want to cry'!C$2:C$2000,'I want to cry'!$A$2:$A$2000,$B1260,'I want to cry'!$B$2:$B$2000,$C1260)</f>
        <v>0</v>
      </c>
      <c r="L1260" s="1">
        <f>SUMIFS('I want to cry'!D$2:D$2000,'I want to cry'!$A$2:$A$2000,$B1260,'I want to cry'!$B$2:$B$2000,$C1260)</f>
        <v>0</v>
      </c>
      <c r="M1260" s="1">
        <f>SUMIFS('I want to cry'!E$2:E$2000,'I want to cry'!$A$2:$A$2000,$B1260,'I want to cry'!$B$2:$B$2000,$C1260)</f>
        <v>0</v>
      </c>
      <c r="N1260" s="1">
        <f t="shared" si="221"/>
        <v>0</v>
      </c>
      <c r="O1260" s="1">
        <f t="shared" si="222"/>
        <v>0</v>
      </c>
      <c r="P1260" s="1">
        <f t="shared" si="223"/>
        <v>0</v>
      </c>
      <c r="Q1260" s="1">
        <f>SUMIF('I have a blue banner'!A$2:A$2000,D1260,'I have a blue banner'!L$2:L$2000)</f>
        <v>0</v>
      </c>
      <c r="R1260" s="1">
        <f>SUMIF('I have a blue banner'!A$2:A$2000,F1260,'I have a blue banner'!L$2:L$2000)</f>
        <v>0</v>
      </c>
      <c r="S1260" s="1">
        <f>SUMIF('I have a blue banner'!A$2:A$2000,I1260,'I have a blue banner'!L$2:L$2000)</f>
        <v>0</v>
      </c>
      <c r="T1260" s="1">
        <f>SUMIF('I wanna go biking'!A$2:A$1000,D1260,'I wanna go biking'!D$2:D$2000)</f>
        <v>0</v>
      </c>
      <c r="U1260" s="1">
        <f>SUMIF('I wanna go biking'!A$2:A$2000,F1260,'I wanna go biking'!D$2:D$2000)</f>
        <v>0</v>
      </c>
      <c r="V1260" s="1">
        <f>SUMIF('I wanna go biking'!A$2:A$2000,H1260,'I wanna go biking'!D$2:D$2000)</f>
        <v>0</v>
      </c>
      <c r="W1260">
        <f t="shared" si="224"/>
        <v>0</v>
      </c>
      <c r="X1260">
        <f t="shared" si="225"/>
        <v>0</v>
      </c>
      <c r="Y1260">
        <f t="shared" si="226"/>
        <v>0</v>
      </c>
      <c r="Z1260">
        <f t="shared" si="227"/>
        <v>0</v>
      </c>
      <c r="AA1260">
        <f t="shared" si="228"/>
        <v>0</v>
      </c>
      <c r="AB1260">
        <f t="shared" si="229"/>
        <v>0</v>
      </c>
      <c r="AC1260" s="25">
        <f t="shared" si="230"/>
        <v>0</v>
      </c>
    </row>
    <row r="1261" spans="1:29">
      <c r="A1261">
        <f>'Data Entry'!A1262</f>
        <v>0</v>
      </c>
      <c r="B1261">
        <f>'Data Entry'!B1262</f>
        <v>0</v>
      </c>
      <c r="C1261">
        <f>'Data Entry'!C1262</f>
        <v>0</v>
      </c>
      <c r="D1261">
        <f>'Data Entry'!M1262</f>
        <v>0</v>
      </c>
      <c r="E1261">
        <f>'Data Entry'!N1262</f>
        <v>0</v>
      </c>
      <c r="F1261">
        <f>'Data Entry'!O1262</f>
        <v>0</v>
      </c>
      <c r="G1261">
        <f>'Data Entry'!P1262</f>
        <v>0</v>
      </c>
      <c r="H1261">
        <f>'Data Entry'!Q1262</f>
        <v>0</v>
      </c>
      <c r="I1261">
        <f>'Data Entry'!R1262</f>
        <v>0</v>
      </c>
      <c r="J1261">
        <f t="shared" si="220"/>
        <v>0</v>
      </c>
      <c r="K1261" s="1">
        <f>SUMIFS('I want to cry'!C$2:C$2000,'I want to cry'!$A$2:$A$2000,$B1261,'I want to cry'!$B$2:$B$2000,$C1261)</f>
        <v>0</v>
      </c>
      <c r="L1261" s="1">
        <f>SUMIFS('I want to cry'!D$2:D$2000,'I want to cry'!$A$2:$A$2000,$B1261,'I want to cry'!$B$2:$B$2000,$C1261)</f>
        <v>0</v>
      </c>
      <c r="M1261" s="1">
        <f>SUMIFS('I want to cry'!E$2:E$2000,'I want to cry'!$A$2:$A$2000,$B1261,'I want to cry'!$B$2:$B$2000,$C1261)</f>
        <v>0</v>
      </c>
      <c r="N1261" s="1">
        <f t="shared" si="221"/>
        <v>0</v>
      </c>
      <c r="O1261" s="1">
        <f t="shared" si="222"/>
        <v>0</v>
      </c>
      <c r="P1261" s="1">
        <f t="shared" si="223"/>
        <v>0</v>
      </c>
      <c r="Q1261" s="1">
        <f>SUMIF('I have a blue banner'!A$2:A$2000,D1261,'I have a blue banner'!L$2:L$2000)</f>
        <v>0</v>
      </c>
      <c r="R1261" s="1">
        <f>SUMIF('I have a blue banner'!A$2:A$2000,F1261,'I have a blue banner'!L$2:L$2000)</f>
        <v>0</v>
      </c>
      <c r="S1261" s="1">
        <f>SUMIF('I have a blue banner'!A$2:A$2000,I1261,'I have a blue banner'!L$2:L$2000)</f>
        <v>0</v>
      </c>
      <c r="T1261" s="1">
        <f>SUMIF('I wanna go biking'!A$2:A$1000,D1261,'I wanna go biking'!D$2:D$2000)</f>
        <v>0</v>
      </c>
      <c r="U1261" s="1">
        <f>SUMIF('I wanna go biking'!A$2:A$2000,F1261,'I wanna go biking'!D$2:D$2000)</f>
        <v>0</v>
      </c>
      <c r="V1261" s="1">
        <f>SUMIF('I wanna go biking'!A$2:A$2000,H1261,'I wanna go biking'!D$2:D$2000)</f>
        <v>0</v>
      </c>
      <c r="W1261">
        <f t="shared" si="224"/>
        <v>0</v>
      </c>
      <c r="X1261">
        <f t="shared" si="225"/>
        <v>0</v>
      </c>
      <c r="Y1261">
        <f t="shared" si="226"/>
        <v>0</v>
      </c>
      <c r="Z1261">
        <f t="shared" si="227"/>
        <v>0</v>
      </c>
      <c r="AA1261">
        <f t="shared" si="228"/>
        <v>0</v>
      </c>
      <c r="AB1261">
        <f t="shared" si="229"/>
        <v>0</v>
      </c>
      <c r="AC1261" s="25">
        <f t="shared" si="230"/>
        <v>0</v>
      </c>
    </row>
    <row r="1262" spans="1:29">
      <c r="A1262">
        <f>'Data Entry'!A1263</f>
        <v>0</v>
      </c>
      <c r="B1262">
        <f>'Data Entry'!B1263</f>
        <v>0</v>
      </c>
      <c r="C1262">
        <f>'Data Entry'!C1263</f>
        <v>0</v>
      </c>
      <c r="D1262">
        <f>'Data Entry'!M1263</f>
        <v>0</v>
      </c>
      <c r="E1262">
        <f>'Data Entry'!N1263</f>
        <v>0</v>
      </c>
      <c r="F1262">
        <f>'Data Entry'!O1263</f>
        <v>0</v>
      </c>
      <c r="G1262">
        <f>'Data Entry'!P1263</f>
        <v>0</v>
      </c>
      <c r="H1262">
        <f>'Data Entry'!Q1263</f>
        <v>0</v>
      </c>
      <c r="I1262">
        <f>'Data Entry'!R1263</f>
        <v>0</v>
      </c>
      <c r="J1262">
        <f t="shared" si="220"/>
        <v>0</v>
      </c>
      <c r="K1262" s="1">
        <f>SUMIFS('I want to cry'!C$2:C$2000,'I want to cry'!$A$2:$A$2000,$B1262,'I want to cry'!$B$2:$B$2000,$C1262)</f>
        <v>0</v>
      </c>
      <c r="L1262" s="1">
        <f>SUMIFS('I want to cry'!D$2:D$2000,'I want to cry'!$A$2:$A$2000,$B1262,'I want to cry'!$B$2:$B$2000,$C1262)</f>
        <v>0</v>
      </c>
      <c r="M1262" s="1">
        <f>SUMIFS('I want to cry'!E$2:E$2000,'I want to cry'!$A$2:$A$2000,$B1262,'I want to cry'!$B$2:$B$2000,$C1262)</f>
        <v>0</v>
      </c>
      <c r="N1262" s="1">
        <f t="shared" si="221"/>
        <v>0</v>
      </c>
      <c r="O1262" s="1">
        <f t="shared" si="222"/>
        <v>0</v>
      </c>
      <c r="P1262" s="1">
        <f t="shared" si="223"/>
        <v>0</v>
      </c>
      <c r="Q1262" s="1">
        <f>SUMIF('I have a blue banner'!A$2:A$2000,D1262,'I have a blue banner'!L$2:L$2000)</f>
        <v>0</v>
      </c>
      <c r="R1262" s="1">
        <f>SUMIF('I have a blue banner'!A$2:A$2000,F1262,'I have a blue banner'!L$2:L$2000)</f>
        <v>0</v>
      </c>
      <c r="S1262" s="1">
        <f>SUMIF('I have a blue banner'!A$2:A$2000,I1262,'I have a blue banner'!L$2:L$2000)</f>
        <v>0</v>
      </c>
      <c r="T1262" s="1">
        <f>SUMIF('I wanna go biking'!A$2:A$1000,D1262,'I wanna go biking'!D$2:D$2000)</f>
        <v>0</v>
      </c>
      <c r="U1262" s="1">
        <f>SUMIF('I wanna go biking'!A$2:A$2000,F1262,'I wanna go biking'!D$2:D$2000)</f>
        <v>0</v>
      </c>
      <c r="V1262" s="1">
        <f>SUMIF('I wanna go biking'!A$2:A$2000,H1262,'I wanna go biking'!D$2:D$2000)</f>
        <v>0</v>
      </c>
      <c r="W1262">
        <f t="shared" si="224"/>
        <v>0</v>
      </c>
      <c r="X1262">
        <f t="shared" si="225"/>
        <v>0</v>
      </c>
      <c r="Y1262">
        <f t="shared" si="226"/>
        <v>0</v>
      </c>
      <c r="Z1262">
        <f t="shared" si="227"/>
        <v>0</v>
      </c>
      <c r="AA1262">
        <f t="shared" si="228"/>
        <v>0</v>
      </c>
      <c r="AB1262">
        <f t="shared" si="229"/>
        <v>0</v>
      </c>
      <c r="AC1262" s="25">
        <f t="shared" si="230"/>
        <v>0</v>
      </c>
    </row>
    <row r="1263" spans="1:29">
      <c r="A1263">
        <f>'Data Entry'!A1264</f>
        <v>0</v>
      </c>
      <c r="B1263">
        <f>'Data Entry'!B1264</f>
        <v>0</v>
      </c>
      <c r="C1263">
        <f>'Data Entry'!C1264</f>
        <v>0</v>
      </c>
      <c r="D1263">
        <f>'Data Entry'!M1264</f>
        <v>0</v>
      </c>
      <c r="E1263">
        <f>'Data Entry'!N1264</f>
        <v>0</v>
      </c>
      <c r="F1263">
        <f>'Data Entry'!O1264</f>
        <v>0</v>
      </c>
      <c r="G1263">
        <f>'Data Entry'!P1264</f>
        <v>0</v>
      </c>
      <c r="H1263">
        <f>'Data Entry'!Q1264</f>
        <v>0</v>
      </c>
      <c r="I1263">
        <f>'Data Entry'!R1264</f>
        <v>0</v>
      </c>
      <c r="J1263">
        <f t="shared" si="220"/>
        <v>0</v>
      </c>
      <c r="K1263" s="1">
        <f>SUMIFS('I want to cry'!C$2:C$2000,'I want to cry'!$A$2:$A$2000,$B1263,'I want to cry'!$B$2:$B$2000,$C1263)</f>
        <v>0</v>
      </c>
      <c r="L1263" s="1">
        <f>SUMIFS('I want to cry'!D$2:D$2000,'I want to cry'!$A$2:$A$2000,$B1263,'I want to cry'!$B$2:$B$2000,$C1263)</f>
        <v>0</v>
      </c>
      <c r="M1263" s="1">
        <f>SUMIFS('I want to cry'!E$2:E$2000,'I want to cry'!$A$2:$A$2000,$B1263,'I want to cry'!$B$2:$B$2000,$C1263)</f>
        <v>0</v>
      </c>
      <c r="N1263" s="1">
        <f t="shared" si="221"/>
        <v>0</v>
      </c>
      <c r="O1263" s="1">
        <f t="shared" si="222"/>
        <v>0</v>
      </c>
      <c r="P1263" s="1">
        <f t="shared" si="223"/>
        <v>0</v>
      </c>
      <c r="Q1263" s="1">
        <f>SUMIF('I have a blue banner'!A$2:A$2000,D1263,'I have a blue banner'!L$2:L$2000)</f>
        <v>0</v>
      </c>
      <c r="R1263" s="1">
        <f>SUMIF('I have a blue banner'!A$2:A$2000,F1263,'I have a blue banner'!L$2:L$2000)</f>
        <v>0</v>
      </c>
      <c r="S1263" s="1">
        <f>SUMIF('I have a blue banner'!A$2:A$2000,I1263,'I have a blue banner'!L$2:L$2000)</f>
        <v>0</v>
      </c>
      <c r="T1263" s="1">
        <f>SUMIF('I wanna go biking'!A$2:A$1000,D1263,'I wanna go biking'!D$2:D$2000)</f>
        <v>0</v>
      </c>
      <c r="U1263" s="1">
        <f>SUMIF('I wanna go biking'!A$2:A$2000,F1263,'I wanna go biking'!D$2:D$2000)</f>
        <v>0</v>
      </c>
      <c r="V1263" s="1">
        <f>SUMIF('I wanna go biking'!A$2:A$2000,H1263,'I wanna go biking'!D$2:D$2000)</f>
        <v>0</v>
      </c>
      <c r="W1263">
        <f t="shared" si="224"/>
        <v>0</v>
      </c>
      <c r="X1263">
        <f t="shared" si="225"/>
        <v>0</v>
      </c>
      <c r="Y1263">
        <f t="shared" si="226"/>
        <v>0</v>
      </c>
      <c r="Z1263">
        <f t="shared" si="227"/>
        <v>0</v>
      </c>
      <c r="AA1263">
        <f t="shared" si="228"/>
        <v>0</v>
      </c>
      <c r="AB1263">
        <f t="shared" si="229"/>
        <v>0</v>
      </c>
      <c r="AC1263" s="25">
        <f t="shared" si="230"/>
        <v>0</v>
      </c>
    </row>
    <row r="1264" spans="1:29">
      <c r="A1264">
        <f>'Data Entry'!A1265</f>
        <v>0</v>
      </c>
      <c r="B1264">
        <f>'Data Entry'!B1265</f>
        <v>0</v>
      </c>
      <c r="C1264">
        <f>'Data Entry'!C1265</f>
        <v>0</v>
      </c>
      <c r="D1264">
        <f>'Data Entry'!M1265</f>
        <v>0</v>
      </c>
      <c r="E1264">
        <f>'Data Entry'!N1265</f>
        <v>0</v>
      </c>
      <c r="F1264">
        <f>'Data Entry'!O1265</f>
        <v>0</v>
      </c>
      <c r="G1264">
        <f>'Data Entry'!P1265</f>
        <v>0</v>
      </c>
      <c r="H1264">
        <f>'Data Entry'!Q1265</f>
        <v>0</v>
      </c>
      <c r="I1264">
        <f>'Data Entry'!R1265</f>
        <v>0</v>
      </c>
      <c r="J1264">
        <f t="shared" si="220"/>
        <v>0</v>
      </c>
      <c r="K1264" s="1">
        <f>SUMIFS('I want to cry'!C$2:C$2000,'I want to cry'!$A$2:$A$2000,$B1264,'I want to cry'!$B$2:$B$2000,$C1264)</f>
        <v>0</v>
      </c>
      <c r="L1264" s="1">
        <f>SUMIFS('I want to cry'!D$2:D$2000,'I want to cry'!$A$2:$A$2000,$B1264,'I want to cry'!$B$2:$B$2000,$C1264)</f>
        <v>0</v>
      </c>
      <c r="M1264" s="1">
        <f>SUMIFS('I want to cry'!E$2:E$2000,'I want to cry'!$A$2:$A$2000,$B1264,'I want to cry'!$B$2:$B$2000,$C1264)</f>
        <v>0</v>
      </c>
      <c r="N1264" s="1">
        <f t="shared" si="221"/>
        <v>0</v>
      </c>
      <c r="O1264" s="1">
        <f t="shared" si="222"/>
        <v>0</v>
      </c>
      <c r="P1264" s="1">
        <f t="shared" si="223"/>
        <v>0</v>
      </c>
      <c r="Q1264" s="1">
        <f>SUMIF('I have a blue banner'!A$2:A$2000,D1264,'I have a blue banner'!L$2:L$2000)</f>
        <v>0</v>
      </c>
      <c r="R1264" s="1">
        <f>SUMIF('I have a blue banner'!A$2:A$2000,F1264,'I have a blue banner'!L$2:L$2000)</f>
        <v>0</v>
      </c>
      <c r="S1264" s="1">
        <f>SUMIF('I have a blue banner'!A$2:A$2000,I1264,'I have a blue banner'!L$2:L$2000)</f>
        <v>0</v>
      </c>
      <c r="T1264" s="1">
        <f>SUMIF('I wanna go biking'!A$2:A$1000,D1264,'I wanna go biking'!D$2:D$2000)</f>
        <v>0</v>
      </c>
      <c r="U1264" s="1">
        <f>SUMIF('I wanna go biking'!A$2:A$2000,F1264,'I wanna go biking'!D$2:D$2000)</f>
        <v>0</v>
      </c>
      <c r="V1264" s="1">
        <f>SUMIF('I wanna go biking'!A$2:A$2000,H1264,'I wanna go biking'!D$2:D$2000)</f>
        <v>0</v>
      </c>
      <c r="W1264">
        <f t="shared" si="224"/>
        <v>0</v>
      </c>
      <c r="X1264">
        <f t="shared" si="225"/>
        <v>0</v>
      </c>
      <c r="Y1264">
        <f t="shared" si="226"/>
        <v>0</v>
      </c>
      <c r="Z1264">
        <f t="shared" si="227"/>
        <v>0</v>
      </c>
      <c r="AA1264">
        <f t="shared" si="228"/>
        <v>0</v>
      </c>
      <c r="AB1264">
        <f t="shared" si="229"/>
        <v>0</v>
      </c>
      <c r="AC1264" s="25">
        <f t="shared" si="230"/>
        <v>0</v>
      </c>
    </row>
    <row r="1265" spans="1:29">
      <c r="A1265">
        <f>'Data Entry'!A1266</f>
        <v>0</v>
      </c>
      <c r="B1265">
        <f>'Data Entry'!B1266</f>
        <v>0</v>
      </c>
      <c r="C1265">
        <f>'Data Entry'!C1266</f>
        <v>0</v>
      </c>
      <c r="D1265">
        <f>'Data Entry'!M1266</f>
        <v>0</v>
      </c>
      <c r="E1265">
        <f>'Data Entry'!N1266</f>
        <v>0</v>
      </c>
      <c r="F1265">
        <f>'Data Entry'!O1266</f>
        <v>0</v>
      </c>
      <c r="G1265">
        <f>'Data Entry'!P1266</f>
        <v>0</v>
      </c>
      <c r="H1265">
        <f>'Data Entry'!Q1266</f>
        <v>0</v>
      </c>
      <c r="I1265">
        <f>'Data Entry'!R1266</f>
        <v>0</v>
      </c>
      <c r="J1265">
        <f t="shared" si="220"/>
        <v>0</v>
      </c>
      <c r="K1265" s="1">
        <f>SUMIFS('I want to cry'!C$2:C$2000,'I want to cry'!$A$2:$A$2000,$B1265,'I want to cry'!$B$2:$B$2000,$C1265)</f>
        <v>0</v>
      </c>
      <c r="L1265" s="1">
        <f>SUMIFS('I want to cry'!D$2:D$2000,'I want to cry'!$A$2:$A$2000,$B1265,'I want to cry'!$B$2:$B$2000,$C1265)</f>
        <v>0</v>
      </c>
      <c r="M1265" s="1">
        <f>SUMIFS('I want to cry'!E$2:E$2000,'I want to cry'!$A$2:$A$2000,$B1265,'I want to cry'!$B$2:$B$2000,$C1265)</f>
        <v>0</v>
      </c>
      <c r="N1265" s="1">
        <f t="shared" si="221"/>
        <v>0</v>
      </c>
      <c r="O1265" s="1">
        <f t="shared" si="222"/>
        <v>0</v>
      </c>
      <c r="P1265" s="1">
        <f t="shared" si="223"/>
        <v>0</v>
      </c>
      <c r="Q1265" s="1">
        <f>SUMIF('I have a blue banner'!A$2:A$2000,D1265,'I have a blue banner'!L$2:L$2000)</f>
        <v>0</v>
      </c>
      <c r="R1265" s="1">
        <f>SUMIF('I have a blue banner'!A$2:A$2000,F1265,'I have a blue banner'!L$2:L$2000)</f>
        <v>0</v>
      </c>
      <c r="S1265" s="1">
        <f>SUMIF('I have a blue banner'!A$2:A$2000,I1265,'I have a blue banner'!L$2:L$2000)</f>
        <v>0</v>
      </c>
      <c r="T1265" s="1">
        <f>SUMIF('I wanna go biking'!A$2:A$1000,D1265,'I wanna go biking'!D$2:D$2000)</f>
        <v>0</v>
      </c>
      <c r="U1265" s="1">
        <f>SUMIF('I wanna go biking'!A$2:A$2000,F1265,'I wanna go biking'!D$2:D$2000)</f>
        <v>0</v>
      </c>
      <c r="V1265" s="1">
        <f>SUMIF('I wanna go biking'!A$2:A$2000,H1265,'I wanna go biking'!D$2:D$2000)</f>
        <v>0</v>
      </c>
      <c r="W1265">
        <f t="shared" si="224"/>
        <v>0</v>
      </c>
      <c r="X1265">
        <f t="shared" si="225"/>
        <v>0</v>
      </c>
      <c r="Y1265">
        <f t="shared" si="226"/>
        <v>0</v>
      </c>
      <c r="Z1265">
        <f t="shared" si="227"/>
        <v>0</v>
      </c>
      <c r="AA1265">
        <f t="shared" si="228"/>
        <v>0</v>
      </c>
      <c r="AB1265">
        <f t="shared" si="229"/>
        <v>0</v>
      </c>
      <c r="AC1265" s="25">
        <f t="shared" si="230"/>
        <v>0</v>
      </c>
    </row>
    <row r="1266" spans="1:29">
      <c r="A1266">
        <f>'Data Entry'!A1267</f>
        <v>0</v>
      </c>
      <c r="B1266">
        <f>'Data Entry'!B1267</f>
        <v>0</v>
      </c>
      <c r="C1266">
        <f>'Data Entry'!C1267</f>
        <v>0</v>
      </c>
      <c r="D1266">
        <f>'Data Entry'!M1267</f>
        <v>0</v>
      </c>
      <c r="E1266">
        <f>'Data Entry'!N1267</f>
        <v>0</v>
      </c>
      <c r="F1266">
        <f>'Data Entry'!O1267</f>
        <v>0</v>
      </c>
      <c r="G1266">
        <f>'Data Entry'!P1267</f>
        <v>0</v>
      </c>
      <c r="H1266">
        <f>'Data Entry'!Q1267</f>
        <v>0</v>
      </c>
      <c r="I1266">
        <f>'Data Entry'!R1267</f>
        <v>0</v>
      </c>
      <c r="J1266">
        <f t="shared" si="220"/>
        <v>0</v>
      </c>
      <c r="K1266" s="1">
        <f>SUMIFS('I want to cry'!C$2:C$2000,'I want to cry'!$A$2:$A$2000,$B1266,'I want to cry'!$B$2:$B$2000,$C1266)</f>
        <v>0</v>
      </c>
      <c r="L1266" s="1">
        <f>SUMIFS('I want to cry'!D$2:D$2000,'I want to cry'!$A$2:$A$2000,$B1266,'I want to cry'!$B$2:$B$2000,$C1266)</f>
        <v>0</v>
      </c>
      <c r="M1266" s="1">
        <f>SUMIFS('I want to cry'!E$2:E$2000,'I want to cry'!$A$2:$A$2000,$B1266,'I want to cry'!$B$2:$B$2000,$C1266)</f>
        <v>0</v>
      </c>
      <c r="N1266" s="1">
        <f t="shared" si="221"/>
        <v>0</v>
      </c>
      <c r="O1266" s="1">
        <f t="shared" si="222"/>
        <v>0</v>
      </c>
      <c r="P1266" s="1">
        <f t="shared" si="223"/>
        <v>0</v>
      </c>
      <c r="Q1266" s="1">
        <f>SUMIF('I have a blue banner'!A$2:A$2000,D1266,'I have a blue banner'!L$2:L$2000)</f>
        <v>0</v>
      </c>
      <c r="R1266" s="1">
        <f>SUMIF('I have a blue banner'!A$2:A$2000,F1266,'I have a blue banner'!L$2:L$2000)</f>
        <v>0</v>
      </c>
      <c r="S1266" s="1">
        <f>SUMIF('I have a blue banner'!A$2:A$2000,I1266,'I have a blue banner'!L$2:L$2000)</f>
        <v>0</v>
      </c>
      <c r="T1266" s="1">
        <f>SUMIF('I wanna go biking'!A$2:A$1000,D1266,'I wanna go biking'!D$2:D$2000)</f>
        <v>0</v>
      </c>
      <c r="U1266" s="1">
        <f>SUMIF('I wanna go biking'!A$2:A$2000,F1266,'I wanna go biking'!D$2:D$2000)</f>
        <v>0</v>
      </c>
      <c r="V1266" s="1">
        <f>SUMIF('I wanna go biking'!A$2:A$2000,H1266,'I wanna go biking'!D$2:D$2000)</f>
        <v>0</v>
      </c>
      <c r="W1266">
        <f t="shared" si="224"/>
        <v>0</v>
      </c>
      <c r="X1266">
        <f t="shared" si="225"/>
        <v>0</v>
      </c>
      <c r="Y1266">
        <f t="shared" si="226"/>
        <v>0</v>
      </c>
      <c r="Z1266">
        <f t="shared" si="227"/>
        <v>0</v>
      </c>
      <c r="AA1266">
        <f t="shared" si="228"/>
        <v>0</v>
      </c>
      <c r="AB1266">
        <f t="shared" si="229"/>
        <v>0</v>
      </c>
      <c r="AC1266" s="25">
        <f t="shared" si="230"/>
        <v>0</v>
      </c>
    </row>
    <row r="1267" spans="1:29">
      <c r="A1267">
        <f>'Data Entry'!A1268</f>
        <v>0</v>
      </c>
      <c r="B1267">
        <f>'Data Entry'!B1268</f>
        <v>0</v>
      </c>
      <c r="C1267">
        <f>'Data Entry'!C1268</f>
        <v>0</v>
      </c>
      <c r="D1267">
        <f>'Data Entry'!M1268</f>
        <v>0</v>
      </c>
      <c r="E1267">
        <f>'Data Entry'!N1268</f>
        <v>0</v>
      </c>
      <c r="F1267">
        <f>'Data Entry'!O1268</f>
        <v>0</v>
      </c>
      <c r="G1267">
        <f>'Data Entry'!P1268</f>
        <v>0</v>
      </c>
      <c r="H1267">
        <f>'Data Entry'!Q1268</f>
        <v>0</v>
      </c>
      <c r="I1267">
        <f>'Data Entry'!R1268</f>
        <v>0</v>
      </c>
      <c r="J1267">
        <f t="shared" si="220"/>
        <v>0</v>
      </c>
      <c r="K1267" s="1">
        <f>SUMIFS('I want to cry'!C$2:C$2000,'I want to cry'!$A$2:$A$2000,$B1267,'I want to cry'!$B$2:$B$2000,$C1267)</f>
        <v>0</v>
      </c>
      <c r="L1267" s="1">
        <f>SUMIFS('I want to cry'!D$2:D$2000,'I want to cry'!$A$2:$A$2000,$B1267,'I want to cry'!$B$2:$B$2000,$C1267)</f>
        <v>0</v>
      </c>
      <c r="M1267" s="1">
        <f>SUMIFS('I want to cry'!E$2:E$2000,'I want to cry'!$A$2:$A$2000,$B1267,'I want to cry'!$B$2:$B$2000,$C1267)</f>
        <v>0</v>
      </c>
      <c r="N1267" s="1">
        <f t="shared" si="221"/>
        <v>0</v>
      </c>
      <c r="O1267" s="1">
        <f t="shared" si="222"/>
        <v>0</v>
      </c>
      <c r="P1267" s="1">
        <f t="shared" si="223"/>
        <v>0</v>
      </c>
      <c r="Q1267" s="1">
        <f>SUMIF('I have a blue banner'!A$2:A$2000,D1267,'I have a blue banner'!L$2:L$2000)</f>
        <v>0</v>
      </c>
      <c r="R1267" s="1">
        <f>SUMIF('I have a blue banner'!A$2:A$2000,F1267,'I have a blue banner'!L$2:L$2000)</f>
        <v>0</v>
      </c>
      <c r="S1267" s="1">
        <f>SUMIF('I have a blue banner'!A$2:A$2000,I1267,'I have a blue banner'!L$2:L$2000)</f>
        <v>0</v>
      </c>
      <c r="T1267" s="1">
        <f>SUMIF('I wanna go biking'!A$2:A$1000,D1267,'I wanna go biking'!D$2:D$2000)</f>
        <v>0</v>
      </c>
      <c r="U1267" s="1">
        <f>SUMIF('I wanna go biking'!A$2:A$2000,F1267,'I wanna go biking'!D$2:D$2000)</f>
        <v>0</v>
      </c>
      <c r="V1267" s="1">
        <f>SUMIF('I wanna go biking'!A$2:A$2000,H1267,'I wanna go biking'!D$2:D$2000)</f>
        <v>0</v>
      </c>
      <c r="W1267">
        <f t="shared" si="224"/>
        <v>0</v>
      </c>
      <c r="X1267">
        <f t="shared" si="225"/>
        <v>0</v>
      </c>
      <c r="Y1267">
        <f t="shared" si="226"/>
        <v>0</v>
      </c>
      <c r="Z1267">
        <f t="shared" si="227"/>
        <v>0</v>
      </c>
      <c r="AA1267">
        <f t="shared" si="228"/>
        <v>0</v>
      </c>
      <c r="AB1267">
        <f t="shared" si="229"/>
        <v>0</v>
      </c>
      <c r="AC1267" s="25">
        <f t="shared" si="230"/>
        <v>0</v>
      </c>
    </row>
    <row r="1268" spans="1:29">
      <c r="A1268">
        <f>'Data Entry'!A1269</f>
        <v>0</v>
      </c>
      <c r="B1268">
        <f>'Data Entry'!B1269</f>
        <v>0</v>
      </c>
      <c r="C1268">
        <f>'Data Entry'!C1269</f>
        <v>0</v>
      </c>
      <c r="D1268">
        <f>'Data Entry'!M1269</f>
        <v>0</v>
      </c>
      <c r="E1268">
        <f>'Data Entry'!N1269</f>
        <v>0</v>
      </c>
      <c r="F1268">
        <f>'Data Entry'!O1269</f>
        <v>0</v>
      </c>
      <c r="G1268">
        <f>'Data Entry'!P1269</f>
        <v>0</v>
      </c>
      <c r="H1268">
        <f>'Data Entry'!Q1269</f>
        <v>0</v>
      </c>
      <c r="I1268">
        <f>'Data Entry'!R1269</f>
        <v>0</v>
      </c>
      <c r="J1268">
        <f t="shared" si="220"/>
        <v>0</v>
      </c>
      <c r="K1268" s="1">
        <f>SUMIFS('I want to cry'!C$2:C$2000,'I want to cry'!$A$2:$A$2000,$B1268,'I want to cry'!$B$2:$B$2000,$C1268)</f>
        <v>0</v>
      </c>
      <c r="L1268" s="1">
        <f>SUMIFS('I want to cry'!D$2:D$2000,'I want to cry'!$A$2:$A$2000,$B1268,'I want to cry'!$B$2:$B$2000,$C1268)</f>
        <v>0</v>
      </c>
      <c r="M1268" s="1">
        <f>SUMIFS('I want to cry'!E$2:E$2000,'I want to cry'!$A$2:$A$2000,$B1268,'I want to cry'!$B$2:$B$2000,$C1268)</f>
        <v>0</v>
      </c>
      <c r="N1268" s="1">
        <f t="shared" si="221"/>
        <v>0</v>
      </c>
      <c r="O1268" s="1">
        <f t="shared" si="222"/>
        <v>0</v>
      </c>
      <c r="P1268" s="1">
        <f t="shared" si="223"/>
        <v>0</v>
      </c>
      <c r="Q1268" s="1">
        <f>SUMIF('I have a blue banner'!A$2:A$2000,D1268,'I have a blue banner'!L$2:L$2000)</f>
        <v>0</v>
      </c>
      <c r="R1268" s="1">
        <f>SUMIF('I have a blue banner'!A$2:A$2000,F1268,'I have a blue banner'!L$2:L$2000)</f>
        <v>0</v>
      </c>
      <c r="S1268" s="1">
        <f>SUMIF('I have a blue banner'!A$2:A$2000,I1268,'I have a blue banner'!L$2:L$2000)</f>
        <v>0</v>
      </c>
      <c r="T1268" s="1">
        <f>SUMIF('I wanna go biking'!A$2:A$1000,D1268,'I wanna go biking'!D$2:D$2000)</f>
        <v>0</v>
      </c>
      <c r="U1268" s="1">
        <f>SUMIF('I wanna go biking'!A$2:A$2000,F1268,'I wanna go biking'!D$2:D$2000)</f>
        <v>0</v>
      </c>
      <c r="V1268" s="1">
        <f>SUMIF('I wanna go biking'!A$2:A$2000,H1268,'I wanna go biking'!D$2:D$2000)</f>
        <v>0</v>
      </c>
      <c r="W1268">
        <f t="shared" si="224"/>
        <v>0</v>
      </c>
      <c r="X1268">
        <f t="shared" si="225"/>
        <v>0</v>
      </c>
      <c r="Y1268">
        <f t="shared" si="226"/>
        <v>0</v>
      </c>
      <c r="Z1268">
        <f t="shared" si="227"/>
        <v>0</v>
      </c>
      <c r="AA1268">
        <f t="shared" si="228"/>
        <v>0</v>
      </c>
      <c r="AB1268">
        <f t="shared" si="229"/>
        <v>0</v>
      </c>
      <c r="AC1268" s="25">
        <f t="shared" si="230"/>
        <v>0</v>
      </c>
    </row>
    <row r="1269" spans="1:29">
      <c r="A1269">
        <f>'Data Entry'!A1270</f>
        <v>0</v>
      </c>
      <c r="B1269">
        <f>'Data Entry'!B1270</f>
        <v>0</v>
      </c>
      <c r="C1269">
        <f>'Data Entry'!C1270</f>
        <v>0</v>
      </c>
      <c r="D1269">
        <f>'Data Entry'!M1270</f>
        <v>0</v>
      </c>
      <c r="E1269">
        <f>'Data Entry'!N1270</f>
        <v>0</v>
      </c>
      <c r="F1269">
        <f>'Data Entry'!O1270</f>
        <v>0</v>
      </c>
      <c r="G1269">
        <f>'Data Entry'!P1270</f>
        <v>0</v>
      </c>
      <c r="H1269">
        <f>'Data Entry'!Q1270</f>
        <v>0</v>
      </c>
      <c r="I1269">
        <f>'Data Entry'!R1270</f>
        <v>0</v>
      </c>
      <c r="J1269">
        <f t="shared" si="220"/>
        <v>0</v>
      </c>
      <c r="K1269" s="1">
        <f>SUMIFS('I want to cry'!C$2:C$2000,'I want to cry'!$A$2:$A$2000,$B1269,'I want to cry'!$B$2:$B$2000,$C1269)</f>
        <v>0</v>
      </c>
      <c r="L1269" s="1">
        <f>SUMIFS('I want to cry'!D$2:D$2000,'I want to cry'!$A$2:$A$2000,$B1269,'I want to cry'!$B$2:$B$2000,$C1269)</f>
        <v>0</v>
      </c>
      <c r="M1269" s="1">
        <f>SUMIFS('I want to cry'!E$2:E$2000,'I want to cry'!$A$2:$A$2000,$B1269,'I want to cry'!$B$2:$B$2000,$C1269)</f>
        <v>0</v>
      </c>
      <c r="N1269" s="1">
        <f t="shared" si="221"/>
        <v>0</v>
      </c>
      <c r="O1269" s="1">
        <f t="shared" si="222"/>
        <v>0</v>
      </c>
      <c r="P1269" s="1">
        <f t="shared" si="223"/>
        <v>0</v>
      </c>
      <c r="Q1269" s="1">
        <f>SUMIF('I have a blue banner'!A$2:A$2000,D1269,'I have a blue banner'!L$2:L$2000)</f>
        <v>0</v>
      </c>
      <c r="R1269" s="1">
        <f>SUMIF('I have a blue banner'!A$2:A$2000,F1269,'I have a blue banner'!L$2:L$2000)</f>
        <v>0</v>
      </c>
      <c r="S1269" s="1">
        <f>SUMIF('I have a blue banner'!A$2:A$2000,I1269,'I have a blue banner'!L$2:L$2000)</f>
        <v>0</v>
      </c>
      <c r="T1269" s="1">
        <f>SUMIF('I wanna go biking'!A$2:A$1000,D1269,'I wanna go biking'!D$2:D$2000)</f>
        <v>0</v>
      </c>
      <c r="U1269" s="1">
        <f>SUMIF('I wanna go biking'!A$2:A$2000,F1269,'I wanna go biking'!D$2:D$2000)</f>
        <v>0</v>
      </c>
      <c r="V1269" s="1">
        <f>SUMIF('I wanna go biking'!A$2:A$2000,H1269,'I wanna go biking'!D$2:D$2000)</f>
        <v>0</v>
      </c>
      <c r="W1269">
        <f t="shared" si="224"/>
        <v>0</v>
      </c>
      <c r="X1269">
        <f t="shared" si="225"/>
        <v>0</v>
      </c>
      <c r="Y1269">
        <f t="shared" si="226"/>
        <v>0</v>
      </c>
      <c r="Z1269">
        <f t="shared" si="227"/>
        <v>0</v>
      </c>
      <c r="AA1269">
        <f t="shared" si="228"/>
        <v>0</v>
      </c>
      <c r="AB1269">
        <f t="shared" si="229"/>
        <v>0</v>
      </c>
      <c r="AC1269" s="25">
        <f t="shared" si="230"/>
        <v>0</v>
      </c>
    </row>
    <row r="1270" spans="1:29">
      <c r="A1270">
        <f>'Data Entry'!A1271</f>
        <v>0</v>
      </c>
      <c r="B1270">
        <f>'Data Entry'!B1271</f>
        <v>0</v>
      </c>
      <c r="C1270">
        <f>'Data Entry'!C1271</f>
        <v>0</v>
      </c>
      <c r="D1270">
        <f>'Data Entry'!M1271</f>
        <v>0</v>
      </c>
      <c r="E1270">
        <f>'Data Entry'!N1271</f>
        <v>0</v>
      </c>
      <c r="F1270">
        <f>'Data Entry'!O1271</f>
        <v>0</v>
      </c>
      <c r="G1270">
        <f>'Data Entry'!P1271</f>
        <v>0</v>
      </c>
      <c r="H1270">
        <f>'Data Entry'!Q1271</f>
        <v>0</v>
      </c>
      <c r="I1270">
        <f>'Data Entry'!R1271</f>
        <v>0</v>
      </c>
      <c r="J1270">
        <f t="shared" si="220"/>
        <v>0</v>
      </c>
      <c r="K1270" s="1">
        <f>SUMIFS('I want to cry'!C$2:C$2000,'I want to cry'!$A$2:$A$2000,$B1270,'I want to cry'!$B$2:$B$2000,$C1270)</f>
        <v>0</v>
      </c>
      <c r="L1270" s="1">
        <f>SUMIFS('I want to cry'!D$2:D$2000,'I want to cry'!$A$2:$A$2000,$B1270,'I want to cry'!$B$2:$B$2000,$C1270)</f>
        <v>0</v>
      </c>
      <c r="M1270" s="1">
        <f>SUMIFS('I want to cry'!E$2:E$2000,'I want to cry'!$A$2:$A$2000,$B1270,'I want to cry'!$B$2:$B$2000,$C1270)</f>
        <v>0</v>
      </c>
      <c r="N1270" s="1">
        <f t="shared" si="221"/>
        <v>0</v>
      </c>
      <c r="O1270" s="1">
        <f t="shared" si="222"/>
        <v>0</v>
      </c>
      <c r="P1270" s="1">
        <f t="shared" si="223"/>
        <v>0</v>
      </c>
      <c r="Q1270" s="1">
        <f>SUMIF('I have a blue banner'!A$2:A$2000,D1270,'I have a blue banner'!L$2:L$2000)</f>
        <v>0</v>
      </c>
      <c r="R1270" s="1">
        <f>SUMIF('I have a blue banner'!A$2:A$2000,F1270,'I have a blue banner'!L$2:L$2000)</f>
        <v>0</v>
      </c>
      <c r="S1270" s="1">
        <f>SUMIF('I have a blue banner'!A$2:A$2000,I1270,'I have a blue banner'!L$2:L$2000)</f>
        <v>0</v>
      </c>
      <c r="T1270" s="1">
        <f>SUMIF('I wanna go biking'!A$2:A$1000,D1270,'I wanna go biking'!D$2:D$2000)</f>
        <v>0</v>
      </c>
      <c r="U1270" s="1">
        <f>SUMIF('I wanna go biking'!A$2:A$2000,F1270,'I wanna go biking'!D$2:D$2000)</f>
        <v>0</v>
      </c>
      <c r="V1270" s="1">
        <f>SUMIF('I wanna go biking'!A$2:A$2000,H1270,'I wanna go biking'!D$2:D$2000)</f>
        <v>0</v>
      </c>
      <c r="W1270">
        <f t="shared" si="224"/>
        <v>0</v>
      </c>
      <c r="X1270">
        <f t="shared" si="225"/>
        <v>0</v>
      </c>
      <c r="Y1270">
        <f t="shared" si="226"/>
        <v>0</v>
      </c>
      <c r="Z1270">
        <f t="shared" si="227"/>
        <v>0</v>
      </c>
      <c r="AA1270">
        <f t="shared" si="228"/>
        <v>0</v>
      </c>
      <c r="AB1270">
        <f t="shared" si="229"/>
        <v>0</v>
      </c>
      <c r="AC1270" s="25">
        <f t="shared" si="230"/>
        <v>0</v>
      </c>
    </row>
    <row r="1271" spans="1:29">
      <c r="A1271">
        <f>'Data Entry'!A1272</f>
        <v>0</v>
      </c>
      <c r="B1271">
        <f>'Data Entry'!B1272</f>
        <v>0</v>
      </c>
      <c r="C1271">
        <f>'Data Entry'!C1272</f>
        <v>0</v>
      </c>
      <c r="D1271">
        <f>'Data Entry'!M1272</f>
        <v>0</v>
      </c>
      <c r="E1271">
        <f>'Data Entry'!N1272</f>
        <v>0</v>
      </c>
      <c r="F1271">
        <f>'Data Entry'!O1272</f>
        <v>0</v>
      </c>
      <c r="G1271">
        <f>'Data Entry'!P1272</f>
        <v>0</v>
      </c>
      <c r="H1271">
        <f>'Data Entry'!Q1272</f>
        <v>0</v>
      </c>
      <c r="I1271">
        <f>'Data Entry'!R1272</f>
        <v>0</v>
      </c>
      <c r="J1271">
        <f t="shared" si="220"/>
        <v>0</v>
      </c>
      <c r="K1271" s="1">
        <f>SUMIFS('I want to cry'!C$2:C$2000,'I want to cry'!$A$2:$A$2000,$B1271,'I want to cry'!$B$2:$B$2000,$C1271)</f>
        <v>0</v>
      </c>
      <c r="L1271" s="1">
        <f>SUMIFS('I want to cry'!D$2:D$2000,'I want to cry'!$A$2:$A$2000,$B1271,'I want to cry'!$B$2:$B$2000,$C1271)</f>
        <v>0</v>
      </c>
      <c r="M1271" s="1">
        <f>SUMIFS('I want to cry'!E$2:E$2000,'I want to cry'!$A$2:$A$2000,$B1271,'I want to cry'!$B$2:$B$2000,$C1271)</f>
        <v>0</v>
      </c>
      <c r="N1271" s="1">
        <f t="shared" si="221"/>
        <v>0</v>
      </c>
      <c r="O1271" s="1">
        <f t="shared" si="222"/>
        <v>0</v>
      </c>
      <c r="P1271" s="1">
        <f t="shared" si="223"/>
        <v>0</v>
      </c>
      <c r="Q1271" s="1">
        <f>SUMIF('I have a blue banner'!A$2:A$2000,D1271,'I have a blue banner'!L$2:L$2000)</f>
        <v>0</v>
      </c>
      <c r="R1271" s="1">
        <f>SUMIF('I have a blue banner'!A$2:A$2000,F1271,'I have a blue banner'!L$2:L$2000)</f>
        <v>0</v>
      </c>
      <c r="S1271" s="1">
        <f>SUMIF('I have a blue banner'!A$2:A$2000,I1271,'I have a blue banner'!L$2:L$2000)</f>
        <v>0</v>
      </c>
      <c r="T1271" s="1">
        <f>SUMIF('I wanna go biking'!A$2:A$1000,D1271,'I wanna go biking'!D$2:D$2000)</f>
        <v>0</v>
      </c>
      <c r="U1271" s="1">
        <f>SUMIF('I wanna go biking'!A$2:A$2000,F1271,'I wanna go biking'!D$2:D$2000)</f>
        <v>0</v>
      </c>
      <c r="V1271" s="1">
        <f>SUMIF('I wanna go biking'!A$2:A$2000,H1271,'I wanna go biking'!D$2:D$2000)</f>
        <v>0</v>
      </c>
      <c r="W1271">
        <f t="shared" si="224"/>
        <v>0</v>
      </c>
      <c r="X1271">
        <f t="shared" si="225"/>
        <v>0</v>
      </c>
      <c r="Y1271">
        <f t="shared" si="226"/>
        <v>0</v>
      </c>
      <c r="Z1271">
        <f t="shared" si="227"/>
        <v>0</v>
      </c>
      <c r="AA1271">
        <f t="shared" si="228"/>
        <v>0</v>
      </c>
      <c r="AB1271">
        <f t="shared" si="229"/>
        <v>0</v>
      </c>
      <c r="AC1271" s="25">
        <f t="shared" si="230"/>
        <v>0</v>
      </c>
    </row>
    <row r="1272" spans="1:29">
      <c r="A1272">
        <f>'Data Entry'!A1273</f>
        <v>0</v>
      </c>
      <c r="B1272">
        <f>'Data Entry'!B1273</f>
        <v>0</v>
      </c>
      <c r="C1272">
        <f>'Data Entry'!C1273</f>
        <v>0</v>
      </c>
      <c r="D1272">
        <f>'Data Entry'!M1273</f>
        <v>0</v>
      </c>
      <c r="E1272">
        <f>'Data Entry'!N1273</f>
        <v>0</v>
      </c>
      <c r="F1272">
        <f>'Data Entry'!O1273</f>
        <v>0</v>
      </c>
      <c r="G1272">
        <f>'Data Entry'!P1273</f>
        <v>0</v>
      </c>
      <c r="H1272">
        <f>'Data Entry'!Q1273</f>
        <v>0</v>
      </c>
      <c r="I1272">
        <f>'Data Entry'!R1273</f>
        <v>0</v>
      </c>
      <c r="J1272">
        <f t="shared" si="220"/>
        <v>0</v>
      </c>
      <c r="K1272" s="1">
        <f>SUMIFS('I want to cry'!C$2:C$2000,'I want to cry'!$A$2:$A$2000,$B1272,'I want to cry'!$B$2:$B$2000,$C1272)</f>
        <v>0</v>
      </c>
      <c r="L1272" s="1">
        <f>SUMIFS('I want to cry'!D$2:D$2000,'I want to cry'!$A$2:$A$2000,$B1272,'I want to cry'!$B$2:$B$2000,$C1272)</f>
        <v>0</v>
      </c>
      <c r="M1272" s="1">
        <f>SUMIFS('I want to cry'!E$2:E$2000,'I want to cry'!$A$2:$A$2000,$B1272,'I want to cry'!$B$2:$B$2000,$C1272)</f>
        <v>0</v>
      </c>
      <c r="N1272" s="1">
        <f t="shared" si="221"/>
        <v>0</v>
      </c>
      <c r="O1272" s="1">
        <f t="shared" si="222"/>
        <v>0</v>
      </c>
      <c r="P1272" s="1">
        <f t="shared" si="223"/>
        <v>0</v>
      </c>
      <c r="Q1272" s="1">
        <f>SUMIF('I have a blue banner'!A$2:A$2000,D1272,'I have a blue banner'!L$2:L$2000)</f>
        <v>0</v>
      </c>
      <c r="R1272" s="1">
        <f>SUMIF('I have a blue banner'!A$2:A$2000,F1272,'I have a blue banner'!L$2:L$2000)</f>
        <v>0</v>
      </c>
      <c r="S1272" s="1">
        <f>SUMIF('I have a blue banner'!A$2:A$2000,I1272,'I have a blue banner'!L$2:L$2000)</f>
        <v>0</v>
      </c>
      <c r="T1272" s="1">
        <f>SUMIF('I wanna go biking'!A$2:A$1000,D1272,'I wanna go biking'!D$2:D$2000)</f>
        <v>0</v>
      </c>
      <c r="U1272" s="1">
        <f>SUMIF('I wanna go biking'!A$2:A$2000,F1272,'I wanna go biking'!D$2:D$2000)</f>
        <v>0</v>
      </c>
      <c r="V1272" s="1">
        <f>SUMIF('I wanna go biking'!A$2:A$2000,H1272,'I wanna go biking'!D$2:D$2000)</f>
        <v>0</v>
      </c>
      <c r="W1272">
        <f t="shared" si="224"/>
        <v>0</v>
      </c>
      <c r="X1272">
        <f t="shared" si="225"/>
        <v>0</v>
      </c>
      <c r="Y1272">
        <f t="shared" si="226"/>
        <v>0</v>
      </c>
      <c r="Z1272">
        <f t="shared" si="227"/>
        <v>0</v>
      </c>
      <c r="AA1272">
        <f t="shared" si="228"/>
        <v>0</v>
      </c>
      <c r="AB1272">
        <f t="shared" si="229"/>
        <v>0</v>
      </c>
      <c r="AC1272" s="25">
        <f t="shared" si="230"/>
        <v>0</v>
      </c>
    </row>
    <row r="1273" spans="1:29">
      <c r="A1273">
        <f>'Data Entry'!A1274</f>
        <v>0</v>
      </c>
      <c r="B1273">
        <f>'Data Entry'!B1274</f>
        <v>0</v>
      </c>
      <c r="C1273">
        <f>'Data Entry'!C1274</f>
        <v>0</v>
      </c>
      <c r="D1273">
        <f>'Data Entry'!M1274</f>
        <v>0</v>
      </c>
      <c r="E1273">
        <f>'Data Entry'!N1274</f>
        <v>0</v>
      </c>
      <c r="F1273">
        <f>'Data Entry'!O1274</f>
        <v>0</v>
      </c>
      <c r="G1273">
        <f>'Data Entry'!P1274</f>
        <v>0</v>
      </c>
      <c r="H1273">
        <f>'Data Entry'!Q1274</f>
        <v>0</v>
      </c>
      <c r="I1273">
        <f>'Data Entry'!R1274</f>
        <v>0</v>
      </c>
      <c r="J1273">
        <f t="shared" si="220"/>
        <v>0</v>
      </c>
      <c r="K1273" s="1">
        <f>SUMIFS('I want to cry'!C$2:C$2000,'I want to cry'!$A$2:$A$2000,$B1273,'I want to cry'!$B$2:$B$2000,$C1273)</f>
        <v>0</v>
      </c>
      <c r="L1273" s="1">
        <f>SUMIFS('I want to cry'!D$2:D$2000,'I want to cry'!$A$2:$A$2000,$B1273,'I want to cry'!$B$2:$B$2000,$C1273)</f>
        <v>0</v>
      </c>
      <c r="M1273" s="1">
        <f>SUMIFS('I want to cry'!E$2:E$2000,'I want to cry'!$A$2:$A$2000,$B1273,'I want to cry'!$B$2:$B$2000,$C1273)</f>
        <v>0</v>
      </c>
      <c r="N1273" s="1">
        <f t="shared" si="221"/>
        <v>0</v>
      </c>
      <c r="O1273" s="1">
        <f t="shared" si="222"/>
        <v>0</v>
      </c>
      <c r="P1273" s="1">
        <f t="shared" si="223"/>
        <v>0</v>
      </c>
      <c r="Q1273" s="1">
        <f>SUMIF('I have a blue banner'!A$2:A$2000,D1273,'I have a blue banner'!L$2:L$2000)</f>
        <v>0</v>
      </c>
      <c r="R1273" s="1">
        <f>SUMIF('I have a blue banner'!A$2:A$2000,F1273,'I have a blue banner'!L$2:L$2000)</f>
        <v>0</v>
      </c>
      <c r="S1273" s="1">
        <f>SUMIF('I have a blue banner'!A$2:A$2000,I1273,'I have a blue banner'!L$2:L$2000)</f>
        <v>0</v>
      </c>
      <c r="T1273" s="1">
        <f>SUMIF('I wanna go biking'!A$2:A$1000,D1273,'I wanna go biking'!D$2:D$2000)</f>
        <v>0</v>
      </c>
      <c r="U1273" s="1">
        <f>SUMIF('I wanna go biking'!A$2:A$2000,F1273,'I wanna go biking'!D$2:D$2000)</f>
        <v>0</v>
      </c>
      <c r="V1273" s="1">
        <f>SUMIF('I wanna go biking'!A$2:A$2000,H1273,'I wanna go biking'!D$2:D$2000)</f>
        <v>0</v>
      </c>
      <c r="W1273">
        <f t="shared" si="224"/>
        <v>0</v>
      </c>
      <c r="X1273">
        <f t="shared" si="225"/>
        <v>0</v>
      </c>
      <c r="Y1273">
        <f t="shared" si="226"/>
        <v>0</v>
      </c>
      <c r="Z1273">
        <f t="shared" si="227"/>
        <v>0</v>
      </c>
      <c r="AA1273">
        <f t="shared" si="228"/>
        <v>0</v>
      </c>
      <c r="AB1273">
        <f t="shared" si="229"/>
        <v>0</v>
      </c>
      <c r="AC1273" s="25">
        <f t="shared" si="230"/>
        <v>0</v>
      </c>
    </row>
    <row r="1274" spans="1:29">
      <c r="A1274">
        <f>'Data Entry'!A1275</f>
        <v>0</v>
      </c>
      <c r="B1274">
        <f>'Data Entry'!B1275</f>
        <v>0</v>
      </c>
      <c r="C1274">
        <f>'Data Entry'!C1275</f>
        <v>0</v>
      </c>
      <c r="D1274">
        <f>'Data Entry'!M1275</f>
        <v>0</v>
      </c>
      <c r="E1274">
        <f>'Data Entry'!N1275</f>
        <v>0</v>
      </c>
      <c r="F1274">
        <f>'Data Entry'!O1275</f>
        <v>0</v>
      </c>
      <c r="G1274">
        <f>'Data Entry'!P1275</f>
        <v>0</v>
      </c>
      <c r="H1274">
        <f>'Data Entry'!Q1275</f>
        <v>0</v>
      </c>
      <c r="I1274">
        <f>'Data Entry'!R1275</f>
        <v>0</v>
      </c>
      <c r="J1274">
        <f t="shared" si="220"/>
        <v>0</v>
      </c>
      <c r="K1274" s="1">
        <f>SUMIFS('I want to cry'!C$2:C$2000,'I want to cry'!$A$2:$A$2000,$B1274,'I want to cry'!$B$2:$B$2000,$C1274)</f>
        <v>0</v>
      </c>
      <c r="L1274" s="1">
        <f>SUMIFS('I want to cry'!D$2:D$2000,'I want to cry'!$A$2:$A$2000,$B1274,'I want to cry'!$B$2:$B$2000,$C1274)</f>
        <v>0</v>
      </c>
      <c r="M1274" s="1">
        <f>SUMIFS('I want to cry'!E$2:E$2000,'I want to cry'!$A$2:$A$2000,$B1274,'I want to cry'!$B$2:$B$2000,$C1274)</f>
        <v>0</v>
      </c>
      <c r="N1274" s="1">
        <f t="shared" si="221"/>
        <v>0</v>
      </c>
      <c r="O1274" s="1">
        <f t="shared" si="222"/>
        <v>0</v>
      </c>
      <c r="P1274" s="1">
        <f t="shared" si="223"/>
        <v>0</v>
      </c>
      <c r="Q1274" s="1">
        <f>SUMIF('I have a blue banner'!A$2:A$2000,D1274,'I have a blue banner'!L$2:L$2000)</f>
        <v>0</v>
      </c>
      <c r="R1274" s="1">
        <f>SUMIF('I have a blue banner'!A$2:A$2000,F1274,'I have a blue banner'!L$2:L$2000)</f>
        <v>0</v>
      </c>
      <c r="S1274" s="1">
        <f>SUMIF('I have a blue banner'!A$2:A$2000,I1274,'I have a blue banner'!L$2:L$2000)</f>
        <v>0</v>
      </c>
      <c r="T1274" s="1">
        <f>SUMIF('I wanna go biking'!A$2:A$1000,D1274,'I wanna go biking'!D$2:D$2000)</f>
        <v>0</v>
      </c>
      <c r="U1274" s="1">
        <f>SUMIF('I wanna go biking'!A$2:A$2000,F1274,'I wanna go biking'!D$2:D$2000)</f>
        <v>0</v>
      </c>
      <c r="V1274" s="1">
        <f>SUMIF('I wanna go biking'!A$2:A$2000,H1274,'I wanna go biking'!D$2:D$2000)</f>
        <v>0</v>
      </c>
      <c r="W1274">
        <f t="shared" si="224"/>
        <v>0</v>
      </c>
      <c r="X1274">
        <f t="shared" si="225"/>
        <v>0</v>
      </c>
      <c r="Y1274">
        <f t="shared" si="226"/>
        <v>0</v>
      </c>
      <c r="Z1274">
        <f t="shared" si="227"/>
        <v>0</v>
      </c>
      <c r="AA1274">
        <f t="shared" si="228"/>
        <v>0</v>
      </c>
      <c r="AB1274">
        <f t="shared" si="229"/>
        <v>0</v>
      </c>
      <c r="AC1274" s="25">
        <f t="shared" si="230"/>
        <v>0</v>
      </c>
    </row>
    <row r="1275" spans="1:29">
      <c r="A1275">
        <f>'Data Entry'!A1276</f>
        <v>0</v>
      </c>
      <c r="B1275">
        <f>'Data Entry'!B1276</f>
        <v>0</v>
      </c>
      <c r="C1275">
        <f>'Data Entry'!C1276</f>
        <v>0</v>
      </c>
      <c r="D1275">
        <f>'Data Entry'!M1276</f>
        <v>0</v>
      </c>
      <c r="E1275">
        <f>'Data Entry'!N1276</f>
        <v>0</v>
      </c>
      <c r="F1275">
        <f>'Data Entry'!O1276</f>
        <v>0</v>
      </c>
      <c r="G1275">
        <f>'Data Entry'!P1276</f>
        <v>0</v>
      </c>
      <c r="H1275">
        <f>'Data Entry'!Q1276</f>
        <v>0</v>
      </c>
      <c r="I1275">
        <f>'Data Entry'!R1276</f>
        <v>0</v>
      </c>
      <c r="J1275">
        <f t="shared" si="220"/>
        <v>0</v>
      </c>
      <c r="K1275" s="1">
        <f>SUMIFS('I want to cry'!C$2:C$2000,'I want to cry'!$A$2:$A$2000,$B1275,'I want to cry'!$B$2:$B$2000,$C1275)</f>
        <v>0</v>
      </c>
      <c r="L1275" s="1">
        <f>SUMIFS('I want to cry'!D$2:D$2000,'I want to cry'!$A$2:$A$2000,$B1275,'I want to cry'!$B$2:$B$2000,$C1275)</f>
        <v>0</v>
      </c>
      <c r="M1275" s="1">
        <f>SUMIFS('I want to cry'!E$2:E$2000,'I want to cry'!$A$2:$A$2000,$B1275,'I want to cry'!$B$2:$B$2000,$C1275)</f>
        <v>0</v>
      </c>
      <c r="N1275" s="1">
        <f t="shared" si="221"/>
        <v>0</v>
      </c>
      <c r="O1275" s="1">
        <f t="shared" si="222"/>
        <v>0</v>
      </c>
      <c r="P1275" s="1">
        <f t="shared" si="223"/>
        <v>0</v>
      </c>
      <c r="Q1275" s="1">
        <f>SUMIF('I have a blue banner'!A$2:A$2000,D1275,'I have a blue banner'!L$2:L$2000)</f>
        <v>0</v>
      </c>
      <c r="R1275" s="1">
        <f>SUMIF('I have a blue banner'!A$2:A$2000,F1275,'I have a blue banner'!L$2:L$2000)</f>
        <v>0</v>
      </c>
      <c r="S1275" s="1">
        <f>SUMIF('I have a blue banner'!A$2:A$2000,I1275,'I have a blue banner'!L$2:L$2000)</f>
        <v>0</v>
      </c>
      <c r="T1275" s="1">
        <f>SUMIF('I wanna go biking'!A$2:A$1000,D1275,'I wanna go biking'!D$2:D$2000)</f>
        <v>0</v>
      </c>
      <c r="U1275" s="1">
        <f>SUMIF('I wanna go biking'!A$2:A$2000,F1275,'I wanna go biking'!D$2:D$2000)</f>
        <v>0</v>
      </c>
      <c r="V1275" s="1">
        <f>SUMIF('I wanna go biking'!A$2:A$2000,H1275,'I wanna go biking'!D$2:D$2000)</f>
        <v>0</v>
      </c>
      <c r="W1275">
        <f t="shared" si="224"/>
        <v>0</v>
      </c>
      <c r="X1275">
        <f t="shared" si="225"/>
        <v>0</v>
      </c>
      <c r="Y1275">
        <f t="shared" si="226"/>
        <v>0</v>
      </c>
      <c r="Z1275">
        <f t="shared" si="227"/>
        <v>0</v>
      </c>
      <c r="AA1275">
        <f t="shared" si="228"/>
        <v>0</v>
      </c>
      <c r="AB1275">
        <f t="shared" si="229"/>
        <v>0</v>
      </c>
      <c r="AC1275" s="25">
        <f t="shared" si="230"/>
        <v>0</v>
      </c>
    </row>
    <row r="1276" spans="1:29">
      <c r="A1276">
        <f>'Data Entry'!A1277</f>
        <v>0</v>
      </c>
      <c r="B1276">
        <f>'Data Entry'!B1277</f>
        <v>0</v>
      </c>
      <c r="C1276">
        <f>'Data Entry'!C1277</f>
        <v>0</v>
      </c>
      <c r="D1276">
        <f>'Data Entry'!M1277</f>
        <v>0</v>
      </c>
      <c r="E1276">
        <f>'Data Entry'!N1277</f>
        <v>0</v>
      </c>
      <c r="F1276">
        <f>'Data Entry'!O1277</f>
        <v>0</v>
      </c>
      <c r="G1276">
        <f>'Data Entry'!P1277</f>
        <v>0</v>
      </c>
      <c r="H1276">
        <f>'Data Entry'!Q1277</f>
        <v>0</v>
      </c>
      <c r="I1276">
        <f>'Data Entry'!R1277</f>
        <v>0</v>
      </c>
      <c r="J1276">
        <f t="shared" si="220"/>
        <v>0</v>
      </c>
      <c r="K1276" s="1">
        <f>SUMIFS('I want to cry'!C$2:C$2000,'I want to cry'!$A$2:$A$2000,$B1276,'I want to cry'!$B$2:$B$2000,$C1276)</f>
        <v>0</v>
      </c>
      <c r="L1276" s="1">
        <f>SUMIFS('I want to cry'!D$2:D$2000,'I want to cry'!$A$2:$A$2000,$B1276,'I want to cry'!$B$2:$B$2000,$C1276)</f>
        <v>0</v>
      </c>
      <c r="M1276" s="1">
        <f>SUMIFS('I want to cry'!E$2:E$2000,'I want to cry'!$A$2:$A$2000,$B1276,'I want to cry'!$B$2:$B$2000,$C1276)</f>
        <v>0</v>
      </c>
      <c r="N1276" s="1">
        <f t="shared" si="221"/>
        <v>0</v>
      </c>
      <c r="O1276" s="1">
        <f t="shared" si="222"/>
        <v>0</v>
      </c>
      <c r="P1276" s="1">
        <f t="shared" si="223"/>
        <v>0</v>
      </c>
      <c r="Q1276" s="1">
        <f>SUMIF('I have a blue banner'!A$2:A$2000,D1276,'I have a blue banner'!L$2:L$2000)</f>
        <v>0</v>
      </c>
      <c r="R1276" s="1">
        <f>SUMIF('I have a blue banner'!A$2:A$2000,F1276,'I have a blue banner'!L$2:L$2000)</f>
        <v>0</v>
      </c>
      <c r="S1276" s="1">
        <f>SUMIF('I have a blue banner'!A$2:A$2000,I1276,'I have a blue banner'!L$2:L$2000)</f>
        <v>0</v>
      </c>
      <c r="T1276" s="1">
        <f>SUMIF('I wanna go biking'!A$2:A$1000,D1276,'I wanna go biking'!D$2:D$2000)</f>
        <v>0</v>
      </c>
      <c r="U1276" s="1">
        <f>SUMIF('I wanna go biking'!A$2:A$2000,F1276,'I wanna go biking'!D$2:D$2000)</f>
        <v>0</v>
      </c>
      <c r="V1276" s="1">
        <f>SUMIF('I wanna go biking'!A$2:A$2000,H1276,'I wanna go biking'!D$2:D$2000)</f>
        <v>0</v>
      </c>
      <c r="W1276">
        <f t="shared" si="224"/>
        <v>0</v>
      </c>
      <c r="X1276">
        <f t="shared" si="225"/>
        <v>0</v>
      </c>
      <c r="Y1276">
        <f t="shared" si="226"/>
        <v>0</v>
      </c>
      <c r="Z1276">
        <f t="shared" si="227"/>
        <v>0</v>
      </c>
      <c r="AA1276">
        <f t="shared" si="228"/>
        <v>0</v>
      </c>
      <c r="AB1276">
        <f t="shared" si="229"/>
        <v>0</v>
      </c>
      <c r="AC1276" s="25">
        <f t="shared" si="230"/>
        <v>0</v>
      </c>
    </row>
    <row r="1277" spans="1:29">
      <c r="A1277">
        <f>'Data Entry'!A1278</f>
        <v>0</v>
      </c>
      <c r="B1277">
        <f>'Data Entry'!B1278</f>
        <v>0</v>
      </c>
      <c r="C1277">
        <f>'Data Entry'!C1278</f>
        <v>0</v>
      </c>
      <c r="D1277">
        <f>'Data Entry'!M1278</f>
        <v>0</v>
      </c>
      <c r="E1277">
        <f>'Data Entry'!N1278</f>
        <v>0</v>
      </c>
      <c r="F1277">
        <f>'Data Entry'!O1278</f>
        <v>0</v>
      </c>
      <c r="G1277">
        <f>'Data Entry'!P1278</f>
        <v>0</v>
      </c>
      <c r="H1277">
        <f>'Data Entry'!Q1278</f>
        <v>0</v>
      </c>
      <c r="I1277">
        <f>'Data Entry'!R1278</f>
        <v>0</v>
      </c>
      <c r="J1277">
        <f t="shared" si="220"/>
        <v>0</v>
      </c>
      <c r="K1277" s="1">
        <f>SUMIFS('I want to cry'!C$2:C$2000,'I want to cry'!$A$2:$A$2000,$B1277,'I want to cry'!$B$2:$B$2000,$C1277)</f>
        <v>0</v>
      </c>
      <c r="L1277" s="1">
        <f>SUMIFS('I want to cry'!D$2:D$2000,'I want to cry'!$A$2:$A$2000,$B1277,'I want to cry'!$B$2:$B$2000,$C1277)</f>
        <v>0</v>
      </c>
      <c r="M1277" s="1">
        <f>SUMIFS('I want to cry'!E$2:E$2000,'I want to cry'!$A$2:$A$2000,$B1277,'I want to cry'!$B$2:$B$2000,$C1277)</f>
        <v>0</v>
      </c>
      <c r="N1277" s="1">
        <f t="shared" si="221"/>
        <v>0</v>
      </c>
      <c r="O1277" s="1">
        <f t="shared" si="222"/>
        <v>0</v>
      </c>
      <c r="P1277" s="1">
        <f t="shared" si="223"/>
        <v>0</v>
      </c>
      <c r="Q1277" s="1">
        <f>SUMIF('I have a blue banner'!A$2:A$2000,D1277,'I have a blue banner'!L$2:L$2000)</f>
        <v>0</v>
      </c>
      <c r="R1277" s="1">
        <f>SUMIF('I have a blue banner'!A$2:A$2000,F1277,'I have a blue banner'!L$2:L$2000)</f>
        <v>0</v>
      </c>
      <c r="S1277" s="1">
        <f>SUMIF('I have a blue banner'!A$2:A$2000,I1277,'I have a blue banner'!L$2:L$2000)</f>
        <v>0</v>
      </c>
      <c r="T1277" s="1">
        <f>SUMIF('I wanna go biking'!A$2:A$1000,D1277,'I wanna go biking'!D$2:D$2000)</f>
        <v>0</v>
      </c>
      <c r="U1277" s="1">
        <f>SUMIF('I wanna go biking'!A$2:A$2000,F1277,'I wanna go biking'!D$2:D$2000)</f>
        <v>0</v>
      </c>
      <c r="V1277" s="1">
        <f>SUMIF('I wanna go biking'!A$2:A$2000,H1277,'I wanna go biking'!D$2:D$2000)</f>
        <v>0</v>
      </c>
      <c r="W1277">
        <f t="shared" si="224"/>
        <v>0</v>
      </c>
      <c r="X1277">
        <f t="shared" si="225"/>
        <v>0</v>
      </c>
      <c r="Y1277">
        <f t="shared" si="226"/>
        <v>0</v>
      </c>
      <c r="Z1277">
        <f t="shared" si="227"/>
        <v>0</v>
      </c>
      <c r="AA1277">
        <f t="shared" si="228"/>
        <v>0</v>
      </c>
      <c r="AB1277">
        <f t="shared" si="229"/>
        <v>0</v>
      </c>
      <c r="AC1277" s="25">
        <f t="shared" si="230"/>
        <v>0</v>
      </c>
    </row>
    <row r="1278" spans="1:29">
      <c r="A1278">
        <f>'Data Entry'!A1279</f>
        <v>0</v>
      </c>
      <c r="B1278">
        <f>'Data Entry'!B1279</f>
        <v>0</v>
      </c>
      <c r="C1278">
        <f>'Data Entry'!C1279</f>
        <v>0</v>
      </c>
      <c r="D1278">
        <f>'Data Entry'!M1279</f>
        <v>0</v>
      </c>
      <c r="E1278">
        <f>'Data Entry'!N1279</f>
        <v>0</v>
      </c>
      <c r="F1278">
        <f>'Data Entry'!O1279</f>
        <v>0</v>
      </c>
      <c r="G1278">
        <f>'Data Entry'!P1279</f>
        <v>0</v>
      </c>
      <c r="H1278">
        <f>'Data Entry'!Q1279</f>
        <v>0</v>
      </c>
      <c r="I1278">
        <f>'Data Entry'!R1279</f>
        <v>0</v>
      </c>
      <c r="J1278">
        <f t="shared" si="220"/>
        <v>0</v>
      </c>
      <c r="K1278" s="1">
        <f>SUMIFS('I want to cry'!C$2:C$2000,'I want to cry'!$A$2:$A$2000,$B1278,'I want to cry'!$B$2:$B$2000,$C1278)</f>
        <v>0</v>
      </c>
      <c r="L1278" s="1">
        <f>SUMIFS('I want to cry'!D$2:D$2000,'I want to cry'!$A$2:$A$2000,$B1278,'I want to cry'!$B$2:$B$2000,$C1278)</f>
        <v>0</v>
      </c>
      <c r="M1278" s="1">
        <f>SUMIFS('I want to cry'!E$2:E$2000,'I want to cry'!$A$2:$A$2000,$B1278,'I want to cry'!$B$2:$B$2000,$C1278)</f>
        <v>0</v>
      </c>
      <c r="N1278" s="1">
        <f t="shared" si="221"/>
        <v>0</v>
      </c>
      <c r="O1278" s="1">
        <f t="shared" si="222"/>
        <v>0</v>
      </c>
      <c r="P1278" s="1">
        <f t="shared" si="223"/>
        <v>0</v>
      </c>
      <c r="Q1278" s="1">
        <f>SUMIF('I have a blue banner'!A$2:A$2000,D1278,'I have a blue banner'!L$2:L$2000)</f>
        <v>0</v>
      </c>
      <c r="R1278" s="1">
        <f>SUMIF('I have a blue banner'!A$2:A$2000,F1278,'I have a blue banner'!L$2:L$2000)</f>
        <v>0</v>
      </c>
      <c r="S1278" s="1">
        <f>SUMIF('I have a blue banner'!A$2:A$2000,I1278,'I have a blue banner'!L$2:L$2000)</f>
        <v>0</v>
      </c>
      <c r="T1278" s="1">
        <f>SUMIF('I wanna go biking'!A$2:A$1000,D1278,'I wanna go biking'!D$2:D$2000)</f>
        <v>0</v>
      </c>
      <c r="U1278" s="1">
        <f>SUMIF('I wanna go biking'!A$2:A$2000,F1278,'I wanna go biking'!D$2:D$2000)</f>
        <v>0</v>
      </c>
      <c r="V1278" s="1">
        <f>SUMIF('I wanna go biking'!A$2:A$2000,H1278,'I wanna go biking'!D$2:D$2000)</f>
        <v>0</v>
      </c>
      <c r="W1278">
        <f t="shared" si="224"/>
        <v>0</v>
      </c>
      <c r="X1278">
        <f t="shared" si="225"/>
        <v>0</v>
      </c>
      <c r="Y1278">
        <f t="shared" si="226"/>
        <v>0</v>
      </c>
      <c r="Z1278">
        <f t="shared" si="227"/>
        <v>0</v>
      </c>
      <c r="AA1278">
        <f t="shared" si="228"/>
        <v>0</v>
      </c>
      <c r="AB1278">
        <f t="shared" si="229"/>
        <v>0</v>
      </c>
      <c r="AC1278" s="25">
        <f t="shared" si="230"/>
        <v>0</v>
      </c>
    </row>
    <row r="1279" spans="1:29">
      <c r="A1279">
        <f>'Data Entry'!A1280</f>
        <v>0</v>
      </c>
      <c r="B1279">
        <f>'Data Entry'!B1280</f>
        <v>0</v>
      </c>
      <c r="C1279">
        <f>'Data Entry'!C1280</f>
        <v>0</v>
      </c>
      <c r="D1279">
        <f>'Data Entry'!M1280</f>
        <v>0</v>
      </c>
      <c r="E1279">
        <f>'Data Entry'!N1280</f>
        <v>0</v>
      </c>
      <c r="F1279">
        <f>'Data Entry'!O1280</f>
        <v>0</v>
      </c>
      <c r="G1279">
        <f>'Data Entry'!P1280</f>
        <v>0</v>
      </c>
      <c r="H1279">
        <f>'Data Entry'!Q1280</f>
        <v>0</v>
      </c>
      <c r="I1279">
        <f>'Data Entry'!R1280</f>
        <v>0</v>
      </c>
      <c r="J1279">
        <f t="shared" si="220"/>
        <v>0</v>
      </c>
      <c r="K1279" s="1">
        <f>SUMIFS('I want to cry'!C$2:C$2000,'I want to cry'!$A$2:$A$2000,$B1279,'I want to cry'!$B$2:$B$2000,$C1279)</f>
        <v>0</v>
      </c>
      <c r="L1279" s="1">
        <f>SUMIFS('I want to cry'!D$2:D$2000,'I want to cry'!$A$2:$A$2000,$B1279,'I want to cry'!$B$2:$B$2000,$C1279)</f>
        <v>0</v>
      </c>
      <c r="M1279" s="1">
        <f>SUMIFS('I want to cry'!E$2:E$2000,'I want to cry'!$A$2:$A$2000,$B1279,'I want to cry'!$B$2:$B$2000,$C1279)</f>
        <v>0</v>
      </c>
      <c r="N1279" s="1">
        <f t="shared" si="221"/>
        <v>0</v>
      </c>
      <c r="O1279" s="1">
        <f t="shared" si="222"/>
        <v>0</v>
      </c>
      <c r="P1279" s="1">
        <f t="shared" si="223"/>
        <v>0</v>
      </c>
      <c r="Q1279" s="1">
        <f>SUMIF('I have a blue banner'!A$2:A$2000,D1279,'I have a blue banner'!L$2:L$2000)</f>
        <v>0</v>
      </c>
      <c r="R1279" s="1">
        <f>SUMIF('I have a blue banner'!A$2:A$2000,F1279,'I have a blue banner'!L$2:L$2000)</f>
        <v>0</v>
      </c>
      <c r="S1279" s="1">
        <f>SUMIF('I have a blue banner'!A$2:A$2000,I1279,'I have a blue banner'!L$2:L$2000)</f>
        <v>0</v>
      </c>
      <c r="T1279" s="1">
        <f>SUMIF('I wanna go biking'!A$2:A$1000,D1279,'I wanna go biking'!D$2:D$2000)</f>
        <v>0</v>
      </c>
      <c r="U1279" s="1">
        <f>SUMIF('I wanna go biking'!A$2:A$2000,F1279,'I wanna go biking'!D$2:D$2000)</f>
        <v>0</v>
      </c>
      <c r="V1279" s="1">
        <f>SUMIF('I wanna go biking'!A$2:A$2000,H1279,'I wanna go biking'!D$2:D$2000)</f>
        <v>0</v>
      </c>
      <c r="W1279">
        <f t="shared" si="224"/>
        <v>0</v>
      </c>
      <c r="X1279">
        <f t="shared" si="225"/>
        <v>0</v>
      </c>
      <c r="Y1279">
        <f t="shared" si="226"/>
        <v>0</v>
      </c>
      <c r="Z1279">
        <f t="shared" si="227"/>
        <v>0</v>
      </c>
      <c r="AA1279">
        <f t="shared" si="228"/>
        <v>0</v>
      </c>
      <c r="AB1279">
        <f t="shared" si="229"/>
        <v>0</v>
      </c>
      <c r="AC1279" s="25">
        <f t="shared" si="230"/>
        <v>0</v>
      </c>
    </row>
    <row r="1280" spans="1:29">
      <c r="A1280">
        <f>'Data Entry'!A1281</f>
        <v>0</v>
      </c>
      <c r="B1280">
        <f>'Data Entry'!B1281</f>
        <v>0</v>
      </c>
      <c r="C1280">
        <f>'Data Entry'!C1281</f>
        <v>0</v>
      </c>
      <c r="D1280">
        <f>'Data Entry'!M1281</f>
        <v>0</v>
      </c>
      <c r="E1280">
        <f>'Data Entry'!N1281</f>
        <v>0</v>
      </c>
      <c r="F1280">
        <f>'Data Entry'!O1281</f>
        <v>0</v>
      </c>
      <c r="G1280">
        <f>'Data Entry'!P1281</f>
        <v>0</v>
      </c>
      <c r="H1280">
        <f>'Data Entry'!Q1281</f>
        <v>0</v>
      </c>
      <c r="I1280">
        <f>'Data Entry'!R1281</f>
        <v>0</v>
      </c>
      <c r="J1280">
        <f t="shared" si="220"/>
        <v>0</v>
      </c>
      <c r="K1280" s="1">
        <f>SUMIFS('I want to cry'!C$2:C$2000,'I want to cry'!$A$2:$A$2000,$B1280,'I want to cry'!$B$2:$B$2000,$C1280)</f>
        <v>0</v>
      </c>
      <c r="L1280" s="1">
        <f>SUMIFS('I want to cry'!D$2:D$2000,'I want to cry'!$A$2:$A$2000,$B1280,'I want to cry'!$B$2:$B$2000,$C1280)</f>
        <v>0</v>
      </c>
      <c r="M1280" s="1">
        <f>SUMIFS('I want to cry'!E$2:E$2000,'I want to cry'!$A$2:$A$2000,$B1280,'I want to cry'!$B$2:$B$2000,$C1280)</f>
        <v>0</v>
      </c>
      <c r="N1280" s="1">
        <f t="shared" si="221"/>
        <v>0</v>
      </c>
      <c r="O1280" s="1">
        <f t="shared" si="222"/>
        <v>0</v>
      </c>
      <c r="P1280" s="1">
        <f t="shared" si="223"/>
        <v>0</v>
      </c>
      <c r="Q1280" s="1">
        <f>SUMIF('I have a blue banner'!A$2:A$2000,D1280,'I have a blue banner'!L$2:L$2000)</f>
        <v>0</v>
      </c>
      <c r="R1280" s="1">
        <f>SUMIF('I have a blue banner'!A$2:A$2000,F1280,'I have a blue banner'!L$2:L$2000)</f>
        <v>0</v>
      </c>
      <c r="S1280" s="1">
        <f>SUMIF('I have a blue banner'!A$2:A$2000,I1280,'I have a blue banner'!L$2:L$2000)</f>
        <v>0</v>
      </c>
      <c r="T1280" s="1">
        <f>SUMIF('I wanna go biking'!A$2:A$1000,D1280,'I wanna go biking'!D$2:D$2000)</f>
        <v>0</v>
      </c>
      <c r="U1280" s="1">
        <f>SUMIF('I wanna go biking'!A$2:A$2000,F1280,'I wanna go biking'!D$2:D$2000)</f>
        <v>0</v>
      </c>
      <c r="V1280" s="1">
        <f>SUMIF('I wanna go biking'!A$2:A$2000,H1280,'I wanna go biking'!D$2:D$2000)</f>
        <v>0</v>
      </c>
      <c r="W1280">
        <f t="shared" si="224"/>
        <v>0</v>
      </c>
      <c r="X1280">
        <f t="shared" si="225"/>
        <v>0</v>
      </c>
      <c r="Y1280">
        <f t="shared" si="226"/>
        <v>0</v>
      </c>
      <c r="Z1280">
        <f t="shared" si="227"/>
        <v>0</v>
      </c>
      <c r="AA1280">
        <f t="shared" si="228"/>
        <v>0</v>
      </c>
      <c r="AB1280">
        <f t="shared" si="229"/>
        <v>0</v>
      </c>
      <c r="AC1280" s="25">
        <f t="shared" si="230"/>
        <v>0</v>
      </c>
    </row>
    <row r="1281" spans="1:29">
      <c r="A1281">
        <f>'Data Entry'!A1282</f>
        <v>0</v>
      </c>
      <c r="B1281">
        <f>'Data Entry'!B1282</f>
        <v>0</v>
      </c>
      <c r="C1281">
        <f>'Data Entry'!C1282</f>
        <v>0</v>
      </c>
      <c r="D1281">
        <f>'Data Entry'!M1282</f>
        <v>0</v>
      </c>
      <c r="E1281">
        <f>'Data Entry'!N1282</f>
        <v>0</v>
      </c>
      <c r="F1281">
        <f>'Data Entry'!O1282</f>
        <v>0</v>
      </c>
      <c r="G1281">
        <f>'Data Entry'!P1282</f>
        <v>0</v>
      </c>
      <c r="H1281">
        <f>'Data Entry'!Q1282</f>
        <v>0</v>
      </c>
      <c r="I1281">
        <f>'Data Entry'!R1282</f>
        <v>0</v>
      </c>
      <c r="J1281">
        <f t="shared" si="220"/>
        <v>0</v>
      </c>
      <c r="K1281" s="1">
        <f>SUMIFS('I want to cry'!C$2:C$2000,'I want to cry'!$A$2:$A$2000,$B1281,'I want to cry'!$B$2:$B$2000,$C1281)</f>
        <v>0</v>
      </c>
      <c r="L1281" s="1">
        <f>SUMIFS('I want to cry'!D$2:D$2000,'I want to cry'!$A$2:$A$2000,$B1281,'I want to cry'!$B$2:$B$2000,$C1281)</f>
        <v>0</v>
      </c>
      <c r="M1281" s="1">
        <f>SUMIFS('I want to cry'!E$2:E$2000,'I want to cry'!$A$2:$A$2000,$B1281,'I want to cry'!$B$2:$B$2000,$C1281)</f>
        <v>0</v>
      </c>
      <c r="N1281" s="1">
        <f t="shared" si="221"/>
        <v>0</v>
      </c>
      <c r="O1281" s="1">
        <f t="shared" si="222"/>
        <v>0</v>
      </c>
      <c r="P1281" s="1">
        <f t="shared" si="223"/>
        <v>0</v>
      </c>
      <c r="Q1281" s="1">
        <f>SUMIF('I have a blue banner'!A$2:A$2000,D1281,'I have a blue banner'!L$2:L$2000)</f>
        <v>0</v>
      </c>
      <c r="R1281" s="1">
        <f>SUMIF('I have a blue banner'!A$2:A$2000,F1281,'I have a blue banner'!L$2:L$2000)</f>
        <v>0</v>
      </c>
      <c r="S1281" s="1">
        <f>SUMIF('I have a blue banner'!A$2:A$2000,I1281,'I have a blue banner'!L$2:L$2000)</f>
        <v>0</v>
      </c>
      <c r="T1281" s="1">
        <f>SUMIF('I wanna go biking'!A$2:A$1000,D1281,'I wanna go biking'!D$2:D$2000)</f>
        <v>0</v>
      </c>
      <c r="U1281" s="1">
        <f>SUMIF('I wanna go biking'!A$2:A$2000,F1281,'I wanna go biking'!D$2:D$2000)</f>
        <v>0</v>
      </c>
      <c r="V1281" s="1">
        <f>SUMIF('I wanna go biking'!A$2:A$2000,H1281,'I wanna go biking'!D$2:D$2000)</f>
        <v>0</v>
      </c>
      <c r="W1281">
        <f t="shared" si="224"/>
        <v>0</v>
      </c>
      <c r="X1281">
        <f t="shared" si="225"/>
        <v>0</v>
      </c>
      <c r="Y1281">
        <f t="shared" si="226"/>
        <v>0</v>
      </c>
      <c r="Z1281">
        <f t="shared" si="227"/>
        <v>0</v>
      </c>
      <c r="AA1281">
        <f t="shared" si="228"/>
        <v>0</v>
      </c>
      <c r="AB1281">
        <f t="shared" si="229"/>
        <v>0</v>
      </c>
      <c r="AC1281" s="25">
        <f t="shared" si="230"/>
        <v>0</v>
      </c>
    </row>
    <row r="1282" spans="1:29">
      <c r="A1282">
        <f>'Data Entry'!A1283</f>
        <v>0</v>
      </c>
      <c r="B1282">
        <f>'Data Entry'!B1283</f>
        <v>0</v>
      </c>
      <c r="C1282">
        <f>'Data Entry'!C1283</f>
        <v>0</v>
      </c>
      <c r="D1282">
        <f>'Data Entry'!M1283</f>
        <v>0</v>
      </c>
      <c r="E1282">
        <f>'Data Entry'!N1283</f>
        <v>0</v>
      </c>
      <c r="F1282">
        <f>'Data Entry'!O1283</f>
        <v>0</v>
      </c>
      <c r="G1282">
        <f>'Data Entry'!P1283</f>
        <v>0</v>
      </c>
      <c r="H1282">
        <f>'Data Entry'!Q1283</f>
        <v>0</v>
      </c>
      <c r="I1282">
        <f>'Data Entry'!R1283</f>
        <v>0</v>
      </c>
      <c r="J1282">
        <f t="shared" si="220"/>
        <v>0</v>
      </c>
      <c r="K1282" s="1">
        <f>SUMIFS('I want to cry'!C$2:C$2000,'I want to cry'!$A$2:$A$2000,$B1282,'I want to cry'!$B$2:$B$2000,$C1282)</f>
        <v>0</v>
      </c>
      <c r="L1282" s="1">
        <f>SUMIFS('I want to cry'!D$2:D$2000,'I want to cry'!$A$2:$A$2000,$B1282,'I want to cry'!$B$2:$B$2000,$C1282)</f>
        <v>0</v>
      </c>
      <c r="M1282" s="1">
        <f>SUMIFS('I want to cry'!E$2:E$2000,'I want to cry'!$A$2:$A$2000,$B1282,'I want to cry'!$B$2:$B$2000,$C1282)</f>
        <v>0</v>
      </c>
      <c r="N1282" s="1">
        <f t="shared" si="221"/>
        <v>0</v>
      </c>
      <c r="O1282" s="1">
        <f t="shared" si="222"/>
        <v>0</v>
      </c>
      <c r="P1282" s="1">
        <f t="shared" si="223"/>
        <v>0</v>
      </c>
      <c r="Q1282" s="1">
        <f>SUMIF('I have a blue banner'!A$2:A$2000,D1282,'I have a blue banner'!L$2:L$2000)</f>
        <v>0</v>
      </c>
      <c r="R1282" s="1">
        <f>SUMIF('I have a blue banner'!A$2:A$2000,F1282,'I have a blue banner'!L$2:L$2000)</f>
        <v>0</v>
      </c>
      <c r="S1282" s="1">
        <f>SUMIF('I have a blue banner'!A$2:A$2000,I1282,'I have a blue banner'!L$2:L$2000)</f>
        <v>0</v>
      </c>
      <c r="T1282" s="1">
        <f>SUMIF('I wanna go biking'!A$2:A$1000,D1282,'I wanna go biking'!D$2:D$2000)</f>
        <v>0</v>
      </c>
      <c r="U1282" s="1">
        <f>SUMIF('I wanna go biking'!A$2:A$2000,F1282,'I wanna go biking'!D$2:D$2000)</f>
        <v>0</v>
      </c>
      <c r="V1282" s="1">
        <f>SUMIF('I wanna go biking'!A$2:A$2000,H1282,'I wanna go biking'!D$2:D$2000)</f>
        <v>0</v>
      </c>
      <c r="W1282">
        <f t="shared" si="224"/>
        <v>0</v>
      </c>
      <c r="X1282">
        <f t="shared" si="225"/>
        <v>0</v>
      </c>
      <c r="Y1282">
        <f t="shared" si="226"/>
        <v>0</v>
      </c>
      <c r="Z1282">
        <f t="shared" si="227"/>
        <v>0</v>
      </c>
      <c r="AA1282">
        <f t="shared" si="228"/>
        <v>0</v>
      </c>
      <c r="AB1282">
        <f t="shared" si="229"/>
        <v>0</v>
      </c>
      <c r="AC1282" s="25">
        <f t="shared" si="230"/>
        <v>0</v>
      </c>
    </row>
    <row r="1283" spans="1:29">
      <c r="A1283">
        <f>'Data Entry'!A1284</f>
        <v>0</v>
      </c>
      <c r="B1283">
        <f>'Data Entry'!B1284</f>
        <v>0</v>
      </c>
      <c r="C1283">
        <f>'Data Entry'!C1284</f>
        <v>0</v>
      </c>
      <c r="D1283">
        <f>'Data Entry'!M1284</f>
        <v>0</v>
      </c>
      <c r="E1283">
        <f>'Data Entry'!N1284</f>
        <v>0</v>
      </c>
      <c r="F1283">
        <f>'Data Entry'!O1284</f>
        <v>0</v>
      </c>
      <c r="G1283">
        <f>'Data Entry'!P1284</f>
        <v>0</v>
      </c>
      <c r="H1283">
        <f>'Data Entry'!Q1284</f>
        <v>0</v>
      </c>
      <c r="I1283">
        <f>'Data Entry'!R1284</f>
        <v>0</v>
      </c>
      <c r="J1283">
        <f t="shared" si="220"/>
        <v>0</v>
      </c>
      <c r="K1283" s="1">
        <f>SUMIFS('I want to cry'!C$2:C$2000,'I want to cry'!$A$2:$A$2000,$B1283,'I want to cry'!$B$2:$B$2000,$C1283)</f>
        <v>0</v>
      </c>
      <c r="L1283" s="1">
        <f>SUMIFS('I want to cry'!D$2:D$2000,'I want to cry'!$A$2:$A$2000,$B1283,'I want to cry'!$B$2:$B$2000,$C1283)</f>
        <v>0</v>
      </c>
      <c r="M1283" s="1">
        <f>SUMIFS('I want to cry'!E$2:E$2000,'I want to cry'!$A$2:$A$2000,$B1283,'I want to cry'!$B$2:$B$2000,$C1283)</f>
        <v>0</v>
      </c>
      <c r="N1283" s="1">
        <f t="shared" si="221"/>
        <v>0</v>
      </c>
      <c r="O1283" s="1">
        <f t="shared" si="222"/>
        <v>0</v>
      </c>
      <c r="P1283" s="1">
        <f t="shared" si="223"/>
        <v>0</v>
      </c>
      <c r="Q1283" s="1">
        <f>SUMIF('I have a blue banner'!A$2:A$2000,D1283,'I have a blue banner'!L$2:L$2000)</f>
        <v>0</v>
      </c>
      <c r="R1283" s="1">
        <f>SUMIF('I have a blue banner'!A$2:A$2000,F1283,'I have a blue banner'!L$2:L$2000)</f>
        <v>0</v>
      </c>
      <c r="S1283" s="1">
        <f>SUMIF('I have a blue banner'!A$2:A$2000,I1283,'I have a blue banner'!L$2:L$2000)</f>
        <v>0</v>
      </c>
      <c r="T1283" s="1">
        <f>SUMIF('I wanna go biking'!A$2:A$1000,D1283,'I wanna go biking'!D$2:D$2000)</f>
        <v>0</v>
      </c>
      <c r="U1283" s="1">
        <f>SUMIF('I wanna go biking'!A$2:A$2000,F1283,'I wanna go biking'!D$2:D$2000)</f>
        <v>0</v>
      </c>
      <c r="V1283" s="1">
        <f>SUMIF('I wanna go biking'!A$2:A$2000,H1283,'I wanna go biking'!D$2:D$2000)</f>
        <v>0</v>
      </c>
      <c r="W1283">
        <f t="shared" si="224"/>
        <v>0</v>
      </c>
      <c r="X1283">
        <f t="shared" si="225"/>
        <v>0</v>
      </c>
      <c r="Y1283">
        <f t="shared" si="226"/>
        <v>0</v>
      </c>
      <c r="Z1283">
        <f t="shared" si="227"/>
        <v>0</v>
      </c>
      <c r="AA1283">
        <f t="shared" si="228"/>
        <v>0</v>
      </c>
      <c r="AB1283">
        <f t="shared" si="229"/>
        <v>0</v>
      </c>
      <c r="AC1283" s="25">
        <f t="shared" si="230"/>
        <v>0</v>
      </c>
    </row>
    <row r="1284" spans="1:29">
      <c r="A1284">
        <f>'Data Entry'!A1285</f>
        <v>0</v>
      </c>
      <c r="B1284">
        <f>'Data Entry'!B1285</f>
        <v>0</v>
      </c>
      <c r="C1284">
        <f>'Data Entry'!C1285</f>
        <v>0</v>
      </c>
      <c r="D1284">
        <f>'Data Entry'!M1285</f>
        <v>0</v>
      </c>
      <c r="E1284">
        <f>'Data Entry'!N1285</f>
        <v>0</v>
      </c>
      <c r="F1284">
        <f>'Data Entry'!O1285</f>
        <v>0</v>
      </c>
      <c r="G1284">
        <f>'Data Entry'!P1285</f>
        <v>0</v>
      </c>
      <c r="H1284">
        <f>'Data Entry'!Q1285</f>
        <v>0</v>
      </c>
      <c r="I1284">
        <f>'Data Entry'!R1285</f>
        <v>0</v>
      </c>
      <c r="J1284">
        <f t="shared" si="220"/>
        <v>0</v>
      </c>
      <c r="K1284" s="1">
        <f>SUMIFS('I want to cry'!C$2:C$2000,'I want to cry'!$A$2:$A$2000,$B1284,'I want to cry'!$B$2:$B$2000,$C1284)</f>
        <v>0</v>
      </c>
      <c r="L1284" s="1">
        <f>SUMIFS('I want to cry'!D$2:D$2000,'I want to cry'!$A$2:$A$2000,$B1284,'I want to cry'!$B$2:$B$2000,$C1284)</f>
        <v>0</v>
      </c>
      <c r="M1284" s="1">
        <f>SUMIFS('I want to cry'!E$2:E$2000,'I want to cry'!$A$2:$A$2000,$B1284,'I want to cry'!$B$2:$B$2000,$C1284)</f>
        <v>0</v>
      </c>
      <c r="N1284" s="1">
        <f t="shared" si="221"/>
        <v>0</v>
      </c>
      <c r="O1284" s="1">
        <f t="shared" si="222"/>
        <v>0</v>
      </c>
      <c r="P1284" s="1">
        <f t="shared" si="223"/>
        <v>0</v>
      </c>
      <c r="Q1284" s="1">
        <f>SUMIF('I have a blue banner'!A$2:A$2000,D1284,'I have a blue banner'!L$2:L$2000)</f>
        <v>0</v>
      </c>
      <c r="R1284" s="1">
        <f>SUMIF('I have a blue banner'!A$2:A$2000,F1284,'I have a blue banner'!L$2:L$2000)</f>
        <v>0</v>
      </c>
      <c r="S1284" s="1">
        <f>SUMIF('I have a blue banner'!A$2:A$2000,I1284,'I have a blue banner'!L$2:L$2000)</f>
        <v>0</v>
      </c>
      <c r="T1284" s="1">
        <f>SUMIF('I wanna go biking'!A$2:A$1000,D1284,'I wanna go biking'!D$2:D$2000)</f>
        <v>0</v>
      </c>
      <c r="U1284" s="1">
        <f>SUMIF('I wanna go biking'!A$2:A$2000,F1284,'I wanna go biking'!D$2:D$2000)</f>
        <v>0</v>
      </c>
      <c r="V1284" s="1">
        <f>SUMIF('I wanna go biking'!A$2:A$2000,H1284,'I wanna go biking'!D$2:D$2000)</f>
        <v>0</v>
      </c>
      <c r="W1284">
        <f t="shared" si="224"/>
        <v>0</v>
      </c>
      <c r="X1284">
        <f t="shared" si="225"/>
        <v>0</v>
      </c>
      <c r="Y1284">
        <f t="shared" si="226"/>
        <v>0</v>
      </c>
      <c r="Z1284">
        <f t="shared" si="227"/>
        <v>0</v>
      </c>
      <c r="AA1284">
        <f t="shared" si="228"/>
        <v>0</v>
      </c>
      <c r="AB1284">
        <f t="shared" si="229"/>
        <v>0</v>
      </c>
      <c r="AC1284" s="25">
        <f t="shared" si="230"/>
        <v>0</v>
      </c>
    </row>
    <row r="1285" spans="1:29">
      <c r="A1285">
        <f>'Data Entry'!A1286</f>
        <v>0</v>
      </c>
      <c r="B1285">
        <f>'Data Entry'!B1286</f>
        <v>0</v>
      </c>
      <c r="C1285">
        <f>'Data Entry'!C1286</f>
        <v>0</v>
      </c>
      <c r="D1285">
        <f>'Data Entry'!M1286</f>
        <v>0</v>
      </c>
      <c r="E1285">
        <f>'Data Entry'!N1286</f>
        <v>0</v>
      </c>
      <c r="F1285">
        <f>'Data Entry'!O1286</f>
        <v>0</v>
      </c>
      <c r="G1285">
        <f>'Data Entry'!P1286</f>
        <v>0</v>
      </c>
      <c r="H1285">
        <f>'Data Entry'!Q1286</f>
        <v>0</v>
      </c>
      <c r="I1285">
        <f>'Data Entry'!R1286</f>
        <v>0</v>
      </c>
      <c r="J1285">
        <f t="shared" si="220"/>
        <v>0</v>
      </c>
      <c r="K1285" s="1">
        <f>SUMIFS('I want to cry'!C$2:C$2000,'I want to cry'!$A$2:$A$2000,$B1285,'I want to cry'!$B$2:$B$2000,$C1285)</f>
        <v>0</v>
      </c>
      <c r="L1285" s="1">
        <f>SUMIFS('I want to cry'!D$2:D$2000,'I want to cry'!$A$2:$A$2000,$B1285,'I want to cry'!$B$2:$B$2000,$C1285)</f>
        <v>0</v>
      </c>
      <c r="M1285" s="1">
        <f>SUMIFS('I want to cry'!E$2:E$2000,'I want to cry'!$A$2:$A$2000,$B1285,'I want to cry'!$B$2:$B$2000,$C1285)</f>
        <v>0</v>
      </c>
      <c r="N1285" s="1">
        <f t="shared" si="221"/>
        <v>0</v>
      </c>
      <c r="O1285" s="1">
        <f t="shared" si="222"/>
        <v>0</v>
      </c>
      <c r="P1285" s="1">
        <f t="shared" si="223"/>
        <v>0</v>
      </c>
      <c r="Q1285" s="1">
        <f>SUMIF('I have a blue banner'!A$2:A$2000,D1285,'I have a blue banner'!L$2:L$2000)</f>
        <v>0</v>
      </c>
      <c r="R1285" s="1">
        <f>SUMIF('I have a blue banner'!A$2:A$2000,F1285,'I have a blue banner'!L$2:L$2000)</f>
        <v>0</v>
      </c>
      <c r="S1285" s="1">
        <f>SUMIF('I have a blue banner'!A$2:A$2000,I1285,'I have a blue banner'!L$2:L$2000)</f>
        <v>0</v>
      </c>
      <c r="T1285" s="1">
        <f>SUMIF('I wanna go biking'!A$2:A$1000,D1285,'I wanna go biking'!D$2:D$2000)</f>
        <v>0</v>
      </c>
      <c r="U1285" s="1">
        <f>SUMIF('I wanna go biking'!A$2:A$2000,F1285,'I wanna go biking'!D$2:D$2000)</f>
        <v>0</v>
      </c>
      <c r="V1285" s="1">
        <f>SUMIF('I wanna go biking'!A$2:A$2000,H1285,'I wanna go biking'!D$2:D$2000)</f>
        <v>0</v>
      </c>
      <c r="W1285">
        <f t="shared" si="224"/>
        <v>0</v>
      </c>
      <c r="X1285">
        <f t="shared" si="225"/>
        <v>0</v>
      </c>
      <c r="Y1285">
        <f t="shared" si="226"/>
        <v>0</v>
      </c>
      <c r="Z1285">
        <f t="shared" si="227"/>
        <v>0</v>
      </c>
      <c r="AA1285">
        <f t="shared" si="228"/>
        <v>0</v>
      </c>
      <c r="AB1285">
        <f t="shared" si="229"/>
        <v>0</v>
      </c>
      <c r="AC1285" s="25">
        <f t="shared" si="230"/>
        <v>0</v>
      </c>
    </row>
    <row r="1286" spans="1:29">
      <c r="A1286">
        <f>'Data Entry'!A1287</f>
        <v>0</v>
      </c>
      <c r="B1286">
        <f>'Data Entry'!B1287</f>
        <v>0</v>
      </c>
      <c r="C1286">
        <f>'Data Entry'!C1287</f>
        <v>0</v>
      </c>
      <c r="D1286">
        <f>'Data Entry'!M1287</f>
        <v>0</v>
      </c>
      <c r="E1286">
        <f>'Data Entry'!N1287</f>
        <v>0</v>
      </c>
      <c r="F1286">
        <f>'Data Entry'!O1287</f>
        <v>0</v>
      </c>
      <c r="G1286">
        <f>'Data Entry'!P1287</f>
        <v>0</v>
      </c>
      <c r="H1286">
        <f>'Data Entry'!Q1287</f>
        <v>0</v>
      </c>
      <c r="I1286">
        <f>'Data Entry'!R1287</f>
        <v>0</v>
      </c>
      <c r="J1286">
        <f t="shared" si="220"/>
        <v>0</v>
      </c>
      <c r="K1286" s="1">
        <f>SUMIFS('I want to cry'!C$2:C$2000,'I want to cry'!$A$2:$A$2000,$B1286,'I want to cry'!$B$2:$B$2000,$C1286)</f>
        <v>0</v>
      </c>
      <c r="L1286" s="1">
        <f>SUMIFS('I want to cry'!D$2:D$2000,'I want to cry'!$A$2:$A$2000,$B1286,'I want to cry'!$B$2:$B$2000,$C1286)</f>
        <v>0</v>
      </c>
      <c r="M1286" s="1">
        <f>SUMIFS('I want to cry'!E$2:E$2000,'I want to cry'!$A$2:$A$2000,$B1286,'I want to cry'!$B$2:$B$2000,$C1286)</f>
        <v>0</v>
      </c>
      <c r="N1286" s="1">
        <f t="shared" si="221"/>
        <v>0</v>
      </c>
      <c r="O1286" s="1">
        <f t="shared" si="222"/>
        <v>0</v>
      </c>
      <c r="P1286" s="1">
        <f t="shared" si="223"/>
        <v>0</v>
      </c>
      <c r="Q1286" s="1">
        <f>SUMIF('I have a blue banner'!A$2:A$2000,D1286,'I have a blue banner'!L$2:L$2000)</f>
        <v>0</v>
      </c>
      <c r="R1286" s="1">
        <f>SUMIF('I have a blue banner'!A$2:A$2000,F1286,'I have a blue banner'!L$2:L$2000)</f>
        <v>0</v>
      </c>
      <c r="S1286" s="1">
        <f>SUMIF('I have a blue banner'!A$2:A$2000,I1286,'I have a blue banner'!L$2:L$2000)</f>
        <v>0</v>
      </c>
      <c r="T1286" s="1">
        <f>SUMIF('I wanna go biking'!A$2:A$1000,D1286,'I wanna go biking'!D$2:D$2000)</f>
        <v>0</v>
      </c>
      <c r="U1286" s="1">
        <f>SUMIF('I wanna go biking'!A$2:A$2000,F1286,'I wanna go biking'!D$2:D$2000)</f>
        <v>0</v>
      </c>
      <c r="V1286" s="1">
        <f>SUMIF('I wanna go biking'!A$2:A$2000,H1286,'I wanna go biking'!D$2:D$2000)</f>
        <v>0</v>
      </c>
      <c r="W1286">
        <f t="shared" si="224"/>
        <v>0</v>
      </c>
      <c r="X1286">
        <f t="shared" si="225"/>
        <v>0</v>
      </c>
      <c r="Y1286">
        <f t="shared" si="226"/>
        <v>0</v>
      </c>
      <c r="Z1286">
        <f t="shared" si="227"/>
        <v>0</v>
      </c>
      <c r="AA1286">
        <f t="shared" si="228"/>
        <v>0</v>
      </c>
      <c r="AB1286">
        <f t="shared" si="229"/>
        <v>0</v>
      </c>
      <c r="AC1286" s="25">
        <f t="shared" si="230"/>
        <v>0</v>
      </c>
    </row>
    <row r="1287" spans="1:29">
      <c r="A1287">
        <f>'Data Entry'!A1288</f>
        <v>0</v>
      </c>
      <c r="B1287">
        <f>'Data Entry'!B1288</f>
        <v>0</v>
      </c>
      <c r="C1287">
        <f>'Data Entry'!C1288</f>
        <v>0</v>
      </c>
      <c r="D1287">
        <f>'Data Entry'!M1288</f>
        <v>0</v>
      </c>
      <c r="E1287">
        <f>'Data Entry'!N1288</f>
        <v>0</v>
      </c>
      <c r="F1287">
        <f>'Data Entry'!O1288</f>
        <v>0</v>
      </c>
      <c r="G1287">
        <f>'Data Entry'!P1288</f>
        <v>0</v>
      </c>
      <c r="H1287">
        <f>'Data Entry'!Q1288</f>
        <v>0</v>
      </c>
      <c r="I1287">
        <f>'Data Entry'!R1288</f>
        <v>0</v>
      </c>
      <c r="J1287">
        <f t="shared" si="220"/>
        <v>0</v>
      </c>
      <c r="K1287" s="1">
        <f>SUMIFS('I want to cry'!C$2:C$2000,'I want to cry'!$A$2:$A$2000,$B1287,'I want to cry'!$B$2:$B$2000,$C1287)</f>
        <v>0</v>
      </c>
      <c r="L1287" s="1">
        <f>SUMIFS('I want to cry'!D$2:D$2000,'I want to cry'!$A$2:$A$2000,$B1287,'I want to cry'!$B$2:$B$2000,$C1287)</f>
        <v>0</v>
      </c>
      <c r="M1287" s="1">
        <f>SUMIFS('I want to cry'!E$2:E$2000,'I want to cry'!$A$2:$A$2000,$B1287,'I want to cry'!$B$2:$B$2000,$C1287)</f>
        <v>0</v>
      </c>
      <c r="N1287" s="1">
        <f t="shared" si="221"/>
        <v>0</v>
      </c>
      <c r="O1287" s="1">
        <f t="shared" si="222"/>
        <v>0</v>
      </c>
      <c r="P1287" s="1">
        <f t="shared" si="223"/>
        <v>0</v>
      </c>
      <c r="Q1287" s="1">
        <f>SUMIF('I have a blue banner'!A$2:A$2000,D1287,'I have a blue banner'!L$2:L$2000)</f>
        <v>0</v>
      </c>
      <c r="R1287" s="1">
        <f>SUMIF('I have a blue banner'!A$2:A$2000,F1287,'I have a blue banner'!L$2:L$2000)</f>
        <v>0</v>
      </c>
      <c r="S1287" s="1">
        <f>SUMIF('I have a blue banner'!A$2:A$2000,I1287,'I have a blue banner'!L$2:L$2000)</f>
        <v>0</v>
      </c>
      <c r="T1287" s="1">
        <f>SUMIF('I wanna go biking'!A$2:A$1000,D1287,'I wanna go biking'!D$2:D$2000)</f>
        <v>0</v>
      </c>
      <c r="U1287" s="1">
        <f>SUMIF('I wanna go biking'!A$2:A$2000,F1287,'I wanna go biking'!D$2:D$2000)</f>
        <v>0</v>
      </c>
      <c r="V1287" s="1">
        <f>SUMIF('I wanna go biking'!A$2:A$2000,H1287,'I wanna go biking'!D$2:D$2000)</f>
        <v>0</v>
      </c>
      <c r="W1287">
        <f t="shared" si="224"/>
        <v>0</v>
      </c>
      <c r="X1287">
        <f t="shared" si="225"/>
        <v>0</v>
      </c>
      <c r="Y1287">
        <f t="shared" si="226"/>
        <v>0</v>
      </c>
      <c r="Z1287">
        <f t="shared" si="227"/>
        <v>0</v>
      </c>
      <c r="AA1287">
        <f t="shared" si="228"/>
        <v>0</v>
      </c>
      <c r="AB1287">
        <f t="shared" si="229"/>
        <v>0</v>
      </c>
      <c r="AC1287" s="25">
        <f t="shared" si="230"/>
        <v>0</v>
      </c>
    </row>
    <row r="1288" spans="1:29">
      <c r="A1288">
        <f>'Data Entry'!A1289</f>
        <v>0</v>
      </c>
      <c r="B1288">
        <f>'Data Entry'!B1289</f>
        <v>0</v>
      </c>
      <c r="C1288">
        <f>'Data Entry'!C1289</f>
        <v>0</v>
      </c>
      <c r="D1288">
        <f>'Data Entry'!M1289</f>
        <v>0</v>
      </c>
      <c r="E1288">
        <f>'Data Entry'!N1289</f>
        <v>0</v>
      </c>
      <c r="F1288">
        <f>'Data Entry'!O1289</f>
        <v>0</v>
      </c>
      <c r="G1288">
        <f>'Data Entry'!P1289</f>
        <v>0</v>
      </c>
      <c r="H1288">
        <f>'Data Entry'!Q1289</f>
        <v>0</v>
      </c>
      <c r="I1288">
        <f>'Data Entry'!R1289</f>
        <v>0</v>
      </c>
      <c r="J1288">
        <f t="shared" si="220"/>
        <v>0</v>
      </c>
      <c r="K1288" s="1">
        <f>SUMIFS('I want to cry'!C$2:C$2000,'I want to cry'!$A$2:$A$2000,$B1288,'I want to cry'!$B$2:$B$2000,$C1288)</f>
        <v>0</v>
      </c>
      <c r="L1288" s="1">
        <f>SUMIFS('I want to cry'!D$2:D$2000,'I want to cry'!$A$2:$A$2000,$B1288,'I want to cry'!$B$2:$B$2000,$C1288)</f>
        <v>0</v>
      </c>
      <c r="M1288" s="1">
        <f>SUMIFS('I want to cry'!E$2:E$2000,'I want to cry'!$A$2:$A$2000,$B1288,'I want to cry'!$B$2:$B$2000,$C1288)</f>
        <v>0</v>
      </c>
      <c r="N1288" s="1">
        <f t="shared" si="221"/>
        <v>0</v>
      </c>
      <c r="O1288" s="1">
        <f t="shared" si="222"/>
        <v>0</v>
      </c>
      <c r="P1288" s="1">
        <f t="shared" si="223"/>
        <v>0</v>
      </c>
      <c r="Q1288" s="1">
        <f>SUMIF('I have a blue banner'!A$2:A$2000,D1288,'I have a blue banner'!L$2:L$2000)</f>
        <v>0</v>
      </c>
      <c r="R1288" s="1">
        <f>SUMIF('I have a blue banner'!A$2:A$2000,F1288,'I have a blue banner'!L$2:L$2000)</f>
        <v>0</v>
      </c>
      <c r="S1288" s="1">
        <f>SUMIF('I have a blue banner'!A$2:A$2000,I1288,'I have a blue banner'!L$2:L$2000)</f>
        <v>0</v>
      </c>
      <c r="T1288" s="1">
        <f>SUMIF('I wanna go biking'!A$2:A$1000,D1288,'I wanna go biking'!D$2:D$2000)</f>
        <v>0</v>
      </c>
      <c r="U1288" s="1">
        <f>SUMIF('I wanna go biking'!A$2:A$2000,F1288,'I wanna go biking'!D$2:D$2000)</f>
        <v>0</v>
      </c>
      <c r="V1288" s="1">
        <f>SUMIF('I wanna go biking'!A$2:A$2000,H1288,'I wanna go biking'!D$2:D$2000)</f>
        <v>0</v>
      </c>
      <c r="W1288">
        <f t="shared" si="224"/>
        <v>0</v>
      </c>
      <c r="X1288">
        <f t="shared" si="225"/>
        <v>0</v>
      </c>
      <c r="Y1288">
        <f t="shared" si="226"/>
        <v>0</v>
      </c>
      <c r="Z1288">
        <f t="shared" si="227"/>
        <v>0</v>
      </c>
      <c r="AA1288">
        <f t="shared" si="228"/>
        <v>0</v>
      </c>
      <c r="AB1288">
        <f t="shared" si="229"/>
        <v>0</v>
      </c>
      <c r="AC1288" s="25">
        <f t="shared" si="230"/>
        <v>0</v>
      </c>
    </row>
    <row r="1289" spans="1:29">
      <c r="A1289">
        <f>'Data Entry'!A1290</f>
        <v>0</v>
      </c>
      <c r="B1289">
        <f>'Data Entry'!B1290</f>
        <v>0</v>
      </c>
      <c r="C1289">
        <f>'Data Entry'!C1290</f>
        <v>0</v>
      </c>
      <c r="D1289">
        <f>'Data Entry'!M1290</f>
        <v>0</v>
      </c>
      <c r="E1289">
        <f>'Data Entry'!N1290</f>
        <v>0</v>
      </c>
      <c r="F1289">
        <f>'Data Entry'!O1290</f>
        <v>0</v>
      </c>
      <c r="G1289">
        <f>'Data Entry'!P1290</f>
        <v>0</v>
      </c>
      <c r="H1289">
        <f>'Data Entry'!Q1290</f>
        <v>0</v>
      </c>
      <c r="I1289">
        <f>'Data Entry'!R1290</f>
        <v>0</v>
      </c>
      <c r="J1289">
        <f t="shared" si="220"/>
        <v>0</v>
      </c>
      <c r="K1289" s="1">
        <f>SUMIFS('I want to cry'!C$2:C$2000,'I want to cry'!$A$2:$A$2000,$B1289,'I want to cry'!$B$2:$B$2000,$C1289)</f>
        <v>0</v>
      </c>
      <c r="L1289" s="1">
        <f>SUMIFS('I want to cry'!D$2:D$2000,'I want to cry'!$A$2:$A$2000,$B1289,'I want to cry'!$B$2:$B$2000,$C1289)</f>
        <v>0</v>
      </c>
      <c r="M1289" s="1">
        <f>SUMIFS('I want to cry'!E$2:E$2000,'I want to cry'!$A$2:$A$2000,$B1289,'I want to cry'!$B$2:$B$2000,$C1289)</f>
        <v>0</v>
      </c>
      <c r="N1289" s="1">
        <f t="shared" si="221"/>
        <v>0</v>
      </c>
      <c r="O1289" s="1">
        <f t="shared" si="222"/>
        <v>0</v>
      </c>
      <c r="P1289" s="1">
        <f t="shared" si="223"/>
        <v>0</v>
      </c>
      <c r="Q1289" s="1">
        <f>SUMIF('I have a blue banner'!A$2:A$2000,D1289,'I have a blue banner'!L$2:L$2000)</f>
        <v>0</v>
      </c>
      <c r="R1289" s="1">
        <f>SUMIF('I have a blue banner'!A$2:A$2000,F1289,'I have a blue banner'!L$2:L$2000)</f>
        <v>0</v>
      </c>
      <c r="S1289" s="1">
        <f>SUMIF('I have a blue banner'!A$2:A$2000,I1289,'I have a blue banner'!L$2:L$2000)</f>
        <v>0</v>
      </c>
      <c r="T1289" s="1">
        <f>SUMIF('I wanna go biking'!A$2:A$1000,D1289,'I wanna go biking'!D$2:D$2000)</f>
        <v>0</v>
      </c>
      <c r="U1289" s="1">
        <f>SUMIF('I wanna go biking'!A$2:A$2000,F1289,'I wanna go biking'!D$2:D$2000)</f>
        <v>0</v>
      </c>
      <c r="V1289" s="1">
        <f>SUMIF('I wanna go biking'!A$2:A$2000,H1289,'I wanna go biking'!D$2:D$2000)</f>
        <v>0</v>
      </c>
      <c r="W1289">
        <f t="shared" si="224"/>
        <v>0</v>
      </c>
      <c r="X1289">
        <f t="shared" si="225"/>
        <v>0</v>
      </c>
      <c r="Y1289">
        <f t="shared" si="226"/>
        <v>0</v>
      </c>
      <c r="Z1289">
        <f t="shared" si="227"/>
        <v>0</v>
      </c>
      <c r="AA1289">
        <f t="shared" si="228"/>
        <v>0</v>
      </c>
      <c r="AB1289">
        <f t="shared" si="229"/>
        <v>0</v>
      </c>
      <c r="AC1289" s="25">
        <f t="shared" si="230"/>
        <v>0</v>
      </c>
    </row>
    <row r="1290" spans="1:29">
      <c r="A1290">
        <f>'Data Entry'!A1291</f>
        <v>0</v>
      </c>
      <c r="B1290">
        <f>'Data Entry'!B1291</f>
        <v>0</v>
      </c>
      <c r="C1290">
        <f>'Data Entry'!C1291</f>
        <v>0</v>
      </c>
      <c r="D1290">
        <f>'Data Entry'!M1291</f>
        <v>0</v>
      </c>
      <c r="E1290">
        <f>'Data Entry'!N1291</f>
        <v>0</v>
      </c>
      <c r="F1290">
        <f>'Data Entry'!O1291</f>
        <v>0</v>
      </c>
      <c r="G1290">
        <f>'Data Entry'!P1291</f>
        <v>0</v>
      </c>
      <c r="H1290">
        <f>'Data Entry'!Q1291</f>
        <v>0</v>
      </c>
      <c r="I1290">
        <f>'Data Entry'!R1291</f>
        <v>0</v>
      </c>
      <c r="J1290">
        <f t="shared" si="220"/>
        <v>0</v>
      </c>
      <c r="K1290" s="1">
        <f>SUMIFS('I want to cry'!C$2:C$2000,'I want to cry'!$A$2:$A$2000,$B1290,'I want to cry'!$B$2:$B$2000,$C1290)</f>
        <v>0</v>
      </c>
      <c r="L1290" s="1">
        <f>SUMIFS('I want to cry'!D$2:D$2000,'I want to cry'!$A$2:$A$2000,$B1290,'I want to cry'!$B$2:$B$2000,$C1290)</f>
        <v>0</v>
      </c>
      <c r="M1290" s="1">
        <f>SUMIFS('I want to cry'!E$2:E$2000,'I want to cry'!$A$2:$A$2000,$B1290,'I want to cry'!$B$2:$B$2000,$C1290)</f>
        <v>0</v>
      </c>
      <c r="N1290" s="1">
        <f t="shared" si="221"/>
        <v>0</v>
      </c>
      <c r="O1290" s="1">
        <f t="shared" si="222"/>
        <v>0</v>
      </c>
      <c r="P1290" s="1">
        <f t="shared" si="223"/>
        <v>0</v>
      </c>
      <c r="Q1290" s="1">
        <f>SUMIF('I have a blue banner'!A$2:A$2000,D1290,'I have a blue banner'!L$2:L$2000)</f>
        <v>0</v>
      </c>
      <c r="R1290" s="1">
        <f>SUMIF('I have a blue banner'!A$2:A$2000,F1290,'I have a blue banner'!L$2:L$2000)</f>
        <v>0</v>
      </c>
      <c r="S1290" s="1">
        <f>SUMIF('I have a blue banner'!A$2:A$2000,I1290,'I have a blue banner'!L$2:L$2000)</f>
        <v>0</v>
      </c>
      <c r="T1290" s="1">
        <f>SUMIF('I wanna go biking'!A$2:A$1000,D1290,'I wanna go biking'!D$2:D$2000)</f>
        <v>0</v>
      </c>
      <c r="U1290" s="1">
        <f>SUMIF('I wanna go biking'!A$2:A$2000,F1290,'I wanna go biking'!D$2:D$2000)</f>
        <v>0</v>
      </c>
      <c r="V1290" s="1">
        <f>SUMIF('I wanna go biking'!A$2:A$2000,H1290,'I wanna go biking'!D$2:D$2000)</f>
        <v>0</v>
      </c>
      <c r="W1290">
        <f t="shared" si="224"/>
        <v>0</v>
      </c>
      <c r="X1290">
        <f t="shared" si="225"/>
        <v>0</v>
      </c>
      <c r="Y1290">
        <f t="shared" si="226"/>
        <v>0</v>
      </c>
      <c r="Z1290">
        <f t="shared" si="227"/>
        <v>0</v>
      </c>
      <c r="AA1290">
        <f t="shared" si="228"/>
        <v>0</v>
      </c>
      <c r="AB1290">
        <f t="shared" si="229"/>
        <v>0</v>
      </c>
      <c r="AC1290" s="25">
        <f t="shared" si="230"/>
        <v>0</v>
      </c>
    </row>
    <row r="1291" spans="1:29">
      <c r="A1291">
        <f>'Data Entry'!A1292</f>
        <v>0</v>
      </c>
      <c r="B1291">
        <f>'Data Entry'!B1292</f>
        <v>0</v>
      </c>
      <c r="C1291">
        <f>'Data Entry'!C1292</f>
        <v>0</v>
      </c>
      <c r="D1291">
        <f>'Data Entry'!M1292</f>
        <v>0</v>
      </c>
      <c r="E1291">
        <f>'Data Entry'!N1292</f>
        <v>0</v>
      </c>
      <c r="F1291">
        <f>'Data Entry'!O1292</f>
        <v>0</v>
      </c>
      <c r="G1291">
        <f>'Data Entry'!P1292</f>
        <v>0</v>
      </c>
      <c r="H1291">
        <f>'Data Entry'!Q1292</f>
        <v>0</v>
      </c>
      <c r="I1291">
        <f>'Data Entry'!R1292</f>
        <v>0</v>
      </c>
      <c r="J1291">
        <f t="shared" si="220"/>
        <v>0</v>
      </c>
      <c r="K1291" s="1">
        <f>SUMIFS('I want to cry'!C$2:C$2000,'I want to cry'!$A$2:$A$2000,$B1291,'I want to cry'!$B$2:$B$2000,$C1291)</f>
        <v>0</v>
      </c>
      <c r="L1291" s="1">
        <f>SUMIFS('I want to cry'!D$2:D$2000,'I want to cry'!$A$2:$A$2000,$B1291,'I want to cry'!$B$2:$B$2000,$C1291)</f>
        <v>0</v>
      </c>
      <c r="M1291" s="1">
        <f>SUMIFS('I want to cry'!E$2:E$2000,'I want to cry'!$A$2:$A$2000,$B1291,'I want to cry'!$B$2:$B$2000,$C1291)</f>
        <v>0</v>
      </c>
      <c r="N1291" s="1">
        <f t="shared" si="221"/>
        <v>0</v>
      </c>
      <c r="O1291" s="1">
        <f t="shared" si="222"/>
        <v>0</v>
      </c>
      <c r="P1291" s="1">
        <f t="shared" si="223"/>
        <v>0</v>
      </c>
      <c r="Q1291" s="1">
        <f>SUMIF('I have a blue banner'!A$2:A$2000,D1291,'I have a blue banner'!L$2:L$2000)</f>
        <v>0</v>
      </c>
      <c r="R1291" s="1">
        <f>SUMIF('I have a blue banner'!A$2:A$2000,F1291,'I have a blue banner'!L$2:L$2000)</f>
        <v>0</v>
      </c>
      <c r="S1291" s="1">
        <f>SUMIF('I have a blue banner'!A$2:A$2000,I1291,'I have a blue banner'!L$2:L$2000)</f>
        <v>0</v>
      </c>
      <c r="T1291" s="1">
        <f>SUMIF('I wanna go biking'!A$2:A$1000,D1291,'I wanna go biking'!D$2:D$2000)</f>
        <v>0</v>
      </c>
      <c r="U1291" s="1">
        <f>SUMIF('I wanna go biking'!A$2:A$2000,F1291,'I wanna go biking'!D$2:D$2000)</f>
        <v>0</v>
      </c>
      <c r="V1291" s="1">
        <f>SUMIF('I wanna go biking'!A$2:A$2000,H1291,'I wanna go biking'!D$2:D$2000)</f>
        <v>0</v>
      </c>
      <c r="W1291">
        <f t="shared" si="224"/>
        <v>0</v>
      </c>
      <c r="X1291">
        <f t="shared" si="225"/>
        <v>0</v>
      </c>
      <c r="Y1291">
        <f t="shared" si="226"/>
        <v>0</v>
      </c>
      <c r="Z1291">
        <f t="shared" si="227"/>
        <v>0</v>
      </c>
      <c r="AA1291">
        <f t="shared" si="228"/>
        <v>0</v>
      </c>
      <c r="AB1291">
        <f t="shared" si="229"/>
        <v>0</v>
      </c>
      <c r="AC1291" s="25">
        <f t="shared" si="230"/>
        <v>0</v>
      </c>
    </row>
    <row r="1292" spans="1:29">
      <c r="A1292">
        <f>'Data Entry'!A1293</f>
        <v>0</v>
      </c>
      <c r="B1292">
        <f>'Data Entry'!B1293</f>
        <v>0</v>
      </c>
      <c r="C1292">
        <f>'Data Entry'!C1293</f>
        <v>0</v>
      </c>
      <c r="D1292">
        <f>'Data Entry'!M1293</f>
        <v>0</v>
      </c>
      <c r="E1292">
        <f>'Data Entry'!N1293</f>
        <v>0</v>
      </c>
      <c r="F1292">
        <f>'Data Entry'!O1293</f>
        <v>0</v>
      </c>
      <c r="G1292">
        <f>'Data Entry'!P1293</f>
        <v>0</v>
      </c>
      <c r="H1292">
        <f>'Data Entry'!Q1293</f>
        <v>0</v>
      </c>
      <c r="I1292">
        <f>'Data Entry'!R1293</f>
        <v>0</v>
      </c>
      <c r="J1292">
        <f t="shared" si="220"/>
        <v>0</v>
      </c>
      <c r="K1292" s="1">
        <f>SUMIFS('I want to cry'!C$2:C$2000,'I want to cry'!$A$2:$A$2000,$B1292,'I want to cry'!$B$2:$B$2000,$C1292)</f>
        <v>0</v>
      </c>
      <c r="L1292" s="1">
        <f>SUMIFS('I want to cry'!D$2:D$2000,'I want to cry'!$A$2:$A$2000,$B1292,'I want to cry'!$B$2:$B$2000,$C1292)</f>
        <v>0</v>
      </c>
      <c r="M1292" s="1">
        <f>SUMIFS('I want to cry'!E$2:E$2000,'I want to cry'!$A$2:$A$2000,$B1292,'I want to cry'!$B$2:$B$2000,$C1292)</f>
        <v>0</v>
      </c>
      <c r="N1292" s="1">
        <f t="shared" si="221"/>
        <v>0</v>
      </c>
      <c r="O1292" s="1">
        <f t="shared" si="222"/>
        <v>0</v>
      </c>
      <c r="P1292" s="1">
        <f t="shared" si="223"/>
        <v>0</v>
      </c>
      <c r="Q1292" s="1">
        <f>SUMIF('I have a blue banner'!A$2:A$2000,D1292,'I have a blue banner'!L$2:L$2000)</f>
        <v>0</v>
      </c>
      <c r="R1292" s="1">
        <f>SUMIF('I have a blue banner'!A$2:A$2000,F1292,'I have a blue banner'!L$2:L$2000)</f>
        <v>0</v>
      </c>
      <c r="S1292" s="1">
        <f>SUMIF('I have a blue banner'!A$2:A$2000,I1292,'I have a blue banner'!L$2:L$2000)</f>
        <v>0</v>
      </c>
      <c r="T1292" s="1">
        <f>SUMIF('I wanna go biking'!A$2:A$1000,D1292,'I wanna go biking'!D$2:D$2000)</f>
        <v>0</v>
      </c>
      <c r="U1292" s="1">
        <f>SUMIF('I wanna go biking'!A$2:A$2000,F1292,'I wanna go biking'!D$2:D$2000)</f>
        <v>0</v>
      </c>
      <c r="V1292" s="1">
        <f>SUMIF('I wanna go biking'!A$2:A$2000,H1292,'I wanna go biking'!D$2:D$2000)</f>
        <v>0</v>
      </c>
      <c r="W1292">
        <f t="shared" si="224"/>
        <v>0</v>
      </c>
      <c r="X1292">
        <f t="shared" si="225"/>
        <v>0</v>
      </c>
      <c r="Y1292">
        <f t="shared" si="226"/>
        <v>0</v>
      </c>
      <c r="Z1292">
        <f t="shared" si="227"/>
        <v>0</v>
      </c>
      <c r="AA1292">
        <f t="shared" si="228"/>
        <v>0</v>
      </c>
      <c r="AB1292">
        <f t="shared" si="229"/>
        <v>0</v>
      </c>
      <c r="AC1292" s="25">
        <f t="shared" si="230"/>
        <v>0</v>
      </c>
    </row>
    <row r="1293" spans="1:29">
      <c r="A1293">
        <f>'Data Entry'!A1294</f>
        <v>0</v>
      </c>
      <c r="B1293">
        <f>'Data Entry'!B1294</f>
        <v>0</v>
      </c>
      <c r="C1293">
        <f>'Data Entry'!C1294</f>
        <v>0</v>
      </c>
      <c r="D1293">
        <f>'Data Entry'!M1294</f>
        <v>0</v>
      </c>
      <c r="E1293">
        <f>'Data Entry'!N1294</f>
        <v>0</v>
      </c>
      <c r="F1293">
        <f>'Data Entry'!O1294</f>
        <v>0</v>
      </c>
      <c r="G1293">
        <f>'Data Entry'!P1294</f>
        <v>0</v>
      </c>
      <c r="H1293">
        <f>'Data Entry'!Q1294</f>
        <v>0</v>
      </c>
      <c r="I1293">
        <f>'Data Entry'!R1294</f>
        <v>0</v>
      </c>
      <c r="J1293">
        <f t="shared" si="220"/>
        <v>0</v>
      </c>
      <c r="K1293" s="1">
        <f>SUMIFS('I want to cry'!C$2:C$2000,'I want to cry'!$A$2:$A$2000,$B1293,'I want to cry'!$B$2:$B$2000,$C1293)</f>
        <v>0</v>
      </c>
      <c r="L1293" s="1">
        <f>SUMIFS('I want to cry'!D$2:D$2000,'I want to cry'!$A$2:$A$2000,$B1293,'I want to cry'!$B$2:$B$2000,$C1293)</f>
        <v>0</v>
      </c>
      <c r="M1293" s="1">
        <f>SUMIFS('I want to cry'!E$2:E$2000,'I want to cry'!$A$2:$A$2000,$B1293,'I want to cry'!$B$2:$B$2000,$C1293)</f>
        <v>0</v>
      </c>
      <c r="N1293" s="1">
        <f t="shared" si="221"/>
        <v>0</v>
      </c>
      <c r="O1293" s="1">
        <f t="shared" si="222"/>
        <v>0</v>
      </c>
      <c r="P1293" s="1">
        <f t="shared" si="223"/>
        <v>0</v>
      </c>
      <c r="Q1293" s="1">
        <f>SUMIF('I have a blue banner'!A$2:A$2000,D1293,'I have a blue banner'!L$2:L$2000)</f>
        <v>0</v>
      </c>
      <c r="R1293" s="1">
        <f>SUMIF('I have a blue banner'!A$2:A$2000,F1293,'I have a blue banner'!L$2:L$2000)</f>
        <v>0</v>
      </c>
      <c r="S1293" s="1">
        <f>SUMIF('I have a blue banner'!A$2:A$2000,I1293,'I have a blue banner'!L$2:L$2000)</f>
        <v>0</v>
      </c>
      <c r="T1293" s="1">
        <f>SUMIF('I wanna go biking'!A$2:A$1000,D1293,'I wanna go biking'!D$2:D$2000)</f>
        <v>0</v>
      </c>
      <c r="U1293" s="1">
        <f>SUMIF('I wanna go biking'!A$2:A$2000,F1293,'I wanna go biking'!D$2:D$2000)</f>
        <v>0</v>
      </c>
      <c r="V1293" s="1">
        <f>SUMIF('I wanna go biking'!A$2:A$2000,H1293,'I wanna go biking'!D$2:D$2000)</f>
        <v>0</v>
      </c>
      <c r="W1293">
        <f t="shared" si="224"/>
        <v>0</v>
      </c>
      <c r="X1293">
        <f t="shared" si="225"/>
        <v>0</v>
      </c>
      <c r="Y1293">
        <f t="shared" si="226"/>
        <v>0</v>
      </c>
      <c r="Z1293">
        <f t="shared" si="227"/>
        <v>0</v>
      </c>
      <c r="AA1293">
        <f t="shared" si="228"/>
        <v>0</v>
      </c>
      <c r="AB1293">
        <f t="shared" si="229"/>
        <v>0</v>
      </c>
      <c r="AC1293" s="25">
        <f t="shared" si="230"/>
        <v>0</v>
      </c>
    </row>
    <row r="1294" spans="1:29">
      <c r="A1294">
        <f>'Data Entry'!A1295</f>
        <v>0</v>
      </c>
      <c r="B1294">
        <f>'Data Entry'!B1295</f>
        <v>0</v>
      </c>
      <c r="C1294">
        <f>'Data Entry'!C1295</f>
        <v>0</v>
      </c>
      <c r="D1294">
        <f>'Data Entry'!M1295</f>
        <v>0</v>
      </c>
      <c r="E1294">
        <f>'Data Entry'!N1295</f>
        <v>0</v>
      </c>
      <c r="F1294">
        <f>'Data Entry'!O1295</f>
        <v>0</v>
      </c>
      <c r="G1294">
        <f>'Data Entry'!P1295</f>
        <v>0</v>
      </c>
      <c r="H1294">
        <f>'Data Entry'!Q1295</f>
        <v>0</v>
      </c>
      <c r="I1294">
        <f>'Data Entry'!R1295</f>
        <v>0</v>
      </c>
      <c r="J1294">
        <f t="shared" si="220"/>
        <v>0</v>
      </c>
      <c r="K1294" s="1">
        <f>SUMIFS('I want to cry'!C$2:C$2000,'I want to cry'!$A$2:$A$2000,$B1294,'I want to cry'!$B$2:$B$2000,$C1294)</f>
        <v>0</v>
      </c>
      <c r="L1294" s="1">
        <f>SUMIFS('I want to cry'!D$2:D$2000,'I want to cry'!$A$2:$A$2000,$B1294,'I want to cry'!$B$2:$B$2000,$C1294)</f>
        <v>0</v>
      </c>
      <c r="M1294" s="1">
        <f>SUMIFS('I want to cry'!E$2:E$2000,'I want to cry'!$A$2:$A$2000,$B1294,'I want to cry'!$B$2:$B$2000,$C1294)</f>
        <v>0</v>
      </c>
      <c r="N1294" s="1">
        <f t="shared" si="221"/>
        <v>0</v>
      </c>
      <c r="O1294" s="1">
        <f t="shared" si="222"/>
        <v>0</v>
      </c>
      <c r="P1294" s="1">
        <f t="shared" si="223"/>
        <v>0</v>
      </c>
      <c r="Q1294" s="1">
        <f>SUMIF('I have a blue banner'!A$2:A$2000,D1294,'I have a blue banner'!L$2:L$2000)</f>
        <v>0</v>
      </c>
      <c r="R1294" s="1">
        <f>SUMIF('I have a blue banner'!A$2:A$2000,F1294,'I have a blue banner'!L$2:L$2000)</f>
        <v>0</v>
      </c>
      <c r="S1294" s="1">
        <f>SUMIF('I have a blue banner'!A$2:A$2000,I1294,'I have a blue banner'!L$2:L$2000)</f>
        <v>0</v>
      </c>
      <c r="T1294" s="1">
        <f>SUMIF('I wanna go biking'!A$2:A$1000,D1294,'I wanna go biking'!D$2:D$2000)</f>
        <v>0</v>
      </c>
      <c r="U1294" s="1">
        <f>SUMIF('I wanna go biking'!A$2:A$2000,F1294,'I wanna go biking'!D$2:D$2000)</f>
        <v>0</v>
      </c>
      <c r="V1294" s="1">
        <f>SUMIF('I wanna go biking'!A$2:A$2000,H1294,'I wanna go biking'!D$2:D$2000)</f>
        <v>0</v>
      </c>
      <c r="W1294">
        <f t="shared" si="224"/>
        <v>0</v>
      </c>
      <c r="X1294">
        <f t="shared" si="225"/>
        <v>0</v>
      </c>
      <c r="Y1294">
        <f t="shared" si="226"/>
        <v>0</v>
      </c>
      <c r="Z1294">
        <f t="shared" si="227"/>
        <v>0</v>
      </c>
      <c r="AA1294">
        <f t="shared" si="228"/>
        <v>0</v>
      </c>
      <c r="AB1294">
        <f t="shared" si="229"/>
        <v>0</v>
      </c>
      <c r="AC1294" s="25">
        <f t="shared" si="230"/>
        <v>0</v>
      </c>
    </row>
    <row r="1295" spans="1:29">
      <c r="A1295">
        <f>'Data Entry'!A1296</f>
        <v>0</v>
      </c>
      <c r="B1295">
        <f>'Data Entry'!B1296</f>
        <v>0</v>
      </c>
      <c r="C1295">
        <f>'Data Entry'!C1296</f>
        <v>0</v>
      </c>
      <c r="D1295">
        <f>'Data Entry'!M1296</f>
        <v>0</v>
      </c>
      <c r="E1295">
        <f>'Data Entry'!N1296</f>
        <v>0</v>
      </c>
      <c r="F1295">
        <f>'Data Entry'!O1296</f>
        <v>0</v>
      </c>
      <c r="G1295">
        <f>'Data Entry'!P1296</f>
        <v>0</v>
      </c>
      <c r="H1295">
        <f>'Data Entry'!Q1296</f>
        <v>0</v>
      </c>
      <c r="I1295">
        <f>'Data Entry'!R1296</f>
        <v>0</v>
      </c>
      <c r="J1295">
        <f t="shared" si="220"/>
        <v>0</v>
      </c>
      <c r="K1295" s="1">
        <f>SUMIFS('I want to cry'!C$2:C$2000,'I want to cry'!$A$2:$A$2000,$B1295,'I want to cry'!$B$2:$B$2000,$C1295)</f>
        <v>0</v>
      </c>
      <c r="L1295" s="1">
        <f>SUMIFS('I want to cry'!D$2:D$2000,'I want to cry'!$A$2:$A$2000,$B1295,'I want to cry'!$B$2:$B$2000,$C1295)</f>
        <v>0</v>
      </c>
      <c r="M1295" s="1">
        <f>SUMIFS('I want to cry'!E$2:E$2000,'I want to cry'!$A$2:$A$2000,$B1295,'I want to cry'!$B$2:$B$2000,$C1295)</f>
        <v>0</v>
      </c>
      <c r="N1295" s="1">
        <f t="shared" si="221"/>
        <v>0</v>
      </c>
      <c r="O1295" s="1">
        <f t="shared" si="222"/>
        <v>0</v>
      </c>
      <c r="P1295" s="1">
        <f t="shared" si="223"/>
        <v>0</v>
      </c>
      <c r="Q1295" s="1">
        <f>SUMIF('I have a blue banner'!A$2:A$2000,D1295,'I have a blue banner'!L$2:L$2000)</f>
        <v>0</v>
      </c>
      <c r="R1295" s="1">
        <f>SUMIF('I have a blue banner'!A$2:A$2000,F1295,'I have a blue banner'!L$2:L$2000)</f>
        <v>0</v>
      </c>
      <c r="S1295" s="1">
        <f>SUMIF('I have a blue banner'!A$2:A$2000,I1295,'I have a blue banner'!L$2:L$2000)</f>
        <v>0</v>
      </c>
      <c r="T1295" s="1">
        <f>SUMIF('I wanna go biking'!A$2:A$1000,D1295,'I wanna go biking'!D$2:D$2000)</f>
        <v>0</v>
      </c>
      <c r="U1295" s="1">
        <f>SUMIF('I wanna go biking'!A$2:A$2000,F1295,'I wanna go biking'!D$2:D$2000)</f>
        <v>0</v>
      </c>
      <c r="V1295" s="1">
        <f>SUMIF('I wanna go biking'!A$2:A$2000,H1295,'I wanna go biking'!D$2:D$2000)</f>
        <v>0</v>
      </c>
      <c r="W1295">
        <f t="shared" si="224"/>
        <v>0</v>
      </c>
      <c r="X1295">
        <f t="shared" si="225"/>
        <v>0</v>
      </c>
      <c r="Y1295">
        <f t="shared" si="226"/>
        <v>0</v>
      </c>
      <c r="Z1295">
        <f t="shared" si="227"/>
        <v>0</v>
      </c>
      <c r="AA1295">
        <f t="shared" si="228"/>
        <v>0</v>
      </c>
      <c r="AB1295">
        <f t="shared" si="229"/>
        <v>0</v>
      </c>
      <c r="AC1295" s="25">
        <f t="shared" si="230"/>
        <v>0</v>
      </c>
    </row>
    <row r="1296" spans="1:29">
      <c r="A1296">
        <f>'Data Entry'!A1297</f>
        <v>0</v>
      </c>
      <c r="B1296">
        <f>'Data Entry'!B1297</f>
        <v>0</v>
      </c>
      <c r="C1296">
        <f>'Data Entry'!C1297</f>
        <v>0</v>
      </c>
      <c r="D1296">
        <f>'Data Entry'!M1297</f>
        <v>0</v>
      </c>
      <c r="E1296">
        <f>'Data Entry'!N1297</f>
        <v>0</v>
      </c>
      <c r="F1296">
        <f>'Data Entry'!O1297</f>
        <v>0</v>
      </c>
      <c r="G1296">
        <f>'Data Entry'!P1297</f>
        <v>0</v>
      </c>
      <c r="H1296">
        <f>'Data Entry'!Q1297</f>
        <v>0</v>
      </c>
      <c r="I1296">
        <f>'Data Entry'!R1297</f>
        <v>0</v>
      </c>
      <c r="J1296">
        <f t="shared" si="220"/>
        <v>0</v>
      </c>
      <c r="K1296" s="1">
        <f>SUMIFS('I want to cry'!C$2:C$2000,'I want to cry'!$A$2:$A$2000,$B1296,'I want to cry'!$B$2:$B$2000,$C1296)</f>
        <v>0</v>
      </c>
      <c r="L1296" s="1">
        <f>SUMIFS('I want to cry'!D$2:D$2000,'I want to cry'!$A$2:$A$2000,$B1296,'I want to cry'!$B$2:$B$2000,$C1296)</f>
        <v>0</v>
      </c>
      <c r="M1296" s="1">
        <f>SUMIFS('I want to cry'!E$2:E$2000,'I want to cry'!$A$2:$A$2000,$B1296,'I want to cry'!$B$2:$B$2000,$C1296)</f>
        <v>0</v>
      </c>
      <c r="N1296" s="1">
        <f t="shared" si="221"/>
        <v>0</v>
      </c>
      <c r="O1296" s="1">
        <f t="shared" si="222"/>
        <v>0</v>
      </c>
      <c r="P1296" s="1">
        <f t="shared" si="223"/>
        <v>0</v>
      </c>
      <c r="Q1296" s="1">
        <f>SUMIF('I have a blue banner'!A$2:A$2000,D1296,'I have a blue banner'!L$2:L$2000)</f>
        <v>0</v>
      </c>
      <c r="R1296" s="1">
        <f>SUMIF('I have a blue banner'!A$2:A$2000,F1296,'I have a blue banner'!L$2:L$2000)</f>
        <v>0</v>
      </c>
      <c r="S1296" s="1">
        <f>SUMIF('I have a blue banner'!A$2:A$2000,I1296,'I have a blue banner'!L$2:L$2000)</f>
        <v>0</v>
      </c>
      <c r="T1296" s="1">
        <f>SUMIF('I wanna go biking'!A$2:A$1000,D1296,'I wanna go biking'!D$2:D$2000)</f>
        <v>0</v>
      </c>
      <c r="U1296" s="1">
        <f>SUMIF('I wanna go biking'!A$2:A$2000,F1296,'I wanna go biking'!D$2:D$2000)</f>
        <v>0</v>
      </c>
      <c r="V1296" s="1">
        <f>SUMIF('I wanna go biking'!A$2:A$2000,H1296,'I wanna go biking'!D$2:D$2000)</f>
        <v>0</v>
      </c>
      <c r="W1296">
        <f t="shared" si="224"/>
        <v>0</v>
      </c>
      <c r="X1296">
        <f t="shared" si="225"/>
        <v>0</v>
      </c>
      <c r="Y1296">
        <f t="shared" si="226"/>
        <v>0</v>
      </c>
      <c r="Z1296">
        <f t="shared" si="227"/>
        <v>0</v>
      </c>
      <c r="AA1296">
        <f t="shared" si="228"/>
        <v>0</v>
      </c>
      <c r="AB1296">
        <f t="shared" si="229"/>
        <v>0</v>
      </c>
      <c r="AC1296" s="25">
        <f t="shared" si="230"/>
        <v>0</v>
      </c>
    </row>
    <row r="1297" spans="1:29">
      <c r="A1297">
        <f>'Data Entry'!A1298</f>
        <v>0</v>
      </c>
      <c r="B1297">
        <f>'Data Entry'!B1298</f>
        <v>0</v>
      </c>
      <c r="C1297">
        <f>'Data Entry'!C1298</f>
        <v>0</v>
      </c>
      <c r="D1297">
        <f>'Data Entry'!M1298</f>
        <v>0</v>
      </c>
      <c r="E1297">
        <f>'Data Entry'!N1298</f>
        <v>0</v>
      </c>
      <c r="F1297">
        <f>'Data Entry'!O1298</f>
        <v>0</v>
      </c>
      <c r="G1297">
        <f>'Data Entry'!P1298</f>
        <v>0</v>
      </c>
      <c r="H1297">
        <f>'Data Entry'!Q1298</f>
        <v>0</v>
      </c>
      <c r="I1297">
        <f>'Data Entry'!R1298</f>
        <v>0</v>
      </c>
      <c r="J1297">
        <f t="shared" si="220"/>
        <v>0</v>
      </c>
      <c r="K1297" s="1">
        <f>SUMIFS('I want to cry'!C$2:C$2000,'I want to cry'!$A$2:$A$2000,$B1297,'I want to cry'!$B$2:$B$2000,$C1297)</f>
        <v>0</v>
      </c>
      <c r="L1297" s="1">
        <f>SUMIFS('I want to cry'!D$2:D$2000,'I want to cry'!$A$2:$A$2000,$B1297,'I want to cry'!$B$2:$B$2000,$C1297)</f>
        <v>0</v>
      </c>
      <c r="M1297" s="1">
        <f>SUMIFS('I want to cry'!E$2:E$2000,'I want to cry'!$A$2:$A$2000,$B1297,'I want to cry'!$B$2:$B$2000,$C1297)</f>
        <v>0</v>
      </c>
      <c r="N1297" s="1">
        <f t="shared" si="221"/>
        <v>0</v>
      </c>
      <c r="O1297" s="1">
        <f t="shared" si="222"/>
        <v>0</v>
      </c>
      <c r="P1297" s="1">
        <f t="shared" si="223"/>
        <v>0</v>
      </c>
      <c r="Q1297" s="1">
        <f>SUMIF('I have a blue banner'!A$2:A$2000,D1297,'I have a blue banner'!L$2:L$2000)</f>
        <v>0</v>
      </c>
      <c r="R1297" s="1">
        <f>SUMIF('I have a blue banner'!A$2:A$2000,F1297,'I have a blue banner'!L$2:L$2000)</f>
        <v>0</v>
      </c>
      <c r="S1297" s="1">
        <f>SUMIF('I have a blue banner'!A$2:A$2000,I1297,'I have a blue banner'!L$2:L$2000)</f>
        <v>0</v>
      </c>
      <c r="T1297" s="1">
        <f>SUMIF('I wanna go biking'!A$2:A$1000,D1297,'I wanna go biking'!D$2:D$2000)</f>
        <v>0</v>
      </c>
      <c r="U1297" s="1">
        <f>SUMIF('I wanna go biking'!A$2:A$2000,F1297,'I wanna go biking'!D$2:D$2000)</f>
        <v>0</v>
      </c>
      <c r="V1297" s="1">
        <f>SUMIF('I wanna go biking'!A$2:A$2000,H1297,'I wanna go biking'!D$2:D$2000)</f>
        <v>0</v>
      </c>
      <c r="W1297">
        <f t="shared" si="224"/>
        <v>0</v>
      </c>
      <c r="X1297">
        <f t="shared" si="225"/>
        <v>0</v>
      </c>
      <c r="Y1297">
        <f t="shared" si="226"/>
        <v>0</v>
      </c>
      <c r="Z1297">
        <f t="shared" si="227"/>
        <v>0</v>
      </c>
      <c r="AA1297">
        <f t="shared" si="228"/>
        <v>0</v>
      </c>
      <c r="AB1297">
        <f t="shared" si="229"/>
        <v>0</v>
      </c>
      <c r="AC1297" s="25">
        <f t="shared" si="230"/>
        <v>0</v>
      </c>
    </row>
    <row r="1298" spans="1:29">
      <c r="A1298">
        <f>'Data Entry'!A1299</f>
        <v>0</v>
      </c>
      <c r="B1298">
        <f>'Data Entry'!B1299</f>
        <v>0</v>
      </c>
      <c r="C1298">
        <f>'Data Entry'!C1299</f>
        <v>0</v>
      </c>
      <c r="D1298">
        <f>'Data Entry'!M1299</f>
        <v>0</v>
      </c>
      <c r="E1298">
        <f>'Data Entry'!N1299</f>
        <v>0</v>
      </c>
      <c r="F1298">
        <f>'Data Entry'!O1299</f>
        <v>0</v>
      </c>
      <c r="G1298">
        <f>'Data Entry'!P1299</f>
        <v>0</v>
      </c>
      <c r="H1298">
        <f>'Data Entry'!Q1299</f>
        <v>0</v>
      </c>
      <c r="I1298">
        <f>'Data Entry'!R1299</f>
        <v>0</v>
      </c>
      <c r="J1298">
        <f t="shared" si="220"/>
        <v>0</v>
      </c>
      <c r="K1298" s="1">
        <f>SUMIFS('I want to cry'!C$2:C$2000,'I want to cry'!$A$2:$A$2000,$B1298,'I want to cry'!$B$2:$B$2000,$C1298)</f>
        <v>0</v>
      </c>
      <c r="L1298" s="1">
        <f>SUMIFS('I want to cry'!D$2:D$2000,'I want to cry'!$A$2:$A$2000,$B1298,'I want to cry'!$B$2:$B$2000,$C1298)</f>
        <v>0</v>
      </c>
      <c r="M1298" s="1">
        <f>SUMIFS('I want to cry'!E$2:E$2000,'I want to cry'!$A$2:$A$2000,$B1298,'I want to cry'!$B$2:$B$2000,$C1298)</f>
        <v>0</v>
      </c>
      <c r="N1298" s="1">
        <f t="shared" si="221"/>
        <v>0</v>
      </c>
      <c r="O1298" s="1">
        <f t="shared" si="222"/>
        <v>0</v>
      </c>
      <c r="P1298" s="1">
        <f t="shared" si="223"/>
        <v>0</v>
      </c>
      <c r="Q1298" s="1">
        <f>SUMIF('I have a blue banner'!A$2:A$2000,D1298,'I have a blue banner'!L$2:L$2000)</f>
        <v>0</v>
      </c>
      <c r="R1298" s="1">
        <f>SUMIF('I have a blue banner'!A$2:A$2000,F1298,'I have a blue banner'!L$2:L$2000)</f>
        <v>0</v>
      </c>
      <c r="S1298" s="1">
        <f>SUMIF('I have a blue banner'!A$2:A$2000,I1298,'I have a blue banner'!L$2:L$2000)</f>
        <v>0</v>
      </c>
      <c r="T1298" s="1">
        <f>SUMIF('I wanna go biking'!A$2:A$1000,D1298,'I wanna go biking'!D$2:D$2000)</f>
        <v>0</v>
      </c>
      <c r="U1298" s="1">
        <f>SUMIF('I wanna go biking'!A$2:A$2000,F1298,'I wanna go biking'!D$2:D$2000)</f>
        <v>0</v>
      </c>
      <c r="V1298" s="1">
        <f>SUMIF('I wanna go biking'!A$2:A$2000,H1298,'I wanna go biking'!D$2:D$2000)</f>
        <v>0</v>
      </c>
      <c r="W1298">
        <f t="shared" si="224"/>
        <v>0</v>
      </c>
      <c r="X1298">
        <f t="shared" si="225"/>
        <v>0</v>
      </c>
      <c r="Y1298">
        <f t="shared" si="226"/>
        <v>0</v>
      </c>
      <c r="Z1298">
        <f t="shared" si="227"/>
        <v>0</v>
      </c>
      <c r="AA1298">
        <f t="shared" si="228"/>
        <v>0</v>
      </c>
      <c r="AB1298">
        <f t="shared" si="229"/>
        <v>0</v>
      </c>
      <c r="AC1298" s="25">
        <f t="shared" si="230"/>
        <v>0</v>
      </c>
    </row>
    <row r="1299" spans="1:29">
      <c r="A1299">
        <f>'Data Entry'!A1300</f>
        <v>0</v>
      </c>
      <c r="B1299">
        <f>'Data Entry'!B1300</f>
        <v>0</v>
      </c>
      <c r="C1299">
        <f>'Data Entry'!C1300</f>
        <v>0</v>
      </c>
      <c r="D1299">
        <f>'Data Entry'!M1300</f>
        <v>0</v>
      </c>
      <c r="E1299">
        <f>'Data Entry'!N1300</f>
        <v>0</v>
      </c>
      <c r="F1299">
        <f>'Data Entry'!O1300</f>
        <v>0</v>
      </c>
      <c r="G1299">
        <f>'Data Entry'!P1300</f>
        <v>0</v>
      </c>
      <c r="H1299">
        <f>'Data Entry'!Q1300</f>
        <v>0</v>
      </c>
      <c r="I1299">
        <f>'Data Entry'!R1300</f>
        <v>0</v>
      </c>
      <c r="J1299">
        <f t="shared" si="220"/>
        <v>0</v>
      </c>
      <c r="K1299" s="1">
        <f>SUMIFS('I want to cry'!C$2:C$2000,'I want to cry'!$A$2:$A$2000,$B1299,'I want to cry'!$B$2:$B$2000,$C1299)</f>
        <v>0</v>
      </c>
      <c r="L1299" s="1">
        <f>SUMIFS('I want to cry'!D$2:D$2000,'I want to cry'!$A$2:$A$2000,$B1299,'I want to cry'!$B$2:$B$2000,$C1299)</f>
        <v>0</v>
      </c>
      <c r="M1299" s="1">
        <f>SUMIFS('I want to cry'!E$2:E$2000,'I want to cry'!$A$2:$A$2000,$B1299,'I want to cry'!$B$2:$B$2000,$C1299)</f>
        <v>0</v>
      </c>
      <c r="N1299" s="1">
        <f t="shared" si="221"/>
        <v>0</v>
      </c>
      <c r="O1299" s="1">
        <f t="shared" si="222"/>
        <v>0</v>
      </c>
      <c r="P1299" s="1">
        <f t="shared" si="223"/>
        <v>0</v>
      </c>
      <c r="Q1299" s="1">
        <f>SUMIF('I have a blue banner'!A$2:A$2000,D1299,'I have a blue banner'!L$2:L$2000)</f>
        <v>0</v>
      </c>
      <c r="R1299" s="1">
        <f>SUMIF('I have a blue banner'!A$2:A$2000,F1299,'I have a blue banner'!L$2:L$2000)</f>
        <v>0</v>
      </c>
      <c r="S1299" s="1">
        <f>SUMIF('I have a blue banner'!A$2:A$2000,I1299,'I have a blue banner'!L$2:L$2000)</f>
        <v>0</v>
      </c>
      <c r="T1299" s="1">
        <f>SUMIF('I wanna go biking'!A$2:A$1000,D1299,'I wanna go biking'!D$2:D$2000)</f>
        <v>0</v>
      </c>
      <c r="U1299" s="1">
        <f>SUMIF('I wanna go biking'!A$2:A$2000,F1299,'I wanna go biking'!D$2:D$2000)</f>
        <v>0</v>
      </c>
      <c r="V1299" s="1">
        <f>SUMIF('I wanna go biking'!A$2:A$2000,H1299,'I wanna go biking'!D$2:D$2000)</f>
        <v>0</v>
      </c>
      <c r="W1299">
        <f t="shared" si="224"/>
        <v>0</v>
      </c>
      <c r="X1299">
        <f t="shared" si="225"/>
        <v>0</v>
      </c>
      <c r="Y1299">
        <f t="shared" si="226"/>
        <v>0</v>
      </c>
      <c r="Z1299">
        <f t="shared" si="227"/>
        <v>0</v>
      </c>
      <c r="AA1299">
        <f t="shared" si="228"/>
        <v>0</v>
      </c>
      <c r="AB1299">
        <f t="shared" si="229"/>
        <v>0</v>
      </c>
      <c r="AC1299" s="25">
        <f t="shared" si="230"/>
        <v>0</v>
      </c>
    </row>
    <row r="1300" spans="1:29">
      <c r="A1300">
        <f>'Data Entry'!A1301</f>
        <v>0</v>
      </c>
      <c r="B1300">
        <f>'Data Entry'!B1301</f>
        <v>0</v>
      </c>
      <c r="C1300">
        <f>'Data Entry'!C1301</f>
        <v>0</v>
      </c>
      <c r="D1300">
        <f>'Data Entry'!M1301</f>
        <v>0</v>
      </c>
      <c r="E1300">
        <f>'Data Entry'!N1301</f>
        <v>0</v>
      </c>
      <c r="F1300">
        <f>'Data Entry'!O1301</f>
        <v>0</v>
      </c>
      <c r="G1300">
        <f>'Data Entry'!P1301</f>
        <v>0</v>
      </c>
      <c r="H1300">
        <f>'Data Entry'!Q1301</f>
        <v>0</v>
      </c>
      <c r="I1300">
        <f>'Data Entry'!R1301</f>
        <v>0</v>
      </c>
      <c r="J1300">
        <f t="shared" si="220"/>
        <v>0</v>
      </c>
      <c r="K1300" s="1">
        <f>SUMIFS('I want to cry'!C$2:C$2000,'I want to cry'!$A$2:$A$2000,$B1300,'I want to cry'!$B$2:$B$2000,$C1300)</f>
        <v>0</v>
      </c>
      <c r="L1300" s="1">
        <f>SUMIFS('I want to cry'!D$2:D$2000,'I want to cry'!$A$2:$A$2000,$B1300,'I want to cry'!$B$2:$B$2000,$C1300)</f>
        <v>0</v>
      </c>
      <c r="M1300" s="1">
        <f>SUMIFS('I want to cry'!E$2:E$2000,'I want to cry'!$A$2:$A$2000,$B1300,'I want to cry'!$B$2:$B$2000,$C1300)</f>
        <v>0</v>
      </c>
      <c r="N1300" s="1">
        <f t="shared" si="221"/>
        <v>0</v>
      </c>
      <c r="O1300" s="1">
        <f t="shared" si="222"/>
        <v>0</v>
      </c>
      <c r="P1300" s="1">
        <f t="shared" si="223"/>
        <v>0</v>
      </c>
      <c r="Q1300" s="1">
        <f>SUMIF('I have a blue banner'!A$2:A$2000,D1300,'I have a blue banner'!L$2:L$2000)</f>
        <v>0</v>
      </c>
      <c r="R1300" s="1">
        <f>SUMIF('I have a blue banner'!A$2:A$2000,F1300,'I have a blue banner'!L$2:L$2000)</f>
        <v>0</v>
      </c>
      <c r="S1300" s="1">
        <f>SUMIF('I have a blue banner'!A$2:A$2000,I1300,'I have a blue banner'!L$2:L$2000)</f>
        <v>0</v>
      </c>
      <c r="T1300" s="1">
        <f>SUMIF('I wanna go biking'!A$2:A$1000,D1300,'I wanna go biking'!D$2:D$2000)</f>
        <v>0</v>
      </c>
      <c r="U1300" s="1">
        <f>SUMIF('I wanna go biking'!A$2:A$2000,F1300,'I wanna go biking'!D$2:D$2000)</f>
        <v>0</v>
      </c>
      <c r="V1300" s="1">
        <f>SUMIF('I wanna go biking'!A$2:A$2000,H1300,'I wanna go biking'!D$2:D$2000)</f>
        <v>0</v>
      </c>
      <c r="W1300">
        <f t="shared" si="224"/>
        <v>0</v>
      </c>
      <c r="X1300">
        <f t="shared" si="225"/>
        <v>0</v>
      </c>
      <c r="Y1300">
        <f t="shared" si="226"/>
        <v>0</v>
      </c>
      <c r="Z1300">
        <f t="shared" si="227"/>
        <v>0</v>
      </c>
      <c r="AA1300">
        <f t="shared" si="228"/>
        <v>0</v>
      </c>
      <c r="AB1300">
        <f t="shared" si="229"/>
        <v>0</v>
      </c>
      <c r="AC1300" s="25">
        <f t="shared" si="230"/>
        <v>0</v>
      </c>
    </row>
    <row r="1301" spans="1:29">
      <c r="A1301">
        <f>'Data Entry'!A1302</f>
        <v>0</v>
      </c>
      <c r="B1301">
        <f>'Data Entry'!B1302</f>
        <v>0</v>
      </c>
      <c r="C1301">
        <f>'Data Entry'!C1302</f>
        <v>0</v>
      </c>
      <c r="D1301">
        <f>'Data Entry'!M1302</f>
        <v>0</v>
      </c>
      <c r="E1301">
        <f>'Data Entry'!N1302</f>
        <v>0</v>
      </c>
      <c r="F1301">
        <f>'Data Entry'!O1302</f>
        <v>0</v>
      </c>
      <c r="G1301">
        <f>'Data Entry'!P1302</f>
        <v>0</v>
      </c>
      <c r="H1301">
        <f>'Data Entry'!Q1302</f>
        <v>0</v>
      </c>
      <c r="I1301">
        <f>'Data Entry'!R1302</f>
        <v>0</v>
      </c>
      <c r="J1301">
        <f t="shared" si="220"/>
        <v>0</v>
      </c>
      <c r="K1301" s="1">
        <f>SUMIFS('I want to cry'!C$2:C$2000,'I want to cry'!$A$2:$A$2000,$B1301,'I want to cry'!$B$2:$B$2000,$C1301)</f>
        <v>0</v>
      </c>
      <c r="L1301" s="1">
        <f>SUMIFS('I want to cry'!D$2:D$2000,'I want to cry'!$A$2:$A$2000,$B1301,'I want to cry'!$B$2:$B$2000,$C1301)</f>
        <v>0</v>
      </c>
      <c r="M1301" s="1">
        <f>SUMIFS('I want to cry'!E$2:E$2000,'I want to cry'!$A$2:$A$2000,$B1301,'I want to cry'!$B$2:$B$2000,$C1301)</f>
        <v>0</v>
      </c>
      <c r="N1301" s="1">
        <f t="shared" si="221"/>
        <v>0</v>
      </c>
      <c r="O1301" s="1">
        <f t="shared" si="222"/>
        <v>0</v>
      </c>
      <c r="P1301" s="1">
        <f t="shared" si="223"/>
        <v>0</v>
      </c>
      <c r="Q1301" s="1">
        <f>SUMIF('I have a blue banner'!A$2:A$2000,D1301,'I have a blue banner'!L$2:L$2000)</f>
        <v>0</v>
      </c>
      <c r="R1301" s="1">
        <f>SUMIF('I have a blue banner'!A$2:A$2000,F1301,'I have a blue banner'!L$2:L$2000)</f>
        <v>0</v>
      </c>
      <c r="S1301" s="1">
        <f>SUMIF('I have a blue banner'!A$2:A$2000,I1301,'I have a blue banner'!L$2:L$2000)</f>
        <v>0</v>
      </c>
      <c r="T1301" s="1">
        <f>SUMIF('I wanna go biking'!A$2:A$1000,D1301,'I wanna go biking'!D$2:D$2000)</f>
        <v>0</v>
      </c>
      <c r="U1301" s="1">
        <f>SUMIF('I wanna go biking'!A$2:A$2000,F1301,'I wanna go biking'!D$2:D$2000)</f>
        <v>0</v>
      </c>
      <c r="V1301" s="1">
        <f>SUMIF('I wanna go biking'!A$2:A$2000,H1301,'I wanna go biking'!D$2:D$2000)</f>
        <v>0</v>
      </c>
      <c r="W1301">
        <f t="shared" si="224"/>
        <v>0</v>
      </c>
      <c r="X1301">
        <f t="shared" si="225"/>
        <v>0</v>
      </c>
      <c r="Y1301">
        <f t="shared" si="226"/>
        <v>0</v>
      </c>
      <c r="Z1301">
        <f t="shared" si="227"/>
        <v>0</v>
      </c>
      <c r="AA1301">
        <f t="shared" si="228"/>
        <v>0</v>
      </c>
      <c r="AB1301">
        <f t="shared" si="229"/>
        <v>0</v>
      </c>
      <c r="AC1301" s="25">
        <f t="shared" si="230"/>
        <v>0</v>
      </c>
    </row>
    <row r="1302" spans="1:29">
      <c r="A1302">
        <f>'Data Entry'!A1303</f>
        <v>0</v>
      </c>
      <c r="B1302">
        <f>'Data Entry'!B1303</f>
        <v>0</v>
      </c>
      <c r="C1302">
        <f>'Data Entry'!C1303</f>
        <v>0</v>
      </c>
      <c r="D1302">
        <f>'Data Entry'!M1303</f>
        <v>0</v>
      </c>
      <c r="E1302">
        <f>'Data Entry'!N1303</f>
        <v>0</v>
      </c>
      <c r="F1302">
        <f>'Data Entry'!O1303</f>
        <v>0</v>
      </c>
      <c r="G1302">
        <f>'Data Entry'!P1303</f>
        <v>0</v>
      </c>
      <c r="H1302">
        <f>'Data Entry'!Q1303</f>
        <v>0</v>
      </c>
      <c r="I1302">
        <f>'Data Entry'!R1303</f>
        <v>0</v>
      </c>
      <c r="J1302">
        <f t="shared" si="220"/>
        <v>0</v>
      </c>
      <c r="K1302" s="1">
        <f>SUMIFS('I want to cry'!C$2:C$2000,'I want to cry'!$A$2:$A$2000,$B1302,'I want to cry'!$B$2:$B$2000,$C1302)</f>
        <v>0</v>
      </c>
      <c r="L1302" s="1">
        <f>SUMIFS('I want to cry'!D$2:D$2000,'I want to cry'!$A$2:$A$2000,$B1302,'I want to cry'!$B$2:$B$2000,$C1302)</f>
        <v>0</v>
      </c>
      <c r="M1302" s="1">
        <f>SUMIFS('I want to cry'!E$2:E$2000,'I want to cry'!$A$2:$A$2000,$B1302,'I want to cry'!$B$2:$B$2000,$C1302)</f>
        <v>0</v>
      </c>
      <c r="N1302" s="1">
        <f t="shared" si="221"/>
        <v>0</v>
      </c>
      <c r="O1302" s="1">
        <f t="shared" si="222"/>
        <v>0</v>
      </c>
      <c r="P1302" s="1">
        <f t="shared" si="223"/>
        <v>0</v>
      </c>
      <c r="Q1302" s="1">
        <f>SUMIF('I have a blue banner'!A$2:A$2000,D1302,'I have a blue banner'!L$2:L$2000)</f>
        <v>0</v>
      </c>
      <c r="R1302" s="1">
        <f>SUMIF('I have a blue banner'!A$2:A$2000,F1302,'I have a blue banner'!L$2:L$2000)</f>
        <v>0</v>
      </c>
      <c r="S1302" s="1">
        <f>SUMIF('I have a blue banner'!A$2:A$2000,I1302,'I have a blue banner'!L$2:L$2000)</f>
        <v>0</v>
      </c>
      <c r="T1302" s="1">
        <f>SUMIF('I wanna go biking'!A$2:A$1000,D1302,'I wanna go biking'!D$2:D$2000)</f>
        <v>0</v>
      </c>
      <c r="U1302" s="1">
        <f>SUMIF('I wanna go biking'!A$2:A$2000,F1302,'I wanna go biking'!D$2:D$2000)</f>
        <v>0</v>
      </c>
      <c r="V1302" s="1">
        <f>SUMIF('I wanna go biking'!A$2:A$2000,H1302,'I wanna go biking'!D$2:D$2000)</f>
        <v>0</v>
      </c>
      <c r="W1302">
        <f t="shared" si="224"/>
        <v>0</v>
      </c>
      <c r="X1302">
        <f t="shared" si="225"/>
        <v>0</v>
      </c>
      <c r="Y1302">
        <f t="shared" si="226"/>
        <v>0</v>
      </c>
      <c r="Z1302">
        <f t="shared" si="227"/>
        <v>0</v>
      </c>
      <c r="AA1302">
        <f t="shared" si="228"/>
        <v>0</v>
      </c>
      <c r="AB1302">
        <f t="shared" si="229"/>
        <v>0</v>
      </c>
      <c r="AC1302" s="25">
        <f t="shared" si="230"/>
        <v>0</v>
      </c>
    </row>
    <row r="1303" spans="1:29">
      <c r="A1303">
        <f>'Data Entry'!A1304</f>
        <v>0</v>
      </c>
      <c r="B1303">
        <f>'Data Entry'!B1304</f>
        <v>0</v>
      </c>
      <c r="C1303">
        <f>'Data Entry'!C1304</f>
        <v>0</v>
      </c>
      <c r="D1303">
        <f>'Data Entry'!M1304</f>
        <v>0</v>
      </c>
      <c r="E1303">
        <f>'Data Entry'!N1304</f>
        <v>0</v>
      </c>
      <c r="F1303">
        <f>'Data Entry'!O1304</f>
        <v>0</v>
      </c>
      <c r="G1303">
        <f>'Data Entry'!P1304</f>
        <v>0</v>
      </c>
      <c r="H1303">
        <f>'Data Entry'!Q1304</f>
        <v>0</v>
      </c>
      <c r="I1303">
        <f>'Data Entry'!R1304</f>
        <v>0</v>
      </c>
      <c r="J1303">
        <f t="shared" si="220"/>
        <v>0</v>
      </c>
      <c r="K1303" s="1">
        <f>SUMIFS('I want to cry'!C$2:C$2000,'I want to cry'!$A$2:$A$2000,$B1303,'I want to cry'!$B$2:$B$2000,$C1303)</f>
        <v>0</v>
      </c>
      <c r="L1303" s="1">
        <f>SUMIFS('I want to cry'!D$2:D$2000,'I want to cry'!$A$2:$A$2000,$B1303,'I want to cry'!$B$2:$B$2000,$C1303)</f>
        <v>0</v>
      </c>
      <c r="M1303" s="1">
        <f>SUMIFS('I want to cry'!E$2:E$2000,'I want to cry'!$A$2:$A$2000,$B1303,'I want to cry'!$B$2:$B$2000,$C1303)</f>
        <v>0</v>
      </c>
      <c r="N1303" s="1">
        <f t="shared" si="221"/>
        <v>0</v>
      </c>
      <c r="O1303" s="1">
        <f t="shared" si="222"/>
        <v>0</v>
      </c>
      <c r="P1303" s="1">
        <f t="shared" si="223"/>
        <v>0</v>
      </c>
      <c r="Q1303" s="1">
        <f>SUMIF('I have a blue banner'!A$2:A$2000,D1303,'I have a blue banner'!L$2:L$2000)</f>
        <v>0</v>
      </c>
      <c r="R1303" s="1">
        <f>SUMIF('I have a blue banner'!A$2:A$2000,F1303,'I have a blue banner'!L$2:L$2000)</f>
        <v>0</v>
      </c>
      <c r="S1303" s="1">
        <f>SUMIF('I have a blue banner'!A$2:A$2000,I1303,'I have a blue banner'!L$2:L$2000)</f>
        <v>0</v>
      </c>
      <c r="T1303" s="1">
        <f>SUMIF('I wanna go biking'!A$2:A$1000,D1303,'I wanna go biking'!D$2:D$2000)</f>
        <v>0</v>
      </c>
      <c r="U1303" s="1">
        <f>SUMIF('I wanna go biking'!A$2:A$2000,F1303,'I wanna go biking'!D$2:D$2000)</f>
        <v>0</v>
      </c>
      <c r="V1303" s="1">
        <f>SUMIF('I wanna go biking'!A$2:A$2000,H1303,'I wanna go biking'!D$2:D$2000)</f>
        <v>0</v>
      </c>
      <c r="W1303">
        <f t="shared" si="224"/>
        <v>0</v>
      </c>
      <c r="X1303">
        <f t="shared" si="225"/>
        <v>0</v>
      </c>
      <c r="Y1303">
        <f t="shared" si="226"/>
        <v>0</v>
      </c>
      <c r="Z1303">
        <f t="shared" si="227"/>
        <v>0</v>
      </c>
      <c r="AA1303">
        <f t="shared" si="228"/>
        <v>0</v>
      </c>
      <c r="AB1303">
        <f t="shared" si="229"/>
        <v>0</v>
      </c>
      <c r="AC1303" s="25">
        <f t="shared" si="230"/>
        <v>0</v>
      </c>
    </row>
    <row r="1304" spans="1:29">
      <c r="A1304">
        <f>'Data Entry'!A1305</f>
        <v>0</v>
      </c>
      <c r="B1304">
        <f>'Data Entry'!B1305</f>
        <v>0</v>
      </c>
      <c r="C1304">
        <f>'Data Entry'!C1305</f>
        <v>0</v>
      </c>
      <c r="D1304">
        <f>'Data Entry'!M1305</f>
        <v>0</v>
      </c>
      <c r="E1304">
        <f>'Data Entry'!N1305</f>
        <v>0</v>
      </c>
      <c r="F1304">
        <f>'Data Entry'!O1305</f>
        <v>0</v>
      </c>
      <c r="G1304">
        <f>'Data Entry'!P1305</f>
        <v>0</v>
      </c>
      <c r="H1304">
        <f>'Data Entry'!Q1305</f>
        <v>0</v>
      </c>
      <c r="I1304">
        <f>'Data Entry'!R1305</f>
        <v>0</v>
      </c>
      <c r="J1304">
        <f t="shared" si="220"/>
        <v>0</v>
      </c>
      <c r="K1304" s="1">
        <f>SUMIFS('I want to cry'!C$2:C$2000,'I want to cry'!$A$2:$A$2000,$B1304,'I want to cry'!$B$2:$B$2000,$C1304)</f>
        <v>0</v>
      </c>
      <c r="L1304" s="1">
        <f>SUMIFS('I want to cry'!D$2:D$2000,'I want to cry'!$A$2:$A$2000,$B1304,'I want to cry'!$B$2:$B$2000,$C1304)</f>
        <v>0</v>
      </c>
      <c r="M1304" s="1">
        <f>SUMIFS('I want to cry'!E$2:E$2000,'I want to cry'!$A$2:$A$2000,$B1304,'I want to cry'!$B$2:$B$2000,$C1304)</f>
        <v>0</v>
      </c>
      <c r="N1304" s="1">
        <f t="shared" si="221"/>
        <v>0</v>
      </c>
      <c r="O1304" s="1">
        <f t="shared" si="222"/>
        <v>0</v>
      </c>
      <c r="P1304" s="1">
        <f t="shared" si="223"/>
        <v>0</v>
      </c>
      <c r="Q1304" s="1">
        <f>SUMIF('I have a blue banner'!A$2:A$2000,D1304,'I have a blue banner'!L$2:L$2000)</f>
        <v>0</v>
      </c>
      <c r="R1304" s="1">
        <f>SUMIF('I have a blue banner'!A$2:A$2000,F1304,'I have a blue banner'!L$2:L$2000)</f>
        <v>0</v>
      </c>
      <c r="S1304" s="1">
        <f>SUMIF('I have a blue banner'!A$2:A$2000,I1304,'I have a blue banner'!L$2:L$2000)</f>
        <v>0</v>
      </c>
      <c r="T1304" s="1">
        <f>SUMIF('I wanna go biking'!A$2:A$1000,D1304,'I wanna go biking'!D$2:D$2000)</f>
        <v>0</v>
      </c>
      <c r="U1304" s="1">
        <f>SUMIF('I wanna go biking'!A$2:A$2000,F1304,'I wanna go biking'!D$2:D$2000)</f>
        <v>0</v>
      </c>
      <c r="V1304" s="1">
        <f>SUMIF('I wanna go biking'!A$2:A$2000,H1304,'I wanna go biking'!D$2:D$2000)</f>
        <v>0</v>
      </c>
      <c r="W1304">
        <f t="shared" si="224"/>
        <v>0</v>
      </c>
      <c r="X1304">
        <f t="shared" si="225"/>
        <v>0</v>
      </c>
      <c r="Y1304">
        <f t="shared" si="226"/>
        <v>0</v>
      </c>
      <c r="Z1304">
        <f t="shared" si="227"/>
        <v>0</v>
      </c>
      <c r="AA1304">
        <f t="shared" si="228"/>
        <v>0</v>
      </c>
      <c r="AB1304">
        <f t="shared" si="229"/>
        <v>0</v>
      </c>
      <c r="AC1304" s="25">
        <f t="shared" si="230"/>
        <v>0</v>
      </c>
    </row>
    <row r="1305" spans="1:29">
      <c r="A1305">
        <f>'Data Entry'!A1306</f>
        <v>0</v>
      </c>
      <c r="B1305">
        <f>'Data Entry'!B1306</f>
        <v>0</v>
      </c>
      <c r="C1305">
        <f>'Data Entry'!C1306</f>
        <v>0</v>
      </c>
      <c r="D1305">
        <f>'Data Entry'!M1306</f>
        <v>0</v>
      </c>
      <c r="E1305">
        <f>'Data Entry'!N1306</f>
        <v>0</v>
      </c>
      <c r="F1305">
        <f>'Data Entry'!O1306</f>
        <v>0</v>
      </c>
      <c r="G1305">
        <f>'Data Entry'!P1306</f>
        <v>0</v>
      </c>
      <c r="H1305">
        <f>'Data Entry'!Q1306</f>
        <v>0</v>
      </c>
      <c r="I1305">
        <f>'Data Entry'!R1306</f>
        <v>0</v>
      </c>
      <c r="J1305">
        <f t="shared" si="220"/>
        <v>0</v>
      </c>
      <c r="K1305" s="1">
        <f>SUMIFS('I want to cry'!C$2:C$2000,'I want to cry'!$A$2:$A$2000,$B1305,'I want to cry'!$B$2:$B$2000,$C1305)</f>
        <v>0</v>
      </c>
      <c r="L1305" s="1">
        <f>SUMIFS('I want to cry'!D$2:D$2000,'I want to cry'!$A$2:$A$2000,$B1305,'I want to cry'!$B$2:$B$2000,$C1305)</f>
        <v>0</v>
      </c>
      <c r="M1305" s="1">
        <f>SUMIFS('I want to cry'!E$2:E$2000,'I want to cry'!$A$2:$A$2000,$B1305,'I want to cry'!$B$2:$B$2000,$C1305)</f>
        <v>0</v>
      </c>
      <c r="N1305" s="1">
        <f t="shared" si="221"/>
        <v>0</v>
      </c>
      <c r="O1305" s="1">
        <f t="shared" si="222"/>
        <v>0</v>
      </c>
      <c r="P1305" s="1">
        <f t="shared" si="223"/>
        <v>0</v>
      </c>
      <c r="Q1305" s="1">
        <f>SUMIF('I have a blue banner'!A$2:A$2000,D1305,'I have a blue banner'!L$2:L$2000)</f>
        <v>0</v>
      </c>
      <c r="R1305" s="1">
        <f>SUMIF('I have a blue banner'!A$2:A$2000,F1305,'I have a blue banner'!L$2:L$2000)</f>
        <v>0</v>
      </c>
      <c r="S1305" s="1">
        <f>SUMIF('I have a blue banner'!A$2:A$2000,I1305,'I have a blue banner'!L$2:L$2000)</f>
        <v>0</v>
      </c>
      <c r="T1305" s="1">
        <f>SUMIF('I wanna go biking'!A$2:A$1000,D1305,'I wanna go biking'!D$2:D$2000)</f>
        <v>0</v>
      </c>
      <c r="U1305" s="1">
        <f>SUMIF('I wanna go biking'!A$2:A$2000,F1305,'I wanna go biking'!D$2:D$2000)</f>
        <v>0</v>
      </c>
      <c r="V1305" s="1">
        <f>SUMIF('I wanna go biking'!A$2:A$2000,H1305,'I wanna go biking'!D$2:D$2000)</f>
        <v>0</v>
      </c>
      <c r="W1305">
        <f t="shared" si="224"/>
        <v>0</v>
      </c>
      <c r="X1305">
        <f t="shared" si="225"/>
        <v>0</v>
      </c>
      <c r="Y1305">
        <f t="shared" si="226"/>
        <v>0</v>
      </c>
      <c r="Z1305">
        <f t="shared" si="227"/>
        <v>0</v>
      </c>
      <c r="AA1305">
        <f t="shared" si="228"/>
        <v>0</v>
      </c>
      <c r="AB1305">
        <f t="shared" si="229"/>
        <v>0</v>
      </c>
      <c r="AC1305" s="25">
        <f t="shared" si="230"/>
        <v>0</v>
      </c>
    </row>
    <row r="1306" spans="1:29">
      <c r="A1306">
        <f>'Data Entry'!A1307</f>
        <v>0</v>
      </c>
      <c r="B1306">
        <f>'Data Entry'!B1307</f>
        <v>0</v>
      </c>
      <c r="C1306">
        <f>'Data Entry'!C1307</f>
        <v>0</v>
      </c>
      <c r="D1306">
        <f>'Data Entry'!M1307</f>
        <v>0</v>
      </c>
      <c r="E1306">
        <f>'Data Entry'!N1307</f>
        <v>0</v>
      </c>
      <c r="F1306">
        <f>'Data Entry'!O1307</f>
        <v>0</v>
      </c>
      <c r="G1306">
        <f>'Data Entry'!P1307</f>
        <v>0</v>
      </c>
      <c r="H1306">
        <f>'Data Entry'!Q1307</f>
        <v>0</v>
      </c>
      <c r="I1306">
        <f>'Data Entry'!R1307</f>
        <v>0</v>
      </c>
      <c r="J1306">
        <f t="shared" si="220"/>
        <v>0</v>
      </c>
      <c r="K1306" s="1">
        <f>SUMIFS('I want to cry'!C$2:C$2000,'I want to cry'!$A$2:$A$2000,$B1306,'I want to cry'!$B$2:$B$2000,$C1306)</f>
        <v>0</v>
      </c>
      <c r="L1306" s="1">
        <f>SUMIFS('I want to cry'!D$2:D$2000,'I want to cry'!$A$2:$A$2000,$B1306,'I want to cry'!$B$2:$B$2000,$C1306)</f>
        <v>0</v>
      </c>
      <c r="M1306" s="1">
        <f>SUMIFS('I want to cry'!E$2:E$2000,'I want to cry'!$A$2:$A$2000,$B1306,'I want to cry'!$B$2:$B$2000,$C1306)</f>
        <v>0</v>
      </c>
      <c r="N1306" s="1">
        <f t="shared" si="221"/>
        <v>0</v>
      </c>
      <c r="O1306" s="1">
        <f t="shared" si="222"/>
        <v>0</v>
      </c>
      <c r="P1306" s="1">
        <f t="shared" si="223"/>
        <v>0</v>
      </c>
      <c r="Q1306" s="1">
        <f>SUMIF('I have a blue banner'!A$2:A$2000,D1306,'I have a blue banner'!L$2:L$2000)</f>
        <v>0</v>
      </c>
      <c r="R1306" s="1">
        <f>SUMIF('I have a blue banner'!A$2:A$2000,F1306,'I have a blue banner'!L$2:L$2000)</f>
        <v>0</v>
      </c>
      <c r="S1306" s="1">
        <f>SUMIF('I have a blue banner'!A$2:A$2000,I1306,'I have a blue banner'!L$2:L$2000)</f>
        <v>0</v>
      </c>
      <c r="T1306" s="1">
        <f>SUMIF('I wanna go biking'!A$2:A$1000,D1306,'I wanna go biking'!D$2:D$2000)</f>
        <v>0</v>
      </c>
      <c r="U1306" s="1">
        <f>SUMIF('I wanna go biking'!A$2:A$2000,F1306,'I wanna go biking'!D$2:D$2000)</f>
        <v>0</v>
      </c>
      <c r="V1306" s="1">
        <f>SUMIF('I wanna go biking'!A$2:A$2000,H1306,'I wanna go biking'!D$2:D$2000)</f>
        <v>0</v>
      </c>
      <c r="W1306">
        <f t="shared" si="224"/>
        <v>0</v>
      </c>
      <c r="X1306">
        <f t="shared" si="225"/>
        <v>0</v>
      </c>
      <c r="Y1306">
        <f t="shared" si="226"/>
        <v>0</v>
      </c>
      <c r="Z1306">
        <f t="shared" si="227"/>
        <v>0</v>
      </c>
      <c r="AA1306">
        <f t="shared" si="228"/>
        <v>0</v>
      </c>
      <c r="AB1306">
        <f t="shared" si="229"/>
        <v>0</v>
      </c>
      <c r="AC1306" s="25">
        <f t="shared" si="230"/>
        <v>0</v>
      </c>
    </row>
    <row r="1307" spans="1:29">
      <c r="A1307">
        <f>'Data Entry'!A1308</f>
        <v>0</v>
      </c>
      <c r="B1307">
        <f>'Data Entry'!B1308</f>
        <v>0</v>
      </c>
      <c r="C1307">
        <f>'Data Entry'!C1308</f>
        <v>0</v>
      </c>
      <c r="D1307">
        <f>'Data Entry'!M1308</f>
        <v>0</v>
      </c>
      <c r="E1307">
        <f>'Data Entry'!N1308</f>
        <v>0</v>
      </c>
      <c r="F1307">
        <f>'Data Entry'!O1308</f>
        <v>0</v>
      </c>
      <c r="G1307">
        <f>'Data Entry'!P1308</f>
        <v>0</v>
      </c>
      <c r="H1307">
        <f>'Data Entry'!Q1308</f>
        <v>0</v>
      </c>
      <c r="I1307">
        <f>'Data Entry'!R1308</f>
        <v>0</v>
      </c>
      <c r="J1307">
        <f t="shared" si="220"/>
        <v>0</v>
      </c>
      <c r="K1307" s="1">
        <f>SUMIFS('I want to cry'!C$2:C$2000,'I want to cry'!$A$2:$A$2000,$B1307,'I want to cry'!$B$2:$B$2000,$C1307)</f>
        <v>0</v>
      </c>
      <c r="L1307" s="1">
        <f>SUMIFS('I want to cry'!D$2:D$2000,'I want to cry'!$A$2:$A$2000,$B1307,'I want to cry'!$B$2:$B$2000,$C1307)</f>
        <v>0</v>
      </c>
      <c r="M1307" s="1">
        <f>SUMIFS('I want to cry'!E$2:E$2000,'I want to cry'!$A$2:$A$2000,$B1307,'I want to cry'!$B$2:$B$2000,$C1307)</f>
        <v>0</v>
      </c>
      <c r="N1307" s="1">
        <f t="shared" si="221"/>
        <v>0</v>
      </c>
      <c r="O1307" s="1">
        <f t="shared" si="222"/>
        <v>0</v>
      </c>
      <c r="P1307" s="1">
        <f t="shared" si="223"/>
        <v>0</v>
      </c>
      <c r="Q1307" s="1">
        <f>SUMIF('I have a blue banner'!A$2:A$2000,D1307,'I have a blue banner'!L$2:L$2000)</f>
        <v>0</v>
      </c>
      <c r="R1307" s="1">
        <f>SUMIF('I have a blue banner'!A$2:A$2000,F1307,'I have a blue banner'!L$2:L$2000)</f>
        <v>0</v>
      </c>
      <c r="S1307" s="1">
        <f>SUMIF('I have a blue banner'!A$2:A$2000,I1307,'I have a blue banner'!L$2:L$2000)</f>
        <v>0</v>
      </c>
      <c r="T1307" s="1">
        <f>SUMIF('I wanna go biking'!A$2:A$1000,D1307,'I wanna go biking'!D$2:D$2000)</f>
        <v>0</v>
      </c>
      <c r="U1307" s="1">
        <f>SUMIF('I wanna go biking'!A$2:A$2000,F1307,'I wanna go biking'!D$2:D$2000)</f>
        <v>0</v>
      </c>
      <c r="V1307" s="1">
        <f>SUMIF('I wanna go biking'!A$2:A$2000,H1307,'I wanna go biking'!D$2:D$2000)</f>
        <v>0</v>
      </c>
      <c r="W1307">
        <f t="shared" si="224"/>
        <v>0</v>
      </c>
      <c r="X1307">
        <f t="shared" si="225"/>
        <v>0</v>
      </c>
      <c r="Y1307">
        <f t="shared" si="226"/>
        <v>0</v>
      </c>
      <c r="Z1307">
        <f t="shared" si="227"/>
        <v>0</v>
      </c>
      <c r="AA1307">
        <f t="shared" si="228"/>
        <v>0</v>
      </c>
      <c r="AB1307">
        <f t="shared" si="229"/>
        <v>0</v>
      </c>
      <c r="AC1307" s="25">
        <f t="shared" si="230"/>
        <v>0</v>
      </c>
    </row>
    <row r="1308" spans="1:29">
      <c r="A1308">
        <f>'Data Entry'!A1309</f>
        <v>0</v>
      </c>
      <c r="B1308">
        <f>'Data Entry'!B1309</f>
        <v>0</v>
      </c>
      <c r="C1308">
        <f>'Data Entry'!C1309</f>
        <v>0</v>
      </c>
      <c r="D1308">
        <f>'Data Entry'!M1309</f>
        <v>0</v>
      </c>
      <c r="E1308">
        <f>'Data Entry'!N1309</f>
        <v>0</v>
      </c>
      <c r="F1308">
        <f>'Data Entry'!O1309</f>
        <v>0</v>
      </c>
      <c r="G1308">
        <f>'Data Entry'!P1309</f>
        <v>0</v>
      </c>
      <c r="H1308">
        <f>'Data Entry'!Q1309</f>
        <v>0</v>
      </c>
      <c r="I1308">
        <f>'Data Entry'!R1309</f>
        <v>0</v>
      </c>
      <c r="J1308">
        <f t="shared" si="220"/>
        <v>0</v>
      </c>
      <c r="K1308" s="1">
        <f>SUMIFS('I want to cry'!C$2:C$2000,'I want to cry'!$A$2:$A$2000,$B1308,'I want to cry'!$B$2:$B$2000,$C1308)</f>
        <v>0</v>
      </c>
      <c r="L1308" s="1">
        <f>SUMIFS('I want to cry'!D$2:D$2000,'I want to cry'!$A$2:$A$2000,$B1308,'I want to cry'!$B$2:$B$2000,$C1308)</f>
        <v>0</v>
      </c>
      <c r="M1308" s="1">
        <f>SUMIFS('I want to cry'!E$2:E$2000,'I want to cry'!$A$2:$A$2000,$B1308,'I want to cry'!$B$2:$B$2000,$C1308)</f>
        <v>0</v>
      </c>
      <c r="N1308" s="1">
        <f t="shared" si="221"/>
        <v>0</v>
      </c>
      <c r="O1308" s="1">
        <f t="shared" si="222"/>
        <v>0</v>
      </c>
      <c r="P1308" s="1">
        <f t="shared" si="223"/>
        <v>0</v>
      </c>
      <c r="Q1308" s="1">
        <f>SUMIF('I have a blue banner'!A$2:A$2000,D1308,'I have a blue banner'!L$2:L$2000)</f>
        <v>0</v>
      </c>
      <c r="R1308" s="1">
        <f>SUMIF('I have a blue banner'!A$2:A$2000,F1308,'I have a blue banner'!L$2:L$2000)</f>
        <v>0</v>
      </c>
      <c r="S1308" s="1">
        <f>SUMIF('I have a blue banner'!A$2:A$2000,I1308,'I have a blue banner'!L$2:L$2000)</f>
        <v>0</v>
      </c>
      <c r="T1308" s="1">
        <f>SUMIF('I wanna go biking'!A$2:A$1000,D1308,'I wanna go biking'!D$2:D$2000)</f>
        <v>0</v>
      </c>
      <c r="U1308" s="1">
        <f>SUMIF('I wanna go biking'!A$2:A$2000,F1308,'I wanna go biking'!D$2:D$2000)</f>
        <v>0</v>
      </c>
      <c r="V1308" s="1">
        <f>SUMIF('I wanna go biking'!A$2:A$2000,H1308,'I wanna go biking'!D$2:D$2000)</f>
        <v>0</v>
      </c>
      <c r="W1308">
        <f t="shared" si="224"/>
        <v>0</v>
      </c>
      <c r="X1308">
        <f t="shared" si="225"/>
        <v>0</v>
      </c>
      <c r="Y1308">
        <f t="shared" si="226"/>
        <v>0</v>
      </c>
      <c r="Z1308">
        <f t="shared" si="227"/>
        <v>0</v>
      </c>
      <c r="AA1308">
        <f t="shared" si="228"/>
        <v>0</v>
      </c>
      <c r="AB1308">
        <f t="shared" si="229"/>
        <v>0</v>
      </c>
      <c r="AC1308" s="25">
        <f t="shared" si="230"/>
        <v>0</v>
      </c>
    </row>
    <row r="1309" spans="1:29">
      <c r="A1309">
        <f>'Data Entry'!A1310</f>
        <v>0</v>
      </c>
      <c r="B1309">
        <f>'Data Entry'!B1310</f>
        <v>0</v>
      </c>
      <c r="C1309">
        <f>'Data Entry'!C1310</f>
        <v>0</v>
      </c>
      <c r="D1309">
        <f>'Data Entry'!M1310</f>
        <v>0</v>
      </c>
      <c r="E1309">
        <f>'Data Entry'!N1310</f>
        <v>0</v>
      </c>
      <c r="F1309">
        <f>'Data Entry'!O1310</f>
        <v>0</v>
      </c>
      <c r="G1309">
        <f>'Data Entry'!P1310</f>
        <v>0</v>
      </c>
      <c r="H1309">
        <f>'Data Entry'!Q1310</f>
        <v>0</v>
      </c>
      <c r="I1309">
        <f>'Data Entry'!R1310</f>
        <v>0</v>
      </c>
      <c r="J1309">
        <f t="shared" si="220"/>
        <v>0</v>
      </c>
      <c r="K1309" s="1">
        <f>SUMIFS('I want to cry'!C$2:C$2000,'I want to cry'!$A$2:$A$2000,$B1309,'I want to cry'!$B$2:$B$2000,$C1309)</f>
        <v>0</v>
      </c>
      <c r="L1309" s="1">
        <f>SUMIFS('I want to cry'!D$2:D$2000,'I want to cry'!$A$2:$A$2000,$B1309,'I want to cry'!$B$2:$B$2000,$C1309)</f>
        <v>0</v>
      </c>
      <c r="M1309" s="1">
        <f>SUMIFS('I want to cry'!E$2:E$2000,'I want to cry'!$A$2:$A$2000,$B1309,'I want to cry'!$B$2:$B$2000,$C1309)</f>
        <v>0</v>
      </c>
      <c r="N1309" s="1">
        <f t="shared" si="221"/>
        <v>0</v>
      </c>
      <c r="O1309" s="1">
        <f t="shared" si="222"/>
        <v>0</v>
      </c>
      <c r="P1309" s="1">
        <f t="shared" si="223"/>
        <v>0</v>
      </c>
      <c r="Q1309" s="1">
        <f>SUMIF('I have a blue banner'!A$2:A$2000,D1309,'I have a blue banner'!L$2:L$2000)</f>
        <v>0</v>
      </c>
      <c r="R1309" s="1">
        <f>SUMIF('I have a blue banner'!A$2:A$2000,F1309,'I have a blue banner'!L$2:L$2000)</f>
        <v>0</v>
      </c>
      <c r="S1309" s="1">
        <f>SUMIF('I have a blue banner'!A$2:A$2000,I1309,'I have a blue banner'!L$2:L$2000)</f>
        <v>0</v>
      </c>
      <c r="T1309" s="1">
        <f>SUMIF('I wanna go biking'!A$2:A$1000,D1309,'I wanna go biking'!D$2:D$2000)</f>
        <v>0</v>
      </c>
      <c r="U1309" s="1">
        <f>SUMIF('I wanna go biking'!A$2:A$2000,F1309,'I wanna go biking'!D$2:D$2000)</f>
        <v>0</v>
      </c>
      <c r="V1309" s="1">
        <f>SUMIF('I wanna go biking'!A$2:A$2000,H1309,'I wanna go biking'!D$2:D$2000)</f>
        <v>0</v>
      </c>
      <c r="W1309">
        <f t="shared" si="224"/>
        <v>0</v>
      </c>
      <c r="X1309">
        <f t="shared" si="225"/>
        <v>0</v>
      </c>
      <c r="Y1309">
        <f t="shared" si="226"/>
        <v>0</v>
      </c>
      <c r="Z1309">
        <f t="shared" si="227"/>
        <v>0</v>
      </c>
      <c r="AA1309">
        <f t="shared" si="228"/>
        <v>0</v>
      </c>
      <c r="AB1309">
        <f t="shared" si="229"/>
        <v>0</v>
      </c>
      <c r="AC1309" s="25">
        <f t="shared" si="230"/>
        <v>0</v>
      </c>
    </row>
    <row r="1310" spans="1:29">
      <c r="A1310">
        <f>'Data Entry'!A1311</f>
        <v>0</v>
      </c>
      <c r="B1310">
        <f>'Data Entry'!B1311</f>
        <v>0</v>
      </c>
      <c r="C1310">
        <f>'Data Entry'!C1311</f>
        <v>0</v>
      </c>
      <c r="D1310">
        <f>'Data Entry'!M1311</f>
        <v>0</v>
      </c>
      <c r="E1310">
        <f>'Data Entry'!N1311</f>
        <v>0</v>
      </c>
      <c r="F1310">
        <f>'Data Entry'!O1311</f>
        <v>0</v>
      </c>
      <c r="G1310">
        <f>'Data Entry'!P1311</f>
        <v>0</v>
      </c>
      <c r="H1310">
        <f>'Data Entry'!Q1311</f>
        <v>0</v>
      </c>
      <c r="I1310">
        <f>'Data Entry'!R1311</f>
        <v>0</v>
      </c>
      <c r="J1310">
        <f t="shared" si="220"/>
        <v>0</v>
      </c>
      <c r="K1310" s="1">
        <f>SUMIFS('I want to cry'!C$2:C$2000,'I want to cry'!$A$2:$A$2000,$B1310,'I want to cry'!$B$2:$B$2000,$C1310)</f>
        <v>0</v>
      </c>
      <c r="L1310" s="1">
        <f>SUMIFS('I want to cry'!D$2:D$2000,'I want to cry'!$A$2:$A$2000,$B1310,'I want to cry'!$B$2:$B$2000,$C1310)</f>
        <v>0</v>
      </c>
      <c r="M1310" s="1">
        <f>SUMIFS('I want to cry'!E$2:E$2000,'I want to cry'!$A$2:$A$2000,$B1310,'I want to cry'!$B$2:$B$2000,$C1310)</f>
        <v>0</v>
      </c>
      <c r="N1310" s="1">
        <f t="shared" si="221"/>
        <v>0</v>
      </c>
      <c r="O1310" s="1">
        <f t="shared" si="222"/>
        <v>0</v>
      </c>
      <c r="P1310" s="1">
        <f t="shared" si="223"/>
        <v>0</v>
      </c>
      <c r="Q1310" s="1">
        <f>SUMIF('I have a blue banner'!A$2:A$2000,D1310,'I have a blue banner'!L$2:L$2000)</f>
        <v>0</v>
      </c>
      <c r="R1310" s="1">
        <f>SUMIF('I have a blue banner'!A$2:A$2000,F1310,'I have a blue banner'!L$2:L$2000)</f>
        <v>0</v>
      </c>
      <c r="S1310" s="1">
        <f>SUMIF('I have a blue banner'!A$2:A$2000,I1310,'I have a blue banner'!L$2:L$2000)</f>
        <v>0</v>
      </c>
      <c r="T1310" s="1">
        <f>SUMIF('I wanna go biking'!A$2:A$1000,D1310,'I wanna go biking'!D$2:D$2000)</f>
        <v>0</v>
      </c>
      <c r="U1310" s="1">
        <f>SUMIF('I wanna go biking'!A$2:A$2000,F1310,'I wanna go biking'!D$2:D$2000)</f>
        <v>0</v>
      </c>
      <c r="V1310" s="1">
        <f>SUMIF('I wanna go biking'!A$2:A$2000,H1310,'I wanna go biking'!D$2:D$2000)</f>
        <v>0</v>
      </c>
      <c r="W1310">
        <f t="shared" si="224"/>
        <v>0</v>
      </c>
      <c r="X1310">
        <f t="shared" si="225"/>
        <v>0</v>
      </c>
      <c r="Y1310">
        <f t="shared" si="226"/>
        <v>0</v>
      </c>
      <c r="Z1310">
        <f t="shared" si="227"/>
        <v>0</v>
      </c>
      <c r="AA1310">
        <f t="shared" si="228"/>
        <v>0</v>
      </c>
      <c r="AB1310">
        <f t="shared" si="229"/>
        <v>0</v>
      </c>
      <c r="AC1310" s="25">
        <f t="shared" si="230"/>
        <v>0</v>
      </c>
    </row>
    <row r="1311" spans="1:29">
      <c r="A1311">
        <f>'Data Entry'!A1312</f>
        <v>0</v>
      </c>
      <c r="B1311">
        <f>'Data Entry'!B1312</f>
        <v>0</v>
      </c>
      <c r="C1311">
        <f>'Data Entry'!C1312</f>
        <v>0</v>
      </c>
      <c r="D1311">
        <f>'Data Entry'!M1312</f>
        <v>0</v>
      </c>
      <c r="E1311">
        <f>'Data Entry'!N1312</f>
        <v>0</v>
      </c>
      <c r="F1311">
        <f>'Data Entry'!O1312</f>
        <v>0</v>
      </c>
      <c r="G1311">
        <f>'Data Entry'!P1312</f>
        <v>0</v>
      </c>
      <c r="H1311">
        <f>'Data Entry'!Q1312</f>
        <v>0</v>
      </c>
      <c r="I1311">
        <f>'Data Entry'!R1312</f>
        <v>0</v>
      </c>
      <c r="J1311">
        <f t="shared" si="220"/>
        <v>0</v>
      </c>
      <c r="K1311" s="1">
        <f>SUMIFS('I want to cry'!C$2:C$2000,'I want to cry'!$A$2:$A$2000,$B1311,'I want to cry'!$B$2:$B$2000,$C1311)</f>
        <v>0</v>
      </c>
      <c r="L1311" s="1">
        <f>SUMIFS('I want to cry'!D$2:D$2000,'I want to cry'!$A$2:$A$2000,$B1311,'I want to cry'!$B$2:$B$2000,$C1311)</f>
        <v>0</v>
      </c>
      <c r="M1311" s="1">
        <f>SUMIFS('I want to cry'!E$2:E$2000,'I want to cry'!$A$2:$A$2000,$B1311,'I want to cry'!$B$2:$B$2000,$C1311)</f>
        <v>0</v>
      </c>
      <c r="N1311" s="1">
        <f t="shared" si="221"/>
        <v>0</v>
      </c>
      <c r="O1311" s="1">
        <f t="shared" si="222"/>
        <v>0</v>
      </c>
      <c r="P1311" s="1">
        <f t="shared" si="223"/>
        <v>0</v>
      </c>
      <c r="Q1311" s="1">
        <f>SUMIF('I have a blue banner'!A$2:A$2000,D1311,'I have a blue banner'!L$2:L$2000)</f>
        <v>0</v>
      </c>
      <c r="R1311" s="1">
        <f>SUMIF('I have a blue banner'!A$2:A$2000,F1311,'I have a blue banner'!L$2:L$2000)</f>
        <v>0</v>
      </c>
      <c r="S1311" s="1">
        <f>SUMIF('I have a blue banner'!A$2:A$2000,I1311,'I have a blue banner'!L$2:L$2000)</f>
        <v>0</v>
      </c>
      <c r="T1311" s="1">
        <f>SUMIF('I wanna go biking'!A$2:A$1000,D1311,'I wanna go biking'!D$2:D$2000)</f>
        <v>0</v>
      </c>
      <c r="U1311" s="1">
        <f>SUMIF('I wanna go biking'!A$2:A$2000,F1311,'I wanna go biking'!D$2:D$2000)</f>
        <v>0</v>
      </c>
      <c r="V1311" s="1">
        <f>SUMIF('I wanna go biking'!A$2:A$2000,H1311,'I wanna go biking'!D$2:D$2000)</f>
        <v>0</v>
      </c>
      <c r="W1311">
        <f t="shared" si="224"/>
        <v>0</v>
      </c>
      <c r="X1311">
        <f t="shared" si="225"/>
        <v>0</v>
      </c>
      <c r="Y1311">
        <f t="shared" si="226"/>
        <v>0</v>
      </c>
      <c r="Z1311">
        <f t="shared" si="227"/>
        <v>0</v>
      </c>
      <c r="AA1311">
        <f t="shared" si="228"/>
        <v>0</v>
      </c>
      <c r="AB1311">
        <f t="shared" si="229"/>
        <v>0</v>
      </c>
      <c r="AC1311" s="25">
        <f t="shared" si="230"/>
        <v>0</v>
      </c>
    </row>
    <row r="1312" spans="1:29">
      <c r="A1312">
        <f>'Data Entry'!A1313</f>
        <v>0</v>
      </c>
      <c r="B1312">
        <f>'Data Entry'!B1313</f>
        <v>0</v>
      </c>
      <c r="C1312">
        <f>'Data Entry'!C1313</f>
        <v>0</v>
      </c>
      <c r="D1312">
        <f>'Data Entry'!M1313</f>
        <v>0</v>
      </c>
      <c r="E1312">
        <f>'Data Entry'!N1313</f>
        <v>0</v>
      </c>
      <c r="F1312">
        <f>'Data Entry'!O1313</f>
        <v>0</v>
      </c>
      <c r="G1312">
        <f>'Data Entry'!P1313</f>
        <v>0</v>
      </c>
      <c r="H1312">
        <f>'Data Entry'!Q1313</f>
        <v>0</v>
      </c>
      <c r="I1312">
        <f>'Data Entry'!R1313</f>
        <v>0</v>
      </c>
      <c r="J1312">
        <f t="shared" si="220"/>
        <v>0</v>
      </c>
      <c r="K1312" s="1">
        <f>SUMIFS('I want to cry'!C$2:C$2000,'I want to cry'!$A$2:$A$2000,$B1312,'I want to cry'!$B$2:$B$2000,$C1312)</f>
        <v>0</v>
      </c>
      <c r="L1312" s="1">
        <f>SUMIFS('I want to cry'!D$2:D$2000,'I want to cry'!$A$2:$A$2000,$B1312,'I want to cry'!$B$2:$B$2000,$C1312)</f>
        <v>0</v>
      </c>
      <c r="M1312" s="1">
        <f>SUMIFS('I want to cry'!E$2:E$2000,'I want to cry'!$A$2:$A$2000,$B1312,'I want to cry'!$B$2:$B$2000,$C1312)</f>
        <v>0</v>
      </c>
      <c r="N1312" s="1">
        <f t="shared" si="221"/>
        <v>0</v>
      </c>
      <c r="O1312" s="1">
        <f t="shared" si="222"/>
        <v>0</v>
      </c>
      <c r="P1312" s="1">
        <f t="shared" si="223"/>
        <v>0</v>
      </c>
      <c r="Q1312" s="1">
        <f>SUMIF('I have a blue banner'!A$2:A$2000,D1312,'I have a blue banner'!L$2:L$2000)</f>
        <v>0</v>
      </c>
      <c r="R1312" s="1">
        <f>SUMIF('I have a blue banner'!A$2:A$2000,F1312,'I have a blue banner'!L$2:L$2000)</f>
        <v>0</v>
      </c>
      <c r="S1312" s="1">
        <f>SUMIF('I have a blue banner'!A$2:A$2000,I1312,'I have a blue banner'!L$2:L$2000)</f>
        <v>0</v>
      </c>
      <c r="T1312" s="1">
        <f>SUMIF('I wanna go biking'!A$2:A$1000,D1312,'I wanna go biking'!D$2:D$2000)</f>
        <v>0</v>
      </c>
      <c r="U1312" s="1">
        <f>SUMIF('I wanna go biking'!A$2:A$2000,F1312,'I wanna go biking'!D$2:D$2000)</f>
        <v>0</v>
      </c>
      <c r="V1312" s="1">
        <f>SUMIF('I wanna go biking'!A$2:A$2000,H1312,'I wanna go biking'!D$2:D$2000)</f>
        <v>0</v>
      </c>
      <c r="W1312">
        <f t="shared" si="224"/>
        <v>0</v>
      </c>
      <c r="X1312">
        <f t="shared" si="225"/>
        <v>0</v>
      </c>
      <c r="Y1312">
        <f t="shared" si="226"/>
        <v>0</v>
      </c>
      <c r="Z1312">
        <f t="shared" si="227"/>
        <v>0</v>
      </c>
      <c r="AA1312">
        <f t="shared" si="228"/>
        <v>0</v>
      </c>
      <c r="AB1312">
        <f t="shared" si="229"/>
        <v>0</v>
      </c>
      <c r="AC1312" s="25">
        <f t="shared" si="230"/>
        <v>0</v>
      </c>
    </row>
    <row r="1313" spans="1:29">
      <c r="A1313">
        <f>'Data Entry'!A1314</f>
        <v>0</v>
      </c>
      <c r="B1313">
        <f>'Data Entry'!B1314</f>
        <v>0</v>
      </c>
      <c r="C1313">
        <f>'Data Entry'!C1314</f>
        <v>0</v>
      </c>
      <c r="D1313">
        <f>'Data Entry'!M1314</f>
        <v>0</v>
      </c>
      <c r="E1313">
        <f>'Data Entry'!N1314</f>
        <v>0</v>
      </c>
      <c r="F1313">
        <f>'Data Entry'!O1314</f>
        <v>0</v>
      </c>
      <c r="G1313">
        <f>'Data Entry'!P1314</f>
        <v>0</v>
      </c>
      <c r="H1313">
        <f>'Data Entry'!Q1314</f>
        <v>0</v>
      </c>
      <c r="I1313">
        <f>'Data Entry'!R1314</f>
        <v>0</v>
      </c>
      <c r="J1313">
        <f t="shared" si="220"/>
        <v>0</v>
      </c>
      <c r="K1313" s="1">
        <f>SUMIFS('I want to cry'!C$2:C$2000,'I want to cry'!$A$2:$A$2000,$B1313,'I want to cry'!$B$2:$B$2000,$C1313)</f>
        <v>0</v>
      </c>
      <c r="L1313" s="1">
        <f>SUMIFS('I want to cry'!D$2:D$2000,'I want to cry'!$A$2:$A$2000,$B1313,'I want to cry'!$B$2:$B$2000,$C1313)</f>
        <v>0</v>
      </c>
      <c r="M1313" s="1">
        <f>SUMIFS('I want to cry'!E$2:E$2000,'I want to cry'!$A$2:$A$2000,$B1313,'I want to cry'!$B$2:$B$2000,$C1313)</f>
        <v>0</v>
      </c>
      <c r="N1313" s="1">
        <f t="shared" si="221"/>
        <v>0</v>
      </c>
      <c r="O1313" s="1">
        <f t="shared" si="222"/>
        <v>0</v>
      </c>
      <c r="P1313" s="1">
        <f t="shared" si="223"/>
        <v>0</v>
      </c>
      <c r="Q1313" s="1">
        <f>SUMIF('I have a blue banner'!A$2:A$2000,D1313,'I have a blue banner'!L$2:L$2000)</f>
        <v>0</v>
      </c>
      <c r="R1313" s="1">
        <f>SUMIF('I have a blue banner'!A$2:A$2000,F1313,'I have a blue banner'!L$2:L$2000)</f>
        <v>0</v>
      </c>
      <c r="S1313" s="1">
        <f>SUMIF('I have a blue banner'!A$2:A$2000,I1313,'I have a blue banner'!L$2:L$2000)</f>
        <v>0</v>
      </c>
      <c r="T1313" s="1">
        <f>SUMIF('I wanna go biking'!A$2:A$1000,D1313,'I wanna go biking'!D$2:D$2000)</f>
        <v>0</v>
      </c>
      <c r="U1313" s="1">
        <f>SUMIF('I wanna go biking'!A$2:A$2000,F1313,'I wanna go biking'!D$2:D$2000)</f>
        <v>0</v>
      </c>
      <c r="V1313" s="1">
        <f>SUMIF('I wanna go biking'!A$2:A$2000,H1313,'I wanna go biking'!D$2:D$2000)</f>
        <v>0</v>
      </c>
      <c r="W1313">
        <f t="shared" si="224"/>
        <v>0</v>
      </c>
      <c r="X1313">
        <f t="shared" si="225"/>
        <v>0</v>
      </c>
      <c r="Y1313">
        <f t="shared" si="226"/>
        <v>0</v>
      </c>
      <c r="Z1313">
        <f t="shared" si="227"/>
        <v>0</v>
      </c>
      <c r="AA1313">
        <f t="shared" si="228"/>
        <v>0</v>
      </c>
      <c r="AB1313">
        <f t="shared" si="229"/>
        <v>0</v>
      </c>
      <c r="AC1313" s="25">
        <f t="shared" si="230"/>
        <v>0</v>
      </c>
    </row>
    <row r="1314" spans="1:29">
      <c r="A1314">
        <f>'Data Entry'!A1315</f>
        <v>0</v>
      </c>
      <c r="B1314">
        <f>'Data Entry'!B1315</f>
        <v>0</v>
      </c>
      <c r="C1314">
        <f>'Data Entry'!C1315</f>
        <v>0</v>
      </c>
      <c r="D1314">
        <f>'Data Entry'!M1315</f>
        <v>0</v>
      </c>
      <c r="E1314">
        <f>'Data Entry'!N1315</f>
        <v>0</v>
      </c>
      <c r="F1314">
        <f>'Data Entry'!O1315</f>
        <v>0</v>
      </c>
      <c r="G1314">
        <f>'Data Entry'!P1315</f>
        <v>0</v>
      </c>
      <c r="H1314">
        <f>'Data Entry'!Q1315</f>
        <v>0</v>
      </c>
      <c r="I1314">
        <f>'Data Entry'!R1315</f>
        <v>0</v>
      </c>
      <c r="J1314">
        <f t="shared" si="220"/>
        <v>0</v>
      </c>
      <c r="K1314" s="1">
        <f>SUMIFS('I want to cry'!C$2:C$2000,'I want to cry'!$A$2:$A$2000,$B1314,'I want to cry'!$B$2:$B$2000,$C1314)</f>
        <v>0</v>
      </c>
      <c r="L1314" s="1">
        <f>SUMIFS('I want to cry'!D$2:D$2000,'I want to cry'!$A$2:$A$2000,$B1314,'I want to cry'!$B$2:$B$2000,$C1314)</f>
        <v>0</v>
      </c>
      <c r="M1314" s="1">
        <f>SUMIFS('I want to cry'!E$2:E$2000,'I want to cry'!$A$2:$A$2000,$B1314,'I want to cry'!$B$2:$B$2000,$C1314)</f>
        <v>0</v>
      </c>
      <c r="N1314" s="1">
        <f t="shared" si="221"/>
        <v>0</v>
      </c>
      <c r="O1314" s="1">
        <f t="shared" si="222"/>
        <v>0</v>
      </c>
      <c r="P1314" s="1">
        <f t="shared" si="223"/>
        <v>0</v>
      </c>
      <c r="Q1314" s="1">
        <f>SUMIF('I have a blue banner'!A$2:A$2000,D1314,'I have a blue banner'!L$2:L$2000)</f>
        <v>0</v>
      </c>
      <c r="R1314" s="1">
        <f>SUMIF('I have a blue banner'!A$2:A$2000,F1314,'I have a blue banner'!L$2:L$2000)</f>
        <v>0</v>
      </c>
      <c r="S1314" s="1">
        <f>SUMIF('I have a blue banner'!A$2:A$2000,I1314,'I have a blue banner'!L$2:L$2000)</f>
        <v>0</v>
      </c>
      <c r="T1314" s="1">
        <f>SUMIF('I wanna go biking'!A$2:A$1000,D1314,'I wanna go biking'!D$2:D$2000)</f>
        <v>0</v>
      </c>
      <c r="U1314" s="1">
        <f>SUMIF('I wanna go biking'!A$2:A$2000,F1314,'I wanna go biking'!D$2:D$2000)</f>
        <v>0</v>
      </c>
      <c r="V1314" s="1">
        <f>SUMIF('I wanna go biking'!A$2:A$2000,H1314,'I wanna go biking'!D$2:D$2000)</f>
        <v>0</v>
      </c>
      <c r="W1314">
        <f t="shared" si="224"/>
        <v>0</v>
      </c>
      <c r="X1314">
        <f t="shared" si="225"/>
        <v>0</v>
      </c>
      <c r="Y1314">
        <f t="shared" si="226"/>
        <v>0</v>
      </c>
      <c r="Z1314">
        <f t="shared" si="227"/>
        <v>0</v>
      </c>
      <c r="AA1314">
        <f t="shared" si="228"/>
        <v>0</v>
      </c>
      <c r="AB1314">
        <f t="shared" si="229"/>
        <v>0</v>
      </c>
      <c r="AC1314" s="25">
        <f t="shared" si="230"/>
        <v>0</v>
      </c>
    </row>
    <row r="1315" spans="1:29">
      <c r="A1315">
        <f>'Data Entry'!A1316</f>
        <v>0</v>
      </c>
      <c r="B1315">
        <f>'Data Entry'!B1316</f>
        <v>0</v>
      </c>
      <c r="C1315">
        <f>'Data Entry'!C1316</f>
        <v>0</v>
      </c>
      <c r="D1315">
        <f>'Data Entry'!M1316</f>
        <v>0</v>
      </c>
      <c r="E1315">
        <f>'Data Entry'!N1316</f>
        <v>0</v>
      </c>
      <c r="F1315">
        <f>'Data Entry'!O1316</f>
        <v>0</v>
      </c>
      <c r="G1315">
        <f>'Data Entry'!P1316</f>
        <v>0</v>
      </c>
      <c r="H1315">
        <f>'Data Entry'!Q1316</f>
        <v>0</v>
      </c>
      <c r="I1315">
        <f>'Data Entry'!R1316</f>
        <v>0</v>
      </c>
      <c r="J1315">
        <f t="shared" si="220"/>
        <v>0</v>
      </c>
      <c r="K1315" s="1">
        <f>SUMIFS('I want to cry'!C$2:C$2000,'I want to cry'!$A$2:$A$2000,$B1315,'I want to cry'!$B$2:$B$2000,$C1315)</f>
        <v>0</v>
      </c>
      <c r="L1315" s="1">
        <f>SUMIFS('I want to cry'!D$2:D$2000,'I want to cry'!$A$2:$A$2000,$B1315,'I want to cry'!$B$2:$B$2000,$C1315)</f>
        <v>0</v>
      </c>
      <c r="M1315" s="1">
        <f>SUMIFS('I want to cry'!E$2:E$2000,'I want to cry'!$A$2:$A$2000,$B1315,'I want to cry'!$B$2:$B$2000,$C1315)</f>
        <v>0</v>
      </c>
      <c r="N1315" s="1">
        <f t="shared" si="221"/>
        <v>0</v>
      </c>
      <c r="O1315" s="1">
        <f t="shared" si="222"/>
        <v>0</v>
      </c>
      <c r="P1315" s="1">
        <f t="shared" si="223"/>
        <v>0</v>
      </c>
      <c r="Q1315" s="1">
        <f>SUMIF('I have a blue banner'!A$2:A$2000,D1315,'I have a blue banner'!L$2:L$2000)</f>
        <v>0</v>
      </c>
      <c r="R1315" s="1">
        <f>SUMIF('I have a blue banner'!A$2:A$2000,F1315,'I have a blue banner'!L$2:L$2000)</f>
        <v>0</v>
      </c>
      <c r="S1315" s="1">
        <f>SUMIF('I have a blue banner'!A$2:A$2000,I1315,'I have a blue banner'!L$2:L$2000)</f>
        <v>0</v>
      </c>
      <c r="T1315" s="1">
        <f>SUMIF('I wanna go biking'!A$2:A$1000,D1315,'I wanna go biking'!D$2:D$2000)</f>
        <v>0</v>
      </c>
      <c r="U1315" s="1">
        <f>SUMIF('I wanna go biking'!A$2:A$2000,F1315,'I wanna go biking'!D$2:D$2000)</f>
        <v>0</v>
      </c>
      <c r="V1315" s="1">
        <f>SUMIF('I wanna go biking'!A$2:A$2000,H1315,'I wanna go biking'!D$2:D$2000)</f>
        <v>0</v>
      </c>
      <c r="W1315">
        <f t="shared" si="224"/>
        <v>0</v>
      </c>
      <c r="X1315">
        <f t="shared" si="225"/>
        <v>0</v>
      </c>
      <c r="Y1315">
        <f t="shared" si="226"/>
        <v>0</v>
      </c>
      <c r="Z1315">
        <f t="shared" si="227"/>
        <v>0</v>
      </c>
      <c r="AA1315">
        <f t="shared" si="228"/>
        <v>0</v>
      </c>
      <c r="AB1315">
        <f t="shared" si="229"/>
        <v>0</v>
      </c>
      <c r="AC1315" s="25">
        <f t="shared" si="230"/>
        <v>0</v>
      </c>
    </row>
    <row r="1316" spans="1:29">
      <c r="A1316">
        <f>'Data Entry'!A1317</f>
        <v>0</v>
      </c>
      <c r="B1316">
        <f>'Data Entry'!B1317</f>
        <v>0</v>
      </c>
      <c r="C1316">
        <f>'Data Entry'!C1317</f>
        <v>0</v>
      </c>
      <c r="D1316">
        <f>'Data Entry'!M1317</f>
        <v>0</v>
      </c>
      <c r="E1316">
        <f>'Data Entry'!N1317</f>
        <v>0</v>
      </c>
      <c r="F1316">
        <f>'Data Entry'!O1317</f>
        <v>0</v>
      </c>
      <c r="G1316">
        <f>'Data Entry'!P1317</f>
        <v>0</v>
      </c>
      <c r="H1316">
        <f>'Data Entry'!Q1317</f>
        <v>0</v>
      </c>
      <c r="I1316">
        <f>'Data Entry'!R1317</f>
        <v>0</v>
      </c>
      <c r="J1316">
        <f t="shared" si="220"/>
        <v>0</v>
      </c>
      <c r="K1316" s="1">
        <f>SUMIFS('I want to cry'!C$2:C$2000,'I want to cry'!$A$2:$A$2000,$B1316,'I want to cry'!$B$2:$B$2000,$C1316)</f>
        <v>0</v>
      </c>
      <c r="L1316" s="1">
        <f>SUMIFS('I want to cry'!D$2:D$2000,'I want to cry'!$A$2:$A$2000,$B1316,'I want to cry'!$B$2:$B$2000,$C1316)</f>
        <v>0</v>
      </c>
      <c r="M1316" s="1">
        <f>SUMIFS('I want to cry'!E$2:E$2000,'I want to cry'!$A$2:$A$2000,$B1316,'I want to cry'!$B$2:$B$2000,$C1316)</f>
        <v>0</v>
      </c>
      <c r="N1316" s="1">
        <f t="shared" si="221"/>
        <v>0</v>
      </c>
      <c r="O1316" s="1">
        <f t="shared" si="222"/>
        <v>0</v>
      </c>
      <c r="P1316" s="1">
        <f t="shared" si="223"/>
        <v>0</v>
      </c>
      <c r="Q1316" s="1">
        <f>SUMIF('I have a blue banner'!A$2:A$2000,D1316,'I have a blue banner'!L$2:L$2000)</f>
        <v>0</v>
      </c>
      <c r="R1316" s="1">
        <f>SUMIF('I have a blue banner'!A$2:A$2000,F1316,'I have a blue banner'!L$2:L$2000)</f>
        <v>0</v>
      </c>
      <c r="S1316" s="1">
        <f>SUMIF('I have a blue banner'!A$2:A$2000,I1316,'I have a blue banner'!L$2:L$2000)</f>
        <v>0</v>
      </c>
      <c r="T1316" s="1">
        <f>SUMIF('I wanna go biking'!A$2:A$1000,D1316,'I wanna go biking'!D$2:D$2000)</f>
        <v>0</v>
      </c>
      <c r="U1316" s="1">
        <f>SUMIF('I wanna go biking'!A$2:A$2000,F1316,'I wanna go biking'!D$2:D$2000)</f>
        <v>0</v>
      </c>
      <c r="V1316" s="1">
        <f>SUMIF('I wanna go biking'!A$2:A$2000,H1316,'I wanna go biking'!D$2:D$2000)</f>
        <v>0</v>
      </c>
      <c r="W1316">
        <f t="shared" si="224"/>
        <v>0</v>
      </c>
      <c r="X1316">
        <f t="shared" si="225"/>
        <v>0</v>
      </c>
      <c r="Y1316">
        <f t="shared" si="226"/>
        <v>0</v>
      </c>
      <c r="Z1316">
        <f t="shared" si="227"/>
        <v>0</v>
      </c>
      <c r="AA1316">
        <f t="shared" si="228"/>
        <v>0</v>
      </c>
      <c r="AB1316">
        <f t="shared" si="229"/>
        <v>0</v>
      </c>
      <c r="AC1316" s="25">
        <f t="shared" si="230"/>
        <v>0</v>
      </c>
    </row>
    <row r="1317" spans="1:29">
      <c r="A1317">
        <f>'Data Entry'!A1318</f>
        <v>0</v>
      </c>
      <c r="B1317">
        <f>'Data Entry'!B1318</f>
        <v>0</v>
      </c>
      <c r="C1317">
        <f>'Data Entry'!C1318</f>
        <v>0</v>
      </c>
      <c r="D1317">
        <f>'Data Entry'!M1318</f>
        <v>0</v>
      </c>
      <c r="E1317">
        <f>'Data Entry'!N1318</f>
        <v>0</v>
      </c>
      <c r="F1317">
        <f>'Data Entry'!O1318</f>
        <v>0</v>
      </c>
      <c r="G1317">
        <f>'Data Entry'!P1318</f>
        <v>0</v>
      </c>
      <c r="H1317">
        <f>'Data Entry'!Q1318</f>
        <v>0</v>
      </c>
      <c r="I1317">
        <f>'Data Entry'!R1318</f>
        <v>0</v>
      </c>
      <c r="J1317">
        <f t="shared" si="220"/>
        <v>0</v>
      </c>
      <c r="K1317" s="1">
        <f>SUMIFS('I want to cry'!C$2:C$2000,'I want to cry'!$A$2:$A$2000,$B1317,'I want to cry'!$B$2:$B$2000,$C1317)</f>
        <v>0</v>
      </c>
      <c r="L1317" s="1">
        <f>SUMIFS('I want to cry'!D$2:D$2000,'I want to cry'!$A$2:$A$2000,$B1317,'I want to cry'!$B$2:$B$2000,$C1317)</f>
        <v>0</v>
      </c>
      <c r="M1317" s="1">
        <f>SUMIFS('I want to cry'!E$2:E$2000,'I want to cry'!$A$2:$A$2000,$B1317,'I want to cry'!$B$2:$B$2000,$C1317)</f>
        <v>0</v>
      </c>
      <c r="N1317" s="1">
        <f t="shared" si="221"/>
        <v>0</v>
      </c>
      <c r="O1317" s="1">
        <f t="shared" si="222"/>
        <v>0</v>
      </c>
      <c r="P1317" s="1">
        <f t="shared" si="223"/>
        <v>0</v>
      </c>
      <c r="Q1317" s="1">
        <f>SUMIF('I have a blue banner'!A$2:A$2000,D1317,'I have a blue banner'!L$2:L$2000)</f>
        <v>0</v>
      </c>
      <c r="R1317" s="1">
        <f>SUMIF('I have a blue banner'!A$2:A$2000,F1317,'I have a blue banner'!L$2:L$2000)</f>
        <v>0</v>
      </c>
      <c r="S1317" s="1">
        <f>SUMIF('I have a blue banner'!A$2:A$2000,I1317,'I have a blue banner'!L$2:L$2000)</f>
        <v>0</v>
      </c>
      <c r="T1317" s="1">
        <f>SUMIF('I wanna go biking'!A$2:A$1000,D1317,'I wanna go biking'!D$2:D$2000)</f>
        <v>0</v>
      </c>
      <c r="U1317" s="1">
        <f>SUMIF('I wanna go biking'!A$2:A$2000,F1317,'I wanna go biking'!D$2:D$2000)</f>
        <v>0</v>
      </c>
      <c r="V1317" s="1">
        <f>SUMIF('I wanna go biking'!A$2:A$2000,H1317,'I wanna go biking'!D$2:D$2000)</f>
        <v>0</v>
      </c>
      <c r="W1317">
        <f t="shared" si="224"/>
        <v>0</v>
      </c>
      <c r="X1317">
        <f t="shared" si="225"/>
        <v>0</v>
      </c>
      <c r="Y1317">
        <f t="shared" si="226"/>
        <v>0</v>
      </c>
      <c r="Z1317">
        <f t="shared" si="227"/>
        <v>0</v>
      </c>
      <c r="AA1317">
        <f t="shared" si="228"/>
        <v>0</v>
      </c>
      <c r="AB1317">
        <f t="shared" si="229"/>
        <v>0</v>
      </c>
      <c r="AC1317" s="25">
        <f t="shared" si="230"/>
        <v>0</v>
      </c>
    </row>
    <row r="1318" spans="1:29">
      <c r="A1318">
        <f>'Data Entry'!A1319</f>
        <v>0</v>
      </c>
      <c r="B1318">
        <f>'Data Entry'!B1319</f>
        <v>0</v>
      </c>
      <c r="C1318">
        <f>'Data Entry'!C1319</f>
        <v>0</v>
      </c>
      <c r="D1318">
        <f>'Data Entry'!M1319</f>
        <v>0</v>
      </c>
      <c r="E1318">
        <f>'Data Entry'!N1319</f>
        <v>0</v>
      </c>
      <c r="F1318">
        <f>'Data Entry'!O1319</f>
        <v>0</v>
      </c>
      <c r="G1318">
        <f>'Data Entry'!P1319</f>
        <v>0</v>
      </c>
      <c r="H1318">
        <f>'Data Entry'!Q1319</f>
        <v>0</v>
      </c>
      <c r="I1318">
        <f>'Data Entry'!R1319</f>
        <v>0</v>
      </c>
      <c r="J1318">
        <f t="shared" si="220"/>
        <v>0</v>
      </c>
      <c r="K1318" s="1">
        <f>SUMIFS('I want to cry'!C$2:C$2000,'I want to cry'!$A$2:$A$2000,$B1318,'I want to cry'!$B$2:$B$2000,$C1318)</f>
        <v>0</v>
      </c>
      <c r="L1318" s="1">
        <f>SUMIFS('I want to cry'!D$2:D$2000,'I want to cry'!$A$2:$A$2000,$B1318,'I want to cry'!$B$2:$B$2000,$C1318)</f>
        <v>0</v>
      </c>
      <c r="M1318" s="1">
        <f>SUMIFS('I want to cry'!E$2:E$2000,'I want to cry'!$A$2:$A$2000,$B1318,'I want to cry'!$B$2:$B$2000,$C1318)</f>
        <v>0</v>
      </c>
      <c r="N1318" s="1">
        <f t="shared" si="221"/>
        <v>0</v>
      </c>
      <c r="O1318" s="1">
        <f t="shared" si="222"/>
        <v>0</v>
      </c>
      <c r="P1318" s="1">
        <f t="shared" si="223"/>
        <v>0</v>
      </c>
      <c r="Q1318" s="1">
        <f>SUMIF('I have a blue banner'!A$2:A$2000,D1318,'I have a blue banner'!L$2:L$2000)</f>
        <v>0</v>
      </c>
      <c r="R1318" s="1">
        <f>SUMIF('I have a blue banner'!A$2:A$2000,F1318,'I have a blue banner'!L$2:L$2000)</f>
        <v>0</v>
      </c>
      <c r="S1318" s="1">
        <f>SUMIF('I have a blue banner'!A$2:A$2000,I1318,'I have a blue banner'!L$2:L$2000)</f>
        <v>0</v>
      </c>
      <c r="T1318" s="1">
        <f>SUMIF('I wanna go biking'!A$2:A$1000,D1318,'I wanna go biking'!D$2:D$2000)</f>
        <v>0</v>
      </c>
      <c r="U1318" s="1">
        <f>SUMIF('I wanna go biking'!A$2:A$2000,F1318,'I wanna go biking'!D$2:D$2000)</f>
        <v>0</v>
      </c>
      <c r="V1318" s="1">
        <f>SUMIF('I wanna go biking'!A$2:A$2000,H1318,'I wanna go biking'!D$2:D$2000)</f>
        <v>0</v>
      </c>
      <c r="W1318">
        <f t="shared" si="224"/>
        <v>0</v>
      </c>
      <c r="X1318">
        <f t="shared" si="225"/>
        <v>0</v>
      </c>
      <c r="Y1318">
        <f t="shared" si="226"/>
        <v>0</v>
      </c>
      <c r="Z1318">
        <f t="shared" si="227"/>
        <v>0</v>
      </c>
      <c r="AA1318">
        <f t="shared" si="228"/>
        <v>0</v>
      </c>
      <c r="AB1318">
        <f t="shared" si="229"/>
        <v>0</v>
      </c>
      <c r="AC1318" s="25">
        <f t="shared" si="230"/>
        <v>0</v>
      </c>
    </row>
    <row r="1319" spans="1:29">
      <c r="A1319">
        <f>'Data Entry'!A1320</f>
        <v>0</v>
      </c>
      <c r="B1319">
        <f>'Data Entry'!B1320</f>
        <v>0</v>
      </c>
      <c r="C1319">
        <f>'Data Entry'!C1320</f>
        <v>0</v>
      </c>
      <c r="D1319">
        <f>'Data Entry'!M1320</f>
        <v>0</v>
      </c>
      <c r="E1319">
        <f>'Data Entry'!N1320</f>
        <v>0</v>
      </c>
      <c r="F1319">
        <f>'Data Entry'!O1320</f>
        <v>0</v>
      </c>
      <c r="G1319">
        <f>'Data Entry'!P1320</f>
        <v>0</v>
      </c>
      <c r="H1319">
        <f>'Data Entry'!Q1320</f>
        <v>0</v>
      </c>
      <c r="I1319">
        <f>'Data Entry'!R1320</f>
        <v>0</v>
      </c>
      <c r="J1319">
        <f t="shared" si="220"/>
        <v>0</v>
      </c>
      <c r="K1319" s="1">
        <f>SUMIFS('I want to cry'!C$2:C$2000,'I want to cry'!$A$2:$A$2000,$B1319,'I want to cry'!$B$2:$B$2000,$C1319)</f>
        <v>0</v>
      </c>
      <c r="L1319" s="1">
        <f>SUMIFS('I want to cry'!D$2:D$2000,'I want to cry'!$A$2:$A$2000,$B1319,'I want to cry'!$B$2:$B$2000,$C1319)</f>
        <v>0</v>
      </c>
      <c r="M1319" s="1">
        <f>SUMIFS('I want to cry'!E$2:E$2000,'I want to cry'!$A$2:$A$2000,$B1319,'I want to cry'!$B$2:$B$2000,$C1319)</f>
        <v>0</v>
      </c>
      <c r="N1319" s="1">
        <f t="shared" si="221"/>
        <v>0</v>
      </c>
      <c r="O1319" s="1">
        <f t="shared" si="222"/>
        <v>0</v>
      </c>
      <c r="P1319" s="1">
        <f t="shared" si="223"/>
        <v>0</v>
      </c>
      <c r="Q1319" s="1">
        <f>SUMIF('I have a blue banner'!A$2:A$2000,D1319,'I have a blue banner'!L$2:L$2000)</f>
        <v>0</v>
      </c>
      <c r="R1319" s="1">
        <f>SUMIF('I have a blue banner'!A$2:A$2000,F1319,'I have a blue banner'!L$2:L$2000)</f>
        <v>0</v>
      </c>
      <c r="S1319" s="1">
        <f>SUMIF('I have a blue banner'!A$2:A$2000,I1319,'I have a blue banner'!L$2:L$2000)</f>
        <v>0</v>
      </c>
      <c r="T1319" s="1">
        <f>SUMIF('I wanna go biking'!A$2:A$1000,D1319,'I wanna go biking'!D$2:D$2000)</f>
        <v>0</v>
      </c>
      <c r="U1319" s="1">
        <f>SUMIF('I wanna go biking'!A$2:A$2000,F1319,'I wanna go biking'!D$2:D$2000)</f>
        <v>0</v>
      </c>
      <c r="V1319" s="1">
        <f>SUMIF('I wanna go biking'!A$2:A$2000,H1319,'I wanna go biking'!D$2:D$2000)</f>
        <v>0</v>
      </c>
      <c r="W1319">
        <f t="shared" si="224"/>
        <v>0</v>
      </c>
      <c r="X1319">
        <f t="shared" si="225"/>
        <v>0</v>
      </c>
      <c r="Y1319">
        <f t="shared" si="226"/>
        <v>0</v>
      </c>
      <c r="Z1319">
        <f t="shared" si="227"/>
        <v>0</v>
      </c>
      <c r="AA1319">
        <f t="shared" si="228"/>
        <v>0</v>
      </c>
      <c r="AB1319">
        <f t="shared" si="229"/>
        <v>0</v>
      </c>
      <c r="AC1319" s="25">
        <f t="shared" si="230"/>
        <v>0</v>
      </c>
    </row>
    <row r="1320" spans="1:29">
      <c r="A1320">
        <f>'Data Entry'!A1321</f>
        <v>0</v>
      </c>
      <c r="B1320">
        <f>'Data Entry'!B1321</f>
        <v>0</v>
      </c>
      <c r="C1320">
        <f>'Data Entry'!C1321</f>
        <v>0</v>
      </c>
      <c r="D1320">
        <f>'Data Entry'!M1321</f>
        <v>0</v>
      </c>
      <c r="E1320">
        <f>'Data Entry'!N1321</f>
        <v>0</v>
      </c>
      <c r="F1320">
        <f>'Data Entry'!O1321</f>
        <v>0</v>
      </c>
      <c r="G1320">
        <f>'Data Entry'!P1321</f>
        <v>0</v>
      </c>
      <c r="H1320">
        <f>'Data Entry'!Q1321</f>
        <v>0</v>
      </c>
      <c r="I1320">
        <f>'Data Entry'!R1321</f>
        <v>0</v>
      </c>
      <c r="J1320">
        <f t="shared" si="220"/>
        <v>0</v>
      </c>
      <c r="K1320" s="1">
        <f>SUMIFS('I want to cry'!C$2:C$2000,'I want to cry'!$A$2:$A$2000,$B1320,'I want to cry'!$B$2:$B$2000,$C1320)</f>
        <v>0</v>
      </c>
      <c r="L1320" s="1">
        <f>SUMIFS('I want to cry'!D$2:D$2000,'I want to cry'!$A$2:$A$2000,$B1320,'I want to cry'!$B$2:$B$2000,$C1320)</f>
        <v>0</v>
      </c>
      <c r="M1320" s="1">
        <f>SUMIFS('I want to cry'!E$2:E$2000,'I want to cry'!$A$2:$A$2000,$B1320,'I want to cry'!$B$2:$B$2000,$C1320)</f>
        <v>0</v>
      </c>
      <c r="N1320" s="1">
        <f t="shared" si="221"/>
        <v>0</v>
      </c>
      <c r="O1320" s="1">
        <f t="shared" si="222"/>
        <v>0</v>
      </c>
      <c r="P1320" s="1">
        <f t="shared" si="223"/>
        <v>0</v>
      </c>
      <c r="Q1320" s="1">
        <f>SUMIF('I have a blue banner'!A$2:A$2000,D1320,'I have a blue banner'!L$2:L$2000)</f>
        <v>0</v>
      </c>
      <c r="R1320" s="1">
        <f>SUMIF('I have a blue banner'!A$2:A$2000,F1320,'I have a blue banner'!L$2:L$2000)</f>
        <v>0</v>
      </c>
      <c r="S1320" s="1">
        <f>SUMIF('I have a blue banner'!A$2:A$2000,I1320,'I have a blue banner'!L$2:L$2000)</f>
        <v>0</v>
      </c>
      <c r="T1320" s="1">
        <f>SUMIF('I wanna go biking'!A$2:A$1000,D1320,'I wanna go biking'!D$2:D$2000)</f>
        <v>0</v>
      </c>
      <c r="U1320" s="1">
        <f>SUMIF('I wanna go biking'!A$2:A$2000,F1320,'I wanna go biking'!D$2:D$2000)</f>
        <v>0</v>
      </c>
      <c r="V1320" s="1">
        <f>SUMIF('I wanna go biking'!A$2:A$2000,H1320,'I wanna go biking'!D$2:D$2000)</f>
        <v>0</v>
      </c>
      <c r="W1320">
        <f t="shared" si="224"/>
        <v>0</v>
      </c>
      <c r="X1320">
        <f t="shared" si="225"/>
        <v>0</v>
      </c>
      <c r="Y1320">
        <f t="shared" si="226"/>
        <v>0</v>
      </c>
      <c r="Z1320">
        <f t="shared" si="227"/>
        <v>0</v>
      </c>
      <c r="AA1320">
        <f t="shared" si="228"/>
        <v>0</v>
      </c>
      <c r="AB1320">
        <f t="shared" si="229"/>
        <v>0</v>
      </c>
      <c r="AC1320" s="25">
        <f t="shared" si="230"/>
        <v>0</v>
      </c>
    </row>
    <row r="1321" spans="1:29">
      <c r="A1321">
        <f>'Data Entry'!A1322</f>
        <v>0</v>
      </c>
      <c r="B1321">
        <f>'Data Entry'!B1322</f>
        <v>0</v>
      </c>
      <c r="C1321">
        <f>'Data Entry'!C1322</f>
        <v>0</v>
      </c>
      <c r="D1321">
        <f>'Data Entry'!M1322</f>
        <v>0</v>
      </c>
      <c r="E1321">
        <f>'Data Entry'!N1322</f>
        <v>0</v>
      </c>
      <c r="F1321">
        <f>'Data Entry'!O1322</f>
        <v>0</v>
      </c>
      <c r="G1321">
        <f>'Data Entry'!P1322</f>
        <v>0</v>
      </c>
      <c r="H1321">
        <f>'Data Entry'!Q1322</f>
        <v>0</v>
      </c>
      <c r="I1321">
        <f>'Data Entry'!R1322</f>
        <v>0</v>
      </c>
      <c r="J1321">
        <f t="shared" si="220"/>
        <v>0</v>
      </c>
      <c r="K1321" s="1">
        <f>SUMIFS('I want to cry'!C$2:C$2000,'I want to cry'!$A$2:$A$2000,$B1321,'I want to cry'!$B$2:$B$2000,$C1321)</f>
        <v>0</v>
      </c>
      <c r="L1321" s="1">
        <f>SUMIFS('I want to cry'!D$2:D$2000,'I want to cry'!$A$2:$A$2000,$B1321,'I want to cry'!$B$2:$B$2000,$C1321)</f>
        <v>0</v>
      </c>
      <c r="M1321" s="1">
        <f>SUMIFS('I want to cry'!E$2:E$2000,'I want to cry'!$A$2:$A$2000,$B1321,'I want to cry'!$B$2:$B$2000,$C1321)</f>
        <v>0</v>
      </c>
      <c r="N1321" s="1">
        <f t="shared" si="221"/>
        <v>0</v>
      </c>
      <c r="O1321" s="1">
        <f t="shared" si="222"/>
        <v>0</v>
      </c>
      <c r="P1321" s="1">
        <f t="shared" si="223"/>
        <v>0</v>
      </c>
      <c r="Q1321" s="1">
        <f>SUMIF('I have a blue banner'!A$2:A$2000,D1321,'I have a blue banner'!L$2:L$2000)</f>
        <v>0</v>
      </c>
      <c r="R1321" s="1">
        <f>SUMIF('I have a blue banner'!A$2:A$2000,F1321,'I have a blue banner'!L$2:L$2000)</f>
        <v>0</v>
      </c>
      <c r="S1321" s="1">
        <f>SUMIF('I have a blue banner'!A$2:A$2000,I1321,'I have a blue banner'!L$2:L$2000)</f>
        <v>0</v>
      </c>
      <c r="T1321" s="1">
        <f>SUMIF('I wanna go biking'!A$2:A$1000,D1321,'I wanna go biking'!D$2:D$2000)</f>
        <v>0</v>
      </c>
      <c r="U1321" s="1">
        <f>SUMIF('I wanna go biking'!A$2:A$2000,F1321,'I wanna go biking'!D$2:D$2000)</f>
        <v>0</v>
      </c>
      <c r="V1321" s="1">
        <f>SUMIF('I wanna go biking'!A$2:A$2000,H1321,'I wanna go biking'!D$2:D$2000)</f>
        <v>0</v>
      </c>
      <c r="W1321">
        <f t="shared" si="224"/>
        <v>0</v>
      </c>
      <c r="X1321">
        <f t="shared" si="225"/>
        <v>0</v>
      </c>
      <c r="Y1321">
        <f t="shared" si="226"/>
        <v>0</v>
      </c>
      <c r="Z1321">
        <f t="shared" si="227"/>
        <v>0</v>
      </c>
      <c r="AA1321">
        <f t="shared" si="228"/>
        <v>0</v>
      </c>
      <c r="AB1321">
        <f t="shared" si="229"/>
        <v>0</v>
      </c>
      <c r="AC1321" s="25">
        <f t="shared" si="230"/>
        <v>0</v>
      </c>
    </row>
    <row r="1322" spans="1:29">
      <c r="A1322">
        <f>'Data Entry'!A1323</f>
        <v>0</v>
      </c>
      <c r="B1322">
        <f>'Data Entry'!B1323</f>
        <v>0</v>
      </c>
      <c r="C1322">
        <f>'Data Entry'!C1323</f>
        <v>0</v>
      </c>
      <c r="D1322">
        <f>'Data Entry'!M1323</f>
        <v>0</v>
      </c>
      <c r="E1322">
        <f>'Data Entry'!N1323</f>
        <v>0</v>
      </c>
      <c r="F1322">
        <f>'Data Entry'!O1323</f>
        <v>0</v>
      </c>
      <c r="G1322">
        <f>'Data Entry'!P1323</f>
        <v>0</v>
      </c>
      <c r="H1322">
        <f>'Data Entry'!Q1323</f>
        <v>0</v>
      </c>
      <c r="I1322">
        <f>'Data Entry'!R1323</f>
        <v>0</v>
      </c>
      <c r="J1322">
        <f t="shared" ref="J1322:J1385" si="231">E1322+G1322+I1322</f>
        <v>0</v>
      </c>
      <c r="K1322" s="1">
        <f>SUMIFS('I want to cry'!C$2:C$2000,'I want to cry'!$A$2:$A$2000,$B1322,'I want to cry'!$B$2:$B$2000,$C1322)</f>
        <v>0</v>
      </c>
      <c r="L1322" s="1">
        <f>SUMIFS('I want to cry'!D$2:D$2000,'I want to cry'!$A$2:$A$2000,$B1322,'I want to cry'!$B$2:$B$2000,$C1322)</f>
        <v>0</v>
      </c>
      <c r="M1322" s="1">
        <f>SUMIFS('I want to cry'!E$2:E$2000,'I want to cry'!$A$2:$A$2000,$B1322,'I want to cry'!$B$2:$B$2000,$C1322)</f>
        <v>0</v>
      </c>
      <c r="N1322" s="1">
        <f t="shared" ref="N1322:N1385" si="232">IF(K1322&lt;1.5,0,IF(E1322&lt;2.5,0,E1322/K1322))</f>
        <v>0</v>
      </c>
      <c r="O1322" s="1">
        <f t="shared" ref="O1322:O1385" si="233">IF(L1322&lt;1.5,0,IF(G1322&lt;2.5,0,G1322/L1322))</f>
        <v>0</v>
      </c>
      <c r="P1322" s="1">
        <f t="shared" ref="P1322:P1385" si="234">IF(M1322&lt;1.5,0,IF(I1322&lt;2.5,0,I1322/M1322))</f>
        <v>0</v>
      </c>
      <c r="Q1322" s="1">
        <f>SUMIF('I have a blue banner'!A$2:A$2000,D1322,'I have a blue banner'!L$2:L$2000)</f>
        <v>0</v>
      </c>
      <c r="R1322" s="1">
        <f>SUMIF('I have a blue banner'!A$2:A$2000,F1322,'I have a blue banner'!L$2:L$2000)</f>
        <v>0</v>
      </c>
      <c r="S1322" s="1">
        <f>SUMIF('I have a blue banner'!A$2:A$2000,I1322,'I have a blue banner'!L$2:L$2000)</f>
        <v>0</v>
      </c>
      <c r="T1322" s="1">
        <f>SUMIF('I wanna go biking'!A$2:A$1000,D1322,'I wanna go biking'!D$2:D$2000)</f>
        <v>0</v>
      </c>
      <c r="U1322" s="1">
        <f>SUMIF('I wanna go biking'!A$2:A$2000,F1322,'I wanna go biking'!D$2:D$2000)</f>
        <v>0</v>
      </c>
      <c r="V1322" s="1">
        <f>SUMIF('I wanna go biking'!A$2:A$2000,H1322,'I wanna go biking'!D$2:D$2000)</f>
        <v>0</v>
      </c>
      <c r="W1322">
        <f t="shared" ref="W1322:W1385" si="235">T1322-Q1322</f>
        <v>0</v>
      </c>
      <c r="X1322">
        <f t="shared" ref="X1322:X1385" si="236">U1322-R1322</f>
        <v>0</v>
      </c>
      <c r="Y1322">
        <f t="shared" ref="Y1322:Y1385" si="237">V1322-S1322</f>
        <v>0</v>
      </c>
      <c r="Z1322">
        <f t="shared" ref="Z1322:Z1385" si="238">W1322*N1322</f>
        <v>0</v>
      </c>
      <c r="AA1322">
        <f t="shared" ref="AA1322:AA1385" si="239">X1322*O1322</f>
        <v>0</v>
      </c>
      <c r="AB1322">
        <f t="shared" ref="AB1322:AB1385" si="240">Y1322*P1322</f>
        <v>0</v>
      </c>
      <c r="AC1322" s="25">
        <f t="shared" ref="AC1322:AC1385" si="241">SUM(Z1322:AB1322)</f>
        <v>0</v>
      </c>
    </row>
    <row r="1323" spans="1:29">
      <c r="A1323">
        <f>'Data Entry'!A1324</f>
        <v>0</v>
      </c>
      <c r="B1323">
        <f>'Data Entry'!B1324</f>
        <v>0</v>
      </c>
      <c r="C1323">
        <f>'Data Entry'!C1324</f>
        <v>0</v>
      </c>
      <c r="D1323">
        <f>'Data Entry'!M1324</f>
        <v>0</v>
      </c>
      <c r="E1323">
        <f>'Data Entry'!N1324</f>
        <v>0</v>
      </c>
      <c r="F1323">
        <f>'Data Entry'!O1324</f>
        <v>0</v>
      </c>
      <c r="G1323">
        <f>'Data Entry'!P1324</f>
        <v>0</v>
      </c>
      <c r="H1323">
        <f>'Data Entry'!Q1324</f>
        <v>0</v>
      </c>
      <c r="I1323">
        <f>'Data Entry'!R1324</f>
        <v>0</v>
      </c>
      <c r="J1323">
        <f t="shared" si="231"/>
        <v>0</v>
      </c>
      <c r="K1323" s="1">
        <f>SUMIFS('I want to cry'!C$2:C$2000,'I want to cry'!$A$2:$A$2000,$B1323,'I want to cry'!$B$2:$B$2000,$C1323)</f>
        <v>0</v>
      </c>
      <c r="L1323" s="1">
        <f>SUMIFS('I want to cry'!D$2:D$2000,'I want to cry'!$A$2:$A$2000,$B1323,'I want to cry'!$B$2:$B$2000,$C1323)</f>
        <v>0</v>
      </c>
      <c r="M1323" s="1">
        <f>SUMIFS('I want to cry'!E$2:E$2000,'I want to cry'!$A$2:$A$2000,$B1323,'I want to cry'!$B$2:$B$2000,$C1323)</f>
        <v>0</v>
      </c>
      <c r="N1323" s="1">
        <f t="shared" si="232"/>
        <v>0</v>
      </c>
      <c r="O1323" s="1">
        <f t="shared" si="233"/>
        <v>0</v>
      </c>
      <c r="P1323" s="1">
        <f t="shared" si="234"/>
        <v>0</v>
      </c>
      <c r="Q1323" s="1">
        <f>SUMIF('I have a blue banner'!A$2:A$2000,D1323,'I have a blue banner'!L$2:L$2000)</f>
        <v>0</v>
      </c>
      <c r="R1323" s="1">
        <f>SUMIF('I have a blue banner'!A$2:A$2000,F1323,'I have a blue banner'!L$2:L$2000)</f>
        <v>0</v>
      </c>
      <c r="S1323" s="1">
        <f>SUMIF('I have a blue banner'!A$2:A$2000,I1323,'I have a blue banner'!L$2:L$2000)</f>
        <v>0</v>
      </c>
      <c r="T1323" s="1">
        <f>SUMIF('I wanna go biking'!A$2:A$1000,D1323,'I wanna go biking'!D$2:D$2000)</f>
        <v>0</v>
      </c>
      <c r="U1323" s="1">
        <f>SUMIF('I wanna go biking'!A$2:A$2000,F1323,'I wanna go biking'!D$2:D$2000)</f>
        <v>0</v>
      </c>
      <c r="V1323" s="1">
        <f>SUMIF('I wanna go biking'!A$2:A$2000,H1323,'I wanna go biking'!D$2:D$2000)</f>
        <v>0</v>
      </c>
      <c r="W1323">
        <f t="shared" si="235"/>
        <v>0</v>
      </c>
      <c r="X1323">
        <f t="shared" si="236"/>
        <v>0</v>
      </c>
      <c r="Y1323">
        <f t="shared" si="237"/>
        <v>0</v>
      </c>
      <c r="Z1323">
        <f t="shared" si="238"/>
        <v>0</v>
      </c>
      <c r="AA1323">
        <f t="shared" si="239"/>
        <v>0</v>
      </c>
      <c r="AB1323">
        <f t="shared" si="240"/>
        <v>0</v>
      </c>
      <c r="AC1323" s="25">
        <f t="shared" si="241"/>
        <v>0</v>
      </c>
    </row>
    <row r="1324" spans="1:29">
      <c r="A1324">
        <f>'Data Entry'!A1325</f>
        <v>0</v>
      </c>
      <c r="B1324">
        <f>'Data Entry'!B1325</f>
        <v>0</v>
      </c>
      <c r="C1324">
        <f>'Data Entry'!C1325</f>
        <v>0</v>
      </c>
      <c r="D1324">
        <f>'Data Entry'!M1325</f>
        <v>0</v>
      </c>
      <c r="E1324">
        <f>'Data Entry'!N1325</f>
        <v>0</v>
      </c>
      <c r="F1324">
        <f>'Data Entry'!O1325</f>
        <v>0</v>
      </c>
      <c r="G1324">
        <f>'Data Entry'!P1325</f>
        <v>0</v>
      </c>
      <c r="H1324">
        <f>'Data Entry'!Q1325</f>
        <v>0</v>
      </c>
      <c r="I1324">
        <f>'Data Entry'!R1325</f>
        <v>0</v>
      </c>
      <c r="J1324">
        <f t="shared" si="231"/>
        <v>0</v>
      </c>
      <c r="K1324" s="1">
        <f>SUMIFS('I want to cry'!C$2:C$2000,'I want to cry'!$A$2:$A$2000,$B1324,'I want to cry'!$B$2:$B$2000,$C1324)</f>
        <v>0</v>
      </c>
      <c r="L1324" s="1">
        <f>SUMIFS('I want to cry'!D$2:D$2000,'I want to cry'!$A$2:$A$2000,$B1324,'I want to cry'!$B$2:$B$2000,$C1324)</f>
        <v>0</v>
      </c>
      <c r="M1324" s="1">
        <f>SUMIFS('I want to cry'!E$2:E$2000,'I want to cry'!$A$2:$A$2000,$B1324,'I want to cry'!$B$2:$B$2000,$C1324)</f>
        <v>0</v>
      </c>
      <c r="N1324" s="1">
        <f t="shared" si="232"/>
        <v>0</v>
      </c>
      <c r="O1324" s="1">
        <f t="shared" si="233"/>
        <v>0</v>
      </c>
      <c r="P1324" s="1">
        <f t="shared" si="234"/>
        <v>0</v>
      </c>
      <c r="Q1324" s="1">
        <f>SUMIF('I have a blue banner'!A$2:A$2000,D1324,'I have a blue banner'!L$2:L$2000)</f>
        <v>0</v>
      </c>
      <c r="R1324" s="1">
        <f>SUMIF('I have a blue banner'!A$2:A$2000,F1324,'I have a blue banner'!L$2:L$2000)</f>
        <v>0</v>
      </c>
      <c r="S1324" s="1">
        <f>SUMIF('I have a blue banner'!A$2:A$2000,I1324,'I have a blue banner'!L$2:L$2000)</f>
        <v>0</v>
      </c>
      <c r="T1324" s="1">
        <f>SUMIF('I wanna go biking'!A$2:A$1000,D1324,'I wanna go biking'!D$2:D$2000)</f>
        <v>0</v>
      </c>
      <c r="U1324" s="1">
        <f>SUMIF('I wanna go biking'!A$2:A$2000,F1324,'I wanna go biking'!D$2:D$2000)</f>
        <v>0</v>
      </c>
      <c r="V1324" s="1">
        <f>SUMIF('I wanna go biking'!A$2:A$2000,H1324,'I wanna go biking'!D$2:D$2000)</f>
        <v>0</v>
      </c>
      <c r="W1324">
        <f t="shared" si="235"/>
        <v>0</v>
      </c>
      <c r="X1324">
        <f t="shared" si="236"/>
        <v>0</v>
      </c>
      <c r="Y1324">
        <f t="shared" si="237"/>
        <v>0</v>
      </c>
      <c r="Z1324">
        <f t="shared" si="238"/>
        <v>0</v>
      </c>
      <c r="AA1324">
        <f t="shared" si="239"/>
        <v>0</v>
      </c>
      <c r="AB1324">
        <f t="shared" si="240"/>
        <v>0</v>
      </c>
      <c r="AC1324" s="25">
        <f t="shared" si="241"/>
        <v>0</v>
      </c>
    </row>
    <row r="1325" spans="1:29">
      <c r="A1325">
        <f>'Data Entry'!A1326</f>
        <v>0</v>
      </c>
      <c r="B1325">
        <f>'Data Entry'!B1326</f>
        <v>0</v>
      </c>
      <c r="C1325">
        <f>'Data Entry'!C1326</f>
        <v>0</v>
      </c>
      <c r="D1325">
        <f>'Data Entry'!M1326</f>
        <v>0</v>
      </c>
      <c r="E1325">
        <f>'Data Entry'!N1326</f>
        <v>0</v>
      </c>
      <c r="F1325">
        <f>'Data Entry'!O1326</f>
        <v>0</v>
      </c>
      <c r="G1325">
        <f>'Data Entry'!P1326</f>
        <v>0</v>
      </c>
      <c r="H1325">
        <f>'Data Entry'!Q1326</f>
        <v>0</v>
      </c>
      <c r="I1325">
        <f>'Data Entry'!R1326</f>
        <v>0</v>
      </c>
      <c r="J1325">
        <f t="shared" si="231"/>
        <v>0</v>
      </c>
      <c r="K1325" s="1">
        <f>SUMIFS('I want to cry'!C$2:C$2000,'I want to cry'!$A$2:$A$2000,$B1325,'I want to cry'!$B$2:$B$2000,$C1325)</f>
        <v>0</v>
      </c>
      <c r="L1325" s="1">
        <f>SUMIFS('I want to cry'!D$2:D$2000,'I want to cry'!$A$2:$A$2000,$B1325,'I want to cry'!$B$2:$B$2000,$C1325)</f>
        <v>0</v>
      </c>
      <c r="M1325" s="1">
        <f>SUMIFS('I want to cry'!E$2:E$2000,'I want to cry'!$A$2:$A$2000,$B1325,'I want to cry'!$B$2:$B$2000,$C1325)</f>
        <v>0</v>
      </c>
      <c r="N1325" s="1">
        <f t="shared" si="232"/>
        <v>0</v>
      </c>
      <c r="O1325" s="1">
        <f t="shared" si="233"/>
        <v>0</v>
      </c>
      <c r="P1325" s="1">
        <f t="shared" si="234"/>
        <v>0</v>
      </c>
      <c r="Q1325" s="1">
        <f>SUMIF('I have a blue banner'!A$2:A$2000,D1325,'I have a blue banner'!L$2:L$2000)</f>
        <v>0</v>
      </c>
      <c r="R1325" s="1">
        <f>SUMIF('I have a blue banner'!A$2:A$2000,F1325,'I have a blue banner'!L$2:L$2000)</f>
        <v>0</v>
      </c>
      <c r="S1325" s="1">
        <f>SUMIF('I have a blue banner'!A$2:A$2000,I1325,'I have a blue banner'!L$2:L$2000)</f>
        <v>0</v>
      </c>
      <c r="T1325" s="1">
        <f>SUMIF('I wanna go biking'!A$2:A$1000,D1325,'I wanna go biking'!D$2:D$2000)</f>
        <v>0</v>
      </c>
      <c r="U1325" s="1">
        <f>SUMIF('I wanna go biking'!A$2:A$2000,F1325,'I wanna go biking'!D$2:D$2000)</f>
        <v>0</v>
      </c>
      <c r="V1325" s="1">
        <f>SUMIF('I wanna go biking'!A$2:A$2000,H1325,'I wanna go biking'!D$2:D$2000)</f>
        <v>0</v>
      </c>
      <c r="W1325">
        <f t="shared" si="235"/>
        <v>0</v>
      </c>
      <c r="X1325">
        <f t="shared" si="236"/>
        <v>0</v>
      </c>
      <c r="Y1325">
        <f t="shared" si="237"/>
        <v>0</v>
      </c>
      <c r="Z1325">
        <f t="shared" si="238"/>
        <v>0</v>
      </c>
      <c r="AA1325">
        <f t="shared" si="239"/>
        <v>0</v>
      </c>
      <c r="AB1325">
        <f t="shared" si="240"/>
        <v>0</v>
      </c>
      <c r="AC1325" s="25">
        <f t="shared" si="241"/>
        <v>0</v>
      </c>
    </row>
    <row r="1326" spans="1:29">
      <c r="A1326">
        <f>'Data Entry'!A1327</f>
        <v>0</v>
      </c>
      <c r="B1326">
        <f>'Data Entry'!B1327</f>
        <v>0</v>
      </c>
      <c r="C1326">
        <f>'Data Entry'!C1327</f>
        <v>0</v>
      </c>
      <c r="D1326">
        <f>'Data Entry'!M1327</f>
        <v>0</v>
      </c>
      <c r="E1326">
        <f>'Data Entry'!N1327</f>
        <v>0</v>
      </c>
      <c r="F1326">
        <f>'Data Entry'!O1327</f>
        <v>0</v>
      </c>
      <c r="G1326">
        <f>'Data Entry'!P1327</f>
        <v>0</v>
      </c>
      <c r="H1326">
        <f>'Data Entry'!Q1327</f>
        <v>0</v>
      </c>
      <c r="I1326">
        <f>'Data Entry'!R1327</f>
        <v>0</v>
      </c>
      <c r="J1326">
        <f t="shared" si="231"/>
        <v>0</v>
      </c>
      <c r="K1326" s="1">
        <f>SUMIFS('I want to cry'!C$2:C$2000,'I want to cry'!$A$2:$A$2000,$B1326,'I want to cry'!$B$2:$B$2000,$C1326)</f>
        <v>0</v>
      </c>
      <c r="L1326" s="1">
        <f>SUMIFS('I want to cry'!D$2:D$2000,'I want to cry'!$A$2:$A$2000,$B1326,'I want to cry'!$B$2:$B$2000,$C1326)</f>
        <v>0</v>
      </c>
      <c r="M1326" s="1">
        <f>SUMIFS('I want to cry'!E$2:E$2000,'I want to cry'!$A$2:$A$2000,$B1326,'I want to cry'!$B$2:$B$2000,$C1326)</f>
        <v>0</v>
      </c>
      <c r="N1326" s="1">
        <f t="shared" si="232"/>
        <v>0</v>
      </c>
      <c r="O1326" s="1">
        <f t="shared" si="233"/>
        <v>0</v>
      </c>
      <c r="P1326" s="1">
        <f t="shared" si="234"/>
        <v>0</v>
      </c>
      <c r="Q1326" s="1">
        <f>SUMIF('I have a blue banner'!A$2:A$2000,D1326,'I have a blue banner'!L$2:L$2000)</f>
        <v>0</v>
      </c>
      <c r="R1326" s="1">
        <f>SUMIF('I have a blue banner'!A$2:A$2000,F1326,'I have a blue banner'!L$2:L$2000)</f>
        <v>0</v>
      </c>
      <c r="S1326" s="1">
        <f>SUMIF('I have a blue banner'!A$2:A$2000,I1326,'I have a blue banner'!L$2:L$2000)</f>
        <v>0</v>
      </c>
      <c r="T1326" s="1">
        <f>SUMIF('I wanna go biking'!A$2:A$1000,D1326,'I wanna go biking'!D$2:D$2000)</f>
        <v>0</v>
      </c>
      <c r="U1326" s="1">
        <f>SUMIF('I wanna go biking'!A$2:A$2000,F1326,'I wanna go biking'!D$2:D$2000)</f>
        <v>0</v>
      </c>
      <c r="V1326" s="1">
        <f>SUMIF('I wanna go biking'!A$2:A$2000,H1326,'I wanna go biking'!D$2:D$2000)</f>
        <v>0</v>
      </c>
      <c r="W1326">
        <f t="shared" si="235"/>
        <v>0</v>
      </c>
      <c r="X1326">
        <f t="shared" si="236"/>
        <v>0</v>
      </c>
      <c r="Y1326">
        <f t="shared" si="237"/>
        <v>0</v>
      </c>
      <c r="Z1326">
        <f t="shared" si="238"/>
        <v>0</v>
      </c>
      <c r="AA1326">
        <f t="shared" si="239"/>
        <v>0</v>
      </c>
      <c r="AB1326">
        <f t="shared" si="240"/>
        <v>0</v>
      </c>
      <c r="AC1326" s="25">
        <f t="shared" si="241"/>
        <v>0</v>
      </c>
    </row>
    <row r="1327" spans="1:29">
      <c r="A1327">
        <f>'Data Entry'!A1328</f>
        <v>0</v>
      </c>
      <c r="B1327">
        <f>'Data Entry'!B1328</f>
        <v>0</v>
      </c>
      <c r="C1327">
        <f>'Data Entry'!C1328</f>
        <v>0</v>
      </c>
      <c r="D1327">
        <f>'Data Entry'!M1328</f>
        <v>0</v>
      </c>
      <c r="E1327">
        <f>'Data Entry'!N1328</f>
        <v>0</v>
      </c>
      <c r="F1327">
        <f>'Data Entry'!O1328</f>
        <v>0</v>
      </c>
      <c r="G1327">
        <f>'Data Entry'!P1328</f>
        <v>0</v>
      </c>
      <c r="H1327">
        <f>'Data Entry'!Q1328</f>
        <v>0</v>
      </c>
      <c r="I1327">
        <f>'Data Entry'!R1328</f>
        <v>0</v>
      </c>
      <c r="J1327">
        <f t="shared" si="231"/>
        <v>0</v>
      </c>
      <c r="K1327" s="1">
        <f>SUMIFS('I want to cry'!C$2:C$2000,'I want to cry'!$A$2:$A$2000,$B1327,'I want to cry'!$B$2:$B$2000,$C1327)</f>
        <v>0</v>
      </c>
      <c r="L1327" s="1">
        <f>SUMIFS('I want to cry'!D$2:D$2000,'I want to cry'!$A$2:$A$2000,$B1327,'I want to cry'!$B$2:$B$2000,$C1327)</f>
        <v>0</v>
      </c>
      <c r="M1327" s="1">
        <f>SUMIFS('I want to cry'!E$2:E$2000,'I want to cry'!$A$2:$A$2000,$B1327,'I want to cry'!$B$2:$B$2000,$C1327)</f>
        <v>0</v>
      </c>
      <c r="N1327" s="1">
        <f t="shared" si="232"/>
        <v>0</v>
      </c>
      <c r="O1327" s="1">
        <f t="shared" si="233"/>
        <v>0</v>
      </c>
      <c r="P1327" s="1">
        <f t="shared" si="234"/>
        <v>0</v>
      </c>
      <c r="Q1327" s="1">
        <f>SUMIF('I have a blue banner'!A$2:A$2000,D1327,'I have a blue banner'!L$2:L$2000)</f>
        <v>0</v>
      </c>
      <c r="R1327" s="1">
        <f>SUMIF('I have a blue banner'!A$2:A$2000,F1327,'I have a blue banner'!L$2:L$2000)</f>
        <v>0</v>
      </c>
      <c r="S1327" s="1">
        <f>SUMIF('I have a blue banner'!A$2:A$2000,I1327,'I have a blue banner'!L$2:L$2000)</f>
        <v>0</v>
      </c>
      <c r="T1327" s="1">
        <f>SUMIF('I wanna go biking'!A$2:A$1000,D1327,'I wanna go biking'!D$2:D$2000)</f>
        <v>0</v>
      </c>
      <c r="U1327" s="1">
        <f>SUMIF('I wanna go biking'!A$2:A$2000,F1327,'I wanna go biking'!D$2:D$2000)</f>
        <v>0</v>
      </c>
      <c r="V1327" s="1">
        <f>SUMIF('I wanna go biking'!A$2:A$2000,H1327,'I wanna go biking'!D$2:D$2000)</f>
        <v>0</v>
      </c>
      <c r="W1327">
        <f t="shared" si="235"/>
        <v>0</v>
      </c>
      <c r="X1327">
        <f t="shared" si="236"/>
        <v>0</v>
      </c>
      <c r="Y1327">
        <f t="shared" si="237"/>
        <v>0</v>
      </c>
      <c r="Z1327">
        <f t="shared" si="238"/>
        <v>0</v>
      </c>
      <c r="AA1327">
        <f t="shared" si="239"/>
        <v>0</v>
      </c>
      <c r="AB1327">
        <f t="shared" si="240"/>
        <v>0</v>
      </c>
      <c r="AC1327" s="25">
        <f t="shared" si="241"/>
        <v>0</v>
      </c>
    </row>
    <row r="1328" spans="1:29">
      <c r="A1328">
        <f>'Data Entry'!A1329</f>
        <v>0</v>
      </c>
      <c r="B1328">
        <f>'Data Entry'!B1329</f>
        <v>0</v>
      </c>
      <c r="C1328">
        <f>'Data Entry'!C1329</f>
        <v>0</v>
      </c>
      <c r="D1328">
        <f>'Data Entry'!M1329</f>
        <v>0</v>
      </c>
      <c r="E1328">
        <f>'Data Entry'!N1329</f>
        <v>0</v>
      </c>
      <c r="F1328">
        <f>'Data Entry'!O1329</f>
        <v>0</v>
      </c>
      <c r="G1328">
        <f>'Data Entry'!P1329</f>
        <v>0</v>
      </c>
      <c r="H1328">
        <f>'Data Entry'!Q1329</f>
        <v>0</v>
      </c>
      <c r="I1328">
        <f>'Data Entry'!R1329</f>
        <v>0</v>
      </c>
      <c r="J1328">
        <f t="shared" si="231"/>
        <v>0</v>
      </c>
      <c r="K1328" s="1">
        <f>SUMIFS('I want to cry'!C$2:C$2000,'I want to cry'!$A$2:$A$2000,$B1328,'I want to cry'!$B$2:$B$2000,$C1328)</f>
        <v>0</v>
      </c>
      <c r="L1328" s="1">
        <f>SUMIFS('I want to cry'!D$2:D$2000,'I want to cry'!$A$2:$A$2000,$B1328,'I want to cry'!$B$2:$B$2000,$C1328)</f>
        <v>0</v>
      </c>
      <c r="M1328" s="1">
        <f>SUMIFS('I want to cry'!E$2:E$2000,'I want to cry'!$A$2:$A$2000,$B1328,'I want to cry'!$B$2:$B$2000,$C1328)</f>
        <v>0</v>
      </c>
      <c r="N1328" s="1">
        <f t="shared" si="232"/>
        <v>0</v>
      </c>
      <c r="O1328" s="1">
        <f t="shared" si="233"/>
        <v>0</v>
      </c>
      <c r="P1328" s="1">
        <f t="shared" si="234"/>
        <v>0</v>
      </c>
      <c r="Q1328" s="1">
        <f>SUMIF('I have a blue banner'!A$2:A$2000,D1328,'I have a blue banner'!L$2:L$2000)</f>
        <v>0</v>
      </c>
      <c r="R1328" s="1">
        <f>SUMIF('I have a blue banner'!A$2:A$2000,F1328,'I have a blue banner'!L$2:L$2000)</f>
        <v>0</v>
      </c>
      <c r="S1328" s="1">
        <f>SUMIF('I have a blue banner'!A$2:A$2000,I1328,'I have a blue banner'!L$2:L$2000)</f>
        <v>0</v>
      </c>
      <c r="T1328" s="1">
        <f>SUMIF('I wanna go biking'!A$2:A$1000,D1328,'I wanna go biking'!D$2:D$2000)</f>
        <v>0</v>
      </c>
      <c r="U1328" s="1">
        <f>SUMIF('I wanna go biking'!A$2:A$2000,F1328,'I wanna go biking'!D$2:D$2000)</f>
        <v>0</v>
      </c>
      <c r="V1328" s="1">
        <f>SUMIF('I wanna go biking'!A$2:A$2000,H1328,'I wanna go biking'!D$2:D$2000)</f>
        <v>0</v>
      </c>
      <c r="W1328">
        <f t="shared" si="235"/>
        <v>0</v>
      </c>
      <c r="X1328">
        <f t="shared" si="236"/>
        <v>0</v>
      </c>
      <c r="Y1328">
        <f t="shared" si="237"/>
        <v>0</v>
      </c>
      <c r="Z1328">
        <f t="shared" si="238"/>
        <v>0</v>
      </c>
      <c r="AA1328">
        <f t="shared" si="239"/>
        <v>0</v>
      </c>
      <c r="AB1328">
        <f t="shared" si="240"/>
        <v>0</v>
      </c>
      <c r="AC1328" s="25">
        <f t="shared" si="241"/>
        <v>0</v>
      </c>
    </row>
    <row r="1329" spans="1:29">
      <c r="A1329">
        <f>'Data Entry'!A1330</f>
        <v>0</v>
      </c>
      <c r="B1329">
        <f>'Data Entry'!B1330</f>
        <v>0</v>
      </c>
      <c r="C1329">
        <f>'Data Entry'!C1330</f>
        <v>0</v>
      </c>
      <c r="D1329">
        <f>'Data Entry'!M1330</f>
        <v>0</v>
      </c>
      <c r="E1329">
        <f>'Data Entry'!N1330</f>
        <v>0</v>
      </c>
      <c r="F1329">
        <f>'Data Entry'!O1330</f>
        <v>0</v>
      </c>
      <c r="G1329">
        <f>'Data Entry'!P1330</f>
        <v>0</v>
      </c>
      <c r="H1329">
        <f>'Data Entry'!Q1330</f>
        <v>0</v>
      </c>
      <c r="I1329">
        <f>'Data Entry'!R1330</f>
        <v>0</v>
      </c>
      <c r="J1329">
        <f t="shared" si="231"/>
        <v>0</v>
      </c>
      <c r="K1329" s="1">
        <f>SUMIFS('I want to cry'!C$2:C$2000,'I want to cry'!$A$2:$A$2000,$B1329,'I want to cry'!$B$2:$B$2000,$C1329)</f>
        <v>0</v>
      </c>
      <c r="L1329" s="1">
        <f>SUMIFS('I want to cry'!D$2:D$2000,'I want to cry'!$A$2:$A$2000,$B1329,'I want to cry'!$B$2:$B$2000,$C1329)</f>
        <v>0</v>
      </c>
      <c r="M1329" s="1">
        <f>SUMIFS('I want to cry'!E$2:E$2000,'I want to cry'!$A$2:$A$2000,$B1329,'I want to cry'!$B$2:$B$2000,$C1329)</f>
        <v>0</v>
      </c>
      <c r="N1329" s="1">
        <f t="shared" si="232"/>
        <v>0</v>
      </c>
      <c r="O1329" s="1">
        <f t="shared" si="233"/>
        <v>0</v>
      </c>
      <c r="P1329" s="1">
        <f t="shared" si="234"/>
        <v>0</v>
      </c>
      <c r="Q1329" s="1">
        <f>SUMIF('I have a blue banner'!A$2:A$2000,D1329,'I have a blue banner'!L$2:L$2000)</f>
        <v>0</v>
      </c>
      <c r="R1329" s="1">
        <f>SUMIF('I have a blue banner'!A$2:A$2000,F1329,'I have a blue banner'!L$2:L$2000)</f>
        <v>0</v>
      </c>
      <c r="S1329" s="1">
        <f>SUMIF('I have a blue banner'!A$2:A$2000,I1329,'I have a blue banner'!L$2:L$2000)</f>
        <v>0</v>
      </c>
      <c r="T1329" s="1">
        <f>SUMIF('I wanna go biking'!A$2:A$1000,D1329,'I wanna go biking'!D$2:D$2000)</f>
        <v>0</v>
      </c>
      <c r="U1329" s="1">
        <f>SUMIF('I wanna go biking'!A$2:A$2000,F1329,'I wanna go biking'!D$2:D$2000)</f>
        <v>0</v>
      </c>
      <c r="V1329" s="1">
        <f>SUMIF('I wanna go biking'!A$2:A$2000,H1329,'I wanna go biking'!D$2:D$2000)</f>
        <v>0</v>
      </c>
      <c r="W1329">
        <f t="shared" si="235"/>
        <v>0</v>
      </c>
      <c r="X1329">
        <f t="shared" si="236"/>
        <v>0</v>
      </c>
      <c r="Y1329">
        <f t="shared" si="237"/>
        <v>0</v>
      </c>
      <c r="Z1329">
        <f t="shared" si="238"/>
        <v>0</v>
      </c>
      <c r="AA1329">
        <f t="shared" si="239"/>
        <v>0</v>
      </c>
      <c r="AB1329">
        <f t="shared" si="240"/>
        <v>0</v>
      </c>
      <c r="AC1329" s="25">
        <f t="shared" si="241"/>
        <v>0</v>
      </c>
    </row>
    <row r="1330" spans="1:29">
      <c r="A1330">
        <f>'Data Entry'!A1331</f>
        <v>0</v>
      </c>
      <c r="B1330">
        <f>'Data Entry'!B1331</f>
        <v>0</v>
      </c>
      <c r="C1330">
        <f>'Data Entry'!C1331</f>
        <v>0</v>
      </c>
      <c r="D1330">
        <f>'Data Entry'!M1331</f>
        <v>0</v>
      </c>
      <c r="E1330">
        <f>'Data Entry'!N1331</f>
        <v>0</v>
      </c>
      <c r="F1330">
        <f>'Data Entry'!O1331</f>
        <v>0</v>
      </c>
      <c r="G1330">
        <f>'Data Entry'!P1331</f>
        <v>0</v>
      </c>
      <c r="H1330">
        <f>'Data Entry'!Q1331</f>
        <v>0</v>
      </c>
      <c r="I1330">
        <f>'Data Entry'!R1331</f>
        <v>0</v>
      </c>
      <c r="J1330">
        <f t="shared" si="231"/>
        <v>0</v>
      </c>
      <c r="K1330" s="1">
        <f>SUMIFS('I want to cry'!C$2:C$2000,'I want to cry'!$A$2:$A$2000,$B1330,'I want to cry'!$B$2:$B$2000,$C1330)</f>
        <v>0</v>
      </c>
      <c r="L1330" s="1">
        <f>SUMIFS('I want to cry'!D$2:D$2000,'I want to cry'!$A$2:$A$2000,$B1330,'I want to cry'!$B$2:$B$2000,$C1330)</f>
        <v>0</v>
      </c>
      <c r="M1330" s="1">
        <f>SUMIFS('I want to cry'!E$2:E$2000,'I want to cry'!$A$2:$A$2000,$B1330,'I want to cry'!$B$2:$B$2000,$C1330)</f>
        <v>0</v>
      </c>
      <c r="N1330" s="1">
        <f t="shared" si="232"/>
        <v>0</v>
      </c>
      <c r="O1330" s="1">
        <f t="shared" si="233"/>
        <v>0</v>
      </c>
      <c r="P1330" s="1">
        <f t="shared" si="234"/>
        <v>0</v>
      </c>
      <c r="Q1330" s="1">
        <f>SUMIF('I have a blue banner'!A$2:A$2000,D1330,'I have a blue banner'!L$2:L$2000)</f>
        <v>0</v>
      </c>
      <c r="R1330" s="1">
        <f>SUMIF('I have a blue banner'!A$2:A$2000,F1330,'I have a blue banner'!L$2:L$2000)</f>
        <v>0</v>
      </c>
      <c r="S1330" s="1">
        <f>SUMIF('I have a blue banner'!A$2:A$2000,I1330,'I have a blue banner'!L$2:L$2000)</f>
        <v>0</v>
      </c>
      <c r="T1330" s="1">
        <f>SUMIF('I wanna go biking'!A$2:A$1000,D1330,'I wanna go biking'!D$2:D$2000)</f>
        <v>0</v>
      </c>
      <c r="U1330" s="1">
        <f>SUMIF('I wanna go biking'!A$2:A$2000,F1330,'I wanna go biking'!D$2:D$2000)</f>
        <v>0</v>
      </c>
      <c r="V1330" s="1">
        <f>SUMIF('I wanna go biking'!A$2:A$2000,H1330,'I wanna go biking'!D$2:D$2000)</f>
        <v>0</v>
      </c>
      <c r="W1330">
        <f t="shared" si="235"/>
        <v>0</v>
      </c>
      <c r="X1330">
        <f t="shared" si="236"/>
        <v>0</v>
      </c>
      <c r="Y1330">
        <f t="shared" si="237"/>
        <v>0</v>
      </c>
      <c r="Z1330">
        <f t="shared" si="238"/>
        <v>0</v>
      </c>
      <c r="AA1330">
        <f t="shared" si="239"/>
        <v>0</v>
      </c>
      <c r="AB1330">
        <f t="shared" si="240"/>
        <v>0</v>
      </c>
      <c r="AC1330" s="25">
        <f t="shared" si="241"/>
        <v>0</v>
      </c>
    </row>
    <row r="1331" spans="1:29">
      <c r="A1331">
        <f>'Data Entry'!A1332</f>
        <v>0</v>
      </c>
      <c r="B1331">
        <f>'Data Entry'!B1332</f>
        <v>0</v>
      </c>
      <c r="C1331">
        <f>'Data Entry'!C1332</f>
        <v>0</v>
      </c>
      <c r="D1331">
        <f>'Data Entry'!M1332</f>
        <v>0</v>
      </c>
      <c r="E1331">
        <f>'Data Entry'!N1332</f>
        <v>0</v>
      </c>
      <c r="F1331">
        <f>'Data Entry'!O1332</f>
        <v>0</v>
      </c>
      <c r="G1331">
        <f>'Data Entry'!P1332</f>
        <v>0</v>
      </c>
      <c r="H1331">
        <f>'Data Entry'!Q1332</f>
        <v>0</v>
      </c>
      <c r="I1331">
        <f>'Data Entry'!R1332</f>
        <v>0</v>
      </c>
      <c r="J1331">
        <f t="shared" si="231"/>
        <v>0</v>
      </c>
      <c r="K1331" s="1">
        <f>SUMIFS('I want to cry'!C$2:C$2000,'I want to cry'!$A$2:$A$2000,$B1331,'I want to cry'!$B$2:$B$2000,$C1331)</f>
        <v>0</v>
      </c>
      <c r="L1331" s="1">
        <f>SUMIFS('I want to cry'!D$2:D$2000,'I want to cry'!$A$2:$A$2000,$B1331,'I want to cry'!$B$2:$B$2000,$C1331)</f>
        <v>0</v>
      </c>
      <c r="M1331" s="1">
        <f>SUMIFS('I want to cry'!E$2:E$2000,'I want to cry'!$A$2:$A$2000,$B1331,'I want to cry'!$B$2:$B$2000,$C1331)</f>
        <v>0</v>
      </c>
      <c r="N1331" s="1">
        <f t="shared" si="232"/>
        <v>0</v>
      </c>
      <c r="O1331" s="1">
        <f t="shared" si="233"/>
        <v>0</v>
      </c>
      <c r="P1331" s="1">
        <f t="shared" si="234"/>
        <v>0</v>
      </c>
      <c r="Q1331" s="1">
        <f>SUMIF('I have a blue banner'!A$2:A$2000,D1331,'I have a blue banner'!L$2:L$2000)</f>
        <v>0</v>
      </c>
      <c r="R1331" s="1">
        <f>SUMIF('I have a blue banner'!A$2:A$2000,F1331,'I have a blue banner'!L$2:L$2000)</f>
        <v>0</v>
      </c>
      <c r="S1331" s="1">
        <f>SUMIF('I have a blue banner'!A$2:A$2000,I1331,'I have a blue banner'!L$2:L$2000)</f>
        <v>0</v>
      </c>
      <c r="T1331" s="1">
        <f>SUMIF('I wanna go biking'!A$2:A$1000,D1331,'I wanna go biking'!D$2:D$2000)</f>
        <v>0</v>
      </c>
      <c r="U1331" s="1">
        <f>SUMIF('I wanna go biking'!A$2:A$2000,F1331,'I wanna go biking'!D$2:D$2000)</f>
        <v>0</v>
      </c>
      <c r="V1331" s="1">
        <f>SUMIF('I wanna go biking'!A$2:A$2000,H1331,'I wanna go biking'!D$2:D$2000)</f>
        <v>0</v>
      </c>
      <c r="W1331">
        <f t="shared" si="235"/>
        <v>0</v>
      </c>
      <c r="X1331">
        <f t="shared" si="236"/>
        <v>0</v>
      </c>
      <c r="Y1331">
        <f t="shared" si="237"/>
        <v>0</v>
      </c>
      <c r="Z1331">
        <f t="shared" si="238"/>
        <v>0</v>
      </c>
      <c r="AA1331">
        <f t="shared" si="239"/>
        <v>0</v>
      </c>
      <c r="AB1331">
        <f t="shared" si="240"/>
        <v>0</v>
      </c>
      <c r="AC1331" s="25">
        <f t="shared" si="241"/>
        <v>0</v>
      </c>
    </row>
    <row r="1332" spans="1:29">
      <c r="A1332">
        <f>'Data Entry'!A1333</f>
        <v>0</v>
      </c>
      <c r="B1332">
        <f>'Data Entry'!B1333</f>
        <v>0</v>
      </c>
      <c r="C1332">
        <f>'Data Entry'!C1333</f>
        <v>0</v>
      </c>
      <c r="D1332">
        <f>'Data Entry'!M1333</f>
        <v>0</v>
      </c>
      <c r="E1332">
        <f>'Data Entry'!N1333</f>
        <v>0</v>
      </c>
      <c r="F1332">
        <f>'Data Entry'!O1333</f>
        <v>0</v>
      </c>
      <c r="G1332">
        <f>'Data Entry'!P1333</f>
        <v>0</v>
      </c>
      <c r="H1332">
        <f>'Data Entry'!Q1333</f>
        <v>0</v>
      </c>
      <c r="I1332">
        <f>'Data Entry'!R1333</f>
        <v>0</v>
      </c>
      <c r="J1332">
        <f t="shared" si="231"/>
        <v>0</v>
      </c>
      <c r="K1332" s="1">
        <f>SUMIFS('I want to cry'!C$2:C$2000,'I want to cry'!$A$2:$A$2000,$B1332,'I want to cry'!$B$2:$B$2000,$C1332)</f>
        <v>0</v>
      </c>
      <c r="L1332" s="1">
        <f>SUMIFS('I want to cry'!D$2:D$2000,'I want to cry'!$A$2:$A$2000,$B1332,'I want to cry'!$B$2:$B$2000,$C1332)</f>
        <v>0</v>
      </c>
      <c r="M1332" s="1">
        <f>SUMIFS('I want to cry'!E$2:E$2000,'I want to cry'!$A$2:$A$2000,$B1332,'I want to cry'!$B$2:$B$2000,$C1332)</f>
        <v>0</v>
      </c>
      <c r="N1332" s="1">
        <f t="shared" si="232"/>
        <v>0</v>
      </c>
      <c r="O1332" s="1">
        <f t="shared" si="233"/>
        <v>0</v>
      </c>
      <c r="P1332" s="1">
        <f t="shared" si="234"/>
        <v>0</v>
      </c>
      <c r="Q1332" s="1">
        <f>SUMIF('I have a blue banner'!A$2:A$2000,D1332,'I have a blue banner'!L$2:L$2000)</f>
        <v>0</v>
      </c>
      <c r="R1332" s="1">
        <f>SUMIF('I have a blue banner'!A$2:A$2000,F1332,'I have a blue banner'!L$2:L$2000)</f>
        <v>0</v>
      </c>
      <c r="S1332" s="1">
        <f>SUMIF('I have a blue banner'!A$2:A$2000,I1332,'I have a blue banner'!L$2:L$2000)</f>
        <v>0</v>
      </c>
      <c r="T1332" s="1">
        <f>SUMIF('I wanna go biking'!A$2:A$1000,D1332,'I wanna go biking'!D$2:D$2000)</f>
        <v>0</v>
      </c>
      <c r="U1332" s="1">
        <f>SUMIF('I wanna go biking'!A$2:A$2000,F1332,'I wanna go biking'!D$2:D$2000)</f>
        <v>0</v>
      </c>
      <c r="V1332" s="1">
        <f>SUMIF('I wanna go biking'!A$2:A$2000,H1332,'I wanna go biking'!D$2:D$2000)</f>
        <v>0</v>
      </c>
      <c r="W1332">
        <f t="shared" si="235"/>
        <v>0</v>
      </c>
      <c r="X1332">
        <f t="shared" si="236"/>
        <v>0</v>
      </c>
      <c r="Y1332">
        <f t="shared" si="237"/>
        <v>0</v>
      </c>
      <c r="Z1332">
        <f t="shared" si="238"/>
        <v>0</v>
      </c>
      <c r="AA1332">
        <f t="shared" si="239"/>
        <v>0</v>
      </c>
      <c r="AB1332">
        <f t="shared" si="240"/>
        <v>0</v>
      </c>
      <c r="AC1332" s="25">
        <f t="shared" si="241"/>
        <v>0</v>
      </c>
    </row>
    <row r="1333" spans="1:29">
      <c r="A1333">
        <f>'Data Entry'!A1334</f>
        <v>0</v>
      </c>
      <c r="B1333">
        <f>'Data Entry'!B1334</f>
        <v>0</v>
      </c>
      <c r="C1333">
        <f>'Data Entry'!C1334</f>
        <v>0</v>
      </c>
      <c r="D1333">
        <f>'Data Entry'!M1334</f>
        <v>0</v>
      </c>
      <c r="E1333">
        <f>'Data Entry'!N1334</f>
        <v>0</v>
      </c>
      <c r="F1333">
        <f>'Data Entry'!O1334</f>
        <v>0</v>
      </c>
      <c r="G1333">
        <f>'Data Entry'!P1334</f>
        <v>0</v>
      </c>
      <c r="H1333">
        <f>'Data Entry'!Q1334</f>
        <v>0</v>
      </c>
      <c r="I1333">
        <f>'Data Entry'!R1334</f>
        <v>0</v>
      </c>
      <c r="J1333">
        <f t="shared" si="231"/>
        <v>0</v>
      </c>
      <c r="K1333" s="1">
        <f>SUMIFS('I want to cry'!C$2:C$2000,'I want to cry'!$A$2:$A$2000,$B1333,'I want to cry'!$B$2:$B$2000,$C1333)</f>
        <v>0</v>
      </c>
      <c r="L1333" s="1">
        <f>SUMIFS('I want to cry'!D$2:D$2000,'I want to cry'!$A$2:$A$2000,$B1333,'I want to cry'!$B$2:$B$2000,$C1333)</f>
        <v>0</v>
      </c>
      <c r="M1333" s="1">
        <f>SUMIFS('I want to cry'!E$2:E$2000,'I want to cry'!$A$2:$A$2000,$B1333,'I want to cry'!$B$2:$B$2000,$C1333)</f>
        <v>0</v>
      </c>
      <c r="N1333" s="1">
        <f t="shared" si="232"/>
        <v>0</v>
      </c>
      <c r="O1333" s="1">
        <f t="shared" si="233"/>
        <v>0</v>
      </c>
      <c r="P1333" s="1">
        <f t="shared" si="234"/>
        <v>0</v>
      </c>
      <c r="Q1333" s="1">
        <f>SUMIF('I have a blue banner'!A$2:A$2000,D1333,'I have a blue banner'!L$2:L$2000)</f>
        <v>0</v>
      </c>
      <c r="R1333" s="1">
        <f>SUMIF('I have a blue banner'!A$2:A$2000,F1333,'I have a blue banner'!L$2:L$2000)</f>
        <v>0</v>
      </c>
      <c r="S1333" s="1">
        <f>SUMIF('I have a blue banner'!A$2:A$2000,I1333,'I have a blue banner'!L$2:L$2000)</f>
        <v>0</v>
      </c>
      <c r="T1333" s="1">
        <f>SUMIF('I wanna go biking'!A$2:A$1000,D1333,'I wanna go biking'!D$2:D$2000)</f>
        <v>0</v>
      </c>
      <c r="U1333" s="1">
        <f>SUMIF('I wanna go biking'!A$2:A$2000,F1333,'I wanna go biking'!D$2:D$2000)</f>
        <v>0</v>
      </c>
      <c r="V1333" s="1">
        <f>SUMIF('I wanna go biking'!A$2:A$2000,H1333,'I wanna go biking'!D$2:D$2000)</f>
        <v>0</v>
      </c>
      <c r="W1333">
        <f t="shared" si="235"/>
        <v>0</v>
      </c>
      <c r="X1333">
        <f t="shared" si="236"/>
        <v>0</v>
      </c>
      <c r="Y1333">
        <f t="shared" si="237"/>
        <v>0</v>
      </c>
      <c r="Z1333">
        <f t="shared" si="238"/>
        <v>0</v>
      </c>
      <c r="AA1333">
        <f t="shared" si="239"/>
        <v>0</v>
      </c>
      <c r="AB1333">
        <f t="shared" si="240"/>
        <v>0</v>
      </c>
      <c r="AC1333" s="25">
        <f t="shared" si="241"/>
        <v>0</v>
      </c>
    </row>
    <row r="1334" spans="1:29">
      <c r="A1334">
        <f>'Data Entry'!A1335</f>
        <v>0</v>
      </c>
      <c r="B1334">
        <f>'Data Entry'!B1335</f>
        <v>0</v>
      </c>
      <c r="C1334">
        <f>'Data Entry'!C1335</f>
        <v>0</v>
      </c>
      <c r="D1334">
        <f>'Data Entry'!M1335</f>
        <v>0</v>
      </c>
      <c r="E1334">
        <f>'Data Entry'!N1335</f>
        <v>0</v>
      </c>
      <c r="F1334">
        <f>'Data Entry'!O1335</f>
        <v>0</v>
      </c>
      <c r="G1334">
        <f>'Data Entry'!P1335</f>
        <v>0</v>
      </c>
      <c r="H1334">
        <f>'Data Entry'!Q1335</f>
        <v>0</v>
      </c>
      <c r="I1334">
        <f>'Data Entry'!R1335</f>
        <v>0</v>
      </c>
      <c r="J1334">
        <f t="shared" si="231"/>
        <v>0</v>
      </c>
      <c r="K1334" s="1">
        <f>SUMIFS('I want to cry'!C$2:C$2000,'I want to cry'!$A$2:$A$2000,$B1334,'I want to cry'!$B$2:$B$2000,$C1334)</f>
        <v>0</v>
      </c>
      <c r="L1334" s="1">
        <f>SUMIFS('I want to cry'!D$2:D$2000,'I want to cry'!$A$2:$A$2000,$B1334,'I want to cry'!$B$2:$B$2000,$C1334)</f>
        <v>0</v>
      </c>
      <c r="M1334" s="1">
        <f>SUMIFS('I want to cry'!E$2:E$2000,'I want to cry'!$A$2:$A$2000,$B1334,'I want to cry'!$B$2:$B$2000,$C1334)</f>
        <v>0</v>
      </c>
      <c r="N1334" s="1">
        <f t="shared" si="232"/>
        <v>0</v>
      </c>
      <c r="O1334" s="1">
        <f t="shared" si="233"/>
        <v>0</v>
      </c>
      <c r="P1334" s="1">
        <f t="shared" si="234"/>
        <v>0</v>
      </c>
      <c r="Q1334" s="1">
        <f>SUMIF('I have a blue banner'!A$2:A$2000,D1334,'I have a blue banner'!L$2:L$2000)</f>
        <v>0</v>
      </c>
      <c r="R1334" s="1">
        <f>SUMIF('I have a blue banner'!A$2:A$2000,F1334,'I have a blue banner'!L$2:L$2000)</f>
        <v>0</v>
      </c>
      <c r="S1334" s="1">
        <f>SUMIF('I have a blue banner'!A$2:A$2000,I1334,'I have a blue banner'!L$2:L$2000)</f>
        <v>0</v>
      </c>
      <c r="T1334" s="1">
        <f>SUMIF('I wanna go biking'!A$2:A$1000,D1334,'I wanna go biking'!D$2:D$2000)</f>
        <v>0</v>
      </c>
      <c r="U1334" s="1">
        <f>SUMIF('I wanna go biking'!A$2:A$2000,F1334,'I wanna go biking'!D$2:D$2000)</f>
        <v>0</v>
      </c>
      <c r="V1334" s="1">
        <f>SUMIF('I wanna go biking'!A$2:A$2000,H1334,'I wanna go biking'!D$2:D$2000)</f>
        <v>0</v>
      </c>
      <c r="W1334">
        <f t="shared" si="235"/>
        <v>0</v>
      </c>
      <c r="X1334">
        <f t="shared" si="236"/>
        <v>0</v>
      </c>
      <c r="Y1334">
        <f t="shared" si="237"/>
        <v>0</v>
      </c>
      <c r="Z1334">
        <f t="shared" si="238"/>
        <v>0</v>
      </c>
      <c r="AA1334">
        <f t="shared" si="239"/>
        <v>0</v>
      </c>
      <c r="AB1334">
        <f t="shared" si="240"/>
        <v>0</v>
      </c>
      <c r="AC1334" s="25">
        <f t="shared" si="241"/>
        <v>0</v>
      </c>
    </row>
    <row r="1335" spans="1:29">
      <c r="A1335">
        <f>'Data Entry'!A1336</f>
        <v>0</v>
      </c>
      <c r="B1335">
        <f>'Data Entry'!B1336</f>
        <v>0</v>
      </c>
      <c r="C1335">
        <f>'Data Entry'!C1336</f>
        <v>0</v>
      </c>
      <c r="D1335">
        <f>'Data Entry'!M1336</f>
        <v>0</v>
      </c>
      <c r="E1335">
        <f>'Data Entry'!N1336</f>
        <v>0</v>
      </c>
      <c r="F1335">
        <f>'Data Entry'!O1336</f>
        <v>0</v>
      </c>
      <c r="G1335">
        <f>'Data Entry'!P1336</f>
        <v>0</v>
      </c>
      <c r="H1335">
        <f>'Data Entry'!Q1336</f>
        <v>0</v>
      </c>
      <c r="I1335">
        <f>'Data Entry'!R1336</f>
        <v>0</v>
      </c>
      <c r="J1335">
        <f t="shared" si="231"/>
        <v>0</v>
      </c>
      <c r="K1335" s="1">
        <f>SUMIFS('I want to cry'!C$2:C$2000,'I want to cry'!$A$2:$A$2000,$B1335,'I want to cry'!$B$2:$B$2000,$C1335)</f>
        <v>0</v>
      </c>
      <c r="L1335" s="1">
        <f>SUMIFS('I want to cry'!D$2:D$2000,'I want to cry'!$A$2:$A$2000,$B1335,'I want to cry'!$B$2:$B$2000,$C1335)</f>
        <v>0</v>
      </c>
      <c r="M1335" s="1">
        <f>SUMIFS('I want to cry'!E$2:E$2000,'I want to cry'!$A$2:$A$2000,$B1335,'I want to cry'!$B$2:$B$2000,$C1335)</f>
        <v>0</v>
      </c>
      <c r="N1335" s="1">
        <f t="shared" si="232"/>
        <v>0</v>
      </c>
      <c r="O1335" s="1">
        <f t="shared" si="233"/>
        <v>0</v>
      </c>
      <c r="P1335" s="1">
        <f t="shared" si="234"/>
        <v>0</v>
      </c>
      <c r="Q1335" s="1">
        <f>SUMIF('I have a blue banner'!A$2:A$2000,D1335,'I have a blue banner'!L$2:L$2000)</f>
        <v>0</v>
      </c>
      <c r="R1335" s="1">
        <f>SUMIF('I have a blue banner'!A$2:A$2000,F1335,'I have a blue banner'!L$2:L$2000)</f>
        <v>0</v>
      </c>
      <c r="S1335" s="1">
        <f>SUMIF('I have a blue banner'!A$2:A$2000,I1335,'I have a blue banner'!L$2:L$2000)</f>
        <v>0</v>
      </c>
      <c r="T1335" s="1">
        <f>SUMIF('I wanna go biking'!A$2:A$1000,D1335,'I wanna go biking'!D$2:D$2000)</f>
        <v>0</v>
      </c>
      <c r="U1335" s="1">
        <f>SUMIF('I wanna go biking'!A$2:A$2000,F1335,'I wanna go biking'!D$2:D$2000)</f>
        <v>0</v>
      </c>
      <c r="V1335" s="1">
        <f>SUMIF('I wanna go biking'!A$2:A$2000,H1335,'I wanna go biking'!D$2:D$2000)</f>
        <v>0</v>
      </c>
      <c r="W1335">
        <f t="shared" si="235"/>
        <v>0</v>
      </c>
      <c r="X1335">
        <f t="shared" si="236"/>
        <v>0</v>
      </c>
      <c r="Y1335">
        <f t="shared" si="237"/>
        <v>0</v>
      </c>
      <c r="Z1335">
        <f t="shared" si="238"/>
        <v>0</v>
      </c>
      <c r="AA1335">
        <f t="shared" si="239"/>
        <v>0</v>
      </c>
      <c r="AB1335">
        <f t="shared" si="240"/>
        <v>0</v>
      </c>
      <c r="AC1335" s="25">
        <f t="shared" si="241"/>
        <v>0</v>
      </c>
    </row>
    <row r="1336" spans="1:29">
      <c r="A1336">
        <f>'Data Entry'!A1337</f>
        <v>0</v>
      </c>
      <c r="B1336">
        <f>'Data Entry'!B1337</f>
        <v>0</v>
      </c>
      <c r="C1336">
        <f>'Data Entry'!C1337</f>
        <v>0</v>
      </c>
      <c r="D1336">
        <f>'Data Entry'!M1337</f>
        <v>0</v>
      </c>
      <c r="E1336">
        <f>'Data Entry'!N1337</f>
        <v>0</v>
      </c>
      <c r="F1336">
        <f>'Data Entry'!O1337</f>
        <v>0</v>
      </c>
      <c r="G1336">
        <f>'Data Entry'!P1337</f>
        <v>0</v>
      </c>
      <c r="H1336">
        <f>'Data Entry'!Q1337</f>
        <v>0</v>
      </c>
      <c r="I1336">
        <f>'Data Entry'!R1337</f>
        <v>0</v>
      </c>
      <c r="J1336">
        <f t="shared" si="231"/>
        <v>0</v>
      </c>
      <c r="K1336" s="1">
        <f>SUMIFS('I want to cry'!C$2:C$2000,'I want to cry'!$A$2:$A$2000,$B1336,'I want to cry'!$B$2:$B$2000,$C1336)</f>
        <v>0</v>
      </c>
      <c r="L1336" s="1">
        <f>SUMIFS('I want to cry'!D$2:D$2000,'I want to cry'!$A$2:$A$2000,$B1336,'I want to cry'!$B$2:$B$2000,$C1336)</f>
        <v>0</v>
      </c>
      <c r="M1336" s="1">
        <f>SUMIFS('I want to cry'!E$2:E$2000,'I want to cry'!$A$2:$A$2000,$B1336,'I want to cry'!$B$2:$B$2000,$C1336)</f>
        <v>0</v>
      </c>
      <c r="N1336" s="1">
        <f t="shared" si="232"/>
        <v>0</v>
      </c>
      <c r="O1336" s="1">
        <f t="shared" si="233"/>
        <v>0</v>
      </c>
      <c r="P1336" s="1">
        <f t="shared" si="234"/>
        <v>0</v>
      </c>
      <c r="Q1336" s="1">
        <f>SUMIF('I have a blue banner'!A$2:A$2000,D1336,'I have a blue banner'!L$2:L$2000)</f>
        <v>0</v>
      </c>
      <c r="R1336" s="1">
        <f>SUMIF('I have a blue banner'!A$2:A$2000,F1336,'I have a blue banner'!L$2:L$2000)</f>
        <v>0</v>
      </c>
      <c r="S1336" s="1">
        <f>SUMIF('I have a blue banner'!A$2:A$2000,I1336,'I have a blue banner'!L$2:L$2000)</f>
        <v>0</v>
      </c>
      <c r="T1336" s="1">
        <f>SUMIF('I wanna go biking'!A$2:A$1000,D1336,'I wanna go biking'!D$2:D$2000)</f>
        <v>0</v>
      </c>
      <c r="U1336" s="1">
        <f>SUMIF('I wanna go biking'!A$2:A$2000,F1336,'I wanna go biking'!D$2:D$2000)</f>
        <v>0</v>
      </c>
      <c r="V1336" s="1">
        <f>SUMIF('I wanna go biking'!A$2:A$2000,H1336,'I wanna go biking'!D$2:D$2000)</f>
        <v>0</v>
      </c>
      <c r="W1336">
        <f t="shared" si="235"/>
        <v>0</v>
      </c>
      <c r="X1336">
        <f t="shared" si="236"/>
        <v>0</v>
      </c>
      <c r="Y1336">
        <f t="shared" si="237"/>
        <v>0</v>
      </c>
      <c r="Z1336">
        <f t="shared" si="238"/>
        <v>0</v>
      </c>
      <c r="AA1336">
        <f t="shared" si="239"/>
        <v>0</v>
      </c>
      <c r="AB1336">
        <f t="shared" si="240"/>
        <v>0</v>
      </c>
      <c r="AC1336" s="25">
        <f t="shared" si="241"/>
        <v>0</v>
      </c>
    </row>
    <row r="1337" spans="1:29">
      <c r="A1337">
        <f>'Data Entry'!A1338</f>
        <v>0</v>
      </c>
      <c r="B1337">
        <f>'Data Entry'!B1338</f>
        <v>0</v>
      </c>
      <c r="C1337">
        <f>'Data Entry'!C1338</f>
        <v>0</v>
      </c>
      <c r="D1337">
        <f>'Data Entry'!M1338</f>
        <v>0</v>
      </c>
      <c r="E1337">
        <f>'Data Entry'!N1338</f>
        <v>0</v>
      </c>
      <c r="F1337">
        <f>'Data Entry'!O1338</f>
        <v>0</v>
      </c>
      <c r="G1337">
        <f>'Data Entry'!P1338</f>
        <v>0</v>
      </c>
      <c r="H1337">
        <f>'Data Entry'!Q1338</f>
        <v>0</v>
      </c>
      <c r="I1337">
        <f>'Data Entry'!R1338</f>
        <v>0</v>
      </c>
      <c r="J1337">
        <f t="shared" si="231"/>
        <v>0</v>
      </c>
      <c r="K1337" s="1">
        <f>SUMIFS('I want to cry'!C$2:C$2000,'I want to cry'!$A$2:$A$2000,$B1337,'I want to cry'!$B$2:$B$2000,$C1337)</f>
        <v>0</v>
      </c>
      <c r="L1337" s="1">
        <f>SUMIFS('I want to cry'!D$2:D$2000,'I want to cry'!$A$2:$A$2000,$B1337,'I want to cry'!$B$2:$B$2000,$C1337)</f>
        <v>0</v>
      </c>
      <c r="M1337" s="1">
        <f>SUMIFS('I want to cry'!E$2:E$2000,'I want to cry'!$A$2:$A$2000,$B1337,'I want to cry'!$B$2:$B$2000,$C1337)</f>
        <v>0</v>
      </c>
      <c r="N1337" s="1">
        <f t="shared" si="232"/>
        <v>0</v>
      </c>
      <c r="O1337" s="1">
        <f t="shared" si="233"/>
        <v>0</v>
      </c>
      <c r="P1337" s="1">
        <f t="shared" si="234"/>
        <v>0</v>
      </c>
      <c r="Q1337" s="1">
        <f>SUMIF('I have a blue banner'!A$2:A$2000,D1337,'I have a blue banner'!L$2:L$2000)</f>
        <v>0</v>
      </c>
      <c r="R1337" s="1">
        <f>SUMIF('I have a blue banner'!A$2:A$2000,F1337,'I have a blue banner'!L$2:L$2000)</f>
        <v>0</v>
      </c>
      <c r="S1337" s="1">
        <f>SUMIF('I have a blue banner'!A$2:A$2000,I1337,'I have a blue banner'!L$2:L$2000)</f>
        <v>0</v>
      </c>
      <c r="T1337" s="1">
        <f>SUMIF('I wanna go biking'!A$2:A$1000,D1337,'I wanna go biking'!D$2:D$2000)</f>
        <v>0</v>
      </c>
      <c r="U1337" s="1">
        <f>SUMIF('I wanna go biking'!A$2:A$2000,F1337,'I wanna go biking'!D$2:D$2000)</f>
        <v>0</v>
      </c>
      <c r="V1337" s="1">
        <f>SUMIF('I wanna go biking'!A$2:A$2000,H1337,'I wanna go biking'!D$2:D$2000)</f>
        <v>0</v>
      </c>
      <c r="W1337">
        <f t="shared" si="235"/>
        <v>0</v>
      </c>
      <c r="X1337">
        <f t="shared" si="236"/>
        <v>0</v>
      </c>
      <c r="Y1337">
        <f t="shared" si="237"/>
        <v>0</v>
      </c>
      <c r="Z1337">
        <f t="shared" si="238"/>
        <v>0</v>
      </c>
      <c r="AA1337">
        <f t="shared" si="239"/>
        <v>0</v>
      </c>
      <c r="AB1337">
        <f t="shared" si="240"/>
        <v>0</v>
      </c>
      <c r="AC1337" s="25">
        <f t="shared" si="241"/>
        <v>0</v>
      </c>
    </row>
    <row r="1338" spans="1:29">
      <c r="A1338">
        <f>'Data Entry'!A1339</f>
        <v>0</v>
      </c>
      <c r="B1338">
        <f>'Data Entry'!B1339</f>
        <v>0</v>
      </c>
      <c r="C1338">
        <f>'Data Entry'!C1339</f>
        <v>0</v>
      </c>
      <c r="D1338">
        <f>'Data Entry'!M1339</f>
        <v>0</v>
      </c>
      <c r="E1338">
        <f>'Data Entry'!N1339</f>
        <v>0</v>
      </c>
      <c r="F1338">
        <f>'Data Entry'!O1339</f>
        <v>0</v>
      </c>
      <c r="G1338">
        <f>'Data Entry'!P1339</f>
        <v>0</v>
      </c>
      <c r="H1338">
        <f>'Data Entry'!Q1339</f>
        <v>0</v>
      </c>
      <c r="I1338">
        <f>'Data Entry'!R1339</f>
        <v>0</v>
      </c>
      <c r="J1338">
        <f t="shared" si="231"/>
        <v>0</v>
      </c>
      <c r="K1338" s="1">
        <f>SUMIFS('I want to cry'!C$2:C$2000,'I want to cry'!$A$2:$A$2000,$B1338,'I want to cry'!$B$2:$B$2000,$C1338)</f>
        <v>0</v>
      </c>
      <c r="L1338" s="1">
        <f>SUMIFS('I want to cry'!D$2:D$2000,'I want to cry'!$A$2:$A$2000,$B1338,'I want to cry'!$B$2:$B$2000,$C1338)</f>
        <v>0</v>
      </c>
      <c r="M1338" s="1">
        <f>SUMIFS('I want to cry'!E$2:E$2000,'I want to cry'!$A$2:$A$2000,$B1338,'I want to cry'!$B$2:$B$2000,$C1338)</f>
        <v>0</v>
      </c>
      <c r="N1338" s="1">
        <f t="shared" si="232"/>
        <v>0</v>
      </c>
      <c r="O1338" s="1">
        <f t="shared" si="233"/>
        <v>0</v>
      </c>
      <c r="P1338" s="1">
        <f t="shared" si="234"/>
        <v>0</v>
      </c>
      <c r="Q1338" s="1">
        <f>SUMIF('I have a blue banner'!A$2:A$2000,D1338,'I have a blue banner'!L$2:L$2000)</f>
        <v>0</v>
      </c>
      <c r="R1338" s="1">
        <f>SUMIF('I have a blue banner'!A$2:A$2000,F1338,'I have a blue banner'!L$2:L$2000)</f>
        <v>0</v>
      </c>
      <c r="S1338" s="1">
        <f>SUMIF('I have a blue banner'!A$2:A$2000,I1338,'I have a blue banner'!L$2:L$2000)</f>
        <v>0</v>
      </c>
      <c r="T1338" s="1">
        <f>SUMIF('I wanna go biking'!A$2:A$1000,D1338,'I wanna go biking'!D$2:D$2000)</f>
        <v>0</v>
      </c>
      <c r="U1338" s="1">
        <f>SUMIF('I wanna go biking'!A$2:A$2000,F1338,'I wanna go biking'!D$2:D$2000)</f>
        <v>0</v>
      </c>
      <c r="V1338" s="1">
        <f>SUMIF('I wanna go biking'!A$2:A$2000,H1338,'I wanna go biking'!D$2:D$2000)</f>
        <v>0</v>
      </c>
      <c r="W1338">
        <f t="shared" si="235"/>
        <v>0</v>
      </c>
      <c r="X1338">
        <f t="shared" si="236"/>
        <v>0</v>
      </c>
      <c r="Y1338">
        <f t="shared" si="237"/>
        <v>0</v>
      </c>
      <c r="Z1338">
        <f t="shared" si="238"/>
        <v>0</v>
      </c>
      <c r="AA1338">
        <f t="shared" si="239"/>
        <v>0</v>
      </c>
      <c r="AB1338">
        <f t="shared" si="240"/>
        <v>0</v>
      </c>
      <c r="AC1338" s="25">
        <f t="shared" si="241"/>
        <v>0</v>
      </c>
    </row>
    <row r="1339" spans="1:29">
      <c r="A1339">
        <f>'Data Entry'!A1340</f>
        <v>0</v>
      </c>
      <c r="B1339">
        <f>'Data Entry'!B1340</f>
        <v>0</v>
      </c>
      <c r="C1339">
        <f>'Data Entry'!C1340</f>
        <v>0</v>
      </c>
      <c r="D1339">
        <f>'Data Entry'!M1340</f>
        <v>0</v>
      </c>
      <c r="E1339">
        <f>'Data Entry'!N1340</f>
        <v>0</v>
      </c>
      <c r="F1339">
        <f>'Data Entry'!O1340</f>
        <v>0</v>
      </c>
      <c r="G1339">
        <f>'Data Entry'!P1340</f>
        <v>0</v>
      </c>
      <c r="H1339">
        <f>'Data Entry'!Q1340</f>
        <v>0</v>
      </c>
      <c r="I1339">
        <f>'Data Entry'!R1340</f>
        <v>0</v>
      </c>
      <c r="J1339">
        <f t="shared" si="231"/>
        <v>0</v>
      </c>
      <c r="K1339" s="1">
        <f>SUMIFS('I want to cry'!C$2:C$2000,'I want to cry'!$A$2:$A$2000,$B1339,'I want to cry'!$B$2:$B$2000,$C1339)</f>
        <v>0</v>
      </c>
      <c r="L1339" s="1">
        <f>SUMIFS('I want to cry'!D$2:D$2000,'I want to cry'!$A$2:$A$2000,$B1339,'I want to cry'!$B$2:$B$2000,$C1339)</f>
        <v>0</v>
      </c>
      <c r="M1339" s="1">
        <f>SUMIFS('I want to cry'!E$2:E$2000,'I want to cry'!$A$2:$A$2000,$B1339,'I want to cry'!$B$2:$B$2000,$C1339)</f>
        <v>0</v>
      </c>
      <c r="N1339" s="1">
        <f t="shared" si="232"/>
        <v>0</v>
      </c>
      <c r="O1339" s="1">
        <f t="shared" si="233"/>
        <v>0</v>
      </c>
      <c r="P1339" s="1">
        <f t="shared" si="234"/>
        <v>0</v>
      </c>
      <c r="Q1339" s="1">
        <f>SUMIF('I have a blue banner'!A$2:A$2000,D1339,'I have a blue banner'!L$2:L$2000)</f>
        <v>0</v>
      </c>
      <c r="R1339" s="1">
        <f>SUMIF('I have a blue banner'!A$2:A$2000,F1339,'I have a blue banner'!L$2:L$2000)</f>
        <v>0</v>
      </c>
      <c r="S1339" s="1">
        <f>SUMIF('I have a blue banner'!A$2:A$2000,I1339,'I have a blue banner'!L$2:L$2000)</f>
        <v>0</v>
      </c>
      <c r="T1339" s="1">
        <f>SUMIF('I wanna go biking'!A$2:A$1000,D1339,'I wanna go biking'!D$2:D$2000)</f>
        <v>0</v>
      </c>
      <c r="U1339" s="1">
        <f>SUMIF('I wanna go biking'!A$2:A$2000,F1339,'I wanna go biking'!D$2:D$2000)</f>
        <v>0</v>
      </c>
      <c r="V1339" s="1">
        <f>SUMIF('I wanna go biking'!A$2:A$2000,H1339,'I wanna go biking'!D$2:D$2000)</f>
        <v>0</v>
      </c>
      <c r="W1339">
        <f t="shared" si="235"/>
        <v>0</v>
      </c>
      <c r="X1339">
        <f t="shared" si="236"/>
        <v>0</v>
      </c>
      <c r="Y1339">
        <f t="shared" si="237"/>
        <v>0</v>
      </c>
      <c r="Z1339">
        <f t="shared" si="238"/>
        <v>0</v>
      </c>
      <c r="AA1339">
        <f t="shared" si="239"/>
        <v>0</v>
      </c>
      <c r="AB1339">
        <f t="shared" si="240"/>
        <v>0</v>
      </c>
      <c r="AC1339" s="25">
        <f t="shared" si="241"/>
        <v>0</v>
      </c>
    </row>
    <row r="1340" spans="1:29">
      <c r="A1340">
        <f>'Data Entry'!A1341</f>
        <v>0</v>
      </c>
      <c r="B1340">
        <f>'Data Entry'!B1341</f>
        <v>0</v>
      </c>
      <c r="C1340">
        <f>'Data Entry'!C1341</f>
        <v>0</v>
      </c>
      <c r="D1340">
        <f>'Data Entry'!M1341</f>
        <v>0</v>
      </c>
      <c r="E1340">
        <f>'Data Entry'!N1341</f>
        <v>0</v>
      </c>
      <c r="F1340">
        <f>'Data Entry'!O1341</f>
        <v>0</v>
      </c>
      <c r="G1340">
        <f>'Data Entry'!P1341</f>
        <v>0</v>
      </c>
      <c r="H1340">
        <f>'Data Entry'!Q1341</f>
        <v>0</v>
      </c>
      <c r="I1340">
        <f>'Data Entry'!R1341</f>
        <v>0</v>
      </c>
      <c r="J1340">
        <f t="shared" si="231"/>
        <v>0</v>
      </c>
      <c r="K1340" s="1">
        <f>SUMIFS('I want to cry'!C$2:C$2000,'I want to cry'!$A$2:$A$2000,$B1340,'I want to cry'!$B$2:$B$2000,$C1340)</f>
        <v>0</v>
      </c>
      <c r="L1340" s="1">
        <f>SUMIFS('I want to cry'!D$2:D$2000,'I want to cry'!$A$2:$A$2000,$B1340,'I want to cry'!$B$2:$B$2000,$C1340)</f>
        <v>0</v>
      </c>
      <c r="M1340" s="1">
        <f>SUMIFS('I want to cry'!E$2:E$2000,'I want to cry'!$A$2:$A$2000,$B1340,'I want to cry'!$B$2:$B$2000,$C1340)</f>
        <v>0</v>
      </c>
      <c r="N1340" s="1">
        <f t="shared" si="232"/>
        <v>0</v>
      </c>
      <c r="O1340" s="1">
        <f t="shared" si="233"/>
        <v>0</v>
      </c>
      <c r="P1340" s="1">
        <f t="shared" si="234"/>
        <v>0</v>
      </c>
      <c r="Q1340" s="1">
        <f>SUMIF('I have a blue banner'!A$2:A$2000,D1340,'I have a blue banner'!L$2:L$2000)</f>
        <v>0</v>
      </c>
      <c r="R1340" s="1">
        <f>SUMIF('I have a blue banner'!A$2:A$2000,F1340,'I have a blue banner'!L$2:L$2000)</f>
        <v>0</v>
      </c>
      <c r="S1340" s="1">
        <f>SUMIF('I have a blue banner'!A$2:A$2000,I1340,'I have a blue banner'!L$2:L$2000)</f>
        <v>0</v>
      </c>
      <c r="T1340" s="1">
        <f>SUMIF('I wanna go biking'!A$2:A$1000,D1340,'I wanna go biking'!D$2:D$2000)</f>
        <v>0</v>
      </c>
      <c r="U1340" s="1">
        <f>SUMIF('I wanna go biking'!A$2:A$2000,F1340,'I wanna go biking'!D$2:D$2000)</f>
        <v>0</v>
      </c>
      <c r="V1340" s="1">
        <f>SUMIF('I wanna go biking'!A$2:A$2000,H1340,'I wanna go biking'!D$2:D$2000)</f>
        <v>0</v>
      </c>
      <c r="W1340">
        <f t="shared" si="235"/>
        <v>0</v>
      </c>
      <c r="X1340">
        <f t="shared" si="236"/>
        <v>0</v>
      </c>
      <c r="Y1340">
        <f t="shared" si="237"/>
        <v>0</v>
      </c>
      <c r="Z1340">
        <f t="shared" si="238"/>
        <v>0</v>
      </c>
      <c r="AA1340">
        <f t="shared" si="239"/>
        <v>0</v>
      </c>
      <c r="AB1340">
        <f t="shared" si="240"/>
        <v>0</v>
      </c>
      <c r="AC1340" s="25">
        <f t="shared" si="241"/>
        <v>0</v>
      </c>
    </row>
    <row r="1341" spans="1:29">
      <c r="A1341">
        <f>'Data Entry'!A1342</f>
        <v>0</v>
      </c>
      <c r="B1341">
        <f>'Data Entry'!B1342</f>
        <v>0</v>
      </c>
      <c r="C1341">
        <f>'Data Entry'!C1342</f>
        <v>0</v>
      </c>
      <c r="D1341">
        <f>'Data Entry'!M1342</f>
        <v>0</v>
      </c>
      <c r="E1341">
        <f>'Data Entry'!N1342</f>
        <v>0</v>
      </c>
      <c r="F1341">
        <f>'Data Entry'!O1342</f>
        <v>0</v>
      </c>
      <c r="G1341">
        <f>'Data Entry'!P1342</f>
        <v>0</v>
      </c>
      <c r="H1341">
        <f>'Data Entry'!Q1342</f>
        <v>0</v>
      </c>
      <c r="I1341">
        <f>'Data Entry'!R1342</f>
        <v>0</v>
      </c>
      <c r="J1341">
        <f t="shared" si="231"/>
        <v>0</v>
      </c>
      <c r="K1341" s="1">
        <f>SUMIFS('I want to cry'!C$2:C$2000,'I want to cry'!$A$2:$A$2000,$B1341,'I want to cry'!$B$2:$B$2000,$C1341)</f>
        <v>0</v>
      </c>
      <c r="L1341" s="1">
        <f>SUMIFS('I want to cry'!D$2:D$2000,'I want to cry'!$A$2:$A$2000,$B1341,'I want to cry'!$B$2:$B$2000,$C1341)</f>
        <v>0</v>
      </c>
      <c r="M1341" s="1">
        <f>SUMIFS('I want to cry'!E$2:E$2000,'I want to cry'!$A$2:$A$2000,$B1341,'I want to cry'!$B$2:$B$2000,$C1341)</f>
        <v>0</v>
      </c>
      <c r="N1341" s="1">
        <f t="shared" si="232"/>
        <v>0</v>
      </c>
      <c r="O1341" s="1">
        <f t="shared" si="233"/>
        <v>0</v>
      </c>
      <c r="P1341" s="1">
        <f t="shared" si="234"/>
        <v>0</v>
      </c>
      <c r="Q1341" s="1">
        <f>SUMIF('I have a blue banner'!A$2:A$2000,D1341,'I have a blue banner'!L$2:L$2000)</f>
        <v>0</v>
      </c>
      <c r="R1341" s="1">
        <f>SUMIF('I have a blue banner'!A$2:A$2000,F1341,'I have a blue banner'!L$2:L$2000)</f>
        <v>0</v>
      </c>
      <c r="S1341" s="1">
        <f>SUMIF('I have a blue banner'!A$2:A$2000,I1341,'I have a blue banner'!L$2:L$2000)</f>
        <v>0</v>
      </c>
      <c r="T1341" s="1">
        <f>SUMIF('I wanna go biking'!A$2:A$1000,D1341,'I wanna go biking'!D$2:D$2000)</f>
        <v>0</v>
      </c>
      <c r="U1341" s="1">
        <f>SUMIF('I wanna go biking'!A$2:A$2000,F1341,'I wanna go biking'!D$2:D$2000)</f>
        <v>0</v>
      </c>
      <c r="V1341" s="1">
        <f>SUMIF('I wanna go biking'!A$2:A$2000,H1341,'I wanna go biking'!D$2:D$2000)</f>
        <v>0</v>
      </c>
      <c r="W1341">
        <f t="shared" si="235"/>
        <v>0</v>
      </c>
      <c r="X1341">
        <f t="shared" si="236"/>
        <v>0</v>
      </c>
      <c r="Y1341">
        <f t="shared" si="237"/>
        <v>0</v>
      </c>
      <c r="Z1341">
        <f t="shared" si="238"/>
        <v>0</v>
      </c>
      <c r="AA1341">
        <f t="shared" si="239"/>
        <v>0</v>
      </c>
      <c r="AB1341">
        <f t="shared" si="240"/>
        <v>0</v>
      </c>
      <c r="AC1341" s="25">
        <f t="shared" si="241"/>
        <v>0</v>
      </c>
    </row>
    <row r="1342" spans="1:29">
      <c r="A1342">
        <f>'Data Entry'!A1343</f>
        <v>0</v>
      </c>
      <c r="B1342">
        <f>'Data Entry'!B1343</f>
        <v>0</v>
      </c>
      <c r="C1342">
        <f>'Data Entry'!C1343</f>
        <v>0</v>
      </c>
      <c r="D1342">
        <f>'Data Entry'!M1343</f>
        <v>0</v>
      </c>
      <c r="E1342">
        <f>'Data Entry'!N1343</f>
        <v>0</v>
      </c>
      <c r="F1342">
        <f>'Data Entry'!O1343</f>
        <v>0</v>
      </c>
      <c r="G1342">
        <f>'Data Entry'!P1343</f>
        <v>0</v>
      </c>
      <c r="H1342">
        <f>'Data Entry'!Q1343</f>
        <v>0</v>
      </c>
      <c r="I1342">
        <f>'Data Entry'!R1343</f>
        <v>0</v>
      </c>
      <c r="J1342">
        <f t="shared" si="231"/>
        <v>0</v>
      </c>
      <c r="K1342" s="1">
        <f>SUMIFS('I want to cry'!C$2:C$2000,'I want to cry'!$A$2:$A$2000,$B1342,'I want to cry'!$B$2:$B$2000,$C1342)</f>
        <v>0</v>
      </c>
      <c r="L1342" s="1">
        <f>SUMIFS('I want to cry'!D$2:D$2000,'I want to cry'!$A$2:$A$2000,$B1342,'I want to cry'!$B$2:$B$2000,$C1342)</f>
        <v>0</v>
      </c>
      <c r="M1342" s="1">
        <f>SUMIFS('I want to cry'!E$2:E$2000,'I want to cry'!$A$2:$A$2000,$B1342,'I want to cry'!$B$2:$B$2000,$C1342)</f>
        <v>0</v>
      </c>
      <c r="N1342" s="1">
        <f t="shared" si="232"/>
        <v>0</v>
      </c>
      <c r="O1342" s="1">
        <f t="shared" si="233"/>
        <v>0</v>
      </c>
      <c r="P1342" s="1">
        <f t="shared" si="234"/>
        <v>0</v>
      </c>
      <c r="Q1342" s="1">
        <f>SUMIF('I have a blue banner'!A$2:A$2000,D1342,'I have a blue banner'!L$2:L$2000)</f>
        <v>0</v>
      </c>
      <c r="R1342" s="1">
        <f>SUMIF('I have a blue banner'!A$2:A$2000,F1342,'I have a blue banner'!L$2:L$2000)</f>
        <v>0</v>
      </c>
      <c r="S1342" s="1">
        <f>SUMIF('I have a blue banner'!A$2:A$2000,I1342,'I have a blue banner'!L$2:L$2000)</f>
        <v>0</v>
      </c>
      <c r="T1342" s="1">
        <f>SUMIF('I wanna go biking'!A$2:A$1000,D1342,'I wanna go biking'!D$2:D$2000)</f>
        <v>0</v>
      </c>
      <c r="U1342" s="1">
        <f>SUMIF('I wanna go biking'!A$2:A$2000,F1342,'I wanna go biking'!D$2:D$2000)</f>
        <v>0</v>
      </c>
      <c r="V1342" s="1">
        <f>SUMIF('I wanna go biking'!A$2:A$2000,H1342,'I wanna go biking'!D$2:D$2000)</f>
        <v>0</v>
      </c>
      <c r="W1342">
        <f t="shared" si="235"/>
        <v>0</v>
      </c>
      <c r="X1342">
        <f t="shared" si="236"/>
        <v>0</v>
      </c>
      <c r="Y1342">
        <f t="shared" si="237"/>
        <v>0</v>
      </c>
      <c r="Z1342">
        <f t="shared" si="238"/>
        <v>0</v>
      </c>
      <c r="AA1342">
        <f t="shared" si="239"/>
        <v>0</v>
      </c>
      <c r="AB1342">
        <f t="shared" si="240"/>
        <v>0</v>
      </c>
      <c r="AC1342" s="25">
        <f t="shared" si="241"/>
        <v>0</v>
      </c>
    </row>
    <row r="1343" spans="1:29">
      <c r="A1343">
        <f>'Data Entry'!A1344</f>
        <v>0</v>
      </c>
      <c r="B1343">
        <f>'Data Entry'!B1344</f>
        <v>0</v>
      </c>
      <c r="C1343">
        <f>'Data Entry'!C1344</f>
        <v>0</v>
      </c>
      <c r="D1343">
        <f>'Data Entry'!M1344</f>
        <v>0</v>
      </c>
      <c r="E1343">
        <f>'Data Entry'!N1344</f>
        <v>0</v>
      </c>
      <c r="F1343">
        <f>'Data Entry'!O1344</f>
        <v>0</v>
      </c>
      <c r="G1343">
        <f>'Data Entry'!P1344</f>
        <v>0</v>
      </c>
      <c r="H1343">
        <f>'Data Entry'!Q1344</f>
        <v>0</v>
      </c>
      <c r="I1343">
        <f>'Data Entry'!R1344</f>
        <v>0</v>
      </c>
      <c r="J1343">
        <f t="shared" si="231"/>
        <v>0</v>
      </c>
      <c r="K1343" s="1">
        <f>SUMIFS('I want to cry'!C$2:C$2000,'I want to cry'!$A$2:$A$2000,$B1343,'I want to cry'!$B$2:$B$2000,$C1343)</f>
        <v>0</v>
      </c>
      <c r="L1343" s="1">
        <f>SUMIFS('I want to cry'!D$2:D$2000,'I want to cry'!$A$2:$A$2000,$B1343,'I want to cry'!$B$2:$B$2000,$C1343)</f>
        <v>0</v>
      </c>
      <c r="M1343" s="1">
        <f>SUMIFS('I want to cry'!E$2:E$2000,'I want to cry'!$A$2:$A$2000,$B1343,'I want to cry'!$B$2:$B$2000,$C1343)</f>
        <v>0</v>
      </c>
      <c r="N1343" s="1">
        <f t="shared" si="232"/>
        <v>0</v>
      </c>
      <c r="O1343" s="1">
        <f t="shared" si="233"/>
        <v>0</v>
      </c>
      <c r="P1343" s="1">
        <f t="shared" si="234"/>
        <v>0</v>
      </c>
      <c r="Q1343" s="1">
        <f>SUMIF('I have a blue banner'!A$2:A$2000,D1343,'I have a blue banner'!L$2:L$2000)</f>
        <v>0</v>
      </c>
      <c r="R1343" s="1">
        <f>SUMIF('I have a blue banner'!A$2:A$2000,F1343,'I have a blue banner'!L$2:L$2000)</f>
        <v>0</v>
      </c>
      <c r="S1343" s="1">
        <f>SUMIF('I have a blue banner'!A$2:A$2000,I1343,'I have a blue banner'!L$2:L$2000)</f>
        <v>0</v>
      </c>
      <c r="T1343" s="1">
        <f>SUMIF('I wanna go biking'!A$2:A$1000,D1343,'I wanna go biking'!D$2:D$2000)</f>
        <v>0</v>
      </c>
      <c r="U1343" s="1">
        <f>SUMIF('I wanna go biking'!A$2:A$2000,F1343,'I wanna go biking'!D$2:D$2000)</f>
        <v>0</v>
      </c>
      <c r="V1343" s="1">
        <f>SUMIF('I wanna go biking'!A$2:A$2000,H1343,'I wanna go biking'!D$2:D$2000)</f>
        <v>0</v>
      </c>
      <c r="W1343">
        <f t="shared" si="235"/>
        <v>0</v>
      </c>
      <c r="X1343">
        <f t="shared" si="236"/>
        <v>0</v>
      </c>
      <c r="Y1343">
        <f t="shared" si="237"/>
        <v>0</v>
      </c>
      <c r="Z1343">
        <f t="shared" si="238"/>
        <v>0</v>
      </c>
      <c r="AA1343">
        <f t="shared" si="239"/>
        <v>0</v>
      </c>
      <c r="AB1343">
        <f t="shared" si="240"/>
        <v>0</v>
      </c>
      <c r="AC1343" s="25">
        <f t="shared" si="241"/>
        <v>0</v>
      </c>
    </row>
    <row r="1344" spans="1:29">
      <c r="A1344">
        <f>'Data Entry'!A1345</f>
        <v>0</v>
      </c>
      <c r="B1344">
        <f>'Data Entry'!B1345</f>
        <v>0</v>
      </c>
      <c r="C1344">
        <f>'Data Entry'!C1345</f>
        <v>0</v>
      </c>
      <c r="D1344">
        <f>'Data Entry'!M1345</f>
        <v>0</v>
      </c>
      <c r="E1344">
        <f>'Data Entry'!N1345</f>
        <v>0</v>
      </c>
      <c r="F1344">
        <f>'Data Entry'!O1345</f>
        <v>0</v>
      </c>
      <c r="G1344">
        <f>'Data Entry'!P1345</f>
        <v>0</v>
      </c>
      <c r="H1344">
        <f>'Data Entry'!Q1345</f>
        <v>0</v>
      </c>
      <c r="I1344">
        <f>'Data Entry'!R1345</f>
        <v>0</v>
      </c>
      <c r="J1344">
        <f t="shared" si="231"/>
        <v>0</v>
      </c>
      <c r="K1344" s="1">
        <f>SUMIFS('I want to cry'!C$2:C$2000,'I want to cry'!$A$2:$A$2000,$B1344,'I want to cry'!$B$2:$B$2000,$C1344)</f>
        <v>0</v>
      </c>
      <c r="L1344" s="1">
        <f>SUMIFS('I want to cry'!D$2:D$2000,'I want to cry'!$A$2:$A$2000,$B1344,'I want to cry'!$B$2:$B$2000,$C1344)</f>
        <v>0</v>
      </c>
      <c r="M1344" s="1">
        <f>SUMIFS('I want to cry'!E$2:E$2000,'I want to cry'!$A$2:$A$2000,$B1344,'I want to cry'!$B$2:$B$2000,$C1344)</f>
        <v>0</v>
      </c>
      <c r="N1344" s="1">
        <f t="shared" si="232"/>
        <v>0</v>
      </c>
      <c r="O1344" s="1">
        <f t="shared" si="233"/>
        <v>0</v>
      </c>
      <c r="P1344" s="1">
        <f t="shared" si="234"/>
        <v>0</v>
      </c>
      <c r="Q1344" s="1">
        <f>SUMIF('I have a blue banner'!A$2:A$2000,D1344,'I have a blue banner'!L$2:L$2000)</f>
        <v>0</v>
      </c>
      <c r="R1344" s="1">
        <f>SUMIF('I have a blue banner'!A$2:A$2000,F1344,'I have a blue banner'!L$2:L$2000)</f>
        <v>0</v>
      </c>
      <c r="S1344" s="1">
        <f>SUMIF('I have a blue banner'!A$2:A$2000,I1344,'I have a blue banner'!L$2:L$2000)</f>
        <v>0</v>
      </c>
      <c r="T1344" s="1">
        <f>SUMIF('I wanna go biking'!A$2:A$1000,D1344,'I wanna go biking'!D$2:D$2000)</f>
        <v>0</v>
      </c>
      <c r="U1344" s="1">
        <f>SUMIF('I wanna go biking'!A$2:A$2000,F1344,'I wanna go biking'!D$2:D$2000)</f>
        <v>0</v>
      </c>
      <c r="V1344" s="1">
        <f>SUMIF('I wanna go biking'!A$2:A$2000,H1344,'I wanna go biking'!D$2:D$2000)</f>
        <v>0</v>
      </c>
      <c r="W1344">
        <f t="shared" si="235"/>
        <v>0</v>
      </c>
      <c r="X1344">
        <f t="shared" si="236"/>
        <v>0</v>
      </c>
      <c r="Y1344">
        <f t="shared" si="237"/>
        <v>0</v>
      </c>
      <c r="Z1344">
        <f t="shared" si="238"/>
        <v>0</v>
      </c>
      <c r="AA1344">
        <f t="shared" si="239"/>
        <v>0</v>
      </c>
      <c r="AB1344">
        <f t="shared" si="240"/>
        <v>0</v>
      </c>
      <c r="AC1344" s="25">
        <f t="shared" si="241"/>
        <v>0</v>
      </c>
    </row>
    <row r="1345" spans="1:29">
      <c r="A1345">
        <f>'Data Entry'!A1346</f>
        <v>0</v>
      </c>
      <c r="B1345">
        <f>'Data Entry'!B1346</f>
        <v>0</v>
      </c>
      <c r="C1345">
        <f>'Data Entry'!C1346</f>
        <v>0</v>
      </c>
      <c r="D1345">
        <f>'Data Entry'!M1346</f>
        <v>0</v>
      </c>
      <c r="E1345">
        <f>'Data Entry'!N1346</f>
        <v>0</v>
      </c>
      <c r="F1345">
        <f>'Data Entry'!O1346</f>
        <v>0</v>
      </c>
      <c r="G1345">
        <f>'Data Entry'!P1346</f>
        <v>0</v>
      </c>
      <c r="H1345">
        <f>'Data Entry'!Q1346</f>
        <v>0</v>
      </c>
      <c r="I1345">
        <f>'Data Entry'!R1346</f>
        <v>0</v>
      </c>
      <c r="J1345">
        <f t="shared" si="231"/>
        <v>0</v>
      </c>
      <c r="K1345" s="1">
        <f>SUMIFS('I want to cry'!C$2:C$2000,'I want to cry'!$A$2:$A$2000,$B1345,'I want to cry'!$B$2:$B$2000,$C1345)</f>
        <v>0</v>
      </c>
      <c r="L1345" s="1">
        <f>SUMIFS('I want to cry'!D$2:D$2000,'I want to cry'!$A$2:$A$2000,$B1345,'I want to cry'!$B$2:$B$2000,$C1345)</f>
        <v>0</v>
      </c>
      <c r="M1345" s="1">
        <f>SUMIFS('I want to cry'!E$2:E$2000,'I want to cry'!$A$2:$A$2000,$B1345,'I want to cry'!$B$2:$B$2000,$C1345)</f>
        <v>0</v>
      </c>
      <c r="N1345" s="1">
        <f t="shared" si="232"/>
        <v>0</v>
      </c>
      <c r="O1345" s="1">
        <f t="shared" si="233"/>
        <v>0</v>
      </c>
      <c r="P1345" s="1">
        <f t="shared" si="234"/>
        <v>0</v>
      </c>
      <c r="Q1345" s="1">
        <f>SUMIF('I have a blue banner'!A$2:A$2000,D1345,'I have a blue banner'!L$2:L$2000)</f>
        <v>0</v>
      </c>
      <c r="R1345" s="1">
        <f>SUMIF('I have a blue banner'!A$2:A$2000,F1345,'I have a blue banner'!L$2:L$2000)</f>
        <v>0</v>
      </c>
      <c r="S1345" s="1">
        <f>SUMIF('I have a blue banner'!A$2:A$2000,I1345,'I have a blue banner'!L$2:L$2000)</f>
        <v>0</v>
      </c>
      <c r="T1345" s="1">
        <f>SUMIF('I wanna go biking'!A$2:A$1000,D1345,'I wanna go biking'!D$2:D$2000)</f>
        <v>0</v>
      </c>
      <c r="U1345" s="1">
        <f>SUMIF('I wanna go biking'!A$2:A$2000,F1345,'I wanna go biking'!D$2:D$2000)</f>
        <v>0</v>
      </c>
      <c r="V1345" s="1">
        <f>SUMIF('I wanna go biking'!A$2:A$2000,H1345,'I wanna go biking'!D$2:D$2000)</f>
        <v>0</v>
      </c>
      <c r="W1345">
        <f t="shared" si="235"/>
        <v>0</v>
      </c>
      <c r="X1345">
        <f t="shared" si="236"/>
        <v>0</v>
      </c>
      <c r="Y1345">
        <f t="shared" si="237"/>
        <v>0</v>
      </c>
      <c r="Z1345">
        <f t="shared" si="238"/>
        <v>0</v>
      </c>
      <c r="AA1345">
        <f t="shared" si="239"/>
        <v>0</v>
      </c>
      <c r="AB1345">
        <f t="shared" si="240"/>
        <v>0</v>
      </c>
      <c r="AC1345" s="25">
        <f t="shared" si="241"/>
        <v>0</v>
      </c>
    </row>
    <row r="1346" spans="1:29">
      <c r="A1346">
        <f>'Data Entry'!A1347</f>
        <v>0</v>
      </c>
      <c r="B1346">
        <f>'Data Entry'!B1347</f>
        <v>0</v>
      </c>
      <c r="C1346">
        <f>'Data Entry'!C1347</f>
        <v>0</v>
      </c>
      <c r="D1346">
        <f>'Data Entry'!M1347</f>
        <v>0</v>
      </c>
      <c r="E1346">
        <f>'Data Entry'!N1347</f>
        <v>0</v>
      </c>
      <c r="F1346">
        <f>'Data Entry'!O1347</f>
        <v>0</v>
      </c>
      <c r="G1346">
        <f>'Data Entry'!P1347</f>
        <v>0</v>
      </c>
      <c r="H1346">
        <f>'Data Entry'!Q1347</f>
        <v>0</v>
      </c>
      <c r="I1346">
        <f>'Data Entry'!R1347</f>
        <v>0</v>
      </c>
      <c r="J1346">
        <f t="shared" si="231"/>
        <v>0</v>
      </c>
      <c r="K1346" s="1">
        <f>SUMIFS('I want to cry'!C$2:C$2000,'I want to cry'!$A$2:$A$2000,$B1346,'I want to cry'!$B$2:$B$2000,$C1346)</f>
        <v>0</v>
      </c>
      <c r="L1346" s="1">
        <f>SUMIFS('I want to cry'!D$2:D$2000,'I want to cry'!$A$2:$A$2000,$B1346,'I want to cry'!$B$2:$B$2000,$C1346)</f>
        <v>0</v>
      </c>
      <c r="M1346" s="1">
        <f>SUMIFS('I want to cry'!E$2:E$2000,'I want to cry'!$A$2:$A$2000,$B1346,'I want to cry'!$B$2:$B$2000,$C1346)</f>
        <v>0</v>
      </c>
      <c r="N1346" s="1">
        <f t="shared" si="232"/>
        <v>0</v>
      </c>
      <c r="O1346" s="1">
        <f t="shared" si="233"/>
        <v>0</v>
      </c>
      <c r="P1346" s="1">
        <f t="shared" si="234"/>
        <v>0</v>
      </c>
      <c r="Q1346" s="1">
        <f>SUMIF('I have a blue banner'!A$2:A$2000,D1346,'I have a blue banner'!L$2:L$2000)</f>
        <v>0</v>
      </c>
      <c r="R1346" s="1">
        <f>SUMIF('I have a blue banner'!A$2:A$2000,F1346,'I have a blue banner'!L$2:L$2000)</f>
        <v>0</v>
      </c>
      <c r="S1346" s="1">
        <f>SUMIF('I have a blue banner'!A$2:A$2000,I1346,'I have a blue banner'!L$2:L$2000)</f>
        <v>0</v>
      </c>
      <c r="T1346" s="1">
        <f>SUMIF('I wanna go biking'!A$2:A$1000,D1346,'I wanna go biking'!D$2:D$2000)</f>
        <v>0</v>
      </c>
      <c r="U1346" s="1">
        <f>SUMIF('I wanna go biking'!A$2:A$2000,F1346,'I wanna go biking'!D$2:D$2000)</f>
        <v>0</v>
      </c>
      <c r="V1346" s="1">
        <f>SUMIF('I wanna go biking'!A$2:A$2000,H1346,'I wanna go biking'!D$2:D$2000)</f>
        <v>0</v>
      </c>
      <c r="W1346">
        <f t="shared" si="235"/>
        <v>0</v>
      </c>
      <c r="X1346">
        <f t="shared" si="236"/>
        <v>0</v>
      </c>
      <c r="Y1346">
        <f t="shared" si="237"/>
        <v>0</v>
      </c>
      <c r="Z1346">
        <f t="shared" si="238"/>
        <v>0</v>
      </c>
      <c r="AA1346">
        <f t="shared" si="239"/>
        <v>0</v>
      </c>
      <c r="AB1346">
        <f t="shared" si="240"/>
        <v>0</v>
      </c>
      <c r="AC1346" s="25">
        <f t="shared" si="241"/>
        <v>0</v>
      </c>
    </row>
    <row r="1347" spans="1:29">
      <c r="A1347">
        <f>'Data Entry'!A1348</f>
        <v>0</v>
      </c>
      <c r="B1347">
        <f>'Data Entry'!B1348</f>
        <v>0</v>
      </c>
      <c r="C1347">
        <f>'Data Entry'!C1348</f>
        <v>0</v>
      </c>
      <c r="D1347">
        <f>'Data Entry'!M1348</f>
        <v>0</v>
      </c>
      <c r="E1347">
        <f>'Data Entry'!N1348</f>
        <v>0</v>
      </c>
      <c r="F1347">
        <f>'Data Entry'!O1348</f>
        <v>0</v>
      </c>
      <c r="G1347">
        <f>'Data Entry'!P1348</f>
        <v>0</v>
      </c>
      <c r="H1347">
        <f>'Data Entry'!Q1348</f>
        <v>0</v>
      </c>
      <c r="I1347">
        <f>'Data Entry'!R1348</f>
        <v>0</v>
      </c>
      <c r="J1347">
        <f t="shared" si="231"/>
        <v>0</v>
      </c>
      <c r="K1347" s="1">
        <f>SUMIFS('I want to cry'!C$2:C$2000,'I want to cry'!$A$2:$A$2000,$B1347,'I want to cry'!$B$2:$B$2000,$C1347)</f>
        <v>0</v>
      </c>
      <c r="L1347" s="1">
        <f>SUMIFS('I want to cry'!D$2:D$2000,'I want to cry'!$A$2:$A$2000,$B1347,'I want to cry'!$B$2:$B$2000,$C1347)</f>
        <v>0</v>
      </c>
      <c r="M1347" s="1">
        <f>SUMIFS('I want to cry'!E$2:E$2000,'I want to cry'!$A$2:$A$2000,$B1347,'I want to cry'!$B$2:$B$2000,$C1347)</f>
        <v>0</v>
      </c>
      <c r="N1347" s="1">
        <f t="shared" si="232"/>
        <v>0</v>
      </c>
      <c r="O1347" s="1">
        <f t="shared" si="233"/>
        <v>0</v>
      </c>
      <c r="P1347" s="1">
        <f t="shared" si="234"/>
        <v>0</v>
      </c>
      <c r="Q1347" s="1">
        <f>SUMIF('I have a blue banner'!A$2:A$2000,D1347,'I have a blue banner'!L$2:L$2000)</f>
        <v>0</v>
      </c>
      <c r="R1347" s="1">
        <f>SUMIF('I have a blue banner'!A$2:A$2000,F1347,'I have a blue banner'!L$2:L$2000)</f>
        <v>0</v>
      </c>
      <c r="S1347" s="1">
        <f>SUMIF('I have a blue banner'!A$2:A$2000,I1347,'I have a blue banner'!L$2:L$2000)</f>
        <v>0</v>
      </c>
      <c r="T1347" s="1">
        <f>SUMIF('I wanna go biking'!A$2:A$1000,D1347,'I wanna go biking'!D$2:D$2000)</f>
        <v>0</v>
      </c>
      <c r="U1347" s="1">
        <f>SUMIF('I wanna go biking'!A$2:A$2000,F1347,'I wanna go biking'!D$2:D$2000)</f>
        <v>0</v>
      </c>
      <c r="V1347" s="1">
        <f>SUMIF('I wanna go biking'!A$2:A$2000,H1347,'I wanna go biking'!D$2:D$2000)</f>
        <v>0</v>
      </c>
      <c r="W1347">
        <f t="shared" si="235"/>
        <v>0</v>
      </c>
      <c r="X1347">
        <f t="shared" si="236"/>
        <v>0</v>
      </c>
      <c r="Y1347">
        <f t="shared" si="237"/>
        <v>0</v>
      </c>
      <c r="Z1347">
        <f t="shared" si="238"/>
        <v>0</v>
      </c>
      <c r="AA1347">
        <f t="shared" si="239"/>
        <v>0</v>
      </c>
      <c r="AB1347">
        <f t="shared" si="240"/>
        <v>0</v>
      </c>
      <c r="AC1347" s="25">
        <f t="shared" si="241"/>
        <v>0</v>
      </c>
    </row>
    <row r="1348" spans="1:29">
      <c r="A1348">
        <f>'Data Entry'!A1349</f>
        <v>0</v>
      </c>
      <c r="B1348">
        <f>'Data Entry'!B1349</f>
        <v>0</v>
      </c>
      <c r="C1348">
        <f>'Data Entry'!C1349</f>
        <v>0</v>
      </c>
      <c r="D1348">
        <f>'Data Entry'!M1349</f>
        <v>0</v>
      </c>
      <c r="E1348">
        <f>'Data Entry'!N1349</f>
        <v>0</v>
      </c>
      <c r="F1348">
        <f>'Data Entry'!O1349</f>
        <v>0</v>
      </c>
      <c r="G1348">
        <f>'Data Entry'!P1349</f>
        <v>0</v>
      </c>
      <c r="H1348">
        <f>'Data Entry'!Q1349</f>
        <v>0</v>
      </c>
      <c r="I1348">
        <f>'Data Entry'!R1349</f>
        <v>0</v>
      </c>
      <c r="J1348">
        <f t="shared" si="231"/>
        <v>0</v>
      </c>
      <c r="K1348" s="1">
        <f>SUMIFS('I want to cry'!C$2:C$2000,'I want to cry'!$A$2:$A$2000,$B1348,'I want to cry'!$B$2:$B$2000,$C1348)</f>
        <v>0</v>
      </c>
      <c r="L1348" s="1">
        <f>SUMIFS('I want to cry'!D$2:D$2000,'I want to cry'!$A$2:$A$2000,$B1348,'I want to cry'!$B$2:$B$2000,$C1348)</f>
        <v>0</v>
      </c>
      <c r="M1348" s="1">
        <f>SUMIFS('I want to cry'!E$2:E$2000,'I want to cry'!$A$2:$A$2000,$B1348,'I want to cry'!$B$2:$B$2000,$C1348)</f>
        <v>0</v>
      </c>
      <c r="N1348" s="1">
        <f t="shared" si="232"/>
        <v>0</v>
      </c>
      <c r="O1348" s="1">
        <f t="shared" si="233"/>
        <v>0</v>
      </c>
      <c r="P1348" s="1">
        <f t="shared" si="234"/>
        <v>0</v>
      </c>
      <c r="Q1348" s="1">
        <f>SUMIF('I have a blue banner'!A$2:A$2000,D1348,'I have a blue banner'!L$2:L$2000)</f>
        <v>0</v>
      </c>
      <c r="R1348" s="1">
        <f>SUMIF('I have a blue banner'!A$2:A$2000,F1348,'I have a blue banner'!L$2:L$2000)</f>
        <v>0</v>
      </c>
      <c r="S1348" s="1">
        <f>SUMIF('I have a blue banner'!A$2:A$2000,I1348,'I have a blue banner'!L$2:L$2000)</f>
        <v>0</v>
      </c>
      <c r="T1348" s="1">
        <f>SUMIF('I wanna go biking'!A$2:A$1000,D1348,'I wanna go biking'!D$2:D$2000)</f>
        <v>0</v>
      </c>
      <c r="U1348" s="1">
        <f>SUMIF('I wanna go biking'!A$2:A$2000,F1348,'I wanna go biking'!D$2:D$2000)</f>
        <v>0</v>
      </c>
      <c r="V1348" s="1">
        <f>SUMIF('I wanna go biking'!A$2:A$2000,H1348,'I wanna go biking'!D$2:D$2000)</f>
        <v>0</v>
      </c>
      <c r="W1348">
        <f t="shared" si="235"/>
        <v>0</v>
      </c>
      <c r="X1348">
        <f t="shared" si="236"/>
        <v>0</v>
      </c>
      <c r="Y1348">
        <f t="shared" si="237"/>
        <v>0</v>
      </c>
      <c r="Z1348">
        <f t="shared" si="238"/>
        <v>0</v>
      </c>
      <c r="AA1348">
        <f t="shared" si="239"/>
        <v>0</v>
      </c>
      <c r="AB1348">
        <f t="shared" si="240"/>
        <v>0</v>
      </c>
      <c r="AC1348" s="25">
        <f t="shared" si="241"/>
        <v>0</v>
      </c>
    </row>
    <row r="1349" spans="1:29">
      <c r="A1349">
        <f>'Data Entry'!A1350</f>
        <v>0</v>
      </c>
      <c r="B1349">
        <f>'Data Entry'!B1350</f>
        <v>0</v>
      </c>
      <c r="C1349">
        <f>'Data Entry'!C1350</f>
        <v>0</v>
      </c>
      <c r="D1349">
        <f>'Data Entry'!M1350</f>
        <v>0</v>
      </c>
      <c r="E1349">
        <f>'Data Entry'!N1350</f>
        <v>0</v>
      </c>
      <c r="F1349">
        <f>'Data Entry'!O1350</f>
        <v>0</v>
      </c>
      <c r="G1349">
        <f>'Data Entry'!P1350</f>
        <v>0</v>
      </c>
      <c r="H1349">
        <f>'Data Entry'!Q1350</f>
        <v>0</v>
      </c>
      <c r="I1349">
        <f>'Data Entry'!R1350</f>
        <v>0</v>
      </c>
      <c r="J1349">
        <f t="shared" si="231"/>
        <v>0</v>
      </c>
      <c r="K1349" s="1">
        <f>SUMIFS('I want to cry'!C$2:C$2000,'I want to cry'!$A$2:$A$2000,$B1349,'I want to cry'!$B$2:$B$2000,$C1349)</f>
        <v>0</v>
      </c>
      <c r="L1349" s="1">
        <f>SUMIFS('I want to cry'!D$2:D$2000,'I want to cry'!$A$2:$A$2000,$B1349,'I want to cry'!$B$2:$B$2000,$C1349)</f>
        <v>0</v>
      </c>
      <c r="M1349" s="1">
        <f>SUMIFS('I want to cry'!E$2:E$2000,'I want to cry'!$A$2:$A$2000,$B1349,'I want to cry'!$B$2:$B$2000,$C1349)</f>
        <v>0</v>
      </c>
      <c r="N1349" s="1">
        <f t="shared" si="232"/>
        <v>0</v>
      </c>
      <c r="O1349" s="1">
        <f t="shared" si="233"/>
        <v>0</v>
      </c>
      <c r="P1349" s="1">
        <f t="shared" si="234"/>
        <v>0</v>
      </c>
      <c r="Q1349" s="1">
        <f>SUMIF('I have a blue banner'!A$2:A$2000,D1349,'I have a blue banner'!L$2:L$2000)</f>
        <v>0</v>
      </c>
      <c r="R1349" s="1">
        <f>SUMIF('I have a blue banner'!A$2:A$2000,F1349,'I have a blue banner'!L$2:L$2000)</f>
        <v>0</v>
      </c>
      <c r="S1349" s="1">
        <f>SUMIF('I have a blue banner'!A$2:A$2000,I1349,'I have a blue banner'!L$2:L$2000)</f>
        <v>0</v>
      </c>
      <c r="T1349" s="1">
        <f>SUMIF('I wanna go biking'!A$2:A$1000,D1349,'I wanna go biking'!D$2:D$2000)</f>
        <v>0</v>
      </c>
      <c r="U1349" s="1">
        <f>SUMIF('I wanna go biking'!A$2:A$2000,F1349,'I wanna go biking'!D$2:D$2000)</f>
        <v>0</v>
      </c>
      <c r="V1349" s="1">
        <f>SUMIF('I wanna go biking'!A$2:A$2000,H1349,'I wanna go biking'!D$2:D$2000)</f>
        <v>0</v>
      </c>
      <c r="W1349">
        <f t="shared" si="235"/>
        <v>0</v>
      </c>
      <c r="X1349">
        <f t="shared" si="236"/>
        <v>0</v>
      </c>
      <c r="Y1349">
        <f t="shared" si="237"/>
        <v>0</v>
      </c>
      <c r="Z1349">
        <f t="shared" si="238"/>
        <v>0</v>
      </c>
      <c r="AA1349">
        <f t="shared" si="239"/>
        <v>0</v>
      </c>
      <c r="AB1349">
        <f t="shared" si="240"/>
        <v>0</v>
      </c>
      <c r="AC1349" s="25">
        <f t="shared" si="241"/>
        <v>0</v>
      </c>
    </row>
    <row r="1350" spans="1:29">
      <c r="A1350">
        <f>'Data Entry'!A1351</f>
        <v>0</v>
      </c>
      <c r="B1350">
        <f>'Data Entry'!B1351</f>
        <v>0</v>
      </c>
      <c r="C1350">
        <f>'Data Entry'!C1351</f>
        <v>0</v>
      </c>
      <c r="D1350">
        <f>'Data Entry'!M1351</f>
        <v>0</v>
      </c>
      <c r="E1350">
        <f>'Data Entry'!N1351</f>
        <v>0</v>
      </c>
      <c r="F1350">
        <f>'Data Entry'!O1351</f>
        <v>0</v>
      </c>
      <c r="G1350">
        <f>'Data Entry'!P1351</f>
        <v>0</v>
      </c>
      <c r="H1350">
        <f>'Data Entry'!Q1351</f>
        <v>0</v>
      </c>
      <c r="I1350">
        <f>'Data Entry'!R1351</f>
        <v>0</v>
      </c>
      <c r="J1350">
        <f t="shared" si="231"/>
        <v>0</v>
      </c>
      <c r="K1350" s="1">
        <f>SUMIFS('I want to cry'!C$2:C$2000,'I want to cry'!$A$2:$A$2000,$B1350,'I want to cry'!$B$2:$B$2000,$C1350)</f>
        <v>0</v>
      </c>
      <c r="L1350" s="1">
        <f>SUMIFS('I want to cry'!D$2:D$2000,'I want to cry'!$A$2:$A$2000,$B1350,'I want to cry'!$B$2:$B$2000,$C1350)</f>
        <v>0</v>
      </c>
      <c r="M1350" s="1">
        <f>SUMIFS('I want to cry'!E$2:E$2000,'I want to cry'!$A$2:$A$2000,$B1350,'I want to cry'!$B$2:$B$2000,$C1350)</f>
        <v>0</v>
      </c>
      <c r="N1350" s="1">
        <f t="shared" si="232"/>
        <v>0</v>
      </c>
      <c r="O1350" s="1">
        <f t="shared" si="233"/>
        <v>0</v>
      </c>
      <c r="P1350" s="1">
        <f t="shared" si="234"/>
        <v>0</v>
      </c>
      <c r="Q1350" s="1">
        <f>SUMIF('I have a blue banner'!A$2:A$2000,D1350,'I have a blue banner'!L$2:L$2000)</f>
        <v>0</v>
      </c>
      <c r="R1350" s="1">
        <f>SUMIF('I have a blue banner'!A$2:A$2000,F1350,'I have a blue banner'!L$2:L$2000)</f>
        <v>0</v>
      </c>
      <c r="S1350" s="1">
        <f>SUMIF('I have a blue banner'!A$2:A$2000,I1350,'I have a blue banner'!L$2:L$2000)</f>
        <v>0</v>
      </c>
      <c r="T1350" s="1">
        <f>SUMIF('I wanna go biking'!A$2:A$1000,D1350,'I wanna go biking'!D$2:D$2000)</f>
        <v>0</v>
      </c>
      <c r="U1350" s="1">
        <f>SUMIF('I wanna go biking'!A$2:A$2000,F1350,'I wanna go biking'!D$2:D$2000)</f>
        <v>0</v>
      </c>
      <c r="V1350" s="1">
        <f>SUMIF('I wanna go biking'!A$2:A$2000,H1350,'I wanna go biking'!D$2:D$2000)</f>
        <v>0</v>
      </c>
      <c r="W1350">
        <f t="shared" si="235"/>
        <v>0</v>
      </c>
      <c r="X1350">
        <f t="shared" si="236"/>
        <v>0</v>
      </c>
      <c r="Y1350">
        <f t="shared" si="237"/>
        <v>0</v>
      </c>
      <c r="Z1350">
        <f t="shared" si="238"/>
        <v>0</v>
      </c>
      <c r="AA1350">
        <f t="shared" si="239"/>
        <v>0</v>
      </c>
      <c r="AB1350">
        <f t="shared" si="240"/>
        <v>0</v>
      </c>
      <c r="AC1350" s="25">
        <f t="shared" si="241"/>
        <v>0</v>
      </c>
    </row>
    <row r="1351" spans="1:29">
      <c r="A1351">
        <f>'Data Entry'!A1352</f>
        <v>0</v>
      </c>
      <c r="B1351">
        <f>'Data Entry'!B1352</f>
        <v>0</v>
      </c>
      <c r="C1351">
        <f>'Data Entry'!C1352</f>
        <v>0</v>
      </c>
      <c r="D1351">
        <f>'Data Entry'!M1352</f>
        <v>0</v>
      </c>
      <c r="E1351">
        <f>'Data Entry'!N1352</f>
        <v>0</v>
      </c>
      <c r="F1351">
        <f>'Data Entry'!O1352</f>
        <v>0</v>
      </c>
      <c r="G1351">
        <f>'Data Entry'!P1352</f>
        <v>0</v>
      </c>
      <c r="H1351">
        <f>'Data Entry'!Q1352</f>
        <v>0</v>
      </c>
      <c r="I1351">
        <f>'Data Entry'!R1352</f>
        <v>0</v>
      </c>
      <c r="J1351">
        <f t="shared" si="231"/>
        <v>0</v>
      </c>
      <c r="K1351" s="1">
        <f>SUMIFS('I want to cry'!C$2:C$2000,'I want to cry'!$A$2:$A$2000,$B1351,'I want to cry'!$B$2:$B$2000,$C1351)</f>
        <v>0</v>
      </c>
      <c r="L1351" s="1">
        <f>SUMIFS('I want to cry'!D$2:D$2000,'I want to cry'!$A$2:$A$2000,$B1351,'I want to cry'!$B$2:$B$2000,$C1351)</f>
        <v>0</v>
      </c>
      <c r="M1351" s="1">
        <f>SUMIFS('I want to cry'!E$2:E$2000,'I want to cry'!$A$2:$A$2000,$B1351,'I want to cry'!$B$2:$B$2000,$C1351)</f>
        <v>0</v>
      </c>
      <c r="N1351" s="1">
        <f t="shared" si="232"/>
        <v>0</v>
      </c>
      <c r="O1351" s="1">
        <f t="shared" si="233"/>
        <v>0</v>
      </c>
      <c r="P1351" s="1">
        <f t="shared" si="234"/>
        <v>0</v>
      </c>
      <c r="Q1351" s="1">
        <f>SUMIF('I have a blue banner'!A$2:A$2000,D1351,'I have a blue banner'!L$2:L$2000)</f>
        <v>0</v>
      </c>
      <c r="R1351" s="1">
        <f>SUMIF('I have a blue banner'!A$2:A$2000,F1351,'I have a blue banner'!L$2:L$2000)</f>
        <v>0</v>
      </c>
      <c r="S1351" s="1">
        <f>SUMIF('I have a blue banner'!A$2:A$2000,I1351,'I have a blue banner'!L$2:L$2000)</f>
        <v>0</v>
      </c>
      <c r="T1351" s="1">
        <f>SUMIF('I wanna go biking'!A$2:A$1000,D1351,'I wanna go biking'!D$2:D$2000)</f>
        <v>0</v>
      </c>
      <c r="U1351" s="1">
        <f>SUMIF('I wanna go biking'!A$2:A$2000,F1351,'I wanna go biking'!D$2:D$2000)</f>
        <v>0</v>
      </c>
      <c r="V1351" s="1">
        <f>SUMIF('I wanna go biking'!A$2:A$2000,H1351,'I wanna go biking'!D$2:D$2000)</f>
        <v>0</v>
      </c>
      <c r="W1351">
        <f t="shared" si="235"/>
        <v>0</v>
      </c>
      <c r="X1351">
        <f t="shared" si="236"/>
        <v>0</v>
      </c>
      <c r="Y1351">
        <f t="shared" si="237"/>
        <v>0</v>
      </c>
      <c r="Z1351">
        <f t="shared" si="238"/>
        <v>0</v>
      </c>
      <c r="AA1351">
        <f t="shared" si="239"/>
        <v>0</v>
      </c>
      <c r="AB1351">
        <f t="shared" si="240"/>
        <v>0</v>
      </c>
      <c r="AC1351" s="25">
        <f t="shared" si="241"/>
        <v>0</v>
      </c>
    </row>
    <row r="1352" spans="1:29">
      <c r="A1352">
        <f>'Data Entry'!A1353</f>
        <v>0</v>
      </c>
      <c r="B1352">
        <f>'Data Entry'!B1353</f>
        <v>0</v>
      </c>
      <c r="C1352">
        <f>'Data Entry'!C1353</f>
        <v>0</v>
      </c>
      <c r="D1352">
        <f>'Data Entry'!M1353</f>
        <v>0</v>
      </c>
      <c r="E1352">
        <f>'Data Entry'!N1353</f>
        <v>0</v>
      </c>
      <c r="F1352">
        <f>'Data Entry'!O1353</f>
        <v>0</v>
      </c>
      <c r="G1352">
        <f>'Data Entry'!P1353</f>
        <v>0</v>
      </c>
      <c r="H1352">
        <f>'Data Entry'!Q1353</f>
        <v>0</v>
      </c>
      <c r="I1352">
        <f>'Data Entry'!R1353</f>
        <v>0</v>
      </c>
      <c r="J1352">
        <f t="shared" si="231"/>
        <v>0</v>
      </c>
      <c r="K1352" s="1">
        <f>SUMIFS('I want to cry'!C$2:C$2000,'I want to cry'!$A$2:$A$2000,$B1352,'I want to cry'!$B$2:$B$2000,$C1352)</f>
        <v>0</v>
      </c>
      <c r="L1352" s="1">
        <f>SUMIFS('I want to cry'!D$2:D$2000,'I want to cry'!$A$2:$A$2000,$B1352,'I want to cry'!$B$2:$B$2000,$C1352)</f>
        <v>0</v>
      </c>
      <c r="M1352" s="1">
        <f>SUMIFS('I want to cry'!E$2:E$2000,'I want to cry'!$A$2:$A$2000,$B1352,'I want to cry'!$B$2:$B$2000,$C1352)</f>
        <v>0</v>
      </c>
      <c r="N1352" s="1">
        <f t="shared" si="232"/>
        <v>0</v>
      </c>
      <c r="O1352" s="1">
        <f t="shared" si="233"/>
        <v>0</v>
      </c>
      <c r="P1352" s="1">
        <f t="shared" si="234"/>
        <v>0</v>
      </c>
      <c r="Q1352" s="1">
        <f>SUMIF('I have a blue banner'!A$2:A$2000,D1352,'I have a blue banner'!L$2:L$2000)</f>
        <v>0</v>
      </c>
      <c r="R1352" s="1">
        <f>SUMIF('I have a blue banner'!A$2:A$2000,F1352,'I have a blue banner'!L$2:L$2000)</f>
        <v>0</v>
      </c>
      <c r="S1352" s="1">
        <f>SUMIF('I have a blue banner'!A$2:A$2000,I1352,'I have a blue banner'!L$2:L$2000)</f>
        <v>0</v>
      </c>
      <c r="T1352" s="1">
        <f>SUMIF('I wanna go biking'!A$2:A$1000,D1352,'I wanna go biking'!D$2:D$2000)</f>
        <v>0</v>
      </c>
      <c r="U1352" s="1">
        <f>SUMIF('I wanna go biking'!A$2:A$2000,F1352,'I wanna go biking'!D$2:D$2000)</f>
        <v>0</v>
      </c>
      <c r="V1352" s="1">
        <f>SUMIF('I wanna go biking'!A$2:A$2000,H1352,'I wanna go biking'!D$2:D$2000)</f>
        <v>0</v>
      </c>
      <c r="W1352">
        <f t="shared" si="235"/>
        <v>0</v>
      </c>
      <c r="X1352">
        <f t="shared" si="236"/>
        <v>0</v>
      </c>
      <c r="Y1352">
        <f t="shared" si="237"/>
        <v>0</v>
      </c>
      <c r="Z1352">
        <f t="shared" si="238"/>
        <v>0</v>
      </c>
      <c r="AA1352">
        <f t="shared" si="239"/>
        <v>0</v>
      </c>
      <c r="AB1352">
        <f t="shared" si="240"/>
        <v>0</v>
      </c>
      <c r="AC1352" s="25">
        <f t="shared" si="241"/>
        <v>0</v>
      </c>
    </row>
    <row r="1353" spans="1:29">
      <c r="A1353">
        <f>'Data Entry'!A1354</f>
        <v>0</v>
      </c>
      <c r="B1353">
        <f>'Data Entry'!B1354</f>
        <v>0</v>
      </c>
      <c r="C1353">
        <f>'Data Entry'!C1354</f>
        <v>0</v>
      </c>
      <c r="D1353">
        <f>'Data Entry'!M1354</f>
        <v>0</v>
      </c>
      <c r="E1353">
        <f>'Data Entry'!N1354</f>
        <v>0</v>
      </c>
      <c r="F1353">
        <f>'Data Entry'!O1354</f>
        <v>0</v>
      </c>
      <c r="G1353">
        <f>'Data Entry'!P1354</f>
        <v>0</v>
      </c>
      <c r="H1353">
        <f>'Data Entry'!Q1354</f>
        <v>0</v>
      </c>
      <c r="I1353">
        <f>'Data Entry'!R1354</f>
        <v>0</v>
      </c>
      <c r="J1353">
        <f t="shared" si="231"/>
        <v>0</v>
      </c>
      <c r="K1353" s="1">
        <f>SUMIFS('I want to cry'!C$2:C$2000,'I want to cry'!$A$2:$A$2000,$B1353,'I want to cry'!$B$2:$B$2000,$C1353)</f>
        <v>0</v>
      </c>
      <c r="L1353" s="1">
        <f>SUMIFS('I want to cry'!D$2:D$2000,'I want to cry'!$A$2:$A$2000,$B1353,'I want to cry'!$B$2:$B$2000,$C1353)</f>
        <v>0</v>
      </c>
      <c r="M1353" s="1">
        <f>SUMIFS('I want to cry'!E$2:E$2000,'I want to cry'!$A$2:$A$2000,$B1353,'I want to cry'!$B$2:$B$2000,$C1353)</f>
        <v>0</v>
      </c>
      <c r="N1353" s="1">
        <f t="shared" si="232"/>
        <v>0</v>
      </c>
      <c r="O1353" s="1">
        <f t="shared" si="233"/>
        <v>0</v>
      </c>
      <c r="P1353" s="1">
        <f t="shared" si="234"/>
        <v>0</v>
      </c>
      <c r="Q1353" s="1">
        <f>SUMIF('I have a blue banner'!A$2:A$2000,D1353,'I have a blue banner'!L$2:L$2000)</f>
        <v>0</v>
      </c>
      <c r="R1353" s="1">
        <f>SUMIF('I have a blue banner'!A$2:A$2000,F1353,'I have a blue banner'!L$2:L$2000)</f>
        <v>0</v>
      </c>
      <c r="S1353" s="1">
        <f>SUMIF('I have a blue banner'!A$2:A$2000,I1353,'I have a blue banner'!L$2:L$2000)</f>
        <v>0</v>
      </c>
      <c r="T1353" s="1">
        <f>SUMIF('I wanna go biking'!A$2:A$1000,D1353,'I wanna go biking'!D$2:D$2000)</f>
        <v>0</v>
      </c>
      <c r="U1353" s="1">
        <f>SUMIF('I wanna go biking'!A$2:A$2000,F1353,'I wanna go biking'!D$2:D$2000)</f>
        <v>0</v>
      </c>
      <c r="V1353" s="1">
        <f>SUMIF('I wanna go biking'!A$2:A$2000,H1353,'I wanna go biking'!D$2:D$2000)</f>
        <v>0</v>
      </c>
      <c r="W1353">
        <f t="shared" si="235"/>
        <v>0</v>
      </c>
      <c r="X1353">
        <f t="shared" si="236"/>
        <v>0</v>
      </c>
      <c r="Y1353">
        <f t="shared" si="237"/>
        <v>0</v>
      </c>
      <c r="Z1353">
        <f t="shared" si="238"/>
        <v>0</v>
      </c>
      <c r="AA1353">
        <f t="shared" si="239"/>
        <v>0</v>
      </c>
      <c r="AB1353">
        <f t="shared" si="240"/>
        <v>0</v>
      </c>
      <c r="AC1353" s="25">
        <f t="shared" si="241"/>
        <v>0</v>
      </c>
    </row>
    <row r="1354" spans="1:29">
      <c r="A1354">
        <f>'Data Entry'!A1355</f>
        <v>0</v>
      </c>
      <c r="B1354">
        <f>'Data Entry'!B1355</f>
        <v>0</v>
      </c>
      <c r="C1354">
        <f>'Data Entry'!C1355</f>
        <v>0</v>
      </c>
      <c r="D1354">
        <f>'Data Entry'!M1355</f>
        <v>0</v>
      </c>
      <c r="E1354">
        <f>'Data Entry'!N1355</f>
        <v>0</v>
      </c>
      <c r="F1354">
        <f>'Data Entry'!O1355</f>
        <v>0</v>
      </c>
      <c r="G1354">
        <f>'Data Entry'!P1355</f>
        <v>0</v>
      </c>
      <c r="H1354">
        <f>'Data Entry'!Q1355</f>
        <v>0</v>
      </c>
      <c r="I1354">
        <f>'Data Entry'!R1355</f>
        <v>0</v>
      </c>
      <c r="J1354">
        <f t="shared" si="231"/>
        <v>0</v>
      </c>
      <c r="K1354" s="1">
        <f>SUMIFS('I want to cry'!C$2:C$2000,'I want to cry'!$A$2:$A$2000,$B1354,'I want to cry'!$B$2:$B$2000,$C1354)</f>
        <v>0</v>
      </c>
      <c r="L1354" s="1">
        <f>SUMIFS('I want to cry'!D$2:D$2000,'I want to cry'!$A$2:$A$2000,$B1354,'I want to cry'!$B$2:$B$2000,$C1354)</f>
        <v>0</v>
      </c>
      <c r="M1354" s="1">
        <f>SUMIFS('I want to cry'!E$2:E$2000,'I want to cry'!$A$2:$A$2000,$B1354,'I want to cry'!$B$2:$B$2000,$C1354)</f>
        <v>0</v>
      </c>
      <c r="N1354" s="1">
        <f t="shared" si="232"/>
        <v>0</v>
      </c>
      <c r="O1354" s="1">
        <f t="shared" si="233"/>
        <v>0</v>
      </c>
      <c r="P1354" s="1">
        <f t="shared" si="234"/>
        <v>0</v>
      </c>
      <c r="Q1354" s="1">
        <f>SUMIF('I have a blue banner'!A$2:A$2000,D1354,'I have a blue banner'!L$2:L$2000)</f>
        <v>0</v>
      </c>
      <c r="R1354" s="1">
        <f>SUMIF('I have a blue banner'!A$2:A$2000,F1354,'I have a blue banner'!L$2:L$2000)</f>
        <v>0</v>
      </c>
      <c r="S1354" s="1">
        <f>SUMIF('I have a blue banner'!A$2:A$2000,I1354,'I have a blue banner'!L$2:L$2000)</f>
        <v>0</v>
      </c>
      <c r="T1354" s="1">
        <f>SUMIF('I wanna go biking'!A$2:A$1000,D1354,'I wanna go biking'!D$2:D$2000)</f>
        <v>0</v>
      </c>
      <c r="U1354" s="1">
        <f>SUMIF('I wanna go biking'!A$2:A$2000,F1354,'I wanna go biking'!D$2:D$2000)</f>
        <v>0</v>
      </c>
      <c r="V1354" s="1">
        <f>SUMIF('I wanna go biking'!A$2:A$2000,H1354,'I wanna go biking'!D$2:D$2000)</f>
        <v>0</v>
      </c>
      <c r="W1354">
        <f t="shared" si="235"/>
        <v>0</v>
      </c>
      <c r="X1354">
        <f t="shared" si="236"/>
        <v>0</v>
      </c>
      <c r="Y1354">
        <f t="shared" si="237"/>
        <v>0</v>
      </c>
      <c r="Z1354">
        <f t="shared" si="238"/>
        <v>0</v>
      </c>
      <c r="AA1354">
        <f t="shared" si="239"/>
        <v>0</v>
      </c>
      <c r="AB1354">
        <f t="shared" si="240"/>
        <v>0</v>
      </c>
      <c r="AC1354" s="25">
        <f t="shared" si="241"/>
        <v>0</v>
      </c>
    </row>
    <row r="1355" spans="1:29">
      <c r="A1355">
        <f>'Data Entry'!A1356</f>
        <v>0</v>
      </c>
      <c r="B1355">
        <f>'Data Entry'!B1356</f>
        <v>0</v>
      </c>
      <c r="C1355">
        <f>'Data Entry'!C1356</f>
        <v>0</v>
      </c>
      <c r="D1355">
        <f>'Data Entry'!M1356</f>
        <v>0</v>
      </c>
      <c r="E1355">
        <f>'Data Entry'!N1356</f>
        <v>0</v>
      </c>
      <c r="F1355">
        <f>'Data Entry'!O1356</f>
        <v>0</v>
      </c>
      <c r="G1355">
        <f>'Data Entry'!P1356</f>
        <v>0</v>
      </c>
      <c r="H1355">
        <f>'Data Entry'!Q1356</f>
        <v>0</v>
      </c>
      <c r="I1355">
        <f>'Data Entry'!R1356</f>
        <v>0</v>
      </c>
      <c r="J1355">
        <f t="shared" si="231"/>
        <v>0</v>
      </c>
      <c r="K1355" s="1">
        <f>SUMIFS('I want to cry'!C$2:C$2000,'I want to cry'!$A$2:$A$2000,$B1355,'I want to cry'!$B$2:$B$2000,$C1355)</f>
        <v>0</v>
      </c>
      <c r="L1355" s="1">
        <f>SUMIFS('I want to cry'!D$2:D$2000,'I want to cry'!$A$2:$A$2000,$B1355,'I want to cry'!$B$2:$B$2000,$C1355)</f>
        <v>0</v>
      </c>
      <c r="M1355" s="1">
        <f>SUMIFS('I want to cry'!E$2:E$2000,'I want to cry'!$A$2:$A$2000,$B1355,'I want to cry'!$B$2:$B$2000,$C1355)</f>
        <v>0</v>
      </c>
      <c r="N1355" s="1">
        <f t="shared" si="232"/>
        <v>0</v>
      </c>
      <c r="O1355" s="1">
        <f t="shared" si="233"/>
        <v>0</v>
      </c>
      <c r="P1355" s="1">
        <f t="shared" si="234"/>
        <v>0</v>
      </c>
      <c r="Q1355" s="1">
        <f>SUMIF('I have a blue banner'!A$2:A$2000,D1355,'I have a blue banner'!L$2:L$2000)</f>
        <v>0</v>
      </c>
      <c r="R1355" s="1">
        <f>SUMIF('I have a blue banner'!A$2:A$2000,F1355,'I have a blue banner'!L$2:L$2000)</f>
        <v>0</v>
      </c>
      <c r="S1355" s="1">
        <f>SUMIF('I have a blue banner'!A$2:A$2000,I1355,'I have a blue banner'!L$2:L$2000)</f>
        <v>0</v>
      </c>
      <c r="T1355" s="1">
        <f>SUMIF('I wanna go biking'!A$2:A$1000,D1355,'I wanna go biking'!D$2:D$2000)</f>
        <v>0</v>
      </c>
      <c r="U1355" s="1">
        <f>SUMIF('I wanna go biking'!A$2:A$2000,F1355,'I wanna go biking'!D$2:D$2000)</f>
        <v>0</v>
      </c>
      <c r="V1355" s="1">
        <f>SUMIF('I wanna go biking'!A$2:A$2000,H1355,'I wanna go biking'!D$2:D$2000)</f>
        <v>0</v>
      </c>
      <c r="W1355">
        <f t="shared" si="235"/>
        <v>0</v>
      </c>
      <c r="X1355">
        <f t="shared" si="236"/>
        <v>0</v>
      </c>
      <c r="Y1355">
        <f t="shared" si="237"/>
        <v>0</v>
      </c>
      <c r="Z1355">
        <f t="shared" si="238"/>
        <v>0</v>
      </c>
      <c r="AA1355">
        <f t="shared" si="239"/>
        <v>0</v>
      </c>
      <c r="AB1355">
        <f t="shared" si="240"/>
        <v>0</v>
      </c>
      <c r="AC1355" s="25">
        <f t="shared" si="241"/>
        <v>0</v>
      </c>
    </row>
    <row r="1356" spans="1:29">
      <c r="A1356">
        <f>'Data Entry'!A1357</f>
        <v>0</v>
      </c>
      <c r="B1356">
        <f>'Data Entry'!B1357</f>
        <v>0</v>
      </c>
      <c r="C1356">
        <f>'Data Entry'!C1357</f>
        <v>0</v>
      </c>
      <c r="D1356">
        <f>'Data Entry'!M1357</f>
        <v>0</v>
      </c>
      <c r="E1356">
        <f>'Data Entry'!N1357</f>
        <v>0</v>
      </c>
      <c r="F1356">
        <f>'Data Entry'!O1357</f>
        <v>0</v>
      </c>
      <c r="G1356">
        <f>'Data Entry'!P1357</f>
        <v>0</v>
      </c>
      <c r="H1356">
        <f>'Data Entry'!Q1357</f>
        <v>0</v>
      </c>
      <c r="I1356">
        <f>'Data Entry'!R1357</f>
        <v>0</v>
      </c>
      <c r="J1356">
        <f t="shared" si="231"/>
        <v>0</v>
      </c>
      <c r="K1356" s="1">
        <f>SUMIFS('I want to cry'!C$2:C$2000,'I want to cry'!$A$2:$A$2000,$B1356,'I want to cry'!$B$2:$B$2000,$C1356)</f>
        <v>0</v>
      </c>
      <c r="L1356" s="1">
        <f>SUMIFS('I want to cry'!D$2:D$2000,'I want to cry'!$A$2:$A$2000,$B1356,'I want to cry'!$B$2:$B$2000,$C1356)</f>
        <v>0</v>
      </c>
      <c r="M1356" s="1">
        <f>SUMIFS('I want to cry'!E$2:E$2000,'I want to cry'!$A$2:$A$2000,$B1356,'I want to cry'!$B$2:$B$2000,$C1356)</f>
        <v>0</v>
      </c>
      <c r="N1356" s="1">
        <f t="shared" si="232"/>
        <v>0</v>
      </c>
      <c r="O1356" s="1">
        <f t="shared" si="233"/>
        <v>0</v>
      </c>
      <c r="P1356" s="1">
        <f t="shared" si="234"/>
        <v>0</v>
      </c>
      <c r="Q1356" s="1">
        <f>SUMIF('I have a blue banner'!A$2:A$2000,D1356,'I have a blue banner'!L$2:L$2000)</f>
        <v>0</v>
      </c>
      <c r="R1356" s="1">
        <f>SUMIF('I have a blue banner'!A$2:A$2000,F1356,'I have a blue banner'!L$2:L$2000)</f>
        <v>0</v>
      </c>
      <c r="S1356" s="1">
        <f>SUMIF('I have a blue banner'!A$2:A$2000,I1356,'I have a blue banner'!L$2:L$2000)</f>
        <v>0</v>
      </c>
      <c r="T1356" s="1">
        <f>SUMIF('I wanna go biking'!A$2:A$1000,D1356,'I wanna go biking'!D$2:D$2000)</f>
        <v>0</v>
      </c>
      <c r="U1356" s="1">
        <f>SUMIF('I wanna go biking'!A$2:A$2000,F1356,'I wanna go biking'!D$2:D$2000)</f>
        <v>0</v>
      </c>
      <c r="V1356" s="1">
        <f>SUMIF('I wanna go biking'!A$2:A$2000,H1356,'I wanna go biking'!D$2:D$2000)</f>
        <v>0</v>
      </c>
      <c r="W1356">
        <f t="shared" si="235"/>
        <v>0</v>
      </c>
      <c r="X1356">
        <f t="shared" si="236"/>
        <v>0</v>
      </c>
      <c r="Y1356">
        <f t="shared" si="237"/>
        <v>0</v>
      </c>
      <c r="Z1356">
        <f t="shared" si="238"/>
        <v>0</v>
      </c>
      <c r="AA1356">
        <f t="shared" si="239"/>
        <v>0</v>
      </c>
      <c r="AB1356">
        <f t="shared" si="240"/>
        <v>0</v>
      </c>
      <c r="AC1356" s="25">
        <f t="shared" si="241"/>
        <v>0</v>
      </c>
    </row>
    <row r="1357" spans="1:29">
      <c r="A1357">
        <f>'Data Entry'!A1358</f>
        <v>0</v>
      </c>
      <c r="B1357">
        <f>'Data Entry'!B1358</f>
        <v>0</v>
      </c>
      <c r="C1357">
        <f>'Data Entry'!C1358</f>
        <v>0</v>
      </c>
      <c r="D1357">
        <f>'Data Entry'!M1358</f>
        <v>0</v>
      </c>
      <c r="E1357">
        <f>'Data Entry'!N1358</f>
        <v>0</v>
      </c>
      <c r="F1357">
        <f>'Data Entry'!O1358</f>
        <v>0</v>
      </c>
      <c r="G1357">
        <f>'Data Entry'!P1358</f>
        <v>0</v>
      </c>
      <c r="H1357">
        <f>'Data Entry'!Q1358</f>
        <v>0</v>
      </c>
      <c r="I1357">
        <f>'Data Entry'!R1358</f>
        <v>0</v>
      </c>
      <c r="J1357">
        <f t="shared" si="231"/>
        <v>0</v>
      </c>
      <c r="K1357" s="1">
        <f>SUMIFS('I want to cry'!C$2:C$2000,'I want to cry'!$A$2:$A$2000,$B1357,'I want to cry'!$B$2:$B$2000,$C1357)</f>
        <v>0</v>
      </c>
      <c r="L1357" s="1">
        <f>SUMIFS('I want to cry'!D$2:D$2000,'I want to cry'!$A$2:$A$2000,$B1357,'I want to cry'!$B$2:$B$2000,$C1357)</f>
        <v>0</v>
      </c>
      <c r="M1357" s="1">
        <f>SUMIFS('I want to cry'!E$2:E$2000,'I want to cry'!$A$2:$A$2000,$B1357,'I want to cry'!$B$2:$B$2000,$C1357)</f>
        <v>0</v>
      </c>
      <c r="N1357" s="1">
        <f t="shared" si="232"/>
        <v>0</v>
      </c>
      <c r="O1357" s="1">
        <f t="shared" si="233"/>
        <v>0</v>
      </c>
      <c r="P1357" s="1">
        <f t="shared" si="234"/>
        <v>0</v>
      </c>
      <c r="Q1357" s="1">
        <f>SUMIF('I have a blue banner'!A$2:A$2000,D1357,'I have a blue banner'!L$2:L$2000)</f>
        <v>0</v>
      </c>
      <c r="R1357" s="1">
        <f>SUMIF('I have a blue banner'!A$2:A$2000,F1357,'I have a blue banner'!L$2:L$2000)</f>
        <v>0</v>
      </c>
      <c r="S1357" s="1">
        <f>SUMIF('I have a blue banner'!A$2:A$2000,I1357,'I have a blue banner'!L$2:L$2000)</f>
        <v>0</v>
      </c>
      <c r="T1357" s="1">
        <f>SUMIF('I wanna go biking'!A$2:A$1000,D1357,'I wanna go biking'!D$2:D$2000)</f>
        <v>0</v>
      </c>
      <c r="U1357" s="1">
        <f>SUMIF('I wanna go biking'!A$2:A$2000,F1357,'I wanna go biking'!D$2:D$2000)</f>
        <v>0</v>
      </c>
      <c r="V1357" s="1">
        <f>SUMIF('I wanna go biking'!A$2:A$2000,H1357,'I wanna go biking'!D$2:D$2000)</f>
        <v>0</v>
      </c>
      <c r="W1357">
        <f t="shared" si="235"/>
        <v>0</v>
      </c>
      <c r="X1357">
        <f t="shared" si="236"/>
        <v>0</v>
      </c>
      <c r="Y1357">
        <f t="shared" si="237"/>
        <v>0</v>
      </c>
      <c r="Z1357">
        <f t="shared" si="238"/>
        <v>0</v>
      </c>
      <c r="AA1357">
        <f t="shared" si="239"/>
        <v>0</v>
      </c>
      <c r="AB1357">
        <f t="shared" si="240"/>
        <v>0</v>
      </c>
      <c r="AC1357" s="25">
        <f t="shared" si="241"/>
        <v>0</v>
      </c>
    </row>
    <row r="1358" spans="1:29">
      <c r="A1358">
        <f>'Data Entry'!A1359</f>
        <v>0</v>
      </c>
      <c r="B1358">
        <f>'Data Entry'!B1359</f>
        <v>0</v>
      </c>
      <c r="C1358">
        <f>'Data Entry'!C1359</f>
        <v>0</v>
      </c>
      <c r="D1358">
        <f>'Data Entry'!M1359</f>
        <v>0</v>
      </c>
      <c r="E1358">
        <f>'Data Entry'!N1359</f>
        <v>0</v>
      </c>
      <c r="F1358">
        <f>'Data Entry'!O1359</f>
        <v>0</v>
      </c>
      <c r="G1358">
        <f>'Data Entry'!P1359</f>
        <v>0</v>
      </c>
      <c r="H1358">
        <f>'Data Entry'!Q1359</f>
        <v>0</v>
      </c>
      <c r="I1358">
        <f>'Data Entry'!R1359</f>
        <v>0</v>
      </c>
      <c r="J1358">
        <f t="shared" si="231"/>
        <v>0</v>
      </c>
      <c r="K1358" s="1">
        <f>SUMIFS('I want to cry'!C$2:C$2000,'I want to cry'!$A$2:$A$2000,$B1358,'I want to cry'!$B$2:$B$2000,$C1358)</f>
        <v>0</v>
      </c>
      <c r="L1358" s="1">
        <f>SUMIFS('I want to cry'!D$2:D$2000,'I want to cry'!$A$2:$A$2000,$B1358,'I want to cry'!$B$2:$B$2000,$C1358)</f>
        <v>0</v>
      </c>
      <c r="M1358" s="1">
        <f>SUMIFS('I want to cry'!E$2:E$2000,'I want to cry'!$A$2:$A$2000,$B1358,'I want to cry'!$B$2:$B$2000,$C1358)</f>
        <v>0</v>
      </c>
      <c r="N1358" s="1">
        <f t="shared" si="232"/>
        <v>0</v>
      </c>
      <c r="O1358" s="1">
        <f t="shared" si="233"/>
        <v>0</v>
      </c>
      <c r="P1358" s="1">
        <f t="shared" si="234"/>
        <v>0</v>
      </c>
      <c r="Q1358" s="1">
        <f>SUMIF('I have a blue banner'!A$2:A$2000,D1358,'I have a blue banner'!L$2:L$2000)</f>
        <v>0</v>
      </c>
      <c r="R1358" s="1">
        <f>SUMIF('I have a blue banner'!A$2:A$2000,F1358,'I have a blue banner'!L$2:L$2000)</f>
        <v>0</v>
      </c>
      <c r="S1358" s="1">
        <f>SUMIF('I have a blue banner'!A$2:A$2000,I1358,'I have a blue banner'!L$2:L$2000)</f>
        <v>0</v>
      </c>
      <c r="T1358" s="1">
        <f>SUMIF('I wanna go biking'!A$2:A$1000,D1358,'I wanna go biking'!D$2:D$2000)</f>
        <v>0</v>
      </c>
      <c r="U1358" s="1">
        <f>SUMIF('I wanna go biking'!A$2:A$2000,F1358,'I wanna go biking'!D$2:D$2000)</f>
        <v>0</v>
      </c>
      <c r="V1358" s="1">
        <f>SUMIF('I wanna go biking'!A$2:A$2000,H1358,'I wanna go biking'!D$2:D$2000)</f>
        <v>0</v>
      </c>
      <c r="W1358">
        <f t="shared" si="235"/>
        <v>0</v>
      </c>
      <c r="X1358">
        <f t="shared" si="236"/>
        <v>0</v>
      </c>
      <c r="Y1358">
        <f t="shared" si="237"/>
        <v>0</v>
      </c>
      <c r="Z1358">
        <f t="shared" si="238"/>
        <v>0</v>
      </c>
      <c r="AA1358">
        <f t="shared" si="239"/>
        <v>0</v>
      </c>
      <c r="AB1358">
        <f t="shared" si="240"/>
        <v>0</v>
      </c>
      <c r="AC1358" s="25">
        <f t="shared" si="241"/>
        <v>0</v>
      </c>
    </row>
    <row r="1359" spans="1:29">
      <c r="A1359">
        <f>'Data Entry'!A1360</f>
        <v>0</v>
      </c>
      <c r="B1359">
        <f>'Data Entry'!B1360</f>
        <v>0</v>
      </c>
      <c r="C1359">
        <f>'Data Entry'!C1360</f>
        <v>0</v>
      </c>
      <c r="D1359">
        <f>'Data Entry'!M1360</f>
        <v>0</v>
      </c>
      <c r="E1359">
        <f>'Data Entry'!N1360</f>
        <v>0</v>
      </c>
      <c r="F1359">
        <f>'Data Entry'!O1360</f>
        <v>0</v>
      </c>
      <c r="G1359">
        <f>'Data Entry'!P1360</f>
        <v>0</v>
      </c>
      <c r="H1359">
        <f>'Data Entry'!Q1360</f>
        <v>0</v>
      </c>
      <c r="I1359">
        <f>'Data Entry'!R1360</f>
        <v>0</v>
      </c>
      <c r="J1359">
        <f t="shared" si="231"/>
        <v>0</v>
      </c>
      <c r="K1359" s="1">
        <f>SUMIFS('I want to cry'!C$2:C$2000,'I want to cry'!$A$2:$A$2000,$B1359,'I want to cry'!$B$2:$B$2000,$C1359)</f>
        <v>0</v>
      </c>
      <c r="L1359" s="1">
        <f>SUMIFS('I want to cry'!D$2:D$2000,'I want to cry'!$A$2:$A$2000,$B1359,'I want to cry'!$B$2:$B$2000,$C1359)</f>
        <v>0</v>
      </c>
      <c r="M1359" s="1">
        <f>SUMIFS('I want to cry'!E$2:E$2000,'I want to cry'!$A$2:$A$2000,$B1359,'I want to cry'!$B$2:$B$2000,$C1359)</f>
        <v>0</v>
      </c>
      <c r="N1359" s="1">
        <f t="shared" si="232"/>
        <v>0</v>
      </c>
      <c r="O1359" s="1">
        <f t="shared" si="233"/>
        <v>0</v>
      </c>
      <c r="P1359" s="1">
        <f t="shared" si="234"/>
        <v>0</v>
      </c>
      <c r="Q1359" s="1">
        <f>SUMIF('I have a blue banner'!A$2:A$2000,D1359,'I have a blue banner'!L$2:L$2000)</f>
        <v>0</v>
      </c>
      <c r="R1359" s="1">
        <f>SUMIF('I have a blue banner'!A$2:A$2000,F1359,'I have a blue banner'!L$2:L$2000)</f>
        <v>0</v>
      </c>
      <c r="S1359" s="1">
        <f>SUMIF('I have a blue banner'!A$2:A$2000,I1359,'I have a blue banner'!L$2:L$2000)</f>
        <v>0</v>
      </c>
      <c r="T1359" s="1">
        <f>SUMIF('I wanna go biking'!A$2:A$1000,D1359,'I wanna go biking'!D$2:D$2000)</f>
        <v>0</v>
      </c>
      <c r="U1359" s="1">
        <f>SUMIF('I wanna go biking'!A$2:A$2000,F1359,'I wanna go biking'!D$2:D$2000)</f>
        <v>0</v>
      </c>
      <c r="V1359" s="1">
        <f>SUMIF('I wanna go biking'!A$2:A$2000,H1359,'I wanna go biking'!D$2:D$2000)</f>
        <v>0</v>
      </c>
      <c r="W1359">
        <f t="shared" si="235"/>
        <v>0</v>
      </c>
      <c r="X1359">
        <f t="shared" si="236"/>
        <v>0</v>
      </c>
      <c r="Y1359">
        <f t="shared" si="237"/>
        <v>0</v>
      </c>
      <c r="Z1359">
        <f t="shared" si="238"/>
        <v>0</v>
      </c>
      <c r="AA1359">
        <f t="shared" si="239"/>
        <v>0</v>
      </c>
      <c r="AB1359">
        <f t="shared" si="240"/>
        <v>0</v>
      </c>
      <c r="AC1359" s="25">
        <f t="shared" si="241"/>
        <v>0</v>
      </c>
    </row>
    <row r="1360" spans="1:29">
      <c r="A1360">
        <f>'Data Entry'!A1361</f>
        <v>0</v>
      </c>
      <c r="B1360">
        <f>'Data Entry'!B1361</f>
        <v>0</v>
      </c>
      <c r="C1360">
        <f>'Data Entry'!C1361</f>
        <v>0</v>
      </c>
      <c r="D1360">
        <f>'Data Entry'!M1361</f>
        <v>0</v>
      </c>
      <c r="E1360">
        <f>'Data Entry'!N1361</f>
        <v>0</v>
      </c>
      <c r="F1360">
        <f>'Data Entry'!O1361</f>
        <v>0</v>
      </c>
      <c r="G1360">
        <f>'Data Entry'!P1361</f>
        <v>0</v>
      </c>
      <c r="H1360">
        <f>'Data Entry'!Q1361</f>
        <v>0</v>
      </c>
      <c r="I1360">
        <f>'Data Entry'!R1361</f>
        <v>0</v>
      </c>
      <c r="J1360">
        <f t="shared" si="231"/>
        <v>0</v>
      </c>
      <c r="K1360" s="1">
        <f>SUMIFS('I want to cry'!C$2:C$2000,'I want to cry'!$A$2:$A$2000,$B1360,'I want to cry'!$B$2:$B$2000,$C1360)</f>
        <v>0</v>
      </c>
      <c r="L1360" s="1">
        <f>SUMIFS('I want to cry'!D$2:D$2000,'I want to cry'!$A$2:$A$2000,$B1360,'I want to cry'!$B$2:$B$2000,$C1360)</f>
        <v>0</v>
      </c>
      <c r="M1360" s="1">
        <f>SUMIFS('I want to cry'!E$2:E$2000,'I want to cry'!$A$2:$A$2000,$B1360,'I want to cry'!$B$2:$B$2000,$C1360)</f>
        <v>0</v>
      </c>
      <c r="N1360" s="1">
        <f t="shared" si="232"/>
        <v>0</v>
      </c>
      <c r="O1360" s="1">
        <f t="shared" si="233"/>
        <v>0</v>
      </c>
      <c r="P1360" s="1">
        <f t="shared" si="234"/>
        <v>0</v>
      </c>
      <c r="Q1360" s="1">
        <f>SUMIF('I have a blue banner'!A$2:A$2000,D1360,'I have a blue banner'!L$2:L$2000)</f>
        <v>0</v>
      </c>
      <c r="R1360" s="1">
        <f>SUMIF('I have a blue banner'!A$2:A$2000,F1360,'I have a blue banner'!L$2:L$2000)</f>
        <v>0</v>
      </c>
      <c r="S1360" s="1">
        <f>SUMIF('I have a blue banner'!A$2:A$2000,I1360,'I have a blue banner'!L$2:L$2000)</f>
        <v>0</v>
      </c>
      <c r="T1360" s="1">
        <f>SUMIF('I wanna go biking'!A$2:A$1000,D1360,'I wanna go biking'!D$2:D$2000)</f>
        <v>0</v>
      </c>
      <c r="U1360" s="1">
        <f>SUMIF('I wanna go biking'!A$2:A$2000,F1360,'I wanna go biking'!D$2:D$2000)</f>
        <v>0</v>
      </c>
      <c r="V1360" s="1">
        <f>SUMIF('I wanna go biking'!A$2:A$2000,H1360,'I wanna go biking'!D$2:D$2000)</f>
        <v>0</v>
      </c>
      <c r="W1360">
        <f t="shared" si="235"/>
        <v>0</v>
      </c>
      <c r="X1360">
        <f t="shared" si="236"/>
        <v>0</v>
      </c>
      <c r="Y1360">
        <f t="shared" si="237"/>
        <v>0</v>
      </c>
      <c r="Z1360">
        <f t="shared" si="238"/>
        <v>0</v>
      </c>
      <c r="AA1360">
        <f t="shared" si="239"/>
        <v>0</v>
      </c>
      <c r="AB1360">
        <f t="shared" si="240"/>
        <v>0</v>
      </c>
      <c r="AC1360" s="25">
        <f t="shared" si="241"/>
        <v>0</v>
      </c>
    </row>
    <row r="1361" spans="1:29">
      <c r="A1361">
        <f>'Data Entry'!A1362</f>
        <v>0</v>
      </c>
      <c r="B1361">
        <f>'Data Entry'!B1362</f>
        <v>0</v>
      </c>
      <c r="C1361">
        <f>'Data Entry'!C1362</f>
        <v>0</v>
      </c>
      <c r="D1361">
        <f>'Data Entry'!M1362</f>
        <v>0</v>
      </c>
      <c r="E1361">
        <f>'Data Entry'!N1362</f>
        <v>0</v>
      </c>
      <c r="F1361">
        <f>'Data Entry'!O1362</f>
        <v>0</v>
      </c>
      <c r="G1361">
        <f>'Data Entry'!P1362</f>
        <v>0</v>
      </c>
      <c r="H1361">
        <f>'Data Entry'!Q1362</f>
        <v>0</v>
      </c>
      <c r="I1361">
        <f>'Data Entry'!R1362</f>
        <v>0</v>
      </c>
      <c r="J1361">
        <f t="shared" si="231"/>
        <v>0</v>
      </c>
      <c r="K1361" s="1">
        <f>SUMIFS('I want to cry'!C$2:C$2000,'I want to cry'!$A$2:$A$2000,$B1361,'I want to cry'!$B$2:$B$2000,$C1361)</f>
        <v>0</v>
      </c>
      <c r="L1361" s="1">
        <f>SUMIFS('I want to cry'!D$2:D$2000,'I want to cry'!$A$2:$A$2000,$B1361,'I want to cry'!$B$2:$B$2000,$C1361)</f>
        <v>0</v>
      </c>
      <c r="M1361" s="1">
        <f>SUMIFS('I want to cry'!E$2:E$2000,'I want to cry'!$A$2:$A$2000,$B1361,'I want to cry'!$B$2:$B$2000,$C1361)</f>
        <v>0</v>
      </c>
      <c r="N1361" s="1">
        <f t="shared" si="232"/>
        <v>0</v>
      </c>
      <c r="O1361" s="1">
        <f t="shared" si="233"/>
        <v>0</v>
      </c>
      <c r="P1361" s="1">
        <f t="shared" si="234"/>
        <v>0</v>
      </c>
      <c r="Q1361" s="1">
        <f>SUMIF('I have a blue banner'!A$2:A$2000,D1361,'I have a blue banner'!L$2:L$2000)</f>
        <v>0</v>
      </c>
      <c r="R1361" s="1">
        <f>SUMIF('I have a blue banner'!A$2:A$2000,F1361,'I have a blue banner'!L$2:L$2000)</f>
        <v>0</v>
      </c>
      <c r="S1361" s="1">
        <f>SUMIF('I have a blue banner'!A$2:A$2000,I1361,'I have a blue banner'!L$2:L$2000)</f>
        <v>0</v>
      </c>
      <c r="T1361" s="1">
        <f>SUMIF('I wanna go biking'!A$2:A$1000,D1361,'I wanna go biking'!D$2:D$2000)</f>
        <v>0</v>
      </c>
      <c r="U1361" s="1">
        <f>SUMIF('I wanna go biking'!A$2:A$2000,F1361,'I wanna go biking'!D$2:D$2000)</f>
        <v>0</v>
      </c>
      <c r="V1361" s="1">
        <f>SUMIF('I wanna go biking'!A$2:A$2000,H1361,'I wanna go biking'!D$2:D$2000)</f>
        <v>0</v>
      </c>
      <c r="W1361">
        <f t="shared" si="235"/>
        <v>0</v>
      </c>
      <c r="X1361">
        <f t="shared" si="236"/>
        <v>0</v>
      </c>
      <c r="Y1361">
        <f t="shared" si="237"/>
        <v>0</v>
      </c>
      <c r="Z1361">
        <f t="shared" si="238"/>
        <v>0</v>
      </c>
      <c r="AA1361">
        <f t="shared" si="239"/>
        <v>0</v>
      </c>
      <c r="AB1361">
        <f t="shared" si="240"/>
        <v>0</v>
      </c>
      <c r="AC1361" s="25">
        <f t="shared" si="241"/>
        <v>0</v>
      </c>
    </row>
    <row r="1362" spans="1:29">
      <c r="A1362">
        <f>'Data Entry'!A1363</f>
        <v>0</v>
      </c>
      <c r="B1362">
        <f>'Data Entry'!B1363</f>
        <v>0</v>
      </c>
      <c r="C1362">
        <f>'Data Entry'!C1363</f>
        <v>0</v>
      </c>
      <c r="D1362">
        <f>'Data Entry'!M1363</f>
        <v>0</v>
      </c>
      <c r="E1362">
        <f>'Data Entry'!N1363</f>
        <v>0</v>
      </c>
      <c r="F1362">
        <f>'Data Entry'!O1363</f>
        <v>0</v>
      </c>
      <c r="G1362">
        <f>'Data Entry'!P1363</f>
        <v>0</v>
      </c>
      <c r="H1362">
        <f>'Data Entry'!Q1363</f>
        <v>0</v>
      </c>
      <c r="I1362">
        <f>'Data Entry'!R1363</f>
        <v>0</v>
      </c>
      <c r="J1362">
        <f t="shared" si="231"/>
        <v>0</v>
      </c>
      <c r="K1362" s="1">
        <f>SUMIFS('I want to cry'!C$2:C$2000,'I want to cry'!$A$2:$A$2000,$B1362,'I want to cry'!$B$2:$B$2000,$C1362)</f>
        <v>0</v>
      </c>
      <c r="L1362" s="1">
        <f>SUMIFS('I want to cry'!D$2:D$2000,'I want to cry'!$A$2:$A$2000,$B1362,'I want to cry'!$B$2:$B$2000,$C1362)</f>
        <v>0</v>
      </c>
      <c r="M1362" s="1">
        <f>SUMIFS('I want to cry'!E$2:E$2000,'I want to cry'!$A$2:$A$2000,$B1362,'I want to cry'!$B$2:$B$2000,$C1362)</f>
        <v>0</v>
      </c>
      <c r="N1362" s="1">
        <f t="shared" si="232"/>
        <v>0</v>
      </c>
      <c r="O1362" s="1">
        <f t="shared" si="233"/>
        <v>0</v>
      </c>
      <c r="P1362" s="1">
        <f t="shared" si="234"/>
        <v>0</v>
      </c>
      <c r="Q1362" s="1">
        <f>SUMIF('I have a blue banner'!A$2:A$2000,D1362,'I have a blue banner'!L$2:L$2000)</f>
        <v>0</v>
      </c>
      <c r="R1362" s="1">
        <f>SUMIF('I have a blue banner'!A$2:A$2000,F1362,'I have a blue banner'!L$2:L$2000)</f>
        <v>0</v>
      </c>
      <c r="S1362" s="1">
        <f>SUMIF('I have a blue banner'!A$2:A$2000,I1362,'I have a blue banner'!L$2:L$2000)</f>
        <v>0</v>
      </c>
      <c r="T1362" s="1">
        <f>SUMIF('I wanna go biking'!A$2:A$1000,D1362,'I wanna go biking'!D$2:D$2000)</f>
        <v>0</v>
      </c>
      <c r="U1362" s="1">
        <f>SUMIF('I wanna go biking'!A$2:A$2000,F1362,'I wanna go biking'!D$2:D$2000)</f>
        <v>0</v>
      </c>
      <c r="V1362" s="1">
        <f>SUMIF('I wanna go biking'!A$2:A$2000,H1362,'I wanna go biking'!D$2:D$2000)</f>
        <v>0</v>
      </c>
      <c r="W1362">
        <f t="shared" si="235"/>
        <v>0</v>
      </c>
      <c r="X1362">
        <f t="shared" si="236"/>
        <v>0</v>
      </c>
      <c r="Y1362">
        <f t="shared" si="237"/>
        <v>0</v>
      </c>
      <c r="Z1362">
        <f t="shared" si="238"/>
        <v>0</v>
      </c>
      <c r="AA1362">
        <f t="shared" si="239"/>
        <v>0</v>
      </c>
      <c r="AB1362">
        <f t="shared" si="240"/>
        <v>0</v>
      </c>
      <c r="AC1362" s="25">
        <f t="shared" si="241"/>
        <v>0</v>
      </c>
    </row>
    <row r="1363" spans="1:29">
      <c r="A1363">
        <f>'Data Entry'!A1364</f>
        <v>0</v>
      </c>
      <c r="B1363">
        <f>'Data Entry'!B1364</f>
        <v>0</v>
      </c>
      <c r="C1363">
        <f>'Data Entry'!C1364</f>
        <v>0</v>
      </c>
      <c r="D1363">
        <f>'Data Entry'!M1364</f>
        <v>0</v>
      </c>
      <c r="E1363">
        <f>'Data Entry'!N1364</f>
        <v>0</v>
      </c>
      <c r="F1363">
        <f>'Data Entry'!O1364</f>
        <v>0</v>
      </c>
      <c r="G1363">
        <f>'Data Entry'!P1364</f>
        <v>0</v>
      </c>
      <c r="H1363">
        <f>'Data Entry'!Q1364</f>
        <v>0</v>
      </c>
      <c r="I1363">
        <f>'Data Entry'!R1364</f>
        <v>0</v>
      </c>
      <c r="J1363">
        <f t="shared" si="231"/>
        <v>0</v>
      </c>
      <c r="K1363" s="1">
        <f>SUMIFS('I want to cry'!C$2:C$2000,'I want to cry'!$A$2:$A$2000,$B1363,'I want to cry'!$B$2:$B$2000,$C1363)</f>
        <v>0</v>
      </c>
      <c r="L1363" s="1">
        <f>SUMIFS('I want to cry'!D$2:D$2000,'I want to cry'!$A$2:$A$2000,$B1363,'I want to cry'!$B$2:$B$2000,$C1363)</f>
        <v>0</v>
      </c>
      <c r="M1363" s="1">
        <f>SUMIFS('I want to cry'!E$2:E$2000,'I want to cry'!$A$2:$A$2000,$B1363,'I want to cry'!$B$2:$B$2000,$C1363)</f>
        <v>0</v>
      </c>
      <c r="N1363" s="1">
        <f t="shared" si="232"/>
        <v>0</v>
      </c>
      <c r="O1363" s="1">
        <f t="shared" si="233"/>
        <v>0</v>
      </c>
      <c r="P1363" s="1">
        <f t="shared" si="234"/>
        <v>0</v>
      </c>
      <c r="Q1363" s="1">
        <f>SUMIF('I have a blue banner'!A$2:A$2000,D1363,'I have a blue banner'!L$2:L$2000)</f>
        <v>0</v>
      </c>
      <c r="R1363" s="1">
        <f>SUMIF('I have a blue banner'!A$2:A$2000,F1363,'I have a blue banner'!L$2:L$2000)</f>
        <v>0</v>
      </c>
      <c r="S1363" s="1">
        <f>SUMIF('I have a blue banner'!A$2:A$2000,I1363,'I have a blue banner'!L$2:L$2000)</f>
        <v>0</v>
      </c>
      <c r="T1363" s="1">
        <f>SUMIF('I wanna go biking'!A$2:A$1000,D1363,'I wanna go biking'!D$2:D$2000)</f>
        <v>0</v>
      </c>
      <c r="U1363" s="1">
        <f>SUMIF('I wanna go biking'!A$2:A$2000,F1363,'I wanna go biking'!D$2:D$2000)</f>
        <v>0</v>
      </c>
      <c r="V1363" s="1">
        <f>SUMIF('I wanna go biking'!A$2:A$2000,H1363,'I wanna go biking'!D$2:D$2000)</f>
        <v>0</v>
      </c>
      <c r="W1363">
        <f t="shared" si="235"/>
        <v>0</v>
      </c>
      <c r="X1363">
        <f t="shared" si="236"/>
        <v>0</v>
      </c>
      <c r="Y1363">
        <f t="shared" si="237"/>
        <v>0</v>
      </c>
      <c r="Z1363">
        <f t="shared" si="238"/>
        <v>0</v>
      </c>
      <c r="AA1363">
        <f t="shared" si="239"/>
        <v>0</v>
      </c>
      <c r="AB1363">
        <f t="shared" si="240"/>
        <v>0</v>
      </c>
      <c r="AC1363" s="25">
        <f t="shared" si="241"/>
        <v>0</v>
      </c>
    </row>
    <row r="1364" spans="1:29">
      <c r="A1364">
        <f>'Data Entry'!A1365</f>
        <v>0</v>
      </c>
      <c r="B1364">
        <f>'Data Entry'!B1365</f>
        <v>0</v>
      </c>
      <c r="C1364">
        <f>'Data Entry'!C1365</f>
        <v>0</v>
      </c>
      <c r="D1364">
        <f>'Data Entry'!M1365</f>
        <v>0</v>
      </c>
      <c r="E1364">
        <f>'Data Entry'!N1365</f>
        <v>0</v>
      </c>
      <c r="F1364">
        <f>'Data Entry'!O1365</f>
        <v>0</v>
      </c>
      <c r="G1364">
        <f>'Data Entry'!P1365</f>
        <v>0</v>
      </c>
      <c r="H1364">
        <f>'Data Entry'!Q1365</f>
        <v>0</v>
      </c>
      <c r="I1364">
        <f>'Data Entry'!R1365</f>
        <v>0</v>
      </c>
      <c r="J1364">
        <f t="shared" si="231"/>
        <v>0</v>
      </c>
      <c r="K1364" s="1">
        <f>SUMIFS('I want to cry'!C$2:C$2000,'I want to cry'!$A$2:$A$2000,$B1364,'I want to cry'!$B$2:$B$2000,$C1364)</f>
        <v>0</v>
      </c>
      <c r="L1364" s="1">
        <f>SUMIFS('I want to cry'!D$2:D$2000,'I want to cry'!$A$2:$A$2000,$B1364,'I want to cry'!$B$2:$B$2000,$C1364)</f>
        <v>0</v>
      </c>
      <c r="M1364" s="1">
        <f>SUMIFS('I want to cry'!E$2:E$2000,'I want to cry'!$A$2:$A$2000,$B1364,'I want to cry'!$B$2:$B$2000,$C1364)</f>
        <v>0</v>
      </c>
      <c r="N1364" s="1">
        <f t="shared" si="232"/>
        <v>0</v>
      </c>
      <c r="O1364" s="1">
        <f t="shared" si="233"/>
        <v>0</v>
      </c>
      <c r="P1364" s="1">
        <f t="shared" si="234"/>
        <v>0</v>
      </c>
      <c r="Q1364" s="1">
        <f>SUMIF('I have a blue banner'!A$2:A$2000,D1364,'I have a blue banner'!L$2:L$2000)</f>
        <v>0</v>
      </c>
      <c r="R1364" s="1">
        <f>SUMIF('I have a blue banner'!A$2:A$2000,F1364,'I have a blue banner'!L$2:L$2000)</f>
        <v>0</v>
      </c>
      <c r="S1364" s="1">
        <f>SUMIF('I have a blue banner'!A$2:A$2000,I1364,'I have a blue banner'!L$2:L$2000)</f>
        <v>0</v>
      </c>
      <c r="T1364" s="1">
        <f>SUMIF('I wanna go biking'!A$2:A$1000,D1364,'I wanna go biking'!D$2:D$2000)</f>
        <v>0</v>
      </c>
      <c r="U1364" s="1">
        <f>SUMIF('I wanna go biking'!A$2:A$2000,F1364,'I wanna go biking'!D$2:D$2000)</f>
        <v>0</v>
      </c>
      <c r="V1364" s="1">
        <f>SUMIF('I wanna go biking'!A$2:A$2000,H1364,'I wanna go biking'!D$2:D$2000)</f>
        <v>0</v>
      </c>
      <c r="W1364">
        <f t="shared" si="235"/>
        <v>0</v>
      </c>
      <c r="X1364">
        <f t="shared" si="236"/>
        <v>0</v>
      </c>
      <c r="Y1364">
        <f t="shared" si="237"/>
        <v>0</v>
      </c>
      <c r="Z1364">
        <f t="shared" si="238"/>
        <v>0</v>
      </c>
      <c r="AA1364">
        <f t="shared" si="239"/>
        <v>0</v>
      </c>
      <c r="AB1364">
        <f t="shared" si="240"/>
        <v>0</v>
      </c>
      <c r="AC1364" s="25">
        <f t="shared" si="241"/>
        <v>0</v>
      </c>
    </row>
    <row r="1365" spans="1:29">
      <c r="A1365">
        <f>'Data Entry'!A1366</f>
        <v>0</v>
      </c>
      <c r="B1365">
        <f>'Data Entry'!B1366</f>
        <v>0</v>
      </c>
      <c r="C1365">
        <f>'Data Entry'!C1366</f>
        <v>0</v>
      </c>
      <c r="D1365">
        <f>'Data Entry'!M1366</f>
        <v>0</v>
      </c>
      <c r="E1365">
        <f>'Data Entry'!N1366</f>
        <v>0</v>
      </c>
      <c r="F1365">
        <f>'Data Entry'!O1366</f>
        <v>0</v>
      </c>
      <c r="G1365">
        <f>'Data Entry'!P1366</f>
        <v>0</v>
      </c>
      <c r="H1365">
        <f>'Data Entry'!Q1366</f>
        <v>0</v>
      </c>
      <c r="I1365">
        <f>'Data Entry'!R1366</f>
        <v>0</v>
      </c>
      <c r="J1365">
        <f t="shared" si="231"/>
        <v>0</v>
      </c>
      <c r="K1365" s="1">
        <f>SUMIFS('I want to cry'!C$2:C$2000,'I want to cry'!$A$2:$A$2000,$B1365,'I want to cry'!$B$2:$B$2000,$C1365)</f>
        <v>0</v>
      </c>
      <c r="L1365" s="1">
        <f>SUMIFS('I want to cry'!D$2:D$2000,'I want to cry'!$A$2:$A$2000,$B1365,'I want to cry'!$B$2:$B$2000,$C1365)</f>
        <v>0</v>
      </c>
      <c r="M1365" s="1">
        <f>SUMIFS('I want to cry'!E$2:E$2000,'I want to cry'!$A$2:$A$2000,$B1365,'I want to cry'!$B$2:$B$2000,$C1365)</f>
        <v>0</v>
      </c>
      <c r="N1365" s="1">
        <f t="shared" si="232"/>
        <v>0</v>
      </c>
      <c r="O1365" s="1">
        <f t="shared" si="233"/>
        <v>0</v>
      </c>
      <c r="P1365" s="1">
        <f t="shared" si="234"/>
        <v>0</v>
      </c>
      <c r="Q1365" s="1">
        <f>SUMIF('I have a blue banner'!A$2:A$2000,D1365,'I have a blue banner'!L$2:L$2000)</f>
        <v>0</v>
      </c>
      <c r="R1365" s="1">
        <f>SUMIF('I have a blue banner'!A$2:A$2000,F1365,'I have a blue banner'!L$2:L$2000)</f>
        <v>0</v>
      </c>
      <c r="S1365" s="1">
        <f>SUMIF('I have a blue banner'!A$2:A$2000,I1365,'I have a blue banner'!L$2:L$2000)</f>
        <v>0</v>
      </c>
      <c r="T1365" s="1">
        <f>SUMIF('I wanna go biking'!A$2:A$1000,D1365,'I wanna go biking'!D$2:D$2000)</f>
        <v>0</v>
      </c>
      <c r="U1365" s="1">
        <f>SUMIF('I wanna go biking'!A$2:A$2000,F1365,'I wanna go biking'!D$2:D$2000)</f>
        <v>0</v>
      </c>
      <c r="V1365" s="1">
        <f>SUMIF('I wanna go biking'!A$2:A$2000,H1365,'I wanna go biking'!D$2:D$2000)</f>
        <v>0</v>
      </c>
      <c r="W1365">
        <f t="shared" si="235"/>
        <v>0</v>
      </c>
      <c r="X1365">
        <f t="shared" si="236"/>
        <v>0</v>
      </c>
      <c r="Y1365">
        <f t="shared" si="237"/>
        <v>0</v>
      </c>
      <c r="Z1365">
        <f t="shared" si="238"/>
        <v>0</v>
      </c>
      <c r="AA1365">
        <f t="shared" si="239"/>
        <v>0</v>
      </c>
      <c r="AB1365">
        <f t="shared" si="240"/>
        <v>0</v>
      </c>
      <c r="AC1365" s="25">
        <f t="shared" si="241"/>
        <v>0</v>
      </c>
    </row>
    <row r="1366" spans="1:29">
      <c r="A1366">
        <f>'Data Entry'!A1367</f>
        <v>0</v>
      </c>
      <c r="B1366">
        <f>'Data Entry'!B1367</f>
        <v>0</v>
      </c>
      <c r="C1366">
        <f>'Data Entry'!C1367</f>
        <v>0</v>
      </c>
      <c r="D1366">
        <f>'Data Entry'!M1367</f>
        <v>0</v>
      </c>
      <c r="E1366">
        <f>'Data Entry'!N1367</f>
        <v>0</v>
      </c>
      <c r="F1366">
        <f>'Data Entry'!O1367</f>
        <v>0</v>
      </c>
      <c r="G1366">
        <f>'Data Entry'!P1367</f>
        <v>0</v>
      </c>
      <c r="H1366">
        <f>'Data Entry'!Q1367</f>
        <v>0</v>
      </c>
      <c r="I1366">
        <f>'Data Entry'!R1367</f>
        <v>0</v>
      </c>
      <c r="J1366">
        <f t="shared" si="231"/>
        <v>0</v>
      </c>
      <c r="K1366" s="1">
        <f>SUMIFS('I want to cry'!C$2:C$2000,'I want to cry'!$A$2:$A$2000,$B1366,'I want to cry'!$B$2:$B$2000,$C1366)</f>
        <v>0</v>
      </c>
      <c r="L1366" s="1">
        <f>SUMIFS('I want to cry'!D$2:D$2000,'I want to cry'!$A$2:$A$2000,$B1366,'I want to cry'!$B$2:$B$2000,$C1366)</f>
        <v>0</v>
      </c>
      <c r="M1366" s="1">
        <f>SUMIFS('I want to cry'!E$2:E$2000,'I want to cry'!$A$2:$A$2000,$B1366,'I want to cry'!$B$2:$B$2000,$C1366)</f>
        <v>0</v>
      </c>
      <c r="N1366" s="1">
        <f t="shared" si="232"/>
        <v>0</v>
      </c>
      <c r="O1366" s="1">
        <f t="shared" si="233"/>
        <v>0</v>
      </c>
      <c r="P1366" s="1">
        <f t="shared" si="234"/>
        <v>0</v>
      </c>
      <c r="Q1366" s="1">
        <f>SUMIF('I have a blue banner'!A$2:A$2000,D1366,'I have a blue banner'!L$2:L$2000)</f>
        <v>0</v>
      </c>
      <c r="R1366" s="1">
        <f>SUMIF('I have a blue banner'!A$2:A$2000,F1366,'I have a blue banner'!L$2:L$2000)</f>
        <v>0</v>
      </c>
      <c r="S1366" s="1">
        <f>SUMIF('I have a blue banner'!A$2:A$2000,I1366,'I have a blue banner'!L$2:L$2000)</f>
        <v>0</v>
      </c>
      <c r="T1366" s="1">
        <f>SUMIF('I wanna go biking'!A$2:A$1000,D1366,'I wanna go biking'!D$2:D$2000)</f>
        <v>0</v>
      </c>
      <c r="U1366" s="1">
        <f>SUMIF('I wanna go biking'!A$2:A$2000,F1366,'I wanna go biking'!D$2:D$2000)</f>
        <v>0</v>
      </c>
      <c r="V1366" s="1">
        <f>SUMIF('I wanna go biking'!A$2:A$2000,H1366,'I wanna go biking'!D$2:D$2000)</f>
        <v>0</v>
      </c>
      <c r="W1366">
        <f t="shared" si="235"/>
        <v>0</v>
      </c>
      <c r="X1366">
        <f t="shared" si="236"/>
        <v>0</v>
      </c>
      <c r="Y1366">
        <f t="shared" si="237"/>
        <v>0</v>
      </c>
      <c r="Z1366">
        <f t="shared" si="238"/>
        <v>0</v>
      </c>
      <c r="AA1366">
        <f t="shared" si="239"/>
        <v>0</v>
      </c>
      <c r="AB1366">
        <f t="shared" si="240"/>
        <v>0</v>
      </c>
      <c r="AC1366" s="25">
        <f t="shared" si="241"/>
        <v>0</v>
      </c>
    </row>
    <row r="1367" spans="1:29">
      <c r="A1367">
        <f>'Data Entry'!A1368</f>
        <v>0</v>
      </c>
      <c r="B1367">
        <f>'Data Entry'!B1368</f>
        <v>0</v>
      </c>
      <c r="C1367">
        <f>'Data Entry'!C1368</f>
        <v>0</v>
      </c>
      <c r="D1367">
        <f>'Data Entry'!M1368</f>
        <v>0</v>
      </c>
      <c r="E1367">
        <f>'Data Entry'!N1368</f>
        <v>0</v>
      </c>
      <c r="F1367">
        <f>'Data Entry'!O1368</f>
        <v>0</v>
      </c>
      <c r="G1367">
        <f>'Data Entry'!P1368</f>
        <v>0</v>
      </c>
      <c r="H1367">
        <f>'Data Entry'!Q1368</f>
        <v>0</v>
      </c>
      <c r="I1367">
        <f>'Data Entry'!R1368</f>
        <v>0</v>
      </c>
      <c r="J1367">
        <f t="shared" si="231"/>
        <v>0</v>
      </c>
      <c r="K1367" s="1">
        <f>SUMIFS('I want to cry'!C$2:C$2000,'I want to cry'!$A$2:$A$2000,$B1367,'I want to cry'!$B$2:$B$2000,$C1367)</f>
        <v>0</v>
      </c>
      <c r="L1367" s="1">
        <f>SUMIFS('I want to cry'!D$2:D$2000,'I want to cry'!$A$2:$A$2000,$B1367,'I want to cry'!$B$2:$B$2000,$C1367)</f>
        <v>0</v>
      </c>
      <c r="M1367" s="1">
        <f>SUMIFS('I want to cry'!E$2:E$2000,'I want to cry'!$A$2:$A$2000,$B1367,'I want to cry'!$B$2:$B$2000,$C1367)</f>
        <v>0</v>
      </c>
      <c r="N1367" s="1">
        <f t="shared" si="232"/>
        <v>0</v>
      </c>
      <c r="O1367" s="1">
        <f t="shared" si="233"/>
        <v>0</v>
      </c>
      <c r="P1367" s="1">
        <f t="shared" si="234"/>
        <v>0</v>
      </c>
      <c r="Q1367" s="1">
        <f>SUMIF('I have a blue banner'!A$2:A$2000,D1367,'I have a blue banner'!L$2:L$2000)</f>
        <v>0</v>
      </c>
      <c r="R1367" s="1">
        <f>SUMIF('I have a blue banner'!A$2:A$2000,F1367,'I have a blue banner'!L$2:L$2000)</f>
        <v>0</v>
      </c>
      <c r="S1367" s="1">
        <f>SUMIF('I have a blue banner'!A$2:A$2000,I1367,'I have a blue banner'!L$2:L$2000)</f>
        <v>0</v>
      </c>
      <c r="T1367" s="1">
        <f>SUMIF('I wanna go biking'!A$2:A$1000,D1367,'I wanna go biking'!D$2:D$2000)</f>
        <v>0</v>
      </c>
      <c r="U1367" s="1">
        <f>SUMIF('I wanna go biking'!A$2:A$2000,F1367,'I wanna go biking'!D$2:D$2000)</f>
        <v>0</v>
      </c>
      <c r="V1367" s="1">
        <f>SUMIF('I wanna go biking'!A$2:A$2000,H1367,'I wanna go biking'!D$2:D$2000)</f>
        <v>0</v>
      </c>
      <c r="W1367">
        <f t="shared" si="235"/>
        <v>0</v>
      </c>
      <c r="X1367">
        <f t="shared" si="236"/>
        <v>0</v>
      </c>
      <c r="Y1367">
        <f t="shared" si="237"/>
        <v>0</v>
      </c>
      <c r="Z1367">
        <f t="shared" si="238"/>
        <v>0</v>
      </c>
      <c r="AA1367">
        <f t="shared" si="239"/>
        <v>0</v>
      </c>
      <c r="AB1367">
        <f t="shared" si="240"/>
        <v>0</v>
      </c>
      <c r="AC1367" s="25">
        <f t="shared" si="241"/>
        <v>0</v>
      </c>
    </row>
    <row r="1368" spans="1:29">
      <c r="A1368">
        <f>'Data Entry'!A1369</f>
        <v>0</v>
      </c>
      <c r="B1368">
        <f>'Data Entry'!B1369</f>
        <v>0</v>
      </c>
      <c r="C1368">
        <f>'Data Entry'!C1369</f>
        <v>0</v>
      </c>
      <c r="D1368">
        <f>'Data Entry'!M1369</f>
        <v>0</v>
      </c>
      <c r="E1368">
        <f>'Data Entry'!N1369</f>
        <v>0</v>
      </c>
      <c r="F1368">
        <f>'Data Entry'!O1369</f>
        <v>0</v>
      </c>
      <c r="G1368">
        <f>'Data Entry'!P1369</f>
        <v>0</v>
      </c>
      <c r="H1368">
        <f>'Data Entry'!Q1369</f>
        <v>0</v>
      </c>
      <c r="I1368">
        <f>'Data Entry'!R1369</f>
        <v>0</v>
      </c>
      <c r="J1368">
        <f t="shared" si="231"/>
        <v>0</v>
      </c>
      <c r="K1368" s="1">
        <f>SUMIFS('I want to cry'!C$2:C$2000,'I want to cry'!$A$2:$A$2000,$B1368,'I want to cry'!$B$2:$B$2000,$C1368)</f>
        <v>0</v>
      </c>
      <c r="L1368" s="1">
        <f>SUMIFS('I want to cry'!D$2:D$2000,'I want to cry'!$A$2:$A$2000,$B1368,'I want to cry'!$B$2:$B$2000,$C1368)</f>
        <v>0</v>
      </c>
      <c r="M1368" s="1">
        <f>SUMIFS('I want to cry'!E$2:E$2000,'I want to cry'!$A$2:$A$2000,$B1368,'I want to cry'!$B$2:$B$2000,$C1368)</f>
        <v>0</v>
      </c>
      <c r="N1368" s="1">
        <f t="shared" si="232"/>
        <v>0</v>
      </c>
      <c r="O1368" s="1">
        <f t="shared" si="233"/>
        <v>0</v>
      </c>
      <c r="P1368" s="1">
        <f t="shared" si="234"/>
        <v>0</v>
      </c>
      <c r="Q1368" s="1">
        <f>SUMIF('I have a blue banner'!A$2:A$2000,D1368,'I have a blue banner'!L$2:L$2000)</f>
        <v>0</v>
      </c>
      <c r="R1368" s="1">
        <f>SUMIF('I have a blue banner'!A$2:A$2000,F1368,'I have a blue banner'!L$2:L$2000)</f>
        <v>0</v>
      </c>
      <c r="S1368" s="1">
        <f>SUMIF('I have a blue banner'!A$2:A$2000,I1368,'I have a blue banner'!L$2:L$2000)</f>
        <v>0</v>
      </c>
      <c r="T1368" s="1">
        <f>SUMIF('I wanna go biking'!A$2:A$1000,D1368,'I wanna go biking'!D$2:D$2000)</f>
        <v>0</v>
      </c>
      <c r="U1368" s="1">
        <f>SUMIF('I wanna go biking'!A$2:A$2000,F1368,'I wanna go biking'!D$2:D$2000)</f>
        <v>0</v>
      </c>
      <c r="V1368" s="1">
        <f>SUMIF('I wanna go biking'!A$2:A$2000,H1368,'I wanna go biking'!D$2:D$2000)</f>
        <v>0</v>
      </c>
      <c r="W1368">
        <f t="shared" si="235"/>
        <v>0</v>
      </c>
      <c r="X1368">
        <f t="shared" si="236"/>
        <v>0</v>
      </c>
      <c r="Y1368">
        <f t="shared" si="237"/>
        <v>0</v>
      </c>
      <c r="Z1368">
        <f t="shared" si="238"/>
        <v>0</v>
      </c>
      <c r="AA1368">
        <f t="shared" si="239"/>
        <v>0</v>
      </c>
      <c r="AB1368">
        <f t="shared" si="240"/>
        <v>0</v>
      </c>
      <c r="AC1368" s="25">
        <f t="shared" si="241"/>
        <v>0</v>
      </c>
    </row>
    <row r="1369" spans="1:29">
      <c r="A1369">
        <f>'Data Entry'!A1370</f>
        <v>0</v>
      </c>
      <c r="B1369">
        <f>'Data Entry'!B1370</f>
        <v>0</v>
      </c>
      <c r="C1369">
        <f>'Data Entry'!C1370</f>
        <v>0</v>
      </c>
      <c r="D1369">
        <f>'Data Entry'!M1370</f>
        <v>0</v>
      </c>
      <c r="E1369">
        <f>'Data Entry'!N1370</f>
        <v>0</v>
      </c>
      <c r="F1369">
        <f>'Data Entry'!O1370</f>
        <v>0</v>
      </c>
      <c r="G1369">
        <f>'Data Entry'!P1370</f>
        <v>0</v>
      </c>
      <c r="H1369">
        <f>'Data Entry'!Q1370</f>
        <v>0</v>
      </c>
      <c r="I1369">
        <f>'Data Entry'!R1370</f>
        <v>0</v>
      </c>
      <c r="J1369">
        <f t="shared" si="231"/>
        <v>0</v>
      </c>
      <c r="K1369" s="1">
        <f>SUMIFS('I want to cry'!C$2:C$2000,'I want to cry'!$A$2:$A$2000,$B1369,'I want to cry'!$B$2:$B$2000,$C1369)</f>
        <v>0</v>
      </c>
      <c r="L1369" s="1">
        <f>SUMIFS('I want to cry'!D$2:D$2000,'I want to cry'!$A$2:$A$2000,$B1369,'I want to cry'!$B$2:$B$2000,$C1369)</f>
        <v>0</v>
      </c>
      <c r="M1369" s="1">
        <f>SUMIFS('I want to cry'!E$2:E$2000,'I want to cry'!$A$2:$A$2000,$B1369,'I want to cry'!$B$2:$B$2000,$C1369)</f>
        <v>0</v>
      </c>
      <c r="N1369" s="1">
        <f t="shared" si="232"/>
        <v>0</v>
      </c>
      <c r="O1369" s="1">
        <f t="shared" si="233"/>
        <v>0</v>
      </c>
      <c r="P1369" s="1">
        <f t="shared" si="234"/>
        <v>0</v>
      </c>
      <c r="Q1369" s="1">
        <f>SUMIF('I have a blue banner'!A$2:A$2000,D1369,'I have a blue banner'!L$2:L$2000)</f>
        <v>0</v>
      </c>
      <c r="R1369" s="1">
        <f>SUMIF('I have a blue banner'!A$2:A$2000,F1369,'I have a blue banner'!L$2:L$2000)</f>
        <v>0</v>
      </c>
      <c r="S1369" s="1">
        <f>SUMIF('I have a blue banner'!A$2:A$2000,I1369,'I have a blue banner'!L$2:L$2000)</f>
        <v>0</v>
      </c>
      <c r="T1369" s="1">
        <f>SUMIF('I wanna go biking'!A$2:A$1000,D1369,'I wanna go biking'!D$2:D$2000)</f>
        <v>0</v>
      </c>
      <c r="U1369" s="1">
        <f>SUMIF('I wanna go biking'!A$2:A$2000,F1369,'I wanna go biking'!D$2:D$2000)</f>
        <v>0</v>
      </c>
      <c r="V1369" s="1">
        <f>SUMIF('I wanna go biking'!A$2:A$2000,H1369,'I wanna go biking'!D$2:D$2000)</f>
        <v>0</v>
      </c>
      <c r="W1369">
        <f t="shared" si="235"/>
        <v>0</v>
      </c>
      <c r="X1369">
        <f t="shared" si="236"/>
        <v>0</v>
      </c>
      <c r="Y1369">
        <f t="shared" si="237"/>
        <v>0</v>
      </c>
      <c r="Z1369">
        <f t="shared" si="238"/>
        <v>0</v>
      </c>
      <c r="AA1369">
        <f t="shared" si="239"/>
        <v>0</v>
      </c>
      <c r="AB1369">
        <f t="shared" si="240"/>
        <v>0</v>
      </c>
      <c r="AC1369" s="25">
        <f t="shared" si="241"/>
        <v>0</v>
      </c>
    </row>
    <row r="1370" spans="1:29">
      <c r="A1370">
        <f>'Data Entry'!A1371</f>
        <v>0</v>
      </c>
      <c r="B1370">
        <f>'Data Entry'!B1371</f>
        <v>0</v>
      </c>
      <c r="C1370">
        <f>'Data Entry'!C1371</f>
        <v>0</v>
      </c>
      <c r="D1370">
        <f>'Data Entry'!M1371</f>
        <v>0</v>
      </c>
      <c r="E1370">
        <f>'Data Entry'!N1371</f>
        <v>0</v>
      </c>
      <c r="F1370">
        <f>'Data Entry'!O1371</f>
        <v>0</v>
      </c>
      <c r="G1370">
        <f>'Data Entry'!P1371</f>
        <v>0</v>
      </c>
      <c r="H1370">
        <f>'Data Entry'!Q1371</f>
        <v>0</v>
      </c>
      <c r="I1370">
        <f>'Data Entry'!R1371</f>
        <v>0</v>
      </c>
      <c r="J1370">
        <f t="shared" si="231"/>
        <v>0</v>
      </c>
      <c r="K1370" s="1">
        <f>SUMIFS('I want to cry'!C$2:C$2000,'I want to cry'!$A$2:$A$2000,$B1370,'I want to cry'!$B$2:$B$2000,$C1370)</f>
        <v>0</v>
      </c>
      <c r="L1370" s="1">
        <f>SUMIFS('I want to cry'!D$2:D$2000,'I want to cry'!$A$2:$A$2000,$B1370,'I want to cry'!$B$2:$B$2000,$C1370)</f>
        <v>0</v>
      </c>
      <c r="M1370" s="1">
        <f>SUMIFS('I want to cry'!E$2:E$2000,'I want to cry'!$A$2:$A$2000,$B1370,'I want to cry'!$B$2:$B$2000,$C1370)</f>
        <v>0</v>
      </c>
      <c r="N1370" s="1">
        <f t="shared" si="232"/>
        <v>0</v>
      </c>
      <c r="O1370" s="1">
        <f t="shared" si="233"/>
        <v>0</v>
      </c>
      <c r="P1370" s="1">
        <f t="shared" si="234"/>
        <v>0</v>
      </c>
      <c r="Q1370" s="1">
        <f>SUMIF('I have a blue banner'!A$2:A$2000,D1370,'I have a blue banner'!L$2:L$2000)</f>
        <v>0</v>
      </c>
      <c r="R1370" s="1">
        <f>SUMIF('I have a blue banner'!A$2:A$2000,F1370,'I have a blue banner'!L$2:L$2000)</f>
        <v>0</v>
      </c>
      <c r="S1370" s="1">
        <f>SUMIF('I have a blue banner'!A$2:A$2000,I1370,'I have a blue banner'!L$2:L$2000)</f>
        <v>0</v>
      </c>
      <c r="T1370" s="1">
        <f>SUMIF('I wanna go biking'!A$2:A$1000,D1370,'I wanna go biking'!D$2:D$2000)</f>
        <v>0</v>
      </c>
      <c r="U1370" s="1">
        <f>SUMIF('I wanna go biking'!A$2:A$2000,F1370,'I wanna go biking'!D$2:D$2000)</f>
        <v>0</v>
      </c>
      <c r="V1370" s="1">
        <f>SUMIF('I wanna go biking'!A$2:A$2000,H1370,'I wanna go biking'!D$2:D$2000)</f>
        <v>0</v>
      </c>
      <c r="W1370">
        <f t="shared" si="235"/>
        <v>0</v>
      </c>
      <c r="X1370">
        <f t="shared" si="236"/>
        <v>0</v>
      </c>
      <c r="Y1370">
        <f t="shared" si="237"/>
        <v>0</v>
      </c>
      <c r="Z1370">
        <f t="shared" si="238"/>
        <v>0</v>
      </c>
      <c r="AA1370">
        <f t="shared" si="239"/>
        <v>0</v>
      </c>
      <c r="AB1370">
        <f t="shared" si="240"/>
        <v>0</v>
      </c>
      <c r="AC1370" s="25">
        <f t="shared" si="241"/>
        <v>0</v>
      </c>
    </row>
    <row r="1371" spans="1:29">
      <c r="A1371">
        <f>'Data Entry'!A1372</f>
        <v>0</v>
      </c>
      <c r="B1371">
        <f>'Data Entry'!B1372</f>
        <v>0</v>
      </c>
      <c r="C1371">
        <f>'Data Entry'!C1372</f>
        <v>0</v>
      </c>
      <c r="D1371">
        <f>'Data Entry'!M1372</f>
        <v>0</v>
      </c>
      <c r="E1371">
        <f>'Data Entry'!N1372</f>
        <v>0</v>
      </c>
      <c r="F1371">
        <f>'Data Entry'!O1372</f>
        <v>0</v>
      </c>
      <c r="G1371">
        <f>'Data Entry'!P1372</f>
        <v>0</v>
      </c>
      <c r="H1371">
        <f>'Data Entry'!Q1372</f>
        <v>0</v>
      </c>
      <c r="I1371">
        <f>'Data Entry'!R1372</f>
        <v>0</v>
      </c>
      <c r="J1371">
        <f t="shared" si="231"/>
        <v>0</v>
      </c>
      <c r="K1371" s="1">
        <f>SUMIFS('I want to cry'!C$2:C$2000,'I want to cry'!$A$2:$A$2000,$B1371,'I want to cry'!$B$2:$B$2000,$C1371)</f>
        <v>0</v>
      </c>
      <c r="L1371" s="1">
        <f>SUMIFS('I want to cry'!D$2:D$2000,'I want to cry'!$A$2:$A$2000,$B1371,'I want to cry'!$B$2:$B$2000,$C1371)</f>
        <v>0</v>
      </c>
      <c r="M1371" s="1">
        <f>SUMIFS('I want to cry'!E$2:E$2000,'I want to cry'!$A$2:$A$2000,$B1371,'I want to cry'!$B$2:$B$2000,$C1371)</f>
        <v>0</v>
      </c>
      <c r="N1371" s="1">
        <f t="shared" si="232"/>
        <v>0</v>
      </c>
      <c r="O1371" s="1">
        <f t="shared" si="233"/>
        <v>0</v>
      </c>
      <c r="P1371" s="1">
        <f t="shared" si="234"/>
        <v>0</v>
      </c>
      <c r="Q1371" s="1">
        <f>SUMIF('I have a blue banner'!A$2:A$2000,D1371,'I have a blue banner'!L$2:L$2000)</f>
        <v>0</v>
      </c>
      <c r="R1371" s="1">
        <f>SUMIF('I have a blue banner'!A$2:A$2000,F1371,'I have a blue banner'!L$2:L$2000)</f>
        <v>0</v>
      </c>
      <c r="S1371" s="1">
        <f>SUMIF('I have a blue banner'!A$2:A$2000,I1371,'I have a blue banner'!L$2:L$2000)</f>
        <v>0</v>
      </c>
      <c r="T1371" s="1">
        <f>SUMIF('I wanna go biking'!A$2:A$1000,D1371,'I wanna go biking'!D$2:D$2000)</f>
        <v>0</v>
      </c>
      <c r="U1371" s="1">
        <f>SUMIF('I wanna go biking'!A$2:A$2000,F1371,'I wanna go biking'!D$2:D$2000)</f>
        <v>0</v>
      </c>
      <c r="V1371" s="1">
        <f>SUMIF('I wanna go biking'!A$2:A$2000,H1371,'I wanna go biking'!D$2:D$2000)</f>
        <v>0</v>
      </c>
      <c r="W1371">
        <f t="shared" si="235"/>
        <v>0</v>
      </c>
      <c r="X1371">
        <f t="shared" si="236"/>
        <v>0</v>
      </c>
      <c r="Y1371">
        <f t="shared" si="237"/>
        <v>0</v>
      </c>
      <c r="Z1371">
        <f t="shared" si="238"/>
        <v>0</v>
      </c>
      <c r="AA1371">
        <f t="shared" si="239"/>
        <v>0</v>
      </c>
      <c r="AB1371">
        <f t="shared" si="240"/>
        <v>0</v>
      </c>
      <c r="AC1371" s="25">
        <f t="shared" si="241"/>
        <v>0</v>
      </c>
    </row>
    <row r="1372" spans="1:29">
      <c r="A1372">
        <f>'Data Entry'!A1373</f>
        <v>0</v>
      </c>
      <c r="B1372">
        <f>'Data Entry'!B1373</f>
        <v>0</v>
      </c>
      <c r="C1372">
        <f>'Data Entry'!C1373</f>
        <v>0</v>
      </c>
      <c r="D1372">
        <f>'Data Entry'!M1373</f>
        <v>0</v>
      </c>
      <c r="E1372">
        <f>'Data Entry'!N1373</f>
        <v>0</v>
      </c>
      <c r="F1372">
        <f>'Data Entry'!O1373</f>
        <v>0</v>
      </c>
      <c r="G1372">
        <f>'Data Entry'!P1373</f>
        <v>0</v>
      </c>
      <c r="H1372">
        <f>'Data Entry'!Q1373</f>
        <v>0</v>
      </c>
      <c r="I1372">
        <f>'Data Entry'!R1373</f>
        <v>0</v>
      </c>
      <c r="J1372">
        <f t="shared" si="231"/>
        <v>0</v>
      </c>
      <c r="K1372" s="1">
        <f>SUMIFS('I want to cry'!C$2:C$2000,'I want to cry'!$A$2:$A$2000,$B1372,'I want to cry'!$B$2:$B$2000,$C1372)</f>
        <v>0</v>
      </c>
      <c r="L1372" s="1">
        <f>SUMIFS('I want to cry'!D$2:D$2000,'I want to cry'!$A$2:$A$2000,$B1372,'I want to cry'!$B$2:$B$2000,$C1372)</f>
        <v>0</v>
      </c>
      <c r="M1372" s="1">
        <f>SUMIFS('I want to cry'!E$2:E$2000,'I want to cry'!$A$2:$A$2000,$B1372,'I want to cry'!$B$2:$B$2000,$C1372)</f>
        <v>0</v>
      </c>
      <c r="N1372" s="1">
        <f t="shared" si="232"/>
        <v>0</v>
      </c>
      <c r="O1372" s="1">
        <f t="shared" si="233"/>
        <v>0</v>
      </c>
      <c r="P1372" s="1">
        <f t="shared" si="234"/>
        <v>0</v>
      </c>
      <c r="Q1372" s="1">
        <f>SUMIF('I have a blue banner'!A$2:A$2000,D1372,'I have a blue banner'!L$2:L$2000)</f>
        <v>0</v>
      </c>
      <c r="R1372" s="1">
        <f>SUMIF('I have a blue banner'!A$2:A$2000,F1372,'I have a blue banner'!L$2:L$2000)</f>
        <v>0</v>
      </c>
      <c r="S1372" s="1">
        <f>SUMIF('I have a blue banner'!A$2:A$2000,I1372,'I have a blue banner'!L$2:L$2000)</f>
        <v>0</v>
      </c>
      <c r="T1372" s="1">
        <f>SUMIF('I wanna go biking'!A$2:A$1000,D1372,'I wanna go biking'!D$2:D$2000)</f>
        <v>0</v>
      </c>
      <c r="U1372" s="1">
        <f>SUMIF('I wanna go biking'!A$2:A$2000,F1372,'I wanna go biking'!D$2:D$2000)</f>
        <v>0</v>
      </c>
      <c r="V1372" s="1">
        <f>SUMIF('I wanna go biking'!A$2:A$2000,H1372,'I wanna go biking'!D$2:D$2000)</f>
        <v>0</v>
      </c>
      <c r="W1372">
        <f t="shared" si="235"/>
        <v>0</v>
      </c>
      <c r="X1372">
        <f t="shared" si="236"/>
        <v>0</v>
      </c>
      <c r="Y1372">
        <f t="shared" si="237"/>
        <v>0</v>
      </c>
      <c r="Z1372">
        <f t="shared" si="238"/>
        <v>0</v>
      </c>
      <c r="AA1372">
        <f t="shared" si="239"/>
        <v>0</v>
      </c>
      <c r="AB1372">
        <f t="shared" si="240"/>
        <v>0</v>
      </c>
      <c r="AC1372" s="25">
        <f t="shared" si="241"/>
        <v>0</v>
      </c>
    </row>
    <row r="1373" spans="1:29">
      <c r="A1373">
        <f>'Data Entry'!A1374</f>
        <v>0</v>
      </c>
      <c r="B1373">
        <f>'Data Entry'!B1374</f>
        <v>0</v>
      </c>
      <c r="C1373">
        <f>'Data Entry'!C1374</f>
        <v>0</v>
      </c>
      <c r="D1373">
        <f>'Data Entry'!M1374</f>
        <v>0</v>
      </c>
      <c r="E1373">
        <f>'Data Entry'!N1374</f>
        <v>0</v>
      </c>
      <c r="F1373">
        <f>'Data Entry'!O1374</f>
        <v>0</v>
      </c>
      <c r="G1373">
        <f>'Data Entry'!P1374</f>
        <v>0</v>
      </c>
      <c r="H1373">
        <f>'Data Entry'!Q1374</f>
        <v>0</v>
      </c>
      <c r="I1373">
        <f>'Data Entry'!R1374</f>
        <v>0</v>
      </c>
      <c r="J1373">
        <f t="shared" si="231"/>
        <v>0</v>
      </c>
      <c r="K1373" s="1">
        <f>SUMIFS('I want to cry'!C$2:C$2000,'I want to cry'!$A$2:$A$2000,$B1373,'I want to cry'!$B$2:$B$2000,$C1373)</f>
        <v>0</v>
      </c>
      <c r="L1373" s="1">
        <f>SUMIFS('I want to cry'!D$2:D$2000,'I want to cry'!$A$2:$A$2000,$B1373,'I want to cry'!$B$2:$B$2000,$C1373)</f>
        <v>0</v>
      </c>
      <c r="M1373" s="1">
        <f>SUMIFS('I want to cry'!E$2:E$2000,'I want to cry'!$A$2:$A$2000,$B1373,'I want to cry'!$B$2:$B$2000,$C1373)</f>
        <v>0</v>
      </c>
      <c r="N1373" s="1">
        <f t="shared" si="232"/>
        <v>0</v>
      </c>
      <c r="O1373" s="1">
        <f t="shared" si="233"/>
        <v>0</v>
      </c>
      <c r="P1373" s="1">
        <f t="shared" si="234"/>
        <v>0</v>
      </c>
      <c r="Q1373" s="1">
        <f>SUMIF('I have a blue banner'!A$2:A$2000,D1373,'I have a blue banner'!L$2:L$2000)</f>
        <v>0</v>
      </c>
      <c r="R1373" s="1">
        <f>SUMIF('I have a blue banner'!A$2:A$2000,F1373,'I have a blue banner'!L$2:L$2000)</f>
        <v>0</v>
      </c>
      <c r="S1373" s="1">
        <f>SUMIF('I have a blue banner'!A$2:A$2000,I1373,'I have a blue banner'!L$2:L$2000)</f>
        <v>0</v>
      </c>
      <c r="T1373" s="1">
        <f>SUMIF('I wanna go biking'!A$2:A$1000,D1373,'I wanna go biking'!D$2:D$2000)</f>
        <v>0</v>
      </c>
      <c r="U1373" s="1">
        <f>SUMIF('I wanna go biking'!A$2:A$2000,F1373,'I wanna go biking'!D$2:D$2000)</f>
        <v>0</v>
      </c>
      <c r="V1373" s="1">
        <f>SUMIF('I wanna go biking'!A$2:A$2000,H1373,'I wanna go biking'!D$2:D$2000)</f>
        <v>0</v>
      </c>
      <c r="W1373">
        <f t="shared" si="235"/>
        <v>0</v>
      </c>
      <c r="X1373">
        <f t="shared" si="236"/>
        <v>0</v>
      </c>
      <c r="Y1373">
        <f t="shared" si="237"/>
        <v>0</v>
      </c>
      <c r="Z1373">
        <f t="shared" si="238"/>
        <v>0</v>
      </c>
      <c r="AA1373">
        <f t="shared" si="239"/>
        <v>0</v>
      </c>
      <c r="AB1373">
        <f t="shared" si="240"/>
        <v>0</v>
      </c>
      <c r="AC1373" s="25">
        <f t="shared" si="241"/>
        <v>0</v>
      </c>
    </row>
    <row r="1374" spans="1:29">
      <c r="A1374">
        <f>'Data Entry'!A1375</f>
        <v>0</v>
      </c>
      <c r="B1374">
        <f>'Data Entry'!B1375</f>
        <v>0</v>
      </c>
      <c r="C1374">
        <f>'Data Entry'!C1375</f>
        <v>0</v>
      </c>
      <c r="D1374">
        <f>'Data Entry'!M1375</f>
        <v>0</v>
      </c>
      <c r="E1374">
        <f>'Data Entry'!N1375</f>
        <v>0</v>
      </c>
      <c r="F1374">
        <f>'Data Entry'!O1375</f>
        <v>0</v>
      </c>
      <c r="G1374">
        <f>'Data Entry'!P1375</f>
        <v>0</v>
      </c>
      <c r="H1374">
        <f>'Data Entry'!Q1375</f>
        <v>0</v>
      </c>
      <c r="I1374">
        <f>'Data Entry'!R1375</f>
        <v>0</v>
      </c>
      <c r="J1374">
        <f t="shared" si="231"/>
        <v>0</v>
      </c>
      <c r="K1374" s="1">
        <f>SUMIFS('I want to cry'!C$2:C$2000,'I want to cry'!$A$2:$A$2000,$B1374,'I want to cry'!$B$2:$B$2000,$C1374)</f>
        <v>0</v>
      </c>
      <c r="L1374" s="1">
        <f>SUMIFS('I want to cry'!D$2:D$2000,'I want to cry'!$A$2:$A$2000,$B1374,'I want to cry'!$B$2:$B$2000,$C1374)</f>
        <v>0</v>
      </c>
      <c r="M1374" s="1">
        <f>SUMIFS('I want to cry'!E$2:E$2000,'I want to cry'!$A$2:$A$2000,$B1374,'I want to cry'!$B$2:$B$2000,$C1374)</f>
        <v>0</v>
      </c>
      <c r="N1374" s="1">
        <f t="shared" si="232"/>
        <v>0</v>
      </c>
      <c r="O1374" s="1">
        <f t="shared" si="233"/>
        <v>0</v>
      </c>
      <c r="P1374" s="1">
        <f t="shared" si="234"/>
        <v>0</v>
      </c>
      <c r="Q1374" s="1">
        <f>SUMIF('I have a blue banner'!A$2:A$2000,D1374,'I have a blue banner'!L$2:L$2000)</f>
        <v>0</v>
      </c>
      <c r="R1374" s="1">
        <f>SUMIF('I have a blue banner'!A$2:A$2000,F1374,'I have a blue banner'!L$2:L$2000)</f>
        <v>0</v>
      </c>
      <c r="S1374" s="1">
        <f>SUMIF('I have a blue banner'!A$2:A$2000,I1374,'I have a blue banner'!L$2:L$2000)</f>
        <v>0</v>
      </c>
      <c r="T1374" s="1">
        <f>SUMIF('I wanna go biking'!A$2:A$1000,D1374,'I wanna go biking'!D$2:D$2000)</f>
        <v>0</v>
      </c>
      <c r="U1374" s="1">
        <f>SUMIF('I wanna go biking'!A$2:A$2000,F1374,'I wanna go biking'!D$2:D$2000)</f>
        <v>0</v>
      </c>
      <c r="V1374" s="1">
        <f>SUMIF('I wanna go biking'!A$2:A$2000,H1374,'I wanna go biking'!D$2:D$2000)</f>
        <v>0</v>
      </c>
      <c r="W1374">
        <f t="shared" si="235"/>
        <v>0</v>
      </c>
      <c r="X1374">
        <f t="shared" si="236"/>
        <v>0</v>
      </c>
      <c r="Y1374">
        <f t="shared" si="237"/>
        <v>0</v>
      </c>
      <c r="Z1374">
        <f t="shared" si="238"/>
        <v>0</v>
      </c>
      <c r="AA1374">
        <f t="shared" si="239"/>
        <v>0</v>
      </c>
      <c r="AB1374">
        <f t="shared" si="240"/>
        <v>0</v>
      </c>
      <c r="AC1374" s="25">
        <f t="shared" si="241"/>
        <v>0</v>
      </c>
    </row>
    <row r="1375" spans="1:29">
      <c r="A1375">
        <f>'Data Entry'!A1376</f>
        <v>0</v>
      </c>
      <c r="B1375">
        <f>'Data Entry'!B1376</f>
        <v>0</v>
      </c>
      <c r="C1375">
        <f>'Data Entry'!C1376</f>
        <v>0</v>
      </c>
      <c r="D1375">
        <f>'Data Entry'!M1376</f>
        <v>0</v>
      </c>
      <c r="E1375">
        <f>'Data Entry'!N1376</f>
        <v>0</v>
      </c>
      <c r="F1375">
        <f>'Data Entry'!O1376</f>
        <v>0</v>
      </c>
      <c r="G1375">
        <f>'Data Entry'!P1376</f>
        <v>0</v>
      </c>
      <c r="H1375">
        <f>'Data Entry'!Q1376</f>
        <v>0</v>
      </c>
      <c r="I1375">
        <f>'Data Entry'!R1376</f>
        <v>0</v>
      </c>
      <c r="J1375">
        <f t="shared" si="231"/>
        <v>0</v>
      </c>
      <c r="K1375" s="1">
        <f>SUMIFS('I want to cry'!C$2:C$2000,'I want to cry'!$A$2:$A$2000,$B1375,'I want to cry'!$B$2:$B$2000,$C1375)</f>
        <v>0</v>
      </c>
      <c r="L1375" s="1">
        <f>SUMIFS('I want to cry'!D$2:D$2000,'I want to cry'!$A$2:$A$2000,$B1375,'I want to cry'!$B$2:$B$2000,$C1375)</f>
        <v>0</v>
      </c>
      <c r="M1375" s="1">
        <f>SUMIFS('I want to cry'!E$2:E$2000,'I want to cry'!$A$2:$A$2000,$B1375,'I want to cry'!$B$2:$B$2000,$C1375)</f>
        <v>0</v>
      </c>
      <c r="N1375" s="1">
        <f t="shared" si="232"/>
        <v>0</v>
      </c>
      <c r="O1375" s="1">
        <f t="shared" si="233"/>
        <v>0</v>
      </c>
      <c r="P1375" s="1">
        <f t="shared" si="234"/>
        <v>0</v>
      </c>
      <c r="Q1375" s="1">
        <f>SUMIF('I have a blue banner'!A$2:A$2000,D1375,'I have a blue banner'!L$2:L$2000)</f>
        <v>0</v>
      </c>
      <c r="R1375" s="1">
        <f>SUMIF('I have a blue banner'!A$2:A$2000,F1375,'I have a blue banner'!L$2:L$2000)</f>
        <v>0</v>
      </c>
      <c r="S1375" s="1">
        <f>SUMIF('I have a blue banner'!A$2:A$2000,I1375,'I have a blue banner'!L$2:L$2000)</f>
        <v>0</v>
      </c>
      <c r="T1375" s="1">
        <f>SUMIF('I wanna go biking'!A$2:A$1000,D1375,'I wanna go biking'!D$2:D$2000)</f>
        <v>0</v>
      </c>
      <c r="U1375" s="1">
        <f>SUMIF('I wanna go biking'!A$2:A$2000,F1375,'I wanna go biking'!D$2:D$2000)</f>
        <v>0</v>
      </c>
      <c r="V1375" s="1">
        <f>SUMIF('I wanna go biking'!A$2:A$2000,H1375,'I wanna go biking'!D$2:D$2000)</f>
        <v>0</v>
      </c>
      <c r="W1375">
        <f t="shared" si="235"/>
        <v>0</v>
      </c>
      <c r="X1375">
        <f t="shared" si="236"/>
        <v>0</v>
      </c>
      <c r="Y1375">
        <f t="shared" si="237"/>
        <v>0</v>
      </c>
      <c r="Z1375">
        <f t="shared" si="238"/>
        <v>0</v>
      </c>
      <c r="AA1375">
        <f t="shared" si="239"/>
        <v>0</v>
      </c>
      <c r="AB1375">
        <f t="shared" si="240"/>
        <v>0</v>
      </c>
      <c r="AC1375" s="25">
        <f t="shared" si="241"/>
        <v>0</v>
      </c>
    </row>
    <row r="1376" spans="1:29">
      <c r="A1376">
        <f>'Data Entry'!A1377</f>
        <v>0</v>
      </c>
      <c r="B1376">
        <f>'Data Entry'!B1377</f>
        <v>0</v>
      </c>
      <c r="C1376">
        <f>'Data Entry'!C1377</f>
        <v>0</v>
      </c>
      <c r="D1376">
        <f>'Data Entry'!M1377</f>
        <v>0</v>
      </c>
      <c r="E1376">
        <f>'Data Entry'!N1377</f>
        <v>0</v>
      </c>
      <c r="F1376">
        <f>'Data Entry'!O1377</f>
        <v>0</v>
      </c>
      <c r="G1376">
        <f>'Data Entry'!P1377</f>
        <v>0</v>
      </c>
      <c r="H1376">
        <f>'Data Entry'!Q1377</f>
        <v>0</v>
      </c>
      <c r="I1376">
        <f>'Data Entry'!R1377</f>
        <v>0</v>
      </c>
      <c r="J1376">
        <f t="shared" si="231"/>
        <v>0</v>
      </c>
      <c r="K1376" s="1">
        <f>SUMIFS('I want to cry'!C$2:C$2000,'I want to cry'!$A$2:$A$2000,$B1376,'I want to cry'!$B$2:$B$2000,$C1376)</f>
        <v>0</v>
      </c>
      <c r="L1376" s="1">
        <f>SUMIFS('I want to cry'!D$2:D$2000,'I want to cry'!$A$2:$A$2000,$B1376,'I want to cry'!$B$2:$B$2000,$C1376)</f>
        <v>0</v>
      </c>
      <c r="M1376" s="1">
        <f>SUMIFS('I want to cry'!E$2:E$2000,'I want to cry'!$A$2:$A$2000,$B1376,'I want to cry'!$B$2:$B$2000,$C1376)</f>
        <v>0</v>
      </c>
      <c r="N1376" s="1">
        <f t="shared" si="232"/>
        <v>0</v>
      </c>
      <c r="O1376" s="1">
        <f t="shared" si="233"/>
        <v>0</v>
      </c>
      <c r="P1376" s="1">
        <f t="shared" si="234"/>
        <v>0</v>
      </c>
      <c r="Q1376" s="1">
        <f>SUMIF('I have a blue banner'!A$2:A$2000,D1376,'I have a blue banner'!L$2:L$2000)</f>
        <v>0</v>
      </c>
      <c r="R1376" s="1">
        <f>SUMIF('I have a blue banner'!A$2:A$2000,F1376,'I have a blue banner'!L$2:L$2000)</f>
        <v>0</v>
      </c>
      <c r="S1376" s="1">
        <f>SUMIF('I have a blue banner'!A$2:A$2000,I1376,'I have a blue banner'!L$2:L$2000)</f>
        <v>0</v>
      </c>
      <c r="T1376" s="1">
        <f>SUMIF('I wanna go biking'!A$2:A$1000,D1376,'I wanna go biking'!D$2:D$2000)</f>
        <v>0</v>
      </c>
      <c r="U1376" s="1">
        <f>SUMIF('I wanna go biking'!A$2:A$2000,F1376,'I wanna go biking'!D$2:D$2000)</f>
        <v>0</v>
      </c>
      <c r="V1376" s="1">
        <f>SUMIF('I wanna go biking'!A$2:A$2000,H1376,'I wanna go biking'!D$2:D$2000)</f>
        <v>0</v>
      </c>
      <c r="W1376">
        <f t="shared" si="235"/>
        <v>0</v>
      </c>
      <c r="X1376">
        <f t="shared" si="236"/>
        <v>0</v>
      </c>
      <c r="Y1376">
        <f t="shared" si="237"/>
        <v>0</v>
      </c>
      <c r="Z1376">
        <f t="shared" si="238"/>
        <v>0</v>
      </c>
      <c r="AA1376">
        <f t="shared" si="239"/>
        <v>0</v>
      </c>
      <c r="AB1376">
        <f t="shared" si="240"/>
        <v>0</v>
      </c>
      <c r="AC1376" s="25">
        <f t="shared" si="241"/>
        <v>0</v>
      </c>
    </row>
    <row r="1377" spans="1:29">
      <c r="A1377">
        <f>'Data Entry'!A1378</f>
        <v>0</v>
      </c>
      <c r="B1377">
        <f>'Data Entry'!B1378</f>
        <v>0</v>
      </c>
      <c r="C1377">
        <f>'Data Entry'!C1378</f>
        <v>0</v>
      </c>
      <c r="D1377">
        <f>'Data Entry'!M1378</f>
        <v>0</v>
      </c>
      <c r="E1377">
        <f>'Data Entry'!N1378</f>
        <v>0</v>
      </c>
      <c r="F1377">
        <f>'Data Entry'!O1378</f>
        <v>0</v>
      </c>
      <c r="G1377">
        <f>'Data Entry'!P1378</f>
        <v>0</v>
      </c>
      <c r="H1377">
        <f>'Data Entry'!Q1378</f>
        <v>0</v>
      </c>
      <c r="I1377">
        <f>'Data Entry'!R1378</f>
        <v>0</v>
      </c>
      <c r="J1377">
        <f t="shared" si="231"/>
        <v>0</v>
      </c>
      <c r="K1377" s="1">
        <f>SUMIFS('I want to cry'!C$2:C$2000,'I want to cry'!$A$2:$A$2000,$B1377,'I want to cry'!$B$2:$B$2000,$C1377)</f>
        <v>0</v>
      </c>
      <c r="L1377" s="1">
        <f>SUMIFS('I want to cry'!D$2:D$2000,'I want to cry'!$A$2:$A$2000,$B1377,'I want to cry'!$B$2:$B$2000,$C1377)</f>
        <v>0</v>
      </c>
      <c r="M1377" s="1">
        <f>SUMIFS('I want to cry'!E$2:E$2000,'I want to cry'!$A$2:$A$2000,$B1377,'I want to cry'!$B$2:$B$2000,$C1377)</f>
        <v>0</v>
      </c>
      <c r="N1377" s="1">
        <f t="shared" si="232"/>
        <v>0</v>
      </c>
      <c r="O1377" s="1">
        <f t="shared" si="233"/>
        <v>0</v>
      </c>
      <c r="P1377" s="1">
        <f t="shared" si="234"/>
        <v>0</v>
      </c>
      <c r="Q1377" s="1">
        <f>SUMIF('I have a blue banner'!A$2:A$2000,D1377,'I have a blue banner'!L$2:L$2000)</f>
        <v>0</v>
      </c>
      <c r="R1377" s="1">
        <f>SUMIF('I have a blue banner'!A$2:A$2000,F1377,'I have a blue banner'!L$2:L$2000)</f>
        <v>0</v>
      </c>
      <c r="S1377" s="1">
        <f>SUMIF('I have a blue banner'!A$2:A$2000,I1377,'I have a blue banner'!L$2:L$2000)</f>
        <v>0</v>
      </c>
      <c r="T1377" s="1">
        <f>SUMIF('I wanna go biking'!A$2:A$1000,D1377,'I wanna go biking'!D$2:D$2000)</f>
        <v>0</v>
      </c>
      <c r="U1377" s="1">
        <f>SUMIF('I wanna go biking'!A$2:A$2000,F1377,'I wanna go biking'!D$2:D$2000)</f>
        <v>0</v>
      </c>
      <c r="V1377" s="1">
        <f>SUMIF('I wanna go biking'!A$2:A$2000,H1377,'I wanna go biking'!D$2:D$2000)</f>
        <v>0</v>
      </c>
      <c r="W1377">
        <f t="shared" si="235"/>
        <v>0</v>
      </c>
      <c r="X1377">
        <f t="shared" si="236"/>
        <v>0</v>
      </c>
      <c r="Y1377">
        <f t="shared" si="237"/>
        <v>0</v>
      </c>
      <c r="Z1377">
        <f t="shared" si="238"/>
        <v>0</v>
      </c>
      <c r="AA1377">
        <f t="shared" si="239"/>
        <v>0</v>
      </c>
      <c r="AB1377">
        <f t="shared" si="240"/>
        <v>0</v>
      </c>
      <c r="AC1377" s="25">
        <f t="shared" si="241"/>
        <v>0</v>
      </c>
    </row>
    <row r="1378" spans="1:29">
      <c r="A1378">
        <f>'Data Entry'!A1379</f>
        <v>0</v>
      </c>
      <c r="B1378">
        <f>'Data Entry'!B1379</f>
        <v>0</v>
      </c>
      <c r="C1378">
        <f>'Data Entry'!C1379</f>
        <v>0</v>
      </c>
      <c r="D1378">
        <f>'Data Entry'!M1379</f>
        <v>0</v>
      </c>
      <c r="E1378">
        <f>'Data Entry'!N1379</f>
        <v>0</v>
      </c>
      <c r="F1378">
        <f>'Data Entry'!O1379</f>
        <v>0</v>
      </c>
      <c r="G1378">
        <f>'Data Entry'!P1379</f>
        <v>0</v>
      </c>
      <c r="H1378">
        <f>'Data Entry'!Q1379</f>
        <v>0</v>
      </c>
      <c r="I1378">
        <f>'Data Entry'!R1379</f>
        <v>0</v>
      </c>
      <c r="J1378">
        <f t="shared" si="231"/>
        <v>0</v>
      </c>
      <c r="K1378" s="1">
        <f>SUMIFS('I want to cry'!C$2:C$2000,'I want to cry'!$A$2:$A$2000,$B1378,'I want to cry'!$B$2:$B$2000,$C1378)</f>
        <v>0</v>
      </c>
      <c r="L1378" s="1">
        <f>SUMIFS('I want to cry'!D$2:D$2000,'I want to cry'!$A$2:$A$2000,$B1378,'I want to cry'!$B$2:$B$2000,$C1378)</f>
        <v>0</v>
      </c>
      <c r="M1378" s="1">
        <f>SUMIFS('I want to cry'!E$2:E$2000,'I want to cry'!$A$2:$A$2000,$B1378,'I want to cry'!$B$2:$B$2000,$C1378)</f>
        <v>0</v>
      </c>
      <c r="N1378" s="1">
        <f t="shared" si="232"/>
        <v>0</v>
      </c>
      <c r="O1378" s="1">
        <f t="shared" si="233"/>
        <v>0</v>
      </c>
      <c r="P1378" s="1">
        <f t="shared" si="234"/>
        <v>0</v>
      </c>
      <c r="Q1378" s="1">
        <f>SUMIF('I have a blue banner'!A$2:A$2000,D1378,'I have a blue banner'!L$2:L$2000)</f>
        <v>0</v>
      </c>
      <c r="R1378" s="1">
        <f>SUMIF('I have a blue banner'!A$2:A$2000,F1378,'I have a blue banner'!L$2:L$2000)</f>
        <v>0</v>
      </c>
      <c r="S1378" s="1">
        <f>SUMIF('I have a blue banner'!A$2:A$2000,I1378,'I have a blue banner'!L$2:L$2000)</f>
        <v>0</v>
      </c>
      <c r="T1378" s="1">
        <f>SUMIF('I wanna go biking'!A$2:A$1000,D1378,'I wanna go biking'!D$2:D$2000)</f>
        <v>0</v>
      </c>
      <c r="U1378" s="1">
        <f>SUMIF('I wanna go biking'!A$2:A$2000,F1378,'I wanna go biking'!D$2:D$2000)</f>
        <v>0</v>
      </c>
      <c r="V1378" s="1">
        <f>SUMIF('I wanna go biking'!A$2:A$2000,H1378,'I wanna go biking'!D$2:D$2000)</f>
        <v>0</v>
      </c>
      <c r="W1378">
        <f t="shared" si="235"/>
        <v>0</v>
      </c>
      <c r="X1378">
        <f t="shared" si="236"/>
        <v>0</v>
      </c>
      <c r="Y1378">
        <f t="shared" si="237"/>
        <v>0</v>
      </c>
      <c r="Z1378">
        <f t="shared" si="238"/>
        <v>0</v>
      </c>
      <c r="AA1378">
        <f t="shared" si="239"/>
        <v>0</v>
      </c>
      <c r="AB1378">
        <f t="shared" si="240"/>
        <v>0</v>
      </c>
      <c r="AC1378" s="25">
        <f t="shared" si="241"/>
        <v>0</v>
      </c>
    </row>
    <row r="1379" spans="1:29">
      <c r="A1379">
        <f>'Data Entry'!A1380</f>
        <v>0</v>
      </c>
      <c r="B1379">
        <f>'Data Entry'!B1380</f>
        <v>0</v>
      </c>
      <c r="C1379">
        <f>'Data Entry'!C1380</f>
        <v>0</v>
      </c>
      <c r="D1379">
        <f>'Data Entry'!M1380</f>
        <v>0</v>
      </c>
      <c r="E1379">
        <f>'Data Entry'!N1380</f>
        <v>0</v>
      </c>
      <c r="F1379">
        <f>'Data Entry'!O1380</f>
        <v>0</v>
      </c>
      <c r="G1379">
        <f>'Data Entry'!P1380</f>
        <v>0</v>
      </c>
      <c r="H1379">
        <f>'Data Entry'!Q1380</f>
        <v>0</v>
      </c>
      <c r="I1379">
        <f>'Data Entry'!R1380</f>
        <v>0</v>
      </c>
      <c r="J1379">
        <f t="shared" si="231"/>
        <v>0</v>
      </c>
      <c r="K1379" s="1">
        <f>SUMIFS('I want to cry'!C$2:C$2000,'I want to cry'!$A$2:$A$2000,$B1379,'I want to cry'!$B$2:$B$2000,$C1379)</f>
        <v>0</v>
      </c>
      <c r="L1379" s="1">
        <f>SUMIFS('I want to cry'!D$2:D$2000,'I want to cry'!$A$2:$A$2000,$B1379,'I want to cry'!$B$2:$B$2000,$C1379)</f>
        <v>0</v>
      </c>
      <c r="M1379" s="1">
        <f>SUMIFS('I want to cry'!E$2:E$2000,'I want to cry'!$A$2:$A$2000,$B1379,'I want to cry'!$B$2:$B$2000,$C1379)</f>
        <v>0</v>
      </c>
      <c r="N1379" s="1">
        <f t="shared" si="232"/>
        <v>0</v>
      </c>
      <c r="O1379" s="1">
        <f t="shared" si="233"/>
        <v>0</v>
      </c>
      <c r="P1379" s="1">
        <f t="shared" si="234"/>
        <v>0</v>
      </c>
      <c r="Q1379" s="1">
        <f>SUMIF('I have a blue banner'!A$2:A$2000,D1379,'I have a blue banner'!L$2:L$2000)</f>
        <v>0</v>
      </c>
      <c r="R1379" s="1">
        <f>SUMIF('I have a blue banner'!A$2:A$2000,F1379,'I have a blue banner'!L$2:L$2000)</f>
        <v>0</v>
      </c>
      <c r="S1379" s="1">
        <f>SUMIF('I have a blue banner'!A$2:A$2000,I1379,'I have a blue banner'!L$2:L$2000)</f>
        <v>0</v>
      </c>
      <c r="T1379" s="1">
        <f>SUMIF('I wanna go biking'!A$2:A$1000,D1379,'I wanna go biking'!D$2:D$2000)</f>
        <v>0</v>
      </c>
      <c r="U1379" s="1">
        <f>SUMIF('I wanna go biking'!A$2:A$2000,F1379,'I wanna go biking'!D$2:D$2000)</f>
        <v>0</v>
      </c>
      <c r="V1379" s="1">
        <f>SUMIF('I wanna go biking'!A$2:A$2000,H1379,'I wanna go biking'!D$2:D$2000)</f>
        <v>0</v>
      </c>
      <c r="W1379">
        <f t="shared" si="235"/>
        <v>0</v>
      </c>
      <c r="X1379">
        <f t="shared" si="236"/>
        <v>0</v>
      </c>
      <c r="Y1379">
        <f t="shared" si="237"/>
        <v>0</v>
      </c>
      <c r="Z1379">
        <f t="shared" si="238"/>
        <v>0</v>
      </c>
      <c r="AA1379">
        <f t="shared" si="239"/>
        <v>0</v>
      </c>
      <c r="AB1379">
        <f t="shared" si="240"/>
        <v>0</v>
      </c>
      <c r="AC1379" s="25">
        <f t="shared" si="241"/>
        <v>0</v>
      </c>
    </row>
    <row r="1380" spans="1:29">
      <c r="A1380">
        <f>'Data Entry'!A1381</f>
        <v>0</v>
      </c>
      <c r="B1380">
        <f>'Data Entry'!B1381</f>
        <v>0</v>
      </c>
      <c r="C1380">
        <f>'Data Entry'!C1381</f>
        <v>0</v>
      </c>
      <c r="D1380">
        <f>'Data Entry'!M1381</f>
        <v>0</v>
      </c>
      <c r="E1380">
        <f>'Data Entry'!N1381</f>
        <v>0</v>
      </c>
      <c r="F1380">
        <f>'Data Entry'!O1381</f>
        <v>0</v>
      </c>
      <c r="G1380">
        <f>'Data Entry'!P1381</f>
        <v>0</v>
      </c>
      <c r="H1380">
        <f>'Data Entry'!Q1381</f>
        <v>0</v>
      </c>
      <c r="I1380">
        <f>'Data Entry'!R1381</f>
        <v>0</v>
      </c>
      <c r="J1380">
        <f t="shared" si="231"/>
        <v>0</v>
      </c>
      <c r="K1380" s="1">
        <f>SUMIFS('I want to cry'!C$2:C$2000,'I want to cry'!$A$2:$A$2000,$B1380,'I want to cry'!$B$2:$B$2000,$C1380)</f>
        <v>0</v>
      </c>
      <c r="L1380" s="1">
        <f>SUMIFS('I want to cry'!D$2:D$2000,'I want to cry'!$A$2:$A$2000,$B1380,'I want to cry'!$B$2:$B$2000,$C1380)</f>
        <v>0</v>
      </c>
      <c r="M1380" s="1">
        <f>SUMIFS('I want to cry'!E$2:E$2000,'I want to cry'!$A$2:$A$2000,$B1380,'I want to cry'!$B$2:$B$2000,$C1380)</f>
        <v>0</v>
      </c>
      <c r="N1380" s="1">
        <f t="shared" si="232"/>
        <v>0</v>
      </c>
      <c r="O1380" s="1">
        <f t="shared" si="233"/>
        <v>0</v>
      </c>
      <c r="P1380" s="1">
        <f t="shared" si="234"/>
        <v>0</v>
      </c>
      <c r="Q1380" s="1">
        <f>SUMIF('I have a blue banner'!A$2:A$2000,D1380,'I have a blue banner'!L$2:L$2000)</f>
        <v>0</v>
      </c>
      <c r="R1380" s="1">
        <f>SUMIF('I have a blue banner'!A$2:A$2000,F1380,'I have a blue banner'!L$2:L$2000)</f>
        <v>0</v>
      </c>
      <c r="S1380" s="1">
        <f>SUMIF('I have a blue banner'!A$2:A$2000,I1380,'I have a blue banner'!L$2:L$2000)</f>
        <v>0</v>
      </c>
      <c r="T1380" s="1">
        <f>SUMIF('I wanna go biking'!A$2:A$1000,D1380,'I wanna go biking'!D$2:D$2000)</f>
        <v>0</v>
      </c>
      <c r="U1380" s="1">
        <f>SUMIF('I wanna go biking'!A$2:A$2000,F1380,'I wanna go biking'!D$2:D$2000)</f>
        <v>0</v>
      </c>
      <c r="V1380" s="1">
        <f>SUMIF('I wanna go biking'!A$2:A$2000,H1380,'I wanna go biking'!D$2:D$2000)</f>
        <v>0</v>
      </c>
      <c r="W1380">
        <f t="shared" si="235"/>
        <v>0</v>
      </c>
      <c r="X1380">
        <f t="shared" si="236"/>
        <v>0</v>
      </c>
      <c r="Y1380">
        <f t="shared" si="237"/>
        <v>0</v>
      </c>
      <c r="Z1380">
        <f t="shared" si="238"/>
        <v>0</v>
      </c>
      <c r="AA1380">
        <f t="shared" si="239"/>
        <v>0</v>
      </c>
      <c r="AB1380">
        <f t="shared" si="240"/>
        <v>0</v>
      </c>
      <c r="AC1380" s="25">
        <f t="shared" si="241"/>
        <v>0</v>
      </c>
    </row>
    <row r="1381" spans="1:29">
      <c r="A1381">
        <f>'Data Entry'!A1382</f>
        <v>0</v>
      </c>
      <c r="B1381">
        <f>'Data Entry'!B1382</f>
        <v>0</v>
      </c>
      <c r="C1381">
        <f>'Data Entry'!C1382</f>
        <v>0</v>
      </c>
      <c r="D1381">
        <f>'Data Entry'!M1382</f>
        <v>0</v>
      </c>
      <c r="E1381">
        <f>'Data Entry'!N1382</f>
        <v>0</v>
      </c>
      <c r="F1381">
        <f>'Data Entry'!O1382</f>
        <v>0</v>
      </c>
      <c r="G1381">
        <f>'Data Entry'!P1382</f>
        <v>0</v>
      </c>
      <c r="H1381">
        <f>'Data Entry'!Q1382</f>
        <v>0</v>
      </c>
      <c r="I1381">
        <f>'Data Entry'!R1382</f>
        <v>0</v>
      </c>
      <c r="J1381">
        <f t="shared" si="231"/>
        <v>0</v>
      </c>
      <c r="K1381" s="1">
        <f>SUMIFS('I want to cry'!C$2:C$2000,'I want to cry'!$A$2:$A$2000,$B1381,'I want to cry'!$B$2:$B$2000,$C1381)</f>
        <v>0</v>
      </c>
      <c r="L1381" s="1">
        <f>SUMIFS('I want to cry'!D$2:D$2000,'I want to cry'!$A$2:$A$2000,$B1381,'I want to cry'!$B$2:$B$2000,$C1381)</f>
        <v>0</v>
      </c>
      <c r="M1381" s="1">
        <f>SUMIFS('I want to cry'!E$2:E$2000,'I want to cry'!$A$2:$A$2000,$B1381,'I want to cry'!$B$2:$B$2000,$C1381)</f>
        <v>0</v>
      </c>
      <c r="N1381" s="1">
        <f t="shared" si="232"/>
        <v>0</v>
      </c>
      <c r="O1381" s="1">
        <f t="shared" si="233"/>
        <v>0</v>
      </c>
      <c r="P1381" s="1">
        <f t="shared" si="234"/>
        <v>0</v>
      </c>
      <c r="Q1381" s="1">
        <f>SUMIF('I have a blue banner'!A$2:A$2000,D1381,'I have a blue banner'!L$2:L$2000)</f>
        <v>0</v>
      </c>
      <c r="R1381" s="1">
        <f>SUMIF('I have a blue banner'!A$2:A$2000,F1381,'I have a blue banner'!L$2:L$2000)</f>
        <v>0</v>
      </c>
      <c r="S1381" s="1">
        <f>SUMIF('I have a blue banner'!A$2:A$2000,I1381,'I have a blue banner'!L$2:L$2000)</f>
        <v>0</v>
      </c>
      <c r="T1381" s="1">
        <f>SUMIF('I wanna go biking'!A$2:A$1000,D1381,'I wanna go biking'!D$2:D$2000)</f>
        <v>0</v>
      </c>
      <c r="U1381" s="1">
        <f>SUMIF('I wanna go biking'!A$2:A$2000,F1381,'I wanna go biking'!D$2:D$2000)</f>
        <v>0</v>
      </c>
      <c r="V1381" s="1">
        <f>SUMIF('I wanna go biking'!A$2:A$2000,H1381,'I wanna go biking'!D$2:D$2000)</f>
        <v>0</v>
      </c>
      <c r="W1381">
        <f t="shared" si="235"/>
        <v>0</v>
      </c>
      <c r="X1381">
        <f t="shared" si="236"/>
        <v>0</v>
      </c>
      <c r="Y1381">
        <f t="shared" si="237"/>
        <v>0</v>
      </c>
      <c r="Z1381">
        <f t="shared" si="238"/>
        <v>0</v>
      </c>
      <c r="AA1381">
        <f t="shared" si="239"/>
        <v>0</v>
      </c>
      <c r="AB1381">
        <f t="shared" si="240"/>
        <v>0</v>
      </c>
      <c r="AC1381" s="25">
        <f t="shared" si="241"/>
        <v>0</v>
      </c>
    </row>
    <row r="1382" spans="1:29">
      <c r="A1382">
        <f>'Data Entry'!A1383</f>
        <v>0</v>
      </c>
      <c r="B1382">
        <f>'Data Entry'!B1383</f>
        <v>0</v>
      </c>
      <c r="C1382">
        <f>'Data Entry'!C1383</f>
        <v>0</v>
      </c>
      <c r="D1382">
        <f>'Data Entry'!M1383</f>
        <v>0</v>
      </c>
      <c r="E1382">
        <f>'Data Entry'!N1383</f>
        <v>0</v>
      </c>
      <c r="F1382">
        <f>'Data Entry'!O1383</f>
        <v>0</v>
      </c>
      <c r="G1382">
        <f>'Data Entry'!P1383</f>
        <v>0</v>
      </c>
      <c r="H1382">
        <f>'Data Entry'!Q1383</f>
        <v>0</v>
      </c>
      <c r="I1382">
        <f>'Data Entry'!R1383</f>
        <v>0</v>
      </c>
      <c r="J1382">
        <f t="shared" si="231"/>
        <v>0</v>
      </c>
      <c r="K1382" s="1">
        <f>SUMIFS('I want to cry'!C$2:C$2000,'I want to cry'!$A$2:$A$2000,$B1382,'I want to cry'!$B$2:$B$2000,$C1382)</f>
        <v>0</v>
      </c>
      <c r="L1382" s="1">
        <f>SUMIFS('I want to cry'!D$2:D$2000,'I want to cry'!$A$2:$A$2000,$B1382,'I want to cry'!$B$2:$B$2000,$C1382)</f>
        <v>0</v>
      </c>
      <c r="M1382" s="1">
        <f>SUMIFS('I want to cry'!E$2:E$2000,'I want to cry'!$A$2:$A$2000,$B1382,'I want to cry'!$B$2:$B$2000,$C1382)</f>
        <v>0</v>
      </c>
      <c r="N1382" s="1">
        <f t="shared" si="232"/>
        <v>0</v>
      </c>
      <c r="O1382" s="1">
        <f t="shared" si="233"/>
        <v>0</v>
      </c>
      <c r="P1382" s="1">
        <f t="shared" si="234"/>
        <v>0</v>
      </c>
      <c r="Q1382" s="1">
        <f>SUMIF('I have a blue banner'!A$2:A$2000,D1382,'I have a blue banner'!L$2:L$2000)</f>
        <v>0</v>
      </c>
      <c r="R1382" s="1">
        <f>SUMIF('I have a blue banner'!A$2:A$2000,F1382,'I have a blue banner'!L$2:L$2000)</f>
        <v>0</v>
      </c>
      <c r="S1382" s="1">
        <f>SUMIF('I have a blue banner'!A$2:A$2000,I1382,'I have a blue banner'!L$2:L$2000)</f>
        <v>0</v>
      </c>
      <c r="T1382" s="1">
        <f>SUMIF('I wanna go biking'!A$2:A$1000,D1382,'I wanna go biking'!D$2:D$2000)</f>
        <v>0</v>
      </c>
      <c r="U1382" s="1">
        <f>SUMIF('I wanna go biking'!A$2:A$2000,F1382,'I wanna go biking'!D$2:D$2000)</f>
        <v>0</v>
      </c>
      <c r="V1382" s="1">
        <f>SUMIF('I wanna go biking'!A$2:A$2000,H1382,'I wanna go biking'!D$2:D$2000)</f>
        <v>0</v>
      </c>
      <c r="W1382">
        <f t="shared" si="235"/>
        <v>0</v>
      </c>
      <c r="X1382">
        <f t="shared" si="236"/>
        <v>0</v>
      </c>
      <c r="Y1382">
        <f t="shared" si="237"/>
        <v>0</v>
      </c>
      <c r="Z1382">
        <f t="shared" si="238"/>
        <v>0</v>
      </c>
      <c r="AA1382">
        <f t="shared" si="239"/>
        <v>0</v>
      </c>
      <c r="AB1382">
        <f t="shared" si="240"/>
        <v>0</v>
      </c>
      <c r="AC1382" s="25">
        <f t="shared" si="241"/>
        <v>0</v>
      </c>
    </row>
    <row r="1383" spans="1:29">
      <c r="A1383">
        <f>'Data Entry'!A1384</f>
        <v>0</v>
      </c>
      <c r="B1383">
        <f>'Data Entry'!B1384</f>
        <v>0</v>
      </c>
      <c r="C1383">
        <f>'Data Entry'!C1384</f>
        <v>0</v>
      </c>
      <c r="D1383">
        <f>'Data Entry'!M1384</f>
        <v>0</v>
      </c>
      <c r="E1383">
        <f>'Data Entry'!N1384</f>
        <v>0</v>
      </c>
      <c r="F1383">
        <f>'Data Entry'!O1384</f>
        <v>0</v>
      </c>
      <c r="G1383">
        <f>'Data Entry'!P1384</f>
        <v>0</v>
      </c>
      <c r="H1383">
        <f>'Data Entry'!Q1384</f>
        <v>0</v>
      </c>
      <c r="I1383">
        <f>'Data Entry'!R1384</f>
        <v>0</v>
      </c>
      <c r="J1383">
        <f t="shared" si="231"/>
        <v>0</v>
      </c>
      <c r="K1383" s="1">
        <f>SUMIFS('I want to cry'!C$2:C$2000,'I want to cry'!$A$2:$A$2000,$B1383,'I want to cry'!$B$2:$B$2000,$C1383)</f>
        <v>0</v>
      </c>
      <c r="L1383" s="1">
        <f>SUMIFS('I want to cry'!D$2:D$2000,'I want to cry'!$A$2:$A$2000,$B1383,'I want to cry'!$B$2:$B$2000,$C1383)</f>
        <v>0</v>
      </c>
      <c r="M1383" s="1">
        <f>SUMIFS('I want to cry'!E$2:E$2000,'I want to cry'!$A$2:$A$2000,$B1383,'I want to cry'!$B$2:$B$2000,$C1383)</f>
        <v>0</v>
      </c>
      <c r="N1383" s="1">
        <f t="shared" si="232"/>
        <v>0</v>
      </c>
      <c r="O1383" s="1">
        <f t="shared" si="233"/>
        <v>0</v>
      </c>
      <c r="P1383" s="1">
        <f t="shared" si="234"/>
        <v>0</v>
      </c>
      <c r="Q1383" s="1">
        <f>SUMIF('I have a blue banner'!A$2:A$2000,D1383,'I have a blue banner'!L$2:L$2000)</f>
        <v>0</v>
      </c>
      <c r="R1383" s="1">
        <f>SUMIF('I have a blue banner'!A$2:A$2000,F1383,'I have a blue banner'!L$2:L$2000)</f>
        <v>0</v>
      </c>
      <c r="S1383" s="1">
        <f>SUMIF('I have a blue banner'!A$2:A$2000,I1383,'I have a blue banner'!L$2:L$2000)</f>
        <v>0</v>
      </c>
      <c r="T1383" s="1">
        <f>SUMIF('I wanna go biking'!A$2:A$1000,D1383,'I wanna go biking'!D$2:D$2000)</f>
        <v>0</v>
      </c>
      <c r="U1383" s="1">
        <f>SUMIF('I wanna go biking'!A$2:A$2000,F1383,'I wanna go biking'!D$2:D$2000)</f>
        <v>0</v>
      </c>
      <c r="V1383" s="1">
        <f>SUMIF('I wanna go biking'!A$2:A$2000,H1383,'I wanna go biking'!D$2:D$2000)</f>
        <v>0</v>
      </c>
      <c r="W1383">
        <f t="shared" si="235"/>
        <v>0</v>
      </c>
      <c r="X1383">
        <f t="shared" si="236"/>
        <v>0</v>
      </c>
      <c r="Y1383">
        <f t="shared" si="237"/>
        <v>0</v>
      </c>
      <c r="Z1383">
        <f t="shared" si="238"/>
        <v>0</v>
      </c>
      <c r="AA1383">
        <f t="shared" si="239"/>
        <v>0</v>
      </c>
      <c r="AB1383">
        <f t="shared" si="240"/>
        <v>0</v>
      </c>
      <c r="AC1383" s="25">
        <f t="shared" si="241"/>
        <v>0</v>
      </c>
    </row>
    <row r="1384" spans="1:29">
      <c r="A1384">
        <f>'Data Entry'!A1385</f>
        <v>0</v>
      </c>
      <c r="B1384">
        <f>'Data Entry'!B1385</f>
        <v>0</v>
      </c>
      <c r="C1384">
        <f>'Data Entry'!C1385</f>
        <v>0</v>
      </c>
      <c r="D1384">
        <f>'Data Entry'!M1385</f>
        <v>0</v>
      </c>
      <c r="E1384">
        <f>'Data Entry'!N1385</f>
        <v>0</v>
      </c>
      <c r="F1384">
        <f>'Data Entry'!O1385</f>
        <v>0</v>
      </c>
      <c r="G1384">
        <f>'Data Entry'!P1385</f>
        <v>0</v>
      </c>
      <c r="H1384">
        <f>'Data Entry'!Q1385</f>
        <v>0</v>
      </c>
      <c r="I1384">
        <f>'Data Entry'!R1385</f>
        <v>0</v>
      </c>
      <c r="J1384">
        <f t="shared" si="231"/>
        <v>0</v>
      </c>
      <c r="K1384" s="1">
        <f>SUMIFS('I want to cry'!C$2:C$2000,'I want to cry'!$A$2:$A$2000,$B1384,'I want to cry'!$B$2:$B$2000,$C1384)</f>
        <v>0</v>
      </c>
      <c r="L1384" s="1">
        <f>SUMIFS('I want to cry'!D$2:D$2000,'I want to cry'!$A$2:$A$2000,$B1384,'I want to cry'!$B$2:$B$2000,$C1384)</f>
        <v>0</v>
      </c>
      <c r="M1384" s="1">
        <f>SUMIFS('I want to cry'!E$2:E$2000,'I want to cry'!$A$2:$A$2000,$B1384,'I want to cry'!$B$2:$B$2000,$C1384)</f>
        <v>0</v>
      </c>
      <c r="N1384" s="1">
        <f t="shared" si="232"/>
        <v>0</v>
      </c>
      <c r="O1384" s="1">
        <f t="shared" si="233"/>
        <v>0</v>
      </c>
      <c r="P1384" s="1">
        <f t="shared" si="234"/>
        <v>0</v>
      </c>
      <c r="Q1384" s="1">
        <f>SUMIF('I have a blue banner'!A$2:A$2000,D1384,'I have a blue banner'!L$2:L$2000)</f>
        <v>0</v>
      </c>
      <c r="R1384" s="1">
        <f>SUMIF('I have a blue banner'!A$2:A$2000,F1384,'I have a blue banner'!L$2:L$2000)</f>
        <v>0</v>
      </c>
      <c r="S1384" s="1">
        <f>SUMIF('I have a blue banner'!A$2:A$2000,I1384,'I have a blue banner'!L$2:L$2000)</f>
        <v>0</v>
      </c>
      <c r="T1384" s="1">
        <f>SUMIF('I wanna go biking'!A$2:A$1000,D1384,'I wanna go biking'!D$2:D$2000)</f>
        <v>0</v>
      </c>
      <c r="U1384" s="1">
        <f>SUMIF('I wanna go biking'!A$2:A$2000,F1384,'I wanna go biking'!D$2:D$2000)</f>
        <v>0</v>
      </c>
      <c r="V1384" s="1">
        <f>SUMIF('I wanna go biking'!A$2:A$2000,H1384,'I wanna go biking'!D$2:D$2000)</f>
        <v>0</v>
      </c>
      <c r="W1384">
        <f t="shared" si="235"/>
        <v>0</v>
      </c>
      <c r="X1384">
        <f t="shared" si="236"/>
        <v>0</v>
      </c>
      <c r="Y1384">
        <f t="shared" si="237"/>
        <v>0</v>
      </c>
      <c r="Z1384">
        <f t="shared" si="238"/>
        <v>0</v>
      </c>
      <c r="AA1384">
        <f t="shared" si="239"/>
        <v>0</v>
      </c>
      <c r="AB1384">
        <f t="shared" si="240"/>
        <v>0</v>
      </c>
      <c r="AC1384" s="25">
        <f t="shared" si="241"/>
        <v>0</v>
      </c>
    </row>
    <row r="1385" spans="1:29">
      <c r="A1385">
        <f>'Data Entry'!A1386</f>
        <v>0</v>
      </c>
      <c r="B1385">
        <f>'Data Entry'!B1386</f>
        <v>0</v>
      </c>
      <c r="C1385">
        <f>'Data Entry'!C1386</f>
        <v>0</v>
      </c>
      <c r="D1385">
        <f>'Data Entry'!M1386</f>
        <v>0</v>
      </c>
      <c r="E1385">
        <f>'Data Entry'!N1386</f>
        <v>0</v>
      </c>
      <c r="F1385">
        <f>'Data Entry'!O1386</f>
        <v>0</v>
      </c>
      <c r="G1385">
        <f>'Data Entry'!P1386</f>
        <v>0</v>
      </c>
      <c r="H1385">
        <f>'Data Entry'!Q1386</f>
        <v>0</v>
      </c>
      <c r="I1385">
        <f>'Data Entry'!R1386</f>
        <v>0</v>
      </c>
      <c r="J1385">
        <f t="shared" si="231"/>
        <v>0</v>
      </c>
      <c r="K1385" s="1">
        <f>SUMIFS('I want to cry'!C$2:C$2000,'I want to cry'!$A$2:$A$2000,$B1385,'I want to cry'!$B$2:$B$2000,$C1385)</f>
        <v>0</v>
      </c>
      <c r="L1385" s="1">
        <f>SUMIFS('I want to cry'!D$2:D$2000,'I want to cry'!$A$2:$A$2000,$B1385,'I want to cry'!$B$2:$B$2000,$C1385)</f>
        <v>0</v>
      </c>
      <c r="M1385" s="1">
        <f>SUMIFS('I want to cry'!E$2:E$2000,'I want to cry'!$A$2:$A$2000,$B1385,'I want to cry'!$B$2:$B$2000,$C1385)</f>
        <v>0</v>
      </c>
      <c r="N1385" s="1">
        <f t="shared" si="232"/>
        <v>0</v>
      </c>
      <c r="O1385" s="1">
        <f t="shared" si="233"/>
        <v>0</v>
      </c>
      <c r="P1385" s="1">
        <f t="shared" si="234"/>
        <v>0</v>
      </c>
      <c r="Q1385" s="1">
        <f>SUMIF('I have a blue banner'!A$2:A$2000,D1385,'I have a blue banner'!L$2:L$2000)</f>
        <v>0</v>
      </c>
      <c r="R1385" s="1">
        <f>SUMIF('I have a blue banner'!A$2:A$2000,F1385,'I have a blue banner'!L$2:L$2000)</f>
        <v>0</v>
      </c>
      <c r="S1385" s="1">
        <f>SUMIF('I have a blue banner'!A$2:A$2000,I1385,'I have a blue banner'!L$2:L$2000)</f>
        <v>0</v>
      </c>
      <c r="T1385" s="1">
        <f>SUMIF('I wanna go biking'!A$2:A$1000,D1385,'I wanna go biking'!D$2:D$2000)</f>
        <v>0</v>
      </c>
      <c r="U1385" s="1">
        <f>SUMIF('I wanna go biking'!A$2:A$2000,F1385,'I wanna go biking'!D$2:D$2000)</f>
        <v>0</v>
      </c>
      <c r="V1385" s="1">
        <f>SUMIF('I wanna go biking'!A$2:A$2000,H1385,'I wanna go biking'!D$2:D$2000)</f>
        <v>0</v>
      </c>
      <c r="W1385">
        <f t="shared" si="235"/>
        <v>0</v>
      </c>
      <c r="X1385">
        <f t="shared" si="236"/>
        <v>0</v>
      </c>
      <c r="Y1385">
        <f t="shared" si="237"/>
        <v>0</v>
      </c>
      <c r="Z1385">
        <f t="shared" si="238"/>
        <v>0</v>
      </c>
      <c r="AA1385">
        <f t="shared" si="239"/>
        <v>0</v>
      </c>
      <c r="AB1385">
        <f t="shared" si="240"/>
        <v>0</v>
      </c>
      <c r="AC1385" s="25">
        <f t="shared" si="241"/>
        <v>0</v>
      </c>
    </row>
    <row r="1386" spans="1:29">
      <c r="A1386">
        <f>'Data Entry'!A1387</f>
        <v>0</v>
      </c>
      <c r="B1386">
        <f>'Data Entry'!B1387</f>
        <v>0</v>
      </c>
      <c r="C1386">
        <f>'Data Entry'!C1387</f>
        <v>0</v>
      </c>
      <c r="D1386">
        <f>'Data Entry'!M1387</f>
        <v>0</v>
      </c>
      <c r="E1386">
        <f>'Data Entry'!N1387</f>
        <v>0</v>
      </c>
      <c r="F1386">
        <f>'Data Entry'!O1387</f>
        <v>0</v>
      </c>
      <c r="G1386">
        <f>'Data Entry'!P1387</f>
        <v>0</v>
      </c>
      <c r="H1386">
        <f>'Data Entry'!Q1387</f>
        <v>0</v>
      </c>
      <c r="I1386">
        <f>'Data Entry'!R1387</f>
        <v>0</v>
      </c>
      <c r="J1386">
        <f t="shared" ref="J1386:J1449" si="242">E1386+G1386+I1386</f>
        <v>0</v>
      </c>
      <c r="K1386" s="1">
        <f>SUMIFS('I want to cry'!C$2:C$2000,'I want to cry'!$A$2:$A$2000,$B1386,'I want to cry'!$B$2:$B$2000,$C1386)</f>
        <v>0</v>
      </c>
      <c r="L1386" s="1">
        <f>SUMIFS('I want to cry'!D$2:D$2000,'I want to cry'!$A$2:$A$2000,$B1386,'I want to cry'!$B$2:$B$2000,$C1386)</f>
        <v>0</v>
      </c>
      <c r="M1386" s="1">
        <f>SUMIFS('I want to cry'!E$2:E$2000,'I want to cry'!$A$2:$A$2000,$B1386,'I want to cry'!$B$2:$B$2000,$C1386)</f>
        <v>0</v>
      </c>
      <c r="N1386" s="1">
        <f t="shared" ref="N1386:N1449" si="243">IF(K1386&lt;1.5,0,IF(E1386&lt;2.5,0,E1386/K1386))</f>
        <v>0</v>
      </c>
      <c r="O1386" s="1">
        <f t="shared" ref="O1386:O1449" si="244">IF(L1386&lt;1.5,0,IF(G1386&lt;2.5,0,G1386/L1386))</f>
        <v>0</v>
      </c>
      <c r="P1386" s="1">
        <f t="shared" ref="P1386:P1449" si="245">IF(M1386&lt;1.5,0,IF(I1386&lt;2.5,0,I1386/M1386))</f>
        <v>0</v>
      </c>
      <c r="Q1386" s="1">
        <f>SUMIF('I have a blue banner'!A$2:A$2000,D1386,'I have a blue banner'!L$2:L$2000)</f>
        <v>0</v>
      </c>
      <c r="R1386" s="1">
        <f>SUMIF('I have a blue banner'!A$2:A$2000,F1386,'I have a blue banner'!L$2:L$2000)</f>
        <v>0</v>
      </c>
      <c r="S1386" s="1">
        <f>SUMIF('I have a blue banner'!A$2:A$2000,I1386,'I have a blue banner'!L$2:L$2000)</f>
        <v>0</v>
      </c>
      <c r="T1386" s="1">
        <f>SUMIF('I wanna go biking'!A$2:A$1000,D1386,'I wanna go biking'!D$2:D$2000)</f>
        <v>0</v>
      </c>
      <c r="U1386" s="1">
        <f>SUMIF('I wanna go biking'!A$2:A$2000,F1386,'I wanna go biking'!D$2:D$2000)</f>
        <v>0</v>
      </c>
      <c r="V1386" s="1">
        <f>SUMIF('I wanna go biking'!A$2:A$2000,H1386,'I wanna go biking'!D$2:D$2000)</f>
        <v>0</v>
      </c>
      <c r="W1386">
        <f t="shared" ref="W1386:W1449" si="246">T1386-Q1386</f>
        <v>0</v>
      </c>
      <c r="X1386">
        <f t="shared" ref="X1386:X1449" si="247">U1386-R1386</f>
        <v>0</v>
      </c>
      <c r="Y1386">
        <f t="shared" ref="Y1386:Y1449" si="248">V1386-S1386</f>
        <v>0</v>
      </c>
      <c r="Z1386">
        <f t="shared" ref="Z1386:Z1449" si="249">W1386*N1386</f>
        <v>0</v>
      </c>
      <c r="AA1386">
        <f t="shared" ref="AA1386:AA1449" si="250">X1386*O1386</f>
        <v>0</v>
      </c>
      <c r="AB1386">
        <f t="shared" ref="AB1386:AB1449" si="251">Y1386*P1386</f>
        <v>0</v>
      </c>
      <c r="AC1386" s="25">
        <f t="shared" ref="AC1386:AC1449" si="252">SUM(Z1386:AB1386)</f>
        <v>0</v>
      </c>
    </row>
    <row r="1387" spans="1:29">
      <c r="A1387">
        <f>'Data Entry'!A1388</f>
        <v>0</v>
      </c>
      <c r="B1387">
        <f>'Data Entry'!B1388</f>
        <v>0</v>
      </c>
      <c r="C1387">
        <f>'Data Entry'!C1388</f>
        <v>0</v>
      </c>
      <c r="D1387">
        <f>'Data Entry'!M1388</f>
        <v>0</v>
      </c>
      <c r="E1387">
        <f>'Data Entry'!N1388</f>
        <v>0</v>
      </c>
      <c r="F1387">
        <f>'Data Entry'!O1388</f>
        <v>0</v>
      </c>
      <c r="G1387">
        <f>'Data Entry'!P1388</f>
        <v>0</v>
      </c>
      <c r="H1387">
        <f>'Data Entry'!Q1388</f>
        <v>0</v>
      </c>
      <c r="I1387">
        <f>'Data Entry'!R1388</f>
        <v>0</v>
      </c>
      <c r="J1387">
        <f t="shared" si="242"/>
        <v>0</v>
      </c>
      <c r="K1387" s="1">
        <f>SUMIFS('I want to cry'!C$2:C$2000,'I want to cry'!$A$2:$A$2000,$B1387,'I want to cry'!$B$2:$B$2000,$C1387)</f>
        <v>0</v>
      </c>
      <c r="L1387" s="1">
        <f>SUMIFS('I want to cry'!D$2:D$2000,'I want to cry'!$A$2:$A$2000,$B1387,'I want to cry'!$B$2:$B$2000,$C1387)</f>
        <v>0</v>
      </c>
      <c r="M1387" s="1">
        <f>SUMIFS('I want to cry'!E$2:E$2000,'I want to cry'!$A$2:$A$2000,$B1387,'I want to cry'!$B$2:$B$2000,$C1387)</f>
        <v>0</v>
      </c>
      <c r="N1387" s="1">
        <f t="shared" si="243"/>
        <v>0</v>
      </c>
      <c r="O1387" s="1">
        <f t="shared" si="244"/>
        <v>0</v>
      </c>
      <c r="P1387" s="1">
        <f t="shared" si="245"/>
        <v>0</v>
      </c>
      <c r="Q1387" s="1">
        <f>SUMIF('I have a blue banner'!A$2:A$2000,D1387,'I have a blue banner'!L$2:L$2000)</f>
        <v>0</v>
      </c>
      <c r="R1387" s="1">
        <f>SUMIF('I have a blue banner'!A$2:A$2000,F1387,'I have a blue banner'!L$2:L$2000)</f>
        <v>0</v>
      </c>
      <c r="S1387" s="1">
        <f>SUMIF('I have a blue banner'!A$2:A$2000,I1387,'I have a blue banner'!L$2:L$2000)</f>
        <v>0</v>
      </c>
      <c r="T1387" s="1">
        <f>SUMIF('I wanna go biking'!A$2:A$1000,D1387,'I wanna go biking'!D$2:D$2000)</f>
        <v>0</v>
      </c>
      <c r="U1387" s="1">
        <f>SUMIF('I wanna go biking'!A$2:A$2000,F1387,'I wanna go biking'!D$2:D$2000)</f>
        <v>0</v>
      </c>
      <c r="V1387" s="1">
        <f>SUMIF('I wanna go biking'!A$2:A$2000,H1387,'I wanna go biking'!D$2:D$2000)</f>
        <v>0</v>
      </c>
      <c r="W1387">
        <f t="shared" si="246"/>
        <v>0</v>
      </c>
      <c r="X1387">
        <f t="shared" si="247"/>
        <v>0</v>
      </c>
      <c r="Y1387">
        <f t="shared" si="248"/>
        <v>0</v>
      </c>
      <c r="Z1387">
        <f t="shared" si="249"/>
        <v>0</v>
      </c>
      <c r="AA1387">
        <f t="shared" si="250"/>
        <v>0</v>
      </c>
      <c r="AB1387">
        <f t="shared" si="251"/>
        <v>0</v>
      </c>
      <c r="AC1387" s="25">
        <f t="shared" si="252"/>
        <v>0</v>
      </c>
    </row>
    <row r="1388" spans="1:29">
      <c r="A1388">
        <f>'Data Entry'!A1389</f>
        <v>0</v>
      </c>
      <c r="B1388">
        <f>'Data Entry'!B1389</f>
        <v>0</v>
      </c>
      <c r="C1388">
        <f>'Data Entry'!C1389</f>
        <v>0</v>
      </c>
      <c r="D1388">
        <f>'Data Entry'!M1389</f>
        <v>0</v>
      </c>
      <c r="E1388">
        <f>'Data Entry'!N1389</f>
        <v>0</v>
      </c>
      <c r="F1388">
        <f>'Data Entry'!O1389</f>
        <v>0</v>
      </c>
      <c r="G1388">
        <f>'Data Entry'!P1389</f>
        <v>0</v>
      </c>
      <c r="H1388">
        <f>'Data Entry'!Q1389</f>
        <v>0</v>
      </c>
      <c r="I1388">
        <f>'Data Entry'!R1389</f>
        <v>0</v>
      </c>
      <c r="J1388">
        <f t="shared" si="242"/>
        <v>0</v>
      </c>
      <c r="K1388" s="1">
        <f>SUMIFS('I want to cry'!C$2:C$2000,'I want to cry'!$A$2:$A$2000,$B1388,'I want to cry'!$B$2:$B$2000,$C1388)</f>
        <v>0</v>
      </c>
      <c r="L1388" s="1">
        <f>SUMIFS('I want to cry'!D$2:D$2000,'I want to cry'!$A$2:$A$2000,$B1388,'I want to cry'!$B$2:$B$2000,$C1388)</f>
        <v>0</v>
      </c>
      <c r="M1388" s="1">
        <f>SUMIFS('I want to cry'!E$2:E$2000,'I want to cry'!$A$2:$A$2000,$B1388,'I want to cry'!$B$2:$B$2000,$C1388)</f>
        <v>0</v>
      </c>
      <c r="N1388" s="1">
        <f t="shared" si="243"/>
        <v>0</v>
      </c>
      <c r="O1388" s="1">
        <f t="shared" si="244"/>
        <v>0</v>
      </c>
      <c r="P1388" s="1">
        <f t="shared" si="245"/>
        <v>0</v>
      </c>
      <c r="Q1388" s="1">
        <f>SUMIF('I have a blue banner'!A$2:A$2000,D1388,'I have a blue banner'!L$2:L$2000)</f>
        <v>0</v>
      </c>
      <c r="R1388" s="1">
        <f>SUMIF('I have a blue banner'!A$2:A$2000,F1388,'I have a blue banner'!L$2:L$2000)</f>
        <v>0</v>
      </c>
      <c r="S1388" s="1">
        <f>SUMIF('I have a blue banner'!A$2:A$2000,I1388,'I have a blue banner'!L$2:L$2000)</f>
        <v>0</v>
      </c>
      <c r="T1388" s="1">
        <f>SUMIF('I wanna go biking'!A$2:A$1000,D1388,'I wanna go biking'!D$2:D$2000)</f>
        <v>0</v>
      </c>
      <c r="U1388" s="1">
        <f>SUMIF('I wanna go biking'!A$2:A$2000,F1388,'I wanna go biking'!D$2:D$2000)</f>
        <v>0</v>
      </c>
      <c r="V1388" s="1">
        <f>SUMIF('I wanna go biking'!A$2:A$2000,H1388,'I wanna go biking'!D$2:D$2000)</f>
        <v>0</v>
      </c>
      <c r="W1388">
        <f t="shared" si="246"/>
        <v>0</v>
      </c>
      <c r="X1388">
        <f t="shared" si="247"/>
        <v>0</v>
      </c>
      <c r="Y1388">
        <f t="shared" si="248"/>
        <v>0</v>
      </c>
      <c r="Z1388">
        <f t="shared" si="249"/>
        <v>0</v>
      </c>
      <c r="AA1388">
        <f t="shared" si="250"/>
        <v>0</v>
      </c>
      <c r="AB1388">
        <f t="shared" si="251"/>
        <v>0</v>
      </c>
      <c r="AC1388" s="25">
        <f t="shared" si="252"/>
        <v>0</v>
      </c>
    </row>
    <row r="1389" spans="1:29">
      <c r="A1389">
        <f>'Data Entry'!A1390</f>
        <v>0</v>
      </c>
      <c r="B1389">
        <f>'Data Entry'!B1390</f>
        <v>0</v>
      </c>
      <c r="C1389">
        <f>'Data Entry'!C1390</f>
        <v>0</v>
      </c>
      <c r="D1389">
        <f>'Data Entry'!M1390</f>
        <v>0</v>
      </c>
      <c r="E1389">
        <f>'Data Entry'!N1390</f>
        <v>0</v>
      </c>
      <c r="F1389">
        <f>'Data Entry'!O1390</f>
        <v>0</v>
      </c>
      <c r="G1389">
        <f>'Data Entry'!P1390</f>
        <v>0</v>
      </c>
      <c r="H1389">
        <f>'Data Entry'!Q1390</f>
        <v>0</v>
      </c>
      <c r="I1389">
        <f>'Data Entry'!R1390</f>
        <v>0</v>
      </c>
      <c r="J1389">
        <f t="shared" si="242"/>
        <v>0</v>
      </c>
      <c r="K1389" s="1">
        <f>SUMIFS('I want to cry'!C$2:C$2000,'I want to cry'!$A$2:$A$2000,$B1389,'I want to cry'!$B$2:$B$2000,$C1389)</f>
        <v>0</v>
      </c>
      <c r="L1389" s="1">
        <f>SUMIFS('I want to cry'!D$2:D$2000,'I want to cry'!$A$2:$A$2000,$B1389,'I want to cry'!$B$2:$B$2000,$C1389)</f>
        <v>0</v>
      </c>
      <c r="M1389" s="1">
        <f>SUMIFS('I want to cry'!E$2:E$2000,'I want to cry'!$A$2:$A$2000,$B1389,'I want to cry'!$B$2:$B$2000,$C1389)</f>
        <v>0</v>
      </c>
      <c r="N1389" s="1">
        <f t="shared" si="243"/>
        <v>0</v>
      </c>
      <c r="O1389" s="1">
        <f t="shared" si="244"/>
        <v>0</v>
      </c>
      <c r="P1389" s="1">
        <f t="shared" si="245"/>
        <v>0</v>
      </c>
      <c r="Q1389" s="1">
        <f>SUMIF('I have a blue banner'!A$2:A$2000,D1389,'I have a blue banner'!L$2:L$2000)</f>
        <v>0</v>
      </c>
      <c r="R1389" s="1">
        <f>SUMIF('I have a blue banner'!A$2:A$2000,F1389,'I have a blue banner'!L$2:L$2000)</f>
        <v>0</v>
      </c>
      <c r="S1389" s="1">
        <f>SUMIF('I have a blue banner'!A$2:A$2000,I1389,'I have a blue banner'!L$2:L$2000)</f>
        <v>0</v>
      </c>
      <c r="T1389" s="1">
        <f>SUMIF('I wanna go biking'!A$2:A$1000,D1389,'I wanna go biking'!D$2:D$2000)</f>
        <v>0</v>
      </c>
      <c r="U1389" s="1">
        <f>SUMIF('I wanna go biking'!A$2:A$2000,F1389,'I wanna go biking'!D$2:D$2000)</f>
        <v>0</v>
      </c>
      <c r="V1389" s="1">
        <f>SUMIF('I wanna go biking'!A$2:A$2000,H1389,'I wanna go biking'!D$2:D$2000)</f>
        <v>0</v>
      </c>
      <c r="W1389">
        <f t="shared" si="246"/>
        <v>0</v>
      </c>
      <c r="X1389">
        <f t="shared" si="247"/>
        <v>0</v>
      </c>
      <c r="Y1389">
        <f t="shared" si="248"/>
        <v>0</v>
      </c>
      <c r="Z1389">
        <f t="shared" si="249"/>
        <v>0</v>
      </c>
      <c r="AA1389">
        <f t="shared" si="250"/>
        <v>0</v>
      </c>
      <c r="AB1389">
        <f t="shared" si="251"/>
        <v>0</v>
      </c>
      <c r="AC1389" s="25">
        <f t="shared" si="252"/>
        <v>0</v>
      </c>
    </row>
    <row r="1390" spans="1:29">
      <c r="A1390">
        <f>'Data Entry'!A1391</f>
        <v>0</v>
      </c>
      <c r="B1390">
        <f>'Data Entry'!B1391</f>
        <v>0</v>
      </c>
      <c r="C1390">
        <f>'Data Entry'!C1391</f>
        <v>0</v>
      </c>
      <c r="D1390">
        <f>'Data Entry'!M1391</f>
        <v>0</v>
      </c>
      <c r="E1390">
        <f>'Data Entry'!N1391</f>
        <v>0</v>
      </c>
      <c r="F1390">
        <f>'Data Entry'!O1391</f>
        <v>0</v>
      </c>
      <c r="G1390">
        <f>'Data Entry'!P1391</f>
        <v>0</v>
      </c>
      <c r="H1390">
        <f>'Data Entry'!Q1391</f>
        <v>0</v>
      </c>
      <c r="I1390">
        <f>'Data Entry'!R1391</f>
        <v>0</v>
      </c>
      <c r="J1390">
        <f t="shared" si="242"/>
        <v>0</v>
      </c>
      <c r="K1390" s="1">
        <f>SUMIFS('I want to cry'!C$2:C$2000,'I want to cry'!$A$2:$A$2000,$B1390,'I want to cry'!$B$2:$B$2000,$C1390)</f>
        <v>0</v>
      </c>
      <c r="L1390" s="1">
        <f>SUMIFS('I want to cry'!D$2:D$2000,'I want to cry'!$A$2:$A$2000,$B1390,'I want to cry'!$B$2:$B$2000,$C1390)</f>
        <v>0</v>
      </c>
      <c r="M1390" s="1">
        <f>SUMIFS('I want to cry'!E$2:E$2000,'I want to cry'!$A$2:$A$2000,$B1390,'I want to cry'!$B$2:$B$2000,$C1390)</f>
        <v>0</v>
      </c>
      <c r="N1390" s="1">
        <f t="shared" si="243"/>
        <v>0</v>
      </c>
      <c r="O1390" s="1">
        <f t="shared" si="244"/>
        <v>0</v>
      </c>
      <c r="P1390" s="1">
        <f t="shared" si="245"/>
        <v>0</v>
      </c>
      <c r="Q1390" s="1">
        <f>SUMIF('I have a blue banner'!A$2:A$2000,D1390,'I have a blue banner'!L$2:L$2000)</f>
        <v>0</v>
      </c>
      <c r="R1390" s="1">
        <f>SUMIF('I have a blue banner'!A$2:A$2000,F1390,'I have a blue banner'!L$2:L$2000)</f>
        <v>0</v>
      </c>
      <c r="S1390" s="1">
        <f>SUMIF('I have a blue banner'!A$2:A$2000,I1390,'I have a blue banner'!L$2:L$2000)</f>
        <v>0</v>
      </c>
      <c r="T1390" s="1">
        <f>SUMIF('I wanna go biking'!A$2:A$1000,D1390,'I wanna go biking'!D$2:D$2000)</f>
        <v>0</v>
      </c>
      <c r="U1390" s="1">
        <f>SUMIF('I wanna go biking'!A$2:A$2000,F1390,'I wanna go biking'!D$2:D$2000)</f>
        <v>0</v>
      </c>
      <c r="V1390" s="1">
        <f>SUMIF('I wanna go biking'!A$2:A$2000,H1390,'I wanna go biking'!D$2:D$2000)</f>
        <v>0</v>
      </c>
      <c r="W1390">
        <f t="shared" si="246"/>
        <v>0</v>
      </c>
      <c r="X1390">
        <f t="shared" si="247"/>
        <v>0</v>
      </c>
      <c r="Y1390">
        <f t="shared" si="248"/>
        <v>0</v>
      </c>
      <c r="Z1390">
        <f t="shared" si="249"/>
        <v>0</v>
      </c>
      <c r="AA1390">
        <f t="shared" si="250"/>
        <v>0</v>
      </c>
      <c r="AB1390">
        <f t="shared" si="251"/>
        <v>0</v>
      </c>
      <c r="AC1390" s="25">
        <f t="shared" si="252"/>
        <v>0</v>
      </c>
    </row>
    <row r="1391" spans="1:29">
      <c r="A1391">
        <f>'Data Entry'!A1392</f>
        <v>0</v>
      </c>
      <c r="B1391">
        <f>'Data Entry'!B1392</f>
        <v>0</v>
      </c>
      <c r="C1391">
        <f>'Data Entry'!C1392</f>
        <v>0</v>
      </c>
      <c r="D1391">
        <f>'Data Entry'!M1392</f>
        <v>0</v>
      </c>
      <c r="E1391">
        <f>'Data Entry'!N1392</f>
        <v>0</v>
      </c>
      <c r="F1391">
        <f>'Data Entry'!O1392</f>
        <v>0</v>
      </c>
      <c r="G1391">
        <f>'Data Entry'!P1392</f>
        <v>0</v>
      </c>
      <c r="H1391">
        <f>'Data Entry'!Q1392</f>
        <v>0</v>
      </c>
      <c r="I1391">
        <f>'Data Entry'!R1392</f>
        <v>0</v>
      </c>
      <c r="J1391">
        <f t="shared" si="242"/>
        <v>0</v>
      </c>
      <c r="K1391" s="1">
        <f>SUMIFS('I want to cry'!C$2:C$2000,'I want to cry'!$A$2:$A$2000,$B1391,'I want to cry'!$B$2:$B$2000,$C1391)</f>
        <v>0</v>
      </c>
      <c r="L1391" s="1">
        <f>SUMIFS('I want to cry'!D$2:D$2000,'I want to cry'!$A$2:$A$2000,$B1391,'I want to cry'!$B$2:$B$2000,$C1391)</f>
        <v>0</v>
      </c>
      <c r="M1391" s="1">
        <f>SUMIFS('I want to cry'!E$2:E$2000,'I want to cry'!$A$2:$A$2000,$B1391,'I want to cry'!$B$2:$B$2000,$C1391)</f>
        <v>0</v>
      </c>
      <c r="N1391" s="1">
        <f t="shared" si="243"/>
        <v>0</v>
      </c>
      <c r="O1391" s="1">
        <f t="shared" si="244"/>
        <v>0</v>
      </c>
      <c r="P1391" s="1">
        <f t="shared" si="245"/>
        <v>0</v>
      </c>
      <c r="Q1391" s="1">
        <f>SUMIF('I have a blue banner'!A$2:A$2000,D1391,'I have a blue banner'!L$2:L$2000)</f>
        <v>0</v>
      </c>
      <c r="R1391" s="1">
        <f>SUMIF('I have a blue banner'!A$2:A$2000,F1391,'I have a blue banner'!L$2:L$2000)</f>
        <v>0</v>
      </c>
      <c r="S1391" s="1">
        <f>SUMIF('I have a blue banner'!A$2:A$2000,I1391,'I have a blue banner'!L$2:L$2000)</f>
        <v>0</v>
      </c>
      <c r="T1391" s="1">
        <f>SUMIF('I wanna go biking'!A$2:A$1000,D1391,'I wanna go biking'!D$2:D$2000)</f>
        <v>0</v>
      </c>
      <c r="U1391" s="1">
        <f>SUMIF('I wanna go biking'!A$2:A$2000,F1391,'I wanna go biking'!D$2:D$2000)</f>
        <v>0</v>
      </c>
      <c r="V1391" s="1">
        <f>SUMIF('I wanna go biking'!A$2:A$2000,H1391,'I wanna go biking'!D$2:D$2000)</f>
        <v>0</v>
      </c>
      <c r="W1391">
        <f t="shared" si="246"/>
        <v>0</v>
      </c>
      <c r="X1391">
        <f t="shared" si="247"/>
        <v>0</v>
      </c>
      <c r="Y1391">
        <f t="shared" si="248"/>
        <v>0</v>
      </c>
      <c r="Z1391">
        <f t="shared" si="249"/>
        <v>0</v>
      </c>
      <c r="AA1391">
        <f t="shared" si="250"/>
        <v>0</v>
      </c>
      <c r="AB1391">
        <f t="shared" si="251"/>
        <v>0</v>
      </c>
      <c r="AC1391" s="25">
        <f t="shared" si="252"/>
        <v>0</v>
      </c>
    </row>
    <row r="1392" spans="1:29">
      <c r="A1392">
        <f>'Data Entry'!A1393</f>
        <v>0</v>
      </c>
      <c r="B1392">
        <f>'Data Entry'!B1393</f>
        <v>0</v>
      </c>
      <c r="C1392">
        <f>'Data Entry'!C1393</f>
        <v>0</v>
      </c>
      <c r="D1392">
        <f>'Data Entry'!M1393</f>
        <v>0</v>
      </c>
      <c r="E1392">
        <f>'Data Entry'!N1393</f>
        <v>0</v>
      </c>
      <c r="F1392">
        <f>'Data Entry'!O1393</f>
        <v>0</v>
      </c>
      <c r="G1392">
        <f>'Data Entry'!P1393</f>
        <v>0</v>
      </c>
      <c r="H1392">
        <f>'Data Entry'!Q1393</f>
        <v>0</v>
      </c>
      <c r="I1392">
        <f>'Data Entry'!R1393</f>
        <v>0</v>
      </c>
      <c r="J1392">
        <f t="shared" si="242"/>
        <v>0</v>
      </c>
      <c r="K1392" s="1">
        <f>SUMIFS('I want to cry'!C$2:C$2000,'I want to cry'!$A$2:$A$2000,$B1392,'I want to cry'!$B$2:$B$2000,$C1392)</f>
        <v>0</v>
      </c>
      <c r="L1392" s="1">
        <f>SUMIFS('I want to cry'!D$2:D$2000,'I want to cry'!$A$2:$A$2000,$B1392,'I want to cry'!$B$2:$B$2000,$C1392)</f>
        <v>0</v>
      </c>
      <c r="M1392" s="1">
        <f>SUMIFS('I want to cry'!E$2:E$2000,'I want to cry'!$A$2:$A$2000,$B1392,'I want to cry'!$B$2:$B$2000,$C1392)</f>
        <v>0</v>
      </c>
      <c r="N1392" s="1">
        <f t="shared" si="243"/>
        <v>0</v>
      </c>
      <c r="O1392" s="1">
        <f t="shared" si="244"/>
        <v>0</v>
      </c>
      <c r="P1392" s="1">
        <f t="shared" si="245"/>
        <v>0</v>
      </c>
      <c r="Q1392" s="1">
        <f>SUMIF('I have a blue banner'!A$2:A$2000,D1392,'I have a blue banner'!L$2:L$2000)</f>
        <v>0</v>
      </c>
      <c r="R1392" s="1">
        <f>SUMIF('I have a blue banner'!A$2:A$2000,F1392,'I have a blue banner'!L$2:L$2000)</f>
        <v>0</v>
      </c>
      <c r="S1392" s="1">
        <f>SUMIF('I have a blue banner'!A$2:A$2000,I1392,'I have a blue banner'!L$2:L$2000)</f>
        <v>0</v>
      </c>
      <c r="T1392" s="1">
        <f>SUMIF('I wanna go biking'!A$2:A$1000,D1392,'I wanna go biking'!D$2:D$2000)</f>
        <v>0</v>
      </c>
      <c r="U1392" s="1">
        <f>SUMIF('I wanna go biking'!A$2:A$2000,F1392,'I wanna go biking'!D$2:D$2000)</f>
        <v>0</v>
      </c>
      <c r="V1392" s="1">
        <f>SUMIF('I wanna go biking'!A$2:A$2000,H1392,'I wanna go biking'!D$2:D$2000)</f>
        <v>0</v>
      </c>
      <c r="W1392">
        <f t="shared" si="246"/>
        <v>0</v>
      </c>
      <c r="X1392">
        <f t="shared" si="247"/>
        <v>0</v>
      </c>
      <c r="Y1392">
        <f t="shared" si="248"/>
        <v>0</v>
      </c>
      <c r="Z1392">
        <f t="shared" si="249"/>
        <v>0</v>
      </c>
      <c r="AA1392">
        <f t="shared" si="250"/>
        <v>0</v>
      </c>
      <c r="AB1392">
        <f t="shared" si="251"/>
        <v>0</v>
      </c>
      <c r="AC1392" s="25">
        <f t="shared" si="252"/>
        <v>0</v>
      </c>
    </row>
    <row r="1393" spans="1:29">
      <c r="A1393">
        <f>'Data Entry'!A1394</f>
        <v>0</v>
      </c>
      <c r="B1393">
        <f>'Data Entry'!B1394</f>
        <v>0</v>
      </c>
      <c r="C1393">
        <f>'Data Entry'!C1394</f>
        <v>0</v>
      </c>
      <c r="D1393">
        <f>'Data Entry'!M1394</f>
        <v>0</v>
      </c>
      <c r="E1393">
        <f>'Data Entry'!N1394</f>
        <v>0</v>
      </c>
      <c r="F1393">
        <f>'Data Entry'!O1394</f>
        <v>0</v>
      </c>
      <c r="G1393">
        <f>'Data Entry'!P1394</f>
        <v>0</v>
      </c>
      <c r="H1393">
        <f>'Data Entry'!Q1394</f>
        <v>0</v>
      </c>
      <c r="I1393">
        <f>'Data Entry'!R1394</f>
        <v>0</v>
      </c>
      <c r="J1393">
        <f t="shared" si="242"/>
        <v>0</v>
      </c>
      <c r="K1393" s="1">
        <f>SUMIFS('I want to cry'!C$2:C$2000,'I want to cry'!$A$2:$A$2000,$B1393,'I want to cry'!$B$2:$B$2000,$C1393)</f>
        <v>0</v>
      </c>
      <c r="L1393" s="1">
        <f>SUMIFS('I want to cry'!D$2:D$2000,'I want to cry'!$A$2:$A$2000,$B1393,'I want to cry'!$B$2:$B$2000,$C1393)</f>
        <v>0</v>
      </c>
      <c r="M1393" s="1">
        <f>SUMIFS('I want to cry'!E$2:E$2000,'I want to cry'!$A$2:$A$2000,$B1393,'I want to cry'!$B$2:$B$2000,$C1393)</f>
        <v>0</v>
      </c>
      <c r="N1393" s="1">
        <f t="shared" si="243"/>
        <v>0</v>
      </c>
      <c r="O1393" s="1">
        <f t="shared" si="244"/>
        <v>0</v>
      </c>
      <c r="P1393" s="1">
        <f t="shared" si="245"/>
        <v>0</v>
      </c>
      <c r="Q1393" s="1">
        <f>SUMIF('I have a blue banner'!A$2:A$2000,D1393,'I have a blue banner'!L$2:L$2000)</f>
        <v>0</v>
      </c>
      <c r="R1393" s="1">
        <f>SUMIF('I have a blue banner'!A$2:A$2000,F1393,'I have a blue banner'!L$2:L$2000)</f>
        <v>0</v>
      </c>
      <c r="S1393" s="1">
        <f>SUMIF('I have a blue banner'!A$2:A$2000,I1393,'I have a blue banner'!L$2:L$2000)</f>
        <v>0</v>
      </c>
      <c r="T1393" s="1">
        <f>SUMIF('I wanna go biking'!A$2:A$1000,D1393,'I wanna go biking'!D$2:D$2000)</f>
        <v>0</v>
      </c>
      <c r="U1393" s="1">
        <f>SUMIF('I wanna go biking'!A$2:A$2000,F1393,'I wanna go biking'!D$2:D$2000)</f>
        <v>0</v>
      </c>
      <c r="V1393" s="1">
        <f>SUMIF('I wanna go biking'!A$2:A$2000,H1393,'I wanna go biking'!D$2:D$2000)</f>
        <v>0</v>
      </c>
      <c r="W1393">
        <f t="shared" si="246"/>
        <v>0</v>
      </c>
      <c r="X1393">
        <f t="shared" si="247"/>
        <v>0</v>
      </c>
      <c r="Y1393">
        <f t="shared" si="248"/>
        <v>0</v>
      </c>
      <c r="Z1393">
        <f t="shared" si="249"/>
        <v>0</v>
      </c>
      <c r="AA1393">
        <f t="shared" si="250"/>
        <v>0</v>
      </c>
      <c r="AB1393">
        <f t="shared" si="251"/>
        <v>0</v>
      </c>
      <c r="AC1393" s="25">
        <f t="shared" si="252"/>
        <v>0</v>
      </c>
    </row>
    <row r="1394" spans="1:29">
      <c r="A1394">
        <f>'Data Entry'!A1395</f>
        <v>0</v>
      </c>
      <c r="B1394">
        <f>'Data Entry'!B1395</f>
        <v>0</v>
      </c>
      <c r="C1394">
        <f>'Data Entry'!C1395</f>
        <v>0</v>
      </c>
      <c r="D1394">
        <f>'Data Entry'!M1395</f>
        <v>0</v>
      </c>
      <c r="E1394">
        <f>'Data Entry'!N1395</f>
        <v>0</v>
      </c>
      <c r="F1394">
        <f>'Data Entry'!O1395</f>
        <v>0</v>
      </c>
      <c r="G1394">
        <f>'Data Entry'!P1395</f>
        <v>0</v>
      </c>
      <c r="H1394">
        <f>'Data Entry'!Q1395</f>
        <v>0</v>
      </c>
      <c r="I1394">
        <f>'Data Entry'!R1395</f>
        <v>0</v>
      </c>
      <c r="J1394">
        <f t="shared" si="242"/>
        <v>0</v>
      </c>
      <c r="K1394" s="1">
        <f>SUMIFS('I want to cry'!C$2:C$2000,'I want to cry'!$A$2:$A$2000,$B1394,'I want to cry'!$B$2:$B$2000,$C1394)</f>
        <v>0</v>
      </c>
      <c r="L1394" s="1">
        <f>SUMIFS('I want to cry'!D$2:D$2000,'I want to cry'!$A$2:$A$2000,$B1394,'I want to cry'!$B$2:$B$2000,$C1394)</f>
        <v>0</v>
      </c>
      <c r="M1394" s="1">
        <f>SUMIFS('I want to cry'!E$2:E$2000,'I want to cry'!$A$2:$A$2000,$B1394,'I want to cry'!$B$2:$B$2000,$C1394)</f>
        <v>0</v>
      </c>
      <c r="N1394" s="1">
        <f t="shared" si="243"/>
        <v>0</v>
      </c>
      <c r="O1394" s="1">
        <f t="shared" si="244"/>
        <v>0</v>
      </c>
      <c r="P1394" s="1">
        <f t="shared" si="245"/>
        <v>0</v>
      </c>
      <c r="Q1394" s="1">
        <f>SUMIF('I have a blue banner'!A$2:A$2000,D1394,'I have a blue banner'!L$2:L$2000)</f>
        <v>0</v>
      </c>
      <c r="R1394" s="1">
        <f>SUMIF('I have a blue banner'!A$2:A$2000,F1394,'I have a blue banner'!L$2:L$2000)</f>
        <v>0</v>
      </c>
      <c r="S1394" s="1">
        <f>SUMIF('I have a blue banner'!A$2:A$2000,I1394,'I have a blue banner'!L$2:L$2000)</f>
        <v>0</v>
      </c>
      <c r="T1394" s="1">
        <f>SUMIF('I wanna go biking'!A$2:A$1000,D1394,'I wanna go biking'!D$2:D$2000)</f>
        <v>0</v>
      </c>
      <c r="U1394" s="1">
        <f>SUMIF('I wanna go biking'!A$2:A$2000,F1394,'I wanna go biking'!D$2:D$2000)</f>
        <v>0</v>
      </c>
      <c r="V1394" s="1">
        <f>SUMIF('I wanna go biking'!A$2:A$2000,H1394,'I wanna go biking'!D$2:D$2000)</f>
        <v>0</v>
      </c>
      <c r="W1394">
        <f t="shared" si="246"/>
        <v>0</v>
      </c>
      <c r="X1394">
        <f t="shared" si="247"/>
        <v>0</v>
      </c>
      <c r="Y1394">
        <f t="shared" si="248"/>
        <v>0</v>
      </c>
      <c r="Z1394">
        <f t="shared" si="249"/>
        <v>0</v>
      </c>
      <c r="AA1394">
        <f t="shared" si="250"/>
        <v>0</v>
      </c>
      <c r="AB1394">
        <f t="shared" si="251"/>
        <v>0</v>
      </c>
      <c r="AC1394" s="25">
        <f t="shared" si="252"/>
        <v>0</v>
      </c>
    </row>
    <row r="1395" spans="1:29">
      <c r="A1395">
        <f>'Data Entry'!A1396</f>
        <v>0</v>
      </c>
      <c r="B1395">
        <f>'Data Entry'!B1396</f>
        <v>0</v>
      </c>
      <c r="C1395">
        <f>'Data Entry'!C1396</f>
        <v>0</v>
      </c>
      <c r="D1395">
        <f>'Data Entry'!M1396</f>
        <v>0</v>
      </c>
      <c r="E1395">
        <f>'Data Entry'!N1396</f>
        <v>0</v>
      </c>
      <c r="F1395">
        <f>'Data Entry'!O1396</f>
        <v>0</v>
      </c>
      <c r="G1395">
        <f>'Data Entry'!P1396</f>
        <v>0</v>
      </c>
      <c r="H1395">
        <f>'Data Entry'!Q1396</f>
        <v>0</v>
      </c>
      <c r="I1395">
        <f>'Data Entry'!R1396</f>
        <v>0</v>
      </c>
      <c r="J1395">
        <f t="shared" si="242"/>
        <v>0</v>
      </c>
      <c r="K1395" s="1">
        <f>SUMIFS('I want to cry'!C$2:C$2000,'I want to cry'!$A$2:$A$2000,$B1395,'I want to cry'!$B$2:$B$2000,$C1395)</f>
        <v>0</v>
      </c>
      <c r="L1395" s="1">
        <f>SUMIFS('I want to cry'!D$2:D$2000,'I want to cry'!$A$2:$A$2000,$B1395,'I want to cry'!$B$2:$B$2000,$C1395)</f>
        <v>0</v>
      </c>
      <c r="M1395" s="1">
        <f>SUMIFS('I want to cry'!E$2:E$2000,'I want to cry'!$A$2:$A$2000,$B1395,'I want to cry'!$B$2:$B$2000,$C1395)</f>
        <v>0</v>
      </c>
      <c r="N1395" s="1">
        <f t="shared" si="243"/>
        <v>0</v>
      </c>
      <c r="O1395" s="1">
        <f t="shared" si="244"/>
        <v>0</v>
      </c>
      <c r="P1395" s="1">
        <f t="shared" si="245"/>
        <v>0</v>
      </c>
      <c r="Q1395" s="1">
        <f>SUMIF('I have a blue banner'!A$2:A$2000,D1395,'I have a blue banner'!L$2:L$2000)</f>
        <v>0</v>
      </c>
      <c r="R1395" s="1">
        <f>SUMIF('I have a blue banner'!A$2:A$2000,F1395,'I have a blue banner'!L$2:L$2000)</f>
        <v>0</v>
      </c>
      <c r="S1395" s="1">
        <f>SUMIF('I have a blue banner'!A$2:A$2000,I1395,'I have a blue banner'!L$2:L$2000)</f>
        <v>0</v>
      </c>
      <c r="T1395" s="1">
        <f>SUMIF('I wanna go biking'!A$2:A$1000,D1395,'I wanna go biking'!D$2:D$2000)</f>
        <v>0</v>
      </c>
      <c r="U1395" s="1">
        <f>SUMIF('I wanna go biking'!A$2:A$2000,F1395,'I wanna go biking'!D$2:D$2000)</f>
        <v>0</v>
      </c>
      <c r="V1395" s="1">
        <f>SUMIF('I wanna go biking'!A$2:A$2000,H1395,'I wanna go biking'!D$2:D$2000)</f>
        <v>0</v>
      </c>
      <c r="W1395">
        <f t="shared" si="246"/>
        <v>0</v>
      </c>
      <c r="X1395">
        <f t="shared" si="247"/>
        <v>0</v>
      </c>
      <c r="Y1395">
        <f t="shared" si="248"/>
        <v>0</v>
      </c>
      <c r="Z1395">
        <f t="shared" si="249"/>
        <v>0</v>
      </c>
      <c r="AA1395">
        <f t="shared" si="250"/>
        <v>0</v>
      </c>
      <c r="AB1395">
        <f t="shared" si="251"/>
        <v>0</v>
      </c>
      <c r="AC1395" s="25">
        <f t="shared" si="252"/>
        <v>0</v>
      </c>
    </row>
    <row r="1396" spans="1:29">
      <c r="A1396">
        <f>'Data Entry'!A1397</f>
        <v>0</v>
      </c>
      <c r="B1396">
        <f>'Data Entry'!B1397</f>
        <v>0</v>
      </c>
      <c r="C1396">
        <f>'Data Entry'!C1397</f>
        <v>0</v>
      </c>
      <c r="D1396">
        <f>'Data Entry'!M1397</f>
        <v>0</v>
      </c>
      <c r="E1396">
        <f>'Data Entry'!N1397</f>
        <v>0</v>
      </c>
      <c r="F1396">
        <f>'Data Entry'!O1397</f>
        <v>0</v>
      </c>
      <c r="G1396">
        <f>'Data Entry'!P1397</f>
        <v>0</v>
      </c>
      <c r="H1396">
        <f>'Data Entry'!Q1397</f>
        <v>0</v>
      </c>
      <c r="I1396">
        <f>'Data Entry'!R1397</f>
        <v>0</v>
      </c>
      <c r="J1396">
        <f t="shared" si="242"/>
        <v>0</v>
      </c>
      <c r="K1396" s="1">
        <f>SUMIFS('I want to cry'!C$2:C$2000,'I want to cry'!$A$2:$A$2000,$B1396,'I want to cry'!$B$2:$B$2000,$C1396)</f>
        <v>0</v>
      </c>
      <c r="L1396" s="1">
        <f>SUMIFS('I want to cry'!D$2:D$2000,'I want to cry'!$A$2:$A$2000,$B1396,'I want to cry'!$B$2:$B$2000,$C1396)</f>
        <v>0</v>
      </c>
      <c r="M1396" s="1">
        <f>SUMIFS('I want to cry'!E$2:E$2000,'I want to cry'!$A$2:$A$2000,$B1396,'I want to cry'!$B$2:$B$2000,$C1396)</f>
        <v>0</v>
      </c>
      <c r="N1396" s="1">
        <f t="shared" si="243"/>
        <v>0</v>
      </c>
      <c r="O1396" s="1">
        <f t="shared" si="244"/>
        <v>0</v>
      </c>
      <c r="P1396" s="1">
        <f t="shared" si="245"/>
        <v>0</v>
      </c>
      <c r="Q1396" s="1">
        <f>SUMIF('I have a blue banner'!A$2:A$2000,D1396,'I have a blue banner'!L$2:L$2000)</f>
        <v>0</v>
      </c>
      <c r="R1396" s="1">
        <f>SUMIF('I have a blue banner'!A$2:A$2000,F1396,'I have a blue banner'!L$2:L$2000)</f>
        <v>0</v>
      </c>
      <c r="S1396" s="1">
        <f>SUMIF('I have a blue banner'!A$2:A$2000,I1396,'I have a blue banner'!L$2:L$2000)</f>
        <v>0</v>
      </c>
      <c r="T1396" s="1">
        <f>SUMIF('I wanna go biking'!A$2:A$1000,D1396,'I wanna go biking'!D$2:D$2000)</f>
        <v>0</v>
      </c>
      <c r="U1396" s="1">
        <f>SUMIF('I wanna go biking'!A$2:A$2000,F1396,'I wanna go biking'!D$2:D$2000)</f>
        <v>0</v>
      </c>
      <c r="V1396" s="1">
        <f>SUMIF('I wanna go biking'!A$2:A$2000,H1396,'I wanna go biking'!D$2:D$2000)</f>
        <v>0</v>
      </c>
      <c r="W1396">
        <f t="shared" si="246"/>
        <v>0</v>
      </c>
      <c r="X1396">
        <f t="shared" si="247"/>
        <v>0</v>
      </c>
      <c r="Y1396">
        <f t="shared" si="248"/>
        <v>0</v>
      </c>
      <c r="Z1396">
        <f t="shared" si="249"/>
        <v>0</v>
      </c>
      <c r="AA1396">
        <f t="shared" si="250"/>
        <v>0</v>
      </c>
      <c r="AB1396">
        <f t="shared" si="251"/>
        <v>0</v>
      </c>
      <c r="AC1396" s="25">
        <f t="shared" si="252"/>
        <v>0</v>
      </c>
    </row>
    <row r="1397" spans="1:29">
      <c r="A1397">
        <f>'Data Entry'!A1398</f>
        <v>0</v>
      </c>
      <c r="B1397">
        <f>'Data Entry'!B1398</f>
        <v>0</v>
      </c>
      <c r="C1397">
        <f>'Data Entry'!C1398</f>
        <v>0</v>
      </c>
      <c r="D1397">
        <f>'Data Entry'!M1398</f>
        <v>0</v>
      </c>
      <c r="E1397">
        <f>'Data Entry'!N1398</f>
        <v>0</v>
      </c>
      <c r="F1397">
        <f>'Data Entry'!O1398</f>
        <v>0</v>
      </c>
      <c r="G1397">
        <f>'Data Entry'!P1398</f>
        <v>0</v>
      </c>
      <c r="H1397">
        <f>'Data Entry'!Q1398</f>
        <v>0</v>
      </c>
      <c r="I1397">
        <f>'Data Entry'!R1398</f>
        <v>0</v>
      </c>
      <c r="J1397">
        <f t="shared" si="242"/>
        <v>0</v>
      </c>
      <c r="K1397" s="1">
        <f>SUMIFS('I want to cry'!C$2:C$2000,'I want to cry'!$A$2:$A$2000,$B1397,'I want to cry'!$B$2:$B$2000,$C1397)</f>
        <v>0</v>
      </c>
      <c r="L1397" s="1">
        <f>SUMIFS('I want to cry'!D$2:D$2000,'I want to cry'!$A$2:$A$2000,$B1397,'I want to cry'!$B$2:$B$2000,$C1397)</f>
        <v>0</v>
      </c>
      <c r="M1397" s="1">
        <f>SUMIFS('I want to cry'!E$2:E$2000,'I want to cry'!$A$2:$A$2000,$B1397,'I want to cry'!$B$2:$B$2000,$C1397)</f>
        <v>0</v>
      </c>
      <c r="N1397" s="1">
        <f t="shared" si="243"/>
        <v>0</v>
      </c>
      <c r="O1397" s="1">
        <f t="shared" si="244"/>
        <v>0</v>
      </c>
      <c r="P1397" s="1">
        <f t="shared" si="245"/>
        <v>0</v>
      </c>
      <c r="Q1397" s="1">
        <f>SUMIF('I have a blue banner'!A$2:A$2000,D1397,'I have a blue banner'!L$2:L$2000)</f>
        <v>0</v>
      </c>
      <c r="R1397" s="1">
        <f>SUMIF('I have a blue banner'!A$2:A$2000,F1397,'I have a blue banner'!L$2:L$2000)</f>
        <v>0</v>
      </c>
      <c r="S1397" s="1">
        <f>SUMIF('I have a blue banner'!A$2:A$2000,I1397,'I have a blue banner'!L$2:L$2000)</f>
        <v>0</v>
      </c>
      <c r="T1397" s="1">
        <f>SUMIF('I wanna go biking'!A$2:A$1000,D1397,'I wanna go biking'!D$2:D$2000)</f>
        <v>0</v>
      </c>
      <c r="U1397" s="1">
        <f>SUMIF('I wanna go biking'!A$2:A$2000,F1397,'I wanna go biking'!D$2:D$2000)</f>
        <v>0</v>
      </c>
      <c r="V1397" s="1">
        <f>SUMIF('I wanna go biking'!A$2:A$2000,H1397,'I wanna go biking'!D$2:D$2000)</f>
        <v>0</v>
      </c>
      <c r="W1397">
        <f t="shared" si="246"/>
        <v>0</v>
      </c>
      <c r="X1397">
        <f t="shared" si="247"/>
        <v>0</v>
      </c>
      <c r="Y1397">
        <f t="shared" si="248"/>
        <v>0</v>
      </c>
      <c r="Z1397">
        <f t="shared" si="249"/>
        <v>0</v>
      </c>
      <c r="AA1397">
        <f t="shared" si="250"/>
        <v>0</v>
      </c>
      <c r="AB1397">
        <f t="shared" si="251"/>
        <v>0</v>
      </c>
      <c r="AC1397" s="25">
        <f t="shared" si="252"/>
        <v>0</v>
      </c>
    </row>
    <row r="1398" spans="1:29">
      <c r="A1398">
        <f>'Data Entry'!A1399</f>
        <v>0</v>
      </c>
      <c r="B1398">
        <f>'Data Entry'!B1399</f>
        <v>0</v>
      </c>
      <c r="C1398">
        <f>'Data Entry'!C1399</f>
        <v>0</v>
      </c>
      <c r="D1398">
        <f>'Data Entry'!M1399</f>
        <v>0</v>
      </c>
      <c r="E1398">
        <f>'Data Entry'!N1399</f>
        <v>0</v>
      </c>
      <c r="F1398">
        <f>'Data Entry'!O1399</f>
        <v>0</v>
      </c>
      <c r="G1398">
        <f>'Data Entry'!P1399</f>
        <v>0</v>
      </c>
      <c r="H1398">
        <f>'Data Entry'!Q1399</f>
        <v>0</v>
      </c>
      <c r="I1398">
        <f>'Data Entry'!R1399</f>
        <v>0</v>
      </c>
      <c r="J1398">
        <f t="shared" si="242"/>
        <v>0</v>
      </c>
      <c r="K1398" s="1">
        <f>SUMIFS('I want to cry'!C$2:C$2000,'I want to cry'!$A$2:$A$2000,$B1398,'I want to cry'!$B$2:$B$2000,$C1398)</f>
        <v>0</v>
      </c>
      <c r="L1398" s="1">
        <f>SUMIFS('I want to cry'!D$2:D$2000,'I want to cry'!$A$2:$A$2000,$B1398,'I want to cry'!$B$2:$B$2000,$C1398)</f>
        <v>0</v>
      </c>
      <c r="M1398" s="1">
        <f>SUMIFS('I want to cry'!E$2:E$2000,'I want to cry'!$A$2:$A$2000,$B1398,'I want to cry'!$B$2:$B$2000,$C1398)</f>
        <v>0</v>
      </c>
      <c r="N1398" s="1">
        <f t="shared" si="243"/>
        <v>0</v>
      </c>
      <c r="O1398" s="1">
        <f t="shared" si="244"/>
        <v>0</v>
      </c>
      <c r="P1398" s="1">
        <f t="shared" si="245"/>
        <v>0</v>
      </c>
      <c r="Q1398" s="1">
        <f>SUMIF('I have a blue banner'!A$2:A$2000,D1398,'I have a blue banner'!L$2:L$2000)</f>
        <v>0</v>
      </c>
      <c r="R1398" s="1">
        <f>SUMIF('I have a blue banner'!A$2:A$2000,F1398,'I have a blue banner'!L$2:L$2000)</f>
        <v>0</v>
      </c>
      <c r="S1398" s="1">
        <f>SUMIF('I have a blue banner'!A$2:A$2000,I1398,'I have a blue banner'!L$2:L$2000)</f>
        <v>0</v>
      </c>
      <c r="T1398" s="1">
        <f>SUMIF('I wanna go biking'!A$2:A$1000,D1398,'I wanna go biking'!D$2:D$2000)</f>
        <v>0</v>
      </c>
      <c r="U1398" s="1">
        <f>SUMIF('I wanna go biking'!A$2:A$2000,F1398,'I wanna go biking'!D$2:D$2000)</f>
        <v>0</v>
      </c>
      <c r="V1398" s="1">
        <f>SUMIF('I wanna go biking'!A$2:A$2000,H1398,'I wanna go biking'!D$2:D$2000)</f>
        <v>0</v>
      </c>
      <c r="W1398">
        <f t="shared" si="246"/>
        <v>0</v>
      </c>
      <c r="X1398">
        <f t="shared" si="247"/>
        <v>0</v>
      </c>
      <c r="Y1398">
        <f t="shared" si="248"/>
        <v>0</v>
      </c>
      <c r="Z1398">
        <f t="shared" si="249"/>
        <v>0</v>
      </c>
      <c r="AA1398">
        <f t="shared" si="250"/>
        <v>0</v>
      </c>
      <c r="AB1398">
        <f t="shared" si="251"/>
        <v>0</v>
      </c>
      <c r="AC1398" s="25">
        <f t="shared" si="252"/>
        <v>0</v>
      </c>
    </row>
    <row r="1399" spans="1:29">
      <c r="A1399">
        <f>'Data Entry'!A1400</f>
        <v>0</v>
      </c>
      <c r="B1399">
        <f>'Data Entry'!B1400</f>
        <v>0</v>
      </c>
      <c r="C1399">
        <f>'Data Entry'!C1400</f>
        <v>0</v>
      </c>
      <c r="D1399">
        <f>'Data Entry'!M1400</f>
        <v>0</v>
      </c>
      <c r="E1399">
        <f>'Data Entry'!N1400</f>
        <v>0</v>
      </c>
      <c r="F1399">
        <f>'Data Entry'!O1400</f>
        <v>0</v>
      </c>
      <c r="G1399">
        <f>'Data Entry'!P1400</f>
        <v>0</v>
      </c>
      <c r="H1399">
        <f>'Data Entry'!Q1400</f>
        <v>0</v>
      </c>
      <c r="I1399">
        <f>'Data Entry'!R1400</f>
        <v>0</v>
      </c>
      <c r="J1399">
        <f t="shared" si="242"/>
        <v>0</v>
      </c>
      <c r="K1399" s="1">
        <f>SUMIFS('I want to cry'!C$2:C$2000,'I want to cry'!$A$2:$A$2000,$B1399,'I want to cry'!$B$2:$B$2000,$C1399)</f>
        <v>0</v>
      </c>
      <c r="L1399" s="1">
        <f>SUMIFS('I want to cry'!D$2:D$2000,'I want to cry'!$A$2:$A$2000,$B1399,'I want to cry'!$B$2:$B$2000,$C1399)</f>
        <v>0</v>
      </c>
      <c r="M1399" s="1">
        <f>SUMIFS('I want to cry'!E$2:E$2000,'I want to cry'!$A$2:$A$2000,$B1399,'I want to cry'!$B$2:$B$2000,$C1399)</f>
        <v>0</v>
      </c>
      <c r="N1399" s="1">
        <f t="shared" si="243"/>
        <v>0</v>
      </c>
      <c r="O1399" s="1">
        <f t="shared" si="244"/>
        <v>0</v>
      </c>
      <c r="P1399" s="1">
        <f t="shared" si="245"/>
        <v>0</v>
      </c>
      <c r="Q1399" s="1">
        <f>SUMIF('I have a blue banner'!A$2:A$2000,D1399,'I have a blue banner'!L$2:L$2000)</f>
        <v>0</v>
      </c>
      <c r="R1399" s="1">
        <f>SUMIF('I have a blue banner'!A$2:A$2000,F1399,'I have a blue banner'!L$2:L$2000)</f>
        <v>0</v>
      </c>
      <c r="S1399" s="1">
        <f>SUMIF('I have a blue banner'!A$2:A$2000,I1399,'I have a blue banner'!L$2:L$2000)</f>
        <v>0</v>
      </c>
      <c r="T1399" s="1">
        <f>SUMIF('I wanna go biking'!A$2:A$1000,D1399,'I wanna go biking'!D$2:D$2000)</f>
        <v>0</v>
      </c>
      <c r="U1399" s="1">
        <f>SUMIF('I wanna go biking'!A$2:A$2000,F1399,'I wanna go biking'!D$2:D$2000)</f>
        <v>0</v>
      </c>
      <c r="V1399" s="1">
        <f>SUMIF('I wanna go biking'!A$2:A$2000,H1399,'I wanna go biking'!D$2:D$2000)</f>
        <v>0</v>
      </c>
      <c r="W1399">
        <f t="shared" si="246"/>
        <v>0</v>
      </c>
      <c r="X1399">
        <f t="shared" si="247"/>
        <v>0</v>
      </c>
      <c r="Y1399">
        <f t="shared" si="248"/>
        <v>0</v>
      </c>
      <c r="Z1399">
        <f t="shared" si="249"/>
        <v>0</v>
      </c>
      <c r="AA1399">
        <f t="shared" si="250"/>
        <v>0</v>
      </c>
      <c r="AB1399">
        <f t="shared" si="251"/>
        <v>0</v>
      </c>
      <c r="AC1399" s="25">
        <f t="shared" si="252"/>
        <v>0</v>
      </c>
    </row>
    <row r="1400" spans="1:29">
      <c r="A1400">
        <f>'Data Entry'!A1401</f>
        <v>0</v>
      </c>
      <c r="B1400">
        <f>'Data Entry'!B1401</f>
        <v>0</v>
      </c>
      <c r="C1400">
        <f>'Data Entry'!C1401</f>
        <v>0</v>
      </c>
      <c r="D1400">
        <f>'Data Entry'!M1401</f>
        <v>0</v>
      </c>
      <c r="E1400">
        <f>'Data Entry'!N1401</f>
        <v>0</v>
      </c>
      <c r="F1400">
        <f>'Data Entry'!O1401</f>
        <v>0</v>
      </c>
      <c r="G1400">
        <f>'Data Entry'!P1401</f>
        <v>0</v>
      </c>
      <c r="H1400">
        <f>'Data Entry'!Q1401</f>
        <v>0</v>
      </c>
      <c r="I1400">
        <f>'Data Entry'!R1401</f>
        <v>0</v>
      </c>
      <c r="J1400">
        <f t="shared" si="242"/>
        <v>0</v>
      </c>
      <c r="K1400" s="1">
        <f>SUMIFS('I want to cry'!C$2:C$2000,'I want to cry'!$A$2:$A$2000,$B1400,'I want to cry'!$B$2:$B$2000,$C1400)</f>
        <v>0</v>
      </c>
      <c r="L1400" s="1">
        <f>SUMIFS('I want to cry'!D$2:D$2000,'I want to cry'!$A$2:$A$2000,$B1400,'I want to cry'!$B$2:$B$2000,$C1400)</f>
        <v>0</v>
      </c>
      <c r="M1400" s="1">
        <f>SUMIFS('I want to cry'!E$2:E$2000,'I want to cry'!$A$2:$A$2000,$B1400,'I want to cry'!$B$2:$B$2000,$C1400)</f>
        <v>0</v>
      </c>
      <c r="N1400" s="1">
        <f t="shared" si="243"/>
        <v>0</v>
      </c>
      <c r="O1400" s="1">
        <f t="shared" si="244"/>
        <v>0</v>
      </c>
      <c r="P1400" s="1">
        <f t="shared" si="245"/>
        <v>0</v>
      </c>
      <c r="Q1400" s="1">
        <f>SUMIF('I have a blue banner'!A$2:A$2000,D1400,'I have a blue banner'!L$2:L$2000)</f>
        <v>0</v>
      </c>
      <c r="R1400" s="1">
        <f>SUMIF('I have a blue banner'!A$2:A$2000,F1400,'I have a blue banner'!L$2:L$2000)</f>
        <v>0</v>
      </c>
      <c r="S1400" s="1">
        <f>SUMIF('I have a blue banner'!A$2:A$2000,I1400,'I have a blue banner'!L$2:L$2000)</f>
        <v>0</v>
      </c>
      <c r="T1400" s="1">
        <f>SUMIF('I wanna go biking'!A$2:A$1000,D1400,'I wanna go biking'!D$2:D$2000)</f>
        <v>0</v>
      </c>
      <c r="U1400" s="1">
        <f>SUMIF('I wanna go biking'!A$2:A$2000,F1400,'I wanna go biking'!D$2:D$2000)</f>
        <v>0</v>
      </c>
      <c r="V1400" s="1">
        <f>SUMIF('I wanna go biking'!A$2:A$2000,H1400,'I wanna go biking'!D$2:D$2000)</f>
        <v>0</v>
      </c>
      <c r="W1400">
        <f t="shared" si="246"/>
        <v>0</v>
      </c>
      <c r="X1400">
        <f t="shared" si="247"/>
        <v>0</v>
      </c>
      <c r="Y1400">
        <f t="shared" si="248"/>
        <v>0</v>
      </c>
      <c r="Z1400">
        <f t="shared" si="249"/>
        <v>0</v>
      </c>
      <c r="AA1400">
        <f t="shared" si="250"/>
        <v>0</v>
      </c>
      <c r="AB1400">
        <f t="shared" si="251"/>
        <v>0</v>
      </c>
      <c r="AC1400" s="25">
        <f t="shared" si="252"/>
        <v>0</v>
      </c>
    </row>
    <row r="1401" spans="1:29">
      <c r="A1401">
        <f>'Data Entry'!A1402</f>
        <v>0</v>
      </c>
      <c r="B1401">
        <f>'Data Entry'!B1402</f>
        <v>0</v>
      </c>
      <c r="C1401">
        <f>'Data Entry'!C1402</f>
        <v>0</v>
      </c>
      <c r="D1401">
        <f>'Data Entry'!M1402</f>
        <v>0</v>
      </c>
      <c r="E1401">
        <f>'Data Entry'!N1402</f>
        <v>0</v>
      </c>
      <c r="F1401">
        <f>'Data Entry'!O1402</f>
        <v>0</v>
      </c>
      <c r="G1401">
        <f>'Data Entry'!P1402</f>
        <v>0</v>
      </c>
      <c r="H1401">
        <f>'Data Entry'!Q1402</f>
        <v>0</v>
      </c>
      <c r="I1401">
        <f>'Data Entry'!R1402</f>
        <v>0</v>
      </c>
      <c r="J1401">
        <f t="shared" si="242"/>
        <v>0</v>
      </c>
      <c r="K1401" s="1">
        <f>SUMIFS('I want to cry'!C$2:C$2000,'I want to cry'!$A$2:$A$2000,$B1401,'I want to cry'!$B$2:$B$2000,$C1401)</f>
        <v>0</v>
      </c>
      <c r="L1401" s="1">
        <f>SUMIFS('I want to cry'!D$2:D$2000,'I want to cry'!$A$2:$A$2000,$B1401,'I want to cry'!$B$2:$B$2000,$C1401)</f>
        <v>0</v>
      </c>
      <c r="M1401" s="1">
        <f>SUMIFS('I want to cry'!E$2:E$2000,'I want to cry'!$A$2:$A$2000,$B1401,'I want to cry'!$B$2:$B$2000,$C1401)</f>
        <v>0</v>
      </c>
      <c r="N1401" s="1">
        <f t="shared" si="243"/>
        <v>0</v>
      </c>
      <c r="O1401" s="1">
        <f t="shared" si="244"/>
        <v>0</v>
      </c>
      <c r="P1401" s="1">
        <f t="shared" si="245"/>
        <v>0</v>
      </c>
      <c r="Q1401" s="1">
        <f>SUMIF('I have a blue banner'!A$2:A$2000,D1401,'I have a blue banner'!L$2:L$2000)</f>
        <v>0</v>
      </c>
      <c r="R1401" s="1">
        <f>SUMIF('I have a blue banner'!A$2:A$2000,F1401,'I have a blue banner'!L$2:L$2000)</f>
        <v>0</v>
      </c>
      <c r="S1401" s="1">
        <f>SUMIF('I have a blue banner'!A$2:A$2000,I1401,'I have a blue banner'!L$2:L$2000)</f>
        <v>0</v>
      </c>
      <c r="T1401" s="1">
        <f>SUMIF('I wanna go biking'!A$2:A$1000,D1401,'I wanna go biking'!D$2:D$2000)</f>
        <v>0</v>
      </c>
      <c r="U1401" s="1">
        <f>SUMIF('I wanna go biking'!A$2:A$2000,F1401,'I wanna go biking'!D$2:D$2000)</f>
        <v>0</v>
      </c>
      <c r="V1401" s="1">
        <f>SUMIF('I wanna go biking'!A$2:A$2000,H1401,'I wanna go biking'!D$2:D$2000)</f>
        <v>0</v>
      </c>
      <c r="W1401">
        <f t="shared" si="246"/>
        <v>0</v>
      </c>
      <c r="X1401">
        <f t="shared" si="247"/>
        <v>0</v>
      </c>
      <c r="Y1401">
        <f t="shared" si="248"/>
        <v>0</v>
      </c>
      <c r="Z1401">
        <f t="shared" si="249"/>
        <v>0</v>
      </c>
      <c r="AA1401">
        <f t="shared" si="250"/>
        <v>0</v>
      </c>
      <c r="AB1401">
        <f t="shared" si="251"/>
        <v>0</v>
      </c>
      <c r="AC1401" s="25">
        <f t="shared" si="252"/>
        <v>0</v>
      </c>
    </row>
    <row r="1402" spans="1:29">
      <c r="A1402">
        <f>'Data Entry'!A1403</f>
        <v>0</v>
      </c>
      <c r="B1402">
        <f>'Data Entry'!B1403</f>
        <v>0</v>
      </c>
      <c r="C1402">
        <f>'Data Entry'!C1403</f>
        <v>0</v>
      </c>
      <c r="D1402">
        <f>'Data Entry'!M1403</f>
        <v>0</v>
      </c>
      <c r="E1402">
        <f>'Data Entry'!N1403</f>
        <v>0</v>
      </c>
      <c r="F1402">
        <f>'Data Entry'!O1403</f>
        <v>0</v>
      </c>
      <c r="G1402">
        <f>'Data Entry'!P1403</f>
        <v>0</v>
      </c>
      <c r="H1402">
        <f>'Data Entry'!Q1403</f>
        <v>0</v>
      </c>
      <c r="I1402">
        <f>'Data Entry'!R1403</f>
        <v>0</v>
      </c>
      <c r="J1402">
        <f t="shared" si="242"/>
        <v>0</v>
      </c>
      <c r="K1402" s="1">
        <f>SUMIFS('I want to cry'!C$2:C$2000,'I want to cry'!$A$2:$A$2000,$B1402,'I want to cry'!$B$2:$B$2000,$C1402)</f>
        <v>0</v>
      </c>
      <c r="L1402" s="1">
        <f>SUMIFS('I want to cry'!D$2:D$2000,'I want to cry'!$A$2:$A$2000,$B1402,'I want to cry'!$B$2:$B$2000,$C1402)</f>
        <v>0</v>
      </c>
      <c r="M1402" s="1">
        <f>SUMIFS('I want to cry'!E$2:E$2000,'I want to cry'!$A$2:$A$2000,$B1402,'I want to cry'!$B$2:$B$2000,$C1402)</f>
        <v>0</v>
      </c>
      <c r="N1402" s="1">
        <f t="shared" si="243"/>
        <v>0</v>
      </c>
      <c r="O1402" s="1">
        <f t="shared" si="244"/>
        <v>0</v>
      </c>
      <c r="P1402" s="1">
        <f t="shared" si="245"/>
        <v>0</v>
      </c>
      <c r="Q1402" s="1">
        <f>SUMIF('I have a blue banner'!A$2:A$2000,D1402,'I have a blue banner'!L$2:L$2000)</f>
        <v>0</v>
      </c>
      <c r="R1402" s="1">
        <f>SUMIF('I have a blue banner'!A$2:A$2000,F1402,'I have a blue banner'!L$2:L$2000)</f>
        <v>0</v>
      </c>
      <c r="S1402" s="1">
        <f>SUMIF('I have a blue banner'!A$2:A$2000,I1402,'I have a blue banner'!L$2:L$2000)</f>
        <v>0</v>
      </c>
      <c r="T1402" s="1">
        <f>SUMIF('I wanna go biking'!A$2:A$1000,D1402,'I wanna go biking'!D$2:D$2000)</f>
        <v>0</v>
      </c>
      <c r="U1402" s="1">
        <f>SUMIF('I wanna go biking'!A$2:A$2000,F1402,'I wanna go biking'!D$2:D$2000)</f>
        <v>0</v>
      </c>
      <c r="V1402" s="1">
        <f>SUMIF('I wanna go biking'!A$2:A$2000,H1402,'I wanna go biking'!D$2:D$2000)</f>
        <v>0</v>
      </c>
      <c r="W1402">
        <f t="shared" si="246"/>
        <v>0</v>
      </c>
      <c r="X1402">
        <f t="shared" si="247"/>
        <v>0</v>
      </c>
      <c r="Y1402">
        <f t="shared" si="248"/>
        <v>0</v>
      </c>
      <c r="Z1402">
        <f t="shared" si="249"/>
        <v>0</v>
      </c>
      <c r="AA1402">
        <f t="shared" si="250"/>
        <v>0</v>
      </c>
      <c r="AB1402">
        <f t="shared" si="251"/>
        <v>0</v>
      </c>
      <c r="AC1402" s="25">
        <f t="shared" si="252"/>
        <v>0</v>
      </c>
    </row>
    <row r="1403" spans="1:29">
      <c r="A1403">
        <f>'Data Entry'!A1404</f>
        <v>0</v>
      </c>
      <c r="B1403">
        <f>'Data Entry'!B1404</f>
        <v>0</v>
      </c>
      <c r="C1403">
        <f>'Data Entry'!C1404</f>
        <v>0</v>
      </c>
      <c r="D1403">
        <f>'Data Entry'!M1404</f>
        <v>0</v>
      </c>
      <c r="E1403">
        <f>'Data Entry'!N1404</f>
        <v>0</v>
      </c>
      <c r="F1403">
        <f>'Data Entry'!O1404</f>
        <v>0</v>
      </c>
      <c r="G1403">
        <f>'Data Entry'!P1404</f>
        <v>0</v>
      </c>
      <c r="H1403">
        <f>'Data Entry'!Q1404</f>
        <v>0</v>
      </c>
      <c r="I1403">
        <f>'Data Entry'!R1404</f>
        <v>0</v>
      </c>
      <c r="J1403">
        <f t="shared" si="242"/>
        <v>0</v>
      </c>
      <c r="K1403" s="1">
        <f>SUMIFS('I want to cry'!C$2:C$2000,'I want to cry'!$A$2:$A$2000,$B1403,'I want to cry'!$B$2:$B$2000,$C1403)</f>
        <v>0</v>
      </c>
      <c r="L1403" s="1">
        <f>SUMIFS('I want to cry'!D$2:D$2000,'I want to cry'!$A$2:$A$2000,$B1403,'I want to cry'!$B$2:$B$2000,$C1403)</f>
        <v>0</v>
      </c>
      <c r="M1403" s="1">
        <f>SUMIFS('I want to cry'!E$2:E$2000,'I want to cry'!$A$2:$A$2000,$B1403,'I want to cry'!$B$2:$B$2000,$C1403)</f>
        <v>0</v>
      </c>
      <c r="N1403" s="1">
        <f t="shared" si="243"/>
        <v>0</v>
      </c>
      <c r="O1403" s="1">
        <f t="shared" si="244"/>
        <v>0</v>
      </c>
      <c r="P1403" s="1">
        <f t="shared" si="245"/>
        <v>0</v>
      </c>
      <c r="Q1403" s="1">
        <f>SUMIF('I have a blue banner'!A$2:A$2000,D1403,'I have a blue banner'!L$2:L$2000)</f>
        <v>0</v>
      </c>
      <c r="R1403" s="1">
        <f>SUMIF('I have a blue banner'!A$2:A$2000,F1403,'I have a blue banner'!L$2:L$2000)</f>
        <v>0</v>
      </c>
      <c r="S1403" s="1">
        <f>SUMIF('I have a blue banner'!A$2:A$2000,I1403,'I have a blue banner'!L$2:L$2000)</f>
        <v>0</v>
      </c>
      <c r="T1403" s="1">
        <f>SUMIF('I wanna go biking'!A$2:A$1000,D1403,'I wanna go biking'!D$2:D$2000)</f>
        <v>0</v>
      </c>
      <c r="U1403" s="1">
        <f>SUMIF('I wanna go biking'!A$2:A$2000,F1403,'I wanna go biking'!D$2:D$2000)</f>
        <v>0</v>
      </c>
      <c r="V1403" s="1">
        <f>SUMIF('I wanna go biking'!A$2:A$2000,H1403,'I wanna go biking'!D$2:D$2000)</f>
        <v>0</v>
      </c>
      <c r="W1403">
        <f t="shared" si="246"/>
        <v>0</v>
      </c>
      <c r="X1403">
        <f t="shared" si="247"/>
        <v>0</v>
      </c>
      <c r="Y1403">
        <f t="shared" si="248"/>
        <v>0</v>
      </c>
      <c r="Z1403">
        <f t="shared" si="249"/>
        <v>0</v>
      </c>
      <c r="AA1403">
        <f t="shared" si="250"/>
        <v>0</v>
      </c>
      <c r="AB1403">
        <f t="shared" si="251"/>
        <v>0</v>
      </c>
      <c r="AC1403" s="25">
        <f t="shared" si="252"/>
        <v>0</v>
      </c>
    </row>
    <row r="1404" spans="1:29">
      <c r="A1404">
        <f>'Data Entry'!A1405</f>
        <v>0</v>
      </c>
      <c r="B1404">
        <f>'Data Entry'!B1405</f>
        <v>0</v>
      </c>
      <c r="C1404">
        <f>'Data Entry'!C1405</f>
        <v>0</v>
      </c>
      <c r="D1404">
        <f>'Data Entry'!M1405</f>
        <v>0</v>
      </c>
      <c r="E1404">
        <f>'Data Entry'!N1405</f>
        <v>0</v>
      </c>
      <c r="F1404">
        <f>'Data Entry'!O1405</f>
        <v>0</v>
      </c>
      <c r="G1404">
        <f>'Data Entry'!P1405</f>
        <v>0</v>
      </c>
      <c r="H1404">
        <f>'Data Entry'!Q1405</f>
        <v>0</v>
      </c>
      <c r="I1404">
        <f>'Data Entry'!R1405</f>
        <v>0</v>
      </c>
      <c r="J1404">
        <f t="shared" si="242"/>
        <v>0</v>
      </c>
      <c r="K1404" s="1">
        <f>SUMIFS('I want to cry'!C$2:C$2000,'I want to cry'!$A$2:$A$2000,$B1404,'I want to cry'!$B$2:$B$2000,$C1404)</f>
        <v>0</v>
      </c>
      <c r="L1404" s="1">
        <f>SUMIFS('I want to cry'!D$2:D$2000,'I want to cry'!$A$2:$A$2000,$B1404,'I want to cry'!$B$2:$B$2000,$C1404)</f>
        <v>0</v>
      </c>
      <c r="M1404" s="1">
        <f>SUMIFS('I want to cry'!E$2:E$2000,'I want to cry'!$A$2:$A$2000,$B1404,'I want to cry'!$B$2:$B$2000,$C1404)</f>
        <v>0</v>
      </c>
      <c r="N1404" s="1">
        <f t="shared" si="243"/>
        <v>0</v>
      </c>
      <c r="O1404" s="1">
        <f t="shared" si="244"/>
        <v>0</v>
      </c>
      <c r="P1404" s="1">
        <f t="shared" si="245"/>
        <v>0</v>
      </c>
      <c r="Q1404" s="1">
        <f>SUMIF('I have a blue banner'!A$2:A$2000,D1404,'I have a blue banner'!L$2:L$2000)</f>
        <v>0</v>
      </c>
      <c r="R1404" s="1">
        <f>SUMIF('I have a blue banner'!A$2:A$2000,F1404,'I have a blue banner'!L$2:L$2000)</f>
        <v>0</v>
      </c>
      <c r="S1404" s="1">
        <f>SUMIF('I have a blue banner'!A$2:A$2000,I1404,'I have a blue banner'!L$2:L$2000)</f>
        <v>0</v>
      </c>
      <c r="T1404" s="1">
        <f>SUMIF('I wanna go biking'!A$2:A$1000,D1404,'I wanna go biking'!D$2:D$2000)</f>
        <v>0</v>
      </c>
      <c r="U1404" s="1">
        <f>SUMIF('I wanna go biking'!A$2:A$2000,F1404,'I wanna go biking'!D$2:D$2000)</f>
        <v>0</v>
      </c>
      <c r="V1404" s="1">
        <f>SUMIF('I wanna go biking'!A$2:A$2000,H1404,'I wanna go biking'!D$2:D$2000)</f>
        <v>0</v>
      </c>
      <c r="W1404">
        <f t="shared" si="246"/>
        <v>0</v>
      </c>
      <c r="X1404">
        <f t="shared" si="247"/>
        <v>0</v>
      </c>
      <c r="Y1404">
        <f t="shared" si="248"/>
        <v>0</v>
      </c>
      <c r="Z1404">
        <f t="shared" si="249"/>
        <v>0</v>
      </c>
      <c r="AA1404">
        <f t="shared" si="250"/>
        <v>0</v>
      </c>
      <c r="AB1404">
        <f t="shared" si="251"/>
        <v>0</v>
      </c>
      <c r="AC1404" s="25">
        <f t="shared" si="252"/>
        <v>0</v>
      </c>
    </row>
    <row r="1405" spans="1:29">
      <c r="A1405">
        <f>'Data Entry'!A1406</f>
        <v>0</v>
      </c>
      <c r="B1405">
        <f>'Data Entry'!B1406</f>
        <v>0</v>
      </c>
      <c r="C1405">
        <f>'Data Entry'!C1406</f>
        <v>0</v>
      </c>
      <c r="D1405">
        <f>'Data Entry'!M1406</f>
        <v>0</v>
      </c>
      <c r="E1405">
        <f>'Data Entry'!N1406</f>
        <v>0</v>
      </c>
      <c r="F1405">
        <f>'Data Entry'!O1406</f>
        <v>0</v>
      </c>
      <c r="G1405">
        <f>'Data Entry'!P1406</f>
        <v>0</v>
      </c>
      <c r="H1405">
        <f>'Data Entry'!Q1406</f>
        <v>0</v>
      </c>
      <c r="I1405">
        <f>'Data Entry'!R1406</f>
        <v>0</v>
      </c>
      <c r="J1405">
        <f t="shared" si="242"/>
        <v>0</v>
      </c>
      <c r="K1405" s="1">
        <f>SUMIFS('I want to cry'!C$2:C$2000,'I want to cry'!$A$2:$A$2000,$B1405,'I want to cry'!$B$2:$B$2000,$C1405)</f>
        <v>0</v>
      </c>
      <c r="L1405" s="1">
        <f>SUMIFS('I want to cry'!D$2:D$2000,'I want to cry'!$A$2:$A$2000,$B1405,'I want to cry'!$B$2:$B$2000,$C1405)</f>
        <v>0</v>
      </c>
      <c r="M1405" s="1">
        <f>SUMIFS('I want to cry'!E$2:E$2000,'I want to cry'!$A$2:$A$2000,$B1405,'I want to cry'!$B$2:$B$2000,$C1405)</f>
        <v>0</v>
      </c>
      <c r="N1405" s="1">
        <f t="shared" si="243"/>
        <v>0</v>
      </c>
      <c r="O1405" s="1">
        <f t="shared" si="244"/>
        <v>0</v>
      </c>
      <c r="P1405" s="1">
        <f t="shared" si="245"/>
        <v>0</v>
      </c>
      <c r="Q1405" s="1">
        <f>SUMIF('I have a blue banner'!A$2:A$2000,D1405,'I have a blue banner'!L$2:L$2000)</f>
        <v>0</v>
      </c>
      <c r="R1405" s="1">
        <f>SUMIF('I have a blue banner'!A$2:A$2000,F1405,'I have a blue banner'!L$2:L$2000)</f>
        <v>0</v>
      </c>
      <c r="S1405" s="1">
        <f>SUMIF('I have a blue banner'!A$2:A$2000,I1405,'I have a blue banner'!L$2:L$2000)</f>
        <v>0</v>
      </c>
      <c r="T1405" s="1">
        <f>SUMIF('I wanna go biking'!A$2:A$1000,D1405,'I wanna go biking'!D$2:D$2000)</f>
        <v>0</v>
      </c>
      <c r="U1405" s="1">
        <f>SUMIF('I wanna go biking'!A$2:A$2000,F1405,'I wanna go biking'!D$2:D$2000)</f>
        <v>0</v>
      </c>
      <c r="V1405" s="1">
        <f>SUMIF('I wanna go biking'!A$2:A$2000,H1405,'I wanna go biking'!D$2:D$2000)</f>
        <v>0</v>
      </c>
      <c r="W1405">
        <f t="shared" si="246"/>
        <v>0</v>
      </c>
      <c r="X1405">
        <f t="shared" si="247"/>
        <v>0</v>
      </c>
      <c r="Y1405">
        <f t="shared" si="248"/>
        <v>0</v>
      </c>
      <c r="Z1405">
        <f t="shared" si="249"/>
        <v>0</v>
      </c>
      <c r="AA1405">
        <f t="shared" si="250"/>
        <v>0</v>
      </c>
      <c r="AB1405">
        <f t="shared" si="251"/>
        <v>0</v>
      </c>
      <c r="AC1405" s="25">
        <f t="shared" si="252"/>
        <v>0</v>
      </c>
    </row>
    <row r="1406" spans="1:29">
      <c r="A1406">
        <f>'Data Entry'!A1407</f>
        <v>0</v>
      </c>
      <c r="B1406">
        <f>'Data Entry'!B1407</f>
        <v>0</v>
      </c>
      <c r="C1406">
        <f>'Data Entry'!C1407</f>
        <v>0</v>
      </c>
      <c r="D1406">
        <f>'Data Entry'!M1407</f>
        <v>0</v>
      </c>
      <c r="E1406">
        <f>'Data Entry'!N1407</f>
        <v>0</v>
      </c>
      <c r="F1406">
        <f>'Data Entry'!O1407</f>
        <v>0</v>
      </c>
      <c r="G1406">
        <f>'Data Entry'!P1407</f>
        <v>0</v>
      </c>
      <c r="H1406">
        <f>'Data Entry'!Q1407</f>
        <v>0</v>
      </c>
      <c r="I1406">
        <f>'Data Entry'!R1407</f>
        <v>0</v>
      </c>
      <c r="J1406">
        <f t="shared" si="242"/>
        <v>0</v>
      </c>
      <c r="K1406" s="1">
        <f>SUMIFS('I want to cry'!C$2:C$2000,'I want to cry'!$A$2:$A$2000,$B1406,'I want to cry'!$B$2:$B$2000,$C1406)</f>
        <v>0</v>
      </c>
      <c r="L1406" s="1">
        <f>SUMIFS('I want to cry'!D$2:D$2000,'I want to cry'!$A$2:$A$2000,$B1406,'I want to cry'!$B$2:$B$2000,$C1406)</f>
        <v>0</v>
      </c>
      <c r="M1406" s="1">
        <f>SUMIFS('I want to cry'!E$2:E$2000,'I want to cry'!$A$2:$A$2000,$B1406,'I want to cry'!$B$2:$B$2000,$C1406)</f>
        <v>0</v>
      </c>
      <c r="N1406" s="1">
        <f t="shared" si="243"/>
        <v>0</v>
      </c>
      <c r="O1406" s="1">
        <f t="shared" si="244"/>
        <v>0</v>
      </c>
      <c r="P1406" s="1">
        <f t="shared" si="245"/>
        <v>0</v>
      </c>
      <c r="Q1406" s="1">
        <f>SUMIF('I have a blue banner'!A$2:A$2000,D1406,'I have a blue banner'!L$2:L$2000)</f>
        <v>0</v>
      </c>
      <c r="R1406" s="1">
        <f>SUMIF('I have a blue banner'!A$2:A$2000,F1406,'I have a blue banner'!L$2:L$2000)</f>
        <v>0</v>
      </c>
      <c r="S1406" s="1">
        <f>SUMIF('I have a blue banner'!A$2:A$2000,I1406,'I have a blue banner'!L$2:L$2000)</f>
        <v>0</v>
      </c>
      <c r="T1406" s="1">
        <f>SUMIF('I wanna go biking'!A$2:A$1000,D1406,'I wanna go biking'!D$2:D$2000)</f>
        <v>0</v>
      </c>
      <c r="U1406" s="1">
        <f>SUMIF('I wanna go biking'!A$2:A$2000,F1406,'I wanna go biking'!D$2:D$2000)</f>
        <v>0</v>
      </c>
      <c r="V1406" s="1">
        <f>SUMIF('I wanna go biking'!A$2:A$2000,H1406,'I wanna go biking'!D$2:D$2000)</f>
        <v>0</v>
      </c>
      <c r="W1406">
        <f t="shared" si="246"/>
        <v>0</v>
      </c>
      <c r="X1406">
        <f t="shared" si="247"/>
        <v>0</v>
      </c>
      <c r="Y1406">
        <f t="shared" si="248"/>
        <v>0</v>
      </c>
      <c r="Z1406">
        <f t="shared" si="249"/>
        <v>0</v>
      </c>
      <c r="AA1406">
        <f t="shared" si="250"/>
        <v>0</v>
      </c>
      <c r="AB1406">
        <f t="shared" si="251"/>
        <v>0</v>
      </c>
      <c r="AC1406" s="25">
        <f t="shared" si="252"/>
        <v>0</v>
      </c>
    </row>
    <row r="1407" spans="1:29">
      <c r="A1407">
        <f>'Data Entry'!A1408</f>
        <v>0</v>
      </c>
      <c r="B1407">
        <f>'Data Entry'!B1408</f>
        <v>0</v>
      </c>
      <c r="C1407">
        <f>'Data Entry'!C1408</f>
        <v>0</v>
      </c>
      <c r="D1407">
        <f>'Data Entry'!M1408</f>
        <v>0</v>
      </c>
      <c r="E1407">
        <f>'Data Entry'!N1408</f>
        <v>0</v>
      </c>
      <c r="F1407">
        <f>'Data Entry'!O1408</f>
        <v>0</v>
      </c>
      <c r="G1407">
        <f>'Data Entry'!P1408</f>
        <v>0</v>
      </c>
      <c r="H1407">
        <f>'Data Entry'!Q1408</f>
        <v>0</v>
      </c>
      <c r="I1407">
        <f>'Data Entry'!R1408</f>
        <v>0</v>
      </c>
      <c r="J1407">
        <f t="shared" si="242"/>
        <v>0</v>
      </c>
      <c r="K1407" s="1">
        <f>SUMIFS('I want to cry'!C$2:C$2000,'I want to cry'!$A$2:$A$2000,$B1407,'I want to cry'!$B$2:$B$2000,$C1407)</f>
        <v>0</v>
      </c>
      <c r="L1407" s="1">
        <f>SUMIFS('I want to cry'!D$2:D$2000,'I want to cry'!$A$2:$A$2000,$B1407,'I want to cry'!$B$2:$B$2000,$C1407)</f>
        <v>0</v>
      </c>
      <c r="M1407" s="1">
        <f>SUMIFS('I want to cry'!E$2:E$2000,'I want to cry'!$A$2:$A$2000,$B1407,'I want to cry'!$B$2:$B$2000,$C1407)</f>
        <v>0</v>
      </c>
      <c r="N1407" s="1">
        <f t="shared" si="243"/>
        <v>0</v>
      </c>
      <c r="O1407" s="1">
        <f t="shared" si="244"/>
        <v>0</v>
      </c>
      <c r="P1407" s="1">
        <f t="shared" si="245"/>
        <v>0</v>
      </c>
      <c r="Q1407" s="1">
        <f>SUMIF('I have a blue banner'!A$2:A$2000,D1407,'I have a blue banner'!L$2:L$2000)</f>
        <v>0</v>
      </c>
      <c r="R1407" s="1">
        <f>SUMIF('I have a blue banner'!A$2:A$2000,F1407,'I have a blue banner'!L$2:L$2000)</f>
        <v>0</v>
      </c>
      <c r="S1407" s="1">
        <f>SUMIF('I have a blue banner'!A$2:A$2000,I1407,'I have a blue banner'!L$2:L$2000)</f>
        <v>0</v>
      </c>
      <c r="T1407" s="1">
        <f>SUMIF('I wanna go biking'!A$2:A$1000,D1407,'I wanna go biking'!D$2:D$2000)</f>
        <v>0</v>
      </c>
      <c r="U1407" s="1">
        <f>SUMIF('I wanna go biking'!A$2:A$2000,F1407,'I wanna go biking'!D$2:D$2000)</f>
        <v>0</v>
      </c>
      <c r="V1407" s="1">
        <f>SUMIF('I wanna go biking'!A$2:A$2000,H1407,'I wanna go biking'!D$2:D$2000)</f>
        <v>0</v>
      </c>
      <c r="W1407">
        <f t="shared" si="246"/>
        <v>0</v>
      </c>
      <c r="X1407">
        <f t="shared" si="247"/>
        <v>0</v>
      </c>
      <c r="Y1407">
        <f t="shared" si="248"/>
        <v>0</v>
      </c>
      <c r="Z1407">
        <f t="shared" si="249"/>
        <v>0</v>
      </c>
      <c r="AA1407">
        <f t="shared" si="250"/>
        <v>0</v>
      </c>
      <c r="AB1407">
        <f t="shared" si="251"/>
        <v>0</v>
      </c>
      <c r="AC1407" s="25">
        <f t="shared" si="252"/>
        <v>0</v>
      </c>
    </row>
    <row r="1408" spans="1:29">
      <c r="A1408">
        <f>'Data Entry'!A1409</f>
        <v>0</v>
      </c>
      <c r="B1408">
        <f>'Data Entry'!B1409</f>
        <v>0</v>
      </c>
      <c r="C1408">
        <f>'Data Entry'!C1409</f>
        <v>0</v>
      </c>
      <c r="D1408">
        <f>'Data Entry'!M1409</f>
        <v>0</v>
      </c>
      <c r="E1408">
        <f>'Data Entry'!N1409</f>
        <v>0</v>
      </c>
      <c r="F1408">
        <f>'Data Entry'!O1409</f>
        <v>0</v>
      </c>
      <c r="G1408">
        <f>'Data Entry'!P1409</f>
        <v>0</v>
      </c>
      <c r="H1408">
        <f>'Data Entry'!Q1409</f>
        <v>0</v>
      </c>
      <c r="I1408">
        <f>'Data Entry'!R1409</f>
        <v>0</v>
      </c>
      <c r="J1408">
        <f t="shared" si="242"/>
        <v>0</v>
      </c>
      <c r="K1408" s="1">
        <f>SUMIFS('I want to cry'!C$2:C$2000,'I want to cry'!$A$2:$A$2000,$B1408,'I want to cry'!$B$2:$B$2000,$C1408)</f>
        <v>0</v>
      </c>
      <c r="L1408" s="1">
        <f>SUMIFS('I want to cry'!D$2:D$2000,'I want to cry'!$A$2:$A$2000,$B1408,'I want to cry'!$B$2:$B$2000,$C1408)</f>
        <v>0</v>
      </c>
      <c r="M1408" s="1">
        <f>SUMIFS('I want to cry'!E$2:E$2000,'I want to cry'!$A$2:$A$2000,$B1408,'I want to cry'!$B$2:$B$2000,$C1408)</f>
        <v>0</v>
      </c>
      <c r="N1408" s="1">
        <f t="shared" si="243"/>
        <v>0</v>
      </c>
      <c r="O1408" s="1">
        <f t="shared" si="244"/>
        <v>0</v>
      </c>
      <c r="P1408" s="1">
        <f t="shared" si="245"/>
        <v>0</v>
      </c>
      <c r="Q1408" s="1">
        <f>SUMIF('I have a blue banner'!A$2:A$2000,D1408,'I have a blue banner'!L$2:L$2000)</f>
        <v>0</v>
      </c>
      <c r="R1408" s="1">
        <f>SUMIF('I have a blue banner'!A$2:A$2000,F1408,'I have a blue banner'!L$2:L$2000)</f>
        <v>0</v>
      </c>
      <c r="S1408" s="1">
        <f>SUMIF('I have a blue banner'!A$2:A$2000,I1408,'I have a blue banner'!L$2:L$2000)</f>
        <v>0</v>
      </c>
      <c r="T1408" s="1">
        <f>SUMIF('I wanna go biking'!A$2:A$1000,D1408,'I wanna go biking'!D$2:D$2000)</f>
        <v>0</v>
      </c>
      <c r="U1408" s="1">
        <f>SUMIF('I wanna go biking'!A$2:A$2000,F1408,'I wanna go biking'!D$2:D$2000)</f>
        <v>0</v>
      </c>
      <c r="V1408" s="1">
        <f>SUMIF('I wanna go biking'!A$2:A$2000,H1408,'I wanna go biking'!D$2:D$2000)</f>
        <v>0</v>
      </c>
      <c r="W1408">
        <f t="shared" si="246"/>
        <v>0</v>
      </c>
      <c r="X1408">
        <f t="shared" si="247"/>
        <v>0</v>
      </c>
      <c r="Y1408">
        <f t="shared" si="248"/>
        <v>0</v>
      </c>
      <c r="Z1408">
        <f t="shared" si="249"/>
        <v>0</v>
      </c>
      <c r="AA1408">
        <f t="shared" si="250"/>
        <v>0</v>
      </c>
      <c r="AB1408">
        <f t="shared" si="251"/>
        <v>0</v>
      </c>
      <c r="AC1408" s="25">
        <f t="shared" si="252"/>
        <v>0</v>
      </c>
    </row>
    <row r="1409" spans="1:29">
      <c r="A1409">
        <f>'Data Entry'!A1410</f>
        <v>0</v>
      </c>
      <c r="B1409">
        <f>'Data Entry'!B1410</f>
        <v>0</v>
      </c>
      <c r="C1409">
        <f>'Data Entry'!C1410</f>
        <v>0</v>
      </c>
      <c r="D1409">
        <f>'Data Entry'!M1410</f>
        <v>0</v>
      </c>
      <c r="E1409">
        <f>'Data Entry'!N1410</f>
        <v>0</v>
      </c>
      <c r="F1409">
        <f>'Data Entry'!O1410</f>
        <v>0</v>
      </c>
      <c r="G1409">
        <f>'Data Entry'!P1410</f>
        <v>0</v>
      </c>
      <c r="H1409">
        <f>'Data Entry'!Q1410</f>
        <v>0</v>
      </c>
      <c r="I1409">
        <f>'Data Entry'!R1410</f>
        <v>0</v>
      </c>
      <c r="J1409">
        <f t="shared" si="242"/>
        <v>0</v>
      </c>
      <c r="K1409" s="1">
        <f>SUMIFS('I want to cry'!C$2:C$2000,'I want to cry'!$A$2:$A$2000,$B1409,'I want to cry'!$B$2:$B$2000,$C1409)</f>
        <v>0</v>
      </c>
      <c r="L1409" s="1">
        <f>SUMIFS('I want to cry'!D$2:D$2000,'I want to cry'!$A$2:$A$2000,$B1409,'I want to cry'!$B$2:$B$2000,$C1409)</f>
        <v>0</v>
      </c>
      <c r="M1409" s="1">
        <f>SUMIFS('I want to cry'!E$2:E$2000,'I want to cry'!$A$2:$A$2000,$B1409,'I want to cry'!$B$2:$B$2000,$C1409)</f>
        <v>0</v>
      </c>
      <c r="N1409" s="1">
        <f t="shared" si="243"/>
        <v>0</v>
      </c>
      <c r="O1409" s="1">
        <f t="shared" si="244"/>
        <v>0</v>
      </c>
      <c r="P1409" s="1">
        <f t="shared" si="245"/>
        <v>0</v>
      </c>
      <c r="Q1409" s="1">
        <f>SUMIF('I have a blue banner'!A$2:A$2000,D1409,'I have a blue banner'!L$2:L$2000)</f>
        <v>0</v>
      </c>
      <c r="R1409" s="1">
        <f>SUMIF('I have a blue banner'!A$2:A$2000,F1409,'I have a blue banner'!L$2:L$2000)</f>
        <v>0</v>
      </c>
      <c r="S1409" s="1">
        <f>SUMIF('I have a blue banner'!A$2:A$2000,I1409,'I have a blue banner'!L$2:L$2000)</f>
        <v>0</v>
      </c>
      <c r="T1409" s="1">
        <f>SUMIF('I wanna go biking'!A$2:A$1000,D1409,'I wanna go biking'!D$2:D$2000)</f>
        <v>0</v>
      </c>
      <c r="U1409" s="1">
        <f>SUMIF('I wanna go biking'!A$2:A$2000,F1409,'I wanna go biking'!D$2:D$2000)</f>
        <v>0</v>
      </c>
      <c r="V1409" s="1">
        <f>SUMIF('I wanna go biking'!A$2:A$2000,H1409,'I wanna go biking'!D$2:D$2000)</f>
        <v>0</v>
      </c>
      <c r="W1409">
        <f t="shared" si="246"/>
        <v>0</v>
      </c>
      <c r="X1409">
        <f t="shared" si="247"/>
        <v>0</v>
      </c>
      <c r="Y1409">
        <f t="shared" si="248"/>
        <v>0</v>
      </c>
      <c r="Z1409">
        <f t="shared" si="249"/>
        <v>0</v>
      </c>
      <c r="AA1409">
        <f t="shared" si="250"/>
        <v>0</v>
      </c>
      <c r="AB1409">
        <f t="shared" si="251"/>
        <v>0</v>
      </c>
      <c r="AC1409" s="25">
        <f t="shared" si="252"/>
        <v>0</v>
      </c>
    </row>
    <row r="1410" spans="1:29">
      <c r="A1410">
        <f>'Data Entry'!A1411</f>
        <v>0</v>
      </c>
      <c r="B1410">
        <f>'Data Entry'!B1411</f>
        <v>0</v>
      </c>
      <c r="C1410">
        <f>'Data Entry'!C1411</f>
        <v>0</v>
      </c>
      <c r="D1410">
        <f>'Data Entry'!M1411</f>
        <v>0</v>
      </c>
      <c r="E1410">
        <f>'Data Entry'!N1411</f>
        <v>0</v>
      </c>
      <c r="F1410">
        <f>'Data Entry'!O1411</f>
        <v>0</v>
      </c>
      <c r="G1410">
        <f>'Data Entry'!P1411</f>
        <v>0</v>
      </c>
      <c r="H1410">
        <f>'Data Entry'!Q1411</f>
        <v>0</v>
      </c>
      <c r="I1410">
        <f>'Data Entry'!R1411</f>
        <v>0</v>
      </c>
      <c r="J1410">
        <f t="shared" si="242"/>
        <v>0</v>
      </c>
      <c r="K1410" s="1">
        <f>SUMIFS('I want to cry'!C$2:C$2000,'I want to cry'!$A$2:$A$2000,$B1410,'I want to cry'!$B$2:$B$2000,$C1410)</f>
        <v>0</v>
      </c>
      <c r="L1410" s="1">
        <f>SUMIFS('I want to cry'!D$2:D$2000,'I want to cry'!$A$2:$A$2000,$B1410,'I want to cry'!$B$2:$B$2000,$C1410)</f>
        <v>0</v>
      </c>
      <c r="M1410" s="1">
        <f>SUMIFS('I want to cry'!E$2:E$2000,'I want to cry'!$A$2:$A$2000,$B1410,'I want to cry'!$B$2:$B$2000,$C1410)</f>
        <v>0</v>
      </c>
      <c r="N1410" s="1">
        <f t="shared" si="243"/>
        <v>0</v>
      </c>
      <c r="O1410" s="1">
        <f t="shared" si="244"/>
        <v>0</v>
      </c>
      <c r="P1410" s="1">
        <f t="shared" si="245"/>
        <v>0</v>
      </c>
      <c r="Q1410" s="1">
        <f>SUMIF('I have a blue banner'!A$2:A$2000,D1410,'I have a blue banner'!L$2:L$2000)</f>
        <v>0</v>
      </c>
      <c r="R1410" s="1">
        <f>SUMIF('I have a blue banner'!A$2:A$2000,F1410,'I have a blue banner'!L$2:L$2000)</f>
        <v>0</v>
      </c>
      <c r="S1410" s="1">
        <f>SUMIF('I have a blue banner'!A$2:A$2000,I1410,'I have a blue banner'!L$2:L$2000)</f>
        <v>0</v>
      </c>
      <c r="T1410" s="1">
        <f>SUMIF('I wanna go biking'!A$2:A$1000,D1410,'I wanna go biking'!D$2:D$2000)</f>
        <v>0</v>
      </c>
      <c r="U1410" s="1">
        <f>SUMIF('I wanna go biking'!A$2:A$2000,F1410,'I wanna go biking'!D$2:D$2000)</f>
        <v>0</v>
      </c>
      <c r="V1410" s="1">
        <f>SUMIF('I wanna go biking'!A$2:A$2000,H1410,'I wanna go biking'!D$2:D$2000)</f>
        <v>0</v>
      </c>
      <c r="W1410">
        <f t="shared" si="246"/>
        <v>0</v>
      </c>
      <c r="X1410">
        <f t="shared" si="247"/>
        <v>0</v>
      </c>
      <c r="Y1410">
        <f t="shared" si="248"/>
        <v>0</v>
      </c>
      <c r="Z1410">
        <f t="shared" si="249"/>
        <v>0</v>
      </c>
      <c r="AA1410">
        <f t="shared" si="250"/>
        <v>0</v>
      </c>
      <c r="AB1410">
        <f t="shared" si="251"/>
        <v>0</v>
      </c>
      <c r="AC1410" s="25">
        <f t="shared" si="252"/>
        <v>0</v>
      </c>
    </row>
    <row r="1411" spans="1:29">
      <c r="A1411">
        <f>'Data Entry'!A1412</f>
        <v>0</v>
      </c>
      <c r="B1411">
        <f>'Data Entry'!B1412</f>
        <v>0</v>
      </c>
      <c r="C1411">
        <f>'Data Entry'!C1412</f>
        <v>0</v>
      </c>
      <c r="D1411">
        <f>'Data Entry'!M1412</f>
        <v>0</v>
      </c>
      <c r="E1411">
        <f>'Data Entry'!N1412</f>
        <v>0</v>
      </c>
      <c r="F1411">
        <f>'Data Entry'!O1412</f>
        <v>0</v>
      </c>
      <c r="G1411">
        <f>'Data Entry'!P1412</f>
        <v>0</v>
      </c>
      <c r="H1411">
        <f>'Data Entry'!Q1412</f>
        <v>0</v>
      </c>
      <c r="I1411">
        <f>'Data Entry'!R1412</f>
        <v>0</v>
      </c>
      <c r="J1411">
        <f t="shared" si="242"/>
        <v>0</v>
      </c>
      <c r="K1411" s="1">
        <f>SUMIFS('I want to cry'!C$2:C$2000,'I want to cry'!$A$2:$A$2000,$B1411,'I want to cry'!$B$2:$B$2000,$C1411)</f>
        <v>0</v>
      </c>
      <c r="L1411" s="1">
        <f>SUMIFS('I want to cry'!D$2:D$2000,'I want to cry'!$A$2:$A$2000,$B1411,'I want to cry'!$B$2:$B$2000,$C1411)</f>
        <v>0</v>
      </c>
      <c r="M1411" s="1">
        <f>SUMIFS('I want to cry'!E$2:E$2000,'I want to cry'!$A$2:$A$2000,$B1411,'I want to cry'!$B$2:$B$2000,$C1411)</f>
        <v>0</v>
      </c>
      <c r="N1411" s="1">
        <f t="shared" si="243"/>
        <v>0</v>
      </c>
      <c r="O1411" s="1">
        <f t="shared" si="244"/>
        <v>0</v>
      </c>
      <c r="P1411" s="1">
        <f t="shared" si="245"/>
        <v>0</v>
      </c>
      <c r="Q1411" s="1">
        <f>SUMIF('I have a blue banner'!A$2:A$2000,D1411,'I have a blue banner'!L$2:L$2000)</f>
        <v>0</v>
      </c>
      <c r="R1411" s="1">
        <f>SUMIF('I have a blue banner'!A$2:A$2000,F1411,'I have a blue banner'!L$2:L$2000)</f>
        <v>0</v>
      </c>
      <c r="S1411" s="1">
        <f>SUMIF('I have a blue banner'!A$2:A$2000,I1411,'I have a blue banner'!L$2:L$2000)</f>
        <v>0</v>
      </c>
      <c r="T1411" s="1">
        <f>SUMIF('I wanna go biking'!A$2:A$1000,D1411,'I wanna go biking'!D$2:D$2000)</f>
        <v>0</v>
      </c>
      <c r="U1411" s="1">
        <f>SUMIF('I wanna go biking'!A$2:A$2000,F1411,'I wanna go biking'!D$2:D$2000)</f>
        <v>0</v>
      </c>
      <c r="V1411" s="1">
        <f>SUMIF('I wanna go biking'!A$2:A$2000,H1411,'I wanna go biking'!D$2:D$2000)</f>
        <v>0</v>
      </c>
      <c r="W1411">
        <f t="shared" si="246"/>
        <v>0</v>
      </c>
      <c r="X1411">
        <f t="shared" si="247"/>
        <v>0</v>
      </c>
      <c r="Y1411">
        <f t="shared" si="248"/>
        <v>0</v>
      </c>
      <c r="Z1411">
        <f t="shared" si="249"/>
        <v>0</v>
      </c>
      <c r="AA1411">
        <f t="shared" si="250"/>
        <v>0</v>
      </c>
      <c r="AB1411">
        <f t="shared" si="251"/>
        <v>0</v>
      </c>
      <c r="AC1411" s="25">
        <f t="shared" si="252"/>
        <v>0</v>
      </c>
    </row>
    <row r="1412" spans="1:29">
      <c r="A1412">
        <f>'Data Entry'!A1413</f>
        <v>0</v>
      </c>
      <c r="B1412">
        <f>'Data Entry'!B1413</f>
        <v>0</v>
      </c>
      <c r="C1412">
        <f>'Data Entry'!C1413</f>
        <v>0</v>
      </c>
      <c r="D1412">
        <f>'Data Entry'!M1413</f>
        <v>0</v>
      </c>
      <c r="E1412">
        <f>'Data Entry'!N1413</f>
        <v>0</v>
      </c>
      <c r="F1412">
        <f>'Data Entry'!O1413</f>
        <v>0</v>
      </c>
      <c r="G1412">
        <f>'Data Entry'!P1413</f>
        <v>0</v>
      </c>
      <c r="H1412">
        <f>'Data Entry'!Q1413</f>
        <v>0</v>
      </c>
      <c r="I1412">
        <f>'Data Entry'!R1413</f>
        <v>0</v>
      </c>
      <c r="J1412">
        <f t="shared" si="242"/>
        <v>0</v>
      </c>
      <c r="K1412" s="1">
        <f>SUMIFS('I want to cry'!C$2:C$2000,'I want to cry'!$A$2:$A$2000,$B1412,'I want to cry'!$B$2:$B$2000,$C1412)</f>
        <v>0</v>
      </c>
      <c r="L1412" s="1">
        <f>SUMIFS('I want to cry'!D$2:D$2000,'I want to cry'!$A$2:$A$2000,$B1412,'I want to cry'!$B$2:$B$2000,$C1412)</f>
        <v>0</v>
      </c>
      <c r="M1412" s="1">
        <f>SUMIFS('I want to cry'!E$2:E$2000,'I want to cry'!$A$2:$A$2000,$B1412,'I want to cry'!$B$2:$B$2000,$C1412)</f>
        <v>0</v>
      </c>
      <c r="N1412" s="1">
        <f t="shared" si="243"/>
        <v>0</v>
      </c>
      <c r="O1412" s="1">
        <f t="shared" si="244"/>
        <v>0</v>
      </c>
      <c r="P1412" s="1">
        <f t="shared" si="245"/>
        <v>0</v>
      </c>
      <c r="Q1412" s="1">
        <f>SUMIF('I have a blue banner'!A$2:A$2000,D1412,'I have a blue banner'!L$2:L$2000)</f>
        <v>0</v>
      </c>
      <c r="R1412" s="1">
        <f>SUMIF('I have a blue banner'!A$2:A$2000,F1412,'I have a blue banner'!L$2:L$2000)</f>
        <v>0</v>
      </c>
      <c r="S1412" s="1">
        <f>SUMIF('I have a blue banner'!A$2:A$2000,I1412,'I have a blue banner'!L$2:L$2000)</f>
        <v>0</v>
      </c>
      <c r="T1412" s="1">
        <f>SUMIF('I wanna go biking'!A$2:A$1000,D1412,'I wanna go biking'!D$2:D$2000)</f>
        <v>0</v>
      </c>
      <c r="U1412" s="1">
        <f>SUMIF('I wanna go biking'!A$2:A$2000,F1412,'I wanna go biking'!D$2:D$2000)</f>
        <v>0</v>
      </c>
      <c r="V1412" s="1">
        <f>SUMIF('I wanna go biking'!A$2:A$2000,H1412,'I wanna go biking'!D$2:D$2000)</f>
        <v>0</v>
      </c>
      <c r="W1412">
        <f t="shared" si="246"/>
        <v>0</v>
      </c>
      <c r="X1412">
        <f t="shared" si="247"/>
        <v>0</v>
      </c>
      <c r="Y1412">
        <f t="shared" si="248"/>
        <v>0</v>
      </c>
      <c r="Z1412">
        <f t="shared" si="249"/>
        <v>0</v>
      </c>
      <c r="AA1412">
        <f t="shared" si="250"/>
        <v>0</v>
      </c>
      <c r="AB1412">
        <f t="shared" si="251"/>
        <v>0</v>
      </c>
      <c r="AC1412" s="25">
        <f t="shared" si="252"/>
        <v>0</v>
      </c>
    </row>
    <row r="1413" spans="1:29">
      <c r="A1413">
        <f>'Data Entry'!A1414</f>
        <v>0</v>
      </c>
      <c r="B1413">
        <f>'Data Entry'!B1414</f>
        <v>0</v>
      </c>
      <c r="C1413">
        <f>'Data Entry'!C1414</f>
        <v>0</v>
      </c>
      <c r="D1413">
        <f>'Data Entry'!M1414</f>
        <v>0</v>
      </c>
      <c r="E1413">
        <f>'Data Entry'!N1414</f>
        <v>0</v>
      </c>
      <c r="F1413">
        <f>'Data Entry'!O1414</f>
        <v>0</v>
      </c>
      <c r="G1413">
        <f>'Data Entry'!P1414</f>
        <v>0</v>
      </c>
      <c r="H1413">
        <f>'Data Entry'!Q1414</f>
        <v>0</v>
      </c>
      <c r="I1413">
        <f>'Data Entry'!R1414</f>
        <v>0</v>
      </c>
      <c r="J1413">
        <f t="shared" si="242"/>
        <v>0</v>
      </c>
      <c r="K1413" s="1">
        <f>SUMIFS('I want to cry'!C$2:C$2000,'I want to cry'!$A$2:$A$2000,$B1413,'I want to cry'!$B$2:$B$2000,$C1413)</f>
        <v>0</v>
      </c>
      <c r="L1413" s="1">
        <f>SUMIFS('I want to cry'!D$2:D$2000,'I want to cry'!$A$2:$A$2000,$B1413,'I want to cry'!$B$2:$B$2000,$C1413)</f>
        <v>0</v>
      </c>
      <c r="M1413" s="1">
        <f>SUMIFS('I want to cry'!E$2:E$2000,'I want to cry'!$A$2:$A$2000,$B1413,'I want to cry'!$B$2:$B$2000,$C1413)</f>
        <v>0</v>
      </c>
      <c r="N1413" s="1">
        <f t="shared" si="243"/>
        <v>0</v>
      </c>
      <c r="O1413" s="1">
        <f t="shared" si="244"/>
        <v>0</v>
      </c>
      <c r="P1413" s="1">
        <f t="shared" si="245"/>
        <v>0</v>
      </c>
      <c r="Q1413" s="1">
        <f>SUMIF('I have a blue banner'!A$2:A$2000,D1413,'I have a blue banner'!L$2:L$2000)</f>
        <v>0</v>
      </c>
      <c r="R1413" s="1">
        <f>SUMIF('I have a blue banner'!A$2:A$2000,F1413,'I have a blue banner'!L$2:L$2000)</f>
        <v>0</v>
      </c>
      <c r="S1413" s="1">
        <f>SUMIF('I have a blue banner'!A$2:A$2000,I1413,'I have a blue banner'!L$2:L$2000)</f>
        <v>0</v>
      </c>
      <c r="T1413" s="1">
        <f>SUMIF('I wanna go biking'!A$2:A$1000,D1413,'I wanna go biking'!D$2:D$2000)</f>
        <v>0</v>
      </c>
      <c r="U1413" s="1">
        <f>SUMIF('I wanna go biking'!A$2:A$2000,F1413,'I wanna go biking'!D$2:D$2000)</f>
        <v>0</v>
      </c>
      <c r="V1413" s="1">
        <f>SUMIF('I wanna go biking'!A$2:A$2000,H1413,'I wanna go biking'!D$2:D$2000)</f>
        <v>0</v>
      </c>
      <c r="W1413">
        <f t="shared" si="246"/>
        <v>0</v>
      </c>
      <c r="X1413">
        <f t="shared" si="247"/>
        <v>0</v>
      </c>
      <c r="Y1413">
        <f t="shared" si="248"/>
        <v>0</v>
      </c>
      <c r="Z1413">
        <f t="shared" si="249"/>
        <v>0</v>
      </c>
      <c r="AA1413">
        <f t="shared" si="250"/>
        <v>0</v>
      </c>
      <c r="AB1413">
        <f t="shared" si="251"/>
        <v>0</v>
      </c>
      <c r="AC1413" s="25">
        <f t="shared" si="252"/>
        <v>0</v>
      </c>
    </row>
    <row r="1414" spans="1:29">
      <c r="A1414">
        <f>'Data Entry'!A1415</f>
        <v>0</v>
      </c>
      <c r="B1414">
        <f>'Data Entry'!B1415</f>
        <v>0</v>
      </c>
      <c r="C1414">
        <f>'Data Entry'!C1415</f>
        <v>0</v>
      </c>
      <c r="D1414">
        <f>'Data Entry'!M1415</f>
        <v>0</v>
      </c>
      <c r="E1414">
        <f>'Data Entry'!N1415</f>
        <v>0</v>
      </c>
      <c r="F1414">
        <f>'Data Entry'!O1415</f>
        <v>0</v>
      </c>
      <c r="G1414">
        <f>'Data Entry'!P1415</f>
        <v>0</v>
      </c>
      <c r="H1414">
        <f>'Data Entry'!Q1415</f>
        <v>0</v>
      </c>
      <c r="I1414">
        <f>'Data Entry'!R1415</f>
        <v>0</v>
      </c>
      <c r="J1414">
        <f t="shared" si="242"/>
        <v>0</v>
      </c>
      <c r="K1414" s="1">
        <f>SUMIFS('I want to cry'!C$2:C$2000,'I want to cry'!$A$2:$A$2000,$B1414,'I want to cry'!$B$2:$B$2000,$C1414)</f>
        <v>0</v>
      </c>
      <c r="L1414" s="1">
        <f>SUMIFS('I want to cry'!D$2:D$2000,'I want to cry'!$A$2:$A$2000,$B1414,'I want to cry'!$B$2:$B$2000,$C1414)</f>
        <v>0</v>
      </c>
      <c r="M1414" s="1">
        <f>SUMIFS('I want to cry'!E$2:E$2000,'I want to cry'!$A$2:$A$2000,$B1414,'I want to cry'!$B$2:$B$2000,$C1414)</f>
        <v>0</v>
      </c>
      <c r="N1414" s="1">
        <f t="shared" si="243"/>
        <v>0</v>
      </c>
      <c r="O1414" s="1">
        <f t="shared" si="244"/>
        <v>0</v>
      </c>
      <c r="P1414" s="1">
        <f t="shared" si="245"/>
        <v>0</v>
      </c>
      <c r="Q1414" s="1">
        <f>SUMIF('I have a blue banner'!A$2:A$2000,D1414,'I have a blue banner'!L$2:L$2000)</f>
        <v>0</v>
      </c>
      <c r="R1414" s="1">
        <f>SUMIF('I have a blue banner'!A$2:A$2000,F1414,'I have a blue banner'!L$2:L$2000)</f>
        <v>0</v>
      </c>
      <c r="S1414" s="1">
        <f>SUMIF('I have a blue banner'!A$2:A$2000,I1414,'I have a blue banner'!L$2:L$2000)</f>
        <v>0</v>
      </c>
      <c r="T1414" s="1">
        <f>SUMIF('I wanna go biking'!A$2:A$1000,D1414,'I wanna go biking'!D$2:D$2000)</f>
        <v>0</v>
      </c>
      <c r="U1414" s="1">
        <f>SUMIF('I wanna go biking'!A$2:A$2000,F1414,'I wanna go biking'!D$2:D$2000)</f>
        <v>0</v>
      </c>
      <c r="V1414" s="1">
        <f>SUMIF('I wanna go biking'!A$2:A$2000,H1414,'I wanna go biking'!D$2:D$2000)</f>
        <v>0</v>
      </c>
      <c r="W1414">
        <f t="shared" si="246"/>
        <v>0</v>
      </c>
      <c r="X1414">
        <f t="shared" si="247"/>
        <v>0</v>
      </c>
      <c r="Y1414">
        <f t="shared" si="248"/>
        <v>0</v>
      </c>
      <c r="Z1414">
        <f t="shared" si="249"/>
        <v>0</v>
      </c>
      <c r="AA1414">
        <f t="shared" si="250"/>
        <v>0</v>
      </c>
      <c r="AB1414">
        <f t="shared" si="251"/>
        <v>0</v>
      </c>
      <c r="AC1414" s="25">
        <f t="shared" si="252"/>
        <v>0</v>
      </c>
    </row>
    <row r="1415" spans="1:29">
      <c r="A1415">
        <f>'Data Entry'!A1416</f>
        <v>0</v>
      </c>
      <c r="B1415">
        <f>'Data Entry'!B1416</f>
        <v>0</v>
      </c>
      <c r="C1415">
        <f>'Data Entry'!C1416</f>
        <v>0</v>
      </c>
      <c r="D1415">
        <f>'Data Entry'!M1416</f>
        <v>0</v>
      </c>
      <c r="E1415">
        <f>'Data Entry'!N1416</f>
        <v>0</v>
      </c>
      <c r="F1415">
        <f>'Data Entry'!O1416</f>
        <v>0</v>
      </c>
      <c r="G1415">
        <f>'Data Entry'!P1416</f>
        <v>0</v>
      </c>
      <c r="H1415">
        <f>'Data Entry'!Q1416</f>
        <v>0</v>
      </c>
      <c r="I1415">
        <f>'Data Entry'!R1416</f>
        <v>0</v>
      </c>
      <c r="J1415">
        <f t="shared" si="242"/>
        <v>0</v>
      </c>
      <c r="K1415" s="1">
        <f>SUMIFS('I want to cry'!C$2:C$2000,'I want to cry'!$A$2:$A$2000,$B1415,'I want to cry'!$B$2:$B$2000,$C1415)</f>
        <v>0</v>
      </c>
      <c r="L1415" s="1">
        <f>SUMIFS('I want to cry'!D$2:D$2000,'I want to cry'!$A$2:$A$2000,$B1415,'I want to cry'!$B$2:$B$2000,$C1415)</f>
        <v>0</v>
      </c>
      <c r="M1415" s="1">
        <f>SUMIFS('I want to cry'!E$2:E$2000,'I want to cry'!$A$2:$A$2000,$B1415,'I want to cry'!$B$2:$B$2000,$C1415)</f>
        <v>0</v>
      </c>
      <c r="N1415" s="1">
        <f t="shared" si="243"/>
        <v>0</v>
      </c>
      <c r="O1415" s="1">
        <f t="shared" si="244"/>
        <v>0</v>
      </c>
      <c r="P1415" s="1">
        <f t="shared" si="245"/>
        <v>0</v>
      </c>
      <c r="Q1415" s="1">
        <f>SUMIF('I have a blue banner'!A$2:A$2000,D1415,'I have a blue banner'!L$2:L$2000)</f>
        <v>0</v>
      </c>
      <c r="R1415" s="1">
        <f>SUMIF('I have a blue banner'!A$2:A$2000,F1415,'I have a blue banner'!L$2:L$2000)</f>
        <v>0</v>
      </c>
      <c r="S1415" s="1">
        <f>SUMIF('I have a blue banner'!A$2:A$2000,I1415,'I have a blue banner'!L$2:L$2000)</f>
        <v>0</v>
      </c>
      <c r="T1415" s="1">
        <f>SUMIF('I wanna go biking'!A$2:A$1000,D1415,'I wanna go biking'!D$2:D$2000)</f>
        <v>0</v>
      </c>
      <c r="U1415" s="1">
        <f>SUMIF('I wanna go biking'!A$2:A$2000,F1415,'I wanna go biking'!D$2:D$2000)</f>
        <v>0</v>
      </c>
      <c r="V1415" s="1">
        <f>SUMIF('I wanna go biking'!A$2:A$2000,H1415,'I wanna go biking'!D$2:D$2000)</f>
        <v>0</v>
      </c>
      <c r="W1415">
        <f t="shared" si="246"/>
        <v>0</v>
      </c>
      <c r="X1415">
        <f t="shared" si="247"/>
        <v>0</v>
      </c>
      <c r="Y1415">
        <f t="shared" si="248"/>
        <v>0</v>
      </c>
      <c r="Z1415">
        <f t="shared" si="249"/>
        <v>0</v>
      </c>
      <c r="AA1415">
        <f t="shared" si="250"/>
        <v>0</v>
      </c>
      <c r="AB1415">
        <f t="shared" si="251"/>
        <v>0</v>
      </c>
      <c r="AC1415" s="25">
        <f t="shared" si="252"/>
        <v>0</v>
      </c>
    </row>
    <row r="1416" spans="1:29">
      <c r="A1416">
        <f>'Data Entry'!A1417</f>
        <v>0</v>
      </c>
      <c r="B1416">
        <f>'Data Entry'!B1417</f>
        <v>0</v>
      </c>
      <c r="C1416">
        <f>'Data Entry'!C1417</f>
        <v>0</v>
      </c>
      <c r="D1416">
        <f>'Data Entry'!M1417</f>
        <v>0</v>
      </c>
      <c r="E1416">
        <f>'Data Entry'!N1417</f>
        <v>0</v>
      </c>
      <c r="F1416">
        <f>'Data Entry'!O1417</f>
        <v>0</v>
      </c>
      <c r="G1416">
        <f>'Data Entry'!P1417</f>
        <v>0</v>
      </c>
      <c r="H1416">
        <f>'Data Entry'!Q1417</f>
        <v>0</v>
      </c>
      <c r="I1416">
        <f>'Data Entry'!R1417</f>
        <v>0</v>
      </c>
      <c r="J1416">
        <f t="shared" si="242"/>
        <v>0</v>
      </c>
      <c r="K1416" s="1">
        <f>SUMIFS('I want to cry'!C$2:C$2000,'I want to cry'!$A$2:$A$2000,$B1416,'I want to cry'!$B$2:$B$2000,$C1416)</f>
        <v>0</v>
      </c>
      <c r="L1416" s="1">
        <f>SUMIFS('I want to cry'!D$2:D$2000,'I want to cry'!$A$2:$A$2000,$B1416,'I want to cry'!$B$2:$B$2000,$C1416)</f>
        <v>0</v>
      </c>
      <c r="M1416" s="1">
        <f>SUMIFS('I want to cry'!E$2:E$2000,'I want to cry'!$A$2:$A$2000,$B1416,'I want to cry'!$B$2:$B$2000,$C1416)</f>
        <v>0</v>
      </c>
      <c r="N1416" s="1">
        <f t="shared" si="243"/>
        <v>0</v>
      </c>
      <c r="O1416" s="1">
        <f t="shared" si="244"/>
        <v>0</v>
      </c>
      <c r="P1416" s="1">
        <f t="shared" si="245"/>
        <v>0</v>
      </c>
      <c r="Q1416" s="1">
        <f>SUMIF('I have a blue banner'!A$2:A$2000,D1416,'I have a blue banner'!L$2:L$2000)</f>
        <v>0</v>
      </c>
      <c r="R1416" s="1">
        <f>SUMIF('I have a blue banner'!A$2:A$2000,F1416,'I have a blue banner'!L$2:L$2000)</f>
        <v>0</v>
      </c>
      <c r="S1416" s="1">
        <f>SUMIF('I have a blue banner'!A$2:A$2000,I1416,'I have a blue banner'!L$2:L$2000)</f>
        <v>0</v>
      </c>
      <c r="T1416" s="1">
        <f>SUMIF('I wanna go biking'!A$2:A$1000,D1416,'I wanna go biking'!D$2:D$2000)</f>
        <v>0</v>
      </c>
      <c r="U1416" s="1">
        <f>SUMIF('I wanna go biking'!A$2:A$2000,F1416,'I wanna go biking'!D$2:D$2000)</f>
        <v>0</v>
      </c>
      <c r="V1416" s="1">
        <f>SUMIF('I wanna go biking'!A$2:A$2000,H1416,'I wanna go biking'!D$2:D$2000)</f>
        <v>0</v>
      </c>
      <c r="W1416">
        <f t="shared" si="246"/>
        <v>0</v>
      </c>
      <c r="X1416">
        <f t="shared" si="247"/>
        <v>0</v>
      </c>
      <c r="Y1416">
        <f t="shared" si="248"/>
        <v>0</v>
      </c>
      <c r="Z1416">
        <f t="shared" si="249"/>
        <v>0</v>
      </c>
      <c r="AA1416">
        <f t="shared" si="250"/>
        <v>0</v>
      </c>
      <c r="AB1416">
        <f t="shared" si="251"/>
        <v>0</v>
      </c>
      <c r="AC1416" s="25">
        <f t="shared" si="252"/>
        <v>0</v>
      </c>
    </row>
    <row r="1417" spans="1:29">
      <c r="A1417">
        <f>'Data Entry'!A1418</f>
        <v>0</v>
      </c>
      <c r="B1417">
        <f>'Data Entry'!B1418</f>
        <v>0</v>
      </c>
      <c r="C1417">
        <f>'Data Entry'!C1418</f>
        <v>0</v>
      </c>
      <c r="D1417">
        <f>'Data Entry'!M1418</f>
        <v>0</v>
      </c>
      <c r="E1417">
        <f>'Data Entry'!N1418</f>
        <v>0</v>
      </c>
      <c r="F1417">
        <f>'Data Entry'!O1418</f>
        <v>0</v>
      </c>
      <c r="G1417">
        <f>'Data Entry'!P1418</f>
        <v>0</v>
      </c>
      <c r="H1417">
        <f>'Data Entry'!Q1418</f>
        <v>0</v>
      </c>
      <c r="I1417">
        <f>'Data Entry'!R1418</f>
        <v>0</v>
      </c>
      <c r="J1417">
        <f t="shared" si="242"/>
        <v>0</v>
      </c>
      <c r="K1417" s="1">
        <f>SUMIFS('I want to cry'!C$2:C$2000,'I want to cry'!$A$2:$A$2000,$B1417,'I want to cry'!$B$2:$B$2000,$C1417)</f>
        <v>0</v>
      </c>
      <c r="L1417" s="1">
        <f>SUMIFS('I want to cry'!D$2:D$2000,'I want to cry'!$A$2:$A$2000,$B1417,'I want to cry'!$B$2:$B$2000,$C1417)</f>
        <v>0</v>
      </c>
      <c r="M1417" s="1">
        <f>SUMIFS('I want to cry'!E$2:E$2000,'I want to cry'!$A$2:$A$2000,$B1417,'I want to cry'!$B$2:$B$2000,$C1417)</f>
        <v>0</v>
      </c>
      <c r="N1417" s="1">
        <f t="shared" si="243"/>
        <v>0</v>
      </c>
      <c r="O1417" s="1">
        <f t="shared" si="244"/>
        <v>0</v>
      </c>
      <c r="P1417" s="1">
        <f t="shared" si="245"/>
        <v>0</v>
      </c>
      <c r="Q1417" s="1">
        <f>SUMIF('I have a blue banner'!A$2:A$2000,D1417,'I have a blue banner'!L$2:L$2000)</f>
        <v>0</v>
      </c>
      <c r="R1417" s="1">
        <f>SUMIF('I have a blue banner'!A$2:A$2000,F1417,'I have a blue banner'!L$2:L$2000)</f>
        <v>0</v>
      </c>
      <c r="S1417" s="1">
        <f>SUMIF('I have a blue banner'!A$2:A$2000,I1417,'I have a blue banner'!L$2:L$2000)</f>
        <v>0</v>
      </c>
      <c r="T1417" s="1">
        <f>SUMIF('I wanna go biking'!A$2:A$1000,D1417,'I wanna go biking'!D$2:D$2000)</f>
        <v>0</v>
      </c>
      <c r="U1417" s="1">
        <f>SUMIF('I wanna go biking'!A$2:A$2000,F1417,'I wanna go biking'!D$2:D$2000)</f>
        <v>0</v>
      </c>
      <c r="V1417" s="1">
        <f>SUMIF('I wanna go biking'!A$2:A$2000,H1417,'I wanna go biking'!D$2:D$2000)</f>
        <v>0</v>
      </c>
      <c r="W1417">
        <f t="shared" si="246"/>
        <v>0</v>
      </c>
      <c r="X1417">
        <f t="shared" si="247"/>
        <v>0</v>
      </c>
      <c r="Y1417">
        <f t="shared" si="248"/>
        <v>0</v>
      </c>
      <c r="Z1417">
        <f t="shared" si="249"/>
        <v>0</v>
      </c>
      <c r="AA1417">
        <f t="shared" si="250"/>
        <v>0</v>
      </c>
      <c r="AB1417">
        <f t="shared" si="251"/>
        <v>0</v>
      </c>
      <c r="AC1417" s="25">
        <f t="shared" si="252"/>
        <v>0</v>
      </c>
    </row>
    <row r="1418" spans="1:29">
      <c r="A1418">
        <f>'Data Entry'!A1419</f>
        <v>0</v>
      </c>
      <c r="B1418">
        <f>'Data Entry'!B1419</f>
        <v>0</v>
      </c>
      <c r="C1418">
        <f>'Data Entry'!C1419</f>
        <v>0</v>
      </c>
      <c r="D1418">
        <f>'Data Entry'!M1419</f>
        <v>0</v>
      </c>
      <c r="E1418">
        <f>'Data Entry'!N1419</f>
        <v>0</v>
      </c>
      <c r="F1418">
        <f>'Data Entry'!O1419</f>
        <v>0</v>
      </c>
      <c r="G1418">
        <f>'Data Entry'!P1419</f>
        <v>0</v>
      </c>
      <c r="H1418">
        <f>'Data Entry'!Q1419</f>
        <v>0</v>
      </c>
      <c r="I1418">
        <f>'Data Entry'!R1419</f>
        <v>0</v>
      </c>
      <c r="J1418">
        <f t="shared" si="242"/>
        <v>0</v>
      </c>
      <c r="K1418" s="1">
        <f>SUMIFS('I want to cry'!C$2:C$2000,'I want to cry'!$A$2:$A$2000,$B1418,'I want to cry'!$B$2:$B$2000,$C1418)</f>
        <v>0</v>
      </c>
      <c r="L1418" s="1">
        <f>SUMIFS('I want to cry'!D$2:D$2000,'I want to cry'!$A$2:$A$2000,$B1418,'I want to cry'!$B$2:$B$2000,$C1418)</f>
        <v>0</v>
      </c>
      <c r="M1418" s="1">
        <f>SUMIFS('I want to cry'!E$2:E$2000,'I want to cry'!$A$2:$A$2000,$B1418,'I want to cry'!$B$2:$B$2000,$C1418)</f>
        <v>0</v>
      </c>
      <c r="N1418" s="1">
        <f t="shared" si="243"/>
        <v>0</v>
      </c>
      <c r="O1418" s="1">
        <f t="shared" si="244"/>
        <v>0</v>
      </c>
      <c r="P1418" s="1">
        <f t="shared" si="245"/>
        <v>0</v>
      </c>
      <c r="Q1418" s="1">
        <f>SUMIF('I have a blue banner'!A$2:A$2000,D1418,'I have a blue banner'!L$2:L$2000)</f>
        <v>0</v>
      </c>
      <c r="R1418" s="1">
        <f>SUMIF('I have a blue banner'!A$2:A$2000,F1418,'I have a blue banner'!L$2:L$2000)</f>
        <v>0</v>
      </c>
      <c r="S1418" s="1">
        <f>SUMIF('I have a blue banner'!A$2:A$2000,I1418,'I have a blue banner'!L$2:L$2000)</f>
        <v>0</v>
      </c>
      <c r="T1418" s="1">
        <f>SUMIF('I wanna go biking'!A$2:A$1000,D1418,'I wanna go biking'!D$2:D$2000)</f>
        <v>0</v>
      </c>
      <c r="U1418" s="1">
        <f>SUMIF('I wanna go biking'!A$2:A$2000,F1418,'I wanna go biking'!D$2:D$2000)</f>
        <v>0</v>
      </c>
      <c r="V1418" s="1">
        <f>SUMIF('I wanna go biking'!A$2:A$2000,H1418,'I wanna go biking'!D$2:D$2000)</f>
        <v>0</v>
      </c>
      <c r="W1418">
        <f t="shared" si="246"/>
        <v>0</v>
      </c>
      <c r="X1418">
        <f t="shared" si="247"/>
        <v>0</v>
      </c>
      <c r="Y1418">
        <f t="shared" si="248"/>
        <v>0</v>
      </c>
      <c r="Z1418">
        <f t="shared" si="249"/>
        <v>0</v>
      </c>
      <c r="AA1418">
        <f t="shared" si="250"/>
        <v>0</v>
      </c>
      <c r="AB1418">
        <f t="shared" si="251"/>
        <v>0</v>
      </c>
      <c r="AC1418" s="25">
        <f t="shared" si="252"/>
        <v>0</v>
      </c>
    </row>
    <row r="1419" spans="1:29">
      <c r="A1419">
        <f>'Data Entry'!A1420</f>
        <v>0</v>
      </c>
      <c r="B1419">
        <f>'Data Entry'!B1420</f>
        <v>0</v>
      </c>
      <c r="C1419">
        <f>'Data Entry'!C1420</f>
        <v>0</v>
      </c>
      <c r="D1419">
        <f>'Data Entry'!M1420</f>
        <v>0</v>
      </c>
      <c r="E1419">
        <f>'Data Entry'!N1420</f>
        <v>0</v>
      </c>
      <c r="F1419">
        <f>'Data Entry'!O1420</f>
        <v>0</v>
      </c>
      <c r="G1419">
        <f>'Data Entry'!P1420</f>
        <v>0</v>
      </c>
      <c r="H1419">
        <f>'Data Entry'!Q1420</f>
        <v>0</v>
      </c>
      <c r="I1419">
        <f>'Data Entry'!R1420</f>
        <v>0</v>
      </c>
      <c r="J1419">
        <f t="shared" si="242"/>
        <v>0</v>
      </c>
      <c r="K1419" s="1">
        <f>SUMIFS('I want to cry'!C$2:C$2000,'I want to cry'!$A$2:$A$2000,$B1419,'I want to cry'!$B$2:$B$2000,$C1419)</f>
        <v>0</v>
      </c>
      <c r="L1419" s="1">
        <f>SUMIFS('I want to cry'!D$2:D$2000,'I want to cry'!$A$2:$A$2000,$B1419,'I want to cry'!$B$2:$B$2000,$C1419)</f>
        <v>0</v>
      </c>
      <c r="M1419" s="1">
        <f>SUMIFS('I want to cry'!E$2:E$2000,'I want to cry'!$A$2:$A$2000,$B1419,'I want to cry'!$B$2:$B$2000,$C1419)</f>
        <v>0</v>
      </c>
      <c r="N1419" s="1">
        <f t="shared" si="243"/>
        <v>0</v>
      </c>
      <c r="O1419" s="1">
        <f t="shared" si="244"/>
        <v>0</v>
      </c>
      <c r="P1419" s="1">
        <f t="shared" si="245"/>
        <v>0</v>
      </c>
      <c r="Q1419" s="1">
        <f>SUMIF('I have a blue banner'!A$2:A$2000,D1419,'I have a blue banner'!L$2:L$2000)</f>
        <v>0</v>
      </c>
      <c r="R1419" s="1">
        <f>SUMIF('I have a blue banner'!A$2:A$2000,F1419,'I have a blue banner'!L$2:L$2000)</f>
        <v>0</v>
      </c>
      <c r="S1419" s="1">
        <f>SUMIF('I have a blue banner'!A$2:A$2000,I1419,'I have a blue banner'!L$2:L$2000)</f>
        <v>0</v>
      </c>
      <c r="T1419" s="1">
        <f>SUMIF('I wanna go biking'!A$2:A$1000,D1419,'I wanna go biking'!D$2:D$2000)</f>
        <v>0</v>
      </c>
      <c r="U1419" s="1">
        <f>SUMIF('I wanna go biking'!A$2:A$2000,F1419,'I wanna go biking'!D$2:D$2000)</f>
        <v>0</v>
      </c>
      <c r="V1419" s="1">
        <f>SUMIF('I wanna go biking'!A$2:A$2000,H1419,'I wanna go biking'!D$2:D$2000)</f>
        <v>0</v>
      </c>
      <c r="W1419">
        <f t="shared" si="246"/>
        <v>0</v>
      </c>
      <c r="X1419">
        <f t="shared" si="247"/>
        <v>0</v>
      </c>
      <c r="Y1419">
        <f t="shared" si="248"/>
        <v>0</v>
      </c>
      <c r="Z1419">
        <f t="shared" si="249"/>
        <v>0</v>
      </c>
      <c r="AA1419">
        <f t="shared" si="250"/>
        <v>0</v>
      </c>
      <c r="AB1419">
        <f t="shared" si="251"/>
        <v>0</v>
      </c>
      <c r="AC1419" s="25">
        <f t="shared" si="252"/>
        <v>0</v>
      </c>
    </row>
    <row r="1420" spans="1:29">
      <c r="A1420">
        <f>'Data Entry'!A1421</f>
        <v>0</v>
      </c>
      <c r="B1420">
        <f>'Data Entry'!B1421</f>
        <v>0</v>
      </c>
      <c r="C1420">
        <f>'Data Entry'!C1421</f>
        <v>0</v>
      </c>
      <c r="D1420">
        <f>'Data Entry'!M1421</f>
        <v>0</v>
      </c>
      <c r="E1420">
        <f>'Data Entry'!N1421</f>
        <v>0</v>
      </c>
      <c r="F1420">
        <f>'Data Entry'!O1421</f>
        <v>0</v>
      </c>
      <c r="G1420">
        <f>'Data Entry'!P1421</f>
        <v>0</v>
      </c>
      <c r="H1420">
        <f>'Data Entry'!Q1421</f>
        <v>0</v>
      </c>
      <c r="I1420">
        <f>'Data Entry'!R1421</f>
        <v>0</v>
      </c>
      <c r="J1420">
        <f t="shared" si="242"/>
        <v>0</v>
      </c>
      <c r="K1420" s="1">
        <f>SUMIFS('I want to cry'!C$2:C$2000,'I want to cry'!$A$2:$A$2000,$B1420,'I want to cry'!$B$2:$B$2000,$C1420)</f>
        <v>0</v>
      </c>
      <c r="L1420" s="1">
        <f>SUMIFS('I want to cry'!D$2:D$2000,'I want to cry'!$A$2:$A$2000,$B1420,'I want to cry'!$B$2:$B$2000,$C1420)</f>
        <v>0</v>
      </c>
      <c r="M1420" s="1">
        <f>SUMIFS('I want to cry'!E$2:E$2000,'I want to cry'!$A$2:$A$2000,$B1420,'I want to cry'!$B$2:$B$2000,$C1420)</f>
        <v>0</v>
      </c>
      <c r="N1420" s="1">
        <f t="shared" si="243"/>
        <v>0</v>
      </c>
      <c r="O1420" s="1">
        <f t="shared" si="244"/>
        <v>0</v>
      </c>
      <c r="P1420" s="1">
        <f t="shared" si="245"/>
        <v>0</v>
      </c>
      <c r="Q1420" s="1">
        <f>SUMIF('I have a blue banner'!A$2:A$2000,D1420,'I have a blue banner'!L$2:L$2000)</f>
        <v>0</v>
      </c>
      <c r="R1420" s="1">
        <f>SUMIF('I have a blue banner'!A$2:A$2000,F1420,'I have a blue banner'!L$2:L$2000)</f>
        <v>0</v>
      </c>
      <c r="S1420" s="1">
        <f>SUMIF('I have a blue banner'!A$2:A$2000,I1420,'I have a blue banner'!L$2:L$2000)</f>
        <v>0</v>
      </c>
      <c r="T1420" s="1">
        <f>SUMIF('I wanna go biking'!A$2:A$1000,D1420,'I wanna go biking'!D$2:D$2000)</f>
        <v>0</v>
      </c>
      <c r="U1420" s="1">
        <f>SUMIF('I wanna go biking'!A$2:A$2000,F1420,'I wanna go biking'!D$2:D$2000)</f>
        <v>0</v>
      </c>
      <c r="V1420" s="1">
        <f>SUMIF('I wanna go biking'!A$2:A$2000,H1420,'I wanna go biking'!D$2:D$2000)</f>
        <v>0</v>
      </c>
      <c r="W1420">
        <f t="shared" si="246"/>
        <v>0</v>
      </c>
      <c r="X1420">
        <f t="shared" si="247"/>
        <v>0</v>
      </c>
      <c r="Y1420">
        <f t="shared" si="248"/>
        <v>0</v>
      </c>
      <c r="Z1420">
        <f t="shared" si="249"/>
        <v>0</v>
      </c>
      <c r="AA1420">
        <f t="shared" si="250"/>
        <v>0</v>
      </c>
      <c r="AB1420">
        <f t="shared" si="251"/>
        <v>0</v>
      </c>
      <c r="AC1420" s="25">
        <f t="shared" si="252"/>
        <v>0</v>
      </c>
    </row>
    <row r="1421" spans="1:29">
      <c r="A1421">
        <f>'Data Entry'!A1422</f>
        <v>0</v>
      </c>
      <c r="B1421">
        <f>'Data Entry'!B1422</f>
        <v>0</v>
      </c>
      <c r="C1421">
        <f>'Data Entry'!C1422</f>
        <v>0</v>
      </c>
      <c r="D1421">
        <f>'Data Entry'!M1422</f>
        <v>0</v>
      </c>
      <c r="E1421">
        <f>'Data Entry'!N1422</f>
        <v>0</v>
      </c>
      <c r="F1421">
        <f>'Data Entry'!O1422</f>
        <v>0</v>
      </c>
      <c r="G1421">
        <f>'Data Entry'!P1422</f>
        <v>0</v>
      </c>
      <c r="H1421">
        <f>'Data Entry'!Q1422</f>
        <v>0</v>
      </c>
      <c r="I1421">
        <f>'Data Entry'!R1422</f>
        <v>0</v>
      </c>
      <c r="J1421">
        <f t="shared" si="242"/>
        <v>0</v>
      </c>
      <c r="K1421" s="1">
        <f>SUMIFS('I want to cry'!C$2:C$2000,'I want to cry'!$A$2:$A$2000,$B1421,'I want to cry'!$B$2:$B$2000,$C1421)</f>
        <v>0</v>
      </c>
      <c r="L1421" s="1">
        <f>SUMIFS('I want to cry'!D$2:D$2000,'I want to cry'!$A$2:$A$2000,$B1421,'I want to cry'!$B$2:$B$2000,$C1421)</f>
        <v>0</v>
      </c>
      <c r="M1421" s="1">
        <f>SUMIFS('I want to cry'!E$2:E$2000,'I want to cry'!$A$2:$A$2000,$B1421,'I want to cry'!$B$2:$B$2000,$C1421)</f>
        <v>0</v>
      </c>
      <c r="N1421" s="1">
        <f t="shared" si="243"/>
        <v>0</v>
      </c>
      <c r="O1421" s="1">
        <f t="shared" si="244"/>
        <v>0</v>
      </c>
      <c r="P1421" s="1">
        <f t="shared" si="245"/>
        <v>0</v>
      </c>
      <c r="Q1421" s="1">
        <f>SUMIF('I have a blue banner'!A$2:A$2000,D1421,'I have a blue banner'!L$2:L$2000)</f>
        <v>0</v>
      </c>
      <c r="R1421" s="1">
        <f>SUMIF('I have a blue banner'!A$2:A$2000,F1421,'I have a blue banner'!L$2:L$2000)</f>
        <v>0</v>
      </c>
      <c r="S1421" s="1">
        <f>SUMIF('I have a blue banner'!A$2:A$2000,I1421,'I have a blue banner'!L$2:L$2000)</f>
        <v>0</v>
      </c>
      <c r="T1421" s="1">
        <f>SUMIF('I wanna go biking'!A$2:A$1000,D1421,'I wanna go biking'!D$2:D$2000)</f>
        <v>0</v>
      </c>
      <c r="U1421" s="1">
        <f>SUMIF('I wanna go biking'!A$2:A$2000,F1421,'I wanna go biking'!D$2:D$2000)</f>
        <v>0</v>
      </c>
      <c r="V1421" s="1">
        <f>SUMIF('I wanna go biking'!A$2:A$2000,H1421,'I wanna go biking'!D$2:D$2000)</f>
        <v>0</v>
      </c>
      <c r="W1421">
        <f t="shared" si="246"/>
        <v>0</v>
      </c>
      <c r="X1421">
        <f t="shared" si="247"/>
        <v>0</v>
      </c>
      <c r="Y1421">
        <f t="shared" si="248"/>
        <v>0</v>
      </c>
      <c r="Z1421">
        <f t="shared" si="249"/>
        <v>0</v>
      </c>
      <c r="AA1421">
        <f t="shared" si="250"/>
        <v>0</v>
      </c>
      <c r="AB1421">
        <f t="shared" si="251"/>
        <v>0</v>
      </c>
      <c r="AC1421" s="25">
        <f t="shared" si="252"/>
        <v>0</v>
      </c>
    </row>
    <row r="1422" spans="1:29">
      <c r="A1422">
        <f>'Data Entry'!A1423</f>
        <v>0</v>
      </c>
      <c r="B1422">
        <f>'Data Entry'!B1423</f>
        <v>0</v>
      </c>
      <c r="C1422">
        <f>'Data Entry'!C1423</f>
        <v>0</v>
      </c>
      <c r="D1422">
        <f>'Data Entry'!M1423</f>
        <v>0</v>
      </c>
      <c r="E1422">
        <f>'Data Entry'!N1423</f>
        <v>0</v>
      </c>
      <c r="F1422">
        <f>'Data Entry'!O1423</f>
        <v>0</v>
      </c>
      <c r="G1422">
        <f>'Data Entry'!P1423</f>
        <v>0</v>
      </c>
      <c r="H1422">
        <f>'Data Entry'!Q1423</f>
        <v>0</v>
      </c>
      <c r="I1422">
        <f>'Data Entry'!R1423</f>
        <v>0</v>
      </c>
      <c r="J1422">
        <f t="shared" si="242"/>
        <v>0</v>
      </c>
      <c r="K1422" s="1">
        <f>SUMIFS('I want to cry'!C$2:C$2000,'I want to cry'!$A$2:$A$2000,$B1422,'I want to cry'!$B$2:$B$2000,$C1422)</f>
        <v>0</v>
      </c>
      <c r="L1422" s="1">
        <f>SUMIFS('I want to cry'!D$2:D$2000,'I want to cry'!$A$2:$A$2000,$B1422,'I want to cry'!$B$2:$B$2000,$C1422)</f>
        <v>0</v>
      </c>
      <c r="M1422" s="1">
        <f>SUMIFS('I want to cry'!E$2:E$2000,'I want to cry'!$A$2:$A$2000,$B1422,'I want to cry'!$B$2:$B$2000,$C1422)</f>
        <v>0</v>
      </c>
      <c r="N1422" s="1">
        <f t="shared" si="243"/>
        <v>0</v>
      </c>
      <c r="O1422" s="1">
        <f t="shared" si="244"/>
        <v>0</v>
      </c>
      <c r="P1422" s="1">
        <f t="shared" si="245"/>
        <v>0</v>
      </c>
      <c r="Q1422" s="1">
        <f>SUMIF('I have a blue banner'!A$2:A$2000,D1422,'I have a blue banner'!L$2:L$2000)</f>
        <v>0</v>
      </c>
      <c r="R1422" s="1">
        <f>SUMIF('I have a blue banner'!A$2:A$2000,F1422,'I have a blue banner'!L$2:L$2000)</f>
        <v>0</v>
      </c>
      <c r="S1422" s="1">
        <f>SUMIF('I have a blue banner'!A$2:A$2000,I1422,'I have a blue banner'!L$2:L$2000)</f>
        <v>0</v>
      </c>
      <c r="T1422" s="1">
        <f>SUMIF('I wanna go biking'!A$2:A$1000,D1422,'I wanna go biking'!D$2:D$2000)</f>
        <v>0</v>
      </c>
      <c r="U1422" s="1">
        <f>SUMIF('I wanna go biking'!A$2:A$2000,F1422,'I wanna go biking'!D$2:D$2000)</f>
        <v>0</v>
      </c>
      <c r="V1422" s="1">
        <f>SUMIF('I wanna go biking'!A$2:A$2000,H1422,'I wanna go biking'!D$2:D$2000)</f>
        <v>0</v>
      </c>
      <c r="W1422">
        <f t="shared" si="246"/>
        <v>0</v>
      </c>
      <c r="X1422">
        <f t="shared" si="247"/>
        <v>0</v>
      </c>
      <c r="Y1422">
        <f t="shared" si="248"/>
        <v>0</v>
      </c>
      <c r="Z1422">
        <f t="shared" si="249"/>
        <v>0</v>
      </c>
      <c r="AA1422">
        <f t="shared" si="250"/>
        <v>0</v>
      </c>
      <c r="AB1422">
        <f t="shared" si="251"/>
        <v>0</v>
      </c>
      <c r="AC1422" s="25">
        <f t="shared" si="252"/>
        <v>0</v>
      </c>
    </row>
    <row r="1423" spans="1:29">
      <c r="A1423">
        <f>'Data Entry'!A1424</f>
        <v>0</v>
      </c>
      <c r="B1423">
        <f>'Data Entry'!B1424</f>
        <v>0</v>
      </c>
      <c r="C1423">
        <f>'Data Entry'!C1424</f>
        <v>0</v>
      </c>
      <c r="D1423">
        <f>'Data Entry'!M1424</f>
        <v>0</v>
      </c>
      <c r="E1423">
        <f>'Data Entry'!N1424</f>
        <v>0</v>
      </c>
      <c r="F1423">
        <f>'Data Entry'!O1424</f>
        <v>0</v>
      </c>
      <c r="G1423">
        <f>'Data Entry'!P1424</f>
        <v>0</v>
      </c>
      <c r="H1423">
        <f>'Data Entry'!Q1424</f>
        <v>0</v>
      </c>
      <c r="I1423">
        <f>'Data Entry'!R1424</f>
        <v>0</v>
      </c>
      <c r="J1423">
        <f t="shared" si="242"/>
        <v>0</v>
      </c>
      <c r="K1423" s="1">
        <f>SUMIFS('I want to cry'!C$2:C$2000,'I want to cry'!$A$2:$A$2000,$B1423,'I want to cry'!$B$2:$B$2000,$C1423)</f>
        <v>0</v>
      </c>
      <c r="L1423" s="1">
        <f>SUMIFS('I want to cry'!D$2:D$2000,'I want to cry'!$A$2:$A$2000,$B1423,'I want to cry'!$B$2:$B$2000,$C1423)</f>
        <v>0</v>
      </c>
      <c r="M1423" s="1">
        <f>SUMIFS('I want to cry'!E$2:E$2000,'I want to cry'!$A$2:$A$2000,$B1423,'I want to cry'!$B$2:$B$2000,$C1423)</f>
        <v>0</v>
      </c>
      <c r="N1423" s="1">
        <f t="shared" si="243"/>
        <v>0</v>
      </c>
      <c r="O1423" s="1">
        <f t="shared" si="244"/>
        <v>0</v>
      </c>
      <c r="P1423" s="1">
        <f t="shared" si="245"/>
        <v>0</v>
      </c>
      <c r="Q1423" s="1">
        <f>SUMIF('I have a blue banner'!A$2:A$2000,D1423,'I have a blue banner'!L$2:L$2000)</f>
        <v>0</v>
      </c>
      <c r="R1423" s="1">
        <f>SUMIF('I have a blue banner'!A$2:A$2000,F1423,'I have a blue banner'!L$2:L$2000)</f>
        <v>0</v>
      </c>
      <c r="S1423" s="1">
        <f>SUMIF('I have a blue banner'!A$2:A$2000,I1423,'I have a blue banner'!L$2:L$2000)</f>
        <v>0</v>
      </c>
      <c r="T1423" s="1">
        <f>SUMIF('I wanna go biking'!A$2:A$1000,D1423,'I wanna go biking'!D$2:D$2000)</f>
        <v>0</v>
      </c>
      <c r="U1423" s="1">
        <f>SUMIF('I wanna go biking'!A$2:A$2000,F1423,'I wanna go biking'!D$2:D$2000)</f>
        <v>0</v>
      </c>
      <c r="V1423" s="1">
        <f>SUMIF('I wanna go biking'!A$2:A$2000,H1423,'I wanna go biking'!D$2:D$2000)</f>
        <v>0</v>
      </c>
      <c r="W1423">
        <f t="shared" si="246"/>
        <v>0</v>
      </c>
      <c r="X1423">
        <f t="shared" si="247"/>
        <v>0</v>
      </c>
      <c r="Y1423">
        <f t="shared" si="248"/>
        <v>0</v>
      </c>
      <c r="Z1423">
        <f t="shared" si="249"/>
        <v>0</v>
      </c>
      <c r="AA1423">
        <f t="shared" si="250"/>
        <v>0</v>
      </c>
      <c r="AB1423">
        <f t="shared" si="251"/>
        <v>0</v>
      </c>
      <c r="AC1423" s="25">
        <f t="shared" si="252"/>
        <v>0</v>
      </c>
    </row>
    <row r="1424" spans="1:29">
      <c r="A1424">
        <f>'Data Entry'!A1425</f>
        <v>0</v>
      </c>
      <c r="B1424">
        <f>'Data Entry'!B1425</f>
        <v>0</v>
      </c>
      <c r="C1424">
        <f>'Data Entry'!C1425</f>
        <v>0</v>
      </c>
      <c r="D1424">
        <f>'Data Entry'!M1425</f>
        <v>0</v>
      </c>
      <c r="E1424">
        <f>'Data Entry'!N1425</f>
        <v>0</v>
      </c>
      <c r="F1424">
        <f>'Data Entry'!O1425</f>
        <v>0</v>
      </c>
      <c r="G1424">
        <f>'Data Entry'!P1425</f>
        <v>0</v>
      </c>
      <c r="H1424">
        <f>'Data Entry'!Q1425</f>
        <v>0</v>
      </c>
      <c r="I1424">
        <f>'Data Entry'!R1425</f>
        <v>0</v>
      </c>
      <c r="J1424">
        <f t="shared" si="242"/>
        <v>0</v>
      </c>
      <c r="K1424" s="1">
        <f>SUMIFS('I want to cry'!C$2:C$2000,'I want to cry'!$A$2:$A$2000,$B1424,'I want to cry'!$B$2:$B$2000,$C1424)</f>
        <v>0</v>
      </c>
      <c r="L1424" s="1">
        <f>SUMIFS('I want to cry'!D$2:D$2000,'I want to cry'!$A$2:$A$2000,$B1424,'I want to cry'!$B$2:$B$2000,$C1424)</f>
        <v>0</v>
      </c>
      <c r="M1424" s="1">
        <f>SUMIFS('I want to cry'!E$2:E$2000,'I want to cry'!$A$2:$A$2000,$B1424,'I want to cry'!$B$2:$B$2000,$C1424)</f>
        <v>0</v>
      </c>
      <c r="N1424" s="1">
        <f t="shared" si="243"/>
        <v>0</v>
      </c>
      <c r="O1424" s="1">
        <f t="shared" si="244"/>
        <v>0</v>
      </c>
      <c r="P1424" s="1">
        <f t="shared" si="245"/>
        <v>0</v>
      </c>
      <c r="Q1424" s="1">
        <f>SUMIF('I have a blue banner'!A$2:A$2000,D1424,'I have a blue banner'!L$2:L$2000)</f>
        <v>0</v>
      </c>
      <c r="R1424" s="1">
        <f>SUMIF('I have a blue banner'!A$2:A$2000,F1424,'I have a blue banner'!L$2:L$2000)</f>
        <v>0</v>
      </c>
      <c r="S1424" s="1">
        <f>SUMIF('I have a blue banner'!A$2:A$2000,I1424,'I have a blue banner'!L$2:L$2000)</f>
        <v>0</v>
      </c>
      <c r="T1424" s="1">
        <f>SUMIF('I wanna go biking'!A$2:A$1000,D1424,'I wanna go biking'!D$2:D$2000)</f>
        <v>0</v>
      </c>
      <c r="U1424" s="1">
        <f>SUMIF('I wanna go biking'!A$2:A$2000,F1424,'I wanna go biking'!D$2:D$2000)</f>
        <v>0</v>
      </c>
      <c r="V1424" s="1">
        <f>SUMIF('I wanna go biking'!A$2:A$2000,H1424,'I wanna go biking'!D$2:D$2000)</f>
        <v>0</v>
      </c>
      <c r="W1424">
        <f t="shared" si="246"/>
        <v>0</v>
      </c>
      <c r="X1424">
        <f t="shared" si="247"/>
        <v>0</v>
      </c>
      <c r="Y1424">
        <f t="shared" si="248"/>
        <v>0</v>
      </c>
      <c r="Z1424">
        <f t="shared" si="249"/>
        <v>0</v>
      </c>
      <c r="AA1424">
        <f t="shared" si="250"/>
        <v>0</v>
      </c>
      <c r="AB1424">
        <f t="shared" si="251"/>
        <v>0</v>
      </c>
      <c r="AC1424" s="25">
        <f t="shared" si="252"/>
        <v>0</v>
      </c>
    </row>
    <row r="1425" spans="1:29">
      <c r="A1425">
        <f>'Data Entry'!A1426</f>
        <v>0</v>
      </c>
      <c r="B1425">
        <f>'Data Entry'!B1426</f>
        <v>0</v>
      </c>
      <c r="C1425">
        <f>'Data Entry'!C1426</f>
        <v>0</v>
      </c>
      <c r="D1425">
        <f>'Data Entry'!M1426</f>
        <v>0</v>
      </c>
      <c r="E1425">
        <f>'Data Entry'!N1426</f>
        <v>0</v>
      </c>
      <c r="F1425">
        <f>'Data Entry'!O1426</f>
        <v>0</v>
      </c>
      <c r="G1425">
        <f>'Data Entry'!P1426</f>
        <v>0</v>
      </c>
      <c r="H1425">
        <f>'Data Entry'!Q1426</f>
        <v>0</v>
      </c>
      <c r="I1425">
        <f>'Data Entry'!R1426</f>
        <v>0</v>
      </c>
      <c r="J1425">
        <f t="shared" si="242"/>
        <v>0</v>
      </c>
      <c r="K1425" s="1">
        <f>SUMIFS('I want to cry'!C$2:C$2000,'I want to cry'!$A$2:$A$2000,$B1425,'I want to cry'!$B$2:$B$2000,$C1425)</f>
        <v>0</v>
      </c>
      <c r="L1425" s="1">
        <f>SUMIFS('I want to cry'!D$2:D$2000,'I want to cry'!$A$2:$A$2000,$B1425,'I want to cry'!$B$2:$B$2000,$C1425)</f>
        <v>0</v>
      </c>
      <c r="M1425" s="1">
        <f>SUMIFS('I want to cry'!E$2:E$2000,'I want to cry'!$A$2:$A$2000,$B1425,'I want to cry'!$B$2:$B$2000,$C1425)</f>
        <v>0</v>
      </c>
      <c r="N1425" s="1">
        <f t="shared" si="243"/>
        <v>0</v>
      </c>
      <c r="O1425" s="1">
        <f t="shared" si="244"/>
        <v>0</v>
      </c>
      <c r="P1425" s="1">
        <f t="shared" si="245"/>
        <v>0</v>
      </c>
      <c r="Q1425" s="1">
        <f>SUMIF('I have a blue banner'!A$2:A$2000,D1425,'I have a blue banner'!L$2:L$2000)</f>
        <v>0</v>
      </c>
      <c r="R1425" s="1">
        <f>SUMIF('I have a blue banner'!A$2:A$2000,F1425,'I have a blue banner'!L$2:L$2000)</f>
        <v>0</v>
      </c>
      <c r="S1425" s="1">
        <f>SUMIF('I have a blue banner'!A$2:A$2000,I1425,'I have a blue banner'!L$2:L$2000)</f>
        <v>0</v>
      </c>
      <c r="T1425" s="1">
        <f>SUMIF('I wanna go biking'!A$2:A$1000,D1425,'I wanna go biking'!D$2:D$2000)</f>
        <v>0</v>
      </c>
      <c r="U1425" s="1">
        <f>SUMIF('I wanna go biking'!A$2:A$2000,F1425,'I wanna go biking'!D$2:D$2000)</f>
        <v>0</v>
      </c>
      <c r="V1425" s="1">
        <f>SUMIF('I wanna go biking'!A$2:A$2000,H1425,'I wanna go biking'!D$2:D$2000)</f>
        <v>0</v>
      </c>
      <c r="W1425">
        <f t="shared" si="246"/>
        <v>0</v>
      </c>
      <c r="X1425">
        <f t="shared" si="247"/>
        <v>0</v>
      </c>
      <c r="Y1425">
        <f t="shared" si="248"/>
        <v>0</v>
      </c>
      <c r="Z1425">
        <f t="shared" si="249"/>
        <v>0</v>
      </c>
      <c r="AA1425">
        <f t="shared" si="250"/>
        <v>0</v>
      </c>
      <c r="AB1425">
        <f t="shared" si="251"/>
        <v>0</v>
      </c>
      <c r="AC1425" s="25">
        <f t="shared" si="252"/>
        <v>0</v>
      </c>
    </row>
    <row r="1426" spans="1:29">
      <c r="A1426">
        <f>'Data Entry'!A1427</f>
        <v>0</v>
      </c>
      <c r="B1426">
        <f>'Data Entry'!B1427</f>
        <v>0</v>
      </c>
      <c r="C1426">
        <f>'Data Entry'!C1427</f>
        <v>0</v>
      </c>
      <c r="D1426">
        <f>'Data Entry'!M1427</f>
        <v>0</v>
      </c>
      <c r="E1426">
        <f>'Data Entry'!N1427</f>
        <v>0</v>
      </c>
      <c r="F1426">
        <f>'Data Entry'!O1427</f>
        <v>0</v>
      </c>
      <c r="G1426">
        <f>'Data Entry'!P1427</f>
        <v>0</v>
      </c>
      <c r="H1426">
        <f>'Data Entry'!Q1427</f>
        <v>0</v>
      </c>
      <c r="I1426">
        <f>'Data Entry'!R1427</f>
        <v>0</v>
      </c>
      <c r="J1426">
        <f t="shared" si="242"/>
        <v>0</v>
      </c>
      <c r="K1426" s="1">
        <f>SUMIFS('I want to cry'!C$2:C$2000,'I want to cry'!$A$2:$A$2000,$B1426,'I want to cry'!$B$2:$B$2000,$C1426)</f>
        <v>0</v>
      </c>
      <c r="L1426" s="1">
        <f>SUMIFS('I want to cry'!D$2:D$2000,'I want to cry'!$A$2:$A$2000,$B1426,'I want to cry'!$B$2:$B$2000,$C1426)</f>
        <v>0</v>
      </c>
      <c r="M1426" s="1">
        <f>SUMIFS('I want to cry'!E$2:E$2000,'I want to cry'!$A$2:$A$2000,$B1426,'I want to cry'!$B$2:$B$2000,$C1426)</f>
        <v>0</v>
      </c>
      <c r="N1426" s="1">
        <f t="shared" si="243"/>
        <v>0</v>
      </c>
      <c r="O1426" s="1">
        <f t="shared" si="244"/>
        <v>0</v>
      </c>
      <c r="P1426" s="1">
        <f t="shared" si="245"/>
        <v>0</v>
      </c>
      <c r="Q1426" s="1">
        <f>SUMIF('I have a blue banner'!A$2:A$2000,D1426,'I have a blue banner'!L$2:L$2000)</f>
        <v>0</v>
      </c>
      <c r="R1426" s="1">
        <f>SUMIF('I have a blue banner'!A$2:A$2000,F1426,'I have a blue banner'!L$2:L$2000)</f>
        <v>0</v>
      </c>
      <c r="S1426" s="1">
        <f>SUMIF('I have a blue banner'!A$2:A$2000,I1426,'I have a blue banner'!L$2:L$2000)</f>
        <v>0</v>
      </c>
      <c r="T1426" s="1">
        <f>SUMIF('I wanna go biking'!A$2:A$1000,D1426,'I wanna go biking'!D$2:D$2000)</f>
        <v>0</v>
      </c>
      <c r="U1426" s="1">
        <f>SUMIF('I wanna go biking'!A$2:A$2000,F1426,'I wanna go biking'!D$2:D$2000)</f>
        <v>0</v>
      </c>
      <c r="V1426" s="1">
        <f>SUMIF('I wanna go biking'!A$2:A$2000,H1426,'I wanna go biking'!D$2:D$2000)</f>
        <v>0</v>
      </c>
      <c r="W1426">
        <f t="shared" si="246"/>
        <v>0</v>
      </c>
      <c r="X1426">
        <f t="shared" si="247"/>
        <v>0</v>
      </c>
      <c r="Y1426">
        <f t="shared" si="248"/>
        <v>0</v>
      </c>
      <c r="Z1426">
        <f t="shared" si="249"/>
        <v>0</v>
      </c>
      <c r="AA1426">
        <f t="shared" si="250"/>
        <v>0</v>
      </c>
      <c r="AB1426">
        <f t="shared" si="251"/>
        <v>0</v>
      </c>
      <c r="AC1426" s="25">
        <f t="shared" si="252"/>
        <v>0</v>
      </c>
    </row>
    <row r="1427" spans="1:29">
      <c r="A1427">
        <f>'Data Entry'!A1428</f>
        <v>0</v>
      </c>
      <c r="B1427">
        <f>'Data Entry'!B1428</f>
        <v>0</v>
      </c>
      <c r="C1427">
        <f>'Data Entry'!C1428</f>
        <v>0</v>
      </c>
      <c r="D1427">
        <f>'Data Entry'!M1428</f>
        <v>0</v>
      </c>
      <c r="E1427">
        <f>'Data Entry'!N1428</f>
        <v>0</v>
      </c>
      <c r="F1427">
        <f>'Data Entry'!O1428</f>
        <v>0</v>
      </c>
      <c r="G1427">
        <f>'Data Entry'!P1428</f>
        <v>0</v>
      </c>
      <c r="H1427">
        <f>'Data Entry'!Q1428</f>
        <v>0</v>
      </c>
      <c r="I1427">
        <f>'Data Entry'!R1428</f>
        <v>0</v>
      </c>
      <c r="J1427">
        <f t="shared" si="242"/>
        <v>0</v>
      </c>
      <c r="K1427" s="1">
        <f>SUMIFS('I want to cry'!C$2:C$2000,'I want to cry'!$A$2:$A$2000,$B1427,'I want to cry'!$B$2:$B$2000,$C1427)</f>
        <v>0</v>
      </c>
      <c r="L1427" s="1">
        <f>SUMIFS('I want to cry'!D$2:D$2000,'I want to cry'!$A$2:$A$2000,$B1427,'I want to cry'!$B$2:$B$2000,$C1427)</f>
        <v>0</v>
      </c>
      <c r="M1427" s="1">
        <f>SUMIFS('I want to cry'!E$2:E$2000,'I want to cry'!$A$2:$A$2000,$B1427,'I want to cry'!$B$2:$B$2000,$C1427)</f>
        <v>0</v>
      </c>
      <c r="N1427" s="1">
        <f t="shared" si="243"/>
        <v>0</v>
      </c>
      <c r="O1427" s="1">
        <f t="shared" si="244"/>
        <v>0</v>
      </c>
      <c r="P1427" s="1">
        <f t="shared" si="245"/>
        <v>0</v>
      </c>
      <c r="Q1427" s="1">
        <f>SUMIF('I have a blue banner'!A$2:A$2000,D1427,'I have a blue banner'!L$2:L$2000)</f>
        <v>0</v>
      </c>
      <c r="R1427" s="1">
        <f>SUMIF('I have a blue banner'!A$2:A$2000,F1427,'I have a blue banner'!L$2:L$2000)</f>
        <v>0</v>
      </c>
      <c r="S1427" s="1">
        <f>SUMIF('I have a blue banner'!A$2:A$2000,I1427,'I have a blue banner'!L$2:L$2000)</f>
        <v>0</v>
      </c>
      <c r="T1427" s="1">
        <f>SUMIF('I wanna go biking'!A$2:A$1000,D1427,'I wanna go biking'!D$2:D$2000)</f>
        <v>0</v>
      </c>
      <c r="U1427" s="1">
        <f>SUMIF('I wanna go biking'!A$2:A$2000,F1427,'I wanna go biking'!D$2:D$2000)</f>
        <v>0</v>
      </c>
      <c r="V1427" s="1">
        <f>SUMIF('I wanna go biking'!A$2:A$2000,H1427,'I wanna go biking'!D$2:D$2000)</f>
        <v>0</v>
      </c>
      <c r="W1427">
        <f t="shared" si="246"/>
        <v>0</v>
      </c>
      <c r="X1427">
        <f t="shared" si="247"/>
        <v>0</v>
      </c>
      <c r="Y1427">
        <f t="shared" si="248"/>
        <v>0</v>
      </c>
      <c r="Z1427">
        <f t="shared" si="249"/>
        <v>0</v>
      </c>
      <c r="AA1427">
        <f t="shared" si="250"/>
        <v>0</v>
      </c>
      <c r="AB1427">
        <f t="shared" si="251"/>
        <v>0</v>
      </c>
      <c r="AC1427" s="25">
        <f t="shared" si="252"/>
        <v>0</v>
      </c>
    </row>
    <row r="1428" spans="1:29">
      <c r="A1428">
        <f>'Data Entry'!A1429</f>
        <v>0</v>
      </c>
      <c r="B1428">
        <f>'Data Entry'!B1429</f>
        <v>0</v>
      </c>
      <c r="C1428">
        <f>'Data Entry'!C1429</f>
        <v>0</v>
      </c>
      <c r="D1428">
        <f>'Data Entry'!M1429</f>
        <v>0</v>
      </c>
      <c r="E1428">
        <f>'Data Entry'!N1429</f>
        <v>0</v>
      </c>
      <c r="F1428">
        <f>'Data Entry'!O1429</f>
        <v>0</v>
      </c>
      <c r="G1428">
        <f>'Data Entry'!P1429</f>
        <v>0</v>
      </c>
      <c r="H1428">
        <f>'Data Entry'!Q1429</f>
        <v>0</v>
      </c>
      <c r="I1428">
        <f>'Data Entry'!R1429</f>
        <v>0</v>
      </c>
      <c r="J1428">
        <f t="shared" si="242"/>
        <v>0</v>
      </c>
      <c r="K1428" s="1">
        <f>SUMIFS('I want to cry'!C$2:C$2000,'I want to cry'!$A$2:$A$2000,$B1428,'I want to cry'!$B$2:$B$2000,$C1428)</f>
        <v>0</v>
      </c>
      <c r="L1428" s="1">
        <f>SUMIFS('I want to cry'!D$2:D$2000,'I want to cry'!$A$2:$A$2000,$B1428,'I want to cry'!$B$2:$B$2000,$C1428)</f>
        <v>0</v>
      </c>
      <c r="M1428" s="1">
        <f>SUMIFS('I want to cry'!E$2:E$2000,'I want to cry'!$A$2:$A$2000,$B1428,'I want to cry'!$B$2:$B$2000,$C1428)</f>
        <v>0</v>
      </c>
      <c r="N1428" s="1">
        <f t="shared" si="243"/>
        <v>0</v>
      </c>
      <c r="O1428" s="1">
        <f t="shared" si="244"/>
        <v>0</v>
      </c>
      <c r="P1428" s="1">
        <f t="shared" si="245"/>
        <v>0</v>
      </c>
      <c r="Q1428" s="1">
        <f>SUMIF('I have a blue banner'!A$2:A$2000,D1428,'I have a blue banner'!L$2:L$2000)</f>
        <v>0</v>
      </c>
      <c r="R1428" s="1">
        <f>SUMIF('I have a blue banner'!A$2:A$2000,F1428,'I have a blue banner'!L$2:L$2000)</f>
        <v>0</v>
      </c>
      <c r="S1428" s="1">
        <f>SUMIF('I have a blue banner'!A$2:A$2000,I1428,'I have a blue banner'!L$2:L$2000)</f>
        <v>0</v>
      </c>
      <c r="T1428" s="1">
        <f>SUMIF('I wanna go biking'!A$2:A$1000,D1428,'I wanna go biking'!D$2:D$2000)</f>
        <v>0</v>
      </c>
      <c r="U1428" s="1">
        <f>SUMIF('I wanna go biking'!A$2:A$2000,F1428,'I wanna go biking'!D$2:D$2000)</f>
        <v>0</v>
      </c>
      <c r="V1428" s="1">
        <f>SUMIF('I wanna go biking'!A$2:A$2000,H1428,'I wanna go biking'!D$2:D$2000)</f>
        <v>0</v>
      </c>
      <c r="W1428">
        <f t="shared" si="246"/>
        <v>0</v>
      </c>
      <c r="X1428">
        <f t="shared" si="247"/>
        <v>0</v>
      </c>
      <c r="Y1428">
        <f t="shared" si="248"/>
        <v>0</v>
      </c>
      <c r="Z1428">
        <f t="shared" si="249"/>
        <v>0</v>
      </c>
      <c r="AA1428">
        <f t="shared" si="250"/>
        <v>0</v>
      </c>
      <c r="AB1428">
        <f t="shared" si="251"/>
        <v>0</v>
      </c>
      <c r="AC1428" s="25">
        <f t="shared" si="252"/>
        <v>0</v>
      </c>
    </row>
    <row r="1429" spans="1:29">
      <c r="A1429">
        <f>'Data Entry'!A1430</f>
        <v>0</v>
      </c>
      <c r="B1429">
        <f>'Data Entry'!B1430</f>
        <v>0</v>
      </c>
      <c r="C1429">
        <f>'Data Entry'!C1430</f>
        <v>0</v>
      </c>
      <c r="D1429">
        <f>'Data Entry'!M1430</f>
        <v>0</v>
      </c>
      <c r="E1429">
        <f>'Data Entry'!N1430</f>
        <v>0</v>
      </c>
      <c r="F1429">
        <f>'Data Entry'!O1430</f>
        <v>0</v>
      </c>
      <c r="G1429">
        <f>'Data Entry'!P1430</f>
        <v>0</v>
      </c>
      <c r="H1429">
        <f>'Data Entry'!Q1430</f>
        <v>0</v>
      </c>
      <c r="I1429">
        <f>'Data Entry'!R1430</f>
        <v>0</v>
      </c>
      <c r="J1429">
        <f t="shared" si="242"/>
        <v>0</v>
      </c>
      <c r="K1429" s="1">
        <f>SUMIFS('I want to cry'!C$2:C$2000,'I want to cry'!$A$2:$A$2000,$B1429,'I want to cry'!$B$2:$B$2000,$C1429)</f>
        <v>0</v>
      </c>
      <c r="L1429" s="1">
        <f>SUMIFS('I want to cry'!D$2:D$2000,'I want to cry'!$A$2:$A$2000,$B1429,'I want to cry'!$B$2:$B$2000,$C1429)</f>
        <v>0</v>
      </c>
      <c r="M1429" s="1">
        <f>SUMIFS('I want to cry'!E$2:E$2000,'I want to cry'!$A$2:$A$2000,$B1429,'I want to cry'!$B$2:$B$2000,$C1429)</f>
        <v>0</v>
      </c>
      <c r="N1429" s="1">
        <f t="shared" si="243"/>
        <v>0</v>
      </c>
      <c r="O1429" s="1">
        <f t="shared" si="244"/>
        <v>0</v>
      </c>
      <c r="P1429" s="1">
        <f t="shared" si="245"/>
        <v>0</v>
      </c>
      <c r="Q1429" s="1">
        <f>SUMIF('I have a blue banner'!A$2:A$2000,D1429,'I have a blue banner'!L$2:L$2000)</f>
        <v>0</v>
      </c>
      <c r="R1429" s="1">
        <f>SUMIF('I have a blue banner'!A$2:A$2000,F1429,'I have a blue banner'!L$2:L$2000)</f>
        <v>0</v>
      </c>
      <c r="S1429" s="1">
        <f>SUMIF('I have a blue banner'!A$2:A$2000,I1429,'I have a blue banner'!L$2:L$2000)</f>
        <v>0</v>
      </c>
      <c r="T1429" s="1">
        <f>SUMIF('I wanna go biking'!A$2:A$1000,D1429,'I wanna go biking'!D$2:D$2000)</f>
        <v>0</v>
      </c>
      <c r="U1429" s="1">
        <f>SUMIF('I wanna go biking'!A$2:A$2000,F1429,'I wanna go biking'!D$2:D$2000)</f>
        <v>0</v>
      </c>
      <c r="V1429" s="1">
        <f>SUMIF('I wanna go biking'!A$2:A$2000,H1429,'I wanna go biking'!D$2:D$2000)</f>
        <v>0</v>
      </c>
      <c r="W1429">
        <f t="shared" si="246"/>
        <v>0</v>
      </c>
      <c r="X1429">
        <f t="shared" si="247"/>
        <v>0</v>
      </c>
      <c r="Y1429">
        <f t="shared" si="248"/>
        <v>0</v>
      </c>
      <c r="Z1429">
        <f t="shared" si="249"/>
        <v>0</v>
      </c>
      <c r="AA1429">
        <f t="shared" si="250"/>
        <v>0</v>
      </c>
      <c r="AB1429">
        <f t="shared" si="251"/>
        <v>0</v>
      </c>
      <c r="AC1429" s="25">
        <f t="shared" si="252"/>
        <v>0</v>
      </c>
    </row>
    <row r="1430" spans="1:29">
      <c r="A1430">
        <f>'Data Entry'!A1431</f>
        <v>0</v>
      </c>
      <c r="B1430">
        <f>'Data Entry'!B1431</f>
        <v>0</v>
      </c>
      <c r="C1430">
        <f>'Data Entry'!C1431</f>
        <v>0</v>
      </c>
      <c r="D1430">
        <f>'Data Entry'!M1431</f>
        <v>0</v>
      </c>
      <c r="E1430">
        <f>'Data Entry'!N1431</f>
        <v>0</v>
      </c>
      <c r="F1430">
        <f>'Data Entry'!O1431</f>
        <v>0</v>
      </c>
      <c r="G1430">
        <f>'Data Entry'!P1431</f>
        <v>0</v>
      </c>
      <c r="H1430">
        <f>'Data Entry'!Q1431</f>
        <v>0</v>
      </c>
      <c r="I1430">
        <f>'Data Entry'!R1431</f>
        <v>0</v>
      </c>
      <c r="J1430">
        <f t="shared" si="242"/>
        <v>0</v>
      </c>
      <c r="K1430" s="1">
        <f>SUMIFS('I want to cry'!C$2:C$2000,'I want to cry'!$A$2:$A$2000,$B1430,'I want to cry'!$B$2:$B$2000,$C1430)</f>
        <v>0</v>
      </c>
      <c r="L1430" s="1">
        <f>SUMIFS('I want to cry'!D$2:D$2000,'I want to cry'!$A$2:$A$2000,$B1430,'I want to cry'!$B$2:$B$2000,$C1430)</f>
        <v>0</v>
      </c>
      <c r="M1430" s="1">
        <f>SUMIFS('I want to cry'!E$2:E$2000,'I want to cry'!$A$2:$A$2000,$B1430,'I want to cry'!$B$2:$B$2000,$C1430)</f>
        <v>0</v>
      </c>
      <c r="N1430" s="1">
        <f t="shared" si="243"/>
        <v>0</v>
      </c>
      <c r="O1430" s="1">
        <f t="shared" si="244"/>
        <v>0</v>
      </c>
      <c r="P1430" s="1">
        <f t="shared" si="245"/>
        <v>0</v>
      </c>
      <c r="Q1430" s="1">
        <f>SUMIF('I have a blue banner'!A$2:A$2000,D1430,'I have a blue banner'!L$2:L$2000)</f>
        <v>0</v>
      </c>
      <c r="R1430" s="1">
        <f>SUMIF('I have a blue banner'!A$2:A$2000,F1430,'I have a blue banner'!L$2:L$2000)</f>
        <v>0</v>
      </c>
      <c r="S1430" s="1">
        <f>SUMIF('I have a blue banner'!A$2:A$2000,I1430,'I have a blue banner'!L$2:L$2000)</f>
        <v>0</v>
      </c>
      <c r="T1430" s="1">
        <f>SUMIF('I wanna go biking'!A$2:A$1000,D1430,'I wanna go biking'!D$2:D$2000)</f>
        <v>0</v>
      </c>
      <c r="U1430" s="1">
        <f>SUMIF('I wanna go biking'!A$2:A$2000,F1430,'I wanna go biking'!D$2:D$2000)</f>
        <v>0</v>
      </c>
      <c r="V1430" s="1">
        <f>SUMIF('I wanna go biking'!A$2:A$2000,H1430,'I wanna go biking'!D$2:D$2000)</f>
        <v>0</v>
      </c>
      <c r="W1430">
        <f t="shared" si="246"/>
        <v>0</v>
      </c>
      <c r="X1430">
        <f t="shared" si="247"/>
        <v>0</v>
      </c>
      <c r="Y1430">
        <f t="shared" si="248"/>
        <v>0</v>
      </c>
      <c r="Z1430">
        <f t="shared" si="249"/>
        <v>0</v>
      </c>
      <c r="AA1430">
        <f t="shared" si="250"/>
        <v>0</v>
      </c>
      <c r="AB1430">
        <f t="shared" si="251"/>
        <v>0</v>
      </c>
      <c r="AC1430" s="25">
        <f t="shared" si="252"/>
        <v>0</v>
      </c>
    </row>
    <row r="1431" spans="1:29">
      <c r="A1431">
        <f>'Data Entry'!A1432</f>
        <v>0</v>
      </c>
      <c r="B1431">
        <f>'Data Entry'!B1432</f>
        <v>0</v>
      </c>
      <c r="C1431">
        <f>'Data Entry'!C1432</f>
        <v>0</v>
      </c>
      <c r="D1431">
        <f>'Data Entry'!M1432</f>
        <v>0</v>
      </c>
      <c r="E1431">
        <f>'Data Entry'!N1432</f>
        <v>0</v>
      </c>
      <c r="F1431">
        <f>'Data Entry'!O1432</f>
        <v>0</v>
      </c>
      <c r="G1431">
        <f>'Data Entry'!P1432</f>
        <v>0</v>
      </c>
      <c r="H1431">
        <f>'Data Entry'!Q1432</f>
        <v>0</v>
      </c>
      <c r="I1431">
        <f>'Data Entry'!R1432</f>
        <v>0</v>
      </c>
      <c r="J1431">
        <f t="shared" si="242"/>
        <v>0</v>
      </c>
      <c r="K1431" s="1">
        <f>SUMIFS('I want to cry'!C$2:C$2000,'I want to cry'!$A$2:$A$2000,$B1431,'I want to cry'!$B$2:$B$2000,$C1431)</f>
        <v>0</v>
      </c>
      <c r="L1431" s="1">
        <f>SUMIFS('I want to cry'!D$2:D$2000,'I want to cry'!$A$2:$A$2000,$B1431,'I want to cry'!$B$2:$B$2000,$C1431)</f>
        <v>0</v>
      </c>
      <c r="M1431" s="1">
        <f>SUMIFS('I want to cry'!E$2:E$2000,'I want to cry'!$A$2:$A$2000,$B1431,'I want to cry'!$B$2:$B$2000,$C1431)</f>
        <v>0</v>
      </c>
      <c r="N1431" s="1">
        <f t="shared" si="243"/>
        <v>0</v>
      </c>
      <c r="O1431" s="1">
        <f t="shared" si="244"/>
        <v>0</v>
      </c>
      <c r="P1431" s="1">
        <f t="shared" si="245"/>
        <v>0</v>
      </c>
      <c r="Q1431" s="1">
        <f>SUMIF('I have a blue banner'!A$2:A$2000,D1431,'I have a blue banner'!L$2:L$2000)</f>
        <v>0</v>
      </c>
      <c r="R1431" s="1">
        <f>SUMIF('I have a blue banner'!A$2:A$2000,F1431,'I have a blue banner'!L$2:L$2000)</f>
        <v>0</v>
      </c>
      <c r="S1431" s="1">
        <f>SUMIF('I have a blue banner'!A$2:A$2000,I1431,'I have a blue banner'!L$2:L$2000)</f>
        <v>0</v>
      </c>
      <c r="T1431" s="1">
        <f>SUMIF('I wanna go biking'!A$2:A$1000,D1431,'I wanna go biking'!D$2:D$2000)</f>
        <v>0</v>
      </c>
      <c r="U1431" s="1">
        <f>SUMIF('I wanna go biking'!A$2:A$2000,F1431,'I wanna go biking'!D$2:D$2000)</f>
        <v>0</v>
      </c>
      <c r="V1431" s="1">
        <f>SUMIF('I wanna go biking'!A$2:A$2000,H1431,'I wanna go biking'!D$2:D$2000)</f>
        <v>0</v>
      </c>
      <c r="W1431">
        <f t="shared" si="246"/>
        <v>0</v>
      </c>
      <c r="X1431">
        <f t="shared" si="247"/>
        <v>0</v>
      </c>
      <c r="Y1431">
        <f t="shared" si="248"/>
        <v>0</v>
      </c>
      <c r="Z1431">
        <f t="shared" si="249"/>
        <v>0</v>
      </c>
      <c r="AA1431">
        <f t="shared" si="250"/>
        <v>0</v>
      </c>
      <c r="AB1431">
        <f t="shared" si="251"/>
        <v>0</v>
      </c>
      <c r="AC1431" s="25">
        <f t="shared" si="252"/>
        <v>0</v>
      </c>
    </row>
    <row r="1432" spans="1:29">
      <c r="A1432">
        <f>'Data Entry'!A1433</f>
        <v>0</v>
      </c>
      <c r="B1432">
        <f>'Data Entry'!B1433</f>
        <v>0</v>
      </c>
      <c r="C1432">
        <f>'Data Entry'!C1433</f>
        <v>0</v>
      </c>
      <c r="D1432">
        <f>'Data Entry'!M1433</f>
        <v>0</v>
      </c>
      <c r="E1432">
        <f>'Data Entry'!N1433</f>
        <v>0</v>
      </c>
      <c r="F1432">
        <f>'Data Entry'!O1433</f>
        <v>0</v>
      </c>
      <c r="G1432">
        <f>'Data Entry'!P1433</f>
        <v>0</v>
      </c>
      <c r="H1432">
        <f>'Data Entry'!Q1433</f>
        <v>0</v>
      </c>
      <c r="I1432">
        <f>'Data Entry'!R1433</f>
        <v>0</v>
      </c>
      <c r="J1432">
        <f t="shared" si="242"/>
        <v>0</v>
      </c>
      <c r="K1432" s="1">
        <f>SUMIFS('I want to cry'!C$2:C$2000,'I want to cry'!$A$2:$A$2000,$B1432,'I want to cry'!$B$2:$B$2000,$C1432)</f>
        <v>0</v>
      </c>
      <c r="L1432" s="1">
        <f>SUMIFS('I want to cry'!D$2:D$2000,'I want to cry'!$A$2:$A$2000,$B1432,'I want to cry'!$B$2:$B$2000,$C1432)</f>
        <v>0</v>
      </c>
      <c r="M1432" s="1">
        <f>SUMIFS('I want to cry'!E$2:E$2000,'I want to cry'!$A$2:$A$2000,$B1432,'I want to cry'!$B$2:$B$2000,$C1432)</f>
        <v>0</v>
      </c>
      <c r="N1432" s="1">
        <f t="shared" si="243"/>
        <v>0</v>
      </c>
      <c r="O1432" s="1">
        <f t="shared" si="244"/>
        <v>0</v>
      </c>
      <c r="P1432" s="1">
        <f t="shared" si="245"/>
        <v>0</v>
      </c>
      <c r="Q1432" s="1">
        <f>SUMIF('I have a blue banner'!A$2:A$2000,D1432,'I have a blue banner'!L$2:L$2000)</f>
        <v>0</v>
      </c>
      <c r="R1432" s="1">
        <f>SUMIF('I have a blue banner'!A$2:A$2000,F1432,'I have a blue banner'!L$2:L$2000)</f>
        <v>0</v>
      </c>
      <c r="S1432" s="1">
        <f>SUMIF('I have a blue banner'!A$2:A$2000,I1432,'I have a blue banner'!L$2:L$2000)</f>
        <v>0</v>
      </c>
      <c r="T1432" s="1">
        <f>SUMIF('I wanna go biking'!A$2:A$1000,D1432,'I wanna go biking'!D$2:D$2000)</f>
        <v>0</v>
      </c>
      <c r="U1432" s="1">
        <f>SUMIF('I wanna go biking'!A$2:A$2000,F1432,'I wanna go biking'!D$2:D$2000)</f>
        <v>0</v>
      </c>
      <c r="V1432" s="1">
        <f>SUMIF('I wanna go biking'!A$2:A$2000,H1432,'I wanna go biking'!D$2:D$2000)</f>
        <v>0</v>
      </c>
      <c r="W1432">
        <f t="shared" si="246"/>
        <v>0</v>
      </c>
      <c r="X1432">
        <f t="shared" si="247"/>
        <v>0</v>
      </c>
      <c r="Y1432">
        <f t="shared" si="248"/>
        <v>0</v>
      </c>
      <c r="Z1432">
        <f t="shared" si="249"/>
        <v>0</v>
      </c>
      <c r="AA1432">
        <f t="shared" si="250"/>
        <v>0</v>
      </c>
      <c r="AB1432">
        <f t="shared" si="251"/>
        <v>0</v>
      </c>
      <c r="AC1432" s="25">
        <f t="shared" si="252"/>
        <v>0</v>
      </c>
    </row>
    <row r="1433" spans="1:29">
      <c r="A1433">
        <f>'Data Entry'!A1434</f>
        <v>0</v>
      </c>
      <c r="B1433">
        <f>'Data Entry'!B1434</f>
        <v>0</v>
      </c>
      <c r="C1433">
        <f>'Data Entry'!C1434</f>
        <v>0</v>
      </c>
      <c r="D1433">
        <f>'Data Entry'!M1434</f>
        <v>0</v>
      </c>
      <c r="E1433">
        <f>'Data Entry'!N1434</f>
        <v>0</v>
      </c>
      <c r="F1433">
        <f>'Data Entry'!O1434</f>
        <v>0</v>
      </c>
      <c r="G1433">
        <f>'Data Entry'!P1434</f>
        <v>0</v>
      </c>
      <c r="H1433">
        <f>'Data Entry'!Q1434</f>
        <v>0</v>
      </c>
      <c r="I1433">
        <f>'Data Entry'!R1434</f>
        <v>0</v>
      </c>
      <c r="J1433">
        <f t="shared" si="242"/>
        <v>0</v>
      </c>
      <c r="K1433" s="1">
        <f>SUMIFS('I want to cry'!C$2:C$2000,'I want to cry'!$A$2:$A$2000,$B1433,'I want to cry'!$B$2:$B$2000,$C1433)</f>
        <v>0</v>
      </c>
      <c r="L1433" s="1">
        <f>SUMIFS('I want to cry'!D$2:D$2000,'I want to cry'!$A$2:$A$2000,$B1433,'I want to cry'!$B$2:$B$2000,$C1433)</f>
        <v>0</v>
      </c>
      <c r="M1433" s="1">
        <f>SUMIFS('I want to cry'!E$2:E$2000,'I want to cry'!$A$2:$A$2000,$B1433,'I want to cry'!$B$2:$B$2000,$C1433)</f>
        <v>0</v>
      </c>
      <c r="N1433" s="1">
        <f t="shared" si="243"/>
        <v>0</v>
      </c>
      <c r="O1433" s="1">
        <f t="shared" si="244"/>
        <v>0</v>
      </c>
      <c r="P1433" s="1">
        <f t="shared" si="245"/>
        <v>0</v>
      </c>
      <c r="Q1433" s="1">
        <f>SUMIF('I have a blue banner'!A$2:A$2000,D1433,'I have a blue banner'!L$2:L$2000)</f>
        <v>0</v>
      </c>
      <c r="R1433" s="1">
        <f>SUMIF('I have a blue banner'!A$2:A$2000,F1433,'I have a blue banner'!L$2:L$2000)</f>
        <v>0</v>
      </c>
      <c r="S1433" s="1">
        <f>SUMIF('I have a blue banner'!A$2:A$2000,I1433,'I have a blue banner'!L$2:L$2000)</f>
        <v>0</v>
      </c>
      <c r="T1433" s="1">
        <f>SUMIF('I wanna go biking'!A$2:A$1000,D1433,'I wanna go biking'!D$2:D$2000)</f>
        <v>0</v>
      </c>
      <c r="U1433" s="1">
        <f>SUMIF('I wanna go biking'!A$2:A$2000,F1433,'I wanna go biking'!D$2:D$2000)</f>
        <v>0</v>
      </c>
      <c r="V1433" s="1">
        <f>SUMIF('I wanna go biking'!A$2:A$2000,H1433,'I wanna go biking'!D$2:D$2000)</f>
        <v>0</v>
      </c>
      <c r="W1433">
        <f t="shared" si="246"/>
        <v>0</v>
      </c>
      <c r="X1433">
        <f t="shared" si="247"/>
        <v>0</v>
      </c>
      <c r="Y1433">
        <f t="shared" si="248"/>
        <v>0</v>
      </c>
      <c r="Z1433">
        <f t="shared" si="249"/>
        <v>0</v>
      </c>
      <c r="AA1433">
        <f t="shared" si="250"/>
        <v>0</v>
      </c>
      <c r="AB1433">
        <f t="shared" si="251"/>
        <v>0</v>
      </c>
      <c r="AC1433" s="25">
        <f t="shared" si="252"/>
        <v>0</v>
      </c>
    </row>
    <row r="1434" spans="1:29">
      <c r="A1434">
        <f>'Data Entry'!A1435</f>
        <v>0</v>
      </c>
      <c r="B1434">
        <f>'Data Entry'!B1435</f>
        <v>0</v>
      </c>
      <c r="C1434">
        <f>'Data Entry'!C1435</f>
        <v>0</v>
      </c>
      <c r="D1434">
        <f>'Data Entry'!M1435</f>
        <v>0</v>
      </c>
      <c r="E1434">
        <f>'Data Entry'!N1435</f>
        <v>0</v>
      </c>
      <c r="F1434">
        <f>'Data Entry'!O1435</f>
        <v>0</v>
      </c>
      <c r="G1434">
        <f>'Data Entry'!P1435</f>
        <v>0</v>
      </c>
      <c r="H1434">
        <f>'Data Entry'!Q1435</f>
        <v>0</v>
      </c>
      <c r="I1434">
        <f>'Data Entry'!R1435</f>
        <v>0</v>
      </c>
      <c r="J1434">
        <f t="shared" si="242"/>
        <v>0</v>
      </c>
      <c r="K1434" s="1">
        <f>SUMIFS('I want to cry'!C$2:C$2000,'I want to cry'!$A$2:$A$2000,$B1434,'I want to cry'!$B$2:$B$2000,$C1434)</f>
        <v>0</v>
      </c>
      <c r="L1434" s="1">
        <f>SUMIFS('I want to cry'!D$2:D$2000,'I want to cry'!$A$2:$A$2000,$B1434,'I want to cry'!$B$2:$B$2000,$C1434)</f>
        <v>0</v>
      </c>
      <c r="M1434" s="1">
        <f>SUMIFS('I want to cry'!E$2:E$2000,'I want to cry'!$A$2:$A$2000,$B1434,'I want to cry'!$B$2:$B$2000,$C1434)</f>
        <v>0</v>
      </c>
      <c r="N1434" s="1">
        <f t="shared" si="243"/>
        <v>0</v>
      </c>
      <c r="O1434" s="1">
        <f t="shared" si="244"/>
        <v>0</v>
      </c>
      <c r="P1434" s="1">
        <f t="shared" si="245"/>
        <v>0</v>
      </c>
      <c r="Q1434" s="1">
        <f>SUMIF('I have a blue banner'!A$2:A$2000,D1434,'I have a blue banner'!L$2:L$2000)</f>
        <v>0</v>
      </c>
      <c r="R1434" s="1">
        <f>SUMIF('I have a blue banner'!A$2:A$2000,F1434,'I have a blue banner'!L$2:L$2000)</f>
        <v>0</v>
      </c>
      <c r="S1434" s="1">
        <f>SUMIF('I have a blue banner'!A$2:A$2000,I1434,'I have a blue banner'!L$2:L$2000)</f>
        <v>0</v>
      </c>
      <c r="T1434" s="1">
        <f>SUMIF('I wanna go biking'!A$2:A$1000,D1434,'I wanna go biking'!D$2:D$2000)</f>
        <v>0</v>
      </c>
      <c r="U1434" s="1">
        <f>SUMIF('I wanna go biking'!A$2:A$2000,F1434,'I wanna go biking'!D$2:D$2000)</f>
        <v>0</v>
      </c>
      <c r="V1434" s="1">
        <f>SUMIF('I wanna go biking'!A$2:A$2000,H1434,'I wanna go biking'!D$2:D$2000)</f>
        <v>0</v>
      </c>
      <c r="W1434">
        <f t="shared" si="246"/>
        <v>0</v>
      </c>
      <c r="X1434">
        <f t="shared" si="247"/>
        <v>0</v>
      </c>
      <c r="Y1434">
        <f t="shared" si="248"/>
        <v>0</v>
      </c>
      <c r="Z1434">
        <f t="shared" si="249"/>
        <v>0</v>
      </c>
      <c r="AA1434">
        <f t="shared" si="250"/>
        <v>0</v>
      </c>
      <c r="AB1434">
        <f t="shared" si="251"/>
        <v>0</v>
      </c>
      <c r="AC1434" s="25">
        <f t="shared" si="252"/>
        <v>0</v>
      </c>
    </row>
    <row r="1435" spans="1:29">
      <c r="A1435">
        <f>'Data Entry'!A1436</f>
        <v>0</v>
      </c>
      <c r="B1435">
        <f>'Data Entry'!B1436</f>
        <v>0</v>
      </c>
      <c r="C1435">
        <f>'Data Entry'!C1436</f>
        <v>0</v>
      </c>
      <c r="D1435">
        <f>'Data Entry'!M1436</f>
        <v>0</v>
      </c>
      <c r="E1435">
        <f>'Data Entry'!N1436</f>
        <v>0</v>
      </c>
      <c r="F1435">
        <f>'Data Entry'!O1436</f>
        <v>0</v>
      </c>
      <c r="G1435">
        <f>'Data Entry'!P1436</f>
        <v>0</v>
      </c>
      <c r="H1435">
        <f>'Data Entry'!Q1436</f>
        <v>0</v>
      </c>
      <c r="I1435">
        <f>'Data Entry'!R1436</f>
        <v>0</v>
      </c>
      <c r="J1435">
        <f t="shared" si="242"/>
        <v>0</v>
      </c>
      <c r="K1435" s="1">
        <f>SUMIFS('I want to cry'!C$2:C$2000,'I want to cry'!$A$2:$A$2000,$B1435,'I want to cry'!$B$2:$B$2000,$C1435)</f>
        <v>0</v>
      </c>
      <c r="L1435" s="1">
        <f>SUMIFS('I want to cry'!D$2:D$2000,'I want to cry'!$A$2:$A$2000,$B1435,'I want to cry'!$B$2:$B$2000,$C1435)</f>
        <v>0</v>
      </c>
      <c r="M1435" s="1">
        <f>SUMIFS('I want to cry'!E$2:E$2000,'I want to cry'!$A$2:$A$2000,$B1435,'I want to cry'!$B$2:$B$2000,$C1435)</f>
        <v>0</v>
      </c>
      <c r="N1435" s="1">
        <f t="shared" si="243"/>
        <v>0</v>
      </c>
      <c r="O1435" s="1">
        <f t="shared" si="244"/>
        <v>0</v>
      </c>
      <c r="P1435" s="1">
        <f t="shared" si="245"/>
        <v>0</v>
      </c>
      <c r="Q1435" s="1">
        <f>SUMIF('I have a blue banner'!A$2:A$2000,D1435,'I have a blue banner'!L$2:L$2000)</f>
        <v>0</v>
      </c>
      <c r="R1435" s="1">
        <f>SUMIF('I have a blue banner'!A$2:A$2000,F1435,'I have a blue banner'!L$2:L$2000)</f>
        <v>0</v>
      </c>
      <c r="S1435" s="1">
        <f>SUMIF('I have a blue banner'!A$2:A$2000,I1435,'I have a blue banner'!L$2:L$2000)</f>
        <v>0</v>
      </c>
      <c r="T1435" s="1">
        <f>SUMIF('I wanna go biking'!A$2:A$1000,D1435,'I wanna go biking'!D$2:D$2000)</f>
        <v>0</v>
      </c>
      <c r="U1435" s="1">
        <f>SUMIF('I wanna go biking'!A$2:A$2000,F1435,'I wanna go biking'!D$2:D$2000)</f>
        <v>0</v>
      </c>
      <c r="V1435" s="1">
        <f>SUMIF('I wanna go biking'!A$2:A$2000,H1435,'I wanna go biking'!D$2:D$2000)</f>
        <v>0</v>
      </c>
      <c r="W1435">
        <f t="shared" si="246"/>
        <v>0</v>
      </c>
      <c r="X1435">
        <f t="shared" si="247"/>
        <v>0</v>
      </c>
      <c r="Y1435">
        <f t="shared" si="248"/>
        <v>0</v>
      </c>
      <c r="Z1435">
        <f t="shared" si="249"/>
        <v>0</v>
      </c>
      <c r="AA1435">
        <f t="shared" si="250"/>
        <v>0</v>
      </c>
      <c r="AB1435">
        <f t="shared" si="251"/>
        <v>0</v>
      </c>
      <c r="AC1435" s="25">
        <f t="shared" si="252"/>
        <v>0</v>
      </c>
    </row>
    <row r="1436" spans="1:29">
      <c r="A1436">
        <f>'Data Entry'!A1437</f>
        <v>0</v>
      </c>
      <c r="B1436">
        <f>'Data Entry'!B1437</f>
        <v>0</v>
      </c>
      <c r="C1436">
        <f>'Data Entry'!C1437</f>
        <v>0</v>
      </c>
      <c r="D1436">
        <f>'Data Entry'!M1437</f>
        <v>0</v>
      </c>
      <c r="E1436">
        <f>'Data Entry'!N1437</f>
        <v>0</v>
      </c>
      <c r="F1436">
        <f>'Data Entry'!O1437</f>
        <v>0</v>
      </c>
      <c r="G1436">
        <f>'Data Entry'!P1437</f>
        <v>0</v>
      </c>
      <c r="H1436">
        <f>'Data Entry'!Q1437</f>
        <v>0</v>
      </c>
      <c r="I1436">
        <f>'Data Entry'!R1437</f>
        <v>0</v>
      </c>
      <c r="J1436">
        <f t="shared" si="242"/>
        <v>0</v>
      </c>
      <c r="K1436" s="1">
        <f>SUMIFS('I want to cry'!C$2:C$2000,'I want to cry'!$A$2:$A$2000,$B1436,'I want to cry'!$B$2:$B$2000,$C1436)</f>
        <v>0</v>
      </c>
      <c r="L1436" s="1">
        <f>SUMIFS('I want to cry'!D$2:D$2000,'I want to cry'!$A$2:$A$2000,$B1436,'I want to cry'!$B$2:$B$2000,$C1436)</f>
        <v>0</v>
      </c>
      <c r="M1436" s="1">
        <f>SUMIFS('I want to cry'!E$2:E$2000,'I want to cry'!$A$2:$A$2000,$B1436,'I want to cry'!$B$2:$B$2000,$C1436)</f>
        <v>0</v>
      </c>
      <c r="N1436" s="1">
        <f t="shared" si="243"/>
        <v>0</v>
      </c>
      <c r="O1436" s="1">
        <f t="shared" si="244"/>
        <v>0</v>
      </c>
      <c r="P1436" s="1">
        <f t="shared" si="245"/>
        <v>0</v>
      </c>
      <c r="Q1436" s="1">
        <f>SUMIF('I have a blue banner'!A$2:A$2000,D1436,'I have a blue banner'!L$2:L$2000)</f>
        <v>0</v>
      </c>
      <c r="R1436" s="1">
        <f>SUMIF('I have a blue banner'!A$2:A$2000,F1436,'I have a blue banner'!L$2:L$2000)</f>
        <v>0</v>
      </c>
      <c r="S1436" s="1">
        <f>SUMIF('I have a blue banner'!A$2:A$2000,I1436,'I have a blue banner'!L$2:L$2000)</f>
        <v>0</v>
      </c>
      <c r="T1436" s="1">
        <f>SUMIF('I wanna go biking'!A$2:A$1000,D1436,'I wanna go biking'!D$2:D$2000)</f>
        <v>0</v>
      </c>
      <c r="U1436" s="1">
        <f>SUMIF('I wanna go biking'!A$2:A$2000,F1436,'I wanna go biking'!D$2:D$2000)</f>
        <v>0</v>
      </c>
      <c r="V1436" s="1">
        <f>SUMIF('I wanna go biking'!A$2:A$2000,H1436,'I wanna go biking'!D$2:D$2000)</f>
        <v>0</v>
      </c>
      <c r="W1436">
        <f t="shared" si="246"/>
        <v>0</v>
      </c>
      <c r="X1436">
        <f t="shared" si="247"/>
        <v>0</v>
      </c>
      <c r="Y1436">
        <f t="shared" si="248"/>
        <v>0</v>
      </c>
      <c r="Z1436">
        <f t="shared" si="249"/>
        <v>0</v>
      </c>
      <c r="AA1436">
        <f t="shared" si="250"/>
        <v>0</v>
      </c>
      <c r="AB1436">
        <f t="shared" si="251"/>
        <v>0</v>
      </c>
      <c r="AC1436" s="25">
        <f t="shared" si="252"/>
        <v>0</v>
      </c>
    </row>
    <row r="1437" spans="1:29">
      <c r="A1437">
        <f>'Data Entry'!A1438</f>
        <v>0</v>
      </c>
      <c r="B1437">
        <f>'Data Entry'!B1438</f>
        <v>0</v>
      </c>
      <c r="C1437">
        <f>'Data Entry'!C1438</f>
        <v>0</v>
      </c>
      <c r="D1437">
        <f>'Data Entry'!M1438</f>
        <v>0</v>
      </c>
      <c r="E1437">
        <f>'Data Entry'!N1438</f>
        <v>0</v>
      </c>
      <c r="F1437">
        <f>'Data Entry'!O1438</f>
        <v>0</v>
      </c>
      <c r="G1437">
        <f>'Data Entry'!P1438</f>
        <v>0</v>
      </c>
      <c r="H1437">
        <f>'Data Entry'!Q1438</f>
        <v>0</v>
      </c>
      <c r="I1437">
        <f>'Data Entry'!R1438</f>
        <v>0</v>
      </c>
      <c r="J1437">
        <f t="shared" si="242"/>
        <v>0</v>
      </c>
      <c r="K1437" s="1">
        <f>SUMIFS('I want to cry'!C$2:C$2000,'I want to cry'!$A$2:$A$2000,$B1437,'I want to cry'!$B$2:$B$2000,$C1437)</f>
        <v>0</v>
      </c>
      <c r="L1437" s="1">
        <f>SUMIFS('I want to cry'!D$2:D$2000,'I want to cry'!$A$2:$A$2000,$B1437,'I want to cry'!$B$2:$B$2000,$C1437)</f>
        <v>0</v>
      </c>
      <c r="M1437" s="1">
        <f>SUMIFS('I want to cry'!E$2:E$2000,'I want to cry'!$A$2:$A$2000,$B1437,'I want to cry'!$B$2:$B$2000,$C1437)</f>
        <v>0</v>
      </c>
      <c r="N1437" s="1">
        <f t="shared" si="243"/>
        <v>0</v>
      </c>
      <c r="O1437" s="1">
        <f t="shared" si="244"/>
        <v>0</v>
      </c>
      <c r="P1437" s="1">
        <f t="shared" si="245"/>
        <v>0</v>
      </c>
      <c r="Q1437" s="1">
        <f>SUMIF('I have a blue banner'!A$2:A$2000,D1437,'I have a blue banner'!L$2:L$2000)</f>
        <v>0</v>
      </c>
      <c r="R1437" s="1">
        <f>SUMIF('I have a blue banner'!A$2:A$2000,F1437,'I have a blue banner'!L$2:L$2000)</f>
        <v>0</v>
      </c>
      <c r="S1437" s="1">
        <f>SUMIF('I have a blue banner'!A$2:A$2000,I1437,'I have a blue banner'!L$2:L$2000)</f>
        <v>0</v>
      </c>
      <c r="T1437" s="1">
        <f>SUMIF('I wanna go biking'!A$2:A$1000,D1437,'I wanna go biking'!D$2:D$2000)</f>
        <v>0</v>
      </c>
      <c r="U1437" s="1">
        <f>SUMIF('I wanna go biking'!A$2:A$2000,F1437,'I wanna go biking'!D$2:D$2000)</f>
        <v>0</v>
      </c>
      <c r="V1437" s="1">
        <f>SUMIF('I wanna go biking'!A$2:A$2000,H1437,'I wanna go biking'!D$2:D$2000)</f>
        <v>0</v>
      </c>
      <c r="W1437">
        <f t="shared" si="246"/>
        <v>0</v>
      </c>
      <c r="X1437">
        <f t="shared" si="247"/>
        <v>0</v>
      </c>
      <c r="Y1437">
        <f t="shared" si="248"/>
        <v>0</v>
      </c>
      <c r="Z1437">
        <f t="shared" si="249"/>
        <v>0</v>
      </c>
      <c r="AA1437">
        <f t="shared" si="250"/>
        <v>0</v>
      </c>
      <c r="AB1437">
        <f t="shared" si="251"/>
        <v>0</v>
      </c>
      <c r="AC1437" s="25">
        <f t="shared" si="252"/>
        <v>0</v>
      </c>
    </row>
    <row r="1438" spans="1:29">
      <c r="A1438">
        <f>'Data Entry'!A1439</f>
        <v>0</v>
      </c>
      <c r="B1438">
        <f>'Data Entry'!B1439</f>
        <v>0</v>
      </c>
      <c r="C1438">
        <f>'Data Entry'!C1439</f>
        <v>0</v>
      </c>
      <c r="D1438">
        <f>'Data Entry'!M1439</f>
        <v>0</v>
      </c>
      <c r="E1438">
        <f>'Data Entry'!N1439</f>
        <v>0</v>
      </c>
      <c r="F1438">
        <f>'Data Entry'!O1439</f>
        <v>0</v>
      </c>
      <c r="G1438">
        <f>'Data Entry'!P1439</f>
        <v>0</v>
      </c>
      <c r="H1438">
        <f>'Data Entry'!Q1439</f>
        <v>0</v>
      </c>
      <c r="I1438">
        <f>'Data Entry'!R1439</f>
        <v>0</v>
      </c>
      <c r="J1438">
        <f t="shared" si="242"/>
        <v>0</v>
      </c>
      <c r="K1438" s="1">
        <f>SUMIFS('I want to cry'!C$2:C$2000,'I want to cry'!$A$2:$A$2000,$B1438,'I want to cry'!$B$2:$B$2000,$C1438)</f>
        <v>0</v>
      </c>
      <c r="L1438" s="1">
        <f>SUMIFS('I want to cry'!D$2:D$2000,'I want to cry'!$A$2:$A$2000,$B1438,'I want to cry'!$B$2:$B$2000,$C1438)</f>
        <v>0</v>
      </c>
      <c r="M1438" s="1">
        <f>SUMIFS('I want to cry'!E$2:E$2000,'I want to cry'!$A$2:$A$2000,$B1438,'I want to cry'!$B$2:$B$2000,$C1438)</f>
        <v>0</v>
      </c>
      <c r="N1438" s="1">
        <f t="shared" si="243"/>
        <v>0</v>
      </c>
      <c r="O1438" s="1">
        <f t="shared" si="244"/>
        <v>0</v>
      </c>
      <c r="P1438" s="1">
        <f t="shared" si="245"/>
        <v>0</v>
      </c>
      <c r="Q1438" s="1">
        <f>SUMIF('I have a blue banner'!A$2:A$2000,D1438,'I have a blue banner'!L$2:L$2000)</f>
        <v>0</v>
      </c>
      <c r="R1438" s="1">
        <f>SUMIF('I have a blue banner'!A$2:A$2000,F1438,'I have a blue banner'!L$2:L$2000)</f>
        <v>0</v>
      </c>
      <c r="S1438" s="1">
        <f>SUMIF('I have a blue banner'!A$2:A$2000,I1438,'I have a blue banner'!L$2:L$2000)</f>
        <v>0</v>
      </c>
      <c r="T1438" s="1">
        <f>SUMIF('I wanna go biking'!A$2:A$1000,D1438,'I wanna go biking'!D$2:D$2000)</f>
        <v>0</v>
      </c>
      <c r="U1438" s="1">
        <f>SUMIF('I wanna go biking'!A$2:A$2000,F1438,'I wanna go biking'!D$2:D$2000)</f>
        <v>0</v>
      </c>
      <c r="V1438" s="1">
        <f>SUMIF('I wanna go biking'!A$2:A$2000,H1438,'I wanna go biking'!D$2:D$2000)</f>
        <v>0</v>
      </c>
      <c r="W1438">
        <f t="shared" si="246"/>
        <v>0</v>
      </c>
      <c r="X1438">
        <f t="shared" si="247"/>
        <v>0</v>
      </c>
      <c r="Y1438">
        <f t="shared" si="248"/>
        <v>0</v>
      </c>
      <c r="Z1438">
        <f t="shared" si="249"/>
        <v>0</v>
      </c>
      <c r="AA1438">
        <f t="shared" si="250"/>
        <v>0</v>
      </c>
      <c r="AB1438">
        <f t="shared" si="251"/>
        <v>0</v>
      </c>
      <c r="AC1438" s="25">
        <f t="shared" si="252"/>
        <v>0</v>
      </c>
    </row>
    <row r="1439" spans="1:29">
      <c r="A1439">
        <f>'Data Entry'!A1440</f>
        <v>0</v>
      </c>
      <c r="B1439">
        <f>'Data Entry'!B1440</f>
        <v>0</v>
      </c>
      <c r="C1439">
        <f>'Data Entry'!C1440</f>
        <v>0</v>
      </c>
      <c r="D1439">
        <f>'Data Entry'!M1440</f>
        <v>0</v>
      </c>
      <c r="E1439">
        <f>'Data Entry'!N1440</f>
        <v>0</v>
      </c>
      <c r="F1439">
        <f>'Data Entry'!O1440</f>
        <v>0</v>
      </c>
      <c r="G1439">
        <f>'Data Entry'!P1440</f>
        <v>0</v>
      </c>
      <c r="H1439">
        <f>'Data Entry'!Q1440</f>
        <v>0</v>
      </c>
      <c r="I1439">
        <f>'Data Entry'!R1440</f>
        <v>0</v>
      </c>
      <c r="J1439">
        <f t="shared" si="242"/>
        <v>0</v>
      </c>
      <c r="K1439" s="1">
        <f>SUMIFS('I want to cry'!C$2:C$2000,'I want to cry'!$A$2:$A$2000,$B1439,'I want to cry'!$B$2:$B$2000,$C1439)</f>
        <v>0</v>
      </c>
      <c r="L1439" s="1">
        <f>SUMIFS('I want to cry'!D$2:D$2000,'I want to cry'!$A$2:$A$2000,$B1439,'I want to cry'!$B$2:$B$2000,$C1439)</f>
        <v>0</v>
      </c>
      <c r="M1439" s="1">
        <f>SUMIFS('I want to cry'!E$2:E$2000,'I want to cry'!$A$2:$A$2000,$B1439,'I want to cry'!$B$2:$B$2000,$C1439)</f>
        <v>0</v>
      </c>
      <c r="N1439" s="1">
        <f t="shared" si="243"/>
        <v>0</v>
      </c>
      <c r="O1439" s="1">
        <f t="shared" si="244"/>
        <v>0</v>
      </c>
      <c r="P1439" s="1">
        <f t="shared" si="245"/>
        <v>0</v>
      </c>
      <c r="Q1439" s="1">
        <f>SUMIF('I have a blue banner'!A$2:A$2000,D1439,'I have a blue banner'!L$2:L$2000)</f>
        <v>0</v>
      </c>
      <c r="R1439" s="1">
        <f>SUMIF('I have a blue banner'!A$2:A$2000,F1439,'I have a blue banner'!L$2:L$2000)</f>
        <v>0</v>
      </c>
      <c r="S1439" s="1">
        <f>SUMIF('I have a blue banner'!A$2:A$2000,I1439,'I have a blue banner'!L$2:L$2000)</f>
        <v>0</v>
      </c>
      <c r="T1439" s="1">
        <f>SUMIF('I wanna go biking'!A$2:A$1000,D1439,'I wanna go biking'!D$2:D$2000)</f>
        <v>0</v>
      </c>
      <c r="U1439" s="1">
        <f>SUMIF('I wanna go biking'!A$2:A$2000,F1439,'I wanna go biking'!D$2:D$2000)</f>
        <v>0</v>
      </c>
      <c r="V1439" s="1">
        <f>SUMIF('I wanna go biking'!A$2:A$2000,H1439,'I wanna go biking'!D$2:D$2000)</f>
        <v>0</v>
      </c>
      <c r="W1439">
        <f t="shared" si="246"/>
        <v>0</v>
      </c>
      <c r="X1439">
        <f t="shared" si="247"/>
        <v>0</v>
      </c>
      <c r="Y1439">
        <f t="shared" si="248"/>
        <v>0</v>
      </c>
      <c r="Z1439">
        <f t="shared" si="249"/>
        <v>0</v>
      </c>
      <c r="AA1439">
        <f t="shared" si="250"/>
        <v>0</v>
      </c>
      <c r="AB1439">
        <f t="shared" si="251"/>
        <v>0</v>
      </c>
      <c r="AC1439" s="25">
        <f t="shared" si="252"/>
        <v>0</v>
      </c>
    </row>
    <row r="1440" spans="1:29">
      <c r="A1440">
        <f>'Data Entry'!A1441</f>
        <v>0</v>
      </c>
      <c r="B1440">
        <f>'Data Entry'!B1441</f>
        <v>0</v>
      </c>
      <c r="C1440">
        <f>'Data Entry'!C1441</f>
        <v>0</v>
      </c>
      <c r="D1440">
        <f>'Data Entry'!M1441</f>
        <v>0</v>
      </c>
      <c r="E1440">
        <f>'Data Entry'!N1441</f>
        <v>0</v>
      </c>
      <c r="F1440">
        <f>'Data Entry'!O1441</f>
        <v>0</v>
      </c>
      <c r="G1440">
        <f>'Data Entry'!P1441</f>
        <v>0</v>
      </c>
      <c r="H1440">
        <f>'Data Entry'!Q1441</f>
        <v>0</v>
      </c>
      <c r="I1440">
        <f>'Data Entry'!R1441</f>
        <v>0</v>
      </c>
      <c r="J1440">
        <f t="shared" si="242"/>
        <v>0</v>
      </c>
      <c r="K1440" s="1">
        <f>SUMIFS('I want to cry'!C$2:C$2000,'I want to cry'!$A$2:$A$2000,$B1440,'I want to cry'!$B$2:$B$2000,$C1440)</f>
        <v>0</v>
      </c>
      <c r="L1440" s="1">
        <f>SUMIFS('I want to cry'!D$2:D$2000,'I want to cry'!$A$2:$A$2000,$B1440,'I want to cry'!$B$2:$B$2000,$C1440)</f>
        <v>0</v>
      </c>
      <c r="M1440" s="1">
        <f>SUMIFS('I want to cry'!E$2:E$2000,'I want to cry'!$A$2:$A$2000,$B1440,'I want to cry'!$B$2:$B$2000,$C1440)</f>
        <v>0</v>
      </c>
      <c r="N1440" s="1">
        <f t="shared" si="243"/>
        <v>0</v>
      </c>
      <c r="O1440" s="1">
        <f t="shared" si="244"/>
        <v>0</v>
      </c>
      <c r="P1440" s="1">
        <f t="shared" si="245"/>
        <v>0</v>
      </c>
      <c r="Q1440" s="1">
        <f>SUMIF('I have a blue banner'!A$2:A$2000,D1440,'I have a blue banner'!L$2:L$2000)</f>
        <v>0</v>
      </c>
      <c r="R1440" s="1">
        <f>SUMIF('I have a blue banner'!A$2:A$2000,F1440,'I have a blue banner'!L$2:L$2000)</f>
        <v>0</v>
      </c>
      <c r="S1440" s="1">
        <f>SUMIF('I have a blue banner'!A$2:A$2000,I1440,'I have a blue banner'!L$2:L$2000)</f>
        <v>0</v>
      </c>
      <c r="T1440" s="1">
        <f>SUMIF('I wanna go biking'!A$2:A$1000,D1440,'I wanna go biking'!D$2:D$2000)</f>
        <v>0</v>
      </c>
      <c r="U1440" s="1">
        <f>SUMIF('I wanna go biking'!A$2:A$2000,F1440,'I wanna go biking'!D$2:D$2000)</f>
        <v>0</v>
      </c>
      <c r="V1440" s="1">
        <f>SUMIF('I wanna go biking'!A$2:A$2000,H1440,'I wanna go biking'!D$2:D$2000)</f>
        <v>0</v>
      </c>
      <c r="W1440">
        <f t="shared" si="246"/>
        <v>0</v>
      </c>
      <c r="X1440">
        <f t="shared" si="247"/>
        <v>0</v>
      </c>
      <c r="Y1440">
        <f t="shared" si="248"/>
        <v>0</v>
      </c>
      <c r="Z1440">
        <f t="shared" si="249"/>
        <v>0</v>
      </c>
      <c r="AA1440">
        <f t="shared" si="250"/>
        <v>0</v>
      </c>
      <c r="AB1440">
        <f t="shared" si="251"/>
        <v>0</v>
      </c>
      <c r="AC1440" s="25">
        <f t="shared" si="252"/>
        <v>0</v>
      </c>
    </row>
    <row r="1441" spans="1:29">
      <c r="A1441">
        <f>'Data Entry'!A1442</f>
        <v>0</v>
      </c>
      <c r="B1441">
        <f>'Data Entry'!B1442</f>
        <v>0</v>
      </c>
      <c r="C1441">
        <f>'Data Entry'!C1442</f>
        <v>0</v>
      </c>
      <c r="D1441">
        <f>'Data Entry'!M1442</f>
        <v>0</v>
      </c>
      <c r="E1441">
        <f>'Data Entry'!N1442</f>
        <v>0</v>
      </c>
      <c r="F1441">
        <f>'Data Entry'!O1442</f>
        <v>0</v>
      </c>
      <c r="G1441">
        <f>'Data Entry'!P1442</f>
        <v>0</v>
      </c>
      <c r="H1441">
        <f>'Data Entry'!Q1442</f>
        <v>0</v>
      </c>
      <c r="I1441">
        <f>'Data Entry'!R1442</f>
        <v>0</v>
      </c>
      <c r="J1441">
        <f t="shared" si="242"/>
        <v>0</v>
      </c>
      <c r="K1441" s="1">
        <f>SUMIFS('I want to cry'!C$2:C$2000,'I want to cry'!$A$2:$A$2000,$B1441,'I want to cry'!$B$2:$B$2000,$C1441)</f>
        <v>0</v>
      </c>
      <c r="L1441" s="1">
        <f>SUMIFS('I want to cry'!D$2:D$2000,'I want to cry'!$A$2:$A$2000,$B1441,'I want to cry'!$B$2:$B$2000,$C1441)</f>
        <v>0</v>
      </c>
      <c r="M1441" s="1">
        <f>SUMIFS('I want to cry'!E$2:E$2000,'I want to cry'!$A$2:$A$2000,$B1441,'I want to cry'!$B$2:$B$2000,$C1441)</f>
        <v>0</v>
      </c>
      <c r="N1441" s="1">
        <f t="shared" si="243"/>
        <v>0</v>
      </c>
      <c r="O1441" s="1">
        <f t="shared" si="244"/>
        <v>0</v>
      </c>
      <c r="P1441" s="1">
        <f t="shared" si="245"/>
        <v>0</v>
      </c>
      <c r="Q1441" s="1">
        <f>SUMIF('I have a blue banner'!A$2:A$2000,D1441,'I have a blue banner'!L$2:L$2000)</f>
        <v>0</v>
      </c>
      <c r="R1441" s="1">
        <f>SUMIF('I have a blue banner'!A$2:A$2000,F1441,'I have a blue banner'!L$2:L$2000)</f>
        <v>0</v>
      </c>
      <c r="S1441" s="1">
        <f>SUMIF('I have a blue banner'!A$2:A$2000,I1441,'I have a blue banner'!L$2:L$2000)</f>
        <v>0</v>
      </c>
      <c r="T1441" s="1">
        <f>SUMIF('I wanna go biking'!A$2:A$1000,D1441,'I wanna go biking'!D$2:D$2000)</f>
        <v>0</v>
      </c>
      <c r="U1441" s="1">
        <f>SUMIF('I wanna go biking'!A$2:A$2000,F1441,'I wanna go biking'!D$2:D$2000)</f>
        <v>0</v>
      </c>
      <c r="V1441" s="1">
        <f>SUMIF('I wanna go biking'!A$2:A$2000,H1441,'I wanna go biking'!D$2:D$2000)</f>
        <v>0</v>
      </c>
      <c r="W1441">
        <f t="shared" si="246"/>
        <v>0</v>
      </c>
      <c r="X1441">
        <f t="shared" si="247"/>
        <v>0</v>
      </c>
      <c r="Y1441">
        <f t="shared" si="248"/>
        <v>0</v>
      </c>
      <c r="Z1441">
        <f t="shared" si="249"/>
        <v>0</v>
      </c>
      <c r="AA1441">
        <f t="shared" si="250"/>
        <v>0</v>
      </c>
      <c r="AB1441">
        <f t="shared" si="251"/>
        <v>0</v>
      </c>
      <c r="AC1441" s="25">
        <f t="shared" si="252"/>
        <v>0</v>
      </c>
    </row>
    <row r="1442" spans="1:29">
      <c r="A1442">
        <f>'Data Entry'!A1443</f>
        <v>0</v>
      </c>
      <c r="B1442">
        <f>'Data Entry'!B1443</f>
        <v>0</v>
      </c>
      <c r="C1442">
        <f>'Data Entry'!C1443</f>
        <v>0</v>
      </c>
      <c r="D1442">
        <f>'Data Entry'!M1443</f>
        <v>0</v>
      </c>
      <c r="E1442">
        <f>'Data Entry'!N1443</f>
        <v>0</v>
      </c>
      <c r="F1442">
        <f>'Data Entry'!O1443</f>
        <v>0</v>
      </c>
      <c r="G1442">
        <f>'Data Entry'!P1443</f>
        <v>0</v>
      </c>
      <c r="H1442">
        <f>'Data Entry'!Q1443</f>
        <v>0</v>
      </c>
      <c r="I1442">
        <f>'Data Entry'!R1443</f>
        <v>0</v>
      </c>
      <c r="J1442">
        <f t="shared" si="242"/>
        <v>0</v>
      </c>
      <c r="K1442" s="1">
        <f>SUMIFS('I want to cry'!C$2:C$2000,'I want to cry'!$A$2:$A$2000,$B1442,'I want to cry'!$B$2:$B$2000,$C1442)</f>
        <v>0</v>
      </c>
      <c r="L1442" s="1">
        <f>SUMIFS('I want to cry'!D$2:D$2000,'I want to cry'!$A$2:$A$2000,$B1442,'I want to cry'!$B$2:$B$2000,$C1442)</f>
        <v>0</v>
      </c>
      <c r="M1442" s="1">
        <f>SUMIFS('I want to cry'!E$2:E$2000,'I want to cry'!$A$2:$A$2000,$B1442,'I want to cry'!$B$2:$B$2000,$C1442)</f>
        <v>0</v>
      </c>
      <c r="N1442" s="1">
        <f t="shared" si="243"/>
        <v>0</v>
      </c>
      <c r="O1442" s="1">
        <f t="shared" si="244"/>
        <v>0</v>
      </c>
      <c r="P1442" s="1">
        <f t="shared" si="245"/>
        <v>0</v>
      </c>
      <c r="Q1442" s="1">
        <f>SUMIF('I have a blue banner'!A$2:A$2000,D1442,'I have a blue banner'!L$2:L$2000)</f>
        <v>0</v>
      </c>
      <c r="R1442" s="1">
        <f>SUMIF('I have a blue banner'!A$2:A$2000,F1442,'I have a blue banner'!L$2:L$2000)</f>
        <v>0</v>
      </c>
      <c r="S1442" s="1">
        <f>SUMIF('I have a blue banner'!A$2:A$2000,I1442,'I have a blue banner'!L$2:L$2000)</f>
        <v>0</v>
      </c>
      <c r="T1442" s="1">
        <f>SUMIF('I wanna go biking'!A$2:A$1000,D1442,'I wanna go biking'!D$2:D$2000)</f>
        <v>0</v>
      </c>
      <c r="U1442" s="1">
        <f>SUMIF('I wanna go biking'!A$2:A$2000,F1442,'I wanna go biking'!D$2:D$2000)</f>
        <v>0</v>
      </c>
      <c r="V1442" s="1">
        <f>SUMIF('I wanna go biking'!A$2:A$2000,H1442,'I wanna go biking'!D$2:D$2000)</f>
        <v>0</v>
      </c>
      <c r="W1442">
        <f t="shared" si="246"/>
        <v>0</v>
      </c>
      <c r="X1442">
        <f t="shared" si="247"/>
        <v>0</v>
      </c>
      <c r="Y1442">
        <f t="shared" si="248"/>
        <v>0</v>
      </c>
      <c r="Z1442">
        <f t="shared" si="249"/>
        <v>0</v>
      </c>
      <c r="AA1442">
        <f t="shared" si="250"/>
        <v>0</v>
      </c>
      <c r="AB1442">
        <f t="shared" si="251"/>
        <v>0</v>
      </c>
      <c r="AC1442" s="25">
        <f t="shared" si="252"/>
        <v>0</v>
      </c>
    </row>
    <row r="1443" spans="1:29">
      <c r="A1443">
        <f>'Data Entry'!A1444</f>
        <v>0</v>
      </c>
      <c r="B1443">
        <f>'Data Entry'!B1444</f>
        <v>0</v>
      </c>
      <c r="C1443">
        <f>'Data Entry'!C1444</f>
        <v>0</v>
      </c>
      <c r="D1443">
        <f>'Data Entry'!M1444</f>
        <v>0</v>
      </c>
      <c r="E1443">
        <f>'Data Entry'!N1444</f>
        <v>0</v>
      </c>
      <c r="F1443">
        <f>'Data Entry'!O1444</f>
        <v>0</v>
      </c>
      <c r="G1443">
        <f>'Data Entry'!P1444</f>
        <v>0</v>
      </c>
      <c r="H1443">
        <f>'Data Entry'!Q1444</f>
        <v>0</v>
      </c>
      <c r="I1443">
        <f>'Data Entry'!R1444</f>
        <v>0</v>
      </c>
      <c r="J1443">
        <f t="shared" si="242"/>
        <v>0</v>
      </c>
      <c r="K1443" s="1">
        <f>SUMIFS('I want to cry'!C$2:C$2000,'I want to cry'!$A$2:$A$2000,$B1443,'I want to cry'!$B$2:$B$2000,$C1443)</f>
        <v>0</v>
      </c>
      <c r="L1443" s="1">
        <f>SUMIFS('I want to cry'!D$2:D$2000,'I want to cry'!$A$2:$A$2000,$B1443,'I want to cry'!$B$2:$B$2000,$C1443)</f>
        <v>0</v>
      </c>
      <c r="M1443" s="1">
        <f>SUMIFS('I want to cry'!E$2:E$2000,'I want to cry'!$A$2:$A$2000,$B1443,'I want to cry'!$B$2:$B$2000,$C1443)</f>
        <v>0</v>
      </c>
      <c r="N1443" s="1">
        <f t="shared" si="243"/>
        <v>0</v>
      </c>
      <c r="O1443" s="1">
        <f t="shared" si="244"/>
        <v>0</v>
      </c>
      <c r="P1443" s="1">
        <f t="shared" si="245"/>
        <v>0</v>
      </c>
      <c r="Q1443" s="1">
        <f>SUMIF('I have a blue banner'!A$2:A$2000,D1443,'I have a blue banner'!L$2:L$2000)</f>
        <v>0</v>
      </c>
      <c r="R1443" s="1">
        <f>SUMIF('I have a blue banner'!A$2:A$2000,F1443,'I have a blue banner'!L$2:L$2000)</f>
        <v>0</v>
      </c>
      <c r="S1443" s="1">
        <f>SUMIF('I have a blue banner'!A$2:A$2000,I1443,'I have a blue banner'!L$2:L$2000)</f>
        <v>0</v>
      </c>
      <c r="T1443" s="1">
        <f>SUMIF('I wanna go biking'!A$2:A$1000,D1443,'I wanna go biking'!D$2:D$2000)</f>
        <v>0</v>
      </c>
      <c r="U1443" s="1">
        <f>SUMIF('I wanna go biking'!A$2:A$2000,F1443,'I wanna go biking'!D$2:D$2000)</f>
        <v>0</v>
      </c>
      <c r="V1443" s="1">
        <f>SUMIF('I wanna go biking'!A$2:A$2000,H1443,'I wanna go biking'!D$2:D$2000)</f>
        <v>0</v>
      </c>
      <c r="W1443">
        <f t="shared" si="246"/>
        <v>0</v>
      </c>
      <c r="X1443">
        <f t="shared" si="247"/>
        <v>0</v>
      </c>
      <c r="Y1443">
        <f t="shared" si="248"/>
        <v>0</v>
      </c>
      <c r="Z1443">
        <f t="shared" si="249"/>
        <v>0</v>
      </c>
      <c r="AA1443">
        <f t="shared" si="250"/>
        <v>0</v>
      </c>
      <c r="AB1443">
        <f t="shared" si="251"/>
        <v>0</v>
      </c>
      <c r="AC1443" s="25">
        <f t="shared" si="252"/>
        <v>0</v>
      </c>
    </row>
    <row r="1444" spans="1:29">
      <c r="A1444">
        <f>'Data Entry'!A1445</f>
        <v>0</v>
      </c>
      <c r="B1444">
        <f>'Data Entry'!B1445</f>
        <v>0</v>
      </c>
      <c r="C1444">
        <f>'Data Entry'!C1445</f>
        <v>0</v>
      </c>
      <c r="D1444">
        <f>'Data Entry'!M1445</f>
        <v>0</v>
      </c>
      <c r="E1444">
        <f>'Data Entry'!N1445</f>
        <v>0</v>
      </c>
      <c r="F1444">
        <f>'Data Entry'!O1445</f>
        <v>0</v>
      </c>
      <c r="G1444">
        <f>'Data Entry'!P1445</f>
        <v>0</v>
      </c>
      <c r="H1444">
        <f>'Data Entry'!Q1445</f>
        <v>0</v>
      </c>
      <c r="I1444">
        <f>'Data Entry'!R1445</f>
        <v>0</v>
      </c>
      <c r="J1444">
        <f t="shared" si="242"/>
        <v>0</v>
      </c>
      <c r="K1444" s="1">
        <f>SUMIFS('I want to cry'!C$2:C$2000,'I want to cry'!$A$2:$A$2000,$B1444,'I want to cry'!$B$2:$B$2000,$C1444)</f>
        <v>0</v>
      </c>
      <c r="L1444" s="1">
        <f>SUMIFS('I want to cry'!D$2:D$2000,'I want to cry'!$A$2:$A$2000,$B1444,'I want to cry'!$B$2:$B$2000,$C1444)</f>
        <v>0</v>
      </c>
      <c r="M1444" s="1">
        <f>SUMIFS('I want to cry'!E$2:E$2000,'I want to cry'!$A$2:$A$2000,$B1444,'I want to cry'!$B$2:$B$2000,$C1444)</f>
        <v>0</v>
      </c>
      <c r="N1444" s="1">
        <f t="shared" si="243"/>
        <v>0</v>
      </c>
      <c r="O1444" s="1">
        <f t="shared" si="244"/>
        <v>0</v>
      </c>
      <c r="P1444" s="1">
        <f t="shared" si="245"/>
        <v>0</v>
      </c>
      <c r="Q1444" s="1">
        <f>SUMIF('I have a blue banner'!A$2:A$2000,D1444,'I have a blue banner'!L$2:L$2000)</f>
        <v>0</v>
      </c>
      <c r="R1444" s="1">
        <f>SUMIF('I have a blue banner'!A$2:A$2000,F1444,'I have a blue banner'!L$2:L$2000)</f>
        <v>0</v>
      </c>
      <c r="S1444" s="1">
        <f>SUMIF('I have a blue banner'!A$2:A$2000,I1444,'I have a blue banner'!L$2:L$2000)</f>
        <v>0</v>
      </c>
      <c r="T1444" s="1">
        <f>SUMIF('I wanna go biking'!A$2:A$1000,D1444,'I wanna go biking'!D$2:D$2000)</f>
        <v>0</v>
      </c>
      <c r="U1444" s="1">
        <f>SUMIF('I wanna go biking'!A$2:A$2000,F1444,'I wanna go biking'!D$2:D$2000)</f>
        <v>0</v>
      </c>
      <c r="V1444" s="1">
        <f>SUMIF('I wanna go biking'!A$2:A$2000,H1444,'I wanna go biking'!D$2:D$2000)</f>
        <v>0</v>
      </c>
      <c r="W1444">
        <f t="shared" si="246"/>
        <v>0</v>
      </c>
      <c r="X1444">
        <f t="shared" si="247"/>
        <v>0</v>
      </c>
      <c r="Y1444">
        <f t="shared" si="248"/>
        <v>0</v>
      </c>
      <c r="Z1444">
        <f t="shared" si="249"/>
        <v>0</v>
      </c>
      <c r="AA1444">
        <f t="shared" si="250"/>
        <v>0</v>
      </c>
      <c r="AB1444">
        <f t="shared" si="251"/>
        <v>0</v>
      </c>
      <c r="AC1444" s="25">
        <f t="shared" si="252"/>
        <v>0</v>
      </c>
    </row>
    <row r="1445" spans="1:29">
      <c r="A1445">
        <f>'Data Entry'!A1446</f>
        <v>0</v>
      </c>
      <c r="B1445">
        <f>'Data Entry'!B1446</f>
        <v>0</v>
      </c>
      <c r="C1445">
        <f>'Data Entry'!C1446</f>
        <v>0</v>
      </c>
      <c r="D1445">
        <f>'Data Entry'!M1446</f>
        <v>0</v>
      </c>
      <c r="E1445">
        <f>'Data Entry'!N1446</f>
        <v>0</v>
      </c>
      <c r="F1445">
        <f>'Data Entry'!O1446</f>
        <v>0</v>
      </c>
      <c r="G1445">
        <f>'Data Entry'!P1446</f>
        <v>0</v>
      </c>
      <c r="H1445">
        <f>'Data Entry'!Q1446</f>
        <v>0</v>
      </c>
      <c r="I1445">
        <f>'Data Entry'!R1446</f>
        <v>0</v>
      </c>
      <c r="J1445">
        <f t="shared" si="242"/>
        <v>0</v>
      </c>
      <c r="K1445" s="1">
        <f>SUMIFS('I want to cry'!C$2:C$2000,'I want to cry'!$A$2:$A$2000,$B1445,'I want to cry'!$B$2:$B$2000,$C1445)</f>
        <v>0</v>
      </c>
      <c r="L1445" s="1">
        <f>SUMIFS('I want to cry'!D$2:D$2000,'I want to cry'!$A$2:$A$2000,$B1445,'I want to cry'!$B$2:$B$2000,$C1445)</f>
        <v>0</v>
      </c>
      <c r="M1445" s="1">
        <f>SUMIFS('I want to cry'!E$2:E$2000,'I want to cry'!$A$2:$A$2000,$B1445,'I want to cry'!$B$2:$B$2000,$C1445)</f>
        <v>0</v>
      </c>
      <c r="N1445" s="1">
        <f t="shared" si="243"/>
        <v>0</v>
      </c>
      <c r="O1445" s="1">
        <f t="shared" si="244"/>
        <v>0</v>
      </c>
      <c r="P1445" s="1">
        <f t="shared" si="245"/>
        <v>0</v>
      </c>
      <c r="Q1445" s="1">
        <f>SUMIF('I have a blue banner'!A$2:A$2000,D1445,'I have a blue banner'!L$2:L$2000)</f>
        <v>0</v>
      </c>
      <c r="R1445" s="1">
        <f>SUMIF('I have a blue banner'!A$2:A$2000,F1445,'I have a blue banner'!L$2:L$2000)</f>
        <v>0</v>
      </c>
      <c r="S1445" s="1">
        <f>SUMIF('I have a blue banner'!A$2:A$2000,I1445,'I have a blue banner'!L$2:L$2000)</f>
        <v>0</v>
      </c>
      <c r="T1445" s="1">
        <f>SUMIF('I wanna go biking'!A$2:A$1000,D1445,'I wanna go biking'!D$2:D$2000)</f>
        <v>0</v>
      </c>
      <c r="U1445" s="1">
        <f>SUMIF('I wanna go biking'!A$2:A$2000,F1445,'I wanna go biking'!D$2:D$2000)</f>
        <v>0</v>
      </c>
      <c r="V1445" s="1">
        <f>SUMIF('I wanna go biking'!A$2:A$2000,H1445,'I wanna go biking'!D$2:D$2000)</f>
        <v>0</v>
      </c>
      <c r="W1445">
        <f t="shared" si="246"/>
        <v>0</v>
      </c>
      <c r="X1445">
        <f t="shared" si="247"/>
        <v>0</v>
      </c>
      <c r="Y1445">
        <f t="shared" si="248"/>
        <v>0</v>
      </c>
      <c r="Z1445">
        <f t="shared" si="249"/>
        <v>0</v>
      </c>
      <c r="AA1445">
        <f t="shared" si="250"/>
        <v>0</v>
      </c>
      <c r="AB1445">
        <f t="shared" si="251"/>
        <v>0</v>
      </c>
      <c r="AC1445" s="25">
        <f t="shared" si="252"/>
        <v>0</v>
      </c>
    </row>
    <row r="1446" spans="1:29">
      <c r="A1446">
        <f>'Data Entry'!A1447</f>
        <v>0</v>
      </c>
      <c r="B1446">
        <f>'Data Entry'!B1447</f>
        <v>0</v>
      </c>
      <c r="C1446">
        <f>'Data Entry'!C1447</f>
        <v>0</v>
      </c>
      <c r="D1446">
        <f>'Data Entry'!M1447</f>
        <v>0</v>
      </c>
      <c r="E1446">
        <f>'Data Entry'!N1447</f>
        <v>0</v>
      </c>
      <c r="F1446">
        <f>'Data Entry'!O1447</f>
        <v>0</v>
      </c>
      <c r="G1446">
        <f>'Data Entry'!P1447</f>
        <v>0</v>
      </c>
      <c r="H1446">
        <f>'Data Entry'!Q1447</f>
        <v>0</v>
      </c>
      <c r="I1446">
        <f>'Data Entry'!R1447</f>
        <v>0</v>
      </c>
      <c r="J1446">
        <f t="shared" si="242"/>
        <v>0</v>
      </c>
      <c r="K1446" s="1">
        <f>SUMIFS('I want to cry'!C$2:C$2000,'I want to cry'!$A$2:$A$2000,$B1446,'I want to cry'!$B$2:$B$2000,$C1446)</f>
        <v>0</v>
      </c>
      <c r="L1446" s="1">
        <f>SUMIFS('I want to cry'!D$2:D$2000,'I want to cry'!$A$2:$A$2000,$B1446,'I want to cry'!$B$2:$B$2000,$C1446)</f>
        <v>0</v>
      </c>
      <c r="M1446" s="1">
        <f>SUMIFS('I want to cry'!E$2:E$2000,'I want to cry'!$A$2:$A$2000,$B1446,'I want to cry'!$B$2:$B$2000,$C1446)</f>
        <v>0</v>
      </c>
      <c r="N1446" s="1">
        <f t="shared" si="243"/>
        <v>0</v>
      </c>
      <c r="O1446" s="1">
        <f t="shared" si="244"/>
        <v>0</v>
      </c>
      <c r="P1446" s="1">
        <f t="shared" si="245"/>
        <v>0</v>
      </c>
      <c r="Q1446" s="1">
        <f>SUMIF('I have a blue banner'!A$2:A$2000,D1446,'I have a blue banner'!L$2:L$2000)</f>
        <v>0</v>
      </c>
      <c r="R1446" s="1">
        <f>SUMIF('I have a blue banner'!A$2:A$2000,F1446,'I have a blue banner'!L$2:L$2000)</f>
        <v>0</v>
      </c>
      <c r="S1446" s="1">
        <f>SUMIF('I have a blue banner'!A$2:A$2000,I1446,'I have a blue banner'!L$2:L$2000)</f>
        <v>0</v>
      </c>
      <c r="T1446" s="1">
        <f>SUMIF('I wanna go biking'!A$2:A$1000,D1446,'I wanna go biking'!D$2:D$2000)</f>
        <v>0</v>
      </c>
      <c r="U1446" s="1">
        <f>SUMIF('I wanna go biking'!A$2:A$2000,F1446,'I wanna go biking'!D$2:D$2000)</f>
        <v>0</v>
      </c>
      <c r="V1446" s="1">
        <f>SUMIF('I wanna go biking'!A$2:A$2000,H1446,'I wanna go biking'!D$2:D$2000)</f>
        <v>0</v>
      </c>
      <c r="W1446">
        <f t="shared" si="246"/>
        <v>0</v>
      </c>
      <c r="X1446">
        <f t="shared" si="247"/>
        <v>0</v>
      </c>
      <c r="Y1446">
        <f t="shared" si="248"/>
        <v>0</v>
      </c>
      <c r="Z1446">
        <f t="shared" si="249"/>
        <v>0</v>
      </c>
      <c r="AA1446">
        <f t="shared" si="250"/>
        <v>0</v>
      </c>
      <c r="AB1446">
        <f t="shared" si="251"/>
        <v>0</v>
      </c>
      <c r="AC1446" s="25">
        <f t="shared" si="252"/>
        <v>0</v>
      </c>
    </row>
    <row r="1447" spans="1:29">
      <c r="A1447">
        <f>'Data Entry'!A1448</f>
        <v>0</v>
      </c>
      <c r="B1447">
        <f>'Data Entry'!B1448</f>
        <v>0</v>
      </c>
      <c r="C1447">
        <f>'Data Entry'!C1448</f>
        <v>0</v>
      </c>
      <c r="D1447">
        <f>'Data Entry'!M1448</f>
        <v>0</v>
      </c>
      <c r="E1447">
        <f>'Data Entry'!N1448</f>
        <v>0</v>
      </c>
      <c r="F1447">
        <f>'Data Entry'!O1448</f>
        <v>0</v>
      </c>
      <c r="G1447">
        <f>'Data Entry'!P1448</f>
        <v>0</v>
      </c>
      <c r="H1447">
        <f>'Data Entry'!Q1448</f>
        <v>0</v>
      </c>
      <c r="I1447">
        <f>'Data Entry'!R1448</f>
        <v>0</v>
      </c>
      <c r="J1447">
        <f t="shared" si="242"/>
        <v>0</v>
      </c>
      <c r="K1447" s="1">
        <f>SUMIFS('I want to cry'!C$2:C$2000,'I want to cry'!$A$2:$A$2000,$B1447,'I want to cry'!$B$2:$B$2000,$C1447)</f>
        <v>0</v>
      </c>
      <c r="L1447" s="1">
        <f>SUMIFS('I want to cry'!D$2:D$2000,'I want to cry'!$A$2:$A$2000,$B1447,'I want to cry'!$B$2:$B$2000,$C1447)</f>
        <v>0</v>
      </c>
      <c r="M1447" s="1">
        <f>SUMIFS('I want to cry'!E$2:E$2000,'I want to cry'!$A$2:$A$2000,$B1447,'I want to cry'!$B$2:$B$2000,$C1447)</f>
        <v>0</v>
      </c>
      <c r="N1447" s="1">
        <f t="shared" si="243"/>
        <v>0</v>
      </c>
      <c r="O1447" s="1">
        <f t="shared" si="244"/>
        <v>0</v>
      </c>
      <c r="P1447" s="1">
        <f t="shared" si="245"/>
        <v>0</v>
      </c>
      <c r="Q1447" s="1">
        <f>SUMIF('I have a blue banner'!A$2:A$2000,D1447,'I have a blue banner'!L$2:L$2000)</f>
        <v>0</v>
      </c>
      <c r="R1447" s="1">
        <f>SUMIF('I have a blue banner'!A$2:A$2000,F1447,'I have a blue banner'!L$2:L$2000)</f>
        <v>0</v>
      </c>
      <c r="S1447" s="1">
        <f>SUMIF('I have a blue banner'!A$2:A$2000,I1447,'I have a blue banner'!L$2:L$2000)</f>
        <v>0</v>
      </c>
      <c r="T1447" s="1">
        <f>SUMIF('I wanna go biking'!A$2:A$1000,D1447,'I wanna go biking'!D$2:D$2000)</f>
        <v>0</v>
      </c>
      <c r="U1447" s="1">
        <f>SUMIF('I wanna go biking'!A$2:A$2000,F1447,'I wanna go biking'!D$2:D$2000)</f>
        <v>0</v>
      </c>
      <c r="V1447" s="1">
        <f>SUMIF('I wanna go biking'!A$2:A$2000,H1447,'I wanna go biking'!D$2:D$2000)</f>
        <v>0</v>
      </c>
      <c r="W1447">
        <f t="shared" si="246"/>
        <v>0</v>
      </c>
      <c r="X1447">
        <f t="shared" si="247"/>
        <v>0</v>
      </c>
      <c r="Y1447">
        <f t="shared" si="248"/>
        <v>0</v>
      </c>
      <c r="Z1447">
        <f t="shared" si="249"/>
        <v>0</v>
      </c>
      <c r="AA1447">
        <f t="shared" si="250"/>
        <v>0</v>
      </c>
      <c r="AB1447">
        <f t="shared" si="251"/>
        <v>0</v>
      </c>
      <c r="AC1447" s="25">
        <f t="shared" si="252"/>
        <v>0</v>
      </c>
    </row>
    <row r="1448" spans="1:29">
      <c r="A1448">
        <f>'Data Entry'!A1449</f>
        <v>0</v>
      </c>
      <c r="B1448">
        <f>'Data Entry'!B1449</f>
        <v>0</v>
      </c>
      <c r="C1448">
        <f>'Data Entry'!C1449</f>
        <v>0</v>
      </c>
      <c r="D1448">
        <f>'Data Entry'!M1449</f>
        <v>0</v>
      </c>
      <c r="E1448">
        <f>'Data Entry'!N1449</f>
        <v>0</v>
      </c>
      <c r="F1448">
        <f>'Data Entry'!O1449</f>
        <v>0</v>
      </c>
      <c r="G1448">
        <f>'Data Entry'!P1449</f>
        <v>0</v>
      </c>
      <c r="H1448">
        <f>'Data Entry'!Q1449</f>
        <v>0</v>
      </c>
      <c r="I1448">
        <f>'Data Entry'!R1449</f>
        <v>0</v>
      </c>
      <c r="J1448">
        <f t="shared" si="242"/>
        <v>0</v>
      </c>
      <c r="K1448" s="1">
        <f>SUMIFS('I want to cry'!C$2:C$2000,'I want to cry'!$A$2:$A$2000,$B1448,'I want to cry'!$B$2:$B$2000,$C1448)</f>
        <v>0</v>
      </c>
      <c r="L1448" s="1">
        <f>SUMIFS('I want to cry'!D$2:D$2000,'I want to cry'!$A$2:$A$2000,$B1448,'I want to cry'!$B$2:$B$2000,$C1448)</f>
        <v>0</v>
      </c>
      <c r="M1448" s="1">
        <f>SUMIFS('I want to cry'!E$2:E$2000,'I want to cry'!$A$2:$A$2000,$B1448,'I want to cry'!$B$2:$B$2000,$C1448)</f>
        <v>0</v>
      </c>
      <c r="N1448" s="1">
        <f t="shared" si="243"/>
        <v>0</v>
      </c>
      <c r="O1448" s="1">
        <f t="shared" si="244"/>
        <v>0</v>
      </c>
      <c r="P1448" s="1">
        <f t="shared" si="245"/>
        <v>0</v>
      </c>
      <c r="Q1448" s="1">
        <f>SUMIF('I have a blue banner'!A$2:A$2000,D1448,'I have a blue banner'!L$2:L$2000)</f>
        <v>0</v>
      </c>
      <c r="R1448" s="1">
        <f>SUMIF('I have a blue banner'!A$2:A$2000,F1448,'I have a blue banner'!L$2:L$2000)</f>
        <v>0</v>
      </c>
      <c r="S1448" s="1">
        <f>SUMIF('I have a blue banner'!A$2:A$2000,I1448,'I have a blue banner'!L$2:L$2000)</f>
        <v>0</v>
      </c>
      <c r="T1448" s="1">
        <f>SUMIF('I wanna go biking'!A$2:A$1000,D1448,'I wanna go biking'!D$2:D$2000)</f>
        <v>0</v>
      </c>
      <c r="U1448" s="1">
        <f>SUMIF('I wanna go biking'!A$2:A$2000,F1448,'I wanna go biking'!D$2:D$2000)</f>
        <v>0</v>
      </c>
      <c r="V1448" s="1">
        <f>SUMIF('I wanna go biking'!A$2:A$2000,H1448,'I wanna go biking'!D$2:D$2000)</f>
        <v>0</v>
      </c>
      <c r="W1448">
        <f t="shared" si="246"/>
        <v>0</v>
      </c>
      <c r="X1448">
        <f t="shared" si="247"/>
        <v>0</v>
      </c>
      <c r="Y1448">
        <f t="shared" si="248"/>
        <v>0</v>
      </c>
      <c r="Z1448">
        <f t="shared" si="249"/>
        <v>0</v>
      </c>
      <c r="AA1448">
        <f t="shared" si="250"/>
        <v>0</v>
      </c>
      <c r="AB1448">
        <f t="shared" si="251"/>
        <v>0</v>
      </c>
      <c r="AC1448" s="25">
        <f t="shared" si="252"/>
        <v>0</v>
      </c>
    </row>
    <row r="1449" spans="1:29">
      <c r="A1449">
        <f>'Data Entry'!A1450</f>
        <v>0</v>
      </c>
      <c r="B1449">
        <f>'Data Entry'!B1450</f>
        <v>0</v>
      </c>
      <c r="C1449">
        <f>'Data Entry'!C1450</f>
        <v>0</v>
      </c>
      <c r="D1449">
        <f>'Data Entry'!M1450</f>
        <v>0</v>
      </c>
      <c r="E1449">
        <f>'Data Entry'!N1450</f>
        <v>0</v>
      </c>
      <c r="F1449">
        <f>'Data Entry'!O1450</f>
        <v>0</v>
      </c>
      <c r="G1449">
        <f>'Data Entry'!P1450</f>
        <v>0</v>
      </c>
      <c r="H1449">
        <f>'Data Entry'!Q1450</f>
        <v>0</v>
      </c>
      <c r="I1449">
        <f>'Data Entry'!R1450</f>
        <v>0</v>
      </c>
      <c r="J1449">
        <f t="shared" si="242"/>
        <v>0</v>
      </c>
      <c r="K1449" s="1">
        <f>SUMIFS('I want to cry'!C$2:C$2000,'I want to cry'!$A$2:$A$2000,$B1449,'I want to cry'!$B$2:$B$2000,$C1449)</f>
        <v>0</v>
      </c>
      <c r="L1449" s="1">
        <f>SUMIFS('I want to cry'!D$2:D$2000,'I want to cry'!$A$2:$A$2000,$B1449,'I want to cry'!$B$2:$B$2000,$C1449)</f>
        <v>0</v>
      </c>
      <c r="M1449" s="1">
        <f>SUMIFS('I want to cry'!E$2:E$2000,'I want to cry'!$A$2:$A$2000,$B1449,'I want to cry'!$B$2:$B$2000,$C1449)</f>
        <v>0</v>
      </c>
      <c r="N1449" s="1">
        <f t="shared" si="243"/>
        <v>0</v>
      </c>
      <c r="O1449" s="1">
        <f t="shared" si="244"/>
        <v>0</v>
      </c>
      <c r="P1449" s="1">
        <f t="shared" si="245"/>
        <v>0</v>
      </c>
      <c r="Q1449" s="1">
        <f>SUMIF('I have a blue banner'!A$2:A$2000,D1449,'I have a blue banner'!L$2:L$2000)</f>
        <v>0</v>
      </c>
      <c r="R1449" s="1">
        <f>SUMIF('I have a blue banner'!A$2:A$2000,F1449,'I have a blue banner'!L$2:L$2000)</f>
        <v>0</v>
      </c>
      <c r="S1449" s="1">
        <f>SUMIF('I have a blue banner'!A$2:A$2000,I1449,'I have a blue banner'!L$2:L$2000)</f>
        <v>0</v>
      </c>
      <c r="T1449" s="1">
        <f>SUMIF('I wanna go biking'!A$2:A$1000,D1449,'I wanna go biking'!D$2:D$2000)</f>
        <v>0</v>
      </c>
      <c r="U1449" s="1">
        <f>SUMIF('I wanna go biking'!A$2:A$2000,F1449,'I wanna go biking'!D$2:D$2000)</f>
        <v>0</v>
      </c>
      <c r="V1449" s="1">
        <f>SUMIF('I wanna go biking'!A$2:A$2000,H1449,'I wanna go biking'!D$2:D$2000)</f>
        <v>0</v>
      </c>
      <c r="W1449">
        <f t="shared" si="246"/>
        <v>0</v>
      </c>
      <c r="X1449">
        <f t="shared" si="247"/>
        <v>0</v>
      </c>
      <c r="Y1449">
        <f t="shared" si="248"/>
        <v>0</v>
      </c>
      <c r="Z1449">
        <f t="shared" si="249"/>
        <v>0</v>
      </c>
      <c r="AA1449">
        <f t="shared" si="250"/>
        <v>0</v>
      </c>
      <c r="AB1449">
        <f t="shared" si="251"/>
        <v>0</v>
      </c>
      <c r="AC1449" s="25">
        <f t="shared" si="252"/>
        <v>0</v>
      </c>
    </row>
    <row r="1450" spans="1:29">
      <c r="A1450">
        <f>'Data Entry'!A1451</f>
        <v>0</v>
      </c>
      <c r="B1450">
        <f>'Data Entry'!B1451</f>
        <v>0</v>
      </c>
      <c r="C1450">
        <f>'Data Entry'!C1451</f>
        <v>0</v>
      </c>
      <c r="D1450">
        <f>'Data Entry'!M1451</f>
        <v>0</v>
      </c>
      <c r="E1450">
        <f>'Data Entry'!N1451</f>
        <v>0</v>
      </c>
      <c r="F1450">
        <f>'Data Entry'!O1451</f>
        <v>0</v>
      </c>
      <c r="G1450">
        <f>'Data Entry'!P1451</f>
        <v>0</v>
      </c>
      <c r="H1450">
        <f>'Data Entry'!Q1451</f>
        <v>0</v>
      </c>
      <c r="I1450">
        <f>'Data Entry'!R1451</f>
        <v>0</v>
      </c>
      <c r="J1450">
        <f t="shared" ref="J1450:J1513" si="253">E1450+G1450+I1450</f>
        <v>0</v>
      </c>
      <c r="K1450" s="1">
        <f>SUMIFS('I want to cry'!C$2:C$2000,'I want to cry'!$A$2:$A$2000,$B1450,'I want to cry'!$B$2:$B$2000,$C1450)</f>
        <v>0</v>
      </c>
      <c r="L1450" s="1">
        <f>SUMIFS('I want to cry'!D$2:D$2000,'I want to cry'!$A$2:$A$2000,$B1450,'I want to cry'!$B$2:$B$2000,$C1450)</f>
        <v>0</v>
      </c>
      <c r="M1450" s="1">
        <f>SUMIFS('I want to cry'!E$2:E$2000,'I want to cry'!$A$2:$A$2000,$B1450,'I want to cry'!$B$2:$B$2000,$C1450)</f>
        <v>0</v>
      </c>
      <c r="N1450" s="1">
        <f t="shared" ref="N1450:N1513" si="254">IF(K1450&lt;1.5,0,IF(E1450&lt;2.5,0,E1450/K1450))</f>
        <v>0</v>
      </c>
      <c r="O1450" s="1">
        <f t="shared" ref="O1450:O1513" si="255">IF(L1450&lt;1.5,0,IF(G1450&lt;2.5,0,G1450/L1450))</f>
        <v>0</v>
      </c>
      <c r="P1450" s="1">
        <f t="shared" ref="P1450:P1513" si="256">IF(M1450&lt;1.5,0,IF(I1450&lt;2.5,0,I1450/M1450))</f>
        <v>0</v>
      </c>
      <c r="Q1450" s="1">
        <f>SUMIF('I have a blue banner'!A$2:A$2000,D1450,'I have a blue banner'!L$2:L$2000)</f>
        <v>0</v>
      </c>
      <c r="R1450" s="1">
        <f>SUMIF('I have a blue banner'!A$2:A$2000,F1450,'I have a blue banner'!L$2:L$2000)</f>
        <v>0</v>
      </c>
      <c r="S1450" s="1">
        <f>SUMIF('I have a blue banner'!A$2:A$2000,I1450,'I have a blue banner'!L$2:L$2000)</f>
        <v>0</v>
      </c>
      <c r="T1450" s="1">
        <f>SUMIF('I wanna go biking'!A$2:A$1000,D1450,'I wanna go biking'!D$2:D$2000)</f>
        <v>0</v>
      </c>
      <c r="U1450" s="1">
        <f>SUMIF('I wanna go biking'!A$2:A$2000,F1450,'I wanna go biking'!D$2:D$2000)</f>
        <v>0</v>
      </c>
      <c r="V1450" s="1">
        <f>SUMIF('I wanna go biking'!A$2:A$2000,H1450,'I wanna go biking'!D$2:D$2000)</f>
        <v>0</v>
      </c>
      <c r="W1450">
        <f t="shared" ref="W1450:W1513" si="257">T1450-Q1450</f>
        <v>0</v>
      </c>
      <c r="X1450">
        <f t="shared" ref="X1450:X1513" si="258">U1450-R1450</f>
        <v>0</v>
      </c>
      <c r="Y1450">
        <f t="shared" ref="Y1450:Y1513" si="259">V1450-S1450</f>
        <v>0</v>
      </c>
      <c r="Z1450">
        <f t="shared" ref="Z1450:Z1513" si="260">W1450*N1450</f>
        <v>0</v>
      </c>
      <c r="AA1450">
        <f t="shared" ref="AA1450:AA1513" si="261">X1450*O1450</f>
        <v>0</v>
      </c>
      <c r="AB1450">
        <f t="shared" ref="AB1450:AB1513" si="262">Y1450*P1450</f>
        <v>0</v>
      </c>
      <c r="AC1450" s="25">
        <f t="shared" ref="AC1450:AC1513" si="263">SUM(Z1450:AB1450)</f>
        <v>0</v>
      </c>
    </row>
    <row r="1451" spans="1:29">
      <c r="A1451">
        <f>'Data Entry'!A1452</f>
        <v>0</v>
      </c>
      <c r="B1451">
        <f>'Data Entry'!B1452</f>
        <v>0</v>
      </c>
      <c r="C1451">
        <f>'Data Entry'!C1452</f>
        <v>0</v>
      </c>
      <c r="D1451">
        <f>'Data Entry'!M1452</f>
        <v>0</v>
      </c>
      <c r="E1451">
        <f>'Data Entry'!N1452</f>
        <v>0</v>
      </c>
      <c r="F1451">
        <f>'Data Entry'!O1452</f>
        <v>0</v>
      </c>
      <c r="G1451">
        <f>'Data Entry'!P1452</f>
        <v>0</v>
      </c>
      <c r="H1451">
        <f>'Data Entry'!Q1452</f>
        <v>0</v>
      </c>
      <c r="I1451">
        <f>'Data Entry'!R1452</f>
        <v>0</v>
      </c>
      <c r="J1451">
        <f t="shared" si="253"/>
        <v>0</v>
      </c>
      <c r="K1451" s="1">
        <f>SUMIFS('I want to cry'!C$2:C$2000,'I want to cry'!$A$2:$A$2000,$B1451,'I want to cry'!$B$2:$B$2000,$C1451)</f>
        <v>0</v>
      </c>
      <c r="L1451" s="1">
        <f>SUMIFS('I want to cry'!D$2:D$2000,'I want to cry'!$A$2:$A$2000,$B1451,'I want to cry'!$B$2:$B$2000,$C1451)</f>
        <v>0</v>
      </c>
      <c r="M1451" s="1">
        <f>SUMIFS('I want to cry'!E$2:E$2000,'I want to cry'!$A$2:$A$2000,$B1451,'I want to cry'!$B$2:$B$2000,$C1451)</f>
        <v>0</v>
      </c>
      <c r="N1451" s="1">
        <f t="shared" si="254"/>
        <v>0</v>
      </c>
      <c r="O1451" s="1">
        <f t="shared" si="255"/>
        <v>0</v>
      </c>
      <c r="P1451" s="1">
        <f t="shared" si="256"/>
        <v>0</v>
      </c>
      <c r="Q1451" s="1">
        <f>SUMIF('I have a blue banner'!A$2:A$2000,D1451,'I have a blue banner'!L$2:L$2000)</f>
        <v>0</v>
      </c>
      <c r="R1451" s="1">
        <f>SUMIF('I have a blue banner'!A$2:A$2000,F1451,'I have a blue banner'!L$2:L$2000)</f>
        <v>0</v>
      </c>
      <c r="S1451" s="1">
        <f>SUMIF('I have a blue banner'!A$2:A$2000,I1451,'I have a blue banner'!L$2:L$2000)</f>
        <v>0</v>
      </c>
      <c r="T1451" s="1">
        <f>SUMIF('I wanna go biking'!A$2:A$1000,D1451,'I wanna go biking'!D$2:D$2000)</f>
        <v>0</v>
      </c>
      <c r="U1451" s="1">
        <f>SUMIF('I wanna go biking'!A$2:A$2000,F1451,'I wanna go biking'!D$2:D$2000)</f>
        <v>0</v>
      </c>
      <c r="V1451" s="1">
        <f>SUMIF('I wanna go biking'!A$2:A$2000,H1451,'I wanna go biking'!D$2:D$2000)</f>
        <v>0</v>
      </c>
      <c r="W1451">
        <f t="shared" si="257"/>
        <v>0</v>
      </c>
      <c r="X1451">
        <f t="shared" si="258"/>
        <v>0</v>
      </c>
      <c r="Y1451">
        <f t="shared" si="259"/>
        <v>0</v>
      </c>
      <c r="Z1451">
        <f t="shared" si="260"/>
        <v>0</v>
      </c>
      <c r="AA1451">
        <f t="shared" si="261"/>
        <v>0</v>
      </c>
      <c r="AB1451">
        <f t="shared" si="262"/>
        <v>0</v>
      </c>
      <c r="AC1451" s="25">
        <f t="shared" si="263"/>
        <v>0</v>
      </c>
    </row>
    <row r="1452" spans="1:29">
      <c r="A1452">
        <f>'Data Entry'!A1453</f>
        <v>0</v>
      </c>
      <c r="B1452">
        <f>'Data Entry'!B1453</f>
        <v>0</v>
      </c>
      <c r="C1452">
        <f>'Data Entry'!C1453</f>
        <v>0</v>
      </c>
      <c r="D1452">
        <f>'Data Entry'!M1453</f>
        <v>0</v>
      </c>
      <c r="E1452">
        <f>'Data Entry'!N1453</f>
        <v>0</v>
      </c>
      <c r="F1452">
        <f>'Data Entry'!O1453</f>
        <v>0</v>
      </c>
      <c r="G1452">
        <f>'Data Entry'!P1453</f>
        <v>0</v>
      </c>
      <c r="H1452">
        <f>'Data Entry'!Q1453</f>
        <v>0</v>
      </c>
      <c r="I1452">
        <f>'Data Entry'!R1453</f>
        <v>0</v>
      </c>
      <c r="J1452">
        <f t="shared" si="253"/>
        <v>0</v>
      </c>
      <c r="K1452" s="1">
        <f>SUMIFS('I want to cry'!C$2:C$2000,'I want to cry'!$A$2:$A$2000,$B1452,'I want to cry'!$B$2:$B$2000,$C1452)</f>
        <v>0</v>
      </c>
      <c r="L1452" s="1">
        <f>SUMIFS('I want to cry'!D$2:D$2000,'I want to cry'!$A$2:$A$2000,$B1452,'I want to cry'!$B$2:$B$2000,$C1452)</f>
        <v>0</v>
      </c>
      <c r="M1452" s="1">
        <f>SUMIFS('I want to cry'!E$2:E$2000,'I want to cry'!$A$2:$A$2000,$B1452,'I want to cry'!$B$2:$B$2000,$C1452)</f>
        <v>0</v>
      </c>
      <c r="N1452" s="1">
        <f t="shared" si="254"/>
        <v>0</v>
      </c>
      <c r="O1452" s="1">
        <f t="shared" si="255"/>
        <v>0</v>
      </c>
      <c r="P1452" s="1">
        <f t="shared" si="256"/>
        <v>0</v>
      </c>
      <c r="Q1452" s="1">
        <f>SUMIF('I have a blue banner'!A$2:A$2000,D1452,'I have a blue banner'!L$2:L$2000)</f>
        <v>0</v>
      </c>
      <c r="R1452" s="1">
        <f>SUMIF('I have a blue banner'!A$2:A$2000,F1452,'I have a blue banner'!L$2:L$2000)</f>
        <v>0</v>
      </c>
      <c r="S1452" s="1">
        <f>SUMIF('I have a blue banner'!A$2:A$2000,I1452,'I have a blue banner'!L$2:L$2000)</f>
        <v>0</v>
      </c>
      <c r="T1452" s="1">
        <f>SUMIF('I wanna go biking'!A$2:A$1000,D1452,'I wanna go biking'!D$2:D$2000)</f>
        <v>0</v>
      </c>
      <c r="U1452" s="1">
        <f>SUMIF('I wanna go biking'!A$2:A$2000,F1452,'I wanna go biking'!D$2:D$2000)</f>
        <v>0</v>
      </c>
      <c r="V1452" s="1">
        <f>SUMIF('I wanna go biking'!A$2:A$2000,H1452,'I wanna go biking'!D$2:D$2000)</f>
        <v>0</v>
      </c>
      <c r="W1452">
        <f t="shared" si="257"/>
        <v>0</v>
      </c>
      <c r="X1452">
        <f t="shared" si="258"/>
        <v>0</v>
      </c>
      <c r="Y1452">
        <f t="shared" si="259"/>
        <v>0</v>
      </c>
      <c r="Z1452">
        <f t="shared" si="260"/>
        <v>0</v>
      </c>
      <c r="AA1452">
        <f t="shared" si="261"/>
        <v>0</v>
      </c>
      <c r="AB1452">
        <f t="shared" si="262"/>
        <v>0</v>
      </c>
      <c r="AC1452" s="25">
        <f t="shared" si="263"/>
        <v>0</v>
      </c>
    </row>
    <row r="1453" spans="1:29">
      <c r="A1453">
        <f>'Data Entry'!A1454</f>
        <v>0</v>
      </c>
      <c r="B1453">
        <f>'Data Entry'!B1454</f>
        <v>0</v>
      </c>
      <c r="C1453">
        <f>'Data Entry'!C1454</f>
        <v>0</v>
      </c>
      <c r="D1453">
        <f>'Data Entry'!M1454</f>
        <v>0</v>
      </c>
      <c r="E1453">
        <f>'Data Entry'!N1454</f>
        <v>0</v>
      </c>
      <c r="F1453">
        <f>'Data Entry'!O1454</f>
        <v>0</v>
      </c>
      <c r="G1453">
        <f>'Data Entry'!P1454</f>
        <v>0</v>
      </c>
      <c r="H1453">
        <f>'Data Entry'!Q1454</f>
        <v>0</v>
      </c>
      <c r="I1453">
        <f>'Data Entry'!R1454</f>
        <v>0</v>
      </c>
      <c r="J1453">
        <f t="shared" si="253"/>
        <v>0</v>
      </c>
      <c r="K1453" s="1">
        <f>SUMIFS('I want to cry'!C$2:C$2000,'I want to cry'!$A$2:$A$2000,$B1453,'I want to cry'!$B$2:$B$2000,$C1453)</f>
        <v>0</v>
      </c>
      <c r="L1453" s="1">
        <f>SUMIFS('I want to cry'!D$2:D$2000,'I want to cry'!$A$2:$A$2000,$B1453,'I want to cry'!$B$2:$B$2000,$C1453)</f>
        <v>0</v>
      </c>
      <c r="M1453" s="1">
        <f>SUMIFS('I want to cry'!E$2:E$2000,'I want to cry'!$A$2:$A$2000,$B1453,'I want to cry'!$B$2:$B$2000,$C1453)</f>
        <v>0</v>
      </c>
      <c r="N1453" s="1">
        <f t="shared" si="254"/>
        <v>0</v>
      </c>
      <c r="O1453" s="1">
        <f t="shared" si="255"/>
        <v>0</v>
      </c>
      <c r="P1453" s="1">
        <f t="shared" si="256"/>
        <v>0</v>
      </c>
      <c r="Q1453" s="1">
        <f>SUMIF('I have a blue banner'!A$2:A$2000,D1453,'I have a blue banner'!L$2:L$2000)</f>
        <v>0</v>
      </c>
      <c r="R1453" s="1">
        <f>SUMIF('I have a blue banner'!A$2:A$2000,F1453,'I have a blue banner'!L$2:L$2000)</f>
        <v>0</v>
      </c>
      <c r="S1453" s="1">
        <f>SUMIF('I have a blue banner'!A$2:A$2000,I1453,'I have a blue banner'!L$2:L$2000)</f>
        <v>0</v>
      </c>
      <c r="T1453" s="1">
        <f>SUMIF('I wanna go biking'!A$2:A$1000,D1453,'I wanna go biking'!D$2:D$2000)</f>
        <v>0</v>
      </c>
      <c r="U1453" s="1">
        <f>SUMIF('I wanna go biking'!A$2:A$2000,F1453,'I wanna go biking'!D$2:D$2000)</f>
        <v>0</v>
      </c>
      <c r="V1453" s="1">
        <f>SUMIF('I wanna go biking'!A$2:A$2000,H1453,'I wanna go biking'!D$2:D$2000)</f>
        <v>0</v>
      </c>
      <c r="W1453">
        <f t="shared" si="257"/>
        <v>0</v>
      </c>
      <c r="X1453">
        <f t="shared" si="258"/>
        <v>0</v>
      </c>
      <c r="Y1453">
        <f t="shared" si="259"/>
        <v>0</v>
      </c>
      <c r="Z1453">
        <f t="shared" si="260"/>
        <v>0</v>
      </c>
      <c r="AA1453">
        <f t="shared" si="261"/>
        <v>0</v>
      </c>
      <c r="AB1453">
        <f t="shared" si="262"/>
        <v>0</v>
      </c>
      <c r="AC1453" s="25">
        <f t="shared" si="263"/>
        <v>0</v>
      </c>
    </row>
    <row r="1454" spans="1:29">
      <c r="A1454">
        <f>'Data Entry'!A1455</f>
        <v>0</v>
      </c>
      <c r="B1454">
        <f>'Data Entry'!B1455</f>
        <v>0</v>
      </c>
      <c r="C1454">
        <f>'Data Entry'!C1455</f>
        <v>0</v>
      </c>
      <c r="D1454">
        <f>'Data Entry'!M1455</f>
        <v>0</v>
      </c>
      <c r="E1454">
        <f>'Data Entry'!N1455</f>
        <v>0</v>
      </c>
      <c r="F1454">
        <f>'Data Entry'!O1455</f>
        <v>0</v>
      </c>
      <c r="G1454">
        <f>'Data Entry'!P1455</f>
        <v>0</v>
      </c>
      <c r="H1454">
        <f>'Data Entry'!Q1455</f>
        <v>0</v>
      </c>
      <c r="I1454">
        <f>'Data Entry'!R1455</f>
        <v>0</v>
      </c>
      <c r="J1454">
        <f t="shared" si="253"/>
        <v>0</v>
      </c>
      <c r="K1454" s="1">
        <f>SUMIFS('I want to cry'!C$2:C$2000,'I want to cry'!$A$2:$A$2000,$B1454,'I want to cry'!$B$2:$B$2000,$C1454)</f>
        <v>0</v>
      </c>
      <c r="L1454" s="1">
        <f>SUMIFS('I want to cry'!D$2:D$2000,'I want to cry'!$A$2:$A$2000,$B1454,'I want to cry'!$B$2:$B$2000,$C1454)</f>
        <v>0</v>
      </c>
      <c r="M1454" s="1">
        <f>SUMIFS('I want to cry'!E$2:E$2000,'I want to cry'!$A$2:$A$2000,$B1454,'I want to cry'!$B$2:$B$2000,$C1454)</f>
        <v>0</v>
      </c>
      <c r="N1454" s="1">
        <f t="shared" si="254"/>
        <v>0</v>
      </c>
      <c r="O1454" s="1">
        <f t="shared" si="255"/>
        <v>0</v>
      </c>
      <c r="P1454" s="1">
        <f t="shared" si="256"/>
        <v>0</v>
      </c>
      <c r="Q1454" s="1">
        <f>SUMIF('I have a blue banner'!A$2:A$2000,D1454,'I have a blue banner'!L$2:L$2000)</f>
        <v>0</v>
      </c>
      <c r="R1454" s="1">
        <f>SUMIF('I have a blue banner'!A$2:A$2000,F1454,'I have a blue banner'!L$2:L$2000)</f>
        <v>0</v>
      </c>
      <c r="S1454" s="1">
        <f>SUMIF('I have a blue banner'!A$2:A$2000,I1454,'I have a blue banner'!L$2:L$2000)</f>
        <v>0</v>
      </c>
      <c r="T1454" s="1">
        <f>SUMIF('I wanna go biking'!A$2:A$1000,D1454,'I wanna go biking'!D$2:D$2000)</f>
        <v>0</v>
      </c>
      <c r="U1454" s="1">
        <f>SUMIF('I wanna go biking'!A$2:A$2000,F1454,'I wanna go biking'!D$2:D$2000)</f>
        <v>0</v>
      </c>
      <c r="V1454" s="1">
        <f>SUMIF('I wanna go biking'!A$2:A$2000,H1454,'I wanna go biking'!D$2:D$2000)</f>
        <v>0</v>
      </c>
      <c r="W1454">
        <f t="shared" si="257"/>
        <v>0</v>
      </c>
      <c r="X1454">
        <f t="shared" si="258"/>
        <v>0</v>
      </c>
      <c r="Y1454">
        <f t="shared" si="259"/>
        <v>0</v>
      </c>
      <c r="Z1454">
        <f t="shared" si="260"/>
        <v>0</v>
      </c>
      <c r="AA1454">
        <f t="shared" si="261"/>
        <v>0</v>
      </c>
      <c r="AB1454">
        <f t="shared" si="262"/>
        <v>0</v>
      </c>
      <c r="AC1454" s="25">
        <f t="shared" si="263"/>
        <v>0</v>
      </c>
    </row>
    <row r="1455" spans="1:29">
      <c r="A1455">
        <f>'Data Entry'!A1456</f>
        <v>0</v>
      </c>
      <c r="B1455">
        <f>'Data Entry'!B1456</f>
        <v>0</v>
      </c>
      <c r="C1455">
        <f>'Data Entry'!C1456</f>
        <v>0</v>
      </c>
      <c r="D1455">
        <f>'Data Entry'!M1456</f>
        <v>0</v>
      </c>
      <c r="E1455">
        <f>'Data Entry'!N1456</f>
        <v>0</v>
      </c>
      <c r="F1455">
        <f>'Data Entry'!O1456</f>
        <v>0</v>
      </c>
      <c r="G1455">
        <f>'Data Entry'!P1456</f>
        <v>0</v>
      </c>
      <c r="H1455">
        <f>'Data Entry'!Q1456</f>
        <v>0</v>
      </c>
      <c r="I1455">
        <f>'Data Entry'!R1456</f>
        <v>0</v>
      </c>
      <c r="J1455">
        <f t="shared" si="253"/>
        <v>0</v>
      </c>
      <c r="K1455" s="1">
        <f>SUMIFS('I want to cry'!C$2:C$2000,'I want to cry'!$A$2:$A$2000,$B1455,'I want to cry'!$B$2:$B$2000,$C1455)</f>
        <v>0</v>
      </c>
      <c r="L1455" s="1">
        <f>SUMIFS('I want to cry'!D$2:D$2000,'I want to cry'!$A$2:$A$2000,$B1455,'I want to cry'!$B$2:$B$2000,$C1455)</f>
        <v>0</v>
      </c>
      <c r="M1455" s="1">
        <f>SUMIFS('I want to cry'!E$2:E$2000,'I want to cry'!$A$2:$A$2000,$B1455,'I want to cry'!$B$2:$B$2000,$C1455)</f>
        <v>0</v>
      </c>
      <c r="N1455" s="1">
        <f t="shared" si="254"/>
        <v>0</v>
      </c>
      <c r="O1455" s="1">
        <f t="shared" si="255"/>
        <v>0</v>
      </c>
      <c r="P1455" s="1">
        <f t="shared" si="256"/>
        <v>0</v>
      </c>
      <c r="Q1455" s="1">
        <f>SUMIF('I have a blue banner'!A$2:A$2000,D1455,'I have a blue banner'!L$2:L$2000)</f>
        <v>0</v>
      </c>
      <c r="R1455" s="1">
        <f>SUMIF('I have a blue banner'!A$2:A$2000,F1455,'I have a blue banner'!L$2:L$2000)</f>
        <v>0</v>
      </c>
      <c r="S1455" s="1">
        <f>SUMIF('I have a blue banner'!A$2:A$2000,I1455,'I have a blue banner'!L$2:L$2000)</f>
        <v>0</v>
      </c>
      <c r="T1455" s="1">
        <f>SUMIF('I wanna go biking'!A$2:A$1000,D1455,'I wanna go biking'!D$2:D$2000)</f>
        <v>0</v>
      </c>
      <c r="U1455" s="1">
        <f>SUMIF('I wanna go biking'!A$2:A$2000,F1455,'I wanna go biking'!D$2:D$2000)</f>
        <v>0</v>
      </c>
      <c r="V1455" s="1">
        <f>SUMIF('I wanna go biking'!A$2:A$2000,H1455,'I wanna go biking'!D$2:D$2000)</f>
        <v>0</v>
      </c>
      <c r="W1455">
        <f t="shared" si="257"/>
        <v>0</v>
      </c>
      <c r="X1455">
        <f t="shared" si="258"/>
        <v>0</v>
      </c>
      <c r="Y1455">
        <f t="shared" si="259"/>
        <v>0</v>
      </c>
      <c r="Z1455">
        <f t="shared" si="260"/>
        <v>0</v>
      </c>
      <c r="AA1455">
        <f t="shared" si="261"/>
        <v>0</v>
      </c>
      <c r="AB1455">
        <f t="shared" si="262"/>
        <v>0</v>
      </c>
      <c r="AC1455" s="25">
        <f t="shared" si="263"/>
        <v>0</v>
      </c>
    </row>
    <row r="1456" spans="1:29">
      <c r="A1456">
        <f>'Data Entry'!A1457</f>
        <v>0</v>
      </c>
      <c r="B1456">
        <f>'Data Entry'!B1457</f>
        <v>0</v>
      </c>
      <c r="C1456">
        <f>'Data Entry'!C1457</f>
        <v>0</v>
      </c>
      <c r="D1456">
        <f>'Data Entry'!M1457</f>
        <v>0</v>
      </c>
      <c r="E1456">
        <f>'Data Entry'!N1457</f>
        <v>0</v>
      </c>
      <c r="F1456">
        <f>'Data Entry'!O1457</f>
        <v>0</v>
      </c>
      <c r="G1456">
        <f>'Data Entry'!P1457</f>
        <v>0</v>
      </c>
      <c r="H1456">
        <f>'Data Entry'!Q1457</f>
        <v>0</v>
      </c>
      <c r="I1456">
        <f>'Data Entry'!R1457</f>
        <v>0</v>
      </c>
      <c r="J1456">
        <f t="shared" si="253"/>
        <v>0</v>
      </c>
      <c r="K1456" s="1">
        <f>SUMIFS('I want to cry'!C$2:C$2000,'I want to cry'!$A$2:$A$2000,$B1456,'I want to cry'!$B$2:$B$2000,$C1456)</f>
        <v>0</v>
      </c>
      <c r="L1456" s="1">
        <f>SUMIFS('I want to cry'!D$2:D$2000,'I want to cry'!$A$2:$A$2000,$B1456,'I want to cry'!$B$2:$B$2000,$C1456)</f>
        <v>0</v>
      </c>
      <c r="M1456" s="1">
        <f>SUMIFS('I want to cry'!E$2:E$2000,'I want to cry'!$A$2:$A$2000,$B1456,'I want to cry'!$B$2:$B$2000,$C1456)</f>
        <v>0</v>
      </c>
      <c r="N1456" s="1">
        <f t="shared" si="254"/>
        <v>0</v>
      </c>
      <c r="O1456" s="1">
        <f t="shared" si="255"/>
        <v>0</v>
      </c>
      <c r="P1456" s="1">
        <f t="shared" si="256"/>
        <v>0</v>
      </c>
      <c r="Q1456" s="1">
        <f>SUMIF('I have a blue banner'!A$2:A$2000,D1456,'I have a blue banner'!L$2:L$2000)</f>
        <v>0</v>
      </c>
      <c r="R1456" s="1">
        <f>SUMIF('I have a blue banner'!A$2:A$2000,F1456,'I have a blue banner'!L$2:L$2000)</f>
        <v>0</v>
      </c>
      <c r="S1456" s="1">
        <f>SUMIF('I have a blue banner'!A$2:A$2000,I1456,'I have a blue banner'!L$2:L$2000)</f>
        <v>0</v>
      </c>
      <c r="T1456" s="1">
        <f>SUMIF('I wanna go biking'!A$2:A$1000,D1456,'I wanna go biking'!D$2:D$2000)</f>
        <v>0</v>
      </c>
      <c r="U1456" s="1">
        <f>SUMIF('I wanna go biking'!A$2:A$2000,F1456,'I wanna go biking'!D$2:D$2000)</f>
        <v>0</v>
      </c>
      <c r="V1456" s="1">
        <f>SUMIF('I wanna go biking'!A$2:A$2000,H1456,'I wanna go biking'!D$2:D$2000)</f>
        <v>0</v>
      </c>
      <c r="W1456">
        <f t="shared" si="257"/>
        <v>0</v>
      </c>
      <c r="X1456">
        <f t="shared" si="258"/>
        <v>0</v>
      </c>
      <c r="Y1456">
        <f t="shared" si="259"/>
        <v>0</v>
      </c>
      <c r="Z1456">
        <f t="shared" si="260"/>
        <v>0</v>
      </c>
      <c r="AA1456">
        <f t="shared" si="261"/>
        <v>0</v>
      </c>
      <c r="AB1456">
        <f t="shared" si="262"/>
        <v>0</v>
      </c>
      <c r="AC1456" s="25">
        <f t="shared" si="263"/>
        <v>0</v>
      </c>
    </row>
    <row r="1457" spans="1:29">
      <c r="A1457">
        <f>'Data Entry'!A1458</f>
        <v>0</v>
      </c>
      <c r="B1457">
        <f>'Data Entry'!B1458</f>
        <v>0</v>
      </c>
      <c r="C1457">
        <f>'Data Entry'!C1458</f>
        <v>0</v>
      </c>
      <c r="D1457">
        <f>'Data Entry'!M1458</f>
        <v>0</v>
      </c>
      <c r="E1457">
        <f>'Data Entry'!N1458</f>
        <v>0</v>
      </c>
      <c r="F1457">
        <f>'Data Entry'!O1458</f>
        <v>0</v>
      </c>
      <c r="G1457">
        <f>'Data Entry'!P1458</f>
        <v>0</v>
      </c>
      <c r="H1457">
        <f>'Data Entry'!Q1458</f>
        <v>0</v>
      </c>
      <c r="I1457">
        <f>'Data Entry'!R1458</f>
        <v>0</v>
      </c>
      <c r="J1457">
        <f t="shared" si="253"/>
        <v>0</v>
      </c>
      <c r="K1457" s="1">
        <f>SUMIFS('I want to cry'!C$2:C$2000,'I want to cry'!$A$2:$A$2000,$B1457,'I want to cry'!$B$2:$B$2000,$C1457)</f>
        <v>0</v>
      </c>
      <c r="L1457" s="1">
        <f>SUMIFS('I want to cry'!D$2:D$2000,'I want to cry'!$A$2:$A$2000,$B1457,'I want to cry'!$B$2:$B$2000,$C1457)</f>
        <v>0</v>
      </c>
      <c r="M1457" s="1">
        <f>SUMIFS('I want to cry'!E$2:E$2000,'I want to cry'!$A$2:$A$2000,$B1457,'I want to cry'!$B$2:$B$2000,$C1457)</f>
        <v>0</v>
      </c>
      <c r="N1457" s="1">
        <f t="shared" si="254"/>
        <v>0</v>
      </c>
      <c r="O1457" s="1">
        <f t="shared" si="255"/>
        <v>0</v>
      </c>
      <c r="P1457" s="1">
        <f t="shared" si="256"/>
        <v>0</v>
      </c>
      <c r="Q1457" s="1">
        <f>SUMIF('I have a blue banner'!A$2:A$2000,D1457,'I have a blue banner'!L$2:L$2000)</f>
        <v>0</v>
      </c>
      <c r="R1457" s="1">
        <f>SUMIF('I have a blue banner'!A$2:A$2000,F1457,'I have a blue banner'!L$2:L$2000)</f>
        <v>0</v>
      </c>
      <c r="S1457" s="1">
        <f>SUMIF('I have a blue banner'!A$2:A$2000,I1457,'I have a blue banner'!L$2:L$2000)</f>
        <v>0</v>
      </c>
      <c r="T1457" s="1">
        <f>SUMIF('I wanna go biking'!A$2:A$1000,D1457,'I wanna go biking'!D$2:D$2000)</f>
        <v>0</v>
      </c>
      <c r="U1457" s="1">
        <f>SUMIF('I wanna go biking'!A$2:A$2000,F1457,'I wanna go biking'!D$2:D$2000)</f>
        <v>0</v>
      </c>
      <c r="V1457" s="1">
        <f>SUMIF('I wanna go biking'!A$2:A$2000,H1457,'I wanna go biking'!D$2:D$2000)</f>
        <v>0</v>
      </c>
      <c r="W1457">
        <f t="shared" si="257"/>
        <v>0</v>
      </c>
      <c r="X1457">
        <f t="shared" si="258"/>
        <v>0</v>
      </c>
      <c r="Y1457">
        <f t="shared" si="259"/>
        <v>0</v>
      </c>
      <c r="Z1457">
        <f t="shared" si="260"/>
        <v>0</v>
      </c>
      <c r="AA1457">
        <f t="shared" si="261"/>
        <v>0</v>
      </c>
      <c r="AB1457">
        <f t="shared" si="262"/>
        <v>0</v>
      </c>
      <c r="AC1457" s="25">
        <f t="shared" si="263"/>
        <v>0</v>
      </c>
    </row>
    <row r="1458" spans="1:29">
      <c r="A1458">
        <f>'Data Entry'!A1459</f>
        <v>0</v>
      </c>
      <c r="B1458">
        <f>'Data Entry'!B1459</f>
        <v>0</v>
      </c>
      <c r="C1458">
        <f>'Data Entry'!C1459</f>
        <v>0</v>
      </c>
      <c r="D1458">
        <f>'Data Entry'!M1459</f>
        <v>0</v>
      </c>
      <c r="E1458">
        <f>'Data Entry'!N1459</f>
        <v>0</v>
      </c>
      <c r="F1458">
        <f>'Data Entry'!O1459</f>
        <v>0</v>
      </c>
      <c r="G1458">
        <f>'Data Entry'!P1459</f>
        <v>0</v>
      </c>
      <c r="H1458">
        <f>'Data Entry'!Q1459</f>
        <v>0</v>
      </c>
      <c r="I1458">
        <f>'Data Entry'!R1459</f>
        <v>0</v>
      </c>
      <c r="J1458">
        <f t="shared" si="253"/>
        <v>0</v>
      </c>
      <c r="K1458" s="1">
        <f>SUMIFS('I want to cry'!C$2:C$2000,'I want to cry'!$A$2:$A$2000,$B1458,'I want to cry'!$B$2:$B$2000,$C1458)</f>
        <v>0</v>
      </c>
      <c r="L1458" s="1">
        <f>SUMIFS('I want to cry'!D$2:D$2000,'I want to cry'!$A$2:$A$2000,$B1458,'I want to cry'!$B$2:$B$2000,$C1458)</f>
        <v>0</v>
      </c>
      <c r="M1458" s="1">
        <f>SUMIFS('I want to cry'!E$2:E$2000,'I want to cry'!$A$2:$A$2000,$B1458,'I want to cry'!$B$2:$B$2000,$C1458)</f>
        <v>0</v>
      </c>
      <c r="N1458" s="1">
        <f t="shared" si="254"/>
        <v>0</v>
      </c>
      <c r="O1458" s="1">
        <f t="shared" si="255"/>
        <v>0</v>
      </c>
      <c r="P1458" s="1">
        <f t="shared" si="256"/>
        <v>0</v>
      </c>
      <c r="Q1458" s="1">
        <f>SUMIF('I have a blue banner'!A$2:A$2000,D1458,'I have a blue banner'!L$2:L$2000)</f>
        <v>0</v>
      </c>
      <c r="R1458" s="1">
        <f>SUMIF('I have a blue banner'!A$2:A$2000,F1458,'I have a blue banner'!L$2:L$2000)</f>
        <v>0</v>
      </c>
      <c r="S1458" s="1">
        <f>SUMIF('I have a blue banner'!A$2:A$2000,I1458,'I have a blue banner'!L$2:L$2000)</f>
        <v>0</v>
      </c>
      <c r="T1458" s="1">
        <f>SUMIF('I wanna go biking'!A$2:A$1000,D1458,'I wanna go biking'!D$2:D$2000)</f>
        <v>0</v>
      </c>
      <c r="U1458" s="1">
        <f>SUMIF('I wanna go biking'!A$2:A$2000,F1458,'I wanna go biking'!D$2:D$2000)</f>
        <v>0</v>
      </c>
      <c r="V1458" s="1">
        <f>SUMIF('I wanna go biking'!A$2:A$2000,H1458,'I wanna go biking'!D$2:D$2000)</f>
        <v>0</v>
      </c>
      <c r="W1458">
        <f t="shared" si="257"/>
        <v>0</v>
      </c>
      <c r="X1458">
        <f t="shared" si="258"/>
        <v>0</v>
      </c>
      <c r="Y1458">
        <f t="shared" si="259"/>
        <v>0</v>
      </c>
      <c r="Z1458">
        <f t="shared" si="260"/>
        <v>0</v>
      </c>
      <c r="AA1458">
        <f t="shared" si="261"/>
        <v>0</v>
      </c>
      <c r="AB1458">
        <f t="shared" si="262"/>
        <v>0</v>
      </c>
      <c r="AC1458" s="25">
        <f t="shared" si="263"/>
        <v>0</v>
      </c>
    </row>
    <row r="1459" spans="1:29">
      <c r="A1459">
        <f>'Data Entry'!A1460</f>
        <v>0</v>
      </c>
      <c r="B1459">
        <f>'Data Entry'!B1460</f>
        <v>0</v>
      </c>
      <c r="C1459">
        <f>'Data Entry'!C1460</f>
        <v>0</v>
      </c>
      <c r="D1459">
        <f>'Data Entry'!M1460</f>
        <v>0</v>
      </c>
      <c r="E1459">
        <f>'Data Entry'!N1460</f>
        <v>0</v>
      </c>
      <c r="F1459">
        <f>'Data Entry'!O1460</f>
        <v>0</v>
      </c>
      <c r="G1459">
        <f>'Data Entry'!P1460</f>
        <v>0</v>
      </c>
      <c r="H1459">
        <f>'Data Entry'!Q1460</f>
        <v>0</v>
      </c>
      <c r="I1459">
        <f>'Data Entry'!R1460</f>
        <v>0</v>
      </c>
      <c r="J1459">
        <f t="shared" si="253"/>
        <v>0</v>
      </c>
      <c r="K1459" s="1">
        <f>SUMIFS('I want to cry'!C$2:C$2000,'I want to cry'!$A$2:$A$2000,$B1459,'I want to cry'!$B$2:$B$2000,$C1459)</f>
        <v>0</v>
      </c>
      <c r="L1459" s="1">
        <f>SUMIFS('I want to cry'!D$2:D$2000,'I want to cry'!$A$2:$A$2000,$B1459,'I want to cry'!$B$2:$B$2000,$C1459)</f>
        <v>0</v>
      </c>
      <c r="M1459" s="1">
        <f>SUMIFS('I want to cry'!E$2:E$2000,'I want to cry'!$A$2:$A$2000,$B1459,'I want to cry'!$B$2:$B$2000,$C1459)</f>
        <v>0</v>
      </c>
      <c r="N1459" s="1">
        <f t="shared" si="254"/>
        <v>0</v>
      </c>
      <c r="O1459" s="1">
        <f t="shared" si="255"/>
        <v>0</v>
      </c>
      <c r="P1459" s="1">
        <f t="shared" si="256"/>
        <v>0</v>
      </c>
      <c r="Q1459" s="1">
        <f>SUMIF('I have a blue banner'!A$2:A$2000,D1459,'I have a blue banner'!L$2:L$2000)</f>
        <v>0</v>
      </c>
      <c r="R1459" s="1">
        <f>SUMIF('I have a blue banner'!A$2:A$2000,F1459,'I have a blue banner'!L$2:L$2000)</f>
        <v>0</v>
      </c>
      <c r="S1459" s="1">
        <f>SUMIF('I have a blue banner'!A$2:A$2000,I1459,'I have a blue banner'!L$2:L$2000)</f>
        <v>0</v>
      </c>
      <c r="T1459" s="1">
        <f>SUMIF('I wanna go biking'!A$2:A$1000,D1459,'I wanna go biking'!D$2:D$2000)</f>
        <v>0</v>
      </c>
      <c r="U1459" s="1">
        <f>SUMIF('I wanna go biking'!A$2:A$2000,F1459,'I wanna go biking'!D$2:D$2000)</f>
        <v>0</v>
      </c>
      <c r="V1459" s="1">
        <f>SUMIF('I wanna go biking'!A$2:A$2000,H1459,'I wanna go biking'!D$2:D$2000)</f>
        <v>0</v>
      </c>
      <c r="W1459">
        <f t="shared" si="257"/>
        <v>0</v>
      </c>
      <c r="X1459">
        <f t="shared" si="258"/>
        <v>0</v>
      </c>
      <c r="Y1459">
        <f t="shared" si="259"/>
        <v>0</v>
      </c>
      <c r="Z1459">
        <f t="shared" si="260"/>
        <v>0</v>
      </c>
      <c r="AA1459">
        <f t="shared" si="261"/>
        <v>0</v>
      </c>
      <c r="AB1459">
        <f t="shared" si="262"/>
        <v>0</v>
      </c>
      <c r="AC1459" s="25">
        <f t="shared" si="263"/>
        <v>0</v>
      </c>
    </row>
    <row r="1460" spans="1:29">
      <c r="A1460">
        <f>'Data Entry'!A1461</f>
        <v>0</v>
      </c>
      <c r="B1460">
        <f>'Data Entry'!B1461</f>
        <v>0</v>
      </c>
      <c r="C1460">
        <f>'Data Entry'!C1461</f>
        <v>0</v>
      </c>
      <c r="D1460">
        <f>'Data Entry'!M1461</f>
        <v>0</v>
      </c>
      <c r="E1460">
        <f>'Data Entry'!N1461</f>
        <v>0</v>
      </c>
      <c r="F1460">
        <f>'Data Entry'!O1461</f>
        <v>0</v>
      </c>
      <c r="G1460">
        <f>'Data Entry'!P1461</f>
        <v>0</v>
      </c>
      <c r="H1460">
        <f>'Data Entry'!Q1461</f>
        <v>0</v>
      </c>
      <c r="I1460">
        <f>'Data Entry'!R1461</f>
        <v>0</v>
      </c>
      <c r="J1460">
        <f t="shared" si="253"/>
        <v>0</v>
      </c>
      <c r="K1460" s="1">
        <f>SUMIFS('I want to cry'!C$2:C$2000,'I want to cry'!$A$2:$A$2000,$B1460,'I want to cry'!$B$2:$B$2000,$C1460)</f>
        <v>0</v>
      </c>
      <c r="L1460" s="1">
        <f>SUMIFS('I want to cry'!D$2:D$2000,'I want to cry'!$A$2:$A$2000,$B1460,'I want to cry'!$B$2:$B$2000,$C1460)</f>
        <v>0</v>
      </c>
      <c r="M1460" s="1">
        <f>SUMIFS('I want to cry'!E$2:E$2000,'I want to cry'!$A$2:$A$2000,$B1460,'I want to cry'!$B$2:$B$2000,$C1460)</f>
        <v>0</v>
      </c>
      <c r="N1460" s="1">
        <f t="shared" si="254"/>
        <v>0</v>
      </c>
      <c r="O1460" s="1">
        <f t="shared" si="255"/>
        <v>0</v>
      </c>
      <c r="P1460" s="1">
        <f t="shared" si="256"/>
        <v>0</v>
      </c>
      <c r="Q1460" s="1">
        <f>SUMIF('I have a blue banner'!A$2:A$2000,D1460,'I have a blue banner'!L$2:L$2000)</f>
        <v>0</v>
      </c>
      <c r="R1460" s="1">
        <f>SUMIF('I have a blue banner'!A$2:A$2000,F1460,'I have a blue banner'!L$2:L$2000)</f>
        <v>0</v>
      </c>
      <c r="S1460" s="1">
        <f>SUMIF('I have a blue banner'!A$2:A$2000,I1460,'I have a blue banner'!L$2:L$2000)</f>
        <v>0</v>
      </c>
      <c r="T1460" s="1">
        <f>SUMIF('I wanna go biking'!A$2:A$1000,D1460,'I wanna go biking'!D$2:D$2000)</f>
        <v>0</v>
      </c>
      <c r="U1460" s="1">
        <f>SUMIF('I wanna go biking'!A$2:A$2000,F1460,'I wanna go biking'!D$2:D$2000)</f>
        <v>0</v>
      </c>
      <c r="V1460" s="1">
        <f>SUMIF('I wanna go biking'!A$2:A$2000,H1460,'I wanna go biking'!D$2:D$2000)</f>
        <v>0</v>
      </c>
      <c r="W1460">
        <f t="shared" si="257"/>
        <v>0</v>
      </c>
      <c r="X1460">
        <f t="shared" si="258"/>
        <v>0</v>
      </c>
      <c r="Y1460">
        <f t="shared" si="259"/>
        <v>0</v>
      </c>
      <c r="Z1460">
        <f t="shared" si="260"/>
        <v>0</v>
      </c>
      <c r="AA1460">
        <f t="shared" si="261"/>
        <v>0</v>
      </c>
      <c r="AB1460">
        <f t="shared" si="262"/>
        <v>0</v>
      </c>
      <c r="AC1460" s="25">
        <f t="shared" si="263"/>
        <v>0</v>
      </c>
    </row>
    <row r="1461" spans="1:29">
      <c r="A1461">
        <f>'Data Entry'!A1462</f>
        <v>0</v>
      </c>
      <c r="B1461">
        <f>'Data Entry'!B1462</f>
        <v>0</v>
      </c>
      <c r="C1461">
        <f>'Data Entry'!C1462</f>
        <v>0</v>
      </c>
      <c r="D1461">
        <f>'Data Entry'!M1462</f>
        <v>0</v>
      </c>
      <c r="E1461">
        <f>'Data Entry'!N1462</f>
        <v>0</v>
      </c>
      <c r="F1461">
        <f>'Data Entry'!O1462</f>
        <v>0</v>
      </c>
      <c r="G1461">
        <f>'Data Entry'!P1462</f>
        <v>0</v>
      </c>
      <c r="H1461">
        <f>'Data Entry'!Q1462</f>
        <v>0</v>
      </c>
      <c r="I1461">
        <f>'Data Entry'!R1462</f>
        <v>0</v>
      </c>
      <c r="J1461">
        <f t="shared" si="253"/>
        <v>0</v>
      </c>
      <c r="K1461" s="1">
        <f>SUMIFS('I want to cry'!C$2:C$2000,'I want to cry'!$A$2:$A$2000,$B1461,'I want to cry'!$B$2:$B$2000,$C1461)</f>
        <v>0</v>
      </c>
      <c r="L1461" s="1">
        <f>SUMIFS('I want to cry'!D$2:D$2000,'I want to cry'!$A$2:$A$2000,$B1461,'I want to cry'!$B$2:$B$2000,$C1461)</f>
        <v>0</v>
      </c>
      <c r="M1461" s="1">
        <f>SUMIFS('I want to cry'!E$2:E$2000,'I want to cry'!$A$2:$A$2000,$B1461,'I want to cry'!$B$2:$B$2000,$C1461)</f>
        <v>0</v>
      </c>
      <c r="N1461" s="1">
        <f t="shared" si="254"/>
        <v>0</v>
      </c>
      <c r="O1461" s="1">
        <f t="shared" si="255"/>
        <v>0</v>
      </c>
      <c r="P1461" s="1">
        <f t="shared" si="256"/>
        <v>0</v>
      </c>
      <c r="Q1461" s="1">
        <f>SUMIF('I have a blue banner'!A$2:A$2000,D1461,'I have a blue banner'!L$2:L$2000)</f>
        <v>0</v>
      </c>
      <c r="R1461" s="1">
        <f>SUMIF('I have a blue banner'!A$2:A$2000,F1461,'I have a blue banner'!L$2:L$2000)</f>
        <v>0</v>
      </c>
      <c r="S1461" s="1">
        <f>SUMIF('I have a blue banner'!A$2:A$2000,I1461,'I have a blue banner'!L$2:L$2000)</f>
        <v>0</v>
      </c>
      <c r="T1461" s="1">
        <f>SUMIF('I wanna go biking'!A$2:A$1000,D1461,'I wanna go biking'!D$2:D$2000)</f>
        <v>0</v>
      </c>
      <c r="U1461" s="1">
        <f>SUMIF('I wanna go biking'!A$2:A$2000,F1461,'I wanna go biking'!D$2:D$2000)</f>
        <v>0</v>
      </c>
      <c r="V1461" s="1">
        <f>SUMIF('I wanna go biking'!A$2:A$2000,H1461,'I wanna go biking'!D$2:D$2000)</f>
        <v>0</v>
      </c>
      <c r="W1461">
        <f t="shared" si="257"/>
        <v>0</v>
      </c>
      <c r="X1461">
        <f t="shared" si="258"/>
        <v>0</v>
      </c>
      <c r="Y1461">
        <f t="shared" si="259"/>
        <v>0</v>
      </c>
      <c r="Z1461">
        <f t="shared" si="260"/>
        <v>0</v>
      </c>
      <c r="AA1461">
        <f t="shared" si="261"/>
        <v>0</v>
      </c>
      <c r="AB1461">
        <f t="shared" si="262"/>
        <v>0</v>
      </c>
      <c r="AC1461" s="25">
        <f t="shared" si="263"/>
        <v>0</v>
      </c>
    </row>
    <row r="1462" spans="1:29">
      <c r="A1462">
        <f>'Data Entry'!A1463</f>
        <v>0</v>
      </c>
      <c r="B1462">
        <f>'Data Entry'!B1463</f>
        <v>0</v>
      </c>
      <c r="C1462">
        <f>'Data Entry'!C1463</f>
        <v>0</v>
      </c>
      <c r="D1462">
        <f>'Data Entry'!M1463</f>
        <v>0</v>
      </c>
      <c r="E1462">
        <f>'Data Entry'!N1463</f>
        <v>0</v>
      </c>
      <c r="F1462">
        <f>'Data Entry'!O1463</f>
        <v>0</v>
      </c>
      <c r="G1462">
        <f>'Data Entry'!P1463</f>
        <v>0</v>
      </c>
      <c r="H1462">
        <f>'Data Entry'!Q1463</f>
        <v>0</v>
      </c>
      <c r="I1462">
        <f>'Data Entry'!R1463</f>
        <v>0</v>
      </c>
      <c r="J1462">
        <f t="shared" si="253"/>
        <v>0</v>
      </c>
      <c r="K1462" s="1">
        <f>SUMIFS('I want to cry'!C$2:C$2000,'I want to cry'!$A$2:$A$2000,$B1462,'I want to cry'!$B$2:$B$2000,$C1462)</f>
        <v>0</v>
      </c>
      <c r="L1462" s="1">
        <f>SUMIFS('I want to cry'!D$2:D$2000,'I want to cry'!$A$2:$A$2000,$B1462,'I want to cry'!$B$2:$B$2000,$C1462)</f>
        <v>0</v>
      </c>
      <c r="M1462" s="1">
        <f>SUMIFS('I want to cry'!E$2:E$2000,'I want to cry'!$A$2:$A$2000,$B1462,'I want to cry'!$B$2:$B$2000,$C1462)</f>
        <v>0</v>
      </c>
      <c r="N1462" s="1">
        <f t="shared" si="254"/>
        <v>0</v>
      </c>
      <c r="O1462" s="1">
        <f t="shared" si="255"/>
        <v>0</v>
      </c>
      <c r="P1462" s="1">
        <f t="shared" si="256"/>
        <v>0</v>
      </c>
      <c r="Q1462" s="1">
        <f>SUMIF('I have a blue banner'!A$2:A$2000,D1462,'I have a blue banner'!L$2:L$2000)</f>
        <v>0</v>
      </c>
      <c r="R1462" s="1">
        <f>SUMIF('I have a blue banner'!A$2:A$2000,F1462,'I have a blue banner'!L$2:L$2000)</f>
        <v>0</v>
      </c>
      <c r="S1462" s="1">
        <f>SUMIF('I have a blue banner'!A$2:A$2000,I1462,'I have a blue banner'!L$2:L$2000)</f>
        <v>0</v>
      </c>
      <c r="T1462" s="1">
        <f>SUMIF('I wanna go biking'!A$2:A$1000,D1462,'I wanna go biking'!D$2:D$2000)</f>
        <v>0</v>
      </c>
      <c r="U1462" s="1">
        <f>SUMIF('I wanna go biking'!A$2:A$2000,F1462,'I wanna go biking'!D$2:D$2000)</f>
        <v>0</v>
      </c>
      <c r="V1462" s="1">
        <f>SUMIF('I wanna go biking'!A$2:A$2000,H1462,'I wanna go biking'!D$2:D$2000)</f>
        <v>0</v>
      </c>
      <c r="W1462">
        <f t="shared" si="257"/>
        <v>0</v>
      </c>
      <c r="X1462">
        <f t="shared" si="258"/>
        <v>0</v>
      </c>
      <c r="Y1462">
        <f t="shared" si="259"/>
        <v>0</v>
      </c>
      <c r="Z1462">
        <f t="shared" si="260"/>
        <v>0</v>
      </c>
      <c r="AA1462">
        <f t="shared" si="261"/>
        <v>0</v>
      </c>
      <c r="AB1462">
        <f t="shared" si="262"/>
        <v>0</v>
      </c>
      <c r="AC1462" s="25">
        <f t="shared" si="263"/>
        <v>0</v>
      </c>
    </row>
    <row r="1463" spans="1:29">
      <c r="A1463">
        <f>'Data Entry'!A1464</f>
        <v>0</v>
      </c>
      <c r="B1463">
        <f>'Data Entry'!B1464</f>
        <v>0</v>
      </c>
      <c r="C1463">
        <f>'Data Entry'!C1464</f>
        <v>0</v>
      </c>
      <c r="D1463">
        <f>'Data Entry'!M1464</f>
        <v>0</v>
      </c>
      <c r="E1463">
        <f>'Data Entry'!N1464</f>
        <v>0</v>
      </c>
      <c r="F1463">
        <f>'Data Entry'!O1464</f>
        <v>0</v>
      </c>
      <c r="G1463">
        <f>'Data Entry'!P1464</f>
        <v>0</v>
      </c>
      <c r="H1463">
        <f>'Data Entry'!Q1464</f>
        <v>0</v>
      </c>
      <c r="I1463">
        <f>'Data Entry'!R1464</f>
        <v>0</v>
      </c>
      <c r="J1463">
        <f t="shared" si="253"/>
        <v>0</v>
      </c>
      <c r="K1463" s="1">
        <f>SUMIFS('I want to cry'!C$2:C$2000,'I want to cry'!$A$2:$A$2000,$B1463,'I want to cry'!$B$2:$B$2000,$C1463)</f>
        <v>0</v>
      </c>
      <c r="L1463" s="1">
        <f>SUMIFS('I want to cry'!D$2:D$2000,'I want to cry'!$A$2:$A$2000,$B1463,'I want to cry'!$B$2:$B$2000,$C1463)</f>
        <v>0</v>
      </c>
      <c r="M1463" s="1">
        <f>SUMIFS('I want to cry'!E$2:E$2000,'I want to cry'!$A$2:$A$2000,$B1463,'I want to cry'!$B$2:$B$2000,$C1463)</f>
        <v>0</v>
      </c>
      <c r="N1463" s="1">
        <f t="shared" si="254"/>
        <v>0</v>
      </c>
      <c r="O1463" s="1">
        <f t="shared" si="255"/>
        <v>0</v>
      </c>
      <c r="P1463" s="1">
        <f t="shared" si="256"/>
        <v>0</v>
      </c>
      <c r="Q1463" s="1">
        <f>SUMIF('I have a blue banner'!A$2:A$2000,D1463,'I have a blue banner'!L$2:L$2000)</f>
        <v>0</v>
      </c>
      <c r="R1463" s="1">
        <f>SUMIF('I have a blue banner'!A$2:A$2000,F1463,'I have a blue banner'!L$2:L$2000)</f>
        <v>0</v>
      </c>
      <c r="S1463" s="1">
        <f>SUMIF('I have a blue banner'!A$2:A$2000,I1463,'I have a blue banner'!L$2:L$2000)</f>
        <v>0</v>
      </c>
      <c r="T1463" s="1">
        <f>SUMIF('I wanna go biking'!A$2:A$1000,D1463,'I wanna go biking'!D$2:D$2000)</f>
        <v>0</v>
      </c>
      <c r="U1463" s="1">
        <f>SUMIF('I wanna go biking'!A$2:A$2000,F1463,'I wanna go biking'!D$2:D$2000)</f>
        <v>0</v>
      </c>
      <c r="V1463" s="1">
        <f>SUMIF('I wanna go biking'!A$2:A$2000,H1463,'I wanna go biking'!D$2:D$2000)</f>
        <v>0</v>
      </c>
      <c r="W1463">
        <f t="shared" si="257"/>
        <v>0</v>
      </c>
      <c r="X1463">
        <f t="shared" si="258"/>
        <v>0</v>
      </c>
      <c r="Y1463">
        <f t="shared" si="259"/>
        <v>0</v>
      </c>
      <c r="Z1463">
        <f t="shared" si="260"/>
        <v>0</v>
      </c>
      <c r="AA1463">
        <f t="shared" si="261"/>
        <v>0</v>
      </c>
      <c r="AB1463">
        <f t="shared" si="262"/>
        <v>0</v>
      </c>
      <c r="AC1463" s="25">
        <f t="shared" si="263"/>
        <v>0</v>
      </c>
    </row>
    <row r="1464" spans="1:29">
      <c r="A1464">
        <f>'Data Entry'!A1465</f>
        <v>0</v>
      </c>
      <c r="B1464">
        <f>'Data Entry'!B1465</f>
        <v>0</v>
      </c>
      <c r="C1464">
        <f>'Data Entry'!C1465</f>
        <v>0</v>
      </c>
      <c r="D1464">
        <f>'Data Entry'!M1465</f>
        <v>0</v>
      </c>
      <c r="E1464">
        <f>'Data Entry'!N1465</f>
        <v>0</v>
      </c>
      <c r="F1464">
        <f>'Data Entry'!O1465</f>
        <v>0</v>
      </c>
      <c r="G1464">
        <f>'Data Entry'!P1465</f>
        <v>0</v>
      </c>
      <c r="H1464">
        <f>'Data Entry'!Q1465</f>
        <v>0</v>
      </c>
      <c r="I1464">
        <f>'Data Entry'!R1465</f>
        <v>0</v>
      </c>
      <c r="J1464">
        <f t="shared" si="253"/>
        <v>0</v>
      </c>
      <c r="K1464" s="1">
        <f>SUMIFS('I want to cry'!C$2:C$2000,'I want to cry'!$A$2:$A$2000,$B1464,'I want to cry'!$B$2:$B$2000,$C1464)</f>
        <v>0</v>
      </c>
      <c r="L1464" s="1">
        <f>SUMIFS('I want to cry'!D$2:D$2000,'I want to cry'!$A$2:$A$2000,$B1464,'I want to cry'!$B$2:$B$2000,$C1464)</f>
        <v>0</v>
      </c>
      <c r="M1464" s="1">
        <f>SUMIFS('I want to cry'!E$2:E$2000,'I want to cry'!$A$2:$A$2000,$B1464,'I want to cry'!$B$2:$B$2000,$C1464)</f>
        <v>0</v>
      </c>
      <c r="N1464" s="1">
        <f t="shared" si="254"/>
        <v>0</v>
      </c>
      <c r="O1464" s="1">
        <f t="shared" si="255"/>
        <v>0</v>
      </c>
      <c r="P1464" s="1">
        <f t="shared" si="256"/>
        <v>0</v>
      </c>
      <c r="Q1464" s="1">
        <f>SUMIF('I have a blue banner'!A$2:A$2000,D1464,'I have a blue banner'!L$2:L$2000)</f>
        <v>0</v>
      </c>
      <c r="R1464" s="1">
        <f>SUMIF('I have a blue banner'!A$2:A$2000,F1464,'I have a blue banner'!L$2:L$2000)</f>
        <v>0</v>
      </c>
      <c r="S1464" s="1">
        <f>SUMIF('I have a blue banner'!A$2:A$2000,I1464,'I have a blue banner'!L$2:L$2000)</f>
        <v>0</v>
      </c>
      <c r="T1464" s="1">
        <f>SUMIF('I wanna go biking'!A$2:A$1000,D1464,'I wanna go biking'!D$2:D$2000)</f>
        <v>0</v>
      </c>
      <c r="U1464" s="1">
        <f>SUMIF('I wanna go biking'!A$2:A$2000,F1464,'I wanna go biking'!D$2:D$2000)</f>
        <v>0</v>
      </c>
      <c r="V1464" s="1">
        <f>SUMIF('I wanna go biking'!A$2:A$2000,H1464,'I wanna go biking'!D$2:D$2000)</f>
        <v>0</v>
      </c>
      <c r="W1464">
        <f t="shared" si="257"/>
        <v>0</v>
      </c>
      <c r="X1464">
        <f t="shared" si="258"/>
        <v>0</v>
      </c>
      <c r="Y1464">
        <f t="shared" si="259"/>
        <v>0</v>
      </c>
      <c r="Z1464">
        <f t="shared" si="260"/>
        <v>0</v>
      </c>
      <c r="AA1464">
        <f t="shared" si="261"/>
        <v>0</v>
      </c>
      <c r="AB1464">
        <f t="shared" si="262"/>
        <v>0</v>
      </c>
      <c r="AC1464" s="25">
        <f t="shared" si="263"/>
        <v>0</v>
      </c>
    </row>
    <row r="1465" spans="1:29">
      <c r="A1465">
        <f>'Data Entry'!A1466</f>
        <v>0</v>
      </c>
      <c r="B1465">
        <f>'Data Entry'!B1466</f>
        <v>0</v>
      </c>
      <c r="C1465">
        <f>'Data Entry'!C1466</f>
        <v>0</v>
      </c>
      <c r="D1465">
        <f>'Data Entry'!M1466</f>
        <v>0</v>
      </c>
      <c r="E1465">
        <f>'Data Entry'!N1466</f>
        <v>0</v>
      </c>
      <c r="F1465">
        <f>'Data Entry'!O1466</f>
        <v>0</v>
      </c>
      <c r="G1465">
        <f>'Data Entry'!P1466</f>
        <v>0</v>
      </c>
      <c r="H1465">
        <f>'Data Entry'!Q1466</f>
        <v>0</v>
      </c>
      <c r="I1465">
        <f>'Data Entry'!R1466</f>
        <v>0</v>
      </c>
      <c r="J1465">
        <f t="shared" si="253"/>
        <v>0</v>
      </c>
      <c r="K1465" s="1">
        <f>SUMIFS('I want to cry'!C$2:C$2000,'I want to cry'!$A$2:$A$2000,$B1465,'I want to cry'!$B$2:$B$2000,$C1465)</f>
        <v>0</v>
      </c>
      <c r="L1465" s="1">
        <f>SUMIFS('I want to cry'!D$2:D$2000,'I want to cry'!$A$2:$A$2000,$B1465,'I want to cry'!$B$2:$B$2000,$C1465)</f>
        <v>0</v>
      </c>
      <c r="M1465" s="1">
        <f>SUMIFS('I want to cry'!E$2:E$2000,'I want to cry'!$A$2:$A$2000,$B1465,'I want to cry'!$B$2:$B$2000,$C1465)</f>
        <v>0</v>
      </c>
      <c r="N1465" s="1">
        <f t="shared" si="254"/>
        <v>0</v>
      </c>
      <c r="O1465" s="1">
        <f t="shared" si="255"/>
        <v>0</v>
      </c>
      <c r="P1465" s="1">
        <f t="shared" si="256"/>
        <v>0</v>
      </c>
      <c r="Q1465" s="1">
        <f>SUMIF('I have a blue banner'!A$2:A$2000,D1465,'I have a blue banner'!L$2:L$2000)</f>
        <v>0</v>
      </c>
      <c r="R1465" s="1">
        <f>SUMIF('I have a blue banner'!A$2:A$2000,F1465,'I have a blue banner'!L$2:L$2000)</f>
        <v>0</v>
      </c>
      <c r="S1465" s="1">
        <f>SUMIF('I have a blue banner'!A$2:A$2000,I1465,'I have a blue banner'!L$2:L$2000)</f>
        <v>0</v>
      </c>
      <c r="T1465" s="1">
        <f>SUMIF('I wanna go biking'!A$2:A$1000,D1465,'I wanna go biking'!D$2:D$2000)</f>
        <v>0</v>
      </c>
      <c r="U1465" s="1">
        <f>SUMIF('I wanna go biking'!A$2:A$2000,F1465,'I wanna go biking'!D$2:D$2000)</f>
        <v>0</v>
      </c>
      <c r="V1465" s="1">
        <f>SUMIF('I wanna go biking'!A$2:A$2000,H1465,'I wanna go biking'!D$2:D$2000)</f>
        <v>0</v>
      </c>
      <c r="W1465">
        <f t="shared" si="257"/>
        <v>0</v>
      </c>
      <c r="X1465">
        <f t="shared" si="258"/>
        <v>0</v>
      </c>
      <c r="Y1465">
        <f t="shared" si="259"/>
        <v>0</v>
      </c>
      <c r="Z1465">
        <f t="shared" si="260"/>
        <v>0</v>
      </c>
      <c r="AA1465">
        <f t="shared" si="261"/>
        <v>0</v>
      </c>
      <c r="AB1465">
        <f t="shared" si="262"/>
        <v>0</v>
      </c>
      <c r="AC1465" s="25">
        <f t="shared" si="263"/>
        <v>0</v>
      </c>
    </row>
    <row r="1466" spans="1:29">
      <c r="A1466">
        <f>'Data Entry'!A1467</f>
        <v>0</v>
      </c>
      <c r="B1466">
        <f>'Data Entry'!B1467</f>
        <v>0</v>
      </c>
      <c r="C1466">
        <f>'Data Entry'!C1467</f>
        <v>0</v>
      </c>
      <c r="D1466">
        <f>'Data Entry'!M1467</f>
        <v>0</v>
      </c>
      <c r="E1466">
        <f>'Data Entry'!N1467</f>
        <v>0</v>
      </c>
      <c r="F1466">
        <f>'Data Entry'!O1467</f>
        <v>0</v>
      </c>
      <c r="G1466">
        <f>'Data Entry'!P1467</f>
        <v>0</v>
      </c>
      <c r="H1466">
        <f>'Data Entry'!Q1467</f>
        <v>0</v>
      </c>
      <c r="I1466">
        <f>'Data Entry'!R1467</f>
        <v>0</v>
      </c>
      <c r="J1466">
        <f t="shared" si="253"/>
        <v>0</v>
      </c>
      <c r="K1466" s="1">
        <f>SUMIFS('I want to cry'!C$2:C$2000,'I want to cry'!$A$2:$A$2000,$B1466,'I want to cry'!$B$2:$B$2000,$C1466)</f>
        <v>0</v>
      </c>
      <c r="L1466" s="1">
        <f>SUMIFS('I want to cry'!D$2:D$2000,'I want to cry'!$A$2:$A$2000,$B1466,'I want to cry'!$B$2:$B$2000,$C1466)</f>
        <v>0</v>
      </c>
      <c r="M1466" s="1">
        <f>SUMIFS('I want to cry'!E$2:E$2000,'I want to cry'!$A$2:$A$2000,$B1466,'I want to cry'!$B$2:$B$2000,$C1466)</f>
        <v>0</v>
      </c>
      <c r="N1466" s="1">
        <f t="shared" si="254"/>
        <v>0</v>
      </c>
      <c r="O1466" s="1">
        <f t="shared" si="255"/>
        <v>0</v>
      </c>
      <c r="P1466" s="1">
        <f t="shared" si="256"/>
        <v>0</v>
      </c>
      <c r="Q1466" s="1">
        <f>SUMIF('I have a blue banner'!A$2:A$2000,D1466,'I have a blue banner'!L$2:L$2000)</f>
        <v>0</v>
      </c>
      <c r="R1466" s="1">
        <f>SUMIF('I have a blue banner'!A$2:A$2000,F1466,'I have a blue banner'!L$2:L$2000)</f>
        <v>0</v>
      </c>
      <c r="S1466" s="1">
        <f>SUMIF('I have a blue banner'!A$2:A$2000,I1466,'I have a blue banner'!L$2:L$2000)</f>
        <v>0</v>
      </c>
      <c r="T1466" s="1">
        <f>SUMIF('I wanna go biking'!A$2:A$1000,D1466,'I wanna go biking'!D$2:D$2000)</f>
        <v>0</v>
      </c>
      <c r="U1466" s="1">
        <f>SUMIF('I wanna go biking'!A$2:A$2000,F1466,'I wanna go biking'!D$2:D$2000)</f>
        <v>0</v>
      </c>
      <c r="V1466" s="1">
        <f>SUMIF('I wanna go biking'!A$2:A$2000,H1466,'I wanna go biking'!D$2:D$2000)</f>
        <v>0</v>
      </c>
      <c r="W1466">
        <f t="shared" si="257"/>
        <v>0</v>
      </c>
      <c r="X1466">
        <f t="shared" si="258"/>
        <v>0</v>
      </c>
      <c r="Y1466">
        <f t="shared" si="259"/>
        <v>0</v>
      </c>
      <c r="Z1466">
        <f t="shared" si="260"/>
        <v>0</v>
      </c>
      <c r="AA1466">
        <f t="shared" si="261"/>
        <v>0</v>
      </c>
      <c r="AB1466">
        <f t="shared" si="262"/>
        <v>0</v>
      </c>
      <c r="AC1466" s="25">
        <f t="shared" si="263"/>
        <v>0</v>
      </c>
    </row>
    <row r="1467" spans="1:29">
      <c r="A1467">
        <f>'Data Entry'!A1468</f>
        <v>0</v>
      </c>
      <c r="B1467">
        <f>'Data Entry'!B1468</f>
        <v>0</v>
      </c>
      <c r="C1467">
        <f>'Data Entry'!C1468</f>
        <v>0</v>
      </c>
      <c r="D1467">
        <f>'Data Entry'!M1468</f>
        <v>0</v>
      </c>
      <c r="E1467">
        <f>'Data Entry'!N1468</f>
        <v>0</v>
      </c>
      <c r="F1467">
        <f>'Data Entry'!O1468</f>
        <v>0</v>
      </c>
      <c r="G1467">
        <f>'Data Entry'!P1468</f>
        <v>0</v>
      </c>
      <c r="H1467">
        <f>'Data Entry'!Q1468</f>
        <v>0</v>
      </c>
      <c r="I1467">
        <f>'Data Entry'!R1468</f>
        <v>0</v>
      </c>
      <c r="J1467">
        <f t="shared" si="253"/>
        <v>0</v>
      </c>
      <c r="K1467" s="1">
        <f>SUMIFS('I want to cry'!C$2:C$2000,'I want to cry'!$A$2:$A$2000,$B1467,'I want to cry'!$B$2:$B$2000,$C1467)</f>
        <v>0</v>
      </c>
      <c r="L1467" s="1">
        <f>SUMIFS('I want to cry'!D$2:D$2000,'I want to cry'!$A$2:$A$2000,$B1467,'I want to cry'!$B$2:$B$2000,$C1467)</f>
        <v>0</v>
      </c>
      <c r="M1467" s="1">
        <f>SUMIFS('I want to cry'!E$2:E$2000,'I want to cry'!$A$2:$A$2000,$B1467,'I want to cry'!$B$2:$B$2000,$C1467)</f>
        <v>0</v>
      </c>
      <c r="N1467" s="1">
        <f t="shared" si="254"/>
        <v>0</v>
      </c>
      <c r="O1467" s="1">
        <f t="shared" si="255"/>
        <v>0</v>
      </c>
      <c r="P1467" s="1">
        <f t="shared" si="256"/>
        <v>0</v>
      </c>
      <c r="Q1467" s="1">
        <f>SUMIF('I have a blue banner'!A$2:A$2000,D1467,'I have a blue banner'!L$2:L$2000)</f>
        <v>0</v>
      </c>
      <c r="R1467" s="1">
        <f>SUMIF('I have a blue banner'!A$2:A$2000,F1467,'I have a blue banner'!L$2:L$2000)</f>
        <v>0</v>
      </c>
      <c r="S1467" s="1">
        <f>SUMIF('I have a blue banner'!A$2:A$2000,I1467,'I have a blue banner'!L$2:L$2000)</f>
        <v>0</v>
      </c>
      <c r="T1467" s="1">
        <f>SUMIF('I wanna go biking'!A$2:A$1000,D1467,'I wanna go biking'!D$2:D$2000)</f>
        <v>0</v>
      </c>
      <c r="U1467" s="1">
        <f>SUMIF('I wanna go biking'!A$2:A$2000,F1467,'I wanna go biking'!D$2:D$2000)</f>
        <v>0</v>
      </c>
      <c r="V1467" s="1">
        <f>SUMIF('I wanna go biking'!A$2:A$2000,H1467,'I wanna go biking'!D$2:D$2000)</f>
        <v>0</v>
      </c>
      <c r="W1467">
        <f t="shared" si="257"/>
        <v>0</v>
      </c>
      <c r="X1467">
        <f t="shared" si="258"/>
        <v>0</v>
      </c>
      <c r="Y1467">
        <f t="shared" si="259"/>
        <v>0</v>
      </c>
      <c r="Z1467">
        <f t="shared" si="260"/>
        <v>0</v>
      </c>
      <c r="AA1467">
        <f t="shared" si="261"/>
        <v>0</v>
      </c>
      <c r="AB1467">
        <f t="shared" si="262"/>
        <v>0</v>
      </c>
      <c r="AC1467" s="25">
        <f t="shared" si="263"/>
        <v>0</v>
      </c>
    </row>
    <row r="1468" spans="1:29">
      <c r="A1468">
        <f>'Data Entry'!A1469</f>
        <v>0</v>
      </c>
      <c r="B1468">
        <f>'Data Entry'!B1469</f>
        <v>0</v>
      </c>
      <c r="C1468">
        <f>'Data Entry'!C1469</f>
        <v>0</v>
      </c>
      <c r="D1468">
        <f>'Data Entry'!M1469</f>
        <v>0</v>
      </c>
      <c r="E1468">
        <f>'Data Entry'!N1469</f>
        <v>0</v>
      </c>
      <c r="F1468">
        <f>'Data Entry'!O1469</f>
        <v>0</v>
      </c>
      <c r="G1468">
        <f>'Data Entry'!P1469</f>
        <v>0</v>
      </c>
      <c r="H1468">
        <f>'Data Entry'!Q1469</f>
        <v>0</v>
      </c>
      <c r="I1468">
        <f>'Data Entry'!R1469</f>
        <v>0</v>
      </c>
      <c r="J1468">
        <f t="shared" si="253"/>
        <v>0</v>
      </c>
      <c r="K1468" s="1">
        <f>SUMIFS('I want to cry'!C$2:C$2000,'I want to cry'!$A$2:$A$2000,$B1468,'I want to cry'!$B$2:$B$2000,$C1468)</f>
        <v>0</v>
      </c>
      <c r="L1468" s="1">
        <f>SUMIFS('I want to cry'!D$2:D$2000,'I want to cry'!$A$2:$A$2000,$B1468,'I want to cry'!$B$2:$B$2000,$C1468)</f>
        <v>0</v>
      </c>
      <c r="M1468" s="1">
        <f>SUMIFS('I want to cry'!E$2:E$2000,'I want to cry'!$A$2:$A$2000,$B1468,'I want to cry'!$B$2:$B$2000,$C1468)</f>
        <v>0</v>
      </c>
      <c r="N1468" s="1">
        <f t="shared" si="254"/>
        <v>0</v>
      </c>
      <c r="O1468" s="1">
        <f t="shared" si="255"/>
        <v>0</v>
      </c>
      <c r="P1468" s="1">
        <f t="shared" si="256"/>
        <v>0</v>
      </c>
      <c r="Q1468" s="1">
        <f>SUMIF('I have a blue banner'!A$2:A$2000,D1468,'I have a blue banner'!L$2:L$2000)</f>
        <v>0</v>
      </c>
      <c r="R1468" s="1">
        <f>SUMIF('I have a blue banner'!A$2:A$2000,F1468,'I have a blue banner'!L$2:L$2000)</f>
        <v>0</v>
      </c>
      <c r="S1468" s="1">
        <f>SUMIF('I have a blue banner'!A$2:A$2000,I1468,'I have a blue banner'!L$2:L$2000)</f>
        <v>0</v>
      </c>
      <c r="T1468" s="1">
        <f>SUMIF('I wanna go biking'!A$2:A$1000,D1468,'I wanna go biking'!D$2:D$2000)</f>
        <v>0</v>
      </c>
      <c r="U1468" s="1">
        <f>SUMIF('I wanna go biking'!A$2:A$2000,F1468,'I wanna go biking'!D$2:D$2000)</f>
        <v>0</v>
      </c>
      <c r="V1468" s="1">
        <f>SUMIF('I wanna go biking'!A$2:A$2000,H1468,'I wanna go biking'!D$2:D$2000)</f>
        <v>0</v>
      </c>
      <c r="W1468">
        <f t="shared" si="257"/>
        <v>0</v>
      </c>
      <c r="X1468">
        <f t="shared" si="258"/>
        <v>0</v>
      </c>
      <c r="Y1468">
        <f t="shared" si="259"/>
        <v>0</v>
      </c>
      <c r="Z1468">
        <f t="shared" si="260"/>
        <v>0</v>
      </c>
      <c r="AA1468">
        <f t="shared" si="261"/>
        <v>0</v>
      </c>
      <c r="AB1468">
        <f t="shared" si="262"/>
        <v>0</v>
      </c>
      <c r="AC1468" s="25">
        <f t="shared" si="263"/>
        <v>0</v>
      </c>
    </row>
    <row r="1469" spans="1:29">
      <c r="A1469">
        <f>'Data Entry'!A1470</f>
        <v>0</v>
      </c>
      <c r="B1469">
        <f>'Data Entry'!B1470</f>
        <v>0</v>
      </c>
      <c r="C1469">
        <f>'Data Entry'!C1470</f>
        <v>0</v>
      </c>
      <c r="D1469">
        <f>'Data Entry'!M1470</f>
        <v>0</v>
      </c>
      <c r="E1469">
        <f>'Data Entry'!N1470</f>
        <v>0</v>
      </c>
      <c r="F1469">
        <f>'Data Entry'!O1470</f>
        <v>0</v>
      </c>
      <c r="G1469">
        <f>'Data Entry'!P1470</f>
        <v>0</v>
      </c>
      <c r="H1469">
        <f>'Data Entry'!Q1470</f>
        <v>0</v>
      </c>
      <c r="I1469">
        <f>'Data Entry'!R1470</f>
        <v>0</v>
      </c>
      <c r="J1469">
        <f t="shared" si="253"/>
        <v>0</v>
      </c>
      <c r="K1469" s="1">
        <f>SUMIFS('I want to cry'!C$2:C$2000,'I want to cry'!$A$2:$A$2000,$B1469,'I want to cry'!$B$2:$B$2000,$C1469)</f>
        <v>0</v>
      </c>
      <c r="L1469" s="1">
        <f>SUMIFS('I want to cry'!D$2:D$2000,'I want to cry'!$A$2:$A$2000,$B1469,'I want to cry'!$B$2:$B$2000,$C1469)</f>
        <v>0</v>
      </c>
      <c r="M1469" s="1">
        <f>SUMIFS('I want to cry'!E$2:E$2000,'I want to cry'!$A$2:$A$2000,$B1469,'I want to cry'!$B$2:$B$2000,$C1469)</f>
        <v>0</v>
      </c>
      <c r="N1469" s="1">
        <f t="shared" si="254"/>
        <v>0</v>
      </c>
      <c r="O1469" s="1">
        <f t="shared" si="255"/>
        <v>0</v>
      </c>
      <c r="P1469" s="1">
        <f t="shared" si="256"/>
        <v>0</v>
      </c>
      <c r="Q1469" s="1">
        <f>SUMIF('I have a blue banner'!A$2:A$2000,D1469,'I have a blue banner'!L$2:L$2000)</f>
        <v>0</v>
      </c>
      <c r="R1469" s="1">
        <f>SUMIF('I have a blue banner'!A$2:A$2000,F1469,'I have a blue banner'!L$2:L$2000)</f>
        <v>0</v>
      </c>
      <c r="S1469" s="1">
        <f>SUMIF('I have a blue banner'!A$2:A$2000,I1469,'I have a blue banner'!L$2:L$2000)</f>
        <v>0</v>
      </c>
      <c r="T1469" s="1">
        <f>SUMIF('I wanna go biking'!A$2:A$1000,D1469,'I wanna go biking'!D$2:D$2000)</f>
        <v>0</v>
      </c>
      <c r="U1469" s="1">
        <f>SUMIF('I wanna go biking'!A$2:A$2000,F1469,'I wanna go biking'!D$2:D$2000)</f>
        <v>0</v>
      </c>
      <c r="V1469" s="1">
        <f>SUMIF('I wanna go biking'!A$2:A$2000,H1469,'I wanna go biking'!D$2:D$2000)</f>
        <v>0</v>
      </c>
      <c r="W1469">
        <f t="shared" si="257"/>
        <v>0</v>
      </c>
      <c r="X1469">
        <f t="shared" si="258"/>
        <v>0</v>
      </c>
      <c r="Y1469">
        <f t="shared" si="259"/>
        <v>0</v>
      </c>
      <c r="Z1469">
        <f t="shared" si="260"/>
        <v>0</v>
      </c>
      <c r="AA1469">
        <f t="shared" si="261"/>
        <v>0</v>
      </c>
      <c r="AB1469">
        <f t="shared" si="262"/>
        <v>0</v>
      </c>
      <c r="AC1469" s="25">
        <f t="shared" si="263"/>
        <v>0</v>
      </c>
    </row>
    <row r="1470" spans="1:29">
      <c r="A1470">
        <f>'Data Entry'!A1471</f>
        <v>0</v>
      </c>
      <c r="B1470">
        <f>'Data Entry'!B1471</f>
        <v>0</v>
      </c>
      <c r="C1470">
        <f>'Data Entry'!C1471</f>
        <v>0</v>
      </c>
      <c r="D1470">
        <f>'Data Entry'!M1471</f>
        <v>0</v>
      </c>
      <c r="E1470">
        <f>'Data Entry'!N1471</f>
        <v>0</v>
      </c>
      <c r="F1470">
        <f>'Data Entry'!O1471</f>
        <v>0</v>
      </c>
      <c r="G1470">
        <f>'Data Entry'!P1471</f>
        <v>0</v>
      </c>
      <c r="H1470">
        <f>'Data Entry'!Q1471</f>
        <v>0</v>
      </c>
      <c r="I1470">
        <f>'Data Entry'!R1471</f>
        <v>0</v>
      </c>
      <c r="J1470">
        <f t="shared" si="253"/>
        <v>0</v>
      </c>
      <c r="K1470" s="1">
        <f>SUMIFS('I want to cry'!C$2:C$2000,'I want to cry'!$A$2:$A$2000,$B1470,'I want to cry'!$B$2:$B$2000,$C1470)</f>
        <v>0</v>
      </c>
      <c r="L1470" s="1">
        <f>SUMIFS('I want to cry'!D$2:D$2000,'I want to cry'!$A$2:$A$2000,$B1470,'I want to cry'!$B$2:$B$2000,$C1470)</f>
        <v>0</v>
      </c>
      <c r="M1470" s="1">
        <f>SUMIFS('I want to cry'!E$2:E$2000,'I want to cry'!$A$2:$A$2000,$B1470,'I want to cry'!$B$2:$B$2000,$C1470)</f>
        <v>0</v>
      </c>
      <c r="N1470" s="1">
        <f t="shared" si="254"/>
        <v>0</v>
      </c>
      <c r="O1470" s="1">
        <f t="shared" si="255"/>
        <v>0</v>
      </c>
      <c r="P1470" s="1">
        <f t="shared" si="256"/>
        <v>0</v>
      </c>
      <c r="Q1470" s="1">
        <f>SUMIF('I have a blue banner'!A$2:A$2000,D1470,'I have a blue banner'!L$2:L$2000)</f>
        <v>0</v>
      </c>
      <c r="R1470" s="1">
        <f>SUMIF('I have a blue banner'!A$2:A$2000,F1470,'I have a blue banner'!L$2:L$2000)</f>
        <v>0</v>
      </c>
      <c r="S1470" s="1">
        <f>SUMIF('I have a blue banner'!A$2:A$2000,I1470,'I have a blue banner'!L$2:L$2000)</f>
        <v>0</v>
      </c>
      <c r="T1470" s="1">
        <f>SUMIF('I wanna go biking'!A$2:A$1000,D1470,'I wanna go biking'!D$2:D$2000)</f>
        <v>0</v>
      </c>
      <c r="U1470" s="1">
        <f>SUMIF('I wanna go biking'!A$2:A$2000,F1470,'I wanna go biking'!D$2:D$2000)</f>
        <v>0</v>
      </c>
      <c r="V1470" s="1">
        <f>SUMIF('I wanna go biking'!A$2:A$2000,H1470,'I wanna go biking'!D$2:D$2000)</f>
        <v>0</v>
      </c>
      <c r="W1470">
        <f t="shared" si="257"/>
        <v>0</v>
      </c>
      <c r="X1470">
        <f t="shared" si="258"/>
        <v>0</v>
      </c>
      <c r="Y1470">
        <f t="shared" si="259"/>
        <v>0</v>
      </c>
      <c r="Z1470">
        <f t="shared" si="260"/>
        <v>0</v>
      </c>
      <c r="AA1470">
        <f t="shared" si="261"/>
        <v>0</v>
      </c>
      <c r="AB1470">
        <f t="shared" si="262"/>
        <v>0</v>
      </c>
      <c r="AC1470" s="25">
        <f t="shared" si="263"/>
        <v>0</v>
      </c>
    </row>
    <row r="1471" spans="1:29">
      <c r="A1471">
        <f>'Data Entry'!A1472</f>
        <v>0</v>
      </c>
      <c r="B1471">
        <f>'Data Entry'!B1472</f>
        <v>0</v>
      </c>
      <c r="C1471">
        <f>'Data Entry'!C1472</f>
        <v>0</v>
      </c>
      <c r="D1471">
        <f>'Data Entry'!M1472</f>
        <v>0</v>
      </c>
      <c r="E1471">
        <f>'Data Entry'!N1472</f>
        <v>0</v>
      </c>
      <c r="F1471">
        <f>'Data Entry'!O1472</f>
        <v>0</v>
      </c>
      <c r="G1471">
        <f>'Data Entry'!P1472</f>
        <v>0</v>
      </c>
      <c r="H1471">
        <f>'Data Entry'!Q1472</f>
        <v>0</v>
      </c>
      <c r="I1471">
        <f>'Data Entry'!R1472</f>
        <v>0</v>
      </c>
      <c r="J1471">
        <f t="shared" si="253"/>
        <v>0</v>
      </c>
      <c r="K1471" s="1">
        <f>SUMIFS('I want to cry'!C$2:C$2000,'I want to cry'!$A$2:$A$2000,$B1471,'I want to cry'!$B$2:$B$2000,$C1471)</f>
        <v>0</v>
      </c>
      <c r="L1471" s="1">
        <f>SUMIFS('I want to cry'!D$2:D$2000,'I want to cry'!$A$2:$A$2000,$B1471,'I want to cry'!$B$2:$B$2000,$C1471)</f>
        <v>0</v>
      </c>
      <c r="M1471" s="1">
        <f>SUMIFS('I want to cry'!E$2:E$2000,'I want to cry'!$A$2:$A$2000,$B1471,'I want to cry'!$B$2:$B$2000,$C1471)</f>
        <v>0</v>
      </c>
      <c r="N1471" s="1">
        <f t="shared" si="254"/>
        <v>0</v>
      </c>
      <c r="O1471" s="1">
        <f t="shared" si="255"/>
        <v>0</v>
      </c>
      <c r="P1471" s="1">
        <f t="shared" si="256"/>
        <v>0</v>
      </c>
      <c r="Q1471" s="1">
        <f>SUMIF('I have a blue banner'!A$2:A$2000,D1471,'I have a blue banner'!L$2:L$2000)</f>
        <v>0</v>
      </c>
      <c r="R1471" s="1">
        <f>SUMIF('I have a blue banner'!A$2:A$2000,F1471,'I have a blue banner'!L$2:L$2000)</f>
        <v>0</v>
      </c>
      <c r="S1471" s="1">
        <f>SUMIF('I have a blue banner'!A$2:A$2000,I1471,'I have a blue banner'!L$2:L$2000)</f>
        <v>0</v>
      </c>
      <c r="T1471" s="1">
        <f>SUMIF('I wanna go biking'!A$2:A$1000,D1471,'I wanna go biking'!D$2:D$2000)</f>
        <v>0</v>
      </c>
      <c r="U1471" s="1">
        <f>SUMIF('I wanna go biking'!A$2:A$2000,F1471,'I wanna go biking'!D$2:D$2000)</f>
        <v>0</v>
      </c>
      <c r="V1471" s="1">
        <f>SUMIF('I wanna go biking'!A$2:A$2000,H1471,'I wanna go biking'!D$2:D$2000)</f>
        <v>0</v>
      </c>
      <c r="W1471">
        <f t="shared" si="257"/>
        <v>0</v>
      </c>
      <c r="X1471">
        <f t="shared" si="258"/>
        <v>0</v>
      </c>
      <c r="Y1471">
        <f t="shared" si="259"/>
        <v>0</v>
      </c>
      <c r="Z1471">
        <f t="shared" si="260"/>
        <v>0</v>
      </c>
      <c r="AA1471">
        <f t="shared" si="261"/>
        <v>0</v>
      </c>
      <c r="AB1471">
        <f t="shared" si="262"/>
        <v>0</v>
      </c>
      <c r="AC1471" s="25">
        <f t="shared" si="263"/>
        <v>0</v>
      </c>
    </row>
    <row r="1472" spans="1:29">
      <c r="A1472">
        <f>'Data Entry'!A1473</f>
        <v>0</v>
      </c>
      <c r="B1472">
        <f>'Data Entry'!B1473</f>
        <v>0</v>
      </c>
      <c r="C1472">
        <f>'Data Entry'!C1473</f>
        <v>0</v>
      </c>
      <c r="D1472">
        <f>'Data Entry'!M1473</f>
        <v>0</v>
      </c>
      <c r="E1472">
        <f>'Data Entry'!N1473</f>
        <v>0</v>
      </c>
      <c r="F1472">
        <f>'Data Entry'!O1473</f>
        <v>0</v>
      </c>
      <c r="G1472">
        <f>'Data Entry'!P1473</f>
        <v>0</v>
      </c>
      <c r="H1472">
        <f>'Data Entry'!Q1473</f>
        <v>0</v>
      </c>
      <c r="I1472">
        <f>'Data Entry'!R1473</f>
        <v>0</v>
      </c>
      <c r="J1472">
        <f t="shared" si="253"/>
        <v>0</v>
      </c>
      <c r="K1472" s="1">
        <f>SUMIFS('I want to cry'!C$2:C$2000,'I want to cry'!$A$2:$A$2000,$B1472,'I want to cry'!$B$2:$B$2000,$C1472)</f>
        <v>0</v>
      </c>
      <c r="L1472" s="1">
        <f>SUMIFS('I want to cry'!D$2:D$2000,'I want to cry'!$A$2:$A$2000,$B1472,'I want to cry'!$B$2:$B$2000,$C1472)</f>
        <v>0</v>
      </c>
      <c r="M1472" s="1">
        <f>SUMIFS('I want to cry'!E$2:E$2000,'I want to cry'!$A$2:$A$2000,$B1472,'I want to cry'!$B$2:$B$2000,$C1472)</f>
        <v>0</v>
      </c>
      <c r="N1472" s="1">
        <f t="shared" si="254"/>
        <v>0</v>
      </c>
      <c r="O1472" s="1">
        <f t="shared" si="255"/>
        <v>0</v>
      </c>
      <c r="P1472" s="1">
        <f t="shared" si="256"/>
        <v>0</v>
      </c>
      <c r="Q1472" s="1">
        <f>SUMIF('I have a blue banner'!A$2:A$2000,D1472,'I have a blue banner'!L$2:L$2000)</f>
        <v>0</v>
      </c>
      <c r="R1472" s="1">
        <f>SUMIF('I have a blue banner'!A$2:A$2000,F1472,'I have a blue banner'!L$2:L$2000)</f>
        <v>0</v>
      </c>
      <c r="S1472" s="1">
        <f>SUMIF('I have a blue banner'!A$2:A$2000,I1472,'I have a blue banner'!L$2:L$2000)</f>
        <v>0</v>
      </c>
      <c r="T1472" s="1">
        <f>SUMIF('I wanna go biking'!A$2:A$1000,D1472,'I wanna go biking'!D$2:D$2000)</f>
        <v>0</v>
      </c>
      <c r="U1472" s="1">
        <f>SUMIF('I wanna go biking'!A$2:A$2000,F1472,'I wanna go biking'!D$2:D$2000)</f>
        <v>0</v>
      </c>
      <c r="V1472" s="1">
        <f>SUMIF('I wanna go biking'!A$2:A$2000,H1472,'I wanna go biking'!D$2:D$2000)</f>
        <v>0</v>
      </c>
      <c r="W1472">
        <f t="shared" si="257"/>
        <v>0</v>
      </c>
      <c r="X1472">
        <f t="shared" si="258"/>
        <v>0</v>
      </c>
      <c r="Y1472">
        <f t="shared" si="259"/>
        <v>0</v>
      </c>
      <c r="Z1472">
        <f t="shared" si="260"/>
        <v>0</v>
      </c>
      <c r="AA1472">
        <f t="shared" si="261"/>
        <v>0</v>
      </c>
      <c r="AB1472">
        <f t="shared" si="262"/>
        <v>0</v>
      </c>
      <c r="AC1472" s="25">
        <f t="shared" si="263"/>
        <v>0</v>
      </c>
    </row>
    <row r="1473" spans="1:29">
      <c r="A1473">
        <f>'Data Entry'!A1474</f>
        <v>0</v>
      </c>
      <c r="B1473">
        <f>'Data Entry'!B1474</f>
        <v>0</v>
      </c>
      <c r="C1473">
        <f>'Data Entry'!C1474</f>
        <v>0</v>
      </c>
      <c r="D1473">
        <f>'Data Entry'!M1474</f>
        <v>0</v>
      </c>
      <c r="E1473">
        <f>'Data Entry'!N1474</f>
        <v>0</v>
      </c>
      <c r="F1473">
        <f>'Data Entry'!O1474</f>
        <v>0</v>
      </c>
      <c r="G1473">
        <f>'Data Entry'!P1474</f>
        <v>0</v>
      </c>
      <c r="H1473">
        <f>'Data Entry'!Q1474</f>
        <v>0</v>
      </c>
      <c r="I1473">
        <f>'Data Entry'!R1474</f>
        <v>0</v>
      </c>
      <c r="J1473">
        <f t="shared" si="253"/>
        <v>0</v>
      </c>
      <c r="K1473" s="1">
        <f>SUMIFS('I want to cry'!C$2:C$2000,'I want to cry'!$A$2:$A$2000,$B1473,'I want to cry'!$B$2:$B$2000,$C1473)</f>
        <v>0</v>
      </c>
      <c r="L1473" s="1">
        <f>SUMIFS('I want to cry'!D$2:D$2000,'I want to cry'!$A$2:$A$2000,$B1473,'I want to cry'!$B$2:$B$2000,$C1473)</f>
        <v>0</v>
      </c>
      <c r="M1473" s="1">
        <f>SUMIFS('I want to cry'!E$2:E$2000,'I want to cry'!$A$2:$A$2000,$B1473,'I want to cry'!$B$2:$B$2000,$C1473)</f>
        <v>0</v>
      </c>
      <c r="N1473" s="1">
        <f t="shared" si="254"/>
        <v>0</v>
      </c>
      <c r="O1473" s="1">
        <f t="shared" si="255"/>
        <v>0</v>
      </c>
      <c r="P1473" s="1">
        <f t="shared" si="256"/>
        <v>0</v>
      </c>
      <c r="Q1473" s="1">
        <f>SUMIF('I have a blue banner'!A$2:A$2000,D1473,'I have a blue banner'!L$2:L$2000)</f>
        <v>0</v>
      </c>
      <c r="R1473" s="1">
        <f>SUMIF('I have a blue banner'!A$2:A$2000,F1473,'I have a blue banner'!L$2:L$2000)</f>
        <v>0</v>
      </c>
      <c r="S1473" s="1">
        <f>SUMIF('I have a blue banner'!A$2:A$2000,I1473,'I have a blue banner'!L$2:L$2000)</f>
        <v>0</v>
      </c>
      <c r="T1473" s="1">
        <f>SUMIF('I wanna go biking'!A$2:A$1000,D1473,'I wanna go biking'!D$2:D$2000)</f>
        <v>0</v>
      </c>
      <c r="U1473" s="1">
        <f>SUMIF('I wanna go biking'!A$2:A$2000,F1473,'I wanna go biking'!D$2:D$2000)</f>
        <v>0</v>
      </c>
      <c r="V1473" s="1">
        <f>SUMIF('I wanna go biking'!A$2:A$2000,H1473,'I wanna go biking'!D$2:D$2000)</f>
        <v>0</v>
      </c>
      <c r="W1473">
        <f t="shared" si="257"/>
        <v>0</v>
      </c>
      <c r="X1473">
        <f t="shared" si="258"/>
        <v>0</v>
      </c>
      <c r="Y1473">
        <f t="shared" si="259"/>
        <v>0</v>
      </c>
      <c r="Z1473">
        <f t="shared" si="260"/>
        <v>0</v>
      </c>
      <c r="AA1473">
        <f t="shared" si="261"/>
        <v>0</v>
      </c>
      <c r="AB1473">
        <f t="shared" si="262"/>
        <v>0</v>
      </c>
      <c r="AC1473" s="25">
        <f t="shared" si="263"/>
        <v>0</v>
      </c>
    </row>
    <row r="1474" spans="1:29">
      <c r="A1474">
        <f>'Data Entry'!A1475</f>
        <v>0</v>
      </c>
      <c r="B1474">
        <f>'Data Entry'!B1475</f>
        <v>0</v>
      </c>
      <c r="C1474">
        <f>'Data Entry'!C1475</f>
        <v>0</v>
      </c>
      <c r="D1474">
        <f>'Data Entry'!M1475</f>
        <v>0</v>
      </c>
      <c r="E1474">
        <f>'Data Entry'!N1475</f>
        <v>0</v>
      </c>
      <c r="F1474">
        <f>'Data Entry'!O1475</f>
        <v>0</v>
      </c>
      <c r="G1474">
        <f>'Data Entry'!P1475</f>
        <v>0</v>
      </c>
      <c r="H1474">
        <f>'Data Entry'!Q1475</f>
        <v>0</v>
      </c>
      <c r="I1474">
        <f>'Data Entry'!R1475</f>
        <v>0</v>
      </c>
      <c r="J1474">
        <f t="shared" si="253"/>
        <v>0</v>
      </c>
      <c r="K1474" s="1">
        <f>SUMIFS('I want to cry'!C$2:C$2000,'I want to cry'!$A$2:$A$2000,$B1474,'I want to cry'!$B$2:$B$2000,$C1474)</f>
        <v>0</v>
      </c>
      <c r="L1474" s="1">
        <f>SUMIFS('I want to cry'!D$2:D$2000,'I want to cry'!$A$2:$A$2000,$B1474,'I want to cry'!$B$2:$B$2000,$C1474)</f>
        <v>0</v>
      </c>
      <c r="M1474" s="1">
        <f>SUMIFS('I want to cry'!E$2:E$2000,'I want to cry'!$A$2:$A$2000,$B1474,'I want to cry'!$B$2:$B$2000,$C1474)</f>
        <v>0</v>
      </c>
      <c r="N1474" s="1">
        <f t="shared" si="254"/>
        <v>0</v>
      </c>
      <c r="O1474" s="1">
        <f t="shared" si="255"/>
        <v>0</v>
      </c>
      <c r="P1474" s="1">
        <f t="shared" si="256"/>
        <v>0</v>
      </c>
      <c r="Q1474" s="1">
        <f>SUMIF('I have a blue banner'!A$2:A$2000,D1474,'I have a blue banner'!L$2:L$2000)</f>
        <v>0</v>
      </c>
      <c r="R1474" s="1">
        <f>SUMIF('I have a blue banner'!A$2:A$2000,F1474,'I have a blue banner'!L$2:L$2000)</f>
        <v>0</v>
      </c>
      <c r="S1474" s="1">
        <f>SUMIF('I have a blue banner'!A$2:A$2000,I1474,'I have a blue banner'!L$2:L$2000)</f>
        <v>0</v>
      </c>
      <c r="T1474" s="1">
        <f>SUMIF('I wanna go biking'!A$2:A$1000,D1474,'I wanna go biking'!D$2:D$2000)</f>
        <v>0</v>
      </c>
      <c r="U1474" s="1">
        <f>SUMIF('I wanna go biking'!A$2:A$2000,F1474,'I wanna go biking'!D$2:D$2000)</f>
        <v>0</v>
      </c>
      <c r="V1474" s="1">
        <f>SUMIF('I wanna go biking'!A$2:A$2000,H1474,'I wanna go biking'!D$2:D$2000)</f>
        <v>0</v>
      </c>
      <c r="W1474">
        <f t="shared" si="257"/>
        <v>0</v>
      </c>
      <c r="X1474">
        <f t="shared" si="258"/>
        <v>0</v>
      </c>
      <c r="Y1474">
        <f t="shared" si="259"/>
        <v>0</v>
      </c>
      <c r="Z1474">
        <f t="shared" si="260"/>
        <v>0</v>
      </c>
      <c r="AA1474">
        <f t="shared" si="261"/>
        <v>0</v>
      </c>
      <c r="AB1474">
        <f t="shared" si="262"/>
        <v>0</v>
      </c>
      <c r="AC1474" s="25">
        <f t="shared" si="263"/>
        <v>0</v>
      </c>
    </row>
    <row r="1475" spans="1:29">
      <c r="A1475">
        <f>'Data Entry'!A1476</f>
        <v>0</v>
      </c>
      <c r="B1475">
        <f>'Data Entry'!B1476</f>
        <v>0</v>
      </c>
      <c r="C1475">
        <f>'Data Entry'!C1476</f>
        <v>0</v>
      </c>
      <c r="D1475">
        <f>'Data Entry'!M1476</f>
        <v>0</v>
      </c>
      <c r="E1475">
        <f>'Data Entry'!N1476</f>
        <v>0</v>
      </c>
      <c r="F1475">
        <f>'Data Entry'!O1476</f>
        <v>0</v>
      </c>
      <c r="G1475">
        <f>'Data Entry'!P1476</f>
        <v>0</v>
      </c>
      <c r="H1475">
        <f>'Data Entry'!Q1476</f>
        <v>0</v>
      </c>
      <c r="I1475">
        <f>'Data Entry'!R1476</f>
        <v>0</v>
      </c>
      <c r="J1475">
        <f t="shared" si="253"/>
        <v>0</v>
      </c>
      <c r="K1475" s="1">
        <f>SUMIFS('I want to cry'!C$2:C$2000,'I want to cry'!$A$2:$A$2000,$B1475,'I want to cry'!$B$2:$B$2000,$C1475)</f>
        <v>0</v>
      </c>
      <c r="L1475" s="1">
        <f>SUMIFS('I want to cry'!D$2:D$2000,'I want to cry'!$A$2:$A$2000,$B1475,'I want to cry'!$B$2:$B$2000,$C1475)</f>
        <v>0</v>
      </c>
      <c r="M1475" s="1">
        <f>SUMIFS('I want to cry'!E$2:E$2000,'I want to cry'!$A$2:$A$2000,$B1475,'I want to cry'!$B$2:$B$2000,$C1475)</f>
        <v>0</v>
      </c>
      <c r="N1475" s="1">
        <f t="shared" si="254"/>
        <v>0</v>
      </c>
      <c r="O1475" s="1">
        <f t="shared" si="255"/>
        <v>0</v>
      </c>
      <c r="P1475" s="1">
        <f t="shared" si="256"/>
        <v>0</v>
      </c>
      <c r="Q1475" s="1">
        <f>SUMIF('I have a blue banner'!A$2:A$2000,D1475,'I have a blue banner'!L$2:L$2000)</f>
        <v>0</v>
      </c>
      <c r="R1475" s="1">
        <f>SUMIF('I have a blue banner'!A$2:A$2000,F1475,'I have a blue banner'!L$2:L$2000)</f>
        <v>0</v>
      </c>
      <c r="S1475" s="1">
        <f>SUMIF('I have a blue banner'!A$2:A$2000,I1475,'I have a blue banner'!L$2:L$2000)</f>
        <v>0</v>
      </c>
      <c r="T1475" s="1">
        <f>SUMIF('I wanna go biking'!A$2:A$1000,D1475,'I wanna go biking'!D$2:D$2000)</f>
        <v>0</v>
      </c>
      <c r="U1475" s="1">
        <f>SUMIF('I wanna go biking'!A$2:A$2000,F1475,'I wanna go biking'!D$2:D$2000)</f>
        <v>0</v>
      </c>
      <c r="V1475" s="1">
        <f>SUMIF('I wanna go biking'!A$2:A$2000,H1475,'I wanna go biking'!D$2:D$2000)</f>
        <v>0</v>
      </c>
      <c r="W1475">
        <f t="shared" si="257"/>
        <v>0</v>
      </c>
      <c r="X1475">
        <f t="shared" si="258"/>
        <v>0</v>
      </c>
      <c r="Y1475">
        <f t="shared" si="259"/>
        <v>0</v>
      </c>
      <c r="Z1475">
        <f t="shared" si="260"/>
        <v>0</v>
      </c>
      <c r="AA1475">
        <f t="shared" si="261"/>
        <v>0</v>
      </c>
      <c r="AB1475">
        <f t="shared" si="262"/>
        <v>0</v>
      </c>
      <c r="AC1475" s="25">
        <f t="shared" si="263"/>
        <v>0</v>
      </c>
    </row>
    <row r="1476" spans="1:29">
      <c r="A1476">
        <f>'Data Entry'!A1477</f>
        <v>0</v>
      </c>
      <c r="B1476">
        <f>'Data Entry'!B1477</f>
        <v>0</v>
      </c>
      <c r="C1476">
        <f>'Data Entry'!C1477</f>
        <v>0</v>
      </c>
      <c r="D1476">
        <f>'Data Entry'!M1477</f>
        <v>0</v>
      </c>
      <c r="E1476">
        <f>'Data Entry'!N1477</f>
        <v>0</v>
      </c>
      <c r="F1476">
        <f>'Data Entry'!O1477</f>
        <v>0</v>
      </c>
      <c r="G1476">
        <f>'Data Entry'!P1477</f>
        <v>0</v>
      </c>
      <c r="H1476">
        <f>'Data Entry'!Q1477</f>
        <v>0</v>
      </c>
      <c r="I1476">
        <f>'Data Entry'!R1477</f>
        <v>0</v>
      </c>
      <c r="J1476">
        <f t="shared" si="253"/>
        <v>0</v>
      </c>
      <c r="K1476" s="1">
        <f>SUMIFS('I want to cry'!C$2:C$2000,'I want to cry'!$A$2:$A$2000,$B1476,'I want to cry'!$B$2:$B$2000,$C1476)</f>
        <v>0</v>
      </c>
      <c r="L1476" s="1">
        <f>SUMIFS('I want to cry'!D$2:D$2000,'I want to cry'!$A$2:$A$2000,$B1476,'I want to cry'!$B$2:$B$2000,$C1476)</f>
        <v>0</v>
      </c>
      <c r="M1476" s="1">
        <f>SUMIFS('I want to cry'!E$2:E$2000,'I want to cry'!$A$2:$A$2000,$B1476,'I want to cry'!$B$2:$B$2000,$C1476)</f>
        <v>0</v>
      </c>
      <c r="N1476" s="1">
        <f t="shared" si="254"/>
        <v>0</v>
      </c>
      <c r="O1476" s="1">
        <f t="shared" si="255"/>
        <v>0</v>
      </c>
      <c r="P1476" s="1">
        <f t="shared" si="256"/>
        <v>0</v>
      </c>
      <c r="Q1476" s="1">
        <f>SUMIF('I have a blue banner'!A$2:A$2000,D1476,'I have a blue banner'!L$2:L$2000)</f>
        <v>0</v>
      </c>
      <c r="R1476" s="1">
        <f>SUMIF('I have a blue banner'!A$2:A$2000,F1476,'I have a blue banner'!L$2:L$2000)</f>
        <v>0</v>
      </c>
      <c r="S1476" s="1">
        <f>SUMIF('I have a blue banner'!A$2:A$2000,I1476,'I have a blue banner'!L$2:L$2000)</f>
        <v>0</v>
      </c>
      <c r="T1476" s="1">
        <f>SUMIF('I wanna go biking'!A$2:A$1000,D1476,'I wanna go biking'!D$2:D$2000)</f>
        <v>0</v>
      </c>
      <c r="U1476" s="1">
        <f>SUMIF('I wanna go biking'!A$2:A$2000,F1476,'I wanna go biking'!D$2:D$2000)</f>
        <v>0</v>
      </c>
      <c r="V1476" s="1">
        <f>SUMIF('I wanna go biking'!A$2:A$2000,H1476,'I wanna go biking'!D$2:D$2000)</f>
        <v>0</v>
      </c>
      <c r="W1476">
        <f t="shared" si="257"/>
        <v>0</v>
      </c>
      <c r="X1476">
        <f t="shared" si="258"/>
        <v>0</v>
      </c>
      <c r="Y1476">
        <f t="shared" si="259"/>
        <v>0</v>
      </c>
      <c r="Z1476">
        <f t="shared" si="260"/>
        <v>0</v>
      </c>
      <c r="AA1476">
        <f t="shared" si="261"/>
        <v>0</v>
      </c>
      <c r="AB1476">
        <f t="shared" si="262"/>
        <v>0</v>
      </c>
      <c r="AC1476" s="25">
        <f t="shared" si="263"/>
        <v>0</v>
      </c>
    </row>
    <row r="1477" spans="1:29">
      <c r="A1477">
        <f>'Data Entry'!A1478</f>
        <v>0</v>
      </c>
      <c r="B1477">
        <f>'Data Entry'!B1478</f>
        <v>0</v>
      </c>
      <c r="C1477">
        <f>'Data Entry'!C1478</f>
        <v>0</v>
      </c>
      <c r="D1477">
        <f>'Data Entry'!M1478</f>
        <v>0</v>
      </c>
      <c r="E1477">
        <f>'Data Entry'!N1478</f>
        <v>0</v>
      </c>
      <c r="F1477">
        <f>'Data Entry'!O1478</f>
        <v>0</v>
      </c>
      <c r="G1477">
        <f>'Data Entry'!P1478</f>
        <v>0</v>
      </c>
      <c r="H1477">
        <f>'Data Entry'!Q1478</f>
        <v>0</v>
      </c>
      <c r="I1477">
        <f>'Data Entry'!R1478</f>
        <v>0</v>
      </c>
      <c r="J1477">
        <f t="shared" si="253"/>
        <v>0</v>
      </c>
      <c r="K1477" s="1">
        <f>SUMIFS('I want to cry'!C$2:C$2000,'I want to cry'!$A$2:$A$2000,$B1477,'I want to cry'!$B$2:$B$2000,$C1477)</f>
        <v>0</v>
      </c>
      <c r="L1477" s="1">
        <f>SUMIFS('I want to cry'!D$2:D$2000,'I want to cry'!$A$2:$A$2000,$B1477,'I want to cry'!$B$2:$B$2000,$C1477)</f>
        <v>0</v>
      </c>
      <c r="M1477" s="1">
        <f>SUMIFS('I want to cry'!E$2:E$2000,'I want to cry'!$A$2:$A$2000,$B1477,'I want to cry'!$B$2:$B$2000,$C1477)</f>
        <v>0</v>
      </c>
      <c r="N1477" s="1">
        <f t="shared" si="254"/>
        <v>0</v>
      </c>
      <c r="O1477" s="1">
        <f t="shared" si="255"/>
        <v>0</v>
      </c>
      <c r="P1477" s="1">
        <f t="shared" si="256"/>
        <v>0</v>
      </c>
      <c r="Q1477" s="1">
        <f>SUMIF('I have a blue banner'!A$2:A$2000,D1477,'I have a blue banner'!L$2:L$2000)</f>
        <v>0</v>
      </c>
      <c r="R1477" s="1">
        <f>SUMIF('I have a blue banner'!A$2:A$2000,F1477,'I have a blue banner'!L$2:L$2000)</f>
        <v>0</v>
      </c>
      <c r="S1477" s="1">
        <f>SUMIF('I have a blue banner'!A$2:A$2000,I1477,'I have a blue banner'!L$2:L$2000)</f>
        <v>0</v>
      </c>
      <c r="T1477" s="1">
        <f>SUMIF('I wanna go biking'!A$2:A$1000,D1477,'I wanna go biking'!D$2:D$2000)</f>
        <v>0</v>
      </c>
      <c r="U1477" s="1">
        <f>SUMIF('I wanna go biking'!A$2:A$2000,F1477,'I wanna go biking'!D$2:D$2000)</f>
        <v>0</v>
      </c>
      <c r="V1477" s="1">
        <f>SUMIF('I wanna go biking'!A$2:A$2000,H1477,'I wanna go biking'!D$2:D$2000)</f>
        <v>0</v>
      </c>
      <c r="W1477">
        <f t="shared" si="257"/>
        <v>0</v>
      </c>
      <c r="X1477">
        <f t="shared" si="258"/>
        <v>0</v>
      </c>
      <c r="Y1477">
        <f t="shared" si="259"/>
        <v>0</v>
      </c>
      <c r="Z1477">
        <f t="shared" si="260"/>
        <v>0</v>
      </c>
      <c r="AA1477">
        <f t="shared" si="261"/>
        <v>0</v>
      </c>
      <c r="AB1477">
        <f t="shared" si="262"/>
        <v>0</v>
      </c>
      <c r="AC1477" s="25">
        <f t="shared" si="263"/>
        <v>0</v>
      </c>
    </row>
    <row r="1478" spans="1:29">
      <c r="A1478">
        <f>'Data Entry'!A1479</f>
        <v>0</v>
      </c>
      <c r="B1478">
        <f>'Data Entry'!B1479</f>
        <v>0</v>
      </c>
      <c r="C1478">
        <f>'Data Entry'!C1479</f>
        <v>0</v>
      </c>
      <c r="D1478">
        <f>'Data Entry'!M1479</f>
        <v>0</v>
      </c>
      <c r="E1478">
        <f>'Data Entry'!N1479</f>
        <v>0</v>
      </c>
      <c r="F1478">
        <f>'Data Entry'!O1479</f>
        <v>0</v>
      </c>
      <c r="G1478">
        <f>'Data Entry'!P1479</f>
        <v>0</v>
      </c>
      <c r="H1478">
        <f>'Data Entry'!Q1479</f>
        <v>0</v>
      </c>
      <c r="I1478">
        <f>'Data Entry'!R1479</f>
        <v>0</v>
      </c>
      <c r="J1478">
        <f t="shared" si="253"/>
        <v>0</v>
      </c>
      <c r="K1478" s="1">
        <f>SUMIFS('I want to cry'!C$2:C$2000,'I want to cry'!$A$2:$A$2000,$B1478,'I want to cry'!$B$2:$B$2000,$C1478)</f>
        <v>0</v>
      </c>
      <c r="L1478" s="1">
        <f>SUMIFS('I want to cry'!D$2:D$2000,'I want to cry'!$A$2:$A$2000,$B1478,'I want to cry'!$B$2:$B$2000,$C1478)</f>
        <v>0</v>
      </c>
      <c r="M1478" s="1">
        <f>SUMIFS('I want to cry'!E$2:E$2000,'I want to cry'!$A$2:$A$2000,$B1478,'I want to cry'!$B$2:$B$2000,$C1478)</f>
        <v>0</v>
      </c>
      <c r="N1478" s="1">
        <f t="shared" si="254"/>
        <v>0</v>
      </c>
      <c r="O1478" s="1">
        <f t="shared" si="255"/>
        <v>0</v>
      </c>
      <c r="P1478" s="1">
        <f t="shared" si="256"/>
        <v>0</v>
      </c>
      <c r="Q1478" s="1">
        <f>SUMIF('I have a blue banner'!A$2:A$2000,D1478,'I have a blue banner'!L$2:L$2000)</f>
        <v>0</v>
      </c>
      <c r="R1478" s="1">
        <f>SUMIF('I have a blue banner'!A$2:A$2000,F1478,'I have a blue banner'!L$2:L$2000)</f>
        <v>0</v>
      </c>
      <c r="S1478" s="1">
        <f>SUMIF('I have a blue banner'!A$2:A$2000,I1478,'I have a blue banner'!L$2:L$2000)</f>
        <v>0</v>
      </c>
      <c r="T1478" s="1">
        <f>SUMIF('I wanna go biking'!A$2:A$1000,D1478,'I wanna go biking'!D$2:D$2000)</f>
        <v>0</v>
      </c>
      <c r="U1478" s="1">
        <f>SUMIF('I wanna go biking'!A$2:A$2000,F1478,'I wanna go biking'!D$2:D$2000)</f>
        <v>0</v>
      </c>
      <c r="V1478" s="1">
        <f>SUMIF('I wanna go biking'!A$2:A$2000,H1478,'I wanna go biking'!D$2:D$2000)</f>
        <v>0</v>
      </c>
      <c r="W1478">
        <f t="shared" si="257"/>
        <v>0</v>
      </c>
      <c r="X1478">
        <f t="shared" si="258"/>
        <v>0</v>
      </c>
      <c r="Y1478">
        <f t="shared" si="259"/>
        <v>0</v>
      </c>
      <c r="Z1478">
        <f t="shared" si="260"/>
        <v>0</v>
      </c>
      <c r="AA1478">
        <f t="shared" si="261"/>
        <v>0</v>
      </c>
      <c r="AB1478">
        <f t="shared" si="262"/>
        <v>0</v>
      </c>
      <c r="AC1478" s="25">
        <f t="shared" si="263"/>
        <v>0</v>
      </c>
    </row>
    <row r="1479" spans="1:29">
      <c r="A1479">
        <f>'Data Entry'!A1480</f>
        <v>0</v>
      </c>
      <c r="B1479">
        <f>'Data Entry'!B1480</f>
        <v>0</v>
      </c>
      <c r="C1479">
        <f>'Data Entry'!C1480</f>
        <v>0</v>
      </c>
      <c r="D1479">
        <f>'Data Entry'!M1480</f>
        <v>0</v>
      </c>
      <c r="E1479">
        <f>'Data Entry'!N1480</f>
        <v>0</v>
      </c>
      <c r="F1479">
        <f>'Data Entry'!O1480</f>
        <v>0</v>
      </c>
      <c r="G1479">
        <f>'Data Entry'!P1480</f>
        <v>0</v>
      </c>
      <c r="H1479">
        <f>'Data Entry'!Q1480</f>
        <v>0</v>
      </c>
      <c r="I1479">
        <f>'Data Entry'!R1480</f>
        <v>0</v>
      </c>
      <c r="J1479">
        <f t="shared" si="253"/>
        <v>0</v>
      </c>
      <c r="K1479" s="1">
        <f>SUMIFS('I want to cry'!C$2:C$2000,'I want to cry'!$A$2:$A$2000,$B1479,'I want to cry'!$B$2:$B$2000,$C1479)</f>
        <v>0</v>
      </c>
      <c r="L1479" s="1">
        <f>SUMIFS('I want to cry'!D$2:D$2000,'I want to cry'!$A$2:$A$2000,$B1479,'I want to cry'!$B$2:$B$2000,$C1479)</f>
        <v>0</v>
      </c>
      <c r="M1479" s="1">
        <f>SUMIFS('I want to cry'!E$2:E$2000,'I want to cry'!$A$2:$A$2000,$B1479,'I want to cry'!$B$2:$B$2000,$C1479)</f>
        <v>0</v>
      </c>
      <c r="N1479" s="1">
        <f t="shared" si="254"/>
        <v>0</v>
      </c>
      <c r="O1479" s="1">
        <f t="shared" si="255"/>
        <v>0</v>
      </c>
      <c r="P1479" s="1">
        <f t="shared" si="256"/>
        <v>0</v>
      </c>
      <c r="Q1479" s="1">
        <f>SUMIF('I have a blue banner'!A$2:A$2000,D1479,'I have a blue banner'!L$2:L$2000)</f>
        <v>0</v>
      </c>
      <c r="R1479" s="1">
        <f>SUMIF('I have a blue banner'!A$2:A$2000,F1479,'I have a blue banner'!L$2:L$2000)</f>
        <v>0</v>
      </c>
      <c r="S1479" s="1">
        <f>SUMIF('I have a blue banner'!A$2:A$2000,I1479,'I have a blue banner'!L$2:L$2000)</f>
        <v>0</v>
      </c>
      <c r="T1479" s="1">
        <f>SUMIF('I wanna go biking'!A$2:A$1000,D1479,'I wanna go biking'!D$2:D$2000)</f>
        <v>0</v>
      </c>
      <c r="U1479" s="1">
        <f>SUMIF('I wanna go biking'!A$2:A$2000,F1479,'I wanna go biking'!D$2:D$2000)</f>
        <v>0</v>
      </c>
      <c r="V1479" s="1">
        <f>SUMIF('I wanna go biking'!A$2:A$2000,H1479,'I wanna go biking'!D$2:D$2000)</f>
        <v>0</v>
      </c>
      <c r="W1479">
        <f t="shared" si="257"/>
        <v>0</v>
      </c>
      <c r="X1479">
        <f t="shared" si="258"/>
        <v>0</v>
      </c>
      <c r="Y1479">
        <f t="shared" si="259"/>
        <v>0</v>
      </c>
      <c r="Z1479">
        <f t="shared" si="260"/>
        <v>0</v>
      </c>
      <c r="AA1479">
        <f t="shared" si="261"/>
        <v>0</v>
      </c>
      <c r="AB1479">
        <f t="shared" si="262"/>
        <v>0</v>
      </c>
      <c r="AC1479" s="25">
        <f t="shared" si="263"/>
        <v>0</v>
      </c>
    </row>
    <row r="1480" spans="1:29">
      <c r="A1480">
        <f>'Data Entry'!A1481</f>
        <v>0</v>
      </c>
      <c r="B1480">
        <f>'Data Entry'!B1481</f>
        <v>0</v>
      </c>
      <c r="C1480">
        <f>'Data Entry'!C1481</f>
        <v>0</v>
      </c>
      <c r="D1480">
        <f>'Data Entry'!M1481</f>
        <v>0</v>
      </c>
      <c r="E1480">
        <f>'Data Entry'!N1481</f>
        <v>0</v>
      </c>
      <c r="F1480">
        <f>'Data Entry'!O1481</f>
        <v>0</v>
      </c>
      <c r="G1480">
        <f>'Data Entry'!P1481</f>
        <v>0</v>
      </c>
      <c r="H1480">
        <f>'Data Entry'!Q1481</f>
        <v>0</v>
      </c>
      <c r="I1480">
        <f>'Data Entry'!R1481</f>
        <v>0</v>
      </c>
      <c r="J1480">
        <f t="shared" si="253"/>
        <v>0</v>
      </c>
      <c r="K1480" s="1">
        <f>SUMIFS('I want to cry'!C$2:C$2000,'I want to cry'!$A$2:$A$2000,$B1480,'I want to cry'!$B$2:$B$2000,$C1480)</f>
        <v>0</v>
      </c>
      <c r="L1480" s="1">
        <f>SUMIFS('I want to cry'!D$2:D$2000,'I want to cry'!$A$2:$A$2000,$B1480,'I want to cry'!$B$2:$B$2000,$C1480)</f>
        <v>0</v>
      </c>
      <c r="M1480" s="1">
        <f>SUMIFS('I want to cry'!E$2:E$2000,'I want to cry'!$A$2:$A$2000,$B1480,'I want to cry'!$B$2:$B$2000,$C1480)</f>
        <v>0</v>
      </c>
      <c r="N1480" s="1">
        <f t="shared" si="254"/>
        <v>0</v>
      </c>
      <c r="O1480" s="1">
        <f t="shared" si="255"/>
        <v>0</v>
      </c>
      <c r="P1480" s="1">
        <f t="shared" si="256"/>
        <v>0</v>
      </c>
      <c r="Q1480" s="1">
        <f>SUMIF('I have a blue banner'!A$2:A$2000,D1480,'I have a blue banner'!L$2:L$2000)</f>
        <v>0</v>
      </c>
      <c r="R1480" s="1">
        <f>SUMIF('I have a blue banner'!A$2:A$2000,F1480,'I have a blue banner'!L$2:L$2000)</f>
        <v>0</v>
      </c>
      <c r="S1480" s="1">
        <f>SUMIF('I have a blue banner'!A$2:A$2000,I1480,'I have a blue banner'!L$2:L$2000)</f>
        <v>0</v>
      </c>
      <c r="T1480" s="1">
        <f>SUMIF('I wanna go biking'!A$2:A$1000,D1480,'I wanna go biking'!D$2:D$2000)</f>
        <v>0</v>
      </c>
      <c r="U1480" s="1">
        <f>SUMIF('I wanna go biking'!A$2:A$2000,F1480,'I wanna go biking'!D$2:D$2000)</f>
        <v>0</v>
      </c>
      <c r="V1480" s="1">
        <f>SUMIF('I wanna go biking'!A$2:A$2000,H1480,'I wanna go biking'!D$2:D$2000)</f>
        <v>0</v>
      </c>
      <c r="W1480">
        <f t="shared" si="257"/>
        <v>0</v>
      </c>
      <c r="X1480">
        <f t="shared" si="258"/>
        <v>0</v>
      </c>
      <c r="Y1480">
        <f t="shared" si="259"/>
        <v>0</v>
      </c>
      <c r="Z1480">
        <f t="shared" si="260"/>
        <v>0</v>
      </c>
      <c r="AA1480">
        <f t="shared" si="261"/>
        <v>0</v>
      </c>
      <c r="AB1480">
        <f t="shared" si="262"/>
        <v>0</v>
      </c>
      <c r="AC1480" s="25">
        <f t="shared" si="263"/>
        <v>0</v>
      </c>
    </row>
    <row r="1481" spans="1:29">
      <c r="A1481">
        <f>'Data Entry'!A1482</f>
        <v>0</v>
      </c>
      <c r="B1481">
        <f>'Data Entry'!B1482</f>
        <v>0</v>
      </c>
      <c r="C1481">
        <f>'Data Entry'!C1482</f>
        <v>0</v>
      </c>
      <c r="D1481">
        <f>'Data Entry'!M1482</f>
        <v>0</v>
      </c>
      <c r="E1481">
        <f>'Data Entry'!N1482</f>
        <v>0</v>
      </c>
      <c r="F1481">
        <f>'Data Entry'!O1482</f>
        <v>0</v>
      </c>
      <c r="G1481">
        <f>'Data Entry'!P1482</f>
        <v>0</v>
      </c>
      <c r="H1481">
        <f>'Data Entry'!Q1482</f>
        <v>0</v>
      </c>
      <c r="I1481">
        <f>'Data Entry'!R1482</f>
        <v>0</v>
      </c>
      <c r="J1481">
        <f t="shared" si="253"/>
        <v>0</v>
      </c>
      <c r="K1481" s="1">
        <f>SUMIFS('I want to cry'!C$2:C$2000,'I want to cry'!$A$2:$A$2000,$B1481,'I want to cry'!$B$2:$B$2000,$C1481)</f>
        <v>0</v>
      </c>
      <c r="L1481" s="1">
        <f>SUMIFS('I want to cry'!D$2:D$2000,'I want to cry'!$A$2:$A$2000,$B1481,'I want to cry'!$B$2:$B$2000,$C1481)</f>
        <v>0</v>
      </c>
      <c r="M1481" s="1">
        <f>SUMIFS('I want to cry'!E$2:E$2000,'I want to cry'!$A$2:$A$2000,$B1481,'I want to cry'!$B$2:$B$2000,$C1481)</f>
        <v>0</v>
      </c>
      <c r="N1481" s="1">
        <f t="shared" si="254"/>
        <v>0</v>
      </c>
      <c r="O1481" s="1">
        <f t="shared" si="255"/>
        <v>0</v>
      </c>
      <c r="P1481" s="1">
        <f t="shared" si="256"/>
        <v>0</v>
      </c>
      <c r="Q1481" s="1">
        <f>SUMIF('I have a blue banner'!A$2:A$2000,D1481,'I have a blue banner'!L$2:L$2000)</f>
        <v>0</v>
      </c>
      <c r="R1481" s="1">
        <f>SUMIF('I have a blue banner'!A$2:A$2000,F1481,'I have a blue banner'!L$2:L$2000)</f>
        <v>0</v>
      </c>
      <c r="S1481" s="1">
        <f>SUMIF('I have a blue banner'!A$2:A$2000,I1481,'I have a blue banner'!L$2:L$2000)</f>
        <v>0</v>
      </c>
      <c r="T1481" s="1">
        <f>SUMIF('I wanna go biking'!A$2:A$1000,D1481,'I wanna go biking'!D$2:D$2000)</f>
        <v>0</v>
      </c>
      <c r="U1481" s="1">
        <f>SUMIF('I wanna go biking'!A$2:A$2000,F1481,'I wanna go biking'!D$2:D$2000)</f>
        <v>0</v>
      </c>
      <c r="V1481" s="1">
        <f>SUMIF('I wanna go biking'!A$2:A$2000,H1481,'I wanna go biking'!D$2:D$2000)</f>
        <v>0</v>
      </c>
      <c r="W1481">
        <f t="shared" si="257"/>
        <v>0</v>
      </c>
      <c r="X1481">
        <f t="shared" si="258"/>
        <v>0</v>
      </c>
      <c r="Y1481">
        <f t="shared" si="259"/>
        <v>0</v>
      </c>
      <c r="Z1481">
        <f t="shared" si="260"/>
        <v>0</v>
      </c>
      <c r="AA1481">
        <f t="shared" si="261"/>
        <v>0</v>
      </c>
      <c r="AB1481">
        <f t="shared" si="262"/>
        <v>0</v>
      </c>
      <c r="AC1481" s="25">
        <f t="shared" si="263"/>
        <v>0</v>
      </c>
    </row>
    <row r="1482" spans="1:29">
      <c r="A1482">
        <f>'Data Entry'!A1483</f>
        <v>0</v>
      </c>
      <c r="B1482">
        <f>'Data Entry'!B1483</f>
        <v>0</v>
      </c>
      <c r="C1482">
        <f>'Data Entry'!C1483</f>
        <v>0</v>
      </c>
      <c r="D1482">
        <f>'Data Entry'!M1483</f>
        <v>0</v>
      </c>
      <c r="E1482">
        <f>'Data Entry'!N1483</f>
        <v>0</v>
      </c>
      <c r="F1482">
        <f>'Data Entry'!O1483</f>
        <v>0</v>
      </c>
      <c r="G1482">
        <f>'Data Entry'!P1483</f>
        <v>0</v>
      </c>
      <c r="H1482">
        <f>'Data Entry'!Q1483</f>
        <v>0</v>
      </c>
      <c r="I1482">
        <f>'Data Entry'!R1483</f>
        <v>0</v>
      </c>
      <c r="J1482">
        <f t="shared" si="253"/>
        <v>0</v>
      </c>
      <c r="K1482" s="1">
        <f>SUMIFS('I want to cry'!C$2:C$2000,'I want to cry'!$A$2:$A$2000,$B1482,'I want to cry'!$B$2:$B$2000,$C1482)</f>
        <v>0</v>
      </c>
      <c r="L1482" s="1">
        <f>SUMIFS('I want to cry'!D$2:D$2000,'I want to cry'!$A$2:$A$2000,$B1482,'I want to cry'!$B$2:$B$2000,$C1482)</f>
        <v>0</v>
      </c>
      <c r="M1482" s="1">
        <f>SUMIFS('I want to cry'!E$2:E$2000,'I want to cry'!$A$2:$A$2000,$B1482,'I want to cry'!$B$2:$B$2000,$C1482)</f>
        <v>0</v>
      </c>
      <c r="N1482" s="1">
        <f t="shared" si="254"/>
        <v>0</v>
      </c>
      <c r="O1482" s="1">
        <f t="shared" si="255"/>
        <v>0</v>
      </c>
      <c r="P1482" s="1">
        <f t="shared" si="256"/>
        <v>0</v>
      </c>
      <c r="Q1482" s="1">
        <f>SUMIF('I have a blue banner'!A$2:A$2000,D1482,'I have a blue banner'!L$2:L$2000)</f>
        <v>0</v>
      </c>
      <c r="R1482" s="1">
        <f>SUMIF('I have a blue banner'!A$2:A$2000,F1482,'I have a blue banner'!L$2:L$2000)</f>
        <v>0</v>
      </c>
      <c r="S1482" s="1">
        <f>SUMIF('I have a blue banner'!A$2:A$2000,I1482,'I have a blue banner'!L$2:L$2000)</f>
        <v>0</v>
      </c>
      <c r="T1482" s="1">
        <f>SUMIF('I wanna go biking'!A$2:A$1000,D1482,'I wanna go biking'!D$2:D$2000)</f>
        <v>0</v>
      </c>
      <c r="U1482" s="1">
        <f>SUMIF('I wanna go biking'!A$2:A$2000,F1482,'I wanna go biking'!D$2:D$2000)</f>
        <v>0</v>
      </c>
      <c r="V1482" s="1">
        <f>SUMIF('I wanna go biking'!A$2:A$2000,H1482,'I wanna go biking'!D$2:D$2000)</f>
        <v>0</v>
      </c>
      <c r="W1482">
        <f t="shared" si="257"/>
        <v>0</v>
      </c>
      <c r="X1482">
        <f t="shared" si="258"/>
        <v>0</v>
      </c>
      <c r="Y1482">
        <f t="shared" si="259"/>
        <v>0</v>
      </c>
      <c r="Z1482">
        <f t="shared" si="260"/>
        <v>0</v>
      </c>
      <c r="AA1482">
        <f t="shared" si="261"/>
        <v>0</v>
      </c>
      <c r="AB1482">
        <f t="shared" si="262"/>
        <v>0</v>
      </c>
      <c r="AC1482" s="25">
        <f t="shared" si="263"/>
        <v>0</v>
      </c>
    </row>
    <row r="1483" spans="1:29">
      <c r="A1483">
        <f>'Data Entry'!A1484</f>
        <v>0</v>
      </c>
      <c r="B1483">
        <f>'Data Entry'!B1484</f>
        <v>0</v>
      </c>
      <c r="C1483">
        <f>'Data Entry'!C1484</f>
        <v>0</v>
      </c>
      <c r="D1483">
        <f>'Data Entry'!M1484</f>
        <v>0</v>
      </c>
      <c r="E1483">
        <f>'Data Entry'!N1484</f>
        <v>0</v>
      </c>
      <c r="F1483">
        <f>'Data Entry'!O1484</f>
        <v>0</v>
      </c>
      <c r="G1483">
        <f>'Data Entry'!P1484</f>
        <v>0</v>
      </c>
      <c r="H1483">
        <f>'Data Entry'!Q1484</f>
        <v>0</v>
      </c>
      <c r="I1483">
        <f>'Data Entry'!R1484</f>
        <v>0</v>
      </c>
      <c r="J1483">
        <f t="shared" si="253"/>
        <v>0</v>
      </c>
      <c r="K1483" s="1">
        <f>SUMIFS('I want to cry'!C$2:C$2000,'I want to cry'!$A$2:$A$2000,$B1483,'I want to cry'!$B$2:$B$2000,$C1483)</f>
        <v>0</v>
      </c>
      <c r="L1483" s="1">
        <f>SUMIFS('I want to cry'!D$2:D$2000,'I want to cry'!$A$2:$A$2000,$B1483,'I want to cry'!$B$2:$B$2000,$C1483)</f>
        <v>0</v>
      </c>
      <c r="M1483" s="1">
        <f>SUMIFS('I want to cry'!E$2:E$2000,'I want to cry'!$A$2:$A$2000,$B1483,'I want to cry'!$B$2:$B$2000,$C1483)</f>
        <v>0</v>
      </c>
      <c r="N1483" s="1">
        <f t="shared" si="254"/>
        <v>0</v>
      </c>
      <c r="O1483" s="1">
        <f t="shared" si="255"/>
        <v>0</v>
      </c>
      <c r="P1483" s="1">
        <f t="shared" si="256"/>
        <v>0</v>
      </c>
      <c r="Q1483" s="1">
        <f>SUMIF('I have a blue banner'!A$2:A$2000,D1483,'I have a blue banner'!L$2:L$2000)</f>
        <v>0</v>
      </c>
      <c r="R1483" s="1">
        <f>SUMIF('I have a blue banner'!A$2:A$2000,F1483,'I have a blue banner'!L$2:L$2000)</f>
        <v>0</v>
      </c>
      <c r="S1483" s="1">
        <f>SUMIF('I have a blue banner'!A$2:A$2000,I1483,'I have a blue banner'!L$2:L$2000)</f>
        <v>0</v>
      </c>
      <c r="T1483" s="1">
        <f>SUMIF('I wanna go biking'!A$2:A$1000,D1483,'I wanna go biking'!D$2:D$2000)</f>
        <v>0</v>
      </c>
      <c r="U1483" s="1">
        <f>SUMIF('I wanna go biking'!A$2:A$2000,F1483,'I wanna go biking'!D$2:D$2000)</f>
        <v>0</v>
      </c>
      <c r="V1483" s="1">
        <f>SUMIF('I wanna go biking'!A$2:A$2000,H1483,'I wanna go biking'!D$2:D$2000)</f>
        <v>0</v>
      </c>
      <c r="W1483">
        <f t="shared" si="257"/>
        <v>0</v>
      </c>
      <c r="X1483">
        <f t="shared" si="258"/>
        <v>0</v>
      </c>
      <c r="Y1483">
        <f t="shared" si="259"/>
        <v>0</v>
      </c>
      <c r="Z1483">
        <f t="shared" si="260"/>
        <v>0</v>
      </c>
      <c r="AA1483">
        <f t="shared" si="261"/>
        <v>0</v>
      </c>
      <c r="AB1483">
        <f t="shared" si="262"/>
        <v>0</v>
      </c>
      <c r="AC1483" s="25">
        <f t="shared" si="263"/>
        <v>0</v>
      </c>
    </row>
    <row r="1484" spans="1:29">
      <c r="A1484">
        <f>'Data Entry'!A1485</f>
        <v>0</v>
      </c>
      <c r="B1484">
        <f>'Data Entry'!B1485</f>
        <v>0</v>
      </c>
      <c r="C1484">
        <f>'Data Entry'!C1485</f>
        <v>0</v>
      </c>
      <c r="D1484">
        <f>'Data Entry'!M1485</f>
        <v>0</v>
      </c>
      <c r="E1484">
        <f>'Data Entry'!N1485</f>
        <v>0</v>
      </c>
      <c r="F1484">
        <f>'Data Entry'!O1485</f>
        <v>0</v>
      </c>
      <c r="G1484">
        <f>'Data Entry'!P1485</f>
        <v>0</v>
      </c>
      <c r="H1484">
        <f>'Data Entry'!Q1485</f>
        <v>0</v>
      </c>
      <c r="I1484">
        <f>'Data Entry'!R1485</f>
        <v>0</v>
      </c>
      <c r="J1484">
        <f t="shared" si="253"/>
        <v>0</v>
      </c>
      <c r="K1484" s="1">
        <f>SUMIFS('I want to cry'!C$2:C$2000,'I want to cry'!$A$2:$A$2000,$B1484,'I want to cry'!$B$2:$B$2000,$C1484)</f>
        <v>0</v>
      </c>
      <c r="L1484" s="1">
        <f>SUMIFS('I want to cry'!D$2:D$2000,'I want to cry'!$A$2:$A$2000,$B1484,'I want to cry'!$B$2:$B$2000,$C1484)</f>
        <v>0</v>
      </c>
      <c r="M1484" s="1">
        <f>SUMIFS('I want to cry'!E$2:E$2000,'I want to cry'!$A$2:$A$2000,$B1484,'I want to cry'!$B$2:$B$2000,$C1484)</f>
        <v>0</v>
      </c>
      <c r="N1484" s="1">
        <f t="shared" si="254"/>
        <v>0</v>
      </c>
      <c r="O1484" s="1">
        <f t="shared" si="255"/>
        <v>0</v>
      </c>
      <c r="P1484" s="1">
        <f t="shared" si="256"/>
        <v>0</v>
      </c>
      <c r="Q1484" s="1">
        <f>SUMIF('I have a blue banner'!A$2:A$2000,D1484,'I have a blue banner'!L$2:L$2000)</f>
        <v>0</v>
      </c>
      <c r="R1484" s="1">
        <f>SUMIF('I have a blue banner'!A$2:A$2000,F1484,'I have a blue banner'!L$2:L$2000)</f>
        <v>0</v>
      </c>
      <c r="S1484" s="1">
        <f>SUMIF('I have a blue banner'!A$2:A$2000,I1484,'I have a blue banner'!L$2:L$2000)</f>
        <v>0</v>
      </c>
      <c r="T1484" s="1">
        <f>SUMIF('I wanna go biking'!A$2:A$1000,D1484,'I wanna go biking'!D$2:D$2000)</f>
        <v>0</v>
      </c>
      <c r="U1484" s="1">
        <f>SUMIF('I wanna go biking'!A$2:A$2000,F1484,'I wanna go biking'!D$2:D$2000)</f>
        <v>0</v>
      </c>
      <c r="V1484" s="1">
        <f>SUMIF('I wanna go biking'!A$2:A$2000,H1484,'I wanna go biking'!D$2:D$2000)</f>
        <v>0</v>
      </c>
      <c r="W1484">
        <f t="shared" si="257"/>
        <v>0</v>
      </c>
      <c r="X1484">
        <f t="shared" si="258"/>
        <v>0</v>
      </c>
      <c r="Y1484">
        <f t="shared" si="259"/>
        <v>0</v>
      </c>
      <c r="Z1484">
        <f t="shared" si="260"/>
        <v>0</v>
      </c>
      <c r="AA1484">
        <f t="shared" si="261"/>
        <v>0</v>
      </c>
      <c r="AB1484">
        <f t="shared" si="262"/>
        <v>0</v>
      </c>
      <c r="AC1484" s="25">
        <f t="shared" si="263"/>
        <v>0</v>
      </c>
    </row>
    <row r="1485" spans="1:29">
      <c r="A1485">
        <f>'Data Entry'!A1486</f>
        <v>0</v>
      </c>
      <c r="B1485">
        <f>'Data Entry'!B1486</f>
        <v>0</v>
      </c>
      <c r="C1485">
        <f>'Data Entry'!C1486</f>
        <v>0</v>
      </c>
      <c r="D1485">
        <f>'Data Entry'!M1486</f>
        <v>0</v>
      </c>
      <c r="E1485">
        <f>'Data Entry'!N1486</f>
        <v>0</v>
      </c>
      <c r="F1485">
        <f>'Data Entry'!O1486</f>
        <v>0</v>
      </c>
      <c r="G1485">
        <f>'Data Entry'!P1486</f>
        <v>0</v>
      </c>
      <c r="H1485">
        <f>'Data Entry'!Q1486</f>
        <v>0</v>
      </c>
      <c r="I1485">
        <f>'Data Entry'!R1486</f>
        <v>0</v>
      </c>
      <c r="J1485">
        <f t="shared" si="253"/>
        <v>0</v>
      </c>
      <c r="K1485" s="1">
        <f>SUMIFS('I want to cry'!C$2:C$2000,'I want to cry'!$A$2:$A$2000,$B1485,'I want to cry'!$B$2:$B$2000,$C1485)</f>
        <v>0</v>
      </c>
      <c r="L1485" s="1">
        <f>SUMIFS('I want to cry'!D$2:D$2000,'I want to cry'!$A$2:$A$2000,$B1485,'I want to cry'!$B$2:$B$2000,$C1485)</f>
        <v>0</v>
      </c>
      <c r="M1485" s="1">
        <f>SUMIFS('I want to cry'!E$2:E$2000,'I want to cry'!$A$2:$A$2000,$B1485,'I want to cry'!$B$2:$B$2000,$C1485)</f>
        <v>0</v>
      </c>
      <c r="N1485" s="1">
        <f t="shared" si="254"/>
        <v>0</v>
      </c>
      <c r="O1485" s="1">
        <f t="shared" si="255"/>
        <v>0</v>
      </c>
      <c r="P1485" s="1">
        <f t="shared" si="256"/>
        <v>0</v>
      </c>
      <c r="Q1485" s="1">
        <f>SUMIF('I have a blue banner'!A$2:A$2000,D1485,'I have a blue banner'!L$2:L$2000)</f>
        <v>0</v>
      </c>
      <c r="R1485" s="1">
        <f>SUMIF('I have a blue banner'!A$2:A$2000,F1485,'I have a blue banner'!L$2:L$2000)</f>
        <v>0</v>
      </c>
      <c r="S1485" s="1">
        <f>SUMIF('I have a blue banner'!A$2:A$2000,I1485,'I have a blue banner'!L$2:L$2000)</f>
        <v>0</v>
      </c>
      <c r="T1485" s="1">
        <f>SUMIF('I wanna go biking'!A$2:A$1000,D1485,'I wanna go biking'!D$2:D$2000)</f>
        <v>0</v>
      </c>
      <c r="U1485" s="1">
        <f>SUMIF('I wanna go biking'!A$2:A$2000,F1485,'I wanna go biking'!D$2:D$2000)</f>
        <v>0</v>
      </c>
      <c r="V1485" s="1">
        <f>SUMIF('I wanna go biking'!A$2:A$2000,H1485,'I wanna go biking'!D$2:D$2000)</f>
        <v>0</v>
      </c>
      <c r="W1485">
        <f t="shared" si="257"/>
        <v>0</v>
      </c>
      <c r="X1485">
        <f t="shared" si="258"/>
        <v>0</v>
      </c>
      <c r="Y1485">
        <f t="shared" si="259"/>
        <v>0</v>
      </c>
      <c r="Z1485">
        <f t="shared" si="260"/>
        <v>0</v>
      </c>
      <c r="AA1485">
        <f t="shared" si="261"/>
        <v>0</v>
      </c>
      <c r="AB1485">
        <f t="shared" si="262"/>
        <v>0</v>
      </c>
      <c r="AC1485" s="25">
        <f t="shared" si="263"/>
        <v>0</v>
      </c>
    </row>
    <row r="1486" spans="1:29">
      <c r="A1486">
        <f>'Data Entry'!A1487</f>
        <v>0</v>
      </c>
      <c r="B1486">
        <f>'Data Entry'!B1487</f>
        <v>0</v>
      </c>
      <c r="C1486">
        <f>'Data Entry'!C1487</f>
        <v>0</v>
      </c>
      <c r="D1486">
        <f>'Data Entry'!M1487</f>
        <v>0</v>
      </c>
      <c r="E1486">
        <f>'Data Entry'!N1487</f>
        <v>0</v>
      </c>
      <c r="F1486">
        <f>'Data Entry'!O1487</f>
        <v>0</v>
      </c>
      <c r="G1486">
        <f>'Data Entry'!P1487</f>
        <v>0</v>
      </c>
      <c r="H1486">
        <f>'Data Entry'!Q1487</f>
        <v>0</v>
      </c>
      <c r="I1486">
        <f>'Data Entry'!R1487</f>
        <v>0</v>
      </c>
      <c r="J1486">
        <f t="shared" si="253"/>
        <v>0</v>
      </c>
      <c r="K1486" s="1">
        <f>SUMIFS('I want to cry'!C$2:C$2000,'I want to cry'!$A$2:$A$2000,$B1486,'I want to cry'!$B$2:$B$2000,$C1486)</f>
        <v>0</v>
      </c>
      <c r="L1486" s="1">
        <f>SUMIFS('I want to cry'!D$2:D$2000,'I want to cry'!$A$2:$A$2000,$B1486,'I want to cry'!$B$2:$B$2000,$C1486)</f>
        <v>0</v>
      </c>
      <c r="M1486" s="1">
        <f>SUMIFS('I want to cry'!E$2:E$2000,'I want to cry'!$A$2:$A$2000,$B1486,'I want to cry'!$B$2:$B$2000,$C1486)</f>
        <v>0</v>
      </c>
      <c r="N1486" s="1">
        <f t="shared" si="254"/>
        <v>0</v>
      </c>
      <c r="O1486" s="1">
        <f t="shared" si="255"/>
        <v>0</v>
      </c>
      <c r="P1486" s="1">
        <f t="shared" si="256"/>
        <v>0</v>
      </c>
      <c r="Q1486" s="1">
        <f>SUMIF('I have a blue banner'!A$2:A$2000,D1486,'I have a blue banner'!L$2:L$2000)</f>
        <v>0</v>
      </c>
      <c r="R1486" s="1">
        <f>SUMIF('I have a blue banner'!A$2:A$2000,F1486,'I have a blue banner'!L$2:L$2000)</f>
        <v>0</v>
      </c>
      <c r="S1486" s="1">
        <f>SUMIF('I have a blue banner'!A$2:A$2000,I1486,'I have a blue banner'!L$2:L$2000)</f>
        <v>0</v>
      </c>
      <c r="T1486" s="1">
        <f>SUMIF('I wanna go biking'!A$2:A$1000,D1486,'I wanna go biking'!D$2:D$2000)</f>
        <v>0</v>
      </c>
      <c r="U1486" s="1">
        <f>SUMIF('I wanna go biking'!A$2:A$2000,F1486,'I wanna go biking'!D$2:D$2000)</f>
        <v>0</v>
      </c>
      <c r="V1486" s="1">
        <f>SUMIF('I wanna go biking'!A$2:A$2000,H1486,'I wanna go biking'!D$2:D$2000)</f>
        <v>0</v>
      </c>
      <c r="W1486">
        <f t="shared" si="257"/>
        <v>0</v>
      </c>
      <c r="X1486">
        <f t="shared" si="258"/>
        <v>0</v>
      </c>
      <c r="Y1486">
        <f t="shared" si="259"/>
        <v>0</v>
      </c>
      <c r="Z1486">
        <f t="shared" si="260"/>
        <v>0</v>
      </c>
      <c r="AA1486">
        <f t="shared" si="261"/>
        <v>0</v>
      </c>
      <c r="AB1486">
        <f t="shared" si="262"/>
        <v>0</v>
      </c>
      <c r="AC1486" s="25">
        <f t="shared" si="263"/>
        <v>0</v>
      </c>
    </row>
    <row r="1487" spans="1:29">
      <c r="A1487">
        <f>'Data Entry'!A1488</f>
        <v>0</v>
      </c>
      <c r="B1487">
        <f>'Data Entry'!B1488</f>
        <v>0</v>
      </c>
      <c r="C1487">
        <f>'Data Entry'!C1488</f>
        <v>0</v>
      </c>
      <c r="D1487">
        <f>'Data Entry'!M1488</f>
        <v>0</v>
      </c>
      <c r="E1487">
        <f>'Data Entry'!N1488</f>
        <v>0</v>
      </c>
      <c r="F1487">
        <f>'Data Entry'!O1488</f>
        <v>0</v>
      </c>
      <c r="G1487">
        <f>'Data Entry'!P1488</f>
        <v>0</v>
      </c>
      <c r="H1487">
        <f>'Data Entry'!Q1488</f>
        <v>0</v>
      </c>
      <c r="I1487">
        <f>'Data Entry'!R1488</f>
        <v>0</v>
      </c>
      <c r="J1487">
        <f t="shared" si="253"/>
        <v>0</v>
      </c>
      <c r="K1487" s="1">
        <f>SUMIFS('I want to cry'!C$2:C$2000,'I want to cry'!$A$2:$A$2000,$B1487,'I want to cry'!$B$2:$B$2000,$C1487)</f>
        <v>0</v>
      </c>
      <c r="L1487" s="1">
        <f>SUMIFS('I want to cry'!D$2:D$2000,'I want to cry'!$A$2:$A$2000,$B1487,'I want to cry'!$B$2:$B$2000,$C1487)</f>
        <v>0</v>
      </c>
      <c r="M1487" s="1">
        <f>SUMIFS('I want to cry'!E$2:E$2000,'I want to cry'!$A$2:$A$2000,$B1487,'I want to cry'!$B$2:$B$2000,$C1487)</f>
        <v>0</v>
      </c>
      <c r="N1487" s="1">
        <f t="shared" si="254"/>
        <v>0</v>
      </c>
      <c r="O1487" s="1">
        <f t="shared" si="255"/>
        <v>0</v>
      </c>
      <c r="P1487" s="1">
        <f t="shared" si="256"/>
        <v>0</v>
      </c>
      <c r="Q1487" s="1">
        <f>SUMIF('I have a blue banner'!A$2:A$2000,D1487,'I have a blue banner'!L$2:L$2000)</f>
        <v>0</v>
      </c>
      <c r="R1487" s="1">
        <f>SUMIF('I have a blue banner'!A$2:A$2000,F1487,'I have a blue banner'!L$2:L$2000)</f>
        <v>0</v>
      </c>
      <c r="S1487" s="1">
        <f>SUMIF('I have a blue banner'!A$2:A$2000,I1487,'I have a blue banner'!L$2:L$2000)</f>
        <v>0</v>
      </c>
      <c r="T1487" s="1">
        <f>SUMIF('I wanna go biking'!A$2:A$1000,D1487,'I wanna go biking'!D$2:D$2000)</f>
        <v>0</v>
      </c>
      <c r="U1487" s="1">
        <f>SUMIF('I wanna go biking'!A$2:A$2000,F1487,'I wanna go biking'!D$2:D$2000)</f>
        <v>0</v>
      </c>
      <c r="V1487" s="1">
        <f>SUMIF('I wanna go biking'!A$2:A$2000,H1487,'I wanna go biking'!D$2:D$2000)</f>
        <v>0</v>
      </c>
      <c r="W1487">
        <f t="shared" si="257"/>
        <v>0</v>
      </c>
      <c r="X1487">
        <f t="shared" si="258"/>
        <v>0</v>
      </c>
      <c r="Y1487">
        <f t="shared" si="259"/>
        <v>0</v>
      </c>
      <c r="Z1487">
        <f t="shared" si="260"/>
        <v>0</v>
      </c>
      <c r="AA1487">
        <f t="shared" si="261"/>
        <v>0</v>
      </c>
      <c r="AB1487">
        <f t="shared" si="262"/>
        <v>0</v>
      </c>
      <c r="AC1487" s="25">
        <f t="shared" si="263"/>
        <v>0</v>
      </c>
    </row>
    <row r="1488" spans="1:29">
      <c r="A1488">
        <f>'Data Entry'!A1489</f>
        <v>0</v>
      </c>
      <c r="B1488">
        <f>'Data Entry'!B1489</f>
        <v>0</v>
      </c>
      <c r="C1488">
        <f>'Data Entry'!C1489</f>
        <v>0</v>
      </c>
      <c r="D1488">
        <f>'Data Entry'!M1489</f>
        <v>0</v>
      </c>
      <c r="E1488">
        <f>'Data Entry'!N1489</f>
        <v>0</v>
      </c>
      <c r="F1488">
        <f>'Data Entry'!O1489</f>
        <v>0</v>
      </c>
      <c r="G1488">
        <f>'Data Entry'!P1489</f>
        <v>0</v>
      </c>
      <c r="H1488">
        <f>'Data Entry'!Q1489</f>
        <v>0</v>
      </c>
      <c r="I1488">
        <f>'Data Entry'!R1489</f>
        <v>0</v>
      </c>
      <c r="J1488">
        <f t="shared" si="253"/>
        <v>0</v>
      </c>
      <c r="K1488" s="1">
        <f>SUMIFS('I want to cry'!C$2:C$2000,'I want to cry'!$A$2:$A$2000,$B1488,'I want to cry'!$B$2:$B$2000,$C1488)</f>
        <v>0</v>
      </c>
      <c r="L1488" s="1">
        <f>SUMIFS('I want to cry'!D$2:D$2000,'I want to cry'!$A$2:$A$2000,$B1488,'I want to cry'!$B$2:$B$2000,$C1488)</f>
        <v>0</v>
      </c>
      <c r="M1488" s="1">
        <f>SUMIFS('I want to cry'!E$2:E$2000,'I want to cry'!$A$2:$A$2000,$B1488,'I want to cry'!$B$2:$B$2000,$C1488)</f>
        <v>0</v>
      </c>
      <c r="N1488" s="1">
        <f t="shared" si="254"/>
        <v>0</v>
      </c>
      <c r="O1488" s="1">
        <f t="shared" si="255"/>
        <v>0</v>
      </c>
      <c r="P1488" s="1">
        <f t="shared" si="256"/>
        <v>0</v>
      </c>
      <c r="Q1488" s="1">
        <f>SUMIF('I have a blue banner'!A$2:A$2000,D1488,'I have a blue banner'!L$2:L$2000)</f>
        <v>0</v>
      </c>
      <c r="R1488" s="1">
        <f>SUMIF('I have a blue banner'!A$2:A$2000,F1488,'I have a blue banner'!L$2:L$2000)</f>
        <v>0</v>
      </c>
      <c r="S1488" s="1">
        <f>SUMIF('I have a blue banner'!A$2:A$2000,I1488,'I have a blue banner'!L$2:L$2000)</f>
        <v>0</v>
      </c>
      <c r="T1488" s="1">
        <f>SUMIF('I wanna go biking'!A$2:A$1000,D1488,'I wanna go biking'!D$2:D$2000)</f>
        <v>0</v>
      </c>
      <c r="U1488" s="1">
        <f>SUMIF('I wanna go biking'!A$2:A$2000,F1488,'I wanna go biking'!D$2:D$2000)</f>
        <v>0</v>
      </c>
      <c r="V1488" s="1">
        <f>SUMIF('I wanna go biking'!A$2:A$2000,H1488,'I wanna go biking'!D$2:D$2000)</f>
        <v>0</v>
      </c>
      <c r="W1488">
        <f t="shared" si="257"/>
        <v>0</v>
      </c>
      <c r="X1488">
        <f t="shared" si="258"/>
        <v>0</v>
      </c>
      <c r="Y1488">
        <f t="shared" si="259"/>
        <v>0</v>
      </c>
      <c r="Z1488">
        <f t="shared" si="260"/>
        <v>0</v>
      </c>
      <c r="AA1488">
        <f t="shared" si="261"/>
        <v>0</v>
      </c>
      <c r="AB1488">
        <f t="shared" si="262"/>
        <v>0</v>
      </c>
      <c r="AC1488" s="25">
        <f t="shared" si="263"/>
        <v>0</v>
      </c>
    </row>
    <row r="1489" spans="1:29">
      <c r="A1489">
        <f>'Data Entry'!A1490</f>
        <v>0</v>
      </c>
      <c r="B1489">
        <f>'Data Entry'!B1490</f>
        <v>0</v>
      </c>
      <c r="C1489">
        <f>'Data Entry'!C1490</f>
        <v>0</v>
      </c>
      <c r="D1489">
        <f>'Data Entry'!M1490</f>
        <v>0</v>
      </c>
      <c r="E1489">
        <f>'Data Entry'!N1490</f>
        <v>0</v>
      </c>
      <c r="F1489">
        <f>'Data Entry'!O1490</f>
        <v>0</v>
      </c>
      <c r="G1489">
        <f>'Data Entry'!P1490</f>
        <v>0</v>
      </c>
      <c r="H1489">
        <f>'Data Entry'!Q1490</f>
        <v>0</v>
      </c>
      <c r="I1489">
        <f>'Data Entry'!R1490</f>
        <v>0</v>
      </c>
      <c r="J1489">
        <f t="shared" si="253"/>
        <v>0</v>
      </c>
      <c r="K1489" s="1">
        <f>SUMIFS('I want to cry'!C$2:C$2000,'I want to cry'!$A$2:$A$2000,$B1489,'I want to cry'!$B$2:$B$2000,$C1489)</f>
        <v>0</v>
      </c>
      <c r="L1489" s="1">
        <f>SUMIFS('I want to cry'!D$2:D$2000,'I want to cry'!$A$2:$A$2000,$B1489,'I want to cry'!$B$2:$B$2000,$C1489)</f>
        <v>0</v>
      </c>
      <c r="M1489" s="1">
        <f>SUMIFS('I want to cry'!E$2:E$2000,'I want to cry'!$A$2:$A$2000,$B1489,'I want to cry'!$B$2:$B$2000,$C1489)</f>
        <v>0</v>
      </c>
      <c r="N1489" s="1">
        <f t="shared" si="254"/>
        <v>0</v>
      </c>
      <c r="O1489" s="1">
        <f t="shared" si="255"/>
        <v>0</v>
      </c>
      <c r="P1489" s="1">
        <f t="shared" si="256"/>
        <v>0</v>
      </c>
      <c r="Q1489" s="1">
        <f>SUMIF('I have a blue banner'!A$2:A$2000,D1489,'I have a blue banner'!L$2:L$2000)</f>
        <v>0</v>
      </c>
      <c r="R1489" s="1">
        <f>SUMIF('I have a blue banner'!A$2:A$2000,F1489,'I have a blue banner'!L$2:L$2000)</f>
        <v>0</v>
      </c>
      <c r="S1489" s="1">
        <f>SUMIF('I have a blue banner'!A$2:A$2000,I1489,'I have a blue banner'!L$2:L$2000)</f>
        <v>0</v>
      </c>
      <c r="T1489" s="1">
        <f>SUMIF('I wanna go biking'!A$2:A$1000,D1489,'I wanna go biking'!D$2:D$2000)</f>
        <v>0</v>
      </c>
      <c r="U1489" s="1">
        <f>SUMIF('I wanna go biking'!A$2:A$2000,F1489,'I wanna go biking'!D$2:D$2000)</f>
        <v>0</v>
      </c>
      <c r="V1489" s="1">
        <f>SUMIF('I wanna go biking'!A$2:A$2000,H1489,'I wanna go biking'!D$2:D$2000)</f>
        <v>0</v>
      </c>
      <c r="W1489">
        <f t="shared" si="257"/>
        <v>0</v>
      </c>
      <c r="X1489">
        <f t="shared" si="258"/>
        <v>0</v>
      </c>
      <c r="Y1489">
        <f t="shared" si="259"/>
        <v>0</v>
      </c>
      <c r="Z1489">
        <f t="shared" si="260"/>
        <v>0</v>
      </c>
      <c r="AA1489">
        <f t="shared" si="261"/>
        <v>0</v>
      </c>
      <c r="AB1489">
        <f t="shared" si="262"/>
        <v>0</v>
      </c>
      <c r="AC1489" s="25">
        <f t="shared" si="263"/>
        <v>0</v>
      </c>
    </row>
    <row r="1490" spans="1:29">
      <c r="A1490">
        <f>'Data Entry'!A1491</f>
        <v>0</v>
      </c>
      <c r="B1490">
        <f>'Data Entry'!B1491</f>
        <v>0</v>
      </c>
      <c r="C1490">
        <f>'Data Entry'!C1491</f>
        <v>0</v>
      </c>
      <c r="D1490">
        <f>'Data Entry'!M1491</f>
        <v>0</v>
      </c>
      <c r="E1490">
        <f>'Data Entry'!N1491</f>
        <v>0</v>
      </c>
      <c r="F1490">
        <f>'Data Entry'!O1491</f>
        <v>0</v>
      </c>
      <c r="G1490">
        <f>'Data Entry'!P1491</f>
        <v>0</v>
      </c>
      <c r="H1490">
        <f>'Data Entry'!Q1491</f>
        <v>0</v>
      </c>
      <c r="I1490">
        <f>'Data Entry'!R1491</f>
        <v>0</v>
      </c>
      <c r="J1490">
        <f t="shared" si="253"/>
        <v>0</v>
      </c>
      <c r="K1490" s="1">
        <f>SUMIFS('I want to cry'!C$2:C$2000,'I want to cry'!$A$2:$A$2000,$B1490,'I want to cry'!$B$2:$B$2000,$C1490)</f>
        <v>0</v>
      </c>
      <c r="L1490" s="1">
        <f>SUMIFS('I want to cry'!D$2:D$2000,'I want to cry'!$A$2:$A$2000,$B1490,'I want to cry'!$B$2:$B$2000,$C1490)</f>
        <v>0</v>
      </c>
      <c r="M1490" s="1">
        <f>SUMIFS('I want to cry'!E$2:E$2000,'I want to cry'!$A$2:$A$2000,$B1490,'I want to cry'!$B$2:$B$2000,$C1490)</f>
        <v>0</v>
      </c>
      <c r="N1490" s="1">
        <f t="shared" si="254"/>
        <v>0</v>
      </c>
      <c r="O1490" s="1">
        <f t="shared" si="255"/>
        <v>0</v>
      </c>
      <c r="P1490" s="1">
        <f t="shared" si="256"/>
        <v>0</v>
      </c>
      <c r="Q1490" s="1">
        <f>SUMIF('I have a blue banner'!A$2:A$2000,D1490,'I have a blue banner'!L$2:L$2000)</f>
        <v>0</v>
      </c>
      <c r="R1490" s="1">
        <f>SUMIF('I have a blue banner'!A$2:A$2000,F1490,'I have a blue banner'!L$2:L$2000)</f>
        <v>0</v>
      </c>
      <c r="S1490" s="1">
        <f>SUMIF('I have a blue banner'!A$2:A$2000,I1490,'I have a blue banner'!L$2:L$2000)</f>
        <v>0</v>
      </c>
      <c r="T1490" s="1">
        <f>SUMIF('I wanna go biking'!A$2:A$1000,D1490,'I wanna go biking'!D$2:D$2000)</f>
        <v>0</v>
      </c>
      <c r="U1490" s="1">
        <f>SUMIF('I wanna go biking'!A$2:A$2000,F1490,'I wanna go biking'!D$2:D$2000)</f>
        <v>0</v>
      </c>
      <c r="V1490" s="1">
        <f>SUMIF('I wanna go biking'!A$2:A$2000,H1490,'I wanna go biking'!D$2:D$2000)</f>
        <v>0</v>
      </c>
      <c r="W1490">
        <f t="shared" si="257"/>
        <v>0</v>
      </c>
      <c r="X1490">
        <f t="shared" si="258"/>
        <v>0</v>
      </c>
      <c r="Y1490">
        <f t="shared" si="259"/>
        <v>0</v>
      </c>
      <c r="Z1490">
        <f t="shared" si="260"/>
        <v>0</v>
      </c>
      <c r="AA1490">
        <f t="shared" si="261"/>
        <v>0</v>
      </c>
      <c r="AB1490">
        <f t="shared" si="262"/>
        <v>0</v>
      </c>
      <c r="AC1490" s="25">
        <f t="shared" si="263"/>
        <v>0</v>
      </c>
    </row>
    <row r="1491" spans="1:29">
      <c r="A1491">
        <f>'Data Entry'!A1492</f>
        <v>0</v>
      </c>
      <c r="B1491">
        <f>'Data Entry'!B1492</f>
        <v>0</v>
      </c>
      <c r="C1491">
        <f>'Data Entry'!C1492</f>
        <v>0</v>
      </c>
      <c r="D1491">
        <f>'Data Entry'!M1492</f>
        <v>0</v>
      </c>
      <c r="E1491">
        <f>'Data Entry'!N1492</f>
        <v>0</v>
      </c>
      <c r="F1491">
        <f>'Data Entry'!O1492</f>
        <v>0</v>
      </c>
      <c r="G1491">
        <f>'Data Entry'!P1492</f>
        <v>0</v>
      </c>
      <c r="H1491">
        <f>'Data Entry'!Q1492</f>
        <v>0</v>
      </c>
      <c r="I1491">
        <f>'Data Entry'!R1492</f>
        <v>0</v>
      </c>
      <c r="J1491">
        <f t="shared" si="253"/>
        <v>0</v>
      </c>
      <c r="K1491" s="1">
        <f>SUMIFS('I want to cry'!C$2:C$2000,'I want to cry'!$A$2:$A$2000,$B1491,'I want to cry'!$B$2:$B$2000,$C1491)</f>
        <v>0</v>
      </c>
      <c r="L1491" s="1">
        <f>SUMIFS('I want to cry'!D$2:D$2000,'I want to cry'!$A$2:$A$2000,$B1491,'I want to cry'!$B$2:$B$2000,$C1491)</f>
        <v>0</v>
      </c>
      <c r="M1491" s="1">
        <f>SUMIFS('I want to cry'!E$2:E$2000,'I want to cry'!$A$2:$A$2000,$B1491,'I want to cry'!$B$2:$B$2000,$C1491)</f>
        <v>0</v>
      </c>
      <c r="N1491" s="1">
        <f t="shared" si="254"/>
        <v>0</v>
      </c>
      <c r="O1491" s="1">
        <f t="shared" si="255"/>
        <v>0</v>
      </c>
      <c r="P1491" s="1">
        <f t="shared" si="256"/>
        <v>0</v>
      </c>
      <c r="Q1491" s="1">
        <f>SUMIF('I have a blue banner'!A$2:A$2000,D1491,'I have a blue banner'!L$2:L$2000)</f>
        <v>0</v>
      </c>
      <c r="R1491" s="1">
        <f>SUMIF('I have a blue banner'!A$2:A$2000,F1491,'I have a blue banner'!L$2:L$2000)</f>
        <v>0</v>
      </c>
      <c r="S1491" s="1">
        <f>SUMIF('I have a blue banner'!A$2:A$2000,I1491,'I have a blue banner'!L$2:L$2000)</f>
        <v>0</v>
      </c>
      <c r="T1491" s="1">
        <f>SUMIF('I wanna go biking'!A$2:A$1000,D1491,'I wanna go biking'!D$2:D$2000)</f>
        <v>0</v>
      </c>
      <c r="U1491" s="1">
        <f>SUMIF('I wanna go biking'!A$2:A$2000,F1491,'I wanna go biking'!D$2:D$2000)</f>
        <v>0</v>
      </c>
      <c r="V1491" s="1">
        <f>SUMIF('I wanna go biking'!A$2:A$2000,H1491,'I wanna go biking'!D$2:D$2000)</f>
        <v>0</v>
      </c>
      <c r="W1491">
        <f t="shared" si="257"/>
        <v>0</v>
      </c>
      <c r="X1491">
        <f t="shared" si="258"/>
        <v>0</v>
      </c>
      <c r="Y1491">
        <f t="shared" si="259"/>
        <v>0</v>
      </c>
      <c r="Z1491">
        <f t="shared" si="260"/>
        <v>0</v>
      </c>
      <c r="AA1491">
        <f t="shared" si="261"/>
        <v>0</v>
      </c>
      <c r="AB1491">
        <f t="shared" si="262"/>
        <v>0</v>
      </c>
      <c r="AC1491" s="25">
        <f t="shared" si="263"/>
        <v>0</v>
      </c>
    </row>
    <row r="1492" spans="1:29">
      <c r="A1492">
        <f>'Data Entry'!A1493</f>
        <v>0</v>
      </c>
      <c r="B1492">
        <f>'Data Entry'!B1493</f>
        <v>0</v>
      </c>
      <c r="C1492">
        <f>'Data Entry'!C1493</f>
        <v>0</v>
      </c>
      <c r="D1492">
        <f>'Data Entry'!M1493</f>
        <v>0</v>
      </c>
      <c r="E1492">
        <f>'Data Entry'!N1493</f>
        <v>0</v>
      </c>
      <c r="F1492">
        <f>'Data Entry'!O1493</f>
        <v>0</v>
      </c>
      <c r="G1492">
        <f>'Data Entry'!P1493</f>
        <v>0</v>
      </c>
      <c r="H1492">
        <f>'Data Entry'!Q1493</f>
        <v>0</v>
      </c>
      <c r="I1492">
        <f>'Data Entry'!R1493</f>
        <v>0</v>
      </c>
      <c r="J1492">
        <f t="shared" si="253"/>
        <v>0</v>
      </c>
      <c r="K1492" s="1">
        <f>SUMIFS('I want to cry'!C$2:C$2000,'I want to cry'!$A$2:$A$2000,$B1492,'I want to cry'!$B$2:$B$2000,$C1492)</f>
        <v>0</v>
      </c>
      <c r="L1492" s="1">
        <f>SUMIFS('I want to cry'!D$2:D$2000,'I want to cry'!$A$2:$A$2000,$B1492,'I want to cry'!$B$2:$B$2000,$C1492)</f>
        <v>0</v>
      </c>
      <c r="M1492" s="1">
        <f>SUMIFS('I want to cry'!E$2:E$2000,'I want to cry'!$A$2:$A$2000,$B1492,'I want to cry'!$B$2:$B$2000,$C1492)</f>
        <v>0</v>
      </c>
      <c r="N1492" s="1">
        <f t="shared" si="254"/>
        <v>0</v>
      </c>
      <c r="O1492" s="1">
        <f t="shared" si="255"/>
        <v>0</v>
      </c>
      <c r="P1492" s="1">
        <f t="shared" si="256"/>
        <v>0</v>
      </c>
      <c r="Q1492" s="1">
        <f>SUMIF('I have a blue banner'!A$2:A$2000,D1492,'I have a blue banner'!L$2:L$2000)</f>
        <v>0</v>
      </c>
      <c r="R1492" s="1">
        <f>SUMIF('I have a blue banner'!A$2:A$2000,F1492,'I have a blue banner'!L$2:L$2000)</f>
        <v>0</v>
      </c>
      <c r="S1492" s="1">
        <f>SUMIF('I have a blue banner'!A$2:A$2000,I1492,'I have a blue banner'!L$2:L$2000)</f>
        <v>0</v>
      </c>
      <c r="T1492" s="1">
        <f>SUMIF('I wanna go biking'!A$2:A$1000,D1492,'I wanna go biking'!D$2:D$2000)</f>
        <v>0</v>
      </c>
      <c r="U1492" s="1">
        <f>SUMIF('I wanna go biking'!A$2:A$2000,F1492,'I wanna go biking'!D$2:D$2000)</f>
        <v>0</v>
      </c>
      <c r="V1492" s="1">
        <f>SUMIF('I wanna go biking'!A$2:A$2000,H1492,'I wanna go biking'!D$2:D$2000)</f>
        <v>0</v>
      </c>
      <c r="W1492">
        <f t="shared" si="257"/>
        <v>0</v>
      </c>
      <c r="X1492">
        <f t="shared" si="258"/>
        <v>0</v>
      </c>
      <c r="Y1492">
        <f t="shared" si="259"/>
        <v>0</v>
      </c>
      <c r="Z1492">
        <f t="shared" si="260"/>
        <v>0</v>
      </c>
      <c r="AA1492">
        <f t="shared" si="261"/>
        <v>0</v>
      </c>
      <c r="AB1492">
        <f t="shared" si="262"/>
        <v>0</v>
      </c>
      <c r="AC1492" s="25">
        <f t="shared" si="263"/>
        <v>0</v>
      </c>
    </row>
    <row r="1493" spans="1:29">
      <c r="A1493">
        <f>'Data Entry'!A1494</f>
        <v>0</v>
      </c>
      <c r="B1493">
        <f>'Data Entry'!B1494</f>
        <v>0</v>
      </c>
      <c r="C1493">
        <f>'Data Entry'!C1494</f>
        <v>0</v>
      </c>
      <c r="D1493">
        <f>'Data Entry'!M1494</f>
        <v>0</v>
      </c>
      <c r="E1493">
        <f>'Data Entry'!N1494</f>
        <v>0</v>
      </c>
      <c r="F1493">
        <f>'Data Entry'!O1494</f>
        <v>0</v>
      </c>
      <c r="G1493">
        <f>'Data Entry'!P1494</f>
        <v>0</v>
      </c>
      <c r="H1493">
        <f>'Data Entry'!Q1494</f>
        <v>0</v>
      </c>
      <c r="I1493">
        <f>'Data Entry'!R1494</f>
        <v>0</v>
      </c>
      <c r="J1493">
        <f t="shared" si="253"/>
        <v>0</v>
      </c>
      <c r="K1493" s="1">
        <f>SUMIFS('I want to cry'!C$2:C$2000,'I want to cry'!$A$2:$A$2000,$B1493,'I want to cry'!$B$2:$B$2000,$C1493)</f>
        <v>0</v>
      </c>
      <c r="L1493" s="1">
        <f>SUMIFS('I want to cry'!D$2:D$2000,'I want to cry'!$A$2:$A$2000,$B1493,'I want to cry'!$B$2:$B$2000,$C1493)</f>
        <v>0</v>
      </c>
      <c r="M1493" s="1">
        <f>SUMIFS('I want to cry'!E$2:E$2000,'I want to cry'!$A$2:$A$2000,$B1493,'I want to cry'!$B$2:$B$2000,$C1493)</f>
        <v>0</v>
      </c>
      <c r="N1493" s="1">
        <f t="shared" si="254"/>
        <v>0</v>
      </c>
      <c r="O1493" s="1">
        <f t="shared" si="255"/>
        <v>0</v>
      </c>
      <c r="P1493" s="1">
        <f t="shared" si="256"/>
        <v>0</v>
      </c>
      <c r="Q1493" s="1">
        <f>SUMIF('I have a blue banner'!A$2:A$2000,D1493,'I have a blue banner'!L$2:L$2000)</f>
        <v>0</v>
      </c>
      <c r="R1493" s="1">
        <f>SUMIF('I have a blue banner'!A$2:A$2000,F1493,'I have a blue banner'!L$2:L$2000)</f>
        <v>0</v>
      </c>
      <c r="S1493" s="1">
        <f>SUMIF('I have a blue banner'!A$2:A$2000,I1493,'I have a blue banner'!L$2:L$2000)</f>
        <v>0</v>
      </c>
      <c r="T1493" s="1">
        <f>SUMIF('I wanna go biking'!A$2:A$1000,D1493,'I wanna go biking'!D$2:D$2000)</f>
        <v>0</v>
      </c>
      <c r="U1493" s="1">
        <f>SUMIF('I wanna go biking'!A$2:A$2000,F1493,'I wanna go biking'!D$2:D$2000)</f>
        <v>0</v>
      </c>
      <c r="V1493" s="1">
        <f>SUMIF('I wanna go biking'!A$2:A$2000,H1493,'I wanna go biking'!D$2:D$2000)</f>
        <v>0</v>
      </c>
      <c r="W1493">
        <f t="shared" si="257"/>
        <v>0</v>
      </c>
      <c r="X1493">
        <f t="shared" si="258"/>
        <v>0</v>
      </c>
      <c r="Y1493">
        <f t="shared" si="259"/>
        <v>0</v>
      </c>
      <c r="Z1493">
        <f t="shared" si="260"/>
        <v>0</v>
      </c>
      <c r="AA1493">
        <f t="shared" si="261"/>
        <v>0</v>
      </c>
      <c r="AB1493">
        <f t="shared" si="262"/>
        <v>0</v>
      </c>
      <c r="AC1493" s="25">
        <f t="shared" si="263"/>
        <v>0</v>
      </c>
    </row>
    <row r="1494" spans="1:29">
      <c r="A1494">
        <f>'Data Entry'!A1495</f>
        <v>0</v>
      </c>
      <c r="B1494">
        <f>'Data Entry'!B1495</f>
        <v>0</v>
      </c>
      <c r="C1494">
        <f>'Data Entry'!C1495</f>
        <v>0</v>
      </c>
      <c r="D1494">
        <f>'Data Entry'!M1495</f>
        <v>0</v>
      </c>
      <c r="E1494">
        <f>'Data Entry'!N1495</f>
        <v>0</v>
      </c>
      <c r="F1494">
        <f>'Data Entry'!O1495</f>
        <v>0</v>
      </c>
      <c r="G1494">
        <f>'Data Entry'!P1495</f>
        <v>0</v>
      </c>
      <c r="H1494">
        <f>'Data Entry'!Q1495</f>
        <v>0</v>
      </c>
      <c r="I1494">
        <f>'Data Entry'!R1495</f>
        <v>0</v>
      </c>
      <c r="J1494">
        <f t="shared" si="253"/>
        <v>0</v>
      </c>
      <c r="K1494" s="1">
        <f>SUMIFS('I want to cry'!C$2:C$2000,'I want to cry'!$A$2:$A$2000,$B1494,'I want to cry'!$B$2:$B$2000,$C1494)</f>
        <v>0</v>
      </c>
      <c r="L1494" s="1">
        <f>SUMIFS('I want to cry'!D$2:D$2000,'I want to cry'!$A$2:$A$2000,$B1494,'I want to cry'!$B$2:$B$2000,$C1494)</f>
        <v>0</v>
      </c>
      <c r="M1494" s="1">
        <f>SUMIFS('I want to cry'!E$2:E$2000,'I want to cry'!$A$2:$A$2000,$B1494,'I want to cry'!$B$2:$B$2000,$C1494)</f>
        <v>0</v>
      </c>
      <c r="N1494" s="1">
        <f t="shared" si="254"/>
        <v>0</v>
      </c>
      <c r="O1494" s="1">
        <f t="shared" si="255"/>
        <v>0</v>
      </c>
      <c r="P1494" s="1">
        <f t="shared" si="256"/>
        <v>0</v>
      </c>
      <c r="Q1494" s="1">
        <f>SUMIF('I have a blue banner'!A$2:A$2000,D1494,'I have a blue banner'!L$2:L$2000)</f>
        <v>0</v>
      </c>
      <c r="R1494" s="1">
        <f>SUMIF('I have a blue banner'!A$2:A$2000,F1494,'I have a blue banner'!L$2:L$2000)</f>
        <v>0</v>
      </c>
      <c r="S1494" s="1">
        <f>SUMIF('I have a blue banner'!A$2:A$2000,I1494,'I have a blue banner'!L$2:L$2000)</f>
        <v>0</v>
      </c>
      <c r="T1494" s="1">
        <f>SUMIF('I wanna go biking'!A$2:A$1000,D1494,'I wanna go biking'!D$2:D$2000)</f>
        <v>0</v>
      </c>
      <c r="U1494" s="1">
        <f>SUMIF('I wanna go biking'!A$2:A$2000,F1494,'I wanna go biking'!D$2:D$2000)</f>
        <v>0</v>
      </c>
      <c r="V1494" s="1">
        <f>SUMIF('I wanna go biking'!A$2:A$2000,H1494,'I wanna go biking'!D$2:D$2000)</f>
        <v>0</v>
      </c>
      <c r="W1494">
        <f t="shared" si="257"/>
        <v>0</v>
      </c>
      <c r="X1494">
        <f t="shared" si="258"/>
        <v>0</v>
      </c>
      <c r="Y1494">
        <f t="shared" si="259"/>
        <v>0</v>
      </c>
      <c r="Z1494">
        <f t="shared" si="260"/>
        <v>0</v>
      </c>
      <c r="AA1494">
        <f t="shared" si="261"/>
        <v>0</v>
      </c>
      <c r="AB1494">
        <f t="shared" si="262"/>
        <v>0</v>
      </c>
      <c r="AC1494" s="25">
        <f t="shared" si="263"/>
        <v>0</v>
      </c>
    </row>
    <row r="1495" spans="1:29">
      <c r="A1495">
        <f>'Data Entry'!A1496</f>
        <v>0</v>
      </c>
      <c r="B1495">
        <f>'Data Entry'!B1496</f>
        <v>0</v>
      </c>
      <c r="C1495">
        <f>'Data Entry'!C1496</f>
        <v>0</v>
      </c>
      <c r="D1495">
        <f>'Data Entry'!M1496</f>
        <v>0</v>
      </c>
      <c r="E1495">
        <f>'Data Entry'!N1496</f>
        <v>0</v>
      </c>
      <c r="F1495">
        <f>'Data Entry'!O1496</f>
        <v>0</v>
      </c>
      <c r="G1495">
        <f>'Data Entry'!P1496</f>
        <v>0</v>
      </c>
      <c r="H1495">
        <f>'Data Entry'!Q1496</f>
        <v>0</v>
      </c>
      <c r="I1495">
        <f>'Data Entry'!R1496</f>
        <v>0</v>
      </c>
      <c r="J1495">
        <f t="shared" si="253"/>
        <v>0</v>
      </c>
      <c r="K1495" s="1">
        <f>SUMIFS('I want to cry'!C$2:C$2000,'I want to cry'!$A$2:$A$2000,$B1495,'I want to cry'!$B$2:$B$2000,$C1495)</f>
        <v>0</v>
      </c>
      <c r="L1495" s="1">
        <f>SUMIFS('I want to cry'!D$2:D$2000,'I want to cry'!$A$2:$A$2000,$B1495,'I want to cry'!$B$2:$B$2000,$C1495)</f>
        <v>0</v>
      </c>
      <c r="M1495" s="1">
        <f>SUMIFS('I want to cry'!E$2:E$2000,'I want to cry'!$A$2:$A$2000,$B1495,'I want to cry'!$B$2:$B$2000,$C1495)</f>
        <v>0</v>
      </c>
      <c r="N1495" s="1">
        <f t="shared" si="254"/>
        <v>0</v>
      </c>
      <c r="O1495" s="1">
        <f t="shared" si="255"/>
        <v>0</v>
      </c>
      <c r="P1495" s="1">
        <f t="shared" si="256"/>
        <v>0</v>
      </c>
      <c r="Q1495" s="1">
        <f>SUMIF('I have a blue banner'!A$2:A$2000,D1495,'I have a blue banner'!L$2:L$2000)</f>
        <v>0</v>
      </c>
      <c r="R1495" s="1">
        <f>SUMIF('I have a blue banner'!A$2:A$2000,F1495,'I have a blue banner'!L$2:L$2000)</f>
        <v>0</v>
      </c>
      <c r="S1495" s="1">
        <f>SUMIF('I have a blue banner'!A$2:A$2000,I1495,'I have a blue banner'!L$2:L$2000)</f>
        <v>0</v>
      </c>
      <c r="T1495" s="1">
        <f>SUMIF('I wanna go biking'!A$2:A$1000,D1495,'I wanna go biking'!D$2:D$2000)</f>
        <v>0</v>
      </c>
      <c r="U1495" s="1">
        <f>SUMIF('I wanna go biking'!A$2:A$2000,F1495,'I wanna go biking'!D$2:D$2000)</f>
        <v>0</v>
      </c>
      <c r="V1495" s="1">
        <f>SUMIF('I wanna go biking'!A$2:A$2000,H1495,'I wanna go biking'!D$2:D$2000)</f>
        <v>0</v>
      </c>
      <c r="W1495">
        <f t="shared" si="257"/>
        <v>0</v>
      </c>
      <c r="X1495">
        <f t="shared" si="258"/>
        <v>0</v>
      </c>
      <c r="Y1495">
        <f t="shared" si="259"/>
        <v>0</v>
      </c>
      <c r="Z1495">
        <f t="shared" si="260"/>
        <v>0</v>
      </c>
      <c r="AA1495">
        <f t="shared" si="261"/>
        <v>0</v>
      </c>
      <c r="AB1495">
        <f t="shared" si="262"/>
        <v>0</v>
      </c>
      <c r="AC1495" s="25">
        <f t="shared" si="263"/>
        <v>0</v>
      </c>
    </row>
    <row r="1496" spans="1:29">
      <c r="A1496">
        <f>'Data Entry'!A1497</f>
        <v>0</v>
      </c>
      <c r="B1496">
        <f>'Data Entry'!B1497</f>
        <v>0</v>
      </c>
      <c r="C1496">
        <f>'Data Entry'!C1497</f>
        <v>0</v>
      </c>
      <c r="D1496">
        <f>'Data Entry'!M1497</f>
        <v>0</v>
      </c>
      <c r="E1496">
        <f>'Data Entry'!N1497</f>
        <v>0</v>
      </c>
      <c r="F1496">
        <f>'Data Entry'!O1497</f>
        <v>0</v>
      </c>
      <c r="G1496">
        <f>'Data Entry'!P1497</f>
        <v>0</v>
      </c>
      <c r="H1496">
        <f>'Data Entry'!Q1497</f>
        <v>0</v>
      </c>
      <c r="I1496">
        <f>'Data Entry'!R1497</f>
        <v>0</v>
      </c>
      <c r="J1496">
        <f t="shared" si="253"/>
        <v>0</v>
      </c>
      <c r="K1496" s="1">
        <f>SUMIFS('I want to cry'!C$2:C$2000,'I want to cry'!$A$2:$A$2000,$B1496,'I want to cry'!$B$2:$B$2000,$C1496)</f>
        <v>0</v>
      </c>
      <c r="L1496" s="1">
        <f>SUMIFS('I want to cry'!D$2:D$2000,'I want to cry'!$A$2:$A$2000,$B1496,'I want to cry'!$B$2:$B$2000,$C1496)</f>
        <v>0</v>
      </c>
      <c r="M1496" s="1">
        <f>SUMIFS('I want to cry'!E$2:E$2000,'I want to cry'!$A$2:$A$2000,$B1496,'I want to cry'!$B$2:$B$2000,$C1496)</f>
        <v>0</v>
      </c>
      <c r="N1496" s="1">
        <f t="shared" si="254"/>
        <v>0</v>
      </c>
      <c r="O1496" s="1">
        <f t="shared" si="255"/>
        <v>0</v>
      </c>
      <c r="P1496" s="1">
        <f t="shared" si="256"/>
        <v>0</v>
      </c>
      <c r="Q1496" s="1">
        <f>SUMIF('I have a blue banner'!A$2:A$2000,D1496,'I have a blue banner'!L$2:L$2000)</f>
        <v>0</v>
      </c>
      <c r="R1496" s="1">
        <f>SUMIF('I have a blue banner'!A$2:A$2000,F1496,'I have a blue banner'!L$2:L$2000)</f>
        <v>0</v>
      </c>
      <c r="S1496" s="1">
        <f>SUMIF('I have a blue banner'!A$2:A$2000,I1496,'I have a blue banner'!L$2:L$2000)</f>
        <v>0</v>
      </c>
      <c r="T1496" s="1">
        <f>SUMIF('I wanna go biking'!A$2:A$1000,D1496,'I wanna go biking'!D$2:D$2000)</f>
        <v>0</v>
      </c>
      <c r="U1496" s="1">
        <f>SUMIF('I wanna go biking'!A$2:A$2000,F1496,'I wanna go biking'!D$2:D$2000)</f>
        <v>0</v>
      </c>
      <c r="V1496" s="1">
        <f>SUMIF('I wanna go biking'!A$2:A$2000,H1496,'I wanna go biking'!D$2:D$2000)</f>
        <v>0</v>
      </c>
      <c r="W1496">
        <f t="shared" si="257"/>
        <v>0</v>
      </c>
      <c r="X1496">
        <f t="shared" si="258"/>
        <v>0</v>
      </c>
      <c r="Y1496">
        <f t="shared" si="259"/>
        <v>0</v>
      </c>
      <c r="Z1496">
        <f t="shared" si="260"/>
        <v>0</v>
      </c>
      <c r="AA1496">
        <f t="shared" si="261"/>
        <v>0</v>
      </c>
      <c r="AB1496">
        <f t="shared" si="262"/>
        <v>0</v>
      </c>
      <c r="AC1496" s="25">
        <f t="shared" si="263"/>
        <v>0</v>
      </c>
    </row>
    <row r="1497" spans="1:29">
      <c r="A1497">
        <f>'Data Entry'!A1498</f>
        <v>0</v>
      </c>
      <c r="B1497">
        <f>'Data Entry'!B1498</f>
        <v>0</v>
      </c>
      <c r="C1497">
        <f>'Data Entry'!C1498</f>
        <v>0</v>
      </c>
      <c r="D1497">
        <f>'Data Entry'!M1498</f>
        <v>0</v>
      </c>
      <c r="E1497">
        <f>'Data Entry'!N1498</f>
        <v>0</v>
      </c>
      <c r="F1497">
        <f>'Data Entry'!O1498</f>
        <v>0</v>
      </c>
      <c r="G1497">
        <f>'Data Entry'!P1498</f>
        <v>0</v>
      </c>
      <c r="H1497">
        <f>'Data Entry'!Q1498</f>
        <v>0</v>
      </c>
      <c r="I1497">
        <f>'Data Entry'!R1498</f>
        <v>0</v>
      </c>
      <c r="J1497">
        <f t="shared" si="253"/>
        <v>0</v>
      </c>
      <c r="K1497" s="1">
        <f>SUMIFS('I want to cry'!C$2:C$2000,'I want to cry'!$A$2:$A$2000,$B1497,'I want to cry'!$B$2:$B$2000,$C1497)</f>
        <v>0</v>
      </c>
      <c r="L1497" s="1">
        <f>SUMIFS('I want to cry'!D$2:D$2000,'I want to cry'!$A$2:$A$2000,$B1497,'I want to cry'!$B$2:$B$2000,$C1497)</f>
        <v>0</v>
      </c>
      <c r="M1497" s="1">
        <f>SUMIFS('I want to cry'!E$2:E$2000,'I want to cry'!$A$2:$A$2000,$B1497,'I want to cry'!$B$2:$B$2000,$C1497)</f>
        <v>0</v>
      </c>
      <c r="N1497" s="1">
        <f t="shared" si="254"/>
        <v>0</v>
      </c>
      <c r="O1497" s="1">
        <f t="shared" si="255"/>
        <v>0</v>
      </c>
      <c r="P1497" s="1">
        <f t="shared" si="256"/>
        <v>0</v>
      </c>
      <c r="Q1497" s="1">
        <f>SUMIF('I have a blue banner'!A$2:A$2000,D1497,'I have a blue banner'!L$2:L$2000)</f>
        <v>0</v>
      </c>
      <c r="R1497" s="1">
        <f>SUMIF('I have a blue banner'!A$2:A$2000,F1497,'I have a blue banner'!L$2:L$2000)</f>
        <v>0</v>
      </c>
      <c r="S1497" s="1">
        <f>SUMIF('I have a blue banner'!A$2:A$2000,I1497,'I have a blue banner'!L$2:L$2000)</f>
        <v>0</v>
      </c>
      <c r="T1497" s="1">
        <f>SUMIF('I wanna go biking'!A$2:A$1000,D1497,'I wanna go biking'!D$2:D$2000)</f>
        <v>0</v>
      </c>
      <c r="U1497" s="1">
        <f>SUMIF('I wanna go biking'!A$2:A$2000,F1497,'I wanna go biking'!D$2:D$2000)</f>
        <v>0</v>
      </c>
      <c r="V1497" s="1">
        <f>SUMIF('I wanna go biking'!A$2:A$2000,H1497,'I wanna go biking'!D$2:D$2000)</f>
        <v>0</v>
      </c>
      <c r="W1497">
        <f t="shared" si="257"/>
        <v>0</v>
      </c>
      <c r="X1497">
        <f t="shared" si="258"/>
        <v>0</v>
      </c>
      <c r="Y1497">
        <f t="shared" si="259"/>
        <v>0</v>
      </c>
      <c r="Z1497">
        <f t="shared" si="260"/>
        <v>0</v>
      </c>
      <c r="AA1497">
        <f t="shared" si="261"/>
        <v>0</v>
      </c>
      <c r="AB1497">
        <f t="shared" si="262"/>
        <v>0</v>
      </c>
      <c r="AC1497" s="25">
        <f t="shared" si="263"/>
        <v>0</v>
      </c>
    </row>
    <row r="1498" spans="1:29">
      <c r="A1498">
        <f>'Data Entry'!A1499</f>
        <v>0</v>
      </c>
      <c r="B1498">
        <f>'Data Entry'!B1499</f>
        <v>0</v>
      </c>
      <c r="C1498">
        <f>'Data Entry'!C1499</f>
        <v>0</v>
      </c>
      <c r="D1498">
        <f>'Data Entry'!M1499</f>
        <v>0</v>
      </c>
      <c r="E1498">
        <f>'Data Entry'!N1499</f>
        <v>0</v>
      </c>
      <c r="F1498">
        <f>'Data Entry'!O1499</f>
        <v>0</v>
      </c>
      <c r="G1498">
        <f>'Data Entry'!P1499</f>
        <v>0</v>
      </c>
      <c r="H1498">
        <f>'Data Entry'!Q1499</f>
        <v>0</v>
      </c>
      <c r="I1498">
        <f>'Data Entry'!R1499</f>
        <v>0</v>
      </c>
      <c r="J1498">
        <f t="shared" si="253"/>
        <v>0</v>
      </c>
      <c r="K1498" s="1">
        <f>SUMIFS('I want to cry'!C$2:C$2000,'I want to cry'!$A$2:$A$2000,$B1498,'I want to cry'!$B$2:$B$2000,$C1498)</f>
        <v>0</v>
      </c>
      <c r="L1498" s="1">
        <f>SUMIFS('I want to cry'!D$2:D$2000,'I want to cry'!$A$2:$A$2000,$B1498,'I want to cry'!$B$2:$B$2000,$C1498)</f>
        <v>0</v>
      </c>
      <c r="M1498" s="1">
        <f>SUMIFS('I want to cry'!E$2:E$2000,'I want to cry'!$A$2:$A$2000,$B1498,'I want to cry'!$B$2:$B$2000,$C1498)</f>
        <v>0</v>
      </c>
      <c r="N1498" s="1">
        <f t="shared" si="254"/>
        <v>0</v>
      </c>
      <c r="O1498" s="1">
        <f t="shared" si="255"/>
        <v>0</v>
      </c>
      <c r="P1498" s="1">
        <f t="shared" si="256"/>
        <v>0</v>
      </c>
      <c r="Q1498" s="1">
        <f>SUMIF('I have a blue banner'!A$2:A$2000,D1498,'I have a blue banner'!L$2:L$2000)</f>
        <v>0</v>
      </c>
      <c r="R1498" s="1">
        <f>SUMIF('I have a blue banner'!A$2:A$2000,F1498,'I have a blue banner'!L$2:L$2000)</f>
        <v>0</v>
      </c>
      <c r="S1498" s="1">
        <f>SUMIF('I have a blue banner'!A$2:A$2000,I1498,'I have a blue banner'!L$2:L$2000)</f>
        <v>0</v>
      </c>
      <c r="T1498" s="1">
        <f>SUMIF('I wanna go biking'!A$2:A$1000,D1498,'I wanna go biking'!D$2:D$2000)</f>
        <v>0</v>
      </c>
      <c r="U1498" s="1">
        <f>SUMIF('I wanna go biking'!A$2:A$2000,F1498,'I wanna go biking'!D$2:D$2000)</f>
        <v>0</v>
      </c>
      <c r="V1498" s="1">
        <f>SUMIF('I wanna go biking'!A$2:A$2000,H1498,'I wanna go biking'!D$2:D$2000)</f>
        <v>0</v>
      </c>
      <c r="W1498">
        <f t="shared" si="257"/>
        <v>0</v>
      </c>
      <c r="X1498">
        <f t="shared" si="258"/>
        <v>0</v>
      </c>
      <c r="Y1498">
        <f t="shared" si="259"/>
        <v>0</v>
      </c>
      <c r="Z1498">
        <f t="shared" si="260"/>
        <v>0</v>
      </c>
      <c r="AA1498">
        <f t="shared" si="261"/>
        <v>0</v>
      </c>
      <c r="AB1498">
        <f t="shared" si="262"/>
        <v>0</v>
      </c>
      <c r="AC1498" s="25">
        <f t="shared" si="263"/>
        <v>0</v>
      </c>
    </row>
    <row r="1499" spans="1:29">
      <c r="A1499">
        <f>'Data Entry'!A1500</f>
        <v>0</v>
      </c>
      <c r="B1499">
        <f>'Data Entry'!B1500</f>
        <v>0</v>
      </c>
      <c r="C1499">
        <f>'Data Entry'!C1500</f>
        <v>0</v>
      </c>
      <c r="D1499">
        <f>'Data Entry'!M1500</f>
        <v>0</v>
      </c>
      <c r="E1499">
        <f>'Data Entry'!N1500</f>
        <v>0</v>
      </c>
      <c r="F1499">
        <f>'Data Entry'!O1500</f>
        <v>0</v>
      </c>
      <c r="G1499">
        <f>'Data Entry'!P1500</f>
        <v>0</v>
      </c>
      <c r="H1499">
        <f>'Data Entry'!Q1500</f>
        <v>0</v>
      </c>
      <c r="I1499">
        <f>'Data Entry'!R1500</f>
        <v>0</v>
      </c>
      <c r="J1499">
        <f t="shared" si="253"/>
        <v>0</v>
      </c>
      <c r="K1499" s="1">
        <f>SUMIFS('I want to cry'!C$2:C$2000,'I want to cry'!$A$2:$A$2000,$B1499,'I want to cry'!$B$2:$B$2000,$C1499)</f>
        <v>0</v>
      </c>
      <c r="L1499" s="1">
        <f>SUMIFS('I want to cry'!D$2:D$2000,'I want to cry'!$A$2:$A$2000,$B1499,'I want to cry'!$B$2:$B$2000,$C1499)</f>
        <v>0</v>
      </c>
      <c r="M1499" s="1">
        <f>SUMIFS('I want to cry'!E$2:E$2000,'I want to cry'!$A$2:$A$2000,$B1499,'I want to cry'!$B$2:$B$2000,$C1499)</f>
        <v>0</v>
      </c>
      <c r="N1499" s="1">
        <f t="shared" si="254"/>
        <v>0</v>
      </c>
      <c r="O1499" s="1">
        <f t="shared" si="255"/>
        <v>0</v>
      </c>
      <c r="P1499" s="1">
        <f t="shared" si="256"/>
        <v>0</v>
      </c>
      <c r="Q1499" s="1">
        <f>SUMIF('I have a blue banner'!A$2:A$2000,D1499,'I have a blue banner'!L$2:L$2000)</f>
        <v>0</v>
      </c>
      <c r="R1499" s="1">
        <f>SUMIF('I have a blue banner'!A$2:A$2000,F1499,'I have a blue banner'!L$2:L$2000)</f>
        <v>0</v>
      </c>
      <c r="S1499" s="1">
        <f>SUMIF('I have a blue banner'!A$2:A$2000,I1499,'I have a blue banner'!L$2:L$2000)</f>
        <v>0</v>
      </c>
      <c r="T1499" s="1">
        <f>SUMIF('I wanna go biking'!A$2:A$1000,D1499,'I wanna go biking'!D$2:D$2000)</f>
        <v>0</v>
      </c>
      <c r="U1499" s="1">
        <f>SUMIF('I wanna go biking'!A$2:A$2000,F1499,'I wanna go biking'!D$2:D$2000)</f>
        <v>0</v>
      </c>
      <c r="V1499" s="1">
        <f>SUMIF('I wanna go biking'!A$2:A$2000,H1499,'I wanna go biking'!D$2:D$2000)</f>
        <v>0</v>
      </c>
      <c r="W1499">
        <f t="shared" si="257"/>
        <v>0</v>
      </c>
      <c r="X1499">
        <f t="shared" si="258"/>
        <v>0</v>
      </c>
      <c r="Y1499">
        <f t="shared" si="259"/>
        <v>0</v>
      </c>
      <c r="Z1499">
        <f t="shared" si="260"/>
        <v>0</v>
      </c>
      <c r="AA1499">
        <f t="shared" si="261"/>
        <v>0</v>
      </c>
      <c r="AB1499">
        <f t="shared" si="262"/>
        <v>0</v>
      </c>
      <c r="AC1499" s="25">
        <f t="shared" si="263"/>
        <v>0</v>
      </c>
    </row>
    <row r="1500" spans="1:29">
      <c r="A1500">
        <f>'Data Entry'!A1501</f>
        <v>0</v>
      </c>
      <c r="B1500">
        <f>'Data Entry'!B1501</f>
        <v>0</v>
      </c>
      <c r="C1500">
        <f>'Data Entry'!C1501</f>
        <v>0</v>
      </c>
      <c r="D1500">
        <f>'Data Entry'!M1501</f>
        <v>0</v>
      </c>
      <c r="E1500">
        <f>'Data Entry'!N1501</f>
        <v>0</v>
      </c>
      <c r="F1500">
        <f>'Data Entry'!O1501</f>
        <v>0</v>
      </c>
      <c r="G1500">
        <f>'Data Entry'!P1501</f>
        <v>0</v>
      </c>
      <c r="H1500">
        <f>'Data Entry'!Q1501</f>
        <v>0</v>
      </c>
      <c r="I1500">
        <f>'Data Entry'!R1501</f>
        <v>0</v>
      </c>
      <c r="J1500">
        <f t="shared" si="253"/>
        <v>0</v>
      </c>
      <c r="K1500" s="1">
        <f>SUMIFS('I want to cry'!C$2:C$2000,'I want to cry'!$A$2:$A$2000,$B1500,'I want to cry'!$B$2:$B$2000,$C1500)</f>
        <v>0</v>
      </c>
      <c r="L1500" s="1">
        <f>SUMIFS('I want to cry'!D$2:D$2000,'I want to cry'!$A$2:$A$2000,$B1500,'I want to cry'!$B$2:$B$2000,$C1500)</f>
        <v>0</v>
      </c>
      <c r="M1500" s="1">
        <f>SUMIFS('I want to cry'!E$2:E$2000,'I want to cry'!$A$2:$A$2000,$B1500,'I want to cry'!$B$2:$B$2000,$C1500)</f>
        <v>0</v>
      </c>
      <c r="N1500" s="1">
        <f t="shared" si="254"/>
        <v>0</v>
      </c>
      <c r="O1500" s="1">
        <f t="shared" si="255"/>
        <v>0</v>
      </c>
      <c r="P1500" s="1">
        <f t="shared" si="256"/>
        <v>0</v>
      </c>
      <c r="Q1500" s="1">
        <f>SUMIF('I have a blue banner'!A$2:A$2000,D1500,'I have a blue banner'!L$2:L$2000)</f>
        <v>0</v>
      </c>
      <c r="R1500" s="1">
        <f>SUMIF('I have a blue banner'!A$2:A$2000,F1500,'I have a blue banner'!L$2:L$2000)</f>
        <v>0</v>
      </c>
      <c r="S1500" s="1">
        <f>SUMIF('I have a blue banner'!A$2:A$2000,I1500,'I have a blue banner'!L$2:L$2000)</f>
        <v>0</v>
      </c>
      <c r="T1500" s="1">
        <f>SUMIF('I wanna go biking'!A$2:A$1000,D1500,'I wanna go biking'!D$2:D$2000)</f>
        <v>0</v>
      </c>
      <c r="U1500" s="1">
        <f>SUMIF('I wanna go biking'!A$2:A$2000,F1500,'I wanna go biking'!D$2:D$2000)</f>
        <v>0</v>
      </c>
      <c r="V1500" s="1">
        <f>SUMIF('I wanna go biking'!A$2:A$2000,H1500,'I wanna go biking'!D$2:D$2000)</f>
        <v>0</v>
      </c>
      <c r="W1500">
        <f t="shared" si="257"/>
        <v>0</v>
      </c>
      <c r="X1500">
        <f t="shared" si="258"/>
        <v>0</v>
      </c>
      <c r="Y1500">
        <f t="shared" si="259"/>
        <v>0</v>
      </c>
      <c r="Z1500">
        <f t="shared" si="260"/>
        <v>0</v>
      </c>
      <c r="AA1500">
        <f t="shared" si="261"/>
        <v>0</v>
      </c>
      <c r="AB1500">
        <f t="shared" si="262"/>
        <v>0</v>
      </c>
      <c r="AC1500" s="25">
        <f t="shared" si="263"/>
        <v>0</v>
      </c>
    </row>
    <row r="1501" spans="1:29">
      <c r="A1501">
        <f>'Data Entry'!A1502</f>
        <v>0</v>
      </c>
      <c r="B1501">
        <f>'Data Entry'!B1502</f>
        <v>0</v>
      </c>
      <c r="C1501">
        <f>'Data Entry'!C1502</f>
        <v>0</v>
      </c>
      <c r="D1501">
        <f>'Data Entry'!M1502</f>
        <v>0</v>
      </c>
      <c r="E1501">
        <f>'Data Entry'!N1502</f>
        <v>0</v>
      </c>
      <c r="F1501">
        <f>'Data Entry'!O1502</f>
        <v>0</v>
      </c>
      <c r="G1501">
        <f>'Data Entry'!P1502</f>
        <v>0</v>
      </c>
      <c r="H1501">
        <f>'Data Entry'!Q1502</f>
        <v>0</v>
      </c>
      <c r="I1501">
        <f>'Data Entry'!R1502</f>
        <v>0</v>
      </c>
      <c r="J1501">
        <f t="shared" si="253"/>
        <v>0</v>
      </c>
      <c r="K1501" s="1">
        <f>SUMIFS('I want to cry'!C$2:C$2000,'I want to cry'!$A$2:$A$2000,$B1501,'I want to cry'!$B$2:$B$2000,$C1501)</f>
        <v>0</v>
      </c>
      <c r="L1501" s="1">
        <f>SUMIFS('I want to cry'!D$2:D$2000,'I want to cry'!$A$2:$A$2000,$B1501,'I want to cry'!$B$2:$B$2000,$C1501)</f>
        <v>0</v>
      </c>
      <c r="M1501" s="1">
        <f>SUMIFS('I want to cry'!E$2:E$2000,'I want to cry'!$A$2:$A$2000,$B1501,'I want to cry'!$B$2:$B$2000,$C1501)</f>
        <v>0</v>
      </c>
      <c r="N1501" s="1">
        <f t="shared" si="254"/>
        <v>0</v>
      </c>
      <c r="O1501" s="1">
        <f t="shared" si="255"/>
        <v>0</v>
      </c>
      <c r="P1501" s="1">
        <f t="shared" si="256"/>
        <v>0</v>
      </c>
      <c r="Q1501" s="1">
        <f>SUMIF('I have a blue banner'!A$2:A$2000,D1501,'I have a blue banner'!L$2:L$2000)</f>
        <v>0</v>
      </c>
      <c r="R1501" s="1">
        <f>SUMIF('I have a blue banner'!A$2:A$2000,F1501,'I have a blue banner'!L$2:L$2000)</f>
        <v>0</v>
      </c>
      <c r="S1501" s="1">
        <f>SUMIF('I have a blue banner'!A$2:A$2000,I1501,'I have a blue banner'!L$2:L$2000)</f>
        <v>0</v>
      </c>
      <c r="T1501" s="1">
        <f>SUMIF('I wanna go biking'!A$2:A$1000,D1501,'I wanna go biking'!D$2:D$2000)</f>
        <v>0</v>
      </c>
      <c r="U1501" s="1">
        <f>SUMIF('I wanna go biking'!A$2:A$2000,F1501,'I wanna go biking'!D$2:D$2000)</f>
        <v>0</v>
      </c>
      <c r="V1501" s="1">
        <f>SUMIF('I wanna go biking'!A$2:A$2000,H1501,'I wanna go biking'!D$2:D$2000)</f>
        <v>0</v>
      </c>
      <c r="W1501">
        <f t="shared" si="257"/>
        <v>0</v>
      </c>
      <c r="X1501">
        <f t="shared" si="258"/>
        <v>0</v>
      </c>
      <c r="Y1501">
        <f t="shared" si="259"/>
        <v>0</v>
      </c>
      <c r="Z1501">
        <f t="shared" si="260"/>
        <v>0</v>
      </c>
      <c r="AA1501">
        <f t="shared" si="261"/>
        <v>0</v>
      </c>
      <c r="AB1501">
        <f t="shared" si="262"/>
        <v>0</v>
      </c>
      <c r="AC1501" s="25">
        <f t="shared" si="263"/>
        <v>0</v>
      </c>
    </row>
    <row r="1502" spans="1:29">
      <c r="A1502">
        <f>'Data Entry'!A1503</f>
        <v>0</v>
      </c>
      <c r="B1502">
        <f>'Data Entry'!B1503</f>
        <v>0</v>
      </c>
      <c r="C1502">
        <f>'Data Entry'!C1503</f>
        <v>0</v>
      </c>
      <c r="D1502">
        <f>'Data Entry'!M1503</f>
        <v>0</v>
      </c>
      <c r="E1502">
        <f>'Data Entry'!N1503</f>
        <v>0</v>
      </c>
      <c r="F1502">
        <f>'Data Entry'!O1503</f>
        <v>0</v>
      </c>
      <c r="G1502">
        <f>'Data Entry'!P1503</f>
        <v>0</v>
      </c>
      <c r="H1502">
        <f>'Data Entry'!Q1503</f>
        <v>0</v>
      </c>
      <c r="I1502">
        <f>'Data Entry'!R1503</f>
        <v>0</v>
      </c>
      <c r="J1502">
        <f t="shared" si="253"/>
        <v>0</v>
      </c>
      <c r="K1502" s="1">
        <f>SUMIFS('I want to cry'!C$2:C$2000,'I want to cry'!$A$2:$A$2000,$B1502,'I want to cry'!$B$2:$B$2000,$C1502)</f>
        <v>0</v>
      </c>
      <c r="L1502" s="1">
        <f>SUMIFS('I want to cry'!D$2:D$2000,'I want to cry'!$A$2:$A$2000,$B1502,'I want to cry'!$B$2:$B$2000,$C1502)</f>
        <v>0</v>
      </c>
      <c r="M1502" s="1">
        <f>SUMIFS('I want to cry'!E$2:E$2000,'I want to cry'!$A$2:$A$2000,$B1502,'I want to cry'!$B$2:$B$2000,$C1502)</f>
        <v>0</v>
      </c>
      <c r="N1502" s="1">
        <f t="shared" si="254"/>
        <v>0</v>
      </c>
      <c r="O1502" s="1">
        <f t="shared" si="255"/>
        <v>0</v>
      </c>
      <c r="P1502" s="1">
        <f t="shared" si="256"/>
        <v>0</v>
      </c>
      <c r="Q1502" s="1">
        <f>SUMIF('I have a blue banner'!A$2:A$2000,D1502,'I have a blue banner'!L$2:L$2000)</f>
        <v>0</v>
      </c>
      <c r="R1502" s="1">
        <f>SUMIF('I have a blue banner'!A$2:A$2000,F1502,'I have a blue banner'!L$2:L$2000)</f>
        <v>0</v>
      </c>
      <c r="S1502" s="1">
        <f>SUMIF('I have a blue banner'!A$2:A$2000,I1502,'I have a blue banner'!L$2:L$2000)</f>
        <v>0</v>
      </c>
      <c r="T1502" s="1">
        <f>SUMIF('I wanna go biking'!A$2:A$1000,D1502,'I wanna go biking'!D$2:D$2000)</f>
        <v>0</v>
      </c>
      <c r="U1502" s="1">
        <f>SUMIF('I wanna go biking'!A$2:A$2000,F1502,'I wanna go biking'!D$2:D$2000)</f>
        <v>0</v>
      </c>
      <c r="V1502" s="1">
        <f>SUMIF('I wanna go biking'!A$2:A$2000,H1502,'I wanna go biking'!D$2:D$2000)</f>
        <v>0</v>
      </c>
      <c r="W1502">
        <f t="shared" si="257"/>
        <v>0</v>
      </c>
      <c r="X1502">
        <f t="shared" si="258"/>
        <v>0</v>
      </c>
      <c r="Y1502">
        <f t="shared" si="259"/>
        <v>0</v>
      </c>
      <c r="Z1502">
        <f t="shared" si="260"/>
        <v>0</v>
      </c>
      <c r="AA1502">
        <f t="shared" si="261"/>
        <v>0</v>
      </c>
      <c r="AB1502">
        <f t="shared" si="262"/>
        <v>0</v>
      </c>
      <c r="AC1502" s="25">
        <f t="shared" si="263"/>
        <v>0</v>
      </c>
    </row>
    <row r="1503" spans="1:29">
      <c r="A1503">
        <f>'Data Entry'!A1504</f>
        <v>0</v>
      </c>
      <c r="B1503">
        <f>'Data Entry'!B1504</f>
        <v>0</v>
      </c>
      <c r="C1503">
        <f>'Data Entry'!C1504</f>
        <v>0</v>
      </c>
      <c r="D1503">
        <f>'Data Entry'!M1504</f>
        <v>0</v>
      </c>
      <c r="E1503">
        <f>'Data Entry'!N1504</f>
        <v>0</v>
      </c>
      <c r="F1503">
        <f>'Data Entry'!O1504</f>
        <v>0</v>
      </c>
      <c r="G1503">
        <f>'Data Entry'!P1504</f>
        <v>0</v>
      </c>
      <c r="H1503">
        <f>'Data Entry'!Q1504</f>
        <v>0</v>
      </c>
      <c r="I1503">
        <f>'Data Entry'!R1504</f>
        <v>0</v>
      </c>
      <c r="J1503">
        <f t="shared" si="253"/>
        <v>0</v>
      </c>
      <c r="K1503" s="1">
        <f>SUMIFS('I want to cry'!C$2:C$2000,'I want to cry'!$A$2:$A$2000,$B1503,'I want to cry'!$B$2:$B$2000,$C1503)</f>
        <v>0</v>
      </c>
      <c r="L1503" s="1">
        <f>SUMIFS('I want to cry'!D$2:D$2000,'I want to cry'!$A$2:$A$2000,$B1503,'I want to cry'!$B$2:$B$2000,$C1503)</f>
        <v>0</v>
      </c>
      <c r="M1503" s="1">
        <f>SUMIFS('I want to cry'!E$2:E$2000,'I want to cry'!$A$2:$A$2000,$B1503,'I want to cry'!$B$2:$B$2000,$C1503)</f>
        <v>0</v>
      </c>
      <c r="N1503" s="1">
        <f t="shared" si="254"/>
        <v>0</v>
      </c>
      <c r="O1503" s="1">
        <f t="shared" si="255"/>
        <v>0</v>
      </c>
      <c r="P1503" s="1">
        <f t="shared" si="256"/>
        <v>0</v>
      </c>
      <c r="Q1503" s="1">
        <f>SUMIF('I have a blue banner'!A$2:A$2000,D1503,'I have a blue banner'!L$2:L$2000)</f>
        <v>0</v>
      </c>
      <c r="R1503" s="1">
        <f>SUMIF('I have a blue banner'!A$2:A$2000,F1503,'I have a blue banner'!L$2:L$2000)</f>
        <v>0</v>
      </c>
      <c r="S1503" s="1">
        <f>SUMIF('I have a blue banner'!A$2:A$2000,I1503,'I have a blue banner'!L$2:L$2000)</f>
        <v>0</v>
      </c>
      <c r="T1503" s="1">
        <f>SUMIF('I wanna go biking'!A$2:A$1000,D1503,'I wanna go biking'!D$2:D$2000)</f>
        <v>0</v>
      </c>
      <c r="U1503" s="1">
        <f>SUMIF('I wanna go biking'!A$2:A$2000,F1503,'I wanna go biking'!D$2:D$2000)</f>
        <v>0</v>
      </c>
      <c r="V1503" s="1">
        <f>SUMIF('I wanna go biking'!A$2:A$2000,H1503,'I wanna go biking'!D$2:D$2000)</f>
        <v>0</v>
      </c>
      <c r="W1503">
        <f t="shared" si="257"/>
        <v>0</v>
      </c>
      <c r="X1503">
        <f t="shared" si="258"/>
        <v>0</v>
      </c>
      <c r="Y1503">
        <f t="shared" si="259"/>
        <v>0</v>
      </c>
      <c r="Z1503">
        <f t="shared" si="260"/>
        <v>0</v>
      </c>
      <c r="AA1503">
        <f t="shared" si="261"/>
        <v>0</v>
      </c>
      <c r="AB1503">
        <f t="shared" si="262"/>
        <v>0</v>
      </c>
      <c r="AC1503" s="25">
        <f t="shared" si="263"/>
        <v>0</v>
      </c>
    </row>
    <row r="1504" spans="1:29">
      <c r="A1504">
        <f>'Data Entry'!A1505</f>
        <v>0</v>
      </c>
      <c r="B1504">
        <f>'Data Entry'!B1505</f>
        <v>0</v>
      </c>
      <c r="C1504">
        <f>'Data Entry'!C1505</f>
        <v>0</v>
      </c>
      <c r="D1504">
        <f>'Data Entry'!M1505</f>
        <v>0</v>
      </c>
      <c r="E1504">
        <f>'Data Entry'!N1505</f>
        <v>0</v>
      </c>
      <c r="F1504">
        <f>'Data Entry'!O1505</f>
        <v>0</v>
      </c>
      <c r="G1504">
        <f>'Data Entry'!P1505</f>
        <v>0</v>
      </c>
      <c r="H1504">
        <f>'Data Entry'!Q1505</f>
        <v>0</v>
      </c>
      <c r="I1504">
        <f>'Data Entry'!R1505</f>
        <v>0</v>
      </c>
      <c r="J1504">
        <f t="shared" si="253"/>
        <v>0</v>
      </c>
      <c r="K1504" s="1">
        <f>SUMIFS('I want to cry'!C$2:C$2000,'I want to cry'!$A$2:$A$2000,$B1504,'I want to cry'!$B$2:$B$2000,$C1504)</f>
        <v>0</v>
      </c>
      <c r="L1504" s="1">
        <f>SUMIFS('I want to cry'!D$2:D$2000,'I want to cry'!$A$2:$A$2000,$B1504,'I want to cry'!$B$2:$B$2000,$C1504)</f>
        <v>0</v>
      </c>
      <c r="M1504" s="1">
        <f>SUMIFS('I want to cry'!E$2:E$2000,'I want to cry'!$A$2:$A$2000,$B1504,'I want to cry'!$B$2:$B$2000,$C1504)</f>
        <v>0</v>
      </c>
      <c r="N1504" s="1">
        <f t="shared" si="254"/>
        <v>0</v>
      </c>
      <c r="O1504" s="1">
        <f t="shared" si="255"/>
        <v>0</v>
      </c>
      <c r="P1504" s="1">
        <f t="shared" si="256"/>
        <v>0</v>
      </c>
      <c r="Q1504" s="1">
        <f>SUMIF('I have a blue banner'!A$2:A$2000,D1504,'I have a blue banner'!L$2:L$2000)</f>
        <v>0</v>
      </c>
      <c r="R1504" s="1">
        <f>SUMIF('I have a blue banner'!A$2:A$2000,F1504,'I have a blue banner'!L$2:L$2000)</f>
        <v>0</v>
      </c>
      <c r="S1504" s="1">
        <f>SUMIF('I have a blue banner'!A$2:A$2000,I1504,'I have a blue banner'!L$2:L$2000)</f>
        <v>0</v>
      </c>
      <c r="T1504" s="1">
        <f>SUMIF('I wanna go biking'!A$2:A$1000,D1504,'I wanna go biking'!D$2:D$2000)</f>
        <v>0</v>
      </c>
      <c r="U1504" s="1">
        <f>SUMIF('I wanna go biking'!A$2:A$2000,F1504,'I wanna go biking'!D$2:D$2000)</f>
        <v>0</v>
      </c>
      <c r="V1504" s="1">
        <f>SUMIF('I wanna go biking'!A$2:A$2000,H1504,'I wanna go biking'!D$2:D$2000)</f>
        <v>0</v>
      </c>
      <c r="W1504">
        <f t="shared" si="257"/>
        <v>0</v>
      </c>
      <c r="X1504">
        <f t="shared" si="258"/>
        <v>0</v>
      </c>
      <c r="Y1504">
        <f t="shared" si="259"/>
        <v>0</v>
      </c>
      <c r="Z1504">
        <f t="shared" si="260"/>
        <v>0</v>
      </c>
      <c r="AA1504">
        <f t="shared" si="261"/>
        <v>0</v>
      </c>
      <c r="AB1504">
        <f t="shared" si="262"/>
        <v>0</v>
      </c>
      <c r="AC1504" s="25">
        <f t="shared" si="263"/>
        <v>0</v>
      </c>
    </row>
    <row r="1505" spans="1:29">
      <c r="A1505">
        <f>'Data Entry'!A1506</f>
        <v>0</v>
      </c>
      <c r="B1505">
        <f>'Data Entry'!B1506</f>
        <v>0</v>
      </c>
      <c r="C1505">
        <f>'Data Entry'!C1506</f>
        <v>0</v>
      </c>
      <c r="D1505">
        <f>'Data Entry'!M1506</f>
        <v>0</v>
      </c>
      <c r="E1505">
        <f>'Data Entry'!N1506</f>
        <v>0</v>
      </c>
      <c r="F1505">
        <f>'Data Entry'!O1506</f>
        <v>0</v>
      </c>
      <c r="G1505">
        <f>'Data Entry'!P1506</f>
        <v>0</v>
      </c>
      <c r="H1505">
        <f>'Data Entry'!Q1506</f>
        <v>0</v>
      </c>
      <c r="I1505">
        <f>'Data Entry'!R1506</f>
        <v>0</v>
      </c>
      <c r="J1505">
        <f t="shared" si="253"/>
        <v>0</v>
      </c>
      <c r="K1505" s="1">
        <f>SUMIFS('I want to cry'!C$2:C$2000,'I want to cry'!$A$2:$A$2000,$B1505,'I want to cry'!$B$2:$B$2000,$C1505)</f>
        <v>0</v>
      </c>
      <c r="L1505" s="1">
        <f>SUMIFS('I want to cry'!D$2:D$2000,'I want to cry'!$A$2:$A$2000,$B1505,'I want to cry'!$B$2:$B$2000,$C1505)</f>
        <v>0</v>
      </c>
      <c r="M1505" s="1">
        <f>SUMIFS('I want to cry'!E$2:E$2000,'I want to cry'!$A$2:$A$2000,$B1505,'I want to cry'!$B$2:$B$2000,$C1505)</f>
        <v>0</v>
      </c>
      <c r="N1505" s="1">
        <f t="shared" si="254"/>
        <v>0</v>
      </c>
      <c r="O1505" s="1">
        <f t="shared" si="255"/>
        <v>0</v>
      </c>
      <c r="P1505" s="1">
        <f t="shared" si="256"/>
        <v>0</v>
      </c>
      <c r="Q1505" s="1">
        <f>SUMIF('I have a blue banner'!A$2:A$2000,D1505,'I have a blue banner'!L$2:L$2000)</f>
        <v>0</v>
      </c>
      <c r="R1505" s="1">
        <f>SUMIF('I have a blue banner'!A$2:A$2000,F1505,'I have a blue banner'!L$2:L$2000)</f>
        <v>0</v>
      </c>
      <c r="S1505" s="1">
        <f>SUMIF('I have a blue banner'!A$2:A$2000,I1505,'I have a blue banner'!L$2:L$2000)</f>
        <v>0</v>
      </c>
      <c r="T1505" s="1">
        <f>SUMIF('I wanna go biking'!A$2:A$1000,D1505,'I wanna go biking'!D$2:D$2000)</f>
        <v>0</v>
      </c>
      <c r="U1505" s="1">
        <f>SUMIF('I wanna go biking'!A$2:A$2000,F1505,'I wanna go biking'!D$2:D$2000)</f>
        <v>0</v>
      </c>
      <c r="V1505" s="1">
        <f>SUMIF('I wanna go biking'!A$2:A$2000,H1505,'I wanna go biking'!D$2:D$2000)</f>
        <v>0</v>
      </c>
      <c r="W1505">
        <f t="shared" si="257"/>
        <v>0</v>
      </c>
      <c r="X1505">
        <f t="shared" si="258"/>
        <v>0</v>
      </c>
      <c r="Y1505">
        <f t="shared" si="259"/>
        <v>0</v>
      </c>
      <c r="Z1505">
        <f t="shared" si="260"/>
        <v>0</v>
      </c>
      <c r="AA1505">
        <f t="shared" si="261"/>
        <v>0</v>
      </c>
      <c r="AB1505">
        <f t="shared" si="262"/>
        <v>0</v>
      </c>
      <c r="AC1505" s="25">
        <f t="shared" si="263"/>
        <v>0</v>
      </c>
    </row>
    <row r="1506" spans="1:29">
      <c r="A1506">
        <f>'Data Entry'!A1507</f>
        <v>0</v>
      </c>
      <c r="B1506">
        <f>'Data Entry'!B1507</f>
        <v>0</v>
      </c>
      <c r="C1506">
        <f>'Data Entry'!C1507</f>
        <v>0</v>
      </c>
      <c r="D1506">
        <f>'Data Entry'!M1507</f>
        <v>0</v>
      </c>
      <c r="E1506">
        <f>'Data Entry'!N1507</f>
        <v>0</v>
      </c>
      <c r="F1506">
        <f>'Data Entry'!O1507</f>
        <v>0</v>
      </c>
      <c r="G1506">
        <f>'Data Entry'!P1507</f>
        <v>0</v>
      </c>
      <c r="H1506">
        <f>'Data Entry'!Q1507</f>
        <v>0</v>
      </c>
      <c r="I1506">
        <f>'Data Entry'!R1507</f>
        <v>0</v>
      </c>
      <c r="J1506">
        <f t="shared" si="253"/>
        <v>0</v>
      </c>
      <c r="K1506" s="1">
        <f>SUMIFS('I want to cry'!C$2:C$2000,'I want to cry'!$A$2:$A$2000,$B1506,'I want to cry'!$B$2:$B$2000,$C1506)</f>
        <v>0</v>
      </c>
      <c r="L1506" s="1">
        <f>SUMIFS('I want to cry'!D$2:D$2000,'I want to cry'!$A$2:$A$2000,$B1506,'I want to cry'!$B$2:$B$2000,$C1506)</f>
        <v>0</v>
      </c>
      <c r="M1506" s="1">
        <f>SUMIFS('I want to cry'!E$2:E$2000,'I want to cry'!$A$2:$A$2000,$B1506,'I want to cry'!$B$2:$B$2000,$C1506)</f>
        <v>0</v>
      </c>
      <c r="N1506" s="1">
        <f t="shared" si="254"/>
        <v>0</v>
      </c>
      <c r="O1506" s="1">
        <f t="shared" si="255"/>
        <v>0</v>
      </c>
      <c r="P1506" s="1">
        <f t="shared" si="256"/>
        <v>0</v>
      </c>
      <c r="Q1506" s="1">
        <f>SUMIF('I have a blue banner'!A$2:A$2000,D1506,'I have a blue banner'!L$2:L$2000)</f>
        <v>0</v>
      </c>
      <c r="R1506" s="1">
        <f>SUMIF('I have a blue banner'!A$2:A$2000,F1506,'I have a blue banner'!L$2:L$2000)</f>
        <v>0</v>
      </c>
      <c r="S1506" s="1">
        <f>SUMIF('I have a blue banner'!A$2:A$2000,I1506,'I have a blue banner'!L$2:L$2000)</f>
        <v>0</v>
      </c>
      <c r="T1506" s="1">
        <f>SUMIF('I wanna go biking'!A$2:A$1000,D1506,'I wanna go biking'!D$2:D$2000)</f>
        <v>0</v>
      </c>
      <c r="U1506" s="1">
        <f>SUMIF('I wanna go biking'!A$2:A$2000,F1506,'I wanna go biking'!D$2:D$2000)</f>
        <v>0</v>
      </c>
      <c r="V1506" s="1">
        <f>SUMIF('I wanna go biking'!A$2:A$2000,H1506,'I wanna go biking'!D$2:D$2000)</f>
        <v>0</v>
      </c>
      <c r="W1506">
        <f t="shared" si="257"/>
        <v>0</v>
      </c>
      <c r="X1506">
        <f t="shared" si="258"/>
        <v>0</v>
      </c>
      <c r="Y1506">
        <f t="shared" si="259"/>
        <v>0</v>
      </c>
      <c r="Z1506">
        <f t="shared" si="260"/>
        <v>0</v>
      </c>
      <c r="AA1506">
        <f t="shared" si="261"/>
        <v>0</v>
      </c>
      <c r="AB1506">
        <f t="shared" si="262"/>
        <v>0</v>
      </c>
      <c r="AC1506" s="25">
        <f t="shared" si="263"/>
        <v>0</v>
      </c>
    </row>
    <row r="1507" spans="1:29">
      <c r="A1507">
        <f>'Data Entry'!A1508</f>
        <v>0</v>
      </c>
      <c r="B1507">
        <f>'Data Entry'!B1508</f>
        <v>0</v>
      </c>
      <c r="C1507">
        <f>'Data Entry'!C1508</f>
        <v>0</v>
      </c>
      <c r="D1507">
        <f>'Data Entry'!M1508</f>
        <v>0</v>
      </c>
      <c r="E1507">
        <f>'Data Entry'!N1508</f>
        <v>0</v>
      </c>
      <c r="F1507">
        <f>'Data Entry'!O1508</f>
        <v>0</v>
      </c>
      <c r="G1507">
        <f>'Data Entry'!P1508</f>
        <v>0</v>
      </c>
      <c r="H1507">
        <f>'Data Entry'!Q1508</f>
        <v>0</v>
      </c>
      <c r="I1507">
        <f>'Data Entry'!R1508</f>
        <v>0</v>
      </c>
      <c r="J1507">
        <f t="shared" si="253"/>
        <v>0</v>
      </c>
      <c r="K1507" s="1">
        <f>SUMIFS('I want to cry'!C$2:C$2000,'I want to cry'!$A$2:$A$2000,$B1507,'I want to cry'!$B$2:$B$2000,$C1507)</f>
        <v>0</v>
      </c>
      <c r="L1507" s="1">
        <f>SUMIFS('I want to cry'!D$2:D$2000,'I want to cry'!$A$2:$A$2000,$B1507,'I want to cry'!$B$2:$B$2000,$C1507)</f>
        <v>0</v>
      </c>
      <c r="M1507" s="1">
        <f>SUMIFS('I want to cry'!E$2:E$2000,'I want to cry'!$A$2:$A$2000,$B1507,'I want to cry'!$B$2:$B$2000,$C1507)</f>
        <v>0</v>
      </c>
      <c r="N1507" s="1">
        <f t="shared" si="254"/>
        <v>0</v>
      </c>
      <c r="O1507" s="1">
        <f t="shared" si="255"/>
        <v>0</v>
      </c>
      <c r="P1507" s="1">
        <f t="shared" si="256"/>
        <v>0</v>
      </c>
      <c r="Q1507" s="1">
        <f>SUMIF('I have a blue banner'!A$2:A$2000,D1507,'I have a blue banner'!L$2:L$2000)</f>
        <v>0</v>
      </c>
      <c r="R1507" s="1">
        <f>SUMIF('I have a blue banner'!A$2:A$2000,F1507,'I have a blue banner'!L$2:L$2000)</f>
        <v>0</v>
      </c>
      <c r="S1507" s="1">
        <f>SUMIF('I have a blue banner'!A$2:A$2000,I1507,'I have a blue banner'!L$2:L$2000)</f>
        <v>0</v>
      </c>
      <c r="T1507" s="1">
        <f>SUMIF('I wanna go biking'!A$2:A$1000,D1507,'I wanna go biking'!D$2:D$2000)</f>
        <v>0</v>
      </c>
      <c r="U1507" s="1">
        <f>SUMIF('I wanna go biking'!A$2:A$2000,F1507,'I wanna go biking'!D$2:D$2000)</f>
        <v>0</v>
      </c>
      <c r="V1507" s="1">
        <f>SUMIF('I wanna go biking'!A$2:A$2000,H1507,'I wanna go biking'!D$2:D$2000)</f>
        <v>0</v>
      </c>
      <c r="W1507">
        <f t="shared" si="257"/>
        <v>0</v>
      </c>
      <c r="X1507">
        <f t="shared" si="258"/>
        <v>0</v>
      </c>
      <c r="Y1507">
        <f t="shared" si="259"/>
        <v>0</v>
      </c>
      <c r="Z1507">
        <f t="shared" si="260"/>
        <v>0</v>
      </c>
      <c r="AA1507">
        <f t="shared" si="261"/>
        <v>0</v>
      </c>
      <c r="AB1507">
        <f t="shared" si="262"/>
        <v>0</v>
      </c>
      <c r="AC1507" s="25">
        <f t="shared" si="263"/>
        <v>0</v>
      </c>
    </row>
    <row r="1508" spans="1:29">
      <c r="A1508">
        <f>'Data Entry'!A1509</f>
        <v>0</v>
      </c>
      <c r="B1508">
        <f>'Data Entry'!B1509</f>
        <v>0</v>
      </c>
      <c r="C1508">
        <f>'Data Entry'!C1509</f>
        <v>0</v>
      </c>
      <c r="D1508">
        <f>'Data Entry'!M1509</f>
        <v>0</v>
      </c>
      <c r="E1508">
        <f>'Data Entry'!N1509</f>
        <v>0</v>
      </c>
      <c r="F1508">
        <f>'Data Entry'!O1509</f>
        <v>0</v>
      </c>
      <c r="G1508">
        <f>'Data Entry'!P1509</f>
        <v>0</v>
      </c>
      <c r="H1508">
        <f>'Data Entry'!Q1509</f>
        <v>0</v>
      </c>
      <c r="I1508">
        <f>'Data Entry'!R1509</f>
        <v>0</v>
      </c>
      <c r="J1508">
        <f t="shared" si="253"/>
        <v>0</v>
      </c>
      <c r="K1508" s="1">
        <f>SUMIFS('I want to cry'!C$2:C$2000,'I want to cry'!$A$2:$A$2000,$B1508,'I want to cry'!$B$2:$B$2000,$C1508)</f>
        <v>0</v>
      </c>
      <c r="L1508" s="1">
        <f>SUMIFS('I want to cry'!D$2:D$2000,'I want to cry'!$A$2:$A$2000,$B1508,'I want to cry'!$B$2:$B$2000,$C1508)</f>
        <v>0</v>
      </c>
      <c r="M1508" s="1">
        <f>SUMIFS('I want to cry'!E$2:E$2000,'I want to cry'!$A$2:$A$2000,$B1508,'I want to cry'!$B$2:$B$2000,$C1508)</f>
        <v>0</v>
      </c>
      <c r="N1508" s="1">
        <f t="shared" si="254"/>
        <v>0</v>
      </c>
      <c r="O1508" s="1">
        <f t="shared" si="255"/>
        <v>0</v>
      </c>
      <c r="P1508" s="1">
        <f t="shared" si="256"/>
        <v>0</v>
      </c>
      <c r="Q1508" s="1">
        <f>SUMIF('I have a blue banner'!A$2:A$2000,D1508,'I have a blue banner'!L$2:L$2000)</f>
        <v>0</v>
      </c>
      <c r="R1508" s="1">
        <f>SUMIF('I have a blue banner'!A$2:A$2000,F1508,'I have a blue banner'!L$2:L$2000)</f>
        <v>0</v>
      </c>
      <c r="S1508" s="1">
        <f>SUMIF('I have a blue banner'!A$2:A$2000,I1508,'I have a blue banner'!L$2:L$2000)</f>
        <v>0</v>
      </c>
      <c r="T1508" s="1">
        <f>SUMIF('I wanna go biking'!A$2:A$1000,D1508,'I wanna go biking'!D$2:D$2000)</f>
        <v>0</v>
      </c>
      <c r="U1508" s="1">
        <f>SUMIF('I wanna go biking'!A$2:A$2000,F1508,'I wanna go biking'!D$2:D$2000)</f>
        <v>0</v>
      </c>
      <c r="V1508" s="1">
        <f>SUMIF('I wanna go biking'!A$2:A$2000,H1508,'I wanna go biking'!D$2:D$2000)</f>
        <v>0</v>
      </c>
      <c r="W1508">
        <f t="shared" si="257"/>
        <v>0</v>
      </c>
      <c r="X1508">
        <f t="shared" si="258"/>
        <v>0</v>
      </c>
      <c r="Y1508">
        <f t="shared" si="259"/>
        <v>0</v>
      </c>
      <c r="Z1508">
        <f t="shared" si="260"/>
        <v>0</v>
      </c>
      <c r="AA1508">
        <f t="shared" si="261"/>
        <v>0</v>
      </c>
      <c r="AB1508">
        <f t="shared" si="262"/>
        <v>0</v>
      </c>
      <c r="AC1508" s="25">
        <f t="shared" si="263"/>
        <v>0</v>
      </c>
    </row>
    <row r="1509" spans="1:29">
      <c r="A1509">
        <f>'Data Entry'!A1510</f>
        <v>0</v>
      </c>
      <c r="B1509">
        <f>'Data Entry'!B1510</f>
        <v>0</v>
      </c>
      <c r="C1509">
        <f>'Data Entry'!C1510</f>
        <v>0</v>
      </c>
      <c r="D1509">
        <f>'Data Entry'!M1510</f>
        <v>0</v>
      </c>
      <c r="E1509">
        <f>'Data Entry'!N1510</f>
        <v>0</v>
      </c>
      <c r="F1509">
        <f>'Data Entry'!O1510</f>
        <v>0</v>
      </c>
      <c r="G1509">
        <f>'Data Entry'!P1510</f>
        <v>0</v>
      </c>
      <c r="H1509">
        <f>'Data Entry'!Q1510</f>
        <v>0</v>
      </c>
      <c r="I1509">
        <f>'Data Entry'!R1510</f>
        <v>0</v>
      </c>
      <c r="J1509">
        <f t="shared" si="253"/>
        <v>0</v>
      </c>
      <c r="K1509" s="1">
        <f>SUMIFS('I want to cry'!C$2:C$2000,'I want to cry'!$A$2:$A$2000,$B1509,'I want to cry'!$B$2:$B$2000,$C1509)</f>
        <v>0</v>
      </c>
      <c r="L1509" s="1">
        <f>SUMIFS('I want to cry'!D$2:D$2000,'I want to cry'!$A$2:$A$2000,$B1509,'I want to cry'!$B$2:$B$2000,$C1509)</f>
        <v>0</v>
      </c>
      <c r="M1509" s="1">
        <f>SUMIFS('I want to cry'!E$2:E$2000,'I want to cry'!$A$2:$A$2000,$B1509,'I want to cry'!$B$2:$B$2000,$C1509)</f>
        <v>0</v>
      </c>
      <c r="N1509" s="1">
        <f t="shared" si="254"/>
        <v>0</v>
      </c>
      <c r="O1509" s="1">
        <f t="shared" si="255"/>
        <v>0</v>
      </c>
      <c r="P1509" s="1">
        <f t="shared" si="256"/>
        <v>0</v>
      </c>
      <c r="Q1509" s="1">
        <f>SUMIF('I have a blue banner'!A$2:A$2000,D1509,'I have a blue banner'!L$2:L$2000)</f>
        <v>0</v>
      </c>
      <c r="R1509" s="1">
        <f>SUMIF('I have a blue banner'!A$2:A$2000,F1509,'I have a blue banner'!L$2:L$2000)</f>
        <v>0</v>
      </c>
      <c r="S1509" s="1">
        <f>SUMIF('I have a blue banner'!A$2:A$2000,I1509,'I have a blue banner'!L$2:L$2000)</f>
        <v>0</v>
      </c>
      <c r="T1509" s="1">
        <f>SUMIF('I wanna go biking'!A$2:A$1000,D1509,'I wanna go biking'!D$2:D$2000)</f>
        <v>0</v>
      </c>
      <c r="U1509" s="1">
        <f>SUMIF('I wanna go biking'!A$2:A$2000,F1509,'I wanna go biking'!D$2:D$2000)</f>
        <v>0</v>
      </c>
      <c r="V1509" s="1">
        <f>SUMIF('I wanna go biking'!A$2:A$2000,H1509,'I wanna go biking'!D$2:D$2000)</f>
        <v>0</v>
      </c>
      <c r="W1509">
        <f t="shared" si="257"/>
        <v>0</v>
      </c>
      <c r="X1509">
        <f t="shared" si="258"/>
        <v>0</v>
      </c>
      <c r="Y1509">
        <f t="shared" si="259"/>
        <v>0</v>
      </c>
      <c r="Z1509">
        <f t="shared" si="260"/>
        <v>0</v>
      </c>
      <c r="AA1509">
        <f t="shared" si="261"/>
        <v>0</v>
      </c>
      <c r="AB1509">
        <f t="shared" si="262"/>
        <v>0</v>
      </c>
      <c r="AC1509" s="25">
        <f t="shared" si="263"/>
        <v>0</v>
      </c>
    </row>
    <row r="1510" spans="1:29">
      <c r="A1510">
        <f>'Data Entry'!A1511</f>
        <v>0</v>
      </c>
      <c r="B1510">
        <f>'Data Entry'!B1511</f>
        <v>0</v>
      </c>
      <c r="C1510">
        <f>'Data Entry'!C1511</f>
        <v>0</v>
      </c>
      <c r="D1510">
        <f>'Data Entry'!M1511</f>
        <v>0</v>
      </c>
      <c r="E1510">
        <f>'Data Entry'!N1511</f>
        <v>0</v>
      </c>
      <c r="F1510">
        <f>'Data Entry'!O1511</f>
        <v>0</v>
      </c>
      <c r="G1510">
        <f>'Data Entry'!P1511</f>
        <v>0</v>
      </c>
      <c r="H1510">
        <f>'Data Entry'!Q1511</f>
        <v>0</v>
      </c>
      <c r="I1510">
        <f>'Data Entry'!R1511</f>
        <v>0</v>
      </c>
      <c r="J1510">
        <f t="shared" si="253"/>
        <v>0</v>
      </c>
      <c r="K1510" s="1">
        <f>SUMIFS('I want to cry'!C$2:C$2000,'I want to cry'!$A$2:$A$2000,$B1510,'I want to cry'!$B$2:$B$2000,$C1510)</f>
        <v>0</v>
      </c>
      <c r="L1510" s="1">
        <f>SUMIFS('I want to cry'!D$2:D$2000,'I want to cry'!$A$2:$A$2000,$B1510,'I want to cry'!$B$2:$B$2000,$C1510)</f>
        <v>0</v>
      </c>
      <c r="M1510" s="1">
        <f>SUMIFS('I want to cry'!E$2:E$2000,'I want to cry'!$A$2:$A$2000,$B1510,'I want to cry'!$B$2:$B$2000,$C1510)</f>
        <v>0</v>
      </c>
      <c r="N1510" s="1">
        <f t="shared" si="254"/>
        <v>0</v>
      </c>
      <c r="O1510" s="1">
        <f t="shared" si="255"/>
        <v>0</v>
      </c>
      <c r="P1510" s="1">
        <f t="shared" si="256"/>
        <v>0</v>
      </c>
      <c r="Q1510" s="1">
        <f>SUMIF('I have a blue banner'!A$2:A$2000,D1510,'I have a blue banner'!L$2:L$2000)</f>
        <v>0</v>
      </c>
      <c r="R1510" s="1">
        <f>SUMIF('I have a blue banner'!A$2:A$2000,F1510,'I have a blue banner'!L$2:L$2000)</f>
        <v>0</v>
      </c>
      <c r="S1510" s="1">
        <f>SUMIF('I have a blue banner'!A$2:A$2000,I1510,'I have a blue banner'!L$2:L$2000)</f>
        <v>0</v>
      </c>
      <c r="T1510" s="1">
        <f>SUMIF('I wanna go biking'!A$2:A$1000,D1510,'I wanna go biking'!D$2:D$2000)</f>
        <v>0</v>
      </c>
      <c r="U1510" s="1">
        <f>SUMIF('I wanna go biking'!A$2:A$2000,F1510,'I wanna go biking'!D$2:D$2000)</f>
        <v>0</v>
      </c>
      <c r="V1510" s="1">
        <f>SUMIF('I wanna go biking'!A$2:A$2000,H1510,'I wanna go biking'!D$2:D$2000)</f>
        <v>0</v>
      </c>
      <c r="W1510">
        <f t="shared" si="257"/>
        <v>0</v>
      </c>
      <c r="X1510">
        <f t="shared" si="258"/>
        <v>0</v>
      </c>
      <c r="Y1510">
        <f t="shared" si="259"/>
        <v>0</v>
      </c>
      <c r="Z1510">
        <f t="shared" si="260"/>
        <v>0</v>
      </c>
      <c r="AA1510">
        <f t="shared" si="261"/>
        <v>0</v>
      </c>
      <c r="AB1510">
        <f t="shared" si="262"/>
        <v>0</v>
      </c>
      <c r="AC1510" s="25">
        <f t="shared" si="263"/>
        <v>0</v>
      </c>
    </row>
    <row r="1511" spans="1:29">
      <c r="A1511">
        <f>'Data Entry'!A1512</f>
        <v>0</v>
      </c>
      <c r="B1511">
        <f>'Data Entry'!B1512</f>
        <v>0</v>
      </c>
      <c r="C1511">
        <f>'Data Entry'!C1512</f>
        <v>0</v>
      </c>
      <c r="D1511">
        <f>'Data Entry'!M1512</f>
        <v>0</v>
      </c>
      <c r="E1511">
        <f>'Data Entry'!N1512</f>
        <v>0</v>
      </c>
      <c r="F1511">
        <f>'Data Entry'!O1512</f>
        <v>0</v>
      </c>
      <c r="G1511">
        <f>'Data Entry'!P1512</f>
        <v>0</v>
      </c>
      <c r="H1511">
        <f>'Data Entry'!Q1512</f>
        <v>0</v>
      </c>
      <c r="I1511">
        <f>'Data Entry'!R1512</f>
        <v>0</v>
      </c>
      <c r="J1511">
        <f t="shared" si="253"/>
        <v>0</v>
      </c>
      <c r="K1511" s="1">
        <f>SUMIFS('I want to cry'!C$2:C$2000,'I want to cry'!$A$2:$A$2000,$B1511,'I want to cry'!$B$2:$B$2000,$C1511)</f>
        <v>0</v>
      </c>
      <c r="L1511" s="1">
        <f>SUMIFS('I want to cry'!D$2:D$2000,'I want to cry'!$A$2:$A$2000,$B1511,'I want to cry'!$B$2:$B$2000,$C1511)</f>
        <v>0</v>
      </c>
      <c r="M1511" s="1">
        <f>SUMIFS('I want to cry'!E$2:E$2000,'I want to cry'!$A$2:$A$2000,$B1511,'I want to cry'!$B$2:$B$2000,$C1511)</f>
        <v>0</v>
      </c>
      <c r="N1511" s="1">
        <f t="shared" si="254"/>
        <v>0</v>
      </c>
      <c r="O1511" s="1">
        <f t="shared" si="255"/>
        <v>0</v>
      </c>
      <c r="P1511" s="1">
        <f t="shared" si="256"/>
        <v>0</v>
      </c>
      <c r="Q1511" s="1">
        <f>SUMIF('I have a blue banner'!A$2:A$2000,D1511,'I have a blue banner'!L$2:L$2000)</f>
        <v>0</v>
      </c>
      <c r="R1511" s="1">
        <f>SUMIF('I have a blue banner'!A$2:A$2000,F1511,'I have a blue banner'!L$2:L$2000)</f>
        <v>0</v>
      </c>
      <c r="S1511" s="1">
        <f>SUMIF('I have a blue banner'!A$2:A$2000,I1511,'I have a blue banner'!L$2:L$2000)</f>
        <v>0</v>
      </c>
      <c r="T1511" s="1">
        <f>SUMIF('I wanna go biking'!A$2:A$1000,D1511,'I wanna go biking'!D$2:D$2000)</f>
        <v>0</v>
      </c>
      <c r="U1511" s="1">
        <f>SUMIF('I wanna go biking'!A$2:A$2000,F1511,'I wanna go biking'!D$2:D$2000)</f>
        <v>0</v>
      </c>
      <c r="V1511" s="1">
        <f>SUMIF('I wanna go biking'!A$2:A$2000,H1511,'I wanna go biking'!D$2:D$2000)</f>
        <v>0</v>
      </c>
      <c r="W1511">
        <f t="shared" si="257"/>
        <v>0</v>
      </c>
      <c r="X1511">
        <f t="shared" si="258"/>
        <v>0</v>
      </c>
      <c r="Y1511">
        <f t="shared" si="259"/>
        <v>0</v>
      </c>
      <c r="Z1511">
        <f t="shared" si="260"/>
        <v>0</v>
      </c>
      <c r="AA1511">
        <f t="shared" si="261"/>
        <v>0</v>
      </c>
      <c r="AB1511">
        <f t="shared" si="262"/>
        <v>0</v>
      </c>
      <c r="AC1511" s="25">
        <f t="shared" si="263"/>
        <v>0</v>
      </c>
    </row>
    <row r="1512" spans="1:29">
      <c r="A1512">
        <f>'Data Entry'!A1513</f>
        <v>0</v>
      </c>
      <c r="B1512">
        <f>'Data Entry'!B1513</f>
        <v>0</v>
      </c>
      <c r="C1512">
        <f>'Data Entry'!C1513</f>
        <v>0</v>
      </c>
      <c r="D1512">
        <f>'Data Entry'!M1513</f>
        <v>0</v>
      </c>
      <c r="E1512">
        <f>'Data Entry'!N1513</f>
        <v>0</v>
      </c>
      <c r="F1512">
        <f>'Data Entry'!O1513</f>
        <v>0</v>
      </c>
      <c r="G1512">
        <f>'Data Entry'!P1513</f>
        <v>0</v>
      </c>
      <c r="H1512">
        <f>'Data Entry'!Q1513</f>
        <v>0</v>
      </c>
      <c r="I1512">
        <f>'Data Entry'!R1513</f>
        <v>0</v>
      </c>
      <c r="J1512">
        <f t="shared" si="253"/>
        <v>0</v>
      </c>
      <c r="K1512" s="1">
        <f>SUMIFS('I want to cry'!C$2:C$2000,'I want to cry'!$A$2:$A$2000,$B1512,'I want to cry'!$B$2:$B$2000,$C1512)</f>
        <v>0</v>
      </c>
      <c r="L1512" s="1">
        <f>SUMIFS('I want to cry'!D$2:D$2000,'I want to cry'!$A$2:$A$2000,$B1512,'I want to cry'!$B$2:$B$2000,$C1512)</f>
        <v>0</v>
      </c>
      <c r="M1512" s="1">
        <f>SUMIFS('I want to cry'!E$2:E$2000,'I want to cry'!$A$2:$A$2000,$B1512,'I want to cry'!$B$2:$B$2000,$C1512)</f>
        <v>0</v>
      </c>
      <c r="N1512" s="1">
        <f t="shared" si="254"/>
        <v>0</v>
      </c>
      <c r="O1512" s="1">
        <f t="shared" si="255"/>
        <v>0</v>
      </c>
      <c r="P1512" s="1">
        <f t="shared" si="256"/>
        <v>0</v>
      </c>
      <c r="Q1512" s="1">
        <f>SUMIF('I have a blue banner'!A$2:A$2000,D1512,'I have a blue banner'!L$2:L$2000)</f>
        <v>0</v>
      </c>
      <c r="R1512" s="1">
        <f>SUMIF('I have a blue banner'!A$2:A$2000,F1512,'I have a blue banner'!L$2:L$2000)</f>
        <v>0</v>
      </c>
      <c r="S1512" s="1">
        <f>SUMIF('I have a blue banner'!A$2:A$2000,I1512,'I have a blue banner'!L$2:L$2000)</f>
        <v>0</v>
      </c>
      <c r="T1512" s="1">
        <f>SUMIF('I wanna go biking'!A$2:A$1000,D1512,'I wanna go biking'!D$2:D$2000)</f>
        <v>0</v>
      </c>
      <c r="U1512" s="1">
        <f>SUMIF('I wanna go biking'!A$2:A$2000,F1512,'I wanna go biking'!D$2:D$2000)</f>
        <v>0</v>
      </c>
      <c r="V1512" s="1">
        <f>SUMIF('I wanna go biking'!A$2:A$2000,H1512,'I wanna go biking'!D$2:D$2000)</f>
        <v>0</v>
      </c>
      <c r="W1512">
        <f t="shared" si="257"/>
        <v>0</v>
      </c>
      <c r="X1512">
        <f t="shared" si="258"/>
        <v>0</v>
      </c>
      <c r="Y1512">
        <f t="shared" si="259"/>
        <v>0</v>
      </c>
      <c r="Z1512">
        <f t="shared" si="260"/>
        <v>0</v>
      </c>
      <c r="AA1512">
        <f t="shared" si="261"/>
        <v>0</v>
      </c>
      <c r="AB1512">
        <f t="shared" si="262"/>
        <v>0</v>
      </c>
      <c r="AC1512" s="25">
        <f t="shared" si="263"/>
        <v>0</v>
      </c>
    </row>
    <row r="1513" spans="1:29">
      <c r="A1513">
        <f>'Data Entry'!A1514</f>
        <v>0</v>
      </c>
      <c r="B1513">
        <f>'Data Entry'!B1514</f>
        <v>0</v>
      </c>
      <c r="C1513">
        <f>'Data Entry'!C1514</f>
        <v>0</v>
      </c>
      <c r="D1513">
        <f>'Data Entry'!M1514</f>
        <v>0</v>
      </c>
      <c r="E1513">
        <f>'Data Entry'!N1514</f>
        <v>0</v>
      </c>
      <c r="F1513">
        <f>'Data Entry'!O1514</f>
        <v>0</v>
      </c>
      <c r="G1513">
        <f>'Data Entry'!P1514</f>
        <v>0</v>
      </c>
      <c r="H1513">
        <f>'Data Entry'!Q1514</f>
        <v>0</v>
      </c>
      <c r="I1513">
        <f>'Data Entry'!R1514</f>
        <v>0</v>
      </c>
      <c r="J1513">
        <f t="shared" si="253"/>
        <v>0</v>
      </c>
      <c r="K1513" s="1">
        <f>SUMIFS('I want to cry'!C$2:C$2000,'I want to cry'!$A$2:$A$2000,$B1513,'I want to cry'!$B$2:$B$2000,$C1513)</f>
        <v>0</v>
      </c>
      <c r="L1513" s="1">
        <f>SUMIFS('I want to cry'!D$2:D$2000,'I want to cry'!$A$2:$A$2000,$B1513,'I want to cry'!$B$2:$B$2000,$C1513)</f>
        <v>0</v>
      </c>
      <c r="M1513" s="1">
        <f>SUMIFS('I want to cry'!E$2:E$2000,'I want to cry'!$A$2:$A$2000,$B1513,'I want to cry'!$B$2:$B$2000,$C1513)</f>
        <v>0</v>
      </c>
      <c r="N1513" s="1">
        <f t="shared" si="254"/>
        <v>0</v>
      </c>
      <c r="O1513" s="1">
        <f t="shared" si="255"/>
        <v>0</v>
      </c>
      <c r="P1513" s="1">
        <f t="shared" si="256"/>
        <v>0</v>
      </c>
      <c r="Q1513" s="1">
        <f>SUMIF('I have a blue banner'!A$2:A$2000,D1513,'I have a blue banner'!L$2:L$2000)</f>
        <v>0</v>
      </c>
      <c r="R1513" s="1">
        <f>SUMIF('I have a blue banner'!A$2:A$2000,F1513,'I have a blue banner'!L$2:L$2000)</f>
        <v>0</v>
      </c>
      <c r="S1513" s="1">
        <f>SUMIF('I have a blue banner'!A$2:A$2000,I1513,'I have a blue banner'!L$2:L$2000)</f>
        <v>0</v>
      </c>
      <c r="T1513" s="1">
        <f>SUMIF('I wanna go biking'!A$2:A$1000,D1513,'I wanna go biking'!D$2:D$2000)</f>
        <v>0</v>
      </c>
      <c r="U1513" s="1">
        <f>SUMIF('I wanna go biking'!A$2:A$2000,F1513,'I wanna go biking'!D$2:D$2000)</f>
        <v>0</v>
      </c>
      <c r="V1513" s="1">
        <f>SUMIF('I wanna go biking'!A$2:A$2000,H1513,'I wanna go biking'!D$2:D$2000)</f>
        <v>0</v>
      </c>
      <c r="W1513">
        <f t="shared" si="257"/>
        <v>0</v>
      </c>
      <c r="X1513">
        <f t="shared" si="258"/>
        <v>0</v>
      </c>
      <c r="Y1513">
        <f t="shared" si="259"/>
        <v>0</v>
      </c>
      <c r="Z1513">
        <f t="shared" si="260"/>
        <v>0</v>
      </c>
      <c r="AA1513">
        <f t="shared" si="261"/>
        <v>0</v>
      </c>
      <c r="AB1513">
        <f t="shared" si="262"/>
        <v>0</v>
      </c>
      <c r="AC1513" s="25">
        <f t="shared" si="263"/>
        <v>0</v>
      </c>
    </row>
    <row r="1514" spans="1:29">
      <c r="A1514">
        <f>'Data Entry'!A1515</f>
        <v>0</v>
      </c>
      <c r="B1514">
        <f>'Data Entry'!B1515</f>
        <v>0</v>
      </c>
      <c r="C1514">
        <f>'Data Entry'!C1515</f>
        <v>0</v>
      </c>
      <c r="D1514">
        <f>'Data Entry'!M1515</f>
        <v>0</v>
      </c>
      <c r="E1514">
        <f>'Data Entry'!N1515</f>
        <v>0</v>
      </c>
      <c r="F1514">
        <f>'Data Entry'!O1515</f>
        <v>0</v>
      </c>
      <c r="G1514">
        <f>'Data Entry'!P1515</f>
        <v>0</v>
      </c>
      <c r="H1514">
        <f>'Data Entry'!Q1515</f>
        <v>0</v>
      </c>
      <c r="I1514">
        <f>'Data Entry'!R1515</f>
        <v>0</v>
      </c>
      <c r="J1514">
        <f t="shared" ref="J1514:J1577" si="264">E1514+G1514+I1514</f>
        <v>0</v>
      </c>
      <c r="K1514" s="1">
        <f>SUMIFS('I want to cry'!C$2:C$2000,'I want to cry'!$A$2:$A$2000,$B1514,'I want to cry'!$B$2:$B$2000,$C1514)</f>
        <v>0</v>
      </c>
      <c r="L1514" s="1">
        <f>SUMIFS('I want to cry'!D$2:D$2000,'I want to cry'!$A$2:$A$2000,$B1514,'I want to cry'!$B$2:$B$2000,$C1514)</f>
        <v>0</v>
      </c>
      <c r="M1514" s="1">
        <f>SUMIFS('I want to cry'!E$2:E$2000,'I want to cry'!$A$2:$A$2000,$B1514,'I want to cry'!$B$2:$B$2000,$C1514)</f>
        <v>0</v>
      </c>
      <c r="N1514" s="1">
        <f t="shared" ref="N1514:N1577" si="265">IF(K1514&lt;1.5,0,IF(E1514&lt;2.5,0,E1514/K1514))</f>
        <v>0</v>
      </c>
      <c r="O1514" s="1">
        <f t="shared" ref="O1514:O1577" si="266">IF(L1514&lt;1.5,0,IF(G1514&lt;2.5,0,G1514/L1514))</f>
        <v>0</v>
      </c>
      <c r="P1514" s="1">
        <f t="shared" ref="P1514:P1577" si="267">IF(M1514&lt;1.5,0,IF(I1514&lt;2.5,0,I1514/M1514))</f>
        <v>0</v>
      </c>
      <c r="Q1514" s="1">
        <f>SUMIF('I have a blue banner'!A$2:A$2000,D1514,'I have a blue banner'!L$2:L$2000)</f>
        <v>0</v>
      </c>
      <c r="R1514" s="1">
        <f>SUMIF('I have a blue banner'!A$2:A$2000,F1514,'I have a blue banner'!L$2:L$2000)</f>
        <v>0</v>
      </c>
      <c r="S1514" s="1">
        <f>SUMIF('I have a blue banner'!A$2:A$2000,I1514,'I have a blue banner'!L$2:L$2000)</f>
        <v>0</v>
      </c>
      <c r="T1514" s="1">
        <f>SUMIF('I wanna go biking'!A$2:A$1000,D1514,'I wanna go biking'!D$2:D$2000)</f>
        <v>0</v>
      </c>
      <c r="U1514" s="1">
        <f>SUMIF('I wanna go biking'!A$2:A$2000,F1514,'I wanna go biking'!D$2:D$2000)</f>
        <v>0</v>
      </c>
      <c r="V1514" s="1">
        <f>SUMIF('I wanna go biking'!A$2:A$2000,H1514,'I wanna go biking'!D$2:D$2000)</f>
        <v>0</v>
      </c>
      <c r="W1514">
        <f t="shared" ref="W1514:W1577" si="268">T1514-Q1514</f>
        <v>0</v>
      </c>
      <c r="X1514">
        <f t="shared" ref="X1514:X1577" si="269">U1514-R1514</f>
        <v>0</v>
      </c>
      <c r="Y1514">
        <f t="shared" ref="Y1514:Y1577" si="270">V1514-S1514</f>
        <v>0</v>
      </c>
      <c r="Z1514">
        <f t="shared" ref="Z1514:Z1577" si="271">W1514*N1514</f>
        <v>0</v>
      </c>
      <c r="AA1514">
        <f t="shared" ref="AA1514:AA1577" si="272">X1514*O1514</f>
        <v>0</v>
      </c>
      <c r="AB1514">
        <f t="shared" ref="AB1514:AB1577" si="273">Y1514*P1514</f>
        <v>0</v>
      </c>
      <c r="AC1514" s="25">
        <f t="shared" ref="AC1514:AC1577" si="274">SUM(Z1514:AB1514)</f>
        <v>0</v>
      </c>
    </row>
    <row r="1515" spans="1:29">
      <c r="A1515">
        <f>'Data Entry'!A1516</f>
        <v>0</v>
      </c>
      <c r="B1515">
        <f>'Data Entry'!B1516</f>
        <v>0</v>
      </c>
      <c r="C1515">
        <f>'Data Entry'!C1516</f>
        <v>0</v>
      </c>
      <c r="D1515">
        <f>'Data Entry'!M1516</f>
        <v>0</v>
      </c>
      <c r="E1515">
        <f>'Data Entry'!N1516</f>
        <v>0</v>
      </c>
      <c r="F1515">
        <f>'Data Entry'!O1516</f>
        <v>0</v>
      </c>
      <c r="G1515">
        <f>'Data Entry'!P1516</f>
        <v>0</v>
      </c>
      <c r="H1515">
        <f>'Data Entry'!Q1516</f>
        <v>0</v>
      </c>
      <c r="I1515">
        <f>'Data Entry'!R1516</f>
        <v>0</v>
      </c>
      <c r="J1515">
        <f t="shared" si="264"/>
        <v>0</v>
      </c>
      <c r="K1515" s="1">
        <f>SUMIFS('I want to cry'!C$2:C$2000,'I want to cry'!$A$2:$A$2000,$B1515,'I want to cry'!$B$2:$B$2000,$C1515)</f>
        <v>0</v>
      </c>
      <c r="L1515" s="1">
        <f>SUMIFS('I want to cry'!D$2:D$2000,'I want to cry'!$A$2:$A$2000,$B1515,'I want to cry'!$B$2:$B$2000,$C1515)</f>
        <v>0</v>
      </c>
      <c r="M1515" s="1">
        <f>SUMIFS('I want to cry'!E$2:E$2000,'I want to cry'!$A$2:$A$2000,$B1515,'I want to cry'!$B$2:$B$2000,$C1515)</f>
        <v>0</v>
      </c>
      <c r="N1515" s="1">
        <f t="shared" si="265"/>
        <v>0</v>
      </c>
      <c r="O1515" s="1">
        <f t="shared" si="266"/>
        <v>0</v>
      </c>
      <c r="P1515" s="1">
        <f t="shared" si="267"/>
        <v>0</v>
      </c>
      <c r="Q1515" s="1">
        <f>SUMIF('I have a blue banner'!A$2:A$2000,D1515,'I have a blue banner'!L$2:L$2000)</f>
        <v>0</v>
      </c>
      <c r="R1515" s="1">
        <f>SUMIF('I have a blue banner'!A$2:A$2000,F1515,'I have a blue banner'!L$2:L$2000)</f>
        <v>0</v>
      </c>
      <c r="S1515" s="1">
        <f>SUMIF('I have a blue banner'!A$2:A$2000,I1515,'I have a blue banner'!L$2:L$2000)</f>
        <v>0</v>
      </c>
      <c r="T1515" s="1">
        <f>SUMIF('I wanna go biking'!A$2:A$1000,D1515,'I wanna go biking'!D$2:D$2000)</f>
        <v>0</v>
      </c>
      <c r="U1515" s="1">
        <f>SUMIF('I wanna go biking'!A$2:A$2000,F1515,'I wanna go biking'!D$2:D$2000)</f>
        <v>0</v>
      </c>
      <c r="V1515" s="1">
        <f>SUMIF('I wanna go biking'!A$2:A$2000,H1515,'I wanna go biking'!D$2:D$2000)</f>
        <v>0</v>
      </c>
      <c r="W1515">
        <f t="shared" si="268"/>
        <v>0</v>
      </c>
      <c r="X1515">
        <f t="shared" si="269"/>
        <v>0</v>
      </c>
      <c r="Y1515">
        <f t="shared" si="270"/>
        <v>0</v>
      </c>
      <c r="Z1515">
        <f t="shared" si="271"/>
        <v>0</v>
      </c>
      <c r="AA1515">
        <f t="shared" si="272"/>
        <v>0</v>
      </c>
      <c r="AB1515">
        <f t="shared" si="273"/>
        <v>0</v>
      </c>
      <c r="AC1515" s="25">
        <f t="shared" si="274"/>
        <v>0</v>
      </c>
    </row>
    <row r="1516" spans="1:29">
      <c r="A1516">
        <f>'Data Entry'!A1517</f>
        <v>0</v>
      </c>
      <c r="B1516">
        <f>'Data Entry'!B1517</f>
        <v>0</v>
      </c>
      <c r="C1516">
        <f>'Data Entry'!C1517</f>
        <v>0</v>
      </c>
      <c r="D1516">
        <f>'Data Entry'!M1517</f>
        <v>0</v>
      </c>
      <c r="E1516">
        <f>'Data Entry'!N1517</f>
        <v>0</v>
      </c>
      <c r="F1516">
        <f>'Data Entry'!O1517</f>
        <v>0</v>
      </c>
      <c r="G1516">
        <f>'Data Entry'!P1517</f>
        <v>0</v>
      </c>
      <c r="H1516">
        <f>'Data Entry'!Q1517</f>
        <v>0</v>
      </c>
      <c r="I1516">
        <f>'Data Entry'!R1517</f>
        <v>0</v>
      </c>
      <c r="J1516">
        <f t="shared" si="264"/>
        <v>0</v>
      </c>
      <c r="K1516" s="1">
        <f>SUMIFS('I want to cry'!C$2:C$2000,'I want to cry'!$A$2:$A$2000,$B1516,'I want to cry'!$B$2:$B$2000,$C1516)</f>
        <v>0</v>
      </c>
      <c r="L1516" s="1">
        <f>SUMIFS('I want to cry'!D$2:D$2000,'I want to cry'!$A$2:$A$2000,$B1516,'I want to cry'!$B$2:$B$2000,$C1516)</f>
        <v>0</v>
      </c>
      <c r="M1516" s="1">
        <f>SUMIFS('I want to cry'!E$2:E$2000,'I want to cry'!$A$2:$A$2000,$B1516,'I want to cry'!$B$2:$B$2000,$C1516)</f>
        <v>0</v>
      </c>
      <c r="N1516" s="1">
        <f t="shared" si="265"/>
        <v>0</v>
      </c>
      <c r="O1516" s="1">
        <f t="shared" si="266"/>
        <v>0</v>
      </c>
      <c r="P1516" s="1">
        <f t="shared" si="267"/>
        <v>0</v>
      </c>
      <c r="Q1516" s="1">
        <f>SUMIF('I have a blue banner'!A$2:A$2000,D1516,'I have a blue banner'!L$2:L$2000)</f>
        <v>0</v>
      </c>
      <c r="R1516" s="1">
        <f>SUMIF('I have a blue banner'!A$2:A$2000,F1516,'I have a blue banner'!L$2:L$2000)</f>
        <v>0</v>
      </c>
      <c r="S1516" s="1">
        <f>SUMIF('I have a blue banner'!A$2:A$2000,I1516,'I have a blue banner'!L$2:L$2000)</f>
        <v>0</v>
      </c>
      <c r="T1516" s="1">
        <f>SUMIF('I wanna go biking'!A$2:A$1000,D1516,'I wanna go biking'!D$2:D$2000)</f>
        <v>0</v>
      </c>
      <c r="U1516" s="1">
        <f>SUMIF('I wanna go biking'!A$2:A$2000,F1516,'I wanna go biking'!D$2:D$2000)</f>
        <v>0</v>
      </c>
      <c r="V1516" s="1">
        <f>SUMIF('I wanna go biking'!A$2:A$2000,H1516,'I wanna go biking'!D$2:D$2000)</f>
        <v>0</v>
      </c>
      <c r="W1516">
        <f t="shared" si="268"/>
        <v>0</v>
      </c>
      <c r="X1516">
        <f t="shared" si="269"/>
        <v>0</v>
      </c>
      <c r="Y1516">
        <f t="shared" si="270"/>
        <v>0</v>
      </c>
      <c r="Z1516">
        <f t="shared" si="271"/>
        <v>0</v>
      </c>
      <c r="AA1516">
        <f t="shared" si="272"/>
        <v>0</v>
      </c>
      <c r="AB1516">
        <f t="shared" si="273"/>
        <v>0</v>
      </c>
      <c r="AC1516" s="25">
        <f t="shared" si="274"/>
        <v>0</v>
      </c>
    </row>
    <row r="1517" spans="1:29">
      <c r="A1517">
        <f>'Data Entry'!A1518</f>
        <v>0</v>
      </c>
      <c r="B1517">
        <f>'Data Entry'!B1518</f>
        <v>0</v>
      </c>
      <c r="C1517">
        <f>'Data Entry'!C1518</f>
        <v>0</v>
      </c>
      <c r="D1517">
        <f>'Data Entry'!M1518</f>
        <v>0</v>
      </c>
      <c r="E1517">
        <f>'Data Entry'!N1518</f>
        <v>0</v>
      </c>
      <c r="F1517">
        <f>'Data Entry'!O1518</f>
        <v>0</v>
      </c>
      <c r="G1517">
        <f>'Data Entry'!P1518</f>
        <v>0</v>
      </c>
      <c r="H1517">
        <f>'Data Entry'!Q1518</f>
        <v>0</v>
      </c>
      <c r="I1517">
        <f>'Data Entry'!R1518</f>
        <v>0</v>
      </c>
      <c r="J1517">
        <f t="shared" si="264"/>
        <v>0</v>
      </c>
      <c r="K1517" s="1">
        <f>SUMIFS('I want to cry'!C$2:C$2000,'I want to cry'!$A$2:$A$2000,$B1517,'I want to cry'!$B$2:$B$2000,$C1517)</f>
        <v>0</v>
      </c>
      <c r="L1517" s="1">
        <f>SUMIFS('I want to cry'!D$2:D$2000,'I want to cry'!$A$2:$A$2000,$B1517,'I want to cry'!$B$2:$B$2000,$C1517)</f>
        <v>0</v>
      </c>
      <c r="M1517" s="1">
        <f>SUMIFS('I want to cry'!E$2:E$2000,'I want to cry'!$A$2:$A$2000,$B1517,'I want to cry'!$B$2:$B$2000,$C1517)</f>
        <v>0</v>
      </c>
      <c r="N1517" s="1">
        <f t="shared" si="265"/>
        <v>0</v>
      </c>
      <c r="O1517" s="1">
        <f t="shared" si="266"/>
        <v>0</v>
      </c>
      <c r="P1517" s="1">
        <f t="shared" si="267"/>
        <v>0</v>
      </c>
      <c r="Q1517" s="1">
        <f>SUMIF('I have a blue banner'!A$2:A$2000,D1517,'I have a blue banner'!L$2:L$2000)</f>
        <v>0</v>
      </c>
      <c r="R1517" s="1">
        <f>SUMIF('I have a blue banner'!A$2:A$2000,F1517,'I have a blue banner'!L$2:L$2000)</f>
        <v>0</v>
      </c>
      <c r="S1517" s="1">
        <f>SUMIF('I have a blue banner'!A$2:A$2000,I1517,'I have a blue banner'!L$2:L$2000)</f>
        <v>0</v>
      </c>
      <c r="T1517" s="1">
        <f>SUMIF('I wanna go biking'!A$2:A$1000,D1517,'I wanna go biking'!D$2:D$2000)</f>
        <v>0</v>
      </c>
      <c r="U1517" s="1">
        <f>SUMIF('I wanna go biking'!A$2:A$2000,F1517,'I wanna go biking'!D$2:D$2000)</f>
        <v>0</v>
      </c>
      <c r="V1517" s="1">
        <f>SUMIF('I wanna go biking'!A$2:A$2000,H1517,'I wanna go biking'!D$2:D$2000)</f>
        <v>0</v>
      </c>
      <c r="W1517">
        <f t="shared" si="268"/>
        <v>0</v>
      </c>
      <c r="X1517">
        <f t="shared" si="269"/>
        <v>0</v>
      </c>
      <c r="Y1517">
        <f t="shared" si="270"/>
        <v>0</v>
      </c>
      <c r="Z1517">
        <f t="shared" si="271"/>
        <v>0</v>
      </c>
      <c r="AA1517">
        <f t="shared" si="272"/>
        <v>0</v>
      </c>
      <c r="AB1517">
        <f t="shared" si="273"/>
        <v>0</v>
      </c>
      <c r="AC1517" s="25">
        <f t="shared" si="274"/>
        <v>0</v>
      </c>
    </row>
    <row r="1518" spans="1:29">
      <c r="A1518">
        <f>'Data Entry'!A1519</f>
        <v>0</v>
      </c>
      <c r="B1518">
        <f>'Data Entry'!B1519</f>
        <v>0</v>
      </c>
      <c r="C1518">
        <f>'Data Entry'!C1519</f>
        <v>0</v>
      </c>
      <c r="D1518">
        <f>'Data Entry'!M1519</f>
        <v>0</v>
      </c>
      <c r="E1518">
        <f>'Data Entry'!N1519</f>
        <v>0</v>
      </c>
      <c r="F1518">
        <f>'Data Entry'!O1519</f>
        <v>0</v>
      </c>
      <c r="G1518">
        <f>'Data Entry'!P1519</f>
        <v>0</v>
      </c>
      <c r="H1518">
        <f>'Data Entry'!Q1519</f>
        <v>0</v>
      </c>
      <c r="I1518">
        <f>'Data Entry'!R1519</f>
        <v>0</v>
      </c>
      <c r="J1518">
        <f t="shared" si="264"/>
        <v>0</v>
      </c>
      <c r="K1518" s="1">
        <f>SUMIFS('I want to cry'!C$2:C$2000,'I want to cry'!$A$2:$A$2000,$B1518,'I want to cry'!$B$2:$B$2000,$C1518)</f>
        <v>0</v>
      </c>
      <c r="L1518" s="1">
        <f>SUMIFS('I want to cry'!D$2:D$2000,'I want to cry'!$A$2:$A$2000,$B1518,'I want to cry'!$B$2:$B$2000,$C1518)</f>
        <v>0</v>
      </c>
      <c r="M1518" s="1">
        <f>SUMIFS('I want to cry'!E$2:E$2000,'I want to cry'!$A$2:$A$2000,$B1518,'I want to cry'!$B$2:$B$2000,$C1518)</f>
        <v>0</v>
      </c>
      <c r="N1518" s="1">
        <f t="shared" si="265"/>
        <v>0</v>
      </c>
      <c r="O1518" s="1">
        <f t="shared" si="266"/>
        <v>0</v>
      </c>
      <c r="P1518" s="1">
        <f t="shared" si="267"/>
        <v>0</v>
      </c>
      <c r="Q1518" s="1">
        <f>SUMIF('I have a blue banner'!A$2:A$2000,D1518,'I have a blue banner'!L$2:L$2000)</f>
        <v>0</v>
      </c>
      <c r="R1518" s="1">
        <f>SUMIF('I have a blue banner'!A$2:A$2000,F1518,'I have a blue banner'!L$2:L$2000)</f>
        <v>0</v>
      </c>
      <c r="S1518" s="1">
        <f>SUMIF('I have a blue banner'!A$2:A$2000,I1518,'I have a blue banner'!L$2:L$2000)</f>
        <v>0</v>
      </c>
      <c r="T1518" s="1">
        <f>SUMIF('I wanna go biking'!A$2:A$1000,D1518,'I wanna go biking'!D$2:D$2000)</f>
        <v>0</v>
      </c>
      <c r="U1518" s="1">
        <f>SUMIF('I wanna go biking'!A$2:A$2000,F1518,'I wanna go biking'!D$2:D$2000)</f>
        <v>0</v>
      </c>
      <c r="V1518" s="1">
        <f>SUMIF('I wanna go biking'!A$2:A$2000,H1518,'I wanna go biking'!D$2:D$2000)</f>
        <v>0</v>
      </c>
      <c r="W1518">
        <f t="shared" si="268"/>
        <v>0</v>
      </c>
      <c r="X1518">
        <f t="shared" si="269"/>
        <v>0</v>
      </c>
      <c r="Y1518">
        <f t="shared" si="270"/>
        <v>0</v>
      </c>
      <c r="Z1518">
        <f t="shared" si="271"/>
        <v>0</v>
      </c>
      <c r="AA1518">
        <f t="shared" si="272"/>
        <v>0</v>
      </c>
      <c r="AB1518">
        <f t="shared" si="273"/>
        <v>0</v>
      </c>
      <c r="AC1518" s="25">
        <f t="shared" si="274"/>
        <v>0</v>
      </c>
    </row>
    <row r="1519" spans="1:29">
      <c r="A1519">
        <f>'Data Entry'!A1520</f>
        <v>0</v>
      </c>
      <c r="B1519">
        <f>'Data Entry'!B1520</f>
        <v>0</v>
      </c>
      <c r="C1519">
        <f>'Data Entry'!C1520</f>
        <v>0</v>
      </c>
      <c r="D1519">
        <f>'Data Entry'!M1520</f>
        <v>0</v>
      </c>
      <c r="E1519">
        <f>'Data Entry'!N1520</f>
        <v>0</v>
      </c>
      <c r="F1519">
        <f>'Data Entry'!O1520</f>
        <v>0</v>
      </c>
      <c r="G1519">
        <f>'Data Entry'!P1520</f>
        <v>0</v>
      </c>
      <c r="H1519">
        <f>'Data Entry'!Q1520</f>
        <v>0</v>
      </c>
      <c r="I1519">
        <f>'Data Entry'!R1520</f>
        <v>0</v>
      </c>
      <c r="J1519">
        <f t="shared" si="264"/>
        <v>0</v>
      </c>
      <c r="K1519" s="1">
        <f>SUMIFS('I want to cry'!C$2:C$2000,'I want to cry'!$A$2:$A$2000,$B1519,'I want to cry'!$B$2:$B$2000,$C1519)</f>
        <v>0</v>
      </c>
      <c r="L1519" s="1">
        <f>SUMIFS('I want to cry'!D$2:D$2000,'I want to cry'!$A$2:$A$2000,$B1519,'I want to cry'!$B$2:$B$2000,$C1519)</f>
        <v>0</v>
      </c>
      <c r="M1519" s="1">
        <f>SUMIFS('I want to cry'!E$2:E$2000,'I want to cry'!$A$2:$A$2000,$B1519,'I want to cry'!$B$2:$B$2000,$C1519)</f>
        <v>0</v>
      </c>
      <c r="N1519" s="1">
        <f t="shared" si="265"/>
        <v>0</v>
      </c>
      <c r="O1519" s="1">
        <f t="shared" si="266"/>
        <v>0</v>
      </c>
      <c r="P1519" s="1">
        <f t="shared" si="267"/>
        <v>0</v>
      </c>
      <c r="Q1519" s="1">
        <f>SUMIF('I have a blue banner'!A$2:A$2000,D1519,'I have a blue banner'!L$2:L$2000)</f>
        <v>0</v>
      </c>
      <c r="R1519" s="1">
        <f>SUMIF('I have a blue banner'!A$2:A$2000,F1519,'I have a blue banner'!L$2:L$2000)</f>
        <v>0</v>
      </c>
      <c r="S1519" s="1">
        <f>SUMIF('I have a blue banner'!A$2:A$2000,I1519,'I have a blue banner'!L$2:L$2000)</f>
        <v>0</v>
      </c>
      <c r="T1519" s="1">
        <f>SUMIF('I wanna go biking'!A$2:A$1000,D1519,'I wanna go biking'!D$2:D$2000)</f>
        <v>0</v>
      </c>
      <c r="U1519" s="1">
        <f>SUMIF('I wanna go biking'!A$2:A$2000,F1519,'I wanna go biking'!D$2:D$2000)</f>
        <v>0</v>
      </c>
      <c r="V1519" s="1">
        <f>SUMIF('I wanna go biking'!A$2:A$2000,H1519,'I wanna go biking'!D$2:D$2000)</f>
        <v>0</v>
      </c>
      <c r="W1519">
        <f t="shared" si="268"/>
        <v>0</v>
      </c>
      <c r="X1519">
        <f t="shared" si="269"/>
        <v>0</v>
      </c>
      <c r="Y1519">
        <f t="shared" si="270"/>
        <v>0</v>
      </c>
      <c r="Z1519">
        <f t="shared" si="271"/>
        <v>0</v>
      </c>
      <c r="AA1519">
        <f t="shared" si="272"/>
        <v>0</v>
      </c>
      <c r="AB1519">
        <f t="shared" si="273"/>
        <v>0</v>
      </c>
      <c r="AC1519" s="25">
        <f t="shared" si="274"/>
        <v>0</v>
      </c>
    </row>
    <row r="1520" spans="1:29">
      <c r="A1520">
        <f>'Data Entry'!A1521</f>
        <v>0</v>
      </c>
      <c r="B1520">
        <f>'Data Entry'!B1521</f>
        <v>0</v>
      </c>
      <c r="C1520">
        <f>'Data Entry'!C1521</f>
        <v>0</v>
      </c>
      <c r="D1520">
        <f>'Data Entry'!M1521</f>
        <v>0</v>
      </c>
      <c r="E1520">
        <f>'Data Entry'!N1521</f>
        <v>0</v>
      </c>
      <c r="F1520">
        <f>'Data Entry'!O1521</f>
        <v>0</v>
      </c>
      <c r="G1520">
        <f>'Data Entry'!P1521</f>
        <v>0</v>
      </c>
      <c r="H1520">
        <f>'Data Entry'!Q1521</f>
        <v>0</v>
      </c>
      <c r="I1520">
        <f>'Data Entry'!R1521</f>
        <v>0</v>
      </c>
      <c r="J1520">
        <f t="shared" si="264"/>
        <v>0</v>
      </c>
      <c r="K1520" s="1">
        <f>SUMIFS('I want to cry'!C$2:C$2000,'I want to cry'!$A$2:$A$2000,$B1520,'I want to cry'!$B$2:$B$2000,$C1520)</f>
        <v>0</v>
      </c>
      <c r="L1520" s="1">
        <f>SUMIFS('I want to cry'!D$2:D$2000,'I want to cry'!$A$2:$A$2000,$B1520,'I want to cry'!$B$2:$B$2000,$C1520)</f>
        <v>0</v>
      </c>
      <c r="M1520" s="1">
        <f>SUMIFS('I want to cry'!E$2:E$2000,'I want to cry'!$A$2:$A$2000,$B1520,'I want to cry'!$B$2:$B$2000,$C1520)</f>
        <v>0</v>
      </c>
      <c r="N1520" s="1">
        <f t="shared" si="265"/>
        <v>0</v>
      </c>
      <c r="O1520" s="1">
        <f t="shared" si="266"/>
        <v>0</v>
      </c>
      <c r="P1520" s="1">
        <f t="shared" si="267"/>
        <v>0</v>
      </c>
      <c r="Q1520" s="1">
        <f>SUMIF('I have a blue banner'!A$2:A$2000,D1520,'I have a blue banner'!L$2:L$2000)</f>
        <v>0</v>
      </c>
      <c r="R1520" s="1">
        <f>SUMIF('I have a blue banner'!A$2:A$2000,F1520,'I have a blue banner'!L$2:L$2000)</f>
        <v>0</v>
      </c>
      <c r="S1520" s="1">
        <f>SUMIF('I have a blue banner'!A$2:A$2000,I1520,'I have a blue banner'!L$2:L$2000)</f>
        <v>0</v>
      </c>
      <c r="T1520" s="1">
        <f>SUMIF('I wanna go biking'!A$2:A$1000,D1520,'I wanna go biking'!D$2:D$2000)</f>
        <v>0</v>
      </c>
      <c r="U1520" s="1">
        <f>SUMIF('I wanna go biking'!A$2:A$2000,F1520,'I wanna go biking'!D$2:D$2000)</f>
        <v>0</v>
      </c>
      <c r="V1520" s="1">
        <f>SUMIF('I wanna go biking'!A$2:A$2000,H1520,'I wanna go biking'!D$2:D$2000)</f>
        <v>0</v>
      </c>
      <c r="W1520">
        <f t="shared" si="268"/>
        <v>0</v>
      </c>
      <c r="X1520">
        <f t="shared" si="269"/>
        <v>0</v>
      </c>
      <c r="Y1520">
        <f t="shared" si="270"/>
        <v>0</v>
      </c>
      <c r="Z1520">
        <f t="shared" si="271"/>
        <v>0</v>
      </c>
      <c r="AA1520">
        <f t="shared" si="272"/>
        <v>0</v>
      </c>
      <c r="AB1520">
        <f t="shared" si="273"/>
        <v>0</v>
      </c>
      <c r="AC1520" s="25">
        <f t="shared" si="274"/>
        <v>0</v>
      </c>
    </row>
    <row r="1521" spans="1:29">
      <c r="A1521">
        <f>'Data Entry'!A1522</f>
        <v>0</v>
      </c>
      <c r="B1521">
        <f>'Data Entry'!B1522</f>
        <v>0</v>
      </c>
      <c r="C1521">
        <f>'Data Entry'!C1522</f>
        <v>0</v>
      </c>
      <c r="D1521">
        <f>'Data Entry'!M1522</f>
        <v>0</v>
      </c>
      <c r="E1521">
        <f>'Data Entry'!N1522</f>
        <v>0</v>
      </c>
      <c r="F1521">
        <f>'Data Entry'!O1522</f>
        <v>0</v>
      </c>
      <c r="G1521">
        <f>'Data Entry'!P1522</f>
        <v>0</v>
      </c>
      <c r="H1521">
        <f>'Data Entry'!Q1522</f>
        <v>0</v>
      </c>
      <c r="I1521">
        <f>'Data Entry'!R1522</f>
        <v>0</v>
      </c>
      <c r="J1521">
        <f t="shared" si="264"/>
        <v>0</v>
      </c>
      <c r="K1521" s="1">
        <f>SUMIFS('I want to cry'!C$2:C$2000,'I want to cry'!$A$2:$A$2000,$B1521,'I want to cry'!$B$2:$B$2000,$C1521)</f>
        <v>0</v>
      </c>
      <c r="L1521" s="1">
        <f>SUMIFS('I want to cry'!D$2:D$2000,'I want to cry'!$A$2:$A$2000,$B1521,'I want to cry'!$B$2:$B$2000,$C1521)</f>
        <v>0</v>
      </c>
      <c r="M1521" s="1">
        <f>SUMIFS('I want to cry'!E$2:E$2000,'I want to cry'!$A$2:$A$2000,$B1521,'I want to cry'!$B$2:$B$2000,$C1521)</f>
        <v>0</v>
      </c>
      <c r="N1521" s="1">
        <f t="shared" si="265"/>
        <v>0</v>
      </c>
      <c r="O1521" s="1">
        <f t="shared" si="266"/>
        <v>0</v>
      </c>
      <c r="P1521" s="1">
        <f t="shared" si="267"/>
        <v>0</v>
      </c>
      <c r="Q1521" s="1">
        <f>SUMIF('I have a blue banner'!A$2:A$2000,D1521,'I have a blue banner'!L$2:L$2000)</f>
        <v>0</v>
      </c>
      <c r="R1521" s="1">
        <f>SUMIF('I have a blue banner'!A$2:A$2000,F1521,'I have a blue banner'!L$2:L$2000)</f>
        <v>0</v>
      </c>
      <c r="S1521" s="1">
        <f>SUMIF('I have a blue banner'!A$2:A$2000,I1521,'I have a blue banner'!L$2:L$2000)</f>
        <v>0</v>
      </c>
      <c r="T1521" s="1">
        <f>SUMIF('I wanna go biking'!A$2:A$1000,D1521,'I wanna go biking'!D$2:D$2000)</f>
        <v>0</v>
      </c>
      <c r="U1521" s="1">
        <f>SUMIF('I wanna go biking'!A$2:A$2000,F1521,'I wanna go biking'!D$2:D$2000)</f>
        <v>0</v>
      </c>
      <c r="V1521" s="1">
        <f>SUMIF('I wanna go biking'!A$2:A$2000,H1521,'I wanna go biking'!D$2:D$2000)</f>
        <v>0</v>
      </c>
      <c r="W1521">
        <f t="shared" si="268"/>
        <v>0</v>
      </c>
      <c r="X1521">
        <f t="shared" si="269"/>
        <v>0</v>
      </c>
      <c r="Y1521">
        <f t="shared" si="270"/>
        <v>0</v>
      </c>
      <c r="Z1521">
        <f t="shared" si="271"/>
        <v>0</v>
      </c>
      <c r="AA1521">
        <f t="shared" si="272"/>
        <v>0</v>
      </c>
      <c r="AB1521">
        <f t="shared" si="273"/>
        <v>0</v>
      </c>
      <c r="AC1521" s="25">
        <f t="shared" si="274"/>
        <v>0</v>
      </c>
    </row>
    <row r="1522" spans="1:29">
      <c r="A1522">
        <f>'Data Entry'!A1523</f>
        <v>0</v>
      </c>
      <c r="B1522">
        <f>'Data Entry'!B1523</f>
        <v>0</v>
      </c>
      <c r="C1522">
        <f>'Data Entry'!C1523</f>
        <v>0</v>
      </c>
      <c r="D1522">
        <f>'Data Entry'!M1523</f>
        <v>0</v>
      </c>
      <c r="E1522">
        <f>'Data Entry'!N1523</f>
        <v>0</v>
      </c>
      <c r="F1522">
        <f>'Data Entry'!O1523</f>
        <v>0</v>
      </c>
      <c r="G1522">
        <f>'Data Entry'!P1523</f>
        <v>0</v>
      </c>
      <c r="H1522">
        <f>'Data Entry'!Q1523</f>
        <v>0</v>
      </c>
      <c r="I1522">
        <f>'Data Entry'!R1523</f>
        <v>0</v>
      </c>
      <c r="J1522">
        <f t="shared" si="264"/>
        <v>0</v>
      </c>
      <c r="K1522" s="1">
        <f>SUMIFS('I want to cry'!C$2:C$2000,'I want to cry'!$A$2:$A$2000,$B1522,'I want to cry'!$B$2:$B$2000,$C1522)</f>
        <v>0</v>
      </c>
      <c r="L1522" s="1">
        <f>SUMIFS('I want to cry'!D$2:D$2000,'I want to cry'!$A$2:$A$2000,$B1522,'I want to cry'!$B$2:$B$2000,$C1522)</f>
        <v>0</v>
      </c>
      <c r="M1522" s="1">
        <f>SUMIFS('I want to cry'!E$2:E$2000,'I want to cry'!$A$2:$A$2000,$B1522,'I want to cry'!$B$2:$B$2000,$C1522)</f>
        <v>0</v>
      </c>
      <c r="N1522" s="1">
        <f t="shared" si="265"/>
        <v>0</v>
      </c>
      <c r="O1522" s="1">
        <f t="shared" si="266"/>
        <v>0</v>
      </c>
      <c r="P1522" s="1">
        <f t="shared" si="267"/>
        <v>0</v>
      </c>
      <c r="Q1522" s="1">
        <f>SUMIF('I have a blue banner'!A$2:A$2000,D1522,'I have a blue banner'!L$2:L$2000)</f>
        <v>0</v>
      </c>
      <c r="R1522" s="1">
        <f>SUMIF('I have a blue banner'!A$2:A$2000,F1522,'I have a blue banner'!L$2:L$2000)</f>
        <v>0</v>
      </c>
      <c r="S1522" s="1">
        <f>SUMIF('I have a blue banner'!A$2:A$2000,I1522,'I have a blue banner'!L$2:L$2000)</f>
        <v>0</v>
      </c>
      <c r="T1522" s="1">
        <f>SUMIF('I wanna go biking'!A$2:A$1000,D1522,'I wanna go biking'!D$2:D$2000)</f>
        <v>0</v>
      </c>
      <c r="U1522" s="1">
        <f>SUMIF('I wanna go biking'!A$2:A$2000,F1522,'I wanna go biking'!D$2:D$2000)</f>
        <v>0</v>
      </c>
      <c r="V1522" s="1">
        <f>SUMIF('I wanna go biking'!A$2:A$2000,H1522,'I wanna go biking'!D$2:D$2000)</f>
        <v>0</v>
      </c>
      <c r="W1522">
        <f t="shared" si="268"/>
        <v>0</v>
      </c>
      <c r="X1522">
        <f t="shared" si="269"/>
        <v>0</v>
      </c>
      <c r="Y1522">
        <f t="shared" si="270"/>
        <v>0</v>
      </c>
      <c r="Z1522">
        <f t="shared" si="271"/>
        <v>0</v>
      </c>
      <c r="AA1522">
        <f t="shared" si="272"/>
        <v>0</v>
      </c>
      <c r="AB1522">
        <f t="shared" si="273"/>
        <v>0</v>
      </c>
      <c r="AC1522" s="25">
        <f t="shared" si="274"/>
        <v>0</v>
      </c>
    </row>
    <row r="1523" spans="1:29">
      <c r="A1523">
        <f>'Data Entry'!A1524</f>
        <v>0</v>
      </c>
      <c r="B1523">
        <f>'Data Entry'!B1524</f>
        <v>0</v>
      </c>
      <c r="C1523">
        <f>'Data Entry'!C1524</f>
        <v>0</v>
      </c>
      <c r="D1523">
        <f>'Data Entry'!M1524</f>
        <v>0</v>
      </c>
      <c r="E1523">
        <f>'Data Entry'!N1524</f>
        <v>0</v>
      </c>
      <c r="F1523">
        <f>'Data Entry'!O1524</f>
        <v>0</v>
      </c>
      <c r="G1523">
        <f>'Data Entry'!P1524</f>
        <v>0</v>
      </c>
      <c r="H1523">
        <f>'Data Entry'!Q1524</f>
        <v>0</v>
      </c>
      <c r="I1523">
        <f>'Data Entry'!R1524</f>
        <v>0</v>
      </c>
      <c r="J1523">
        <f t="shared" si="264"/>
        <v>0</v>
      </c>
      <c r="K1523" s="1">
        <f>SUMIFS('I want to cry'!C$2:C$2000,'I want to cry'!$A$2:$A$2000,$B1523,'I want to cry'!$B$2:$B$2000,$C1523)</f>
        <v>0</v>
      </c>
      <c r="L1523" s="1">
        <f>SUMIFS('I want to cry'!D$2:D$2000,'I want to cry'!$A$2:$A$2000,$B1523,'I want to cry'!$B$2:$B$2000,$C1523)</f>
        <v>0</v>
      </c>
      <c r="M1523" s="1">
        <f>SUMIFS('I want to cry'!E$2:E$2000,'I want to cry'!$A$2:$A$2000,$B1523,'I want to cry'!$B$2:$B$2000,$C1523)</f>
        <v>0</v>
      </c>
      <c r="N1523" s="1">
        <f t="shared" si="265"/>
        <v>0</v>
      </c>
      <c r="O1523" s="1">
        <f t="shared" si="266"/>
        <v>0</v>
      </c>
      <c r="P1523" s="1">
        <f t="shared" si="267"/>
        <v>0</v>
      </c>
      <c r="Q1523" s="1">
        <f>SUMIF('I have a blue banner'!A$2:A$2000,D1523,'I have a blue banner'!L$2:L$2000)</f>
        <v>0</v>
      </c>
      <c r="R1523" s="1">
        <f>SUMIF('I have a blue banner'!A$2:A$2000,F1523,'I have a blue banner'!L$2:L$2000)</f>
        <v>0</v>
      </c>
      <c r="S1523" s="1">
        <f>SUMIF('I have a blue banner'!A$2:A$2000,I1523,'I have a blue banner'!L$2:L$2000)</f>
        <v>0</v>
      </c>
      <c r="T1523" s="1">
        <f>SUMIF('I wanna go biking'!A$2:A$1000,D1523,'I wanna go biking'!D$2:D$2000)</f>
        <v>0</v>
      </c>
      <c r="U1523" s="1">
        <f>SUMIF('I wanna go biking'!A$2:A$2000,F1523,'I wanna go biking'!D$2:D$2000)</f>
        <v>0</v>
      </c>
      <c r="V1523" s="1">
        <f>SUMIF('I wanna go biking'!A$2:A$2000,H1523,'I wanna go biking'!D$2:D$2000)</f>
        <v>0</v>
      </c>
      <c r="W1523">
        <f t="shared" si="268"/>
        <v>0</v>
      </c>
      <c r="X1523">
        <f t="shared" si="269"/>
        <v>0</v>
      </c>
      <c r="Y1523">
        <f t="shared" si="270"/>
        <v>0</v>
      </c>
      <c r="Z1523">
        <f t="shared" si="271"/>
        <v>0</v>
      </c>
      <c r="AA1523">
        <f t="shared" si="272"/>
        <v>0</v>
      </c>
      <c r="AB1523">
        <f t="shared" si="273"/>
        <v>0</v>
      </c>
      <c r="AC1523" s="25">
        <f t="shared" si="274"/>
        <v>0</v>
      </c>
    </row>
    <row r="1524" spans="1:29">
      <c r="A1524">
        <f>'Data Entry'!A1525</f>
        <v>0</v>
      </c>
      <c r="B1524">
        <f>'Data Entry'!B1525</f>
        <v>0</v>
      </c>
      <c r="C1524">
        <f>'Data Entry'!C1525</f>
        <v>0</v>
      </c>
      <c r="D1524">
        <f>'Data Entry'!M1525</f>
        <v>0</v>
      </c>
      <c r="E1524">
        <f>'Data Entry'!N1525</f>
        <v>0</v>
      </c>
      <c r="F1524">
        <f>'Data Entry'!O1525</f>
        <v>0</v>
      </c>
      <c r="G1524">
        <f>'Data Entry'!P1525</f>
        <v>0</v>
      </c>
      <c r="H1524">
        <f>'Data Entry'!Q1525</f>
        <v>0</v>
      </c>
      <c r="I1524">
        <f>'Data Entry'!R1525</f>
        <v>0</v>
      </c>
      <c r="J1524">
        <f t="shared" si="264"/>
        <v>0</v>
      </c>
      <c r="K1524" s="1">
        <f>SUMIFS('I want to cry'!C$2:C$2000,'I want to cry'!$A$2:$A$2000,$B1524,'I want to cry'!$B$2:$B$2000,$C1524)</f>
        <v>0</v>
      </c>
      <c r="L1524" s="1">
        <f>SUMIFS('I want to cry'!D$2:D$2000,'I want to cry'!$A$2:$A$2000,$B1524,'I want to cry'!$B$2:$B$2000,$C1524)</f>
        <v>0</v>
      </c>
      <c r="M1524" s="1">
        <f>SUMIFS('I want to cry'!E$2:E$2000,'I want to cry'!$A$2:$A$2000,$B1524,'I want to cry'!$B$2:$B$2000,$C1524)</f>
        <v>0</v>
      </c>
      <c r="N1524" s="1">
        <f t="shared" si="265"/>
        <v>0</v>
      </c>
      <c r="O1524" s="1">
        <f t="shared" si="266"/>
        <v>0</v>
      </c>
      <c r="P1524" s="1">
        <f t="shared" si="267"/>
        <v>0</v>
      </c>
      <c r="Q1524" s="1">
        <f>SUMIF('I have a blue banner'!A$2:A$2000,D1524,'I have a blue banner'!L$2:L$2000)</f>
        <v>0</v>
      </c>
      <c r="R1524" s="1">
        <f>SUMIF('I have a blue banner'!A$2:A$2000,F1524,'I have a blue banner'!L$2:L$2000)</f>
        <v>0</v>
      </c>
      <c r="S1524" s="1">
        <f>SUMIF('I have a blue banner'!A$2:A$2000,I1524,'I have a blue banner'!L$2:L$2000)</f>
        <v>0</v>
      </c>
      <c r="T1524" s="1">
        <f>SUMIF('I wanna go biking'!A$2:A$1000,D1524,'I wanna go biking'!D$2:D$2000)</f>
        <v>0</v>
      </c>
      <c r="U1524" s="1">
        <f>SUMIF('I wanna go biking'!A$2:A$2000,F1524,'I wanna go biking'!D$2:D$2000)</f>
        <v>0</v>
      </c>
      <c r="V1524" s="1">
        <f>SUMIF('I wanna go biking'!A$2:A$2000,H1524,'I wanna go biking'!D$2:D$2000)</f>
        <v>0</v>
      </c>
      <c r="W1524">
        <f t="shared" si="268"/>
        <v>0</v>
      </c>
      <c r="X1524">
        <f t="shared" si="269"/>
        <v>0</v>
      </c>
      <c r="Y1524">
        <f t="shared" si="270"/>
        <v>0</v>
      </c>
      <c r="Z1524">
        <f t="shared" si="271"/>
        <v>0</v>
      </c>
      <c r="AA1524">
        <f t="shared" si="272"/>
        <v>0</v>
      </c>
      <c r="AB1524">
        <f t="shared" si="273"/>
        <v>0</v>
      </c>
      <c r="AC1524" s="25">
        <f t="shared" si="274"/>
        <v>0</v>
      </c>
    </row>
    <row r="1525" spans="1:29">
      <c r="A1525">
        <f>'Data Entry'!A1526</f>
        <v>0</v>
      </c>
      <c r="B1525">
        <f>'Data Entry'!B1526</f>
        <v>0</v>
      </c>
      <c r="C1525">
        <f>'Data Entry'!C1526</f>
        <v>0</v>
      </c>
      <c r="D1525">
        <f>'Data Entry'!M1526</f>
        <v>0</v>
      </c>
      <c r="E1525">
        <f>'Data Entry'!N1526</f>
        <v>0</v>
      </c>
      <c r="F1525">
        <f>'Data Entry'!O1526</f>
        <v>0</v>
      </c>
      <c r="G1525">
        <f>'Data Entry'!P1526</f>
        <v>0</v>
      </c>
      <c r="H1525">
        <f>'Data Entry'!Q1526</f>
        <v>0</v>
      </c>
      <c r="I1525">
        <f>'Data Entry'!R1526</f>
        <v>0</v>
      </c>
      <c r="J1525">
        <f t="shared" si="264"/>
        <v>0</v>
      </c>
      <c r="K1525" s="1">
        <f>SUMIFS('I want to cry'!C$2:C$2000,'I want to cry'!$A$2:$A$2000,$B1525,'I want to cry'!$B$2:$B$2000,$C1525)</f>
        <v>0</v>
      </c>
      <c r="L1525" s="1">
        <f>SUMIFS('I want to cry'!D$2:D$2000,'I want to cry'!$A$2:$A$2000,$B1525,'I want to cry'!$B$2:$B$2000,$C1525)</f>
        <v>0</v>
      </c>
      <c r="M1525" s="1">
        <f>SUMIFS('I want to cry'!E$2:E$2000,'I want to cry'!$A$2:$A$2000,$B1525,'I want to cry'!$B$2:$B$2000,$C1525)</f>
        <v>0</v>
      </c>
      <c r="N1525" s="1">
        <f t="shared" si="265"/>
        <v>0</v>
      </c>
      <c r="O1525" s="1">
        <f t="shared" si="266"/>
        <v>0</v>
      </c>
      <c r="P1525" s="1">
        <f t="shared" si="267"/>
        <v>0</v>
      </c>
      <c r="Q1525" s="1">
        <f>SUMIF('I have a blue banner'!A$2:A$2000,D1525,'I have a blue banner'!L$2:L$2000)</f>
        <v>0</v>
      </c>
      <c r="R1525" s="1">
        <f>SUMIF('I have a blue banner'!A$2:A$2000,F1525,'I have a blue banner'!L$2:L$2000)</f>
        <v>0</v>
      </c>
      <c r="S1525" s="1">
        <f>SUMIF('I have a blue banner'!A$2:A$2000,I1525,'I have a blue banner'!L$2:L$2000)</f>
        <v>0</v>
      </c>
      <c r="T1525" s="1">
        <f>SUMIF('I wanna go biking'!A$2:A$1000,D1525,'I wanna go biking'!D$2:D$2000)</f>
        <v>0</v>
      </c>
      <c r="U1525" s="1">
        <f>SUMIF('I wanna go biking'!A$2:A$2000,F1525,'I wanna go biking'!D$2:D$2000)</f>
        <v>0</v>
      </c>
      <c r="V1525" s="1">
        <f>SUMIF('I wanna go biking'!A$2:A$2000,H1525,'I wanna go biking'!D$2:D$2000)</f>
        <v>0</v>
      </c>
      <c r="W1525">
        <f t="shared" si="268"/>
        <v>0</v>
      </c>
      <c r="X1525">
        <f t="shared" si="269"/>
        <v>0</v>
      </c>
      <c r="Y1525">
        <f t="shared" si="270"/>
        <v>0</v>
      </c>
      <c r="Z1525">
        <f t="shared" si="271"/>
        <v>0</v>
      </c>
      <c r="AA1525">
        <f t="shared" si="272"/>
        <v>0</v>
      </c>
      <c r="AB1525">
        <f t="shared" si="273"/>
        <v>0</v>
      </c>
      <c r="AC1525" s="25">
        <f t="shared" si="274"/>
        <v>0</v>
      </c>
    </row>
    <row r="1526" spans="1:29">
      <c r="A1526">
        <f>'Data Entry'!A1527</f>
        <v>0</v>
      </c>
      <c r="B1526">
        <f>'Data Entry'!B1527</f>
        <v>0</v>
      </c>
      <c r="C1526">
        <f>'Data Entry'!C1527</f>
        <v>0</v>
      </c>
      <c r="D1526">
        <f>'Data Entry'!M1527</f>
        <v>0</v>
      </c>
      <c r="E1526">
        <f>'Data Entry'!N1527</f>
        <v>0</v>
      </c>
      <c r="F1526">
        <f>'Data Entry'!O1527</f>
        <v>0</v>
      </c>
      <c r="G1526">
        <f>'Data Entry'!P1527</f>
        <v>0</v>
      </c>
      <c r="H1526">
        <f>'Data Entry'!Q1527</f>
        <v>0</v>
      </c>
      <c r="I1526">
        <f>'Data Entry'!R1527</f>
        <v>0</v>
      </c>
      <c r="J1526">
        <f t="shared" si="264"/>
        <v>0</v>
      </c>
      <c r="K1526" s="1">
        <f>SUMIFS('I want to cry'!C$2:C$2000,'I want to cry'!$A$2:$A$2000,$B1526,'I want to cry'!$B$2:$B$2000,$C1526)</f>
        <v>0</v>
      </c>
      <c r="L1526" s="1">
        <f>SUMIFS('I want to cry'!D$2:D$2000,'I want to cry'!$A$2:$A$2000,$B1526,'I want to cry'!$B$2:$B$2000,$C1526)</f>
        <v>0</v>
      </c>
      <c r="M1526" s="1">
        <f>SUMIFS('I want to cry'!E$2:E$2000,'I want to cry'!$A$2:$A$2000,$B1526,'I want to cry'!$B$2:$B$2000,$C1526)</f>
        <v>0</v>
      </c>
      <c r="N1526" s="1">
        <f t="shared" si="265"/>
        <v>0</v>
      </c>
      <c r="O1526" s="1">
        <f t="shared" si="266"/>
        <v>0</v>
      </c>
      <c r="P1526" s="1">
        <f t="shared" si="267"/>
        <v>0</v>
      </c>
      <c r="Q1526" s="1">
        <f>SUMIF('I have a blue banner'!A$2:A$2000,D1526,'I have a blue banner'!L$2:L$2000)</f>
        <v>0</v>
      </c>
      <c r="R1526" s="1">
        <f>SUMIF('I have a blue banner'!A$2:A$2000,F1526,'I have a blue banner'!L$2:L$2000)</f>
        <v>0</v>
      </c>
      <c r="S1526" s="1">
        <f>SUMIF('I have a blue banner'!A$2:A$2000,I1526,'I have a blue banner'!L$2:L$2000)</f>
        <v>0</v>
      </c>
      <c r="T1526" s="1">
        <f>SUMIF('I wanna go biking'!A$2:A$1000,D1526,'I wanna go biking'!D$2:D$2000)</f>
        <v>0</v>
      </c>
      <c r="U1526" s="1">
        <f>SUMIF('I wanna go biking'!A$2:A$2000,F1526,'I wanna go biking'!D$2:D$2000)</f>
        <v>0</v>
      </c>
      <c r="V1526" s="1">
        <f>SUMIF('I wanna go biking'!A$2:A$2000,H1526,'I wanna go biking'!D$2:D$2000)</f>
        <v>0</v>
      </c>
      <c r="W1526">
        <f t="shared" si="268"/>
        <v>0</v>
      </c>
      <c r="X1526">
        <f t="shared" si="269"/>
        <v>0</v>
      </c>
      <c r="Y1526">
        <f t="shared" si="270"/>
        <v>0</v>
      </c>
      <c r="Z1526">
        <f t="shared" si="271"/>
        <v>0</v>
      </c>
      <c r="AA1526">
        <f t="shared" si="272"/>
        <v>0</v>
      </c>
      <c r="AB1526">
        <f t="shared" si="273"/>
        <v>0</v>
      </c>
      <c r="AC1526" s="25">
        <f t="shared" si="274"/>
        <v>0</v>
      </c>
    </row>
    <row r="1527" spans="1:29">
      <c r="A1527">
        <f>'Data Entry'!A1528</f>
        <v>0</v>
      </c>
      <c r="B1527">
        <f>'Data Entry'!B1528</f>
        <v>0</v>
      </c>
      <c r="C1527">
        <f>'Data Entry'!C1528</f>
        <v>0</v>
      </c>
      <c r="D1527">
        <f>'Data Entry'!M1528</f>
        <v>0</v>
      </c>
      <c r="E1527">
        <f>'Data Entry'!N1528</f>
        <v>0</v>
      </c>
      <c r="F1527">
        <f>'Data Entry'!O1528</f>
        <v>0</v>
      </c>
      <c r="G1527">
        <f>'Data Entry'!P1528</f>
        <v>0</v>
      </c>
      <c r="H1527">
        <f>'Data Entry'!Q1528</f>
        <v>0</v>
      </c>
      <c r="I1527">
        <f>'Data Entry'!R1528</f>
        <v>0</v>
      </c>
      <c r="J1527">
        <f t="shared" si="264"/>
        <v>0</v>
      </c>
      <c r="K1527" s="1">
        <f>SUMIFS('I want to cry'!C$2:C$2000,'I want to cry'!$A$2:$A$2000,$B1527,'I want to cry'!$B$2:$B$2000,$C1527)</f>
        <v>0</v>
      </c>
      <c r="L1527" s="1">
        <f>SUMIFS('I want to cry'!D$2:D$2000,'I want to cry'!$A$2:$A$2000,$B1527,'I want to cry'!$B$2:$B$2000,$C1527)</f>
        <v>0</v>
      </c>
      <c r="M1527" s="1">
        <f>SUMIFS('I want to cry'!E$2:E$2000,'I want to cry'!$A$2:$A$2000,$B1527,'I want to cry'!$B$2:$B$2000,$C1527)</f>
        <v>0</v>
      </c>
      <c r="N1527" s="1">
        <f t="shared" si="265"/>
        <v>0</v>
      </c>
      <c r="O1527" s="1">
        <f t="shared" si="266"/>
        <v>0</v>
      </c>
      <c r="P1527" s="1">
        <f t="shared" si="267"/>
        <v>0</v>
      </c>
      <c r="Q1527" s="1">
        <f>SUMIF('I have a blue banner'!A$2:A$2000,D1527,'I have a blue banner'!L$2:L$2000)</f>
        <v>0</v>
      </c>
      <c r="R1527" s="1">
        <f>SUMIF('I have a blue banner'!A$2:A$2000,F1527,'I have a blue banner'!L$2:L$2000)</f>
        <v>0</v>
      </c>
      <c r="S1527" s="1">
        <f>SUMIF('I have a blue banner'!A$2:A$2000,I1527,'I have a blue banner'!L$2:L$2000)</f>
        <v>0</v>
      </c>
      <c r="T1527" s="1">
        <f>SUMIF('I wanna go biking'!A$2:A$1000,D1527,'I wanna go biking'!D$2:D$2000)</f>
        <v>0</v>
      </c>
      <c r="U1527" s="1">
        <f>SUMIF('I wanna go biking'!A$2:A$2000,F1527,'I wanna go biking'!D$2:D$2000)</f>
        <v>0</v>
      </c>
      <c r="V1527" s="1">
        <f>SUMIF('I wanna go biking'!A$2:A$2000,H1527,'I wanna go biking'!D$2:D$2000)</f>
        <v>0</v>
      </c>
      <c r="W1527">
        <f t="shared" si="268"/>
        <v>0</v>
      </c>
      <c r="X1527">
        <f t="shared" si="269"/>
        <v>0</v>
      </c>
      <c r="Y1527">
        <f t="shared" si="270"/>
        <v>0</v>
      </c>
      <c r="Z1527">
        <f t="shared" si="271"/>
        <v>0</v>
      </c>
      <c r="AA1527">
        <f t="shared" si="272"/>
        <v>0</v>
      </c>
      <c r="AB1527">
        <f t="shared" si="273"/>
        <v>0</v>
      </c>
      <c r="AC1527" s="25">
        <f t="shared" si="274"/>
        <v>0</v>
      </c>
    </row>
    <row r="1528" spans="1:29">
      <c r="A1528">
        <f>'Data Entry'!A1529</f>
        <v>0</v>
      </c>
      <c r="B1528">
        <f>'Data Entry'!B1529</f>
        <v>0</v>
      </c>
      <c r="C1528">
        <f>'Data Entry'!C1529</f>
        <v>0</v>
      </c>
      <c r="D1528">
        <f>'Data Entry'!M1529</f>
        <v>0</v>
      </c>
      <c r="E1528">
        <f>'Data Entry'!N1529</f>
        <v>0</v>
      </c>
      <c r="F1528">
        <f>'Data Entry'!O1529</f>
        <v>0</v>
      </c>
      <c r="G1528">
        <f>'Data Entry'!P1529</f>
        <v>0</v>
      </c>
      <c r="H1528">
        <f>'Data Entry'!Q1529</f>
        <v>0</v>
      </c>
      <c r="I1528">
        <f>'Data Entry'!R1529</f>
        <v>0</v>
      </c>
      <c r="J1528">
        <f t="shared" si="264"/>
        <v>0</v>
      </c>
      <c r="K1528" s="1">
        <f>SUMIFS('I want to cry'!C$2:C$2000,'I want to cry'!$A$2:$A$2000,$B1528,'I want to cry'!$B$2:$B$2000,$C1528)</f>
        <v>0</v>
      </c>
      <c r="L1528" s="1">
        <f>SUMIFS('I want to cry'!D$2:D$2000,'I want to cry'!$A$2:$A$2000,$B1528,'I want to cry'!$B$2:$B$2000,$C1528)</f>
        <v>0</v>
      </c>
      <c r="M1528" s="1">
        <f>SUMIFS('I want to cry'!E$2:E$2000,'I want to cry'!$A$2:$A$2000,$B1528,'I want to cry'!$B$2:$B$2000,$C1528)</f>
        <v>0</v>
      </c>
      <c r="N1528" s="1">
        <f t="shared" si="265"/>
        <v>0</v>
      </c>
      <c r="O1528" s="1">
        <f t="shared" si="266"/>
        <v>0</v>
      </c>
      <c r="P1528" s="1">
        <f t="shared" si="267"/>
        <v>0</v>
      </c>
      <c r="Q1528" s="1">
        <f>SUMIF('I have a blue banner'!A$2:A$2000,D1528,'I have a blue banner'!L$2:L$2000)</f>
        <v>0</v>
      </c>
      <c r="R1528" s="1">
        <f>SUMIF('I have a blue banner'!A$2:A$2000,F1528,'I have a blue banner'!L$2:L$2000)</f>
        <v>0</v>
      </c>
      <c r="S1528" s="1">
        <f>SUMIF('I have a blue banner'!A$2:A$2000,I1528,'I have a blue banner'!L$2:L$2000)</f>
        <v>0</v>
      </c>
      <c r="T1528" s="1">
        <f>SUMIF('I wanna go biking'!A$2:A$1000,D1528,'I wanna go biking'!D$2:D$2000)</f>
        <v>0</v>
      </c>
      <c r="U1528" s="1">
        <f>SUMIF('I wanna go biking'!A$2:A$2000,F1528,'I wanna go biking'!D$2:D$2000)</f>
        <v>0</v>
      </c>
      <c r="V1528" s="1">
        <f>SUMIF('I wanna go biking'!A$2:A$2000,H1528,'I wanna go biking'!D$2:D$2000)</f>
        <v>0</v>
      </c>
      <c r="W1528">
        <f t="shared" si="268"/>
        <v>0</v>
      </c>
      <c r="X1528">
        <f t="shared" si="269"/>
        <v>0</v>
      </c>
      <c r="Y1528">
        <f t="shared" si="270"/>
        <v>0</v>
      </c>
      <c r="Z1528">
        <f t="shared" si="271"/>
        <v>0</v>
      </c>
      <c r="AA1528">
        <f t="shared" si="272"/>
        <v>0</v>
      </c>
      <c r="AB1528">
        <f t="shared" si="273"/>
        <v>0</v>
      </c>
      <c r="AC1528" s="25">
        <f t="shared" si="274"/>
        <v>0</v>
      </c>
    </row>
    <row r="1529" spans="1:29">
      <c r="A1529">
        <f>'Data Entry'!A1530</f>
        <v>0</v>
      </c>
      <c r="B1529">
        <f>'Data Entry'!B1530</f>
        <v>0</v>
      </c>
      <c r="C1529">
        <f>'Data Entry'!C1530</f>
        <v>0</v>
      </c>
      <c r="D1529">
        <f>'Data Entry'!M1530</f>
        <v>0</v>
      </c>
      <c r="E1529">
        <f>'Data Entry'!N1530</f>
        <v>0</v>
      </c>
      <c r="F1529">
        <f>'Data Entry'!O1530</f>
        <v>0</v>
      </c>
      <c r="G1529">
        <f>'Data Entry'!P1530</f>
        <v>0</v>
      </c>
      <c r="H1529">
        <f>'Data Entry'!Q1530</f>
        <v>0</v>
      </c>
      <c r="I1529">
        <f>'Data Entry'!R1530</f>
        <v>0</v>
      </c>
      <c r="J1529">
        <f t="shared" si="264"/>
        <v>0</v>
      </c>
      <c r="K1529" s="1">
        <f>SUMIFS('I want to cry'!C$2:C$2000,'I want to cry'!$A$2:$A$2000,$B1529,'I want to cry'!$B$2:$B$2000,$C1529)</f>
        <v>0</v>
      </c>
      <c r="L1529" s="1">
        <f>SUMIFS('I want to cry'!D$2:D$2000,'I want to cry'!$A$2:$A$2000,$B1529,'I want to cry'!$B$2:$B$2000,$C1529)</f>
        <v>0</v>
      </c>
      <c r="M1529" s="1">
        <f>SUMIFS('I want to cry'!E$2:E$2000,'I want to cry'!$A$2:$A$2000,$B1529,'I want to cry'!$B$2:$B$2000,$C1529)</f>
        <v>0</v>
      </c>
      <c r="N1529" s="1">
        <f t="shared" si="265"/>
        <v>0</v>
      </c>
      <c r="O1529" s="1">
        <f t="shared" si="266"/>
        <v>0</v>
      </c>
      <c r="P1529" s="1">
        <f t="shared" si="267"/>
        <v>0</v>
      </c>
      <c r="Q1529" s="1">
        <f>SUMIF('I have a blue banner'!A$2:A$2000,D1529,'I have a blue banner'!L$2:L$2000)</f>
        <v>0</v>
      </c>
      <c r="R1529" s="1">
        <f>SUMIF('I have a blue banner'!A$2:A$2000,F1529,'I have a blue banner'!L$2:L$2000)</f>
        <v>0</v>
      </c>
      <c r="S1529" s="1">
        <f>SUMIF('I have a blue banner'!A$2:A$2000,I1529,'I have a blue banner'!L$2:L$2000)</f>
        <v>0</v>
      </c>
      <c r="T1529" s="1">
        <f>SUMIF('I wanna go biking'!A$2:A$1000,D1529,'I wanna go biking'!D$2:D$2000)</f>
        <v>0</v>
      </c>
      <c r="U1529" s="1">
        <f>SUMIF('I wanna go biking'!A$2:A$2000,F1529,'I wanna go biking'!D$2:D$2000)</f>
        <v>0</v>
      </c>
      <c r="V1529" s="1">
        <f>SUMIF('I wanna go biking'!A$2:A$2000,H1529,'I wanna go biking'!D$2:D$2000)</f>
        <v>0</v>
      </c>
      <c r="W1529">
        <f t="shared" si="268"/>
        <v>0</v>
      </c>
      <c r="X1529">
        <f t="shared" si="269"/>
        <v>0</v>
      </c>
      <c r="Y1529">
        <f t="shared" si="270"/>
        <v>0</v>
      </c>
      <c r="Z1529">
        <f t="shared" si="271"/>
        <v>0</v>
      </c>
      <c r="AA1529">
        <f t="shared" si="272"/>
        <v>0</v>
      </c>
      <c r="AB1529">
        <f t="shared" si="273"/>
        <v>0</v>
      </c>
      <c r="AC1529" s="25">
        <f t="shared" si="274"/>
        <v>0</v>
      </c>
    </row>
    <row r="1530" spans="1:29">
      <c r="A1530">
        <f>'Data Entry'!A1531</f>
        <v>0</v>
      </c>
      <c r="B1530">
        <f>'Data Entry'!B1531</f>
        <v>0</v>
      </c>
      <c r="C1530">
        <f>'Data Entry'!C1531</f>
        <v>0</v>
      </c>
      <c r="D1530">
        <f>'Data Entry'!M1531</f>
        <v>0</v>
      </c>
      <c r="E1530">
        <f>'Data Entry'!N1531</f>
        <v>0</v>
      </c>
      <c r="F1530">
        <f>'Data Entry'!O1531</f>
        <v>0</v>
      </c>
      <c r="G1530">
        <f>'Data Entry'!P1531</f>
        <v>0</v>
      </c>
      <c r="H1530">
        <f>'Data Entry'!Q1531</f>
        <v>0</v>
      </c>
      <c r="I1530">
        <f>'Data Entry'!R1531</f>
        <v>0</v>
      </c>
      <c r="J1530">
        <f t="shared" si="264"/>
        <v>0</v>
      </c>
      <c r="K1530" s="1">
        <f>SUMIFS('I want to cry'!C$2:C$2000,'I want to cry'!$A$2:$A$2000,$B1530,'I want to cry'!$B$2:$B$2000,$C1530)</f>
        <v>0</v>
      </c>
      <c r="L1530" s="1">
        <f>SUMIFS('I want to cry'!D$2:D$2000,'I want to cry'!$A$2:$A$2000,$B1530,'I want to cry'!$B$2:$B$2000,$C1530)</f>
        <v>0</v>
      </c>
      <c r="M1530" s="1">
        <f>SUMIFS('I want to cry'!E$2:E$2000,'I want to cry'!$A$2:$A$2000,$B1530,'I want to cry'!$B$2:$B$2000,$C1530)</f>
        <v>0</v>
      </c>
      <c r="N1530" s="1">
        <f t="shared" si="265"/>
        <v>0</v>
      </c>
      <c r="O1530" s="1">
        <f t="shared" si="266"/>
        <v>0</v>
      </c>
      <c r="P1530" s="1">
        <f t="shared" si="267"/>
        <v>0</v>
      </c>
      <c r="Q1530" s="1">
        <f>SUMIF('I have a blue banner'!A$2:A$2000,D1530,'I have a blue banner'!L$2:L$2000)</f>
        <v>0</v>
      </c>
      <c r="R1530" s="1">
        <f>SUMIF('I have a blue banner'!A$2:A$2000,F1530,'I have a blue banner'!L$2:L$2000)</f>
        <v>0</v>
      </c>
      <c r="S1530" s="1">
        <f>SUMIF('I have a blue banner'!A$2:A$2000,I1530,'I have a blue banner'!L$2:L$2000)</f>
        <v>0</v>
      </c>
      <c r="T1530" s="1">
        <f>SUMIF('I wanna go biking'!A$2:A$1000,D1530,'I wanna go biking'!D$2:D$2000)</f>
        <v>0</v>
      </c>
      <c r="U1530" s="1">
        <f>SUMIF('I wanna go biking'!A$2:A$2000,F1530,'I wanna go biking'!D$2:D$2000)</f>
        <v>0</v>
      </c>
      <c r="V1530" s="1">
        <f>SUMIF('I wanna go biking'!A$2:A$2000,H1530,'I wanna go biking'!D$2:D$2000)</f>
        <v>0</v>
      </c>
      <c r="W1530">
        <f t="shared" si="268"/>
        <v>0</v>
      </c>
      <c r="X1530">
        <f t="shared" si="269"/>
        <v>0</v>
      </c>
      <c r="Y1530">
        <f t="shared" si="270"/>
        <v>0</v>
      </c>
      <c r="Z1530">
        <f t="shared" si="271"/>
        <v>0</v>
      </c>
      <c r="AA1530">
        <f t="shared" si="272"/>
        <v>0</v>
      </c>
      <c r="AB1530">
        <f t="shared" si="273"/>
        <v>0</v>
      </c>
      <c r="AC1530" s="25">
        <f t="shared" si="274"/>
        <v>0</v>
      </c>
    </row>
    <row r="1531" spans="1:29">
      <c r="A1531">
        <f>'Data Entry'!A1532</f>
        <v>0</v>
      </c>
      <c r="B1531">
        <f>'Data Entry'!B1532</f>
        <v>0</v>
      </c>
      <c r="C1531">
        <f>'Data Entry'!C1532</f>
        <v>0</v>
      </c>
      <c r="D1531">
        <f>'Data Entry'!M1532</f>
        <v>0</v>
      </c>
      <c r="E1531">
        <f>'Data Entry'!N1532</f>
        <v>0</v>
      </c>
      <c r="F1531">
        <f>'Data Entry'!O1532</f>
        <v>0</v>
      </c>
      <c r="G1531">
        <f>'Data Entry'!P1532</f>
        <v>0</v>
      </c>
      <c r="H1531">
        <f>'Data Entry'!Q1532</f>
        <v>0</v>
      </c>
      <c r="I1531">
        <f>'Data Entry'!R1532</f>
        <v>0</v>
      </c>
      <c r="J1531">
        <f t="shared" si="264"/>
        <v>0</v>
      </c>
      <c r="K1531" s="1">
        <f>SUMIFS('I want to cry'!C$2:C$2000,'I want to cry'!$A$2:$A$2000,$B1531,'I want to cry'!$B$2:$B$2000,$C1531)</f>
        <v>0</v>
      </c>
      <c r="L1531" s="1">
        <f>SUMIFS('I want to cry'!D$2:D$2000,'I want to cry'!$A$2:$A$2000,$B1531,'I want to cry'!$B$2:$B$2000,$C1531)</f>
        <v>0</v>
      </c>
      <c r="M1531" s="1">
        <f>SUMIFS('I want to cry'!E$2:E$2000,'I want to cry'!$A$2:$A$2000,$B1531,'I want to cry'!$B$2:$B$2000,$C1531)</f>
        <v>0</v>
      </c>
      <c r="N1531" s="1">
        <f t="shared" si="265"/>
        <v>0</v>
      </c>
      <c r="O1531" s="1">
        <f t="shared" si="266"/>
        <v>0</v>
      </c>
      <c r="P1531" s="1">
        <f t="shared" si="267"/>
        <v>0</v>
      </c>
      <c r="Q1531" s="1">
        <f>SUMIF('I have a blue banner'!A$2:A$2000,D1531,'I have a blue banner'!L$2:L$2000)</f>
        <v>0</v>
      </c>
      <c r="R1531" s="1">
        <f>SUMIF('I have a blue banner'!A$2:A$2000,F1531,'I have a blue banner'!L$2:L$2000)</f>
        <v>0</v>
      </c>
      <c r="S1531" s="1">
        <f>SUMIF('I have a blue banner'!A$2:A$2000,I1531,'I have a blue banner'!L$2:L$2000)</f>
        <v>0</v>
      </c>
      <c r="T1531" s="1">
        <f>SUMIF('I wanna go biking'!A$2:A$1000,D1531,'I wanna go biking'!D$2:D$2000)</f>
        <v>0</v>
      </c>
      <c r="U1531" s="1">
        <f>SUMIF('I wanna go biking'!A$2:A$2000,F1531,'I wanna go biking'!D$2:D$2000)</f>
        <v>0</v>
      </c>
      <c r="V1531" s="1">
        <f>SUMIF('I wanna go biking'!A$2:A$2000,H1531,'I wanna go biking'!D$2:D$2000)</f>
        <v>0</v>
      </c>
      <c r="W1531">
        <f t="shared" si="268"/>
        <v>0</v>
      </c>
      <c r="X1531">
        <f t="shared" si="269"/>
        <v>0</v>
      </c>
      <c r="Y1531">
        <f t="shared" si="270"/>
        <v>0</v>
      </c>
      <c r="Z1531">
        <f t="shared" si="271"/>
        <v>0</v>
      </c>
      <c r="AA1531">
        <f t="shared" si="272"/>
        <v>0</v>
      </c>
      <c r="AB1531">
        <f t="shared" si="273"/>
        <v>0</v>
      </c>
      <c r="AC1531" s="25">
        <f t="shared" si="274"/>
        <v>0</v>
      </c>
    </row>
    <row r="1532" spans="1:29">
      <c r="A1532">
        <f>'Data Entry'!A1533</f>
        <v>0</v>
      </c>
      <c r="B1532">
        <f>'Data Entry'!B1533</f>
        <v>0</v>
      </c>
      <c r="C1532">
        <f>'Data Entry'!C1533</f>
        <v>0</v>
      </c>
      <c r="D1532">
        <f>'Data Entry'!M1533</f>
        <v>0</v>
      </c>
      <c r="E1532">
        <f>'Data Entry'!N1533</f>
        <v>0</v>
      </c>
      <c r="F1532">
        <f>'Data Entry'!O1533</f>
        <v>0</v>
      </c>
      <c r="G1532">
        <f>'Data Entry'!P1533</f>
        <v>0</v>
      </c>
      <c r="H1532">
        <f>'Data Entry'!Q1533</f>
        <v>0</v>
      </c>
      <c r="I1532">
        <f>'Data Entry'!R1533</f>
        <v>0</v>
      </c>
      <c r="J1532">
        <f t="shared" si="264"/>
        <v>0</v>
      </c>
      <c r="K1532" s="1">
        <f>SUMIFS('I want to cry'!C$2:C$2000,'I want to cry'!$A$2:$A$2000,$B1532,'I want to cry'!$B$2:$B$2000,$C1532)</f>
        <v>0</v>
      </c>
      <c r="L1532" s="1">
        <f>SUMIFS('I want to cry'!D$2:D$2000,'I want to cry'!$A$2:$A$2000,$B1532,'I want to cry'!$B$2:$B$2000,$C1532)</f>
        <v>0</v>
      </c>
      <c r="M1532" s="1">
        <f>SUMIFS('I want to cry'!E$2:E$2000,'I want to cry'!$A$2:$A$2000,$B1532,'I want to cry'!$B$2:$B$2000,$C1532)</f>
        <v>0</v>
      </c>
      <c r="N1532" s="1">
        <f t="shared" si="265"/>
        <v>0</v>
      </c>
      <c r="O1532" s="1">
        <f t="shared" si="266"/>
        <v>0</v>
      </c>
      <c r="P1532" s="1">
        <f t="shared" si="267"/>
        <v>0</v>
      </c>
      <c r="Q1532" s="1">
        <f>SUMIF('I have a blue banner'!A$2:A$2000,D1532,'I have a blue banner'!L$2:L$2000)</f>
        <v>0</v>
      </c>
      <c r="R1532" s="1">
        <f>SUMIF('I have a blue banner'!A$2:A$2000,F1532,'I have a blue banner'!L$2:L$2000)</f>
        <v>0</v>
      </c>
      <c r="S1532" s="1">
        <f>SUMIF('I have a blue banner'!A$2:A$2000,I1532,'I have a blue banner'!L$2:L$2000)</f>
        <v>0</v>
      </c>
      <c r="T1532" s="1">
        <f>SUMIF('I wanna go biking'!A$2:A$1000,D1532,'I wanna go biking'!D$2:D$2000)</f>
        <v>0</v>
      </c>
      <c r="U1532" s="1">
        <f>SUMIF('I wanna go biking'!A$2:A$2000,F1532,'I wanna go biking'!D$2:D$2000)</f>
        <v>0</v>
      </c>
      <c r="V1532" s="1">
        <f>SUMIF('I wanna go biking'!A$2:A$2000,H1532,'I wanna go biking'!D$2:D$2000)</f>
        <v>0</v>
      </c>
      <c r="W1532">
        <f t="shared" si="268"/>
        <v>0</v>
      </c>
      <c r="X1532">
        <f t="shared" si="269"/>
        <v>0</v>
      </c>
      <c r="Y1532">
        <f t="shared" si="270"/>
        <v>0</v>
      </c>
      <c r="Z1532">
        <f t="shared" si="271"/>
        <v>0</v>
      </c>
      <c r="AA1532">
        <f t="shared" si="272"/>
        <v>0</v>
      </c>
      <c r="AB1532">
        <f t="shared" si="273"/>
        <v>0</v>
      </c>
      <c r="AC1532" s="25">
        <f t="shared" si="274"/>
        <v>0</v>
      </c>
    </row>
    <row r="1533" spans="1:29">
      <c r="A1533">
        <f>'Data Entry'!A1534</f>
        <v>0</v>
      </c>
      <c r="B1533">
        <f>'Data Entry'!B1534</f>
        <v>0</v>
      </c>
      <c r="C1533">
        <f>'Data Entry'!C1534</f>
        <v>0</v>
      </c>
      <c r="D1533">
        <f>'Data Entry'!M1534</f>
        <v>0</v>
      </c>
      <c r="E1533">
        <f>'Data Entry'!N1534</f>
        <v>0</v>
      </c>
      <c r="F1533">
        <f>'Data Entry'!O1534</f>
        <v>0</v>
      </c>
      <c r="G1533">
        <f>'Data Entry'!P1534</f>
        <v>0</v>
      </c>
      <c r="H1533">
        <f>'Data Entry'!Q1534</f>
        <v>0</v>
      </c>
      <c r="I1533">
        <f>'Data Entry'!R1534</f>
        <v>0</v>
      </c>
      <c r="J1533">
        <f t="shared" si="264"/>
        <v>0</v>
      </c>
      <c r="K1533" s="1">
        <f>SUMIFS('I want to cry'!C$2:C$2000,'I want to cry'!$A$2:$A$2000,$B1533,'I want to cry'!$B$2:$B$2000,$C1533)</f>
        <v>0</v>
      </c>
      <c r="L1533" s="1">
        <f>SUMIFS('I want to cry'!D$2:D$2000,'I want to cry'!$A$2:$A$2000,$B1533,'I want to cry'!$B$2:$B$2000,$C1533)</f>
        <v>0</v>
      </c>
      <c r="M1533" s="1">
        <f>SUMIFS('I want to cry'!E$2:E$2000,'I want to cry'!$A$2:$A$2000,$B1533,'I want to cry'!$B$2:$B$2000,$C1533)</f>
        <v>0</v>
      </c>
      <c r="N1533" s="1">
        <f t="shared" si="265"/>
        <v>0</v>
      </c>
      <c r="O1533" s="1">
        <f t="shared" si="266"/>
        <v>0</v>
      </c>
      <c r="P1533" s="1">
        <f t="shared" si="267"/>
        <v>0</v>
      </c>
      <c r="Q1533" s="1">
        <f>SUMIF('I have a blue banner'!A$2:A$2000,D1533,'I have a blue banner'!L$2:L$2000)</f>
        <v>0</v>
      </c>
      <c r="R1533" s="1">
        <f>SUMIF('I have a blue banner'!A$2:A$2000,F1533,'I have a blue banner'!L$2:L$2000)</f>
        <v>0</v>
      </c>
      <c r="S1533" s="1">
        <f>SUMIF('I have a blue banner'!A$2:A$2000,I1533,'I have a blue banner'!L$2:L$2000)</f>
        <v>0</v>
      </c>
      <c r="T1533" s="1">
        <f>SUMIF('I wanna go biking'!A$2:A$1000,D1533,'I wanna go biking'!D$2:D$2000)</f>
        <v>0</v>
      </c>
      <c r="U1533" s="1">
        <f>SUMIF('I wanna go biking'!A$2:A$2000,F1533,'I wanna go biking'!D$2:D$2000)</f>
        <v>0</v>
      </c>
      <c r="V1533" s="1">
        <f>SUMIF('I wanna go biking'!A$2:A$2000,H1533,'I wanna go biking'!D$2:D$2000)</f>
        <v>0</v>
      </c>
      <c r="W1533">
        <f t="shared" si="268"/>
        <v>0</v>
      </c>
      <c r="X1533">
        <f t="shared" si="269"/>
        <v>0</v>
      </c>
      <c r="Y1533">
        <f t="shared" si="270"/>
        <v>0</v>
      </c>
      <c r="Z1533">
        <f t="shared" si="271"/>
        <v>0</v>
      </c>
      <c r="AA1533">
        <f t="shared" si="272"/>
        <v>0</v>
      </c>
      <c r="AB1533">
        <f t="shared" si="273"/>
        <v>0</v>
      </c>
      <c r="AC1533" s="25">
        <f t="shared" si="274"/>
        <v>0</v>
      </c>
    </row>
    <row r="1534" spans="1:29">
      <c r="A1534">
        <f>'Data Entry'!A1535</f>
        <v>0</v>
      </c>
      <c r="B1534">
        <f>'Data Entry'!B1535</f>
        <v>0</v>
      </c>
      <c r="C1534">
        <f>'Data Entry'!C1535</f>
        <v>0</v>
      </c>
      <c r="D1534">
        <f>'Data Entry'!M1535</f>
        <v>0</v>
      </c>
      <c r="E1534">
        <f>'Data Entry'!N1535</f>
        <v>0</v>
      </c>
      <c r="F1534">
        <f>'Data Entry'!O1535</f>
        <v>0</v>
      </c>
      <c r="G1534">
        <f>'Data Entry'!P1535</f>
        <v>0</v>
      </c>
      <c r="H1534">
        <f>'Data Entry'!Q1535</f>
        <v>0</v>
      </c>
      <c r="I1534">
        <f>'Data Entry'!R1535</f>
        <v>0</v>
      </c>
      <c r="J1534">
        <f t="shared" si="264"/>
        <v>0</v>
      </c>
      <c r="K1534" s="1">
        <f>SUMIFS('I want to cry'!C$2:C$2000,'I want to cry'!$A$2:$A$2000,$B1534,'I want to cry'!$B$2:$B$2000,$C1534)</f>
        <v>0</v>
      </c>
      <c r="L1534" s="1">
        <f>SUMIFS('I want to cry'!D$2:D$2000,'I want to cry'!$A$2:$A$2000,$B1534,'I want to cry'!$B$2:$B$2000,$C1534)</f>
        <v>0</v>
      </c>
      <c r="M1534" s="1">
        <f>SUMIFS('I want to cry'!E$2:E$2000,'I want to cry'!$A$2:$A$2000,$B1534,'I want to cry'!$B$2:$B$2000,$C1534)</f>
        <v>0</v>
      </c>
      <c r="N1534" s="1">
        <f t="shared" si="265"/>
        <v>0</v>
      </c>
      <c r="O1534" s="1">
        <f t="shared" si="266"/>
        <v>0</v>
      </c>
      <c r="P1534" s="1">
        <f t="shared" si="267"/>
        <v>0</v>
      </c>
      <c r="Q1534" s="1">
        <f>SUMIF('I have a blue banner'!A$2:A$2000,D1534,'I have a blue banner'!L$2:L$2000)</f>
        <v>0</v>
      </c>
      <c r="R1534" s="1">
        <f>SUMIF('I have a blue banner'!A$2:A$2000,F1534,'I have a blue banner'!L$2:L$2000)</f>
        <v>0</v>
      </c>
      <c r="S1534" s="1">
        <f>SUMIF('I have a blue banner'!A$2:A$2000,I1534,'I have a blue banner'!L$2:L$2000)</f>
        <v>0</v>
      </c>
      <c r="T1534" s="1">
        <f>SUMIF('I wanna go biking'!A$2:A$1000,D1534,'I wanna go biking'!D$2:D$2000)</f>
        <v>0</v>
      </c>
      <c r="U1534" s="1">
        <f>SUMIF('I wanna go biking'!A$2:A$2000,F1534,'I wanna go biking'!D$2:D$2000)</f>
        <v>0</v>
      </c>
      <c r="V1534" s="1">
        <f>SUMIF('I wanna go biking'!A$2:A$2000,H1534,'I wanna go biking'!D$2:D$2000)</f>
        <v>0</v>
      </c>
      <c r="W1534">
        <f t="shared" si="268"/>
        <v>0</v>
      </c>
      <c r="X1534">
        <f t="shared" si="269"/>
        <v>0</v>
      </c>
      <c r="Y1534">
        <f t="shared" si="270"/>
        <v>0</v>
      </c>
      <c r="Z1534">
        <f t="shared" si="271"/>
        <v>0</v>
      </c>
      <c r="AA1534">
        <f t="shared" si="272"/>
        <v>0</v>
      </c>
      <c r="AB1534">
        <f t="shared" si="273"/>
        <v>0</v>
      </c>
      <c r="AC1534" s="25">
        <f t="shared" si="274"/>
        <v>0</v>
      </c>
    </row>
    <row r="1535" spans="1:29">
      <c r="A1535">
        <f>'Data Entry'!A1536</f>
        <v>0</v>
      </c>
      <c r="B1535">
        <f>'Data Entry'!B1536</f>
        <v>0</v>
      </c>
      <c r="C1535">
        <f>'Data Entry'!C1536</f>
        <v>0</v>
      </c>
      <c r="D1535">
        <f>'Data Entry'!M1536</f>
        <v>0</v>
      </c>
      <c r="E1535">
        <f>'Data Entry'!N1536</f>
        <v>0</v>
      </c>
      <c r="F1535">
        <f>'Data Entry'!O1536</f>
        <v>0</v>
      </c>
      <c r="G1535">
        <f>'Data Entry'!P1536</f>
        <v>0</v>
      </c>
      <c r="H1535">
        <f>'Data Entry'!Q1536</f>
        <v>0</v>
      </c>
      <c r="I1535">
        <f>'Data Entry'!R1536</f>
        <v>0</v>
      </c>
      <c r="J1535">
        <f t="shared" si="264"/>
        <v>0</v>
      </c>
      <c r="K1535" s="1">
        <f>SUMIFS('I want to cry'!C$2:C$2000,'I want to cry'!$A$2:$A$2000,$B1535,'I want to cry'!$B$2:$B$2000,$C1535)</f>
        <v>0</v>
      </c>
      <c r="L1535" s="1">
        <f>SUMIFS('I want to cry'!D$2:D$2000,'I want to cry'!$A$2:$A$2000,$B1535,'I want to cry'!$B$2:$B$2000,$C1535)</f>
        <v>0</v>
      </c>
      <c r="M1535" s="1">
        <f>SUMIFS('I want to cry'!E$2:E$2000,'I want to cry'!$A$2:$A$2000,$B1535,'I want to cry'!$B$2:$B$2000,$C1535)</f>
        <v>0</v>
      </c>
      <c r="N1535" s="1">
        <f t="shared" si="265"/>
        <v>0</v>
      </c>
      <c r="O1535" s="1">
        <f t="shared" si="266"/>
        <v>0</v>
      </c>
      <c r="P1535" s="1">
        <f t="shared" si="267"/>
        <v>0</v>
      </c>
      <c r="Q1535" s="1">
        <f>SUMIF('I have a blue banner'!A$2:A$2000,D1535,'I have a blue banner'!L$2:L$2000)</f>
        <v>0</v>
      </c>
      <c r="R1535" s="1">
        <f>SUMIF('I have a blue banner'!A$2:A$2000,F1535,'I have a blue banner'!L$2:L$2000)</f>
        <v>0</v>
      </c>
      <c r="S1535" s="1">
        <f>SUMIF('I have a blue banner'!A$2:A$2000,I1535,'I have a blue banner'!L$2:L$2000)</f>
        <v>0</v>
      </c>
      <c r="T1535" s="1">
        <f>SUMIF('I wanna go biking'!A$2:A$1000,D1535,'I wanna go biking'!D$2:D$2000)</f>
        <v>0</v>
      </c>
      <c r="U1535" s="1">
        <f>SUMIF('I wanna go biking'!A$2:A$2000,F1535,'I wanna go biking'!D$2:D$2000)</f>
        <v>0</v>
      </c>
      <c r="V1535" s="1">
        <f>SUMIF('I wanna go biking'!A$2:A$2000,H1535,'I wanna go biking'!D$2:D$2000)</f>
        <v>0</v>
      </c>
      <c r="W1535">
        <f t="shared" si="268"/>
        <v>0</v>
      </c>
      <c r="X1535">
        <f t="shared" si="269"/>
        <v>0</v>
      </c>
      <c r="Y1535">
        <f t="shared" si="270"/>
        <v>0</v>
      </c>
      <c r="Z1535">
        <f t="shared" si="271"/>
        <v>0</v>
      </c>
      <c r="AA1535">
        <f t="shared" si="272"/>
        <v>0</v>
      </c>
      <c r="AB1535">
        <f t="shared" si="273"/>
        <v>0</v>
      </c>
      <c r="AC1535" s="25">
        <f t="shared" si="274"/>
        <v>0</v>
      </c>
    </row>
    <row r="1536" spans="1:29">
      <c r="A1536">
        <f>'Data Entry'!A1537</f>
        <v>0</v>
      </c>
      <c r="B1536">
        <f>'Data Entry'!B1537</f>
        <v>0</v>
      </c>
      <c r="C1536">
        <f>'Data Entry'!C1537</f>
        <v>0</v>
      </c>
      <c r="D1536">
        <f>'Data Entry'!M1537</f>
        <v>0</v>
      </c>
      <c r="E1536">
        <f>'Data Entry'!N1537</f>
        <v>0</v>
      </c>
      <c r="F1536">
        <f>'Data Entry'!O1537</f>
        <v>0</v>
      </c>
      <c r="G1536">
        <f>'Data Entry'!P1537</f>
        <v>0</v>
      </c>
      <c r="H1536">
        <f>'Data Entry'!Q1537</f>
        <v>0</v>
      </c>
      <c r="I1536">
        <f>'Data Entry'!R1537</f>
        <v>0</v>
      </c>
      <c r="J1536">
        <f t="shared" si="264"/>
        <v>0</v>
      </c>
      <c r="K1536" s="1">
        <f>SUMIFS('I want to cry'!C$2:C$2000,'I want to cry'!$A$2:$A$2000,$B1536,'I want to cry'!$B$2:$B$2000,$C1536)</f>
        <v>0</v>
      </c>
      <c r="L1536" s="1">
        <f>SUMIFS('I want to cry'!D$2:D$2000,'I want to cry'!$A$2:$A$2000,$B1536,'I want to cry'!$B$2:$B$2000,$C1536)</f>
        <v>0</v>
      </c>
      <c r="M1536" s="1">
        <f>SUMIFS('I want to cry'!E$2:E$2000,'I want to cry'!$A$2:$A$2000,$B1536,'I want to cry'!$B$2:$B$2000,$C1536)</f>
        <v>0</v>
      </c>
      <c r="N1536" s="1">
        <f t="shared" si="265"/>
        <v>0</v>
      </c>
      <c r="O1536" s="1">
        <f t="shared" si="266"/>
        <v>0</v>
      </c>
      <c r="P1536" s="1">
        <f t="shared" si="267"/>
        <v>0</v>
      </c>
      <c r="Q1536" s="1">
        <f>SUMIF('I have a blue banner'!A$2:A$2000,D1536,'I have a blue banner'!L$2:L$2000)</f>
        <v>0</v>
      </c>
      <c r="R1536" s="1">
        <f>SUMIF('I have a blue banner'!A$2:A$2000,F1536,'I have a blue banner'!L$2:L$2000)</f>
        <v>0</v>
      </c>
      <c r="S1536" s="1">
        <f>SUMIF('I have a blue banner'!A$2:A$2000,I1536,'I have a blue banner'!L$2:L$2000)</f>
        <v>0</v>
      </c>
      <c r="T1536" s="1">
        <f>SUMIF('I wanna go biking'!A$2:A$1000,D1536,'I wanna go biking'!D$2:D$2000)</f>
        <v>0</v>
      </c>
      <c r="U1536" s="1">
        <f>SUMIF('I wanna go biking'!A$2:A$2000,F1536,'I wanna go biking'!D$2:D$2000)</f>
        <v>0</v>
      </c>
      <c r="V1536" s="1">
        <f>SUMIF('I wanna go biking'!A$2:A$2000,H1536,'I wanna go biking'!D$2:D$2000)</f>
        <v>0</v>
      </c>
      <c r="W1536">
        <f t="shared" si="268"/>
        <v>0</v>
      </c>
      <c r="X1536">
        <f t="shared" si="269"/>
        <v>0</v>
      </c>
      <c r="Y1536">
        <f t="shared" si="270"/>
        <v>0</v>
      </c>
      <c r="Z1536">
        <f t="shared" si="271"/>
        <v>0</v>
      </c>
      <c r="AA1536">
        <f t="shared" si="272"/>
        <v>0</v>
      </c>
      <c r="AB1536">
        <f t="shared" si="273"/>
        <v>0</v>
      </c>
      <c r="AC1536" s="25">
        <f t="shared" si="274"/>
        <v>0</v>
      </c>
    </row>
    <row r="1537" spans="1:29">
      <c r="A1537">
        <f>'Data Entry'!A1538</f>
        <v>0</v>
      </c>
      <c r="B1537">
        <f>'Data Entry'!B1538</f>
        <v>0</v>
      </c>
      <c r="C1537">
        <f>'Data Entry'!C1538</f>
        <v>0</v>
      </c>
      <c r="D1537">
        <f>'Data Entry'!M1538</f>
        <v>0</v>
      </c>
      <c r="E1537">
        <f>'Data Entry'!N1538</f>
        <v>0</v>
      </c>
      <c r="F1537">
        <f>'Data Entry'!O1538</f>
        <v>0</v>
      </c>
      <c r="G1537">
        <f>'Data Entry'!P1538</f>
        <v>0</v>
      </c>
      <c r="H1537">
        <f>'Data Entry'!Q1538</f>
        <v>0</v>
      </c>
      <c r="I1537">
        <f>'Data Entry'!R1538</f>
        <v>0</v>
      </c>
      <c r="J1537">
        <f t="shared" si="264"/>
        <v>0</v>
      </c>
      <c r="K1537" s="1">
        <f>SUMIFS('I want to cry'!C$2:C$2000,'I want to cry'!$A$2:$A$2000,$B1537,'I want to cry'!$B$2:$B$2000,$C1537)</f>
        <v>0</v>
      </c>
      <c r="L1537" s="1">
        <f>SUMIFS('I want to cry'!D$2:D$2000,'I want to cry'!$A$2:$A$2000,$B1537,'I want to cry'!$B$2:$B$2000,$C1537)</f>
        <v>0</v>
      </c>
      <c r="M1537" s="1">
        <f>SUMIFS('I want to cry'!E$2:E$2000,'I want to cry'!$A$2:$A$2000,$B1537,'I want to cry'!$B$2:$B$2000,$C1537)</f>
        <v>0</v>
      </c>
      <c r="N1537" s="1">
        <f t="shared" si="265"/>
        <v>0</v>
      </c>
      <c r="O1537" s="1">
        <f t="shared" si="266"/>
        <v>0</v>
      </c>
      <c r="P1537" s="1">
        <f t="shared" si="267"/>
        <v>0</v>
      </c>
      <c r="Q1537" s="1">
        <f>SUMIF('I have a blue banner'!A$2:A$2000,D1537,'I have a blue banner'!L$2:L$2000)</f>
        <v>0</v>
      </c>
      <c r="R1537" s="1">
        <f>SUMIF('I have a blue banner'!A$2:A$2000,F1537,'I have a blue banner'!L$2:L$2000)</f>
        <v>0</v>
      </c>
      <c r="S1537" s="1">
        <f>SUMIF('I have a blue banner'!A$2:A$2000,I1537,'I have a blue banner'!L$2:L$2000)</f>
        <v>0</v>
      </c>
      <c r="T1537" s="1">
        <f>SUMIF('I wanna go biking'!A$2:A$1000,D1537,'I wanna go biking'!D$2:D$2000)</f>
        <v>0</v>
      </c>
      <c r="U1537" s="1">
        <f>SUMIF('I wanna go biking'!A$2:A$2000,F1537,'I wanna go biking'!D$2:D$2000)</f>
        <v>0</v>
      </c>
      <c r="V1537" s="1">
        <f>SUMIF('I wanna go biking'!A$2:A$2000,H1537,'I wanna go biking'!D$2:D$2000)</f>
        <v>0</v>
      </c>
      <c r="W1537">
        <f t="shared" si="268"/>
        <v>0</v>
      </c>
      <c r="X1537">
        <f t="shared" si="269"/>
        <v>0</v>
      </c>
      <c r="Y1537">
        <f t="shared" si="270"/>
        <v>0</v>
      </c>
      <c r="Z1537">
        <f t="shared" si="271"/>
        <v>0</v>
      </c>
      <c r="AA1537">
        <f t="shared" si="272"/>
        <v>0</v>
      </c>
      <c r="AB1537">
        <f t="shared" si="273"/>
        <v>0</v>
      </c>
      <c r="AC1537" s="25">
        <f t="shared" si="274"/>
        <v>0</v>
      </c>
    </row>
    <row r="1538" spans="1:29">
      <c r="A1538">
        <f>'Data Entry'!A1539</f>
        <v>0</v>
      </c>
      <c r="B1538">
        <f>'Data Entry'!B1539</f>
        <v>0</v>
      </c>
      <c r="C1538">
        <f>'Data Entry'!C1539</f>
        <v>0</v>
      </c>
      <c r="D1538">
        <f>'Data Entry'!M1539</f>
        <v>0</v>
      </c>
      <c r="E1538">
        <f>'Data Entry'!N1539</f>
        <v>0</v>
      </c>
      <c r="F1538">
        <f>'Data Entry'!O1539</f>
        <v>0</v>
      </c>
      <c r="G1538">
        <f>'Data Entry'!P1539</f>
        <v>0</v>
      </c>
      <c r="H1538">
        <f>'Data Entry'!Q1539</f>
        <v>0</v>
      </c>
      <c r="I1538">
        <f>'Data Entry'!R1539</f>
        <v>0</v>
      </c>
      <c r="J1538">
        <f t="shared" si="264"/>
        <v>0</v>
      </c>
      <c r="K1538" s="1">
        <f>SUMIFS('I want to cry'!C$2:C$2000,'I want to cry'!$A$2:$A$2000,$B1538,'I want to cry'!$B$2:$B$2000,$C1538)</f>
        <v>0</v>
      </c>
      <c r="L1538" s="1">
        <f>SUMIFS('I want to cry'!D$2:D$2000,'I want to cry'!$A$2:$A$2000,$B1538,'I want to cry'!$B$2:$B$2000,$C1538)</f>
        <v>0</v>
      </c>
      <c r="M1538" s="1">
        <f>SUMIFS('I want to cry'!E$2:E$2000,'I want to cry'!$A$2:$A$2000,$B1538,'I want to cry'!$B$2:$B$2000,$C1538)</f>
        <v>0</v>
      </c>
      <c r="N1538" s="1">
        <f t="shared" si="265"/>
        <v>0</v>
      </c>
      <c r="O1538" s="1">
        <f t="shared" si="266"/>
        <v>0</v>
      </c>
      <c r="P1538" s="1">
        <f t="shared" si="267"/>
        <v>0</v>
      </c>
      <c r="Q1538" s="1">
        <f>SUMIF('I have a blue banner'!A$2:A$2000,D1538,'I have a blue banner'!L$2:L$2000)</f>
        <v>0</v>
      </c>
      <c r="R1538" s="1">
        <f>SUMIF('I have a blue banner'!A$2:A$2000,F1538,'I have a blue banner'!L$2:L$2000)</f>
        <v>0</v>
      </c>
      <c r="S1538" s="1">
        <f>SUMIF('I have a blue banner'!A$2:A$2000,I1538,'I have a blue banner'!L$2:L$2000)</f>
        <v>0</v>
      </c>
      <c r="T1538" s="1">
        <f>SUMIF('I wanna go biking'!A$2:A$1000,D1538,'I wanna go biking'!D$2:D$2000)</f>
        <v>0</v>
      </c>
      <c r="U1538" s="1">
        <f>SUMIF('I wanna go biking'!A$2:A$2000,F1538,'I wanna go biking'!D$2:D$2000)</f>
        <v>0</v>
      </c>
      <c r="V1538" s="1">
        <f>SUMIF('I wanna go biking'!A$2:A$2000,H1538,'I wanna go biking'!D$2:D$2000)</f>
        <v>0</v>
      </c>
      <c r="W1538">
        <f t="shared" si="268"/>
        <v>0</v>
      </c>
      <c r="X1538">
        <f t="shared" si="269"/>
        <v>0</v>
      </c>
      <c r="Y1538">
        <f t="shared" si="270"/>
        <v>0</v>
      </c>
      <c r="Z1538">
        <f t="shared" si="271"/>
        <v>0</v>
      </c>
      <c r="AA1538">
        <f t="shared" si="272"/>
        <v>0</v>
      </c>
      <c r="AB1538">
        <f t="shared" si="273"/>
        <v>0</v>
      </c>
      <c r="AC1538" s="25">
        <f t="shared" si="274"/>
        <v>0</v>
      </c>
    </row>
    <row r="1539" spans="1:29">
      <c r="A1539">
        <f>'Data Entry'!A1540</f>
        <v>0</v>
      </c>
      <c r="B1539">
        <f>'Data Entry'!B1540</f>
        <v>0</v>
      </c>
      <c r="C1539">
        <f>'Data Entry'!C1540</f>
        <v>0</v>
      </c>
      <c r="D1539">
        <f>'Data Entry'!M1540</f>
        <v>0</v>
      </c>
      <c r="E1539">
        <f>'Data Entry'!N1540</f>
        <v>0</v>
      </c>
      <c r="F1539">
        <f>'Data Entry'!O1540</f>
        <v>0</v>
      </c>
      <c r="G1539">
        <f>'Data Entry'!P1540</f>
        <v>0</v>
      </c>
      <c r="H1539">
        <f>'Data Entry'!Q1540</f>
        <v>0</v>
      </c>
      <c r="I1539">
        <f>'Data Entry'!R1540</f>
        <v>0</v>
      </c>
      <c r="J1539">
        <f t="shared" si="264"/>
        <v>0</v>
      </c>
      <c r="K1539" s="1">
        <f>SUMIFS('I want to cry'!C$2:C$2000,'I want to cry'!$A$2:$A$2000,$B1539,'I want to cry'!$B$2:$B$2000,$C1539)</f>
        <v>0</v>
      </c>
      <c r="L1539" s="1">
        <f>SUMIFS('I want to cry'!D$2:D$2000,'I want to cry'!$A$2:$A$2000,$B1539,'I want to cry'!$B$2:$B$2000,$C1539)</f>
        <v>0</v>
      </c>
      <c r="M1539" s="1">
        <f>SUMIFS('I want to cry'!E$2:E$2000,'I want to cry'!$A$2:$A$2000,$B1539,'I want to cry'!$B$2:$B$2000,$C1539)</f>
        <v>0</v>
      </c>
      <c r="N1539" s="1">
        <f t="shared" si="265"/>
        <v>0</v>
      </c>
      <c r="O1539" s="1">
        <f t="shared" si="266"/>
        <v>0</v>
      </c>
      <c r="P1539" s="1">
        <f t="shared" si="267"/>
        <v>0</v>
      </c>
      <c r="Q1539" s="1">
        <f>SUMIF('I have a blue banner'!A$2:A$2000,D1539,'I have a blue banner'!L$2:L$2000)</f>
        <v>0</v>
      </c>
      <c r="R1539" s="1">
        <f>SUMIF('I have a blue banner'!A$2:A$2000,F1539,'I have a blue banner'!L$2:L$2000)</f>
        <v>0</v>
      </c>
      <c r="S1539" s="1">
        <f>SUMIF('I have a blue banner'!A$2:A$2000,I1539,'I have a blue banner'!L$2:L$2000)</f>
        <v>0</v>
      </c>
      <c r="T1539" s="1">
        <f>SUMIF('I wanna go biking'!A$2:A$1000,D1539,'I wanna go biking'!D$2:D$2000)</f>
        <v>0</v>
      </c>
      <c r="U1539" s="1">
        <f>SUMIF('I wanna go biking'!A$2:A$2000,F1539,'I wanna go biking'!D$2:D$2000)</f>
        <v>0</v>
      </c>
      <c r="V1539" s="1">
        <f>SUMIF('I wanna go biking'!A$2:A$2000,H1539,'I wanna go biking'!D$2:D$2000)</f>
        <v>0</v>
      </c>
      <c r="W1539">
        <f t="shared" si="268"/>
        <v>0</v>
      </c>
      <c r="X1539">
        <f t="shared" si="269"/>
        <v>0</v>
      </c>
      <c r="Y1539">
        <f t="shared" si="270"/>
        <v>0</v>
      </c>
      <c r="Z1539">
        <f t="shared" si="271"/>
        <v>0</v>
      </c>
      <c r="AA1539">
        <f t="shared" si="272"/>
        <v>0</v>
      </c>
      <c r="AB1539">
        <f t="shared" si="273"/>
        <v>0</v>
      </c>
      <c r="AC1539" s="25">
        <f t="shared" si="274"/>
        <v>0</v>
      </c>
    </row>
    <row r="1540" spans="1:29">
      <c r="A1540">
        <f>'Data Entry'!A1541</f>
        <v>0</v>
      </c>
      <c r="B1540">
        <f>'Data Entry'!B1541</f>
        <v>0</v>
      </c>
      <c r="C1540">
        <f>'Data Entry'!C1541</f>
        <v>0</v>
      </c>
      <c r="D1540">
        <f>'Data Entry'!M1541</f>
        <v>0</v>
      </c>
      <c r="E1540">
        <f>'Data Entry'!N1541</f>
        <v>0</v>
      </c>
      <c r="F1540">
        <f>'Data Entry'!O1541</f>
        <v>0</v>
      </c>
      <c r="G1540">
        <f>'Data Entry'!P1541</f>
        <v>0</v>
      </c>
      <c r="H1540">
        <f>'Data Entry'!Q1541</f>
        <v>0</v>
      </c>
      <c r="I1540">
        <f>'Data Entry'!R1541</f>
        <v>0</v>
      </c>
      <c r="J1540">
        <f t="shared" si="264"/>
        <v>0</v>
      </c>
      <c r="K1540" s="1">
        <f>SUMIFS('I want to cry'!C$2:C$2000,'I want to cry'!$A$2:$A$2000,$B1540,'I want to cry'!$B$2:$B$2000,$C1540)</f>
        <v>0</v>
      </c>
      <c r="L1540" s="1">
        <f>SUMIFS('I want to cry'!D$2:D$2000,'I want to cry'!$A$2:$A$2000,$B1540,'I want to cry'!$B$2:$B$2000,$C1540)</f>
        <v>0</v>
      </c>
      <c r="M1540" s="1">
        <f>SUMIFS('I want to cry'!E$2:E$2000,'I want to cry'!$A$2:$A$2000,$B1540,'I want to cry'!$B$2:$B$2000,$C1540)</f>
        <v>0</v>
      </c>
      <c r="N1540" s="1">
        <f t="shared" si="265"/>
        <v>0</v>
      </c>
      <c r="O1540" s="1">
        <f t="shared" si="266"/>
        <v>0</v>
      </c>
      <c r="P1540" s="1">
        <f t="shared" si="267"/>
        <v>0</v>
      </c>
      <c r="Q1540" s="1">
        <f>SUMIF('I have a blue banner'!A$2:A$2000,D1540,'I have a blue banner'!L$2:L$2000)</f>
        <v>0</v>
      </c>
      <c r="R1540" s="1">
        <f>SUMIF('I have a blue banner'!A$2:A$2000,F1540,'I have a blue banner'!L$2:L$2000)</f>
        <v>0</v>
      </c>
      <c r="S1540" s="1">
        <f>SUMIF('I have a blue banner'!A$2:A$2000,I1540,'I have a blue banner'!L$2:L$2000)</f>
        <v>0</v>
      </c>
      <c r="T1540" s="1">
        <f>SUMIF('I wanna go biking'!A$2:A$1000,D1540,'I wanna go biking'!D$2:D$2000)</f>
        <v>0</v>
      </c>
      <c r="U1540" s="1">
        <f>SUMIF('I wanna go biking'!A$2:A$2000,F1540,'I wanna go biking'!D$2:D$2000)</f>
        <v>0</v>
      </c>
      <c r="V1540" s="1">
        <f>SUMIF('I wanna go biking'!A$2:A$2000,H1540,'I wanna go biking'!D$2:D$2000)</f>
        <v>0</v>
      </c>
      <c r="W1540">
        <f t="shared" si="268"/>
        <v>0</v>
      </c>
      <c r="X1540">
        <f t="shared" si="269"/>
        <v>0</v>
      </c>
      <c r="Y1540">
        <f t="shared" si="270"/>
        <v>0</v>
      </c>
      <c r="Z1540">
        <f t="shared" si="271"/>
        <v>0</v>
      </c>
      <c r="AA1540">
        <f t="shared" si="272"/>
        <v>0</v>
      </c>
      <c r="AB1540">
        <f t="shared" si="273"/>
        <v>0</v>
      </c>
      <c r="AC1540" s="25">
        <f t="shared" si="274"/>
        <v>0</v>
      </c>
    </row>
    <row r="1541" spans="1:29">
      <c r="A1541">
        <f>'Data Entry'!A1542</f>
        <v>0</v>
      </c>
      <c r="B1541">
        <f>'Data Entry'!B1542</f>
        <v>0</v>
      </c>
      <c r="C1541">
        <f>'Data Entry'!C1542</f>
        <v>0</v>
      </c>
      <c r="D1541">
        <f>'Data Entry'!M1542</f>
        <v>0</v>
      </c>
      <c r="E1541">
        <f>'Data Entry'!N1542</f>
        <v>0</v>
      </c>
      <c r="F1541">
        <f>'Data Entry'!O1542</f>
        <v>0</v>
      </c>
      <c r="G1541">
        <f>'Data Entry'!P1542</f>
        <v>0</v>
      </c>
      <c r="H1541">
        <f>'Data Entry'!Q1542</f>
        <v>0</v>
      </c>
      <c r="I1541">
        <f>'Data Entry'!R1542</f>
        <v>0</v>
      </c>
      <c r="J1541">
        <f t="shared" si="264"/>
        <v>0</v>
      </c>
      <c r="K1541" s="1">
        <f>SUMIFS('I want to cry'!C$2:C$2000,'I want to cry'!$A$2:$A$2000,$B1541,'I want to cry'!$B$2:$B$2000,$C1541)</f>
        <v>0</v>
      </c>
      <c r="L1541" s="1">
        <f>SUMIFS('I want to cry'!D$2:D$2000,'I want to cry'!$A$2:$A$2000,$B1541,'I want to cry'!$B$2:$B$2000,$C1541)</f>
        <v>0</v>
      </c>
      <c r="M1541" s="1">
        <f>SUMIFS('I want to cry'!E$2:E$2000,'I want to cry'!$A$2:$A$2000,$B1541,'I want to cry'!$B$2:$B$2000,$C1541)</f>
        <v>0</v>
      </c>
      <c r="N1541" s="1">
        <f t="shared" si="265"/>
        <v>0</v>
      </c>
      <c r="O1541" s="1">
        <f t="shared" si="266"/>
        <v>0</v>
      </c>
      <c r="P1541" s="1">
        <f t="shared" si="267"/>
        <v>0</v>
      </c>
      <c r="Q1541" s="1">
        <f>SUMIF('I have a blue banner'!A$2:A$2000,D1541,'I have a blue banner'!L$2:L$2000)</f>
        <v>0</v>
      </c>
      <c r="R1541" s="1">
        <f>SUMIF('I have a blue banner'!A$2:A$2000,F1541,'I have a blue banner'!L$2:L$2000)</f>
        <v>0</v>
      </c>
      <c r="S1541" s="1">
        <f>SUMIF('I have a blue banner'!A$2:A$2000,I1541,'I have a blue banner'!L$2:L$2000)</f>
        <v>0</v>
      </c>
      <c r="T1541" s="1">
        <f>SUMIF('I wanna go biking'!A$2:A$1000,D1541,'I wanna go biking'!D$2:D$2000)</f>
        <v>0</v>
      </c>
      <c r="U1541" s="1">
        <f>SUMIF('I wanna go biking'!A$2:A$2000,F1541,'I wanna go biking'!D$2:D$2000)</f>
        <v>0</v>
      </c>
      <c r="V1541" s="1">
        <f>SUMIF('I wanna go biking'!A$2:A$2000,H1541,'I wanna go biking'!D$2:D$2000)</f>
        <v>0</v>
      </c>
      <c r="W1541">
        <f t="shared" si="268"/>
        <v>0</v>
      </c>
      <c r="X1541">
        <f t="shared" si="269"/>
        <v>0</v>
      </c>
      <c r="Y1541">
        <f t="shared" si="270"/>
        <v>0</v>
      </c>
      <c r="Z1541">
        <f t="shared" si="271"/>
        <v>0</v>
      </c>
      <c r="AA1541">
        <f t="shared" si="272"/>
        <v>0</v>
      </c>
      <c r="AB1541">
        <f t="shared" si="273"/>
        <v>0</v>
      </c>
      <c r="AC1541" s="25">
        <f t="shared" si="274"/>
        <v>0</v>
      </c>
    </row>
    <row r="1542" spans="1:29">
      <c r="A1542">
        <f>'Data Entry'!A1543</f>
        <v>0</v>
      </c>
      <c r="B1542">
        <f>'Data Entry'!B1543</f>
        <v>0</v>
      </c>
      <c r="C1542">
        <f>'Data Entry'!C1543</f>
        <v>0</v>
      </c>
      <c r="D1542">
        <f>'Data Entry'!M1543</f>
        <v>0</v>
      </c>
      <c r="E1542">
        <f>'Data Entry'!N1543</f>
        <v>0</v>
      </c>
      <c r="F1542">
        <f>'Data Entry'!O1543</f>
        <v>0</v>
      </c>
      <c r="G1542">
        <f>'Data Entry'!P1543</f>
        <v>0</v>
      </c>
      <c r="H1542">
        <f>'Data Entry'!Q1543</f>
        <v>0</v>
      </c>
      <c r="I1542">
        <f>'Data Entry'!R1543</f>
        <v>0</v>
      </c>
      <c r="J1542">
        <f t="shared" si="264"/>
        <v>0</v>
      </c>
      <c r="K1542" s="1">
        <f>SUMIFS('I want to cry'!C$2:C$2000,'I want to cry'!$A$2:$A$2000,$B1542,'I want to cry'!$B$2:$B$2000,$C1542)</f>
        <v>0</v>
      </c>
      <c r="L1542" s="1">
        <f>SUMIFS('I want to cry'!D$2:D$2000,'I want to cry'!$A$2:$A$2000,$B1542,'I want to cry'!$B$2:$B$2000,$C1542)</f>
        <v>0</v>
      </c>
      <c r="M1542" s="1">
        <f>SUMIFS('I want to cry'!E$2:E$2000,'I want to cry'!$A$2:$A$2000,$B1542,'I want to cry'!$B$2:$B$2000,$C1542)</f>
        <v>0</v>
      </c>
      <c r="N1542" s="1">
        <f t="shared" si="265"/>
        <v>0</v>
      </c>
      <c r="O1542" s="1">
        <f t="shared" si="266"/>
        <v>0</v>
      </c>
      <c r="P1542" s="1">
        <f t="shared" si="267"/>
        <v>0</v>
      </c>
      <c r="Q1542" s="1">
        <f>SUMIF('I have a blue banner'!A$2:A$2000,D1542,'I have a blue banner'!L$2:L$2000)</f>
        <v>0</v>
      </c>
      <c r="R1542" s="1">
        <f>SUMIF('I have a blue banner'!A$2:A$2000,F1542,'I have a blue banner'!L$2:L$2000)</f>
        <v>0</v>
      </c>
      <c r="S1542" s="1">
        <f>SUMIF('I have a blue banner'!A$2:A$2000,I1542,'I have a blue banner'!L$2:L$2000)</f>
        <v>0</v>
      </c>
      <c r="T1542" s="1">
        <f>SUMIF('I wanna go biking'!A$2:A$1000,D1542,'I wanna go biking'!D$2:D$2000)</f>
        <v>0</v>
      </c>
      <c r="U1542" s="1">
        <f>SUMIF('I wanna go biking'!A$2:A$2000,F1542,'I wanna go biking'!D$2:D$2000)</f>
        <v>0</v>
      </c>
      <c r="V1542" s="1">
        <f>SUMIF('I wanna go biking'!A$2:A$2000,H1542,'I wanna go biking'!D$2:D$2000)</f>
        <v>0</v>
      </c>
      <c r="W1542">
        <f t="shared" si="268"/>
        <v>0</v>
      </c>
      <c r="X1542">
        <f t="shared" si="269"/>
        <v>0</v>
      </c>
      <c r="Y1542">
        <f t="shared" si="270"/>
        <v>0</v>
      </c>
      <c r="Z1542">
        <f t="shared" si="271"/>
        <v>0</v>
      </c>
      <c r="AA1542">
        <f t="shared" si="272"/>
        <v>0</v>
      </c>
      <c r="AB1542">
        <f t="shared" si="273"/>
        <v>0</v>
      </c>
      <c r="AC1542" s="25">
        <f t="shared" si="274"/>
        <v>0</v>
      </c>
    </row>
    <row r="1543" spans="1:29">
      <c r="A1543">
        <f>'Data Entry'!A1544</f>
        <v>0</v>
      </c>
      <c r="B1543">
        <f>'Data Entry'!B1544</f>
        <v>0</v>
      </c>
      <c r="C1543">
        <f>'Data Entry'!C1544</f>
        <v>0</v>
      </c>
      <c r="D1543">
        <f>'Data Entry'!M1544</f>
        <v>0</v>
      </c>
      <c r="E1543">
        <f>'Data Entry'!N1544</f>
        <v>0</v>
      </c>
      <c r="F1543">
        <f>'Data Entry'!O1544</f>
        <v>0</v>
      </c>
      <c r="G1543">
        <f>'Data Entry'!P1544</f>
        <v>0</v>
      </c>
      <c r="H1543">
        <f>'Data Entry'!Q1544</f>
        <v>0</v>
      </c>
      <c r="I1543">
        <f>'Data Entry'!R1544</f>
        <v>0</v>
      </c>
      <c r="J1543">
        <f t="shared" si="264"/>
        <v>0</v>
      </c>
      <c r="K1543" s="1">
        <f>SUMIFS('I want to cry'!C$2:C$2000,'I want to cry'!$A$2:$A$2000,$B1543,'I want to cry'!$B$2:$B$2000,$C1543)</f>
        <v>0</v>
      </c>
      <c r="L1543" s="1">
        <f>SUMIFS('I want to cry'!D$2:D$2000,'I want to cry'!$A$2:$A$2000,$B1543,'I want to cry'!$B$2:$B$2000,$C1543)</f>
        <v>0</v>
      </c>
      <c r="M1543" s="1">
        <f>SUMIFS('I want to cry'!E$2:E$2000,'I want to cry'!$A$2:$A$2000,$B1543,'I want to cry'!$B$2:$B$2000,$C1543)</f>
        <v>0</v>
      </c>
      <c r="N1543" s="1">
        <f t="shared" si="265"/>
        <v>0</v>
      </c>
      <c r="O1543" s="1">
        <f t="shared" si="266"/>
        <v>0</v>
      </c>
      <c r="P1543" s="1">
        <f t="shared" si="267"/>
        <v>0</v>
      </c>
      <c r="Q1543" s="1">
        <f>SUMIF('I have a blue banner'!A$2:A$2000,D1543,'I have a blue banner'!L$2:L$2000)</f>
        <v>0</v>
      </c>
      <c r="R1543" s="1">
        <f>SUMIF('I have a blue banner'!A$2:A$2000,F1543,'I have a blue banner'!L$2:L$2000)</f>
        <v>0</v>
      </c>
      <c r="S1543" s="1">
        <f>SUMIF('I have a blue banner'!A$2:A$2000,I1543,'I have a blue banner'!L$2:L$2000)</f>
        <v>0</v>
      </c>
      <c r="T1543" s="1">
        <f>SUMIF('I wanna go biking'!A$2:A$1000,D1543,'I wanna go biking'!D$2:D$2000)</f>
        <v>0</v>
      </c>
      <c r="U1543" s="1">
        <f>SUMIF('I wanna go biking'!A$2:A$2000,F1543,'I wanna go biking'!D$2:D$2000)</f>
        <v>0</v>
      </c>
      <c r="V1543" s="1">
        <f>SUMIF('I wanna go biking'!A$2:A$2000,H1543,'I wanna go biking'!D$2:D$2000)</f>
        <v>0</v>
      </c>
      <c r="W1543">
        <f t="shared" si="268"/>
        <v>0</v>
      </c>
      <c r="X1543">
        <f t="shared" si="269"/>
        <v>0</v>
      </c>
      <c r="Y1543">
        <f t="shared" si="270"/>
        <v>0</v>
      </c>
      <c r="Z1543">
        <f t="shared" si="271"/>
        <v>0</v>
      </c>
      <c r="AA1543">
        <f t="shared" si="272"/>
        <v>0</v>
      </c>
      <c r="AB1543">
        <f t="shared" si="273"/>
        <v>0</v>
      </c>
      <c r="AC1543" s="25">
        <f t="shared" si="274"/>
        <v>0</v>
      </c>
    </row>
    <row r="1544" spans="1:29">
      <c r="A1544">
        <f>'Data Entry'!A1545</f>
        <v>0</v>
      </c>
      <c r="B1544">
        <f>'Data Entry'!B1545</f>
        <v>0</v>
      </c>
      <c r="C1544">
        <f>'Data Entry'!C1545</f>
        <v>0</v>
      </c>
      <c r="D1544">
        <f>'Data Entry'!M1545</f>
        <v>0</v>
      </c>
      <c r="E1544">
        <f>'Data Entry'!N1545</f>
        <v>0</v>
      </c>
      <c r="F1544">
        <f>'Data Entry'!O1545</f>
        <v>0</v>
      </c>
      <c r="G1544">
        <f>'Data Entry'!P1545</f>
        <v>0</v>
      </c>
      <c r="H1544">
        <f>'Data Entry'!Q1545</f>
        <v>0</v>
      </c>
      <c r="I1544">
        <f>'Data Entry'!R1545</f>
        <v>0</v>
      </c>
      <c r="J1544">
        <f t="shared" si="264"/>
        <v>0</v>
      </c>
      <c r="K1544" s="1">
        <f>SUMIFS('I want to cry'!C$2:C$2000,'I want to cry'!$A$2:$A$2000,$B1544,'I want to cry'!$B$2:$B$2000,$C1544)</f>
        <v>0</v>
      </c>
      <c r="L1544" s="1">
        <f>SUMIFS('I want to cry'!D$2:D$2000,'I want to cry'!$A$2:$A$2000,$B1544,'I want to cry'!$B$2:$B$2000,$C1544)</f>
        <v>0</v>
      </c>
      <c r="M1544" s="1">
        <f>SUMIFS('I want to cry'!E$2:E$2000,'I want to cry'!$A$2:$A$2000,$B1544,'I want to cry'!$B$2:$B$2000,$C1544)</f>
        <v>0</v>
      </c>
      <c r="N1544" s="1">
        <f t="shared" si="265"/>
        <v>0</v>
      </c>
      <c r="O1544" s="1">
        <f t="shared" si="266"/>
        <v>0</v>
      </c>
      <c r="P1544" s="1">
        <f t="shared" si="267"/>
        <v>0</v>
      </c>
      <c r="Q1544" s="1">
        <f>SUMIF('I have a blue banner'!A$2:A$2000,D1544,'I have a blue banner'!L$2:L$2000)</f>
        <v>0</v>
      </c>
      <c r="R1544" s="1">
        <f>SUMIF('I have a blue banner'!A$2:A$2000,F1544,'I have a blue banner'!L$2:L$2000)</f>
        <v>0</v>
      </c>
      <c r="S1544" s="1">
        <f>SUMIF('I have a blue banner'!A$2:A$2000,I1544,'I have a blue banner'!L$2:L$2000)</f>
        <v>0</v>
      </c>
      <c r="T1544" s="1">
        <f>SUMIF('I wanna go biking'!A$2:A$1000,D1544,'I wanna go biking'!D$2:D$2000)</f>
        <v>0</v>
      </c>
      <c r="U1544" s="1">
        <f>SUMIF('I wanna go biking'!A$2:A$2000,F1544,'I wanna go biking'!D$2:D$2000)</f>
        <v>0</v>
      </c>
      <c r="V1544" s="1">
        <f>SUMIF('I wanna go biking'!A$2:A$2000,H1544,'I wanna go biking'!D$2:D$2000)</f>
        <v>0</v>
      </c>
      <c r="W1544">
        <f t="shared" si="268"/>
        <v>0</v>
      </c>
      <c r="X1544">
        <f t="shared" si="269"/>
        <v>0</v>
      </c>
      <c r="Y1544">
        <f t="shared" si="270"/>
        <v>0</v>
      </c>
      <c r="Z1544">
        <f t="shared" si="271"/>
        <v>0</v>
      </c>
      <c r="AA1544">
        <f t="shared" si="272"/>
        <v>0</v>
      </c>
      <c r="AB1544">
        <f t="shared" si="273"/>
        <v>0</v>
      </c>
      <c r="AC1544" s="25">
        <f t="shared" si="274"/>
        <v>0</v>
      </c>
    </row>
    <row r="1545" spans="1:29">
      <c r="A1545">
        <f>'Data Entry'!A1546</f>
        <v>0</v>
      </c>
      <c r="B1545">
        <f>'Data Entry'!B1546</f>
        <v>0</v>
      </c>
      <c r="C1545">
        <f>'Data Entry'!C1546</f>
        <v>0</v>
      </c>
      <c r="D1545">
        <f>'Data Entry'!M1546</f>
        <v>0</v>
      </c>
      <c r="E1545">
        <f>'Data Entry'!N1546</f>
        <v>0</v>
      </c>
      <c r="F1545">
        <f>'Data Entry'!O1546</f>
        <v>0</v>
      </c>
      <c r="G1545">
        <f>'Data Entry'!P1546</f>
        <v>0</v>
      </c>
      <c r="H1545">
        <f>'Data Entry'!Q1546</f>
        <v>0</v>
      </c>
      <c r="I1545">
        <f>'Data Entry'!R1546</f>
        <v>0</v>
      </c>
      <c r="J1545">
        <f t="shared" si="264"/>
        <v>0</v>
      </c>
      <c r="K1545" s="1">
        <f>SUMIFS('I want to cry'!C$2:C$2000,'I want to cry'!$A$2:$A$2000,$B1545,'I want to cry'!$B$2:$B$2000,$C1545)</f>
        <v>0</v>
      </c>
      <c r="L1545" s="1">
        <f>SUMIFS('I want to cry'!D$2:D$2000,'I want to cry'!$A$2:$A$2000,$B1545,'I want to cry'!$B$2:$B$2000,$C1545)</f>
        <v>0</v>
      </c>
      <c r="M1545" s="1">
        <f>SUMIFS('I want to cry'!E$2:E$2000,'I want to cry'!$A$2:$A$2000,$B1545,'I want to cry'!$B$2:$B$2000,$C1545)</f>
        <v>0</v>
      </c>
      <c r="N1545" s="1">
        <f t="shared" si="265"/>
        <v>0</v>
      </c>
      <c r="O1545" s="1">
        <f t="shared" si="266"/>
        <v>0</v>
      </c>
      <c r="P1545" s="1">
        <f t="shared" si="267"/>
        <v>0</v>
      </c>
      <c r="Q1545" s="1">
        <f>SUMIF('I have a blue banner'!A$2:A$2000,D1545,'I have a blue banner'!L$2:L$2000)</f>
        <v>0</v>
      </c>
      <c r="R1545" s="1">
        <f>SUMIF('I have a blue banner'!A$2:A$2000,F1545,'I have a blue banner'!L$2:L$2000)</f>
        <v>0</v>
      </c>
      <c r="S1545" s="1">
        <f>SUMIF('I have a blue banner'!A$2:A$2000,I1545,'I have a blue banner'!L$2:L$2000)</f>
        <v>0</v>
      </c>
      <c r="T1545" s="1">
        <f>SUMIF('I wanna go biking'!A$2:A$1000,D1545,'I wanna go biking'!D$2:D$2000)</f>
        <v>0</v>
      </c>
      <c r="U1545" s="1">
        <f>SUMIF('I wanna go biking'!A$2:A$2000,F1545,'I wanna go biking'!D$2:D$2000)</f>
        <v>0</v>
      </c>
      <c r="V1545" s="1">
        <f>SUMIF('I wanna go biking'!A$2:A$2000,H1545,'I wanna go biking'!D$2:D$2000)</f>
        <v>0</v>
      </c>
      <c r="W1545">
        <f t="shared" si="268"/>
        <v>0</v>
      </c>
      <c r="X1545">
        <f t="shared" si="269"/>
        <v>0</v>
      </c>
      <c r="Y1545">
        <f t="shared" si="270"/>
        <v>0</v>
      </c>
      <c r="Z1545">
        <f t="shared" si="271"/>
        <v>0</v>
      </c>
      <c r="AA1545">
        <f t="shared" si="272"/>
        <v>0</v>
      </c>
      <c r="AB1545">
        <f t="shared" si="273"/>
        <v>0</v>
      </c>
      <c r="AC1545" s="25">
        <f t="shared" si="274"/>
        <v>0</v>
      </c>
    </row>
    <row r="1546" spans="1:29">
      <c r="A1546">
        <f>'Data Entry'!A1547</f>
        <v>0</v>
      </c>
      <c r="B1546">
        <f>'Data Entry'!B1547</f>
        <v>0</v>
      </c>
      <c r="C1546">
        <f>'Data Entry'!C1547</f>
        <v>0</v>
      </c>
      <c r="D1546">
        <f>'Data Entry'!M1547</f>
        <v>0</v>
      </c>
      <c r="E1546">
        <f>'Data Entry'!N1547</f>
        <v>0</v>
      </c>
      <c r="F1546">
        <f>'Data Entry'!O1547</f>
        <v>0</v>
      </c>
      <c r="G1546">
        <f>'Data Entry'!P1547</f>
        <v>0</v>
      </c>
      <c r="H1546">
        <f>'Data Entry'!Q1547</f>
        <v>0</v>
      </c>
      <c r="I1546">
        <f>'Data Entry'!R1547</f>
        <v>0</v>
      </c>
      <c r="J1546">
        <f t="shared" si="264"/>
        <v>0</v>
      </c>
      <c r="K1546" s="1">
        <f>SUMIFS('I want to cry'!C$2:C$2000,'I want to cry'!$A$2:$A$2000,$B1546,'I want to cry'!$B$2:$B$2000,$C1546)</f>
        <v>0</v>
      </c>
      <c r="L1546" s="1">
        <f>SUMIFS('I want to cry'!D$2:D$2000,'I want to cry'!$A$2:$A$2000,$B1546,'I want to cry'!$B$2:$B$2000,$C1546)</f>
        <v>0</v>
      </c>
      <c r="M1546" s="1">
        <f>SUMIFS('I want to cry'!E$2:E$2000,'I want to cry'!$A$2:$A$2000,$B1546,'I want to cry'!$B$2:$B$2000,$C1546)</f>
        <v>0</v>
      </c>
      <c r="N1546" s="1">
        <f t="shared" si="265"/>
        <v>0</v>
      </c>
      <c r="O1546" s="1">
        <f t="shared" si="266"/>
        <v>0</v>
      </c>
      <c r="P1546" s="1">
        <f t="shared" si="267"/>
        <v>0</v>
      </c>
      <c r="Q1546" s="1">
        <f>SUMIF('I have a blue banner'!A$2:A$2000,D1546,'I have a blue banner'!L$2:L$2000)</f>
        <v>0</v>
      </c>
      <c r="R1546" s="1">
        <f>SUMIF('I have a blue banner'!A$2:A$2000,F1546,'I have a blue banner'!L$2:L$2000)</f>
        <v>0</v>
      </c>
      <c r="S1546" s="1">
        <f>SUMIF('I have a blue banner'!A$2:A$2000,I1546,'I have a blue banner'!L$2:L$2000)</f>
        <v>0</v>
      </c>
      <c r="T1546" s="1">
        <f>SUMIF('I wanna go biking'!A$2:A$1000,D1546,'I wanna go biking'!D$2:D$2000)</f>
        <v>0</v>
      </c>
      <c r="U1546" s="1">
        <f>SUMIF('I wanna go biking'!A$2:A$2000,F1546,'I wanna go biking'!D$2:D$2000)</f>
        <v>0</v>
      </c>
      <c r="V1546" s="1">
        <f>SUMIF('I wanna go biking'!A$2:A$2000,H1546,'I wanna go biking'!D$2:D$2000)</f>
        <v>0</v>
      </c>
      <c r="W1546">
        <f t="shared" si="268"/>
        <v>0</v>
      </c>
      <c r="X1546">
        <f t="shared" si="269"/>
        <v>0</v>
      </c>
      <c r="Y1546">
        <f t="shared" si="270"/>
        <v>0</v>
      </c>
      <c r="Z1546">
        <f t="shared" si="271"/>
        <v>0</v>
      </c>
      <c r="AA1546">
        <f t="shared" si="272"/>
        <v>0</v>
      </c>
      <c r="AB1546">
        <f t="shared" si="273"/>
        <v>0</v>
      </c>
      <c r="AC1546" s="25">
        <f t="shared" si="274"/>
        <v>0</v>
      </c>
    </row>
    <row r="1547" spans="1:29">
      <c r="A1547">
        <f>'Data Entry'!A1548</f>
        <v>0</v>
      </c>
      <c r="B1547">
        <f>'Data Entry'!B1548</f>
        <v>0</v>
      </c>
      <c r="C1547">
        <f>'Data Entry'!C1548</f>
        <v>0</v>
      </c>
      <c r="D1547">
        <f>'Data Entry'!M1548</f>
        <v>0</v>
      </c>
      <c r="E1547">
        <f>'Data Entry'!N1548</f>
        <v>0</v>
      </c>
      <c r="F1547">
        <f>'Data Entry'!O1548</f>
        <v>0</v>
      </c>
      <c r="G1547">
        <f>'Data Entry'!P1548</f>
        <v>0</v>
      </c>
      <c r="H1547">
        <f>'Data Entry'!Q1548</f>
        <v>0</v>
      </c>
      <c r="I1547">
        <f>'Data Entry'!R1548</f>
        <v>0</v>
      </c>
      <c r="J1547">
        <f t="shared" si="264"/>
        <v>0</v>
      </c>
      <c r="K1547" s="1">
        <f>SUMIFS('I want to cry'!C$2:C$2000,'I want to cry'!$A$2:$A$2000,$B1547,'I want to cry'!$B$2:$B$2000,$C1547)</f>
        <v>0</v>
      </c>
      <c r="L1547" s="1">
        <f>SUMIFS('I want to cry'!D$2:D$2000,'I want to cry'!$A$2:$A$2000,$B1547,'I want to cry'!$B$2:$B$2000,$C1547)</f>
        <v>0</v>
      </c>
      <c r="M1547" s="1">
        <f>SUMIFS('I want to cry'!E$2:E$2000,'I want to cry'!$A$2:$A$2000,$B1547,'I want to cry'!$B$2:$B$2000,$C1547)</f>
        <v>0</v>
      </c>
      <c r="N1547" s="1">
        <f t="shared" si="265"/>
        <v>0</v>
      </c>
      <c r="O1547" s="1">
        <f t="shared" si="266"/>
        <v>0</v>
      </c>
      <c r="P1547" s="1">
        <f t="shared" si="267"/>
        <v>0</v>
      </c>
      <c r="Q1547" s="1">
        <f>SUMIF('I have a blue banner'!A$2:A$2000,D1547,'I have a blue banner'!L$2:L$2000)</f>
        <v>0</v>
      </c>
      <c r="R1547" s="1">
        <f>SUMIF('I have a blue banner'!A$2:A$2000,F1547,'I have a blue banner'!L$2:L$2000)</f>
        <v>0</v>
      </c>
      <c r="S1547" s="1">
        <f>SUMIF('I have a blue banner'!A$2:A$2000,I1547,'I have a blue banner'!L$2:L$2000)</f>
        <v>0</v>
      </c>
      <c r="T1547" s="1">
        <f>SUMIF('I wanna go biking'!A$2:A$1000,D1547,'I wanna go biking'!D$2:D$2000)</f>
        <v>0</v>
      </c>
      <c r="U1547" s="1">
        <f>SUMIF('I wanna go biking'!A$2:A$2000,F1547,'I wanna go biking'!D$2:D$2000)</f>
        <v>0</v>
      </c>
      <c r="V1547" s="1">
        <f>SUMIF('I wanna go biking'!A$2:A$2000,H1547,'I wanna go biking'!D$2:D$2000)</f>
        <v>0</v>
      </c>
      <c r="W1547">
        <f t="shared" si="268"/>
        <v>0</v>
      </c>
      <c r="X1547">
        <f t="shared" si="269"/>
        <v>0</v>
      </c>
      <c r="Y1547">
        <f t="shared" si="270"/>
        <v>0</v>
      </c>
      <c r="Z1547">
        <f t="shared" si="271"/>
        <v>0</v>
      </c>
      <c r="AA1547">
        <f t="shared" si="272"/>
        <v>0</v>
      </c>
      <c r="AB1547">
        <f t="shared" si="273"/>
        <v>0</v>
      </c>
      <c r="AC1547" s="25">
        <f t="shared" si="274"/>
        <v>0</v>
      </c>
    </row>
    <row r="1548" spans="1:29">
      <c r="A1548">
        <f>'Data Entry'!A1549</f>
        <v>0</v>
      </c>
      <c r="B1548">
        <f>'Data Entry'!B1549</f>
        <v>0</v>
      </c>
      <c r="C1548">
        <f>'Data Entry'!C1549</f>
        <v>0</v>
      </c>
      <c r="D1548">
        <f>'Data Entry'!M1549</f>
        <v>0</v>
      </c>
      <c r="E1548">
        <f>'Data Entry'!N1549</f>
        <v>0</v>
      </c>
      <c r="F1548">
        <f>'Data Entry'!O1549</f>
        <v>0</v>
      </c>
      <c r="G1548">
        <f>'Data Entry'!P1549</f>
        <v>0</v>
      </c>
      <c r="H1548">
        <f>'Data Entry'!Q1549</f>
        <v>0</v>
      </c>
      <c r="I1548">
        <f>'Data Entry'!R1549</f>
        <v>0</v>
      </c>
      <c r="J1548">
        <f t="shared" si="264"/>
        <v>0</v>
      </c>
      <c r="K1548" s="1">
        <f>SUMIFS('I want to cry'!C$2:C$2000,'I want to cry'!$A$2:$A$2000,$B1548,'I want to cry'!$B$2:$B$2000,$C1548)</f>
        <v>0</v>
      </c>
      <c r="L1548" s="1">
        <f>SUMIFS('I want to cry'!D$2:D$2000,'I want to cry'!$A$2:$A$2000,$B1548,'I want to cry'!$B$2:$B$2000,$C1548)</f>
        <v>0</v>
      </c>
      <c r="M1548" s="1">
        <f>SUMIFS('I want to cry'!E$2:E$2000,'I want to cry'!$A$2:$A$2000,$B1548,'I want to cry'!$B$2:$B$2000,$C1548)</f>
        <v>0</v>
      </c>
      <c r="N1548" s="1">
        <f t="shared" si="265"/>
        <v>0</v>
      </c>
      <c r="O1548" s="1">
        <f t="shared" si="266"/>
        <v>0</v>
      </c>
      <c r="P1548" s="1">
        <f t="shared" si="267"/>
        <v>0</v>
      </c>
      <c r="Q1548" s="1">
        <f>SUMIF('I have a blue banner'!A$2:A$2000,D1548,'I have a blue banner'!L$2:L$2000)</f>
        <v>0</v>
      </c>
      <c r="R1548" s="1">
        <f>SUMIF('I have a blue banner'!A$2:A$2000,F1548,'I have a blue banner'!L$2:L$2000)</f>
        <v>0</v>
      </c>
      <c r="S1548" s="1">
        <f>SUMIF('I have a blue banner'!A$2:A$2000,I1548,'I have a blue banner'!L$2:L$2000)</f>
        <v>0</v>
      </c>
      <c r="T1548" s="1">
        <f>SUMIF('I wanna go biking'!A$2:A$1000,D1548,'I wanna go biking'!D$2:D$2000)</f>
        <v>0</v>
      </c>
      <c r="U1548" s="1">
        <f>SUMIF('I wanna go biking'!A$2:A$2000,F1548,'I wanna go biking'!D$2:D$2000)</f>
        <v>0</v>
      </c>
      <c r="V1548" s="1">
        <f>SUMIF('I wanna go biking'!A$2:A$2000,H1548,'I wanna go biking'!D$2:D$2000)</f>
        <v>0</v>
      </c>
      <c r="W1548">
        <f t="shared" si="268"/>
        <v>0</v>
      </c>
      <c r="X1548">
        <f t="shared" si="269"/>
        <v>0</v>
      </c>
      <c r="Y1548">
        <f t="shared" si="270"/>
        <v>0</v>
      </c>
      <c r="Z1548">
        <f t="shared" si="271"/>
        <v>0</v>
      </c>
      <c r="AA1548">
        <f t="shared" si="272"/>
        <v>0</v>
      </c>
      <c r="AB1548">
        <f t="shared" si="273"/>
        <v>0</v>
      </c>
      <c r="AC1548" s="25">
        <f t="shared" si="274"/>
        <v>0</v>
      </c>
    </row>
    <row r="1549" spans="1:29">
      <c r="A1549">
        <f>'Data Entry'!A1550</f>
        <v>0</v>
      </c>
      <c r="B1549">
        <f>'Data Entry'!B1550</f>
        <v>0</v>
      </c>
      <c r="C1549">
        <f>'Data Entry'!C1550</f>
        <v>0</v>
      </c>
      <c r="D1549">
        <f>'Data Entry'!M1550</f>
        <v>0</v>
      </c>
      <c r="E1549">
        <f>'Data Entry'!N1550</f>
        <v>0</v>
      </c>
      <c r="F1549">
        <f>'Data Entry'!O1550</f>
        <v>0</v>
      </c>
      <c r="G1549">
        <f>'Data Entry'!P1550</f>
        <v>0</v>
      </c>
      <c r="H1549">
        <f>'Data Entry'!Q1550</f>
        <v>0</v>
      </c>
      <c r="I1549">
        <f>'Data Entry'!R1550</f>
        <v>0</v>
      </c>
      <c r="J1549">
        <f t="shared" si="264"/>
        <v>0</v>
      </c>
      <c r="K1549" s="1">
        <f>SUMIFS('I want to cry'!C$2:C$2000,'I want to cry'!$A$2:$A$2000,$B1549,'I want to cry'!$B$2:$B$2000,$C1549)</f>
        <v>0</v>
      </c>
      <c r="L1549" s="1">
        <f>SUMIFS('I want to cry'!D$2:D$2000,'I want to cry'!$A$2:$A$2000,$B1549,'I want to cry'!$B$2:$B$2000,$C1549)</f>
        <v>0</v>
      </c>
      <c r="M1549" s="1">
        <f>SUMIFS('I want to cry'!E$2:E$2000,'I want to cry'!$A$2:$A$2000,$B1549,'I want to cry'!$B$2:$B$2000,$C1549)</f>
        <v>0</v>
      </c>
      <c r="N1549" s="1">
        <f t="shared" si="265"/>
        <v>0</v>
      </c>
      <c r="O1549" s="1">
        <f t="shared" si="266"/>
        <v>0</v>
      </c>
      <c r="P1549" s="1">
        <f t="shared" si="267"/>
        <v>0</v>
      </c>
      <c r="Q1549" s="1">
        <f>SUMIF('I have a blue banner'!A$2:A$2000,D1549,'I have a blue banner'!L$2:L$2000)</f>
        <v>0</v>
      </c>
      <c r="R1549" s="1">
        <f>SUMIF('I have a blue banner'!A$2:A$2000,F1549,'I have a blue banner'!L$2:L$2000)</f>
        <v>0</v>
      </c>
      <c r="S1549" s="1">
        <f>SUMIF('I have a blue banner'!A$2:A$2000,I1549,'I have a blue banner'!L$2:L$2000)</f>
        <v>0</v>
      </c>
      <c r="T1549" s="1">
        <f>SUMIF('I wanna go biking'!A$2:A$1000,D1549,'I wanna go biking'!D$2:D$2000)</f>
        <v>0</v>
      </c>
      <c r="U1549" s="1">
        <f>SUMIF('I wanna go biking'!A$2:A$2000,F1549,'I wanna go biking'!D$2:D$2000)</f>
        <v>0</v>
      </c>
      <c r="V1549" s="1">
        <f>SUMIF('I wanna go biking'!A$2:A$2000,H1549,'I wanna go biking'!D$2:D$2000)</f>
        <v>0</v>
      </c>
      <c r="W1549">
        <f t="shared" si="268"/>
        <v>0</v>
      </c>
      <c r="X1549">
        <f t="shared" si="269"/>
        <v>0</v>
      </c>
      <c r="Y1549">
        <f t="shared" si="270"/>
        <v>0</v>
      </c>
      <c r="Z1549">
        <f t="shared" si="271"/>
        <v>0</v>
      </c>
      <c r="AA1549">
        <f t="shared" si="272"/>
        <v>0</v>
      </c>
      <c r="AB1549">
        <f t="shared" si="273"/>
        <v>0</v>
      </c>
      <c r="AC1549" s="25">
        <f t="shared" si="274"/>
        <v>0</v>
      </c>
    </row>
    <row r="1550" spans="1:29">
      <c r="A1550">
        <f>'Data Entry'!A1551</f>
        <v>0</v>
      </c>
      <c r="B1550">
        <f>'Data Entry'!B1551</f>
        <v>0</v>
      </c>
      <c r="C1550">
        <f>'Data Entry'!C1551</f>
        <v>0</v>
      </c>
      <c r="D1550">
        <f>'Data Entry'!M1551</f>
        <v>0</v>
      </c>
      <c r="E1550">
        <f>'Data Entry'!N1551</f>
        <v>0</v>
      </c>
      <c r="F1550">
        <f>'Data Entry'!O1551</f>
        <v>0</v>
      </c>
      <c r="G1550">
        <f>'Data Entry'!P1551</f>
        <v>0</v>
      </c>
      <c r="H1550">
        <f>'Data Entry'!Q1551</f>
        <v>0</v>
      </c>
      <c r="I1550">
        <f>'Data Entry'!R1551</f>
        <v>0</v>
      </c>
      <c r="J1550">
        <f t="shared" si="264"/>
        <v>0</v>
      </c>
      <c r="K1550" s="1">
        <f>SUMIFS('I want to cry'!C$2:C$2000,'I want to cry'!$A$2:$A$2000,$B1550,'I want to cry'!$B$2:$B$2000,$C1550)</f>
        <v>0</v>
      </c>
      <c r="L1550" s="1">
        <f>SUMIFS('I want to cry'!D$2:D$2000,'I want to cry'!$A$2:$A$2000,$B1550,'I want to cry'!$B$2:$B$2000,$C1550)</f>
        <v>0</v>
      </c>
      <c r="M1550" s="1">
        <f>SUMIFS('I want to cry'!E$2:E$2000,'I want to cry'!$A$2:$A$2000,$B1550,'I want to cry'!$B$2:$B$2000,$C1550)</f>
        <v>0</v>
      </c>
      <c r="N1550" s="1">
        <f t="shared" si="265"/>
        <v>0</v>
      </c>
      <c r="O1550" s="1">
        <f t="shared" si="266"/>
        <v>0</v>
      </c>
      <c r="P1550" s="1">
        <f t="shared" si="267"/>
        <v>0</v>
      </c>
      <c r="Q1550" s="1">
        <f>SUMIF('I have a blue banner'!A$2:A$2000,D1550,'I have a blue banner'!L$2:L$2000)</f>
        <v>0</v>
      </c>
      <c r="R1550" s="1">
        <f>SUMIF('I have a blue banner'!A$2:A$2000,F1550,'I have a blue banner'!L$2:L$2000)</f>
        <v>0</v>
      </c>
      <c r="S1550" s="1">
        <f>SUMIF('I have a blue banner'!A$2:A$2000,I1550,'I have a blue banner'!L$2:L$2000)</f>
        <v>0</v>
      </c>
      <c r="T1550" s="1">
        <f>SUMIF('I wanna go biking'!A$2:A$1000,D1550,'I wanna go biking'!D$2:D$2000)</f>
        <v>0</v>
      </c>
      <c r="U1550" s="1">
        <f>SUMIF('I wanna go biking'!A$2:A$2000,F1550,'I wanna go biking'!D$2:D$2000)</f>
        <v>0</v>
      </c>
      <c r="V1550" s="1">
        <f>SUMIF('I wanna go biking'!A$2:A$2000,H1550,'I wanna go biking'!D$2:D$2000)</f>
        <v>0</v>
      </c>
      <c r="W1550">
        <f t="shared" si="268"/>
        <v>0</v>
      </c>
      <c r="X1550">
        <f t="shared" si="269"/>
        <v>0</v>
      </c>
      <c r="Y1550">
        <f t="shared" si="270"/>
        <v>0</v>
      </c>
      <c r="Z1550">
        <f t="shared" si="271"/>
        <v>0</v>
      </c>
      <c r="AA1550">
        <f t="shared" si="272"/>
        <v>0</v>
      </c>
      <c r="AB1550">
        <f t="shared" si="273"/>
        <v>0</v>
      </c>
      <c r="AC1550" s="25">
        <f t="shared" si="274"/>
        <v>0</v>
      </c>
    </row>
    <row r="1551" spans="1:29">
      <c r="A1551">
        <f>'Data Entry'!A1552</f>
        <v>0</v>
      </c>
      <c r="B1551">
        <f>'Data Entry'!B1552</f>
        <v>0</v>
      </c>
      <c r="C1551">
        <f>'Data Entry'!C1552</f>
        <v>0</v>
      </c>
      <c r="D1551">
        <f>'Data Entry'!M1552</f>
        <v>0</v>
      </c>
      <c r="E1551">
        <f>'Data Entry'!N1552</f>
        <v>0</v>
      </c>
      <c r="F1551">
        <f>'Data Entry'!O1552</f>
        <v>0</v>
      </c>
      <c r="G1551">
        <f>'Data Entry'!P1552</f>
        <v>0</v>
      </c>
      <c r="H1551">
        <f>'Data Entry'!Q1552</f>
        <v>0</v>
      </c>
      <c r="I1551">
        <f>'Data Entry'!R1552</f>
        <v>0</v>
      </c>
      <c r="J1551">
        <f t="shared" si="264"/>
        <v>0</v>
      </c>
      <c r="K1551" s="1">
        <f>SUMIFS('I want to cry'!C$2:C$2000,'I want to cry'!$A$2:$A$2000,$B1551,'I want to cry'!$B$2:$B$2000,$C1551)</f>
        <v>0</v>
      </c>
      <c r="L1551" s="1">
        <f>SUMIFS('I want to cry'!D$2:D$2000,'I want to cry'!$A$2:$A$2000,$B1551,'I want to cry'!$B$2:$B$2000,$C1551)</f>
        <v>0</v>
      </c>
      <c r="M1551" s="1">
        <f>SUMIFS('I want to cry'!E$2:E$2000,'I want to cry'!$A$2:$A$2000,$B1551,'I want to cry'!$B$2:$B$2000,$C1551)</f>
        <v>0</v>
      </c>
      <c r="N1551" s="1">
        <f t="shared" si="265"/>
        <v>0</v>
      </c>
      <c r="O1551" s="1">
        <f t="shared" si="266"/>
        <v>0</v>
      </c>
      <c r="P1551" s="1">
        <f t="shared" si="267"/>
        <v>0</v>
      </c>
      <c r="Q1551" s="1">
        <f>SUMIF('I have a blue banner'!A$2:A$2000,D1551,'I have a blue banner'!L$2:L$2000)</f>
        <v>0</v>
      </c>
      <c r="R1551" s="1">
        <f>SUMIF('I have a blue banner'!A$2:A$2000,F1551,'I have a blue banner'!L$2:L$2000)</f>
        <v>0</v>
      </c>
      <c r="S1551" s="1">
        <f>SUMIF('I have a blue banner'!A$2:A$2000,I1551,'I have a blue banner'!L$2:L$2000)</f>
        <v>0</v>
      </c>
      <c r="T1551" s="1">
        <f>SUMIF('I wanna go biking'!A$2:A$1000,D1551,'I wanna go biking'!D$2:D$2000)</f>
        <v>0</v>
      </c>
      <c r="U1551" s="1">
        <f>SUMIF('I wanna go biking'!A$2:A$2000,F1551,'I wanna go biking'!D$2:D$2000)</f>
        <v>0</v>
      </c>
      <c r="V1551" s="1">
        <f>SUMIF('I wanna go biking'!A$2:A$2000,H1551,'I wanna go biking'!D$2:D$2000)</f>
        <v>0</v>
      </c>
      <c r="W1551">
        <f t="shared" si="268"/>
        <v>0</v>
      </c>
      <c r="X1551">
        <f t="shared" si="269"/>
        <v>0</v>
      </c>
      <c r="Y1551">
        <f t="shared" si="270"/>
        <v>0</v>
      </c>
      <c r="Z1551">
        <f t="shared" si="271"/>
        <v>0</v>
      </c>
      <c r="AA1551">
        <f t="shared" si="272"/>
        <v>0</v>
      </c>
      <c r="AB1551">
        <f t="shared" si="273"/>
        <v>0</v>
      </c>
      <c r="AC1551" s="25">
        <f t="shared" si="274"/>
        <v>0</v>
      </c>
    </row>
    <row r="1552" spans="1:29">
      <c r="A1552">
        <f>'Data Entry'!A1553</f>
        <v>0</v>
      </c>
      <c r="B1552">
        <f>'Data Entry'!B1553</f>
        <v>0</v>
      </c>
      <c r="C1552">
        <f>'Data Entry'!C1553</f>
        <v>0</v>
      </c>
      <c r="D1552">
        <f>'Data Entry'!M1553</f>
        <v>0</v>
      </c>
      <c r="E1552">
        <f>'Data Entry'!N1553</f>
        <v>0</v>
      </c>
      <c r="F1552">
        <f>'Data Entry'!O1553</f>
        <v>0</v>
      </c>
      <c r="G1552">
        <f>'Data Entry'!P1553</f>
        <v>0</v>
      </c>
      <c r="H1552">
        <f>'Data Entry'!Q1553</f>
        <v>0</v>
      </c>
      <c r="I1552">
        <f>'Data Entry'!R1553</f>
        <v>0</v>
      </c>
      <c r="J1552">
        <f t="shared" si="264"/>
        <v>0</v>
      </c>
      <c r="K1552" s="1">
        <f>SUMIFS('I want to cry'!C$2:C$2000,'I want to cry'!$A$2:$A$2000,$B1552,'I want to cry'!$B$2:$B$2000,$C1552)</f>
        <v>0</v>
      </c>
      <c r="L1552" s="1">
        <f>SUMIFS('I want to cry'!D$2:D$2000,'I want to cry'!$A$2:$A$2000,$B1552,'I want to cry'!$B$2:$B$2000,$C1552)</f>
        <v>0</v>
      </c>
      <c r="M1552" s="1">
        <f>SUMIFS('I want to cry'!E$2:E$2000,'I want to cry'!$A$2:$A$2000,$B1552,'I want to cry'!$B$2:$B$2000,$C1552)</f>
        <v>0</v>
      </c>
      <c r="N1552" s="1">
        <f t="shared" si="265"/>
        <v>0</v>
      </c>
      <c r="O1552" s="1">
        <f t="shared" si="266"/>
        <v>0</v>
      </c>
      <c r="P1552" s="1">
        <f t="shared" si="267"/>
        <v>0</v>
      </c>
      <c r="Q1552" s="1">
        <f>SUMIF('I have a blue banner'!A$2:A$2000,D1552,'I have a blue banner'!L$2:L$2000)</f>
        <v>0</v>
      </c>
      <c r="R1552" s="1">
        <f>SUMIF('I have a blue banner'!A$2:A$2000,F1552,'I have a blue banner'!L$2:L$2000)</f>
        <v>0</v>
      </c>
      <c r="S1552" s="1">
        <f>SUMIF('I have a blue banner'!A$2:A$2000,I1552,'I have a blue banner'!L$2:L$2000)</f>
        <v>0</v>
      </c>
      <c r="T1552" s="1">
        <f>SUMIF('I wanna go biking'!A$2:A$1000,D1552,'I wanna go biking'!D$2:D$2000)</f>
        <v>0</v>
      </c>
      <c r="U1552" s="1">
        <f>SUMIF('I wanna go biking'!A$2:A$2000,F1552,'I wanna go biking'!D$2:D$2000)</f>
        <v>0</v>
      </c>
      <c r="V1552" s="1">
        <f>SUMIF('I wanna go biking'!A$2:A$2000,H1552,'I wanna go biking'!D$2:D$2000)</f>
        <v>0</v>
      </c>
      <c r="W1552">
        <f t="shared" si="268"/>
        <v>0</v>
      </c>
      <c r="X1552">
        <f t="shared" si="269"/>
        <v>0</v>
      </c>
      <c r="Y1552">
        <f t="shared" si="270"/>
        <v>0</v>
      </c>
      <c r="Z1552">
        <f t="shared" si="271"/>
        <v>0</v>
      </c>
      <c r="AA1552">
        <f t="shared" si="272"/>
        <v>0</v>
      </c>
      <c r="AB1552">
        <f t="shared" si="273"/>
        <v>0</v>
      </c>
      <c r="AC1552" s="25">
        <f t="shared" si="274"/>
        <v>0</v>
      </c>
    </row>
    <row r="1553" spans="1:29">
      <c r="A1553">
        <f>'Data Entry'!A1554</f>
        <v>0</v>
      </c>
      <c r="B1553">
        <f>'Data Entry'!B1554</f>
        <v>0</v>
      </c>
      <c r="C1553">
        <f>'Data Entry'!C1554</f>
        <v>0</v>
      </c>
      <c r="D1553">
        <f>'Data Entry'!M1554</f>
        <v>0</v>
      </c>
      <c r="E1553">
        <f>'Data Entry'!N1554</f>
        <v>0</v>
      </c>
      <c r="F1553">
        <f>'Data Entry'!O1554</f>
        <v>0</v>
      </c>
      <c r="G1553">
        <f>'Data Entry'!P1554</f>
        <v>0</v>
      </c>
      <c r="H1553">
        <f>'Data Entry'!Q1554</f>
        <v>0</v>
      </c>
      <c r="I1553">
        <f>'Data Entry'!R1554</f>
        <v>0</v>
      </c>
      <c r="J1553">
        <f t="shared" si="264"/>
        <v>0</v>
      </c>
      <c r="K1553" s="1">
        <f>SUMIFS('I want to cry'!C$2:C$2000,'I want to cry'!$A$2:$A$2000,$B1553,'I want to cry'!$B$2:$B$2000,$C1553)</f>
        <v>0</v>
      </c>
      <c r="L1553" s="1">
        <f>SUMIFS('I want to cry'!D$2:D$2000,'I want to cry'!$A$2:$A$2000,$B1553,'I want to cry'!$B$2:$B$2000,$C1553)</f>
        <v>0</v>
      </c>
      <c r="M1553" s="1">
        <f>SUMIFS('I want to cry'!E$2:E$2000,'I want to cry'!$A$2:$A$2000,$B1553,'I want to cry'!$B$2:$B$2000,$C1553)</f>
        <v>0</v>
      </c>
      <c r="N1553" s="1">
        <f t="shared" si="265"/>
        <v>0</v>
      </c>
      <c r="O1553" s="1">
        <f t="shared" si="266"/>
        <v>0</v>
      </c>
      <c r="P1553" s="1">
        <f t="shared" si="267"/>
        <v>0</v>
      </c>
      <c r="Q1553" s="1">
        <f>SUMIF('I have a blue banner'!A$2:A$2000,D1553,'I have a blue banner'!L$2:L$2000)</f>
        <v>0</v>
      </c>
      <c r="R1553" s="1">
        <f>SUMIF('I have a blue banner'!A$2:A$2000,F1553,'I have a blue banner'!L$2:L$2000)</f>
        <v>0</v>
      </c>
      <c r="S1553" s="1">
        <f>SUMIF('I have a blue banner'!A$2:A$2000,I1553,'I have a blue banner'!L$2:L$2000)</f>
        <v>0</v>
      </c>
      <c r="T1553" s="1">
        <f>SUMIF('I wanna go biking'!A$2:A$1000,D1553,'I wanna go biking'!D$2:D$2000)</f>
        <v>0</v>
      </c>
      <c r="U1553" s="1">
        <f>SUMIF('I wanna go biking'!A$2:A$2000,F1553,'I wanna go biking'!D$2:D$2000)</f>
        <v>0</v>
      </c>
      <c r="V1553" s="1">
        <f>SUMIF('I wanna go biking'!A$2:A$2000,H1553,'I wanna go biking'!D$2:D$2000)</f>
        <v>0</v>
      </c>
      <c r="W1553">
        <f t="shared" si="268"/>
        <v>0</v>
      </c>
      <c r="X1553">
        <f t="shared" si="269"/>
        <v>0</v>
      </c>
      <c r="Y1553">
        <f t="shared" si="270"/>
        <v>0</v>
      </c>
      <c r="Z1553">
        <f t="shared" si="271"/>
        <v>0</v>
      </c>
      <c r="AA1553">
        <f t="shared" si="272"/>
        <v>0</v>
      </c>
      <c r="AB1553">
        <f t="shared" si="273"/>
        <v>0</v>
      </c>
      <c r="AC1553" s="25">
        <f t="shared" si="274"/>
        <v>0</v>
      </c>
    </row>
    <row r="1554" spans="1:29">
      <c r="A1554">
        <f>'Data Entry'!A1555</f>
        <v>0</v>
      </c>
      <c r="B1554">
        <f>'Data Entry'!B1555</f>
        <v>0</v>
      </c>
      <c r="C1554">
        <f>'Data Entry'!C1555</f>
        <v>0</v>
      </c>
      <c r="D1554">
        <f>'Data Entry'!M1555</f>
        <v>0</v>
      </c>
      <c r="E1554">
        <f>'Data Entry'!N1555</f>
        <v>0</v>
      </c>
      <c r="F1554">
        <f>'Data Entry'!O1555</f>
        <v>0</v>
      </c>
      <c r="G1554">
        <f>'Data Entry'!P1555</f>
        <v>0</v>
      </c>
      <c r="H1554">
        <f>'Data Entry'!Q1555</f>
        <v>0</v>
      </c>
      <c r="I1554">
        <f>'Data Entry'!R1555</f>
        <v>0</v>
      </c>
      <c r="J1554">
        <f t="shared" si="264"/>
        <v>0</v>
      </c>
      <c r="K1554" s="1">
        <f>SUMIFS('I want to cry'!C$2:C$2000,'I want to cry'!$A$2:$A$2000,$B1554,'I want to cry'!$B$2:$B$2000,$C1554)</f>
        <v>0</v>
      </c>
      <c r="L1554" s="1">
        <f>SUMIFS('I want to cry'!D$2:D$2000,'I want to cry'!$A$2:$A$2000,$B1554,'I want to cry'!$B$2:$B$2000,$C1554)</f>
        <v>0</v>
      </c>
      <c r="M1554" s="1">
        <f>SUMIFS('I want to cry'!E$2:E$2000,'I want to cry'!$A$2:$A$2000,$B1554,'I want to cry'!$B$2:$B$2000,$C1554)</f>
        <v>0</v>
      </c>
      <c r="N1554" s="1">
        <f t="shared" si="265"/>
        <v>0</v>
      </c>
      <c r="O1554" s="1">
        <f t="shared" si="266"/>
        <v>0</v>
      </c>
      <c r="P1554" s="1">
        <f t="shared" si="267"/>
        <v>0</v>
      </c>
      <c r="Q1554" s="1">
        <f>SUMIF('I have a blue banner'!A$2:A$2000,D1554,'I have a blue banner'!L$2:L$2000)</f>
        <v>0</v>
      </c>
      <c r="R1554" s="1">
        <f>SUMIF('I have a blue banner'!A$2:A$2000,F1554,'I have a blue banner'!L$2:L$2000)</f>
        <v>0</v>
      </c>
      <c r="S1554" s="1">
        <f>SUMIF('I have a blue banner'!A$2:A$2000,I1554,'I have a blue banner'!L$2:L$2000)</f>
        <v>0</v>
      </c>
      <c r="T1554" s="1">
        <f>SUMIF('I wanna go biking'!A$2:A$1000,D1554,'I wanna go biking'!D$2:D$2000)</f>
        <v>0</v>
      </c>
      <c r="U1554" s="1">
        <f>SUMIF('I wanna go biking'!A$2:A$2000,F1554,'I wanna go biking'!D$2:D$2000)</f>
        <v>0</v>
      </c>
      <c r="V1554" s="1">
        <f>SUMIF('I wanna go biking'!A$2:A$2000,H1554,'I wanna go biking'!D$2:D$2000)</f>
        <v>0</v>
      </c>
      <c r="W1554">
        <f t="shared" si="268"/>
        <v>0</v>
      </c>
      <c r="X1554">
        <f t="shared" si="269"/>
        <v>0</v>
      </c>
      <c r="Y1554">
        <f t="shared" si="270"/>
        <v>0</v>
      </c>
      <c r="Z1554">
        <f t="shared" si="271"/>
        <v>0</v>
      </c>
      <c r="AA1554">
        <f t="shared" si="272"/>
        <v>0</v>
      </c>
      <c r="AB1554">
        <f t="shared" si="273"/>
        <v>0</v>
      </c>
      <c r="AC1554" s="25">
        <f t="shared" si="274"/>
        <v>0</v>
      </c>
    </row>
    <row r="1555" spans="1:29">
      <c r="A1555">
        <f>'Data Entry'!A1556</f>
        <v>0</v>
      </c>
      <c r="B1555">
        <f>'Data Entry'!B1556</f>
        <v>0</v>
      </c>
      <c r="C1555">
        <f>'Data Entry'!C1556</f>
        <v>0</v>
      </c>
      <c r="D1555">
        <f>'Data Entry'!M1556</f>
        <v>0</v>
      </c>
      <c r="E1555">
        <f>'Data Entry'!N1556</f>
        <v>0</v>
      </c>
      <c r="F1555">
        <f>'Data Entry'!O1556</f>
        <v>0</v>
      </c>
      <c r="G1555">
        <f>'Data Entry'!P1556</f>
        <v>0</v>
      </c>
      <c r="H1555">
        <f>'Data Entry'!Q1556</f>
        <v>0</v>
      </c>
      <c r="I1555">
        <f>'Data Entry'!R1556</f>
        <v>0</v>
      </c>
      <c r="J1555">
        <f t="shared" si="264"/>
        <v>0</v>
      </c>
      <c r="K1555" s="1">
        <f>SUMIFS('I want to cry'!C$2:C$2000,'I want to cry'!$A$2:$A$2000,$B1555,'I want to cry'!$B$2:$B$2000,$C1555)</f>
        <v>0</v>
      </c>
      <c r="L1555" s="1">
        <f>SUMIFS('I want to cry'!D$2:D$2000,'I want to cry'!$A$2:$A$2000,$B1555,'I want to cry'!$B$2:$B$2000,$C1555)</f>
        <v>0</v>
      </c>
      <c r="M1555" s="1">
        <f>SUMIFS('I want to cry'!E$2:E$2000,'I want to cry'!$A$2:$A$2000,$B1555,'I want to cry'!$B$2:$B$2000,$C1555)</f>
        <v>0</v>
      </c>
      <c r="N1555" s="1">
        <f t="shared" si="265"/>
        <v>0</v>
      </c>
      <c r="O1555" s="1">
        <f t="shared" si="266"/>
        <v>0</v>
      </c>
      <c r="P1555" s="1">
        <f t="shared" si="267"/>
        <v>0</v>
      </c>
      <c r="Q1555" s="1">
        <f>SUMIF('I have a blue banner'!A$2:A$2000,D1555,'I have a blue banner'!L$2:L$2000)</f>
        <v>0</v>
      </c>
      <c r="R1555" s="1">
        <f>SUMIF('I have a blue banner'!A$2:A$2000,F1555,'I have a blue banner'!L$2:L$2000)</f>
        <v>0</v>
      </c>
      <c r="S1555" s="1">
        <f>SUMIF('I have a blue banner'!A$2:A$2000,I1555,'I have a blue banner'!L$2:L$2000)</f>
        <v>0</v>
      </c>
      <c r="T1555" s="1">
        <f>SUMIF('I wanna go biking'!A$2:A$1000,D1555,'I wanna go biking'!D$2:D$2000)</f>
        <v>0</v>
      </c>
      <c r="U1555" s="1">
        <f>SUMIF('I wanna go biking'!A$2:A$2000,F1555,'I wanna go biking'!D$2:D$2000)</f>
        <v>0</v>
      </c>
      <c r="V1555" s="1">
        <f>SUMIF('I wanna go biking'!A$2:A$2000,H1555,'I wanna go biking'!D$2:D$2000)</f>
        <v>0</v>
      </c>
      <c r="W1555">
        <f t="shared" si="268"/>
        <v>0</v>
      </c>
      <c r="X1555">
        <f t="shared" si="269"/>
        <v>0</v>
      </c>
      <c r="Y1555">
        <f t="shared" si="270"/>
        <v>0</v>
      </c>
      <c r="Z1555">
        <f t="shared" si="271"/>
        <v>0</v>
      </c>
      <c r="AA1555">
        <f t="shared" si="272"/>
        <v>0</v>
      </c>
      <c r="AB1555">
        <f t="shared" si="273"/>
        <v>0</v>
      </c>
      <c r="AC1555" s="25">
        <f t="shared" si="274"/>
        <v>0</v>
      </c>
    </row>
    <row r="1556" spans="1:29">
      <c r="A1556">
        <f>'Data Entry'!A1557</f>
        <v>0</v>
      </c>
      <c r="B1556">
        <f>'Data Entry'!B1557</f>
        <v>0</v>
      </c>
      <c r="C1556">
        <f>'Data Entry'!C1557</f>
        <v>0</v>
      </c>
      <c r="D1556">
        <f>'Data Entry'!M1557</f>
        <v>0</v>
      </c>
      <c r="E1556">
        <f>'Data Entry'!N1557</f>
        <v>0</v>
      </c>
      <c r="F1556">
        <f>'Data Entry'!O1557</f>
        <v>0</v>
      </c>
      <c r="G1556">
        <f>'Data Entry'!P1557</f>
        <v>0</v>
      </c>
      <c r="H1556">
        <f>'Data Entry'!Q1557</f>
        <v>0</v>
      </c>
      <c r="I1556">
        <f>'Data Entry'!R1557</f>
        <v>0</v>
      </c>
      <c r="J1556">
        <f t="shared" si="264"/>
        <v>0</v>
      </c>
      <c r="K1556" s="1">
        <f>SUMIFS('I want to cry'!C$2:C$2000,'I want to cry'!$A$2:$A$2000,$B1556,'I want to cry'!$B$2:$B$2000,$C1556)</f>
        <v>0</v>
      </c>
      <c r="L1556" s="1">
        <f>SUMIFS('I want to cry'!D$2:D$2000,'I want to cry'!$A$2:$A$2000,$B1556,'I want to cry'!$B$2:$B$2000,$C1556)</f>
        <v>0</v>
      </c>
      <c r="M1556" s="1">
        <f>SUMIFS('I want to cry'!E$2:E$2000,'I want to cry'!$A$2:$A$2000,$B1556,'I want to cry'!$B$2:$B$2000,$C1556)</f>
        <v>0</v>
      </c>
      <c r="N1556" s="1">
        <f t="shared" si="265"/>
        <v>0</v>
      </c>
      <c r="O1556" s="1">
        <f t="shared" si="266"/>
        <v>0</v>
      </c>
      <c r="P1556" s="1">
        <f t="shared" si="267"/>
        <v>0</v>
      </c>
      <c r="Q1556" s="1">
        <f>SUMIF('I have a blue banner'!A$2:A$2000,D1556,'I have a blue banner'!L$2:L$2000)</f>
        <v>0</v>
      </c>
      <c r="R1556" s="1">
        <f>SUMIF('I have a blue banner'!A$2:A$2000,F1556,'I have a blue banner'!L$2:L$2000)</f>
        <v>0</v>
      </c>
      <c r="S1556" s="1">
        <f>SUMIF('I have a blue banner'!A$2:A$2000,I1556,'I have a blue banner'!L$2:L$2000)</f>
        <v>0</v>
      </c>
      <c r="T1556" s="1">
        <f>SUMIF('I wanna go biking'!A$2:A$1000,D1556,'I wanna go biking'!D$2:D$2000)</f>
        <v>0</v>
      </c>
      <c r="U1556" s="1">
        <f>SUMIF('I wanna go biking'!A$2:A$2000,F1556,'I wanna go biking'!D$2:D$2000)</f>
        <v>0</v>
      </c>
      <c r="V1556" s="1">
        <f>SUMIF('I wanna go biking'!A$2:A$2000,H1556,'I wanna go biking'!D$2:D$2000)</f>
        <v>0</v>
      </c>
      <c r="W1556">
        <f t="shared" si="268"/>
        <v>0</v>
      </c>
      <c r="X1556">
        <f t="shared" si="269"/>
        <v>0</v>
      </c>
      <c r="Y1556">
        <f t="shared" si="270"/>
        <v>0</v>
      </c>
      <c r="Z1556">
        <f t="shared" si="271"/>
        <v>0</v>
      </c>
      <c r="AA1556">
        <f t="shared" si="272"/>
        <v>0</v>
      </c>
      <c r="AB1556">
        <f t="shared" si="273"/>
        <v>0</v>
      </c>
      <c r="AC1556" s="25">
        <f t="shared" si="274"/>
        <v>0</v>
      </c>
    </row>
    <row r="1557" spans="1:29">
      <c r="A1557">
        <f>'Data Entry'!A1558</f>
        <v>0</v>
      </c>
      <c r="B1557">
        <f>'Data Entry'!B1558</f>
        <v>0</v>
      </c>
      <c r="C1557">
        <f>'Data Entry'!C1558</f>
        <v>0</v>
      </c>
      <c r="D1557">
        <f>'Data Entry'!M1558</f>
        <v>0</v>
      </c>
      <c r="E1557">
        <f>'Data Entry'!N1558</f>
        <v>0</v>
      </c>
      <c r="F1557">
        <f>'Data Entry'!O1558</f>
        <v>0</v>
      </c>
      <c r="G1557">
        <f>'Data Entry'!P1558</f>
        <v>0</v>
      </c>
      <c r="H1557">
        <f>'Data Entry'!Q1558</f>
        <v>0</v>
      </c>
      <c r="I1557">
        <f>'Data Entry'!R1558</f>
        <v>0</v>
      </c>
      <c r="J1557">
        <f t="shared" si="264"/>
        <v>0</v>
      </c>
      <c r="K1557" s="1">
        <f>SUMIFS('I want to cry'!C$2:C$2000,'I want to cry'!$A$2:$A$2000,$B1557,'I want to cry'!$B$2:$B$2000,$C1557)</f>
        <v>0</v>
      </c>
      <c r="L1557" s="1">
        <f>SUMIFS('I want to cry'!D$2:D$2000,'I want to cry'!$A$2:$A$2000,$B1557,'I want to cry'!$B$2:$B$2000,$C1557)</f>
        <v>0</v>
      </c>
      <c r="M1557" s="1">
        <f>SUMIFS('I want to cry'!E$2:E$2000,'I want to cry'!$A$2:$A$2000,$B1557,'I want to cry'!$B$2:$B$2000,$C1557)</f>
        <v>0</v>
      </c>
      <c r="N1557" s="1">
        <f t="shared" si="265"/>
        <v>0</v>
      </c>
      <c r="O1557" s="1">
        <f t="shared" si="266"/>
        <v>0</v>
      </c>
      <c r="P1557" s="1">
        <f t="shared" si="267"/>
        <v>0</v>
      </c>
      <c r="Q1557" s="1">
        <f>SUMIF('I have a blue banner'!A$2:A$2000,D1557,'I have a blue banner'!L$2:L$2000)</f>
        <v>0</v>
      </c>
      <c r="R1557" s="1">
        <f>SUMIF('I have a blue banner'!A$2:A$2000,F1557,'I have a blue banner'!L$2:L$2000)</f>
        <v>0</v>
      </c>
      <c r="S1557" s="1">
        <f>SUMIF('I have a blue banner'!A$2:A$2000,I1557,'I have a blue banner'!L$2:L$2000)</f>
        <v>0</v>
      </c>
      <c r="T1557" s="1">
        <f>SUMIF('I wanna go biking'!A$2:A$1000,D1557,'I wanna go biking'!D$2:D$2000)</f>
        <v>0</v>
      </c>
      <c r="U1557" s="1">
        <f>SUMIF('I wanna go biking'!A$2:A$2000,F1557,'I wanna go biking'!D$2:D$2000)</f>
        <v>0</v>
      </c>
      <c r="V1557" s="1">
        <f>SUMIF('I wanna go biking'!A$2:A$2000,H1557,'I wanna go biking'!D$2:D$2000)</f>
        <v>0</v>
      </c>
      <c r="W1557">
        <f t="shared" si="268"/>
        <v>0</v>
      </c>
      <c r="X1557">
        <f t="shared" si="269"/>
        <v>0</v>
      </c>
      <c r="Y1557">
        <f t="shared" si="270"/>
        <v>0</v>
      </c>
      <c r="Z1557">
        <f t="shared" si="271"/>
        <v>0</v>
      </c>
      <c r="AA1557">
        <f t="shared" si="272"/>
        <v>0</v>
      </c>
      <c r="AB1557">
        <f t="shared" si="273"/>
        <v>0</v>
      </c>
      <c r="AC1557" s="25">
        <f t="shared" si="274"/>
        <v>0</v>
      </c>
    </row>
    <row r="1558" spans="1:29">
      <c r="A1558">
        <f>'Data Entry'!A1559</f>
        <v>0</v>
      </c>
      <c r="B1558">
        <f>'Data Entry'!B1559</f>
        <v>0</v>
      </c>
      <c r="C1558">
        <f>'Data Entry'!C1559</f>
        <v>0</v>
      </c>
      <c r="D1558">
        <f>'Data Entry'!M1559</f>
        <v>0</v>
      </c>
      <c r="E1558">
        <f>'Data Entry'!N1559</f>
        <v>0</v>
      </c>
      <c r="F1558">
        <f>'Data Entry'!O1559</f>
        <v>0</v>
      </c>
      <c r="G1558">
        <f>'Data Entry'!P1559</f>
        <v>0</v>
      </c>
      <c r="H1558">
        <f>'Data Entry'!Q1559</f>
        <v>0</v>
      </c>
      <c r="I1558">
        <f>'Data Entry'!R1559</f>
        <v>0</v>
      </c>
      <c r="J1558">
        <f t="shared" si="264"/>
        <v>0</v>
      </c>
      <c r="K1558" s="1">
        <f>SUMIFS('I want to cry'!C$2:C$2000,'I want to cry'!$A$2:$A$2000,$B1558,'I want to cry'!$B$2:$B$2000,$C1558)</f>
        <v>0</v>
      </c>
      <c r="L1558" s="1">
        <f>SUMIFS('I want to cry'!D$2:D$2000,'I want to cry'!$A$2:$A$2000,$B1558,'I want to cry'!$B$2:$B$2000,$C1558)</f>
        <v>0</v>
      </c>
      <c r="M1558" s="1">
        <f>SUMIFS('I want to cry'!E$2:E$2000,'I want to cry'!$A$2:$A$2000,$B1558,'I want to cry'!$B$2:$B$2000,$C1558)</f>
        <v>0</v>
      </c>
      <c r="N1558" s="1">
        <f t="shared" si="265"/>
        <v>0</v>
      </c>
      <c r="O1558" s="1">
        <f t="shared" si="266"/>
        <v>0</v>
      </c>
      <c r="P1558" s="1">
        <f t="shared" si="267"/>
        <v>0</v>
      </c>
      <c r="Q1558" s="1">
        <f>SUMIF('I have a blue banner'!A$2:A$2000,D1558,'I have a blue banner'!L$2:L$2000)</f>
        <v>0</v>
      </c>
      <c r="R1558" s="1">
        <f>SUMIF('I have a blue banner'!A$2:A$2000,F1558,'I have a blue banner'!L$2:L$2000)</f>
        <v>0</v>
      </c>
      <c r="S1558" s="1">
        <f>SUMIF('I have a blue banner'!A$2:A$2000,I1558,'I have a blue banner'!L$2:L$2000)</f>
        <v>0</v>
      </c>
      <c r="T1558" s="1">
        <f>SUMIF('I wanna go biking'!A$2:A$1000,D1558,'I wanna go biking'!D$2:D$2000)</f>
        <v>0</v>
      </c>
      <c r="U1558" s="1">
        <f>SUMIF('I wanna go biking'!A$2:A$2000,F1558,'I wanna go biking'!D$2:D$2000)</f>
        <v>0</v>
      </c>
      <c r="V1558" s="1">
        <f>SUMIF('I wanna go biking'!A$2:A$2000,H1558,'I wanna go biking'!D$2:D$2000)</f>
        <v>0</v>
      </c>
      <c r="W1558">
        <f t="shared" si="268"/>
        <v>0</v>
      </c>
      <c r="X1558">
        <f t="shared" si="269"/>
        <v>0</v>
      </c>
      <c r="Y1558">
        <f t="shared" si="270"/>
        <v>0</v>
      </c>
      <c r="Z1558">
        <f t="shared" si="271"/>
        <v>0</v>
      </c>
      <c r="AA1558">
        <f t="shared" si="272"/>
        <v>0</v>
      </c>
      <c r="AB1558">
        <f t="shared" si="273"/>
        <v>0</v>
      </c>
      <c r="AC1558" s="25">
        <f t="shared" si="274"/>
        <v>0</v>
      </c>
    </row>
    <row r="1559" spans="1:29">
      <c r="A1559">
        <f>'Data Entry'!A1560</f>
        <v>0</v>
      </c>
      <c r="B1559">
        <f>'Data Entry'!B1560</f>
        <v>0</v>
      </c>
      <c r="C1559">
        <f>'Data Entry'!C1560</f>
        <v>0</v>
      </c>
      <c r="D1559">
        <f>'Data Entry'!M1560</f>
        <v>0</v>
      </c>
      <c r="E1559">
        <f>'Data Entry'!N1560</f>
        <v>0</v>
      </c>
      <c r="F1559">
        <f>'Data Entry'!O1560</f>
        <v>0</v>
      </c>
      <c r="G1559">
        <f>'Data Entry'!P1560</f>
        <v>0</v>
      </c>
      <c r="H1559">
        <f>'Data Entry'!Q1560</f>
        <v>0</v>
      </c>
      <c r="I1559">
        <f>'Data Entry'!R1560</f>
        <v>0</v>
      </c>
      <c r="J1559">
        <f t="shared" si="264"/>
        <v>0</v>
      </c>
      <c r="K1559" s="1">
        <f>SUMIFS('I want to cry'!C$2:C$2000,'I want to cry'!$A$2:$A$2000,$B1559,'I want to cry'!$B$2:$B$2000,$C1559)</f>
        <v>0</v>
      </c>
      <c r="L1559" s="1">
        <f>SUMIFS('I want to cry'!D$2:D$2000,'I want to cry'!$A$2:$A$2000,$B1559,'I want to cry'!$B$2:$B$2000,$C1559)</f>
        <v>0</v>
      </c>
      <c r="M1559" s="1">
        <f>SUMIFS('I want to cry'!E$2:E$2000,'I want to cry'!$A$2:$A$2000,$B1559,'I want to cry'!$B$2:$B$2000,$C1559)</f>
        <v>0</v>
      </c>
      <c r="N1559" s="1">
        <f t="shared" si="265"/>
        <v>0</v>
      </c>
      <c r="O1559" s="1">
        <f t="shared" si="266"/>
        <v>0</v>
      </c>
      <c r="P1559" s="1">
        <f t="shared" si="267"/>
        <v>0</v>
      </c>
      <c r="Q1559" s="1">
        <f>SUMIF('I have a blue banner'!A$2:A$2000,D1559,'I have a blue banner'!L$2:L$2000)</f>
        <v>0</v>
      </c>
      <c r="R1559" s="1">
        <f>SUMIF('I have a blue banner'!A$2:A$2000,F1559,'I have a blue banner'!L$2:L$2000)</f>
        <v>0</v>
      </c>
      <c r="S1559" s="1">
        <f>SUMIF('I have a blue banner'!A$2:A$2000,I1559,'I have a blue banner'!L$2:L$2000)</f>
        <v>0</v>
      </c>
      <c r="T1559" s="1">
        <f>SUMIF('I wanna go biking'!A$2:A$1000,D1559,'I wanna go biking'!D$2:D$2000)</f>
        <v>0</v>
      </c>
      <c r="U1559" s="1">
        <f>SUMIF('I wanna go biking'!A$2:A$2000,F1559,'I wanna go biking'!D$2:D$2000)</f>
        <v>0</v>
      </c>
      <c r="V1559" s="1">
        <f>SUMIF('I wanna go biking'!A$2:A$2000,H1559,'I wanna go biking'!D$2:D$2000)</f>
        <v>0</v>
      </c>
      <c r="W1559">
        <f t="shared" si="268"/>
        <v>0</v>
      </c>
      <c r="X1559">
        <f t="shared" si="269"/>
        <v>0</v>
      </c>
      <c r="Y1559">
        <f t="shared" si="270"/>
        <v>0</v>
      </c>
      <c r="Z1559">
        <f t="shared" si="271"/>
        <v>0</v>
      </c>
      <c r="AA1559">
        <f t="shared" si="272"/>
        <v>0</v>
      </c>
      <c r="AB1559">
        <f t="shared" si="273"/>
        <v>0</v>
      </c>
      <c r="AC1559" s="25">
        <f t="shared" si="274"/>
        <v>0</v>
      </c>
    </row>
    <row r="1560" spans="1:29">
      <c r="A1560">
        <f>'Data Entry'!A1561</f>
        <v>0</v>
      </c>
      <c r="B1560">
        <f>'Data Entry'!B1561</f>
        <v>0</v>
      </c>
      <c r="C1560">
        <f>'Data Entry'!C1561</f>
        <v>0</v>
      </c>
      <c r="D1560">
        <f>'Data Entry'!M1561</f>
        <v>0</v>
      </c>
      <c r="E1560">
        <f>'Data Entry'!N1561</f>
        <v>0</v>
      </c>
      <c r="F1560">
        <f>'Data Entry'!O1561</f>
        <v>0</v>
      </c>
      <c r="G1560">
        <f>'Data Entry'!P1561</f>
        <v>0</v>
      </c>
      <c r="H1560">
        <f>'Data Entry'!Q1561</f>
        <v>0</v>
      </c>
      <c r="I1560">
        <f>'Data Entry'!R1561</f>
        <v>0</v>
      </c>
      <c r="J1560">
        <f t="shared" si="264"/>
        <v>0</v>
      </c>
      <c r="K1560" s="1">
        <f>SUMIFS('I want to cry'!C$2:C$2000,'I want to cry'!$A$2:$A$2000,$B1560,'I want to cry'!$B$2:$B$2000,$C1560)</f>
        <v>0</v>
      </c>
      <c r="L1560" s="1">
        <f>SUMIFS('I want to cry'!D$2:D$2000,'I want to cry'!$A$2:$A$2000,$B1560,'I want to cry'!$B$2:$B$2000,$C1560)</f>
        <v>0</v>
      </c>
      <c r="M1560" s="1">
        <f>SUMIFS('I want to cry'!E$2:E$2000,'I want to cry'!$A$2:$A$2000,$B1560,'I want to cry'!$B$2:$B$2000,$C1560)</f>
        <v>0</v>
      </c>
      <c r="N1560" s="1">
        <f t="shared" si="265"/>
        <v>0</v>
      </c>
      <c r="O1560" s="1">
        <f t="shared" si="266"/>
        <v>0</v>
      </c>
      <c r="P1560" s="1">
        <f t="shared" si="267"/>
        <v>0</v>
      </c>
      <c r="Q1560" s="1">
        <f>SUMIF('I have a blue banner'!A$2:A$2000,D1560,'I have a blue banner'!L$2:L$2000)</f>
        <v>0</v>
      </c>
      <c r="R1560" s="1">
        <f>SUMIF('I have a blue banner'!A$2:A$2000,F1560,'I have a blue banner'!L$2:L$2000)</f>
        <v>0</v>
      </c>
      <c r="S1560" s="1">
        <f>SUMIF('I have a blue banner'!A$2:A$2000,I1560,'I have a blue banner'!L$2:L$2000)</f>
        <v>0</v>
      </c>
      <c r="T1560" s="1">
        <f>SUMIF('I wanna go biking'!A$2:A$1000,D1560,'I wanna go biking'!D$2:D$2000)</f>
        <v>0</v>
      </c>
      <c r="U1560" s="1">
        <f>SUMIF('I wanna go biking'!A$2:A$2000,F1560,'I wanna go biking'!D$2:D$2000)</f>
        <v>0</v>
      </c>
      <c r="V1560" s="1">
        <f>SUMIF('I wanna go biking'!A$2:A$2000,H1560,'I wanna go biking'!D$2:D$2000)</f>
        <v>0</v>
      </c>
      <c r="W1560">
        <f t="shared" si="268"/>
        <v>0</v>
      </c>
      <c r="X1560">
        <f t="shared" si="269"/>
        <v>0</v>
      </c>
      <c r="Y1560">
        <f t="shared" si="270"/>
        <v>0</v>
      </c>
      <c r="Z1560">
        <f t="shared" si="271"/>
        <v>0</v>
      </c>
      <c r="AA1560">
        <f t="shared" si="272"/>
        <v>0</v>
      </c>
      <c r="AB1560">
        <f t="shared" si="273"/>
        <v>0</v>
      </c>
      <c r="AC1560" s="25">
        <f t="shared" si="274"/>
        <v>0</v>
      </c>
    </row>
    <row r="1561" spans="1:29">
      <c r="A1561">
        <f>'Data Entry'!A1562</f>
        <v>0</v>
      </c>
      <c r="B1561">
        <f>'Data Entry'!B1562</f>
        <v>0</v>
      </c>
      <c r="C1561">
        <f>'Data Entry'!C1562</f>
        <v>0</v>
      </c>
      <c r="D1561">
        <f>'Data Entry'!M1562</f>
        <v>0</v>
      </c>
      <c r="E1561">
        <f>'Data Entry'!N1562</f>
        <v>0</v>
      </c>
      <c r="F1561">
        <f>'Data Entry'!O1562</f>
        <v>0</v>
      </c>
      <c r="G1561">
        <f>'Data Entry'!P1562</f>
        <v>0</v>
      </c>
      <c r="H1561">
        <f>'Data Entry'!Q1562</f>
        <v>0</v>
      </c>
      <c r="I1561">
        <f>'Data Entry'!R1562</f>
        <v>0</v>
      </c>
      <c r="J1561">
        <f t="shared" si="264"/>
        <v>0</v>
      </c>
      <c r="K1561" s="1">
        <f>SUMIFS('I want to cry'!C$2:C$2000,'I want to cry'!$A$2:$A$2000,$B1561,'I want to cry'!$B$2:$B$2000,$C1561)</f>
        <v>0</v>
      </c>
      <c r="L1561" s="1">
        <f>SUMIFS('I want to cry'!D$2:D$2000,'I want to cry'!$A$2:$A$2000,$B1561,'I want to cry'!$B$2:$B$2000,$C1561)</f>
        <v>0</v>
      </c>
      <c r="M1561" s="1">
        <f>SUMIFS('I want to cry'!E$2:E$2000,'I want to cry'!$A$2:$A$2000,$B1561,'I want to cry'!$B$2:$B$2000,$C1561)</f>
        <v>0</v>
      </c>
      <c r="N1561" s="1">
        <f t="shared" si="265"/>
        <v>0</v>
      </c>
      <c r="O1561" s="1">
        <f t="shared" si="266"/>
        <v>0</v>
      </c>
      <c r="P1561" s="1">
        <f t="shared" si="267"/>
        <v>0</v>
      </c>
      <c r="Q1561" s="1">
        <f>SUMIF('I have a blue banner'!A$2:A$2000,D1561,'I have a blue banner'!L$2:L$2000)</f>
        <v>0</v>
      </c>
      <c r="R1561" s="1">
        <f>SUMIF('I have a blue banner'!A$2:A$2000,F1561,'I have a blue banner'!L$2:L$2000)</f>
        <v>0</v>
      </c>
      <c r="S1561" s="1">
        <f>SUMIF('I have a blue banner'!A$2:A$2000,I1561,'I have a blue banner'!L$2:L$2000)</f>
        <v>0</v>
      </c>
      <c r="T1561" s="1">
        <f>SUMIF('I wanna go biking'!A$2:A$1000,D1561,'I wanna go biking'!D$2:D$2000)</f>
        <v>0</v>
      </c>
      <c r="U1561" s="1">
        <f>SUMIF('I wanna go biking'!A$2:A$2000,F1561,'I wanna go biking'!D$2:D$2000)</f>
        <v>0</v>
      </c>
      <c r="V1561" s="1">
        <f>SUMIF('I wanna go biking'!A$2:A$2000,H1561,'I wanna go biking'!D$2:D$2000)</f>
        <v>0</v>
      </c>
      <c r="W1561">
        <f t="shared" si="268"/>
        <v>0</v>
      </c>
      <c r="X1561">
        <f t="shared" si="269"/>
        <v>0</v>
      </c>
      <c r="Y1561">
        <f t="shared" si="270"/>
        <v>0</v>
      </c>
      <c r="Z1561">
        <f t="shared" si="271"/>
        <v>0</v>
      </c>
      <c r="AA1561">
        <f t="shared" si="272"/>
        <v>0</v>
      </c>
      <c r="AB1561">
        <f t="shared" si="273"/>
        <v>0</v>
      </c>
      <c r="AC1561" s="25">
        <f t="shared" si="274"/>
        <v>0</v>
      </c>
    </row>
    <row r="1562" spans="1:29">
      <c r="A1562">
        <f>'Data Entry'!A1563</f>
        <v>0</v>
      </c>
      <c r="B1562">
        <f>'Data Entry'!B1563</f>
        <v>0</v>
      </c>
      <c r="C1562">
        <f>'Data Entry'!C1563</f>
        <v>0</v>
      </c>
      <c r="D1562">
        <f>'Data Entry'!M1563</f>
        <v>0</v>
      </c>
      <c r="E1562">
        <f>'Data Entry'!N1563</f>
        <v>0</v>
      </c>
      <c r="F1562">
        <f>'Data Entry'!O1563</f>
        <v>0</v>
      </c>
      <c r="G1562">
        <f>'Data Entry'!P1563</f>
        <v>0</v>
      </c>
      <c r="H1562">
        <f>'Data Entry'!Q1563</f>
        <v>0</v>
      </c>
      <c r="I1562">
        <f>'Data Entry'!R1563</f>
        <v>0</v>
      </c>
      <c r="J1562">
        <f t="shared" si="264"/>
        <v>0</v>
      </c>
      <c r="K1562" s="1">
        <f>SUMIFS('I want to cry'!C$2:C$2000,'I want to cry'!$A$2:$A$2000,$B1562,'I want to cry'!$B$2:$B$2000,$C1562)</f>
        <v>0</v>
      </c>
      <c r="L1562" s="1">
        <f>SUMIFS('I want to cry'!D$2:D$2000,'I want to cry'!$A$2:$A$2000,$B1562,'I want to cry'!$B$2:$B$2000,$C1562)</f>
        <v>0</v>
      </c>
      <c r="M1562" s="1">
        <f>SUMIFS('I want to cry'!E$2:E$2000,'I want to cry'!$A$2:$A$2000,$B1562,'I want to cry'!$B$2:$B$2000,$C1562)</f>
        <v>0</v>
      </c>
      <c r="N1562" s="1">
        <f t="shared" si="265"/>
        <v>0</v>
      </c>
      <c r="O1562" s="1">
        <f t="shared" si="266"/>
        <v>0</v>
      </c>
      <c r="P1562" s="1">
        <f t="shared" si="267"/>
        <v>0</v>
      </c>
      <c r="Q1562" s="1">
        <f>SUMIF('I have a blue banner'!A$2:A$2000,D1562,'I have a blue banner'!L$2:L$2000)</f>
        <v>0</v>
      </c>
      <c r="R1562" s="1">
        <f>SUMIF('I have a blue banner'!A$2:A$2000,F1562,'I have a blue banner'!L$2:L$2000)</f>
        <v>0</v>
      </c>
      <c r="S1562" s="1">
        <f>SUMIF('I have a blue banner'!A$2:A$2000,I1562,'I have a blue banner'!L$2:L$2000)</f>
        <v>0</v>
      </c>
      <c r="T1562" s="1">
        <f>SUMIF('I wanna go biking'!A$2:A$1000,D1562,'I wanna go biking'!D$2:D$2000)</f>
        <v>0</v>
      </c>
      <c r="U1562" s="1">
        <f>SUMIF('I wanna go biking'!A$2:A$2000,F1562,'I wanna go biking'!D$2:D$2000)</f>
        <v>0</v>
      </c>
      <c r="V1562" s="1">
        <f>SUMIF('I wanna go biking'!A$2:A$2000,H1562,'I wanna go biking'!D$2:D$2000)</f>
        <v>0</v>
      </c>
      <c r="W1562">
        <f t="shared" si="268"/>
        <v>0</v>
      </c>
      <c r="X1562">
        <f t="shared" si="269"/>
        <v>0</v>
      </c>
      <c r="Y1562">
        <f t="shared" si="270"/>
        <v>0</v>
      </c>
      <c r="Z1562">
        <f t="shared" si="271"/>
        <v>0</v>
      </c>
      <c r="AA1562">
        <f t="shared" si="272"/>
        <v>0</v>
      </c>
      <c r="AB1562">
        <f t="shared" si="273"/>
        <v>0</v>
      </c>
      <c r="AC1562" s="25">
        <f t="shared" si="274"/>
        <v>0</v>
      </c>
    </row>
    <row r="1563" spans="1:29">
      <c r="A1563">
        <f>'Data Entry'!A1564</f>
        <v>0</v>
      </c>
      <c r="B1563">
        <f>'Data Entry'!B1564</f>
        <v>0</v>
      </c>
      <c r="C1563">
        <f>'Data Entry'!C1564</f>
        <v>0</v>
      </c>
      <c r="D1563">
        <f>'Data Entry'!M1564</f>
        <v>0</v>
      </c>
      <c r="E1563">
        <f>'Data Entry'!N1564</f>
        <v>0</v>
      </c>
      <c r="F1563">
        <f>'Data Entry'!O1564</f>
        <v>0</v>
      </c>
      <c r="G1563">
        <f>'Data Entry'!P1564</f>
        <v>0</v>
      </c>
      <c r="H1563">
        <f>'Data Entry'!Q1564</f>
        <v>0</v>
      </c>
      <c r="I1563">
        <f>'Data Entry'!R1564</f>
        <v>0</v>
      </c>
      <c r="J1563">
        <f t="shared" si="264"/>
        <v>0</v>
      </c>
      <c r="K1563" s="1">
        <f>SUMIFS('I want to cry'!C$2:C$2000,'I want to cry'!$A$2:$A$2000,$B1563,'I want to cry'!$B$2:$B$2000,$C1563)</f>
        <v>0</v>
      </c>
      <c r="L1563" s="1">
        <f>SUMIFS('I want to cry'!D$2:D$2000,'I want to cry'!$A$2:$A$2000,$B1563,'I want to cry'!$B$2:$B$2000,$C1563)</f>
        <v>0</v>
      </c>
      <c r="M1563" s="1">
        <f>SUMIFS('I want to cry'!E$2:E$2000,'I want to cry'!$A$2:$A$2000,$B1563,'I want to cry'!$B$2:$B$2000,$C1563)</f>
        <v>0</v>
      </c>
      <c r="N1563" s="1">
        <f t="shared" si="265"/>
        <v>0</v>
      </c>
      <c r="O1563" s="1">
        <f t="shared" si="266"/>
        <v>0</v>
      </c>
      <c r="P1563" s="1">
        <f t="shared" si="267"/>
        <v>0</v>
      </c>
      <c r="Q1563" s="1">
        <f>SUMIF('I have a blue banner'!A$2:A$2000,D1563,'I have a blue banner'!L$2:L$2000)</f>
        <v>0</v>
      </c>
      <c r="R1563" s="1">
        <f>SUMIF('I have a blue banner'!A$2:A$2000,F1563,'I have a blue banner'!L$2:L$2000)</f>
        <v>0</v>
      </c>
      <c r="S1563" s="1">
        <f>SUMIF('I have a blue banner'!A$2:A$2000,I1563,'I have a blue banner'!L$2:L$2000)</f>
        <v>0</v>
      </c>
      <c r="T1563" s="1">
        <f>SUMIF('I wanna go biking'!A$2:A$1000,D1563,'I wanna go biking'!D$2:D$2000)</f>
        <v>0</v>
      </c>
      <c r="U1563" s="1">
        <f>SUMIF('I wanna go biking'!A$2:A$2000,F1563,'I wanna go biking'!D$2:D$2000)</f>
        <v>0</v>
      </c>
      <c r="V1563" s="1">
        <f>SUMIF('I wanna go biking'!A$2:A$2000,H1563,'I wanna go biking'!D$2:D$2000)</f>
        <v>0</v>
      </c>
      <c r="W1563">
        <f t="shared" si="268"/>
        <v>0</v>
      </c>
      <c r="X1563">
        <f t="shared" si="269"/>
        <v>0</v>
      </c>
      <c r="Y1563">
        <f t="shared" si="270"/>
        <v>0</v>
      </c>
      <c r="Z1563">
        <f t="shared" si="271"/>
        <v>0</v>
      </c>
      <c r="AA1563">
        <f t="shared" si="272"/>
        <v>0</v>
      </c>
      <c r="AB1563">
        <f t="shared" si="273"/>
        <v>0</v>
      </c>
      <c r="AC1563" s="25">
        <f t="shared" si="274"/>
        <v>0</v>
      </c>
    </row>
    <row r="1564" spans="1:29">
      <c r="A1564">
        <f>'Data Entry'!A1565</f>
        <v>0</v>
      </c>
      <c r="B1564">
        <f>'Data Entry'!B1565</f>
        <v>0</v>
      </c>
      <c r="C1564">
        <f>'Data Entry'!C1565</f>
        <v>0</v>
      </c>
      <c r="D1564">
        <f>'Data Entry'!M1565</f>
        <v>0</v>
      </c>
      <c r="E1564">
        <f>'Data Entry'!N1565</f>
        <v>0</v>
      </c>
      <c r="F1564">
        <f>'Data Entry'!O1565</f>
        <v>0</v>
      </c>
      <c r="G1564">
        <f>'Data Entry'!P1565</f>
        <v>0</v>
      </c>
      <c r="H1564">
        <f>'Data Entry'!Q1565</f>
        <v>0</v>
      </c>
      <c r="I1564">
        <f>'Data Entry'!R1565</f>
        <v>0</v>
      </c>
      <c r="J1564">
        <f t="shared" si="264"/>
        <v>0</v>
      </c>
      <c r="K1564" s="1">
        <f>SUMIFS('I want to cry'!C$2:C$2000,'I want to cry'!$A$2:$A$2000,$B1564,'I want to cry'!$B$2:$B$2000,$C1564)</f>
        <v>0</v>
      </c>
      <c r="L1564" s="1">
        <f>SUMIFS('I want to cry'!D$2:D$2000,'I want to cry'!$A$2:$A$2000,$B1564,'I want to cry'!$B$2:$B$2000,$C1564)</f>
        <v>0</v>
      </c>
      <c r="M1564" s="1">
        <f>SUMIFS('I want to cry'!E$2:E$2000,'I want to cry'!$A$2:$A$2000,$B1564,'I want to cry'!$B$2:$B$2000,$C1564)</f>
        <v>0</v>
      </c>
      <c r="N1564" s="1">
        <f t="shared" si="265"/>
        <v>0</v>
      </c>
      <c r="O1564" s="1">
        <f t="shared" si="266"/>
        <v>0</v>
      </c>
      <c r="P1564" s="1">
        <f t="shared" si="267"/>
        <v>0</v>
      </c>
      <c r="Q1564" s="1">
        <f>SUMIF('I have a blue banner'!A$2:A$2000,D1564,'I have a blue banner'!L$2:L$2000)</f>
        <v>0</v>
      </c>
      <c r="R1564" s="1">
        <f>SUMIF('I have a blue banner'!A$2:A$2000,F1564,'I have a blue banner'!L$2:L$2000)</f>
        <v>0</v>
      </c>
      <c r="S1564" s="1">
        <f>SUMIF('I have a blue banner'!A$2:A$2000,I1564,'I have a blue banner'!L$2:L$2000)</f>
        <v>0</v>
      </c>
      <c r="T1564" s="1">
        <f>SUMIF('I wanna go biking'!A$2:A$1000,D1564,'I wanna go biking'!D$2:D$2000)</f>
        <v>0</v>
      </c>
      <c r="U1564" s="1">
        <f>SUMIF('I wanna go biking'!A$2:A$2000,F1564,'I wanna go biking'!D$2:D$2000)</f>
        <v>0</v>
      </c>
      <c r="V1564" s="1">
        <f>SUMIF('I wanna go biking'!A$2:A$2000,H1564,'I wanna go biking'!D$2:D$2000)</f>
        <v>0</v>
      </c>
      <c r="W1564">
        <f t="shared" si="268"/>
        <v>0</v>
      </c>
      <c r="X1564">
        <f t="shared" si="269"/>
        <v>0</v>
      </c>
      <c r="Y1564">
        <f t="shared" si="270"/>
        <v>0</v>
      </c>
      <c r="Z1564">
        <f t="shared" si="271"/>
        <v>0</v>
      </c>
      <c r="AA1564">
        <f t="shared" si="272"/>
        <v>0</v>
      </c>
      <c r="AB1564">
        <f t="shared" si="273"/>
        <v>0</v>
      </c>
      <c r="AC1564" s="25">
        <f t="shared" si="274"/>
        <v>0</v>
      </c>
    </row>
    <row r="1565" spans="1:29">
      <c r="A1565">
        <f>'Data Entry'!A1566</f>
        <v>0</v>
      </c>
      <c r="B1565">
        <f>'Data Entry'!B1566</f>
        <v>0</v>
      </c>
      <c r="C1565">
        <f>'Data Entry'!C1566</f>
        <v>0</v>
      </c>
      <c r="D1565">
        <f>'Data Entry'!M1566</f>
        <v>0</v>
      </c>
      <c r="E1565">
        <f>'Data Entry'!N1566</f>
        <v>0</v>
      </c>
      <c r="F1565">
        <f>'Data Entry'!O1566</f>
        <v>0</v>
      </c>
      <c r="G1565">
        <f>'Data Entry'!P1566</f>
        <v>0</v>
      </c>
      <c r="H1565">
        <f>'Data Entry'!Q1566</f>
        <v>0</v>
      </c>
      <c r="I1565">
        <f>'Data Entry'!R1566</f>
        <v>0</v>
      </c>
      <c r="J1565">
        <f t="shared" si="264"/>
        <v>0</v>
      </c>
      <c r="K1565" s="1">
        <f>SUMIFS('I want to cry'!C$2:C$2000,'I want to cry'!$A$2:$A$2000,$B1565,'I want to cry'!$B$2:$B$2000,$C1565)</f>
        <v>0</v>
      </c>
      <c r="L1565" s="1">
        <f>SUMIFS('I want to cry'!D$2:D$2000,'I want to cry'!$A$2:$A$2000,$B1565,'I want to cry'!$B$2:$B$2000,$C1565)</f>
        <v>0</v>
      </c>
      <c r="M1565" s="1">
        <f>SUMIFS('I want to cry'!E$2:E$2000,'I want to cry'!$A$2:$A$2000,$B1565,'I want to cry'!$B$2:$B$2000,$C1565)</f>
        <v>0</v>
      </c>
      <c r="N1565" s="1">
        <f t="shared" si="265"/>
        <v>0</v>
      </c>
      <c r="O1565" s="1">
        <f t="shared" si="266"/>
        <v>0</v>
      </c>
      <c r="P1565" s="1">
        <f t="shared" si="267"/>
        <v>0</v>
      </c>
      <c r="Q1565" s="1">
        <f>SUMIF('I have a blue banner'!A$2:A$2000,D1565,'I have a blue banner'!L$2:L$2000)</f>
        <v>0</v>
      </c>
      <c r="R1565" s="1">
        <f>SUMIF('I have a blue banner'!A$2:A$2000,F1565,'I have a blue banner'!L$2:L$2000)</f>
        <v>0</v>
      </c>
      <c r="S1565" s="1">
        <f>SUMIF('I have a blue banner'!A$2:A$2000,I1565,'I have a blue banner'!L$2:L$2000)</f>
        <v>0</v>
      </c>
      <c r="T1565" s="1">
        <f>SUMIF('I wanna go biking'!A$2:A$1000,D1565,'I wanna go biking'!D$2:D$2000)</f>
        <v>0</v>
      </c>
      <c r="U1565" s="1">
        <f>SUMIF('I wanna go biking'!A$2:A$2000,F1565,'I wanna go biking'!D$2:D$2000)</f>
        <v>0</v>
      </c>
      <c r="V1565" s="1">
        <f>SUMIF('I wanna go biking'!A$2:A$2000,H1565,'I wanna go biking'!D$2:D$2000)</f>
        <v>0</v>
      </c>
      <c r="W1565">
        <f t="shared" si="268"/>
        <v>0</v>
      </c>
      <c r="X1565">
        <f t="shared" si="269"/>
        <v>0</v>
      </c>
      <c r="Y1565">
        <f t="shared" si="270"/>
        <v>0</v>
      </c>
      <c r="Z1565">
        <f t="shared" si="271"/>
        <v>0</v>
      </c>
      <c r="AA1565">
        <f t="shared" si="272"/>
        <v>0</v>
      </c>
      <c r="AB1565">
        <f t="shared" si="273"/>
        <v>0</v>
      </c>
      <c r="AC1565" s="25">
        <f t="shared" si="274"/>
        <v>0</v>
      </c>
    </row>
    <row r="1566" spans="1:29">
      <c r="A1566">
        <f>'Data Entry'!A1567</f>
        <v>0</v>
      </c>
      <c r="B1566">
        <f>'Data Entry'!B1567</f>
        <v>0</v>
      </c>
      <c r="C1566">
        <f>'Data Entry'!C1567</f>
        <v>0</v>
      </c>
      <c r="D1566">
        <f>'Data Entry'!M1567</f>
        <v>0</v>
      </c>
      <c r="E1566">
        <f>'Data Entry'!N1567</f>
        <v>0</v>
      </c>
      <c r="F1566">
        <f>'Data Entry'!O1567</f>
        <v>0</v>
      </c>
      <c r="G1566">
        <f>'Data Entry'!P1567</f>
        <v>0</v>
      </c>
      <c r="H1566">
        <f>'Data Entry'!Q1567</f>
        <v>0</v>
      </c>
      <c r="I1566">
        <f>'Data Entry'!R1567</f>
        <v>0</v>
      </c>
      <c r="J1566">
        <f t="shared" si="264"/>
        <v>0</v>
      </c>
      <c r="K1566" s="1">
        <f>SUMIFS('I want to cry'!C$2:C$2000,'I want to cry'!$A$2:$A$2000,$B1566,'I want to cry'!$B$2:$B$2000,$C1566)</f>
        <v>0</v>
      </c>
      <c r="L1566" s="1">
        <f>SUMIFS('I want to cry'!D$2:D$2000,'I want to cry'!$A$2:$A$2000,$B1566,'I want to cry'!$B$2:$B$2000,$C1566)</f>
        <v>0</v>
      </c>
      <c r="M1566" s="1">
        <f>SUMIFS('I want to cry'!E$2:E$2000,'I want to cry'!$A$2:$A$2000,$B1566,'I want to cry'!$B$2:$B$2000,$C1566)</f>
        <v>0</v>
      </c>
      <c r="N1566" s="1">
        <f t="shared" si="265"/>
        <v>0</v>
      </c>
      <c r="O1566" s="1">
        <f t="shared" si="266"/>
        <v>0</v>
      </c>
      <c r="P1566" s="1">
        <f t="shared" si="267"/>
        <v>0</v>
      </c>
      <c r="Q1566" s="1">
        <f>SUMIF('I have a blue banner'!A$2:A$2000,D1566,'I have a blue banner'!L$2:L$2000)</f>
        <v>0</v>
      </c>
      <c r="R1566" s="1">
        <f>SUMIF('I have a blue banner'!A$2:A$2000,F1566,'I have a blue banner'!L$2:L$2000)</f>
        <v>0</v>
      </c>
      <c r="S1566" s="1">
        <f>SUMIF('I have a blue banner'!A$2:A$2000,I1566,'I have a blue banner'!L$2:L$2000)</f>
        <v>0</v>
      </c>
      <c r="T1566" s="1">
        <f>SUMIF('I wanna go biking'!A$2:A$1000,D1566,'I wanna go biking'!D$2:D$2000)</f>
        <v>0</v>
      </c>
      <c r="U1566" s="1">
        <f>SUMIF('I wanna go biking'!A$2:A$2000,F1566,'I wanna go biking'!D$2:D$2000)</f>
        <v>0</v>
      </c>
      <c r="V1566" s="1">
        <f>SUMIF('I wanna go biking'!A$2:A$2000,H1566,'I wanna go biking'!D$2:D$2000)</f>
        <v>0</v>
      </c>
      <c r="W1566">
        <f t="shared" si="268"/>
        <v>0</v>
      </c>
      <c r="X1566">
        <f t="shared" si="269"/>
        <v>0</v>
      </c>
      <c r="Y1566">
        <f t="shared" si="270"/>
        <v>0</v>
      </c>
      <c r="Z1566">
        <f t="shared" si="271"/>
        <v>0</v>
      </c>
      <c r="AA1566">
        <f t="shared" si="272"/>
        <v>0</v>
      </c>
      <c r="AB1566">
        <f t="shared" si="273"/>
        <v>0</v>
      </c>
      <c r="AC1566" s="25">
        <f t="shared" si="274"/>
        <v>0</v>
      </c>
    </row>
    <row r="1567" spans="1:29">
      <c r="A1567">
        <f>'Data Entry'!A1568</f>
        <v>0</v>
      </c>
      <c r="B1567">
        <f>'Data Entry'!B1568</f>
        <v>0</v>
      </c>
      <c r="C1567">
        <f>'Data Entry'!C1568</f>
        <v>0</v>
      </c>
      <c r="D1567">
        <f>'Data Entry'!M1568</f>
        <v>0</v>
      </c>
      <c r="E1567">
        <f>'Data Entry'!N1568</f>
        <v>0</v>
      </c>
      <c r="F1567">
        <f>'Data Entry'!O1568</f>
        <v>0</v>
      </c>
      <c r="G1567">
        <f>'Data Entry'!P1568</f>
        <v>0</v>
      </c>
      <c r="H1567">
        <f>'Data Entry'!Q1568</f>
        <v>0</v>
      </c>
      <c r="I1567">
        <f>'Data Entry'!R1568</f>
        <v>0</v>
      </c>
      <c r="J1567">
        <f t="shared" si="264"/>
        <v>0</v>
      </c>
      <c r="K1567" s="1">
        <f>SUMIFS('I want to cry'!C$2:C$2000,'I want to cry'!$A$2:$A$2000,$B1567,'I want to cry'!$B$2:$B$2000,$C1567)</f>
        <v>0</v>
      </c>
      <c r="L1567" s="1">
        <f>SUMIFS('I want to cry'!D$2:D$2000,'I want to cry'!$A$2:$A$2000,$B1567,'I want to cry'!$B$2:$B$2000,$C1567)</f>
        <v>0</v>
      </c>
      <c r="M1567" s="1">
        <f>SUMIFS('I want to cry'!E$2:E$2000,'I want to cry'!$A$2:$A$2000,$B1567,'I want to cry'!$B$2:$B$2000,$C1567)</f>
        <v>0</v>
      </c>
      <c r="N1567" s="1">
        <f t="shared" si="265"/>
        <v>0</v>
      </c>
      <c r="O1567" s="1">
        <f t="shared" si="266"/>
        <v>0</v>
      </c>
      <c r="P1567" s="1">
        <f t="shared" si="267"/>
        <v>0</v>
      </c>
      <c r="Q1567" s="1">
        <f>SUMIF('I have a blue banner'!A$2:A$2000,D1567,'I have a blue banner'!L$2:L$2000)</f>
        <v>0</v>
      </c>
      <c r="R1567" s="1">
        <f>SUMIF('I have a blue banner'!A$2:A$2000,F1567,'I have a blue banner'!L$2:L$2000)</f>
        <v>0</v>
      </c>
      <c r="S1567" s="1">
        <f>SUMIF('I have a blue banner'!A$2:A$2000,I1567,'I have a blue banner'!L$2:L$2000)</f>
        <v>0</v>
      </c>
      <c r="T1567" s="1">
        <f>SUMIF('I wanna go biking'!A$2:A$1000,D1567,'I wanna go biking'!D$2:D$2000)</f>
        <v>0</v>
      </c>
      <c r="U1567" s="1">
        <f>SUMIF('I wanna go biking'!A$2:A$2000,F1567,'I wanna go biking'!D$2:D$2000)</f>
        <v>0</v>
      </c>
      <c r="V1567" s="1">
        <f>SUMIF('I wanna go biking'!A$2:A$2000,H1567,'I wanna go biking'!D$2:D$2000)</f>
        <v>0</v>
      </c>
      <c r="W1567">
        <f t="shared" si="268"/>
        <v>0</v>
      </c>
      <c r="X1567">
        <f t="shared" si="269"/>
        <v>0</v>
      </c>
      <c r="Y1567">
        <f t="shared" si="270"/>
        <v>0</v>
      </c>
      <c r="Z1567">
        <f t="shared" si="271"/>
        <v>0</v>
      </c>
      <c r="AA1567">
        <f t="shared" si="272"/>
        <v>0</v>
      </c>
      <c r="AB1567">
        <f t="shared" si="273"/>
        <v>0</v>
      </c>
      <c r="AC1567" s="25">
        <f t="shared" si="274"/>
        <v>0</v>
      </c>
    </row>
    <row r="1568" spans="1:29">
      <c r="A1568">
        <f>'Data Entry'!A1569</f>
        <v>0</v>
      </c>
      <c r="B1568">
        <f>'Data Entry'!B1569</f>
        <v>0</v>
      </c>
      <c r="C1568">
        <f>'Data Entry'!C1569</f>
        <v>0</v>
      </c>
      <c r="D1568">
        <f>'Data Entry'!M1569</f>
        <v>0</v>
      </c>
      <c r="E1568">
        <f>'Data Entry'!N1569</f>
        <v>0</v>
      </c>
      <c r="F1568">
        <f>'Data Entry'!O1569</f>
        <v>0</v>
      </c>
      <c r="G1568">
        <f>'Data Entry'!P1569</f>
        <v>0</v>
      </c>
      <c r="H1568">
        <f>'Data Entry'!Q1569</f>
        <v>0</v>
      </c>
      <c r="I1568">
        <f>'Data Entry'!R1569</f>
        <v>0</v>
      </c>
      <c r="J1568">
        <f t="shared" si="264"/>
        <v>0</v>
      </c>
      <c r="K1568" s="1">
        <f>SUMIFS('I want to cry'!C$2:C$2000,'I want to cry'!$A$2:$A$2000,$B1568,'I want to cry'!$B$2:$B$2000,$C1568)</f>
        <v>0</v>
      </c>
      <c r="L1568" s="1">
        <f>SUMIFS('I want to cry'!D$2:D$2000,'I want to cry'!$A$2:$A$2000,$B1568,'I want to cry'!$B$2:$B$2000,$C1568)</f>
        <v>0</v>
      </c>
      <c r="M1568" s="1">
        <f>SUMIFS('I want to cry'!E$2:E$2000,'I want to cry'!$A$2:$A$2000,$B1568,'I want to cry'!$B$2:$B$2000,$C1568)</f>
        <v>0</v>
      </c>
      <c r="N1568" s="1">
        <f t="shared" si="265"/>
        <v>0</v>
      </c>
      <c r="O1568" s="1">
        <f t="shared" si="266"/>
        <v>0</v>
      </c>
      <c r="P1568" s="1">
        <f t="shared" si="267"/>
        <v>0</v>
      </c>
      <c r="Q1568" s="1">
        <f>SUMIF('I have a blue banner'!A$2:A$2000,D1568,'I have a blue banner'!L$2:L$2000)</f>
        <v>0</v>
      </c>
      <c r="R1568" s="1">
        <f>SUMIF('I have a blue banner'!A$2:A$2000,F1568,'I have a blue banner'!L$2:L$2000)</f>
        <v>0</v>
      </c>
      <c r="S1568" s="1">
        <f>SUMIF('I have a blue banner'!A$2:A$2000,I1568,'I have a blue banner'!L$2:L$2000)</f>
        <v>0</v>
      </c>
      <c r="T1568" s="1">
        <f>SUMIF('I wanna go biking'!A$2:A$1000,D1568,'I wanna go biking'!D$2:D$2000)</f>
        <v>0</v>
      </c>
      <c r="U1568" s="1">
        <f>SUMIF('I wanna go biking'!A$2:A$2000,F1568,'I wanna go biking'!D$2:D$2000)</f>
        <v>0</v>
      </c>
      <c r="V1568" s="1">
        <f>SUMIF('I wanna go biking'!A$2:A$2000,H1568,'I wanna go biking'!D$2:D$2000)</f>
        <v>0</v>
      </c>
      <c r="W1568">
        <f t="shared" si="268"/>
        <v>0</v>
      </c>
      <c r="X1568">
        <f t="shared" si="269"/>
        <v>0</v>
      </c>
      <c r="Y1568">
        <f t="shared" si="270"/>
        <v>0</v>
      </c>
      <c r="Z1568">
        <f t="shared" si="271"/>
        <v>0</v>
      </c>
      <c r="AA1568">
        <f t="shared" si="272"/>
        <v>0</v>
      </c>
      <c r="AB1568">
        <f t="shared" si="273"/>
        <v>0</v>
      </c>
      <c r="AC1568" s="25">
        <f t="shared" si="274"/>
        <v>0</v>
      </c>
    </row>
    <row r="1569" spans="1:29">
      <c r="A1569">
        <f>'Data Entry'!A1570</f>
        <v>0</v>
      </c>
      <c r="B1569">
        <f>'Data Entry'!B1570</f>
        <v>0</v>
      </c>
      <c r="C1569">
        <f>'Data Entry'!C1570</f>
        <v>0</v>
      </c>
      <c r="D1569">
        <f>'Data Entry'!M1570</f>
        <v>0</v>
      </c>
      <c r="E1569">
        <f>'Data Entry'!N1570</f>
        <v>0</v>
      </c>
      <c r="F1569">
        <f>'Data Entry'!O1570</f>
        <v>0</v>
      </c>
      <c r="G1569">
        <f>'Data Entry'!P1570</f>
        <v>0</v>
      </c>
      <c r="H1569">
        <f>'Data Entry'!Q1570</f>
        <v>0</v>
      </c>
      <c r="I1569">
        <f>'Data Entry'!R1570</f>
        <v>0</v>
      </c>
      <c r="J1569">
        <f t="shared" si="264"/>
        <v>0</v>
      </c>
      <c r="K1569" s="1">
        <f>SUMIFS('I want to cry'!C$2:C$2000,'I want to cry'!$A$2:$A$2000,$B1569,'I want to cry'!$B$2:$B$2000,$C1569)</f>
        <v>0</v>
      </c>
      <c r="L1569" s="1">
        <f>SUMIFS('I want to cry'!D$2:D$2000,'I want to cry'!$A$2:$A$2000,$B1569,'I want to cry'!$B$2:$B$2000,$C1569)</f>
        <v>0</v>
      </c>
      <c r="M1569" s="1">
        <f>SUMIFS('I want to cry'!E$2:E$2000,'I want to cry'!$A$2:$A$2000,$B1569,'I want to cry'!$B$2:$B$2000,$C1569)</f>
        <v>0</v>
      </c>
      <c r="N1569" s="1">
        <f t="shared" si="265"/>
        <v>0</v>
      </c>
      <c r="O1569" s="1">
        <f t="shared" si="266"/>
        <v>0</v>
      </c>
      <c r="P1569" s="1">
        <f t="shared" si="267"/>
        <v>0</v>
      </c>
      <c r="Q1569" s="1">
        <f>SUMIF('I have a blue banner'!A$2:A$2000,D1569,'I have a blue banner'!L$2:L$2000)</f>
        <v>0</v>
      </c>
      <c r="R1569" s="1">
        <f>SUMIF('I have a blue banner'!A$2:A$2000,F1569,'I have a blue banner'!L$2:L$2000)</f>
        <v>0</v>
      </c>
      <c r="S1569" s="1">
        <f>SUMIF('I have a blue banner'!A$2:A$2000,I1569,'I have a blue banner'!L$2:L$2000)</f>
        <v>0</v>
      </c>
      <c r="T1569" s="1">
        <f>SUMIF('I wanna go biking'!A$2:A$1000,D1569,'I wanna go biking'!D$2:D$2000)</f>
        <v>0</v>
      </c>
      <c r="U1569" s="1">
        <f>SUMIF('I wanna go biking'!A$2:A$2000,F1569,'I wanna go biking'!D$2:D$2000)</f>
        <v>0</v>
      </c>
      <c r="V1569" s="1">
        <f>SUMIF('I wanna go biking'!A$2:A$2000,H1569,'I wanna go biking'!D$2:D$2000)</f>
        <v>0</v>
      </c>
      <c r="W1569">
        <f t="shared" si="268"/>
        <v>0</v>
      </c>
      <c r="X1569">
        <f t="shared" si="269"/>
        <v>0</v>
      </c>
      <c r="Y1569">
        <f t="shared" si="270"/>
        <v>0</v>
      </c>
      <c r="Z1569">
        <f t="shared" si="271"/>
        <v>0</v>
      </c>
      <c r="AA1569">
        <f t="shared" si="272"/>
        <v>0</v>
      </c>
      <c r="AB1569">
        <f t="shared" si="273"/>
        <v>0</v>
      </c>
      <c r="AC1569" s="25">
        <f t="shared" si="274"/>
        <v>0</v>
      </c>
    </row>
    <row r="1570" spans="1:29">
      <c r="A1570">
        <f>'Data Entry'!A1571</f>
        <v>0</v>
      </c>
      <c r="B1570">
        <f>'Data Entry'!B1571</f>
        <v>0</v>
      </c>
      <c r="C1570">
        <f>'Data Entry'!C1571</f>
        <v>0</v>
      </c>
      <c r="D1570">
        <f>'Data Entry'!M1571</f>
        <v>0</v>
      </c>
      <c r="E1570">
        <f>'Data Entry'!N1571</f>
        <v>0</v>
      </c>
      <c r="F1570">
        <f>'Data Entry'!O1571</f>
        <v>0</v>
      </c>
      <c r="G1570">
        <f>'Data Entry'!P1571</f>
        <v>0</v>
      </c>
      <c r="H1570">
        <f>'Data Entry'!Q1571</f>
        <v>0</v>
      </c>
      <c r="I1570">
        <f>'Data Entry'!R1571</f>
        <v>0</v>
      </c>
      <c r="J1570">
        <f t="shared" si="264"/>
        <v>0</v>
      </c>
      <c r="K1570" s="1">
        <f>SUMIFS('I want to cry'!C$2:C$2000,'I want to cry'!$A$2:$A$2000,$B1570,'I want to cry'!$B$2:$B$2000,$C1570)</f>
        <v>0</v>
      </c>
      <c r="L1570" s="1">
        <f>SUMIFS('I want to cry'!D$2:D$2000,'I want to cry'!$A$2:$A$2000,$B1570,'I want to cry'!$B$2:$B$2000,$C1570)</f>
        <v>0</v>
      </c>
      <c r="M1570" s="1">
        <f>SUMIFS('I want to cry'!E$2:E$2000,'I want to cry'!$A$2:$A$2000,$B1570,'I want to cry'!$B$2:$B$2000,$C1570)</f>
        <v>0</v>
      </c>
      <c r="N1570" s="1">
        <f t="shared" si="265"/>
        <v>0</v>
      </c>
      <c r="O1570" s="1">
        <f t="shared" si="266"/>
        <v>0</v>
      </c>
      <c r="P1570" s="1">
        <f t="shared" si="267"/>
        <v>0</v>
      </c>
      <c r="Q1570" s="1">
        <f>SUMIF('I have a blue banner'!A$2:A$2000,D1570,'I have a blue banner'!L$2:L$2000)</f>
        <v>0</v>
      </c>
      <c r="R1570" s="1">
        <f>SUMIF('I have a blue banner'!A$2:A$2000,F1570,'I have a blue banner'!L$2:L$2000)</f>
        <v>0</v>
      </c>
      <c r="S1570" s="1">
        <f>SUMIF('I have a blue banner'!A$2:A$2000,I1570,'I have a blue banner'!L$2:L$2000)</f>
        <v>0</v>
      </c>
      <c r="T1570" s="1">
        <f>SUMIF('I wanna go biking'!A$2:A$1000,D1570,'I wanna go biking'!D$2:D$2000)</f>
        <v>0</v>
      </c>
      <c r="U1570" s="1">
        <f>SUMIF('I wanna go biking'!A$2:A$2000,F1570,'I wanna go biking'!D$2:D$2000)</f>
        <v>0</v>
      </c>
      <c r="V1570" s="1">
        <f>SUMIF('I wanna go biking'!A$2:A$2000,H1570,'I wanna go biking'!D$2:D$2000)</f>
        <v>0</v>
      </c>
      <c r="W1570">
        <f t="shared" si="268"/>
        <v>0</v>
      </c>
      <c r="X1570">
        <f t="shared" si="269"/>
        <v>0</v>
      </c>
      <c r="Y1570">
        <f t="shared" si="270"/>
        <v>0</v>
      </c>
      <c r="Z1570">
        <f t="shared" si="271"/>
        <v>0</v>
      </c>
      <c r="AA1570">
        <f t="shared" si="272"/>
        <v>0</v>
      </c>
      <c r="AB1570">
        <f t="shared" si="273"/>
        <v>0</v>
      </c>
      <c r="AC1570" s="25">
        <f t="shared" si="274"/>
        <v>0</v>
      </c>
    </row>
    <row r="1571" spans="1:29">
      <c r="A1571">
        <f>'Data Entry'!A1572</f>
        <v>0</v>
      </c>
      <c r="B1571">
        <f>'Data Entry'!B1572</f>
        <v>0</v>
      </c>
      <c r="C1571">
        <f>'Data Entry'!C1572</f>
        <v>0</v>
      </c>
      <c r="D1571">
        <f>'Data Entry'!M1572</f>
        <v>0</v>
      </c>
      <c r="E1571">
        <f>'Data Entry'!N1572</f>
        <v>0</v>
      </c>
      <c r="F1571">
        <f>'Data Entry'!O1572</f>
        <v>0</v>
      </c>
      <c r="G1571">
        <f>'Data Entry'!P1572</f>
        <v>0</v>
      </c>
      <c r="H1571">
        <f>'Data Entry'!Q1572</f>
        <v>0</v>
      </c>
      <c r="I1571">
        <f>'Data Entry'!R1572</f>
        <v>0</v>
      </c>
      <c r="J1571">
        <f t="shared" si="264"/>
        <v>0</v>
      </c>
      <c r="K1571" s="1">
        <f>SUMIFS('I want to cry'!C$2:C$2000,'I want to cry'!$A$2:$A$2000,$B1571,'I want to cry'!$B$2:$B$2000,$C1571)</f>
        <v>0</v>
      </c>
      <c r="L1571" s="1">
        <f>SUMIFS('I want to cry'!D$2:D$2000,'I want to cry'!$A$2:$A$2000,$B1571,'I want to cry'!$B$2:$B$2000,$C1571)</f>
        <v>0</v>
      </c>
      <c r="M1571" s="1">
        <f>SUMIFS('I want to cry'!E$2:E$2000,'I want to cry'!$A$2:$A$2000,$B1571,'I want to cry'!$B$2:$B$2000,$C1571)</f>
        <v>0</v>
      </c>
      <c r="N1571" s="1">
        <f t="shared" si="265"/>
        <v>0</v>
      </c>
      <c r="O1571" s="1">
        <f t="shared" si="266"/>
        <v>0</v>
      </c>
      <c r="P1571" s="1">
        <f t="shared" si="267"/>
        <v>0</v>
      </c>
      <c r="Q1571" s="1">
        <f>SUMIF('I have a blue banner'!A$2:A$2000,D1571,'I have a blue banner'!L$2:L$2000)</f>
        <v>0</v>
      </c>
      <c r="R1571" s="1">
        <f>SUMIF('I have a blue banner'!A$2:A$2000,F1571,'I have a blue banner'!L$2:L$2000)</f>
        <v>0</v>
      </c>
      <c r="S1571" s="1">
        <f>SUMIF('I have a blue banner'!A$2:A$2000,I1571,'I have a blue banner'!L$2:L$2000)</f>
        <v>0</v>
      </c>
      <c r="T1571" s="1">
        <f>SUMIF('I wanna go biking'!A$2:A$1000,D1571,'I wanna go biking'!D$2:D$2000)</f>
        <v>0</v>
      </c>
      <c r="U1571" s="1">
        <f>SUMIF('I wanna go biking'!A$2:A$2000,F1571,'I wanna go biking'!D$2:D$2000)</f>
        <v>0</v>
      </c>
      <c r="V1571" s="1">
        <f>SUMIF('I wanna go biking'!A$2:A$2000,H1571,'I wanna go biking'!D$2:D$2000)</f>
        <v>0</v>
      </c>
      <c r="W1571">
        <f t="shared" si="268"/>
        <v>0</v>
      </c>
      <c r="X1571">
        <f t="shared" si="269"/>
        <v>0</v>
      </c>
      <c r="Y1571">
        <f t="shared" si="270"/>
        <v>0</v>
      </c>
      <c r="Z1571">
        <f t="shared" si="271"/>
        <v>0</v>
      </c>
      <c r="AA1571">
        <f t="shared" si="272"/>
        <v>0</v>
      </c>
      <c r="AB1571">
        <f t="shared" si="273"/>
        <v>0</v>
      </c>
      <c r="AC1571" s="25">
        <f t="shared" si="274"/>
        <v>0</v>
      </c>
    </row>
    <row r="1572" spans="1:29">
      <c r="A1572">
        <f>'Data Entry'!A1573</f>
        <v>0</v>
      </c>
      <c r="B1572">
        <f>'Data Entry'!B1573</f>
        <v>0</v>
      </c>
      <c r="C1572">
        <f>'Data Entry'!C1573</f>
        <v>0</v>
      </c>
      <c r="D1572">
        <f>'Data Entry'!M1573</f>
        <v>0</v>
      </c>
      <c r="E1572">
        <f>'Data Entry'!N1573</f>
        <v>0</v>
      </c>
      <c r="F1572">
        <f>'Data Entry'!O1573</f>
        <v>0</v>
      </c>
      <c r="G1572">
        <f>'Data Entry'!P1573</f>
        <v>0</v>
      </c>
      <c r="H1572">
        <f>'Data Entry'!Q1573</f>
        <v>0</v>
      </c>
      <c r="I1572">
        <f>'Data Entry'!R1573</f>
        <v>0</v>
      </c>
      <c r="J1572">
        <f t="shared" si="264"/>
        <v>0</v>
      </c>
      <c r="K1572" s="1">
        <f>SUMIFS('I want to cry'!C$2:C$2000,'I want to cry'!$A$2:$A$2000,$B1572,'I want to cry'!$B$2:$B$2000,$C1572)</f>
        <v>0</v>
      </c>
      <c r="L1572" s="1">
        <f>SUMIFS('I want to cry'!D$2:D$2000,'I want to cry'!$A$2:$A$2000,$B1572,'I want to cry'!$B$2:$B$2000,$C1572)</f>
        <v>0</v>
      </c>
      <c r="M1572" s="1">
        <f>SUMIFS('I want to cry'!E$2:E$2000,'I want to cry'!$A$2:$A$2000,$B1572,'I want to cry'!$B$2:$B$2000,$C1572)</f>
        <v>0</v>
      </c>
      <c r="N1572" s="1">
        <f t="shared" si="265"/>
        <v>0</v>
      </c>
      <c r="O1572" s="1">
        <f t="shared" si="266"/>
        <v>0</v>
      </c>
      <c r="P1572" s="1">
        <f t="shared" si="267"/>
        <v>0</v>
      </c>
      <c r="Q1572" s="1">
        <f>SUMIF('I have a blue banner'!A$2:A$2000,D1572,'I have a blue banner'!L$2:L$2000)</f>
        <v>0</v>
      </c>
      <c r="R1572" s="1">
        <f>SUMIF('I have a blue banner'!A$2:A$2000,F1572,'I have a blue banner'!L$2:L$2000)</f>
        <v>0</v>
      </c>
      <c r="S1572" s="1">
        <f>SUMIF('I have a blue banner'!A$2:A$2000,I1572,'I have a blue banner'!L$2:L$2000)</f>
        <v>0</v>
      </c>
      <c r="T1572" s="1">
        <f>SUMIF('I wanna go biking'!A$2:A$1000,D1572,'I wanna go biking'!D$2:D$2000)</f>
        <v>0</v>
      </c>
      <c r="U1572" s="1">
        <f>SUMIF('I wanna go biking'!A$2:A$2000,F1572,'I wanna go biking'!D$2:D$2000)</f>
        <v>0</v>
      </c>
      <c r="V1572" s="1">
        <f>SUMIF('I wanna go biking'!A$2:A$2000,H1572,'I wanna go biking'!D$2:D$2000)</f>
        <v>0</v>
      </c>
      <c r="W1572">
        <f t="shared" si="268"/>
        <v>0</v>
      </c>
      <c r="X1572">
        <f t="shared" si="269"/>
        <v>0</v>
      </c>
      <c r="Y1572">
        <f t="shared" si="270"/>
        <v>0</v>
      </c>
      <c r="Z1572">
        <f t="shared" si="271"/>
        <v>0</v>
      </c>
      <c r="AA1572">
        <f t="shared" si="272"/>
        <v>0</v>
      </c>
      <c r="AB1572">
        <f t="shared" si="273"/>
        <v>0</v>
      </c>
      <c r="AC1572" s="25">
        <f t="shared" si="274"/>
        <v>0</v>
      </c>
    </row>
    <row r="1573" spans="1:29">
      <c r="A1573">
        <f>'Data Entry'!A1574</f>
        <v>0</v>
      </c>
      <c r="B1573">
        <f>'Data Entry'!B1574</f>
        <v>0</v>
      </c>
      <c r="C1573">
        <f>'Data Entry'!C1574</f>
        <v>0</v>
      </c>
      <c r="D1573">
        <f>'Data Entry'!M1574</f>
        <v>0</v>
      </c>
      <c r="E1573">
        <f>'Data Entry'!N1574</f>
        <v>0</v>
      </c>
      <c r="F1573">
        <f>'Data Entry'!O1574</f>
        <v>0</v>
      </c>
      <c r="G1573">
        <f>'Data Entry'!P1574</f>
        <v>0</v>
      </c>
      <c r="H1573">
        <f>'Data Entry'!Q1574</f>
        <v>0</v>
      </c>
      <c r="I1573">
        <f>'Data Entry'!R1574</f>
        <v>0</v>
      </c>
      <c r="J1573">
        <f t="shared" si="264"/>
        <v>0</v>
      </c>
      <c r="K1573" s="1">
        <f>SUMIFS('I want to cry'!C$2:C$2000,'I want to cry'!$A$2:$A$2000,$B1573,'I want to cry'!$B$2:$B$2000,$C1573)</f>
        <v>0</v>
      </c>
      <c r="L1573" s="1">
        <f>SUMIFS('I want to cry'!D$2:D$2000,'I want to cry'!$A$2:$A$2000,$B1573,'I want to cry'!$B$2:$B$2000,$C1573)</f>
        <v>0</v>
      </c>
      <c r="M1573" s="1">
        <f>SUMIFS('I want to cry'!E$2:E$2000,'I want to cry'!$A$2:$A$2000,$B1573,'I want to cry'!$B$2:$B$2000,$C1573)</f>
        <v>0</v>
      </c>
      <c r="N1573" s="1">
        <f t="shared" si="265"/>
        <v>0</v>
      </c>
      <c r="O1573" s="1">
        <f t="shared" si="266"/>
        <v>0</v>
      </c>
      <c r="P1573" s="1">
        <f t="shared" si="267"/>
        <v>0</v>
      </c>
      <c r="Q1573" s="1">
        <f>SUMIF('I have a blue banner'!A$2:A$2000,D1573,'I have a blue banner'!L$2:L$2000)</f>
        <v>0</v>
      </c>
      <c r="R1573" s="1">
        <f>SUMIF('I have a blue banner'!A$2:A$2000,F1573,'I have a blue banner'!L$2:L$2000)</f>
        <v>0</v>
      </c>
      <c r="S1573" s="1">
        <f>SUMIF('I have a blue banner'!A$2:A$2000,I1573,'I have a blue banner'!L$2:L$2000)</f>
        <v>0</v>
      </c>
      <c r="T1573" s="1">
        <f>SUMIF('I wanna go biking'!A$2:A$1000,D1573,'I wanna go biking'!D$2:D$2000)</f>
        <v>0</v>
      </c>
      <c r="U1573" s="1">
        <f>SUMIF('I wanna go biking'!A$2:A$2000,F1573,'I wanna go biking'!D$2:D$2000)</f>
        <v>0</v>
      </c>
      <c r="V1573" s="1">
        <f>SUMIF('I wanna go biking'!A$2:A$2000,H1573,'I wanna go biking'!D$2:D$2000)</f>
        <v>0</v>
      </c>
      <c r="W1573">
        <f t="shared" si="268"/>
        <v>0</v>
      </c>
      <c r="X1573">
        <f t="shared" si="269"/>
        <v>0</v>
      </c>
      <c r="Y1573">
        <f t="shared" si="270"/>
        <v>0</v>
      </c>
      <c r="Z1573">
        <f t="shared" si="271"/>
        <v>0</v>
      </c>
      <c r="AA1573">
        <f t="shared" si="272"/>
        <v>0</v>
      </c>
      <c r="AB1573">
        <f t="shared" si="273"/>
        <v>0</v>
      </c>
      <c r="AC1573" s="25">
        <f t="shared" si="274"/>
        <v>0</v>
      </c>
    </row>
    <row r="1574" spans="1:29">
      <c r="A1574">
        <f>'Data Entry'!A1575</f>
        <v>0</v>
      </c>
      <c r="B1574">
        <f>'Data Entry'!B1575</f>
        <v>0</v>
      </c>
      <c r="C1574">
        <f>'Data Entry'!C1575</f>
        <v>0</v>
      </c>
      <c r="D1574">
        <f>'Data Entry'!M1575</f>
        <v>0</v>
      </c>
      <c r="E1574">
        <f>'Data Entry'!N1575</f>
        <v>0</v>
      </c>
      <c r="F1574">
        <f>'Data Entry'!O1575</f>
        <v>0</v>
      </c>
      <c r="G1574">
        <f>'Data Entry'!P1575</f>
        <v>0</v>
      </c>
      <c r="H1574">
        <f>'Data Entry'!Q1575</f>
        <v>0</v>
      </c>
      <c r="I1574">
        <f>'Data Entry'!R1575</f>
        <v>0</v>
      </c>
      <c r="J1574">
        <f t="shared" si="264"/>
        <v>0</v>
      </c>
      <c r="K1574" s="1">
        <f>SUMIFS('I want to cry'!C$2:C$2000,'I want to cry'!$A$2:$A$2000,$B1574,'I want to cry'!$B$2:$B$2000,$C1574)</f>
        <v>0</v>
      </c>
      <c r="L1574" s="1">
        <f>SUMIFS('I want to cry'!D$2:D$2000,'I want to cry'!$A$2:$A$2000,$B1574,'I want to cry'!$B$2:$B$2000,$C1574)</f>
        <v>0</v>
      </c>
      <c r="M1574" s="1">
        <f>SUMIFS('I want to cry'!E$2:E$2000,'I want to cry'!$A$2:$A$2000,$B1574,'I want to cry'!$B$2:$B$2000,$C1574)</f>
        <v>0</v>
      </c>
      <c r="N1574" s="1">
        <f t="shared" si="265"/>
        <v>0</v>
      </c>
      <c r="O1574" s="1">
        <f t="shared" si="266"/>
        <v>0</v>
      </c>
      <c r="P1574" s="1">
        <f t="shared" si="267"/>
        <v>0</v>
      </c>
      <c r="Q1574" s="1">
        <f>SUMIF('I have a blue banner'!A$2:A$2000,D1574,'I have a blue banner'!L$2:L$2000)</f>
        <v>0</v>
      </c>
      <c r="R1574" s="1">
        <f>SUMIF('I have a blue banner'!A$2:A$2000,F1574,'I have a blue banner'!L$2:L$2000)</f>
        <v>0</v>
      </c>
      <c r="S1574" s="1">
        <f>SUMIF('I have a blue banner'!A$2:A$2000,I1574,'I have a blue banner'!L$2:L$2000)</f>
        <v>0</v>
      </c>
      <c r="T1574" s="1">
        <f>SUMIF('I wanna go biking'!A$2:A$1000,D1574,'I wanna go biking'!D$2:D$2000)</f>
        <v>0</v>
      </c>
      <c r="U1574" s="1">
        <f>SUMIF('I wanna go biking'!A$2:A$2000,F1574,'I wanna go biking'!D$2:D$2000)</f>
        <v>0</v>
      </c>
      <c r="V1574" s="1">
        <f>SUMIF('I wanna go biking'!A$2:A$2000,H1574,'I wanna go biking'!D$2:D$2000)</f>
        <v>0</v>
      </c>
      <c r="W1574">
        <f t="shared" si="268"/>
        <v>0</v>
      </c>
      <c r="X1574">
        <f t="shared" si="269"/>
        <v>0</v>
      </c>
      <c r="Y1574">
        <f t="shared" si="270"/>
        <v>0</v>
      </c>
      <c r="Z1574">
        <f t="shared" si="271"/>
        <v>0</v>
      </c>
      <c r="AA1574">
        <f t="shared" si="272"/>
        <v>0</v>
      </c>
      <c r="AB1574">
        <f t="shared" si="273"/>
        <v>0</v>
      </c>
      <c r="AC1574" s="25">
        <f t="shared" si="274"/>
        <v>0</v>
      </c>
    </row>
    <row r="1575" spans="1:29">
      <c r="A1575">
        <f>'Data Entry'!A1576</f>
        <v>0</v>
      </c>
      <c r="B1575">
        <f>'Data Entry'!B1576</f>
        <v>0</v>
      </c>
      <c r="C1575">
        <f>'Data Entry'!C1576</f>
        <v>0</v>
      </c>
      <c r="D1575">
        <f>'Data Entry'!M1576</f>
        <v>0</v>
      </c>
      <c r="E1575">
        <f>'Data Entry'!N1576</f>
        <v>0</v>
      </c>
      <c r="F1575">
        <f>'Data Entry'!O1576</f>
        <v>0</v>
      </c>
      <c r="G1575">
        <f>'Data Entry'!P1576</f>
        <v>0</v>
      </c>
      <c r="H1575">
        <f>'Data Entry'!Q1576</f>
        <v>0</v>
      </c>
      <c r="I1575">
        <f>'Data Entry'!R1576</f>
        <v>0</v>
      </c>
      <c r="J1575">
        <f t="shared" si="264"/>
        <v>0</v>
      </c>
      <c r="K1575" s="1">
        <f>SUMIFS('I want to cry'!C$2:C$2000,'I want to cry'!$A$2:$A$2000,$B1575,'I want to cry'!$B$2:$B$2000,$C1575)</f>
        <v>0</v>
      </c>
      <c r="L1575" s="1">
        <f>SUMIFS('I want to cry'!D$2:D$2000,'I want to cry'!$A$2:$A$2000,$B1575,'I want to cry'!$B$2:$B$2000,$C1575)</f>
        <v>0</v>
      </c>
      <c r="M1575" s="1">
        <f>SUMIFS('I want to cry'!E$2:E$2000,'I want to cry'!$A$2:$A$2000,$B1575,'I want to cry'!$B$2:$B$2000,$C1575)</f>
        <v>0</v>
      </c>
      <c r="N1575" s="1">
        <f t="shared" si="265"/>
        <v>0</v>
      </c>
      <c r="O1575" s="1">
        <f t="shared" si="266"/>
        <v>0</v>
      </c>
      <c r="P1575" s="1">
        <f t="shared" si="267"/>
        <v>0</v>
      </c>
      <c r="Q1575" s="1">
        <f>SUMIF('I have a blue banner'!A$2:A$2000,D1575,'I have a blue banner'!L$2:L$2000)</f>
        <v>0</v>
      </c>
      <c r="R1575" s="1">
        <f>SUMIF('I have a blue banner'!A$2:A$2000,F1575,'I have a blue banner'!L$2:L$2000)</f>
        <v>0</v>
      </c>
      <c r="S1575" s="1">
        <f>SUMIF('I have a blue banner'!A$2:A$2000,I1575,'I have a blue banner'!L$2:L$2000)</f>
        <v>0</v>
      </c>
      <c r="T1575" s="1">
        <f>SUMIF('I wanna go biking'!A$2:A$1000,D1575,'I wanna go biking'!D$2:D$2000)</f>
        <v>0</v>
      </c>
      <c r="U1575" s="1">
        <f>SUMIF('I wanna go biking'!A$2:A$2000,F1575,'I wanna go biking'!D$2:D$2000)</f>
        <v>0</v>
      </c>
      <c r="V1575" s="1">
        <f>SUMIF('I wanna go biking'!A$2:A$2000,H1575,'I wanna go biking'!D$2:D$2000)</f>
        <v>0</v>
      </c>
      <c r="W1575">
        <f t="shared" si="268"/>
        <v>0</v>
      </c>
      <c r="X1575">
        <f t="shared" si="269"/>
        <v>0</v>
      </c>
      <c r="Y1575">
        <f t="shared" si="270"/>
        <v>0</v>
      </c>
      <c r="Z1575">
        <f t="shared" si="271"/>
        <v>0</v>
      </c>
      <c r="AA1575">
        <f t="shared" si="272"/>
        <v>0</v>
      </c>
      <c r="AB1575">
        <f t="shared" si="273"/>
        <v>0</v>
      </c>
      <c r="AC1575" s="25">
        <f t="shared" si="274"/>
        <v>0</v>
      </c>
    </row>
    <row r="1576" spans="1:29">
      <c r="A1576">
        <f>'Data Entry'!A1577</f>
        <v>0</v>
      </c>
      <c r="B1576">
        <f>'Data Entry'!B1577</f>
        <v>0</v>
      </c>
      <c r="C1576">
        <f>'Data Entry'!C1577</f>
        <v>0</v>
      </c>
      <c r="D1576">
        <f>'Data Entry'!M1577</f>
        <v>0</v>
      </c>
      <c r="E1576">
        <f>'Data Entry'!N1577</f>
        <v>0</v>
      </c>
      <c r="F1576">
        <f>'Data Entry'!O1577</f>
        <v>0</v>
      </c>
      <c r="G1576">
        <f>'Data Entry'!P1577</f>
        <v>0</v>
      </c>
      <c r="H1576">
        <f>'Data Entry'!Q1577</f>
        <v>0</v>
      </c>
      <c r="I1576">
        <f>'Data Entry'!R1577</f>
        <v>0</v>
      </c>
      <c r="J1576">
        <f t="shared" si="264"/>
        <v>0</v>
      </c>
      <c r="K1576" s="1">
        <f>SUMIFS('I want to cry'!C$2:C$2000,'I want to cry'!$A$2:$A$2000,$B1576,'I want to cry'!$B$2:$B$2000,$C1576)</f>
        <v>0</v>
      </c>
      <c r="L1576" s="1">
        <f>SUMIFS('I want to cry'!D$2:D$2000,'I want to cry'!$A$2:$A$2000,$B1576,'I want to cry'!$B$2:$B$2000,$C1576)</f>
        <v>0</v>
      </c>
      <c r="M1576" s="1">
        <f>SUMIFS('I want to cry'!E$2:E$2000,'I want to cry'!$A$2:$A$2000,$B1576,'I want to cry'!$B$2:$B$2000,$C1576)</f>
        <v>0</v>
      </c>
      <c r="N1576" s="1">
        <f t="shared" si="265"/>
        <v>0</v>
      </c>
      <c r="O1576" s="1">
        <f t="shared" si="266"/>
        <v>0</v>
      </c>
      <c r="P1576" s="1">
        <f t="shared" si="267"/>
        <v>0</v>
      </c>
      <c r="Q1576" s="1">
        <f>SUMIF('I have a blue banner'!A$2:A$2000,D1576,'I have a blue banner'!L$2:L$2000)</f>
        <v>0</v>
      </c>
      <c r="R1576" s="1">
        <f>SUMIF('I have a blue banner'!A$2:A$2000,F1576,'I have a blue banner'!L$2:L$2000)</f>
        <v>0</v>
      </c>
      <c r="S1576" s="1">
        <f>SUMIF('I have a blue banner'!A$2:A$2000,I1576,'I have a blue banner'!L$2:L$2000)</f>
        <v>0</v>
      </c>
      <c r="T1576" s="1">
        <f>SUMIF('I wanna go biking'!A$2:A$1000,D1576,'I wanna go biking'!D$2:D$2000)</f>
        <v>0</v>
      </c>
      <c r="U1576" s="1">
        <f>SUMIF('I wanna go biking'!A$2:A$2000,F1576,'I wanna go biking'!D$2:D$2000)</f>
        <v>0</v>
      </c>
      <c r="V1576" s="1">
        <f>SUMIF('I wanna go biking'!A$2:A$2000,H1576,'I wanna go biking'!D$2:D$2000)</f>
        <v>0</v>
      </c>
      <c r="W1576">
        <f t="shared" si="268"/>
        <v>0</v>
      </c>
      <c r="X1576">
        <f t="shared" si="269"/>
        <v>0</v>
      </c>
      <c r="Y1576">
        <f t="shared" si="270"/>
        <v>0</v>
      </c>
      <c r="Z1576">
        <f t="shared" si="271"/>
        <v>0</v>
      </c>
      <c r="AA1576">
        <f t="shared" si="272"/>
        <v>0</v>
      </c>
      <c r="AB1576">
        <f t="shared" si="273"/>
        <v>0</v>
      </c>
      <c r="AC1576" s="25">
        <f t="shared" si="274"/>
        <v>0</v>
      </c>
    </row>
    <row r="1577" spans="1:29">
      <c r="A1577">
        <f>'Data Entry'!A1578</f>
        <v>0</v>
      </c>
      <c r="B1577">
        <f>'Data Entry'!B1578</f>
        <v>0</v>
      </c>
      <c r="C1577">
        <f>'Data Entry'!C1578</f>
        <v>0</v>
      </c>
      <c r="D1577">
        <f>'Data Entry'!M1578</f>
        <v>0</v>
      </c>
      <c r="E1577">
        <f>'Data Entry'!N1578</f>
        <v>0</v>
      </c>
      <c r="F1577">
        <f>'Data Entry'!O1578</f>
        <v>0</v>
      </c>
      <c r="G1577">
        <f>'Data Entry'!P1578</f>
        <v>0</v>
      </c>
      <c r="H1577">
        <f>'Data Entry'!Q1578</f>
        <v>0</v>
      </c>
      <c r="I1577">
        <f>'Data Entry'!R1578</f>
        <v>0</v>
      </c>
      <c r="J1577">
        <f t="shared" si="264"/>
        <v>0</v>
      </c>
      <c r="K1577" s="1">
        <f>SUMIFS('I want to cry'!C$2:C$2000,'I want to cry'!$A$2:$A$2000,$B1577,'I want to cry'!$B$2:$B$2000,$C1577)</f>
        <v>0</v>
      </c>
      <c r="L1577" s="1">
        <f>SUMIFS('I want to cry'!D$2:D$2000,'I want to cry'!$A$2:$A$2000,$B1577,'I want to cry'!$B$2:$B$2000,$C1577)</f>
        <v>0</v>
      </c>
      <c r="M1577" s="1">
        <f>SUMIFS('I want to cry'!E$2:E$2000,'I want to cry'!$A$2:$A$2000,$B1577,'I want to cry'!$B$2:$B$2000,$C1577)</f>
        <v>0</v>
      </c>
      <c r="N1577" s="1">
        <f t="shared" si="265"/>
        <v>0</v>
      </c>
      <c r="O1577" s="1">
        <f t="shared" si="266"/>
        <v>0</v>
      </c>
      <c r="P1577" s="1">
        <f t="shared" si="267"/>
        <v>0</v>
      </c>
      <c r="Q1577" s="1">
        <f>SUMIF('I have a blue banner'!A$2:A$2000,D1577,'I have a blue banner'!L$2:L$2000)</f>
        <v>0</v>
      </c>
      <c r="R1577" s="1">
        <f>SUMIF('I have a blue banner'!A$2:A$2000,F1577,'I have a blue banner'!L$2:L$2000)</f>
        <v>0</v>
      </c>
      <c r="S1577" s="1">
        <f>SUMIF('I have a blue banner'!A$2:A$2000,I1577,'I have a blue banner'!L$2:L$2000)</f>
        <v>0</v>
      </c>
      <c r="T1577" s="1">
        <f>SUMIF('I wanna go biking'!A$2:A$1000,D1577,'I wanna go biking'!D$2:D$2000)</f>
        <v>0</v>
      </c>
      <c r="U1577" s="1">
        <f>SUMIF('I wanna go biking'!A$2:A$2000,F1577,'I wanna go biking'!D$2:D$2000)</f>
        <v>0</v>
      </c>
      <c r="V1577" s="1">
        <f>SUMIF('I wanna go biking'!A$2:A$2000,H1577,'I wanna go biking'!D$2:D$2000)</f>
        <v>0</v>
      </c>
      <c r="W1577">
        <f t="shared" si="268"/>
        <v>0</v>
      </c>
      <c r="X1577">
        <f t="shared" si="269"/>
        <v>0</v>
      </c>
      <c r="Y1577">
        <f t="shared" si="270"/>
        <v>0</v>
      </c>
      <c r="Z1577">
        <f t="shared" si="271"/>
        <v>0</v>
      </c>
      <c r="AA1577">
        <f t="shared" si="272"/>
        <v>0</v>
      </c>
      <c r="AB1577">
        <f t="shared" si="273"/>
        <v>0</v>
      </c>
      <c r="AC1577" s="25">
        <f t="shared" si="274"/>
        <v>0</v>
      </c>
    </row>
    <row r="1578" spans="1:29">
      <c r="A1578">
        <f>'Data Entry'!A1579</f>
        <v>0</v>
      </c>
      <c r="B1578">
        <f>'Data Entry'!B1579</f>
        <v>0</v>
      </c>
      <c r="C1578">
        <f>'Data Entry'!C1579</f>
        <v>0</v>
      </c>
      <c r="D1578">
        <f>'Data Entry'!M1579</f>
        <v>0</v>
      </c>
      <c r="E1578">
        <f>'Data Entry'!N1579</f>
        <v>0</v>
      </c>
      <c r="F1578">
        <f>'Data Entry'!O1579</f>
        <v>0</v>
      </c>
      <c r="G1578">
        <f>'Data Entry'!P1579</f>
        <v>0</v>
      </c>
      <c r="H1578">
        <f>'Data Entry'!Q1579</f>
        <v>0</v>
      </c>
      <c r="I1578">
        <f>'Data Entry'!R1579</f>
        <v>0</v>
      </c>
      <c r="J1578">
        <f t="shared" ref="J1578:J1641" si="275">E1578+G1578+I1578</f>
        <v>0</v>
      </c>
      <c r="K1578" s="1">
        <f>SUMIFS('I want to cry'!C$2:C$2000,'I want to cry'!$A$2:$A$2000,$B1578,'I want to cry'!$B$2:$B$2000,$C1578)</f>
        <v>0</v>
      </c>
      <c r="L1578" s="1">
        <f>SUMIFS('I want to cry'!D$2:D$2000,'I want to cry'!$A$2:$A$2000,$B1578,'I want to cry'!$B$2:$B$2000,$C1578)</f>
        <v>0</v>
      </c>
      <c r="M1578" s="1">
        <f>SUMIFS('I want to cry'!E$2:E$2000,'I want to cry'!$A$2:$A$2000,$B1578,'I want to cry'!$B$2:$B$2000,$C1578)</f>
        <v>0</v>
      </c>
      <c r="N1578" s="1">
        <f t="shared" ref="N1578:N1641" si="276">IF(K1578&lt;1.5,0,IF(E1578&lt;2.5,0,E1578/K1578))</f>
        <v>0</v>
      </c>
      <c r="O1578" s="1">
        <f t="shared" ref="O1578:O1641" si="277">IF(L1578&lt;1.5,0,IF(G1578&lt;2.5,0,G1578/L1578))</f>
        <v>0</v>
      </c>
      <c r="P1578" s="1">
        <f t="shared" ref="P1578:P1641" si="278">IF(M1578&lt;1.5,0,IF(I1578&lt;2.5,0,I1578/M1578))</f>
        <v>0</v>
      </c>
      <c r="Q1578" s="1">
        <f>SUMIF('I have a blue banner'!A$2:A$2000,D1578,'I have a blue banner'!L$2:L$2000)</f>
        <v>0</v>
      </c>
      <c r="R1578" s="1">
        <f>SUMIF('I have a blue banner'!A$2:A$2000,F1578,'I have a blue banner'!L$2:L$2000)</f>
        <v>0</v>
      </c>
      <c r="S1578" s="1">
        <f>SUMIF('I have a blue banner'!A$2:A$2000,I1578,'I have a blue banner'!L$2:L$2000)</f>
        <v>0</v>
      </c>
      <c r="T1578" s="1">
        <f>SUMIF('I wanna go biking'!A$2:A$1000,D1578,'I wanna go biking'!D$2:D$2000)</f>
        <v>0</v>
      </c>
      <c r="U1578" s="1">
        <f>SUMIF('I wanna go biking'!A$2:A$2000,F1578,'I wanna go biking'!D$2:D$2000)</f>
        <v>0</v>
      </c>
      <c r="V1578" s="1">
        <f>SUMIF('I wanna go biking'!A$2:A$2000,H1578,'I wanna go biking'!D$2:D$2000)</f>
        <v>0</v>
      </c>
      <c r="W1578">
        <f t="shared" ref="W1578:W1641" si="279">T1578-Q1578</f>
        <v>0</v>
      </c>
      <c r="X1578">
        <f t="shared" ref="X1578:X1641" si="280">U1578-R1578</f>
        <v>0</v>
      </c>
      <c r="Y1578">
        <f t="shared" ref="Y1578:Y1641" si="281">V1578-S1578</f>
        <v>0</v>
      </c>
      <c r="Z1578">
        <f t="shared" ref="Z1578:Z1641" si="282">W1578*N1578</f>
        <v>0</v>
      </c>
      <c r="AA1578">
        <f t="shared" ref="AA1578:AA1641" si="283">X1578*O1578</f>
        <v>0</v>
      </c>
      <c r="AB1578">
        <f t="shared" ref="AB1578:AB1641" si="284">Y1578*P1578</f>
        <v>0</v>
      </c>
      <c r="AC1578" s="25">
        <f t="shared" ref="AC1578:AC1641" si="285">SUM(Z1578:AB1578)</f>
        <v>0</v>
      </c>
    </row>
    <row r="1579" spans="1:29">
      <c r="A1579">
        <f>'Data Entry'!A1580</f>
        <v>0</v>
      </c>
      <c r="B1579">
        <f>'Data Entry'!B1580</f>
        <v>0</v>
      </c>
      <c r="C1579">
        <f>'Data Entry'!C1580</f>
        <v>0</v>
      </c>
      <c r="D1579">
        <f>'Data Entry'!M1580</f>
        <v>0</v>
      </c>
      <c r="E1579">
        <f>'Data Entry'!N1580</f>
        <v>0</v>
      </c>
      <c r="F1579">
        <f>'Data Entry'!O1580</f>
        <v>0</v>
      </c>
      <c r="G1579">
        <f>'Data Entry'!P1580</f>
        <v>0</v>
      </c>
      <c r="H1579">
        <f>'Data Entry'!Q1580</f>
        <v>0</v>
      </c>
      <c r="I1579">
        <f>'Data Entry'!R1580</f>
        <v>0</v>
      </c>
      <c r="J1579">
        <f t="shared" si="275"/>
        <v>0</v>
      </c>
      <c r="K1579" s="1">
        <f>SUMIFS('I want to cry'!C$2:C$2000,'I want to cry'!$A$2:$A$2000,$B1579,'I want to cry'!$B$2:$B$2000,$C1579)</f>
        <v>0</v>
      </c>
      <c r="L1579" s="1">
        <f>SUMIFS('I want to cry'!D$2:D$2000,'I want to cry'!$A$2:$A$2000,$B1579,'I want to cry'!$B$2:$B$2000,$C1579)</f>
        <v>0</v>
      </c>
      <c r="M1579" s="1">
        <f>SUMIFS('I want to cry'!E$2:E$2000,'I want to cry'!$A$2:$A$2000,$B1579,'I want to cry'!$B$2:$B$2000,$C1579)</f>
        <v>0</v>
      </c>
      <c r="N1579" s="1">
        <f t="shared" si="276"/>
        <v>0</v>
      </c>
      <c r="O1579" s="1">
        <f t="shared" si="277"/>
        <v>0</v>
      </c>
      <c r="P1579" s="1">
        <f t="shared" si="278"/>
        <v>0</v>
      </c>
      <c r="Q1579" s="1">
        <f>SUMIF('I have a blue banner'!A$2:A$2000,D1579,'I have a blue banner'!L$2:L$2000)</f>
        <v>0</v>
      </c>
      <c r="R1579" s="1">
        <f>SUMIF('I have a blue banner'!A$2:A$2000,F1579,'I have a blue banner'!L$2:L$2000)</f>
        <v>0</v>
      </c>
      <c r="S1579" s="1">
        <f>SUMIF('I have a blue banner'!A$2:A$2000,I1579,'I have a blue banner'!L$2:L$2000)</f>
        <v>0</v>
      </c>
      <c r="T1579" s="1">
        <f>SUMIF('I wanna go biking'!A$2:A$1000,D1579,'I wanna go biking'!D$2:D$2000)</f>
        <v>0</v>
      </c>
      <c r="U1579" s="1">
        <f>SUMIF('I wanna go biking'!A$2:A$2000,F1579,'I wanna go biking'!D$2:D$2000)</f>
        <v>0</v>
      </c>
      <c r="V1579" s="1">
        <f>SUMIF('I wanna go biking'!A$2:A$2000,H1579,'I wanna go biking'!D$2:D$2000)</f>
        <v>0</v>
      </c>
      <c r="W1579">
        <f t="shared" si="279"/>
        <v>0</v>
      </c>
      <c r="X1579">
        <f t="shared" si="280"/>
        <v>0</v>
      </c>
      <c r="Y1579">
        <f t="shared" si="281"/>
        <v>0</v>
      </c>
      <c r="Z1579">
        <f t="shared" si="282"/>
        <v>0</v>
      </c>
      <c r="AA1579">
        <f t="shared" si="283"/>
        <v>0</v>
      </c>
      <c r="AB1579">
        <f t="shared" si="284"/>
        <v>0</v>
      </c>
      <c r="AC1579" s="25">
        <f t="shared" si="285"/>
        <v>0</v>
      </c>
    </row>
    <row r="1580" spans="1:29">
      <c r="A1580">
        <f>'Data Entry'!A1581</f>
        <v>0</v>
      </c>
      <c r="B1580">
        <f>'Data Entry'!B1581</f>
        <v>0</v>
      </c>
      <c r="C1580">
        <f>'Data Entry'!C1581</f>
        <v>0</v>
      </c>
      <c r="D1580">
        <f>'Data Entry'!M1581</f>
        <v>0</v>
      </c>
      <c r="E1580">
        <f>'Data Entry'!N1581</f>
        <v>0</v>
      </c>
      <c r="F1580">
        <f>'Data Entry'!O1581</f>
        <v>0</v>
      </c>
      <c r="G1580">
        <f>'Data Entry'!P1581</f>
        <v>0</v>
      </c>
      <c r="H1580">
        <f>'Data Entry'!Q1581</f>
        <v>0</v>
      </c>
      <c r="I1580">
        <f>'Data Entry'!R1581</f>
        <v>0</v>
      </c>
      <c r="J1580">
        <f t="shared" si="275"/>
        <v>0</v>
      </c>
      <c r="K1580" s="1">
        <f>SUMIFS('I want to cry'!C$2:C$2000,'I want to cry'!$A$2:$A$2000,$B1580,'I want to cry'!$B$2:$B$2000,$C1580)</f>
        <v>0</v>
      </c>
      <c r="L1580" s="1">
        <f>SUMIFS('I want to cry'!D$2:D$2000,'I want to cry'!$A$2:$A$2000,$B1580,'I want to cry'!$B$2:$B$2000,$C1580)</f>
        <v>0</v>
      </c>
      <c r="M1580" s="1">
        <f>SUMIFS('I want to cry'!E$2:E$2000,'I want to cry'!$A$2:$A$2000,$B1580,'I want to cry'!$B$2:$B$2000,$C1580)</f>
        <v>0</v>
      </c>
      <c r="N1580" s="1">
        <f t="shared" si="276"/>
        <v>0</v>
      </c>
      <c r="O1580" s="1">
        <f t="shared" si="277"/>
        <v>0</v>
      </c>
      <c r="P1580" s="1">
        <f t="shared" si="278"/>
        <v>0</v>
      </c>
      <c r="Q1580" s="1">
        <f>SUMIF('I have a blue banner'!A$2:A$2000,D1580,'I have a blue banner'!L$2:L$2000)</f>
        <v>0</v>
      </c>
      <c r="R1580" s="1">
        <f>SUMIF('I have a blue banner'!A$2:A$2000,F1580,'I have a blue banner'!L$2:L$2000)</f>
        <v>0</v>
      </c>
      <c r="S1580" s="1">
        <f>SUMIF('I have a blue banner'!A$2:A$2000,I1580,'I have a blue banner'!L$2:L$2000)</f>
        <v>0</v>
      </c>
      <c r="T1580" s="1">
        <f>SUMIF('I wanna go biking'!A$2:A$1000,D1580,'I wanna go biking'!D$2:D$2000)</f>
        <v>0</v>
      </c>
      <c r="U1580" s="1">
        <f>SUMIF('I wanna go biking'!A$2:A$2000,F1580,'I wanna go biking'!D$2:D$2000)</f>
        <v>0</v>
      </c>
      <c r="V1580" s="1">
        <f>SUMIF('I wanna go biking'!A$2:A$2000,H1580,'I wanna go biking'!D$2:D$2000)</f>
        <v>0</v>
      </c>
      <c r="W1580">
        <f t="shared" si="279"/>
        <v>0</v>
      </c>
      <c r="X1580">
        <f t="shared" si="280"/>
        <v>0</v>
      </c>
      <c r="Y1580">
        <f t="shared" si="281"/>
        <v>0</v>
      </c>
      <c r="Z1580">
        <f t="shared" si="282"/>
        <v>0</v>
      </c>
      <c r="AA1580">
        <f t="shared" si="283"/>
        <v>0</v>
      </c>
      <c r="AB1580">
        <f t="shared" si="284"/>
        <v>0</v>
      </c>
      <c r="AC1580" s="25">
        <f t="shared" si="285"/>
        <v>0</v>
      </c>
    </row>
    <row r="1581" spans="1:29">
      <c r="A1581">
        <f>'Data Entry'!A1582</f>
        <v>0</v>
      </c>
      <c r="B1581">
        <f>'Data Entry'!B1582</f>
        <v>0</v>
      </c>
      <c r="C1581">
        <f>'Data Entry'!C1582</f>
        <v>0</v>
      </c>
      <c r="D1581">
        <f>'Data Entry'!M1582</f>
        <v>0</v>
      </c>
      <c r="E1581">
        <f>'Data Entry'!N1582</f>
        <v>0</v>
      </c>
      <c r="F1581">
        <f>'Data Entry'!O1582</f>
        <v>0</v>
      </c>
      <c r="G1581">
        <f>'Data Entry'!P1582</f>
        <v>0</v>
      </c>
      <c r="H1581">
        <f>'Data Entry'!Q1582</f>
        <v>0</v>
      </c>
      <c r="I1581">
        <f>'Data Entry'!R1582</f>
        <v>0</v>
      </c>
      <c r="J1581">
        <f t="shared" si="275"/>
        <v>0</v>
      </c>
      <c r="K1581" s="1">
        <f>SUMIFS('I want to cry'!C$2:C$2000,'I want to cry'!$A$2:$A$2000,$B1581,'I want to cry'!$B$2:$B$2000,$C1581)</f>
        <v>0</v>
      </c>
      <c r="L1581" s="1">
        <f>SUMIFS('I want to cry'!D$2:D$2000,'I want to cry'!$A$2:$A$2000,$B1581,'I want to cry'!$B$2:$B$2000,$C1581)</f>
        <v>0</v>
      </c>
      <c r="M1581" s="1">
        <f>SUMIFS('I want to cry'!E$2:E$2000,'I want to cry'!$A$2:$A$2000,$B1581,'I want to cry'!$B$2:$B$2000,$C1581)</f>
        <v>0</v>
      </c>
      <c r="N1581" s="1">
        <f t="shared" si="276"/>
        <v>0</v>
      </c>
      <c r="O1581" s="1">
        <f t="shared" si="277"/>
        <v>0</v>
      </c>
      <c r="P1581" s="1">
        <f t="shared" si="278"/>
        <v>0</v>
      </c>
      <c r="Q1581" s="1">
        <f>SUMIF('I have a blue banner'!A$2:A$2000,D1581,'I have a blue banner'!L$2:L$2000)</f>
        <v>0</v>
      </c>
      <c r="R1581" s="1">
        <f>SUMIF('I have a blue banner'!A$2:A$2000,F1581,'I have a blue banner'!L$2:L$2000)</f>
        <v>0</v>
      </c>
      <c r="S1581" s="1">
        <f>SUMIF('I have a blue banner'!A$2:A$2000,I1581,'I have a blue banner'!L$2:L$2000)</f>
        <v>0</v>
      </c>
      <c r="T1581" s="1">
        <f>SUMIF('I wanna go biking'!A$2:A$1000,D1581,'I wanna go biking'!D$2:D$2000)</f>
        <v>0</v>
      </c>
      <c r="U1581" s="1">
        <f>SUMIF('I wanna go biking'!A$2:A$2000,F1581,'I wanna go biking'!D$2:D$2000)</f>
        <v>0</v>
      </c>
      <c r="V1581" s="1">
        <f>SUMIF('I wanna go biking'!A$2:A$2000,H1581,'I wanna go biking'!D$2:D$2000)</f>
        <v>0</v>
      </c>
      <c r="W1581">
        <f t="shared" si="279"/>
        <v>0</v>
      </c>
      <c r="X1581">
        <f t="shared" si="280"/>
        <v>0</v>
      </c>
      <c r="Y1581">
        <f t="shared" si="281"/>
        <v>0</v>
      </c>
      <c r="Z1581">
        <f t="shared" si="282"/>
        <v>0</v>
      </c>
      <c r="AA1581">
        <f t="shared" si="283"/>
        <v>0</v>
      </c>
      <c r="AB1581">
        <f t="shared" si="284"/>
        <v>0</v>
      </c>
      <c r="AC1581" s="25">
        <f t="shared" si="285"/>
        <v>0</v>
      </c>
    </row>
    <row r="1582" spans="1:29">
      <c r="A1582">
        <f>'Data Entry'!A1583</f>
        <v>0</v>
      </c>
      <c r="B1582">
        <f>'Data Entry'!B1583</f>
        <v>0</v>
      </c>
      <c r="C1582">
        <f>'Data Entry'!C1583</f>
        <v>0</v>
      </c>
      <c r="D1582">
        <f>'Data Entry'!M1583</f>
        <v>0</v>
      </c>
      <c r="E1582">
        <f>'Data Entry'!N1583</f>
        <v>0</v>
      </c>
      <c r="F1582">
        <f>'Data Entry'!O1583</f>
        <v>0</v>
      </c>
      <c r="G1582">
        <f>'Data Entry'!P1583</f>
        <v>0</v>
      </c>
      <c r="H1582">
        <f>'Data Entry'!Q1583</f>
        <v>0</v>
      </c>
      <c r="I1582">
        <f>'Data Entry'!R1583</f>
        <v>0</v>
      </c>
      <c r="J1582">
        <f t="shared" si="275"/>
        <v>0</v>
      </c>
      <c r="K1582" s="1">
        <f>SUMIFS('I want to cry'!C$2:C$2000,'I want to cry'!$A$2:$A$2000,$B1582,'I want to cry'!$B$2:$B$2000,$C1582)</f>
        <v>0</v>
      </c>
      <c r="L1582" s="1">
        <f>SUMIFS('I want to cry'!D$2:D$2000,'I want to cry'!$A$2:$A$2000,$B1582,'I want to cry'!$B$2:$B$2000,$C1582)</f>
        <v>0</v>
      </c>
      <c r="M1582" s="1">
        <f>SUMIFS('I want to cry'!E$2:E$2000,'I want to cry'!$A$2:$A$2000,$B1582,'I want to cry'!$B$2:$B$2000,$C1582)</f>
        <v>0</v>
      </c>
      <c r="N1582" s="1">
        <f t="shared" si="276"/>
        <v>0</v>
      </c>
      <c r="O1582" s="1">
        <f t="shared" si="277"/>
        <v>0</v>
      </c>
      <c r="P1582" s="1">
        <f t="shared" si="278"/>
        <v>0</v>
      </c>
      <c r="Q1582" s="1">
        <f>SUMIF('I have a blue banner'!A$2:A$2000,D1582,'I have a blue banner'!L$2:L$2000)</f>
        <v>0</v>
      </c>
      <c r="R1582" s="1">
        <f>SUMIF('I have a blue banner'!A$2:A$2000,F1582,'I have a blue banner'!L$2:L$2000)</f>
        <v>0</v>
      </c>
      <c r="S1582" s="1">
        <f>SUMIF('I have a blue banner'!A$2:A$2000,I1582,'I have a blue banner'!L$2:L$2000)</f>
        <v>0</v>
      </c>
      <c r="T1582" s="1">
        <f>SUMIF('I wanna go biking'!A$2:A$1000,D1582,'I wanna go biking'!D$2:D$2000)</f>
        <v>0</v>
      </c>
      <c r="U1582" s="1">
        <f>SUMIF('I wanna go biking'!A$2:A$2000,F1582,'I wanna go biking'!D$2:D$2000)</f>
        <v>0</v>
      </c>
      <c r="V1582" s="1">
        <f>SUMIF('I wanna go biking'!A$2:A$2000,H1582,'I wanna go biking'!D$2:D$2000)</f>
        <v>0</v>
      </c>
      <c r="W1582">
        <f t="shared" si="279"/>
        <v>0</v>
      </c>
      <c r="X1582">
        <f t="shared" si="280"/>
        <v>0</v>
      </c>
      <c r="Y1582">
        <f t="shared" si="281"/>
        <v>0</v>
      </c>
      <c r="Z1582">
        <f t="shared" si="282"/>
        <v>0</v>
      </c>
      <c r="AA1582">
        <f t="shared" si="283"/>
        <v>0</v>
      </c>
      <c r="AB1582">
        <f t="shared" si="284"/>
        <v>0</v>
      </c>
      <c r="AC1582" s="25">
        <f t="shared" si="285"/>
        <v>0</v>
      </c>
    </row>
    <row r="1583" spans="1:29">
      <c r="A1583">
        <f>'Data Entry'!A1584</f>
        <v>0</v>
      </c>
      <c r="B1583">
        <f>'Data Entry'!B1584</f>
        <v>0</v>
      </c>
      <c r="C1583">
        <f>'Data Entry'!C1584</f>
        <v>0</v>
      </c>
      <c r="D1583">
        <f>'Data Entry'!M1584</f>
        <v>0</v>
      </c>
      <c r="E1583">
        <f>'Data Entry'!N1584</f>
        <v>0</v>
      </c>
      <c r="F1583">
        <f>'Data Entry'!O1584</f>
        <v>0</v>
      </c>
      <c r="G1583">
        <f>'Data Entry'!P1584</f>
        <v>0</v>
      </c>
      <c r="H1583">
        <f>'Data Entry'!Q1584</f>
        <v>0</v>
      </c>
      <c r="I1583">
        <f>'Data Entry'!R1584</f>
        <v>0</v>
      </c>
      <c r="J1583">
        <f t="shared" si="275"/>
        <v>0</v>
      </c>
      <c r="K1583" s="1">
        <f>SUMIFS('I want to cry'!C$2:C$2000,'I want to cry'!$A$2:$A$2000,$B1583,'I want to cry'!$B$2:$B$2000,$C1583)</f>
        <v>0</v>
      </c>
      <c r="L1583" s="1">
        <f>SUMIFS('I want to cry'!D$2:D$2000,'I want to cry'!$A$2:$A$2000,$B1583,'I want to cry'!$B$2:$B$2000,$C1583)</f>
        <v>0</v>
      </c>
      <c r="M1583" s="1">
        <f>SUMIFS('I want to cry'!E$2:E$2000,'I want to cry'!$A$2:$A$2000,$B1583,'I want to cry'!$B$2:$B$2000,$C1583)</f>
        <v>0</v>
      </c>
      <c r="N1583" s="1">
        <f t="shared" si="276"/>
        <v>0</v>
      </c>
      <c r="O1583" s="1">
        <f t="shared" si="277"/>
        <v>0</v>
      </c>
      <c r="P1583" s="1">
        <f t="shared" si="278"/>
        <v>0</v>
      </c>
      <c r="Q1583" s="1">
        <f>SUMIF('I have a blue banner'!A$2:A$2000,D1583,'I have a blue banner'!L$2:L$2000)</f>
        <v>0</v>
      </c>
      <c r="R1583" s="1">
        <f>SUMIF('I have a blue banner'!A$2:A$2000,F1583,'I have a blue banner'!L$2:L$2000)</f>
        <v>0</v>
      </c>
      <c r="S1583" s="1">
        <f>SUMIF('I have a blue banner'!A$2:A$2000,I1583,'I have a blue banner'!L$2:L$2000)</f>
        <v>0</v>
      </c>
      <c r="T1583" s="1">
        <f>SUMIF('I wanna go biking'!A$2:A$1000,D1583,'I wanna go biking'!D$2:D$2000)</f>
        <v>0</v>
      </c>
      <c r="U1583" s="1">
        <f>SUMIF('I wanna go biking'!A$2:A$2000,F1583,'I wanna go biking'!D$2:D$2000)</f>
        <v>0</v>
      </c>
      <c r="V1583" s="1">
        <f>SUMIF('I wanna go biking'!A$2:A$2000,H1583,'I wanna go biking'!D$2:D$2000)</f>
        <v>0</v>
      </c>
      <c r="W1583">
        <f t="shared" si="279"/>
        <v>0</v>
      </c>
      <c r="X1583">
        <f t="shared" si="280"/>
        <v>0</v>
      </c>
      <c r="Y1583">
        <f t="shared" si="281"/>
        <v>0</v>
      </c>
      <c r="Z1583">
        <f t="shared" si="282"/>
        <v>0</v>
      </c>
      <c r="AA1583">
        <f t="shared" si="283"/>
        <v>0</v>
      </c>
      <c r="AB1583">
        <f t="shared" si="284"/>
        <v>0</v>
      </c>
      <c r="AC1583" s="25">
        <f t="shared" si="285"/>
        <v>0</v>
      </c>
    </row>
    <row r="1584" spans="1:29">
      <c r="A1584">
        <f>'Data Entry'!A1585</f>
        <v>0</v>
      </c>
      <c r="B1584">
        <f>'Data Entry'!B1585</f>
        <v>0</v>
      </c>
      <c r="C1584">
        <f>'Data Entry'!C1585</f>
        <v>0</v>
      </c>
      <c r="D1584">
        <f>'Data Entry'!M1585</f>
        <v>0</v>
      </c>
      <c r="E1584">
        <f>'Data Entry'!N1585</f>
        <v>0</v>
      </c>
      <c r="F1584">
        <f>'Data Entry'!O1585</f>
        <v>0</v>
      </c>
      <c r="G1584">
        <f>'Data Entry'!P1585</f>
        <v>0</v>
      </c>
      <c r="H1584">
        <f>'Data Entry'!Q1585</f>
        <v>0</v>
      </c>
      <c r="I1584">
        <f>'Data Entry'!R1585</f>
        <v>0</v>
      </c>
      <c r="J1584">
        <f t="shared" si="275"/>
        <v>0</v>
      </c>
      <c r="K1584" s="1">
        <f>SUMIFS('I want to cry'!C$2:C$2000,'I want to cry'!$A$2:$A$2000,$B1584,'I want to cry'!$B$2:$B$2000,$C1584)</f>
        <v>0</v>
      </c>
      <c r="L1584" s="1">
        <f>SUMIFS('I want to cry'!D$2:D$2000,'I want to cry'!$A$2:$A$2000,$B1584,'I want to cry'!$B$2:$B$2000,$C1584)</f>
        <v>0</v>
      </c>
      <c r="M1584" s="1">
        <f>SUMIFS('I want to cry'!E$2:E$2000,'I want to cry'!$A$2:$A$2000,$B1584,'I want to cry'!$B$2:$B$2000,$C1584)</f>
        <v>0</v>
      </c>
      <c r="N1584" s="1">
        <f t="shared" si="276"/>
        <v>0</v>
      </c>
      <c r="O1584" s="1">
        <f t="shared" si="277"/>
        <v>0</v>
      </c>
      <c r="P1584" s="1">
        <f t="shared" si="278"/>
        <v>0</v>
      </c>
      <c r="Q1584" s="1">
        <f>SUMIF('I have a blue banner'!A$2:A$2000,D1584,'I have a blue banner'!L$2:L$2000)</f>
        <v>0</v>
      </c>
      <c r="R1584" s="1">
        <f>SUMIF('I have a blue banner'!A$2:A$2000,F1584,'I have a blue banner'!L$2:L$2000)</f>
        <v>0</v>
      </c>
      <c r="S1584" s="1">
        <f>SUMIF('I have a blue banner'!A$2:A$2000,I1584,'I have a blue banner'!L$2:L$2000)</f>
        <v>0</v>
      </c>
      <c r="T1584" s="1">
        <f>SUMIF('I wanna go biking'!A$2:A$1000,D1584,'I wanna go biking'!D$2:D$2000)</f>
        <v>0</v>
      </c>
      <c r="U1584" s="1">
        <f>SUMIF('I wanna go biking'!A$2:A$2000,F1584,'I wanna go biking'!D$2:D$2000)</f>
        <v>0</v>
      </c>
      <c r="V1584" s="1">
        <f>SUMIF('I wanna go biking'!A$2:A$2000,H1584,'I wanna go biking'!D$2:D$2000)</f>
        <v>0</v>
      </c>
      <c r="W1584">
        <f t="shared" si="279"/>
        <v>0</v>
      </c>
      <c r="X1584">
        <f t="shared" si="280"/>
        <v>0</v>
      </c>
      <c r="Y1584">
        <f t="shared" si="281"/>
        <v>0</v>
      </c>
      <c r="Z1584">
        <f t="shared" si="282"/>
        <v>0</v>
      </c>
      <c r="AA1584">
        <f t="shared" si="283"/>
        <v>0</v>
      </c>
      <c r="AB1584">
        <f t="shared" si="284"/>
        <v>0</v>
      </c>
      <c r="AC1584" s="25">
        <f t="shared" si="285"/>
        <v>0</v>
      </c>
    </row>
    <row r="1585" spans="1:29">
      <c r="A1585">
        <f>'Data Entry'!A1586</f>
        <v>0</v>
      </c>
      <c r="B1585">
        <f>'Data Entry'!B1586</f>
        <v>0</v>
      </c>
      <c r="C1585">
        <f>'Data Entry'!C1586</f>
        <v>0</v>
      </c>
      <c r="D1585">
        <f>'Data Entry'!M1586</f>
        <v>0</v>
      </c>
      <c r="E1585">
        <f>'Data Entry'!N1586</f>
        <v>0</v>
      </c>
      <c r="F1585">
        <f>'Data Entry'!O1586</f>
        <v>0</v>
      </c>
      <c r="G1585">
        <f>'Data Entry'!P1586</f>
        <v>0</v>
      </c>
      <c r="H1585">
        <f>'Data Entry'!Q1586</f>
        <v>0</v>
      </c>
      <c r="I1585">
        <f>'Data Entry'!R1586</f>
        <v>0</v>
      </c>
      <c r="J1585">
        <f t="shared" si="275"/>
        <v>0</v>
      </c>
      <c r="K1585" s="1">
        <f>SUMIFS('I want to cry'!C$2:C$2000,'I want to cry'!$A$2:$A$2000,$B1585,'I want to cry'!$B$2:$B$2000,$C1585)</f>
        <v>0</v>
      </c>
      <c r="L1585" s="1">
        <f>SUMIFS('I want to cry'!D$2:D$2000,'I want to cry'!$A$2:$A$2000,$B1585,'I want to cry'!$B$2:$B$2000,$C1585)</f>
        <v>0</v>
      </c>
      <c r="M1585" s="1">
        <f>SUMIFS('I want to cry'!E$2:E$2000,'I want to cry'!$A$2:$A$2000,$B1585,'I want to cry'!$B$2:$B$2000,$C1585)</f>
        <v>0</v>
      </c>
      <c r="N1585" s="1">
        <f t="shared" si="276"/>
        <v>0</v>
      </c>
      <c r="O1585" s="1">
        <f t="shared" si="277"/>
        <v>0</v>
      </c>
      <c r="P1585" s="1">
        <f t="shared" si="278"/>
        <v>0</v>
      </c>
      <c r="Q1585" s="1">
        <f>SUMIF('I have a blue banner'!A$2:A$2000,D1585,'I have a blue banner'!L$2:L$2000)</f>
        <v>0</v>
      </c>
      <c r="R1585" s="1">
        <f>SUMIF('I have a blue banner'!A$2:A$2000,F1585,'I have a blue banner'!L$2:L$2000)</f>
        <v>0</v>
      </c>
      <c r="S1585" s="1">
        <f>SUMIF('I have a blue banner'!A$2:A$2000,I1585,'I have a blue banner'!L$2:L$2000)</f>
        <v>0</v>
      </c>
      <c r="T1585" s="1">
        <f>SUMIF('I wanna go biking'!A$2:A$1000,D1585,'I wanna go biking'!D$2:D$2000)</f>
        <v>0</v>
      </c>
      <c r="U1585" s="1">
        <f>SUMIF('I wanna go biking'!A$2:A$2000,F1585,'I wanna go biking'!D$2:D$2000)</f>
        <v>0</v>
      </c>
      <c r="V1585" s="1">
        <f>SUMIF('I wanna go biking'!A$2:A$2000,H1585,'I wanna go biking'!D$2:D$2000)</f>
        <v>0</v>
      </c>
      <c r="W1585">
        <f t="shared" si="279"/>
        <v>0</v>
      </c>
      <c r="X1585">
        <f t="shared" si="280"/>
        <v>0</v>
      </c>
      <c r="Y1585">
        <f t="shared" si="281"/>
        <v>0</v>
      </c>
      <c r="Z1585">
        <f t="shared" si="282"/>
        <v>0</v>
      </c>
      <c r="AA1585">
        <f t="shared" si="283"/>
        <v>0</v>
      </c>
      <c r="AB1585">
        <f t="shared" si="284"/>
        <v>0</v>
      </c>
      <c r="AC1585" s="25">
        <f t="shared" si="285"/>
        <v>0</v>
      </c>
    </row>
    <row r="1586" spans="1:29">
      <c r="A1586">
        <f>'Data Entry'!A1587</f>
        <v>0</v>
      </c>
      <c r="B1586">
        <f>'Data Entry'!B1587</f>
        <v>0</v>
      </c>
      <c r="C1586">
        <f>'Data Entry'!C1587</f>
        <v>0</v>
      </c>
      <c r="D1586">
        <f>'Data Entry'!M1587</f>
        <v>0</v>
      </c>
      <c r="E1586">
        <f>'Data Entry'!N1587</f>
        <v>0</v>
      </c>
      <c r="F1586">
        <f>'Data Entry'!O1587</f>
        <v>0</v>
      </c>
      <c r="G1586">
        <f>'Data Entry'!P1587</f>
        <v>0</v>
      </c>
      <c r="H1586">
        <f>'Data Entry'!Q1587</f>
        <v>0</v>
      </c>
      <c r="I1586">
        <f>'Data Entry'!R1587</f>
        <v>0</v>
      </c>
      <c r="J1586">
        <f t="shared" si="275"/>
        <v>0</v>
      </c>
      <c r="K1586" s="1">
        <f>SUMIFS('I want to cry'!C$2:C$2000,'I want to cry'!$A$2:$A$2000,$B1586,'I want to cry'!$B$2:$B$2000,$C1586)</f>
        <v>0</v>
      </c>
      <c r="L1586" s="1">
        <f>SUMIFS('I want to cry'!D$2:D$2000,'I want to cry'!$A$2:$A$2000,$B1586,'I want to cry'!$B$2:$B$2000,$C1586)</f>
        <v>0</v>
      </c>
      <c r="M1586" s="1">
        <f>SUMIFS('I want to cry'!E$2:E$2000,'I want to cry'!$A$2:$A$2000,$B1586,'I want to cry'!$B$2:$B$2000,$C1586)</f>
        <v>0</v>
      </c>
      <c r="N1586" s="1">
        <f t="shared" si="276"/>
        <v>0</v>
      </c>
      <c r="O1586" s="1">
        <f t="shared" si="277"/>
        <v>0</v>
      </c>
      <c r="P1586" s="1">
        <f t="shared" si="278"/>
        <v>0</v>
      </c>
      <c r="Q1586" s="1">
        <f>SUMIF('I have a blue banner'!A$2:A$2000,D1586,'I have a blue banner'!L$2:L$2000)</f>
        <v>0</v>
      </c>
      <c r="R1586" s="1">
        <f>SUMIF('I have a blue banner'!A$2:A$2000,F1586,'I have a blue banner'!L$2:L$2000)</f>
        <v>0</v>
      </c>
      <c r="S1586" s="1">
        <f>SUMIF('I have a blue banner'!A$2:A$2000,I1586,'I have a blue banner'!L$2:L$2000)</f>
        <v>0</v>
      </c>
      <c r="T1586" s="1">
        <f>SUMIF('I wanna go biking'!A$2:A$1000,D1586,'I wanna go biking'!D$2:D$2000)</f>
        <v>0</v>
      </c>
      <c r="U1586" s="1">
        <f>SUMIF('I wanna go biking'!A$2:A$2000,F1586,'I wanna go biking'!D$2:D$2000)</f>
        <v>0</v>
      </c>
      <c r="V1586" s="1">
        <f>SUMIF('I wanna go biking'!A$2:A$2000,H1586,'I wanna go biking'!D$2:D$2000)</f>
        <v>0</v>
      </c>
      <c r="W1586">
        <f t="shared" si="279"/>
        <v>0</v>
      </c>
      <c r="X1586">
        <f t="shared" si="280"/>
        <v>0</v>
      </c>
      <c r="Y1586">
        <f t="shared" si="281"/>
        <v>0</v>
      </c>
      <c r="Z1586">
        <f t="shared" si="282"/>
        <v>0</v>
      </c>
      <c r="AA1586">
        <f t="shared" si="283"/>
        <v>0</v>
      </c>
      <c r="AB1586">
        <f t="shared" si="284"/>
        <v>0</v>
      </c>
      <c r="AC1586" s="25">
        <f t="shared" si="285"/>
        <v>0</v>
      </c>
    </row>
    <row r="1587" spans="1:29">
      <c r="A1587">
        <f>'Data Entry'!A1588</f>
        <v>0</v>
      </c>
      <c r="B1587">
        <f>'Data Entry'!B1588</f>
        <v>0</v>
      </c>
      <c r="C1587">
        <f>'Data Entry'!C1588</f>
        <v>0</v>
      </c>
      <c r="D1587">
        <f>'Data Entry'!M1588</f>
        <v>0</v>
      </c>
      <c r="E1587">
        <f>'Data Entry'!N1588</f>
        <v>0</v>
      </c>
      <c r="F1587">
        <f>'Data Entry'!O1588</f>
        <v>0</v>
      </c>
      <c r="G1587">
        <f>'Data Entry'!P1588</f>
        <v>0</v>
      </c>
      <c r="H1587">
        <f>'Data Entry'!Q1588</f>
        <v>0</v>
      </c>
      <c r="I1587">
        <f>'Data Entry'!R1588</f>
        <v>0</v>
      </c>
      <c r="J1587">
        <f t="shared" si="275"/>
        <v>0</v>
      </c>
      <c r="K1587" s="1">
        <f>SUMIFS('I want to cry'!C$2:C$2000,'I want to cry'!$A$2:$A$2000,$B1587,'I want to cry'!$B$2:$B$2000,$C1587)</f>
        <v>0</v>
      </c>
      <c r="L1587" s="1">
        <f>SUMIFS('I want to cry'!D$2:D$2000,'I want to cry'!$A$2:$A$2000,$B1587,'I want to cry'!$B$2:$B$2000,$C1587)</f>
        <v>0</v>
      </c>
      <c r="M1587" s="1">
        <f>SUMIFS('I want to cry'!E$2:E$2000,'I want to cry'!$A$2:$A$2000,$B1587,'I want to cry'!$B$2:$B$2000,$C1587)</f>
        <v>0</v>
      </c>
      <c r="N1587" s="1">
        <f t="shared" si="276"/>
        <v>0</v>
      </c>
      <c r="O1587" s="1">
        <f t="shared" si="277"/>
        <v>0</v>
      </c>
      <c r="P1587" s="1">
        <f t="shared" si="278"/>
        <v>0</v>
      </c>
      <c r="Q1587" s="1">
        <f>SUMIF('I have a blue banner'!A$2:A$2000,D1587,'I have a blue banner'!L$2:L$2000)</f>
        <v>0</v>
      </c>
      <c r="R1587" s="1">
        <f>SUMIF('I have a blue banner'!A$2:A$2000,F1587,'I have a blue banner'!L$2:L$2000)</f>
        <v>0</v>
      </c>
      <c r="S1587" s="1">
        <f>SUMIF('I have a blue banner'!A$2:A$2000,I1587,'I have a blue banner'!L$2:L$2000)</f>
        <v>0</v>
      </c>
      <c r="T1587" s="1">
        <f>SUMIF('I wanna go biking'!A$2:A$1000,D1587,'I wanna go biking'!D$2:D$2000)</f>
        <v>0</v>
      </c>
      <c r="U1587" s="1">
        <f>SUMIF('I wanna go biking'!A$2:A$2000,F1587,'I wanna go biking'!D$2:D$2000)</f>
        <v>0</v>
      </c>
      <c r="V1587" s="1">
        <f>SUMIF('I wanna go biking'!A$2:A$2000,H1587,'I wanna go biking'!D$2:D$2000)</f>
        <v>0</v>
      </c>
      <c r="W1587">
        <f t="shared" si="279"/>
        <v>0</v>
      </c>
      <c r="X1587">
        <f t="shared" si="280"/>
        <v>0</v>
      </c>
      <c r="Y1587">
        <f t="shared" si="281"/>
        <v>0</v>
      </c>
      <c r="Z1587">
        <f t="shared" si="282"/>
        <v>0</v>
      </c>
      <c r="AA1587">
        <f t="shared" si="283"/>
        <v>0</v>
      </c>
      <c r="AB1587">
        <f t="shared" si="284"/>
        <v>0</v>
      </c>
      <c r="AC1587" s="25">
        <f t="shared" si="285"/>
        <v>0</v>
      </c>
    </row>
    <row r="1588" spans="1:29">
      <c r="A1588">
        <f>'Data Entry'!A1589</f>
        <v>0</v>
      </c>
      <c r="B1588">
        <f>'Data Entry'!B1589</f>
        <v>0</v>
      </c>
      <c r="C1588">
        <f>'Data Entry'!C1589</f>
        <v>0</v>
      </c>
      <c r="D1588">
        <f>'Data Entry'!M1589</f>
        <v>0</v>
      </c>
      <c r="E1588">
        <f>'Data Entry'!N1589</f>
        <v>0</v>
      </c>
      <c r="F1588">
        <f>'Data Entry'!O1589</f>
        <v>0</v>
      </c>
      <c r="G1588">
        <f>'Data Entry'!P1589</f>
        <v>0</v>
      </c>
      <c r="H1588">
        <f>'Data Entry'!Q1589</f>
        <v>0</v>
      </c>
      <c r="I1588">
        <f>'Data Entry'!R1589</f>
        <v>0</v>
      </c>
      <c r="J1588">
        <f t="shared" si="275"/>
        <v>0</v>
      </c>
      <c r="K1588" s="1">
        <f>SUMIFS('I want to cry'!C$2:C$2000,'I want to cry'!$A$2:$A$2000,$B1588,'I want to cry'!$B$2:$B$2000,$C1588)</f>
        <v>0</v>
      </c>
      <c r="L1588" s="1">
        <f>SUMIFS('I want to cry'!D$2:D$2000,'I want to cry'!$A$2:$A$2000,$B1588,'I want to cry'!$B$2:$B$2000,$C1588)</f>
        <v>0</v>
      </c>
      <c r="M1588" s="1">
        <f>SUMIFS('I want to cry'!E$2:E$2000,'I want to cry'!$A$2:$A$2000,$B1588,'I want to cry'!$B$2:$B$2000,$C1588)</f>
        <v>0</v>
      </c>
      <c r="N1588" s="1">
        <f t="shared" si="276"/>
        <v>0</v>
      </c>
      <c r="O1588" s="1">
        <f t="shared" si="277"/>
        <v>0</v>
      </c>
      <c r="P1588" s="1">
        <f t="shared" si="278"/>
        <v>0</v>
      </c>
      <c r="Q1588" s="1">
        <f>SUMIF('I have a blue banner'!A$2:A$2000,D1588,'I have a blue banner'!L$2:L$2000)</f>
        <v>0</v>
      </c>
      <c r="R1588" s="1">
        <f>SUMIF('I have a blue banner'!A$2:A$2000,F1588,'I have a blue banner'!L$2:L$2000)</f>
        <v>0</v>
      </c>
      <c r="S1588" s="1">
        <f>SUMIF('I have a blue banner'!A$2:A$2000,I1588,'I have a blue banner'!L$2:L$2000)</f>
        <v>0</v>
      </c>
      <c r="T1588" s="1">
        <f>SUMIF('I wanna go biking'!A$2:A$1000,D1588,'I wanna go biking'!D$2:D$2000)</f>
        <v>0</v>
      </c>
      <c r="U1588" s="1">
        <f>SUMIF('I wanna go biking'!A$2:A$2000,F1588,'I wanna go biking'!D$2:D$2000)</f>
        <v>0</v>
      </c>
      <c r="V1588" s="1">
        <f>SUMIF('I wanna go biking'!A$2:A$2000,H1588,'I wanna go biking'!D$2:D$2000)</f>
        <v>0</v>
      </c>
      <c r="W1588">
        <f t="shared" si="279"/>
        <v>0</v>
      </c>
      <c r="X1588">
        <f t="shared" si="280"/>
        <v>0</v>
      </c>
      <c r="Y1588">
        <f t="shared" si="281"/>
        <v>0</v>
      </c>
      <c r="Z1588">
        <f t="shared" si="282"/>
        <v>0</v>
      </c>
      <c r="AA1588">
        <f t="shared" si="283"/>
        <v>0</v>
      </c>
      <c r="AB1588">
        <f t="shared" si="284"/>
        <v>0</v>
      </c>
      <c r="AC1588" s="25">
        <f t="shared" si="285"/>
        <v>0</v>
      </c>
    </row>
    <row r="1589" spans="1:29">
      <c r="A1589">
        <f>'Data Entry'!A1590</f>
        <v>0</v>
      </c>
      <c r="B1589">
        <f>'Data Entry'!B1590</f>
        <v>0</v>
      </c>
      <c r="C1589">
        <f>'Data Entry'!C1590</f>
        <v>0</v>
      </c>
      <c r="D1589">
        <f>'Data Entry'!M1590</f>
        <v>0</v>
      </c>
      <c r="E1589">
        <f>'Data Entry'!N1590</f>
        <v>0</v>
      </c>
      <c r="F1589">
        <f>'Data Entry'!O1590</f>
        <v>0</v>
      </c>
      <c r="G1589">
        <f>'Data Entry'!P1590</f>
        <v>0</v>
      </c>
      <c r="H1589">
        <f>'Data Entry'!Q1590</f>
        <v>0</v>
      </c>
      <c r="I1589">
        <f>'Data Entry'!R1590</f>
        <v>0</v>
      </c>
      <c r="J1589">
        <f t="shared" si="275"/>
        <v>0</v>
      </c>
      <c r="K1589" s="1">
        <f>SUMIFS('I want to cry'!C$2:C$2000,'I want to cry'!$A$2:$A$2000,$B1589,'I want to cry'!$B$2:$B$2000,$C1589)</f>
        <v>0</v>
      </c>
      <c r="L1589" s="1">
        <f>SUMIFS('I want to cry'!D$2:D$2000,'I want to cry'!$A$2:$A$2000,$B1589,'I want to cry'!$B$2:$B$2000,$C1589)</f>
        <v>0</v>
      </c>
      <c r="M1589" s="1">
        <f>SUMIFS('I want to cry'!E$2:E$2000,'I want to cry'!$A$2:$A$2000,$B1589,'I want to cry'!$B$2:$B$2000,$C1589)</f>
        <v>0</v>
      </c>
      <c r="N1589" s="1">
        <f t="shared" si="276"/>
        <v>0</v>
      </c>
      <c r="O1589" s="1">
        <f t="shared" si="277"/>
        <v>0</v>
      </c>
      <c r="P1589" s="1">
        <f t="shared" si="278"/>
        <v>0</v>
      </c>
      <c r="Q1589" s="1">
        <f>SUMIF('I have a blue banner'!A$2:A$2000,D1589,'I have a blue banner'!L$2:L$2000)</f>
        <v>0</v>
      </c>
      <c r="R1589" s="1">
        <f>SUMIF('I have a blue banner'!A$2:A$2000,F1589,'I have a blue banner'!L$2:L$2000)</f>
        <v>0</v>
      </c>
      <c r="S1589" s="1">
        <f>SUMIF('I have a blue banner'!A$2:A$2000,I1589,'I have a blue banner'!L$2:L$2000)</f>
        <v>0</v>
      </c>
      <c r="T1589" s="1">
        <f>SUMIF('I wanna go biking'!A$2:A$1000,D1589,'I wanna go biking'!D$2:D$2000)</f>
        <v>0</v>
      </c>
      <c r="U1589" s="1">
        <f>SUMIF('I wanna go biking'!A$2:A$2000,F1589,'I wanna go biking'!D$2:D$2000)</f>
        <v>0</v>
      </c>
      <c r="V1589" s="1">
        <f>SUMIF('I wanna go biking'!A$2:A$2000,H1589,'I wanna go biking'!D$2:D$2000)</f>
        <v>0</v>
      </c>
      <c r="W1589">
        <f t="shared" si="279"/>
        <v>0</v>
      </c>
      <c r="X1589">
        <f t="shared" si="280"/>
        <v>0</v>
      </c>
      <c r="Y1589">
        <f t="shared" si="281"/>
        <v>0</v>
      </c>
      <c r="Z1589">
        <f t="shared" si="282"/>
        <v>0</v>
      </c>
      <c r="AA1589">
        <f t="shared" si="283"/>
        <v>0</v>
      </c>
      <c r="AB1589">
        <f t="shared" si="284"/>
        <v>0</v>
      </c>
      <c r="AC1589" s="25">
        <f t="shared" si="285"/>
        <v>0</v>
      </c>
    </row>
    <row r="1590" spans="1:29">
      <c r="A1590">
        <f>'Data Entry'!A1591</f>
        <v>0</v>
      </c>
      <c r="B1590">
        <f>'Data Entry'!B1591</f>
        <v>0</v>
      </c>
      <c r="C1590">
        <f>'Data Entry'!C1591</f>
        <v>0</v>
      </c>
      <c r="D1590">
        <f>'Data Entry'!M1591</f>
        <v>0</v>
      </c>
      <c r="E1590">
        <f>'Data Entry'!N1591</f>
        <v>0</v>
      </c>
      <c r="F1590">
        <f>'Data Entry'!O1591</f>
        <v>0</v>
      </c>
      <c r="G1590">
        <f>'Data Entry'!P1591</f>
        <v>0</v>
      </c>
      <c r="H1590">
        <f>'Data Entry'!Q1591</f>
        <v>0</v>
      </c>
      <c r="I1590">
        <f>'Data Entry'!R1591</f>
        <v>0</v>
      </c>
      <c r="J1590">
        <f t="shared" si="275"/>
        <v>0</v>
      </c>
      <c r="K1590" s="1">
        <f>SUMIFS('I want to cry'!C$2:C$2000,'I want to cry'!$A$2:$A$2000,$B1590,'I want to cry'!$B$2:$B$2000,$C1590)</f>
        <v>0</v>
      </c>
      <c r="L1590" s="1">
        <f>SUMIFS('I want to cry'!D$2:D$2000,'I want to cry'!$A$2:$A$2000,$B1590,'I want to cry'!$B$2:$B$2000,$C1590)</f>
        <v>0</v>
      </c>
      <c r="M1590" s="1">
        <f>SUMIFS('I want to cry'!E$2:E$2000,'I want to cry'!$A$2:$A$2000,$B1590,'I want to cry'!$B$2:$B$2000,$C1590)</f>
        <v>0</v>
      </c>
      <c r="N1590" s="1">
        <f t="shared" si="276"/>
        <v>0</v>
      </c>
      <c r="O1590" s="1">
        <f t="shared" si="277"/>
        <v>0</v>
      </c>
      <c r="P1590" s="1">
        <f t="shared" si="278"/>
        <v>0</v>
      </c>
      <c r="Q1590" s="1">
        <f>SUMIF('I have a blue banner'!A$2:A$2000,D1590,'I have a blue banner'!L$2:L$2000)</f>
        <v>0</v>
      </c>
      <c r="R1590" s="1">
        <f>SUMIF('I have a blue banner'!A$2:A$2000,F1590,'I have a blue banner'!L$2:L$2000)</f>
        <v>0</v>
      </c>
      <c r="S1590" s="1">
        <f>SUMIF('I have a blue banner'!A$2:A$2000,I1590,'I have a blue banner'!L$2:L$2000)</f>
        <v>0</v>
      </c>
      <c r="T1590" s="1">
        <f>SUMIF('I wanna go biking'!A$2:A$1000,D1590,'I wanna go biking'!D$2:D$2000)</f>
        <v>0</v>
      </c>
      <c r="U1590" s="1">
        <f>SUMIF('I wanna go biking'!A$2:A$2000,F1590,'I wanna go biking'!D$2:D$2000)</f>
        <v>0</v>
      </c>
      <c r="V1590" s="1">
        <f>SUMIF('I wanna go biking'!A$2:A$2000,H1590,'I wanna go biking'!D$2:D$2000)</f>
        <v>0</v>
      </c>
      <c r="W1590">
        <f t="shared" si="279"/>
        <v>0</v>
      </c>
      <c r="X1590">
        <f t="shared" si="280"/>
        <v>0</v>
      </c>
      <c r="Y1590">
        <f t="shared" si="281"/>
        <v>0</v>
      </c>
      <c r="Z1590">
        <f t="shared" si="282"/>
        <v>0</v>
      </c>
      <c r="AA1590">
        <f t="shared" si="283"/>
        <v>0</v>
      </c>
      <c r="AB1590">
        <f t="shared" si="284"/>
        <v>0</v>
      </c>
      <c r="AC1590" s="25">
        <f t="shared" si="285"/>
        <v>0</v>
      </c>
    </row>
    <row r="1591" spans="1:29">
      <c r="A1591">
        <f>'Data Entry'!A1592</f>
        <v>0</v>
      </c>
      <c r="B1591">
        <f>'Data Entry'!B1592</f>
        <v>0</v>
      </c>
      <c r="C1591">
        <f>'Data Entry'!C1592</f>
        <v>0</v>
      </c>
      <c r="D1591">
        <f>'Data Entry'!M1592</f>
        <v>0</v>
      </c>
      <c r="E1591">
        <f>'Data Entry'!N1592</f>
        <v>0</v>
      </c>
      <c r="F1591">
        <f>'Data Entry'!O1592</f>
        <v>0</v>
      </c>
      <c r="G1591">
        <f>'Data Entry'!P1592</f>
        <v>0</v>
      </c>
      <c r="H1591">
        <f>'Data Entry'!Q1592</f>
        <v>0</v>
      </c>
      <c r="I1591">
        <f>'Data Entry'!R1592</f>
        <v>0</v>
      </c>
      <c r="J1591">
        <f t="shared" si="275"/>
        <v>0</v>
      </c>
      <c r="K1591" s="1">
        <f>SUMIFS('I want to cry'!C$2:C$2000,'I want to cry'!$A$2:$A$2000,$B1591,'I want to cry'!$B$2:$B$2000,$C1591)</f>
        <v>0</v>
      </c>
      <c r="L1591" s="1">
        <f>SUMIFS('I want to cry'!D$2:D$2000,'I want to cry'!$A$2:$A$2000,$B1591,'I want to cry'!$B$2:$B$2000,$C1591)</f>
        <v>0</v>
      </c>
      <c r="M1591" s="1">
        <f>SUMIFS('I want to cry'!E$2:E$2000,'I want to cry'!$A$2:$A$2000,$B1591,'I want to cry'!$B$2:$B$2000,$C1591)</f>
        <v>0</v>
      </c>
      <c r="N1591" s="1">
        <f t="shared" si="276"/>
        <v>0</v>
      </c>
      <c r="O1591" s="1">
        <f t="shared" si="277"/>
        <v>0</v>
      </c>
      <c r="P1591" s="1">
        <f t="shared" si="278"/>
        <v>0</v>
      </c>
      <c r="Q1591" s="1">
        <f>SUMIF('I have a blue banner'!A$2:A$2000,D1591,'I have a blue banner'!L$2:L$2000)</f>
        <v>0</v>
      </c>
      <c r="R1591" s="1">
        <f>SUMIF('I have a blue banner'!A$2:A$2000,F1591,'I have a blue banner'!L$2:L$2000)</f>
        <v>0</v>
      </c>
      <c r="S1591" s="1">
        <f>SUMIF('I have a blue banner'!A$2:A$2000,I1591,'I have a blue banner'!L$2:L$2000)</f>
        <v>0</v>
      </c>
      <c r="T1591" s="1">
        <f>SUMIF('I wanna go biking'!A$2:A$1000,D1591,'I wanna go biking'!D$2:D$2000)</f>
        <v>0</v>
      </c>
      <c r="U1591" s="1">
        <f>SUMIF('I wanna go biking'!A$2:A$2000,F1591,'I wanna go biking'!D$2:D$2000)</f>
        <v>0</v>
      </c>
      <c r="V1591" s="1">
        <f>SUMIF('I wanna go biking'!A$2:A$2000,H1591,'I wanna go biking'!D$2:D$2000)</f>
        <v>0</v>
      </c>
      <c r="W1591">
        <f t="shared" si="279"/>
        <v>0</v>
      </c>
      <c r="X1591">
        <f t="shared" si="280"/>
        <v>0</v>
      </c>
      <c r="Y1591">
        <f t="shared" si="281"/>
        <v>0</v>
      </c>
      <c r="Z1591">
        <f t="shared" si="282"/>
        <v>0</v>
      </c>
      <c r="AA1591">
        <f t="shared" si="283"/>
        <v>0</v>
      </c>
      <c r="AB1591">
        <f t="shared" si="284"/>
        <v>0</v>
      </c>
      <c r="AC1591" s="25">
        <f t="shared" si="285"/>
        <v>0</v>
      </c>
    </row>
    <row r="1592" spans="1:29">
      <c r="A1592">
        <f>'Data Entry'!A1593</f>
        <v>0</v>
      </c>
      <c r="B1592">
        <f>'Data Entry'!B1593</f>
        <v>0</v>
      </c>
      <c r="C1592">
        <f>'Data Entry'!C1593</f>
        <v>0</v>
      </c>
      <c r="D1592">
        <f>'Data Entry'!M1593</f>
        <v>0</v>
      </c>
      <c r="E1592">
        <f>'Data Entry'!N1593</f>
        <v>0</v>
      </c>
      <c r="F1592">
        <f>'Data Entry'!O1593</f>
        <v>0</v>
      </c>
      <c r="G1592">
        <f>'Data Entry'!P1593</f>
        <v>0</v>
      </c>
      <c r="H1592">
        <f>'Data Entry'!Q1593</f>
        <v>0</v>
      </c>
      <c r="I1592">
        <f>'Data Entry'!R1593</f>
        <v>0</v>
      </c>
      <c r="J1592">
        <f t="shared" si="275"/>
        <v>0</v>
      </c>
      <c r="K1592" s="1">
        <f>SUMIFS('I want to cry'!C$2:C$2000,'I want to cry'!$A$2:$A$2000,$B1592,'I want to cry'!$B$2:$B$2000,$C1592)</f>
        <v>0</v>
      </c>
      <c r="L1592" s="1">
        <f>SUMIFS('I want to cry'!D$2:D$2000,'I want to cry'!$A$2:$A$2000,$B1592,'I want to cry'!$B$2:$B$2000,$C1592)</f>
        <v>0</v>
      </c>
      <c r="M1592" s="1">
        <f>SUMIFS('I want to cry'!E$2:E$2000,'I want to cry'!$A$2:$A$2000,$B1592,'I want to cry'!$B$2:$B$2000,$C1592)</f>
        <v>0</v>
      </c>
      <c r="N1592" s="1">
        <f t="shared" si="276"/>
        <v>0</v>
      </c>
      <c r="O1592" s="1">
        <f t="shared" si="277"/>
        <v>0</v>
      </c>
      <c r="P1592" s="1">
        <f t="shared" si="278"/>
        <v>0</v>
      </c>
      <c r="Q1592" s="1">
        <f>SUMIF('I have a blue banner'!A$2:A$2000,D1592,'I have a blue banner'!L$2:L$2000)</f>
        <v>0</v>
      </c>
      <c r="R1592" s="1">
        <f>SUMIF('I have a blue banner'!A$2:A$2000,F1592,'I have a blue banner'!L$2:L$2000)</f>
        <v>0</v>
      </c>
      <c r="S1592" s="1">
        <f>SUMIF('I have a blue banner'!A$2:A$2000,I1592,'I have a blue banner'!L$2:L$2000)</f>
        <v>0</v>
      </c>
      <c r="T1592" s="1">
        <f>SUMIF('I wanna go biking'!A$2:A$1000,D1592,'I wanna go biking'!D$2:D$2000)</f>
        <v>0</v>
      </c>
      <c r="U1592" s="1">
        <f>SUMIF('I wanna go biking'!A$2:A$2000,F1592,'I wanna go biking'!D$2:D$2000)</f>
        <v>0</v>
      </c>
      <c r="V1592" s="1">
        <f>SUMIF('I wanna go biking'!A$2:A$2000,H1592,'I wanna go biking'!D$2:D$2000)</f>
        <v>0</v>
      </c>
      <c r="W1592">
        <f t="shared" si="279"/>
        <v>0</v>
      </c>
      <c r="X1592">
        <f t="shared" si="280"/>
        <v>0</v>
      </c>
      <c r="Y1592">
        <f t="shared" si="281"/>
        <v>0</v>
      </c>
      <c r="Z1592">
        <f t="shared" si="282"/>
        <v>0</v>
      </c>
      <c r="AA1592">
        <f t="shared" si="283"/>
        <v>0</v>
      </c>
      <c r="AB1592">
        <f t="shared" si="284"/>
        <v>0</v>
      </c>
      <c r="AC1592" s="25">
        <f t="shared" si="285"/>
        <v>0</v>
      </c>
    </row>
    <row r="1593" spans="1:29">
      <c r="A1593">
        <f>'Data Entry'!A1594</f>
        <v>0</v>
      </c>
      <c r="B1593">
        <f>'Data Entry'!B1594</f>
        <v>0</v>
      </c>
      <c r="C1593">
        <f>'Data Entry'!C1594</f>
        <v>0</v>
      </c>
      <c r="D1593">
        <f>'Data Entry'!M1594</f>
        <v>0</v>
      </c>
      <c r="E1593">
        <f>'Data Entry'!N1594</f>
        <v>0</v>
      </c>
      <c r="F1593">
        <f>'Data Entry'!O1594</f>
        <v>0</v>
      </c>
      <c r="G1593">
        <f>'Data Entry'!P1594</f>
        <v>0</v>
      </c>
      <c r="H1593">
        <f>'Data Entry'!Q1594</f>
        <v>0</v>
      </c>
      <c r="I1593">
        <f>'Data Entry'!R1594</f>
        <v>0</v>
      </c>
      <c r="J1593">
        <f t="shared" si="275"/>
        <v>0</v>
      </c>
      <c r="K1593" s="1">
        <f>SUMIFS('I want to cry'!C$2:C$2000,'I want to cry'!$A$2:$A$2000,$B1593,'I want to cry'!$B$2:$B$2000,$C1593)</f>
        <v>0</v>
      </c>
      <c r="L1593" s="1">
        <f>SUMIFS('I want to cry'!D$2:D$2000,'I want to cry'!$A$2:$A$2000,$B1593,'I want to cry'!$B$2:$B$2000,$C1593)</f>
        <v>0</v>
      </c>
      <c r="M1593" s="1">
        <f>SUMIFS('I want to cry'!E$2:E$2000,'I want to cry'!$A$2:$A$2000,$B1593,'I want to cry'!$B$2:$B$2000,$C1593)</f>
        <v>0</v>
      </c>
      <c r="N1593" s="1">
        <f t="shared" si="276"/>
        <v>0</v>
      </c>
      <c r="O1593" s="1">
        <f t="shared" si="277"/>
        <v>0</v>
      </c>
      <c r="P1593" s="1">
        <f t="shared" si="278"/>
        <v>0</v>
      </c>
      <c r="Q1593" s="1">
        <f>SUMIF('I have a blue banner'!A$2:A$2000,D1593,'I have a blue banner'!L$2:L$2000)</f>
        <v>0</v>
      </c>
      <c r="R1593" s="1">
        <f>SUMIF('I have a blue banner'!A$2:A$2000,F1593,'I have a blue banner'!L$2:L$2000)</f>
        <v>0</v>
      </c>
      <c r="S1593" s="1">
        <f>SUMIF('I have a blue banner'!A$2:A$2000,I1593,'I have a blue banner'!L$2:L$2000)</f>
        <v>0</v>
      </c>
      <c r="T1593" s="1">
        <f>SUMIF('I wanna go biking'!A$2:A$1000,D1593,'I wanna go biking'!D$2:D$2000)</f>
        <v>0</v>
      </c>
      <c r="U1593" s="1">
        <f>SUMIF('I wanna go biking'!A$2:A$2000,F1593,'I wanna go biking'!D$2:D$2000)</f>
        <v>0</v>
      </c>
      <c r="V1593" s="1">
        <f>SUMIF('I wanna go biking'!A$2:A$2000,H1593,'I wanna go biking'!D$2:D$2000)</f>
        <v>0</v>
      </c>
      <c r="W1593">
        <f t="shared" si="279"/>
        <v>0</v>
      </c>
      <c r="X1593">
        <f t="shared" si="280"/>
        <v>0</v>
      </c>
      <c r="Y1593">
        <f t="shared" si="281"/>
        <v>0</v>
      </c>
      <c r="Z1593">
        <f t="shared" si="282"/>
        <v>0</v>
      </c>
      <c r="AA1593">
        <f t="shared" si="283"/>
        <v>0</v>
      </c>
      <c r="AB1593">
        <f t="shared" si="284"/>
        <v>0</v>
      </c>
      <c r="AC1593" s="25">
        <f t="shared" si="285"/>
        <v>0</v>
      </c>
    </row>
    <row r="1594" spans="1:29">
      <c r="A1594">
        <f>'Data Entry'!A1595</f>
        <v>0</v>
      </c>
      <c r="B1594">
        <f>'Data Entry'!B1595</f>
        <v>0</v>
      </c>
      <c r="C1594">
        <f>'Data Entry'!C1595</f>
        <v>0</v>
      </c>
      <c r="D1594">
        <f>'Data Entry'!M1595</f>
        <v>0</v>
      </c>
      <c r="E1594">
        <f>'Data Entry'!N1595</f>
        <v>0</v>
      </c>
      <c r="F1594">
        <f>'Data Entry'!O1595</f>
        <v>0</v>
      </c>
      <c r="G1594">
        <f>'Data Entry'!P1595</f>
        <v>0</v>
      </c>
      <c r="H1594">
        <f>'Data Entry'!Q1595</f>
        <v>0</v>
      </c>
      <c r="I1594">
        <f>'Data Entry'!R1595</f>
        <v>0</v>
      </c>
      <c r="J1594">
        <f t="shared" si="275"/>
        <v>0</v>
      </c>
      <c r="K1594" s="1">
        <f>SUMIFS('I want to cry'!C$2:C$2000,'I want to cry'!$A$2:$A$2000,$B1594,'I want to cry'!$B$2:$B$2000,$C1594)</f>
        <v>0</v>
      </c>
      <c r="L1594" s="1">
        <f>SUMIFS('I want to cry'!D$2:D$2000,'I want to cry'!$A$2:$A$2000,$B1594,'I want to cry'!$B$2:$B$2000,$C1594)</f>
        <v>0</v>
      </c>
      <c r="M1594" s="1">
        <f>SUMIFS('I want to cry'!E$2:E$2000,'I want to cry'!$A$2:$A$2000,$B1594,'I want to cry'!$B$2:$B$2000,$C1594)</f>
        <v>0</v>
      </c>
      <c r="N1594" s="1">
        <f t="shared" si="276"/>
        <v>0</v>
      </c>
      <c r="O1594" s="1">
        <f t="shared" si="277"/>
        <v>0</v>
      </c>
      <c r="P1594" s="1">
        <f t="shared" si="278"/>
        <v>0</v>
      </c>
      <c r="Q1594" s="1">
        <f>SUMIF('I have a blue banner'!A$2:A$2000,D1594,'I have a blue banner'!L$2:L$2000)</f>
        <v>0</v>
      </c>
      <c r="R1594" s="1">
        <f>SUMIF('I have a blue banner'!A$2:A$2000,F1594,'I have a blue banner'!L$2:L$2000)</f>
        <v>0</v>
      </c>
      <c r="S1594" s="1">
        <f>SUMIF('I have a blue banner'!A$2:A$2000,I1594,'I have a blue banner'!L$2:L$2000)</f>
        <v>0</v>
      </c>
      <c r="T1594" s="1">
        <f>SUMIF('I wanna go biking'!A$2:A$1000,D1594,'I wanna go biking'!D$2:D$2000)</f>
        <v>0</v>
      </c>
      <c r="U1594" s="1">
        <f>SUMIF('I wanna go biking'!A$2:A$2000,F1594,'I wanna go biking'!D$2:D$2000)</f>
        <v>0</v>
      </c>
      <c r="V1594" s="1">
        <f>SUMIF('I wanna go biking'!A$2:A$2000,H1594,'I wanna go biking'!D$2:D$2000)</f>
        <v>0</v>
      </c>
      <c r="W1594">
        <f t="shared" si="279"/>
        <v>0</v>
      </c>
      <c r="X1594">
        <f t="shared" si="280"/>
        <v>0</v>
      </c>
      <c r="Y1594">
        <f t="shared" si="281"/>
        <v>0</v>
      </c>
      <c r="Z1594">
        <f t="shared" si="282"/>
        <v>0</v>
      </c>
      <c r="AA1594">
        <f t="shared" si="283"/>
        <v>0</v>
      </c>
      <c r="AB1594">
        <f t="shared" si="284"/>
        <v>0</v>
      </c>
      <c r="AC1594" s="25">
        <f t="shared" si="285"/>
        <v>0</v>
      </c>
    </row>
    <row r="1595" spans="1:29">
      <c r="A1595">
        <f>'Data Entry'!A1596</f>
        <v>0</v>
      </c>
      <c r="B1595">
        <f>'Data Entry'!B1596</f>
        <v>0</v>
      </c>
      <c r="C1595">
        <f>'Data Entry'!C1596</f>
        <v>0</v>
      </c>
      <c r="D1595">
        <f>'Data Entry'!M1596</f>
        <v>0</v>
      </c>
      <c r="E1595">
        <f>'Data Entry'!N1596</f>
        <v>0</v>
      </c>
      <c r="F1595">
        <f>'Data Entry'!O1596</f>
        <v>0</v>
      </c>
      <c r="G1595">
        <f>'Data Entry'!P1596</f>
        <v>0</v>
      </c>
      <c r="H1595">
        <f>'Data Entry'!Q1596</f>
        <v>0</v>
      </c>
      <c r="I1595">
        <f>'Data Entry'!R1596</f>
        <v>0</v>
      </c>
      <c r="J1595">
        <f t="shared" si="275"/>
        <v>0</v>
      </c>
      <c r="K1595" s="1">
        <f>SUMIFS('I want to cry'!C$2:C$2000,'I want to cry'!$A$2:$A$2000,$B1595,'I want to cry'!$B$2:$B$2000,$C1595)</f>
        <v>0</v>
      </c>
      <c r="L1595" s="1">
        <f>SUMIFS('I want to cry'!D$2:D$2000,'I want to cry'!$A$2:$A$2000,$B1595,'I want to cry'!$B$2:$B$2000,$C1595)</f>
        <v>0</v>
      </c>
      <c r="M1595" s="1">
        <f>SUMIFS('I want to cry'!E$2:E$2000,'I want to cry'!$A$2:$A$2000,$B1595,'I want to cry'!$B$2:$B$2000,$C1595)</f>
        <v>0</v>
      </c>
      <c r="N1595" s="1">
        <f t="shared" si="276"/>
        <v>0</v>
      </c>
      <c r="O1595" s="1">
        <f t="shared" si="277"/>
        <v>0</v>
      </c>
      <c r="P1595" s="1">
        <f t="shared" si="278"/>
        <v>0</v>
      </c>
      <c r="Q1595" s="1">
        <f>SUMIF('I have a blue banner'!A$2:A$2000,D1595,'I have a blue banner'!L$2:L$2000)</f>
        <v>0</v>
      </c>
      <c r="R1595" s="1">
        <f>SUMIF('I have a blue banner'!A$2:A$2000,F1595,'I have a blue banner'!L$2:L$2000)</f>
        <v>0</v>
      </c>
      <c r="S1595" s="1">
        <f>SUMIF('I have a blue banner'!A$2:A$2000,I1595,'I have a blue banner'!L$2:L$2000)</f>
        <v>0</v>
      </c>
      <c r="T1595" s="1">
        <f>SUMIF('I wanna go biking'!A$2:A$1000,D1595,'I wanna go biking'!D$2:D$2000)</f>
        <v>0</v>
      </c>
      <c r="U1595" s="1">
        <f>SUMIF('I wanna go biking'!A$2:A$2000,F1595,'I wanna go biking'!D$2:D$2000)</f>
        <v>0</v>
      </c>
      <c r="V1595" s="1">
        <f>SUMIF('I wanna go biking'!A$2:A$2000,H1595,'I wanna go biking'!D$2:D$2000)</f>
        <v>0</v>
      </c>
      <c r="W1595">
        <f t="shared" si="279"/>
        <v>0</v>
      </c>
      <c r="X1595">
        <f t="shared" si="280"/>
        <v>0</v>
      </c>
      <c r="Y1595">
        <f t="shared" si="281"/>
        <v>0</v>
      </c>
      <c r="Z1595">
        <f t="shared" si="282"/>
        <v>0</v>
      </c>
      <c r="AA1595">
        <f t="shared" si="283"/>
        <v>0</v>
      </c>
      <c r="AB1595">
        <f t="shared" si="284"/>
        <v>0</v>
      </c>
      <c r="AC1595" s="25">
        <f t="shared" si="285"/>
        <v>0</v>
      </c>
    </row>
    <row r="1596" spans="1:29">
      <c r="A1596">
        <f>'Data Entry'!A1597</f>
        <v>0</v>
      </c>
      <c r="B1596">
        <f>'Data Entry'!B1597</f>
        <v>0</v>
      </c>
      <c r="C1596">
        <f>'Data Entry'!C1597</f>
        <v>0</v>
      </c>
      <c r="D1596">
        <f>'Data Entry'!M1597</f>
        <v>0</v>
      </c>
      <c r="E1596">
        <f>'Data Entry'!N1597</f>
        <v>0</v>
      </c>
      <c r="F1596">
        <f>'Data Entry'!O1597</f>
        <v>0</v>
      </c>
      <c r="G1596">
        <f>'Data Entry'!P1597</f>
        <v>0</v>
      </c>
      <c r="H1596">
        <f>'Data Entry'!Q1597</f>
        <v>0</v>
      </c>
      <c r="I1596">
        <f>'Data Entry'!R1597</f>
        <v>0</v>
      </c>
      <c r="J1596">
        <f t="shared" si="275"/>
        <v>0</v>
      </c>
      <c r="K1596" s="1">
        <f>SUMIFS('I want to cry'!C$2:C$2000,'I want to cry'!$A$2:$A$2000,$B1596,'I want to cry'!$B$2:$B$2000,$C1596)</f>
        <v>0</v>
      </c>
      <c r="L1596" s="1">
        <f>SUMIFS('I want to cry'!D$2:D$2000,'I want to cry'!$A$2:$A$2000,$B1596,'I want to cry'!$B$2:$B$2000,$C1596)</f>
        <v>0</v>
      </c>
      <c r="M1596" s="1">
        <f>SUMIFS('I want to cry'!E$2:E$2000,'I want to cry'!$A$2:$A$2000,$B1596,'I want to cry'!$B$2:$B$2000,$C1596)</f>
        <v>0</v>
      </c>
      <c r="N1596" s="1">
        <f t="shared" si="276"/>
        <v>0</v>
      </c>
      <c r="O1596" s="1">
        <f t="shared" si="277"/>
        <v>0</v>
      </c>
      <c r="P1596" s="1">
        <f t="shared" si="278"/>
        <v>0</v>
      </c>
      <c r="Q1596" s="1">
        <f>SUMIF('I have a blue banner'!A$2:A$2000,D1596,'I have a blue banner'!L$2:L$2000)</f>
        <v>0</v>
      </c>
      <c r="R1596" s="1">
        <f>SUMIF('I have a blue banner'!A$2:A$2000,F1596,'I have a blue banner'!L$2:L$2000)</f>
        <v>0</v>
      </c>
      <c r="S1596" s="1">
        <f>SUMIF('I have a blue banner'!A$2:A$2000,I1596,'I have a blue banner'!L$2:L$2000)</f>
        <v>0</v>
      </c>
      <c r="T1596" s="1">
        <f>SUMIF('I wanna go biking'!A$2:A$1000,D1596,'I wanna go biking'!D$2:D$2000)</f>
        <v>0</v>
      </c>
      <c r="U1596" s="1">
        <f>SUMIF('I wanna go biking'!A$2:A$2000,F1596,'I wanna go biking'!D$2:D$2000)</f>
        <v>0</v>
      </c>
      <c r="V1596" s="1">
        <f>SUMIF('I wanna go biking'!A$2:A$2000,H1596,'I wanna go biking'!D$2:D$2000)</f>
        <v>0</v>
      </c>
      <c r="W1596">
        <f t="shared" si="279"/>
        <v>0</v>
      </c>
      <c r="X1596">
        <f t="shared" si="280"/>
        <v>0</v>
      </c>
      <c r="Y1596">
        <f t="shared" si="281"/>
        <v>0</v>
      </c>
      <c r="Z1596">
        <f t="shared" si="282"/>
        <v>0</v>
      </c>
      <c r="AA1596">
        <f t="shared" si="283"/>
        <v>0</v>
      </c>
      <c r="AB1596">
        <f t="shared" si="284"/>
        <v>0</v>
      </c>
      <c r="AC1596" s="25">
        <f t="shared" si="285"/>
        <v>0</v>
      </c>
    </row>
    <row r="1597" spans="1:29">
      <c r="A1597">
        <f>'Data Entry'!A1598</f>
        <v>0</v>
      </c>
      <c r="B1597">
        <f>'Data Entry'!B1598</f>
        <v>0</v>
      </c>
      <c r="C1597">
        <f>'Data Entry'!C1598</f>
        <v>0</v>
      </c>
      <c r="D1597">
        <f>'Data Entry'!M1598</f>
        <v>0</v>
      </c>
      <c r="E1597">
        <f>'Data Entry'!N1598</f>
        <v>0</v>
      </c>
      <c r="F1597">
        <f>'Data Entry'!O1598</f>
        <v>0</v>
      </c>
      <c r="G1597">
        <f>'Data Entry'!P1598</f>
        <v>0</v>
      </c>
      <c r="H1597">
        <f>'Data Entry'!Q1598</f>
        <v>0</v>
      </c>
      <c r="I1597">
        <f>'Data Entry'!R1598</f>
        <v>0</v>
      </c>
      <c r="J1597">
        <f t="shared" si="275"/>
        <v>0</v>
      </c>
      <c r="K1597" s="1">
        <f>SUMIFS('I want to cry'!C$2:C$2000,'I want to cry'!$A$2:$A$2000,$B1597,'I want to cry'!$B$2:$B$2000,$C1597)</f>
        <v>0</v>
      </c>
      <c r="L1597" s="1">
        <f>SUMIFS('I want to cry'!D$2:D$2000,'I want to cry'!$A$2:$A$2000,$B1597,'I want to cry'!$B$2:$B$2000,$C1597)</f>
        <v>0</v>
      </c>
      <c r="M1597" s="1">
        <f>SUMIFS('I want to cry'!E$2:E$2000,'I want to cry'!$A$2:$A$2000,$B1597,'I want to cry'!$B$2:$B$2000,$C1597)</f>
        <v>0</v>
      </c>
      <c r="N1597" s="1">
        <f t="shared" si="276"/>
        <v>0</v>
      </c>
      <c r="O1597" s="1">
        <f t="shared" si="277"/>
        <v>0</v>
      </c>
      <c r="P1597" s="1">
        <f t="shared" si="278"/>
        <v>0</v>
      </c>
      <c r="Q1597" s="1">
        <f>SUMIF('I have a blue banner'!A$2:A$2000,D1597,'I have a blue banner'!L$2:L$2000)</f>
        <v>0</v>
      </c>
      <c r="R1597" s="1">
        <f>SUMIF('I have a blue banner'!A$2:A$2000,F1597,'I have a blue banner'!L$2:L$2000)</f>
        <v>0</v>
      </c>
      <c r="S1597" s="1">
        <f>SUMIF('I have a blue banner'!A$2:A$2000,I1597,'I have a blue banner'!L$2:L$2000)</f>
        <v>0</v>
      </c>
      <c r="T1597" s="1">
        <f>SUMIF('I wanna go biking'!A$2:A$1000,D1597,'I wanna go biking'!D$2:D$2000)</f>
        <v>0</v>
      </c>
      <c r="U1597" s="1">
        <f>SUMIF('I wanna go biking'!A$2:A$2000,F1597,'I wanna go biking'!D$2:D$2000)</f>
        <v>0</v>
      </c>
      <c r="V1597" s="1">
        <f>SUMIF('I wanna go biking'!A$2:A$2000,H1597,'I wanna go biking'!D$2:D$2000)</f>
        <v>0</v>
      </c>
      <c r="W1597">
        <f t="shared" si="279"/>
        <v>0</v>
      </c>
      <c r="X1597">
        <f t="shared" si="280"/>
        <v>0</v>
      </c>
      <c r="Y1597">
        <f t="shared" si="281"/>
        <v>0</v>
      </c>
      <c r="Z1597">
        <f t="shared" si="282"/>
        <v>0</v>
      </c>
      <c r="AA1597">
        <f t="shared" si="283"/>
        <v>0</v>
      </c>
      <c r="AB1597">
        <f t="shared" si="284"/>
        <v>0</v>
      </c>
      <c r="AC1597" s="25">
        <f t="shared" si="285"/>
        <v>0</v>
      </c>
    </row>
    <row r="1598" spans="1:29">
      <c r="A1598">
        <f>'Data Entry'!A1599</f>
        <v>0</v>
      </c>
      <c r="B1598">
        <f>'Data Entry'!B1599</f>
        <v>0</v>
      </c>
      <c r="C1598">
        <f>'Data Entry'!C1599</f>
        <v>0</v>
      </c>
      <c r="D1598">
        <f>'Data Entry'!M1599</f>
        <v>0</v>
      </c>
      <c r="E1598">
        <f>'Data Entry'!N1599</f>
        <v>0</v>
      </c>
      <c r="F1598">
        <f>'Data Entry'!O1599</f>
        <v>0</v>
      </c>
      <c r="G1598">
        <f>'Data Entry'!P1599</f>
        <v>0</v>
      </c>
      <c r="H1598">
        <f>'Data Entry'!Q1599</f>
        <v>0</v>
      </c>
      <c r="I1598">
        <f>'Data Entry'!R1599</f>
        <v>0</v>
      </c>
      <c r="J1598">
        <f t="shared" si="275"/>
        <v>0</v>
      </c>
      <c r="K1598" s="1">
        <f>SUMIFS('I want to cry'!C$2:C$2000,'I want to cry'!$A$2:$A$2000,$B1598,'I want to cry'!$B$2:$B$2000,$C1598)</f>
        <v>0</v>
      </c>
      <c r="L1598" s="1">
        <f>SUMIFS('I want to cry'!D$2:D$2000,'I want to cry'!$A$2:$A$2000,$B1598,'I want to cry'!$B$2:$B$2000,$C1598)</f>
        <v>0</v>
      </c>
      <c r="M1598" s="1">
        <f>SUMIFS('I want to cry'!E$2:E$2000,'I want to cry'!$A$2:$A$2000,$B1598,'I want to cry'!$B$2:$B$2000,$C1598)</f>
        <v>0</v>
      </c>
      <c r="N1598" s="1">
        <f t="shared" si="276"/>
        <v>0</v>
      </c>
      <c r="O1598" s="1">
        <f t="shared" si="277"/>
        <v>0</v>
      </c>
      <c r="P1598" s="1">
        <f t="shared" si="278"/>
        <v>0</v>
      </c>
      <c r="Q1598" s="1">
        <f>SUMIF('I have a blue banner'!A$2:A$2000,D1598,'I have a blue banner'!L$2:L$2000)</f>
        <v>0</v>
      </c>
      <c r="R1598" s="1">
        <f>SUMIF('I have a blue banner'!A$2:A$2000,F1598,'I have a blue banner'!L$2:L$2000)</f>
        <v>0</v>
      </c>
      <c r="S1598" s="1">
        <f>SUMIF('I have a blue banner'!A$2:A$2000,I1598,'I have a blue banner'!L$2:L$2000)</f>
        <v>0</v>
      </c>
      <c r="T1598" s="1">
        <f>SUMIF('I wanna go biking'!A$2:A$1000,D1598,'I wanna go biking'!D$2:D$2000)</f>
        <v>0</v>
      </c>
      <c r="U1598" s="1">
        <f>SUMIF('I wanna go biking'!A$2:A$2000,F1598,'I wanna go biking'!D$2:D$2000)</f>
        <v>0</v>
      </c>
      <c r="V1598" s="1">
        <f>SUMIF('I wanna go biking'!A$2:A$2000,H1598,'I wanna go biking'!D$2:D$2000)</f>
        <v>0</v>
      </c>
      <c r="W1598">
        <f t="shared" si="279"/>
        <v>0</v>
      </c>
      <c r="X1598">
        <f t="shared" si="280"/>
        <v>0</v>
      </c>
      <c r="Y1598">
        <f t="shared" si="281"/>
        <v>0</v>
      </c>
      <c r="Z1598">
        <f t="shared" si="282"/>
        <v>0</v>
      </c>
      <c r="AA1598">
        <f t="shared" si="283"/>
        <v>0</v>
      </c>
      <c r="AB1598">
        <f t="shared" si="284"/>
        <v>0</v>
      </c>
      <c r="AC1598" s="25">
        <f t="shared" si="285"/>
        <v>0</v>
      </c>
    </row>
    <row r="1599" spans="1:29">
      <c r="A1599">
        <f>'Data Entry'!A1600</f>
        <v>0</v>
      </c>
      <c r="B1599">
        <f>'Data Entry'!B1600</f>
        <v>0</v>
      </c>
      <c r="C1599">
        <f>'Data Entry'!C1600</f>
        <v>0</v>
      </c>
      <c r="D1599">
        <f>'Data Entry'!M1600</f>
        <v>0</v>
      </c>
      <c r="E1599">
        <f>'Data Entry'!N1600</f>
        <v>0</v>
      </c>
      <c r="F1599">
        <f>'Data Entry'!O1600</f>
        <v>0</v>
      </c>
      <c r="G1599">
        <f>'Data Entry'!P1600</f>
        <v>0</v>
      </c>
      <c r="H1599">
        <f>'Data Entry'!Q1600</f>
        <v>0</v>
      </c>
      <c r="I1599">
        <f>'Data Entry'!R1600</f>
        <v>0</v>
      </c>
      <c r="J1599">
        <f t="shared" si="275"/>
        <v>0</v>
      </c>
      <c r="K1599" s="1">
        <f>SUMIFS('I want to cry'!C$2:C$2000,'I want to cry'!$A$2:$A$2000,$B1599,'I want to cry'!$B$2:$B$2000,$C1599)</f>
        <v>0</v>
      </c>
      <c r="L1599" s="1">
        <f>SUMIFS('I want to cry'!D$2:D$2000,'I want to cry'!$A$2:$A$2000,$B1599,'I want to cry'!$B$2:$B$2000,$C1599)</f>
        <v>0</v>
      </c>
      <c r="M1599" s="1">
        <f>SUMIFS('I want to cry'!E$2:E$2000,'I want to cry'!$A$2:$A$2000,$B1599,'I want to cry'!$B$2:$B$2000,$C1599)</f>
        <v>0</v>
      </c>
      <c r="N1599" s="1">
        <f t="shared" si="276"/>
        <v>0</v>
      </c>
      <c r="O1599" s="1">
        <f t="shared" si="277"/>
        <v>0</v>
      </c>
      <c r="P1599" s="1">
        <f t="shared" si="278"/>
        <v>0</v>
      </c>
      <c r="Q1599" s="1">
        <f>SUMIF('I have a blue banner'!A$2:A$2000,D1599,'I have a blue banner'!L$2:L$2000)</f>
        <v>0</v>
      </c>
      <c r="R1599" s="1">
        <f>SUMIF('I have a blue banner'!A$2:A$2000,F1599,'I have a blue banner'!L$2:L$2000)</f>
        <v>0</v>
      </c>
      <c r="S1599" s="1">
        <f>SUMIF('I have a blue banner'!A$2:A$2000,I1599,'I have a blue banner'!L$2:L$2000)</f>
        <v>0</v>
      </c>
      <c r="T1599" s="1">
        <f>SUMIF('I wanna go biking'!A$2:A$1000,D1599,'I wanna go biking'!D$2:D$2000)</f>
        <v>0</v>
      </c>
      <c r="U1599" s="1">
        <f>SUMIF('I wanna go biking'!A$2:A$2000,F1599,'I wanna go biking'!D$2:D$2000)</f>
        <v>0</v>
      </c>
      <c r="V1599" s="1">
        <f>SUMIF('I wanna go biking'!A$2:A$2000,H1599,'I wanna go biking'!D$2:D$2000)</f>
        <v>0</v>
      </c>
      <c r="W1599">
        <f t="shared" si="279"/>
        <v>0</v>
      </c>
      <c r="X1599">
        <f t="shared" si="280"/>
        <v>0</v>
      </c>
      <c r="Y1599">
        <f t="shared" si="281"/>
        <v>0</v>
      </c>
      <c r="Z1599">
        <f t="shared" si="282"/>
        <v>0</v>
      </c>
      <c r="AA1599">
        <f t="shared" si="283"/>
        <v>0</v>
      </c>
      <c r="AB1599">
        <f t="shared" si="284"/>
        <v>0</v>
      </c>
      <c r="AC1599" s="25">
        <f t="shared" si="285"/>
        <v>0</v>
      </c>
    </row>
    <row r="1600" spans="1:29">
      <c r="A1600">
        <f>'Data Entry'!A1601</f>
        <v>0</v>
      </c>
      <c r="B1600">
        <f>'Data Entry'!B1601</f>
        <v>0</v>
      </c>
      <c r="C1600">
        <f>'Data Entry'!C1601</f>
        <v>0</v>
      </c>
      <c r="D1600">
        <f>'Data Entry'!M1601</f>
        <v>0</v>
      </c>
      <c r="E1600">
        <f>'Data Entry'!N1601</f>
        <v>0</v>
      </c>
      <c r="F1600">
        <f>'Data Entry'!O1601</f>
        <v>0</v>
      </c>
      <c r="G1600">
        <f>'Data Entry'!P1601</f>
        <v>0</v>
      </c>
      <c r="H1600">
        <f>'Data Entry'!Q1601</f>
        <v>0</v>
      </c>
      <c r="I1600">
        <f>'Data Entry'!R1601</f>
        <v>0</v>
      </c>
      <c r="J1600">
        <f t="shared" si="275"/>
        <v>0</v>
      </c>
      <c r="K1600" s="1">
        <f>SUMIFS('I want to cry'!C$2:C$2000,'I want to cry'!$A$2:$A$2000,$B1600,'I want to cry'!$B$2:$B$2000,$C1600)</f>
        <v>0</v>
      </c>
      <c r="L1600" s="1">
        <f>SUMIFS('I want to cry'!D$2:D$2000,'I want to cry'!$A$2:$A$2000,$B1600,'I want to cry'!$B$2:$B$2000,$C1600)</f>
        <v>0</v>
      </c>
      <c r="M1600" s="1">
        <f>SUMIFS('I want to cry'!E$2:E$2000,'I want to cry'!$A$2:$A$2000,$B1600,'I want to cry'!$B$2:$B$2000,$C1600)</f>
        <v>0</v>
      </c>
      <c r="N1600" s="1">
        <f t="shared" si="276"/>
        <v>0</v>
      </c>
      <c r="O1600" s="1">
        <f t="shared" si="277"/>
        <v>0</v>
      </c>
      <c r="P1600" s="1">
        <f t="shared" si="278"/>
        <v>0</v>
      </c>
      <c r="Q1600" s="1">
        <f>SUMIF('I have a blue banner'!A$2:A$2000,D1600,'I have a blue banner'!L$2:L$2000)</f>
        <v>0</v>
      </c>
      <c r="R1600" s="1">
        <f>SUMIF('I have a blue banner'!A$2:A$2000,F1600,'I have a blue banner'!L$2:L$2000)</f>
        <v>0</v>
      </c>
      <c r="S1600" s="1">
        <f>SUMIF('I have a blue banner'!A$2:A$2000,I1600,'I have a blue banner'!L$2:L$2000)</f>
        <v>0</v>
      </c>
      <c r="T1600" s="1">
        <f>SUMIF('I wanna go biking'!A$2:A$1000,D1600,'I wanna go biking'!D$2:D$2000)</f>
        <v>0</v>
      </c>
      <c r="U1600" s="1">
        <f>SUMIF('I wanna go biking'!A$2:A$2000,F1600,'I wanna go biking'!D$2:D$2000)</f>
        <v>0</v>
      </c>
      <c r="V1600" s="1">
        <f>SUMIF('I wanna go biking'!A$2:A$2000,H1600,'I wanna go biking'!D$2:D$2000)</f>
        <v>0</v>
      </c>
      <c r="W1600">
        <f t="shared" si="279"/>
        <v>0</v>
      </c>
      <c r="X1600">
        <f t="shared" si="280"/>
        <v>0</v>
      </c>
      <c r="Y1600">
        <f t="shared" si="281"/>
        <v>0</v>
      </c>
      <c r="Z1600">
        <f t="shared" si="282"/>
        <v>0</v>
      </c>
      <c r="AA1600">
        <f t="shared" si="283"/>
        <v>0</v>
      </c>
      <c r="AB1600">
        <f t="shared" si="284"/>
        <v>0</v>
      </c>
      <c r="AC1600" s="25">
        <f t="shared" si="285"/>
        <v>0</v>
      </c>
    </row>
    <row r="1601" spans="1:29">
      <c r="A1601">
        <f>'Data Entry'!A1602</f>
        <v>0</v>
      </c>
      <c r="B1601">
        <f>'Data Entry'!B1602</f>
        <v>0</v>
      </c>
      <c r="C1601">
        <f>'Data Entry'!C1602</f>
        <v>0</v>
      </c>
      <c r="D1601">
        <f>'Data Entry'!M1602</f>
        <v>0</v>
      </c>
      <c r="E1601">
        <f>'Data Entry'!N1602</f>
        <v>0</v>
      </c>
      <c r="F1601">
        <f>'Data Entry'!O1602</f>
        <v>0</v>
      </c>
      <c r="G1601">
        <f>'Data Entry'!P1602</f>
        <v>0</v>
      </c>
      <c r="H1601">
        <f>'Data Entry'!Q1602</f>
        <v>0</v>
      </c>
      <c r="I1601">
        <f>'Data Entry'!R1602</f>
        <v>0</v>
      </c>
      <c r="J1601">
        <f t="shared" si="275"/>
        <v>0</v>
      </c>
      <c r="K1601" s="1">
        <f>SUMIFS('I want to cry'!C$2:C$2000,'I want to cry'!$A$2:$A$2000,$B1601,'I want to cry'!$B$2:$B$2000,$C1601)</f>
        <v>0</v>
      </c>
      <c r="L1601" s="1">
        <f>SUMIFS('I want to cry'!D$2:D$2000,'I want to cry'!$A$2:$A$2000,$B1601,'I want to cry'!$B$2:$B$2000,$C1601)</f>
        <v>0</v>
      </c>
      <c r="M1601" s="1">
        <f>SUMIFS('I want to cry'!E$2:E$2000,'I want to cry'!$A$2:$A$2000,$B1601,'I want to cry'!$B$2:$B$2000,$C1601)</f>
        <v>0</v>
      </c>
      <c r="N1601" s="1">
        <f t="shared" si="276"/>
        <v>0</v>
      </c>
      <c r="O1601" s="1">
        <f t="shared" si="277"/>
        <v>0</v>
      </c>
      <c r="P1601" s="1">
        <f t="shared" si="278"/>
        <v>0</v>
      </c>
      <c r="Q1601" s="1">
        <f>SUMIF('I have a blue banner'!A$2:A$2000,D1601,'I have a blue banner'!L$2:L$2000)</f>
        <v>0</v>
      </c>
      <c r="R1601" s="1">
        <f>SUMIF('I have a blue banner'!A$2:A$2000,F1601,'I have a blue banner'!L$2:L$2000)</f>
        <v>0</v>
      </c>
      <c r="S1601" s="1">
        <f>SUMIF('I have a blue banner'!A$2:A$2000,I1601,'I have a blue banner'!L$2:L$2000)</f>
        <v>0</v>
      </c>
      <c r="T1601" s="1">
        <f>SUMIF('I wanna go biking'!A$2:A$1000,D1601,'I wanna go biking'!D$2:D$2000)</f>
        <v>0</v>
      </c>
      <c r="U1601" s="1">
        <f>SUMIF('I wanna go biking'!A$2:A$2000,F1601,'I wanna go biking'!D$2:D$2000)</f>
        <v>0</v>
      </c>
      <c r="V1601" s="1">
        <f>SUMIF('I wanna go biking'!A$2:A$2000,H1601,'I wanna go biking'!D$2:D$2000)</f>
        <v>0</v>
      </c>
      <c r="W1601">
        <f t="shared" si="279"/>
        <v>0</v>
      </c>
      <c r="X1601">
        <f t="shared" si="280"/>
        <v>0</v>
      </c>
      <c r="Y1601">
        <f t="shared" si="281"/>
        <v>0</v>
      </c>
      <c r="Z1601">
        <f t="shared" si="282"/>
        <v>0</v>
      </c>
      <c r="AA1601">
        <f t="shared" si="283"/>
        <v>0</v>
      </c>
      <c r="AB1601">
        <f t="shared" si="284"/>
        <v>0</v>
      </c>
      <c r="AC1601" s="25">
        <f t="shared" si="285"/>
        <v>0</v>
      </c>
    </row>
    <row r="1602" spans="1:29">
      <c r="A1602">
        <f>'Data Entry'!A1603</f>
        <v>0</v>
      </c>
      <c r="B1602">
        <f>'Data Entry'!B1603</f>
        <v>0</v>
      </c>
      <c r="C1602">
        <f>'Data Entry'!C1603</f>
        <v>0</v>
      </c>
      <c r="D1602">
        <f>'Data Entry'!M1603</f>
        <v>0</v>
      </c>
      <c r="E1602">
        <f>'Data Entry'!N1603</f>
        <v>0</v>
      </c>
      <c r="F1602">
        <f>'Data Entry'!O1603</f>
        <v>0</v>
      </c>
      <c r="G1602">
        <f>'Data Entry'!P1603</f>
        <v>0</v>
      </c>
      <c r="H1602">
        <f>'Data Entry'!Q1603</f>
        <v>0</v>
      </c>
      <c r="I1602">
        <f>'Data Entry'!R1603</f>
        <v>0</v>
      </c>
      <c r="J1602">
        <f t="shared" si="275"/>
        <v>0</v>
      </c>
      <c r="K1602" s="1">
        <f>SUMIFS('I want to cry'!C$2:C$2000,'I want to cry'!$A$2:$A$2000,$B1602,'I want to cry'!$B$2:$B$2000,$C1602)</f>
        <v>0</v>
      </c>
      <c r="L1602" s="1">
        <f>SUMIFS('I want to cry'!D$2:D$2000,'I want to cry'!$A$2:$A$2000,$B1602,'I want to cry'!$B$2:$B$2000,$C1602)</f>
        <v>0</v>
      </c>
      <c r="M1602" s="1">
        <f>SUMIFS('I want to cry'!E$2:E$2000,'I want to cry'!$A$2:$A$2000,$B1602,'I want to cry'!$B$2:$B$2000,$C1602)</f>
        <v>0</v>
      </c>
      <c r="N1602" s="1">
        <f t="shared" si="276"/>
        <v>0</v>
      </c>
      <c r="O1602" s="1">
        <f t="shared" si="277"/>
        <v>0</v>
      </c>
      <c r="P1602" s="1">
        <f t="shared" si="278"/>
        <v>0</v>
      </c>
      <c r="Q1602" s="1">
        <f>SUMIF('I have a blue banner'!A$2:A$2000,D1602,'I have a blue banner'!L$2:L$2000)</f>
        <v>0</v>
      </c>
      <c r="R1602" s="1">
        <f>SUMIF('I have a blue banner'!A$2:A$2000,F1602,'I have a blue banner'!L$2:L$2000)</f>
        <v>0</v>
      </c>
      <c r="S1602" s="1">
        <f>SUMIF('I have a blue banner'!A$2:A$2000,I1602,'I have a blue banner'!L$2:L$2000)</f>
        <v>0</v>
      </c>
      <c r="T1602" s="1">
        <f>SUMIF('I wanna go biking'!A$2:A$1000,D1602,'I wanna go biking'!D$2:D$2000)</f>
        <v>0</v>
      </c>
      <c r="U1602" s="1">
        <f>SUMIF('I wanna go biking'!A$2:A$2000,F1602,'I wanna go biking'!D$2:D$2000)</f>
        <v>0</v>
      </c>
      <c r="V1602" s="1">
        <f>SUMIF('I wanna go biking'!A$2:A$2000,H1602,'I wanna go biking'!D$2:D$2000)</f>
        <v>0</v>
      </c>
      <c r="W1602">
        <f t="shared" si="279"/>
        <v>0</v>
      </c>
      <c r="X1602">
        <f t="shared" si="280"/>
        <v>0</v>
      </c>
      <c r="Y1602">
        <f t="shared" si="281"/>
        <v>0</v>
      </c>
      <c r="Z1602">
        <f t="shared" si="282"/>
        <v>0</v>
      </c>
      <c r="AA1602">
        <f t="shared" si="283"/>
        <v>0</v>
      </c>
      <c r="AB1602">
        <f t="shared" si="284"/>
        <v>0</v>
      </c>
      <c r="AC1602" s="25">
        <f t="shared" si="285"/>
        <v>0</v>
      </c>
    </row>
    <row r="1603" spans="1:29">
      <c r="A1603">
        <f>'Data Entry'!A1604</f>
        <v>0</v>
      </c>
      <c r="B1603">
        <f>'Data Entry'!B1604</f>
        <v>0</v>
      </c>
      <c r="C1603">
        <f>'Data Entry'!C1604</f>
        <v>0</v>
      </c>
      <c r="D1603">
        <f>'Data Entry'!M1604</f>
        <v>0</v>
      </c>
      <c r="E1603">
        <f>'Data Entry'!N1604</f>
        <v>0</v>
      </c>
      <c r="F1603">
        <f>'Data Entry'!O1604</f>
        <v>0</v>
      </c>
      <c r="G1603">
        <f>'Data Entry'!P1604</f>
        <v>0</v>
      </c>
      <c r="H1603">
        <f>'Data Entry'!Q1604</f>
        <v>0</v>
      </c>
      <c r="I1603">
        <f>'Data Entry'!R1604</f>
        <v>0</v>
      </c>
      <c r="J1603">
        <f t="shared" si="275"/>
        <v>0</v>
      </c>
      <c r="K1603" s="1">
        <f>SUMIFS('I want to cry'!C$2:C$2000,'I want to cry'!$A$2:$A$2000,$B1603,'I want to cry'!$B$2:$B$2000,$C1603)</f>
        <v>0</v>
      </c>
      <c r="L1603" s="1">
        <f>SUMIFS('I want to cry'!D$2:D$2000,'I want to cry'!$A$2:$A$2000,$B1603,'I want to cry'!$B$2:$B$2000,$C1603)</f>
        <v>0</v>
      </c>
      <c r="M1603" s="1">
        <f>SUMIFS('I want to cry'!E$2:E$2000,'I want to cry'!$A$2:$A$2000,$B1603,'I want to cry'!$B$2:$B$2000,$C1603)</f>
        <v>0</v>
      </c>
      <c r="N1603" s="1">
        <f t="shared" si="276"/>
        <v>0</v>
      </c>
      <c r="O1603" s="1">
        <f t="shared" si="277"/>
        <v>0</v>
      </c>
      <c r="P1603" s="1">
        <f t="shared" si="278"/>
        <v>0</v>
      </c>
      <c r="Q1603" s="1">
        <f>SUMIF('I have a blue banner'!A$2:A$2000,D1603,'I have a blue banner'!L$2:L$2000)</f>
        <v>0</v>
      </c>
      <c r="R1603" s="1">
        <f>SUMIF('I have a blue banner'!A$2:A$2000,F1603,'I have a blue banner'!L$2:L$2000)</f>
        <v>0</v>
      </c>
      <c r="S1603" s="1">
        <f>SUMIF('I have a blue banner'!A$2:A$2000,I1603,'I have a blue banner'!L$2:L$2000)</f>
        <v>0</v>
      </c>
      <c r="T1603" s="1">
        <f>SUMIF('I wanna go biking'!A$2:A$1000,D1603,'I wanna go biking'!D$2:D$2000)</f>
        <v>0</v>
      </c>
      <c r="U1603" s="1">
        <f>SUMIF('I wanna go biking'!A$2:A$2000,F1603,'I wanna go biking'!D$2:D$2000)</f>
        <v>0</v>
      </c>
      <c r="V1603" s="1">
        <f>SUMIF('I wanna go biking'!A$2:A$2000,H1603,'I wanna go biking'!D$2:D$2000)</f>
        <v>0</v>
      </c>
      <c r="W1603">
        <f t="shared" si="279"/>
        <v>0</v>
      </c>
      <c r="X1603">
        <f t="shared" si="280"/>
        <v>0</v>
      </c>
      <c r="Y1603">
        <f t="shared" si="281"/>
        <v>0</v>
      </c>
      <c r="Z1603">
        <f t="shared" si="282"/>
        <v>0</v>
      </c>
      <c r="AA1603">
        <f t="shared" si="283"/>
        <v>0</v>
      </c>
      <c r="AB1603">
        <f t="shared" si="284"/>
        <v>0</v>
      </c>
      <c r="AC1603" s="25">
        <f t="shared" si="285"/>
        <v>0</v>
      </c>
    </row>
    <row r="1604" spans="1:29">
      <c r="A1604">
        <f>'Data Entry'!A1605</f>
        <v>0</v>
      </c>
      <c r="B1604">
        <f>'Data Entry'!B1605</f>
        <v>0</v>
      </c>
      <c r="C1604">
        <f>'Data Entry'!C1605</f>
        <v>0</v>
      </c>
      <c r="D1604">
        <f>'Data Entry'!M1605</f>
        <v>0</v>
      </c>
      <c r="E1604">
        <f>'Data Entry'!N1605</f>
        <v>0</v>
      </c>
      <c r="F1604">
        <f>'Data Entry'!O1605</f>
        <v>0</v>
      </c>
      <c r="G1604">
        <f>'Data Entry'!P1605</f>
        <v>0</v>
      </c>
      <c r="H1604">
        <f>'Data Entry'!Q1605</f>
        <v>0</v>
      </c>
      <c r="I1604">
        <f>'Data Entry'!R1605</f>
        <v>0</v>
      </c>
      <c r="J1604">
        <f t="shared" si="275"/>
        <v>0</v>
      </c>
      <c r="K1604" s="1">
        <f>SUMIFS('I want to cry'!C$2:C$2000,'I want to cry'!$A$2:$A$2000,$B1604,'I want to cry'!$B$2:$B$2000,$C1604)</f>
        <v>0</v>
      </c>
      <c r="L1604" s="1">
        <f>SUMIFS('I want to cry'!D$2:D$2000,'I want to cry'!$A$2:$A$2000,$B1604,'I want to cry'!$B$2:$B$2000,$C1604)</f>
        <v>0</v>
      </c>
      <c r="M1604" s="1">
        <f>SUMIFS('I want to cry'!E$2:E$2000,'I want to cry'!$A$2:$A$2000,$B1604,'I want to cry'!$B$2:$B$2000,$C1604)</f>
        <v>0</v>
      </c>
      <c r="N1604" s="1">
        <f t="shared" si="276"/>
        <v>0</v>
      </c>
      <c r="O1604" s="1">
        <f t="shared" si="277"/>
        <v>0</v>
      </c>
      <c r="P1604" s="1">
        <f t="shared" si="278"/>
        <v>0</v>
      </c>
      <c r="Q1604" s="1">
        <f>SUMIF('I have a blue banner'!A$2:A$2000,D1604,'I have a blue banner'!L$2:L$2000)</f>
        <v>0</v>
      </c>
      <c r="R1604" s="1">
        <f>SUMIF('I have a blue banner'!A$2:A$2000,F1604,'I have a blue banner'!L$2:L$2000)</f>
        <v>0</v>
      </c>
      <c r="S1604" s="1">
        <f>SUMIF('I have a blue banner'!A$2:A$2000,I1604,'I have a blue banner'!L$2:L$2000)</f>
        <v>0</v>
      </c>
      <c r="T1604" s="1">
        <f>SUMIF('I wanna go biking'!A$2:A$1000,D1604,'I wanna go biking'!D$2:D$2000)</f>
        <v>0</v>
      </c>
      <c r="U1604" s="1">
        <f>SUMIF('I wanna go biking'!A$2:A$2000,F1604,'I wanna go biking'!D$2:D$2000)</f>
        <v>0</v>
      </c>
      <c r="V1604" s="1">
        <f>SUMIF('I wanna go biking'!A$2:A$2000,H1604,'I wanna go biking'!D$2:D$2000)</f>
        <v>0</v>
      </c>
      <c r="W1604">
        <f t="shared" si="279"/>
        <v>0</v>
      </c>
      <c r="X1604">
        <f t="shared" si="280"/>
        <v>0</v>
      </c>
      <c r="Y1604">
        <f t="shared" si="281"/>
        <v>0</v>
      </c>
      <c r="Z1604">
        <f t="shared" si="282"/>
        <v>0</v>
      </c>
      <c r="AA1604">
        <f t="shared" si="283"/>
        <v>0</v>
      </c>
      <c r="AB1604">
        <f t="shared" si="284"/>
        <v>0</v>
      </c>
      <c r="AC1604" s="25">
        <f t="shared" si="285"/>
        <v>0</v>
      </c>
    </row>
    <row r="1605" spans="1:29">
      <c r="A1605">
        <f>'Data Entry'!A1606</f>
        <v>0</v>
      </c>
      <c r="B1605">
        <f>'Data Entry'!B1606</f>
        <v>0</v>
      </c>
      <c r="C1605">
        <f>'Data Entry'!C1606</f>
        <v>0</v>
      </c>
      <c r="D1605">
        <f>'Data Entry'!M1606</f>
        <v>0</v>
      </c>
      <c r="E1605">
        <f>'Data Entry'!N1606</f>
        <v>0</v>
      </c>
      <c r="F1605">
        <f>'Data Entry'!O1606</f>
        <v>0</v>
      </c>
      <c r="G1605">
        <f>'Data Entry'!P1606</f>
        <v>0</v>
      </c>
      <c r="H1605">
        <f>'Data Entry'!Q1606</f>
        <v>0</v>
      </c>
      <c r="I1605">
        <f>'Data Entry'!R1606</f>
        <v>0</v>
      </c>
      <c r="J1605">
        <f t="shared" si="275"/>
        <v>0</v>
      </c>
      <c r="K1605" s="1">
        <f>SUMIFS('I want to cry'!C$2:C$2000,'I want to cry'!$A$2:$A$2000,$B1605,'I want to cry'!$B$2:$B$2000,$C1605)</f>
        <v>0</v>
      </c>
      <c r="L1605" s="1">
        <f>SUMIFS('I want to cry'!D$2:D$2000,'I want to cry'!$A$2:$A$2000,$B1605,'I want to cry'!$B$2:$B$2000,$C1605)</f>
        <v>0</v>
      </c>
      <c r="M1605" s="1">
        <f>SUMIFS('I want to cry'!E$2:E$2000,'I want to cry'!$A$2:$A$2000,$B1605,'I want to cry'!$B$2:$B$2000,$C1605)</f>
        <v>0</v>
      </c>
      <c r="N1605" s="1">
        <f t="shared" si="276"/>
        <v>0</v>
      </c>
      <c r="O1605" s="1">
        <f t="shared" si="277"/>
        <v>0</v>
      </c>
      <c r="P1605" s="1">
        <f t="shared" si="278"/>
        <v>0</v>
      </c>
      <c r="Q1605" s="1">
        <f>SUMIF('I have a blue banner'!A$2:A$2000,D1605,'I have a blue banner'!L$2:L$2000)</f>
        <v>0</v>
      </c>
      <c r="R1605" s="1">
        <f>SUMIF('I have a blue banner'!A$2:A$2000,F1605,'I have a blue banner'!L$2:L$2000)</f>
        <v>0</v>
      </c>
      <c r="S1605" s="1">
        <f>SUMIF('I have a blue banner'!A$2:A$2000,I1605,'I have a blue banner'!L$2:L$2000)</f>
        <v>0</v>
      </c>
      <c r="T1605" s="1">
        <f>SUMIF('I wanna go biking'!A$2:A$1000,D1605,'I wanna go biking'!D$2:D$2000)</f>
        <v>0</v>
      </c>
      <c r="U1605" s="1">
        <f>SUMIF('I wanna go biking'!A$2:A$2000,F1605,'I wanna go biking'!D$2:D$2000)</f>
        <v>0</v>
      </c>
      <c r="V1605" s="1">
        <f>SUMIF('I wanna go biking'!A$2:A$2000,H1605,'I wanna go biking'!D$2:D$2000)</f>
        <v>0</v>
      </c>
      <c r="W1605">
        <f t="shared" si="279"/>
        <v>0</v>
      </c>
      <c r="X1605">
        <f t="shared" si="280"/>
        <v>0</v>
      </c>
      <c r="Y1605">
        <f t="shared" si="281"/>
        <v>0</v>
      </c>
      <c r="Z1605">
        <f t="shared" si="282"/>
        <v>0</v>
      </c>
      <c r="AA1605">
        <f t="shared" si="283"/>
        <v>0</v>
      </c>
      <c r="AB1605">
        <f t="shared" si="284"/>
        <v>0</v>
      </c>
      <c r="AC1605" s="25">
        <f t="shared" si="285"/>
        <v>0</v>
      </c>
    </row>
    <row r="1606" spans="1:29">
      <c r="A1606">
        <f>'Data Entry'!A1607</f>
        <v>0</v>
      </c>
      <c r="B1606">
        <f>'Data Entry'!B1607</f>
        <v>0</v>
      </c>
      <c r="C1606">
        <f>'Data Entry'!C1607</f>
        <v>0</v>
      </c>
      <c r="D1606">
        <f>'Data Entry'!M1607</f>
        <v>0</v>
      </c>
      <c r="E1606">
        <f>'Data Entry'!N1607</f>
        <v>0</v>
      </c>
      <c r="F1606">
        <f>'Data Entry'!O1607</f>
        <v>0</v>
      </c>
      <c r="G1606">
        <f>'Data Entry'!P1607</f>
        <v>0</v>
      </c>
      <c r="H1606">
        <f>'Data Entry'!Q1607</f>
        <v>0</v>
      </c>
      <c r="I1606">
        <f>'Data Entry'!R1607</f>
        <v>0</v>
      </c>
      <c r="J1606">
        <f t="shared" si="275"/>
        <v>0</v>
      </c>
      <c r="K1606" s="1">
        <f>SUMIFS('I want to cry'!C$2:C$2000,'I want to cry'!$A$2:$A$2000,$B1606,'I want to cry'!$B$2:$B$2000,$C1606)</f>
        <v>0</v>
      </c>
      <c r="L1606" s="1">
        <f>SUMIFS('I want to cry'!D$2:D$2000,'I want to cry'!$A$2:$A$2000,$B1606,'I want to cry'!$B$2:$B$2000,$C1606)</f>
        <v>0</v>
      </c>
      <c r="M1606" s="1">
        <f>SUMIFS('I want to cry'!E$2:E$2000,'I want to cry'!$A$2:$A$2000,$B1606,'I want to cry'!$B$2:$B$2000,$C1606)</f>
        <v>0</v>
      </c>
      <c r="N1606" s="1">
        <f t="shared" si="276"/>
        <v>0</v>
      </c>
      <c r="O1606" s="1">
        <f t="shared" si="277"/>
        <v>0</v>
      </c>
      <c r="P1606" s="1">
        <f t="shared" si="278"/>
        <v>0</v>
      </c>
      <c r="Q1606" s="1">
        <f>SUMIF('I have a blue banner'!A$2:A$2000,D1606,'I have a blue banner'!L$2:L$2000)</f>
        <v>0</v>
      </c>
      <c r="R1606" s="1">
        <f>SUMIF('I have a blue banner'!A$2:A$2000,F1606,'I have a blue banner'!L$2:L$2000)</f>
        <v>0</v>
      </c>
      <c r="S1606" s="1">
        <f>SUMIF('I have a blue banner'!A$2:A$2000,I1606,'I have a blue banner'!L$2:L$2000)</f>
        <v>0</v>
      </c>
      <c r="T1606" s="1">
        <f>SUMIF('I wanna go biking'!A$2:A$1000,D1606,'I wanna go biking'!D$2:D$2000)</f>
        <v>0</v>
      </c>
      <c r="U1606" s="1">
        <f>SUMIF('I wanna go biking'!A$2:A$2000,F1606,'I wanna go biking'!D$2:D$2000)</f>
        <v>0</v>
      </c>
      <c r="V1606" s="1">
        <f>SUMIF('I wanna go biking'!A$2:A$2000,H1606,'I wanna go biking'!D$2:D$2000)</f>
        <v>0</v>
      </c>
      <c r="W1606">
        <f t="shared" si="279"/>
        <v>0</v>
      </c>
      <c r="X1606">
        <f t="shared" si="280"/>
        <v>0</v>
      </c>
      <c r="Y1606">
        <f t="shared" si="281"/>
        <v>0</v>
      </c>
      <c r="Z1606">
        <f t="shared" si="282"/>
        <v>0</v>
      </c>
      <c r="AA1606">
        <f t="shared" si="283"/>
        <v>0</v>
      </c>
      <c r="AB1606">
        <f t="shared" si="284"/>
        <v>0</v>
      </c>
      <c r="AC1606" s="25">
        <f t="shared" si="285"/>
        <v>0</v>
      </c>
    </row>
    <row r="1607" spans="1:29">
      <c r="A1607">
        <f>'Data Entry'!A1608</f>
        <v>0</v>
      </c>
      <c r="B1607">
        <f>'Data Entry'!B1608</f>
        <v>0</v>
      </c>
      <c r="C1607">
        <f>'Data Entry'!C1608</f>
        <v>0</v>
      </c>
      <c r="D1607">
        <f>'Data Entry'!M1608</f>
        <v>0</v>
      </c>
      <c r="E1607">
        <f>'Data Entry'!N1608</f>
        <v>0</v>
      </c>
      <c r="F1607">
        <f>'Data Entry'!O1608</f>
        <v>0</v>
      </c>
      <c r="G1607">
        <f>'Data Entry'!P1608</f>
        <v>0</v>
      </c>
      <c r="H1607">
        <f>'Data Entry'!Q1608</f>
        <v>0</v>
      </c>
      <c r="I1607">
        <f>'Data Entry'!R1608</f>
        <v>0</v>
      </c>
      <c r="J1607">
        <f t="shared" si="275"/>
        <v>0</v>
      </c>
      <c r="K1607" s="1">
        <f>SUMIFS('I want to cry'!C$2:C$2000,'I want to cry'!$A$2:$A$2000,$B1607,'I want to cry'!$B$2:$B$2000,$C1607)</f>
        <v>0</v>
      </c>
      <c r="L1607" s="1">
        <f>SUMIFS('I want to cry'!D$2:D$2000,'I want to cry'!$A$2:$A$2000,$B1607,'I want to cry'!$B$2:$B$2000,$C1607)</f>
        <v>0</v>
      </c>
      <c r="M1607" s="1">
        <f>SUMIFS('I want to cry'!E$2:E$2000,'I want to cry'!$A$2:$A$2000,$B1607,'I want to cry'!$B$2:$B$2000,$C1607)</f>
        <v>0</v>
      </c>
      <c r="N1607" s="1">
        <f t="shared" si="276"/>
        <v>0</v>
      </c>
      <c r="O1607" s="1">
        <f t="shared" si="277"/>
        <v>0</v>
      </c>
      <c r="P1607" s="1">
        <f t="shared" si="278"/>
        <v>0</v>
      </c>
      <c r="Q1607" s="1">
        <f>SUMIF('I have a blue banner'!A$2:A$2000,D1607,'I have a blue banner'!L$2:L$2000)</f>
        <v>0</v>
      </c>
      <c r="R1607" s="1">
        <f>SUMIF('I have a blue banner'!A$2:A$2000,F1607,'I have a blue banner'!L$2:L$2000)</f>
        <v>0</v>
      </c>
      <c r="S1607" s="1">
        <f>SUMIF('I have a blue banner'!A$2:A$2000,I1607,'I have a blue banner'!L$2:L$2000)</f>
        <v>0</v>
      </c>
      <c r="T1607" s="1">
        <f>SUMIF('I wanna go biking'!A$2:A$1000,D1607,'I wanna go biking'!D$2:D$2000)</f>
        <v>0</v>
      </c>
      <c r="U1607" s="1">
        <f>SUMIF('I wanna go biking'!A$2:A$2000,F1607,'I wanna go biking'!D$2:D$2000)</f>
        <v>0</v>
      </c>
      <c r="V1607" s="1">
        <f>SUMIF('I wanna go biking'!A$2:A$2000,H1607,'I wanna go biking'!D$2:D$2000)</f>
        <v>0</v>
      </c>
      <c r="W1607">
        <f t="shared" si="279"/>
        <v>0</v>
      </c>
      <c r="X1607">
        <f t="shared" si="280"/>
        <v>0</v>
      </c>
      <c r="Y1607">
        <f t="shared" si="281"/>
        <v>0</v>
      </c>
      <c r="Z1607">
        <f t="shared" si="282"/>
        <v>0</v>
      </c>
      <c r="AA1607">
        <f t="shared" si="283"/>
        <v>0</v>
      </c>
      <c r="AB1607">
        <f t="shared" si="284"/>
        <v>0</v>
      </c>
      <c r="AC1607" s="25">
        <f t="shared" si="285"/>
        <v>0</v>
      </c>
    </row>
    <row r="1608" spans="1:29">
      <c r="A1608">
        <f>'Data Entry'!A1609</f>
        <v>0</v>
      </c>
      <c r="B1608">
        <f>'Data Entry'!B1609</f>
        <v>0</v>
      </c>
      <c r="C1608">
        <f>'Data Entry'!C1609</f>
        <v>0</v>
      </c>
      <c r="D1608">
        <f>'Data Entry'!M1609</f>
        <v>0</v>
      </c>
      <c r="E1608">
        <f>'Data Entry'!N1609</f>
        <v>0</v>
      </c>
      <c r="F1608">
        <f>'Data Entry'!O1609</f>
        <v>0</v>
      </c>
      <c r="G1608">
        <f>'Data Entry'!P1609</f>
        <v>0</v>
      </c>
      <c r="H1608">
        <f>'Data Entry'!Q1609</f>
        <v>0</v>
      </c>
      <c r="I1608">
        <f>'Data Entry'!R1609</f>
        <v>0</v>
      </c>
      <c r="J1608">
        <f t="shared" si="275"/>
        <v>0</v>
      </c>
      <c r="K1608" s="1">
        <f>SUMIFS('I want to cry'!C$2:C$2000,'I want to cry'!$A$2:$A$2000,$B1608,'I want to cry'!$B$2:$B$2000,$C1608)</f>
        <v>0</v>
      </c>
      <c r="L1608" s="1">
        <f>SUMIFS('I want to cry'!D$2:D$2000,'I want to cry'!$A$2:$A$2000,$B1608,'I want to cry'!$B$2:$B$2000,$C1608)</f>
        <v>0</v>
      </c>
      <c r="M1608" s="1">
        <f>SUMIFS('I want to cry'!E$2:E$2000,'I want to cry'!$A$2:$A$2000,$B1608,'I want to cry'!$B$2:$B$2000,$C1608)</f>
        <v>0</v>
      </c>
      <c r="N1608" s="1">
        <f t="shared" si="276"/>
        <v>0</v>
      </c>
      <c r="O1608" s="1">
        <f t="shared" si="277"/>
        <v>0</v>
      </c>
      <c r="P1608" s="1">
        <f t="shared" si="278"/>
        <v>0</v>
      </c>
      <c r="Q1608" s="1">
        <f>SUMIF('I have a blue banner'!A$2:A$2000,D1608,'I have a blue banner'!L$2:L$2000)</f>
        <v>0</v>
      </c>
      <c r="R1608" s="1">
        <f>SUMIF('I have a blue banner'!A$2:A$2000,F1608,'I have a blue banner'!L$2:L$2000)</f>
        <v>0</v>
      </c>
      <c r="S1608" s="1">
        <f>SUMIF('I have a blue banner'!A$2:A$2000,I1608,'I have a blue banner'!L$2:L$2000)</f>
        <v>0</v>
      </c>
      <c r="T1608" s="1">
        <f>SUMIF('I wanna go biking'!A$2:A$1000,D1608,'I wanna go biking'!D$2:D$2000)</f>
        <v>0</v>
      </c>
      <c r="U1608" s="1">
        <f>SUMIF('I wanna go biking'!A$2:A$2000,F1608,'I wanna go biking'!D$2:D$2000)</f>
        <v>0</v>
      </c>
      <c r="V1608" s="1">
        <f>SUMIF('I wanna go biking'!A$2:A$2000,H1608,'I wanna go biking'!D$2:D$2000)</f>
        <v>0</v>
      </c>
      <c r="W1608">
        <f t="shared" si="279"/>
        <v>0</v>
      </c>
      <c r="X1608">
        <f t="shared" si="280"/>
        <v>0</v>
      </c>
      <c r="Y1608">
        <f t="shared" si="281"/>
        <v>0</v>
      </c>
      <c r="Z1608">
        <f t="shared" si="282"/>
        <v>0</v>
      </c>
      <c r="AA1608">
        <f t="shared" si="283"/>
        <v>0</v>
      </c>
      <c r="AB1608">
        <f t="shared" si="284"/>
        <v>0</v>
      </c>
      <c r="AC1608" s="25">
        <f t="shared" si="285"/>
        <v>0</v>
      </c>
    </row>
    <row r="1609" spans="1:29">
      <c r="A1609">
        <f>'Data Entry'!A1610</f>
        <v>0</v>
      </c>
      <c r="B1609">
        <f>'Data Entry'!B1610</f>
        <v>0</v>
      </c>
      <c r="C1609">
        <f>'Data Entry'!C1610</f>
        <v>0</v>
      </c>
      <c r="D1609">
        <f>'Data Entry'!M1610</f>
        <v>0</v>
      </c>
      <c r="E1609">
        <f>'Data Entry'!N1610</f>
        <v>0</v>
      </c>
      <c r="F1609">
        <f>'Data Entry'!O1610</f>
        <v>0</v>
      </c>
      <c r="G1609">
        <f>'Data Entry'!P1610</f>
        <v>0</v>
      </c>
      <c r="H1609">
        <f>'Data Entry'!Q1610</f>
        <v>0</v>
      </c>
      <c r="I1609">
        <f>'Data Entry'!R1610</f>
        <v>0</v>
      </c>
      <c r="J1609">
        <f t="shared" si="275"/>
        <v>0</v>
      </c>
      <c r="K1609" s="1">
        <f>SUMIFS('I want to cry'!C$2:C$2000,'I want to cry'!$A$2:$A$2000,$B1609,'I want to cry'!$B$2:$B$2000,$C1609)</f>
        <v>0</v>
      </c>
      <c r="L1609" s="1">
        <f>SUMIFS('I want to cry'!D$2:D$2000,'I want to cry'!$A$2:$A$2000,$B1609,'I want to cry'!$B$2:$B$2000,$C1609)</f>
        <v>0</v>
      </c>
      <c r="M1609" s="1">
        <f>SUMIFS('I want to cry'!E$2:E$2000,'I want to cry'!$A$2:$A$2000,$B1609,'I want to cry'!$B$2:$B$2000,$C1609)</f>
        <v>0</v>
      </c>
      <c r="N1609" s="1">
        <f t="shared" si="276"/>
        <v>0</v>
      </c>
      <c r="O1609" s="1">
        <f t="shared" si="277"/>
        <v>0</v>
      </c>
      <c r="P1609" s="1">
        <f t="shared" si="278"/>
        <v>0</v>
      </c>
      <c r="Q1609" s="1">
        <f>SUMIF('I have a blue banner'!A$2:A$2000,D1609,'I have a blue banner'!L$2:L$2000)</f>
        <v>0</v>
      </c>
      <c r="R1609" s="1">
        <f>SUMIF('I have a blue banner'!A$2:A$2000,F1609,'I have a blue banner'!L$2:L$2000)</f>
        <v>0</v>
      </c>
      <c r="S1609" s="1">
        <f>SUMIF('I have a blue banner'!A$2:A$2000,I1609,'I have a blue banner'!L$2:L$2000)</f>
        <v>0</v>
      </c>
      <c r="T1609" s="1">
        <f>SUMIF('I wanna go biking'!A$2:A$1000,D1609,'I wanna go biking'!D$2:D$2000)</f>
        <v>0</v>
      </c>
      <c r="U1609" s="1">
        <f>SUMIF('I wanna go biking'!A$2:A$2000,F1609,'I wanna go biking'!D$2:D$2000)</f>
        <v>0</v>
      </c>
      <c r="V1609" s="1">
        <f>SUMIF('I wanna go biking'!A$2:A$2000,H1609,'I wanna go biking'!D$2:D$2000)</f>
        <v>0</v>
      </c>
      <c r="W1609">
        <f t="shared" si="279"/>
        <v>0</v>
      </c>
      <c r="X1609">
        <f t="shared" si="280"/>
        <v>0</v>
      </c>
      <c r="Y1609">
        <f t="shared" si="281"/>
        <v>0</v>
      </c>
      <c r="Z1609">
        <f t="shared" si="282"/>
        <v>0</v>
      </c>
      <c r="AA1609">
        <f t="shared" si="283"/>
        <v>0</v>
      </c>
      <c r="AB1609">
        <f t="shared" si="284"/>
        <v>0</v>
      </c>
      <c r="AC1609" s="25">
        <f t="shared" si="285"/>
        <v>0</v>
      </c>
    </row>
    <row r="1610" spans="1:29">
      <c r="A1610">
        <f>'Data Entry'!A1611</f>
        <v>0</v>
      </c>
      <c r="B1610">
        <f>'Data Entry'!B1611</f>
        <v>0</v>
      </c>
      <c r="C1610">
        <f>'Data Entry'!C1611</f>
        <v>0</v>
      </c>
      <c r="D1610">
        <f>'Data Entry'!M1611</f>
        <v>0</v>
      </c>
      <c r="E1610">
        <f>'Data Entry'!N1611</f>
        <v>0</v>
      </c>
      <c r="F1610">
        <f>'Data Entry'!O1611</f>
        <v>0</v>
      </c>
      <c r="G1610">
        <f>'Data Entry'!P1611</f>
        <v>0</v>
      </c>
      <c r="H1610">
        <f>'Data Entry'!Q1611</f>
        <v>0</v>
      </c>
      <c r="I1610">
        <f>'Data Entry'!R1611</f>
        <v>0</v>
      </c>
      <c r="J1610">
        <f t="shared" si="275"/>
        <v>0</v>
      </c>
      <c r="K1610" s="1">
        <f>SUMIFS('I want to cry'!C$2:C$2000,'I want to cry'!$A$2:$A$2000,$B1610,'I want to cry'!$B$2:$B$2000,$C1610)</f>
        <v>0</v>
      </c>
      <c r="L1610" s="1">
        <f>SUMIFS('I want to cry'!D$2:D$2000,'I want to cry'!$A$2:$A$2000,$B1610,'I want to cry'!$B$2:$B$2000,$C1610)</f>
        <v>0</v>
      </c>
      <c r="M1610" s="1">
        <f>SUMIFS('I want to cry'!E$2:E$2000,'I want to cry'!$A$2:$A$2000,$B1610,'I want to cry'!$B$2:$B$2000,$C1610)</f>
        <v>0</v>
      </c>
      <c r="N1610" s="1">
        <f t="shared" si="276"/>
        <v>0</v>
      </c>
      <c r="O1610" s="1">
        <f t="shared" si="277"/>
        <v>0</v>
      </c>
      <c r="P1610" s="1">
        <f t="shared" si="278"/>
        <v>0</v>
      </c>
      <c r="Q1610" s="1">
        <f>SUMIF('I have a blue banner'!A$2:A$2000,D1610,'I have a blue banner'!L$2:L$2000)</f>
        <v>0</v>
      </c>
      <c r="R1610" s="1">
        <f>SUMIF('I have a blue banner'!A$2:A$2000,F1610,'I have a blue banner'!L$2:L$2000)</f>
        <v>0</v>
      </c>
      <c r="S1610" s="1">
        <f>SUMIF('I have a blue banner'!A$2:A$2000,I1610,'I have a blue banner'!L$2:L$2000)</f>
        <v>0</v>
      </c>
      <c r="T1610" s="1">
        <f>SUMIF('I wanna go biking'!A$2:A$1000,D1610,'I wanna go biking'!D$2:D$2000)</f>
        <v>0</v>
      </c>
      <c r="U1610" s="1">
        <f>SUMIF('I wanna go biking'!A$2:A$2000,F1610,'I wanna go biking'!D$2:D$2000)</f>
        <v>0</v>
      </c>
      <c r="V1610" s="1">
        <f>SUMIF('I wanna go biking'!A$2:A$2000,H1610,'I wanna go biking'!D$2:D$2000)</f>
        <v>0</v>
      </c>
      <c r="W1610">
        <f t="shared" si="279"/>
        <v>0</v>
      </c>
      <c r="X1610">
        <f t="shared" si="280"/>
        <v>0</v>
      </c>
      <c r="Y1610">
        <f t="shared" si="281"/>
        <v>0</v>
      </c>
      <c r="Z1610">
        <f t="shared" si="282"/>
        <v>0</v>
      </c>
      <c r="AA1610">
        <f t="shared" si="283"/>
        <v>0</v>
      </c>
      <c r="AB1610">
        <f t="shared" si="284"/>
        <v>0</v>
      </c>
      <c r="AC1610" s="25">
        <f t="shared" si="285"/>
        <v>0</v>
      </c>
    </row>
    <row r="1611" spans="1:29">
      <c r="A1611">
        <f>'Data Entry'!A1612</f>
        <v>0</v>
      </c>
      <c r="B1611">
        <f>'Data Entry'!B1612</f>
        <v>0</v>
      </c>
      <c r="C1611">
        <f>'Data Entry'!C1612</f>
        <v>0</v>
      </c>
      <c r="D1611">
        <f>'Data Entry'!M1612</f>
        <v>0</v>
      </c>
      <c r="E1611">
        <f>'Data Entry'!N1612</f>
        <v>0</v>
      </c>
      <c r="F1611">
        <f>'Data Entry'!O1612</f>
        <v>0</v>
      </c>
      <c r="G1611">
        <f>'Data Entry'!P1612</f>
        <v>0</v>
      </c>
      <c r="H1611">
        <f>'Data Entry'!Q1612</f>
        <v>0</v>
      </c>
      <c r="I1611">
        <f>'Data Entry'!R1612</f>
        <v>0</v>
      </c>
      <c r="J1611">
        <f t="shared" si="275"/>
        <v>0</v>
      </c>
      <c r="K1611" s="1">
        <f>SUMIFS('I want to cry'!C$2:C$2000,'I want to cry'!$A$2:$A$2000,$B1611,'I want to cry'!$B$2:$B$2000,$C1611)</f>
        <v>0</v>
      </c>
      <c r="L1611" s="1">
        <f>SUMIFS('I want to cry'!D$2:D$2000,'I want to cry'!$A$2:$A$2000,$B1611,'I want to cry'!$B$2:$B$2000,$C1611)</f>
        <v>0</v>
      </c>
      <c r="M1611" s="1">
        <f>SUMIFS('I want to cry'!E$2:E$2000,'I want to cry'!$A$2:$A$2000,$B1611,'I want to cry'!$B$2:$B$2000,$C1611)</f>
        <v>0</v>
      </c>
      <c r="N1611" s="1">
        <f t="shared" si="276"/>
        <v>0</v>
      </c>
      <c r="O1611" s="1">
        <f t="shared" si="277"/>
        <v>0</v>
      </c>
      <c r="P1611" s="1">
        <f t="shared" si="278"/>
        <v>0</v>
      </c>
      <c r="Q1611" s="1">
        <f>SUMIF('I have a blue banner'!A$2:A$2000,D1611,'I have a blue banner'!L$2:L$2000)</f>
        <v>0</v>
      </c>
      <c r="R1611" s="1">
        <f>SUMIF('I have a blue banner'!A$2:A$2000,F1611,'I have a blue banner'!L$2:L$2000)</f>
        <v>0</v>
      </c>
      <c r="S1611" s="1">
        <f>SUMIF('I have a blue banner'!A$2:A$2000,I1611,'I have a blue banner'!L$2:L$2000)</f>
        <v>0</v>
      </c>
      <c r="T1611" s="1">
        <f>SUMIF('I wanna go biking'!A$2:A$1000,D1611,'I wanna go biking'!D$2:D$2000)</f>
        <v>0</v>
      </c>
      <c r="U1611" s="1">
        <f>SUMIF('I wanna go biking'!A$2:A$2000,F1611,'I wanna go biking'!D$2:D$2000)</f>
        <v>0</v>
      </c>
      <c r="V1611" s="1">
        <f>SUMIF('I wanna go biking'!A$2:A$2000,H1611,'I wanna go biking'!D$2:D$2000)</f>
        <v>0</v>
      </c>
      <c r="W1611">
        <f t="shared" si="279"/>
        <v>0</v>
      </c>
      <c r="X1611">
        <f t="shared" si="280"/>
        <v>0</v>
      </c>
      <c r="Y1611">
        <f t="shared" si="281"/>
        <v>0</v>
      </c>
      <c r="Z1611">
        <f t="shared" si="282"/>
        <v>0</v>
      </c>
      <c r="AA1611">
        <f t="shared" si="283"/>
        <v>0</v>
      </c>
      <c r="AB1611">
        <f t="shared" si="284"/>
        <v>0</v>
      </c>
      <c r="AC1611" s="25">
        <f t="shared" si="285"/>
        <v>0</v>
      </c>
    </row>
    <row r="1612" spans="1:29">
      <c r="A1612">
        <f>'Data Entry'!A1613</f>
        <v>0</v>
      </c>
      <c r="B1612">
        <f>'Data Entry'!B1613</f>
        <v>0</v>
      </c>
      <c r="C1612">
        <f>'Data Entry'!C1613</f>
        <v>0</v>
      </c>
      <c r="D1612">
        <f>'Data Entry'!M1613</f>
        <v>0</v>
      </c>
      <c r="E1612">
        <f>'Data Entry'!N1613</f>
        <v>0</v>
      </c>
      <c r="F1612">
        <f>'Data Entry'!O1613</f>
        <v>0</v>
      </c>
      <c r="G1612">
        <f>'Data Entry'!P1613</f>
        <v>0</v>
      </c>
      <c r="H1612">
        <f>'Data Entry'!Q1613</f>
        <v>0</v>
      </c>
      <c r="I1612">
        <f>'Data Entry'!R1613</f>
        <v>0</v>
      </c>
      <c r="J1612">
        <f t="shared" si="275"/>
        <v>0</v>
      </c>
      <c r="K1612" s="1">
        <f>SUMIFS('I want to cry'!C$2:C$2000,'I want to cry'!$A$2:$A$2000,$B1612,'I want to cry'!$B$2:$B$2000,$C1612)</f>
        <v>0</v>
      </c>
      <c r="L1612" s="1">
        <f>SUMIFS('I want to cry'!D$2:D$2000,'I want to cry'!$A$2:$A$2000,$B1612,'I want to cry'!$B$2:$B$2000,$C1612)</f>
        <v>0</v>
      </c>
      <c r="M1612" s="1">
        <f>SUMIFS('I want to cry'!E$2:E$2000,'I want to cry'!$A$2:$A$2000,$B1612,'I want to cry'!$B$2:$B$2000,$C1612)</f>
        <v>0</v>
      </c>
      <c r="N1612" s="1">
        <f t="shared" si="276"/>
        <v>0</v>
      </c>
      <c r="O1612" s="1">
        <f t="shared" si="277"/>
        <v>0</v>
      </c>
      <c r="P1612" s="1">
        <f t="shared" si="278"/>
        <v>0</v>
      </c>
      <c r="Q1612" s="1">
        <f>SUMIF('I have a blue banner'!A$2:A$2000,D1612,'I have a blue banner'!L$2:L$2000)</f>
        <v>0</v>
      </c>
      <c r="R1612" s="1">
        <f>SUMIF('I have a blue banner'!A$2:A$2000,F1612,'I have a blue banner'!L$2:L$2000)</f>
        <v>0</v>
      </c>
      <c r="S1612" s="1">
        <f>SUMIF('I have a blue banner'!A$2:A$2000,I1612,'I have a blue banner'!L$2:L$2000)</f>
        <v>0</v>
      </c>
      <c r="T1612" s="1">
        <f>SUMIF('I wanna go biking'!A$2:A$1000,D1612,'I wanna go biking'!D$2:D$2000)</f>
        <v>0</v>
      </c>
      <c r="U1612" s="1">
        <f>SUMIF('I wanna go biking'!A$2:A$2000,F1612,'I wanna go biking'!D$2:D$2000)</f>
        <v>0</v>
      </c>
      <c r="V1612" s="1">
        <f>SUMIF('I wanna go biking'!A$2:A$2000,H1612,'I wanna go biking'!D$2:D$2000)</f>
        <v>0</v>
      </c>
      <c r="W1612">
        <f t="shared" si="279"/>
        <v>0</v>
      </c>
      <c r="X1612">
        <f t="shared" si="280"/>
        <v>0</v>
      </c>
      <c r="Y1612">
        <f t="shared" si="281"/>
        <v>0</v>
      </c>
      <c r="Z1612">
        <f t="shared" si="282"/>
        <v>0</v>
      </c>
      <c r="AA1612">
        <f t="shared" si="283"/>
        <v>0</v>
      </c>
      <c r="AB1612">
        <f t="shared" si="284"/>
        <v>0</v>
      </c>
      <c r="AC1612" s="25">
        <f t="shared" si="285"/>
        <v>0</v>
      </c>
    </row>
    <row r="1613" spans="1:29">
      <c r="A1613">
        <f>'Data Entry'!A1614</f>
        <v>0</v>
      </c>
      <c r="B1613">
        <f>'Data Entry'!B1614</f>
        <v>0</v>
      </c>
      <c r="C1613">
        <f>'Data Entry'!C1614</f>
        <v>0</v>
      </c>
      <c r="D1613">
        <f>'Data Entry'!M1614</f>
        <v>0</v>
      </c>
      <c r="E1613">
        <f>'Data Entry'!N1614</f>
        <v>0</v>
      </c>
      <c r="F1613">
        <f>'Data Entry'!O1614</f>
        <v>0</v>
      </c>
      <c r="G1613">
        <f>'Data Entry'!P1614</f>
        <v>0</v>
      </c>
      <c r="H1613">
        <f>'Data Entry'!Q1614</f>
        <v>0</v>
      </c>
      <c r="I1613">
        <f>'Data Entry'!R1614</f>
        <v>0</v>
      </c>
      <c r="J1613">
        <f t="shared" si="275"/>
        <v>0</v>
      </c>
      <c r="K1613" s="1">
        <f>SUMIFS('I want to cry'!C$2:C$2000,'I want to cry'!$A$2:$A$2000,$B1613,'I want to cry'!$B$2:$B$2000,$C1613)</f>
        <v>0</v>
      </c>
      <c r="L1613" s="1">
        <f>SUMIFS('I want to cry'!D$2:D$2000,'I want to cry'!$A$2:$A$2000,$B1613,'I want to cry'!$B$2:$B$2000,$C1613)</f>
        <v>0</v>
      </c>
      <c r="M1613" s="1">
        <f>SUMIFS('I want to cry'!E$2:E$2000,'I want to cry'!$A$2:$A$2000,$B1613,'I want to cry'!$B$2:$B$2000,$C1613)</f>
        <v>0</v>
      </c>
      <c r="N1613" s="1">
        <f t="shared" si="276"/>
        <v>0</v>
      </c>
      <c r="O1613" s="1">
        <f t="shared" si="277"/>
        <v>0</v>
      </c>
      <c r="P1613" s="1">
        <f t="shared" si="278"/>
        <v>0</v>
      </c>
      <c r="Q1613" s="1">
        <f>SUMIF('I have a blue banner'!A$2:A$2000,D1613,'I have a blue banner'!L$2:L$2000)</f>
        <v>0</v>
      </c>
      <c r="R1613" s="1">
        <f>SUMIF('I have a blue banner'!A$2:A$2000,F1613,'I have a blue banner'!L$2:L$2000)</f>
        <v>0</v>
      </c>
      <c r="S1613" s="1">
        <f>SUMIF('I have a blue banner'!A$2:A$2000,I1613,'I have a blue banner'!L$2:L$2000)</f>
        <v>0</v>
      </c>
      <c r="T1613" s="1">
        <f>SUMIF('I wanna go biking'!A$2:A$1000,D1613,'I wanna go biking'!D$2:D$2000)</f>
        <v>0</v>
      </c>
      <c r="U1613" s="1">
        <f>SUMIF('I wanna go biking'!A$2:A$2000,F1613,'I wanna go biking'!D$2:D$2000)</f>
        <v>0</v>
      </c>
      <c r="V1613" s="1">
        <f>SUMIF('I wanna go biking'!A$2:A$2000,H1613,'I wanna go biking'!D$2:D$2000)</f>
        <v>0</v>
      </c>
      <c r="W1613">
        <f t="shared" si="279"/>
        <v>0</v>
      </c>
      <c r="X1613">
        <f t="shared" si="280"/>
        <v>0</v>
      </c>
      <c r="Y1613">
        <f t="shared" si="281"/>
        <v>0</v>
      </c>
      <c r="Z1613">
        <f t="shared" si="282"/>
        <v>0</v>
      </c>
      <c r="AA1613">
        <f t="shared" si="283"/>
        <v>0</v>
      </c>
      <c r="AB1613">
        <f t="shared" si="284"/>
        <v>0</v>
      </c>
      <c r="AC1613" s="25">
        <f t="shared" si="285"/>
        <v>0</v>
      </c>
    </row>
    <row r="1614" spans="1:29">
      <c r="A1614">
        <f>'Data Entry'!A1615</f>
        <v>0</v>
      </c>
      <c r="B1614">
        <f>'Data Entry'!B1615</f>
        <v>0</v>
      </c>
      <c r="C1614">
        <f>'Data Entry'!C1615</f>
        <v>0</v>
      </c>
      <c r="D1614">
        <f>'Data Entry'!M1615</f>
        <v>0</v>
      </c>
      <c r="E1614">
        <f>'Data Entry'!N1615</f>
        <v>0</v>
      </c>
      <c r="F1614">
        <f>'Data Entry'!O1615</f>
        <v>0</v>
      </c>
      <c r="G1614">
        <f>'Data Entry'!P1615</f>
        <v>0</v>
      </c>
      <c r="H1614">
        <f>'Data Entry'!Q1615</f>
        <v>0</v>
      </c>
      <c r="I1614">
        <f>'Data Entry'!R1615</f>
        <v>0</v>
      </c>
      <c r="J1614">
        <f t="shared" si="275"/>
        <v>0</v>
      </c>
      <c r="K1614" s="1">
        <f>SUMIFS('I want to cry'!C$2:C$2000,'I want to cry'!$A$2:$A$2000,$B1614,'I want to cry'!$B$2:$B$2000,$C1614)</f>
        <v>0</v>
      </c>
      <c r="L1614" s="1">
        <f>SUMIFS('I want to cry'!D$2:D$2000,'I want to cry'!$A$2:$A$2000,$B1614,'I want to cry'!$B$2:$B$2000,$C1614)</f>
        <v>0</v>
      </c>
      <c r="M1614" s="1">
        <f>SUMIFS('I want to cry'!E$2:E$2000,'I want to cry'!$A$2:$A$2000,$B1614,'I want to cry'!$B$2:$B$2000,$C1614)</f>
        <v>0</v>
      </c>
      <c r="N1614" s="1">
        <f t="shared" si="276"/>
        <v>0</v>
      </c>
      <c r="O1614" s="1">
        <f t="shared" si="277"/>
        <v>0</v>
      </c>
      <c r="P1614" s="1">
        <f t="shared" si="278"/>
        <v>0</v>
      </c>
      <c r="Q1614" s="1">
        <f>SUMIF('I have a blue banner'!A$2:A$2000,D1614,'I have a blue banner'!L$2:L$2000)</f>
        <v>0</v>
      </c>
      <c r="R1614" s="1">
        <f>SUMIF('I have a blue banner'!A$2:A$2000,F1614,'I have a blue banner'!L$2:L$2000)</f>
        <v>0</v>
      </c>
      <c r="S1614" s="1">
        <f>SUMIF('I have a blue banner'!A$2:A$2000,I1614,'I have a blue banner'!L$2:L$2000)</f>
        <v>0</v>
      </c>
      <c r="T1614" s="1">
        <f>SUMIF('I wanna go biking'!A$2:A$1000,D1614,'I wanna go biking'!D$2:D$2000)</f>
        <v>0</v>
      </c>
      <c r="U1614" s="1">
        <f>SUMIF('I wanna go biking'!A$2:A$2000,F1614,'I wanna go biking'!D$2:D$2000)</f>
        <v>0</v>
      </c>
      <c r="V1614" s="1">
        <f>SUMIF('I wanna go biking'!A$2:A$2000,H1614,'I wanna go biking'!D$2:D$2000)</f>
        <v>0</v>
      </c>
      <c r="W1614">
        <f t="shared" si="279"/>
        <v>0</v>
      </c>
      <c r="X1614">
        <f t="shared" si="280"/>
        <v>0</v>
      </c>
      <c r="Y1614">
        <f t="shared" si="281"/>
        <v>0</v>
      </c>
      <c r="Z1614">
        <f t="shared" si="282"/>
        <v>0</v>
      </c>
      <c r="AA1614">
        <f t="shared" si="283"/>
        <v>0</v>
      </c>
      <c r="AB1614">
        <f t="shared" si="284"/>
        <v>0</v>
      </c>
      <c r="AC1614" s="25">
        <f t="shared" si="285"/>
        <v>0</v>
      </c>
    </row>
    <row r="1615" spans="1:29">
      <c r="A1615">
        <f>'Data Entry'!A1616</f>
        <v>0</v>
      </c>
      <c r="B1615">
        <f>'Data Entry'!B1616</f>
        <v>0</v>
      </c>
      <c r="C1615">
        <f>'Data Entry'!C1616</f>
        <v>0</v>
      </c>
      <c r="D1615">
        <f>'Data Entry'!M1616</f>
        <v>0</v>
      </c>
      <c r="E1615">
        <f>'Data Entry'!N1616</f>
        <v>0</v>
      </c>
      <c r="F1615">
        <f>'Data Entry'!O1616</f>
        <v>0</v>
      </c>
      <c r="G1615">
        <f>'Data Entry'!P1616</f>
        <v>0</v>
      </c>
      <c r="H1615">
        <f>'Data Entry'!Q1616</f>
        <v>0</v>
      </c>
      <c r="I1615">
        <f>'Data Entry'!R1616</f>
        <v>0</v>
      </c>
      <c r="J1615">
        <f t="shared" si="275"/>
        <v>0</v>
      </c>
      <c r="K1615" s="1">
        <f>SUMIFS('I want to cry'!C$2:C$2000,'I want to cry'!$A$2:$A$2000,$B1615,'I want to cry'!$B$2:$B$2000,$C1615)</f>
        <v>0</v>
      </c>
      <c r="L1615" s="1">
        <f>SUMIFS('I want to cry'!D$2:D$2000,'I want to cry'!$A$2:$A$2000,$B1615,'I want to cry'!$B$2:$B$2000,$C1615)</f>
        <v>0</v>
      </c>
      <c r="M1615" s="1">
        <f>SUMIFS('I want to cry'!E$2:E$2000,'I want to cry'!$A$2:$A$2000,$B1615,'I want to cry'!$B$2:$B$2000,$C1615)</f>
        <v>0</v>
      </c>
      <c r="N1615" s="1">
        <f t="shared" si="276"/>
        <v>0</v>
      </c>
      <c r="O1615" s="1">
        <f t="shared" si="277"/>
        <v>0</v>
      </c>
      <c r="P1615" s="1">
        <f t="shared" si="278"/>
        <v>0</v>
      </c>
      <c r="Q1615" s="1">
        <f>SUMIF('I have a blue banner'!A$2:A$2000,D1615,'I have a blue banner'!L$2:L$2000)</f>
        <v>0</v>
      </c>
      <c r="R1615" s="1">
        <f>SUMIF('I have a blue banner'!A$2:A$2000,F1615,'I have a blue banner'!L$2:L$2000)</f>
        <v>0</v>
      </c>
      <c r="S1615" s="1">
        <f>SUMIF('I have a blue banner'!A$2:A$2000,I1615,'I have a blue banner'!L$2:L$2000)</f>
        <v>0</v>
      </c>
      <c r="T1615" s="1">
        <f>SUMIF('I wanna go biking'!A$2:A$1000,D1615,'I wanna go biking'!D$2:D$2000)</f>
        <v>0</v>
      </c>
      <c r="U1615" s="1">
        <f>SUMIF('I wanna go biking'!A$2:A$2000,F1615,'I wanna go biking'!D$2:D$2000)</f>
        <v>0</v>
      </c>
      <c r="V1615" s="1">
        <f>SUMIF('I wanna go biking'!A$2:A$2000,H1615,'I wanna go biking'!D$2:D$2000)</f>
        <v>0</v>
      </c>
      <c r="W1615">
        <f t="shared" si="279"/>
        <v>0</v>
      </c>
      <c r="X1615">
        <f t="shared" si="280"/>
        <v>0</v>
      </c>
      <c r="Y1615">
        <f t="shared" si="281"/>
        <v>0</v>
      </c>
      <c r="Z1615">
        <f t="shared" si="282"/>
        <v>0</v>
      </c>
      <c r="AA1615">
        <f t="shared" si="283"/>
        <v>0</v>
      </c>
      <c r="AB1615">
        <f t="shared" si="284"/>
        <v>0</v>
      </c>
      <c r="AC1615" s="25">
        <f t="shared" si="285"/>
        <v>0</v>
      </c>
    </row>
    <row r="1616" spans="1:29">
      <c r="A1616">
        <f>'Data Entry'!A1617</f>
        <v>0</v>
      </c>
      <c r="B1616">
        <f>'Data Entry'!B1617</f>
        <v>0</v>
      </c>
      <c r="C1616">
        <f>'Data Entry'!C1617</f>
        <v>0</v>
      </c>
      <c r="D1616">
        <f>'Data Entry'!M1617</f>
        <v>0</v>
      </c>
      <c r="E1616">
        <f>'Data Entry'!N1617</f>
        <v>0</v>
      </c>
      <c r="F1616">
        <f>'Data Entry'!O1617</f>
        <v>0</v>
      </c>
      <c r="G1616">
        <f>'Data Entry'!P1617</f>
        <v>0</v>
      </c>
      <c r="H1616">
        <f>'Data Entry'!Q1617</f>
        <v>0</v>
      </c>
      <c r="I1616">
        <f>'Data Entry'!R1617</f>
        <v>0</v>
      </c>
      <c r="J1616">
        <f t="shared" si="275"/>
        <v>0</v>
      </c>
      <c r="K1616" s="1">
        <f>SUMIFS('I want to cry'!C$2:C$2000,'I want to cry'!$A$2:$A$2000,$B1616,'I want to cry'!$B$2:$B$2000,$C1616)</f>
        <v>0</v>
      </c>
      <c r="L1616" s="1">
        <f>SUMIFS('I want to cry'!D$2:D$2000,'I want to cry'!$A$2:$A$2000,$B1616,'I want to cry'!$B$2:$B$2000,$C1616)</f>
        <v>0</v>
      </c>
      <c r="M1616" s="1">
        <f>SUMIFS('I want to cry'!E$2:E$2000,'I want to cry'!$A$2:$A$2000,$B1616,'I want to cry'!$B$2:$B$2000,$C1616)</f>
        <v>0</v>
      </c>
      <c r="N1616" s="1">
        <f t="shared" si="276"/>
        <v>0</v>
      </c>
      <c r="O1616" s="1">
        <f t="shared" si="277"/>
        <v>0</v>
      </c>
      <c r="P1616" s="1">
        <f t="shared" si="278"/>
        <v>0</v>
      </c>
      <c r="Q1616" s="1">
        <f>SUMIF('I have a blue banner'!A$2:A$2000,D1616,'I have a blue banner'!L$2:L$2000)</f>
        <v>0</v>
      </c>
      <c r="R1616" s="1">
        <f>SUMIF('I have a blue banner'!A$2:A$2000,F1616,'I have a blue banner'!L$2:L$2000)</f>
        <v>0</v>
      </c>
      <c r="S1616" s="1">
        <f>SUMIF('I have a blue banner'!A$2:A$2000,I1616,'I have a blue banner'!L$2:L$2000)</f>
        <v>0</v>
      </c>
      <c r="T1616" s="1">
        <f>SUMIF('I wanna go biking'!A$2:A$1000,D1616,'I wanna go biking'!D$2:D$2000)</f>
        <v>0</v>
      </c>
      <c r="U1616" s="1">
        <f>SUMIF('I wanna go biking'!A$2:A$2000,F1616,'I wanna go biking'!D$2:D$2000)</f>
        <v>0</v>
      </c>
      <c r="V1616" s="1">
        <f>SUMIF('I wanna go biking'!A$2:A$2000,H1616,'I wanna go biking'!D$2:D$2000)</f>
        <v>0</v>
      </c>
      <c r="W1616">
        <f t="shared" si="279"/>
        <v>0</v>
      </c>
      <c r="X1616">
        <f t="shared" si="280"/>
        <v>0</v>
      </c>
      <c r="Y1616">
        <f t="shared" si="281"/>
        <v>0</v>
      </c>
      <c r="Z1616">
        <f t="shared" si="282"/>
        <v>0</v>
      </c>
      <c r="AA1616">
        <f t="shared" si="283"/>
        <v>0</v>
      </c>
      <c r="AB1616">
        <f t="shared" si="284"/>
        <v>0</v>
      </c>
      <c r="AC1616" s="25">
        <f t="shared" si="285"/>
        <v>0</v>
      </c>
    </row>
    <row r="1617" spans="1:29">
      <c r="A1617">
        <f>'Data Entry'!A1618</f>
        <v>0</v>
      </c>
      <c r="B1617">
        <f>'Data Entry'!B1618</f>
        <v>0</v>
      </c>
      <c r="C1617">
        <f>'Data Entry'!C1618</f>
        <v>0</v>
      </c>
      <c r="D1617">
        <f>'Data Entry'!M1618</f>
        <v>0</v>
      </c>
      <c r="E1617">
        <f>'Data Entry'!N1618</f>
        <v>0</v>
      </c>
      <c r="F1617">
        <f>'Data Entry'!O1618</f>
        <v>0</v>
      </c>
      <c r="G1617">
        <f>'Data Entry'!P1618</f>
        <v>0</v>
      </c>
      <c r="H1617">
        <f>'Data Entry'!Q1618</f>
        <v>0</v>
      </c>
      <c r="I1617">
        <f>'Data Entry'!R1618</f>
        <v>0</v>
      </c>
      <c r="J1617">
        <f t="shared" si="275"/>
        <v>0</v>
      </c>
      <c r="K1617" s="1">
        <f>SUMIFS('I want to cry'!C$2:C$2000,'I want to cry'!$A$2:$A$2000,$B1617,'I want to cry'!$B$2:$B$2000,$C1617)</f>
        <v>0</v>
      </c>
      <c r="L1617" s="1">
        <f>SUMIFS('I want to cry'!D$2:D$2000,'I want to cry'!$A$2:$A$2000,$B1617,'I want to cry'!$B$2:$B$2000,$C1617)</f>
        <v>0</v>
      </c>
      <c r="M1617" s="1">
        <f>SUMIFS('I want to cry'!E$2:E$2000,'I want to cry'!$A$2:$A$2000,$B1617,'I want to cry'!$B$2:$B$2000,$C1617)</f>
        <v>0</v>
      </c>
      <c r="N1617" s="1">
        <f t="shared" si="276"/>
        <v>0</v>
      </c>
      <c r="O1617" s="1">
        <f t="shared" si="277"/>
        <v>0</v>
      </c>
      <c r="P1617" s="1">
        <f t="shared" si="278"/>
        <v>0</v>
      </c>
      <c r="Q1617" s="1">
        <f>SUMIF('I have a blue banner'!A$2:A$2000,D1617,'I have a blue banner'!L$2:L$2000)</f>
        <v>0</v>
      </c>
      <c r="R1617" s="1">
        <f>SUMIF('I have a blue banner'!A$2:A$2000,F1617,'I have a blue banner'!L$2:L$2000)</f>
        <v>0</v>
      </c>
      <c r="S1617" s="1">
        <f>SUMIF('I have a blue banner'!A$2:A$2000,I1617,'I have a blue banner'!L$2:L$2000)</f>
        <v>0</v>
      </c>
      <c r="T1617" s="1">
        <f>SUMIF('I wanna go biking'!A$2:A$1000,D1617,'I wanna go biking'!D$2:D$2000)</f>
        <v>0</v>
      </c>
      <c r="U1617" s="1">
        <f>SUMIF('I wanna go biking'!A$2:A$2000,F1617,'I wanna go biking'!D$2:D$2000)</f>
        <v>0</v>
      </c>
      <c r="V1617" s="1">
        <f>SUMIF('I wanna go biking'!A$2:A$2000,H1617,'I wanna go biking'!D$2:D$2000)</f>
        <v>0</v>
      </c>
      <c r="W1617">
        <f t="shared" si="279"/>
        <v>0</v>
      </c>
      <c r="X1617">
        <f t="shared" si="280"/>
        <v>0</v>
      </c>
      <c r="Y1617">
        <f t="shared" si="281"/>
        <v>0</v>
      </c>
      <c r="Z1617">
        <f t="shared" si="282"/>
        <v>0</v>
      </c>
      <c r="AA1617">
        <f t="shared" si="283"/>
        <v>0</v>
      </c>
      <c r="AB1617">
        <f t="shared" si="284"/>
        <v>0</v>
      </c>
      <c r="AC1617" s="25">
        <f t="shared" si="285"/>
        <v>0</v>
      </c>
    </row>
    <row r="1618" spans="1:29">
      <c r="A1618">
        <f>'Data Entry'!A1619</f>
        <v>0</v>
      </c>
      <c r="B1618">
        <f>'Data Entry'!B1619</f>
        <v>0</v>
      </c>
      <c r="C1618">
        <f>'Data Entry'!C1619</f>
        <v>0</v>
      </c>
      <c r="D1618">
        <f>'Data Entry'!M1619</f>
        <v>0</v>
      </c>
      <c r="E1618">
        <f>'Data Entry'!N1619</f>
        <v>0</v>
      </c>
      <c r="F1618">
        <f>'Data Entry'!O1619</f>
        <v>0</v>
      </c>
      <c r="G1618">
        <f>'Data Entry'!P1619</f>
        <v>0</v>
      </c>
      <c r="H1618">
        <f>'Data Entry'!Q1619</f>
        <v>0</v>
      </c>
      <c r="I1618">
        <f>'Data Entry'!R1619</f>
        <v>0</v>
      </c>
      <c r="J1618">
        <f t="shared" si="275"/>
        <v>0</v>
      </c>
      <c r="K1618" s="1">
        <f>SUMIFS('I want to cry'!C$2:C$2000,'I want to cry'!$A$2:$A$2000,$B1618,'I want to cry'!$B$2:$B$2000,$C1618)</f>
        <v>0</v>
      </c>
      <c r="L1618" s="1">
        <f>SUMIFS('I want to cry'!D$2:D$2000,'I want to cry'!$A$2:$A$2000,$B1618,'I want to cry'!$B$2:$B$2000,$C1618)</f>
        <v>0</v>
      </c>
      <c r="M1618" s="1">
        <f>SUMIFS('I want to cry'!E$2:E$2000,'I want to cry'!$A$2:$A$2000,$B1618,'I want to cry'!$B$2:$B$2000,$C1618)</f>
        <v>0</v>
      </c>
      <c r="N1618" s="1">
        <f t="shared" si="276"/>
        <v>0</v>
      </c>
      <c r="O1618" s="1">
        <f t="shared" si="277"/>
        <v>0</v>
      </c>
      <c r="P1618" s="1">
        <f t="shared" si="278"/>
        <v>0</v>
      </c>
      <c r="Q1618" s="1">
        <f>SUMIF('I have a blue banner'!A$2:A$2000,D1618,'I have a blue banner'!L$2:L$2000)</f>
        <v>0</v>
      </c>
      <c r="R1618" s="1">
        <f>SUMIF('I have a blue banner'!A$2:A$2000,F1618,'I have a blue banner'!L$2:L$2000)</f>
        <v>0</v>
      </c>
      <c r="S1618" s="1">
        <f>SUMIF('I have a blue banner'!A$2:A$2000,I1618,'I have a blue banner'!L$2:L$2000)</f>
        <v>0</v>
      </c>
      <c r="T1618" s="1">
        <f>SUMIF('I wanna go biking'!A$2:A$1000,D1618,'I wanna go biking'!D$2:D$2000)</f>
        <v>0</v>
      </c>
      <c r="U1618" s="1">
        <f>SUMIF('I wanna go biking'!A$2:A$2000,F1618,'I wanna go biking'!D$2:D$2000)</f>
        <v>0</v>
      </c>
      <c r="V1618" s="1">
        <f>SUMIF('I wanna go biking'!A$2:A$2000,H1618,'I wanna go biking'!D$2:D$2000)</f>
        <v>0</v>
      </c>
      <c r="W1618">
        <f t="shared" si="279"/>
        <v>0</v>
      </c>
      <c r="X1618">
        <f t="shared" si="280"/>
        <v>0</v>
      </c>
      <c r="Y1618">
        <f t="shared" si="281"/>
        <v>0</v>
      </c>
      <c r="Z1618">
        <f t="shared" si="282"/>
        <v>0</v>
      </c>
      <c r="AA1618">
        <f t="shared" si="283"/>
        <v>0</v>
      </c>
      <c r="AB1618">
        <f t="shared" si="284"/>
        <v>0</v>
      </c>
      <c r="AC1618" s="25">
        <f t="shared" si="285"/>
        <v>0</v>
      </c>
    </row>
    <row r="1619" spans="1:29">
      <c r="A1619">
        <f>'Data Entry'!A1620</f>
        <v>0</v>
      </c>
      <c r="B1619">
        <f>'Data Entry'!B1620</f>
        <v>0</v>
      </c>
      <c r="C1619">
        <f>'Data Entry'!C1620</f>
        <v>0</v>
      </c>
      <c r="D1619">
        <f>'Data Entry'!M1620</f>
        <v>0</v>
      </c>
      <c r="E1619">
        <f>'Data Entry'!N1620</f>
        <v>0</v>
      </c>
      <c r="F1619">
        <f>'Data Entry'!O1620</f>
        <v>0</v>
      </c>
      <c r="G1619">
        <f>'Data Entry'!P1620</f>
        <v>0</v>
      </c>
      <c r="H1619">
        <f>'Data Entry'!Q1620</f>
        <v>0</v>
      </c>
      <c r="I1619">
        <f>'Data Entry'!R1620</f>
        <v>0</v>
      </c>
      <c r="J1619">
        <f t="shared" si="275"/>
        <v>0</v>
      </c>
      <c r="K1619" s="1">
        <f>SUMIFS('I want to cry'!C$2:C$2000,'I want to cry'!$A$2:$A$2000,$B1619,'I want to cry'!$B$2:$B$2000,$C1619)</f>
        <v>0</v>
      </c>
      <c r="L1619" s="1">
        <f>SUMIFS('I want to cry'!D$2:D$2000,'I want to cry'!$A$2:$A$2000,$B1619,'I want to cry'!$B$2:$B$2000,$C1619)</f>
        <v>0</v>
      </c>
      <c r="M1619" s="1">
        <f>SUMIFS('I want to cry'!E$2:E$2000,'I want to cry'!$A$2:$A$2000,$B1619,'I want to cry'!$B$2:$B$2000,$C1619)</f>
        <v>0</v>
      </c>
      <c r="N1619" s="1">
        <f t="shared" si="276"/>
        <v>0</v>
      </c>
      <c r="O1619" s="1">
        <f t="shared" si="277"/>
        <v>0</v>
      </c>
      <c r="P1619" s="1">
        <f t="shared" si="278"/>
        <v>0</v>
      </c>
      <c r="Q1619" s="1">
        <f>SUMIF('I have a blue banner'!A$2:A$2000,D1619,'I have a blue banner'!L$2:L$2000)</f>
        <v>0</v>
      </c>
      <c r="R1619" s="1">
        <f>SUMIF('I have a blue banner'!A$2:A$2000,F1619,'I have a blue banner'!L$2:L$2000)</f>
        <v>0</v>
      </c>
      <c r="S1619" s="1">
        <f>SUMIF('I have a blue banner'!A$2:A$2000,I1619,'I have a blue banner'!L$2:L$2000)</f>
        <v>0</v>
      </c>
      <c r="T1619" s="1">
        <f>SUMIF('I wanna go biking'!A$2:A$1000,D1619,'I wanna go biking'!D$2:D$2000)</f>
        <v>0</v>
      </c>
      <c r="U1619" s="1">
        <f>SUMIF('I wanna go biking'!A$2:A$2000,F1619,'I wanna go biking'!D$2:D$2000)</f>
        <v>0</v>
      </c>
      <c r="V1619" s="1">
        <f>SUMIF('I wanna go biking'!A$2:A$2000,H1619,'I wanna go biking'!D$2:D$2000)</f>
        <v>0</v>
      </c>
      <c r="W1619">
        <f t="shared" si="279"/>
        <v>0</v>
      </c>
      <c r="X1619">
        <f t="shared" si="280"/>
        <v>0</v>
      </c>
      <c r="Y1619">
        <f t="shared" si="281"/>
        <v>0</v>
      </c>
      <c r="Z1619">
        <f t="shared" si="282"/>
        <v>0</v>
      </c>
      <c r="AA1619">
        <f t="shared" si="283"/>
        <v>0</v>
      </c>
      <c r="AB1619">
        <f t="shared" si="284"/>
        <v>0</v>
      </c>
      <c r="AC1619" s="25">
        <f t="shared" si="285"/>
        <v>0</v>
      </c>
    </row>
    <row r="1620" spans="1:29">
      <c r="A1620">
        <f>'Data Entry'!A1621</f>
        <v>0</v>
      </c>
      <c r="B1620">
        <f>'Data Entry'!B1621</f>
        <v>0</v>
      </c>
      <c r="C1620">
        <f>'Data Entry'!C1621</f>
        <v>0</v>
      </c>
      <c r="D1620">
        <f>'Data Entry'!M1621</f>
        <v>0</v>
      </c>
      <c r="E1620">
        <f>'Data Entry'!N1621</f>
        <v>0</v>
      </c>
      <c r="F1620">
        <f>'Data Entry'!O1621</f>
        <v>0</v>
      </c>
      <c r="G1620">
        <f>'Data Entry'!P1621</f>
        <v>0</v>
      </c>
      <c r="H1620">
        <f>'Data Entry'!Q1621</f>
        <v>0</v>
      </c>
      <c r="I1620">
        <f>'Data Entry'!R1621</f>
        <v>0</v>
      </c>
      <c r="J1620">
        <f t="shared" si="275"/>
        <v>0</v>
      </c>
      <c r="K1620" s="1">
        <f>SUMIFS('I want to cry'!C$2:C$2000,'I want to cry'!$A$2:$A$2000,$B1620,'I want to cry'!$B$2:$B$2000,$C1620)</f>
        <v>0</v>
      </c>
      <c r="L1620" s="1">
        <f>SUMIFS('I want to cry'!D$2:D$2000,'I want to cry'!$A$2:$A$2000,$B1620,'I want to cry'!$B$2:$B$2000,$C1620)</f>
        <v>0</v>
      </c>
      <c r="M1620" s="1">
        <f>SUMIFS('I want to cry'!E$2:E$2000,'I want to cry'!$A$2:$A$2000,$B1620,'I want to cry'!$B$2:$B$2000,$C1620)</f>
        <v>0</v>
      </c>
      <c r="N1620" s="1">
        <f t="shared" si="276"/>
        <v>0</v>
      </c>
      <c r="O1620" s="1">
        <f t="shared" si="277"/>
        <v>0</v>
      </c>
      <c r="P1620" s="1">
        <f t="shared" si="278"/>
        <v>0</v>
      </c>
      <c r="Q1620" s="1">
        <f>SUMIF('I have a blue banner'!A$2:A$2000,D1620,'I have a blue banner'!L$2:L$2000)</f>
        <v>0</v>
      </c>
      <c r="R1620" s="1">
        <f>SUMIF('I have a blue banner'!A$2:A$2000,F1620,'I have a blue banner'!L$2:L$2000)</f>
        <v>0</v>
      </c>
      <c r="S1620" s="1">
        <f>SUMIF('I have a blue banner'!A$2:A$2000,I1620,'I have a blue banner'!L$2:L$2000)</f>
        <v>0</v>
      </c>
      <c r="T1620" s="1">
        <f>SUMIF('I wanna go biking'!A$2:A$1000,D1620,'I wanna go biking'!D$2:D$2000)</f>
        <v>0</v>
      </c>
      <c r="U1620" s="1">
        <f>SUMIF('I wanna go biking'!A$2:A$2000,F1620,'I wanna go biking'!D$2:D$2000)</f>
        <v>0</v>
      </c>
      <c r="V1620" s="1">
        <f>SUMIF('I wanna go biking'!A$2:A$2000,H1620,'I wanna go biking'!D$2:D$2000)</f>
        <v>0</v>
      </c>
      <c r="W1620">
        <f t="shared" si="279"/>
        <v>0</v>
      </c>
      <c r="X1620">
        <f t="shared" si="280"/>
        <v>0</v>
      </c>
      <c r="Y1620">
        <f t="shared" si="281"/>
        <v>0</v>
      </c>
      <c r="Z1620">
        <f t="shared" si="282"/>
        <v>0</v>
      </c>
      <c r="AA1620">
        <f t="shared" si="283"/>
        <v>0</v>
      </c>
      <c r="AB1620">
        <f t="shared" si="284"/>
        <v>0</v>
      </c>
      <c r="AC1620" s="25">
        <f t="shared" si="285"/>
        <v>0</v>
      </c>
    </row>
    <row r="1621" spans="1:29">
      <c r="A1621">
        <f>'Data Entry'!A1622</f>
        <v>0</v>
      </c>
      <c r="B1621">
        <f>'Data Entry'!B1622</f>
        <v>0</v>
      </c>
      <c r="C1621">
        <f>'Data Entry'!C1622</f>
        <v>0</v>
      </c>
      <c r="D1621">
        <f>'Data Entry'!M1622</f>
        <v>0</v>
      </c>
      <c r="E1621">
        <f>'Data Entry'!N1622</f>
        <v>0</v>
      </c>
      <c r="F1621">
        <f>'Data Entry'!O1622</f>
        <v>0</v>
      </c>
      <c r="G1621">
        <f>'Data Entry'!P1622</f>
        <v>0</v>
      </c>
      <c r="H1621">
        <f>'Data Entry'!Q1622</f>
        <v>0</v>
      </c>
      <c r="I1621">
        <f>'Data Entry'!R1622</f>
        <v>0</v>
      </c>
      <c r="J1621">
        <f t="shared" si="275"/>
        <v>0</v>
      </c>
      <c r="K1621" s="1">
        <f>SUMIFS('I want to cry'!C$2:C$2000,'I want to cry'!$A$2:$A$2000,$B1621,'I want to cry'!$B$2:$B$2000,$C1621)</f>
        <v>0</v>
      </c>
      <c r="L1621" s="1">
        <f>SUMIFS('I want to cry'!D$2:D$2000,'I want to cry'!$A$2:$A$2000,$B1621,'I want to cry'!$B$2:$B$2000,$C1621)</f>
        <v>0</v>
      </c>
      <c r="M1621" s="1">
        <f>SUMIFS('I want to cry'!E$2:E$2000,'I want to cry'!$A$2:$A$2000,$B1621,'I want to cry'!$B$2:$B$2000,$C1621)</f>
        <v>0</v>
      </c>
      <c r="N1621" s="1">
        <f t="shared" si="276"/>
        <v>0</v>
      </c>
      <c r="O1621" s="1">
        <f t="shared" si="277"/>
        <v>0</v>
      </c>
      <c r="P1621" s="1">
        <f t="shared" si="278"/>
        <v>0</v>
      </c>
      <c r="Q1621" s="1">
        <f>SUMIF('I have a blue banner'!A$2:A$2000,D1621,'I have a blue banner'!L$2:L$2000)</f>
        <v>0</v>
      </c>
      <c r="R1621" s="1">
        <f>SUMIF('I have a blue banner'!A$2:A$2000,F1621,'I have a blue banner'!L$2:L$2000)</f>
        <v>0</v>
      </c>
      <c r="S1621" s="1">
        <f>SUMIF('I have a blue banner'!A$2:A$2000,I1621,'I have a blue banner'!L$2:L$2000)</f>
        <v>0</v>
      </c>
      <c r="T1621" s="1">
        <f>SUMIF('I wanna go biking'!A$2:A$1000,D1621,'I wanna go biking'!D$2:D$2000)</f>
        <v>0</v>
      </c>
      <c r="U1621" s="1">
        <f>SUMIF('I wanna go biking'!A$2:A$2000,F1621,'I wanna go biking'!D$2:D$2000)</f>
        <v>0</v>
      </c>
      <c r="V1621" s="1">
        <f>SUMIF('I wanna go biking'!A$2:A$2000,H1621,'I wanna go biking'!D$2:D$2000)</f>
        <v>0</v>
      </c>
      <c r="W1621">
        <f t="shared" si="279"/>
        <v>0</v>
      </c>
      <c r="X1621">
        <f t="shared" si="280"/>
        <v>0</v>
      </c>
      <c r="Y1621">
        <f t="shared" si="281"/>
        <v>0</v>
      </c>
      <c r="Z1621">
        <f t="shared" si="282"/>
        <v>0</v>
      </c>
      <c r="AA1621">
        <f t="shared" si="283"/>
        <v>0</v>
      </c>
      <c r="AB1621">
        <f t="shared" si="284"/>
        <v>0</v>
      </c>
      <c r="AC1621" s="25">
        <f t="shared" si="285"/>
        <v>0</v>
      </c>
    </row>
    <row r="1622" spans="1:29">
      <c r="A1622">
        <f>'Data Entry'!A1623</f>
        <v>0</v>
      </c>
      <c r="B1622">
        <f>'Data Entry'!B1623</f>
        <v>0</v>
      </c>
      <c r="C1622">
        <f>'Data Entry'!C1623</f>
        <v>0</v>
      </c>
      <c r="D1622">
        <f>'Data Entry'!M1623</f>
        <v>0</v>
      </c>
      <c r="E1622">
        <f>'Data Entry'!N1623</f>
        <v>0</v>
      </c>
      <c r="F1622">
        <f>'Data Entry'!O1623</f>
        <v>0</v>
      </c>
      <c r="G1622">
        <f>'Data Entry'!P1623</f>
        <v>0</v>
      </c>
      <c r="H1622">
        <f>'Data Entry'!Q1623</f>
        <v>0</v>
      </c>
      <c r="I1622">
        <f>'Data Entry'!R1623</f>
        <v>0</v>
      </c>
      <c r="J1622">
        <f t="shared" si="275"/>
        <v>0</v>
      </c>
      <c r="K1622" s="1">
        <f>SUMIFS('I want to cry'!C$2:C$2000,'I want to cry'!$A$2:$A$2000,$B1622,'I want to cry'!$B$2:$B$2000,$C1622)</f>
        <v>0</v>
      </c>
      <c r="L1622" s="1">
        <f>SUMIFS('I want to cry'!D$2:D$2000,'I want to cry'!$A$2:$A$2000,$B1622,'I want to cry'!$B$2:$B$2000,$C1622)</f>
        <v>0</v>
      </c>
      <c r="M1622" s="1">
        <f>SUMIFS('I want to cry'!E$2:E$2000,'I want to cry'!$A$2:$A$2000,$B1622,'I want to cry'!$B$2:$B$2000,$C1622)</f>
        <v>0</v>
      </c>
      <c r="N1622" s="1">
        <f t="shared" si="276"/>
        <v>0</v>
      </c>
      <c r="O1622" s="1">
        <f t="shared" si="277"/>
        <v>0</v>
      </c>
      <c r="P1622" s="1">
        <f t="shared" si="278"/>
        <v>0</v>
      </c>
      <c r="Q1622" s="1">
        <f>SUMIF('I have a blue banner'!A$2:A$2000,D1622,'I have a blue banner'!L$2:L$2000)</f>
        <v>0</v>
      </c>
      <c r="R1622" s="1">
        <f>SUMIF('I have a blue banner'!A$2:A$2000,F1622,'I have a blue banner'!L$2:L$2000)</f>
        <v>0</v>
      </c>
      <c r="S1622" s="1">
        <f>SUMIF('I have a blue banner'!A$2:A$2000,I1622,'I have a blue banner'!L$2:L$2000)</f>
        <v>0</v>
      </c>
      <c r="T1622" s="1">
        <f>SUMIF('I wanna go biking'!A$2:A$1000,D1622,'I wanna go biking'!D$2:D$2000)</f>
        <v>0</v>
      </c>
      <c r="U1622" s="1">
        <f>SUMIF('I wanna go biking'!A$2:A$2000,F1622,'I wanna go biking'!D$2:D$2000)</f>
        <v>0</v>
      </c>
      <c r="V1622" s="1">
        <f>SUMIF('I wanna go biking'!A$2:A$2000,H1622,'I wanna go biking'!D$2:D$2000)</f>
        <v>0</v>
      </c>
      <c r="W1622">
        <f t="shared" si="279"/>
        <v>0</v>
      </c>
      <c r="X1622">
        <f t="shared" si="280"/>
        <v>0</v>
      </c>
      <c r="Y1622">
        <f t="shared" si="281"/>
        <v>0</v>
      </c>
      <c r="Z1622">
        <f t="shared" si="282"/>
        <v>0</v>
      </c>
      <c r="AA1622">
        <f t="shared" si="283"/>
        <v>0</v>
      </c>
      <c r="AB1622">
        <f t="shared" si="284"/>
        <v>0</v>
      </c>
      <c r="AC1622" s="25">
        <f t="shared" si="285"/>
        <v>0</v>
      </c>
    </row>
    <row r="1623" spans="1:29">
      <c r="A1623">
        <f>'Data Entry'!A1624</f>
        <v>0</v>
      </c>
      <c r="B1623">
        <f>'Data Entry'!B1624</f>
        <v>0</v>
      </c>
      <c r="C1623">
        <f>'Data Entry'!C1624</f>
        <v>0</v>
      </c>
      <c r="D1623">
        <f>'Data Entry'!M1624</f>
        <v>0</v>
      </c>
      <c r="E1623">
        <f>'Data Entry'!N1624</f>
        <v>0</v>
      </c>
      <c r="F1623">
        <f>'Data Entry'!O1624</f>
        <v>0</v>
      </c>
      <c r="G1623">
        <f>'Data Entry'!P1624</f>
        <v>0</v>
      </c>
      <c r="H1623">
        <f>'Data Entry'!Q1624</f>
        <v>0</v>
      </c>
      <c r="I1623">
        <f>'Data Entry'!R1624</f>
        <v>0</v>
      </c>
      <c r="J1623">
        <f t="shared" si="275"/>
        <v>0</v>
      </c>
      <c r="K1623" s="1">
        <f>SUMIFS('I want to cry'!C$2:C$2000,'I want to cry'!$A$2:$A$2000,$B1623,'I want to cry'!$B$2:$B$2000,$C1623)</f>
        <v>0</v>
      </c>
      <c r="L1623" s="1">
        <f>SUMIFS('I want to cry'!D$2:D$2000,'I want to cry'!$A$2:$A$2000,$B1623,'I want to cry'!$B$2:$B$2000,$C1623)</f>
        <v>0</v>
      </c>
      <c r="M1623" s="1">
        <f>SUMIFS('I want to cry'!E$2:E$2000,'I want to cry'!$A$2:$A$2000,$B1623,'I want to cry'!$B$2:$B$2000,$C1623)</f>
        <v>0</v>
      </c>
      <c r="N1623" s="1">
        <f t="shared" si="276"/>
        <v>0</v>
      </c>
      <c r="O1623" s="1">
        <f t="shared" si="277"/>
        <v>0</v>
      </c>
      <c r="P1623" s="1">
        <f t="shared" si="278"/>
        <v>0</v>
      </c>
      <c r="Q1623" s="1">
        <f>SUMIF('I have a blue banner'!A$2:A$2000,D1623,'I have a blue banner'!L$2:L$2000)</f>
        <v>0</v>
      </c>
      <c r="R1623" s="1">
        <f>SUMIF('I have a blue banner'!A$2:A$2000,F1623,'I have a blue banner'!L$2:L$2000)</f>
        <v>0</v>
      </c>
      <c r="S1623" s="1">
        <f>SUMIF('I have a blue banner'!A$2:A$2000,I1623,'I have a blue banner'!L$2:L$2000)</f>
        <v>0</v>
      </c>
      <c r="T1623" s="1">
        <f>SUMIF('I wanna go biking'!A$2:A$1000,D1623,'I wanna go biking'!D$2:D$2000)</f>
        <v>0</v>
      </c>
      <c r="U1623" s="1">
        <f>SUMIF('I wanna go biking'!A$2:A$2000,F1623,'I wanna go biking'!D$2:D$2000)</f>
        <v>0</v>
      </c>
      <c r="V1623" s="1">
        <f>SUMIF('I wanna go biking'!A$2:A$2000,H1623,'I wanna go biking'!D$2:D$2000)</f>
        <v>0</v>
      </c>
      <c r="W1623">
        <f t="shared" si="279"/>
        <v>0</v>
      </c>
      <c r="X1623">
        <f t="shared" si="280"/>
        <v>0</v>
      </c>
      <c r="Y1623">
        <f t="shared" si="281"/>
        <v>0</v>
      </c>
      <c r="Z1623">
        <f t="shared" si="282"/>
        <v>0</v>
      </c>
      <c r="AA1623">
        <f t="shared" si="283"/>
        <v>0</v>
      </c>
      <c r="AB1623">
        <f t="shared" si="284"/>
        <v>0</v>
      </c>
      <c r="AC1623" s="25">
        <f t="shared" si="285"/>
        <v>0</v>
      </c>
    </row>
    <row r="1624" spans="1:29">
      <c r="A1624">
        <f>'Data Entry'!A1625</f>
        <v>0</v>
      </c>
      <c r="B1624">
        <f>'Data Entry'!B1625</f>
        <v>0</v>
      </c>
      <c r="C1624">
        <f>'Data Entry'!C1625</f>
        <v>0</v>
      </c>
      <c r="D1624">
        <f>'Data Entry'!M1625</f>
        <v>0</v>
      </c>
      <c r="E1624">
        <f>'Data Entry'!N1625</f>
        <v>0</v>
      </c>
      <c r="F1624">
        <f>'Data Entry'!O1625</f>
        <v>0</v>
      </c>
      <c r="G1624">
        <f>'Data Entry'!P1625</f>
        <v>0</v>
      </c>
      <c r="H1624">
        <f>'Data Entry'!Q1625</f>
        <v>0</v>
      </c>
      <c r="I1624">
        <f>'Data Entry'!R1625</f>
        <v>0</v>
      </c>
      <c r="J1624">
        <f t="shared" si="275"/>
        <v>0</v>
      </c>
      <c r="K1624" s="1">
        <f>SUMIFS('I want to cry'!C$2:C$2000,'I want to cry'!$A$2:$A$2000,$B1624,'I want to cry'!$B$2:$B$2000,$C1624)</f>
        <v>0</v>
      </c>
      <c r="L1624" s="1">
        <f>SUMIFS('I want to cry'!D$2:D$2000,'I want to cry'!$A$2:$A$2000,$B1624,'I want to cry'!$B$2:$B$2000,$C1624)</f>
        <v>0</v>
      </c>
      <c r="M1624" s="1">
        <f>SUMIFS('I want to cry'!E$2:E$2000,'I want to cry'!$A$2:$A$2000,$B1624,'I want to cry'!$B$2:$B$2000,$C1624)</f>
        <v>0</v>
      </c>
      <c r="N1624" s="1">
        <f t="shared" si="276"/>
        <v>0</v>
      </c>
      <c r="O1624" s="1">
        <f t="shared" si="277"/>
        <v>0</v>
      </c>
      <c r="P1624" s="1">
        <f t="shared" si="278"/>
        <v>0</v>
      </c>
      <c r="Q1624" s="1">
        <f>SUMIF('I have a blue banner'!A$2:A$2000,D1624,'I have a blue banner'!L$2:L$2000)</f>
        <v>0</v>
      </c>
      <c r="R1624" s="1">
        <f>SUMIF('I have a blue banner'!A$2:A$2000,F1624,'I have a blue banner'!L$2:L$2000)</f>
        <v>0</v>
      </c>
      <c r="S1624" s="1">
        <f>SUMIF('I have a blue banner'!A$2:A$2000,I1624,'I have a blue banner'!L$2:L$2000)</f>
        <v>0</v>
      </c>
      <c r="T1624" s="1">
        <f>SUMIF('I wanna go biking'!A$2:A$1000,D1624,'I wanna go biking'!D$2:D$2000)</f>
        <v>0</v>
      </c>
      <c r="U1624" s="1">
        <f>SUMIF('I wanna go biking'!A$2:A$2000,F1624,'I wanna go biking'!D$2:D$2000)</f>
        <v>0</v>
      </c>
      <c r="V1624" s="1">
        <f>SUMIF('I wanna go biking'!A$2:A$2000,H1624,'I wanna go biking'!D$2:D$2000)</f>
        <v>0</v>
      </c>
      <c r="W1624">
        <f t="shared" si="279"/>
        <v>0</v>
      </c>
      <c r="X1624">
        <f t="shared" si="280"/>
        <v>0</v>
      </c>
      <c r="Y1624">
        <f t="shared" si="281"/>
        <v>0</v>
      </c>
      <c r="Z1624">
        <f t="shared" si="282"/>
        <v>0</v>
      </c>
      <c r="AA1624">
        <f t="shared" si="283"/>
        <v>0</v>
      </c>
      <c r="AB1624">
        <f t="shared" si="284"/>
        <v>0</v>
      </c>
      <c r="AC1624" s="25">
        <f t="shared" si="285"/>
        <v>0</v>
      </c>
    </row>
    <row r="1625" spans="1:29">
      <c r="A1625">
        <f>'Data Entry'!A1626</f>
        <v>0</v>
      </c>
      <c r="B1625">
        <f>'Data Entry'!B1626</f>
        <v>0</v>
      </c>
      <c r="C1625">
        <f>'Data Entry'!C1626</f>
        <v>0</v>
      </c>
      <c r="D1625">
        <f>'Data Entry'!M1626</f>
        <v>0</v>
      </c>
      <c r="E1625">
        <f>'Data Entry'!N1626</f>
        <v>0</v>
      </c>
      <c r="F1625">
        <f>'Data Entry'!O1626</f>
        <v>0</v>
      </c>
      <c r="G1625">
        <f>'Data Entry'!P1626</f>
        <v>0</v>
      </c>
      <c r="H1625">
        <f>'Data Entry'!Q1626</f>
        <v>0</v>
      </c>
      <c r="I1625">
        <f>'Data Entry'!R1626</f>
        <v>0</v>
      </c>
      <c r="J1625">
        <f t="shared" si="275"/>
        <v>0</v>
      </c>
      <c r="K1625" s="1">
        <f>SUMIFS('I want to cry'!C$2:C$2000,'I want to cry'!$A$2:$A$2000,$B1625,'I want to cry'!$B$2:$B$2000,$C1625)</f>
        <v>0</v>
      </c>
      <c r="L1625" s="1">
        <f>SUMIFS('I want to cry'!D$2:D$2000,'I want to cry'!$A$2:$A$2000,$B1625,'I want to cry'!$B$2:$B$2000,$C1625)</f>
        <v>0</v>
      </c>
      <c r="M1625" s="1">
        <f>SUMIFS('I want to cry'!E$2:E$2000,'I want to cry'!$A$2:$A$2000,$B1625,'I want to cry'!$B$2:$B$2000,$C1625)</f>
        <v>0</v>
      </c>
      <c r="N1625" s="1">
        <f t="shared" si="276"/>
        <v>0</v>
      </c>
      <c r="O1625" s="1">
        <f t="shared" si="277"/>
        <v>0</v>
      </c>
      <c r="P1625" s="1">
        <f t="shared" si="278"/>
        <v>0</v>
      </c>
      <c r="Q1625" s="1">
        <f>SUMIF('I have a blue banner'!A$2:A$2000,D1625,'I have a blue banner'!L$2:L$2000)</f>
        <v>0</v>
      </c>
      <c r="R1625" s="1">
        <f>SUMIF('I have a blue banner'!A$2:A$2000,F1625,'I have a blue banner'!L$2:L$2000)</f>
        <v>0</v>
      </c>
      <c r="S1625" s="1">
        <f>SUMIF('I have a blue banner'!A$2:A$2000,I1625,'I have a blue banner'!L$2:L$2000)</f>
        <v>0</v>
      </c>
      <c r="T1625" s="1">
        <f>SUMIF('I wanna go biking'!A$2:A$1000,D1625,'I wanna go biking'!D$2:D$2000)</f>
        <v>0</v>
      </c>
      <c r="U1625" s="1">
        <f>SUMIF('I wanna go biking'!A$2:A$2000,F1625,'I wanna go biking'!D$2:D$2000)</f>
        <v>0</v>
      </c>
      <c r="V1625" s="1">
        <f>SUMIF('I wanna go biking'!A$2:A$2000,H1625,'I wanna go biking'!D$2:D$2000)</f>
        <v>0</v>
      </c>
      <c r="W1625">
        <f t="shared" si="279"/>
        <v>0</v>
      </c>
      <c r="X1625">
        <f t="shared" si="280"/>
        <v>0</v>
      </c>
      <c r="Y1625">
        <f t="shared" si="281"/>
        <v>0</v>
      </c>
      <c r="Z1625">
        <f t="shared" si="282"/>
        <v>0</v>
      </c>
      <c r="AA1625">
        <f t="shared" si="283"/>
        <v>0</v>
      </c>
      <c r="AB1625">
        <f t="shared" si="284"/>
        <v>0</v>
      </c>
      <c r="AC1625" s="25">
        <f t="shared" si="285"/>
        <v>0</v>
      </c>
    </row>
    <row r="1626" spans="1:29">
      <c r="A1626">
        <f>'Data Entry'!A1627</f>
        <v>0</v>
      </c>
      <c r="B1626">
        <f>'Data Entry'!B1627</f>
        <v>0</v>
      </c>
      <c r="C1626">
        <f>'Data Entry'!C1627</f>
        <v>0</v>
      </c>
      <c r="D1626">
        <f>'Data Entry'!M1627</f>
        <v>0</v>
      </c>
      <c r="E1626">
        <f>'Data Entry'!N1627</f>
        <v>0</v>
      </c>
      <c r="F1626">
        <f>'Data Entry'!O1627</f>
        <v>0</v>
      </c>
      <c r="G1626">
        <f>'Data Entry'!P1627</f>
        <v>0</v>
      </c>
      <c r="H1626">
        <f>'Data Entry'!Q1627</f>
        <v>0</v>
      </c>
      <c r="I1626">
        <f>'Data Entry'!R1627</f>
        <v>0</v>
      </c>
      <c r="J1626">
        <f t="shared" si="275"/>
        <v>0</v>
      </c>
      <c r="K1626" s="1">
        <f>SUMIFS('I want to cry'!C$2:C$2000,'I want to cry'!$A$2:$A$2000,$B1626,'I want to cry'!$B$2:$B$2000,$C1626)</f>
        <v>0</v>
      </c>
      <c r="L1626" s="1">
        <f>SUMIFS('I want to cry'!D$2:D$2000,'I want to cry'!$A$2:$A$2000,$B1626,'I want to cry'!$B$2:$B$2000,$C1626)</f>
        <v>0</v>
      </c>
      <c r="M1626" s="1">
        <f>SUMIFS('I want to cry'!E$2:E$2000,'I want to cry'!$A$2:$A$2000,$B1626,'I want to cry'!$B$2:$B$2000,$C1626)</f>
        <v>0</v>
      </c>
      <c r="N1626" s="1">
        <f t="shared" si="276"/>
        <v>0</v>
      </c>
      <c r="O1626" s="1">
        <f t="shared" si="277"/>
        <v>0</v>
      </c>
      <c r="P1626" s="1">
        <f t="shared" si="278"/>
        <v>0</v>
      </c>
      <c r="Q1626" s="1">
        <f>SUMIF('I have a blue banner'!A$2:A$2000,D1626,'I have a blue banner'!L$2:L$2000)</f>
        <v>0</v>
      </c>
      <c r="R1626" s="1">
        <f>SUMIF('I have a blue banner'!A$2:A$2000,F1626,'I have a blue banner'!L$2:L$2000)</f>
        <v>0</v>
      </c>
      <c r="S1626" s="1">
        <f>SUMIF('I have a blue banner'!A$2:A$2000,I1626,'I have a blue banner'!L$2:L$2000)</f>
        <v>0</v>
      </c>
      <c r="T1626" s="1">
        <f>SUMIF('I wanna go biking'!A$2:A$1000,D1626,'I wanna go biking'!D$2:D$2000)</f>
        <v>0</v>
      </c>
      <c r="U1626" s="1">
        <f>SUMIF('I wanna go biking'!A$2:A$2000,F1626,'I wanna go biking'!D$2:D$2000)</f>
        <v>0</v>
      </c>
      <c r="V1626" s="1">
        <f>SUMIF('I wanna go biking'!A$2:A$2000,H1626,'I wanna go biking'!D$2:D$2000)</f>
        <v>0</v>
      </c>
      <c r="W1626">
        <f t="shared" si="279"/>
        <v>0</v>
      </c>
      <c r="X1626">
        <f t="shared" si="280"/>
        <v>0</v>
      </c>
      <c r="Y1626">
        <f t="shared" si="281"/>
        <v>0</v>
      </c>
      <c r="Z1626">
        <f t="shared" si="282"/>
        <v>0</v>
      </c>
      <c r="AA1626">
        <f t="shared" si="283"/>
        <v>0</v>
      </c>
      <c r="AB1626">
        <f t="shared" si="284"/>
        <v>0</v>
      </c>
      <c r="AC1626" s="25">
        <f t="shared" si="285"/>
        <v>0</v>
      </c>
    </row>
    <row r="1627" spans="1:29">
      <c r="A1627">
        <f>'Data Entry'!A1628</f>
        <v>0</v>
      </c>
      <c r="B1627">
        <f>'Data Entry'!B1628</f>
        <v>0</v>
      </c>
      <c r="C1627">
        <f>'Data Entry'!C1628</f>
        <v>0</v>
      </c>
      <c r="D1627">
        <f>'Data Entry'!M1628</f>
        <v>0</v>
      </c>
      <c r="E1627">
        <f>'Data Entry'!N1628</f>
        <v>0</v>
      </c>
      <c r="F1627">
        <f>'Data Entry'!O1628</f>
        <v>0</v>
      </c>
      <c r="G1627">
        <f>'Data Entry'!P1628</f>
        <v>0</v>
      </c>
      <c r="H1627">
        <f>'Data Entry'!Q1628</f>
        <v>0</v>
      </c>
      <c r="I1627">
        <f>'Data Entry'!R1628</f>
        <v>0</v>
      </c>
      <c r="J1627">
        <f t="shared" si="275"/>
        <v>0</v>
      </c>
      <c r="K1627" s="1">
        <f>SUMIFS('I want to cry'!C$2:C$2000,'I want to cry'!$A$2:$A$2000,$B1627,'I want to cry'!$B$2:$B$2000,$C1627)</f>
        <v>0</v>
      </c>
      <c r="L1627" s="1">
        <f>SUMIFS('I want to cry'!D$2:D$2000,'I want to cry'!$A$2:$A$2000,$B1627,'I want to cry'!$B$2:$B$2000,$C1627)</f>
        <v>0</v>
      </c>
      <c r="M1627" s="1">
        <f>SUMIFS('I want to cry'!E$2:E$2000,'I want to cry'!$A$2:$A$2000,$B1627,'I want to cry'!$B$2:$B$2000,$C1627)</f>
        <v>0</v>
      </c>
      <c r="N1627" s="1">
        <f t="shared" si="276"/>
        <v>0</v>
      </c>
      <c r="O1627" s="1">
        <f t="shared" si="277"/>
        <v>0</v>
      </c>
      <c r="P1627" s="1">
        <f t="shared" si="278"/>
        <v>0</v>
      </c>
      <c r="Q1627" s="1">
        <f>SUMIF('I have a blue banner'!A$2:A$2000,D1627,'I have a blue banner'!L$2:L$2000)</f>
        <v>0</v>
      </c>
      <c r="R1627" s="1">
        <f>SUMIF('I have a blue banner'!A$2:A$2000,F1627,'I have a blue banner'!L$2:L$2000)</f>
        <v>0</v>
      </c>
      <c r="S1627" s="1">
        <f>SUMIF('I have a blue banner'!A$2:A$2000,I1627,'I have a blue banner'!L$2:L$2000)</f>
        <v>0</v>
      </c>
      <c r="T1627" s="1">
        <f>SUMIF('I wanna go biking'!A$2:A$1000,D1627,'I wanna go biking'!D$2:D$2000)</f>
        <v>0</v>
      </c>
      <c r="U1627" s="1">
        <f>SUMIF('I wanna go biking'!A$2:A$2000,F1627,'I wanna go biking'!D$2:D$2000)</f>
        <v>0</v>
      </c>
      <c r="V1627" s="1">
        <f>SUMIF('I wanna go biking'!A$2:A$2000,H1627,'I wanna go biking'!D$2:D$2000)</f>
        <v>0</v>
      </c>
      <c r="W1627">
        <f t="shared" si="279"/>
        <v>0</v>
      </c>
      <c r="X1627">
        <f t="shared" si="280"/>
        <v>0</v>
      </c>
      <c r="Y1627">
        <f t="shared" si="281"/>
        <v>0</v>
      </c>
      <c r="Z1627">
        <f t="shared" si="282"/>
        <v>0</v>
      </c>
      <c r="AA1627">
        <f t="shared" si="283"/>
        <v>0</v>
      </c>
      <c r="AB1627">
        <f t="shared" si="284"/>
        <v>0</v>
      </c>
      <c r="AC1627" s="25">
        <f t="shared" si="285"/>
        <v>0</v>
      </c>
    </row>
    <row r="1628" spans="1:29">
      <c r="A1628">
        <f>'Data Entry'!A1629</f>
        <v>0</v>
      </c>
      <c r="B1628">
        <f>'Data Entry'!B1629</f>
        <v>0</v>
      </c>
      <c r="C1628">
        <f>'Data Entry'!C1629</f>
        <v>0</v>
      </c>
      <c r="D1628">
        <f>'Data Entry'!M1629</f>
        <v>0</v>
      </c>
      <c r="E1628">
        <f>'Data Entry'!N1629</f>
        <v>0</v>
      </c>
      <c r="F1628">
        <f>'Data Entry'!O1629</f>
        <v>0</v>
      </c>
      <c r="G1628">
        <f>'Data Entry'!P1629</f>
        <v>0</v>
      </c>
      <c r="H1628">
        <f>'Data Entry'!Q1629</f>
        <v>0</v>
      </c>
      <c r="I1628">
        <f>'Data Entry'!R1629</f>
        <v>0</v>
      </c>
      <c r="J1628">
        <f t="shared" si="275"/>
        <v>0</v>
      </c>
      <c r="K1628" s="1">
        <f>SUMIFS('I want to cry'!C$2:C$2000,'I want to cry'!$A$2:$A$2000,$B1628,'I want to cry'!$B$2:$B$2000,$C1628)</f>
        <v>0</v>
      </c>
      <c r="L1628" s="1">
        <f>SUMIFS('I want to cry'!D$2:D$2000,'I want to cry'!$A$2:$A$2000,$B1628,'I want to cry'!$B$2:$B$2000,$C1628)</f>
        <v>0</v>
      </c>
      <c r="M1628" s="1">
        <f>SUMIFS('I want to cry'!E$2:E$2000,'I want to cry'!$A$2:$A$2000,$B1628,'I want to cry'!$B$2:$B$2000,$C1628)</f>
        <v>0</v>
      </c>
      <c r="N1628" s="1">
        <f t="shared" si="276"/>
        <v>0</v>
      </c>
      <c r="O1628" s="1">
        <f t="shared" si="277"/>
        <v>0</v>
      </c>
      <c r="P1628" s="1">
        <f t="shared" si="278"/>
        <v>0</v>
      </c>
      <c r="Q1628" s="1">
        <f>SUMIF('I have a blue banner'!A$2:A$2000,D1628,'I have a blue banner'!L$2:L$2000)</f>
        <v>0</v>
      </c>
      <c r="R1628" s="1">
        <f>SUMIF('I have a blue banner'!A$2:A$2000,F1628,'I have a blue banner'!L$2:L$2000)</f>
        <v>0</v>
      </c>
      <c r="S1628" s="1">
        <f>SUMIF('I have a blue banner'!A$2:A$2000,I1628,'I have a blue banner'!L$2:L$2000)</f>
        <v>0</v>
      </c>
      <c r="T1628" s="1">
        <f>SUMIF('I wanna go biking'!A$2:A$1000,D1628,'I wanna go biking'!D$2:D$2000)</f>
        <v>0</v>
      </c>
      <c r="U1628" s="1">
        <f>SUMIF('I wanna go biking'!A$2:A$2000,F1628,'I wanna go biking'!D$2:D$2000)</f>
        <v>0</v>
      </c>
      <c r="V1628" s="1">
        <f>SUMIF('I wanna go biking'!A$2:A$2000,H1628,'I wanna go biking'!D$2:D$2000)</f>
        <v>0</v>
      </c>
      <c r="W1628">
        <f t="shared" si="279"/>
        <v>0</v>
      </c>
      <c r="X1628">
        <f t="shared" si="280"/>
        <v>0</v>
      </c>
      <c r="Y1628">
        <f t="shared" si="281"/>
        <v>0</v>
      </c>
      <c r="Z1628">
        <f t="shared" si="282"/>
        <v>0</v>
      </c>
      <c r="AA1628">
        <f t="shared" si="283"/>
        <v>0</v>
      </c>
      <c r="AB1628">
        <f t="shared" si="284"/>
        <v>0</v>
      </c>
      <c r="AC1628" s="25">
        <f t="shared" si="285"/>
        <v>0</v>
      </c>
    </row>
    <row r="1629" spans="1:29">
      <c r="A1629">
        <f>'Data Entry'!A1630</f>
        <v>0</v>
      </c>
      <c r="B1629">
        <f>'Data Entry'!B1630</f>
        <v>0</v>
      </c>
      <c r="C1629">
        <f>'Data Entry'!C1630</f>
        <v>0</v>
      </c>
      <c r="D1629">
        <f>'Data Entry'!M1630</f>
        <v>0</v>
      </c>
      <c r="E1629">
        <f>'Data Entry'!N1630</f>
        <v>0</v>
      </c>
      <c r="F1629">
        <f>'Data Entry'!O1630</f>
        <v>0</v>
      </c>
      <c r="G1629">
        <f>'Data Entry'!P1630</f>
        <v>0</v>
      </c>
      <c r="H1629">
        <f>'Data Entry'!Q1630</f>
        <v>0</v>
      </c>
      <c r="I1629">
        <f>'Data Entry'!R1630</f>
        <v>0</v>
      </c>
      <c r="J1629">
        <f t="shared" si="275"/>
        <v>0</v>
      </c>
      <c r="K1629" s="1">
        <f>SUMIFS('I want to cry'!C$2:C$2000,'I want to cry'!$A$2:$A$2000,$B1629,'I want to cry'!$B$2:$B$2000,$C1629)</f>
        <v>0</v>
      </c>
      <c r="L1629" s="1">
        <f>SUMIFS('I want to cry'!D$2:D$2000,'I want to cry'!$A$2:$A$2000,$B1629,'I want to cry'!$B$2:$B$2000,$C1629)</f>
        <v>0</v>
      </c>
      <c r="M1629" s="1">
        <f>SUMIFS('I want to cry'!E$2:E$2000,'I want to cry'!$A$2:$A$2000,$B1629,'I want to cry'!$B$2:$B$2000,$C1629)</f>
        <v>0</v>
      </c>
      <c r="N1629" s="1">
        <f t="shared" si="276"/>
        <v>0</v>
      </c>
      <c r="O1629" s="1">
        <f t="shared" si="277"/>
        <v>0</v>
      </c>
      <c r="P1629" s="1">
        <f t="shared" si="278"/>
        <v>0</v>
      </c>
      <c r="Q1629" s="1">
        <f>SUMIF('I have a blue banner'!A$2:A$2000,D1629,'I have a blue banner'!L$2:L$2000)</f>
        <v>0</v>
      </c>
      <c r="R1629" s="1">
        <f>SUMIF('I have a blue banner'!A$2:A$2000,F1629,'I have a blue banner'!L$2:L$2000)</f>
        <v>0</v>
      </c>
      <c r="S1629" s="1">
        <f>SUMIF('I have a blue banner'!A$2:A$2000,I1629,'I have a blue banner'!L$2:L$2000)</f>
        <v>0</v>
      </c>
      <c r="T1629" s="1">
        <f>SUMIF('I wanna go biking'!A$2:A$1000,D1629,'I wanna go biking'!D$2:D$2000)</f>
        <v>0</v>
      </c>
      <c r="U1629" s="1">
        <f>SUMIF('I wanna go biking'!A$2:A$2000,F1629,'I wanna go biking'!D$2:D$2000)</f>
        <v>0</v>
      </c>
      <c r="V1629" s="1">
        <f>SUMIF('I wanna go biking'!A$2:A$2000,H1629,'I wanna go biking'!D$2:D$2000)</f>
        <v>0</v>
      </c>
      <c r="W1629">
        <f t="shared" si="279"/>
        <v>0</v>
      </c>
      <c r="X1629">
        <f t="shared" si="280"/>
        <v>0</v>
      </c>
      <c r="Y1629">
        <f t="shared" si="281"/>
        <v>0</v>
      </c>
      <c r="Z1629">
        <f t="shared" si="282"/>
        <v>0</v>
      </c>
      <c r="AA1629">
        <f t="shared" si="283"/>
        <v>0</v>
      </c>
      <c r="AB1629">
        <f t="shared" si="284"/>
        <v>0</v>
      </c>
      <c r="AC1629" s="25">
        <f t="shared" si="285"/>
        <v>0</v>
      </c>
    </row>
    <row r="1630" spans="1:29">
      <c r="A1630">
        <f>'Data Entry'!A1631</f>
        <v>0</v>
      </c>
      <c r="B1630">
        <f>'Data Entry'!B1631</f>
        <v>0</v>
      </c>
      <c r="C1630">
        <f>'Data Entry'!C1631</f>
        <v>0</v>
      </c>
      <c r="D1630">
        <f>'Data Entry'!M1631</f>
        <v>0</v>
      </c>
      <c r="E1630">
        <f>'Data Entry'!N1631</f>
        <v>0</v>
      </c>
      <c r="F1630">
        <f>'Data Entry'!O1631</f>
        <v>0</v>
      </c>
      <c r="G1630">
        <f>'Data Entry'!P1631</f>
        <v>0</v>
      </c>
      <c r="H1630">
        <f>'Data Entry'!Q1631</f>
        <v>0</v>
      </c>
      <c r="I1630">
        <f>'Data Entry'!R1631</f>
        <v>0</v>
      </c>
      <c r="J1630">
        <f t="shared" si="275"/>
        <v>0</v>
      </c>
      <c r="K1630" s="1">
        <f>SUMIFS('I want to cry'!C$2:C$2000,'I want to cry'!$A$2:$A$2000,$B1630,'I want to cry'!$B$2:$B$2000,$C1630)</f>
        <v>0</v>
      </c>
      <c r="L1630" s="1">
        <f>SUMIFS('I want to cry'!D$2:D$2000,'I want to cry'!$A$2:$A$2000,$B1630,'I want to cry'!$B$2:$B$2000,$C1630)</f>
        <v>0</v>
      </c>
      <c r="M1630" s="1">
        <f>SUMIFS('I want to cry'!E$2:E$2000,'I want to cry'!$A$2:$A$2000,$B1630,'I want to cry'!$B$2:$B$2000,$C1630)</f>
        <v>0</v>
      </c>
      <c r="N1630" s="1">
        <f t="shared" si="276"/>
        <v>0</v>
      </c>
      <c r="O1630" s="1">
        <f t="shared" si="277"/>
        <v>0</v>
      </c>
      <c r="P1630" s="1">
        <f t="shared" si="278"/>
        <v>0</v>
      </c>
      <c r="Q1630" s="1">
        <f>SUMIF('I have a blue banner'!A$2:A$2000,D1630,'I have a blue banner'!L$2:L$2000)</f>
        <v>0</v>
      </c>
      <c r="R1630" s="1">
        <f>SUMIF('I have a blue banner'!A$2:A$2000,F1630,'I have a blue banner'!L$2:L$2000)</f>
        <v>0</v>
      </c>
      <c r="S1630" s="1">
        <f>SUMIF('I have a blue banner'!A$2:A$2000,I1630,'I have a blue banner'!L$2:L$2000)</f>
        <v>0</v>
      </c>
      <c r="T1630" s="1">
        <f>SUMIF('I wanna go biking'!A$2:A$1000,D1630,'I wanna go biking'!D$2:D$2000)</f>
        <v>0</v>
      </c>
      <c r="U1630" s="1">
        <f>SUMIF('I wanna go biking'!A$2:A$2000,F1630,'I wanna go biking'!D$2:D$2000)</f>
        <v>0</v>
      </c>
      <c r="V1630" s="1">
        <f>SUMIF('I wanna go biking'!A$2:A$2000,H1630,'I wanna go biking'!D$2:D$2000)</f>
        <v>0</v>
      </c>
      <c r="W1630">
        <f t="shared" si="279"/>
        <v>0</v>
      </c>
      <c r="X1630">
        <f t="shared" si="280"/>
        <v>0</v>
      </c>
      <c r="Y1630">
        <f t="shared" si="281"/>
        <v>0</v>
      </c>
      <c r="Z1630">
        <f t="shared" si="282"/>
        <v>0</v>
      </c>
      <c r="AA1630">
        <f t="shared" si="283"/>
        <v>0</v>
      </c>
      <c r="AB1630">
        <f t="shared" si="284"/>
        <v>0</v>
      </c>
      <c r="AC1630" s="25">
        <f t="shared" si="285"/>
        <v>0</v>
      </c>
    </row>
    <row r="1631" spans="1:29">
      <c r="A1631">
        <f>'Data Entry'!A1632</f>
        <v>0</v>
      </c>
      <c r="B1631">
        <f>'Data Entry'!B1632</f>
        <v>0</v>
      </c>
      <c r="C1631">
        <f>'Data Entry'!C1632</f>
        <v>0</v>
      </c>
      <c r="D1631">
        <f>'Data Entry'!M1632</f>
        <v>0</v>
      </c>
      <c r="E1631">
        <f>'Data Entry'!N1632</f>
        <v>0</v>
      </c>
      <c r="F1631">
        <f>'Data Entry'!O1632</f>
        <v>0</v>
      </c>
      <c r="G1631">
        <f>'Data Entry'!P1632</f>
        <v>0</v>
      </c>
      <c r="H1631">
        <f>'Data Entry'!Q1632</f>
        <v>0</v>
      </c>
      <c r="I1631">
        <f>'Data Entry'!R1632</f>
        <v>0</v>
      </c>
      <c r="J1631">
        <f t="shared" si="275"/>
        <v>0</v>
      </c>
      <c r="K1631" s="1">
        <f>SUMIFS('I want to cry'!C$2:C$2000,'I want to cry'!$A$2:$A$2000,$B1631,'I want to cry'!$B$2:$B$2000,$C1631)</f>
        <v>0</v>
      </c>
      <c r="L1631" s="1">
        <f>SUMIFS('I want to cry'!D$2:D$2000,'I want to cry'!$A$2:$A$2000,$B1631,'I want to cry'!$B$2:$B$2000,$C1631)</f>
        <v>0</v>
      </c>
      <c r="M1631" s="1">
        <f>SUMIFS('I want to cry'!E$2:E$2000,'I want to cry'!$A$2:$A$2000,$B1631,'I want to cry'!$B$2:$B$2000,$C1631)</f>
        <v>0</v>
      </c>
      <c r="N1631" s="1">
        <f t="shared" si="276"/>
        <v>0</v>
      </c>
      <c r="O1631" s="1">
        <f t="shared" si="277"/>
        <v>0</v>
      </c>
      <c r="P1631" s="1">
        <f t="shared" si="278"/>
        <v>0</v>
      </c>
      <c r="Q1631" s="1">
        <f>SUMIF('I have a blue banner'!A$2:A$2000,D1631,'I have a blue banner'!L$2:L$2000)</f>
        <v>0</v>
      </c>
      <c r="R1631" s="1">
        <f>SUMIF('I have a blue banner'!A$2:A$2000,F1631,'I have a blue banner'!L$2:L$2000)</f>
        <v>0</v>
      </c>
      <c r="S1631" s="1">
        <f>SUMIF('I have a blue banner'!A$2:A$2000,I1631,'I have a blue banner'!L$2:L$2000)</f>
        <v>0</v>
      </c>
      <c r="T1631" s="1">
        <f>SUMIF('I wanna go biking'!A$2:A$1000,D1631,'I wanna go biking'!D$2:D$2000)</f>
        <v>0</v>
      </c>
      <c r="U1631" s="1">
        <f>SUMIF('I wanna go biking'!A$2:A$2000,F1631,'I wanna go biking'!D$2:D$2000)</f>
        <v>0</v>
      </c>
      <c r="V1631" s="1">
        <f>SUMIF('I wanna go biking'!A$2:A$2000,H1631,'I wanna go biking'!D$2:D$2000)</f>
        <v>0</v>
      </c>
      <c r="W1631">
        <f t="shared" si="279"/>
        <v>0</v>
      </c>
      <c r="X1631">
        <f t="shared" si="280"/>
        <v>0</v>
      </c>
      <c r="Y1631">
        <f t="shared" si="281"/>
        <v>0</v>
      </c>
      <c r="Z1631">
        <f t="shared" si="282"/>
        <v>0</v>
      </c>
      <c r="AA1631">
        <f t="shared" si="283"/>
        <v>0</v>
      </c>
      <c r="AB1631">
        <f t="shared" si="284"/>
        <v>0</v>
      </c>
      <c r="AC1631" s="25">
        <f t="shared" si="285"/>
        <v>0</v>
      </c>
    </row>
    <row r="1632" spans="1:29">
      <c r="A1632">
        <f>'Data Entry'!A1633</f>
        <v>0</v>
      </c>
      <c r="B1632">
        <f>'Data Entry'!B1633</f>
        <v>0</v>
      </c>
      <c r="C1632">
        <f>'Data Entry'!C1633</f>
        <v>0</v>
      </c>
      <c r="D1632">
        <f>'Data Entry'!M1633</f>
        <v>0</v>
      </c>
      <c r="E1632">
        <f>'Data Entry'!N1633</f>
        <v>0</v>
      </c>
      <c r="F1632">
        <f>'Data Entry'!O1633</f>
        <v>0</v>
      </c>
      <c r="G1632">
        <f>'Data Entry'!P1633</f>
        <v>0</v>
      </c>
      <c r="H1632">
        <f>'Data Entry'!Q1633</f>
        <v>0</v>
      </c>
      <c r="I1632">
        <f>'Data Entry'!R1633</f>
        <v>0</v>
      </c>
      <c r="J1632">
        <f t="shared" si="275"/>
        <v>0</v>
      </c>
      <c r="K1632" s="1">
        <f>SUMIFS('I want to cry'!C$2:C$2000,'I want to cry'!$A$2:$A$2000,$B1632,'I want to cry'!$B$2:$B$2000,$C1632)</f>
        <v>0</v>
      </c>
      <c r="L1632" s="1">
        <f>SUMIFS('I want to cry'!D$2:D$2000,'I want to cry'!$A$2:$A$2000,$B1632,'I want to cry'!$B$2:$B$2000,$C1632)</f>
        <v>0</v>
      </c>
      <c r="M1632" s="1">
        <f>SUMIFS('I want to cry'!E$2:E$2000,'I want to cry'!$A$2:$A$2000,$B1632,'I want to cry'!$B$2:$B$2000,$C1632)</f>
        <v>0</v>
      </c>
      <c r="N1632" s="1">
        <f t="shared" si="276"/>
        <v>0</v>
      </c>
      <c r="O1632" s="1">
        <f t="shared" si="277"/>
        <v>0</v>
      </c>
      <c r="P1632" s="1">
        <f t="shared" si="278"/>
        <v>0</v>
      </c>
      <c r="Q1632" s="1">
        <f>SUMIF('I have a blue banner'!A$2:A$2000,D1632,'I have a blue banner'!L$2:L$2000)</f>
        <v>0</v>
      </c>
      <c r="R1632" s="1">
        <f>SUMIF('I have a blue banner'!A$2:A$2000,F1632,'I have a blue banner'!L$2:L$2000)</f>
        <v>0</v>
      </c>
      <c r="S1632" s="1">
        <f>SUMIF('I have a blue banner'!A$2:A$2000,I1632,'I have a blue banner'!L$2:L$2000)</f>
        <v>0</v>
      </c>
      <c r="T1632" s="1">
        <f>SUMIF('I wanna go biking'!A$2:A$1000,D1632,'I wanna go biking'!D$2:D$2000)</f>
        <v>0</v>
      </c>
      <c r="U1632" s="1">
        <f>SUMIF('I wanna go biking'!A$2:A$2000,F1632,'I wanna go biking'!D$2:D$2000)</f>
        <v>0</v>
      </c>
      <c r="V1632" s="1">
        <f>SUMIF('I wanna go biking'!A$2:A$2000,H1632,'I wanna go biking'!D$2:D$2000)</f>
        <v>0</v>
      </c>
      <c r="W1632">
        <f t="shared" si="279"/>
        <v>0</v>
      </c>
      <c r="X1632">
        <f t="shared" si="280"/>
        <v>0</v>
      </c>
      <c r="Y1632">
        <f t="shared" si="281"/>
        <v>0</v>
      </c>
      <c r="Z1632">
        <f t="shared" si="282"/>
        <v>0</v>
      </c>
      <c r="AA1632">
        <f t="shared" si="283"/>
        <v>0</v>
      </c>
      <c r="AB1632">
        <f t="shared" si="284"/>
        <v>0</v>
      </c>
      <c r="AC1632" s="25">
        <f t="shared" si="285"/>
        <v>0</v>
      </c>
    </row>
    <row r="1633" spans="1:29">
      <c r="A1633">
        <f>'Data Entry'!A1634</f>
        <v>0</v>
      </c>
      <c r="B1633">
        <f>'Data Entry'!B1634</f>
        <v>0</v>
      </c>
      <c r="C1633">
        <f>'Data Entry'!C1634</f>
        <v>0</v>
      </c>
      <c r="D1633">
        <f>'Data Entry'!M1634</f>
        <v>0</v>
      </c>
      <c r="E1633">
        <f>'Data Entry'!N1634</f>
        <v>0</v>
      </c>
      <c r="F1633">
        <f>'Data Entry'!O1634</f>
        <v>0</v>
      </c>
      <c r="G1633">
        <f>'Data Entry'!P1634</f>
        <v>0</v>
      </c>
      <c r="H1633">
        <f>'Data Entry'!Q1634</f>
        <v>0</v>
      </c>
      <c r="I1633">
        <f>'Data Entry'!R1634</f>
        <v>0</v>
      </c>
      <c r="J1633">
        <f t="shared" si="275"/>
        <v>0</v>
      </c>
      <c r="K1633" s="1">
        <f>SUMIFS('I want to cry'!C$2:C$2000,'I want to cry'!$A$2:$A$2000,$B1633,'I want to cry'!$B$2:$B$2000,$C1633)</f>
        <v>0</v>
      </c>
      <c r="L1633" s="1">
        <f>SUMIFS('I want to cry'!D$2:D$2000,'I want to cry'!$A$2:$A$2000,$B1633,'I want to cry'!$B$2:$B$2000,$C1633)</f>
        <v>0</v>
      </c>
      <c r="M1633" s="1">
        <f>SUMIFS('I want to cry'!E$2:E$2000,'I want to cry'!$A$2:$A$2000,$B1633,'I want to cry'!$B$2:$B$2000,$C1633)</f>
        <v>0</v>
      </c>
      <c r="N1633" s="1">
        <f t="shared" si="276"/>
        <v>0</v>
      </c>
      <c r="O1633" s="1">
        <f t="shared" si="277"/>
        <v>0</v>
      </c>
      <c r="P1633" s="1">
        <f t="shared" si="278"/>
        <v>0</v>
      </c>
      <c r="Q1633" s="1">
        <f>SUMIF('I have a blue banner'!A$2:A$2000,D1633,'I have a blue banner'!L$2:L$2000)</f>
        <v>0</v>
      </c>
      <c r="R1633" s="1">
        <f>SUMIF('I have a blue banner'!A$2:A$2000,F1633,'I have a blue banner'!L$2:L$2000)</f>
        <v>0</v>
      </c>
      <c r="S1633" s="1">
        <f>SUMIF('I have a blue banner'!A$2:A$2000,I1633,'I have a blue banner'!L$2:L$2000)</f>
        <v>0</v>
      </c>
      <c r="T1633" s="1">
        <f>SUMIF('I wanna go biking'!A$2:A$1000,D1633,'I wanna go biking'!D$2:D$2000)</f>
        <v>0</v>
      </c>
      <c r="U1633" s="1">
        <f>SUMIF('I wanna go biking'!A$2:A$2000,F1633,'I wanna go biking'!D$2:D$2000)</f>
        <v>0</v>
      </c>
      <c r="V1633" s="1">
        <f>SUMIF('I wanna go biking'!A$2:A$2000,H1633,'I wanna go biking'!D$2:D$2000)</f>
        <v>0</v>
      </c>
      <c r="W1633">
        <f t="shared" si="279"/>
        <v>0</v>
      </c>
      <c r="X1633">
        <f t="shared" si="280"/>
        <v>0</v>
      </c>
      <c r="Y1633">
        <f t="shared" si="281"/>
        <v>0</v>
      </c>
      <c r="Z1633">
        <f t="shared" si="282"/>
        <v>0</v>
      </c>
      <c r="AA1633">
        <f t="shared" si="283"/>
        <v>0</v>
      </c>
      <c r="AB1633">
        <f t="shared" si="284"/>
        <v>0</v>
      </c>
      <c r="AC1633" s="25">
        <f t="shared" si="285"/>
        <v>0</v>
      </c>
    </row>
    <row r="1634" spans="1:29">
      <c r="A1634">
        <f>'Data Entry'!A1635</f>
        <v>0</v>
      </c>
      <c r="B1634">
        <f>'Data Entry'!B1635</f>
        <v>0</v>
      </c>
      <c r="C1634">
        <f>'Data Entry'!C1635</f>
        <v>0</v>
      </c>
      <c r="D1634">
        <f>'Data Entry'!M1635</f>
        <v>0</v>
      </c>
      <c r="E1634">
        <f>'Data Entry'!N1635</f>
        <v>0</v>
      </c>
      <c r="F1634">
        <f>'Data Entry'!O1635</f>
        <v>0</v>
      </c>
      <c r="G1634">
        <f>'Data Entry'!P1635</f>
        <v>0</v>
      </c>
      <c r="H1634">
        <f>'Data Entry'!Q1635</f>
        <v>0</v>
      </c>
      <c r="I1634">
        <f>'Data Entry'!R1635</f>
        <v>0</v>
      </c>
      <c r="J1634">
        <f t="shared" si="275"/>
        <v>0</v>
      </c>
      <c r="K1634" s="1">
        <f>SUMIFS('I want to cry'!C$2:C$2000,'I want to cry'!$A$2:$A$2000,$B1634,'I want to cry'!$B$2:$B$2000,$C1634)</f>
        <v>0</v>
      </c>
      <c r="L1634" s="1">
        <f>SUMIFS('I want to cry'!D$2:D$2000,'I want to cry'!$A$2:$A$2000,$B1634,'I want to cry'!$B$2:$B$2000,$C1634)</f>
        <v>0</v>
      </c>
      <c r="M1634" s="1">
        <f>SUMIFS('I want to cry'!E$2:E$2000,'I want to cry'!$A$2:$A$2000,$B1634,'I want to cry'!$B$2:$B$2000,$C1634)</f>
        <v>0</v>
      </c>
      <c r="N1634" s="1">
        <f t="shared" si="276"/>
        <v>0</v>
      </c>
      <c r="O1634" s="1">
        <f t="shared" si="277"/>
        <v>0</v>
      </c>
      <c r="P1634" s="1">
        <f t="shared" si="278"/>
        <v>0</v>
      </c>
      <c r="Q1634" s="1">
        <f>SUMIF('I have a blue banner'!A$2:A$2000,D1634,'I have a blue banner'!L$2:L$2000)</f>
        <v>0</v>
      </c>
      <c r="R1634" s="1">
        <f>SUMIF('I have a blue banner'!A$2:A$2000,F1634,'I have a blue banner'!L$2:L$2000)</f>
        <v>0</v>
      </c>
      <c r="S1634" s="1">
        <f>SUMIF('I have a blue banner'!A$2:A$2000,I1634,'I have a blue banner'!L$2:L$2000)</f>
        <v>0</v>
      </c>
      <c r="T1634" s="1">
        <f>SUMIF('I wanna go biking'!A$2:A$1000,D1634,'I wanna go biking'!D$2:D$2000)</f>
        <v>0</v>
      </c>
      <c r="U1634" s="1">
        <f>SUMIF('I wanna go biking'!A$2:A$2000,F1634,'I wanna go biking'!D$2:D$2000)</f>
        <v>0</v>
      </c>
      <c r="V1634" s="1">
        <f>SUMIF('I wanna go biking'!A$2:A$2000,H1634,'I wanna go biking'!D$2:D$2000)</f>
        <v>0</v>
      </c>
      <c r="W1634">
        <f t="shared" si="279"/>
        <v>0</v>
      </c>
      <c r="X1634">
        <f t="shared" si="280"/>
        <v>0</v>
      </c>
      <c r="Y1634">
        <f t="shared" si="281"/>
        <v>0</v>
      </c>
      <c r="Z1634">
        <f t="shared" si="282"/>
        <v>0</v>
      </c>
      <c r="AA1634">
        <f t="shared" si="283"/>
        <v>0</v>
      </c>
      <c r="AB1634">
        <f t="shared" si="284"/>
        <v>0</v>
      </c>
      <c r="AC1634" s="25">
        <f t="shared" si="285"/>
        <v>0</v>
      </c>
    </row>
    <row r="1635" spans="1:29">
      <c r="A1635">
        <f>'Data Entry'!A1636</f>
        <v>0</v>
      </c>
      <c r="B1635">
        <f>'Data Entry'!B1636</f>
        <v>0</v>
      </c>
      <c r="C1635">
        <f>'Data Entry'!C1636</f>
        <v>0</v>
      </c>
      <c r="D1635">
        <f>'Data Entry'!M1636</f>
        <v>0</v>
      </c>
      <c r="E1635">
        <f>'Data Entry'!N1636</f>
        <v>0</v>
      </c>
      <c r="F1635">
        <f>'Data Entry'!O1636</f>
        <v>0</v>
      </c>
      <c r="G1635">
        <f>'Data Entry'!P1636</f>
        <v>0</v>
      </c>
      <c r="H1635">
        <f>'Data Entry'!Q1636</f>
        <v>0</v>
      </c>
      <c r="I1635">
        <f>'Data Entry'!R1636</f>
        <v>0</v>
      </c>
      <c r="J1635">
        <f t="shared" si="275"/>
        <v>0</v>
      </c>
      <c r="K1635" s="1">
        <f>SUMIFS('I want to cry'!C$2:C$2000,'I want to cry'!$A$2:$A$2000,$B1635,'I want to cry'!$B$2:$B$2000,$C1635)</f>
        <v>0</v>
      </c>
      <c r="L1635" s="1">
        <f>SUMIFS('I want to cry'!D$2:D$2000,'I want to cry'!$A$2:$A$2000,$B1635,'I want to cry'!$B$2:$B$2000,$C1635)</f>
        <v>0</v>
      </c>
      <c r="M1635" s="1">
        <f>SUMIFS('I want to cry'!E$2:E$2000,'I want to cry'!$A$2:$A$2000,$B1635,'I want to cry'!$B$2:$B$2000,$C1635)</f>
        <v>0</v>
      </c>
      <c r="N1635" s="1">
        <f t="shared" si="276"/>
        <v>0</v>
      </c>
      <c r="O1635" s="1">
        <f t="shared" si="277"/>
        <v>0</v>
      </c>
      <c r="P1635" s="1">
        <f t="shared" si="278"/>
        <v>0</v>
      </c>
      <c r="Q1635" s="1">
        <f>SUMIF('I have a blue banner'!A$2:A$2000,D1635,'I have a blue banner'!L$2:L$2000)</f>
        <v>0</v>
      </c>
      <c r="R1635" s="1">
        <f>SUMIF('I have a blue banner'!A$2:A$2000,F1635,'I have a blue banner'!L$2:L$2000)</f>
        <v>0</v>
      </c>
      <c r="S1635" s="1">
        <f>SUMIF('I have a blue banner'!A$2:A$2000,I1635,'I have a blue banner'!L$2:L$2000)</f>
        <v>0</v>
      </c>
      <c r="T1635" s="1">
        <f>SUMIF('I wanna go biking'!A$2:A$1000,D1635,'I wanna go biking'!D$2:D$2000)</f>
        <v>0</v>
      </c>
      <c r="U1635" s="1">
        <f>SUMIF('I wanna go biking'!A$2:A$2000,F1635,'I wanna go biking'!D$2:D$2000)</f>
        <v>0</v>
      </c>
      <c r="V1635" s="1">
        <f>SUMIF('I wanna go biking'!A$2:A$2000,H1635,'I wanna go biking'!D$2:D$2000)</f>
        <v>0</v>
      </c>
      <c r="W1635">
        <f t="shared" si="279"/>
        <v>0</v>
      </c>
      <c r="X1635">
        <f t="shared" si="280"/>
        <v>0</v>
      </c>
      <c r="Y1635">
        <f t="shared" si="281"/>
        <v>0</v>
      </c>
      <c r="Z1635">
        <f t="shared" si="282"/>
        <v>0</v>
      </c>
      <c r="AA1635">
        <f t="shared" si="283"/>
        <v>0</v>
      </c>
      <c r="AB1635">
        <f t="shared" si="284"/>
        <v>0</v>
      </c>
      <c r="AC1635" s="25">
        <f t="shared" si="285"/>
        <v>0</v>
      </c>
    </row>
    <row r="1636" spans="1:29">
      <c r="A1636">
        <f>'Data Entry'!A1637</f>
        <v>0</v>
      </c>
      <c r="B1636">
        <f>'Data Entry'!B1637</f>
        <v>0</v>
      </c>
      <c r="C1636">
        <f>'Data Entry'!C1637</f>
        <v>0</v>
      </c>
      <c r="D1636">
        <f>'Data Entry'!M1637</f>
        <v>0</v>
      </c>
      <c r="E1636">
        <f>'Data Entry'!N1637</f>
        <v>0</v>
      </c>
      <c r="F1636">
        <f>'Data Entry'!O1637</f>
        <v>0</v>
      </c>
      <c r="G1636">
        <f>'Data Entry'!P1637</f>
        <v>0</v>
      </c>
      <c r="H1636">
        <f>'Data Entry'!Q1637</f>
        <v>0</v>
      </c>
      <c r="I1636">
        <f>'Data Entry'!R1637</f>
        <v>0</v>
      </c>
      <c r="J1636">
        <f t="shared" si="275"/>
        <v>0</v>
      </c>
      <c r="K1636" s="1">
        <f>SUMIFS('I want to cry'!C$2:C$2000,'I want to cry'!$A$2:$A$2000,$B1636,'I want to cry'!$B$2:$B$2000,$C1636)</f>
        <v>0</v>
      </c>
      <c r="L1636" s="1">
        <f>SUMIFS('I want to cry'!D$2:D$2000,'I want to cry'!$A$2:$A$2000,$B1636,'I want to cry'!$B$2:$B$2000,$C1636)</f>
        <v>0</v>
      </c>
      <c r="M1636" s="1">
        <f>SUMIFS('I want to cry'!E$2:E$2000,'I want to cry'!$A$2:$A$2000,$B1636,'I want to cry'!$B$2:$B$2000,$C1636)</f>
        <v>0</v>
      </c>
      <c r="N1636" s="1">
        <f t="shared" si="276"/>
        <v>0</v>
      </c>
      <c r="O1636" s="1">
        <f t="shared" si="277"/>
        <v>0</v>
      </c>
      <c r="P1636" s="1">
        <f t="shared" si="278"/>
        <v>0</v>
      </c>
      <c r="Q1636" s="1">
        <f>SUMIF('I have a blue banner'!A$2:A$2000,D1636,'I have a blue banner'!L$2:L$2000)</f>
        <v>0</v>
      </c>
      <c r="R1636" s="1">
        <f>SUMIF('I have a blue banner'!A$2:A$2000,F1636,'I have a blue banner'!L$2:L$2000)</f>
        <v>0</v>
      </c>
      <c r="S1636" s="1">
        <f>SUMIF('I have a blue banner'!A$2:A$2000,I1636,'I have a blue banner'!L$2:L$2000)</f>
        <v>0</v>
      </c>
      <c r="T1636" s="1">
        <f>SUMIF('I wanna go biking'!A$2:A$1000,D1636,'I wanna go biking'!D$2:D$2000)</f>
        <v>0</v>
      </c>
      <c r="U1636" s="1">
        <f>SUMIF('I wanna go biking'!A$2:A$2000,F1636,'I wanna go biking'!D$2:D$2000)</f>
        <v>0</v>
      </c>
      <c r="V1636" s="1">
        <f>SUMIF('I wanna go biking'!A$2:A$2000,H1636,'I wanna go biking'!D$2:D$2000)</f>
        <v>0</v>
      </c>
      <c r="W1636">
        <f t="shared" si="279"/>
        <v>0</v>
      </c>
      <c r="X1636">
        <f t="shared" si="280"/>
        <v>0</v>
      </c>
      <c r="Y1636">
        <f t="shared" si="281"/>
        <v>0</v>
      </c>
      <c r="Z1636">
        <f t="shared" si="282"/>
        <v>0</v>
      </c>
      <c r="AA1636">
        <f t="shared" si="283"/>
        <v>0</v>
      </c>
      <c r="AB1636">
        <f t="shared" si="284"/>
        <v>0</v>
      </c>
      <c r="AC1636" s="25">
        <f t="shared" si="285"/>
        <v>0</v>
      </c>
    </row>
    <row r="1637" spans="1:29">
      <c r="A1637">
        <f>'Data Entry'!A1638</f>
        <v>0</v>
      </c>
      <c r="B1637">
        <f>'Data Entry'!B1638</f>
        <v>0</v>
      </c>
      <c r="C1637">
        <f>'Data Entry'!C1638</f>
        <v>0</v>
      </c>
      <c r="D1637">
        <f>'Data Entry'!M1638</f>
        <v>0</v>
      </c>
      <c r="E1637">
        <f>'Data Entry'!N1638</f>
        <v>0</v>
      </c>
      <c r="F1637">
        <f>'Data Entry'!O1638</f>
        <v>0</v>
      </c>
      <c r="G1637">
        <f>'Data Entry'!P1638</f>
        <v>0</v>
      </c>
      <c r="H1637">
        <f>'Data Entry'!Q1638</f>
        <v>0</v>
      </c>
      <c r="I1637">
        <f>'Data Entry'!R1638</f>
        <v>0</v>
      </c>
      <c r="J1637">
        <f t="shared" si="275"/>
        <v>0</v>
      </c>
      <c r="K1637" s="1">
        <f>SUMIFS('I want to cry'!C$2:C$2000,'I want to cry'!$A$2:$A$2000,$B1637,'I want to cry'!$B$2:$B$2000,$C1637)</f>
        <v>0</v>
      </c>
      <c r="L1637" s="1">
        <f>SUMIFS('I want to cry'!D$2:D$2000,'I want to cry'!$A$2:$A$2000,$B1637,'I want to cry'!$B$2:$B$2000,$C1637)</f>
        <v>0</v>
      </c>
      <c r="M1637" s="1">
        <f>SUMIFS('I want to cry'!E$2:E$2000,'I want to cry'!$A$2:$A$2000,$B1637,'I want to cry'!$B$2:$B$2000,$C1637)</f>
        <v>0</v>
      </c>
      <c r="N1637" s="1">
        <f t="shared" si="276"/>
        <v>0</v>
      </c>
      <c r="O1637" s="1">
        <f t="shared" si="277"/>
        <v>0</v>
      </c>
      <c r="P1637" s="1">
        <f t="shared" si="278"/>
        <v>0</v>
      </c>
      <c r="Q1637" s="1">
        <f>SUMIF('I have a blue banner'!A$2:A$2000,D1637,'I have a blue banner'!L$2:L$2000)</f>
        <v>0</v>
      </c>
      <c r="R1637" s="1">
        <f>SUMIF('I have a blue banner'!A$2:A$2000,F1637,'I have a blue banner'!L$2:L$2000)</f>
        <v>0</v>
      </c>
      <c r="S1637" s="1">
        <f>SUMIF('I have a blue banner'!A$2:A$2000,I1637,'I have a blue banner'!L$2:L$2000)</f>
        <v>0</v>
      </c>
      <c r="T1637" s="1">
        <f>SUMIF('I wanna go biking'!A$2:A$1000,D1637,'I wanna go biking'!D$2:D$2000)</f>
        <v>0</v>
      </c>
      <c r="U1637" s="1">
        <f>SUMIF('I wanna go biking'!A$2:A$2000,F1637,'I wanna go biking'!D$2:D$2000)</f>
        <v>0</v>
      </c>
      <c r="V1637" s="1">
        <f>SUMIF('I wanna go biking'!A$2:A$2000,H1637,'I wanna go biking'!D$2:D$2000)</f>
        <v>0</v>
      </c>
      <c r="W1637">
        <f t="shared" si="279"/>
        <v>0</v>
      </c>
      <c r="X1637">
        <f t="shared" si="280"/>
        <v>0</v>
      </c>
      <c r="Y1637">
        <f t="shared" si="281"/>
        <v>0</v>
      </c>
      <c r="Z1637">
        <f t="shared" si="282"/>
        <v>0</v>
      </c>
      <c r="AA1637">
        <f t="shared" si="283"/>
        <v>0</v>
      </c>
      <c r="AB1637">
        <f t="shared" si="284"/>
        <v>0</v>
      </c>
      <c r="AC1637" s="25">
        <f t="shared" si="285"/>
        <v>0</v>
      </c>
    </row>
    <row r="1638" spans="1:29">
      <c r="A1638">
        <f>'Data Entry'!A1639</f>
        <v>0</v>
      </c>
      <c r="B1638">
        <f>'Data Entry'!B1639</f>
        <v>0</v>
      </c>
      <c r="C1638">
        <f>'Data Entry'!C1639</f>
        <v>0</v>
      </c>
      <c r="D1638">
        <f>'Data Entry'!M1639</f>
        <v>0</v>
      </c>
      <c r="E1638">
        <f>'Data Entry'!N1639</f>
        <v>0</v>
      </c>
      <c r="F1638">
        <f>'Data Entry'!O1639</f>
        <v>0</v>
      </c>
      <c r="G1638">
        <f>'Data Entry'!P1639</f>
        <v>0</v>
      </c>
      <c r="H1638">
        <f>'Data Entry'!Q1639</f>
        <v>0</v>
      </c>
      <c r="I1638">
        <f>'Data Entry'!R1639</f>
        <v>0</v>
      </c>
      <c r="J1638">
        <f t="shared" si="275"/>
        <v>0</v>
      </c>
      <c r="K1638" s="1">
        <f>SUMIFS('I want to cry'!C$2:C$2000,'I want to cry'!$A$2:$A$2000,$B1638,'I want to cry'!$B$2:$B$2000,$C1638)</f>
        <v>0</v>
      </c>
      <c r="L1638" s="1">
        <f>SUMIFS('I want to cry'!D$2:D$2000,'I want to cry'!$A$2:$A$2000,$B1638,'I want to cry'!$B$2:$B$2000,$C1638)</f>
        <v>0</v>
      </c>
      <c r="M1638" s="1">
        <f>SUMIFS('I want to cry'!E$2:E$2000,'I want to cry'!$A$2:$A$2000,$B1638,'I want to cry'!$B$2:$B$2000,$C1638)</f>
        <v>0</v>
      </c>
      <c r="N1638" s="1">
        <f t="shared" si="276"/>
        <v>0</v>
      </c>
      <c r="O1638" s="1">
        <f t="shared" si="277"/>
        <v>0</v>
      </c>
      <c r="P1638" s="1">
        <f t="shared" si="278"/>
        <v>0</v>
      </c>
      <c r="Q1638" s="1">
        <f>SUMIF('I have a blue banner'!A$2:A$2000,D1638,'I have a blue banner'!L$2:L$2000)</f>
        <v>0</v>
      </c>
      <c r="R1638" s="1">
        <f>SUMIF('I have a blue banner'!A$2:A$2000,F1638,'I have a blue banner'!L$2:L$2000)</f>
        <v>0</v>
      </c>
      <c r="S1638" s="1">
        <f>SUMIF('I have a blue banner'!A$2:A$2000,I1638,'I have a blue banner'!L$2:L$2000)</f>
        <v>0</v>
      </c>
      <c r="T1638" s="1">
        <f>SUMIF('I wanna go biking'!A$2:A$1000,D1638,'I wanna go biking'!D$2:D$2000)</f>
        <v>0</v>
      </c>
      <c r="U1638" s="1">
        <f>SUMIF('I wanna go biking'!A$2:A$2000,F1638,'I wanna go biking'!D$2:D$2000)</f>
        <v>0</v>
      </c>
      <c r="V1638" s="1">
        <f>SUMIF('I wanna go biking'!A$2:A$2000,H1638,'I wanna go biking'!D$2:D$2000)</f>
        <v>0</v>
      </c>
      <c r="W1638">
        <f t="shared" si="279"/>
        <v>0</v>
      </c>
      <c r="X1638">
        <f t="shared" si="280"/>
        <v>0</v>
      </c>
      <c r="Y1638">
        <f t="shared" si="281"/>
        <v>0</v>
      </c>
      <c r="Z1638">
        <f t="shared" si="282"/>
        <v>0</v>
      </c>
      <c r="AA1638">
        <f t="shared" si="283"/>
        <v>0</v>
      </c>
      <c r="AB1638">
        <f t="shared" si="284"/>
        <v>0</v>
      </c>
      <c r="AC1638" s="25">
        <f t="shared" si="285"/>
        <v>0</v>
      </c>
    </row>
    <row r="1639" spans="1:29">
      <c r="A1639">
        <f>'Data Entry'!A1640</f>
        <v>0</v>
      </c>
      <c r="B1639">
        <f>'Data Entry'!B1640</f>
        <v>0</v>
      </c>
      <c r="C1639">
        <f>'Data Entry'!C1640</f>
        <v>0</v>
      </c>
      <c r="D1639">
        <f>'Data Entry'!M1640</f>
        <v>0</v>
      </c>
      <c r="E1639">
        <f>'Data Entry'!N1640</f>
        <v>0</v>
      </c>
      <c r="F1639">
        <f>'Data Entry'!O1640</f>
        <v>0</v>
      </c>
      <c r="G1639">
        <f>'Data Entry'!P1640</f>
        <v>0</v>
      </c>
      <c r="H1639">
        <f>'Data Entry'!Q1640</f>
        <v>0</v>
      </c>
      <c r="I1639">
        <f>'Data Entry'!R1640</f>
        <v>0</v>
      </c>
      <c r="J1639">
        <f t="shared" si="275"/>
        <v>0</v>
      </c>
      <c r="K1639" s="1">
        <f>SUMIFS('I want to cry'!C$2:C$2000,'I want to cry'!$A$2:$A$2000,$B1639,'I want to cry'!$B$2:$B$2000,$C1639)</f>
        <v>0</v>
      </c>
      <c r="L1639" s="1">
        <f>SUMIFS('I want to cry'!D$2:D$2000,'I want to cry'!$A$2:$A$2000,$B1639,'I want to cry'!$B$2:$B$2000,$C1639)</f>
        <v>0</v>
      </c>
      <c r="M1639" s="1">
        <f>SUMIFS('I want to cry'!E$2:E$2000,'I want to cry'!$A$2:$A$2000,$B1639,'I want to cry'!$B$2:$B$2000,$C1639)</f>
        <v>0</v>
      </c>
      <c r="N1639" s="1">
        <f t="shared" si="276"/>
        <v>0</v>
      </c>
      <c r="O1639" s="1">
        <f t="shared" si="277"/>
        <v>0</v>
      </c>
      <c r="P1639" s="1">
        <f t="shared" si="278"/>
        <v>0</v>
      </c>
      <c r="Q1639" s="1">
        <f>SUMIF('I have a blue banner'!A$2:A$2000,D1639,'I have a blue banner'!L$2:L$2000)</f>
        <v>0</v>
      </c>
      <c r="R1639" s="1">
        <f>SUMIF('I have a blue banner'!A$2:A$2000,F1639,'I have a blue banner'!L$2:L$2000)</f>
        <v>0</v>
      </c>
      <c r="S1639" s="1">
        <f>SUMIF('I have a blue banner'!A$2:A$2000,I1639,'I have a blue banner'!L$2:L$2000)</f>
        <v>0</v>
      </c>
      <c r="T1639" s="1">
        <f>SUMIF('I wanna go biking'!A$2:A$1000,D1639,'I wanna go biking'!D$2:D$2000)</f>
        <v>0</v>
      </c>
      <c r="U1639" s="1">
        <f>SUMIF('I wanna go biking'!A$2:A$2000,F1639,'I wanna go biking'!D$2:D$2000)</f>
        <v>0</v>
      </c>
      <c r="V1639" s="1">
        <f>SUMIF('I wanna go biking'!A$2:A$2000,H1639,'I wanna go biking'!D$2:D$2000)</f>
        <v>0</v>
      </c>
      <c r="W1639">
        <f t="shared" si="279"/>
        <v>0</v>
      </c>
      <c r="X1639">
        <f t="shared" si="280"/>
        <v>0</v>
      </c>
      <c r="Y1639">
        <f t="shared" si="281"/>
        <v>0</v>
      </c>
      <c r="Z1639">
        <f t="shared" si="282"/>
        <v>0</v>
      </c>
      <c r="AA1639">
        <f t="shared" si="283"/>
        <v>0</v>
      </c>
      <c r="AB1639">
        <f t="shared" si="284"/>
        <v>0</v>
      </c>
      <c r="AC1639" s="25">
        <f t="shared" si="285"/>
        <v>0</v>
      </c>
    </row>
    <row r="1640" spans="1:29">
      <c r="A1640">
        <f>'Data Entry'!A1641</f>
        <v>0</v>
      </c>
      <c r="B1640">
        <f>'Data Entry'!B1641</f>
        <v>0</v>
      </c>
      <c r="C1640">
        <f>'Data Entry'!C1641</f>
        <v>0</v>
      </c>
      <c r="D1640">
        <f>'Data Entry'!M1641</f>
        <v>0</v>
      </c>
      <c r="E1640">
        <f>'Data Entry'!N1641</f>
        <v>0</v>
      </c>
      <c r="F1640">
        <f>'Data Entry'!O1641</f>
        <v>0</v>
      </c>
      <c r="G1640">
        <f>'Data Entry'!P1641</f>
        <v>0</v>
      </c>
      <c r="H1640">
        <f>'Data Entry'!Q1641</f>
        <v>0</v>
      </c>
      <c r="I1640">
        <f>'Data Entry'!R1641</f>
        <v>0</v>
      </c>
      <c r="J1640">
        <f t="shared" si="275"/>
        <v>0</v>
      </c>
      <c r="K1640" s="1">
        <f>SUMIFS('I want to cry'!C$2:C$2000,'I want to cry'!$A$2:$A$2000,$B1640,'I want to cry'!$B$2:$B$2000,$C1640)</f>
        <v>0</v>
      </c>
      <c r="L1640" s="1">
        <f>SUMIFS('I want to cry'!D$2:D$2000,'I want to cry'!$A$2:$A$2000,$B1640,'I want to cry'!$B$2:$B$2000,$C1640)</f>
        <v>0</v>
      </c>
      <c r="M1640" s="1">
        <f>SUMIFS('I want to cry'!E$2:E$2000,'I want to cry'!$A$2:$A$2000,$B1640,'I want to cry'!$B$2:$B$2000,$C1640)</f>
        <v>0</v>
      </c>
      <c r="N1640" s="1">
        <f t="shared" si="276"/>
        <v>0</v>
      </c>
      <c r="O1640" s="1">
        <f t="shared" si="277"/>
        <v>0</v>
      </c>
      <c r="P1640" s="1">
        <f t="shared" si="278"/>
        <v>0</v>
      </c>
      <c r="Q1640" s="1">
        <f>SUMIF('I have a blue banner'!A$2:A$2000,D1640,'I have a blue banner'!L$2:L$2000)</f>
        <v>0</v>
      </c>
      <c r="R1640" s="1">
        <f>SUMIF('I have a blue banner'!A$2:A$2000,F1640,'I have a blue banner'!L$2:L$2000)</f>
        <v>0</v>
      </c>
      <c r="S1640" s="1">
        <f>SUMIF('I have a blue banner'!A$2:A$2000,I1640,'I have a blue banner'!L$2:L$2000)</f>
        <v>0</v>
      </c>
      <c r="T1640" s="1">
        <f>SUMIF('I wanna go biking'!A$2:A$1000,D1640,'I wanna go biking'!D$2:D$2000)</f>
        <v>0</v>
      </c>
      <c r="U1640" s="1">
        <f>SUMIF('I wanna go biking'!A$2:A$2000,F1640,'I wanna go biking'!D$2:D$2000)</f>
        <v>0</v>
      </c>
      <c r="V1640" s="1">
        <f>SUMIF('I wanna go biking'!A$2:A$2000,H1640,'I wanna go biking'!D$2:D$2000)</f>
        <v>0</v>
      </c>
      <c r="W1640">
        <f t="shared" si="279"/>
        <v>0</v>
      </c>
      <c r="X1640">
        <f t="shared" si="280"/>
        <v>0</v>
      </c>
      <c r="Y1640">
        <f t="shared" si="281"/>
        <v>0</v>
      </c>
      <c r="Z1640">
        <f t="shared" si="282"/>
        <v>0</v>
      </c>
      <c r="AA1640">
        <f t="shared" si="283"/>
        <v>0</v>
      </c>
      <c r="AB1640">
        <f t="shared" si="284"/>
        <v>0</v>
      </c>
      <c r="AC1640" s="25">
        <f t="shared" si="285"/>
        <v>0</v>
      </c>
    </row>
    <row r="1641" spans="1:29">
      <c r="A1641">
        <f>'Data Entry'!A1642</f>
        <v>0</v>
      </c>
      <c r="B1641">
        <f>'Data Entry'!B1642</f>
        <v>0</v>
      </c>
      <c r="C1641">
        <f>'Data Entry'!C1642</f>
        <v>0</v>
      </c>
      <c r="D1641">
        <f>'Data Entry'!M1642</f>
        <v>0</v>
      </c>
      <c r="E1641">
        <f>'Data Entry'!N1642</f>
        <v>0</v>
      </c>
      <c r="F1641">
        <f>'Data Entry'!O1642</f>
        <v>0</v>
      </c>
      <c r="G1641">
        <f>'Data Entry'!P1642</f>
        <v>0</v>
      </c>
      <c r="H1641">
        <f>'Data Entry'!Q1642</f>
        <v>0</v>
      </c>
      <c r="I1641">
        <f>'Data Entry'!R1642</f>
        <v>0</v>
      </c>
      <c r="J1641">
        <f t="shared" si="275"/>
        <v>0</v>
      </c>
      <c r="K1641" s="1">
        <f>SUMIFS('I want to cry'!C$2:C$2000,'I want to cry'!$A$2:$A$2000,$B1641,'I want to cry'!$B$2:$B$2000,$C1641)</f>
        <v>0</v>
      </c>
      <c r="L1641" s="1">
        <f>SUMIFS('I want to cry'!D$2:D$2000,'I want to cry'!$A$2:$A$2000,$B1641,'I want to cry'!$B$2:$B$2000,$C1641)</f>
        <v>0</v>
      </c>
      <c r="M1641" s="1">
        <f>SUMIFS('I want to cry'!E$2:E$2000,'I want to cry'!$A$2:$A$2000,$B1641,'I want to cry'!$B$2:$B$2000,$C1641)</f>
        <v>0</v>
      </c>
      <c r="N1641" s="1">
        <f t="shared" si="276"/>
        <v>0</v>
      </c>
      <c r="O1641" s="1">
        <f t="shared" si="277"/>
        <v>0</v>
      </c>
      <c r="P1641" s="1">
        <f t="shared" si="278"/>
        <v>0</v>
      </c>
      <c r="Q1641" s="1">
        <f>SUMIF('I have a blue banner'!A$2:A$2000,D1641,'I have a blue banner'!L$2:L$2000)</f>
        <v>0</v>
      </c>
      <c r="R1641" s="1">
        <f>SUMIF('I have a blue banner'!A$2:A$2000,F1641,'I have a blue banner'!L$2:L$2000)</f>
        <v>0</v>
      </c>
      <c r="S1641" s="1">
        <f>SUMIF('I have a blue banner'!A$2:A$2000,I1641,'I have a blue banner'!L$2:L$2000)</f>
        <v>0</v>
      </c>
      <c r="T1641" s="1">
        <f>SUMIF('I wanna go biking'!A$2:A$1000,D1641,'I wanna go biking'!D$2:D$2000)</f>
        <v>0</v>
      </c>
      <c r="U1641" s="1">
        <f>SUMIF('I wanna go biking'!A$2:A$2000,F1641,'I wanna go biking'!D$2:D$2000)</f>
        <v>0</v>
      </c>
      <c r="V1641" s="1">
        <f>SUMIF('I wanna go biking'!A$2:A$2000,H1641,'I wanna go biking'!D$2:D$2000)</f>
        <v>0</v>
      </c>
      <c r="W1641">
        <f t="shared" si="279"/>
        <v>0</v>
      </c>
      <c r="X1641">
        <f t="shared" si="280"/>
        <v>0</v>
      </c>
      <c r="Y1641">
        <f t="shared" si="281"/>
        <v>0</v>
      </c>
      <c r="Z1641">
        <f t="shared" si="282"/>
        <v>0</v>
      </c>
      <c r="AA1641">
        <f t="shared" si="283"/>
        <v>0</v>
      </c>
      <c r="AB1641">
        <f t="shared" si="284"/>
        <v>0</v>
      </c>
      <c r="AC1641" s="25">
        <f t="shared" si="285"/>
        <v>0</v>
      </c>
    </row>
    <row r="1642" spans="1:29">
      <c r="A1642">
        <f>'Data Entry'!A1643</f>
        <v>0</v>
      </c>
      <c r="B1642">
        <f>'Data Entry'!B1643</f>
        <v>0</v>
      </c>
      <c r="C1642">
        <f>'Data Entry'!C1643</f>
        <v>0</v>
      </c>
      <c r="D1642">
        <f>'Data Entry'!M1643</f>
        <v>0</v>
      </c>
      <c r="E1642">
        <f>'Data Entry'!N1643</f>
        <v>0</v>
      </c>
      <c r="F1642">
        <f>'Data Entry'!O1643</f>
        <v>0</v>
      </c>
      <c r="G1642">
        <f>'Data Entry'!P1643</f>
        <v>0</v>
      </c>
      <c r="H1642">
        <f>'Data Entry'!Q1643</f>
        <v>0</v>
      </c>
      <c r="I1642">
        <f>'Data Entry'!R1643</f>
        <v>0</v>
      </c>
      <c r="J1642">
        <f t="shared" ref="J1642:J1705" si="286">E1642+G1642+I1642</f>
        <v>0</v>
      </c>
      <c r="K1642" s="1">
        <f>SUMIFS('I want to cry'!C$2:C$2000,'I want to cry'!$A$2:$A$2000,$B1642,'I want to cry'!$B$2:$B$2000,$C1642)</f>
        <v>0</v>
      </c>
      <c r="L1642" s="1">
        <f>SUMIFS('I want to cry'!D$2:D$2000,'I want to cry'!$A$2:$A$2000,$B1642,'I want to cry'!$B$2:$B$2000,$C1642)</f>
        <v>0</v>
      </c>
      <c r="M1642" s="1">
        <f>SUMIFS('I want to cry'!E$2:E$2000,'I want to cry'!$A$2:$A$2000,$B1642,'I want to cry'!$B$2:$B$2000,$C1642)</f>
        <v>0</v>
      </c>
      <c r="N1642" s="1">
        <f t="shared" ref="N1642:N1705" si="287">IF(K1642&lt;1.5,0,IF(E1642&lt;2.5,0,E1642/K1642))</f>
        <v>0</v>
      </c>
      <c r="O1642" s="1">
        <f t="shared" ref="O1642:O1705" si="288">IF(L1642&lt;1.5,0,IF(G1642&lt;2.5,0,G1642/L1642))</f>
        <v>0</v>
      </c>
      <c r="P1642" s="1">
        <f t="shared" ref="P1642:P1705" si="289">IF(M1642&lt;1.5,0,IF(I1642&lt;2.5,0,I1642/M1642))</f>
        <v>0</v>
      </c>
      <c r="Q1642" s="1">
        <f>SUMIF('I have a blue banner'!A$2:A$2000,D1642,'I have a blue banner'!L$2:L$2000)</f>
        <v>0</v>
      </c>
      <c r="R1642" s="1">
        <f>SUMIF('I have a blue banner'!A$2:A$2000,F1642,'I have a blue banner'!L$2:L$2000)</f>
        <v>0</v>
      </c>
      <c r="S1642" s="1">
        <f>SUMIF('I have a blue banner'!A$2:A$2000,I1642,'I have a blue banner'!L$2:L$2000)</f>
        <v>0</v>
      </c>
      <c r="T1642" s="1">
        <f>SUMIF('I wanna go biking'!A$2:A$1000,D1642,'I wanna go biking'!D$2:D$2000)</f>
        <v>0</v>
      </c>
      <c r="U1642" s="1">
        <f>SUMIF('I wanna go biking'!A$2:A$2000,F1642,'I wanna go biking'!D$2:D$2000)</f>
        <v>0</v>
      </c>
      <c r="V1642" s="1">
        <f>SUMIF('I wanna go biking'!A$2:A$2000,H1642,'I wanna go biking'!D$2:D$2000)</f>
        <v>0</v>
      </c>
      <c r="W1642">
        <f t="shared" ref="W1642:W1705" si="290">T1642-Q1642</f>
        <v>0</v>
      </c>
      <c r="X1642">
        <f t="shared" ref="X1642:X1705" si="291">U1642-R1642</f>
        <v>0</v>
      </c>
      <c r="Y1642">
        <f t="shared" ref="Y1642:Y1705" si="292">V1642-S1642</f>
        <v>0</v>
      </c>
      <c r="Z1642">
        <f t="shared" ref="Z1642:Z1705" si="293">W1642*N1642</f>
        <v>0</v>
      </c>
      <c r="AA1642">
        <f t="shared" ref="AA1642:AA1705" si="294">X1642*O1642</f>
        <v>0</v>
      </c>
      <c r="AB1642">
        <f t="shared" ref="AB1642:AB1705" si="295">Y1642*P1642</f>
        <v>0</v>
      </c>
      <c r="AC1642" s="25">
        <f t="shared" ref="AC1642:AC1705" si="296">SUM(Z1642:AB1642)</f>
        <v>0</v>
      </c>
    </row>
    <row r="1643" spans="1:29">
      <c r="A1643">
        <f>'Data Entry'!A1644</f>
        <v>0</v>
      </c>
      <c r="B1643">
        <f>'Data Entry'!B1644</f>
        <v>0</v>
      </c>
      <c r="C1643">
        <f>'Data Entry'!C1644</f>
        <v>0</v>
      </c>
      <c r="D1643">
        <f>'Data Entry'!M1644</f>
        <v>0</v>
      </c>
      <c r="E1643">
        <f>'Data Entry'!N1644</f>
        <v>0</v>
      </c>
      <c r="F1643">
        <f>'Data Entry'!O1644</f>
        <v>0</v>
      </c>
      <c r="G1643">
        <f>'Data Entry'!P1644</f>
        <v>0</v>
      </c>
      <c r="H1643">
        <f>'Data Entry'!Q1644</f>
        <v>0</v>
      </c>
      <c r="I1643">
        <f>'Data Entry'!R1644</f>
        <v>0</v>
      </c>
      <c r="J1643">
        <f t="shared" si="286"/>
        <v>0</v>
      </c>
      <c r="K1643" s="1">
        <f>SUMIFS('I want to cry'!C$2:C$2000,'I want to cry'!$A$2:$A$2000,$B1643,'I want to cry'!$B$2:$B$2000,$C1643)</f>
        <v>0</v>
      </c>
      <c r="L1643" s="1">
        <f>SUMIFS('I want to cry'!D$2:D$2000,'I want to cry'!$A$2:$A$2000,$B1643,'I want to cry'!$B$2:$B$2000,$C1643)</f>
        <v>0</v>
      </c>
      <c r="M1643" s="1">
        <f>SUMIFS('I want to cry'!E$2:E$2000,'I want to cry'!$A$2:$A$2000,$B1643,'I want to cry'!$B$2:$B$2000,$C1643)</f>
        <v>0</v>
      </c>
      <c r="N1643" s="1">
        <f t="shared" si="287"/>
        <v>0</v>
      </c>
      <c r="O1643" s="1">
        <f t="shared" si="288"/>
        <v>0</v>
      </c>
      <c r="P1643" s="1">
        <f t="shared" si="289"/>
        <v>0</v>
      </c>
      <c r="Q1643" s="1">
        <f>SUMIF('I have a blue banner'!A$2:A$2000,D1643,'I have a blue banner'!L$2:L$2000)</f>
        <v>0</v>
      </c>
      <c r="R1643" s="1">
        <f>SUMIF('I have a blue banner'!A$2:A$2000,F1643,'I have a blue banner'!L$2:L$2000)</f>
        <v>0</v>
      </c>
      <c r="S1643" s="1">
        <f>SUMIF('I have a blue banner'!A$2:A$2000,I1643,'I have a blue banner'!L$2:L$2000)</f>
        <v>0</v>
      </c>
      <c r="T1643" s="1">
        <f>SUMIF('I wanna go biking'!A$2:A$1000,D1643,'I wanna go biking'!D$2:D$2000)</f>
        <v>0</v>
      </c>
      <c r="U1643" s="1">
        <f>SUMIF('I wanna go biking'!A$2:A$2000,F1643,'I wanna go biking'!D$2:D$2000)</f>
        <v>0</v>
      </c>
      <c r="V1643" s="1">
        <f>SUMIF('I wanna go biking'!A$2:A$2000,H1643,'I wanna go biking'!D$2:D$2000)</f>
        <v>0</v>
      </c>
      <c r="W1643">
        <f t="shared" si="290"/>
        <v>0</v>
      </c>
      <c r="X1643">
        <f t="shared" si="291"/>
        <v>0</v>
      </c>
      <c r="Y1643">
        <f t="shared" si="292"/>
        <v>0</v>
      </c>
      <c r="Z1643">
        <f t="shared" si="293"/>
        <v>0</v>
      </c>
      <c r="AA1643">
        <f t="shared" si="294"/>
        <v>0</v>
      </c>
      <c r="AB1643">
        <f t="shared" si="295"/>
        <v>0</v>
      </c>
      <c r="AC1643" s="25">
        <f t="shared" si="296"/>
        <v>0</v>
      </c>
    </row>
    <row r="1644" spans="1:29">
      <c r="A1644">
        <f>'Data Entry'!A1645</f>
        <v>0</v>
      </c>
      <c r="B1644">
        <f>'Data Entry'!B1645</f>
        <v>0</v>
      </c>
      <c r="C1644">
        <f>'Data Entry'!C1645</f>
        <v>0</v>
      </c>
      <c r="D1644">
        <f>'Data Entry'!M1645</f>
        <v>0</v>
      </c>
      <c r="E1644">
        <f>'Data Entry'!N1645</f>
        <v>0</v>
      </c>
      <c r="F1644">
        <f>'Data Entry'!O1645</f>
        <v>0</v>
      </c>
      <c r="G1644">
        <f>'Data Entry'!P1645</f>
        <v>0</v>
      </c>
      <c r="H1644">
        <f>'Data Entry'!Q1645</f>
        <v>0</v>
      </c>
      <c r="I1644">
        <f>'Data Entry'!R1645</f>
        <v>0</v>
      </c>
      <c r="J1644">
        <f t="shared" si="286"/>
        <v>0</v>
      </c>
      <c r="K1644" s="1">
        <f>SUMIFS('I want to cry'!C$2:C$2000,'I want to cry'!$A$2:$A$2000,$B1644,'I want to cry'!$B$2:$B$2000,$C1644)</f>
        <v>0</v>
      </c>
      <c r="L1644" s="1">
        <f>SUMIFS('I want to cry'!D$2:D$2000,'I want to cry'!$A$2:$A$2000,$B1644,'I want to cry'!$B$2:$B$2000,$C1644)</f>
        <v>0</v>
      </c>
      <c r="M1644" s="1">
        <f>SUMIFS('I want to cry'!E$2:E$2000,'I want to cry'!$A$2:$A$2000,$B1644,'I want to cry'!$B$2:$B$2000,$C1644)</f>
        <v>0</v>
      </c>
      <c r="N1644" s="1">
        <f t="shared" si="287"/>
        <v>0</v>
      </c>
      <c r="O1644" s="1">
        <f t="shared" si="288"/>
        <v>0</v>
      </c>
      <c r="P1644" s="1">
        <f t="shared" si="289"/>
        <v>0</v>
      </c>
      <c r="Q1644" s="1">
        <f>SUMIF('I have a blue banner'!A$2:A$2000,D1644,'I have a blue banner'!L$2:L$2000)</f>
        <v>0</v>
      </c>
      <c r="R1644" s="1">
        <f>SUMIF('I have a blue banner'!A$2:A$2000,F1644,'I have a blue banner'!L$2:L$2000)</f>
        <v>0</v>
      </c>
      <c r="S1644" s="1">
        <f>SUMIF('I have a blue banner'!A$2:A$2000,I1644,'I have a blue banner'!L$2:L$2000)</f>
        <v>0</v>
      </c>
      <c r="T1644" s="1">
        <f>SUMIF('I wanna go biking'!A$2:A$1000,D1644,'I wanna go biking'!D$2:D$2000)</f>
        <v>0</v>
      </c>
      <c r="U1644" s="1">
        <f>SUMIF('I wanna go biking'!A$2:A$2000,F1644,'I wanna go biking'!D$2:D$2000)</f>
        <v>0</v>
      </c>
      <c r="V1644" s="1">
        <f>SUMIF('I wanna go biking'!A$2:A$2000,H1644,'I wanna go biking'!D$2:D$2000)</f>
        <v>0</v>
      </c>
      <c r="W1644">
        <f t="shared" si="290"/>
        <v>0</v>
      </c>
      <c r="X1644">
        <f t="shared" si="291"/>
        <v>0</v>
      </c>
      <c r="Y1644">
        <f t="shared" si="292"/>
        <v>0</v>
      </c>
      <c r="Z1644">
        <f t="shared" si="293"/>
        <v>0</v>
      </c>
      <c r="AA1644">
        <f t="shared" si="294"/>
        <v>0</v>
      </c>
      <c r="AB1644">
        <f t="shared" si="295"/>
        <v>0</v>
      </c>
      <c r="AC1644" s="25">
        <f t="shared" si="296"/>
        <v>0</v>
      </c>
    </row>
    <row r="1645" spans="1:29">
      <c r="A1645">
        <f>'Data Entry'!A1646</f>
        <v>0</v>
      </c>
      <c r="B1645">
        <f>'Data Entry'!B1646</f>
        <v>0</v>
      </c>
      <c r="C1645">
        <f>'Data Entry'!C1646</f>
        <v>0</v>
      </c>
      <c r="D1645">
        <f>'Data Entry'!M1646</f>
        <v>0</v>
      </c>
      <c r="E1645">
        <f>'Data Entry'!N1646</f>
        <v>0</v>
      </c>
      <c r="F1645">
        <f>'Data Entry'!O1646</f>
        <v>0</v>
      </c>
      <c r="G1645">
        <f>'Data Entry'!P1646</f>
        <v>0</v>
      </c>
      <c r="H1645">
        <f>'Data Entry'!Q1646</f>
        <v>0</v>
      </c>
      <c r="I1645">
        <f>'Data Entry'!R1646</f>
        <v>0</v>
      </c>
      <c r="J1645">
        <f t="shared" si="286"/>
        <v>0</v>
      </c>
      <c r="K1645" s="1">
        <f>SUMIFS('I want to cry'!C$2:C$2000,'I want to cry'!$A$2:$A$2000,$B1645,'I want to cry'!$B$2:$B$2000,$C1645)</f>
        <v>0</v>
      </c>
      <c r="L1645" s="1">
        <f>SUMIFS('I want to cry'!D$2:D$2000,'I want to cry'!$A$2:$A$2000,$B1645,'I want to cry'!$B$2:$B$2000,$C1645)</f>
        <v>0</v>
      </c>
      <c r="M1645" s="1">
        <f>SUMIFS('I want to cry'!E$2:E$2000,'I want to cry'!$A$2:$A$2000,$B1645,'I want to cry'!$B$2:$B$2000,$C1645)</f>
        <v>0</v>
      </c>
      <c r="N1645" s="1">
        <f t="shared" si="287"/>
        <v>0</v>
      </c>
      <c r="O1645" s="1">
        <f t="shared" si="288"/>
        <v>0</v>
      </c>
      <c r="P1645" s="1">
        <f t="shared" si="289"/>
        <v>0</v>
      </c>
      <c r="Q1645" s="1">
        <f>SUMIF('I have a blue banner'!A$2:A$2000,D1645,'I have a blue banner'!L$2:L$2000)</f>
        <v>0</v>
      </c>
      <c r="R1645" s="1">
        <f>SUMIF('I have a blue banner'!A$2:A$2000,F1645,'I have a blue banner'!L$2:L$2000)</f>
        <v>0</v>
      </c>
      <c r="S1645" s="1">
        <f>SUMIF('I have a blue banner'!A$2:A$2000,I1645,'I have a blue banner'!L$2:L$2000)</f>
        <v>0</v>
      </c>
      <c r="T1645" s="1">
        <f>SUMIF('I wanna go biking'!A$2:A$1000,D1645,'I wanna go biking'!D$2:D$2000)</f>
        <v>0</v>
      </c>
      <c r="U1645" s="1">
        <f>SUMIF('I wanna go biking'!A$2:A$2000,F1645,'I wanna go biking'!D$2:D$2000)</f>
        <v>0</v>
      </c>
      <c r="V1645" s="1">
        <f>SUMIF('I wanna go biking'!A$2:A$2000,H1645,'I wanna go biking'!D$2:D$2000)</f>
        <v>0</v>
      </c>
      <c r="W1645">
        <f t="shared" si="290"/>
        <v>0</v>
      </c>
      <c r="X1645">
        <f t="shared" si="291"/>
        <v>0</v>
      </c>
      <c r="Y1645">
        <f t="shared" si="292"/>
        <v>0</v>
      </c>
      <c r="Z1645">
        <f t="shared" si="293"/>
        <v>0</v>
      </c>
      <c r="AA1645">
        <f t="shared" si="294"/>
        <v>0</v>
      </c>
      <c r="AB1645">
        <f t="shared" si="295"/>
        <v>0</v>
      </c>
      <c r="AC1645" s="25">
        <f t="shared" si="296"/>
        <v>0</v>
      </c>
    </row>
    <row r="1646" spans="1:29">
      <c r="A1646">
        <f>'Data Entry'!A1647</f>
        <v>0</v>
      </c>
      <c r="B1646">
        <f>'Data Entry'!B1647</f>
        <v>0</v>
      </c>
      <c r="C1646">
        <f>'Data Entry'!C1647</f>
        <v>0</v>
      </c>
      <c r="D1646">
        <f>'Data Entry'!M1647</f>
        <v>0</v>
      </c>
      <c r="E1646">
        <f>'Data Entry'!N1647</f>
        <v>0</v>
      </c>
      <c r="F1646">
        <f>'Data Entry'!O1647</f>
        <v>0</v>
      </c>
      <c r="G1646">
        <f>'Data Entry'!P1647</f>
        <v>0</v>
      </c>
      <c r="H1646">
        <f>'Data Entry'!Q1647</f>
        <v>0</v>
      </c>
      <c r="I1646">
        <f>'Data Entry'!R1647</f>
        <v>0</v>
      </c>
      <c r="J1646">
        <f t="shared" si="286"/>
        <v>0</v>
      </c>
      <c r="K1646" s="1">
        <f>SUMIFS('I want to cry'!C$2:C$2000,'I want to cry'!$A$2:$A$2000,$B1646,'I want to cry'!$B$2:$B$2000,$C1646)</f>
        <v>0</v>
      </c>
      <c r="L1646" s="1">
        <f>SUMIFS('I want to cry'!D$2:D$2000,'I want to cry'!$A$2:$A$2000,$B1646,'I want to cry'!$B$2:$B$2000,$C1646)</f>
        <v>0</v>
      </c>
      <c r="M1646" s="1">
        <f>SUMIFS('I want to cry'!E$2:E$2000,'I want to cry'!$A$2:$A$2000,$B1646,'I want to cry'!$B$2:$B$2000,$C1646)</f>
        <v>0</v>
      </c>
      <c r="N1646" s="1">
        <f t="shared" si="287"/>
        <v>0</v>
      </c>
      <c r="O1646" s="1">
        <f t="shared" si="288"/>
        <v>0</v>
      </c>
      <c r="P1646" s="1">
        <f t="shared" si="289"/>
        <v>0</v>
      </c>
      <c r="Q1646" s="1">
        <f>SUMIF('I have a blue banner'!A$2:A$2000,D1646,'I have a blue banner'!L$2:L$2000)</f>
        <v>0</v>
      </c>
      <c r="R1646" s="1">
        <f>SUMIF('I have a blue banner'!A$2:A$2000,F1646,'I have a blue banner'!L$2:L$2000)</f>
        <v>0</v>
      </c>
      <c r="S1646" s="1">
        <f>SUMIF('I have a blue banner'!A$2:A$2000,I1646,'I have a blue banner'!L$2:L$2000)</f>
        <v>0</v>
      </c>
      <c r="T1646" s="1">
        <f>SUMIF('I wanna go biking'!A$2:A$1000,D1646,'I wanna go biking'!D$2:D$2000)</f>
        <v>0</v>
      </c>
      <c r="U1646" s="1">
        <f>SUMIF('I wanna go biking'!A$2:A$2000,F1646,'I wanna go biking'!D$2:D$2000)</f>
        <v>0</v>
      </c>
      <c r="V1646" s="1">
        <f>SUMIF('I wanna go biking'!A$2:A$2000,H1646,'I wanna go biking'!D$2:D$2000)</f>
        <v>0</v>
      </c>
      <c r="W1646">
        <f t="shared" si="290"/>
        <v>0</v>
      </c>
      <c r="X1646">
        <f t="shared" si="291"/>
        <v>0</v>
      </c>
      <c r="Y1646">
        <f t="shared" si="292"/>
        <v>0</v>
      </c>
      <c r="Z1646">
        <f t="shared" si="293"/>
        <v>0</v>
      </c>
      <c r="AA1646">
        <f t="shared" si="294"/>
        <v>0</v>
      </c>
      <c r="AB1646">
        <f t="shared" si="295"/>
        <v>0</v>
      </c>
      <c r="AC1646" s="25">
        <f t="shared" si="296"/>
        <v>0</v>
      </c>
    </row>
    <row r="1647" spans="1:29">
      <c r="A1647">
        <f>'Data Entry'!A1648</f>
        <v>0</v>
      </c>
      <c r="B1647">
        <f>'Data Entry'!B1648</f>
        <v>0</v>
      </c>
      <c r="C1647">
        <f>'Data Entry'!C1648</f>
        <v>0</v>
      </c>
      <c r="D1647">
        <f>'Data Entry'!M1648</f>
        <v>0</v>
      </c>
      <c r="E1647">
        <f>'Data Entry'!N1648</f>
        <v>0</v>
      </c>
      <c r="F1647">
        <f>'Data Entry'!O1648</f>
        <v>0</v>
      </c>
      <c r="G1647">
        <f>'Data Entry'!P1648</f>
        <v>0</v>
      </c>
      <c r="H1647">
        <f>'Data Entry'!Q1648</f>
        <v>0</v>
      </c>
      <c r="I1647">
        <f>'Data Entry'!R1648</f>
        <v>0</v>
      </c>
      <c r="J1647">
        <f t="shared" si="286"/>
        <v>0</v>
      </c>
      <c r="K1647" s="1">
        <f>SUMIFS('I want to cry'!C$2:C$2000,'I want to cry'!$A$2:$A$2000,$B1647,'I want to cry'!$B$2:$B$2000,$C1647)</f>
        <v>0</v>
      </c>
      <c r="L1647" s="1">
        <f>SUMIFS('I want to cry'!D$2:D$2000,'I want to cry'!$A$2:$A$2000,$B1647,'I want to cry'!$B$2:$B$2000,$C1647)</f>
        <v>0</v>
      </c>
      <c r="M1647" s="1">
        <f>SUMIFS('I want to cry'!E$2:E$2000,'I want to cry'!$A$2:$A$2000,$B1647,'I want to cry'!$B$2:$B$2000,$C1647)</f>
        <v>0</v>
      </c>
      <c r="N1647" s="1">
        <f t="shared" si="287"/>
        <v>0</v>
      </c>
      <c r="O1647" s="1">
        <f t="shared" si="288"/>
        <v>0</v>
      </c>
      <c r="P1647" s="1">
        <f t="shared" si="289"/>
        <v>0</v>
      </c>
      <c r="Q1647" s="1">
        <f>SUMIF('I have a blue banner'!A$2:A$2000,D1647,'I have a blue banner'!L$2:L$2000)</f>
        <v>0</v>
      </c>
      <c r="R1647" s="1">
        <f>SUMIF('I have a blue banner'!A$2:A$2000,F1647,'I have a blue banner'!L$2:L$2000)</f>
        <v>0</v>
      </c>
      <c r="S1647" s="1">
        <f>SUMIF('I have a blue banner'!A$2:A$2000,I1647,'I have a blue banner'!L$2:L$2000)</f>
        <v>0</v>
      </c>
      <c r="T1647" s="1">
        <f>SUMIF('I wanna go biking'!A$2:A$1000,D1647,'I wanna go biking'!D$2:D$2000)</f>
        <v>0</v>
      </c>
      <c r="U1647" s="1">
        <f>SUMIF('I wanna go biking'!A$2:A$2000,F1647,'I wanna go biking'!D$2:D$2000)</f>
        <v>0</v>
      </c>
      <c r="V1647" s="1">
        <f>SUMIF('I wanna go biking'!A$2:A$2000,H1647,'I wanna go biking'!D$2:D$2000)</f>
        <v>0</v>
      </c>
      <c r="W1647">
        <f t="shared" si="290"/>
        <v>0</v>
      </c>
      <c r="X1647">
        <f t="shared" si="291"/>
        <v>0</v>
      </c>
      <c r="Y1647">
        <f t="shared" si="292"/>
        <v>0</v>
      </c>
      <c r="Z1647">
        <f t="shared" si="293"/>
        <v>0</v>
      </c>
      <c r="AA1647">
        <f t="shared" si="294"/>
        <v>0</v>
      </c>
      <c r="AB1647">
        <f t="shared" si="295"/>
        <v>0</v>
      </c>
      <c r="AC1647" s="25">
        <f t="shared" si="296"/>
        <v>0</v>
      </c>
    </row>
    <row r="1648" spans="1:29">
      <c r="A1648">
        <f>'Data Entry'!A1649</f>
        <v>0</v>
      </c>
      <c r="B1648">
        <f>'Data Entry'!B1649</f>
        <v>0</v>
      </c>
      <c r="C1648">
        <f>'Data Entry'!C1649</f>
        <v>0</v>
      </c>
      <c r="D1648">
        <f>'Data Entry'!M1649</f>
        <v>0</v>
      </c>
      <c r="E1648">
        <f>'Data Entry'!N1649</f>
        <v>0</v>
      </c>
      <c r="F1648">
        <f>'Data Entry'!O1649</f>
        <v>0</v>
      </c>
      <c r="G1648">
        <f>'Data Entry'!P1649</f>
        <v>0</v>
      </c>
      <c r="H1648">
        <f>'Data Entry'!Q1649</f>
        <v>0</v>
      </c>
      <c r="I1648">
        <f>'Data Entry'!R1649</f>
        <v>0</v>
      </c>
      <c r="J1648">
        <f t="shared" si="286"/>
        <v>0</v>
      </c>
      <c r="K1648" s="1">
        <f>SUMIFS('I want to cry'!C$2:C$2000,'I want to cry'!$A$2:$A$2000,$B1648,'I want to cry'!$B$2:$B$2000,$C1648)</f>
        <v>0</v>
      </c>
      <c r="L1648" s="1">
        <f>SUMIFS('I want to cry'!D$2:D$2000,'I want to cry'!$A$2:$A$2000,$B1648,'I want to cry'!$B$2:$B$2000,$C1648)</f>
        <v>0</v>
      </c>
      <c r="M1648" s="1">
        <f>SUMIFS('I want to cry'!E$2:E$2000,'I want to cry'!$A$2:$A$2000,$B1648,'I want to cry'!$B$2:$B$2000,$C1648)</f>
        <v>0</v>
      </c>
      <c r="N1648" s="1">
        <f t="shared" si="287"/>
        <v>0</v>
      </c>
      <c r="O1648" s="1">
        <f t="shared" si="288"/>
        <v>0</v>
      </c>
      <c r="P1648" s="1">
        <f t="shared" si="289"/>
        <v>0</v>
      </c>
      <c r="Q1648" s="1">
        <f>SUMIF('I have a blue banner'!A$2:A$2000,D1648,'I have a blue banner'!L$2:L$2000)</f>
        <v>0</v>
      </c>
      <c r="R1648" s="1">
        <f>SUMIF('I have a blue banner'!A$2:A$2000,F1648,'I have a blue banner'!L$2:L$2000)</f>
        <v>0</v>
      </c>
      <c r="S1648" s="1">
        <f>SUMIF('I have a blue banner'!A$2:A$2000,I1648,'I have a blue banner'!L$2:L$2000)</f>
        <v>0</v>
      </c>
      <c r="T1648" s="1">
        <f>SUMIF('I wanna go biking'!A$2:A$1000,D1648,'I wanna go biking'!D$2:D$2000)</f>
        <v>0</v>
      </c>
      <c r="U1648" s="1">
        <f>SUMIF('I wanna go biking'!A$2:A$2000,F1648,'I wanna go biking'!D$2:D$2000)</f>
        <v>0</v>
      </c>
      <c r="V1648" s="1">
        <f>SUMIF('I wanna go biking'!A$2:A$2000,H1648,'I wanna go biking'!D$2:D$2000)</f>
        <v>0</v>
      </c>
      <c r="W1648">
        <f t="shared" si="290"/>
        <v>0</v>
      </c>
      <c r="X1648">
        <f t="shared" si="291"/>
        <v>0</v>
      </c>
      <c r="Y1648">
        <f t="shared" si="292"/>
        <v>0</v>
      </c>
      <c r="Z1648">
        <f t="shared" si="293"/>
        <v>0</v>
      </c>
      <c r="AA1648">
        <f t="shared" si="294"/>
        <v>0</v>
      </c>
      <c r="AB1648">
        <f t="shared" si="295"/>
        <v>0</v>
      </c>
      <c r="AC1648" s="25">
        <f t="shared" si="296"/>
        <v>0</v>
      </c>
    </row>
    <row r="1649" spans="1:29">
      <c r="A1649">
        <f>'Data Entry'!A1650</f>
        <v>0</v>
      </c>
      <c r="B1649">
        <f>'Data Entry'!B1650</f>
        <v>0</v>
      </c>
      <c r="C1649">
        <f>'Data Entry'!C1650</f>
        <v>0</v>
      </c>
      <c r="D1649">
        <f>'Data Entry'!M1650</f>
        <v>0</v>
      </c>
      <c r="E1649">
        <f>'Data Entry'!N1650</f>
        <v>0</v>
      </c>
      <c r="F1649">
        <f>'Data Entry'!O1650</f>
        <v>0</v>
      </c>
      <c r="G1649">
        <f>'Data Entry'!P1650</f>
        <v>0</v>
      </c>
      <c r="H1649">
        <f>'Data Entry'!Q1650</f>
        <v>0</v>
      </c>
      <c r="I1649">
        <f>'Data Entry'!R1650</f>
        <v>0</v>
      </c>
      <c r="J1649">
        <f t="shared" si="286"/>
        <v>0</v>
      </c>
      <c r="K1649" s="1">
        <f>SUMIFS('I want to cry'!C$2:C$2000,'I want to cry'!$A$2:$A$2000,$B1649,'I want to cry'!$B$2:$B$2000,$C1649)</f>
        <v>0</v>
      </c>
      <c r="L1649" s="1">
        <f>SUMIFS('I want to cry'!D$2:D$2000,'I want to cry'!$A$2:$A$2000,$B1649,'I want to cry'!$B$2:$B$2000,$C1649)</f>
        <v>0</v>
      </c>
      <c r="M1649" s="1">
        <f>SUMIFS('I want to cry'!E$2:E$2000,'I want to cry'!$A$2:$A$2000,$B1649,'I want to cry'!$B$2:$B$2000,$C1649)</f>
        <v>0</v>
      </c>
      <c r="N1649" s="1">
        <f t="shared" si="287"/>
        <v>0</v>
      </c>
      <c r="O1649" s="1">
        <f t="shared" si="288"/>
        <v>0</v>
      </c>
      <c r="P1649" s="1">
        <f t="shared" si="289"/>
        <v>0</v>
      </c>
      <c r="Q1649" s="1">
        <f>SUMIF('I have a blue banner'!A$2:A$2000,D1649,'I have a blue banner'!L$2:L$2000)</f>
        <v>0</v>
      </c>
      <c r="R1649" s="1">
        <f>SUMIF('I have a blue banner'!A$2:A$2000,F1649,'I have a blue banner'!L$2:L$2000)</f>
        <v>0</v>
      </c>
      <c r="S1649" s="1">
        <f>SUMIF('I have a blue banner'!A$2:A$2000,I1649,'I have a blue banner'!L$2:L$2000)</f>
        <v>0</v>
      </c>
      <c r="T1649" s="1">
        <f>SUMIF('I wanna go biking'!A$2:A$1000,D1649,'I wanna go biking'!D$2:D$2000)</f>
        <v>0</v>
      </c>
      <c r="U1649" s="1">
        <f>SUMIF('I wanna go biking'!A$2:A$2000,F1649,'I wanna go biking'!D$2:D$2000)</f>
        <v>0</v>
      </c>
      <c r="V1649" s="1">
        <f>SUMIF('I wanna go biking'!A$2:A$2000,H1649,'I wanna go biking'!D$2:D$2000)</f>
        <v>0</v>
      </c>
      <c r="W1649">
        <f t="shared" si="290"/>
        <v>0</v>
      </c>
      <c r="X1649">
        <f t="shared" si="291"/>
        <v>0</v>
      </c>
      <c r="Y1649">
        <f t="shared" si="292"/>
        <v>0</v>
      </c>
      <c r="Z1649">
        <f t="shared" si="293"/>
        <v>0</v>
      </c>
      <c r="AA1649">
        <f t="shared" si="294"/>
        <v>0</v>
      </c>
      <c r="AB1649">
        <f t="shared" si="295"/>
        <v>0</v>
      </c>
      <c r="AC1649" s="25">
        <f t="shared" si="296"/>
        <v>0</v>
      </c>
    </row>
    <row r="1650" spans="1:29">
      <c r="A1650">
        <f>'Data Entry'!A1651</f>
        <v>0</v>
      </c>
      <c r="B1650">
        <f>'Data Entry'!B1651</f>
        <v>0</v>
      </c>
      <c r="C1650">
        <f>'Data Entry'!C1651</f>
        <v>0</v>
      </c>
      <c r="D1650">
        <f>'Data Entry'!M1651</f>
        <v>0</v>
      </c>
      <c r="E1650">
        <f>'Data Entry'!N1651</f>
        <v>0</v>
      </c>
      <c r="F1650">
        <f>'Data Entry'!O1651</f>
        <v>0</v>
      </c>
      <c r="G1650">
        <f>'Data Entry'!P1651</f>
        <v>0</v>
      </c>
      <c r="H1650">
        <f>'Data Entry'!Q1651</f>
        <v>0</v>
      </c>
      <c r="I1650">
        <f>'Data Entry'!R1651</f>
        <v>0</v>
      </c>
      <c r="J1650">
        <f t="shared" si="286"/>
        <v>0</v>
      </c>
      <c r="K1650" s="1">
        <f>SUMIFS('I want to cry'!C$2:C$2000,'I want to cry'!$A$2:$A$2000,$B1650,'I want to cry'!$B$2:$B$2000,$C1650)</f>
        <v>0</v>
      </c>
      <c r="L1650" s="1">
        <f>SUMIFS('I want to cry'!D$2:D$2000,'I want to cry'!$A$2:$A$2000,$B1650,'I want to cry'!$B$2:$B$2000,$C1650)</f>
        <v>0</v>
      </c>
      <c r="M1650" s="1">
        <f>SUMIFS('I want to cry'!E$2:E$2000,'I want to cry'!$A$2:$A$2000,$B1650,'I want to cry'!$B$2:$B$2000,$C1650)</f>
        <v>0</v>
      </c>
      <c r="N1650" s="1">
        <f t="shared" si="287"/>
        <v>0</v>
      </c>
      <c r="O1650" s="1">
        <f t="shared" si="288"/>
        <v>0</v>
      </c>
      <c r="P1650" s="1">
        <f t="shared" si="289"/>
        <v>0</v>
      </c>
      <c r="Q1650" s="1">
        <f>SUMIF('I have a blue banner'!A$2:A$2000,D1650,'I have a blue banner'!L$2:L$2000)</f>
        <v>0</v>
      </c>
      <c r="R1650" s="1">
        <f>SUMIF('I have a blue banner'!A$2:A$2000,F1650,'I have a blue banner'!L$2:L$2000)</f>
        <v>0</v>
      </c>
      <c r="S1650" s="1">
        <f>SUMIF('I have a blue banner'!A$2:A$2000,I1650,'I have a blue banner'!L$2:L$2000)</f>
        <v>0</v>
      </c>
      <c r="T1650" s="1">
        <f>SUMIF('I wanna go biking'!A$2:A$1000,D1650,'I wanna go biking'!D$2:D$2000)</f>
        <v>0</v>
      </c>
      <c r="U1650" s="1">
        <f>SUMIF('I wanna go biking'!A$2:A$2000,F1650,'I wanna go biking'!D$2:D$2000)</f>
        <v>0</v>
      </c>
      <c r="V1650" s="1">
        <f>SUMIF('I wanna go biking'!A$2:A$2000,H1650,'I wanna go biking'!D$2:D$2000)</f>
        <v>0</v>
      </c>
      <c r="W1650">
        <f t="shared" si="290"/>
        <v>0</v>
      </c>
      <c r="X1650">
        <f t="shared" si="291"/>
        <v>0</v>
      </c>
      <c r="Y1650">
        <f t="shared" si="292"/>
        <v>0</v>
      </c>
      <c r="Z1650">
        <f t="shared" si="293"/>
        <v>0</v>
      </c>
      <c r="AA1650">
        <f t="shared" si="294"/>
        <v>0</v>
      </c>
      <c r="AB1650">
        <f t="shared" si="295"/>
        <v>0</v>
      </c>
      <c r="AC1650" s="25">
        <f t="shared" si="296"/>
        <v>0</v>
      </c>
    </row>
    <row r="1651" spans="1:29">
      <c r="A1651">
        <f>'Data Entry'!A1652</f>
        <v>0</v>
      </c>
      <c r="B1651">
        <f>'Data Entry'!B1652</f>
        <v>0</v>
      </c>
      <c r="C1651">
        <f>'Data Entry'!C1652</f>
        <v>0</v>
      </c>
      <c r="D1651">
        <f>'Data Entry'!M1652</f>
        <v>0</v>
      </c>
      <c r="E1651">
        <f>'Data Entry'!N1652</f>
        <v>0</v>
      </c>
      <c r="F1651">
        <f>'Data Entry'!O1652</f>
        <v>0</v>
      </c>
      <c r="G1651">
        <f>'Data Entry'!P1652</f>
        <v>0</v>
      </c>
      <c r="H1651">
        <f>'Data Entry'!Q1652</f>
        <v>0</v>
      </c>
      <c r="I1651">
        <f>'Data Entry'!R1652</f>
        <v>0</v>
      </c>
      <c r="J1651">
        <f t="shared" si="286"/>
        <v>0</v>
      </c>
      <c r="K1651" s="1">
        <f>SUMIFS('I want to cry'!C$2:C$2000,'I want to cry'!$A$2:$A$2000,$B1651,'I want to cry'!$B$2:$B$2000,$C1651)</f>
        <v>0</v>
      </c>
      <c r="L1651" s="1">
        <f>SUMIFS('I want to cry'!D$2:D$2000,'I want to cry'!$A$2:$A$2000,$B1651,'I want to cry'!$B$2:$B$2000,$C1651)</f>
        <v>0</v>
      </c>
      <c r="M1651" s="1">
        <f>SUMIFS('I want to cry'!E$2:E$2000,'I want to cry'!$A$2:$A$2000,$B1651,'I want to cry'!$B$2:$B$2000,$C1651)</f>
        <v>0</v>
      </c>
      <c r="N1651" s="1">
        <f t="shared" si="287"/>
        <v>0</v>
      </c>
      <c r="O1651" s="1">
        <f t="shared" si="288"/>
        <v>0</v>
      </c>
      <c r="P1651" s="1">
        <f t="shared" si="289"/>
        <v>0</v>
      </c>
      <c r="Q1651" s="1">
        <f>SUMIF('I have a blue banner'!A$2:A$2000,D1651,'I have a blue banner'!L$2:L$2000)</f>
        <v>0</v>
      </c>
      <c r="R1651" s="1">
        <f>SUMIF('I have a blue banner'!A$2:A$2000,F1651,'I have a blue banner'!L$2:L$2000)</f>
        <v>0</v>
      </c>
      <c r="S1651" s="1">
        <f>SUMIF('I have a blue banner'!A$2:A$2000,I1651,'I have a blue banner'!L$2:L$2000)</f>
        <v>0</v>
      </c>
      <c r="T1651" s="1">
        <f>SUMIF('I wanna go biking'!A$2:A$1000,D1651,'I wanna go biking'!D$2:D$2000)</f>
        <v>0</v>
      </c>
      <c r="U1651" s="1">
        <f>SUMIF('I wanna go biking'!A$2:A$2000,F1651,'I wanna go biking'!D$2:D$2000)</f>
        <v>0</v>
      </c>
      <c r="V1651" s="1">
        <f>SUMIF('I wanna go biking'!A$2:A$2000,H1651,'I wanna go biking'!D$2:D$2000)</f>
        <v>0</v>
      </c>
      <c r="W1651">
        <f t="shared" si="290"/>
        <v>0</v>
      </c>
      <c r="X1651">
        <f t="shared" si="291"/>
        <v>0</v>
      </c>
      <c r="Y1651">
        <f t="shared" si="292"/>
        <v>0</v>
      </c>
      <c r="Z1651">
        <f t="shared" si="293"/>
        <v>0</v>
      </c>
      <c r="AA1651">
        <f t="shared" si="294"/>
        <v>0</v>
      </c>
      <c r="AB1651">
        <f t="shared" si="295"/>
        <v>0</v>
      </c>
      <c r="AC1651" s="25">
        <f t="shared" si="296"/>
        <v>0</v>
      </c>
    </row>
    <row r="1652" spans="1:29">
      <c r="A1652">
        <f>'Data Entry'!A1653</f>
        <v>0</v>
      </c>
      <c r="B1652">
        <f>'Data Entry'!B1653</f>
        <v>0</v>
      </c>
      <c r="C1652">
        <f>'Data Entry'!C1653</f>
        <v>0</v>
      </c>
      <c r="D1652">
        <f>'Data Entry'!M1653</f>
        <v>0</v>
      </c>
      <c r="E1652">
        <f>'Data Entry'!N1653</f>
        <v>0</v>
      </c>
      <c r="F1652">
        <f>'Data Entry'!O1653</f>
        <v>0</v>
      </c>
      <c r="G1652">
        <f>'Data Entry'!P1653</f>
        <v>0</v>
      </c>
      <c r="H1652">
        <f>'Data Entry'!Q1653</f>
        <v>0</v>
      </c>
      <c r="I1652">
        <f>'Data Entry'!R1653</f>
        <v>0</v>
      </c>
      <c r="J1652">
        <f t="shared" si="286"/>
        <v>0</v>
      </c>
      <c r="K1652" s="1">
        <f>SUMIFS('I want to cry'!C$2:C$2000,'I want to cry'!$A$2:$A$2000,$B1652,'I want to cry'!$B$2:$B$2000,$C1652)</f>
        <v>0</v>
      </c>
      <c r="L1652" s="1">
        <f>SUMIFS('I want to cry'!D$2:D$2000,'I want to cry'!$A$2:$A$2000,$B1652,'I want to cry'!$B$2:$B$2000,$C1652)</f>
        <v>0</v>
      </c>
      <c r="M1652" s="1">
        <f>SUMIFS('I want to cry'!E$2:E$2000,'I want to cry'!$A$2:$A$2000,$B1652,'I want to cry'!$B$2:$B$2000,$C1652)</f>
        <v>0</v>
      </c>
      <c r="N1652" s="1">
        <f t="shared" si="287"/>
        <v>0</v>
      </c>
      <c r="O1652" s="1">
        <f t="shared" si="288"/>
        <v>0</v>
      </c>
      <c r="P1652" s="1">
        <f t="shared" si="289"/>
        <v>0</v>
      </c>
      <c r="Q1652" s="1">
        <f>SUMIF('I have a blue banner'!A$2:A$2000,D1652,'I have a blue banner'!L$2:L$2000)</f>
        <v>0</v>
      </c>
      <c r="R1652" s="1">
        <f>SUMIF('I have a blue banner'!A$2:A$2000,F1652,'I have a blue banner'!L$2:L$2000)</f>
        <v>0</v>
      </c>
      <c r="S1652" s="1">
        <f>SUMIF('I have a blue banner'!A$2:A$2000,I1652,'I have a blue banner'!L$2:L$2000)</f>
        <v>0</v>
      </c>
      <c r="T1652" s="1">
        <f>SUMIF('I wanna go biking'!A$2:A$1000,D1652,'I wanna go biking'!D$2:D$2000)</f>
        <v>0</v>
      </c>
      <c r="U1652" s="1">
        <f>SUMIF('I wanna go biking'!A$2:A$2000,F1652,'I wanna go biking'!D$2:D$2000)</f>
        <v>0</v>
      </c>
      <c r="V1652" s="1">
        <f>SUMIF('I wanna go biking'!A$2:A$2000,H1652,'I wanna go biking'!D$2:D$2000)</f>
        <v>0</v>
      </c>
      <c r="W1652">
        <f t="shared" si="290"/>
        <v>0</v>
      </c>
      <c r="X1652">
        <f t="shared" si="291"/>
        <v>0</v>
      </c>
      <c r="Y1652">
        <f t="shared" si="292"/>
        <v>0</v>
      </c>
      <c r="Z1652">
        <f t="shared" si="293"/>
        <v>0</v>
      </c>
      <c r="AA1652">
        <f t="shared" si="294"/>
        <v>0</v>
      </c>
      <c r="AB1652">
        <f t="shared" si="295"/>
        <v>0</v>
      </c>
      <c r="AC1652" s="25">
        <f t="shared" si="296"/>
        <v>0</v>
      </c>
    </row>
    <row r="1653" spans="1:29">
      <c r="A1653">
        <f>'Data Entry'!A1654</f>
        <v>0</v>
      </c>
      <c r="B1653">
        <f>'Data Entry'!B1654</f>
        <v>0</v>
      </c>
      <c r="C1653">
        <f>'Data Entry'!C1654</f>
        <v>0</v>
      </c>
      <c r="D1653">
        <f>'Data Entry'!M1654</f>
        <v>0</v>
      </c>
      <c r="E1653">
        <f>'Data Entry'!N1654</f>
        <v>0</v>
      </c>
      <c r="F1653">
        <f>'Data Entry'!O1654</f>
        <v>0</v>
      </c>
      <c r="G1653">
        <f>'Data Entry'!P1654</f>
        <v>0</v>
      </c>
      <c r="H1653">
        <f>'Data Entry'!Q1654</f>
        <v>0</v>
      </c>
      <c r="I1653">
        <f>'Data Entry'!R1654</f>
        <v>0</v>
      </c>
      <c r="J1653">
        <f t="shared" si="286"/>
        <v>0</v>
      </c>
      <c r="K1653" s="1">
        <f>SUMIFS('I want to cry'!C$2:C$2000,'I want to cry'!$A$2:$A$2000,$B1653,'I want to cry'!$B$2:$B$2000,$C1653)</f>
        <v>0</v>
      </c>
      <c r="L1653" s="1">
        <f>SUMIFS('I want to cry'!D$2:D$2000,'I want to cry'!$A$2:$A$2000,$B1653,'I want to cry'!$B$2:$B$2000,$C1653)</f>
        <v>0</v>
      </c>
      <c r="M1653" s="1">
        <f>SUMIFS('I want to cry'!E$2:E$2000,'I want to cry'!$A$2:$A$2000,$B1653,'I want to cry'!$B$2:$B$2000,$C1653)</f>
        <v>0</v>
      </c>
      <c r="N1653" s="1">
        <f t="shared" si="287"/>
        <v>0</v>
      </c>
      <c r="O1653" s="1">
        <f t="shared" si="288"/>
        <v>0</v>
      </c>
      <c r="P1653" s="1">
        <f t="shared" si="289"/>
        <v>0</v>
      </c>
      <c r="Q1653" s="1">
        <f>SUMIF('I have a blue banner'!A$2:A$2000,D1653,'I have a blue banner'!L$2:L$2000)</f>
        <v>0</v>
      </c>
      <c r="R1653" s="1">
        <f>SUMIF('I have a blue banner'!A$2:A$2000,F1653,'I have a blue banner'!L$2:L$2000)</f>
        <v>0</v>
      </c>
      <c r="S1653" s="1">
        <f>SUMIF('I have a blue banner'!A$2:A$2000,I1653,'I have a blue banner'!L$2:L$2000)</f>
        <v>0</v>
      </c>
      <c r="T1653" s="1">
        <f>SUMIF('I wanna go biking'!A$2:A$1000,D1653,'I wanna go biking'!D$2:D$2000)</f>
        <v>0</v>
      </c>
      <c r="U1653" s="1">
        <f>SUMIF('I wanna go biking'!A$2:A$2000,F1653,'I wanna go biking'!D$2:D$2000)</f>
        <v>0</v>
      </c>
      <c r="V1653" s="1">
        <f>SUMIF('I wanna go biking'!A$2:A$2000,H1653,'I wanna go biking'!D$2:D$2000)</f>
        <v>0</v>
      </c>
      <c r="W1653">
        <f t="shared" si="290"/>
        <v>0</v>
      </c>
      <c r="X1653">
        <f t="shared" si="291"/>
        <v>0</v>
      </c>
      <c r="Y1653">
        <f t="shared" si="292"/>
        <v>0</v>
      </c>
      <c r="Z1653">
        <f t="shared" si="293"/>
        <v>0</v>
      </c>
      <c r="AA1653">
        <f t="shared" si="294"/>
        <v>0</v>
      </c>
      <c r="AB1653">
        <f t="shared" si="295"/>
        <v>0</v>
      </c>
      <c r="AC1653" s="25">
        <f t="shared" si="296"/>
        <v>0</v>
      </c>
    </row>
    <row r="1654" spans="1:29">
      <c r="A1654">
        <f>'Data Entry'!A1655</f>
        <v>0</v>
      </c>
      <c r="B1654">
        <f>'Data Entry'!B1655</f>
        <v>0</v>
      </c>
      <c r="C1654">
        <f>'Data Entry'!C1655</f>
        <v>0</v>
      </c>
      <c r="D1654">
        <f>'Data Entry'!M1655</f>
        <v>0</v>
      </c>
      <c r="E1654">
        <f>'Data Entry'!N1655</f>
        <v>0</v>
      </c>
      <c r="F1654">
        <f>'Data Entry'!O1655</f>
        <v>0</v>
      </c>
      <c r="G1654">
        <f>'Data Entry'!P1655</f>
        <v>0</v>
      </c>
      <c r="H1654">
        <f>'Data Entry'!Q1655</f>
        <v>0</v>
      </c>
      <c r="I1654">
        <f>'Data Entry'!R1655</f>
        <v>0</v>
      </c>
      <c r="J1654">
        <f t="shared" si="286"/>
        <v>0</v>
      </c>
      <c r="K1654" s="1">
        <f>SUMIFS('I want to cry'!C$2:C$2000,'I want to cry'!$A$2:$A$2000,$B1654,'I want to cry'!$B$2:$B$2000,$C1654)</f>
        <v>0</v>
      </c>
      <c r="L1654" s="1">
        <f>SUMIFS('I want to cry'!D$2:D$2000,'I want to cry'!$A$2:$A$2000,$B1654,'I want to cry'!$B$2:$B$2000,$C1654)</f>
        <v>0</v>
      </c>
      <c r="M1654" s="1">
        <f>SUMIFS('I want to cry'!E$2:E$2000,'I want to cry'!$A$2:$A$2000,$B1654,'I want to cry'!$B$2:$B$2000,$C1654)</f>
        <v>0</v>
      </c>
      <c r="N1654" s="1">
        <f t="shared" si="287"/>
        <v>0</v>
      </c>
      <c r="O1654" s="1">
        <f t="shared" si="288"/>
        <v>0</v>
      </c>
      <c r="P1654" s="1">
        <f t="shared" si="289"/>
        <v>0</v>
      </c>
      <c r="Q1654" s="1">
        <f>SUMIF('I have a blue banner'!A$2:A$2000,D1654,'I have a blue banner'!L$2:L$2000)</f>
        <v>0</v>
      </c>
      <c r="R1654" s="1">
        <f>SUMIF('I have a blue banner'!A$2:A$2000,F1654,'I have a blue banner'!L$2:L$2000)</f>
        <v>0</v>
      </c>
      <c r="S1654" s="1">
        <f>SUMIF('I have a blue banner'!A$2:A$2000,I1654,'I have a blue banner'!L$2:L$2000)</f>
        <v>0</v>
      </c>
      <c r="T1654" s="1">
        <f>SUMIF('I wanna go biking'!A$2:A$1000,D1654,'I wanna go biking'!D$2:D$2000)</f>
        <v>0</v>
      </c>
      <c r="U1654" s="1">
        <f>SUMIF('I wanna go biking'!A$2:A$2000,F1654,'I wanna go biking'!D$2:D$2000)</f>
        <v>0</v>
      </c>
      <c r="V1654" s="1">
        <f>SUMIF('I wanna go biking'!A$2:A$2000,H1654,'I wanna go biking'!D$2:D$2000)</f>
        <v>0</v>
      </c>
      <c r="W1654">
        <f t="shared" si="290"/>
        <v>0</v>
      </c>
      <c r="X1654">
        <f t="shared" si="291"/>
        <v>0</v>
      </c>
      <c r="Y1654">
        <f t="shared" si="292"/>
        <v>0</v>
      </c>
      <c r="Z1654">
        <f t="shared" si="293"/>
        <v>0</v>
      </c>
      <c r="AA1654">
        <f t="shared" si="294"/>
        <v>0</v>
      </c>
      <c r="AB1654">
        <f t="shared" si="295"/>
        <v>0</v>
      </c>
      <c r="AC1654" s="25">
        <f t="shared" si="296"/>
        <v>0</v>
      </c>
    </row>
    <row r="1655" spans="1:29">
      <c r="A1655">
        <f>'Data Entry'!A1656</f>
        <v>0</v>
      </c>
      <c r="B1655">
        <f>'Data Entry'!B1656</f>
        <v>0</v>
      </c>
      <c r="C1655">
        <f>'Data Entry'!C1656</f>
        <v>0</v>
      </c>
      <c r="D1655">
        <f>'Data Entry'!M1656</f>
        <v>0</v>
      </c>
      <c r="E1655">
        <f>'Data Entry'!N1656</f>
        <v>0</v>
      </c>
      <c r="F1655">
        <f>'Data Entry'!O1656</f>
        <v>0</v>
      </c>
      <c r="G1655">
        <f>'Data Entry'!P1656</f>
        <v>0</v>
      </c>
      <c r="H1655">
        <f>'Data Entry'!Q1656</f>
        <v>0</v>
      </c>
      <c r="I1655">
        <f>'Data Entry'!R1656</f>
        <v>0</v>
      </c>
      <c r="J1655">
        <f t="shared" si="286"/>
        <v>0</v>
      </c>
      <c r="K1655" s="1">
        <f>SUMIFS('I want to cry'!C$2:C$2000,'I want to cry'!$A$2:$A$2000,$B1655,'I want to cry'!$B$2:$B$2000,$C1655)</f>
        <v>0</v>
      </c>
      <c r="L1655" s="1">
        <f>SUMIFS('I want to cry'!D$2:D$2000,'I want to cry'!$A$2:$A$2000,$B1655,'I want to cry'!$B$2:$B$2000,$C1655)</f>
        <v>0</v>
      </c>
      <c r="M1655" s="1">
        <f>SUMIFS('I want to cry'!E$2:E$2000,'I want to cry'!$A$2:$A$2000,$B1655,'I want to cry'!$B$2:$B$2000,$C1655)</f>
        <v>0</v>
      </c>
      <c r="N1655" s="1">
        <f t="shared" si="287"/>
        <v>0</v>
      </c>
      <c r="O1655" s="1">
        <f t="shared" si="288"/>
        <v>0</v>
      </c>
      <c r="P1655" s="1">
        <f t="shared" si="289"/>
        <v>0</v>
      </c>
      <c r="Q1655" s="1">
        <f>SUMIF('I have a blue banner'!A$2:A$2000,D1655,'I have a blue banner'!L$2:L$2000)</f>
        <v>0</v>
      </c>
      <c r="R1655" s="1">
        <f>SUMIF('I have a blue banner'!A$2:A$2000,F1655,'I have a blue banner'!L$2:L$2000)</f>
        <v>0</v>
      </c>
      <c r="S1655" s="1">
        <f>SUMIF('I have a blue banner'!A$2:A$2000,I1655,'I have a blue banner'!L$2:L$2000)</f>
        <v>0</v>
      </c>
      <c r="T1655" s="1">
        <f>SUMIF('I wanna go biking'!A$2:A$1000,D1655,'I wanna go biking'!D$2:D$2000)</f>
        <v>0</v>
      </c>
      <c r="U1655" s="1">
        <f>SUMIF('I wanna go biking'!A$2:A$2000,F1655,'I wanna go biking'!D$2:D$2000)</f>
        <v>0</v>
      </c>
      <c r="V1655" s="1">
        <f>SUMIF('I wanna go biking'!A$2:A$2000,H1655,'I wanna go biking'!D$2:D$2000)</f>
        <v>0</v>
      </c>
      <c r="W1655">
        <f t="shared" si="290"/>
        <v>0</v>
      </c>
      <c r="X1655">
        <f t="shared" si="291"/>
        <v>0</v>
      </c>
      <c r="Y1655">
        <f t="shared" si="292"/>
        <v>0</v>
      </c>
      <c r="Z1655">
        <f t="shared" si="293"/>
        <v>0</v>
      </c>
      <c r="AA1655">
        <f t="shared" si="294"/>
        <v>0</v>
      </c>
      <c r="AB1655">
        <f t="shared" si="295"/>
        <v>0</v>
      </c>
      <c r="AC1655" s="25">
        <f t="shared" si="296"/>
        <v>0</v>
      </c>
    </row>
    <row r="1656" spans="1:29">
      <c r="A1656">
        <f>'Data Entry'!A1657</f>
        <v>0</v>
      </c>
      <c r="B1656">
        <f>'Data Entry'!B1657</f>
        <v>0</v>
      </c>
      <c r="C1656">
        <f>'Data Entry'!C1657</f>
        <v>0</v>
      </c>
      <c r="D1656">
        <f>'Data Entry'!M1657</f>
        <v>0</v>
      </c>
      <c r="E1656">
        <f>'Data Entry'!N1657</f>
        <v>0</v>
      </c>
      <c r="F1656">
        <f>'Data Entry'!O1657</f>
        <v>0</v>
      </c>
      <c r="G1656">
        <f>'Data Entry'!P1657</f>
        <v>0</v>
      </c>
      <c r="H1656">
        <f>'Data Entry'!Q1657</f>
        <v>0</v>
      </c>
      <c r="I1656">
        <f>'Data Entry'!R1657</f>
        <v>0</v>
      </c>
      <c r="J1656">
        <f t="shared" si="286"/>
        <v>0</v>
      </c>
      <c r="K1656" s="1">
        <f>SUMIFS('I want to cry'!C$2:C$2000,'I want to cry'!$A$2:$A$2000,$B1656,'I want to cry'!$B$2:$B$2000,$C1656)</f>
        <v>0</v>
      </c>
      <c r="L1656" s="1">
        <f>SUMIFS('I want to cry'!D$2:D$2000,'I want to cry'!$A$2:$A$2000,$B1656,'I want to cry'!$B$2:$B$2000,$C1656)</f>
        <v>0</v>
      </c>
      <c r="M1656" s="1">
        <f>SUMIFS('I want to cry'!E$2:E$2000,'I want to cry'!$A$2:$A$2000,$B1656,'I want to cry'!$B$2:$B$2000,$C1656)</f>
        <v>0</v>
      </c>
      <c r="N1656" s="1">
        <f t="shared" si="287"/>
        <v>0</v>
      </c>
      <c r="O1656" s="1">
        <f t="shared" si="288"/>
        <v>0</v>
      </c>
      <c r="P1656" s="1">
        <f t="shared" si="289"/>
        <v>0</v>
      </c>
      <c r="Q1656" s="1">
        <f>SUMIF('I have a blue banner'!A$2:A$2000,D1656,'I have a blue banner'!L$2:L$2000)</f>
        <v>0</v>
      </c>
      <c r="R1656" s="1">
        <f>SUMIF('I have a blue banner'!A$2:A$2000,F1656,'I have a blue banner'!L$2:L$2000)</f>
        <v>0</v>
      </c>
      <c r="S1656" s="1">
        <f>SUMIF('I have a blue banner'!A$2:A$2000,I1656,'I have a blue banner'!L$2:L$2000)</f>
        <v>0</v>
      </c>
      <c r="T1656" s="1">
        <f>SUMIF('I wanna go biking'!A$2:A$1000,D1656,'I wanna go biking'!D$2:D$2000)</f>
        <v>0</v>
      </c>
      <c r="U1656" s="1">
        <f>SUMIF('I wanna go biking'!A$2:A$2000,F1656,'I wanna go biking'!D$2:D$2000)</f>
        <v>0</v>
      </c>
      <c r="V1656" s="1">
        <f>SUMIF('I wanna go biking'!A$2:A$2000,H1656,'I wanna go biking'!D$2:D$2000)</f>
        <v>0</v>
      </c>
      <c r="W1656">
        <f t="shared" si="290"/>
        <v>0</v>
      </c>
      <c r="X1656">
        <f t="shared" si="291"/>
        <v>0</v>
      </c>
      <c r="Y1656">
        <f t="shared" si="292"/>
        <v>0</v>
      </c>
      <c r="Z1656">
        <f t="shared" si="293"/>
        <v>0</v>
      </c>
      <c r="AA1656">
        <f t="shared" si="294"/>
        <v>0</v>
      </c>
      <c r="AB1656">
        <f t="shared" si="295"/>
        <v>0</v>
      </c>
      <c r="AC1656" s="25">
        <f t="shared" si="296"/>
        <v>0</v>
      </c>
    </row>
    <row r="1657" spans="1:29">
      <c r="A1657">
        <f>'Data Entry'!A1658</f>
        <v>0</v>
      </c>
      <c r="B1657">
        <f>'Data Entry'!B1658</f>
        <v>0</v>
      </c>
      <c r="C1657">
        <f>'Data Entry'!C1658</f>
        <v>0</v>
      </c>
      <c r="D1657">
        <f>'Data Entry'!M1658</f>
        <v>0</v>
      </c>
      <c r="E1657">
        <f>'Data Entry'!N1658</f>
        <v>0</v>
      </c>
      <c r="F1657">
        <f>'Data Entry'!O1658</f>
        <v>0</v>
      </c>
      <c r="G1657">
        <f>'Data Entry'!P1658</f>
        <v>0</v>
      </c>
      <c r="H1657">
        <f>'Data Entry'!Q1658</f>
        <v>0</v>
      </c>
      <c r="I1657">
        <f>'Data Entry'!R1658</f>
        <v>0</v>
      </c>
      <c r="J1657">
        <f t="shared" si="286"/>
        <v>0</v>
      </c>
      <c r="K1657" s="1">
        <f>SUMIFS('I want to cry'!C$2:C$2000,'I want to cry'!$A$2:$A$2000,$B1657,'I want to cry'!$B$2:$B$2000,$C1657)</f>
        <v>0</v>
      </c>
      <c r="L1657" s="1">
        <f>SUMIFS('I want to cry'!D$2:D$2000,'I want to cry'!$A$2:$A$2000,$B1657,'I want to cry'!$B$2:$B$2000,$C1657)</f>
        <v>0</v>
      </c>
      <c r="M1657" s="1">
        <f>SUMIFS('I want to cry'!E$2:E$2000,'I want to cry'!$A$2:$A$2000,$B1657,'I want to cry'!$B$2:$B$2000,$C1657)</f>
        <v>0</v>
      </c>
      <c r="N1657" s="1">
        <f t="shared" si="287"/>
        <v>0</v>
      </c>
      <c r="O1657" s="1">
        <f t="shared" si="288"/>
        <v>0</v>
      </c>
      <c r="P1657" s="1">
        <f t="shared" si="289"/>
        <v>0</v>
      </c>
      <c r="Q1657" s="1">
        <f>SUMIF('I have a blue banner'!A$2:A$2000,D1657,'I have a blue banner'!L$2:L$2000)</f>
        <v>0</v>
      </c>
      <c r="R1657" s="1">
        <f>SUMIF('I have a blue banner'!A$2:A$2000,F1657,'I have a blue banner'!L$2:L$2000)</f>
        <v>0</v>
      </c>
      <c r="S1657" s="1">
        <f>SUMIF('I have a blue banner'!A$2:A$2000,I1657,'I have a blue banner'!L$2:L$2000)</f>
        <v>0</v>
      </c>
      <c r="T1657" s="1">
        <f>SUMIF('I wanna go biking'!A$2:A$1000,D1657,'I wanna go biking'!D$2:D$2000)</f>
        <v>0</v>
      </c>
      <c r="U1657" s="1">
        <f>SUMIF('I wanna go biking'!A$2:A$2000,F1657,'I wanna go biking'!D$2:D$2000)</f>
        <v>0</v>
      </c>
      <c r="V1657" s="1">
        <f>SUMIF('I wanna go biking'!A$2:A$2000,H1657,'I wanna go biking'!D$2:D$2000)</f>
        <v>0</v>
      </c>
      <c r="W1657">
        <f t="shared" si="290"/>
        <v>0</v>
      </c>
      <c r="X1657">
        <f t="shared" si="291"/>
        <v>0</v>
      </c>
      <c r="Y1657">
        <f t="shared" si="292"/>
        <v>0</v>
      </c>
      <c r="Z1657">
        <f t="shared" si="293"/>
        <v>0</v>
      </c>
      <c r="AA1657">
        <f t="shared" si="294"/>
        <v>0</v>
      </c>
      <c r="AB1657">
        <f t="shared" si="295"/>
        <v>0</v>
      </c>
      <c r="AC1657" s="25">
        <f t="shared" si="296"/>
        <v>0</v>
      </c>
    </row>
    <row r="1658" spans="1:29">
      <c r="A1658">
        <f>'Data Entry'!A1659</f>
        <v>0</v>
      </c>
      <c r="B1658">
        <f>'Data Entry'!B1659</f>
        <v>0</v>
      </c>
      <c r="C1658">
        <f>'Data Entry'!C1659</f>
        <v>0</v>
      </c>
      <c r="D1658">
        <f>'Data Entry'!M1659</f>
        <v>0</v>
      </c>
      <c r="E1658">
        <f>'Data Entry'!N1659</f>
        <v>0</v>
      </c>
      <c r="F1658">
        <f>'Data Entry'!O1659</f>
        <v>0</v>
      </c>
      <c r="G1658">
        <f>'Data Entry'!P1659</f>
        <v>0</v>
      </c>
      <c r="H1658">
        <f>'Data Entry'!Q1659</f>
        <v>0</v>
      </c>
      <c r="I1658">
        <f>'Data Entry'!R1659</f>
        <v>0</v>
      </c>
      <c r="J1658">
        <f t="shared" si="286"/>
        <v>0</v>
      </c>
      <c r="K1658" s="1">
        <f>SUMIFS('I want to cry'!C$2:C$2000,'I want to cry'!$A$2:$A$2000,$B1658,'I want to cry'!$B$2:$B$2000,$C1658)</f>
        <v>0</v>
      </c>
      <c r="L1658" s="1">
        <f>SUMIFS('I want to cry'!D$2:D$2000,'I want to cry'!$A$2:$A$2000,$B1658,'I want to cry'!$B$2:$B$2000,$C1658)</f>
        <v>0</v>
      </c>
      <c r="M1658" s="1">
        <f>SUMIFS('I want to cry'!E$2:E$2000,'I want to cry'!$A$2:$A$2000,$B1658,'I want to cry'!$B$2:$B$2000,$C1658)</f>
        <v>0</v>
      </c>
      <c r="N1658" s="1">
        <f t="shared" si="287"/>
        <v>0</v>
      </c>
      <c r="O1658" s="1">
        <f t="shared" si="288"/>
        <v>0</v>
      </c>
      <c r="P1658" s="1">
        <f t="shared" si="289"/>
        <v>0</v>
      </c>
      <c r="Q1658" s="1">
        <f>SUMIF('I have a blue banner'!A$2:A$2000,D1658,'I have a blue banner'!L$2:L$2000)</f>
        <v>0</v>
      </c>
      <c r="R1658" s="1">
        <f>SUMIF('I have a blue banner'!A$2:A$2000,F1658,'I have a blue banner'!L$2:L$2000)</f>
        <v>0</v>
      </c>
      <c r="S1658" s="1">
        <f>SUMIF('I have a blue banner'!A$2:A$2000,I1658,'I have a blue banner'!L$2:L$2000)</f>
        <v>0</v>
      </c>
      <c r="T1658" s="1">
        <f>SUMIF('I wanna go biking'!A$2:A$1000,D1658,'I wanna go biking'!D$2:D$2000)</f>
        <v>0</v>
      </c>
      <c r="U1658" s="1">
        <f>SUMIF('I wanna go biking'!A$2:A$2000,F1658,'I wanna go biking'!D$2:D$2000)</f>
        <v>0</v>
      </c>
      <c r="V1658" s="1">
        <f>SUMIF('I wanna go biking'!A$2:A$2000,H1658,'I wanna go biking'!D$2:D$2000)</f>
        <v>0</v>
      </c>
      <c r="W1658">
        <f t="shared" si="290"/>
        <v>0</v>
      </c>
      <c r="X1658">
        <f t="shared" si="291"/>
        <v>0</v>
      </c>
      <c r="Y1658">
        <f t="shared" si="292"/>
        <v>0</v>
      </c>
      <c r="Z1658">
        <f t="shared" si="293"/>
        <v>0</v>
      </c>
      <c r="AA1658">
        <f t="shared" si="294"/>
        <v>0</v>
      </c>
      <c r="AB1658">
        <f t="shared" si="295"/>
        <v>0</v>
      </c>
      <c r="AC1658" s="25">
        <f t="shared" si="296"/>
        <v>0</v>
      </c>
    </row>
    <row r="1659" spans="1:29">
      <c r="A1659">
        <f>'Data Entry'!A1660</f>
        <v>0</v>
      </c>
      <c r="B1659">
        <f>'Data Entry'!B1660</f>
        <v>0</v>
      </c>
      <c r="C1659">
        <f>'Data Entry'!C1660</f>
        <v>0</v>
      </c>
      <c r="D1659">
        <f>'Data Entry'!M1660</f>
        <v>0</v>
      </c>
      <c r="E1659">
        <f>'Data Entry'!N1660</f>
        <v>0</v>
      </c>
      <c r="F1659">
        <f>'Data Entry'!O1660</f>
        <v>0</v>
      </c>
      <c r="G1659">
        <f>'Data Entry'!P1660</f>
        <v>0</v>
      </c>
      <c r="H1659">
        <f>'Data Entry'!Q1660</f>
        <v>0</v>
      </c>
      <c r="I1659">
        <f>'Data Entry'!R1660</f>
        <v>0</v>
      </c>
      <c r="J1659">
        <f t="shared" si="286"/>
        <v>0</v>
      </c>
      <c r="K1659" s="1">
        <f>SUMIFS('I want to cry'!C$2:C$2000,'I want to cry'!$A$2:$A$2000,$B1659,'I want to cry'!$B$2:$B$2000,$C1659)</f>
        <v>0</v>
      </c>
      <c r="L1659" s="1">
        <f>SUMIFS('I want to cry'!D$2:D$2000,'I want to cry'!$A$2:$A$2000,$B1659,'I want to cry'!$B$2:$B$2000,$C1659)</f>
        <v>0</v>
      </c>
      <c r="M1659" s="1">
        <f>SUMIFS('I want to cry'!E$2:E$2000,'I want to cry'!$A$2:$A$2000,$B1659,'I want to cry'!$B$2:$B$2000,$C1659)</f>
        <v>0</v>
      </c>
      <c r="N1659" s="1">
        <f t="shared" si="287"/>
        <v>0</v>
      </c>
      <c r="O1659" s="1">
        <f t="shared" si="288"/>
        <v>0</v>
      </c>
      <c r="P1659" s="1">
        <f t="shared" si="289"/>
        <v>0</v>
      </c>
      <c r="Q1659" s="1">
        <f>SUMIF('I have a blue banner'!A$2:A$2000,D1659,'I have a blue banner'!L$2:L$2000)</f>
        <v>0</v>
      </c>
      <c r="R1659" s="1">
        <f>SUMIF('I have a blue banner'!A$2:A$2000,F1659,'I have a blue banner'!L$2:L$2000)</f>
        <v>0</v>
      </c>
      <c r="S1659" s="1">
        <f>SUMIF('I have a blue banner'!A$2:A$2000,I1659,'I have a blue banner'!L$2:L$2000)</f>
        <v>0</v>
      </c>
      <c r="T1659" s="1">
        <f>SUMIF('I wanna go biking'!A$2:A$1000,D1659,'I wanna go biking'!D$2:D$2000)</f>
        <v>0</v>
      </c>
      <c r="U1659" s="1">
        <f>SUMIF('I wanna go biking'!A$2:A$2000,F1659,'I wanna go biking'!D$2:D$2000)</f>
        <v>0</v>
      </c>
      <c r="V1659" s="1">
        <f>SUMIF('I wanna go biking'!A$2:A$2000,H1659,'I wanna go biking'!D$2:D$2000)</f>
        <v>0</v>
      </c>
      <c r="W1659">
        <f t="shared" si="290"/>
        <v>0</v>
      </c>
      <c r="X1659">
        <f t="shared" si="291"/>
        <v>0</v>
      </c>
      <c r="Y1659">
        <f t="shared" si="292"/>
        <v>0</v>
      </c>
      <c r="Z1659">
        <f t="shared" si="293"/>
        <v>0</v>
      </c>
      <c r="AA1659">
        <f t="shared" si="294"/>
        <v>0</v>
      </c>
      <c r="AB1659">
        <f t="shared" si="295"/>
        <v>0</v>
      </c>
      <c r="AC1659" s="25">
        <f t="shared" si="296"/>
        <v>0</v>
      </c>
    </row>
    <row r="1660" spans="1:29">
      <c r="A1660">
        <f>'Data Entry'!A1661</f>
        <v>0</v>
      </c>
      <c r="B1660">
        <f>'Data Entry'!B1661</f>
        <v>0</v>
      </c>
      <c r="C1660">
        <f>'Data Entry'!C1661</f>
        <v>0</v>
      </c>
      <c r="D1660">
        <f>'Data Entry'!M1661</f>
        <v>0</v>
      </c>
      <c r="E1660">
        <f>'Data Entry'!N1661</f>
        <v>0</v>
      </c>
      <c r="F1660">
        <f>'Data Entry'!O1661</f>
        <v>0</v>
      </c>
      <c r="G1660">
        <f>'Data Entry'!P1661</f>
        <v>0</v>
      </c>
      <c r="H1660">
        <f>'Data Entry'!Q1661</f>
        <v>0</v>
      </c>
      <c r="I1660">
        <f>'Data Entry'!R1661</f>
        <v>0</v>
      </c>
      <c r="J1660">
        <f t="shared" si="286"/>
        <v>0</v>
      </c>
      <c r="K1660" s="1">
        <f>SUMIFS('I want to cry'!C$2:C$2000,'I want to cry'!$A$2:$A$2000,$B1660,'I want to cry'!$B$2:$B$2000,$C1660)</f>
        <v>0</v>
      </c>
      <c r="L1660" s="1">
        <f>SUMIFS('I want to cry'!D$2:D$2000,'I want to cry'!$A$2:$A$2000,$B1660,'I want to cry'!$B$2:$B$2000,$C1660)</f>
        <v>0</v>
      </c>
      <c r="M1660" s="1">
        <f>SUMIFS('I want to cry'!E$2:E$2000,'I want to cry'!$A$2:$A$2000,$B1660,'I want to cry'!$B$2:$B$2000,$C1660)</f>
        <v>0</v>
      </c>
      <c r="N1660" s="1">
        <f t="shared" si="287"/>
        <v>0</v>
      </c>
      <c r="O1660" s="1">
        <f t="shared" si="288"/>
        <v>0</v>
      </c>
      <c r="P1660" s="1">
        <f t="shared" si="289"/>
        <v>0</v>
      </c>
      <c r="Q1660" s="1">
        <f>SUMIF('I have a blue banner'!A$2:A$2000,D1660,'I have a blue banner'!L$2:L$2000)</f>
        <v>0</v>
      </c>
      <c r="R1660" s="1">
        <f>SUMIF('I have a blue banner'!A$2:A$2000,F1660,'I have a blue banner'!L$2:L$2000)</f>
        <v>0</v>
      </c>
      <c r="S1660" s="1">
        <f>SUMIF('I have a blue banner'!A$2:A$2000,I1660,'I have a blue banner'!L$2:L$2000)</f>
        <v>0</v>
      </c>
      <c r="T1660" s="1">
        <f>SUMIF('I wanna go biking'!A$2:A$1000,D1660,'I wanna go biking'!D$2:D$2000)</f>
        <v>0</v>
      </c>
      <c r="U1660" s="1">
        <f>SUMIF('I wanna go biking'!A$2:A$2000,F1660,'I wanna go biking'!D$2:D$2000)</f>
        <v>0</v>
      </c>
      <c r="V1660" s="1">
        <f>SUMIF('I wanna go biking'!A$2:A$2000,H1660,'I wanna go biking'!D$2:D$2000)</f>
        <v>0</v>
      </c>
      <c r="W1660">
        <f t="shared" si="290"/>
        <v>0</v>
      </c>
      <c r="X1660">
        <f t="shared" si="291"/>
        <v>0</v>
      </c>
      <c r="Y1660">
        <f t="shared" si="292"/>
        <v>0</v>
      </c>
      <c r="Z1660">
        <f t="shared" si="293"/>
        <v>0</v>
      </c>
      <c r="AA1660">
        <f t="shared" si="294"/>
        <v>0</v>
      </c>
      <c r="AB1660">
        <f t="shared" si="295"/>
        <v>0</v>
      </c>
      <c r="AC1660" s="25">
        <f t="shared" si="296"/>
        <v>0</v>
      </c>
    </row>
    <row r="1661" spans="1:29">
      <c r="A1661">
        <f>'Data Entry'!A1662</f>
        <v>0</v>
      </c>
      <c r="B1661">
        <f>'Data Entry'!B1662</f>
        <v>0</v>
      </c>
      <c r="C1661">
        <f>'Data Entry'!C1662</f>
        <v>0</v>
      </c>
      <c r="D1661">
        <f>'Data Entry'!M1662</f>
        <v>0</v>
      </c>
      <c r="E1661">
        <f>'Data Entry'!N1662</f>
        <v>0</v>
      </c>
      <c r="F1661">
        <f>'Data Entry'!O1662</f>
        <v>0</v>
      </c>
      <c r="G1661">
        <f>'Data Entry'!P1662</f>
        <v>0</v>
      </c>
      <c r="H1661">
        <f>'Data Entry'!Q1662</f>
        <v>0</v>
      </c>
      <c r="I1661">
        <f>'Data Entry'!R1662</f>
        <v>0</v>
      </c>
      <c r="J1661">
        <f t="shared" si="286"/>
        <v>0</v>
      </c>
      <c r="K1661" s="1">
        <f>SUMIFS('I want to cry'!C$2:C$2000,'I want to cry'!$A$2:$A$2000,$B1661,'I want to cry'!$B$2:$B$2000,$C1661)</f>
        <v>0</v>
      </c>
      <c r="L1661" s="1">
        <f>SUMIFS('I want to cry'!D$2:D$2000,'I want to cry'!$A$2:$A$2000,$B1661,'I want to cry'!$B$2:$B$2000,$C1661)</f>
        <v>0</v>
      </c>
      <c r="M1661" s="1">
        <f>SUMIFS('I want to cry'!E$2:E$2000,'I want to cry'!$A$2:$A$2000,$B1661,'I want to cry'!$B$2:$B$2000,$C1661)</f>
        <v>0</v>
      </c>
      <c r="N1661" s="1">
        <f t="shared" si="287"/>
        <v>0</v>
      </c>
      <c r="O1661" s="1">
        <f t="shared" si="288"/>
        <v>0</v>
      </c>
      <c r="P1661" s="1">
        <f t="shared" si="289"/>
        <v>0</v>
      </c>
      <c r="Q1661" s="1">
        <f>SUMIF('I have a blue banner'!A$2:A$2000,D1661,'I have a blue banner'!L$2:L$2000)</f>
        <v>0</v>
      </c>
      <c r="R1661" s="1">
        <f>SUMIF('I have a blue banner'!A$2:A$2000,F1661,'I have a blue banner'!L$2:L$2000)</f>
        <v>0</v>
      </c>
      <c r="S1661" s="1">
        <f>SUMIF('I have a blue banner'!A$2:A$2000,I1661,'I have a blue banner'!L$2:L$2000)</f>
        <v>0</v>
      </c>
      <c r="T1661" s="1">
        <f>SUMIF('I wanna go biking'!A$2:A$1000,D1661,'I wanna go biking'!D$2:D$2000)</f>
        <v>0</v>
      </c>
      <c r="U1661" s="1">
        <f>SUMIF('I wanna go biking'!A$2:A$2000,F1661,'I wanna go biking'!D$2:D$2000)</f>
        <v>0</v>
      </c>
      <c r="V1661" s="1">
        <f>SUMIF('I wanna go biking'!A$2:A$2000,H1661,'I wanna go biking'!D$2:D$2000)</f>
        <v>0</v>
      </c>
      <c r="W1661">
        <f t="shared" si="290"/>
        <v>0</v>
      </c>
      <c r="X1661">
        <f t="shared" si="291"/>
        <v>0</v>
      </c>
      <c r="Y1661">
        <f t="shared" si="292"/>
        <v>0</v>
      </c>
      <c r="Z1661">
        <f t="shared" si="293"/>
        <v>0</v>
      </c>
      <c r="AA1661">
        <f t="shared" si="294"/>
        <v>0</v>
      </c>
      <c r="AB1661">
        <f t="shared" si="295"/>
        <v>0</v>
      </c>
      <c r="AC1661" s="25">
        <f t="shared" si="296"/>
        <v>0</v>
      </c>
    </row>
    <row r="1662" spans="1:29">
      <c r="A1662">
        <f>'Data Entry'!A1663</f>
        <v>0</v>
      </c>
      <c r="B1662">
        <f>'Data Entry'!B1663</f>
        <v>0</v>
      </c>
      <c r="C1662">
        <f>'Data Entry'!C1663</f>
        <v>0</v>
      </c>
      <c r="D1662">
        <f>'Data Entry'!M1663</f>
        <v>0</v>
      </c>
      <c r="E1662">
        <f>'Data Entry'!N1663</f>
        <v>0</v>
      </c>
      <c r="F1662">
        <f>'Data Entry'!O1663</f>
        <v>0</v>
      </c>
      <c r="G1662">
        <f>'Data Entry'!P1663</f>
        <v>0</v>
      </c>
      <c r="H1662">
        <f>'Data Entry'!Q1663</f>
        <v>0</v>
      </c>
      <c r="I1662">
        <f>'Data Entry'!R1663</f>
        <v>0</v>
      </c>
      <c r="J1662">
        <f t="shared" si="286"/>
        <v>0</v>
      </c>
      <c r="K1662" s="1">
        <f>SUMIFS('I want to cry'!C$2:C$2000,'I want to cry'!$A$2:$A$2000,$B1662,'I want to cry'!$B$2:$B$2000,$C1662)</f>
        <v>0</v>
      </c>
      <c r="L1662" s="1">
        <f>SUMIFS('I want to cry'!D$2:D$2000,'I want to cry'!$A$2:$A$2000,$B1662,'I want to cry'!$B$2:$B$2000,$C1662)</f>
        <v>0</v>
      </c>
      <c r="M1662" s="1">
        <f>SUMIFS('I want to cry'!E$2:E$2000,'I want to cry'!$A$2:$A$2000,$B1662,'I want to cry'!$B$2:$B$2000,$C1662)</f>
        <v>0</v>
      </c>
      <c r="N1662" s="1">
        <f t="shared" si="287"/>
        <v>0</v>
      </c>
      <c r="O1662" s="1">
        <f t="shared" si="288"/>
        <v>0</v>
      </c>
      <c r="P1662" s="1">
        <f t="shared" si="289"/>
        <v>0</v>
      </c>
      <c r="Q1662" s="1">
        <f>SUMIF('I have a blue banner'!A$2:A$2000,D1662,'I have a blue banner'!L$2:L$2000)</f>
        <v>0</v>
      </c>
      <c r="R1662" s="1">
        <f>SUMIF('I have a blue banner'!A$2:A$2000,F1662,'I have a blue banner'!L$2:L$2000)</f>
        <v>0</v>
      </c>
      <c r="S1662" s="1">
        <f>SUMIF('I have a blue banner'!A$2:A$2000,I1662,'I have a blue banner'!L$2:L$2000)</f>
        <v>0</v>
      </c>
      <c r="T1662" s="1">
        <f>SUMIF('I wanna go biking'!A$2:A$1000,D1662,'I wanna go biking'!D$2:D$2000)</f>
        <v>0</v>
      </c>
      <c r="U1662" s="1">
        <f>SUMIF('I wanna go biking'!A$2:A$2000,F1662,'I wanna go biking'!D$2:D$2000)</f>
        <v>0</v>
      </c>
      <c r="V1662" s="1">
        <f>SUMIF('I wanna go biking'!A$2:A$2000,H1662,'I wanna go biking'!D$2:D$2000)</f>
        <v>0</v>
      </c>
      <c r="W1662">
        <f t="shared" si="290"/>
        <v>0</v>
      </c>
      <c r="X1662">
        <f t="shared" si="291"/>
        <v>0</v>
      </c>
      <c r="Y1662">
        <f t="shared" si="292"/>
        <v>0</v>
      </c>
      <c r="Z1662">
        <f t="shared" si="293"/>
        <v>0</v>
      </c>
      <c r="AA1662">
        <f t="shared" si="294"/>
        <v>0</v>
      </c>
      <c r="AB1662">
        <f t="shared" si="295"/>
        <v>0</v>
      </c>
      <c r="AC1662" s="25">
        <f t="shared" si="296"/>
        <v>0</v>
      </c>
    </row>
    <row r="1663" spans="1:29">
      <c r="A1663">
        <f>'Data Entry'!A1664</f>
        <v>0</v>
      </c>
      <c r="B1663">
        <f>'Data Entry'!B1664</f>
        <v>0</v>
      </c>
      <c r="C1663">
        <f>'Data Entry'!C1664</f>
        <v>0</v>
      </c>
      <c r="D1663">
        <f>'Data Entry'!M1664</f>
        <v>0</v>
      </c>
      <c r="E1663">
        <f>'Data Entry'!N1664</f>
        <v>0</v>
      </c>
      <c r="F1663">
        <f>'Data Entry'!O1664</f>
        <v>0</v>
      </c>
      <c r="G1663">
        <f>'Data Entry'!P1664</f>
        <v>0</v>
      </c>
      <c r="H1663">
        <f>'Data Entry'!Q1664</f>
        <v>0</v>
      </c>
      <c r="I1663">
        <f>'Data Entry'!R1664</f>
        <v>0</v>
      </c>
      <c r="J1663">
        <f t="shared" si="286"/>
        <v>0</v>
      </c>
      <c r="K1663" s="1">
        <f>SUMIFS('I want to cry'!C$2:C$2000,'I want to cry'!$A$2:$A$2000,$B1663,'I want to cry'!$B$2:$B$2000,$C1663)</f>
        <v>0</v>
      </c>
      <c r="L1663" s="1">
        <f>SUMIFS('I want to cry'!D$2:D$2000,'I want to cry'!$A$2:$A$2000,$B1663,'I want to cry'!$B$2:$B$2000,$C1663)</f>
        <v>0</v>
      </c>
      <c r="M1663" s="1">
        <f>SUMIFS('I want to cry'!E$2:E$2000,'I want to cry'!$A$2:$A$2000,$B1663,'I want to cry'!$B$2:$B$2000,$C1663)</f>
        <v>0</v>
      </c>
      <c r="N1663" s="1">
        <f t="shared" si="287"/>
        <v>0</v>
      </c>
      <c r="O1663" s="1">
        <f t="shared" si="288"/>
        <v>0</v>
      </c>
      <c r="P1663" s="1">
        <f t="shared" si="289"/>
        <v>0</v>
      </c>
      <c r="Q1663" s="1">
        <f>SUMIF('I have a blue banner'!A$2:A$2000,D1663,'I have a blue banner'!L$2:L$2000)</f>
        <v>0</v>
      </c>
      <c r="R1663" s="1">
        <f>SUMIF('I have a blue banner'!A$2:A$2000,F1663,'I have a blue banner'!L$2:L$2000)</f>
        <v>0</v>
      </c>
      <c r="S1663" s="1">
        <f>SUMIF('I have a blue banner'!A$2:A$2000,I1663,'I have a blue banner'!L$2:L$2000)</f>
        <v>0</v>
      </c>
      <c r="T1663" s="1">
        <f>SUMIF('I wanna go biking'!A$2:A$1000,D1663,'I wanna go biking'!D$2:D$2000)</f>
        <v>0</v>
      </c>
      <c r="U1663" s="1">
        <f>SUMIF('I wanna go biking'!A$2:A$2000,F1663,'I wanna go biking'!D$2:D$2000)</f>
        <v>0</v>
      </c>
      <c r="V1663" s="1">
        <f>SUMIF('I wanna go biking'!A$2:A$2000,H1663,'I wanna go biking'!D$2:D$2000)</f>
        <v>0</v>
      </c>
      <c r="W1663">
        <f t="shared" si="290"/>
        <v>0</v>
      </c>
      <c r="X1663">
        <f t="shared" si="291"/>
        <v>0</v>
      </c>
      <c r="Y1663">
        <f t="shared" si="292"/>
        <v>0</v>
      </c>
      <c r="Z1663">
        <f t="shared" si="293"/>
        <v>0</v>
      </c>
      <c r="AA1663">
        <f t="shared" si="294"/>
        <v>0</v>
      </c>
      <c r="AB1663">
        <f t="shared" si="295"/>
        <v>0</v>
      </c>
      <c r="AC1663" s="25">
        <f t="shared" si="296"/>
        <v>0</v>
      </c>
    </row>
    <row r="1664" spans="1:29">
      <c r="A1664">
        <f>'Data Entry'!A1665</f>
        <v>0</v>
      </c>
      <c r="B1664">
        <f>'Data Entry'!B1665</f>
        <v>0</v>
      </c>
      <c r="C1664">
        <f>'Data Entry'!C1665</f>
        <v>0</v>
      </c>
      <c r="D1664">
        <f>'Data Entry'!M1665</f>
        <v>0</v>
      </c>
      <c r="E1664">
        <f>'Data Entry'!N1665</f>
        <v>0</v>
      </c>
      <c r="F1664">
        <f>'Data Entry'!O1665</f>
        <v>0</v>
      </c>
      <c r="G1664">
        <f>'Data Entry'!P1665</f>
        <v>0</v>
      </c>
      <c r="H1664">
        <f>'Data Entry'!Q1665</f>
        <v>0</v>
      </c>
      <c r="I1664">
        <f>'Data Entry'!R1665</f>
        <v>0</v>
      </c>
      <c r="J1664">
        <f t="shared" si="286"/>
        <v>0</v>
      </c>
      <c r="K1664" s="1">
        <f>SUMIFS('I want to cry'!C$2:C$2000,'I want to cry'!$A$2:$A$2000,$B1664,'I want to cry'!$B$2:$B$2000,$C1664)</f>
        <v>0</v>
      </c>
      <c r="L1664" s="1">
        <f>SUMIFS('I want to cry'!D$2:D$2000,'I want to cry'!$A$2:$A$2000,$B1664,'I want to cry'!$B$2:$B$2000,$C1664)</f>
        <v>0</v>
      </c>
      <c r="M1664" s="1">
        <f>SUMIFS('I want to cry'!E$2:E$2000,'I want to cry'!$A$2:$A$2000,$B1664,'I want to cry'!$B$2:$B$2000,$C1664)</f>
        <v>0</v>
      </c>
      <c r="N1664" s="1">
        <f t="shared" si="287"/>
        <v>0</v>
      </c>
      <c r="O1664" s="1">
        <f t="shared" si="288"/>
        <v>0</v>
      </c>
      <c r="P1664" s="1">
        <f t="shared" si="289"/>
        <v>0</v>
      </c>
      <c r="Q1664" s="1">
        <f>SUMIF('I have a blue banner'!A$2:A$2000,D1664,'I have a blue banner'!L$2:L$2000)</f>
        <v>0</v>
      </c>
      <c r="R1664" s="1">
        <f>SUMIF('I have a blue banner'!A$2:A$2000,F1664,'I have a blue banner'!L$2:L$2000)</f>
        <v>0</v>
      </c>
      <c r="S1664" s="1">
        <f>SUMIF('I have a blue banner'!A$2:A$2000,I1664,'I have a blue banner'!L$2:L$2000)</f>
        <v>0</v>
      </c>
      <c r="T1664" s="1">
        <f>SUMIF('I wanna go biking'!A$2:A$1000,D1664,'I wanna go biking'!D$2:D$2000)</f>
        <v>0</v>
      </c>
      <c r="U1664" s="1">
        <f>SUMIF('I wanna go biking'!A$2:A$2000,F1664,'I wanna go biking'!D$2:D$2000)</f>
        <v>0</v>
      </c>
      <c r="V1664" s="1">
        <f>SUMIF('I wanna go biking'!A$2:A$2000,H1664,'I wanna go biking'!D$2:D$2000)</f>
        <v>0</v>
      </c>
      <c r="W1664">
        <f t="shared" si="290"/>
        <v>0</v>
      </c>
      <c r="X1664">
        <f t="shared" si="291"/>
        <v>0</v>
      </c>
      <c r="Y1664">
        <f t="shared" si="292"/>
        <v>0</v>
      </c>
      <c r="Z1664">
        <f t="shared" si="293"/>
        <v>0</v>
      </c>
      <c r="AA1664">
        <f t="shared" si="294"/>
        <v>0</v>
      </c>
      <c r="AB1664">
        <f t="shared" si="295"/>
        <v>0</v>
      </c>
      <c r="AC1664" s="25">
        <f t="shared" si="296"/>
        <v>0</v>
      </c>
    </row>
    <row r="1665" spans="1:29">
      <c r="A1665">
        <f>'Data Entry'!A1666</f>
        <v>0</v>
      </c>
      <c r="B1665">
        <f>'Data Entry'!B1666</f>
        <v>0</v>
      </c>
      <c r="C1665">
        <f>'Data Entry'!C1666</f>
        <v>0</v>
      </c>
      <c r="D1665">
        <f>'Data Entry'!M1666</f>
        <v>0</v>
      </c>
      <c r="E1665">
        <f>'Data Entry'!N1666</f>
        <v>0</v>
      </c>
      <c r="F1665">
        <f>'Data Entry'!O1666</f>
        <v>0</v>
      </c>
      <c r="G1665">
        <f>'Data Entry'!P1666</f>
        <v>0</v>
      </c>
      <c r="H1665">
        <f>'Data Entry'!Q1666</f>
        <v>0</v>
      </c>
      <c r="I1665">
        <f>'Data Entry'!R1666</f>
        <v>0</v>
      </c>
      <c r="J1665">
        <f t="shared" si="286"/>
        <v>0</v>
      </c>
      <c r="K1665" s="1">
        <f>SUMIFS('I want to cry'!C$2:C$2000,'I want to cry'!$A$2:$A$2000,$B1665,'I want to cry'!$B$2:$B$2000,$C1665)</f>
        <v>0</v>
      </c>
      <c r="L1665" s="1">
        <f>SUMIFS('I want to cry'!D$2:D$2000,'I want to cry'!$A$2:$A$2000,$B1665,'I want to cry'!$B$2:$B$2000,$C1665)</f>
        <v>0</v>
      </c>
      <c r="M1665" s="1">
        <f>SUMIFS('I want to cry'!E$2:E$2000,'I want to cry'!$A$2:$A$2000,$B1665,'I want to cry'!$B$2:$B$2000,$C1665)</f>
        <v>0</v>
      </c>
      <c r="N1665" s="1">
        <f t="shared" si="287"/>
        <v>0</v>
      </c>
      <c r="O1665" s="1">
        <f t="shared" si="288"/>
        <v>0</v>
      </c>
      <c r="P1665" s="1">
        <f t="shared" si="289"/>
        <v>0</v>
      </c>
      <c r="Q1665" s="1">
        <f>SUMIF('I have a blue banner'!A$2:A$2000,D1665,'I have a blue banner'!L$2:L$2000)</f>
        <v>0</v>
      </c>
      <c r="R1665" s="1">
        <f>SUMIF('I have a blue banner'!A$2:A$2000,F1665,'I have a blue banner'!L$2:L$2000)</f>
        <v>0</v>
      </c>
      <c r="S1665" s="1">
        <f>SUMIF('I have a blue banner'!A$2:A$2000,I1665,'I have a blue banner'!L$2:L$2000)</f>
        <v>0</v>
      </c>
      <c r="T1665" s="1">
        <f>SUMIF('I wanna go biking'!A$2:A$1000,D1665,'I wanna go biking'!D$2:D$2000)</f>
        <v>0</v>
      </c>
      <c r="U1665" s="1">
        <f>SUMIF('I wanna go biking'!A$2:A$2000,F1665,'I wanna go biking'!D$2:D$2000)</f>
        <v>0</v>
      </c>
      <c r="V1665" s="1">
        <f>SUMIF('I wanna go biking'!A$2:A$2000,H1665,'I wanna go biking'!D$2:D$2000)</f>
        <v>0</v>
      </c>
      <c r="W1665">
        <f t="shared" si="290"/>
        <v>0</v>
      </c>
      <c r="X1665">
        <f t="shared" si="291"/>
        <v>0</v>
      </c>
      <c r="Y1665">
        <f t="shared" si="292"/>
        <v>0</v>
      </c>
      <c r="Z1665">
        <f t="shared" si="293"/>
        <v>0</v>
      </c>
      <c r="AA1665">
        <f t="shared" si="294"/>
        <v>0</v>
      </c>
      <c r="AB1665">
        <f t="shared" si="295"/>
        <v>0</v>
      </c>
      <c r="AC1665" s="25">
        <f t="shared" si="296"/>
        <v>0</v>
      </c>
    </row>
    <row r="1666" spans="1:29">
      <c r="A1666">
        <f>'Data Entry'!A1667</f>
        <v>0</v>
      </c>
      <c r="B1666">
        <f>'Data Entry'!B1667</f>
        <v>0</v>
      </c>
      <c r="C1666">
        <f>'Data Entry'!C1667</f>
        <v>0</v>
      </c>
      <c r="D1666">
        <f>'Data Entry'!M1667</f>
        <v>0</v>
      </c>
      <c r="E1666">
        <f>'Data Entry'!N1667</f>
        <v>0</v>
      </c>
      <c r="F1666">
        <f>'Data Entry'!O1667</f>
        <v>0</v>
      </c>
      <c r="G1666">
        <f>'Data Entry'!P1667</f>
        <v>0</v>
      </c>
      <c r="H1666">
        <f>'Data Entry'!Q1667</f>
        <v>0</v>
      </c>
      <c r="I1666">
        <f>'Data Entry'!R1667</f>
        <v>0</v>
      </c>
      <c r="J1666">
        <f t="shared" si="286"/>
        <v>0</v>
      </c>
      <c r="K1666" s="1">
        <f>SUMIFS('I want to cry'!C$2:C$2000,'I want to cry'!$A$2:$A$2000,$B1666,'I want to cry'!$B$2:$B$2000,$C1666)</f>
        <v>0</v>
      </c>
      <c r="L1666" s="1">
        <f>SUMIFS('I want to cry'!D$2:D$2000,'I want to cry'!$A$2:$A$2000,$B1666,'I want to cry'!$B$2:$B$2000,$C1666)</f>
        <v>0</v>
      </c>
      <c r="M1666" s="1">
        <f>SUMIFS('I want to cry'!E$2:E$2000,'I want to cry'!$A$2:$A$2000,$B1666,'I want to cry'!$B$2:$B$2000,$C1666)</f>
        <v>0</v>
      </c>
      <c r="N1666" s="1">
        <f t="shared" si="287"/>
        <v>0</v>
      </c>
      <c r="O1666" s="1">
        <f t="shared" si="288"/>
        <v>0</v>
      </c>
      <c r="P1666" s="1">
        <f t="shared" si="289"/>
        <v>0</v>
      </c>
      <c r="Q1666" s="1">
        <f>SUMIF('I have a blue banner'!A$2:A$2000,D1666,'I have a blue banner'!L$2:L$2000)</f>
        <v>0</v>
      </c>
      <c r="R1666" s="1">
        <f>SUMIF('I have a blue banner'!A$2:A$2000,F1666,'I have a blue banner'!L$2:L$2000)</f>
        <v>0</v>
      </c>
      <c r="S1666" s="1">
        <f>SUMIF('I have a blue banner'!A$2:A$2000,I1666,'I have a blue banner'!L$2:L$2000)</f>
        <v>0</v>
      </c>
      <c r="T1666" s="1">
        <f>SUMIF('I wanna go biking'!A$2:A$1000,D1666,'I wanna go biking'!D$2:D$2000)</f>
        <v>0</v>
      </c>
      <c r="U1666" s="1">
        <f>SUMIF('I wanna go biking'!A$2:A$2000,F1666,'I wanna go biking'!D$2:D$2000)</f>
        <v>0</v>
      </c>
      <c r="V1666" s="1">
        <f>SUMIF('I wanna go biking'!A$2:A$2000,H1666,'I wanna go biking'!D$2:D$2000)</f>
        <v>0</v>
      </c>
      <c r="W1666">
        <f t="shared" si="290"/>
        <v>0</v>
      </c>
      <c r="X1666">
        <f t="shared" si="291"/>
        <v>0</v>
      </c>
      <c r="Y1666">
        <f t="shared" si="292"/>
        <v>0</v>
      </c>
      <c r="Z1666">
        <f t="shared" si="293"/>
        <v>0</v>
      </c>
      <c r="AA1666">
        <f t="shared" si="294"/>
        <v>0</v>
      </c>
      <c r="AB1666">
        <f t="shared" si="295"/>
        <v>0</v>
      </c>
      <c r="AC1666" s="25">
        <f t="shared" si="296"/>
        <v>0</v>
      </c>
    </row>
    <row r="1667" spans="1:29">
      <c r="A1667">
        <f>'Data Entry'!A1668</f>
        <v>0</v>
      </c>
      <c r="B1667">
        <f>'Data Entry'!B1668</f>
        <v>0</v>
      </c>
      <c r="C1667">
        <f>'Data Entry'!C1668</f>
        <v>0</v>
      </c>
      <c r="D1667">
        <f>'Data Entry'!M1668</f>
        <v>0</v>
      </c>
      <c r="E1667">
        <f>'Data Entry'!N1668</f>
        <v>0</v>
      </c>
      <c r="F1667">
        <f>'Data Entry'!O1668</f>
        <v>0</v>
      </c>
      <c r="G1667">
        <f>'Data Entry'!P1668</f>
        <v>0</v>
      </c>
      <c r="H1667">
        <f>'Data Entry'!Q1668</f>
        <v>0</v>
      </c>
      <c r="I1667">
        <f>'Data Entry'!R1668</f>
        <v>0</v>
      </c>
      <c r="J1667">
        <f t="shared" si="286"/>
        <v>0</v>
      </c>
      <c r="K1667" s="1">
        <f>SUMIFS('I want to cry'!C$2:C$2000,'I want to cry'!$A$2:$A$2000,$B1667,'I want to cry'!$B$2:$B$2000,$C1667)</f>
        <v>0</v>
      </c>
      <c r="L1667" s="1">
        <f>SUMIFS('I want to cry'!D$2:D$2000,'I want to cry'!$A$2:$A$2000,$B1667,'I want to cry'!$B$2:$B$2000,$C1667)</f>
        <v>0</v>
      </c>
      <c r="M1667" s="1">
        <f>SUMIFS('I want to cry'!E$2:E$2000,'I want to cry'!$A$2:$A$2000,$B1667,'I want to cry'!$B$2:$B$2000,$C1667)</f>
        <v>0</v>
      </c>
      <c r="N1667" s="1">
        <f t="shared" si="287"/>
        <v>0</v>
      </c>
      <c r="O1667" s="1">
        <f t="shared" si="288"/>
        <v>0</v>
      </c>
      <c r="P1667" s="1">
        <f t="shared" si="289"/>
        <v>0</v>
      </c>
      <c r="Q1667" s="1">
        <f>SUMIF('I have a blue banner'!A$2:A$2000,D1667,'I have a blue banner'!L$2:L$2000)</f>
        <v>0</v>
      </c>
      <c r="R1667" s="1">
        <f>SUMIF('I have a blue banner'!A$2:A$2000,F1667,'I have a blue banner'!L$2:L$2000)</f>
        <v>0</v>
      </c>
      <c r="S1667" s="1">
        <f>SUMIF('I have a blue banner'!A$2:A$2000,I1667,'I have a blue banner'!L$2:L$2000)</f>
        <v>0</v>
      </c>
      <c r="T1667" s="1">
        <f>SUMIF('I wanna go biking'!A$2:A$1000,D1667,'I wanna go biking'!D$2:D$2000)</f>
        <v>0</v>
      </c>
      <c r="U1667" s="1">
        <f>SUMIF('I wanna go biking'!A$2:A$2000,F1667,'I wanna go biking'!D$2:D$2000)</f>
        <v>0</v>
      </c>
      <c r="V1667" s="1">
        <f>SUMIF('I wanna go biking'!A$2:A$2000,H1667,'I wanna go biking'!D$2:D$2000)</f>
        <v>0</v>
      </c>
      <c r="W1667">
        <f t="shared" si="290"/>
        <v>0</v>
      </c>
      <c r="X1667">
        <f t="shared" si="291"/>
        <v>0</v>
      </c>
      <c r="Y1667">
        <f t="shared" si="292"/>
        <v>0</v>
      </c>
      <c r="Z1667">
        <f t="shared" si="293"/>
        <v>0</v>
      </c>
      <c r="AA1667">
        <f t="shared" si="294"/>
        <v>0</v>
      </c>
      <c r="AB1667">
        <f t="shared" si="295"/>
        <v>0</v>
      </c>
      <c r="AC1667" s="25">
        <f t="shared" si="296"/>
        <v>0</v>
      </c>
    </row>
    <row r="1668" spans="1:29">
      <c r="A1668">
        <f>'Data Entry'!A1669</f>
        <v>0</v>
      </c>
      <c r="B1668">
        <f>'Data Entry'!B1669</f>
        <v>0</v>
      </c>
      <c r="C1668">
        <f>'Data Entry'!C1669</f>
        <v>0</v>
      </c>
      <c r="D1668">
        <f>'Data Entry'!M1669</f>
        <v>0</v>
      </c>
      <c r="E1668">
        <f>'Data Entry'!N1669</f>
        <v>0</v>
      </c>
      <c r="F1668">
        <f>'Data Entry'!O1669</f>
        <v>0</v>
      </c>
      <c r="G1668">
        <f>'Data Entry'!P1669</f>
        <v>0</v>
      </c>
      <c r="H1668">
        <f>'Data Entry'!Q1669</f>
        <v>0</v>
      </c>
      <c r="I1668">
        <f>'Data Entry'!R1669</f>
        <v>0</v>
      </c>
      <c r="J1668">
        <f t="shared" si="286"/>
        <v>0</v>
      </c>
      <c r="K1668" s="1">
        <f>SUMIFS('I want to cry'!C$2:C$2000,'I want to cry'!$A$2:$A$2000,$B1668,'I want to cry'!$B$2:$B$2000,$C1668)</f>
        <v>0</v>
      </c>
      <c r="L1668" s="1">
        <f>SUMIFS('I want to cry'!D$2:D$2000,'I want to cry'!$A$2:$A$2000,$B1668,'I want to cry'!$B$2:$B$2000,$C1668)</f>
        <v>0</v>
      </c>
      <c r="M1668" s="1">
        <f>SUMIFS('I want to cry'!E$2:E$2000,'I want to cry'!$A$2:$A$2000,$B1668,'I want to cry'!$B$2:$B$2000,$C1668)</f>
        <v>0</v>
      </c>
      <c r="N1668" s="1">
        <f t="shared" si="287"/>
        <v>0</v>
      </c>
      <c r="O1668" s="1">
        <f t="shared" si="288"/>
        <v>0</v>
      </c>
      <c r="P1668" s="1">
        <f t="shared" si="289"/>
        <v>0</v>
      </c>
      <c r="Q1668" s="1">
        <f>SUMIF('I have a blue banner'!A$2:A$2000,D1668,'I have a blue banner'!L$2:L$2000)</f>
        <v>0</v>
      </c>
      <c r="R1668" s="1">
        <f>SUMIF('I have a blue banner'!A$2:A$2000,F1668,'I have a blue banner'!L$2:L$2000)</f>
        <v>0</v>
      </c>
      <c r="S1668" s="1">
        <f>SUMIF('I have a blue banner'!A$2:A$2000,I1668,'I have a blue banner'!L$2:L$2000)</f>
        <v>0</v>
      </c>
      <c r="T1668" s="1">
        <f>SUMIF('I wanna go biking'!A$2:A$1000,D1668,'I wanna go biking'!D$2:D$2000)</f>
        <v>0</v>
      </c>
      <c r="U1668" s="1">
        <f>SUMIF('I wanna go biking'!A$2:A$2000,F1668,'I wanna go biking'!D$2:D$2000)</f>
        <v>0</v>
      </c>
      <c r="V1668" s="1">
        <f>SUMIF('I wanna go biking'!A$2:A$2000,H1668,'I wanna go biking'!D$2:D$2000)</f>
        <v>0</v>
      </c>
      <c r="W1668">
        <f t="shared" si="290"/>
        <v>0</v>
      </c>
      <c r="X1668">
        <f t="shared" si="291"/>
        <v>0</v>
      </c>
      <c r="Y1668">
        <f t="shared" si="292"/>
        <v>0</v>
      </c>
      <c r="Z1668">
        <f t="shared" si="293"/>
        <v>0</v>
      </c>
      <c r="AA1668">
        <f t="shared" si="294"/>
        <v>0</v>
      </c>
      <c r="AB1668">
        <f t="shared" si="295"/>
        <v>0</v>
      </c>
      <c r="AC1668" s="25">
        <f t="shared" si="296"/>
        <v>0</v>
      </c>
    </row>
    <row r="1669" spans="1:29">
      <c r="A1669">
        <f>'Data Entry'!A1670</f>
        <v>0</v>
      </c>
      <c r="B1669">
        <f>'Data Entry'!B1670</f>
        <v>0</v>
      </c>
      <c r="C1669">
        <f>'Data Entry'!C1670</f>
        <v>0</v>
      </c>
      <c r="D1669">
        <f>'Data Entry'!M1670</f>
        <v>0</v>
      </c>
      <c r="E1669">
        <f>'Data Entry'!N1670</f>
        <v>0</v>
      </c>
      <c r="F1669">
        <f>'Data Entry'!O1670</f>
        <v>0</v>
      </c>
      <c r="G1669">
        <f>'Data Entry'!P1670</f>
        <v>0</v>
      </c>
      <c r="H1669">
        <f>'Data Entry'!Q1670</f>
        <v>0</v>
      </c>
      <c r="I1669">
        <f>'Data Entry'!R1670</f>
        <v>0</v>
      </c>
      <c r="J1669">
        <f t="shared" si="286"/>
        <v>0</v>
      </c>
      <c r="K1669" s="1">
        <f>SUMIFS('I want to cry'!C$2:C$2000,'I want to cry'!$A$2:$A$2000,$B1669,'I want to cry'!$B$2:$B$2000,$C1669)</f>
        <v>0</v>
      </c>
      <c r="L1669" s="1">
        <f>SUMIFS('I want to cry'!D$2:D$2000,'I want to cry'!$A$2:$A$2000,$B1669,'I want to cry'!$B$2:$B$2000,$C1669)</f>
        <v>0</v>
      </c>
      <c r="M1669" s="1">
        <f>SUMIFS('I want to cry'!E$2:E$2000,'I want to cry'!$A$2:$A$2000,$B1669,'I want to cry'!$B$2:$B$2000,$C1669)</f>
        <v>0</v>
      </c>
      <c r="N1669" s="1">
        <f t="shared" si="287"/>
        <v>0</v>
      </c>
      <c r="O1669" s="1">
        <f t="shared" si="288"/>
        <v>0</v>
      </c>
      <c r="P1669" s="1">
        <f t="shared" si="289"/>
        <v>0</v>
      </c>
      <c r="Q1669" s="1">
        <f>SUMIF('I have a blue banner'!A$2:A$2000,D1669,'I have a blue banner'!L$2:L$2000)</f>
        <v>0</v>
      </c>
      <c r="R1669" s="1">
        <f>SUMIF('I have a blue banner'!A$2:A$2000,F1669,'I have a blue banner'!L$2:L$2000)</f>
        <v>0</v>
      </c>
      <c r="S1669" s="1">
        <f>SUMIF('I have a blue banner'!A$2:A$2000,I1669,'I have a blue banner'!L$2:L$2000)</f>
        <v>0</v>
      </c>
      <c r="T1669" s="1">
        <f>SUMIF('I wanna go biking'!A$2:A$1000,D1669,'I wanna go biking'!D$2:D$2000)</f>
        <v>0</v>
      </c>
      <c r="U1669" s="1">
        <f>SUMIF('I wanna go biking'!A$2:A$2000,F1669,'I wanna go biking'!D$2:D$2000)</f>
        <v>0</v>
      </c>
      <c r="V1669" s="1">
        <f>SUMIF('I wanna go biking'!A$2:A$2000,H1669,'I wanna go biking'!D$2:D$2000)</f>
        <v>0</v>
      </c>
      <c r="W1669">
        <f t="shared" si="290"/>
        <v>0</v>
      </c>
      <c r="X1669">
        <f t="shared" si="291"/>
        <v>0</v>
      </c>
      <c r="Y1669">
        <f t="shared" si="292"/>
        <v>0</v>
      </c>
      <c r="Z1669">
        <f t="shared" si="293"/>
        <v>0</v>
      </c>
      <c r="AA1669">
        <f t="shared" si="294"/>
        <v>0</v>
      </c>
      <c r="AB1669">
        <f t="shared" si="295"/>
        <v>0</v>
      </c>
      <c r="AC1669" s="25">
        <f t="shared" si="296"/>
        <v>0</v>
      </c>
    </row>
    <row r="1670" spans="1:29">
      <c r="A1670">
        <f>'Data Entry'!A1671</f>
        <v>0</v>
      </c>
      <c r="B1670">
        <f>'Data Entry'!B1671</f>
        <v>0</v>
      </c>
      <c r="C1670">
        <f>'Data Entry'!C1671</f>
        <v>0</v>
      </c>
      <c r="D1670">
        <f>'Data Entry'!M1671</f>
        <v>0</v>
      </c>
      <c r="E1670">
        <f>'Data Entry'!N1671</f>
        <v>0</v>
      </c>
      <c r="F1670">
        <f>'Data Entry'!O1671</f>
        <v>0</v>
      </c>
      <c r="G1670">
        <f>'Data Entry'!P1671</f>
        <v>0</v>
      </c>
      <c r="H1670">
        <f>'Data Entry'!Q1671</f>
        <v>0</v>
      </c>
      <c r="I1670">
        <f>'Data Entry'!R1671</f>
        <v>0</v>
      </c>
      <c r="J1670">
        <f t="shared" si="286"/>
        <v>0</v>
      </c>
      <c r="K1670" s="1">
        <f>SUMIFS('I want to cry'!C$2:C$2000,'I want to cry'!$A$2:$A$2000,$B1670,'I want to cry'!$B$2:$B$2000,$C1670)</f>
        <v>0</v>
      </c>
      <c r="L1670" s="1">
        <f>SUMIFS('I want to cry'!D$2:D$2000,'I want to cry'!$A$2:$A$2000,$B1670,'I want to cry'!$B$2:$B$2000,$C1670)</f>
        <v>0</v>
      </c>
      <c r="M1670" s="1">
        <f>SUMIFS('I want to cry'!E$2:E$2000,'I want to cry'!$A$2:$A$2000,$B1670,'I want to cry'!$B$2:$B$2000,$C1670)</f>
        <v>0</v>
      </c>
      <c r="N1670" s="1">
        <f t="shared" si="287"/>
        <v>0</v>
      </c>
      <c r="O1670" s="1">
        <f t="shared" si="288"/>
        <v>0</v>
      </c>
      <c r="P1670" s="1">
        <f t="shared" si="289"/>
        <v>0</v>
      </c>
      <c r="Q1670" s="1">
        <f>SUMIF('I have a blue banner'!A$2:A$2000,D1670,'I have a blue banner'!L$2:L$2000)</f>
        <v>0</v>
      </c>
      <c r="R1670" s="1">
        <f>SUMIF('I have a blue banner'!A$2:A$2000,F1670,'I have a blue banner'!L$2:L$2000)</f>
        <v>0</v>
      </c>
      <c r="S1670" s="1">
        <f>SUMIF('I have a blue banner'!A$2:A$2000,I1670,'I have a blue banner'!L$2:L$2000)</f>
        <v>0</v>
      </c>
      <c r="T1670" s="1">
        <f>SUMIF('I wanna go biking'!A$2:A$1000,D1670,'I wanna go biking'!D$2:D$2000)</f>
        <v>0</v>
      </c>
      <c r="U1670" s="1">
        <f>SUMIF('I wanna go biking'!A$2:A$2000,F1670,'I wanna go biking'!D$2:D$2000)</f>
        <v>0</v>
      </c>
      <c r="V1670" s="1">
        <f>SUMIF('I wanna go biking'!A$2:A$2000,H1670,'I wanna go biking'!D$2:D$2000)</f>
        <v>0</v>
      </c>
      <c r="W1670">
        <f t="shared" si="290"/>
        <v>0</v>
      </c>
      <c r="X1670">
        <f t="shared" si="291"/>
        <v>0</v>
      </c>
      <c r="Y1670">
        <f t="shared" si="292"/>
        <v>0</v>
      </c>
      <c r="Z1670">
        <f t="shared" si="293"/>
        <v>0</v>
      </c>
      <c r="AA1670">
        <f t="shared" si="294"/>
        <v>0</v>
      </c>
      <c r="AB1670">
        <f t="shared" si="295"/>
        <v>0</v>
      </c>
      <c r="AC1670" s="25">
        <f t="shared" si="296"/>
        <v>0</v>
      </c>
    </row>
    <row r="1671" spans="1:29">
      <c r="A1671">
        <f>'Data Entry'!A1672</f>
        <v>0</v>
      </c>
      <c r="B1671">
        <f>'Data Entry'!B1672</f>
        <v>0</v>
      </c>
      <c r="C1671">
        <f>'Data Entry'!C1672</f>
        <v>0</v>
      </c>
      <c r="D1671">
        <f>'Data Entry'!M1672</f>
        <v>0</v>
      </c>
      <c r="E1671">
        <f>'Data Entry'!N1672</f>
        <v>0</v>
      </c>
      <c r="F1671">
        <f>'Data Entry'!O1672</f>
        <v>0</v>
      </c>
      <c r="G1671">
        <f>'Data Entry'!P1672</f>
        <v>0</v>
      </c>
      <c r="H1671">
        <f>'Data Entry'!Q1672</f>
        <v>0</v>
      </c>
      <c r="I1671">
        <f>'Data Entry'!R1672</f>
        <v>0</v>
      </c>
      <c r="J1671">
        <f t="shared" si="286"/>
        <v>0</v>
      </c>
      <c r="K1671" s="1">
        <f>SUMIFS('I want to cry'!C$2:C$2000,'I want to cry'!$A$2:$A$2000,$B1671,'I want to cry'!$B$2:$B$2000,$C1671)</f>
        <v>0</v>
      </c>
      <c r="L1671" s="1">
        <f>SUMIFS('I want to cry'!D$2:D$2000,'I want to cry'!$A$2:$A$2000,$B1671,'I want to cry'!$B$2:$B$2000,$C1671)</f>
        <v>0</v>
      </c>
      <c r="M1671" s="1">
        <f>SUMIFS('I want to cry'!E$2:E$2000,'I want to cry'!$A$2:$A$2000,$B1671,'I want to cry'!$B$2:$B$2000,$C1671)</f>
        <v>0</v>
      </c>
      <c r="N1671" s="1">
        <f t="shared" si="287"/>
        <v>0</v>
      </c>
      <c r="O1671" s="1">
        <f t="shared" si="288"/>
        <v>0</v>
      </c>
      <c r="P1671" s="1">
        <f t="shared" si="289"/>
        <v>0</v>
      </c>
      <c r="Q1671" s="1">
        <f>SUMIF('I have a blue banner'!A$2:A$2000,D1671,'I have a blue banner'!L$2:L$2000)</f>
        <v>0</v>
      </c>
      <c r="R1671" s="1">
        <f>SUMIF('I have a blue banner'!A$2:A$2000,F1671,'I have a blue banner'!L$2:L$2000)</f>
        <v>0</v>
      </c>
      <c r="S1671" s="1">
        <f>SUMIF('I have a blue banner'!A$2:A$2000,I1671,'I have a blue banner'!L$2:L$2000)</f>
        <v>0</v>
      </c>
      <c r="T1671" s="1">
        <f>SUMIF('I wanna go biking'!A$2:A$1000,D1671,'I wanna go biking'!D$2:D$2000)</f>
        <v>0</v>
      </c>
      <c r="U1671" s="1">
        <f>SUMIF('I wanna go biking'!A$2:A$2000,F1671,'I wanna go biking'!D$2:D$2000)</f>
        <v>0</v>
      </c>
      <c r="V1671" s="1">
        <f>SUMIF('I wanna go biking'!A$2:A$2000,H1671,'I wanna go biking'!D$2:D$2000)</f>
        <v>0</v>
      </c>
      <c r="W1671">
        <f t="shared" si="290"/>
        <v>0</v>
      </c>
      <c r="X1671">
        <f t="shared" si="291"/>
        <v>0</v>
      </c>
      <c r="Y1671">
        <f t="shared" si="292"/>
        <v>0</v>
      </c>
      <c r="Z1671">
        <f t="shared" si="293"/>
        <v>0</v>
      </c>
      <c r="AA1671">
        <f t="shared" si="294"/>
        <v>0</v>
      </c>
      <c r="AB1671">
        <f t="shared" si="295"/>
        <v>0</v>
      </c>
      <c r="AC1671" s="25">
        <f t="shared" si="296"/>
        <v>0</v>
      </c>
    </row>
    <row r="1672" spans="1:29">
      <c r="A1672">
        <f>'Data Entry'!A1673</f>
        <v>0</v>
      </c>
      <c r="B1672">
        <f>'Data Entry'!B1673</f>
        <v>0</v>
      </c>
      <c r="C1672">
        <f>'Data Entry'!C1673</f>
        <v>0</v>
      </c>
      <c r="D1672">
        <f>'Data Entry'!M1673</f>
        <v>0</v>
      </c>
      <c r="E1672">
        <f>'Data Entry'!N1673</f>
        <v>0</v>
      </c>
      <c r="F1672">
        <f>'Data Entry'!O1673</f>
        <v>0</v>
      </c>
      <c r="G1672">
        <f>'Data Entry'!P1673</f>
        <v>0</v>
      </c>
      <c r="H1672">
        <f>'Data Entry'!Q1673</f>
        <v>0</v>
      </c>
      <c r="I1672">
        <f>'Data Entry'!R1673</f>
        <v>0</v>
      </c>
      <c r="J1672">
        <f t="shared" si="286"/>
        <v>0</v>
      </c>
      <c r="K1672" s="1">
        <f>SUMIFS('I want to cry'!C$2:C$2000,'I want to cry'!$A$2:$A$2000,$B1672,'I want to cry'!$B$2:$B$2000,$C1672)</f>
        <v>0</v>
      </c>
      <c r="L1672" s="1">
        <f>SUMIFS('I want to cry'!D$2:D$2000,'I want to cry'!$A$2:$A$2000,$B1672,'I want to cry'!$B$2:$B$2000,$C1672)</f>
        <v>0</v>
      </c>
      <c r="M1672" s="1">
        <f>SUMIFS('I want to cry'!E$2:E$2000,'I want to cry'!$A$2:$A$2000,$B1672,'I want to cry'!$B$2:$B$2000,$C1672)</f>
        <v>0</v>
      </c>
      <c r="N1672" s="1">
        <f t="shared" si="287"/>
        <v>0</v>
      </c>
      <c r="O1672" s="1">
        <f t="shared" si="288"/>
        <v>0</v>
      </c>
      <c r="P1672" s="1">
        <f t="shared" si="289"/>
        <v>0</v>
      </c>
      <c r="Q1672" s="1">
        <f>SUMIF('I have a blue banner'!A$2:A$2000,D1672,'I have a blue banner'!L$2:L$2000)</f>
        <v>0</v>
      </c>
      <c r="R1672" s="1">
        <f>SUMIF('I have a blue banner'!A$2:A$2000,F1672,'I have a blue banner'!L$2:L$2000)</f>
        <v>0</v>
      </c>
      <c r="S1672" s="1">
        <f>SUMIF('I have a blue banner'!A$2:A$2000,I1672,'I have a blue banner'!L$2:L$2000)</f>
        <v>0</v>
      </c>
      <c r="T1672" s="1">
        <f>SUMIF('I wanna go biking'!A$2:A$1000,D1672,'I wanna go biking'!D$2:D$2000)</f>
        <v>0</v>
      </c>
      <c r="U1672" s="1">
        <f>SUMIF('I wanna go biking'!A$2:A$2000,F1672,'I wanna go biking'!D$2:D$2000)</f>
        <v>0</v>
      </c>
      <c r="V1672" s="1">
        <f>SUMIF('I wanna go biking'!A$2:A$2000,H1672,'I wanna go biking'!D$2:D$2000)</f>
        <v>0</v>
      </c>
      <c r="W1672">
        <f t="shared" si="290"/>
        <v>0</v>
      </c>
      <c r="X1672">
        <f t="shared" si="291"/>
        <v>0</v>
      </c>
      <c r="Y1672">
        <f t="shared" si="292"/>
        <v>0</v>
      </c>
      <c r="Z1672">
        <f t="shared" si="293"/>
        <v>0</v>
      </c>
      <c r="AA1672">
        <f t="shared" si="294"/>
        <v>0</v>
      </c>
      <c r="AB1672">
        <f t="shared" si="295"/>
        <v>0</v>
      </c>
      <c r="AC1672" s="25">
        <f t="shared" si="296"/>
        <v>0</v>
      </c>
    </row>
    <row r="1673" spans="1:29">
      <c r="A1673">
        <f>'Data Entry'!A1674</f>
        <v>0</v>
      </c>
      <c r="B1673">
        <f>'Data Entry'!B1674</f>
        <v>0</v>
      </c>
      <c r="C1673">
        <f>'Data Entry'!C1674</f>
        <v>0</v>
      </c>
      <c r="D1673">
        <f>'Data Entry'!M1674</f>
        <v>0</v>
      </c>
      <c r="E1673">
        <f>'Data Entry'!N1674</f>
        <v>0</v>
      </c>
      <c r="F1673">
        <f>'Data Entry'!O1674</f>
        <v>0</v>
      </c>
      <c r="G1673">
        <f>'Data Entry'!P1674</f>
        <v>0</v>
      </c>
      <c r="H1673">
        <f>'Data Entry'!Q1674</f>
        <v>0</v>
      </c>
      <c r="I1673">
        <f>'Data Entry'!R1674</f>
        <v>0</v>
      </c>
      <c r="J1673">
        <f t="shared" si="286"/>
        <v>0</v>
      </c>
      <c r="K1673" s="1">
        <f>SUMIFS('I want to cry'!C$2:C$2000,'I want to cry'!$A$2:$A$2000,$B1673,'I want to cry'!$B$2:$B$2000,$C1673)</f>
        <v>0</v>
      </c>
      <c r="L1673" s="1">
        <f>SUMIFS('I want to cry'!D$2:D$2000,'I want to cry'!$A$2:$A$2000,$B1673,'I want to cry'!$B$2:$B$2000,$C1673)</f>
        <v>0</v>
      </c>
      <c r="M1673" s="1">
        <f>SUMIFS('I want to cry'!E$2:E$2000,'I want to cry'!$A$2:$A$2000,$B1673,'I want to cry'!$B$2:$B$2000,$C1673)</f>
        <v>0</v>
      </c>
      <c r="N1673" s="1">
        <f t="shared" si="287"/>
        <v>0</v>
      </c>
      <c r="O1673" s="1">
        <f t="shared" si="288"/>
        <v>0</v>
      </c>
      <c r="P1673" s="1">
        <f t="shared" si="289"/>
        <v>0</v>
      </c>
      <c r="Q1673" s="1">
        <f>SUMIF('I have a blue banner'!A$2:A$2000,D1673,'I have a blue banner'!L$2:L$2000)</f>
        <v>0</v>
      </c>
      <c r="R1673" s="1">
        <f>SUMIF('I have a blue banner'!A$2:A$2000,F1673,'I have a blue banner'!L$2:L$2000)</f>
        <v>0</v>
      </c>
      <c r="S1673" s="1">
        <f>SUMIF('I have a blue banner'!A$2:A$2000,I1673,'I have a blue banner'!L$2:L$2000)</f>
        <v>0</v>
      </c>
      <c r="T1673" s="1">
        <f>SUMIF('I wanna go biking'!A$2:A$1000,D1673,'I wanna go biking'!D$2:D$2000)</f>
        <v>0</v>
      </c>
      <c r="U1673" s="1">
        <f>SUMIF('I wanna go biking'!A$2:A$2000,F1673,'I wanna go biking'!D$2:D$2000)</f>
        <v>0</v>
      </c>
      <c r="V1673" s="1">
        <f>SUMIF('I wanna go biking'!A$2:A$2000,H1673,'I wanna go biking'!D$2:D$2000)</f>
        <v>0</v>
      </c>
      <c r="W1673">
        <f t="shared" si="290"/>
        <v>0</v>
      </c>
      <c r="X1673">
        <f t="shared" si="291"/>
        <v>0</v>
      </c>
      <c r="Y1673">
        <f t="shared" si="292"/>
        <v>0</v>
      </c>
      <c r="Z1673">
        <f t="shared" si="293"/>
        <v>0</v>
      </c>
      <c r="AA1673">
        <f t="shared" si="294"/>
        <v>0</v>
      </c>
      <c r="AB1673">
        <f t="shared" si="295"/>
        <v>0</v>
      </c>
      <c r="AC1673" s="25">
        <f t="shared" si="296"/>
        <v>0</v>
      </c>
    </row>
    <row r="1674" spans="1:29">
      <c r="A1674">
        <f>'Data Entry'!A1675</f>
        <v>0</v>
      </c>
      <c r="B1674">
        <f>'Data Entry'!B1675</f>
        <v>0</v>
      </c>
      <c r="C1674">
        <f>'Data Entry'!C1675</f>
        <v>0</v>
      </c>
      <c r="D1674">
        <f>'Data Entry'!M1675</f>
        <v>0</v>
      </c>
      <c r="E1674">
        <f>'Data Entry'!N1675</f>
        <v>0</v>
      </c>
      <c r="F1674">
        <f>'Data Entry'!O1675</f>
        <v>0</v>
      </c>
      <c r="G1674">
        <f>'Data Entry'!P1675</f>
        <v>0</v>
      </c>
      <c r="H1674">
        <f>'Data Entry'!Q1675</f>
        <v>0</v>
      </c>
      <c r="I1674">
        <f>'Data Entry'!R1675</f>
        <v>0</v>
      </c>
      <c r="J1674">
        <f t="shared" si="286"/>
        <v>0</v>
      </c>
      <c r="K1674" s="1">
        <f>SUMIFS('I want to cry'!C$2:C$2000,'I want to cry'!$A$2:$A$2000,$B1674,'I want to cry'!$B$2:$B$2000,$C1674)</f>
        <v>0</v>
      </c>
      <c r="L1674" s="1">
        <f>SUMIFS('I want to cry'!D$2:D$2000,'I want to cry'!$A$2:$A$2000,$B1674,'I want to cry'!$B$2:$B$2000,$C1674)</f>
        <v>0</v>
      </c>
      <c r="M1674" s="1">
        <f>SUMIFS('I want to cry'!E$2:E$2000,'I want to cry'!$A$2:$A$2000,$B1674,'I want to cry'!$B$2:$B$2000,$C1674)</f>
        <v>0</v>
      </c>
      <c r="N1674" s="1">
        <f t="shared" si="287"/>
        <v>0</v>
      </c>
      <c r="O1674" s="1">
        <f t="shared" si="288"/>
        <v>0</v>
      </c>
      <c r="P1674" s="1">
        <f t="shared" si="289"/>
        <v>0</v>
      </c>
      <c r="Q1674" s="1">
        <f>SUMIF('I have a blue banner'!A$2:A$2000,D1674,'I have a blue banner'!L$2:L$2000)</f>
        <v>0</v>
      </c>
      <c r="R1674" s="1">
        <f>SUMIF('I have a blue banner'!A$2:A$2000,F1674,'I have a blue banner'!L$2:L$2000)</f>
        <v>0</v>
      </c>
      <c r="S1674" s="1">
        <f>SUMIF('I have a blue banner'!A$2:A$2000,I1674,'I have a blue banner'!L$2:L$2000)</f>
        <v>0</v>
      </c>
      <c r="T1674" s="1">
        <f>SUMIF('I wanna go biking'!A$2:A$1000,D1674,'I wanna go biking'!D$2:D$2000)</f>
        <v>0</v>
      </c>
      <c r="U1674" s="1">
        <f>SUMIF('I wanna go biking'!A$2:A$2000,F1674,'I wanna go biking'!D$2:D$2000)</f>
        <v>0</v>
      </c>
      <c r="V1674" s="1">
        <f>SUMIF('I wanna go biking'!A$2:A$2000,H1674,'I wanna go biking'!D$2:D$2000)</f>
        <v>0</v>
      </c>
      <c r="W1674">
        <f t="shared" si="290"/>
        <v>0</v>
      </c>
      <c r="X1674">
        <f t="shared" si="291"/>
        <v>0</v>
      </c>
      <c r="Y1674">
        <f t="shared" si="292"/>
        <v>0</v>
      </c>
      <c r="Z1674">
        <f t="shared" si="293"/>
        <v>0</v>
      </c>
      <c r="AA1674">
        <f t="shared" si="294"/>
        <v>0</v>
      </c>
      <c r="AB1674">
        <f t="shared" si="295"/>
        <v>0</v>
      </c>
      <c r="AC1674" s="25">
        <f t="shared" si="296"/>
        <v>0</v>
      </c>
    </row>
    <row r="1675" spans="1:29">
      <c r="A1675">
        <f>'Data Entry'!A1676</f>
        <v>0</v>
      </c>
      <c r="B1675">
        <f>'Data Entry'!B1676</f>
        <v>0</v>
      </c>
      <c r="C1675">
        <f>'Data Entry'!C1676</f>
        <v>0</v>
      </c>
      <c r="D1675">
        <f>'Data Entry'!M1676</f>
        <v>0</v>
      </c>
      <c r="E1675">
        <f>'Data Entry'!N1676</f>
        <v>0</v>
      </c>
      <c r="F1675">
        <f>'Data Entry'!O1676</f>
        <v>0</v>
      </c>
      <c r="G1675">
        <f>'Data Entry'!P1676</f>
        <v>0</v>
      </c>
      <c r="H1675">
        <f>'Data Entry'!Q1676</f>
        <v>0</v>
      </c>
      <c r="I1675">
        <f>'Data Entry'!R1676</f>
        <v>0</v>
      </c>
      <c r="J1675">
        <f t="shared" si="286"/>
        <v>0</v>
      </c>
      <c r="K1675" s="1">
        <f>SUMIFS('I want to cry'!C$2:C$2000,'I want to cry'!$A$2:$A$2000,$B1675,'I want to cry'!$B$2:$B$2000,$C1675)</f>
        <v>0</v>
      </c>
      <c r="L1675" s="1">
        <f>SUMIFS('I want to cry'!D$2:D$2000,'I want to cry'!$A$2:$A$2000,$B1675,'I want to cry'!$B$2:$B$2000,$C1675)</f>
        <v>0</v>
      </c>
      <c r="M1675" s="1">
        <f>SUMIFS('I want to cry'!E$2:E$2000,'I want to cry'!$A$2:$A$2000,$B1675,'I want to cry'!$B$2:$B$2000,$C1675)</f>
        <v>0</v>
      </c>
      <c r="N1675" s="1">
        <f t="shared" si="287"/>
        <v>0</v>
      </c>
      <c r="O1675" s="1">
        <f t="shared" si="288"/>
        <v>0</v>
      </c>
      <c r="P1675" s="1">
        <f t="shared" si="289"/>
        <v>0</v>
      </c>
      <c r="Q1675" s="1">
        <f>SUMIF('I have a blue banner'!A$2:A$2000,D1675,'I have a blue banner'!L$2:L$2000)</f>
        <v>0</v>
      </c>
      <c r="R1675" s="1">
        <f>SUMIF('I have a blue banner'!A$2:A$2000,F1675,'I have a blue banner'!L$2:L$2000)</f>
        <v>0</v>
      </c>
      <c r="S1675" s="1">
        <f>SUMIF('I have a blue banner'!A$2:A$2000,I1675,'I have a blue banner'!L$2:L$2000)</f>
        <v>0</v>
      </c>
      <c r="T1675" s="1">
        <f>SUMIF('I wanna go biking'!A$2:A$1000,D1675,'I wanna go biking'!D$2:D$2000)</f>
        <v>0</v>
      </c>
      <c r="U1675" s="1">
        <f>SUMIF('I wanna go biking'!A$2:A$2000,F1675,'I wanna go biking'!D$2:D$2000)</f>
        <v>0</v>
      </c>
      <c r="V1675" s="1">
        <f>SUMIF('I wanna go biking'!A$2:A$2000,H1675,'I wanna go biking'!D$2:D$2000)</f>
        <v>0</v>
      </c>
      <c r="W1675">
        <f t="shared" si="290"/>
        <v>0</v>
      </c>
      <c r="X1675">
        <f t="shared" si="291"/>
        <v>0</v>
      </c>
      <c r="Y1675">
        <f t="shared" si="292"/>
        <v>0</v>
      </c>
      <c r="Z1675">
        <f t="shared" si="293"/>
        <v>0</v>
      </c>
      <c r="AA1675">
        <f t="shared" si="294"/>
        <v>0</v>
      </c>
      <c r="AB1675">
        <f t="shared" si="295"/>
        <v>0</v>
      </c>
      <c r="AC1675" s="25">
        <f t="shared" si="296"/>
        <v>0</v>
      </c>
    </row>
    <row r="1676" spans="1:29">
      <c r="A1676">
        <f>'Data Entry'!A1677</f>
        <v>0</v>
      </c>
      <c r="B1676">
        <f>'Data Entry'!B1677</f>
        <v>0</v>
      </c>
      <c r="C1676">
        <f>'Data Entry'!C1677</f>
        <v>0</v>
      </c>
      <c r="D1676">
        <f>'Data Entry'!M1677</f>
        <v>0</v>
      </c>
      <c r="E1676">
        <f>'Data Entry'!N1677</f>
        <v>0</v>
      </c>
      <c r="F1676">
        <f>'Data Entry'!O1677</f>
        <v>0</v>
      </c>
      <c r="G1676">
        <f>'Data Entry'!P1677</f>
        <v>0</v>
      </c>
      <c r="H1676">
        <f>'Data Entry'!Q1677</f>
        <v>0</v>
      </c>
      <c r="I1676">
        <f>'Data Entry'!R1677</f>
        <v>0</v>
      </c>
      <c r="J1676">
        <f t="shared" si="286"/>
        <v>0</v>
      </c>
      <c r="K1676" s="1">
        <f>SUMIFS('I want to cry'!C$2:C$2000,'I want to cry'!$A$2:$A$2000,$B1676,'I want to cry'!$B$2:$B$2000,$C1676)</f>
        <v>0</v>
      </c>
      <c r="L1676" s="1">
        <f>SUMIFS('I want to cry'!D$2:D$2000,'I want to cry'!$A$2:$A$2000,$B1676,'I want to cry'!$B$2:$B$2000,$C1676)</f>
        <v>0</v>
      </c>
      <c r="M1676" s="1">
        <f>SUMIFS('I want to cry'!E$2:E$2000,'I want to cry'!$A$2:$A$2000,$B1676,'I want to cry'!$B$2:$B$2000,$C1676)</f>
        <v>0</v>
      </c>
      <c r="N1676" s="1">
        <f t="shared" si="287"/>
        <v>0</v>
      </c>
      <c r="O1676" s="1">
        <f t="shared" si="288"/>
        <v>0</v>
      </c>
      <c r="P1676" s="1">
        <f t="shared" si="289"/>
        <v>0</v>
      </c>
      <c r="Q1676" s="1">
        <f>SUMIF('I have a blue banner'!A$2:A$2000,D1676,'I have a blue banner'!L$2:L$2000)</f>
        <v>0</v>
      </c>
      <c r="R1676" s="1">
        <f>SUMIF('I have a blue banner'!A$2:A$2000,F1676,'I have a blue banner'!L$2:L$2000)</f>
        <v>0</v>
      </c>
      <c r="S1676" s="1">
        <f>SUMIF('I have a blue banner'!A$2:A$2000,I1676,'I have a blue banner'!L$2:L$2000)</f>
        <v>0</v>
      </c>
      <c r="T1676" s="1">
        <f>SUMIF('I wanna go biking'!A$2:A$1000,D1676,'I wanna go biking'!D$2:D$2000)</f>
        <v>0</v>
      </c>
      <c r="U1676" s="1">
        <f>SUMIF('I wanna go biking'!A$2:A$2000,F1676,'I wanna go biking'!D$2:D$2000)</f>
        <v>0</v>
      </c>
      <c r="V1676" s="1">
        <f>SUMIF('I wanna go biking'!A$2:A$2000,H1676,'I wanna go biking'!D$2:D$2000)</f>
        <v>0</v>
      </c>
      <c r="W1676">
        <f t="shared" si="290"/>
        <v>0</v>
      </c>
      <c r="X1676">
        <f t="shared" si="291"/>
        <v>0</v>
      </c>
      <c r="Y1676">
        <f t="shared" si="292"/>
        <v>0</v>
      </c>
      <c r="Z1676">
        <f t="shared" si="293"/>
        <v>0</v>
      </c>
      <c r="AA1676">
        <f t="shared" si="294"/>
        <v>0</v>
      </c>
      <c r="AB1676">
        <f t="shared" si="295"/>
        <v>0</v>
      </c>
      <c r="AC1676" s="25">
        <f t="shared" si="296"/>
        <v>0</v>
      </c>
    </row>
    <row r="1677" spans="1:29">
      <c r="A1677">
        <f>'Data Entry'!A1678</f>
        <v>0</v>
      </c>
      <c r="B1677">
        <f>'Data Entry'!B1678</f>
        <v>0</v>
      </c>
      <c r="C1677">
        <f>'Data Entry'!C1678</f>
        <v>0</v>
      </c>
      <c r="D1677">
        <f>'Data Entry'!M1678</f>
        <v>0</v>
      </c>
      <c r="E1677">
        <f>'Data Entry'!N1678</f>
        <v>0</v>
      </c>
      <c r="F1677">
        <f>'Data Entry'!O1678</f>
        <v>0</v>
      </c>
      <c r="G1677">
        <f>'Data Entry'!P1678</f>
        <v>0</v>
      </c>
      <c r="H1677">
        <f>'Data Entry'!Q1678</f>
        <v>0</v>
      </c>
      <c r="I1677">
        <f>'Data Entry'!R1678</f>
        <v>0</v>
      </c>
      <c r="J1677">
        <f t="shared" si="286"/>
        <v>0</v>
      </c>
      <c r="K1677" s="1">
        <f>SUMIFS('I want to cry'!C$2:C$2000,'I want to cry'!$A$2:$A$2000,$B1677,'I want to cry'!$B$2:$B$2000,$C1677)</f>
        <v>0</v>
      </c>
      <c r="L1677" s="1">
        <f>SUMIFS('I want to cry'!D$2:D$2000,'I want to cry'!$A$2:$A$2000,$B1677,'I want to cry'!$B$2:$B$2000,$C1677)</f>
        <v>0</v>
      </c>
      <c r="M1677" s="1">
        <f>SUMIFS('I want to cry'!E$2:E$2000,'I want to cry'!$A$2:$A$2000,$B1677,'I want to cry'!$B$2:$B$2000,$C1677)</f>
        <v>0</v>
      </c>
      <c r="N1677" s="1">
        <f t="shared" si="287"/>
        <v>0</v>
      </c>
      <c r="O1677" s="1">
        <f t="shared" si="288"/>
        <v>0</v>
      </c>
      <c r="P1677" s="1">
        <f t="shared" si="289"/>
        <v>0</v>
      </c>
      <c r="Q1677" s="1">
        <f>SUMIF('I have a blue banner'!A$2:A$2000,D1677,'I have a blue banner'!L$2:L$2000)</f>
        <v>0</v>
      </c>
      <c r="R1677" s="1">
        <f>SUMIF('I have a blue banner'!A$2:A$2000,F1677,'I have a blue banner'!L$2:L$2000)</f>
        <v>0</v>
      </c>
      <c r="S1677" s="1">
        <f>SUMIF('I have a blue banner'!A$2:A$2000,I1677,'I have a blue banner'!L$2:L$2000)</f>
        <v>0</v>
      </c>
      <c r="T1677" s="1">
        <f>SUMIF('I wanna go biking'!A$2:A$1000,D1677,'I wanna go biking'!D$2:D$2000)</f>
        <v>0</v>
      </c>
      <c r="U1677" s="1">
        <f>SUMIF('I wanna go biking'!A$2:A$2000,F1677,'I wanna go biking'!D$2:D$2000)</f>
        <v>0</v>
      </c>
      <c r="V1677" s="1">
        <f>SUMIF('I wanna go biking'!A$2:A$2000,H1677,'I wanna go biking'!D$2:D$2000)</f>
        <v>0</v>
      </c>
      <c r="W1677">
        <f t="shared" si="290"/>
        <v>0</v>
      </c>
      <c r="X1677">
        <f t="shared" si="291"/>
        <v>0</v>
      </c>
      <c r="Y1677">
        <f t="shared" si="292"/>
        <v>0</v>
      </c>
      <c r="Z1677">
        <f t="shared" si="293"/>
        <v>0</v>
      </c>
      <c r="AA1677">
        <f t="shared" si="294"/>
        <v>0</v>
      </c>
      <c r="AB1677">
        <f t="shared" si="295"/>
        <v>0</v>
      </c>
      <c r="AC1677" s="25">
        <f t="shared" si="296"/>
        <v>0</v>
      </c>
    </row>
    <row r="1678" spans="1:29">
      <c r="A1678">
        <f>'Data Entry'!A1679</f>
        <v>0</v>
      </c>
      <c r="B1678">
        <f>'Data Entry'!B1679</f>
        <v>0</v>
      </c>
      <c r="C1678">
        <f>'Data Entry'!C1679</f>
        <v>0</v>
      </c>
      <c r="D1678">
        <f>'Data Entry'!M1679</f>
        <v>0</v>
      </c>
      <c r="E1678">
        <f>'Data Entry'!N1679</f>
        <v>0</v>
      </c>
      <c r="F1678">
        <f>'Data Entry'!O1679</f>
        <v>0</v>
      </c>
      <c r="G1678">
        <f>'Data Entry'!P1679</f>
        <v>0</v>
      </c>
      <c r="H1678">
        <f>'Data Entry'!Q1679</f>
        <v>0</v>
      </c>
      <c r="I1678">
        <f>'Data Entry'!R1679</f>
        <v>0</v>
      </c>
      <c r="J1678">
        <f t="shared" si="286"/>
        <v>0</v>
      </c>
      <c r="K1678" s="1">
        <f>SUMIFS('I want to cry'!C$2:C$2000,'I want to cry'!$A$2:$A$2000,$B1678,'I want to cry'!$B$2:$B$2000,$C1678)</f>
        <v>0</v>
      </c>
      <c r="L1678" s="1">
        <f>SUMIFS('I want to cry'!D$2:D$2000,'I want to cry'!$A$2:$A$2000,$B1678,'I want to cry'!$B$2:$B$2000,$C1678)</f>
        <v>0</v>
      </c>
      <c r="M1678" s="1">
        <f>SUMIFS('I want to cry'!E$2:E$2000,'I want to cry'!$A$2:$A$2000,$B1678,'I want to cry'!$B$2:$B$2000,$C1678)</f>
        <v>0</v>
      </c>
      <c r="N1678" s="1">
        <f t="shared" si="287"/>
        <v>0</v>
      </c>
      <c r="O1678" s="1">
        <f t="shared" si="288"/>
        <v>0</v>
      </c>
      <c r="P1678" s="1">
        <f t="shared" si="289"/>
        <v>0</v>
      </c>
      <c r="Q1678" s="1">
        <f>SUMIF('I have a blue banner'!A$2:A$2000,D1678,'I have a blue banner'!L$2:L$2000)</f>
        <v>0</v>
      </c>
      <c r="R1678" s="1">
        <f>SUMIF('I have a blue banner'!A$2:A$2000,F1678,'I have a blue banner'!L$2:L$2000)</f>
        <v>0</v>
      </c>
      <c r="S1678" s="1">
        <f>SUMIF('I have a blue banner'!A$2:A$2000,I1678,'I have a blue banner'!L$2:L$2000)</f>
        <v>0</v>
      </c>
      <c r="T1678" s="1">
        <f>SUMIF('I wanna go biking'!A$2:A$1000,D1678,'I wanna go biking'!D$2:D$2000)</f>
        <v>0</v>
      </c>
      <c r="U1678" s="1">
        <f>SUMIF('I wanna go biking'!A$2:A$2000,F1678,'I wanna go biking'!D$2:D$2000)</f>
        <v>0</v>
      </c>
      <c r="V1678" s="1">
        <f>SUMIF('I wanna go biking'!A$2:A$2000,H1678,'I wanna go biking'!D$2:D$2000)</f>
        <v>0</v>
      </c>
      <c r="W1678">
        <f t="shared" si="290"/>
        <v>0</v>
      </c>
      <c r="X1678">
        <f t="shared" si="291"/>
        <v>0</v>
      </c>
      <c r="Y1678">
        <f t="shared" si="292"/>
        <v>0</v>
      </c>
      <c r="Z1678">
        <f t="shared" si="293"/>
        <v>0</v>
      </c>
      <c r="AA1678">
        <f t="shared" si="294"/>
        <v>0</v>
      </c>
      <c r="AB1678">
        <f t="shared" si="295"/>
        <v>0</v>
      </c>
      <c r="AC1678" s="25">
        <f t="shared" si="296"/>
        <v>0</v>
      </c>
    </row>
    <row r="1679" spans="1:29">
      <c r="A1679">
        <f>'Data Entry'!A1680</f>
        <v>0</v>
      </c>
      <c r="B1679">
        <f>'Data Entry'!B1680</f>
        <v>0</v>
      </c>
      <c r="C1679">
        <f>'Data Entry'!C1680</f>
        <v>0</v>
      </c>
      <c r="D1679">
        <f>'Data Entry'!M1680</f>
        <v>0</v>
      </c>
      <c r="E1679">
        <f>'Data Entry'!N1680</f>
        <v>0</v>
      </c>
      <c r="F1679">
        <f>'Data Entry'!O1680</f>
        <v>0</v>
      </c>
      <c r="G1679">
        <f>'Data Entry'!P1680</f>
        <v>0</v>
      </c>
      <c r="H1679">
        <f>'Data Entry'!Q1680</f>
        <v>0</v>
      </c>
      <c r="I1679">
        <f>'Data Entry'!R1680</f>
        <v>0</v>
      </c>
      <c r="J1679">
        <f t="shared" si="286"/>
        <v>0</v>
      </c>
      <c r="K1679" s="1">
        <f>SUMIFS('I want to cry'!C$2:C$2000,'I want to cry'!$A$2:$A$2000,$B1679,'I want to cry'!$B$2:$B$2000,$C1679)</f>
        <v>0</v>
      </c>
      <c r="L1679" s="1">
        <f>SUMIFS('I want to cry'!D$2:D$2000,'I want to cry'!$A$2:$A$2000,$B1679,'I want to cry'!$B$2:$B$2000,$C1679)</f>
        <v>0</v>
      </c>
      <c r="M1679" s="1">
        <f>SUMIFS('I want to cry'!E$2:E$2000,'I want to cry'!$A$2:$A$2000,$B1679,'I want to cry'!$B$2:$B$2000,$C1679)</f>
        <v>0</v>
      </c>
      <c r="N1679" s="1">
        <f t="shared" si="287"/>
        <v>0</v>
      </c>
      <c r="O1679" s="1">
        <f t="shared" si="288"/>
        <v>0</v>
      </c>
      <c r="P1679" s="1">
        <f t="shared" si="289"/>
        <v>0</v>
      </c>
      <c r="Q1679" s="1">
        <f>SUMIF('I have a blue banner'!A$2:A$2000,D1679,'I have a blue banner'!L$2:L$2000)</f>
        <v>0</v>
      </c>
      <c r="R1679" s="1">
        <f>SUMIF('I have a blue banner'!A$2:A$2000,F1679,'I have a blue banner'!L$2:L$2000)</f>
        <v>0</v>
      </c>
      <c r="S1679" s="1">
        <f>SUMIF('I have a blue banner'!A$2:A$2000,I1679,'I have a blue banner'!L$2:L$2000)</f>
        <v>0</v>
      </c>
      <c r="T1679" s="1">
        <f>SUMIF('I wanna go biking'!A$2:A$1000,D1679,'I wanna go biking'!D$2:D$2000)</f>
        <v>0</v>
      </c>
      <c r="U1679" s="1">
        <f>SUMIF('I wanna go biking'!A$2:A$2000,F1679,'I wanna go biking'!D$2:D$2000)</f>
        <v>0</v>
      </c>
      <c r="V1679" s="1">
        <f>SUMIF('I wanna go biking'!A$2:A$2000,H1679,'I wanna go biking'!D$2:D$2000)</f>
        <v>0</v>
      </c>
      <c r="W1679">
        <f t="shared" si="290"/>
        <v>0</v>
      </c>
      <c r="X1679">
        <f t="shared" si="291"/>
        <v>0</v>
      </c>
      <c r="Y1679">
        <f t="shared" si="292"/>
        <v>0</v>
      </c>
      <c r="Z1679">
        <f t="shared" si="293"/>
        <v>0</v>
      </c>
      <c r="AA1679">
        <f t="shared" si="294"/>
        <v>0</v>
      </c>
      <c r="AB1679">
        <f t="shared" si="295"/>
        <v>0</v>
      </c>
      <c r="AC1679" s="25">
        <f t="shared" si="296"/>
        <v>0</v>
      </c>
    </row>
    <row r="1680" spans="1:29">
      <c r="A1680">
        <f>'Data Entry'!A1681</f>
        <v>0</v>
      </c>
      <c r="B1680">
        <f>'Data Entry'!B1681</f>
        <v>0</v>
      </c>
      <c r="C1680">
        <f>'Data Entry'!C1681</f>
        <v>0</v>
      </c>
      <c r="D1680">
        <f>'Data Entry'!M1681</f>
        <v>0</v>
      </c>
      <c r="E1680">
        <f>'Data Entry'!N1681</f>
        <v>0</v>
      </c>
      <c r="F1680">
        <f>'Data Entry'!O1681</f>
        <v>0</v>
      </c>
      <c r="G1680">
        <f>'Data Entry'!P1681</f>
        <v>0</v>
      </c>
      <c r="H1680">
        <f>'Data Entry'!Q1681</f>
        <v>0</v>
      </c>
      <c r="I1680">
        <f>'Data Entry'!R1681</f>
        <v>0</v>
      </c>
      <c r="J1680">
        <f t="shared" si="286"/>
        <v>0</v>
      </c>
      <c r="K1680" s="1">
        <f>SUMIFS('I want to cry'!C$2:C$2000,'I want to cry'!$A$2:$A$2000,$B1680,'I want to cry'!$B$2:$B$2000,$C1680)</f>
        <v>0</v>
      </c>
      <c r="L1680" s="1">
        <f>SUMIFS('I want to cry'!D$2:D$2000,'I want to cry'!$A$2:$A$2000,$B1680,'I want to cry'!$B$2:$B$2000,$C1680)</f>
        <v>0</v>
      </c>
      <c r="M1680" s="1">
        <f>SUMIFS('I want to cry'!E$2:E$2000,'I want to cry'!$A$2:$A$2000,$B1680,'I want to cry'!$B$2:$B$2000,$C1680)</f>
        <v>0</v>
      </c>
      <c r="N1680" s="1">
        <f t="shared" si="287"/>
        <v>0</v>
      </c>
      <c r="O1680" s="1">
        <f t="shared" si="288"/>
        <v>0</v>
      </c>
      <c r="P1680" s="1">
        <f t="shared" si="289"/>
        <v>0</v>
      </c>
      <c r="Q1680" s="1">
        <f>SUMIF('I have a blue banner'!A$2:A$2000,D1680,'I have a blue banner'!L$2:L$2000)</f>
        <v>0</v>
      </c>
      <c r="R1680" s="1">
        <f>SUMIF('I have a blue banner'!A$2:A$2000,F1680,'I have a blue banner'!L$2:L$2000)</f>
        <v>0</v>
      </c>
      <c r="S1680" s="1">
        <f>SUMIF('I have a blue banner'!A$2:A$2000,I1680,'I have a blue banner'!L$2:L$2000)</f>
        <v>0</v>
      </c>
      <c r="T1680" s="1">
        <f>SUMIF('I wanna go biking'!A$2:A$1000,D1680,'I wanna go biking'!D$2:D$2000)</f>
        <v>0</v>
      </c>
      <c r="U1680" s="1">
        <f>SUMIF('I wanna go biking'!A$2:A$2000,F1680,'I wanna go biking'!D$2:D$2000)</f>
        <v>0</v>
      </c>
      <c r="V1680" s="1">
        <f>SUMIF('I wanna go biking'!A$2:A$2000,H1680,'I wanna go biking'!D$2:D$2000)</f>
        <v>0</v>
      </c>
      <c r="W1680">
        <f t="shared" si="290"/>
        <v>0</v>
      </c>
      <c r="X1680">
        <f t="shared" si="291"/>
        <v>0</v>
      </c>
      <c r="Y1680">
        <f t="shared" si="292"/>
        <v>0</v>
      </c>
      <c r="Z1680">
        <f t="shared" si="293"/>
        <v>0</v>
      </c>
      <c r="AA1680">
        <f t="shared" si="294"/>
        <v>0</v>
      </c>
      <c r="AB1680">
        <f t="shared" si="295"/>
        <v>0</v>
      </c>
      <c r="AC1680" s="25">
        <f t="shared" si="296"/>
        <v>0</v>
      </c>
    </row>
    <row r="1681" spans="1:29">
      <c r="A1681">
        <f>'Data Entry'!A1682</f>
        <v>0</v>
      </c>
      <c r="B1681">
        <f>'Data Entry'!B1682</f>
        <v>0</v>
      </c>
      <c r="C1681">
        <f>'Data Entry'!C1682</f>
        <v>0</v>
      </c>
      <c r="D1681">
        <f>'Data Entry'!M1682</f>
        <v>0</v>
      </c>
      <c r="E1681">
        <f>'Data Entry'!N1682</f>
        <v>0</v>
      </c>
      <c r="F1681">
        <f>'Data Entry'!O1682</f>
        <v>0</v>
      </c>
      <c r="G1681">
        <f>'Data Entry'!P1682</f>
        <v>0</v>
      </c>
      <c r="H1681">
        <f>'Data Entry'!Q1682</f>
        <v>0</v>
      </c>
      <c r="I1681">
        <f>'Data Entry'!R1682</f>
        <v>0</v>
      </c>
      <c r="J1681">
        <f t="shared" si="286"/>
        <v>0</v>
      </c>
      <c r="K1681" s="1">
        <f>SUMIFS('I want to cry'!C$2:C$2000,'I want to cry'!$A$2:$A$2000,$B1681,'I want to cry'!$B$2:$B$2000,$C1681)</f>
        <v>0</v>
      </c>
      <c r="L1681" s="1">
        <f>SUMIFS('I want to cry'!D$2:D$2000,'I want to cry'!$A$2:$A$2000,$B1681,'I want to cry'!$B$2:$B$2000,$C1681)</f>
        <v>0</v>
      </c>
      <c r="M1681" s="1">
        <f>SUMIFS('I want to cry'!E$2:E$2000,'I want to cry'!$A$2:$A$2000,$B1681,'I want to cry'!$B$2:$B$2000,$C1681)</f>
        <v>0</v>
      </c>
      <c r="N1681" s="1">
        <f t="shared" si="287"/>
        <v>0</v>
      </c>
      <c r="O1681" s="1">
        <f t="shared" si="288"/>
        <v>0</v>
      </c>
      <c r="P1681" s="1">
        <f t="shared" si="289"/>
        <v>0</v>
      </c>
      <c r="Q1681" s="1">
        <f>SUMIF('I have a blue banner'!A$2:A$2000,D1681,'I have a blue banner'!L$2:L$2000)</f>
        <v>0</v>
      </c>
      <c r="R1681" s="1">
        <f>SUMIF('I have a blue banner'!A$2:A$2000,F1681,'I have a blue banner'!L$2:L$2000)</f>
        <v>0</v>
      </c>
      <c r="S1681" s="1">
        <f>SUMIF('I have a blue banner'!A$2:A$2000,I1681,'I have a blue banner'!L$2:L$2000)</f>
        <v>0</v>
      </c>
      <c r="T1681" s="1">
        <f>SUMIF('I wanna go biking'!A$2:A$1000,D1681,'I wanna go biking'!D$2:D$2000)</f>
        <v>0</v>
      </c>
      <c r="U1681" s="1">
        <f>SUMIF('I wanna go biking'!A$2:A$2000,F1681,'I wanna go biking'!D$2:D$2000)</f>
        <v>0</v>
      </c>
      <c r="V1681" s="1">
        <f>SUMIF('I wanna go biking'!A$2:A$2000,H1681,'I wanna go biking'!D$2:D$2000)</f>
        <v>0</v>
      </c>
      <c r="W1681">
        <f t="shared" si="290"/>
        <v>0</v>
      </c>
      <c r="X1681">
        <f t="shared" si="291"/>
        <v>0</v>
      </c>
      <c r="Y1681">
        <f t="shared" si="292"/>
        <v>0</v>
      </c>
      <c r="Z1681">
        <f t="shared" si="293"/>
        <v>0</v>
      </c>
      <c r="AA1681">
        <f t="shared" si="294"/>
        <v>0</v>
      </c>
      <c r="AB1681">
        <f t="shared" si="295"/>
        <v>0</v>
      </c>
      <c r="AC1681" s="25">
        <f t="shared" si="296"/>
        <v>0</v>
      </c>
    </row>
    <row r="1682" spans="1:29">
      <c r="A1682">
        <f>'Data Entry'!A1683</f>
        <v>0</v>
      </c>
      <c r="B1682">
        <f>'Data Entry'!B1683</f>
        <v>0</v>
      </c>
      <c r="C1682">
        <f>'Data Entry'!C1683</f>
        <v>0</v>
      </c>
      <c r="D1682">
        <f>'Data Entry'!M1683</f>
        <v>0</v>
      </c>
      <c r="E1682">
        <f>'Data Entry'!N1683</f>
        <v>0</v>
      </c>
      <c r="F1682">
        <f>'Data Entry'!O1683</f>
        <v>0</v>
      </c>
      <c r="G1682">
        <f>'Data Entry'!P1683</f>
        <v>0</v>
      </c>
      <c r="H1682">
        <f>'Data Entry'!Q1683</f>
        <v>0</v>
      </c>
      <c r="I1682">
        <f>'Data Entry'!R1683</f>
        <v>0</v>
      </c>
      <c r="J1682">
        <f t="shared" si="286"/>
        <v>0</v>
      </c>
      <c r="K1682" s="1">
        <f>SUMIFS('I want to cry'!C$2:C$2000,'I want to cry'!$A$2:$A$2000,$B1682,'I want to cry'!$B$2:$B$2000,$C1682)</f>
        <v>0</v>
      </c>
      <c r="L1682" s="1">
        <f>SUMIFS('I want to cry'!D$2:D$2000,'I want to cry'!$A$2:$A$2000,$B1682,'I want to cry'!$B$2:$B$2000,$C1682)</f>
        <v>0</v>
      </c>
      <c r="M1682" s="1">
        <f>SUMIFS('I want to cry'!E$2:E$2000,'I want to cry'!$A$2:$A$2000,$B1682,'I want to cry'!$B$2:$B$2000,$C1682)</f>
        <v>0</v>
      </c>
      <c r="N1682" s="1">
        <f t="shared" si="287"/>
        <v>0</v>
      </c>
      <c r="O1682" s="1">
        <f t="shared" si="288"/>
        <v>0</v>
      </c>
      <c r="P1682" s="1">
        <f t="shared" si="289"/>
        <v>0</v>
      </c>
      <c r="Q1682" s="1">
        <f>SUMIF('I have a blue banner'!A$2:A$2000,D1682,'I have a blue banner'!L$2:L$2000)</f>
        <v>0</v>
      </c>
      <c r="R1682" s="1">
        <f>SUMIF('I have a blue banner'!A$2:A$2000,F1682,'I have a blue banner'!L$2:L$2000)</f>
        <v>0</v>
      </c>
      <c r="S1682" s="1">
        <f>SUMIF('I have a blue banner'!A$2:A$2000,I1682,'I have a blue banner'!L$2:L$2000)</f>
        <v>0</v>
      </c>
      <c r="T1682" s="1">
        <f>SUMIF('I wanna go biking'!A$2:A$1000,D1682,'I wanna go biking'!D$2:D$2000)</f>
        <v>0</v>
      </c>
      <c r="U1682" s="1">
        <f>SUMIF('I wanna go biking'!A$2:A$2000,F1682,'I wanna go biking'!D$2:D$2000)</f>
        <v>0</v>
      </c>
      <c r="V1682" s="1">
        <f>SUMIF('I wanna go biking'!A$2:A$2000,H1682,'I wanna go biking'!D$2:D$2000)</f>
        <v>0</v>
      </c>
      <c r="W1682">
        <f t="shared" si="290"/>
        <v>0</v>
      </c>
      <c r="X1682">
        <f t="shared" si="291"/>
        <v>0</v>
      </c>
      <c r="Y1682">
        <f t="shared" si="292"/>
        <v>0</v>
      </c>
      <c r="Z1682">
        <f t="shared" si="293"/>
        <v>0</v>
      </c>
      <c r="AA1682">
        <f t="shared" si="294"/>
        <v>0</v>
      </c>
      <c r="AB1682">
        <f t="shared" si="295"/>
        <v>0</v>
      </c>
      <c r="AC1682" s="25">
        <f t="shared" si="296"/>
        <v>0</v>
      </c>
    </row>
    <row r="1683" spans="1:29">
      <c r="A1683">
        <f>'Data Entry'!A1684</f>
        <v>0</v>
      </c>
      <c r="B1683">
        <f>'Data Entry'!B1684</f>
        <v>0</v>
      </c>
      <c r="C1683">
        <f>'Data Entry'!C1684</f>
        <v>0</v>
      </c>
      <c r="D1683">
        <f>'Data Entry'!M1684</f>
        <v>0</v>
      </c>
      <c r="E1683">
        <f>'Data Entry'!N1684</f>
        <v>0</v>
      </c>
      <c r="F1683">
        <f>'Data Entry'!O1684</f>
        <v>0</v>
      </c>
      <c r="G1683">
        <f>'Data Entry'!P1684</f>
        <v>0</v>
      </c>
      <c r="H1683">
        <f>'Data Entry'!Q1684</f>
        <v>0</v>
      </c>
      <c r="I1683">
        <f>'Data Entry'!R1684</f>
        <v>0</v>
      </c>
      <c r="J1683">
        <f t="shared" si="286"/>
        <v>0</v>
      </c>
      <c r="K1683" s="1">
        <f>SUMIFS('I want to cry'!C$2:C$2000,'I want to cry'!$A$2:$A$2000,$B1683,'I want to cry'!$B$2:$B$2000,$C1683)</f>
        <v>0</v>
      </c>
      <c r="L1683" s="1">
        <f>SUMIFS('I want to cry'!D$2:D$2000,'I want to cry'!$A$2:$A$2000,$B1683,'I want to cry'!$B$2:$B$2000,$C1683)</f>
        <v>0</v>
      </c>
      <c r="M1683" s="1">
        <f>SUMIFS('I want to cry'!E$2:E$2000,'I want to cry'!$A$2:$A$2000,$B1683,'I want to cry'!$B$2:$B$2000,$C1683)</f>
        <v>0</v>
      </c>
      <c r="N1683" s="1">
        <f t="shared" si="287"/>
        <v>0</v>
      </c>
      <c r="O1683" s="1">
        <f t="shared" si="288"/>
        <v>0</v>
      </c>
      <c r="P1683" s="1">
        <f t="shared" si="289"/>
        <v>0</v>
      </c>
      <c r="Q1683" s="1">
        <f>SUMIF('I have a blue banner'!A$2:A$2000,D1683,'I have a blue banner'!L$2:L$2000)</f>
        <v>0</v>
      </c>
      <c r="R1683" s="1">
        <f>SUMIF('I have a blue banner'!A$2:A$2000,F1683,'I have a blue banner'!L$2:L$2000)</f>
        <v>0</v>
      </c>
      <c r="S1683" s="1">
        <f>SUMIF('I have a blue banner'!A$2:A$2000,I1683,'I have a blue banner'!L$2:L$2000)</f>
        <v>0</v>
      </c>
      <c r="T1683" s="1">
        <f>SUMIF('I wanna go biking'!A$2:A$1000,D1683,'I wanna go biking'!D$2:D$2000)</f>
        <v>0</v>
      </c>
      <c r="U1683" s="1">
        <f>SUMIF('I wanna go biking'!A$2:A$2000,F1683,'I wanna go biking'!D$2:D$2000)</f>
        <v>0</v>
      </c>
      <c r="V1683" s="1">
        <f>SUMIF('I wanna go biking'!A$2:A$2000,H1683,'I wanna go biking'!D$2:D$2000)</f>
        <v>0</v>
      </c>
      <c r="W1683">
        <f t="shared" si="290"/>
        <v>0</v>
      </c>
      <c r="X1683">
        <f t="shared" si="291"/>
        <v>0</v>
      </c>
      <c r="Y1683">
        <f t="shared" si="292"/>
        <v>0</v>
      </c>
      <c r="Z1683">
        <f t="shared" si="293"/>
        <v>0</v>
      </c>
      <c r="AA1683">
        <f t="shared" si="294"/>
        <v>0</v>
      </c>
      <c r="AB1683">
        <f t="shared" si="295"/>
        <v>0</v>
      </c>
      <c r="AC1683" s="25">
        <f t="shared" si="296"/>
        <v>0</v>
      </c>
    </row>
    <row r="1684" spans="1:29">
      <c r="A1684">
        <f>'Data Entry'!A1685</f>
        <v>0</v>
      </c>
      <c r="B1684">
        <f>'Data Entry'!B1685</f>
        <v>0</v>
      </c>
      <c r="C1684">
        <f>'Data Entry'!C1685</f>
        <v>0</v>
      </c>
      <c r="D1684">
        <f>'Data Entry'!M1685</f>
        <v>0</v>
      </c>
      <c r="E1684">
        <f>'Data Entry'!N1685</f>
        <v>0</v>
      </c>
      <c r="F1684">
        <f>'Data Entry'!O1685</f>
        <v>0</v>
      </c>
      <c r="G1684">
        <f>'Data Entry'!P1685</f>
        <v>0</v>
      </c>
      <c r="H1684">
        <f>'Data Entry'!Q1685</f>
        <v>0</v>
      </c>
      <c r="I1684">
        <f>'Data Entry'!R1685</f>
        <v>0</v>
      </c>
      <c r="J1684">
        <f t="shared" si="286"/>
        <v>0</v>
      </c>
      <c r="K1684" s="1">
        <f>SUMIFS('I want to cry'!C$2:C$2000,'I want to cry'!$A$2:$A$2000,$B1684,'I want to cry'!$B$2:$B$2000,$C1684)</f>
        <v>0</v>
      </c>
      <c r="L1684" s="1">
        <f>SUMIFS('I want to cry'!D$2:D$2000,'I want to cry'!$A$2:$A$2000,$B1684,'I want to cry'!$B$2:$B$2000,$C1684)</f>
        <v>0</v>
      </c>
      <c r="M1684" s="1">
        <f>SUMIFS('I want to cry'!E$2:E$2000,'I want to cry'!$A$2:$A$2000,$B1684,'I want to cry'!$B$2:$B$2000,$C1684)</f>
        <v>0</v>
      </c>
      <c r="N1684" s="1">
        <f t="shared" si="287"/>
        <v>0</v>
      </c>
      <c r="O1684" s="1">
        <f t="shared" si="288"/>
        <v>0</v>
      </c>
      <c r="P1684" s="1">
        <f t="shared" si="289"/>
        <v>0</v>
      </c>
      <c r="Q1684" s="1">
        <f>SUMIF('I have a blue banner'!A$2:A$2000,D1684,'I have a blue banner'!L$2:L$2000)</f>
        <v>0</v>
      </c>
      <c r="R1684" s="1">
        <f>SUMIF('I have a blue banner'!A$2:A$2000,F1684,'I have a blue banner'!L$2:L$2000)</f>
        <v>0</v>
      </c>
      <c r="S1684" s="1">
        <f>SUMIF('I have a blue banner'!A$2:A$2000,I1684,'I have a blue banner'!L$2:L$2000)</f>
        <v>0</v>
      </c>
      <c r="T1684" s="1">
        <f>SUMIF('I wanna go biking'!A$2:A$1000,D1684,'I wanna go biking'!D$2:D$2000)</f>
        <v>0</v>
      </c>
      <c r="U1684" s="1">
        <f>SUMIF('I wanna go biking'!A$2:A$2000,F1684,'I wanna go biking'!D$2:D$2000)</f>
        <v>0</v>
      </c>
      <c r="V1684" s="1">
        <f>SUMIF('I wanna go biking'!A$2:A$2000,H1684,'I wanna go biking'!D$2:D$2000)</f>
        <v>0</v>
      </c>
      <c r="W1684">
        <f t="shared" si="290"/>
        <v>0</v>
      </c>
      <c r="X1684">
        <f t="shared" si="291"/>
        <v>0</v>
      </c>
      <c r="Y1684">
        <f t="shared" si="292"/>
        <v>0</v>
      </c>
      <c r="Z1684">
        <f t="shared" si="293"/>
        <v>0</v>
      </c>
      <c r="AA1684">
        <f t="shared" si="294"/>
        <v>0</v>
      </c>
      <c r="AB1684">
        <f t="shared" si="295"/>
        <v>0</v>
      </c>
      <c r="AC1684" s="25">
        <f t="shared" si="296"/>
        <v>0</v>
      </c>
    </row>
    <row r="1685" spans="1:29">
      <c r="A1685">
        <f>'Data Entry'!A1686</f>
        <v>0</v>
      </c>
      <c r="B1685">
        <f>'Data Entry'!B1686</f>
        <v>0</v>
      </c>
      <c r="C1685">
        <f>'Data Entry'!C1686</f>
        <v>0</v>
      </c>
      <c r="D1685">
        <f>'Data Entry'!M1686</f>
        <v>0</v>
      </c>
      <c r="E1685">
        <f>'Data Entry'!N1686</f>
        <v>0</v>
      </c>
      <c r="F1685">
        <f>'Data Entry'!O1686</f>
        <v>0</v>
      </c>
      <c r="G1685">
        <f>'Data Entry'!P1686</f>
        <v>0</v>
      </c>
      <c r="H1685">
        <f>'Data Entry'!Q1686</f>
        <v>0</v>
      </c>
      <c r="I1685">
        <f>'Data Entry'!R1686</f>
        <v>0</v>
      </c>
      <c r="J1685">
        <f t="shared" si="286"/>
        <v>0</v>
      </c>
      <c r="K1685" s="1">
        <f>SUMIFS('I want to cry'!C$2:C$2000,'I want to cry'!$A$2:$A$2000,$B1685,'I want to cry'!$B$2:$B$2000,$C1685)</f>
        <v>0</v>
      </c>
      <c r="L1685" s="1">
        <f>SUMIFS('I want to cry'!D$2:D$2000,'I want to cry'!$A$2:$A$2000,$B1685,'I want to cry'!$B$2:$B$2000,$C1685)</f>
        <v>0</v>
      </c>
      <c r="M1685" s="1">
        <f>SUMIFS('I want to cry'!E$2:E$2000,'I want to cry'!$A$2:$A$2000,$B1685,'I want to cry'!$B$2:$B$2000,$C1685)</f>
        <v>0</v>
      </c>
      <c r="N1685" s="1">
        <f t="shared" si="287"/>
        <v>0</v>
      </c>
      <c r="O1685" s="1">
        <f t="shared" si="288"/>
        <v>0</v>
      </c>
      <c r="P1685" s="1">
        <f t="shared" si="289"/>
        <v>0</v>
      </c>
      <c r="Q1685" s="1">
        <f>SUMIF('I have a blue banner'!A$2:A$2000,D1685,'I have a blue banner'!L$2:L$2000)</f>
        <v>0</v>
      </c>
      <c r="R1685" s="1">
        <f>SUMIF('I have a blue banner'!A$2:A$2000,F1685,'I have a blue banner'!L$2:L$2000)</f>
        <v>0</v>
      </c>
      <c r="S1685" s="1">
        <f>SUMIF('I have a blue banner'!A$2:A$2000,I1685,'I have a blue banner'!L$2:L$2000)</f>
        <v>0</v>
      </c>
      <c r="T1685" s="1">
        <f>SUMIF('I wanna go biking'!A$2:A$1000,D1685,'I wanna go biking'!D$2:D$2000)</f>
        <v>0</v>
      </c>
      <c r="U1685" s="1">
        <f>SUMIF('I wanna go biking'!A$2:A$2000,F1685,'I wanna go biking'!D$2:D$2000)</f>
        <v>0</v>
      </c>
      <c r="V1685" s="1">
        <f>SUMIF('I wanna go biking'!A$2:A$2000,H1685,'I wanna go biking'!D$2:D$2000)</f>
        <v>0</v>
      </c>
      <c r="W1685">
        <f t="shared" si="290"/>
        <v>0</v>
      </c>
      <c r="X1685">
        <f t="shared" si="291"/>
        <v>0</v>
      </c>
      <c r="Y1685">
        <f t="shared" si="292"/>
        <v>0</v>
      </c>
      <c r="Z1685">
        <f t="shared" si="293"/>
        <v>0</v>
      </c>
      <c r="AA1685">
        <f t="shared" si="294"/>
        <v>0</v>
      </c>
      <c r="AB1685">
        <f t="shared" si="295"/>
        <v>0</v>
      </c>
      <c r="AC1685" s="25">
        <f t="shared" si="296"/>
        <v>0</v>
      </c>
    </row>
    <row r="1686" spans="1:29">
      <c r="A1686">
        <f>'Data Entry'!A1687</f>
        <v>0</v>
      </c>
      <c r="B1686">
        <f>'Data Entry'!B1687</f>
        <v>0</v>
      </c>
      <c r="C1686">
        <f>'Data Entry'!C1687</f>
        <v>0</v>
      </c>
      <c r="D1686">
        <f>'Data Entry'!M1687</f>
        <v>0</v>
      </c>
      <c r="E1686">
        <f>'Data Entry'!N1687</f>
        <v>0</v>
      </c>
      <c r="F1686">
        <f>'Data Entry'!O1687</f>
        <v>0</v>
      </c>
      <c r="G1686">
        <f>'Data Entry'!P1687</f>
        <v>0</v>
      </c>
      <c r="H1686">
        <f>'Data Entry'!Q1687</f>
        <v>0</v>
      </c>
      <c r="I1686">
        <f>'Data Entry'!R1687</f>
        <v>0</v>
      </c>
      <c r="J1686">
        <f t="shared" si="286"/>
        <v>0</v>
      </c>
      <c r="K1686" s="1">
        <f>SUMIFS('I want to cry'!C$2:C$2000,'I want to cry'!$A$2:$A$2000,$B1686,'I want to cry'!$B$2:$B$2000,$C1686)</f>
        <v>0</v>
      </c>
      <c r="L1686" s="1">
        <f>SUMIFS('I want to cry'!D$2:D$2000,'I want to cry'!$A$2:$A$2000,$B1686,'I want to cry'!$B$2:$B$2000,$C1686)</f>
        <v>0</v>
      </c>
      <c r="M1686" s="1">
        <f>SUMIFS('I want to cry'!E$2:E$2000,'I want to cry'!$A$2:$A$2000,$B1686,'I want to cry'!$B$2:$B$2000,$C1686)</f>
        <v>0</v>
      </c>
      <c r="N1686" s="1">
        <f t="shared" si="287"/>
        <v>0</v>
      </c>
      <c r="O1686" s="1">
        <f t="shared" si="288"/>
        <v>0</v>
      </c>
      <c r="P1686" s="1">
        <f t="shared" si="289"/>
        <v>0</v>
      </c>
      <c r="Q1686" s="1">
        <f>SUMIF('I have a blue banner'!A$2:A$2000,D1686,'I have a blue banner'!L$2:L$2000)</f>
        <v>0</v>
      </c>
      <c r="R1686" s="1">
        <f>SUMIF('I have a blue banner'!A$2:A$2000,F1686,'I have a blue banner'!L$2:L$2000)</f>
        <v>0</v>
      </c>
      <c r="S1686" s="1">
        <f>SUMIF('I have a blue banner'!A$2:A$2000,I1686,'I have a blue banner'!L$2:L$2000)</f>
        <v>0</v>
      </c>
      <c r="T1686" s="1">
        <f>SUMIF('I wanna go biking'!A$2:A$1000,D1686,'I wanna go biking'!D$2:D$2000)</f>
        <v>0</v>
      </c>
      <c r="U1686" s="1">
        <f>SUMIF('I wanna go biking'!A$2:A$2000,F1686,'I wanna go biking'!D$2:D$2000)</f>
        <v>0</v>
      </c>
      <c r="V1686" s="1">
        <f>SUMIF('I wanna go biking'!A$2:A$2000,H1686,'I wanna go biking'!D$2:D$2000)</f>
        <v>0</v>
      </c>
      <c r="W1686">
        <f t="shared" si="290"/>
        <v>0</v>
      </c>
      <c r="X1686">
        <f t="shared" si="291"/>
        <v>0</v>
      </c>
      <c r="Y1686">
        <f t="shared" si="292"/>
        <v>0</v>
      </c>
      <c r="Z1686">
        <f t="shared" si="293"/>
        <v>0</v>
      </c>
      <c r="AA1686">
        <f t="shared" si="294"/>
        <v>0</v>
      </c>
      <c r="AB1686">
        <f t="shared" si="295"/>
        <v>0</v>
      </c>
      <c r="AC1686" s="25">
        <f t="shared" si="296"/>
        <v>0</v>
      </c>
    </row>
    <row r="1687" spans="1:29">
      <c r="A1687">
        <f>'Data Entry'!A1688</f>
        <v>0</v>
      </c>
      <c r="B1687">
        <f>'Data Entry'!B1688</f>
        <v>0</v>
      </c>
      <c r="C1687">
        <f>'Data Entry'!C1688</f>
        <v>0</v>
      </c>
      <c r="D1687">
        <f>'Data Entry'!M1688</f>
        <v>0</v>
      </c>
      <c r="E1687">
        <f>'Data Entry'!N1688</f>
        <v>0</v>
      </c>
      <c r="F1687">
        <f>'Data Entry'!O1688</f>
        <v>0</v>
      </c>
      <c r="G1687">
        <f>'Data Entry'!P1688</f>
        <v>0</v>
      </c>
      <c r="H1687">
        <f>'Data Entry'!Q1688</f>
        <v>0</v>
      </c>
      <c r="I1687">
        <f>'Data Entry'!R1688</f>
        <v>0</v>
      </c>
      <c r="J1687">
        <f t="shared" si="286"/>
        <v>0</v>
      </c>
      <c r="K1687" s="1">
        <f>SUMIFS('I want to cry'!C$2:C$2000,'I want to cry'!$A$2:$A$2000,$B1687,'I want to cry'!$B$2:$B$2000,$C1687)</f>
        <v>0</v>
      </c>
      <c r="L1687" s="1">
        <f>SUMIFS('I want to cry'!D$2:D$2000,'I want to cry'!$A$2:$A$2000,$B1687,'I want to cry'!$B$2:$B$2000,$C1687)</f>
        <v>0</v>
      </c>
      <c r="M1687" s="1">
        <f>SUMIFS('I want to cry'!E$2:E$2000,'I want to cry'!$A$2:$A$2000,$B1687,'I want to cry'!$B$2:$B$2000,$C1687)</f>
        <v>0</v>
      </c>
      <c r="N1687" s="1">
        <f t="shared" si="287"/>
        <v>0</v>
      </c>
      <c r="O1687" s="1">
        <f t="shared" si="288"/>
        <v>0</v>
      </c>
      <c r="P1687" s="1">
        <f t="shared" si="289"/>
        <v>0</v>
      </c>
      <c r="Q1687" s="1">
        <f>SUMIF('I have a blue banner'!A$2:A$2000,D1687,'I have a blue banner'!L$2:L$2000)</f>
        <v>0</v>
      </c>
      <c r="R1687" s="1">
        <f>SUMIF('I have a blue banner'!A$2:A$2000,F1687,'I have a blue banner'!L$2:L$2000)</f>
        <v>0</v>
      </c>
      <c r="S1687" s="1">
        <f>SUMIF('I have a blue banner'!A$2:A$2000,I1687,'I have a blue banner'!L$2:L$2000)</f>
        <v>0</v>
      </c>
      <c r="T1687" s="1">
        <f>SUMIF('I wanna go biking'!A$2:A$1000,D1687,'I wanna go biking'!D$2:D$2000)</f>
        <v>0</v>
      </c>
      <c r="U1687" s="1">
        <f>SUMIF('I wanna go biking'!A$2:A$2000,F1687,'I wanna go biking'!D$2:D$2000)</f>
        <v>0</v>
      </c>
      <c r="V1687" s="1">
        <f>SUMIF('I wanna go biking'!A$2:A$2000,H1687,'I wanna go biking'!D$2:D$2000)</f>
        <v>0</v>
      </c>
      <c r="W1687">
        <f t="shared" si="290"/>
        <v>0</v>
      </c>
      <c r="X1687">
        <f t="shared" si="291"/>
        <v>0</v>
      </c>
      <c r="Y1687">
        <f t="shared" si="292"/>
        <v>0</v>
      </c>
      <c r="Z1687">
        <f t="shared" si="293"/>
        <v>0</v>
      </c>
      <c r="AA1687">
        <f t="shared" si="294"/>
        <v>0</v>
      </c>
      <c r="AB1687">
        <f t="shared" si="295"/>
        <v>0</v>
      </c>
      <c r="AC1687" s="25">
        <f t="shared" si="296"/>
        <v>0</v>
      </c>
    </row>
    <row r="1688" spans="1:29">
      <c r="A1688">
        <f>'Data Entry'!A1689</f>
        <v>0</v>
      </c>
      <c r="B1688">
        <f>'Data Entry'!B1689</f>
        <v>0</v>
      </c>
      <c r="C1688">
        <f>'Data Entry'!C1689</f>
        <v>0</v>
      </c>
      <c r="D1688">
        <f>'Data Entry'!M1689</f>
        <v>0</v>
      </c>
      <c r="E1688">
        <f>'Data Entry'!N1689</f>
        <v>0</v>
      </c>
      <c r="F1688">
        <f>'Data Entry'!O1689</f>
        <v>0</v>
      </c>
      <c r="G1688">
        <f>'Data Entry'!P1689</f>
        <v>0</v>
      </c>
      <c r="H1688">
        <f>'Data Entry'!Q1689</f>
        <v>0</v>
      </c>
      <c r="I1688">
        <f>'Data Entry'!R1689</f>
        <v>0</v>
      </c>
      <c r="J1688">
        <f t="shared" si="286"/>
        <v>0</v>
      </c>
      <c r="K1688" s="1">
        <f>SUMIFS('I want to cry'!C$2:C$2000,'I want to cry'!$A$2:$A$2000,$B1688,'I want to cry'!$B$2:$B$2000,$C1688)</f>
        <v>0</v>
      </c>
      <c r="L1688" s="1">
        <f>SUMIFS('I want to cry'!D$2:D$2000,'I want to cry'!$A$2:$A$2000,$B1688,'I want to cry'!$B$2:$B$2000,$C1688)</f>
        <v>0</v>
      </c>
      <c r="M1688" s="1">
        <f>SUMIFS('I want to cry'!E$2:E$2000,'I want to cry'!$A$2:$A$2000,$B1688,'I want to cry'!$B$2:$B$2000,$C1688)</f>
        <v>0</v>
      </c>
      <c r="N1688" s="1">
        <f t="shared" si="287"/>
        <v>0</v>
      </c>
      <c r="O1688" s="1">
        <f t="shared" si="288"/>
        <v>0</v>
      </c>
      <c r="P1688" s="1">
        <f t="shared" si="289"/>
        <v>0</v>
      </c>
      <c r="Q1688" s="1">
        <f>SUMIF('I have a blue banner'!A$2:A$2000,D1688,'I have a blue banner'!L$2:L$2000)</f>
        <v>0</v>
      </c>
      <c r="R1688" s="1">
        <f>SUMIF('I have a blue banner'!A$2:A$2000,F1688,'I have a blue banner'!L$2:L$2000)</f>
        <v>0</v>
      </c>
      <c r="S1688" s="1">
        <f>SUMIF('I have a blue banner'!A$2:A$2000,I1688,'I have a blue banner'!L$2:L$2000)</f>
        <v>0</v>
      </c>
      <c r="T1688" s="1">
        <f>SUMIF('I wanna go biking'!A$2:A$1000,D1688,'I wanna go biking'!D$2:D$2000)</f>
        <v>0</v>
      </c>
      <c r="U1688" s="1">
        <f>SUMIF('I wanna go biking'!A$2:A$2000,F1688,'I wanna go biking'!D$2:D$2000)</f>
        <v>0</v>
      </c>
      <c r="V1688" s="1">
        <f>SUMIF('I wanna go biking'!A$2:A$2000,H1688,'I wanna go biking'!D$2:D$2000)</f>
        <v>0</v>
      </c>
      <c r="W1688">
        <f t="shared" si="290"/>
        <v>0</v>
      </c>
      <c r="X1688">
        <f t="shared" si="291"/>
        <v>0</v>
      </c>
      <c r="Y1688">
        <f t="shared" si="292"/>
        <v>0</v>
      </c>
      <c r="Z1688">
        <f t="shared" si="293"/>
        <v>0</v>
      </c>
      <c r="AA1688">
        <f t="shared" si="294"/>
        <v>0</v>
      </c>
      <c r="AB1688">
        <f t="shared" si="295"/>
        <v>0</v>
      </c>
      <c r="AC1688" s="25">
        <f t="shared" si="296"/>
        <v>0</v>
      </c>
    </row>
    <row r="1689" spans="1:29">
      <c r="A1689">
        <f>'Data Entry'!A1690</f>
        <v>0</v>
      </c>
      <c r="B1689">
        <f>'Data Entry'!B1690</f>
        <v>0</v>
      </c>
      <c r="C1689">
        <f>'Data Entry'!C1690</f>
        <v>0</v>
      </c>
      <c r="D1689">
        <f>'Data Entry'!M1690</f>
        <v>0</v>
      </c>
      <c r="E1689">
        <f>'Data Entry'!N1690</f>
        <v>0</v>
      </c>
      <c r="F1689">
        <f>'Data Entry'!O1690</f>
        <v>0</v>
      </c>
      <c r="G1689">
        <f>'Data Entry'!P1690</f>
        <v>0</v>
      </c>
      <c r="H1689">
        <f>'Data Entry'!Q1690</f>
        <v>0</v>
      </c>
      <c r="I1689">
        <f>'Data Entry'!R1690</f>
        <v>0</v>
      </c>
      <c r="J1689">
        <f t="shared" si="286"/>
        <v>0</v>
      </c>
      <c r="K1689" s="1">
        <f>SUMIFS('I want to cry'!C$2:C$2000,'I want to cry'!$A$2:$A$2000,$B1689,'I want to cry'!$B$2:$B$2000,$C1689)</f>
        <v>0</v>
      </c>
      <c r="L1689" s="1">
        <f>SUMIFS('I want to cry'!D$2:D$2000,'I want to cry'!$A$2:$A$2000,$B1689,'I want to cry'!$B$2:$B$2000,$C1689)</f>
        <v>0</v>
      </c>
      <c r="M1689" s="1">
        <f>SUMIFS('I want to cry'!E$2:E$2000,'I want to cry'!$A$2:$A$2000,$B1689,'I want to cry'!$B$2:$B$2000,$C1689)</f>
        <v>0</v>
      </c>
      <c r="N1689" s="1">
        <f t="shared" si="287"/>
        <v>0</v>
      </c>
      <c r="O1689" s="1">
        <f t="shared" si="288"/>
        <v>0</v>
      </c>
      <c r="P1689" s="1">
        <f t="shared" si="289"/>
        <v>0</v>
      </c>
      <c r="Q1689" s="1">
        <f>SUMIF('I have a blue banner'!A$2:A$2000,D1689,'I have a blue banner'!L$2:L$2000)</f>
        <v>0</v>
      </c>
      <c r="R1689" s="1">
        <f>SUMIF('I have a blue banner'!A$2:A$2000,F1689,'I have a blue banner'!L$2:L$2000)</f>
        <v>0</v>
      </c>
      <c r="S1689" s="1">
        <f>SUMIF('I have a blue banner'!A$2:A$2000,I1689,'I have a blue banner'!L$2:L$2000)</f>
        <v>0</v>
      </c>
      <c r="T1689" s="1">
        <f>SUMIF('I wanna go biking'!A$2:A$1000,D1689,'I wanna go biking'!D$2:D$2000)</f>
        <v>0</v>
      </c>
      <c r="U1689" s="1">
        <f>SUMIF('I wanna go biking'!A$2:A$2000,F1689,'I wanna go biking'!D$2:D$2000)</f>
        <v>0</v>
      </c>
      <c r="V1689" s="1">
        <f>SUMIF('I wanna go biking'!A$2:A$2000,H1689,'I wanna go biking'!D$2:D$2000)</f>
        <v>0</v>
      </c>
      <c r="W1689">
        <f t="shared" si="290"/>
        <v>0</v>
      </c>
      <c r="X1689">
        <f t="shared" si="291"/>
        <v>0</v>
      </c>
      <c r="Y1689">
        <f t="shared" si="292"/>
        <v>0</v>
      </c>
      <c r="Z1689">
        <f t="shared" si="293"/>
        <v>0</v>
      </c>
      <c r="AA1689">
        <f t="shared" si="294"/>
        <v>0</v>
      </c>
      <c r="AB1689">
        <f t="shared" si="295"/>
        <v>0</v>
      </c>
      <c r="AC1689" s="25">
        <f t="shared" si="296"/>
        <v>0</v>
      </c>
    </row>
    <row r="1690" spans="1:29">
      <c r="A1690">
        <f>'Data Entry'!A1691</f>
        <v>0</v>
      </c>
      <c r="B1690">
        <f>'Data Entry'!B1691</f>
        <v>0</v>
      </c>
      <c r="C1690">
        <f>'Data Entry'!C1691</f>
        <v>0</v>
      </c>
      <c r="D1690">
        <f>'Data Entry'!M1691</f>
        <v>0</v>
      </c>
      <c r="E1690">
        <f>'Data Entry'!N1691</f>
        <v>0</v>
      </c>
      <c r="F1690">
        <f>'Data Entry'!O1691</f>
        <v>0</v>
      </c>
      <c r="G1690">
        <f>'Data Entry'!P1691</f>
        <v>0</v>
      </c>
      <c r="H1690">
        <f>'Data Entry'!Q1691</f>
        <v>0</v>
      </c>
      <c r="I1690">
        <f>'Data Entry'!R1691</f>
        <v>0</v>
      </c>
      <c r="J1690">
        <f t="shared" si="286"/>
        <v>0</v>
      </c>
      <c r="K1690" s="1">
        <f>SUMIFS('I want to cry'!C$2:C$2000,'I want to cry'!$A$2:$A$2000,$B1690,'I want to cry'!$B$2:$B$2000,$C1690)</f>
        <v>0</v>
      </c>
      <c r="L1690" s="1">
        <f>SUMIFS('I want to cry'!D$2:D$2000,'I want to cry'!$A$2:$A$2000,$B1690,'I want to cry'!$B$2:$B$2000,$C1690)</f>
        <v>0</v>
      </c>
      <c r="M1690" s="1">
        <f>SUMIFS('I want to cry'!E$2:E$2000,'I want to cry'!$A$2:$A$2000,$B1690,'I want to cry'!$B$2:$B$2000,$C1690)</f>
        <v>0</v>
      </c>
      <c r="N1690" s="1">
        <f t="shared" si="287"/>
        <v>0</v>
      </c>
      <c r="O1690" s="1">
        <f t="shared" si="288"/>
        <v>0</v>
      </c>
      <c r="P1690" s="1">
        <f t="shared" si="289"/>
        <v>0</v>
      </c>
      <c r="Q1690" s="1">
        <f>SUMIF('I have a blue banner'!A$2:A$2000,D1690,'I have a blue banner'!L$2:L$2000)</f>
        <v>0</v>
      </c>
      <c r="R1690" s="1">
        <f>SUMIF('I have a blue banner'!A$2:A$2000,F1690,'I have a blue banner'!L$2:L$2000)</f>
        <v>0</v>
      </c>
      <c r="S1690" s="1">
        <f>SUMIF('I have a blue banner'!A$2:A$2000,I1690,'I have a blue banner'!L$2:L$2000)</f>
        <v>0</v>
      </c>
      <c r="T1690" s="1">
        <f>SUMIF('I wanna go biking'!A$2:A$1000,D1690,'I wanna go biking'!D$2:D$2000)</f>
        <v>0</v>
      </c>
      <c r="U1690" s="1">
        <f>SUMIF('I wanna go biking'!A$2:A$2000,F1690,'I wanna go biking'!D$2:D$2000)</f>
        <v>0</v>
      </c>
      <c r="V1690" s="1">
        <f>SUMIF('I wanna go biking'!A$2:A$2000,H1690,'I wanna go biking'!D$2:D$2000)</f>
        <v>0</v>
      </c>
      <c r="W1690">
        <f t="shared" si="290"/>
        <v>0</v>
      </c>
      <c r="X1690">
        <f t="shared" si="291"/>
        <v>0</v>
      </c>
      <c r="Y1690">
        <f t="shared" si="292"/>
        <v>0</v>
      </c>
      <c r="Z1690">
        <f t="shared" si="293"/>
        <v>0</v>
      </c>
      <c r="AA1690">
        <f t="shared" si="294"/>
        <v>0</v>
      </c>
      <c r="AB1690">
        <f t="shared" si="295"/>
        <v>0</v>
      </c>
      <c r="AC1690" s="25">
        <f t="shared" si="296"/>
        <v>0</v>
      </c>
    </row>
    <row r="1691" spans="1:29">
      <c r="A1691">
        <f>'Data Entry'!A1692</f>
        <v>0</v>
      </c>
      <c r="B1691">
        <f>'Data Entry'!B1692</f>
        <v>0</v>
      </c>
      <c r="C1691">
        <f>'Data Entry'!C1692</f>
        <v>0</v>
      </c>
      <c r="D1691">
        <f>'Data Entry'!M1692</f>
        <v>0</v>
      </c>
      <c r="E1691">
        <f>'Data Entry'!N1692</f>
        <v>0</v>
      </c>
      <c r="F1691">
        <f>'Data Entry'!O1692</f>
        <v>0</v>
      </c>
      <c r="G1691">
        <f>'Data Entry'!P1692</f>
        <v>0</v>
      </c>
      <c r="H1691">
        <f>'Data Entry'!Q1692</f>
        <v>0</v>
      </c>
      <c r="I1691">
        <f>'Data Entry'!R1692</f>
        <v>0</v>
      </c>
      <c r="J1691">
        <f t="shared" si="286"/>
        <v>0</v>
      </c>
      <c r="K1691" s="1">
        <f>SUMIFS('I want to cry'!C$2:C$2000,'I want to cry'!$A$2:$A$2000,$B1691,'I want to cry'!$B$2:$B$2000,$C1691)</f>
        <v>0</v>
      </c>
      <c r="L1691" s="1">
        <f>SUMIFS('I want to cry'!D$2:D$2000,'I want to cry'!$A$2:$A$2000,$B1691,'I want to cry'!$B$2:$B$2000,$C1691)</f>
        <v>0</v>
      </c>
      <c r="M1691" s="1">
        <f>SUMIFS('I want to cry'!E$2:E$2000,'I want to cry'!$A$2:$A$2000,$B1691,'I want to cry'!$B$2:$B$2000,$C1691)</f>
        <v>0</v>
      </c>
      <c r="N1691" s="1">
        <f t="shared" si="287"/>
        <v>0</v>
      </c>
      <c r="O1691" s="1">
        <f t="shared" si="288"/>
        <v>0</v>
      </c>
      <c r="P1691" s="1">
        <f t="shared" si="289"/>
        <v>0</v>
      </c>
      <c r="Q1691" s="1">
        <f>SUMIF('I have a blue banner'!A$2:A$2000,D1691,'I have a blue banner'!L$2:L$2000)</f>
        <v>0</v>
      </c>
      <c r="R1691" s="1">
        <f>SUMIF('I have a blue banner'!A$2:A$2000,F1691,'I have a blue banner'!L$2:L$2000)</f>
        <v>0</v>
      </c>
      <c r="S1691" s="1">
        <f>SUMIF('I have a blue banner'!A$2:A$2000,I1691,'I have a blue banner'!L$2:L$2000)</f>
        <v>0</v>
      </c>
      <c r="T1691" s="1">
        <f>SUMIF('I wanna go biking'!A$2:A$1000,D1691,'I wanna go biking'!D$2:D$2000)</f>
        <v>0</v>
      </c>
      <c r="U1691" s="1">
        <f>SUMIF('I wanna go biking'!A$2:A$2000,F1691,'I wanna go biking'!D$2:D$2000)</f>
        <v>0</v>
      </c>
      <c r="V1691" s="1">
        <f>SUMIF('I wanna go biking'!A$2:A$2000,H1691,'I wanna go biking'!D$2:D$2000)</f>
        <v>0</v>
      </c>
      <c r="W1691">
        <f t="shared" si="290"/>
        <v>0</v>
      </c>
      <c r="X1691">
        <f t="shared" si="291"/>
        <v>0</v>
      </c>
      <c r="Y1691">
        <f t="shared" si="292"/>
        <v>0</v>
      </c>
      <c r="Z1691">
        <f t="shared" si="293"/>
        <v>0</v>
      </c>
      <c r="AA1691">
        <f t="shared" si="294"/>
        <v>0</v>
      </c>
      <c r="AB1691">
        <f t="shared" si="295"/>
        <v>0</v>
      </c>
      <c r="AC1691" s="25">
        <f t="shared" si="296"/>
        <v>0</v>
      </c>
    </row>
    <row r="1692" spans="1:29">
      <c r="A1692">
        <f>'Data Entry'!A1693</f>
        <v>0</v>
      </c>
      <c r="B1692">
        <f>'Data Entry'!B1693</f>
        <v>0</v>
      </c>
      <c r="C1692">
        <f>'Data Entry'!C1693</f>
        <v>0</v>
      </c>
      <c r="D1692">
        <f>'Data Entry'!M1693</f>
        <v>0</v>
      </c>
      <c r="E1692">
        <f>'Data Entry'!N1693</f>
        <v>0</v>
      </c>
      <c r="F1692">
        <f>'Data Entry'!O1693</f>
        <v>0</v>
      </c>
      <c r="G1692">
        <f>'Data Entry'!P1693</f>
        <v>0</v>
      </c>
      <c r="H1692">
        <f>'Data Entry'!Q1693</f>
        <v>0</v>
      </c>
      <c r="I1692">
        <f>'Data Entry'!R1693</f>
        <v>0</v>
      </c>
      <c r="J1692">
        <f t="shared" si="286"/>
        <v>0</v>
      </c>
      <c r="K1692" s="1">
        <f>SUMIFS('I want to cry'!C$2:C$2000,'I want to cry'!$A$2:$A$2000,$B1692,'I want to cry'!$B$2:$B$2000,$C1692)</f>
        <v>0</v>
      </c>
      <c r="L1692" s="1">
        <f>SUMIFS('I want to cry'!D$2:D$2000,'I want to cry'!$A$2:$A$2000,$B1692,'I want to cry'!$B$2:$B$2000,$C1692)</f>
        <v>0</v>
      </c>
      <c r="M1692" s="1">
        <f>SUMIFS('I want to cry'!E$2:E$2000,'I want to cry'!$A$2:$A$2000,$B1692,'I want to cry'!$B$2:$B$2000,$C1692)</f>
        <v>0</v>
      </c>
      <c r="N1692" s="1">
        <f t="shared" si="287"/>
        <v>0</v>
      </c>
      <c r="O1692" s="1">
        <f t="shared" si="288"/>
        <v>0</v>
      </c>
      <c r="P1692" s="1">
        <f t="shared" si="289"/>
        <v>0</v>
      </c>
      <c r="Q1692" s="1">
        <f>SUMIF('I have a blue banner'!A$2:A$2000,D1692,'I have a blue banner'!L$2:L$2000)</f>
        <v>0</v>
      </c>
      <c r="R1692" s="1">
        <f>SUMIF('I have a blue banner'!A$2:A$2000,F1692,'I have a blue banner'!L$2:L$2000)</f>
        <v>0</v>
      </c>
      <c r="S1692" s="1">
        <f>SUMIF('I have a blue banner'!A$2:A$2000,I1692,'I have a blue banner'!L$2:L$2000)</f>
        <v>0</v>
      </c>
      <c r="T1692" s="1">
        <f>SUMIF('I wanna go biking'!A$2:A$1000,D1692,'I wanna go biking'!D$2:D$2000)</f>
        <v>0</v>
      </c>
      <c r="U1692" s="1">
        <f>SUMIF('I wanna go biking'!A$2:A$2000,F1692,'I wanna go biking'!D$2:D$2000)</f>
        <v>0</v>
      </c>
      <c r="V1692" s="1">
        <f>SUMIF('I wanna go biking'!A$2:A$2000,H1692,'I wanna go biking'!D$2:D$2000)</f>
        <v>0</v>
      </c>
      <c r="W1692">
        <f t="shared" si="290"/>
        <v>0</v>
      </c>
      <c r="X1692">
        <f t="shared" si="291"/>
        <v>0</v>
      </c>
      <c r="Y1692">
        <f t="shared" si="292"/>
        <v>0</v>
      </c>
      <c r="Z1692">
        <f t="shared" si="293"/>
        <v>0</v>
      </c>
      <c r="AA1692">
        <f t="shared" si="294"/>
        <v>0</v>
      </c>
      <c r="AB1692">
        <f t="shared" si="295"/>
        <v>0</v>
      </c>
      <c r="AC1692" s="25">
        <f t="shared" si="296"/>
        <v>0</v>
      </c>
    </row>
    <row r="1693" spans="1:29">
      <c r="A1693">
        <f>'Data Entry'!A1694</f>
        <v>0</v>
      </c>
      <c r="B1693">
        <f>'Data Entry'!B1694</f>
        <v>0</v>
      </c>
      <c r="C1693">
        <f>'Data Entry'!C1694</f>
        <v>0</v>
      </c>
      <c r="D1693">
        <f>'Data Entry'!M1694</f>
        <v>0</v>
      </c>
      <c r="E1693">
        <f>'Data Entry'!N1694</f>
        <v>0</v>
      </c>
      <c r="F1693">
        <f>'Data Entry'!O1694</f>
        <v>0</v>
      </c>
      <c r="G1693">
        <f>'Data Entry'!P1694</f>
        <v>0</v>
      </c>
      <c r="H1693">
        <f>'Data Entry'!Q1694</f>
        <v>0</v>
      </c>
      <c r="I1693">
        <f>'Data Entry'!R1694</f>
        <v>0</v>
      </c>
      <c r="J1693">
        <f t="shared" si="286"/>
        <v>0</v>
      </c>
      <c r="K1693" s="1">
        <f>SUMIFS('I want to cry'!C$2:C$2000,'I want to cry'!$A$2:$A$2000,$B1693,'I want to cry'!$B$2:$B$2000,$C1693)</f>
        <v>0</v>
      </c>
      <c r="L1693" s="1">
        <f>SUMIFS('I want to cry'!D$2:D$2000,'I want to cry'!$A$2:$A$2000,$B1693,'I want to cry'!$B$2:$B$2000,$C1693)</f>
        <v>0</v>
      </c>
      <c r="M1693" s="1">
        <f>SUMIFS('I want to cry'!E$2:E$2000,'I want to cry'!$A$2:$A$2000,$B1693,'I want to cry'!$B$2:$B$2000,$C1693)</f>
        <v>0</v>
      </c>
      <c r="N1693" s="1">
        <f t="shared" si="287"/>
        <v>0</v>
      </c>
      <c r="O1693" s="1">
        <f t="shared" si="288"/>
        <v>0</v>
      </c>
      <c r="P1693" s="1">
        <f t="shared" si="289"/>
        <v>0</v>
      </c>
      <c r="Q1693" s="1">
        <f>SUMIF('I have a blue banner'!A$2:A$2000,D1693,'I have a blue banner'!L$2:L$2000)</f>
        <v>0</v>
      </c>
      <c r="R1693" s="1">
        <f>SUMIF('I have a blue banner'!A$2:A$2000,F1693,'I have a blue banner'!L$2:L$2000)</f>
        <v>0</v>
      </c>
      <c r="S1693" s="1">
        <f>SUMIF('I have a blue banner'!A$2:A$2000,I1693,'I have a blue banner'!L$2:L$2000)</f>
        <v>0</v>
      </c>
      <c r="T1693" s="1">
        <f>SUMIF('I wanna go biking'!A$2:A$1000,D1693,'I wanna go biking'!D$2:D$2000)</f>
        <v>0</v>
      </c>
      <c r="U1693" s="1">
        <f>SUMIF('I wanna go biking'!A$2:A$2000,F1693,'I wanna go biking'!D$2:D$2000)</f>
        <v>0</v>
      </c>
      <c r="V1693" s="1">
        <f>SUMIF('I wanna go biking'!A$2:A$2000,H1693,'I wanna go biking'!D$2:D$2000)</f>
        <v>0</v>
      </c>
      <c r="W1693">
        <f t="shared" si="290"/>
        <v>0</v>
      </c>
      <c r="X1693">
        <f t="shared" si="291"/>
        <v>0</v>
      </c>
      <c r="Y1693">
        <f t="shared" si="292"/>
        <v>0</v>
      </c>
      <c r="Z1693">
        <f t="shared" si="293"/>
        <v>0</v>
      </c>
      <c r="AA1693">
        <f t="shared" si="294"/>
        <v>0</v>
      </c>
      <c r="AB1693">
        <f t="shared" si="295"/>
        <v>0</v>
      </c>
      <c r="AC1693" s="25">
        <f t="shared" si="296"/>
        <v>0</v>
      </c>
    </row>
    <row r="1694" spans="1:29">
      <c r="A1694">
        <f>'Data Entry'!A1695</f>
        <v>0</v>
      </c>
      <c r="B1694">
        <f>'Data Entry'!B1695</f>
        <v>0</v>
      </c>
      <c r="C1694">
        <f>'Data Entry'!C1695</f>
        <v>0</v>
      </c>
      <c r="D1694">
        <f>'Data Entry'!M1695</f>
        <v>0</v>
      </c>
      <c r="E1694">
        <f>'Data Entry'!N1695</f>
        <v>0</v>
      </c>
      <c r="F1694">
        <f>'Data Entry'!O1695</f>
        <v>0</v>
      </c>
      <c r="G1694">
        <f>'Data Entry'!P1695</f>
        <v>0</v>
      </c>
      <c r="H1694">
        <f>'Data Entry'!Q1695</f>
        <v>0</v>
      </c>
      <c r="I1694">
        <f>'Data Entry'!R1695</f>
        <v>0</v>
      </c>
      <c r="J1694">
        <f t="shared" si="286"/>
        <v>0</v>
      </c>
      <c r="K1694" s="1">
        <f>SUMIFS('I want to cry'!C$2:C$2000,'I want to cry'!$A$2:$A$2000,$B1694,'I want to cry'!$B$2:$B$2000,$C1694)</f>
        <v>0</v>
      </c>
      <c r="L1694" s="1">
        <f>SUMIFS('I want to cry'!D$2:D$2000,'I want to cry'!$A$2:$A$2000,$B1694,'I want to cry'!$B$2:$B$2000,$C1694)</f>
        <v>0</v>
      </c>
      <c r="M1694" s="1">
        <f>SUMIFS('I want to cry'!E$2:E$2000,'I want to cry'!$A$2:$A$2000,$B1694,'I want to cry'!$B$2:$B$2000,$C1694)</f>
        <v>0</v>
      </c>
      <c r="N1694" s="1">
        <f t="shared" si="287"/>
        <v>0</v>
      </c>
      <c r="O1694" s="1">
        <f t="shared" si="288"/>
        <v>0</v>
      </c>
      <c r="P1694" s="1">
        <f t="shared" si="289"/>
        <v>0</v>
      </c>
      <c r="Q1694" s="1">
        <f>SUMIF('I have a blue banner'!A$2:A$2000,D1694,'I have a blue banner'!L$2:L$2000)</f>
        <v>0</v>
      </c>
      <c r="R1694" s="1">
        <f>SUMIF('I have a blue banner'!A$2:A$2000,F1694,'I have a blue banner'!L$2:L$2000)</f>
        <v>0</v>
      </c>
      <c r="S1694" s="1">
        <f>SUMIF('I have a blue banner'!A$2:A$2000,I1694,'I have a blue banner'!L$2:L$2000)</f>
        <v>0</v>
      </c>
      <c r="T1694" s="1">
        <f>SUMIF('I wanna go biking'!A$2:A$1000,D1694,'I wanna go biking'!D$2:D$2000)</f>
        <v>0</v>
      </c>
      <c r="U1694" s="1">
        <f>SUMIF('I wanna go biking'!A$2:A$2000,F1694,'I wanna go biking'!D$2:D$2000)</f>
        <v>0</v>
      </c>
      <c r="V1694" s="1">
        <f>SUMIF('I wanna go biking'!A$2:A$2000,H1694,'I wanna go biking'!D$2:D$2000)</f>
        <v>0</v>
      </c>
      <c r="W1694">
        <f t="shared" si="290"/>
        <v>0</v>
      </c>
      <c r="X1694">
        <f t="shared" si="291"/>
        <v>0</v>
      </c>
      <c r="Y1694">
        <f t="shared" si="292"/>
        <v>0</v>
      </c>
      <c r="Z1694">
        <f t="shared" si="293"/>
        <v>0</v>
      </c>
      <c r="AA1694">
        <f t="shared" si="294"/>
        <v>0</v>
      </c>
      <c r="AB1694">
        <f t="shared" si="295"/>
        <v>0</v>
      </c>
      <c r="AC1694" s="25">
        <f t="shared" si="296"/>
        <v>0</v>
      </c>
    </row>
    <row r="1695" spans="1:29">
      <c r="A1695">
        <f>'Data Entry'!A1696</f>
        <v>0</v>
      </c>
      <c r="B1695">
        <f>'Data Entry'!B1696</f>
        <v>0</v>
      </c>
      <c r="C1695">
        <f>'Data Entry'!C1696</f>
        <v>0</v>
      </c>
      <c r="D1695">
        <f>'Data Entry'!M1696</f>
        <v>0</v>
      </c>
      <c r="E1695">
        <f>'Data Entry'!N1696</f>
        <v>0</v>
      </c>
      <c r="F1695">
        <f>'Data Entry'!O1696</f>
        <v>0</v>
      </c>
      <c r="G1695">
        <f>'Data Entry'!P1696</f>
        <v>0</v>
      </c>
      <c r="H1695">
        <f>'Data Entry'!Q1696</f>
        <v>0</v>
      </c>
      <c r="I1695">
        <f>'Data Entry'!R1696</f>
        <v>0</v>
      </c>
      <c r="J1695">
        <f t="shared" si="286"/>
        <v>0</v>
      </c>
      <c r="K1695" s="1">
        <f>SUMIFS('I want to cry'!C$2:C$2000,'I want to cry'!$A$2:$A$2000,$B1695,'I want to cry'!$B$2:$B$2000,$C1695)</f>
        <v>0</v>
      </c>
      <c r="L1695" s="1">
        <f>SUMIFS('I want to cry'!D$2:D$2000,'I want to cry'!$A$2:$A$2000,$B1695,'I want to cry'!$B$2:$B$2000,$C1695)</f>
        <v>0</v>
      </c>
      <c r="M1695" s="1">
        <f>SUMIFS('I want to cry'!E$2:E$2000,'I want to cry'!$A$2:$A$2000,$B1695,'I want to cry'!$B$2:$B$2000,$C1695)</f>
        <v>0</v>
      </c>
      <c r="N1695" s="1">
        <f t="shared" si="287"/>
        <v>0</v>
      </c>
      <c r="O1695" s="1">
        <f t="shared" si="288"/>
        <v>0</v>
      </c>
      <c r="P1695" s="1">
        <f t="shared" si="289"/>
        <v>0</v>
      </c>
      <c r="Q1695" s="1">
        <f>SUMIF('I have a blue banner'!A$2:A$2000,D1695,'I have a blue banner'!L$2:L$2000)</f>
        <v>0</v>
      </c>
      <c r="R1695" s="1">
        <f>SUMIF('I have a blue banner'!A$2:A$2000,F1695,'I have a blue banner'!L$2:L$2000)</f>
        <v>0</v>
      </c>
      <c r="S1695" s="1">
        <f>SUMIF('I have a blue banner'!A$2:A$2000,I1695,'I have a blue banner'!L$2:L$2000)</f>
        <v>0</v>
      </c>
      <c r="T1695" s="1">
        <f>SUMIF('I wanna go biking'!A$2:A$1000,D1695,'I wanna go biking'!D$2:D$2000)</f>
        <v>0</v>
      </c>
      <c r="U1695" s="1">
        <f>SUMIF('I wanna go biking'!A$2:A$2000,F1695,'I wanna go biking'!D$2:D$2000)</f>
        <v>0</v>
      </c>
      <c r="V1695" s="1">
        <f>SUMIF('I wanna go biking'!A$2:A$2000,H1695,'I wanna go biking'!D$2:D$2000)</f>
        <v>0</v>
      </c>
      <c r="W1695">
        <f t="shared" si="290"/>
        <v>0</v>
      </c>
      <c r="X1695">
        <f t="shared" si="291"/>
        <v>0</v>
      </c>
      <c r="Y1695">
        <f t="shared" si="292"/>
        <v>0</v>
      </c>
      <c r="Z1695">
        <f t="shared" si="293"/>
        <v>0</v>
      </c>
      <c r="AA1695">
        <f t="shared" si="294"/>
        <v>0</v>
      </c>
      <c r="AB1695">
        <f t="shared" si="295"/>
        <v>0</v>
      </c>
      <c r="AC1695" s="25">
        <f t="shared" si="296"/>
        <v>0</v>
      </c>
    </row>
    <row r="1696" spans="1:29">
      <c r="A1696">
        <f>'Data Entry'!A1697</f>
        <v>0</v>
      </c>
      <c r="B1696">
        <f>'Data Entry'!B1697</f>
        <v>0</v>
      </c>
      <c r="C1696">
        <f>'Data Entry'!C1697</f>
        <v>0</v>
      </c>
      <c r="D1696">
        <f>'Data Entry'!M1697</f>
        <v>0</v>
      </c>
      <c r="E1696">
        <f>'Data Entry'!N1697</f>
        <v>0</v>
      </c>
      <c r="F1696">
        <f>'Data Entry'!O1697</f>
        <v>0</v>
      </c>
      <c r="G1696">
        <f>'Data Entry'!P1697</f>
        <v>0</v>
      </c>
      <c r="H1696">
        <f>'Data Entry'!Q1697</f>
        <v>0</v>
      </c>
      <c r="I1696">
        <f>'Data Entry'!R1697</f>
        <v>0</v>
      </c>
      <c r="J1696">
        <f t="shared" si="286"/>
        <v>0</v>
      </c>
      <c r="K1696" s="1">
        <f>SUMIFS('I want to cry'!C$2:C$2000,'I want to cry'!$A$2:$A$2000,$B1696,'I want to cry'!$B$2:$B$2000,$C1696)</f>
        <v>0</v>
      </c>
      <c r="L1696" s="1">
        <f>SUMIFS('I want to cry'!D$2:D$2000,'I want to cry'!$A$2:$A$2000,$B1696,'I want to cry'!$B$2:$B$2000,$C1696)</f>
        <v>0</v>
      </c>
      <c r="M1696" s="1">
        <f>SUMIFS('I want to cry'!E$2:E$2000,'I want to cry'!$A$2:$A$2000,$B1696,'I want to cry'!$B$2:$B$2000,$C1696)</f>
        <v>0</v>
      </c>
      <c r="N1696" s="1">
        <f t="shared" si="287"/>
        <v>0</v>
      </c>
      <c r="O1696" s="1">
        <f t="shared" si="288"/>
        <v>0</v>
      </c>
      <c r="P1696" s="1">
        <f t="shared" si="289"/>
        <v>0</v>
      </c>
      <c r="Q1696" s="1">
        <f>SUMIF('I have a blue banner'!A$2:A$2000,D1696,'I have a blue banner'!L$2:L$2000)</f>
        <v>0</v>
      </c>
      <c r="R1696" s="1">
        <f>SUMIF('I have a blue banner'!A$2:A$2000,F1696,'I have a blue banner'!L$2:L$2000)</f>
        <v>0</v>
      </c>
      <c r="S1696" s="1">
        <f>SUMIF('I have a blue banner'!A$2:A$2000,I1696,'I have a blue banner'!L$2:L$2000)</f>
        <v>0</v>
      </c>
      <c r="T1696" s="1">
        <f>SUMIF('I wanna go biking'!A$2:A$1000,D1696,'I wanna go biking'!D$2:D$2000)</f>
        <v>0</v>
      </c>
      <c r="U1696" s="1">
        <f>SUMIF('I wanna go biking'!A$2:A$2000,F1696,'I wanna go biking'!D$2:D$2000)</f>
        <v>0</v>
      </c>
      <c r="V1696" s="1">
        <f>SUMIF('I wanna go biking'!A$2:A$2000,H1696,'I wanna go biking'!D$2:D$2000)</f>
        <v>0</v>
      </c>
      <c r="W1696">
        <f t="shared" si="290"/>
        <v>0</v>
      </c>
      <c r="X1696">
        <f t="shared" si="291"/>
        <v>0</v>
      </c>
      <c r="Y1696">
        <f t="shared" si="292"/>
        <v>0</v>
      </c>
      <c r="Z1696">
        <f t="shared" si="293"/>
        <v>0</v>
      </c>
      <c r="AA1696">
        <f t="shared" si="294"/>
        <v>0</v>
      </c>
      <c r="AB1696">
        <f t="shared" si="295"/>
        <v>0</v>
      </c>
      <c r="AC1696" s="25">
        <f t="shared" si="296"/>
        <v>0</v>
      </c>
    </row>
    <row r="1697" spans="1:29">
      <c r="A1697">
        <f>'Data Entry'!A1698</f>
        <v>0</v>
      </c>
      <c r="B1697">
        <f>'Data Entry'!B1698</f>
        <v>0</v>
      </c>
      <c r="C1697">
        <f>'Data Entry'!C1698</f>
        <v>0</v>
      </c>
      <c r="D1697">
        <f>'Data Entry'!M1698</f>
        <v>0</v>
      </c>
      <c r="E1697">
        <f>'Data Entry'!N1698</f>
        <v>0</v>
      </c>
      <c r="F1697">
        <f>'Data Entry'!O1698</f>
        <v>0</v>
      </c>
      <c r="G1697">
        <f>'Data Entry'!P1698</f>
        <v>0</v>
      </c>
      <c r="H1697">
        <f>'Data Entry'!Q1698</f>
        <v>0</v>
      </c>
      <c r="I1697">
        <f>'Data Entry'!R1698</f>
        <v>0</v>
      </c>
      <c r="J1697">
        <f t="shared" si="286"/>
        <v>0</v>
      </c>
      <c r="K1697" s="1">
        <f>SUMIFS('I want to cry'!C$2:C$2000,'I want to cry'!$A$2:$A$2000,$B1697,'I want to cry'!$B$2:$B$2000,$C1697)</f>
        <v>0</v>
      </c>
      <c r="L1697" s="1">
        <f>SUMIFS('I want to cry'!D$2:D$2000,'I want to cry'!$A$2:$A$2000,$B1697,'I want to cry'!$B$2:$B$2000,$C1697)</f>
        <v>0</v>
      </c>
      <c r="M1697" s="1">
        <f>SUMIFS('I want to cry'!E$2:E$2000,'I want to cry'!$A$2:$A$2000,$B1697,'I want to cry'!$B$2:$B$2000,$C1697)</f>
        <v>0</v>
      </c>
      <c r="N1697" s="1">
        <f t="shared" si="287"/>
        <v>0</v>
      </c>
      <c r="O1697" s="1">
        <f t="shared" si="288"/>
        <v>0</v>
      </c>
      <c r="P1697" s="1">
        <f t="shared" si="289"/>
        <v>0</v>
      </c>
      <c r="Q1697" s="1">
        <f>SUMIF('I have a blue banner'!A$2:A$2000,D1697,'I have a blue banner'!L$2:L$2000)</f>
        <v>0</v>
      </c>
      <c r="R1697" s="1">
        <f>SUMIF('I have a blue banner'!A$2:A$2000,F1697,'I have a blue banner'!L$2:L$2000)</f>
        <v>0</v>
      </c>
      <c r="S1697" s="1">
        <f>SUMIF('I have a blue banner'!A$2:A$2000,I1697,'I have a blue banner'!L$2:L$2000)</f>
        <v>0</v>
      </c>
      <c r="T1697" s="1">
        <f>SUMIF('I wanna go biking'!A$2:A$1000,D1697,'I wanna go biking'!D$2:D$2000)</f>
        <v>0</v>
      </c>
      <c r="U1697" s="1">
        <f>SUMIF('I wanna go biking'!A$2:A$2000,F1697,'I wanna go biking'!D$2:D$2000)</f>
        <v>0</v>
      </c>
      <c r="V1697" s="1">
        <f>SUMIF('I wanna go biking'!A$2:A$2000,H1697,'I wanna go biking'!D$2:D$2000)</f>
        <v>0</v>
      </c>
      <c r="W1697">
        <f t="shared" si="290"/>
        <v>0</v>
      </c>
      <c r="X1697">
        <f t="shared" si="291"/>
        <v>0</v>
      </c>
      <c r="Y1697">
        <f t="shared" si="292"/>
        <v>0</v>
      </c>
      <c r="Z1697">
        <f t="shared" si="293"/>
        <v>0</v>
      </c>
      <c r="AA1697">
        <f t="shared" si="294"/>
        <v>0</v>
      </c>
      <c r="AB1697">
        <f t="shared" si="295"/>
        <v>0</v>
      </c>
      <c r="AC1697" s="25">
        <f t="shared" si="296"/>
        <v>0</v>
      </c>
    </row>
    <row r="1698" spans="1:29">
      <c r="A1698">
        <f>'Data Entry'!A1699</f>
        <v>0</v>
      </c>
      <c r="B1698">
        <f>'Data Entry'!B1699</f>
        <v>0</v>
      </c>
      <c r="C1698">
        <f>'Data Entry'!C1699</f>
        <v>0</v>
      </c>
      <c r="D1698">
        <f>'Data Entry'!M1699</f>
        <v>0</v>
      </c>
      <c r="E1698">
        <f>'Data Entry'!N1699</f>
        <v>0</v>
      </c>
      <c r="F1698">
        <f>'Data Entry'!O1699</f>
        <v>0</v>
      </c>
      <c r="G1698">
        <f>'Data Entry'!P1699</f>
        <v>0</v>
      </c>
      <c r="H1698">
        <f>'Data Entry'!Q1699</f>
        <v>0</v>
      </c>
      <c r="I1698">
        <f>'Data Entry'!R1699</f>
        <v>0</v>
      </c>
      <c r="J1698">
        <f t="shared" si="286"/>
        <v>0</v>
      </c>
      <c r="K1698" s="1">
        <f>SUMIFS('I want to cry'!C$2:C$2000,'I want to cry'!$A$2:$A$2000,$B1698,'I want to cry'!$B$2:$B$2000,$C1698)</f>
        <v>0</v>
      </c>
      <c r="L1698" s="1">
        <f>SUMIFS('I want to cry'!D$2:D$2000,'I want to cry'!$A$2:$A$2000,$B1698,'I want to cry'!$B$2:$B$2000,$C1698)</f>
        <v>0</v>
      </c>
      <c r="M1698" s="1">
        <f>SUMIFS('I want to cry'!E$2:E$2000,'I want to cry'!$A$2:$A$2000,$B1698,'I want to cry'!$B$2:$B$2000,$C1698)</f>
        <v>0</v>
      </c>
      <c r="N1698" s="1">
        <f t="shared" si="287"/>
        <v>0</v>
      </c>
      <c r="O1698" s="1">
        <f t="shared" si="288"/>
        <v>0</v>
      </c>
      <c r="P1698" s="1">
        <f t="shared" si="289"/>
        <v>0</v>
      </c>
      <c r="Q1698" s="1">
        <f>SUMIF('I have a blue banner'!A$2:A$2000,D1698,'I have a blue banner'!L$2:L$2000)</f>
        <v>0</v>
      </c>
      <c r="R1698" s="1">
        <f>SUMIF('I have a blue banner'!A$2:A$2000,F1698,'I have a blue banner'!L$2:L$2000)</f>
        <v>0</v>
      </c>
      <c r="S1698" s="1">
        <f>SUMIF('I have a blue banner'!A$2:A$2000,I1698,'I have a blue banner'!L$2:L$2000)</f>
        <v>0</v>
      </c>
      <c r="T1698" s="1">
        <f>SUMIF('I wanna go biking'!A$2:A$1000,D1698,'I wanna go biking'!D$2:D$2000)</f>
        <v>0</v>
      </c>
      <c r="U1698" s="1">
        <f>SUMIF('I wanna go biking'!A$2:A$2000,F1698,'I wanna go biking'!D$2:D$2000)</f>
        <v>0</v>
      </c>
      <c r="V1698" s="1">
        <f>SUMIF('I wanna go biking'!A$2:A$2000,H1698,'I wanna go biking'!D$2:D$2000)</f>
        <v>0</v>
      </c>
      <c r="W1698">
        <f t="shared" si="290"/>
        <v>0</v>
      </c>
      <c r="X1698">
        <f t="shared" si="291"/>
        <v>0</v>
      </c>
      <c r="Y1698">
        <f t="shared" si="292"/>
        <v>0</v>
      </c>
      <c r="Z1698">
        <f t="shared" si="293"/>
        <v>0</v>
      </c>
      <c r="AA1698">
        <f t="shared" si="294"/>
        <v>0</v>
      </c>
      <c r="AB1698">
        <f t="shared" si="295"/>
        <v>0</v>
      </c>
      <c r="AC1698" s="25">
        <f t="shared" si="296"/>
        <v>0</v>
      </c>
    </row>
    <row r="1699" spans="1:29">
      <c r="A1699">
        <f>'Data Entry'!A1700</f>
        <v>0</v>
      </c>
      <c r="B1699">
        <f>'Data Entry'!B1700</f>
        <v>0</v>
      </c>
      <c r="C1699">
        <f>'Data Entry'!C1700</f>
        <v>0</v>
      </c>
      <c r="D1699">
        <f>'Data Entry'!M1700</f>
        <v>0</v>
      </c>
      <c r="E1699">
        <f>'Data Entry'!N1700</f>
        <v>0</v>
      </c>
      <c r="F1699">
        <f>'Data Entry'!O1700</f>
        <v>0</v>
      </c>
      <c r="G1699">
        <f>'Data Entry'!P1700</f>
        <v>0</v>
      </c>
      <c r="H1699">
        <f>'Data Entry'!Q1700</f>
        <v>0</v>
      </c>
      <c r="I1699">
        <f>'Data Entry'!R1700</f>
        <v>0</v>
      </c>
      <c r="J1699">
        <f t="shared" si="286"/>
        <v>0</v>
      </c>
      <c r="K1699" s="1">
        <f>SUMIFS('I want to cry'!C$2:C$2000,'I want to cry'!$A$2:$A$2000,$B1699,'I want to cry'!$B$2:$B$2000,$C1699)</f>
        <v>0</v>
      </c>
      <c r="L1699" s="1">
        <f>SUMIFS('I want to cry'!D$2:D$2000,'I want to cry'!$A$2:$A$2000,$B1699,'I want to cry'!$B$2:$B$2000,$C1699)</f>
        <v>0</v>
      </c>
      <c r="M1699" s="1">
        <f>SUMIFS('I want to cry'!E$2:E$2000,'I want to cry'!$A$2:$A$2000,$B1699,'I want to cry'!$B$2:$B$2000,$C1699)</f>
        <v>0</v>
      </c>
      <c r="N1699" s="1">
        <f t="shared" si="287"/>
        <v>0</v>
      </c>
      <c r="O1699" s="1">
        <f t="shared" si="288"/>
        <v>0</v>
      </c>
      <c r="P1699" s="1">
        <f t="shared" si="289"/>
        <v>0</v>
      </c>
      <c r="Q1699" s="1">
        <f>SUMIF('I have a blue banner'!A$2:A$2000,D1699,'I have a blue banner'!L$2:L$2000)</f>
        <v>0</v>
      </c>
      <c r="R1699" s="1">
        <f>SUMIF('I have a blue banner'!A$2:A$2000,F1699,'I have a blue banner'!L$2:L$2000)</f>
        <v>0</v>
      </c>
      <c r="S1699" s="1">
        <f>SUMIF('I have a blue banner'!A$2:A$2000,I1699,'I have a blue banner'!L$2:L$2000)</f>
        <v>0</v>
      </c>
      <c r="T1699" s="1">
        <f>SUMIF('I wanna go biking'!A$2:A$1000,D1699,'I wanna go biking'!D$2:D$2000)</f>
        <v>0</v>
      </c>
      <c r="U1699" s="1">
        <f>SUMIF('I wanna go biking'!A$2:A$2000,F1699,'I wanna go biking'!D$2:D$2000)</f>
        <v>0</v>
      </c>
      <c r="V1699" s="1">
        <f>SUMIF('I wanna go biking'!A$2:A$2000,H1699,'I wanna go biking'!D$2:D$2000)</f>
        <v>0</v>
      </c>
      <c r="W1699">
        <f t="shared" si="290"/>
        <v>0</v>
      </c>
      <c r="X1699">
        <f t="shared" si="291"/>
        <v>0</v>
      </c>
      <c r="Y1699">
        <f t="shared" si="292"/>
        <v>0</v>
      </c>
      <c r="Z1699">
        <f t="shared" si="293"/>
        <v>0</v>
      </c>
      <c r="AA1699">
        <f t="shared" si="294"/>
        <v>0</v>
      </c>
      <c r="AB1699">
        <f t="shared" si="295"/>
        <v>0</v>
      </c>
      <c r="AC1699" s="25">
        <f t="shared" si="296"/>
        <v>0</v>
      </c>
    </row>
    <row r="1700" spans="1:29">
      <c r="A1700">
        <f>'Data Entry'!A1701</f>
        <v>0</v>
      </c>
      <c r="B1700">
        <f>'Data Entry'!B1701</f>
        <v>0</v>
      </c>
      <c r="C1700">
        <f>'Data Entry'!C1701</f>
        <v>0</v>
      </c>
      <c r="D1700">
        <f>'Data Entry'!M1701</f>
        <v>0</v>
      </c>
      <c r="E1700">
        <f>'Data Entry'!N1701</f>
        <v>0</v>
      </c>
      <c r="F1700">
        <f>'Data Entry'!O1701</f>
        <v>0</v>
      </c>
      <c r="G1700">
        <f>'Data Entry'!P1701</f>
        <v>0</v>
      </c>
      <c r="H1700">
        <f>'Data Entry'!Q1701</f>
        <v>0</v>
      </c>
      <c r="I1700">
        <f>'Data Entry'!R1701</f>
        <v>0</v>
      </c>
      <c r="J1700">
        <f t="shared" si="286"/>
        <v>0</v>
      </c>
      <c r="K1700" s="1">
        <f>SUMIFS('I want to cry'!C$2:C$2000,'I want to cry'!$A$2:$A$2000,$B1700,'I want to cry'!$B$2:$B$2000,$C1700)</f>
        <v>0</v>
      </c>
      <c r="L1700" s="1">
        <f>SUMIFS('I want to cry'!D$2:D$2000,'I want to cry'!$A$2:$A$2000,$B1700,'I want to cry'!$B$2:$B$2000,$C1700)</f>
        <v>0</v>
      </c>
      <c r="M1700" s="1">
        <f>SUMIFS('I want to cry'!E$2:E$2000,'I want to cry'!$A$2:$A$2000,$B1700,'I want to cry'!$B$2:$B$2000,$C1700)</f>
        <v>0</v>
      </c>
      <c r="N1700" s="1">
        <f t="shared" si="287"/>
        <v>0</v>
      </c>
      <c r="O1700" s="1">
        <f t="shared" si="288"/>
        <v>0</v>
      </c>
      <c r="P1700" s="1">
        <f t="shared" si="289"/>
        <v>0</v>
      </c>
      <c r="Q1700" s="1">
        <f>SUMIF('I have a blue banner'!A$2:A$2000,D1700,'I have a blue banner'!L$2:L$2000)</f>
        <v>0</v>
      </c>
      <c r="R1700" s="1">
        <f>SUMIF('I have a blue banner'!A$2:A$2000,F1700,'I have a blue banner'!L$2:L$2000)</f>
        <v>0</v>
      </c>
      <c r="S1700" s="1">
        <f>SUMIF('I have a blue banner'!A$2:A$2000,I1700,'I have a blue banner'!L$2:L$2000)</f>
        <v>0</v>
      </c>
      <c r="T1700" s="1">
        <f>SUMIF('I wanna go biking'!A$2:A$1000,D1700,'I wanna go biking'!D$2:D$2000)</f>
        <v>0</v>
      </c>
      <c r="U1700" s="1">
        <f>SUMIF('I wanna go biking'!A$2:A$2000,F1700,'I wanna go biking'!D$2:D$2000)</f>
        <v>0</v>
      </c>
      <c r="V1700" s="1">
        <f>SUMIF('I wanna go biking'!A$2:A$2000,H1700,'I wanna go biking'!D$2:D$2000)</f>
        <v>0</v>
      </c>
      <c r="W1700">
        <f t="shared" si="290"/>
        <v>0</v>
      </c>
      <c r="X1700">
        <f t="shared" si="291"/>
        <v>0</v>
      </c>
      <c r="Y1700">
        <f t="shared" si="292"/>
        <v>0</v>
      </c>
      <c r="Z1700">
        <f t="shared" si="293"/>
        <v>0</v>
      </c>
      <c r="AA1700">
        <f t="shared" si="294"/>
        <v>0</v>
      </c>
      <c r="AB1700">
        <f t="shared" si="295"/>
        <v>0</v>
      </c>
      <c r="AC1700" s="25">
        <f t="shared" si="296"/>
        <v>0</v>
      </c>
    </row>
    <row r="1701" spans="1:29">
      <c r="A1701">
        <f>'Data Entry'!A1702</f>
        <v>0</v>
      </c>
      <c r="B1701">
        <f>'Data Entry'!B1702</f>
        <v>0</v>
      </c>
      <c r="C1701">
        <f>'Data Entry'!C1702</f>
        <v>0</v>
      </c>
      <c r="D1701">
        <f>'Data Entry'!M1702</f>
        <v>0</v>
      </c>
      <c r="E1701">
        <f>'Data Entry'!N1702</f>
        <v>0</v>
      </c>
      <c r="F1701">
        <f>'Data Entry'!O1702</f>
        <v>0</v>
      </c>
      <c r="G1701">
        <f>'Data Entry'!P1702</f>
        <v>0</v>
      </c>
      <c r="H1701">
        <f>'Data Entry'!Q1702</f>
        <v>0</v>
      </c>
      <c r="I1701">
        <f>'Data Entry'!R1702</f>
        <v>0</v>
      </c>
      <c r="J1701">
        <f t="shared" si="286"/>
        <v>0</v>
      </c>
      <c r="K1701" s="1">
        <f>SUMIFS('I want to cry'!C$2:C$2000,'I want to cry'!$A$2:$A$2000,$B1701,'I want to cry'!$B$2:$B$2000,$C1701)</f>
        <v>0</v>
      </c>
      <c r="L1701" s="1">
        <f>SUMIFS('I want to cry'!D$2:D$2000,'I want to cry'!$A$2:$A$2000,$B1701,'I want to cry'!$B$2:$B$2000,$C1701)</f>
        <v>0</v>
      </c>
      <c r="M1701" s="1">
        <f>SUMIFS('I want to cry'!E$2:E$2000,'I want to cry'!$A$2:$A$2000,$B1701,'I want to cry'!$B$2:$B$2000,$C1701)</f>
        <v>0</v>
      </c>
      <c r="N1701" s="1">
        <f t="shared" si="287"/>
        <v>0</v>
      </c>
      <c r="O1701" s="1">
        <f t="shared" si="288"/>
        <v>0</v>
      </c>
      <c r="P1701" s="1">
        <f t="shared" si="289"/>
        <v>0</v>
      </c>
      <c r="Q1701" s="1">
        <f>SUMIF('I have a blue banner'!A$2:A$2000,D1701,'I have a blue banner'!L$2:L$2000)</f>
        <v>0</v>
      </c>
      <c r="R1701" s="1">
        <f>SUMIF('I have a blue banner'!A$2:A$2000,F1701,'I have a blue banner'!L$2:L$2000)</f>
        <v>0</v>
      </c>
      <c r="S1701" s="1">
        <f>SUMIF('I have a blue banner'!A$2:A$2000,I1701,'I have a blue banner'!L$2:L$2000)</f>
        <v>0</v>
      </c>
      <c r="T1701" s="1">
        <f>SUMIF('I wanna go biking'!A$2:A$1000,D1701,'I wanna go biking'!D$2:D$2000)</f>
        <v>0</v>
      </c>
      <c r="U1701" s="1">
        <f>SUMIF('I wanna go biking'!A$2:A$2000,F1701,'I wanna go biking'!D$2:D$2000)</f>
        <v>0</v>
      </c>
      <c r="V1701" s="1">
        <f>SUMIF('I wanna go biking'!A$2:A$2000,H1701,'I wanna go biking'!D$2:D$2000)</f>
        <v>0</v>
      </c>
      <c r="W1701">
        <f t="shared" si="290"/>
        <v>0</v>
      </c>
      <c r="X1701">
        <f t="shared" si="291"/>
        <v>0</v>
      </c>
      <c r="Y1701">
        <f t="shared" si="292"/>
        <v>0</v>
      </c>
      <c r="Z1701">
        <f t="shared" si="293"/>
        <v>0</v>
      </c>
      <c r="AA1701">
        <f t="shared" si="294"/>
        <v>0</v>
      </c>
      <c r="AB1701">
        <f t="shared" si="295"/>
        <v>0</v>
      </c>
      <c r="AC1701" s="25">
        <f t="shared" si="296"/>
        <v>0</v>
      </c>
    </row>
    <row r="1702" spans="1:29">
      <c r="A1702">
        <f>'Data Entry'!A1703</f>
        <v>0</v>
      </c>
      <c r="B1702">
        <f>'Data Entry'!B1703</f>
        <v>0</v>
      </c>
      <c r="C1702">
        <f>'Data Entry'!C1703</f>
        <v>0</v>
      </c>
      <c r="D1702">
        <f>'Data Entry'!M1703</f>
        <v>0</v>
      </c>
      <c r="E1702">
        <f>'Data Entry'!N1703</f>
        <v>0</v>
      </c>
      <c r="F1702">
        <f>'Data Entry'!O1703</f>
        <v>0</v>
      </c>
      <c r="G1702">
        <f>'Data Entry'!P1703</f>
        <v>0</v>
      </c>
      <c r="H1702">
        <f>'Data Entry'!Q1703</f>
        <v>0</v>
      </c>
      <c r="I1702">
        <f>'Data Entry'!R1703</f>
        <v>0</v>
      </c>
      <c r="J1702">
        <f t="shared" si="286"/>
        <v>0</v>
      </c>
      <c r="K1702" s="1">
        <f>SUMIFS('I want to cry'!C$2:C$2000,'I want to cry'!$A$2:$A$2000,$B1702,'I want to cry'!$B$2:$B$2000,$C1702)</f>
        <v>0</v>
      </c>
      <c r="L1702" s="1">
        <f>SUMIFS('I want to cry'!D$2:D$2000,'I want to cry'!$A$2:$A$2000,$B1702,'I want to cry'!$B$2:$B$2000,$C1702)</f>
        <v>0</v>
      </c>
      <c r="M1702" s="1">
        <f>SUMIFS('I want to cry'!E$2:E$2000,'I want to cry'!$A$2:$A$2000,$B1702,'I want to cry'!$B$2:$B$2000,$C1702)</f>
        <v>0</v>
      </c>
      <c r="N1702" s="1">
        <f t="shared" si="287"/>
        <v>0</v>
      </c>
      <c r="O1702" s="1">
        <f t="shared" si="288"/>
        <v>0</v>
      </c>
      <c r="P1702" s="1">
        <f t="shared" si="289"/>
        <v>0</v>
      </c>
      <c r="Q1702" s="1">
        <f>SUMIF('I have a blue banner'!A$2:A$2000,D1702,'I have a blue banner'!L$2:L$2000)</f>
        <v>0</v>
      </c>
      <c r="R1702" s="1">
        <f>SUMIF('I have a blue banner'!A$2:A$2000,F1702,'I have a blue banner'!L$2:L$2000)</f>
        <v>0</v>
      </c>
      <c r="S1702" s="1">
        <f>SUMIF('I have a blue banner'!A$2:A$2000,I1702,'I have a blue banner'!L$2:L$2000)</f>
        <v>0</v>
      </c>
      <c r="T1702" s="1">
        <f>SUMIF('I wanna go biking'!A$2:A$1000,D1702,'I wanna go biking'!D$2:D$2000)</f>
        <v>0</v>
      </c>
      <c r="U1702" s="1">
        <f>SUMIF('I wanna go biking'!A$2:A$2000,F1702,'I wanna go biking'!D$2:D$2000)</f>
        <v>0</v>
      </c>
      <c r="V1702" s="1">
        <f>SUMIF('I wanna go biking'!A$2:A$2000,H1702,'I wanna go biking'!D$2:D$2000)</f>
        <v>0</v>
      </c>
      <c r="W1702">
        <f t="shared" si="290"/>
        <v>0</v>
      </c>
      <c r="X1702">
        <f t="shared" si="291"/>
        <v>0</v>
      </c>
      <c r="Y1702">
        <f t="shared" si="292"/>
        <v>0</v>
      </c>
      <c r="Z1702">
        <f t="shared" si="293"/>
        <v>0</v>
      </c>
      <c r="AA1702">
        <f t="shared" si="294"/>
        <v>0</v>
      </c>
      <c r="AB1702">
        <f t="shared" si="295"/>
        <v>0</v>
      </c>
      <c r="AC1702" s="25">
        <f t="shared" si="296"/>
        <v>0</v>
      </c>
    </row>
    <row r="1703" spans="1:29">
      <c r="A1703">
        <f>'Data Entry'!A1704</f>
        <v>0</v>
      </c>
      <c r="B1703">
        <f>'Data Entry'!B1704</f>
        <v>0</v>
      </c>
      <c r="C1703">
        <f>'Data Entry'!C1704</f>
        <v>0</v>
      </c>
      <c r="D1703">
        <f>'Data Entry'!M1704</f>
        <v>0</v>
      </c>
      <c r="E1703">
        <f>'Data Entry'!N1704</f>
        <v>0</v>
      </c>
      <c r="F1703">
        <f>'Data Entry'!O1704</f>
        <v>0</v>
      </c>
      <c r="G1703">
        <f>'Data Entry'!P1704</f>
        <v>0</v>
      </c>
      <c r="H1703">
        <f>'Data Entry'!Q1704</f>
        <v>0</v>
      </c>
      <c r="I1703">
        <f>'Data Entry'!R1704</f>
        <v>0</v>
      </c>
      <c r="J1703">
        <f t="shared" si="286"/>
        <v>0</v>
      </c>
      <c r="K1703" s="1">
        <f>SUMIFS('I want to cry'!C$2:C$2000,'I want to cry'!$A$2:$A$2000,$B1703,'I want to cry'!$B$2:$B$2000,$C1703)</f>
        <v>0</v>
      </c>
      <c r="L1703" s="1">
        <f>SUMIFS('I want to cry'!D$2:D$2000,'I want to cry'!$A$2:$A$2000,$B1703,'I want to cry'!$B$2:$B$2000,$C1703)</f>
        <v>0</v>
      </c>
      <c r="M1703" s="1">
        <f>SUMIFS('I want to cry'!E$2:E$2000,'I want to cry'!$A$2:$A$2000,$B1703,'I want to cry'!$B$2:$B$2000,$C1703)</f>
        <v>0</v>
      </c>
      <c r="N1703" s="1">
        <f t="shared" si="287"/>
        <v>0</v>
      </c>
      <c r="O1703" s="1">
        <f t="shared" si="288"/>
        <v>0</v>
      </c>
      <c r="P1703" s="1">
        <f t="shared" si="289"/>
        <v>0</v>
      </c>
      <c r="Q1703" s="1">
        <f>SUMIF('I have a blue banner'!A$2:A$2000,D1703,'I have a blue banner'!L$2:L$2000)</f>
        <v>0</v>
      </c>
      <c r="R1703" s="1">
        <f>SUMIF('I have a blue banner'!A$2:A$2000,F1703,'I have a blue banner'!L$2:L$2000)</f>
        <v>0</v>
      </c>
      <c r="S1703" s="1">
        <f>SUMIF('I have a blue banner'!A$2:A$2000,I1703,'I have a blue banner'!L$2:L$2000)</f>
        <v>0</v>
      </c>
      <c r="T1703" s="1">
        <f>SUMIF('I wanna go biking'!A$2:A$1000,D1703,'I wanna go biking'!D$2:D$2000)</f>
        <v>0</v>
      </c>
      <c r="U1703" s="1">
        <f>SUMIF('I wanna go biking'!A$2:A$2000,F1703,'I wanna go biking'!D$2:D$2000)</f>
        <v>0</v>
      </c>
      <c r="V1703" s="1">
        <f>SUMIF('I wanna go biking'!A$2:A$2000,H1703,'I wanna go biking'!D$2:D$2000)</f>
        <v>0</v>
      </c>
      <c r="W1703">
        <f t="shared" si="290"/>
        <v>0</v>
      </c>
      <c r="X1703">
        <f t="shared" si="291"/>
        <v>0</v>
      </c>
      <c r="Y1703">
        <f t="shared" si="292"/>
        <v>0</v>
      </c>
      <c r="Z1703">
        <f t="shared" si="293"/>
        <v>0</v>
      </c>
      <c r="AA1703">
        <f t="shared" si="294"/>
        <v>0</v>
      </c>
      <c r="AB1703">
        <f t="shared" si="295"/>
        <v>0</v>
      </c>
      <c r="AC1703" s="25">
        <f t="shared" si="296"/>
        <v>0</v>
      </c>
    </row>
    <row r="1704" spans="1:29">
      <c r="A1704">
        <f>'Data Entry'!A1705</f>
        <v>0</v>
      </c>
      <c r="B1704">
        <f>'Data Entry'!B1705</f>
        <v>0</v>
      </c>
      <c r="C1704">
        <f>'Data Entry'!C1705</f>
        <v>0</v>
      </c>
      <c r="D1704">
        <f>'Data Entry'!M1705</f>
        <v>0</v>
      </c>
      <c r="E1704">
        <f>'Data Entry'!N1705</f>
        <v>0</v>
      </c>
      <c r="F1704">
        <f>'Data Entry'!O1705</f>
        <v>0</v>
      </c>
      <c r="G1704">
        <f>'Data Entry'!P1705</f>
        <v>0</v>
      </c>
      <c r="H1704">
        <f>'Data Entry'!Q1705</f>
        <v>0</v>
      </c>
      <c r="I1704">
        <f>'Data Entry'!R1705</f>
        <v>0</v>
      </c>
      <c r="J1704">
        <f t="shared" si="286"/>
        <v>0</v>
      </c>
      <c r="K1704" s="1">
        <f>SUMIFS('I want to cry'!C$2:C$2000,'I want to cry'!$A$2:$A$2000,$B1704,'I want to cry'!$B$2:$B$2000,$C1704)</f>
        <v>0</v>
      </c>
      <c r="L1704" s="1">
        <f>SUMIFS('I want to cry'!D$2:D$2000,'I want to cry'!$A$2:$A$2000,$B1704,'I want to cry'!$B$2:$B$2000,$C1704)</f>
        <v>0</v>
      </c>
      <c r="M1704" s="1">
        <f>SUMIFS('I want to cry'!E$2:E$2000,'I want to cry'!$A$2:$A$2000,$B1704,'I want to cry'!$B$2:$B$2000,$C1704)</f>
        <v>0</v>
      </c>
      <c r="N1704" s="1">
        <f t="shared" si="287"/>
        <v>0</v>
      </c>
      <c r="O1704" s="1">
        <f t="shared" si="288"/>
        <v>0</v>
      </c>
      <c r="P1704" s="1">
        <f t="shared" si="289"/>
        <v>0</v>
      </c>
      <c r="Q1704" s="1">
        <f>SUMIF('I have a blue banner'!A$2:A$2000,D1704,'I have a blue banner'!L$2:L$2000)</f>
        <v>0</v>
      </c>
      <c r="R1704" s="1">
        <f>SUMIF('I have a blue banner'!A$2:A$2000,F1704,'I have a blue banner'!L$2:L$2000)</f>
        <v>0</v>
      </c>
      <c r="S1704" s="1">
        <f>SUMIF('I have a blue banner'!A$2:A$2000,I1704,'I have a blue banner'!L$2:L$2000)</f>
        <v>0</v>
      </c>
      <c r="T1704" s="1">
        <f>SUMIF('I wanna go biking'!A$2:A$1000,D1704,'I wanna go biking'!D$2:D$2000)</f>
        <v>0</v>
      </c>
      <c r="U1704" s="1">
        <f>SUMIF('I wanna go biking'!A$2:A$2000,F1704,'I wanna go biking'!D$2:D$2000)</f>
        <v>0</v>
      </c>
      <c r="V1704" s="1">
        <f>SUMIF('I wanna go biking'!A$2:A$2000,H1704,'I wanna go biking'!D$2:D$2000)</f>
        <v>0</v>
      </c>
      <c r="W1704">
        <f t="shared" si="290"/>
        <v>0</v>
      </c>
      <c r="X1704">
        <f t="shared" si="291"/>
        <v>0</v>
      </c>
      <c r="Y1704">
        <f t="shared" si="292"/>
        <v>0</v>
      </c>
      <c r="Z1704">
        <f t="shared" si="293"/>
        <v>0</v>
      </c>
      <c r="AA1704">
        <f t="shared" si="294"/>
        <v>0</v>
      </c>
      <c r="AB1704">
        <f t="shared" si="295"/>
        <v>0</v>
      </c>
      <c r="AC1704" s="25">
        <f t="shared" si="296"/>
        <v>0</v>
      </c>
    </row>
    <row r="1705" spans="1:29">
      <c r="A1705">
        <f>'Data Entry'!A1706</f>
        <v>0</v>
      </c>
      <c r="B1705">
        <f>'Data Entry'!B1706</f>
        <v>0</v>
      </c>
      <c r="C1705">
        <f>'Data Entry'!C1706</f>
        <v>0</v>
      </c>
      <c r="D1705">
        <f>'Data Entry'!M1706</f>
        <v>0</v>
      </c>
      <c r="E1705">
        <f>'Data Entry'!N1706</f>
        <v>0</v>
      </c>
      <c r="F1705">
        <f>'Data Entry'!O1706</f>
        <v>0</v>
      </c>
      <c r="G1705">
        <f>'Data Entry'!P1706</f>
        <v>0</v>
      </c>
      <c r="H1705">
        <f>'Data Entry'!Q1706</f>
        <v>0</v>
      </c>
      <c r="I1705">
        <f>'Data Entry'!R1706</f>
        <v>0</v>
      </c>
      <c r="J1705">
        <f t="shared" si="286"/>
        <v>0</v>
      </c>
      <c r="K1705" s="1">
        <f>SUMIFS('I want to cry'!C$2:C$2000,'I want to cry'!$A$2:$A$2000,$B1705,'I want to cry'!$B$2:$B$2000,$C1705)</f>
        <v>0</v>
      </c>
      <c r="L1705" s="1">
        <f>SUMIFS('I want to cry'!D$2:D$2000,'I want to cry'!$A$2:$A$2000,$B1705,'I want to cry'!$B$2:$B$2000,$C1705)</f>
        <v>0</v>
      </c>
      <c r="M1705" s="1">
        <f>SUMIFS('I want to cry'!E$2:E$2000,'I want to cry'!$A$2:$A$2000,$B1705,'I want to cry'!$B$2:$B$2000,$C1705)</f>
        <v>0</v>
      </c>
      <c r="N1705" s="1">
        <f t="shared" si="287"/>
        <v>0</v>
      </c>
      <c r="O1705" s="1">
        <f t="shared" si="288"/>
        <v>0</v>
      </c>
      <c r="P1705" s="1">
        <f t="shared" si="289"/>
        <v>0</v>
      </c>
      <c r="Q1705" s="1">
        <f>SUMIF('I have a blue banner'!A$2:A$2000,D1705,'I have a blue banner'!L$2:L$2000)</f>
        <v>0</v>
      </c>
      <c r="R1705" s="1">
        <f>SUMIF('I have a blue banner'!A$2:A$2000,F1705,'I have a blue banner'!L$2:L$2000)</f>
        <v>0</v>
      </c>
      <c r="S1705" s="1">
        <f>SUMIF('I have a blue banner'!A$2:A$2000,I1705,'I have a blue banner'!L$2:L$2000)</f>
        <v>0</v>
      </c>
      <c r="T1705" s="1">
        <f>SUMIF('I wanna go biking'!A$2:A$1000,D1705,'I wanna go biking'!D$2:D$2000)</f>
        <v>0</v>
      </c>
      <c r="U1705" s="1">
        <f>SUMIF('I wanna go biking'!A$2:A$2000,F1705,'I wanna go biking'!D$2:D$2000)</f>
        <v>0</v>
      </c>
      <c r="V1705" s="1">
        <f>SUMIF('I wanna go biking'!A$2:A$2000,H1705,'I wanna go biking'!D$2:D$2000)</f>
        <v>0</v>
      </c>
      <c r="W1705">
        <f t="shared" si="290"/>
        <v>0</v>
      </c>
      <c r="X1705">
        <f t="shared" si="291"/>
        <v>0</v>
      </c>
      <c r="Y1705">
        <f t="shared" si="292"/>
        <v>0</v>
      </c>
      <c r="Z1705">
        <f t="shared" si="293"/>
        <v>0</v>
      </c>
      <c r="AA1705">
        <f t="shared" si="294"/>
        <v>0</v>
      </c>
      <c r="AB1705">
        <f t="shared" si="295"/>
        <v>0</v>
      </c>
      <c r="AC1705" s="25">
        <f t="shared" si="296"/>
        <v>0</v>
      </c>
    </row>
    <row r="1706" spans="1:29">
      <c r="A1706">
        <f>'Data Entry'!A1707</f>
        <v>0</v>
      </c>
      <c r="B1706">
        <f>'Data Entry'!B1707</f>
        <v>0</v>
      </c>
      <c r="C1706">
        <f>'Data Entry'!C1707</f>
        <v>0</v>
      </c>
      <c r="D1706">
        <f>'Data Entry'!M1707</f>
        <v>0</v>
      </c>
      <c r="E1706">
        <f>'Data Entry'!N1707</f>
        <v>0</v>
      </c>
      <c r="F1706">
        <f>'Data Entry'!O1707</f>
        <v>0</v>
      </c>
      <c r="G1706">
        <f>'Data Entry'!P1707</f>
        <v>0</v>
      </c>
      <c r="H1706">
        <f>'Data Entry'!Q1707</f>
        <v>0</v>
      </c>
      <c r="I1706">
        <f>'Data Entry'!R1707</f>
        <v>0</v>
      </c>
      <c r="J1706">
        <f t="shared" ref="J1706:J1769" si="297">E1706+G1706+I1706</f>
        <v>0</v>
      </c>
      <c r="K1706" s="1">
        <f>SUMIFS('I want to cry'!C$2:C$2000,'I want to cry'!$A$2:$A$2000,$B1706,'I want to cry'!$B$2:$B$2000,$C1706)</f>
        <v>0</v>
      </c>
      <c r="L1706" s="1">
        <f>SUMIFS('I want to cry'!D$2:D$2000,'I want to cry'!$A$2:$A$2000,$B1706,'I want to cry'!$B$2:$B$2000,$C1706)</f>
        <v>0</v>
      </c>
      <c r="M1706" s="1">
        <f>SUMIFS('I want to cry'!E$2:E$2000,'I want to cry'!$A$2:$A$2000,$B1706,'I want to cry'!$B$2:$B$2000,$C1706)</f>
        <v>0</v>
      </c>
      <c r="N1706" s="1">
        <f t="shared" ref="N1706:N1769" si="298">IF(K1706&lt;1.5,0,IF(E1706&lt;2.5,0,E1706/K1706))</f>
        <v>0</v>
      </c>
      <c r="O1706" s="1">
        <f t="shared" ref="O1706:O1769" si="299">IF(L1706&lt;1.5,0,IF(G1706&lt;2.5,0,G1706/L1706))</f>
        <v>0</v>
      </c>
      <c r="P1706" s="1">
        <f t="shared" ref="P1706:P1769" si="300">IF(M1706&lt;1.5,0,IF(I1706&lt;2.5,0,I1706/M1706))</f>
        <v>0</v>
      </c>
      <c r="Q1706" s="1">
        <f>SUMIF('I have a blue banner'!A$2:A$2000,D1706,'I have a blue banner'!L$2:L$2000)</f>
        <v>0</v>
      </c>
      <c r="R1706" s="1">
        <f>SUMIF('I have a blue banner'!A$2:A$2000,F1706,'I have a blue banner'!L$2:L$2000)</f>
        <v>0</v>
      </c>
      <c r="S1706" s="1">
        <f>SUMIF('I have a blue banner'!A$2:A$2000,I1706,'I have a blue banner'!L$2:L$2000)</f>
        <v>0</v>
      </c>
      <c r="T1706" s="1">
        <f>SUMIF('I wanna go biking'!A$2:A$1000,D1706,'I wanna go biking'!D$2:D$2000)</f>
        <v>0</v>
      </c>
      <c r="U1706" s="1">
        <f>SUMIF('I wanna go biking'!A$2:A$2000,F1706,'I wanna go biking'!D$2:D$2000)</f>
        <v>0</v>
      </c>
      <c r="V1706" s="1">
        <f>SUMIF('I wanna go biking'!A$2:A$2000,H1706,'I wanna go biking'!D$2:D$2000)</f>
        <v>0</v>
      </c>
      <c r="W1706">
        <f t="shared" ref="W1706:W1769" si="301">T1706-Q1706</f>
        <v>0</v>
      </c>
      <c r="X1706">
        <f t="shared" ref="X1706:X1769" si="302">U1706-R1706</f>
        <v>0</v>
      </c>
      <c r="Y1706">
        <f t="shared" ref="Y1706:Y1769" si="303">V1706-S1706</f>
        <v>0</v>
      </c>
      <c r="Z1706">
        <f t="shared" ref="Z1706:Z1769" si="304">W1706*N1706</f>
        <v>0</v>
      </c>
      <c r="AA1706">
        <f t="shared" ref="AA1706:AA1769" si="305">X1706*O1706</f>
        <v>0</v>
      </c>
      <c r="AB1706">
        <f t="shared" ref="AB1706:AB1769" si="306">Y1706*P1706</f>
        <v>0</v>
      </c>
      <c r="AC1706" s="25">
        <f t="shared" ref="AC1706:AC1769" si="307">SUM(Z1706:AB1706)</f>
        <v>0</v>
      </c>
    </row>
    <row r="1707" spans="1:29">
      <c r="A1707">
        <f>'Data Entry'!A1708</f>
        <v>0</v>
      </c>
      <c r="B1707">
        <f>'Data Entry'!B1708</f>
        <v>0</v>
      </c>
      <c r="C1707">
        <f>'Data Entry'!C1708</f>
        <v>0</v>
      </c>
      <c r="D1707">
        <f>'Data Entry'!M1708</f>
        <v>0</v>
      </c>
      <c r="E1707">
        <f>'Data Entry'!N1708</f>
        <v>0</v>
      </c>
      <c r="F1707">
        <f>'Data Entry'!O1708</f>
        <v>0</v>
      </c>
      <c r="G1707">
        <f>'Data Entry'!P1708</f>
        <v>0</v>
      </c>
      <c r="H1707">
        <f>'Data Entry'!Q1708</f>
        <v>0</v>
      </c>
      <c r="I1707">
        <f>'Data Entry'!R1708</f>
        <v>0</v>
      </c>
      <c r="J1707">
        <f t="shared" si="297"/>
        <v>0</v>
      </c>
      <c r="K1707" s="1">
        <f>SUMIFS('I want to cry'!C$2:C$2000,'I want to cry'!$A$2:$A$2000,$B1707,'I want to cry'!$B$2:$B$2000,$C1707)</f>
        <v>0</v>
      </c>
      <c r="L1707" s="1">
        <f>SUMIFS('I want to cry'!D$2:D$2000,'I want to cry'!$A$2:$A$2000,$B1707,'I want to cry'!$B$2:$B$2000,$C1707)</f>
        <v>0</v>
      </c>
      <c r="M1707" s="1">
        <f>SUMIFS('I want to cry'!E$2:E$2000,'I want to cry'!$A$2:$A$2000,$B1707,'I want to cry'!$B$2:$B$2000,$C1707)</f>
        <v>0</v>
      </c>
      <c r="N1707" s="1">
        <f t="shared" si="298"/>
        <v>0</v>
      </c>
      <c r="O1707" s="1">
        <f t="shared" si="299"/>
        <v>0</v>
      </c>
      <c r="P1707" s="1">
        <f t="shared" si="300"/>
        <v>0</v>
      </c>
      <c r="Q1707" s="1">
        <f>SUMIF('I have a blue banner'!A$2:A$2000,D1707,'I have a blue banner'!L$2:L$2000)</f>
        <v>0</v>
      </c>
      <c r="R1707" s="1">
        <f>SUMIF('I have a blue banner'!A$2:A$2000,F1707,'I have a blue banner'!L$2:L$2000)</f>
        <v>0</v>
      </c>
      <c r="S1707" s="1">
        <f>SUMIF('I have a blue banner'!A$2:A$2000,I1707,'I have a blue banner'!L$2:L$2000)</f>
        <v>0</v>
      </c>
      <c r="T1707" s="1">
        <f>SUMIF('I wanna go biking'!A$2:A$1000,D1707,'I wanna go biking'!D$2:D$2000)</f>
        <v>0</v>
      </c>
      <c r="U1707" s="1">
        <f>SUMIF('I wanna go biking'!A$2:A$2000,F1707,'I wanna go biking'!D$2:D$2000)</f>
        <v>0</v>
      </c>
      <c r="V1707" s="1">
        <f>SUMIF('I wanna go biking'!A$2:A$2000,H1707,'I wanna go biking'!D$2:D$2000)</f>
        <v>0</v>
      </c>
      <c r="W1707">
        <f t="shared" si="301"/>
        <v>0</v>
      </c>
      <c r="X1707">
        <f t="shared" si="302"/>
        <v>0</v>
      </c>
      <c r="Y1707">
        <f t="shared" si="303"/>
        <v>0</v>
      </c>
      <c r="Z1707">
        <f t="shared" si="304"/>
        <v>0</v>
      </c>
      <c r="AA1707">
        <f t="shared" si="305"/>
        <v>0</v>
      </c>
      <c r="AB1707">
        <f t="shared" si="306"/>
        <v>0</v>
      </c>
      <c r="AC1707" s="25">
        <f t="shared" si="307"/>
        <v>0</v>
      </c>
    </row>
    <row r="1708" spans="1:29">
      <c r="A1708">
        <f>'Data Entry'!A1709</f>
        <v>0</v>
      </c>
      <c r="B1708">
        <f>'Data Entry'!B1709</f>
        <v>0</v>
      </c>
      <c r="C1708">
        <f>'Data Entry'!C1709</f>
        <v>0</v>
      </c>
      <c r="D1708">
        <f>'Data Entry'!M1709</f>
        <v>0</v>
      </c>
      <c r="E1708">
        <f>'Data Entry'!N1709</f>
        <v>0</v>
      </c>
      <c r="F1708">
        <f>'Data Entry'!O1709</f>
        <v>0</v>
      </c>
      <c r="G1708">
        <f>'Data Entry'!P1709</f>
        <v>0</v>
      </c>
      <c r="H1708">
        <f>'Data Entry'!Q1709</f>
        <v>0</v>
      </c>
      <c r="I1708">
        <f>'Data Entry'!R1709</f>
        <v>0</v>
      </c>
      <c r="J1708">
        <f t="shared" si="297"/>
        <v>0</v>
      </c>
      <c r="K1708" s="1">
        <f>SUMIFS('I want to cry'!C$2:C$2000,'I want to cry'!$A$2:$A$2000,$B1708,'I want to cry'!$B$2:$B$2000,$C1708)</f>
        <v>0</v>
      </c>
      <c r="L1708" s="1">
        <f>SUMIFS('I want to cry'!D$2:D$2000,'I want to cry'!$A$2:$A$2000,$B1708,'I want to cry'!$B$2:$B$2000,$C1708)</f>
        <v>0</v>
      </c>
      <c r="M1708" s="1">
        <f>SUMIFS('I want to cry'!E$2:E$2000,'I want to cry'!$A$2:$A$2000,$B1708,'I want to cry'!$B$2:$B$2000,$C1708)</f>
        <v>0</v>
      </c>
      <c r="N1708" s="1">
        <f t="shared" si="298"/>
        <v>0</v>
      </c>
      <c r="O1708" s="1">
        <f t="shared" si="299"/>
        <v>0</v>
      </c>
      <c r="P1708" s="1">
        <f t="shared" si="300"/>
        <v>0</v>
      </c>
      <c r="Q1708" s="1">
        <f>SUMIF('I have a blue banner'!A$2:A$2000,D1708,'I have a blue banner'!L$2:L$2000)</f>
        <v>0</v>
      </c>
      <c r="R1708" s="1">
        <f>SUMIF('I have a blue banner'!A$2:A$2000,F1708,'I have a blue banner'!L$2:L$2000)</f>
        <v>0</v>
      </c>
      <c r="S1708" s="1">
        <f>SUMIF('I have a blue banner'!A$2:A$2000,I1708,'I have a blue banner'!L$2:L$2000)</f>
        <v>0</v>
      </c>
      <c r="T1708" s="1">
        <f>SUMIF('I wanna go biking'!A$2:A$1000,D1708,'I wanna go biking'!D$2:D$2000)</f>
        <v>0</v>
      </c>
      <c r="U1708" s="1">
        <f>SUMIF('I wanna go biking'!A$2:A$2000,F1708,'I wanna go biking'!D$2:D$2000)</f>
        <v>0</v>
      </c>
      <c r="V1708" s="1">
        <f>SUMIF('I wanna go biking'!A$2:A$2000,H1708,'I wanna go biking'!D$2:D$2000)</f>
        <v>0</v>
      </c>
      <c r="W1708">
        <f t="shared" si="301"/>
        <v>0</v>
      </c>
      <c r="X1708">
        <f t="shared" si="302"/>
        <v>0</v>
      </c>
      <c r="Y1708">
        <f t="shared" si="303"/>
        <v>0</v>
      </c>
      <c r="Z1708">
        <f t="shared" si="304"/>
        <v>0</v>
      </c>
      <c r="AA1708">
        <f t="shared" si="305"/>
        <v>0</v>
      </c>
      <c r="AB1708">
        <f t="shared" si="306"/>
        <v>0</v>
      </c>
      <c r="AC1708" s="25">
        <f t="shared" si="307"/>
        <v>0</v>
      </c>
    </row>
    <row r="1709" spans="1:29">
      <c r="A1709">
        <f>'Data Entry'!A1710</f>
        <v>0</v>
      </c>
      <c r="B1709">
        <f>'Data Entry'!B1710</f>
        <v>0</v>
      </c>
      <c r="C1709">
        <f>'Data Entry'!C1710</f>
        <v>0</v>
      </c>
      <c r="D1709">
        <f>'Data Entry'!M1710</f>
        <v>0</v>
      </c>
      <c r="E1709">
        <f>'Data Entry'!N1710</f>
        <v>0</v>
      </c>
      <c r="F1709">
        <f>'Data Entry'!O1710</f>
        <v>0</v>
      </c>
      <c r="G1709">
        <f>'Data Entry'!P1710</f>
        <v>0</v>
      </c>
      <c r="H1709">
        <f>'Data Entry'!Q1710</f>
        <v>0</v>
      </c>
      <c r="I1709">
        <f>'Data Entry'!R1710</f>
        <v>0</v>
      </c>
      <c r="J1709">
        <f t="shared" si="297"/>
        <v>0</v>
      </c>
      <c r="K1709" s="1">
        <f>SUMIFS('I want to cry'!C$2:C$2000,'I want to cry'!$A$2:$A$2000,$B1709,'I want to cry'!$B$2:$B$2000,$C1709)</f>
        <v>0</v>
      </c>
      <c r="L1709" s="1">
        <f>SUMIFS('I want to cry'!D$2:D$2000,'I want to cry'!$A$2:$A$2000,$B1709,'I want to cry'!$B$2:$B$2000,$C1709)</f>
        <v>0</v>
      </c>
      <c r="M1709" s="1">
        <f>SUMIFS('I want to cry'!E$2:E$2000,'I want to cry'!$A$2:$A$2000,$B1709,'I want to cry'!$B$2:$B$2000,$C1709)</f>
        <v>0</v>
      </c>
      <c r="N1709" s="1">
        <f t="shared" si="298"/>
        <v>0</v>
      </c>
      <c r="O1709" s="1">
        <f t="shared" si="299"/>
        <v>0</v>
      </c>
      <c r="P1709" s="1">
        <f t="shared" si="300"/>
        <v>0</v>
      </c>
      <c r="Q1709" s="1">
        <f>SUMIF('I have a blue banner'!A$2:A$2000,D1709,'I have a blue banner'!L$2:L$2000)</f>
        <v>0</v>
      </c>
      <c r="R1709" s="1">
        <f>SUMIF('I have a blue banner'!A$2:A$2000,F1709,'I have a blue banner'!L$2:L$2000)</f>
        <v>0</v>
      </c>
      <c r="S1709" s="1">
        <f>SUMIF('I have a blue banner'!A$2:A$2000,I1709,'I have a blue banner'!L$2:L$2000)</f>
        <v>0</v>
      </c>
      <c r="T1709" s="1">
        <f>SUMIF('I wanna go biking'!A$2:A$1000,D1709,'I wanna go biking'!D$2:D$2000)</f>
        <v>0</v>
      </c>
      <c r="U1709" s="1">
        <f>SUMIF('I wanna go biking'!A$2:A$2000,F1709,'I wanna go biking'!D$2:D$2000)</f>
        <v>0</v>
      </c>
      <c r="V1709" s="1">
        <f>SUMIF('I wanna go biking'!A$2:A$2000,H1709,'I wanna go biking'!D$2:D$2000)</f>
        <v>0</v>
      </c>
      <c r="W1709">
        <f t="shared" si="301"/>
        <v>0</v>
      </c>
      <c r="X1709">
        <f t="shared" si="302"/>
        <v>0</v>
      </c>
      <c r="Y1709">
        <f t="shared" si="303"/>
        <v>0</v>
      </c>
      <c r="Z1709">
        <f t="shared" si="304"/>
        <v>0</v>
      </c>
      <c r="AA1709">
        <f t="shared" si="305"/>
        <v>0</v>
      </c>
      <c r="AB1709">
        <f t="shared" si="306"/>
        <v>0</v>
      </c>
      <c r="AC1709" s="25">
        <f t="shared" si="307"/>
        <v>0</v>
      </c>
    </row>
    <row r="1710" spans="1:29">
      <c r="A1710">
        <f>'Data Entry'!A1711</f>
        <v>0</v>
      </c>
      <c r="B1710">
        <f>'Data Entry'!B1711</f>
        <v>0</v>
      </c>
      <c r="C1710">
        <f>'Data Entry'!C1711</f>
        <v>0</v>
      </c>
      <c r="D1710">
        <f>'Data Entry'!M1711</f>
        <v>0</v>
      </c>
      <c r="E1710">
        <f>'Data Entry'!N1711</f>
        <v>0</v>
      </c>
      <c r="F1710">
        <f>'Data Entry'!O1711</f>
        <v>0</v>
      </c>
      <c r="G1710">
        <f>'Data Entry'!P1711</f>
        <v>0</v>
      </c>
      <c r="H1710">
        <f>'Data Entry'!Q1711</f>
        <v>0</v>
      </c>
      <c r="I1710">
        <f>'Data Entry'!R1711</f>
        <v>0</v>
      </c>
      <c r="J1710">
        <f t="shared" si="297"/>
        <v>0</v>
      </c>
      <c r="K1710" s="1">
        <f>SUMIFS('I want to cry'!C$2:C$2000,'I want to cry'!$A$2:$A$2000,$B1710,'I want to cry'!$B$2:$B$2000,$C1710)</f>
        <v>0</v>
      </c>
      <c r="L1710" s="1">
        <f>SUMIFS('I want to cry'!D$2:D$2000,'I want to cry'!$A$2:$A$2000,$B1710,'I want to cry'!$B$2:$B$2000,$C1710)</f>
        <v>0</v>
      </c>
      <c r="M1710" s="1">
        <f>SUMIFS('I want to cry'!E$2:E$2000,'I want to cry'!$A$2:$A$2000,$B1710,'I want to cry'!$B$2:$B$2000,$C1710)</f>
        <v>0</v>
      </c>
      <c r="N1710" s="1">
        <f t="shared" si="298"/>
        <v>0</v>
      </c>
      <c r="O1710" s="1">
        <f t="shared" si="299"/>
        <v>0</v>
      </c>
      <c r="P1710" s="1">
        <f t="shared" si="300"/>
        <v>0</v>
      </c>
      <c r="Q1710" s="1">
        <f>SUMIF('I have a blue banner'!A$2:A$2000,D1710,'I have a blue banner'!L$2:L$2000)</f>
        <v>0</v>
      </c>
      <c r="R1710" s="1">
        <f>SUMIF('I have a blue banner'!A$2:A$2000,F1710,'I have a blue banner'!L$2:L$2000)</f>
        <v>0</v>
      </c>
      <c r="S1710" s="1">
        <f>SUMIF('I have a blue banner'!A$2:A$2000,I1710,'I have a blue banner'!L$2:L$2000)</f>
        <v>0</v>
      </c>
      <c r="T1710" s="1">
        <f>SUMIF('I wanna go biking'!A$2:A$1000,D1710,'I wanna go biking'!D$2:D$2000)</f>
        <v>0</v>
      </c>
      <c r="U1710" s="1">
        <f>SUMIF('I wanna go biking'!A$2:A$2000,F1710,'I wanna go biking'!D$2:D$2000)</f>
        <v>0</v>
      </c>
      <c r="V1710" s="1">
        <f>SUMIF('I wanna go biking'!A$2:A$2000,H1710,'I wanna go biking'!D$2:D$2000)</f>
        <v>0</v>
      </c>
      <c r="W1710">
        <f t="shared" si="301"/>
        <v>0</v>
      </c>
      <c r="X1710">
        <f t="shared" si="302"/>
        <v>0</v>
      </c>
      <c r="Y1710">
        <f t="shared" si="303"/>
        <v>0</v>
      </c>
      <c r="Z1710">
        <f t="shared" si="304"/>
        <v>0</v>
      </c>
      <c r="AA1710">
        <f t="shared" si="305"/>
        <v>0</v>
      </c>
      <c r="AB1710">
        <f t="shared" si="306"/>
        <v>0</v>
      </c>
      <c r="AC1710" s="25">
        <f t="shared" si="307"/>
        <v>0</v>
      </c>
    </row>
    <row r="1711" spans="1:29">
      <c r="A1711">
        <f>'Data Entry'!A1712</f>
        <v>0</v>
      </c>
      <c r="B1711">
        <f>'Data Entry'!B1712</f>
        <v>0</v>
      </c>
      <c r="C1711">
        <f>'Data Entry'!C1712</f>
        <v>0</v>
      </c>
      <c r="D1711">
        <f>'Data Entry'!M1712</f>
        <v>0</v>
      </c>
      <c r="E1711">
        <f>'Data Entry'!N1712</f>
        <v>0</v>
      </c>
      <c r="F1711">
        <f>'Data Entry'!O1712</f>
        <v>0</v>
      </c>
      <c r="G1711">
        <f>'Data Entry'!P1712</f>
        <v>0</v>
      </c>
      <c r="H1711">
        <f>'Data Entry'!Q1712</f>
        <v>0</v>
      </c>
      <c r="I1711">
        <f>'Data Entry'!R1712</f>
        <v>0</v>
      </c>
      <c r="J1711">
        <f t="shared" si="297"/>
        <v>0</v>
      </c>
      <c r="K1711" s="1">
        <f>SUMIFS('I want to cry'!C$2:C$2000,'I want to cry'!$A$2:$A$2000,$B1711,'I want to cry'!$B$2:$B$2000,$C1711)</f>
        <v>0</v>
      </c>
      <c r="L1711" s="1">
        <f>SUMIFS('I want to cry'!D$2:D$2000,'I want to cry'!$A$2:$A$2000,$B1711,'I want to cry'!$B$2:$B$2000,$C1711)</f>
        <v>0</v>
      </c>
      <c r="M1711" s="1">
        <f>SUMIFS('I want to cry'!E$2:E$2000,'I want to cry'!$A$2:$A$2000,$B1711,'I want to cry'!$B$2:$B$2000,$C1711)</f>
        <v>0</v>
      </c>
      <c r="N1711" s="1">
        <f t="shared" si="298"/>
        <v>0</v>
      </c>
      <c r="O1711" s="1">
        <f t="shared" si="299"/>
        <v>0</v>
      </c>
      <c r="P1711" s="1">
        <f t="shared" si="300"/>
        <v>0</v>
      </c>
      <c r="Q1711" s="1">
        <f>SUMIF('I have a blue banner'!A$2:A$2000,D1711,'I have a blue banner'!L$2:L$2000)</f>
        <v>0</v>
      </c>
      <c r="R1711" s="1">
        <f>SUMIF('I have a blue banner'!A$2:A$2000,F1711,'I have a blue banner'!L$2:L$2000)</f>
        <v>0</v>
      </c>
      <c r="S1711" s="1">
        <f>SUMIF('I have a blue banner'!A$2:A$2000,I1711,'I have a blue banner'!L$2:L$2000)</f>
        <v>0</v>
      </c>
      <c r="T1711" s="1">
        <f>SUMIF('I wanna go biking'!A$2:A$1000,D1711,'I wanna go biking'!D$2:D$2000)</f>
        <v>0</v>
      </c>
      <c r="U1711" s="1">
        <f>SUMIF('I wanna go biking'!A$2:A$2000,F1711,'I wanna go biking'!D$2:D$2000)</f>
        <v>0</v>
      </c>
      <c r="V1711" s="1">
        <f>SUMIF('I wanna go biking'!A$2:A$2000,H1711,'I wanna go biking'!D$2:D$2000)</f>
        <v>0</v>
      </c>
      <c r="W1711">
        <f t="shared" si="301"/>
        <v>0</v>
      </c>
      <c r="X1711">
        <f t="shared" si="302"/>
        <v>0</v>
      </c>
      <c r="Y1711">
        <f t="shared" si="303"/>
        <v>0</v>
      </c>
      <c r="Z1711">
        <f t="shared" si="304"/>
        <v>0</v>
      </c>
      <c r="AA1711">
        <f t="shared" si="305"/>
        <v>0</v>
      </c>
      <c r="AB1711">
        <f t="shared" si="306"/>
        <v>0</v>
      </c>
      <c r="AC1711" s="25">
        <f t="shared" si="307"/>
        <v>0</v>
      </c>
    </row>
    <row r="1712" spans="1:29">
      <c r="A1712">
        <f>'Data Entry'!A1713</f>
        <v>0</v>
      </c>
      <c r="B1712">
        <f>'Data Entry'!B1713</f>
        <v>0</v>
      </c>
      <c r="C1712">
        <f>'Data Entry'!C1713</f>
        <v>0</v>
      </c>
      <c r="D1712">
        <f>'Data Entry'!M1713</f>
        <v>0</v>
      </c>
      <c r="E1712">
        <f>'Data Entry'!N1713</f>
        <v>0</v>
      </c>
      <c r="F1712">
        <f>'Data Entry'!O1713</f>
        <v>0</v>
      </c>
      <c r="G1712">
        <f>'Data Entry'!P1713</f>
        <v>0</v>
      </c>
      <c r="H1712">
        <f>'Data Entry'!Q1713</f>
        <v>0</v>
      </c>
      <c r="I1712">
        <f>'Data Entry'!R1713</f>
        <v>0</v>
      </c>
      <c r="J1712">
        <f t="shared" si="297"/>
        <v>0</v>
      </c>
      <c r="K1712" s="1">
        <f>SUMIFS('I want to cry'!C$2:C$2000,'I want to cry'!$A$2:$A$2000,$B1712,'I want to cry'!$B$2:$B$2000,$C1712)</f>
        <v>0</v>
      </c>
      <c r="L1712" s="1">
        <f>SUMIFS('I want to cry'!D$2:D$2000,'I want to cry'!$A$2:$A$2000,$B1712,'I want to cry'!$B$2:$B$2000,$C1712)</f>
        <v>0</v>
      </c>
      <c r="M1712" s="1">
        <f>SUMIFS('I want to cry'!E$2:E$2000,'I want to cry'!$A$2:$A$2000,$B1712,'I want to cry'!$B$2:$B$2000,$C1712)</f>
        <v>0</v>
      </c>
      <c r="N1712" s="1">
        <f t="shared" si="298"/>
        <v>0</v>
      </c>
      <c r="O1712" s="1">
        <f t="shared" si="299"/>
        <v>0</v>
      </c>
      <c r="P1712" s="1">
        <f t="shared" si="300"/>
        <v>0</v>
      </c>
      <c r="Q1712" s="1">
        <f>SUMIF('I have a blue banner'!A$2:A$2000,D1712,'I have a blue banner'!L$2:L$2000)</f>
        <v>0</v>
      </c>
      <c r="R1712" s="1">
        <f>SUMIF('I have a blue banner'!A$2:A$2000,F1712,'I have a blue banner'!L$2:L$2000)</f>
        <v>0</v>
      </c>
      <c r="S1712" s="1">
        <f>SUMIF('I have a blue banner'!A$2:A$2000,I1712,'I have a blue banner'!L$2:L$2000)</f>
        <v>0</v>
      </c>
      <c r="T1712" s="1">
        <f>SUMIF('I wanna go biking'!A$2:A$1000,D1712,'I wanna go biking'!D$2:D$2000)</f>
        <v>0</v>
      </c>
      <c r="U1712" s="1">
        <f>SUMIF('I wanna go biking'!A$2:A$2000,F1712,'I wanna go biking'!D$2:D$2000)</f>
        <v>0</v>
      </c>
      <c r="V1712" s="1">
        <f>SUMIF('I wanna go biking'!A$2:A$2000,H1712,'I wanna go biking'!D$2:D$2000)</f>
        <v>0</v>
      </c>
      <c r="W1712">
        <f t="shared" si="301"/>
        <v>0</v>
      </c>
      <c r="X1712">
        <f t="shared" si="302"/>
        <v>0</v>
      </c>
      <c r="Y1712">
        <f t="shared" si="303"/>
        <v>0</v>
      </c>
      <c r="Z1712">
        <f t="shared" si="304"/>
        <v>0</v>
      </c>
      <c r="AA1712">
        <f t="shared" si="305"/>
        <v>0</v>
      </c>
      <c r="AB1712">
        <f t="shared" si="306"/>
        <v>0</v>
      </c>
      <c r="AC1712" s="25">
        <f t="shared" si="307"/>
        <v>0</v>
      </c>
    </row>
    <row r="1713" spans="1:29">
      <c r="A1713">
        <f>'Data Entry'!A1714</f>
        <v>0</v>
      </c>
      <c r="B1713">
        <f>'Data Entry'!B1714</f>
        <v>0</v>
      </c>
      <c r="C1713">
        <f>'Data Entry'!C1714</f>
        <v>0</v>
      </c>
      <c r="D1713">
        <f>'Data Entry'!M1714</f>
        <v>0</v>
      </c>
      <c r="E1713">
        <f>'Data Entry'!N1714</f>
        <v>0</v>
      </c>
      <c r="F1713">
        <f>'Data Entry'!O1714</f>
        <v>0</v>
      </c>
      <c r="G1713">
        <f>'Data Entry'!P1714</f>
        <v>0</v>
      </c>
      <c r="H1713">
        <f>'Data Entry'!Q1714</f>
        <v>0</v>
      </c>
      <c r="I1713">
        <f>'Data Entry'!R1714</f>
        <v>0</v>
      </c>
      <c r="J1713">
        <f t="shared" si="297"/>
        <v>0</v>
      </c>
      <c r="K1713" s="1">
        <f>SUMIFS('I want to cry'!C$2:C$2000,'I want to cry'!$A$2:$A$2000,$B1713,'I want to cry'!$B$2:$B$2000,$C1713)</f>
        <v>0</v>
      </c>
      <c r="L1713" s="1">
        <f>SUMIFS('I want to cry'!D$2:D$2000,'I want to cry'!$A$2:$A$2000,$B1713,'I want to cry'!$B$2:$B$2000,$C1713)</f>
        <v>0</v>
      </c>
      <c r="M1713" s="1">
        <f>SUMIFS('I want to cry'!E$2:E$2000,'I want to cry'!$A$2:$A$2000,$B1713,'I want to cry'!$B$2:$B$2000,$C1713)</f>
        <v>0</v>
      </c>
      <c r="N1713" s="1">
        <f t="shared" si="298"/>
        <v>0</v>
      </c>
      <c r="O1713" s="1">
        <f t="shared" si="299"/>
        <v>0</v>
      </c>
      <c r="P1713" s="1">
        <f t="shared" si="300"/>
        <v>0</v>
      </c>
      <c r="Q1713" s="1">
        <f>SUMIF('I have a blue banner'!A$2:A$2000,D1713,'I have a blue banner'!L$2:L$2000)</f>
        <v>0</v>
      </c>
      <c r="R1713" s="1">
        <f>SUMIF('I have a blue banner'!A$2:A$2000,F1713,'I have a blue banner'!L$2:L$2000)</f>
        <v>0</v>
      </c>
      <c r="S1713" s="1">
        <f>SUMIF('I have a blue banner'!A$2:A$2000,I1713,'I have a blue banner'!L$2:L$2000)</f>
        <v>0</v>
      </c>
      <c r="T1713" s="1">
        <f>SUMIF('I wanna go biking'!A$2:A$1000,D1713,'I wanna go biking'!D$2:D$2000)</f>
        <v>0</v>
      </c>
      <c r="U1713" s="1">
        <f>SUMIF('I wanna go biking'!A$2:A$2000,F1713,'I wanna go biking'!D$2:D$2000)</f>
        <v>0</v>
      </c>
      <c r="V1713" s="1">
        <f>SUMIF('I wanna go biking'!A$2:A$2000,H1713,'I wanna go biking'!D$2:D$2000)</f>
        <v>0</v>
      </c>
      <c r="W1713">
        <f t="shared" si="301"/>
        <v>0</v>
      </c>
      <c r="X1713">
        <f t="shared" si="302"/>
        <v>0</v>
      </c>
      <c r="Y1713">
        <f t="shared" si="303"/>
        <v>0</v>
      </c>
      <c r="Z1713">
        <f t="shared" si="304"/>
        <v>0</v>
      </c>
      <c r="AA1713">
        <f t="shared" si="305"/>
        <v>0</v>
      </c>
      <c r="AB1713">
        <f t="shared" si="306"/>
        <v>0</v>
      </c>
      <c r="AC1713" s="25">
        <f t="shared" si="307"/>
        <v>0</v>
      </c>
    </row>
    <row r="1714" spans="1:29">
      <c r="A1714">
        <f>'Data Entry'!A1715</f>
        <v>0</v>
      </c>
      <c r="B1714">
        <f>'Data Entry'!B1715</f>
        <v>0</v>
      </c>
      <c r="C1714">
        <f>'Data Entry'!C1715</f>
        <v>0</v>
      </c>
      <c r="D1714">
        <f>'Data Entry'!M1715</f>
        <v>0</v>
      </c>
      <c r="E1714">
        <f>'Data Entry'!N1715</f>
        <v>0</v>
      </c>
      <c r="F1714">
        <f>'Data Entry'!O1715</f>
        <v>0</v>
      </c>
      <c r="G1714">
        <f>'Data Entry'!P1715</f>
        <v>0</v>
      </c>
      <c r="H1714">
        <f>'Data Entry'!Q1715</f>
        <v>0</v>
      </c>
      <c r="I1714">
        <f>'Data Entry'!R1715</f>
        <v>0</v>
      </c>
      <c r="J1714">
        <f t="shared" si="297"/>
        <v>0</v>
      </c>
      <c r="K1714" s="1">
        <f>SUMIFS('I want to cry'!C$2:C$2000,'I want to cry'!$A$2:$A$2000,$B1714,'I want to cry'!$B$2:$B$2000,$C1714)</f>
        <v>0</v>
      </c>
      <c r="L1714" s="1">
        <f>SUMIFS('I want to cry'!D$2:D$2000,'I want to cry'!$A$2:$A$2000,$B1714,'I want to cry'!$B$2:$B$2000,$C1714)</f>
        <v>0</v>
      </c>
      <c r="M1714" s="1">
        <f>SUMIFS('I want to cry'!E$2:E$2000,'I want to cry'!$A$2:$A$2000,$B1714,'I want to cry'!$B$2:$B$2000,$C1714)</f>
        <v>0</v>
      </c>
      <c r="N1714" s="1">
        <f t="shared" si="298"/>
        <v>0</v>
      </c>
      <c r="O1714" s="1">
        <f t="shared" si="299"/>
        <v>0</v>
      </c>
      <c r="P1714" s="1">
        <f t="shared" si="300"/>
        <v>0</v>
      </c>
      <c r="Q1714" s="1">
        <f>SUMIF('I have a blue banner'!A$2:A$2000,D1714,'I have a blue banner'!L$2:L$2000)</f>
        <v>0</v>
      </c>
      <c r="R1714" s="1">
        <f>SUMIF('I have a blue banner'!A$2:A$2000,F1714,'I have a blue banner'!L$2:L$2000)</f>
        <v>0</v>
      </c>
      <c r="S1714" s="1">
        <f>SUMIF('I have a blue banner'!A$2:A$2000,I1714,'I have a blue banner'!L$2:L$2000)</f>
        <v>0</v>
      </c>
      <c r="T1714" s="1">
        <f>SUMIF('I wanna go biking'!A$2:A$1000,D1714,'I wanna go biking'!D$2:D$2000)</f>
        <v>0</v>
      </c>
      <c r="U1714" s="1">
        <f>SUMIF('I wanna go biking'!A$2:A$2000,F1714,'I wanna go biking'!D$2:D$2000)</f>
        <v>0</v>
      </c>
      <c r="V1714" s="1">
        <f>SUMIF('I wanna go biking'!A$2:A$2000,H1714,'I wanna go biking'!D$2:D$2000)</f>
        <v>0</v>
      </c>
      <c r="W1714">
        <f t="shared" si="301"/>
        <v>0</v>
      </c>
      <c r="X1714">
        <f t="shared" si="302"/>
        <v>0</v>
      </c>
      <c r="Y1714">
        <f t="shared" si="303"/>
        <v>0</v>
      </c>
      <c r="Z1714">
        <f t="shared" si="304"/>
        <v>0</v>
      </c>
      <c r="AA1714">
        <f t="shared" si="305"/>
        <v>0</v>
      </c>
      <c r="AB1714">
        <f t="shared" si="306"/>
        <v>0</v>
      </c>
      <c r="AC1714" s="25">
        <f t="shared" si="307"/>
        <v>0</v>
      </c>
    </row>
    <row r="1715" spans="1:29">
      <c r="A1715">
        <f>'Data Entry'!A1716</f>
        <v>0</v>
      </c>
      <c r="B1715">
        <f>'Data Entry'!B1716</f>
        <v>0</v>
      </c>
      <c r="C1715">
        <f>'Data Entry'!C1716</f>
        <v>0</v>
      </c>
      <c r="D1715">
        <f>'Data Entry'!M1716</f>
        <v>0</v>
      </c>
      <c r="E1715">
        <f>'Data Entry'!N1716</f>
        <v>0</v>
      </c>
      <c r="F1715">
        <f>'Data Entry'!O1716</f>
        <v>0</v>
      </c>
      <c r="G1715">
        <f>'Data Entry'!P1716</f>
        <v>0</v>
      </c>
      <c r="H1715">
        <f>'Data Entry'!Q1716</f>
        <v>0</v>
      </c>
      <c r="I1715">
        <f>'Data Entry'!R1716</f>
        <v>0</v>
      </c>
      <c r="J1715">
        <f t="shared" si="297"/>
        <v>0</v>
      </c>
      <c r="K1715" s="1">
        <f>SUMIFS('I want to cry'!C$2:C$2000,'I want to cry'!$A$2:$A$2000,$B1715,'I want to cry'!$B$2:$B$2000,$C1715)</f>
        <v>0</v>
      </c>
      <c r="L1715" s="1">
        <f>SUMIFS('I want to cry'!D$2:D$2000,'I want to cry'!$A$2:$A$2000,$B1715,'I want to cry'!$B$2:$B$2000,$C1715)</f>
        <v>0</v>
      </c>
      <c r="M1715" s="1">
        <f>SUMIFS('I want to cry'!E$2:E$2000,'I want to cry'!$A$2:$A$2000,$B1715,'I want to cry'!$B$2:$B$2000,$C1715)</f>
        <v>0</v>
      </c>
      <c r="N1715" s="1">
        <f t="shared" si="298"/>
        <v>0</v>
      </c>
      <c r="O1715" s="1">
        <f t="shared" si="299"/>
        <v>0</v>
      </c>
      <c r="P1715" s="1">
        <f t="shared" si="300"/>
        <v>0</v>
      </c>
      <c r="Q1715" s="1">
        <f>SUMIF('I have a blue banner'!A$2:A$2000,D1715,'I have a blue banner'!L$2:L$2000)</f>
        <v>0</v>
      </c>
      <c r="R1715" s="1">
        <f>SUMIF('I have a blue banner'!A$2:A$2000,F1715,'I have a blue banner'!L$2:L$2000)</f>
        <v>0</v>
      </c>
      <c r="S1715" s="1">
        <f>SUMIF('I have a blue banner'!A$2:A$2000,I1715,'I have a blue banner'!L$2:L$2000)</f>
        <v>0</v>
      </c>
      <c r="T1715" s="1">
        <f>SUMIF('I wanna go biking'!A$2:A$1000,D1715,'I wanna go biking'!D$2:D$2000)</f>
        <v>0</v>
      </c>
      <c r="U1715" s="1">
        <f>SUMIF('I wanna go biking'!A$2:A$2000,F1715,'I wanna go biking'!D$2:D$2000)</f>
        <v>0</v>
      </c>
      <c r="V1715" s="1">
        <f>SUMIF('I wanna go biking'!A$2:A$2000,H1715,'I wanna go biking'!D$2:D$2000)</f>
        <v>0</v>
      </c>
      <c r="W1715">
        <f t="shared" si="301"/>
        <v>0</v>
      </c>
      <c r="X1715">
        <f t="shared" si="302"/>
        <v>0</v>
      </c>
      <c r="Y1715">
        <f t="shared" si="303"/>
        <v>0</v>
      </c>
      <c r="Z1715">
        <f t="shared" si="304"/>
        <v>0</v>
      </c>
      <c r="AA1715">
        <f t="shared" si="305"/>
        <v>0</v>
      </c>
      <c r="AB1715">
        <f t="shared" si="306"/>
        <v>0</v>
      </c>
      <c r="AC1715" s="25">
        <f t="shared" si="307"/>
        <v>0</v>
      </c>
    </row>
    <row r="1716" spans="1:29">
      <c r="A1716">
        <f>'Data Entry'!A1717</f>
        <v>0</v>
      </c>
      <c r="B1716">
        <f>'Data Entry'!B1717</f>
        <v>0</v>
      </c>
      <c r="C1716">
        <f>'Data Entry'!C1717</f>
        <v>0</v>
      </c>
      <c r="D1716">
        <f>'Data Entry'!M1717</f>
        <v>0</v>
      </c>
      <c r="E1716">
        <f>'Data Entry'!N1717</f>
        <v>0</v>
      </c>
      <c r="F1716">
        <f>'Data Entry'!O1717</f>
        <v>0</v>
      </c>
      <c r="G1716">
        <f>'Data Entry'!P1717</f>
        <v>0</v>
      </c>
      <c r="H1716">
        <f>'Data Entry'!Q1717</f>
        <v>0</v>
      </c>
      <c r="I1716">
        <f>'Data Entry'!R1717</f>
        <v>0</v>
      </c>
      <c r="J1716">
        <f t="shared" si="297"/>
        <v>0</v>
      </c>
      <c r="K1716" s="1">
        <f>SUMIFS('I want to cry'!C$2:C$2000,'I want to cry'!$A$2:$A$2000,$B1716,'I want to cry'!$B$2:$B$2000,$C1716)</f>
        <v>0</v>
      </c>
      <c r="L1716" s="1">
        <f>SUMIFS('I want to cry'!D$2:D$2000,'I want to cry'!$A$2:$A$2000,$B1716,'I want to cry'!$B$2:$B$2000,$C1716)</f>
        <v>0</v>
      </c>
      <c r="M1716" s="1">
        <f>SUMIFS('I want to cry'!E$2:E$2000,'I want to cry'!$A$2:$A$2000,$B1716,'I want to cry'!$B$2:$B$2000,$C1716)</f>
        <v>0</v>
      </c>
      <c r="N1716" s="1">
        <f t="shared" si="298"/>
        <v>0</v>
      </c>
      <c r="O1716" s="1">
        <f t="shared" si="299"/>
        <v>0</v>
      </c>
      <c r="P1716" s="1">
        <f t="shared" si="300"/>
        <v>0</v>
      </c>
      <c r="Q1716" s="1">
        <f>SUMIF('I have a blue banner'!A$2:A$2000,D1716,'I have a blue banner'!L$2:L$2000)</f>
        <v>0</v>
      </c>
      <c r="R1716" s="1">
        <f>SUMIF('I have a blue banner'!A$2:A$2000,F1716,'I have a blue banner'!L$2:L$2000)</f>
        <v>0</v>
      </c>
      <c r="S1716" s="1">
        <f>SUMIF('I have a blue banner'!A$2:A$2000,I1716,'I have a blue banner'!L$2:L$2000)</f>
        <v>0</v>
      </c>
      <c r="T1716" s="1">
        <f>SUMIF('I wanna go biking'!A$2:A$1000,D1716,'I wanna go biking'!D$2:D$2000)</f>
        <v>0</v>
      </c>
      <c r="U1716" s="1">
        <f>SUMIF('I wanna go biking'!A$2:A$2000,F1716,'I wanna go biking'!D$2:D$2000)</f>
        <v>0</v>
      </c>
      <c r="V1716" s="1">
        <f>SUMIF('I wanna go biking'!A$2:A$2000,H1716,'I wanna go biking'!D$2:D$2000)</f>
        <v>0</v>
      </c>
      <c r="W1716">
        <f t="shared" si="301"/>
        <v>0</v>
      </c>
      <c r="X1716">
        <f t="shared" si="302"/>
        <v>0</v>
      </c>
      <c r="Y1716">
        <f t="shared" si="303"/>
        <v>0</v>
      </c>
      <c r="Z1716">
        <f t="shared" si="304"/>
        <v>0</v>
      </c>
      <c r="AA1716">
        <f t="shared" si="305"/>
        <v>0</v>
      </c>
      <c r="AB1716">
        <f t="shared" si="306"/>
        <v>0</v>
      </c>
      <c r="AC1716" s="25">
        <f t="shared" si="307"/>
        <v>0</v>
      </c>
    </row>
    <row r="1717" spans="1:29">
      <c r="A1717">
        <f>'Data Entry'!A1718</f>
        <v>0</v>
      </c>
      <c r="B1717">
        <f>'Data Entry'!B1718</f>
        <v>0</v>
      </c>
      <c r="C1717">
        <f>'Data Entry'!C1718</f>
        <v>0</v>
      </c>
      <c r="D1717">
        <f>'Data Entry'!M1718</f>
        <v>0</v>
      </c>
      <c r="E1717">
        <f>'Data Entry'!N1718</f>
        <v>0</v>
      </c>
      <c r="F1717">
        <f>'Data Entry'!O1718</f>
        <v>0</v>
      </c>
      <c r="G1717">
        <f>'Data Entry'!P1718</f>
        <v>0</v>
      </c>
      <c r="H1717">
        <f>'Data Entry'!Q1718</f>
        <v>0</v>
      </c>
      <c r="I1717">
        <f>'Data Entry'!R1718</f>
        <v>0</v>
      </c>
      <c r="J1717">
        <f t="shared" si="297"/>
        <v>0</v>
      </c>
      <c r="K1717" s="1">
        <f>SUMIFS('I want to cry'!C$2:C$2000,'I want to cry'!$A$2:$A$2000,$B1717,'I want to cry'!$B$2:$B$2000,$C1717)</f>
        <v>0</v>
      </c>
      <c r="L1717" s="1">
        <f>SUMIFS('I want to cry'!D$2:D$2000,'I want to cry'!$A$2:$A$2000,$B1717,'I want to cry'!$B$2:$B$2000,$C1717)</f>
        <v>0</v>
      </c>
      <c r="M1717" s="1">
        <f>SUMIFS('I want to cry'!E$2:E$2000,'I want to cry'!$A$2:$A$2000,$B1717,'I want to cry'!$B$2:$B$2000,$C1717)</f>
        <v>0</v>
      </c>
      <c r="N1717" s="1">
        <f t="shared" si="298"/>
        <v>0</v>
      </c>
      <c r="O1717" s="1">
        <f t="shared" si="299"/>
        <v>0</v>
      </c>
      <c r="P1717" s="1">
        <f t="shared" si="300"/>
        <v>0</v>
      </c>
      <c r="Q1717" s="1">
        <f>SUMIF('I have a blue banner'!A$2:A$2000,D1717,'I have a blue banner'!L$2:L$2000)</f>
        <v>0</v>
      </c>
      <c r="R1717" s="1">
        <f>SUMIF('I have a blue banner'!A$2:A$2000,F1717,'I have a blue banner'!L$2:L$2000)</f>
        <v>0</v>
      </c>
      <c r="S1717" s="1">
        <f>SUMIF('I have a blue banner'!A$2:A$2000,I1717,'I have a blue banner'!L$2:L$2000)</f>
        <v>0</v>
      </c>
      <c r="T1717" s="1">
        <f>SUMIF('I wanna go biking'!A$2:A$1000,D1717,'I wanna go biking'!D$2:D$2000)</f>
        <v>0</v>
      </c>
      <c r="U1717" s="1">
        <f>SUMIF('I wanna go biking'!A$2:A$2000,F1717,'I wanna go biking'!D$2:D$2000)</f>
        <v>0</v>
      </c>
      <c r="V1717" s="1">
        <f>SUMIF('I wanna go biking'!A$2:A$2000,H1717,'I wanna go biking'!D$2:D$2000)</f>
        <v>0</v>
      </c>
      <c r="W1717">
        <f t="shared" si="301"/>
        <v>0</v>
      </c>
      <c r="X1717">
        <f t="shared" si="302"/>
        <v>0</v>
      </c>
      <c r="Y1717">
        <f t="shared" si="303"/>
        <v>0</v>
      </c>
      <c r="Z1717">
        <f t="shared" si="304"/>
        <v>0</v>
      </c>
      <c r="AA1717">
        <f t="shared" si="305"/>
        <v>0</v>
      </c>
      <c r="AB1717">
        <f t="shared" si="306"/>
        <v>0</v>
      </c>
      <c r="AC1717" s="25">
        <f t="shared" si="307"/>
        <v>0</v>
      </c>
    </row>
    <row r="1718" spans="1:29">
      <c r="A1718">
        <f>'Data Entry'!A1719</f>
        <v>0</v>
      </c>
      <c r="B1718">
        <f>'Data Entry'!B1719</f>
        <v>0</v>
      </c>
      <c r="C1718">
        <f>'Data Entry'!C1719</f>
        <v>0</v>
      </c>
      <c r="D1718">
        <f>'Data Entry'!M1719</f>
        <v>0</v>
      </c>
      <c r="E1718">
        <f>'Data Entry'!N1719</f>
        <v>0</v>
      </c>
      <c r="F1718">
        <f>'Data Entry'!O1719</f>
        <v>0</v>
      </c>
      <c r="G1718">
        <f>'Data Entry'!P1719</f>
        <v>0</v>
      </c>
      <c r="H1718">
        <f>'Data Entry'!Q1719</f>
        <v>0</v>
      </c>
      <c r="I1718">
        <f>'Data Entry'!R1719</f>
        <v>0</v>
      </c>
      <c r="J1718">
        <f t="shared" si="297"/>
        <v>0</v>
      </c>
      <c r="K1718" s="1">
        <f>SUMIFS('I want to cry'!C$2:C$2000,'I want to cry'!$A$2:$A$2000,$B1718,'I want to cry'!$B$2:$B$2000,$C1718)</f>
        <v>0</v>
      </c>
      <c r="L1718" s="1">
        <f>SUMIFS('I want to cry'!D$2:D$2000,'I want to cry'!$A$2:$A$2000,$B1718,'I want to cry'!$B$2:$B$2000,$C1718)</f>
        <v>0</v>
      </c>
      <c r="M1718" s="1">
        <f>SUMIFS('I want to cry'!E$2:E$2000,'I want to cry'!$A$2:$A$2000,$B1718,'I want to cry'!$B$2:$B$2000,$C1718)</f>
        <v>0</v>
      </c>
      <c r="N1718" s="1">
        <f t="shared" si="298"/>
        <v>0</v>
      </c>
      <c r="O1718" s="1">
        <f t="shared" si="299"/>
        <v>0</v>
      </c>
      <c r="P1718" s="1">
        <f t="shared" si="300"/>
        <v>0</v>
      </c>
      <c r="Q1718" s="1">
        <f>SUMIF('I have a blue banner'!A$2:A$2000,D1718,'I have a blue banner'!L$2:L$2000)</f>
        <v>0</v>
      </c>
      <c r="R1718" s="1">
        <f>SUMIF('I have a blue banner'!A$2:A$2000,F1718,'I have a blue banner'!L$2:L$2000)</f>
        <v>0</v>
      </c>
      <c r="S1718" s="1">
        <f>SUMIF('I have a blue banner'!A$2:A$2000,I1718,'I have a blue banner'!L$2:L$2000)</f>
        <v>0</v>
      </c>
      <c r="T1718" s="1">
        <f>SUMIF('I wanna go biking'!A$2:A$1000,D1718,'I wanna go biking'!D$2:D$2000)</f>
        <v>0</v>
      </c>
      <c r="U1718" s="1">
        <f>SUMIF('I wanna go biking'!A$2:A$2000,F1718,'I wanna go biking'!D$2:D$2000)</f>
        <v>0</v>
      </c>
      <c r="V1718" s="1">
        <f>SUMIF('I wanna go biking'!A$2:A$2000,H1718,'I wanna go biking'!D$2:D$2000)</f>
        <v>0</v>
      </c>
      <c r="W1718">
        <f t="shared" si="301"/>
        <v>0</v>
      </c>
      <c r="X1718">
        <f t="shared" si="302"/>
        <v>0</v>
      </c>
      <c r="Y1718">
        <f t="shared" si="303"/>
        <v>0</v>
      </c>
      <c r="Z1718">
        <f t="shared" si="304"/>
        <v>0</v>
      </c>
      <c r="AA1718">
        <f t="shared" si="305"/>
        <v>0</v>
      </c>
      <c r="AB1718">
        <f t="shared" si="306"/>
        <v>0</v>
      </c>
      <c r="AC1718" s="25">
        <f t="shared" si="307"/>
        <v>0</v>
      </c>
    </row>
    <row r="1719" spans="1:29">
      <c r="A1719">
        <f>'Data Entry'!A1720</f>
        <v>0</v>
      </c>
      <c r="B1719">
        <f>'Data Entry'!B1720</f>
        <v>0</v>
      </c>
      <c r="C1719">
        <f>'Data Entry'!C1720</f>
        <v>0</v>
      </c>
      <c r="D1719">
        <f>'Data Entry'!M1720</f>
        <v>0</v>
      </c>
      <c r="E1719">
        <f>'Data Entry'!N1720</f>
        <v>0</v>
      </c>
      <c r="F1719">
        <f>'Data Entry'!O1720</f>
        <v>0</v>
      </c>
      <c r="G1719">
        <f>'Data Entry'!P1720</f>
        <v>0</v>
      </c>
      <c r="H1719">
        <f>'Data Entry'!Q1720</f>
        <v>0</v>
      </c>
      <c r="I1719">
        <f>'Data Entry'!R1720</f>
        <v>0</v>
      </c>
      <c r="J1719">
        <f t="shared" si="297"/>
        <v>0</v>
      </c>
      <c r="K1719" s="1">
        <f>SUMIFS('I want to cry'!C$2:C$2000,'I want to cry'!$A$2:$A$2000,$B1719,'I want to cry'!$B$2:$B$2000,$C1719)</f>
        <v>0</v>
      </c>
      <c r="L1719" s="1">
        <f>SUMIFS('I want to cry'!D$2:D$2000,'I want to cry'!$A$2:$A$2000,$B1719,'I want to cry'!$B$2:$B$2000,$C1719)</f>
        <v>0</v>
      </c>
      <c r="M1719" s="1">
        <f>SUMIFS('I want to cry'!E$2:E$2000,'I want to cry'!$A$2:$A$2000,$B1719,'I want to cry'!$B$2:$B$2000,$C1719)</f>
        <v>0</v>
      </c>
      <c r="N1719" s="1">
        <f t="shared" si="298"/>
        <v>0</v>
      </c>
      <c r="O1719" s="1">
        <f t="shared" si="299"/>
        <v>0</v>
      </c>
      <c r="P1719" s="1">
        <f t="shared" si="300"/>
        <v>0</v>
      </c>
      <c r="Q1719" s="1">
        <f>SUMIF('I have a blue banner'!A$2:A$2000,D1719,'I have a blue banner'!L$2:L$2000)</f>
        <v>0</v>
      </c>
      <c r="R1719" s="1">
        <f>SUMIF('I have a blue banner'!A$2:A$2000,F1719,'I have a blue banner'!L$2:L$2000)</f>
        <v>0</v>
      </c>
      <c r="S1719" s="1">
        <f>SUMIF('I have a blue banner'!A$2:A$2000,I1719,'I have a blue banner'!L$2:L$2000)</f>
        <v>0</v>
      </c>
      <c r="T1719" s="1">
        <f>SUMIF('I wanna go biking'!A$2:A$1000,D1719,'I wanna go biking'!D$2:D$2000)</f>
        <v>0</v>
      </c>
      <c r="U1719" s="1">
        <f>SUMIF('I wanna go biking'!A$2:A$2000,F1719,'I wanna go biking'!D$2:D$2000)</f>
        <v>0</v>
      </c>
      <c r="V1719" s="1">
        <f>SUMIF('I wanna go biking'!A$2:A$2000,H1719,'I wanna go biking'!D$2:D$2000)</f>
        <v>0</v>
      </c>
      <c r="W1719">
        <f t="shared" si="301"/>
        <v>0</v>
      </c>
      <c r="X1719">
        <f t="shared" si="302"/>
        <v>0</v>
      </c>
      <c r="Y1719">
        <f t="shared" si="303"/>
        <v>0</v>
      </c>
      <c r="Z1719">
        <f t="shared" si="304"/>
        <v>0</v>
      </c>
      <c r="AA1719">
        <f t="shared" si="305"/>
        <v>0</v>
      </c>
      <c r="AB1719">
        <f t="shared" si="306"/>
        <v>0</v>
      </c>
      <c r="AC1719" s="25">
        <f t="shared" si="307"/>
        <v>0</v>
      </c>
    </row>
    <row r="1720" spans="1:29">
      <c r="A1720">
        <f>'Data Entry'!A1721</f>
        <v>0</v>
      </c>
      <c r="B1720">
        <f>'Data Entry'!B1721</f>
        <v>0</v>
      </c>
      <c r="C1720">
        <f>'Data Entry'!C1721</f>
        <v>0</v>
      </c>
      <c r="D1720">
        <f>'Data Entry'!M1721</f>
        <v>0</v>
      </c>
      <c r="E1720">
        <f>'Data Entry'!N1721</f>
        <v>0</v>
      </c>
      <c r="F1720">
        <f>'Data Entry'!O1721</f>
        <v>0</v>
      </c>
      <c r="G1720">
        <f>'Data Entry'!P1721</f>
        <v>0</v>
      </c>
      <c r="H1720">
        <f>'Data Entry'!Q1721</f>
        <v>0</v>
      </c>
      <c r="I1720">
        <f>'Data Entry'!R1721</f>
        <v>0</v>
      </c>
      <c r="J1720">
        <f t="shared" si="297"/>
        <v>0</v>
      </c>
      <c r="K1720" s="1">
        <f>SUMIFS('I want to cry'!C$2:C$2000,'I want to cry'!$A$2:$A$2000,$B1720,'I want to cry'!$B$2:$B$2000,$C1720)</f>
        <v>0</v>
      </c>
      <c r="L1720" s="1">
        <f>SUMIFS('I want to cry'!D$2:D$2000,'I want to cry'!$A$2:$A$2000,$B1720,'I want to cry'!$B$2:$B$2000,$C1720)</f>
        <v>0</v>
      </c>
      <c r="M1720" s="1">
        <f>SUMIFS('I want to cry'!E$2:E$2000,'I want to cry'!$A$2:$A$2000,$B1720,'I want to cry'!$B$2:$B$2000,$C1720)</f>
        <v>0</v>
      </c>
      <c r="N1720" s="1">
        <f t="shared" si="298"/>
        <v>0</v>
      </c>
      <c r="O1720" s="1">
        <f t="shared" si="299"/>
        <v>0</v>
      </c>
      <c r="P1720" s="1">
        <f t="shared" si="300"/>
        <v>0</v>
      </c>
      <c r="Q1720" s="1">
        <f>SUMIF('I have a blue banner'!A$2:A$2000,D1720,'I have a blue banner'!L$2:L$2000)</f>
        <v>0</v>
      </c>
      <c r="R1720" s="1">
        <f>SUMIF('I have a blue banner'!A$2:A$2000,F1720,'I have a blue banner'!L$2:L$2000)</f>
        <v>0</v>
      </c>
      <c r="S1720" s="1">
        <f>SUMIF('I have a blue banner'!A$2:A$2000,I1720,'I have a blue banner'!L$2:L$2000)</f>
        <v>0</v>
      </c>
      <c r="T1720" s="1">
        <f>SUMIF('I wanna go biking'!A$2:A$1000,D1720,'I wanna go biking'!D$2:D$2000)</f>
        <v>0</v>
      </c>
      <c r="U1720" s="1">
        <f>SUMIF('I wanna go biking'!A$2:A$2000,F1720,'I wanna go biking'!D$2:D$2000)</f>
        <v>0</v>
      </c>
      <c r="V1720" s="1">
        <f>SUMIF('I wanna go biking'!A$2:A$2000,H1720,'I wanna go biking'!D$2:D$2000)</f>
        <v>0</v>
      </c>
      <c r="W1720">
        <f t="shared" si="301"/>
        <v>0</v>
      </c>
      <c r="X1720">
        <f t="shared" si="302"/>
        <v>0</v>
      </c>
      <c r="Y1720">
        <f t="shared" si="303"/>
        <v>0</v>
      </c>
      <c r="Z1720">
        <f t="shared" si="304"/>
        <v>0</v>
      </c>
      <c r="AA1720">
        <f t="shared" si="305"/>
        <v>0</v>
      </c>
      <c r="AB1720">
        <f t="shared" si="306"/>
        <v>0</v>
      </c>
      <c r="AC1720" s="25">
        <f t="shared" si="307"/>
        <v>0</v>
      </c>
    </row>
    <row r="1721" spans="1:29">
      <c r="A1721">
        <f>'Data Entry'!A1722</f>
        <v>0</v>
      </c>
      <c r="B1721">
        <f>'Data Entry'!B1722</f>
        <v>0</v>
      </c>
      <c r="C1721">
        <f>'Data Entry'!C1722</f>
        <v>0</v>
      </c>
      <c r="D1721">
        <f>'Data Entry'!M1722</f>
        <v>0</v>
      </c>
      <c r="E1721">
        <f>'Data Entry'!N1722</f>
        <v>0</v>
      </c>
      <c r="F1721">
        <f>'Data Entry'!O1722</f>
        <v>0</v>
      </c>
      <c r="G1721">
        <f>'Data Entry'!P1722</f>
        <v>0</v>
      </c>
      <c r="H1721">
        <f>'Data Entry'!Q1722</f>
        <v>0</v>
      </c>
      <c r="I1721">
        <f>'Data Entry'!R1722</f>
        <v>0</v>
      </c>
      <c r="J1721">
        <f t="shared" si="297"/>
        <v>0</v>
      </c>
      <c r="K1721" s="1">
        <f>SUMIFS('I want to cry'!C$2:C$2000,'I want to cry'!$A$2:$A$2000,$B1721,'I want to cry'!$B$2:$B$2000,$C1721)</f>
        <v>0</v>
      </c>
      <c r="L1721" s="1">
        <f>SUMIFS('I want to cry'!D$2:D$2000,'I want to cry'!$A$2:$A$2000,$B1721,'I want to cry'!$B$2:$B$2000,$C1721)</f>
        <v>0</v>
      </c>
      <c r="M1721" s="1">
        <f>SUMIFS('I want to cry'!E$2:E$2000,'I want to cry'!$A$2:$A$2000,$B1721,'I want to cry'!$B$2:$B$2000,$C1721)</f>
        <v>0</v>
      </c>
      <c r="N1721" s="1">
        <f t="shared" si="298"/>
        <v>0</v>
      </c>
      <c r="O1721" s="1">
        <f t="shared" si="299"/>
        <v>0</v>
      </c>
      <c r="P1721" s="1">
        <f t="shared" si="300"/>
        <v>0</v>
      </c>
      <c r="Q1721" s="1">
        <f>SUMIF('I have a blue banner'!A$2:A$2000,D1721,'I have a blue banner'!L$2:L$2000)</f>
        <v>0</v>
      </c>
      <c r="R1721" s="1">
        <f>SUMIF('I have a blue banner'!A$2:A$2000,F1721,'I have a blue banner'!L$2:L$2000)</f>
        <v>0</v>
      </c>
      <c r="S1721" s="1">
        <f>SUMIF('I have a blue banner'!A$2:A$2000,I1721,'I have a blue banner'!L$2:L$2000)</f>
        <v>0</v>
      </c>
      <c r="T1721" s="1">
        <f>SUMIF('I wanna go biking'!A$2:A$1000,D1721,'I wanna go biking'!D$2:D$2000)</f>
        <v>0</v>
      </c>
      <c r="U1721" s="1">
        <f>SUMIF('I wanna go biking'!A$2:A$2000,F1721,'I wanna go biking'!D$2:D$2000)</f>
        <v>0</v>
      </c>
      <c r="V1721" s="1">
        <f>SUMIF('I wanna go biking'!A$2:A$2000,H1721,'I wanna go biking'!D$2:D$2000)</f>
        <v>0</v>
      </c>
      <c r="W1721">
        <f t="shared" si="301"/>
        <v>0</v>
      </c>
      <c r="X1721">
        <f t="shared" si="302"/>
        <v>0</v>
      </c>
      <c r="Y1721">
        <f t="shared" si="303"/>
        <v>0</v>
      </c>
      <c r="Z1721">
        <f t="shared" si="304"/>
        <v>0</v>
      </c>
      <c r="AA1721">
        <f t="shared" si="305"/>
        <v>0</v>
      </c>
      <c r="AB1721">
        <f t="shared" si="306"/>
        <v>0</v>
      </c>
      <c r="AC1721" s="25">
        <f t="shared" si="307"/>
        <v>0</v>
      </c>
    </row>
    <row r="1722" spans="1:29">
      <c r="A1722">
        <f>'Data Entry'!A1723</f>
        <v>0</v>
      </c>
      <c r="B1722">
        <f>'Data Entry'!B1723</f>
        <v>0</v>
      </c>
      <c r="C1722">
        <f>'Data Entry'!C1723</f>
        <v>0</v>
      </c>
      <c r="D1722">
        <f>'Data Entry'!M1723</f>
        <v>0</v>
      </c>
      <c r="E1722">
        <f>'Data Entry'!N1723</f>
        <v>0</v>
      </c>
      <c r="F1722">
        <f>'Data Entry'!O1723</f>
        <v>0</v>
      </c>
      <c r="G1722">
        <f>'Data Entry'!P1723</f>
        <v>0</v>
      </c>
      <c r="H1722">
        <f>'Data Entry'!Q1723</f>
        <v>0</v>
      </c>
      <c r="I1722">
        <f>'Data Entry'!R1723</f>
        <v>0</v>
      </c>
      <c r="J1722">
        <f t="shared" si="297"/>
        <v>0</v>
      </c>
      <c r="K1722" s="1">
        <f>SUMIFS('I want to cry'!C$2:C$2000,'I want to cry'!$A$2:$A$2000,$B1722,'I want to cry'!$B$2:$B$2000,$C1722)</f>
        <v>0</v>
      </c>
      <c r="L1722" s="1">
        <f>SUMIFS('I want to cry'!D$2:D$2000,'I want to cry'!$A$2:$A$2000,$B1722,'I want to cry'!$B$2:$B$2000,$C1722)</f>
        <v>0</v>
      </c>
      <c r="M1722" s="1">
        <f>SUMIFS('I want to cry'!E$2:E$2000,'I want to cry'!$A$2:$A$2000,$B1722,'I want to cry'!$B$2:$B$2000,$C1722)</f>
        <v>0</v>
      </c>
      <c r="N1722" s="1">
        <f t="shared" si="298"/>
        <v>0</v>
      </c>
      <c r="O1722" s="1">
        <f t="shared" si="299"/>
        <v>0</v>
      </c>
      <c r="P1722" s="1">
        <f t="shared" si="300"/>
        <v>0</v>
      </c>
      <c r="Q1722" s="1">
        <f>SUMIF('I have a blue banner'!A$2:A$2000,D1722,'I have a blue banner'!L$2:L$2000)</f>
        <v>0</v>
      </c>
      <c r="R1722" s="1">
        <f>SUMIF('I have a blue banner'!A$2:A$2000,F1722,'I have a blue banner'!L$2:L$2000)</f>
        <v>0</v>
      </c>
      <c r="S1722" s="1">
        <f>SUMIF('I have a blue banner'!A$2:A$2000,I1722,'I have a blue banner'!L$2:L$2000)</f>
        <v>0</v>
      </c>
      <c r="T1722" s="1">
        <f>SUMIF('I wanna go biking'!A$2:A$1000,D1722,'I wanna go biking'!D$2:D$2000)</f>
        <v>0</v>
      </c>
      <c r="U1722" s="1">
        <f>SUMIF('I wanna go biking'!A$2:A$2000,F1722,'I wanna go biking'!D$2:D$2000)</f>
        <v>0</v>
      </c>
      <c r="V1722" s="1">
        <f>SUMIF('I wanna go biking'!A$2:A$2000,H1722,'I wanna go biking'!D$2:D$2000)</f>
        <v>0</v>
      </c>
      <c r="W1722">
        <f t="shared" si="301"/>
        <v>0</v>
      </c>
      <c r="X1722">
        <f t="shared" si="302"/>
        <v>0</v>
      </c>
      <c r="Y1722">
        <f t="shared" si="303"/>
        <v>0</v>
      </c>
      <c r="Z1722">
        <f t="shared" si="304"/>
        <v>0</v>
      </c>
      <c r="AA1722">
        <f t="shared" si="305"/>
        <v>0</v>
      </c>
      <c r="AB1722">
        <f t="shared" si="306"/>
        <v>0</v>
      </c>
      <c r="AC1722" s="25">
        <f t="shared" si="307"/>
        <v>0</v>
      </c>
    </row>
    <row r="1723" spans="1:29">
      <c r="A1723">
        <f>'Data Entry'!A1724</f>
        <v>0</v>
      </c>
      <c r="B1723">
        <f>'Data Entry'!B1724</f>
        <v>0</v>
      </c>
      <c r="C1723">
        <f>'Data Entry'!C1724</f>
        <v>0</v>
      </c>
      <c r="D1723">
        <f>'Data Entry'!M1724</f>
        <v>0</v>
      </c>
      <c r="E1723">
        <f>'Data Entry'!N1724</f>
        <v>0</v>
      </c>
      <c r="F1723">
        <f>'Data Entry'!O1724</f>
        <v>0</v>
      </c>
      <c r="G1723">
        <f>'Data Entry'!P1724</f>
        <v>0</v>
      </c>
      <c r="H1723">
        <f>'Data Entry'!Q1724</f>
        <v>0</v>
      </c>
      <c r="I1723">
        <f>'Data Entry'!R1724</f>
        <v>0</v>
      </c>
      <c r="J1723">
        <f t="shared" si="297"/>
        <v>0</v>
      </c>
      <c r="K1723" s="1">
        <f>SUMIFS('I want to cry'!C$2:C$2000,'I want to cry'!$A$2:$A$2000,$B1723,'I want to cry'!$B$2:$B$2000,$C1723)</f>
        <v>0</v>
      </c>
      <c r="L1723" s="1">
        <f>SUMIFS('I want to cry'!D$2:D$2000,'I want to cry'!$A$2:$A$2000,$B1723,'I want to cry'!$B$2:$B$2000,$C1723)</f>
        <v>0</v>
      </c>
      <c r="M1723" s="1">
        <f>SUMIFS('I want to cry'!E$2:E$2000,'I want to cry'!$A$2:$A$2000,$B1723,'I want to cry'!$B$2:$B$2000,$C1723)</f>
        <v>0</v>
      </c>
      <c r="N1723" s="1">
        <f t="shared" si="298"/>
        <v>0</v>
      </c>
      <c r="O1723" s="1">
        <f t="shared" si="299"/>
        <v>0</v>
      </c>
      <c r="P1723" s="1">
        <f t="shared" si="300"/>
        <v>0</v>
      </c>
      <c r="Q1723" s="1">
        <f>SUMIF('I have a blue banner'!A$2:A$2000,D1723,'I have a blue banner'!L$2:L$2000)</f>
        <v>0</v>
      </c>
      <c r="R1723" s="1">
        <f>SUMIF('I have a blue banner'!A$2:A$2000,F1723,'I have a blue banner'!L$2:L$2000)</f>
        <v>0</v>
      </c>
      <c r="S1723" s="1">
        <f>SUMIF('I have a blue banner'!A$2:A$2000,I1723,'I have a blue banner'!L$2:L$2000)</f>
        <v>0</v>
      </c>
      <c r="T1723" s="1">
        <f>SUMIF('I wanna go biking'!A$2:A$1000,D1723,'I wanna go biking'!D$2:D$2000)</f>
        <v>0</v>
      </c>
      <c r="U1723" s="1">
        <f>SUMIF('I wanna go biking'!A$2:A$2000,F1723,'I wanna go biking'!D$2:D$2000)</f>
        <v>0</v>
      </c>
      <c r="V1723" s="1">
        <f>SUMIF('I wanna go biking'!A$2:A$2000,H1723,'I wanna go biking'!D$2:D$2000)</f>
        <v>0</v>
      </c>
      <c r="W1723">
        <f t="shared" si="301"/>
        <v>0</v>
      </c>
      <c r="X1723">
        <f t="shared" si="302"/>
        <v>0</v>
      </c>
      <c r="Y1723">
        <f t="shared" si="303"/>
        <v>0</v>
      </c>
      <c r="Z1723">
        <f t="shared" si="304"/>
        <v>0</v>
      </c>
      <c r="AA1723">
        <f t="shared" si="305"/>
        <v>0</v>
      </c>
      <c r="AB1723">
        <f t="shared" si="306"/>
        <v>0</v>
      </c>
      <c r="AC1723" s="25">
        <f t="shared" si="307"/>
        <v>0</v>
      </c>
    </row>
    <row r="1724" spans="1:29">
      <c r="A1724">
        <f>'Data Entry'!A1725</f>
        <v>0</v>
      </c>
      <c r="B1724">
        <f>'Data Entry'!B1725</f>
        <v>0</v>
      </c>
      <c r="C1724">
        <f>'Data Entry'!C1725</f>
        <v>0</v>
      </c>
      <c r="D1724">
        <f>'Data Entry'!M1725</f>
        <v>0</v>
      </c>
      <c r="E1724">
        <f>'Data Entry'!N1725</f>
        <v>0</v>
      </c>
      <c r="F1724">
        <f>'Data Entry'!O1725</f>
        <v>0</v>
      </c>
      <c r="G1724">
        <f>'Data Entry'!P1725</f>
        <v>0</v>
      </c>
      <c r="H1724">
        <f>'Data Entry'!Q1725</f>
        <v>0</v>
      </c>
      <c r="I1724">
        <f>'Data Entry'!R1725</f>
        <v>0</v>
      </c>
      <c r="J1724">
        <f t="shared" si="297"/>
        <v>0</v>
      </c>
      <c r="K1724" s="1">
        <f>SUMIFS('I want to cry'!C$2:C$2000,'I want to cry'!$A$2:$A$2000,$B1724,'I want to cry'!$B$2:$B$2000,$C1724)</f>
        <v>0</v>
      </c>
      <c r="L1724" s="1">
        <f>SUMIFS('I want to cry'!D$2:D$2000,'I want to cry'!$A$2:$A$2000,$B1724,'I want to cry'!$B$2:$B$2000,$C1724)</f>
        <v>0</v>
      </c>
      <c r="M1724" s="1">
        <f>SUMIFS('I want to cry'!E$2:E$2000,'I want to cry'!$A$2:$A$2000,$B1724,'I want to cry'!$B$2:$B$2000,$C1724)</f>
        <v>0</v>
      </c>
      <c r="N1724" s="1">
        <f t="shared" si="298"/>
        <v>0</v>
      </c>
      <c r="O1724" s="1">
        <f t="shared" si="299"/>
        <v>0</v>
      </c>
      <c r="P1724" s="1">
        <f t="shared" si="300"/>
        <v>0</v>
      </c>
      <c r="Q1724" s="1">
        <f>SUMIF('I have a blue banner'!A$2:A$2000,D1724,'I have a blue banner'!L$2:L$2000)</f>
        <v>0</v>
      </c>
      <c r="R1724" s="1">
        <f>SUMIF('I have a blue banner'!A$2:A$2000,F1724,'I have a blue banner'!L$2:L$2000)</f>
        <v>0</v>
      </c>
      <c r="S1724" s="1">
        <f>SUMIF('I have a blue banner'!A$2:A$2000,I1724,'I have a blue banner'!L$2:L$2000)</f>
        <v>0</v>
      </c>
      <c r="T1724" s="1">
        <f>SUMIF('I wanna go biking'!A$2:A$1000,D1724,'I wanna go biking'!D$2:D$2000)</f>
        <v>0</v>
      </c>
      <c r="U1724" s="1">
        <f>SUMIF('I wanna go biking'!A$2:A$2000,F1724,'I wanna go biking'!D$2:D$2000)</f>
        <v>0</v>
      </c>
      <c r="V1724" s="1">
        <f>SUMIF('I wanna go biking'!A$2:A$2000,H1724,'I wanna go biking'!D$2:D$2000)</f>
        <v>0</v>
      </c>
      <c r="W1724">
        <f t="shared" si="301"/>
        <v>0</v>
      </c>
      <c r="X1724">
        <f t="shared" si="302"/>
        <v>0</v>
      </c>
      <c r="Y1724">
        <f t="shared" si="303"/>
        <v>0</v>
      </c>
      <c r="Z1724">
        <f t="shared" si="304"/>
        <v>0</v>
      </c>
      <c r="AA1724">
        <f t="shared" si="305"/>
        <v>0</v>
      </c>
      <c r="AB1724">
        <f t="shared" si="306"/>
        <v>0</v>
      </c>
      <c r="AC1724" s="25">
        <f t="shared" si="307"/>
        <v>0</v>
      </c>
    </row>
    <row r="1725" spans="1:29">
      <c r="A1725">
        <f>'Data Entry'!A1726</f>
        <v>0</v>
      </c>
      <c r="B1725">
        <f>'Data Entry'!B1726</f>
        <v>0</v>
      </c>
      <c r="C1725">
        <f>'Data Entry'!C1726</f>
        <v>0</v>
      </c>
      <c r="D1725">
        <f>'Data Entry'!M1726</f>
        <v>0</v>
      </c>
      <c r="E1725">
        <f>'Data Entry'!N1726</f>
        <v>0</v>
      </c>
      <c r="F1725">
        <f>'Data Entry'!O1726</f>
        <v>0</v>
      </c>
      <c r="G1725">
        <f>'Data Entry'!P1726</f>
        <v>0</v>
      </c>
      <c r="H1725">
        <f>'Data Entry'!Q1726</f>
        <v>0</v>
      </c>
      <c r="I1725">
        <f>'Data Entry'!R1726</f>
        <v>0</v>
      </c>
      <c r="J1725">
        <f t="shared" si="297"/>
        <v>0</v>
      </c>
      <c r="K1725" s="1">
        <f>SUMIFS('I want to cry'!C$2:C$2000,'I want to cry'!$A$2:$A$2000,$B1725,'I want to cry'!$B$2:$B$2000,$C1725)</f>
        <v>0</v>
      </c>
      <c r="L1725" s="1">
        <f>SUMIFS('I want to cry'!D$2:D$2000,'I want to cry'!$A$2:$A$2000,$B1725,'I want to cry'!$B$2:$B$2000,$C1725)</f>
        <v>0</v>
      </c>
      <c r="M1725" s="1">
        <f>SUMIFS('I want to cry'!E$2:E$2000,'I want to cry'!$A$2:$A$2000,$B1725,'I want to cry'!$B$2:$B$2000,$C1725)</f>
        <v>0</v>
      </c>
      <c r="N1725" s="1">
        <f t="shared" si="298"/>
        <v>0</v>
      </c>
      <c r="O1725" s="1">
        <f t="shared" si="299"/>
        <v>0</v>
      </c>
      <c r="P1725" s="1">
        <f t="shared" si="300"/>
        <v>0</v>
      </c>
      <c r="Q1725" s="1">
        <f>SUMIF('I have a blue banner'!A$2:A$2000,D1725,'I have a blue banner'!L$2:L$2000)</f>
        <v>0</v>
      </c>
      <c r="R1725" s="1">
        <f>SUMIF('I have a blue banner'!A$2:A$2000,F1725,'I have a blue banner'!L$2:L$2000)</f>
        <v>0</v>
      </c>
      <c r="S1725" s="1">
        <f>SUMIF('I have a blue banner'!A$2:A$2000,I1725,'I have a blue banner'!L$2:L$2000)</f>
        <v>0</v>
      </c>
      <c r="T1725" s="1">
        <f>SUMIF('I wanna go biking'!A$2:A$1000,D1725,'I wanna go biking'!D$2:D$2000)</f>
        <v>0</v>
      </c>
      <c r="U1725" s="1">
        <f>SUMIF('I wanna go biking'!A$2:A$2000,F1725,'I wanna go biking'!D$2:D$2000)</f>
        <v>0</v>
      </c>
      <c r="V1725" s="1">
        <f>SUMIF('I wanna go biking'!A$2:A$2000,H1725,'I wanna go biking'!D$2:D$2000)</f>
        <v>0</v>
      </c>
      <c r="W1725">
        <f t="shared" si="301"/>
        <v>0</v>
      </c>
      <c r="X1725">
        <f t="shared" si="302"/>
        <v>0</v>
      </c>
      <c r="Y1725">
        <f t="shared" si="303"/>
        <v>0</v>
      </c>
      <c r="Z1725">
        <f t="shared" si="304"/>
        <v>0</v>
      </c>
      <c r="AA1725">
        <f t="shared" si="305"/>
        <v>0</v>
      </c>
      <c r="AB1725">
        <f t="shared" si="306"/>
        <v>0</v>
      </c>
      <c r="AC1725" s="25">
        <f t="shared" si="307"/>
        <v>0</v>
      </c>
    </row>
    <row r="1726" spans="1:29">
      <c r="A1726">
        <f>'Data Entry'!A1727</f>
        <v>0</v>
      </c>
      <c r="B1726">
        <f>'Data Entry'!B1727</f>
        <v>0</v>
      </c>
      <c r="C1726">
        <f>'Data Entry'!C1727</f>
        <v>0</v>
      </c>
      <c r="D1726">
        <f>'Data Entry'!M1727</f>
        <v>0</v>
      </c>
      <c r="E1726">
        <f>'Data Entry'!N1727</f>
        <v>0</v>
      </c>
      <c r="F1726">
        <f>'Data Entry'!O1727</f>
        <v>0</v>
      </c>
      <c r="G1726">
        <f>'Data Entry'!P1727</f>
        <v>0</v>
      </c>
      <c r="H1726">
        <f>'Data Entry'!Q1727</f>
        <v>0</v>
      </c>
      <c r="I1726">
        <f>'Data Entry'!R1727</f>
        <v>0</v>
      </c>
      <c r="J1726">
        <f t="shared" si="297"/>
        <v>0</v>
      </c>
      <c r="K1726" s="1">
        <f>SUMIFS('I want to cry'!C$2:C$2000,'I want to cry'!$A$2:$A$2000,$B1726,'I want to cry'!$B$2:$B$2000,$C1726)</f>
        <v>0</v>
      </c>
      <c r="L1726" s="1">
        <f>SUMIFS('I want to cry'!D$2:D$2000,'I want to cry'!$A$2:$A$2000,$B1726,'I want to cry'!$B$2:$B$2000,$C1726)</f>
        <v>0</v>
      </c>
      <c r="M1726" s="1">
        <f>SUMIFS('I want to cry'!E$2:E$2000,'I want to cry'!$A$2:$A$2000,$B1726,'I want to cry'!$B$2:$B$2000,$C1726)</f>
        <v>0</v>
      </c>
      <c r="N1726" s="1">
        <f t="shared" si="298"/>
        <v>0</v>
      </c>
      <c r="O1726" s="1">
        <f t="shared" si="299"/>
        <v>0</v>
      </c>
      <c r="P1726" s="1">
        <f t="shared" si="300"/>
        <v>0</v>
      </c>
      <c r="Q1726" s="1">
        <f>SUMIF('I have a blue banner'!A$2:A$2000,D1726,'I have a blue banner'!L$2:L$2000)</f>
        <v>0</v>
      </c>
      <c r="R1726" s="1">
        <f>SUMIF('I have a blue banner'!A$2:A$2000,F1726,'I have a blue banner'!L$2:L$2000)</f>
        <v>0</v>
      </c>
      <c r="S1726" s="1">
        <f>SUMIF('I have a blue banner'!A$2:A$2000,I1726,'I have a blue banner'!L$2:L$2000)</f>
        <v>0</v>
      </c>
      <c r="T1726" s="1">
        <f>SUMIF('I wanna go biking'!A$2:A$1000,D1726,'I wanna go biking'!D$2:D$2000)</f>
        <v>0</v>
      </c>
      <c r="U1726" s="1">
        <f>SUMIF('I wanna go biking'!A$2:A$2000,F1726,'I wanna go biking'!D$2:D$2000)</f>
        <v>0</v>
      </c>
      <c r="V1726" s="1">
        <f>SUMIF('I wanna go biking'!A$2:A$2000,H1726,'I wanna go biking'!D$2:D$2000)</f>
        <v>0</v>
      </c>
      <c r="W1726">
        <f t="shared" si="301"/>
        <v>0</v>
      </c>
      <c r="X1726">
        <f t="shared" si="302"/>
        <v>0</v>
      </c>
      <c r="Y1726">
        <f t="shared" si="303"/>
        <v>0</v>
      </c>
      <c r="Z1726">
        <f t="shared" si="304"/>
        <v>0</v>
      </c>
      <c r="AA1726">
        <f t="shared" si="305"/>
        <v>0</v>
      </c>
      <c r="AB1726">
        <f t="shared" si="306"/>
        <v>0</v>
      </c>
      <c r="AC1726" s="25">
        <f t="shared" si="307"/>
        <v>0</v>
      </c>
    </row>
    <row r="1727" spans="1:29">
      <c r="A1727">
        <f>'Data Entry'!A1728</f>
        <v>0</v>
      </c>
      <c r="B1727">
        <f>'Data Entry'!B1728</f>
        <v>0</v>
      </c>
      <c r="C1727">
        <f>'Data Entry'!C1728</f>
        <v>0</v>
      </c>
      <c r="D1727">
        <f>'Data Entry'!M1728</f>
        <v>0</v>
      </c>
      <c r="E1727">
        <f>'Data Entry'!N1728</f>
        <v>0</v>
      </c>
      <c r="F1727">
        <f>'Data Entry'!O1728</f>
        <v>0</v>
      </c>
      <c r="G1727">
        <f>'Data Entry'!P1728</f>
        <v>0</v>
      </c>
      <c r="H1727">
        <f>'Data Entry'!Q1728</f>
        <v>0</v>
      </c>
      <c r="I1727">
        <f>'Data Entry'!R1728</f>
        <v>0</v>
      </c>
      <c r="J1727">
        <f t="shared" si="297"/>
        <v>0</v>
      </c>
      <c r="K1727" s="1">
        <f>SUMIFS('I want to cry'!C$2:C$2000,'I want to cry'!$A$2:$A$2000,$B1727,'I want to cry'!$B$2:$B$2000,$C1727)</f>
        <v>0</v>
      </c>
      <c r="L1727" s="1">
        <f>SUMIFS('I want to cry'!D$2:D$2000,'I want to cry'!$A$2:$A$2000,$B1727,'I want to cry'!$B$2:$B$2000,$C1727)</f>
        <v>0</v>
      </c>
      <c r="M1727" s="1">
        <f>SUMIFS('I want to cry'!E$2:E$2000,'I want to cry'!$A$2:$A$2000,$B1727,'I want to cry'!$B$2:$B$2000,$C1727)</f>
        <v>0</v>
      </c>
      <c r="N1727" s="1">
        <f t="shared" si="298"/>
        <v>0</v>
      </c>
      <c r="O1727" s="1">
        <f t="shared" si="299"/>
        <v>0</v>
      </c>
      <c r="P1727" s="1">
        <f t="shared" si="300"/>
        <v>0</v>
      </c>
      <c r="Q1727" s="1">
        <f>SUMIF('I have a blue banner'!A$2:A$2000,D1727,'I have a blue banner'!L$2:L$2000)</f>
        <v>0</v>
      </c>
      <c r="R1727" s="1">
        <f>SUMIF('I have a blue banner'!A$2:A$2000,F1727,'I have a blue banner'!L$2:L$2000)</f>
        <v>0</v>
      </c>
      <c r="S1727" s="1">
        <f>SUMIF('I have a blue banner'!A$2:A$2000,I1727,'I have a blue banner'!L$2:L$2000)</f>
        <v>0</v>
      </c>
      <c r="T1727" s="1">
        <f>SUMIF('I wanna go biking'!A$2:A$1000,D1727,'I wanna go biking'!D$2:D$2000)</f>
        <v>0</v>
      </c>
      <c r="U1727" s="1">
        <f>SUMIF('I wanna go biking'!A$2:A$2000,F1727,'I wanna go biking'!D$2:D$2000)</f>
        <v>0</v>
      </c>
      <c r="V1727" s="1">
        <f>SUMIF('I wanna go biking'!A$2:A$2000,H1727,'I wanna go biking'!D$2:D$2000)</f>
        <v>0</v>
      </c>
      <c r="W1727">
        <f t="shared" si="301"/>
        <v>0</v>
      </c>
      <c r="X1727">
        <f t="shared" si="302"/>
        <v>0</v>
      </c>
      <c r="Y1727">
        <f t="shared" si="303"/>
        <v>0</v>
      </c>
      <c r="Z1727">
        <f t="shared" si="304"/>
        <v>0</v>
      </c>
      <c r="AA1727">
        <f t="shared" si="305"/>
        <v>0</v>
      </c>
      <c r="AB1727">
        <f t="shared" si="306"/>
        <v>0</v>
      </c>
      <c r="AC1727" s="25">
        <f t="shared" si="307"/>
        <v>0</v>
      </c>
    </row>
    <row r="1728" spans="1:29">
      <c r="A1728">
        <f>'Data Entry'!A1729</f>
        <v>0</v>
      </c>
      <c r="B1728">
        <f>'Data Entry'!B1729</f>
        <v>0</v>
      </c>
      <c r="C1728">
        <f>'Data Entry'!C1729</f>
        <v>0</v>
      </c>
      <c r="D1728">
        <f>'Data Entry'!M1729</f>
        <v>0</v>
      </c>
      <c r="E1728">
        <f>'Data Entry'!N1729</f>
        <v>0</v>
      </c>
      <c r="F1728">
        <f>'Data Entry'!O1729</f>
        <v>0</v>
      </c>
      <c r="G1728">
        <f>'Data Entry'!P1729</f>
        <v>0</v>
      </c>
      <c r="H1728">
        <f>'Data Entry'!Q1729</f>
        <v>0</v>
      </c>
      <c r="I1728">
        <f>'Data Entry'!R1729</f>
        <v>0</v>
      </c>
      <c r="J1728">
        <f t="shared" si="297"/>
        <v>0</v>
      </c>
      <c r="K1728" s="1">
        <f>SUMIFS('I want to cry'!C$2:C$2000,'I want to cry'!$A$2:$A$2000,$B1728,'I want to cry'!$B$2:$B$2000,$C1728)</f>
        <v>0</v>
      </c>
      <c r="L1728" s="1">
        <f>SUMIFS('I want to cry'!D$2:D$2000,'I want to cry'!$A$2:$A$2000,$B1728,'I want to cry'!$B$2:$B$2000,$C1728)</f>
        <v>0</v>
      </c>
      <c r="M1728" s="1">
        <f>SUMIFS('I want to cry'!E$2:E$2000,'I want to cry'!$A$2:$A$2000,$B1728,'I want to cry'!$B$2:$B$2000,$C1728)</f>
        <v>0</v>
      </c>
      <c r="N1728" s="1">
        <f t="shared" si="298"/>
        <v>0</v>
      </c>
      <c r="O1728" s="1">
        <f t="shared" si="299"/>
        <v>0</v>
      </c>
      <c r="P1728" s="1">
        <f t="shared" si="300"/>
        <v>0</v>
      </c>
      <c r="Q1728" s="1">
        <f>SUMIF('I have a blue banner'!A$2:A$2000,D1728,'I have a blue banner'!L$2:L$2000)</f>
        <v>0</v>
      </c>
      <c r="R1728" s="1">
        <f>SUMIF('I have a blue banner'!A$2:A$2000,F1728,'I have a blue banner'!L$2:L$2000)</f>
        <v>0</v>
      </c>
      <c r="S1728" s="1">
        <f>SUMIF('I have a blue banner'!A$2:A$2000,I1728,'I have a blue banner'!L$2:L$2000)</f>
        <v>0</v>
      </c>
      <c r="T1728" s="1">
        <f>SUMIF('I wanna go biking'!A$2:A$1000,D1728,'I wanna go biking'!D$2:D$2000)</f>
        <v>0</v>
      </c>
      <c r="U1728" s="1">
        <f>SUMIF('I wanna go biking'!A$2:A$2000,F1728,'I wanna go biking'!D$2:D$2000)</f>
        <v>0</v>
      </c>
      <c r="V1728" s="1">
        <f>SUMIF('I wanna go biking'!A$2:A$2000,H1728,'I wanna go biking'!D$2:D$2000)</f>
        <v>0</v>
      </c>
      <c r="W1728">
        <f t="shared" si="301"/>
        <v>0</v>
      </c>
      <c r="X1728">
        <f t="shared" si="302"/>
        <v>0</v>
      </c>
      <c r="Y1728">
        <f t="shared" si="303"/>
        <v>0</v>
      </c>
      <c r="Z1728">
        <f t="shared" si="304"/>
        <v>0</v>
      </c>
      <c r="AA1728">
        <f t="shared" si="305"/>
        <v>0</v>
      </c>
      <c r="AB1728">
        <f t="shared" si="306"/>
        <v>0</v>
      </c>
      <c r="AC1728" s="25">
        <f t="shared" si="307"/>
        <v>0</v>
      </c>
    </row>
    <row r="1729" spans="1:29">
      <c r="A1729">
        <f>'Data Entry'!A1730</f>
        <v>0</v>
      </c>
      <c r="B1729">
        <f>'Data Entry'!B1730</f>
        <v>0</v>
      </c>
      <c r="C1729">
        <f>'Data Entry'!C1730</f>
        <v>0</v>
      </c>
      <c r="D1729">
        <f>'Data Entry'!M1730</f>
        <v>0</v>
      </c>
      <c r="E1729">
        <f>'Data Entry'!N1730</f>
        <v>0</v>
      </c>
      <c r="F1729">
        <f>'Data Entry'!O1730</f>
        <v>0</v>
      </c>
      <c r="G1729">
        <f>'Data Entry'!P1730</f>
        <v>0</v>
      </c>
      <c r="H1729">
        <f>'Data Entry'!Q1730</f>
        <v>0</v>
      </c>
      <c r="I1729">
        <f>'Data Entry'!R1730</f>
        <v>0</v>
      </c>
      <c r="J1729">
        <f t="shared" si="297"/>
        <v>0</v>
      </c>
      <c r="K1729" s="1">
        <f>SUMIFS('I want to cry'!C$2:C$2000,'I want to cry'!$A$2:$A$2000,$B1729,'I want to cry'!$B$2:$B$2000,$C1729)</f>
        <v>0</v>
      </c>
      <c r="L1729" s="1">
        <f>SUMIFS('I want to cry'!D$2:D$2000,'I want to cry'!$A$2:$A$2000,$B1729,'I want to cry'!$B$2:$B$2000,$C1729)</f>
        <v>0</v>
      </c>
      <c r="M1729" s="1">
        <f>SUMIFS('I want to cry'!E$2:E$2000,'I want to cry'!$A$2:$A$2000,$B1729,'I want to cry'!$B$2:$B$2000,$C1729)</f>
        <v>0</v>
      </c>
      <c r="N1729" s="1">
        <f t="shared" si="298"/>
        <v>0</v>
      </c>
      <c r="O1729" s="1">
        <f t="shared" si="299"/>
        <v>0</v>
      </c>
      <c r="P1729" s="1">
        <f t="shared" si="300"/>
        <v>0</v>
      </c>
      <c r="Q1729" s="1">
        <f>SUMIF('I have a blue banner'!A$2:A$2000,D1729,'I have a blue banner'!L$2:L$2000)</f>
        <v>0</v>
      </c>
      <c r="R1729" s="1">
        <f>SUMIF('I have a blue banner'!A$2:A$2000,F1729,'I have a blue banner'!L$2:L$2000)</f>
        <v>0</v>
      </c>
      <c r="S1729" s="1">
        <f>SUMIF('I have a blue banner'!A$2:A$2000,I1729,'I have a blue banner'!L$2:L$2000)</f>
        <v>0</v>
      </c>
      <c r="T1729" s="1">
        <f>SUMIF('I wanna go biking'!A$2:A$1000,D1729,'I wanna go biking'!D$2:D$2000)</f>
        <v>0</v>
      </c>
      <c r="U1729" s="1">
        <f>SUMIF('I wanna go biking'!A$2:A$2000,F1729,'I wanna go biking'!D$2:D$2000)</f>
        <v>0</v>
      </c>
      <c r="V1729" s="1">
        <f>SUMIF('I wanna go biking'!A$2:A$2000,H1729,'I wanna go biking'!D$2:D$2000)</f>
        <v>0</v>
      </c>
      <c r="W1729">
        <f t="shared" si="301"/>
        <v>0</v>
      </c>
      <c r="X1729">
        <f t="shared" si="302"/>
        <v>0</v>
      </c>
      <c r="Y1729">
        <f t="shared" si="303"/>
        <v>0</v>
      </c>
      <c r="Z1729">
        <f t="shared" si="304"/>
        <v>0</v>
      </c>
      <c r="AA1729">
        <f t="shared" si="305"/>
        <v>0</v>
      </c>
      <c r="AB1729">
        <f t="shared" si="306"/>
        <v>0</v>
      </c>
      <c r="AC1729" s="25">
        <f t="shared" si="307"/>
        <v>0</v>
      </c>
    </row>
    <row r="1730" spans="1:29">
      <c r="A1730">
        <f>'Data Entry'!A1731</f>
        <v>0</v>
      </c>
      <c r="B1730">
        <f>'Data Entry'!B1731</f>
        <v>0</v>
      </c>
      <c r="C1730">
        <f>'Data Entry'!C1731</f>
        <v>0</v>
      </c>
      <c r="D1730">
        <f>'Data Entry'!M1731</f>
        <v>0</v>
      </c>
      <c r="E1730">
        <f>'Data Entry'!N1731</f>
        <v>0</v>
      </c>
      <c r="F1730">
        <f>'Data Entry'!O1731</f>
        <v>0</v>
      </c>
      <c r="G1730">
        <f>'Data Entry'!P1731</f>
        <v>0</v>
      </c>
      <c r="H1730">
        <f>'Data Entry'!Q1731</f>
        <v>0</v>
      </c>
      <c r="I1730">
        <f>'Data Entry'!R1731</f>
        <v>0</v>
      </c>
      <c r="J1730">
        <f t="shared" si="297"/>
        <v>0</v>
      </c>
      <c r="K1730" s="1">
        <f>SUMIFS('I want to cry'!C$2:C$2000,'I want to cry'!$A$2:$A$2000,$B1730,'I want to cry'!$B$2:$B$2000,$C1730)</f>
        <v>0</v>
      </c>
      <c r="L1730" s="1">
        <f>SUMIFS('I want to cry'!D$2:D$2000,'I want to cry'!$A$2:$A$2000,$B1730,'I want to cry'!$B$2:$B$2000,$C1730)</f>
        <v>0</v>
      </c>
      <c r="M1730" s="1">
        <f>SUMIFS('I want to cry'!E$2:E$2000,'I want to cry'!$A$2:$A$2000,$B1730,'I want to cry'!$B$2:$B$2000,$C1730)</f>
        <v>0</v>
      </c>
      <c r="N1730" s="1">
        <f t="shared" si="298"/>
        <v>0</v>
      </c>
      <c r="O1730" s="1">
        <f t="shared" si="299"/>
        <v>0</v>
      </c>
      <c r="P1730" s="1">
        <f t="shared" si="300"/>
        <v>0</v>
      </c>
      <c r="Q1730" s="1">
        <f>SUMIF('I have a blue banner'!A$2:A$2000,D1730,'I have a blue banner'!L$2:L$2000)</f>
        <v>0</v>
      </c>
      <c r="R1730" s="1">
        <f>SUMIF('I have a blue banner'!A$2:A$2000,F1730,'I have a blue banner'!L$2:L$2000)</f>
        <v>0</v>
      </c>
      <c r="S1730" s="1">
        <f>SUMIF('I have a blue banner'!A$2:A$2000,I1730,'I have a blue banner'!L$2:L$2000)</f>
        <v>0</v>
      </c>
      <c r="T1730" s="1">
        <f>SUMIF('I wanna go biking'!A$2:A$1000,D1730,'I wanna go biking'!D$2:D$2000)</f>
        <v>0</v>
      </c>
      <c r="U1730" s="1">
        <f>SUMIF('I wanna go biking'!A$2:A$2000,F1730,'I wanna go biking'!D$2:D$2000)</f>
        <v>0</v>
      </c>
      <c r="V1730" s="1">
        <f>SUMIF('I wanna go biking'!A$2:A$2000,H1730,'I wanna go biking'!D$2:D$2000)</f>
        <v>0</v>
      </c>
      <c r="W1730">
        <f t="shared" si="301"/>
        <v>0</v>
      </c>
      <c r="X1730">
        <f t="shared" si="302"/>
        <v>0</v>
      </c>
      <c r="Y1730">
        <f t="shared" si="303"/>
        <v>0</v>
      </c>
      <c r="Z1730">
        <f t="shared" si="304"/>
        <v>0</v>
      </c>
      <c r="AA1730">
        <f t="shared" si="305"/>
        <v>0</v>
      </c>
      <c r="AB1730">
        <f t="shared" si="306"/>
        <v>0</v>
      </c>
      <c r="AC1730" s="25">
        <f t="shared" si="307"/>
        <v>0</v>
      </c>
    </row>
    <row r="1731" spans="1:29">
      <c r="A1731">
        <f>'Data Entry'!A1732</f>
        <v>0</v>
      </c>
      <c r="B1731">
        <f>'Data Entry'!B1732</f>
        <v>0</v>
      </c>
      <c r="C1731">
        <f>'Data Entry'!C1732</f>
        <v>0</v>
      </c>
      <c r="D1731">
        <f>'Data Entry'!M1732</f>
        <v>0</v>
      </c>
      <c r="E1731">
        <f>'Data Entry'!N1732</f>
        <v>0</v>
      </c>
      <c r="F1731">
        <f>'Data Entry'!O1732</f>
        <v>0</v>
      </c>
      <c r="G1731">
        <f>'Data Entry'!P1732</f>
        <v>0</v>
      </c>
      <c r="H1731">
        <f>'Data Entry'!Q1732</f>
        <v>0</v>
      </c>
      <c r="I1731">
        <f>'Data Entry'!R1732</f>
        <v>0</v>
      </c>
      <c r="J1731">
        <f t="shared" si="297"/>
        <v>0</v>
      </c>
      <c r="K1731" s="1">
        <f>SUMIFS('I want to cry'!C$2:C$2000,'I want to cry'!$A$2:$A$2000,$B1731,'I want to cry'!$B$2:$B$2000,$C1731)</f>
        <v>0</v>
      </c>
      <c r="L1731" s="1">
        <f>SUMIFS('I want to cry'!D$2:D$2000,'I want to cry'!$A$2:$A$2000,$B1731,'I want to cry'!$B$2:$B$2000,$C1731)</f>
        <v>0</v>
      </c>
      <c r="M1731" s="1">
        <f>SUMIFS('I want to cry'!E$2:E$2000,'I want to cry'!$A$2:$A$2000,$B1731,'I want to cry'!$B$2:$B$2000,$C1731)</f>
        <v>0</v>
      </c>
      <c r="N1731" s="1">
        <f t="shared" si="298"/>
        <v>0</v>
      </c>
      <c r="O1731" s="1">
        <f t="shared" si="299"/>
        <v>0</v>
      </c>
      <c r="P1731" s="1">
        <f t="shared" si="300"/>
        <v>0</v>
      </c>
      <c r="Q1731" s="1">
        <f>SUMIF('I have a blue banner'!A$2:A$2000,D1731,'I have a blue banner'!L$2:L$2000)</f>
        <v>0</v>
      </c>
      <c r="R1731" s="1">
        <f>SUMIF('I have a blue banner'!A$2:A$2000,F1731,'I have a blue banner'!L$2:L$2000)</f>
        <v>0</v>
      </c>
      <c r="S1731" s="1">
        <f>SUMIF('I have a blue banner'!A$2:A$2000,I1731,'I have a blue banner'!L$2:L$2000)</f>
        <v>0</v>
      </c>
      <c r="T1731" s="1">
        <f>SUMIF('I wanna go biking'!A$2:A$1000,D1731,'I wanna go biking'!D$2:D$2000)</f>
        <v>0</v>
      </c>
      <c r="U1731" s="1">
        <f>SUMIF('I wanna go biking'!A$2:A$2000,F1731,'I wanna go biking'!D$2:D$2000)</f>
        <v>0</v>
      </c>
      <c r="V1731" s="1">
        <f>SUMIF('I wanna go biking'!A$2:A$2000,H1731,'I wanna go biking'!D$2:D$2000)</f>
        <v>0</v>
      </c>
      <c r="W1731">
        <f t="shared" si="301"/>
        <v>0</v>
      </c>
      <c r="X1731">
        <f t="shared" si="302"/>
        <v>0</v>
      </c>
      <c r="Y1731">
        <f t="shared" si="303"/>
        <v>0</v>
      </c>
      <c r="Z1731">
        <f t="shared" si="304"/>
        <v>0</v>
      </c>
      <c r="AA1731">
        <f t="shared" si="305"/>
        <v>0</v>
      </c>
      <c r="AB1731">
        <f t="shared" si="306"/>
        <v>0</v>
      </c>
      <c r="AC1731" s="25">
        <f t="shared" si="307"/>
        <v>0</v>
      </c>
    </row>
    <row r="1732" spans="1:29">
      <c r="A1732">
        <f>'Data Entry'!A1733</f>
        <v>0</v>
      </c>
      <c r="B1732">
        <f>'Data Entry'!B1733</f>
        <v>0</v>
      </c>
      <c r="C1732">
        <f>'Data Entry'!C1733</f>
        <v>0</v>
      </c>
      <c r="D1732">
        <f>'Data Entry'!M1733</f>
        <v>0</v>
      </c>
      <c r="E1732">
        <f>'Data Entry'!N1733</f>
        <v>0</v>
      </c>
      <c r="F1732">
        <f>'Data Entry'!O1733</f>
        <v>0</v>
      </c>
      <c r="G1732">
        <f>'Data Entry'!P1733</f>
        <v>0</v>
      </c>
      <c r="H1732">
        <f>'Data Entry'!Q1733</f>
        <v>0</v>
      </c>
      <c r="I1732">
        <f>'Data Entry'!R1733</f>
        <v>0</v>
      </c>
      <c r="J1732">
        <f t="shared" si="297"/>
        <v>0</v>
      </c>
      <c r="K1732" s="1">
        <f>SUMIFS('I want to cry'!C$2:C$2000,'I want to cry'!$A$2:$A$2000,$B1732,'I want to cry'!$B$2:$B$2000,$C1732)</f>
        <v>0</v>
      </c>
      <c r="L1732" s="1">
        <f>SUMIFS('I want to cry'!D$2:D$2000,'I want to cry'!$A$2:$A$2000,$B1732,'I want to cry'!$B$2:$B$2000,$C1732)</f>
        <v>0</v>
      </c>
      <c r="M1732" s="1">
        <f>SUMIFS('I want to cry'!E$2:E$2000,'I want to cry'!$A$2:$A$2000,$B1732,'I want to cry'!$B$2:$B$2000,$C1732)</f>
        <v>0</v>
      </c>
      <c r="N1732" s="1">
        <f t="shared" si="298"/>
        <v>0</v>
      </c>
      <c r="O1732" s="1">
        <f t="shared" si="299"/>
        <v>0</v>
      </c>
      <c r="P1732" s="1">
        <f t="shared" si="300"/>
        <v>0</v>
      </c>
      <c r="Q1732" s="1">
        <f>SUMIF('I have a blue banner'!A$2:A$2000,D1732,'I have a blue banner'!L$2:L$2000)</f>
        <v>0</v>
      </c>
      <c r="R1732" s="1">
        <f>SUMIF('I have a blue banner'!A$2:A$2000,F1732,'I have a blue banner'!L$2:L$2000)</f>
        <v>0</v>
      </c>
      <c r="S1732" s="1">
        <f>SUMIF('I have a blue banner'!A$2:A$2000,I1732,'I have a blue banner'!L$2:L$2000)</f>
        <v>0</v>
      </c>
      <c r="T1732" s="1">
        <f>SUMIF('I wanna go biking'!A$2:A$1000,D1732,'I wanna go biking'!D$2:D$2000)</f>
        <v>0</v>
      </c>
      <c r="U1732" s="1">
        <f>SUMIF('I wanna go biking'!A$2:A$2000,F1732,'I wanna go biking'!D$2:D$2000)</f>
        <v>0</v>
      </c>
      <c r="V1732" s="1">
        <f>SUMIF('I wanna go biking'!A$2:A$2000,H1732,'I wanna go biking'!D$2:D$2000)</f>
        <v>0</v>
      </c>
      <c r="W1732">
        <f t="shared" si="301"/>
        <v>0</v>
      </c>
      <c r="X1732">
        <f t="shared" si="302"/>
        <v>0</v>
      </c>
      <c r="Y1732">
        <f t="shared" si="303"/>
        <v>0</v>
      </c>
      <c r="Z1732">
        <f t="shared" si="304"/>
        <v>0</v>
      </c>
      <c r="AA1732">
        <f t="shared" si="305"/>
        <v>0</v>
      </c>
      <c r="AB1732">
        <f t="shared" si="306"/>
        <v>0</v>
      </c>
      <c r="AC1732" s="25">
        <f t="shared" si="307"/>
        <v>0</v>
      </c>
    </row>
    <row r="1733" spans="1:29">
      <c r="A1733">
        <f>'Data Entry'!A1734</f>
        <v>0</v>
      </c>
      <c r="B1733">
        <f>'Data Entry'!B1734</f>
        <v>0</v>
      </c>
      <c r="C1733">
        <f>'Data Entry'!C1734</f>
        <v>0</v>
      </c>
      <c r="D1733">
        <f>'Data Entry'!M1734</f>
        <v>0</v>
      </c>
      <c r="E1733">
        <f>'Data Entry'!N1734</f>
        <v>0</v>
      </c>
      <c r="F1733">
        <f>'Data Entry'!O1734</f>
        <v>0</v>
      </c>
      <c r="G1733">
        <f>'Data Entry'!P1734</f>
        <v>0</v>
      </c>
      <c r="H1733">
        <f>'Data Entry'!Q1734</f>
        <v>0</v>
      </c>
      <c r="I1733">
        <f>'Data Entry'!R1734</f>
        <v>0</v>
      </c>
      <c r="J1733">
        <f t="shared" si="297"/>
        <v>0</v>
      </c>
      <c r="K1733" s="1">
        <f>SUMIFS('I want to cry'!C$2:C$2000,'I want to cry'!$A$2:$A$2000,$B1733,'I want to cry'!$B$2:$B$2000,$C1733)</f>
        <v>0</v>
      </c>
      <c r="L1733" s="1">
        <f>SUMIFS('I want to cry'!D$2:D$2000,'I want to cry'!$A$2:$A$2000,$B1733,'I want to cry'!$B$2:$B$2000,$C1733)</f>
        <v>0</v>
      </c>
      <c r="M1733" s="1">
        <f>SUMIFS('I want to cry'!E$2:E$2000,'I want to cry'!$A$2:$A$2000,$B1733,'I want to cry'!$B$2:$B$2000,$C1733)</f>
        <v>0</v>
      </c>
      <c r="N1733" s="1">
        <f t="shared" si="298"/>
        <v>0</v>
      </c>
      <c r="O1733" s="1">
        <f t="shared" si="299"/>
        <v>0</v>
      </c>
      <c r="P1733" s="1">
        <f t="shared" si="300"/>
        <v>0</v>
      </c>
      <c r="Q1733" s="1">
        <f>SUMIF('I have a blue banner'!A$2:A$2000,D1733,'I have a blue banner'!L$2:L$2000)</f>
        <v>0</v>
      </c>
      <c r="R1733" s="1">
        <f>SUMIF('I have a blue banner'!A$2:A$2000,F1733,'I have a blue banner'!L$2:L$2000)</f>
        <v>0</v>
      </c>
      <c r="S1733" s="1">
        <f>SUMIF('I have a blue banner'!A$2:A$2000,I1733,'I have a blue banner'!L$2:L$2000)</f>
        <v>0</v>
      </c>
      <c r="T1733" s="1">
        <f>SUMIF('I wanna go biking'!A$2:A$1000,D1733,'I wanna go biking'!D$2:D$2000)</f>
        <v>0</v>
      </c>
      <c r="U1733" s="1">
        <f>SUMIF('I wanna go biking'!A$2:A$2000,F1733,'I wanna go biking'!D$2:D$2000)</f>
        <v>0</v>
      </c>
      <c r="V1733" s="1">
        <f>SUMIF('I wanna go biking'!A$2:A$2000,H1733,'I wanna go biking'!D$2:D$2000)</f>
        <v>0</v>
      </c>
      <c r="W1733">
        <f t="shared" si="301"/>
        <v>0</v>
      </c>
      <c r="X1733">
        <f t="shared" si="302"/>
        <v>0</v>
      </c>
      <c r="Y1733">
        <f t="shared" si="303"/>
        <v>0</v>
      </c>
      <c r="Z1733">
        <f t="shared" si="304"/>
        <v>0</v>
      </c>
      <c r="AA1733">
        <f t="shared" si="305"/>
        <v>0</v>
      </c>
      <c r="AB1733">
        <f t="shared" si="306"/>
        <v>0</v>
      </c>
      <c r="AC1733" s="25">
        <f t="shared" si="307"/>
        <v>0</v>
      </c>
    </row>
    <row r="1734" spans="1:29">
      <c r="A1734">
        <f>'Data Entry'!A1735</f>
        <v>0</v>
      </c>
      <c r="B1734">
        <f>'Data Entry'!B1735</f>
        <v>0</v>
      </c>
      <c r="C1734">
        <f>'Data Entry'!C1735</f>
        <v>0</v>
      </c>
      <c r="D1734">
        <f>'Data Entry'!M1735</f>
        <v>0</v>
      </c>
      <c r="E1734">
        <f>'Data Entry'!N1735</f>
        <v>0</v>
      </c>
      <c r="F1734">
        <f>'Data Entry'!O1735</f>
        <v>0</v>
      </c>
      <c r="G1734">
        <f>'Data Entry'!P1735</f>
        <v>0</v>
      </c>
      <c r="H1734">
        <f>'Data Entry'!Q1735</f>
        <v>0</v>
      </c>
      <c r="I1734">
        <f>'Data Entry'!R1735</f>
        <v>0</v>
      </c>
      <c r="J1734">
        <f t="shared" si="297"/>
        <v>0</v>
      </c>
      <c r="K1734" s="1">
        <f>SUMIFS('I want to cry'!C$2:C$2000,'I want to cry'!$A$2:$A$2000,$B1734,'I want to cry'!$B$2:$B$2000,$C1734)</f>
        <v>0</v>
      </c>
      <c r="L1734" s="1">
        <f>SUMIFS('I want to cry'!D$2:D$2000,'I want to cry'!$A$2:$A$2000,$B1734,'I want to cry'!$B$2:$B$2000,$C1734)</f>
        <v>0</v>
      </c>
      <c r="M1734" s="1">
        <f>SUMIFS('I want to cry'!E$2:E$2000,'I want to cry'!$A$2:$A$2000,$B1734,'I want to cry'!$B$2:$B$2000,$C1734)</f>
        <v>0</v>
      </c>
      <c r="N1734" s="1">
        <f t="shared" si="298"/>
        <v>0</v>
      </c>
      <c r="O1734" s="1">
        <f t="shared" si="299"/>
        <v>0</v>
      </c>
      <c r="P1734" s="1">
        <f t="shared" si="300"/>
        <v>0</v>
      </c>
      <c r="Q1734" s="1">
        <f>SUMIF('I have a blue banner'!A$2:A$2000,D1734,'I have a blue banner'!L$2:L$2000)</f>
        <v>0</v>
      </c>
      <c r="R1734" s="1">
        <f>SUMIF('I have a blue banner'!A$2:A$2000,F1734,'I have a blue banner'!L$2:L$2000)</f>
        <v>0</v>
      </c>
      <c r="S1734" s="1">
        <f>SUMIF('I have a blue banner'!A$2:A$2000,I1734,'I have a blue banner'!L$2:L$2000)</f>
        <v>0</v>
      </c>
      <c r="T1734" s="1">
        <f>SUMIF('I wanna go biking'!A$2:A$1000,D1734,'I wanna go biking'!D$2:D$2000)</f>
        <v>0</v>
      </c>
      <c r="U1734" s="1">
        <f>SUMIF('I wanna go biking'!A$2:A$2000,F1734,'I wanna go biking'!D$2:D$2000)</f>
        <v>0</v>
      </c>
      <c r="V1734" s="1">
        <f>SUMIF('I wanna go biking'!A$2:A$2000,H1734,'I wanna go biking'!D$2:D$2000)</f>
        <v>0</v>
      </c>
      <c r="W1734">
        <f t="shared" si="301"/>
        <v>0</v>
      </c>
      <c r="X1734">
        <f t="shared" si="302"/>
        <v>0</v>
      </c>
      <c r="Y1734">
        <f t="shared" si="303"/>
        <v>0</v>
      </c>
      <c r="Z1734">
        <f t="shared" si="304"/>
        <v>0</v>
      </c>
      <c r="AA1734">
        <f t="shared" si="305"/>
        <v>0</v>
      </c>
      <c r="AB1734">
        <f t="shared" si="306"/>
        <v>0</v>
      </c>
      <c r="AC1734" s="25">
        <f t="shared" si="307"/>
        <v>0</v>
      </c>
    </row>
    <row r="1735" spans="1:29">
      <c r="A1735">
        <f>'Data Entry'!A1736</f>
        <v>0</v>
      </c>
      <c r="B1735">
        <f>'Data Entry'!B1736</f>
        <v>0</v>
      </c>
      <c r="C1735">
        <f>'Data Entry'!C1736</f>
        <v>0</v>
      </c>
      <c r="D1735">
        <f>'Data Entry'!M1736</f>
        <v>0</v>
      </c>
      <c r="E1735">
        <f>'Data Entry'!N1736</f>
        <v>0</v>
      </c>
      <c r="F1735">
        <f>'Data Entry'!O1736</f>
        <v>0</v>
      </c>
      <c r="G1735">
        <f>'Data Entry'!P1736</f>
        <v>0</v>
      </c>
      <c r="H1735">
        <f>'Data Entry'!Q1736</f>
        <v>0</v>
      </c>
      <c r="I1735">
        <f>'Data Entry'!R1736</f>
        <v>0</v>
      </c>
      <c r="J1735">
        <f t="shared" si="297"/>
        <v>0</v>
      </c>
      <c r="K1735" s="1">
        <f>SUMIFS('I want to cry'!C$2:C$2000,'I want to cry'!$A$2:$A$2000,$B1735,'I want to cry'!$B$2:$B$2000,$C1735)</f>
        <v>0</v>
      </c>
      <c r="L1735" s="1">
        <f>SUMIFS('I want to cry'!D$2:D$2000,'I want to cry'!$A$2:$A$2000,$B1735,'I want to cry'!$B$2:$B$2000,$C1735)</f>
        <v>0</v>
      </c>
      <c r="M1735" s="1">
        <f>SUMIFS('I want to cry'!E$2:E$2000,'I want to cry'!$A$2:$A$2000,$B1735,'I want to cry'!$B$2:$B$2000,$C1735)</f>
        <v>0</v>
      </c>
      <c r="N1735" s="1">
        <f t="shared" si="298"/>
        <v>0</v>
      </c>
      <c r="O1735" s="1">
        <f t="shared" si="299"/>
        <v>0</v>
      </c>
      <c r="P1735" s="1">
        <f t="shared" si="300"/>
        <v>0</v>
      </c>
      <c r="Q1735" s="1">
        <f>SUMIF('I have a blue banner'!A$2:A$2000,D1735,'I have a blue banner'!L$2:L$2000)</f>
        <v>0</v>
      </c>
      <c r="R1735" s="1">
        <f>SUMIF('I have a blue banner'!A$2:A$2000,F1735,'I have a blue banner'!L$2:L$2000)</f>
        <v>0</v>
      </c>
      <c r="S1735" s="1">
        <f>SUMIF('I have a blue banner'!A$2:A$2000,I1735,'I have a blue banner'!L$2:L$2000)</f>
        <v>0</v>
      </c>
      <c r="T1735" s="1">
        <f>SUMIF('I wanna go biking'!A$2:A$1000,D1735,'I wanna go biking'!D$2:D$2000)</f>
        <v>0</v>
      </c>
      <c r="U1735" s="1">
        <f>SUMIF('I wanna go biking'!A$2:A$2000,F1735,'I wanna go biking'!D$2:D$2000)</f>
        <v>0</v>
      </c>
      <c r="V1735" s="1">
        <f>SUMIF('I wanna go biking'!A$2:A$2000,H1735,'I wanna go biking'!D$2:D$2000)</f>
        <v>0</v>
      </c>
      <c r="W1735">
        <f t="shared" si="301"/>
        <v>0</v>
      </c>
      <c r="X1735">
        <f t="shared" si="302"/>
        <v>0</v>
      </c>
      <c r="Y1735">
        <f t="shared" si="303"/>
        <v>0</v>
      </c>
      <c r="Z1735">
        <f t="shared" si="304"/>
        <v>0</v>
      </c>
      <c r="AA1735">
        <f t="shared" si="305"/>
        <v>0</v>
      </c>
      <c r="AB1735">
        <f t="shared" si="306"/>
        <v>0</v>
      </c>
      <c r="AC1735" s="25">
        <f t="shared" si="307"/>
        <v>0</v>
      </c>
    </row>
    <row r="1736" spans="1:29">
      <c r="A1736">
        <f>'Data Entry'!A1737</f>
        <v>0</v>
      </c>
      <c r="B1736">
        <f>'Data Entry'!B1737</f>
        <v>0</v>
      </c>
      <c r="C1736">
        <f>'Data Entry'!C1737</f>
        <v>0</v>
      </c>
      <c r="D1736">
        <f>'Data Entry'!M1737</f>
        <v>0</v>
      </c>
      <c r="E1736">
        <f>'Data Entry'!N1737</f>
        <v>0</v>
      </c>
      <c r="F1736">
        <f>'Data Entry'!O1737</f>
        <v>0</v>
      </c>
      <c r="G1736">
        <f>'Data Entry'!P1737</f>
        <v>0</v>
      </c>
      <c r="H1736">
        <f>'Data Entry'!Q1737</f>
        <v>0</v>
      </c>
      <c r="I1736">
        <f>'Data Entry'!R1737</f>
        <v>0</v>
      </c>
      <c r="J1736">
        <f t="shared" si="297"/>
        <v>0</v>
      </c>
      <c r="K1736" s="1">
        <f>SUMIFS('I want to cry'!C$2:C$2000,'I want to cry'!$A$2:$A$2000,$B1736,'I want to cry'!$B$2:$B$2000,$C1736)</f>
        <v>0</v>
      </c>
      <c r="L1736" s="1">
        <f>SUMIFS('I want to cry'!D$2:D$2000,'I want to cry'!$A$2:$A$2000,$B1736,'I want to cry'!$B$2:$B$2000,$C1736)</f>
        <v>0</v>
      </c>
      <c r="M1736" s="1">
        <f>SUMIFS('I want to cry'!E$2:E$2000,'I want to cry'!$A$2:$A$2000,$B1736,'I want to cry'!$B$2:$B$2000,$C1736)</f>
        <v>0</v>
      </c>
      <c r="N1736" s="1">
        <f t="shared" si="298"/>
        <v>0</v>
      </c>
      <c r="O1736" s="1">
        <f t="shared" si="299"/>
        <v>0</v>
      </c>
      <c r="P1736" s="1">
        <f t="shared" si="300"/>
        <v>0</v>
      </c>
      <c r="Q1736" s="1">
        <f>SUMIF('I have a blue banner'!A$2:A$2000,D1736,'I have a blue banner'!L$2:L$2000)</f>
        <v>0</v>
      </c>
      <c r="R1736" s="1">
        <f>SUMIF('I have a blue banner'!A$2:A$2000,F1736,'I have a blue banner'!L$2:L$2000)</f>
        <v>0</v>
      </c>
      <c r="S1736" s="1">
        <f>SUMIF('I have a blue banner'!A$2:A$2000,I1736,'I have a blue banner'!L$2:L$2000)</f>
        <v>0</v>
      </c>
      <c r="T1736" s="1">
        <f>SUMIF('I wanna go biking'!A$2:A$1000,D1736,'I wanna go biking'!D$2:D$2000)</f>
        <v>0</v>
      </c>
      <c r="U1736" s="1">
        <f>SUMIF('I wanna go biking'!A$2:A$2000,F1736,'I wanna go biking'!D$2:D$2000)</f>
        <v>0</v>
      </c>
      <c r="V1736" s="1">
        <f>SUMIF('I wanna go biking'!A$2:A$2000,H1736,'I wanna go biking'!D$2:D$2000)</f>
        <v>0</v>
      </c>
      <c r="W1736">
        <f t="shared" si="301"/>
        <v>0</v>
      </c>
      <c r="X1736">
        <f t="shared" si="302"/>
        <v>0</v>
      </c>
      <c r="Y1736">
        <f t="shared" si="303"/>
        <v>0</v>
      </c>
      <c r="Z1736">
        <f t="shared" si="304"/>
        <v>0</v>
      </c>
      <c r="AA1736">
        <f t="shared" si="305"/>
        <v>0</v>
      </c>
      <c r="AB1736">
        <f t="shared" si="306"/>
        <v>0</v>
      </c>
      <c r="AC1736" s="25">
        <f t="shared" si="307"/>
        <v>0</v>
      </c>
    </row>
    <row r="1737" spans="1:29">
      <c r="A1737">
        <f>'Data Entry'!A1738</f>
        <v>0</v>
      </c>
      <c r="B1737">
        <f>'Data Entry'!B1738</f>
        <v>0</v>
      </c>
      <c r="C1737">
        <f>'Data Entry'!C1738</f>
        <v>0</v>
      </c>
      <c r="D1737">
        <f>'Data Entry'!M1738</f>
        <v>0</v>
      </c>
      <c r="E1737">
        <f>'Data Entry'!N1738</f>
        <v>0</v>
      </c>
      <c r="F1737">
        <f>'Data Entry'!O1738</f>
        <v>0</v>
      </c>
      <c r="G1737">
        <f>'Data Entry'!P1738</f>
        <v>0</v>
      </c>
      <c r="H1737">
        <f>'Data Entry'!Q1738</f>
        <v>0</v>
      </c>
      <c r="I1737">
        <f>'Data Entry'!R1738</f>
        <v>0</v>
      </c>
      <c r="J1737">
        <f t="shared" si="297"/>
        <v>0</v>
      </c>
      <c r="K1737" s="1">
        <f>SUMIFS('I want to cry'!C$2:C$2000,'I want to cry'!$A$2:$A$2000,$B1737,'I want to cry'!$B$2:$B$2000,$C1737)</f>
        <v>0</v>
      </c>
      <c r="L1737" s="1">
        <f>SUMIFS('I want to cry'!D$2:D$2000,'I want to cry'!$A$2:$A$2000,$B1737,'I want to cry'!$B$2:$B$2000,$C1737)</f>
        <v>0</v>
      </c>
      <c r="M1737" s="1">
        <f>SUMIFS('I want to cry'!E$2:E$2000,'I want to cry'!$A$2:$A$2000,$B1737,'I want to cry'!$B$2:$B$2000,$C1737)</f>
        <v>0</v>
      </c>
      <c r="N1737" s="1">
        <f t="shared" si="298"/>
        <v>0</v>
      </c>
      <c r="O1737" s="1">
        <f t="shared" si="299"/>
        <v>0</v>
      </c>
      <c r="P1737" s="1">
        <f t="shared" si="300"/>
        <v>0</v>
      </c>
      <c r="Q1737" s="1">
        <f>SUMIF('I have a blue banner'!A$2:A$2000,D1737,'I have a blue banner'!L$2:L$2000)</f>
        <v>0</v>
      </c>
      <c r="R1737" s="1">
        <f>SUMIF('I have a blue banner'!A$2:A$2000,F1737,'I have a blue banner'!L$2:L$2000)</f>
        <v>0</v>
      </c>
      <c r="S1737" s="1">
        <f>SUMIF('I have a blue banner'!A$2:A$2000,I1737,'I have a blue banner'!L$2:L$2000)</f>
        <v>0</v>
      </c>
      <c r="T1737" s="1">
        <f>SUMIF('I wanna go biking'!A$2:A$1000,D1737,'I wanna go biking'!D$2:D$2000)</f>
        <v>0</v>
      </c>
      <c r="U1737" s="1">
        <f>SUMIF('I wanna go biking'!A$2:A$2000,F1737,'I wanna go biking'!D$2:D$2000)</f>
        <v>0</v>
      </c>
      <c r="V1737" s="1">
        <f>SUMIF('I wanna go biking'!A$2:A$2000,H1737,'I wanna go biking'!D$2:D$2000)</f>
        <v>0</v>
      </c>
      <c r="W1737">
        <f t="shared" si="301"/>
        <v>0</v>
      </c>
      <c r="X1737">
        <f t="shared" si="302"/>
        <v>0</v>
      </c>
      <c r="Y1737">
        <f t="shared" si="303"/>
        <v>0</v>
      </c>
      <c r="Z1737">
        <f t="shared" si="304"/>
        <v>0</v>
      </c>
      <c r="AA1737">
        <f t="shared" si="305"/>
        <v>0</v>
      </c>
      <c r="AB1737">
        <f t="shared" si="306"/>
        <v>0</v>
      </c>
      <c r="AC1737" s="25">
        <f t="shared" si="307"/>
        <v>0</v>
      </c>
    </row>
    <row r="1738" spans="1:29">
      <c r="A1738">
        <f>'Data Entry'!A1739</f>
        <v>0</v>
      </c>
      <c r="B1738">
        <f>'Data Entry'!B1739</f>
        <v>0</v>
      </c>
      <c r="C1738">
        <f>'Data Entry'!C1739</f>
        <v>0</v>
      </c>
      <c r="D1738">
        <f>'Data Entry'!M1739</f>
        <v>0</v>
      </c>
      <c r="E1738">
        <f>'Data Entry'!N1739</f>
        <v>0</v>
      </c>
      <c r="F1738">
        <f>'Data Entry'!O1739</f>
        <v>0</v>
      </c>
      <c r="G1738">
        <f>'Data Entry'!P1739</f>
        <v>0</v>
      </c>
      <c r="H1738">
        <f>'Data Entry'!Q1739</f>
        <v>0</v>
      </c>
      <c r="I1738">
        <f>'Data Entry'!R1739</f>
        <v>0</v>
      </c>
      <c r="J1738">
        <f t="shared" si="297"/>
        <v>0</v>
      </c>
      <c r="K1738" s="1">
        <f>SUMIFS('I want to cry'!C$2:C$2000,'I want to cry'!$A$2:$A$2000,$B1738,'I want to cry'!$B$2:$B$2000,$C1738)</f>
        <v>0</v>
      </c>
      <c r="L1738" s="1">
        <f>SUMIFS('I want to cry'!D$2:D$2000,'I want to cry'!$A$2:$A$2000,$B1738,'I want to cry'!$B$2:$B$2000,$C1738)</f>
        <v>0</v>
      </c>
      <c r="M1738" s="1">
        <f>SUMIFS('I want to cry'!E$2:E$2000,'I want to cry'!$A$2:$A$2000,$B1738,'I want to cry'!$B$2:$B$2000,$C1738)</f>
        <v>0</v>
      </c>
      <c r="N1738" s="1">
        <f t="shared" si="298"/>
        <v>0</v>
      </c>
      <c r="O1738" s="1">
        <f t="shared" si="299"/>
        <v>0</v>
      </c>
      <c r="P1738" s="1">
        <f t="shared" si="300"/>
        <v>0</v>
      </c>
      <c r="Q1738" s="1">
        <f>SUMIF('I have a blue banner'!A$2:A$2000,D1738,'I have a blue banner'!L$2:L$2000)</f>
        <v>0</v>
      </c>
      <c r="R1738" s="1">
        <f>SUMIF('I have a blue banner'!A$2:A$2000,F1738,'I have a blue banner'!L$2:L$2000)</f>
        <v>0</v>
      </c>
      <c r="S1738" s="1">
        <f>SUMIF('I have a blue banner'!A$2:A$2000,I1738,'I have a blue banner'!L$2:L$2000)</f>
        <v>0</v>
      </c>
      <c r="T1738" s="1">
        <f>SUMIF('I wanna go biking'!A$2:A$1000,D1738,'I wanna go biking'!D$2:D$2000)</f>
        <v>0</v>
      </c>
      <c r="U1738" s="1">
        <f>SUMIF('I wanna go biking'!A$2:A$2000,F1738,'I wanna go biking'!D$2:D$2000)</f>
        <v>0</v>
      </c>
      <c r="V1738" s="1">
        <f>SUMIF('I wanna go biking'!A$2:A$2000,H1738,'I wanna go biking'!D$2:D$2000)</f>
        <v>0</v>
      </c>
      <c r="W1738">
        <f t="shared" si="301"/>
        <v>0</v>
      </c>
      <c r="X1738">
        <f t="shared" si="302"/>
        <v>0</v>
      </c>
      <c r="Y1738">
        <f t="shared" si="303"/>
        <v>0</v>
      </c>
      <c r="Z1738">
        <f t="shared" si="304"/>
        <v>0</v>
      </c>
      <c r="AA1738">
        <f t="shared" si="305"/>
        <v>0</v>
      </c>
      <c r="AB1738">
        <f t="shared" si="306"/>
        <v>0</v>
      </c>
      <c r="AC1738" s="25">
        <f t="shared" si="307"/>
        <v>0</v>
      </c>
    </row>
    <row r="1739" spans="1:29">
      <c r="A1739">
        <f>'Data Entry'!A1740</f>
        <v>0</v>
      </c>
      <c r="B1739">
        <f>'Data Entry'!B1740</f>
        <v>0</v>
      </c>
      <c r="C1739">
        <f>'Data Entry'!C1740</f>
        <v>0</v>
      </c>
      <c r="D1739">
        <f>'Data Entry'!M1740</f>
        <v>0</v>
      </c>
      <c r="E1739">
        <f>'Data Entry'!N1740</f>
        <v>0</v>
      </c>
      <c r="F1739">
        <f>'Data Entry'!O1740</f>
        <v>0</v>
      </c>
      <c r="G1739">
        <f>'Data Entry'!P1740</f>
        <v>0</v>
      </c>
      <c r="H1739">
        <f>'Data Entry'!Q1740</f>
        <v>0</v>
      </c>
      <c r="I1739">
        <f>'Data Entry'!R1740</f>
        <v>0</v>
      </c>
      <c r="J1739">
        <f t="shared" si="297"/>
        <v>0</v>
      </c>
      <c r="K1739" s="1">
        <f>SUMIFS('I want to cry'!C$2:C$2000,'I want to cry'!$A$2:$A$2000,$B1739,'I want to cry'!$B$2:$B$2000,$C1739)</f>
        <v>0</v>
      </c>
      <c r="L1739" s="1">
        <f>SUMIFS('I want to cry'!D$2:D$2000,'I want to cry'!$A$2:$A$2000,$B1739,'I want to cry'!$B$2:$B$2000,$C1739)</f>
        <v>0</v>
      </c>
      <c r="M1739" s="1">
        <f>SUMIFS('I want to cry'!E$2:E$2000,'I want to cry'!$A$2:$A$2000,$B1739,'I want to cry'!$B$2:$B$2000,$C1739)</f>
        <v>0</v>
      </c>
      <c r="N1739" s="1">
        <f t="shared" si="298"/>
        <v>0</v>
      </c>
      <c r="O1739" s="1">
        <f t="shared" si="299"/>
        <v>0</v>
      </c>
      <c r="P1739" s="1">
        <f t="shared" si="300"/>
        <v>0</v>
      </c>
      <c r="Q1739" s="1">
        <f>SUMIF('I have a blue banner'!A$2:A$2000,D1739,'I have a blue banner'!L$2:L$2000)</f>
        <v>0</v>
      </c>
      <c r="R1739" s="1">
        <f>SUMIF('I have a blue banner'!A$2:A$2000,F1739,'I have a blue banner'!L$2:L$2000)</f>
        <v>0</v>
      </c>
      <c r="S1739" s="1">
        <f>SUMIF('I have a blue banner'!A$2:A$2000,I1739,'I have a blue banner'!L$2:L$2000)</f>
        <v>0</v>
      </c>
      <c r="T1739" s="1">
        <f>SUMIF('I wanna go biking'!A$2:A$1000,D1739,'I wanna go biking'!D$2:D$2000)</f>
        <v>0</v>
      </c>
      <c r="U1739" s="1">
        <f>SUMIF('I wanna go biking'!A$2:A$2000,F1739,'I wanna go biking'!D$2:D$2000)</f>
        <v>0</v>
      </c>
      <c r="V1739" s="1">
        <f>SUMIF('I wanna go biking'!A$2:A$2000,H1739,'I wanna go biking'!D$2:D$2000)</f>
        <v>0</v>
      </c>
      <c r="W1739">
        <f t="shared" si="301"/>
        <v>0</v>
      </c>
      <c r="X1739">
        <f t="shared" si="302"/>
        <v>0</v>
      </c>
      <c r="Y1739">
        <f t="shared" si="303"/>
        <v>0</v>
      </c>
      <c r="Z1739">
        <f t="shared" si="304"/>
        <v>0</v>
      </c>
      <c r="AA1739">
        <f t="shared" si="305"/>
        <v>0</v>
      </c>
      <c r="AB1739">
        <f t="shared" si="306"/>
        <v>0</v>
      </c>
      <c r="AC1739" s="25">
        <f t="shared" si="307"/>
        <v>0</v>
      </c>
    </row>
    <row r="1740" spans="1:29">
      <c r="A1740">
        <f>'Data Entry'!A1741</f>
        <v>0</v>
      </c>
      <c r="B1740">
        <f>'Data Entry'!B1741</f>
        <v>0</v>
      </c>
      <c r="C1740">
        <f>'Data Entry'!C1741</f>
        <v>0</v>
      </c>
      <c r="D1740">
        <f>'Data Entry'!M1741</f>
        <v>0</v>
      </c>
      <c r="E1740">
        <f>'Data Entry'!N1741</f>
        <v>0</v>
      </c>
      <c r="F1740">
        <f>'Data Entry'!O1741</f>
        <v>0</v>
      </c>
      <c r="G1740">
        <f>'Data Entry'!P1741</f>
        <v>0</v>
      </c>
      <c r="H1740">
        <f>'Data Entry'!Q1741</f>
        <v>0</v>
      </c>
      <c r="I1740">
        <f>'Data Entry'!R1741</f>
        <v>0</v>
      </c>
      <c r="J1740">
        <f t="shared" si="297"/>
        <v>0</v>
      </c>
      <c r="K1740" s="1">
        <f>SUMIFS('I want to cry'!C$2:C$2000,'I want to cry'!$A$2:$A$2000,$B1740,'I want to cry'!$B$2:$B$2000,$C1740)</f>
        <v>0</v>
      </c>
      <c r="L1740" s="1">
        <f>SUMIFS('I want to cry'!D$2:D$2000,'I want to cry'!$A$2:$A$2000,$B1740,'I want to cry'!$B$2:$B$2000,$C1740)</f>
        <v>0</v>
      </c>
      <c r="M1740" s="1">
        <f>SUMIFS('I want to cry'!E$2:E$2000,'I want to cry'!$A$2:$A$2000,$B1740,'I want to cry'!$B$2:$B$2000,$C1740)</f>
        <v>0</v>
      </c>
      <c r="N1740" s="1">
        <f t="shared" si="298"/>
        <v>0</v>
      </c>
      <c r="O1740" s="1">
        <f t="shared" si="299"/>
        <v>0</v>
      </c>
      <c r="P1740" s="1">
        <f t="shared" si="300"/>
        <v>0</v>
      </c>
      <c r="Q1740" s="1">
        <f>SUMIF('I have a blue banner'!A$2:A$2000,D1740,'I have a blue banner'!L$2:L$2000)</f>
        <v>0</v>
      </c>
      <c r="R1740" s="1">
        <f>SUMIF('I have a blue banner'!A$2:A$2000,F1740,'I have a blue banner'!L$2:L$2000)</f>
        <v>0</v>
      </c>
      <c r="S1740" s="1">
        <f>SUMIF('I have a blue banner'!A$2:A$2000,I1740,'I have a blue banner'!L$2:L$2000)</f>
        <v>0</v>
      </c>
      <c r="T1740" s="1">
        <f>SUMIF('I wanna go biking'!A$2:A$1000,D1740,'I wanna go biking'!D$2:D$2000)</f>
        <v>0</v>
      </c>
      <c r="U1740" s="1">
        <f>SUMIF('I wanna go biking'!A$2:A$2000,F1740,'I wanna go biking'!D$2:D$2000)</f>
        <v>0</v>
      </c>
      <c r="V1740" s="1">
        <f>SUMIF('I wanna go biking'!A$2:A$2000,H1740,'I wanna go biking'!D$2:D$2000)</f>
        <v>0</v>
      </c>
      <c r="W1740">
        <f t="shared" si="301"/>
        <v>0</v>
      </c>
      <c r="X1740">
        <f t="shared" si="302"/>
        <v>0</v>
      </c>
      <c r="Y1740">
        <f t="shared" si="303"/>
        <v>0</v>
      </c>
      <c r="Z1740">
        <f t="shared" si="304"/>
        <v>0</v>
      </c>
      <c r="AA1740">
        <f t="shared" si="305"/>
        <v>0</v>
      </c>
      <c r="AB1740">
        <f t="shared" si="306"/>
        <v>0</v>
      </c>
      <c r="AC1740" s="25">
        <f t="shared" si="307"/>
        <v>0</v>
      </c>
    </row>
    <row r="1741" spans="1:29">
      <c r="A1741">
        <f>'Data Entry'!A1742</f>
        <v>0</v>
      </c>
      <c r="B1741">
        <f>'Data Entry'!B1742</f>
        <v>0</v>
      </c>
      <c r="C1741">
        <f>'Data Entry'!C1742</f>
        <v>0</v>
      </c>
      <c r="D1741">
        <f>'Data Entry'!M1742</f>
        <v>0</v>
      </c>
      <c r="E1741">
        <f>'Data Entry'!N1742</f>
        <v>0</v>
      </c>
      <c r="F1741">
        <f>'Data Entry'!O1742</f>
        <v>0</v>
      </c>
      <c r="G1741">
        <f>'Data Entry'!P1742</f>
        <v>0</v>
      </c>
      <c r="H1741">
        <f>'Data Entry'!Q1742</f>
        <v>0</v>
      </c>
      <c r="I1741">
        <f>'Data Entry'!R1742</f>
        <v>0</v>
      </c>
      <c r="J1741">
        <f t="shared" si="297"/>
        <v>0</v>
      </c>
      <c r="K1741" s="1">
        <f>SUMIFS('I want to cry'!C$2:C$2000,'I want to cry'!$A$2:$A$2000,$B1741,'I want to cry'!$B$2:$B$2000,$C1741)</f>
        <v>0</v>
      </c>
      <c r="L1741" s="1">
        <f>SUMIFS('I want to cry'!D$2:D$2000,'I want to cry'!$A$2:$A$2000,$B1741,'I want to cry'!$B$2:$B$2000,$C1741)</f>
        <v>0</v>
      </c>
      <c r="M1741" s="1">
        <f>SUMIFS('I want to cry'!E$2:E$2000,'I want to cry'!$A$2:$A$2000,$B1741,'I want to cry'!$B$2:$B$2000,$C1741)</f>
        <v>0</v>
      </c>
      <c r="N1741" s="1">
        <f t="shared" si="298"/>
        <v>0</v>
      </c>
      <c r="O1741" s="1">
        <f t="shared" si="299"/>
        <v>0</v>
      </c>
      <c r="P1741" s="1">
        <f t="shared" si="300"/>
        <v>0</v>
      </c>
      <c r="Q1741" s="1">
        <f>SUMIF('I have a blue banner'!A$2:A$2000,D1741,'I have a blue banner'!L$2:L$2000)</f>
        <v>0</v>
      </c>
      <c r="R1741" s="1">
        <f>SUMIF('I have a blue banner'!A$2:A$2000,F1741,'I have a blue banner'!L$2:L$2000)</f>
        <v>0</v>
      </c>
      <c r="S1741" s="1">
        <f>SUMIF('I have a blue banner'!A$2:A$2000,I1741,'I have a blue banner'!L$2:L$2000)</f>
        <v>0</v>
      </c>
      <c r="T1741" s="1">
        <f>SUMIF('I wanna go biking'!A$2:A$1000,D1741,'I wanna go biking'!D$2:D$2000)</f>
        <v>0</v>
      </c>
      <c r="U1741" s="1">
        <f>SUMIF('I wanna go biking'!A$2:A$2000,F1741,'I wanna go biking'!D$2:D$2000)</f>
        <v>0</v>
      </c>
      <c r="V1741" s="1">
        <f>SUMIF('I wanna go biking'!A$2:A$2000,H1741,'I wanna go biking'!D$2:D$2000)</f>
        <v>0</v>
      </c>
      <c r="W1741">
        <f t="shared" si="301"/>
        <v>0</v>
      </c>
      <c r="X1741">
        <f t="shared" si="302"/>
        <v>0</v>
      </c>
      <c r="Y1741">
        <f t="shared" si="303"/>
        <v>0</v>
      </c>
      <c r="Z1741">
        <f t="shared" si="304"/>
        <v>0</v>
      </c>
      <c r="AA1741">
        <f t="shared" si="305"/>
        <v>0</v>
      </c>
      <c r="AB1741">
        <f t="shared" si="306"/>
        <v>0</v>
      </c>
      <c r="AC1741" s="25">
        <f t="shared" si="307"/>
        <v>0</v>
      </c>
    </row>
    <row r="1742" spans="1:29">
      <c r="A1742">
        <f>'Data Entry'!A1743</f>
        <v>0</v>
      </c>
      <c r="B1742">
        <f>'Data Entry'!B1743</f>
        <v>0</v>
      </c>
      <c r="C1742">
        <f>'Data Entry'!C1743</f>
        <v>0</v>
      </c>
      <c r="D1742">
        <f>'Data Entry'!M1743</f>
        <v>0</v>
      </c>
      <c r="E1742">
        <f>'Data Entry'!N1743</f>
        <v>0</v>
      </c>
      <c r="F1742">
        <f>'Data Entry'!O1743</f>
        <v>0</v>
      </c>
      <c r="G1742">
        <f>'Data Entry'!P1743</f>
        <v>0</v>
      </c>
      <c r="H1742">
        <f>'Data Entry'!Q1743</f>
        <v>0</v>
      </c>
      <c r="I1742">
        <f>'Data Entry'!R1743</f>
        <v>0</v>
      </c>
      <c r="J1742">
        <f t="shared" si="297"/>
        <v>0</v>
      </c>
      <c r="K1742" s="1">
        <f>SUMIFS('I want to cry'!C$2:C$2000,'I want to cry'!$A$2:$A$2000,$B1742,'I want to cry'!$B$2:$B$2000,$C1742)</f>
        <v>0</v>
      </c>
      <c r="L1742" s="1">
        <f>SUMIFS('I want to cry'!D$2:D$2000,'I want to cry'!$A$2:$A$2000,$B1742,'I want to cry'!$B$2:$B$2000,$C1742)</f>
        <v>0</v>
      </c>
      <c r="M1742" s="1">
        <f>SUMIFS('I want to cry'!E$2:E$2000,'I want to cry'!$A$2:$A$2000,$B1742,'I want to cry'!$B$2:$B$2000,$C1742)</f>
        <v>0</v>
      </c>
      <c r="N1742" s="1">
        <f t="shared" si="298"/>
        <v>0</v>
      </c>
      <c r="O1742" s="1">
        <f t="shared" si="299"/>
        <v>0</v>
      </c>
      <c r="P1742" s="1">
        <f t="shared" si="300"/>
        <v>0</v>
      </c>
      <c r="Q1742" s="1">
        <f>SUMIF('I have a blue banner'!A$2:A$2000,D1742,'I have a blue banner'!L$2:L$2000)</f>
        <v>0</v>
      </c>
      <c r="R1742" s="1">
        <f>SUMIF('I have a blue banner'!A$2:A$2000,F1742,'I have a blue banner'!L$2:L$2000)</f>
        <v>0</v>
      </c>
      <c r="S1742" s="1">
        <f>SUMIF('I have a blue banner'!A$2:A$2000,I1742,'I have a blue banner'!L$2:L$2000)</f>
        <v>0</v>
      </c>
      <c r="T1742" s="1">
        <f>SUMIF('I wanna go biking'!A$2:A$1000,D1742,'I wanna go biking'!D$2:D$2000)</f>
        <v>0</v>
      </c>
      <c r="U1742" s="1">
        <f>SUMIF('I wanna go biking'!A$2:A$2000,F1742,'I wanna go biking'!D$2:D$2000)</f>
        <v>0</v>
      </c>
      <c r="V1742" s="1">
        <f>SUMIF('I wanna go biking'!A$2:A$2000,H1742,'I wanna go biking'!D$2:D$2000)</f>
        <v>0</v>
      </c>
      <c r="W1742">
        <f t="shared" si="301"/>
        <v>0</v>
      </c>
      <c r="X1742">
        <f t="shared" si="302"/>
        <v>0</v>
      </c>
      <c r="Y1742">
        <f t="shared" si="303"/>
        <v>0</v>
      </c>
      <c r="Z1742">
        <f t="shared" si="304"/>
        <v>0</v>
      </c>
      <c r="AA1742">
        <f t="shared" si="305"/>
        <v>0</v>
      </c>
      <c r="AB1742">
        <f t="shared" si="306"/>
        <v>0</v>
      </c>
      <c r="AC1742" s="25">
        <f t="shared" si="307"/>
        <v>0</v>
      </c>
    </row>
    <row r="1743" spans="1:29">
      <c r="A1743">
        <f>'Data Entry'!A1744</f>
        <v>0</v>
      </c>
      <c r="B1743">
        <f>'Data Entry'!B1744</f>
        <v>0</v>
      </c>
      <c r="C1743">
        <f>'Data Entry'!C1744</f>
        <v>0</v>
      </c>
      <c r="D1743">
        <f>'Data Entry'!M1744</f>
        <v>0</v>
      </c>
      <c r="E1743">
        <f>'Data Entry'!N1744</f>
        <v>0</v>
      </c>
      <c r="F1743">
        <f>'Data Entry'!O1744</f>
        <v>0</v>
      </c>
      <c r="G1743">
        <f>'Data Entry'!P1744</f>
        <v>0</v>
      </c>
      <c r="H1743">
        <f>'Data Entry'!Q1744</f>
        <v>0</v>
      </c>
      <c r="I1743">
        <f>'Data Entry'!R1744</f>
        <v>0</v>
      </c>
      <c r="J1743">
        <f t="shared" si="297"/>
        <v>0</v>
      </c>
      <c r="K1743" s="1">
        <f>SUMIFS('I want to cry'!C$2:C$2000,'I want to cry'!$A$2:$A$2000,$B1743,'I want to cry'!$B$2:$B$2000,$C1743)</f>
        <v>0</v>
      </c>
      <c r="L1743" s="1">
        <f>SUMIFS('I want to cry'!D$2:D$2000,'I want to cry'!$A$2:$A$2000,$B1743,'I want to cry'!$B$2:$B$2000,$C1743)</f>
        <v>0</v>
      </c>
      <c r="M1743" s="1">
        <f>SUMIFS('I want to cry'!E$2:E$2000,'I want to cry'!$A$2:$A$2000,$B1743,'I want to cry'!$B$2:$B$2000,$C1743)</f>
        <v>0</v>
      </c>
      <c r="N1743" s="1">
        <f t="shared" si="298"/>
        <v>0</v>
      </c>
      <c r="O1743" s="1">
        <f t="shared" si="299"/>
        <v>0</v>
      </c>
      <c r="P1743" s="1">
        <f t="shared" si="300"/>
        <v>0</v>
      </c>
      <c r="Q1743" s="1">
        <f>SUMIF('I have a blue banner'!A$2:A$2000,D1743,'I have a blue banner'!L$2:L$2000)</f>
        <v>0</v>
      </c>
      <c r="R1743" s="1">
        <f>SUMIF('I have a blue banner'!A$2:A$2000,F1743,'I have a blue banner'!L$2:L$2000)</f>
        <v>0</v>
      </c>
      <c r="S1743" s="1">
        <f>SUMIF('I have a blue banner'!A$2:A$2000,I1743,'I have a blue banner'!L$2:L$2000)</f>
        <v>0</v>
      </c>
      <c r="T1743" s="1">
        <f>SUMIF('I wanna go biking'!A$2:A$1000,D1743,'I wanna go biking'!D$2:D$2000)</f>
        <v>0</v>
      </c>
      <c r="U1743" s="1">
        <f>SUMIF('I wanna go biking'!A$2:A$2000,F1743,'I wanna go biking'!D$2:D$2000)</f>
        <v>0</v>
      </c>
      <c r="V1743" s="1">
        <f>SUMIF('I wanna go biking'!A$2:A$2000,H1743,'I wanna go biking'!D$2:D$2000)</f>
        <v>0</v>
      </c>
      <c r="W1743">
        <f t="shared" si="301"/>
        <v>0</v>
      </c>
      <c r="X1743">
        <f t="shared" si="302"/>
        <v>0</v>
      </c>
      <c r="Y1743">
        <f t="shared" si="303"/>
        <v>0</v>
      </c>
      <c r="Z1743">
        <f t="shared" si="304"/>
        <v>0</v>
      </c>
      <c r="AA1743">
        <f t="shared" si="305"/>
        <v>0</v>
      </c>
      <c r="AB1743">
        <f t="shared" si="306"/>
        <v>0</v>
      </c>
      <c r="AC1743" s="25">
        <f t="shared" si="307"/>
        <v>0</v>
      </c>
    </row>
    <row r="1744" spans="1:29">
      <c r="A1744">
        <f>'Data Entry'!A1745</f>
        <v>0</v>
      </c>
      <c r="B1744">
        <f>'Data Entry'!B1745</f>
        <v>0</v>
      </c>
      <c r="C1744">
        <f>'Data Entry'!C1745</f>
        <v>0</v>
      </c>
      <c r="D1744">
        <f>'Data Entry'!M1745</f>
        <v>0</v>
      </c>
      <c r="E1744">
        <f>'Data Entry'!N1745</f>
        <v>0</v>
      </c>
      <c r="F1744">
        <f>'Data Entry'!O1745</f>
        <v>0</v>
      </c>
      <c r="G1744">
        <f>'Data Entry'!P1745</f>
        <v>0</v>
      </c>
      <c r="H1744">
        <f>'Data Entry'!Q1745</f>
        <v>0</v>
      </c>
      <c r="I1744">
        <f>'Data Entry'!R1745</f>
        <v>0</v>
      </c>
      <c r="J1744">
        <f t="shared" si="297"/>
        <v>0</v>
      </c>
      <c r="K1744" s="1">
        <f>SUMIFS('I want to cry'!C$2:C$2000,'I want to cry'!$A$2:$A$2000,$B1744,'I want to cry'!$B$2:$B$2000,$C1744)</f>
        <v>0</v>
      </c>
      <c r="L1744" s="1">
        <f>SUMIFS('I want to cry'!D$2:D$2000,'I want to cry'!$A$2:$A$2000,$B1744,'I want to cry'!$B$2:$B$2000,$C1744)</f>
        <v>0</v>
      </c>
      <c r="M1744" s="1">
        <f>SUMIFS('I want to cry'!E$2:E$2000,'I want to cry'!$A$2:$A$2000,$B1744,'I want to cry'!$B$2:$B$2000,$C1744)</f>
        <v>0</v>
      </c>
      <c r="N1744" s="1">
        <f t="shared" si="298"/>
        <v>0</v>
      </c>
      <c r="O1744" s="1">
        <f t="shared" si="299"/>
        <v>0</v>
      </c>
      <c r="P1744" s="1">
        <f t="shared" si="300"/>
        <v>0</v>
      </c>
      <c r="Q1744" s="1">
        <f>SUMIF('I have a blue banner'!A$2:A$2000,D1744,'I have a blue banner'!L$2:L$2000)</f>
        <v>0</v>
      </c>
      <c r="R1744" s="1">
        <f>SUMIF('I have a blue banner'!A$2:A$2000,F1744,'I have a blue banner'!L$2:L$2000)</f>
        <v>0</v>
      </c>
      <c r="S1744" s="1">
        <f>SUMIF('I have a blue banner'!A$2:A$2000,I1744,'I have a blue banner'!L$2:L$2000)</f>
        <v>0</v>
      </c>
      <c r="T1744" s="1">
        <f>SUMIF('I wanna go biking'!A$2:A$1000,D1744,'I wanna go biking'!D$2:D$2000)</f>
        <v>0</v>
      </c>
      <c r="U1744" s="1">
        <f>SUMIF('I wanna go biking'!A$2:A$2000,F1744,'I wanna go biking'!D$2:D$2000)</f>
        <v>0</v>
      </c>
      <c r="V1744" s="1">
        <f>SUMIF('I wanna go biking'!A$2:A$2000,H1744,'I wanna go biking'!D$2:D$2000)</f>
        <v>0</v>
      </c>
      <c r="W1744">
        <f t="shared" si="301"/>
        <v>0</v>
      </c>
      <c r="X1744">
        <f t="shared" si="302"/>
        <v>0</v>
      </c>
      <c r="Y1744">
        <f t="shared" si="303"/>
        <v>0</v>
      </c>
      <c r="Z1744">
        <f t="shared" si="304"/>
        <v>0</v>
      </c>
      <c r="AA1744">
        <f t="shared" si="305"/>
        <v>0</v>
      </c>
      <c r="AB1744">
        <f t="shared" si="306"/>
        <v>0</v>
      </c>
      <c r="AC1744" s="25">
        <f t="shared" si="307"/>
        <v>0</v>
      </c>
    </row>
    <row r="1745" spans="1:29">
      <c r="A1745">
        <f>'Data Entry'!A1746</f>
        <v>0</v>
      </c>
      <c r="B1745">
        <f>'Data Entry'!B1746</f>
        <v>0</v>
      </c>
      <c r="C1745">
        <f>'Data Entry'!C1746</f>
        <v>0</v>
      </c>
      <c r="D1745">
        <f>'Data Entry'!M1746</f>
        <v>0</v>
      </c>
      <c r="E1745">
        <f>'Data Entry'!N1746</f>
        <v>0</v>
      </c>
      <c r="F1745">
        <f>'Data Entry'!O1746</f>
        <v>0</v>
      </c>
      <c r="G1745">
        <f>'Data Entry'!P1746</f>
        <v>0</v>
      </c>
      <c r="H1745">
        <f>'Data Entry'!Q1746</f>
        <v>0</v>
      </c>
      <c r="I1745">
        <f>'Data Entry'!R1746</f>
        <v>0</v>
      </c>
      <c r="J1745">
        <f t="shared" si="297"/>
        <v>0</v>
      </c>
      <c r="K1745" s="1">
        <f>SUMIFS('I want to cry'!C$2:C$2000,'I want to cry'!$A$2:$A$2000,$B1745,'I want to cry'!$B$2:$B$2000,$C1745)</f>
        <v>0</v>
      </c>
      <c r="L1745" s="1">
        <f>SUMIFS('I want to cry'!D$2:D$2000,'I want to cry'!$A$2:$A$2000,$B1745,'I want to cry'!$B$2:$B$2000,$C1745)</f>
        <v>0</v>
      </c>
      <c r="M1745" s="1">
        <f>SUMIFS('I want to cry'!E$2:E$2000,'I want to cry'!$A$2:$A$2000,$B1745,'I want to cry'!$B$2:$B$2000,$C1745)</f>
        <v>0</v>
      </c>
      <c r="N1745" s="1">
        <f t="shared" si="298"/>
        <v>0</v>
      </c>
      <c r="O1745" s="1">
        <f t="shared" si="299"/>
        <v>0</v>
      </c>
      <c r="P1745" s="1">
        <f t="shared" si="300"/>
        <v>0</v>
      </c>
      <c r="Q1745" s="1">
        <f>SUMIF('I have a blue banner'!A$2:A$2000,D1745,'I have a blue banner'!L$2:L$2000)</f>
        <v>0</v>
      </c>
      <c r="R1745" s="1">
        <f>SUMIF('I have a blue banner'!A$2:A$2000,F1745,'I have a blue banner'!L$2:L$2000)</f>
        <v>0</v>
      </c>
      <c r="S1745" s="1">
        <f>SUMIF('I have a blue banner'!A$2:A$2000,I1745,'I have a blue banner'!L$2:L$2000)</f>
        <v>0</v>
      </c>
      <c r="T1745" s="1">
        <f>SUMIF('I wanna go biking'!A$2:A$1000,D1745,'I wanna go biking'!D$2:D$2000)</f>
        <v>0</v>
      </c>
      <c r="U1745" s="1">
        <f>SUMIF('I wanna go biking'!A$2:A$2000,F1745,'I wanna go biking'!D$2:D$2000)</f>
        <v>0</v>
      </c>
      <c r="V1745" s="1">
        <f>SUMIF('I wanna go biking'!A$2:A$2000,H1745,'I wanna go biking'!D$2:D$2000)</f>
        <v>0</v>
      </c>
      <c r="W1745">
        <f t="shared" si="301"/>
        <v>0</v>
      </c>
      <c r="X1745">
        <f t="shared" si="302"/>
        <v>0</v>
      </c>
      <c r="Y1745">
        <f t="shared" si="303"/>
        <v>0</v>
      </c>
      <c r="Z1745">
        <f t="shared" si="304"/>
        <v>0</v>
      </c>
      <c r="AA1745">
        <f t="shared" si="305"/>
        <v>0</v>
      </c>
      <c r="AB1745">
        <f t="shared" si="306"/>
        <v>0</v>
      </c>
      <c r="AC1745" s="25">
        <f t="shared" si="307"/>
        <v>0</v>
      </c>
    </row>
    <row r="1746" spans="1:29">
      <c r="A1746">
        <f>'Data Entry'!A1747</f>
        <v>0</v>
      </c>
      <c r="B1746">
        <f>'Data Entry'!B1747</f>
        <v>0</v>
      </c>
      <c r="C1746">
        <f>'Data Entry'!C1747</f>
        <v>0</v>
      </c>
      <c r="D1746">
        <f>'Data Entry'!M1747</f>
        <v>0</v>
      </c>
      <c r="E1746">
        <f>'Data Entry'!N1747</f>
        <v>0</v>
      </c>
      <c r="F1746">
        <f>'Data Entry'!O1747</f>
        <v>0</v>
      </c>
      <c r="G1746">
        <f>'Data Entry'!P1747</f>
        <v>0</v>
      </c>
      <c r="H1746">
        <f>'Data Entry'!Q1747</f>
        <v>0</v>
      </c>
      <c r="I1746">
        <f>'Data Entry'!R1747</f>
        <v>0</v>
      </c>
      <c r="J1746">
        <f t="shared" si="297"/>
        <v>0</v>
      </c>
      <c r="K1746" s="1">
        <f>SUMIFS('I want to cry'!C$2:C$2000,'I want to cry'!$A$2:$A$2000,$B1746,'I want to cry'!$B$2:$B$2000,$C1746)</f>
        <v>0</v>
      </c>
      <c r="L1746" s="1">
        <f>SUMIFS('I want to cry'!D$2:D$2000,'I want to cry'!$A$2:$A$2000,$B1746,'I want to cry'!$B$2:$B$2000,$C1746)</f>
        <v>0</v>
      </c>
      <c r="M1746" s="1">
        <f>SUMIFS('I want to cry'!E$2:E$2000,'I want to cry'!$A$2:$A$2000,$B1746,'I want to cry'!$B$2:$B$2000,$C1746)</f>
        <v>0</v>
      </c>
      <c r="N1746" s="1">
        <f t="shared" si="298"/>
        <v>0</v>
      </c>
      <c r="O1746" s="1">
        <f t="shared" si="299"/>
        <v>0</v>
      </c>
      <c r="P1746" s="1">
        <f t="shared" si="300"/>
        <v>0</v>
      </c>
      <c r="Q1746" s="1">
        <f>SUMIF('I have a blue banner'!A$2:A$2000,D1746,'I have a blue banner'!L$2:L$2000)</f>
        <v>0</v>
      </c>
      <c r="R1746" s="1">
        <f>SUMIF('I have a blue banner'!A$2:A$2000,F1746,'I have a blue banner'!L$2:L$2000)</f>
        <v>0</v>
      </c>
      <c r="S1746" s="1">
        <f>SUMIF('I have a blue banner'!A$2:A$2000,I1746,'I have a blue banner'!L$2:L$2000)</f>
        <v>0</v>
      </c>
      <c r="T1746" s="1">
        <f>SUMIF('I wanna go biking'!A$2:A$1000,D1746,'I wanna go biking'!D$2:D$2000)</f>
        <v>0</v>
      </c>
      <c r="U1746" s="1">
        <f>SUMIF('I wanna go biking'!A$2:A$2000,F1746,'I wanna go biking'!D$2:D$2000)</f>
        <v>0</v>
      </c>
      <c r="V1746" s="1">
        <f>SUMIF('I wanna go biking'!A$2:A$2000,H1746,'I wanna go biking'!D$2:D$2000)</f>
        <v>0</v>
      </c>
      <c r="W1746">
        <f t="shared" si="301"/>
        <v>0</v>
      </c>
      <c r="X1746">
        <f t="shared" si="302"/>
        <v>0</v>
      </c>
      <c r="Y1746">
        <f t="shared" si="303"/>
        <v>0</v>
      </c>
      <c r="Z1746">
        <f t="shared" si="304"/>
        <v>0</v>
      </c>
      <c r="AA1746">
        <f t="shared" si="305"/>
        <v>0</v>
      </c>
      <c r="AB1746">
        <f t="shared" si="306"/>
        <v>0</v>
      </c>
      <c r="AC1746" s="25">
        <f t="shared" si="307"/>
        <v>0</v>
      </c>
    </row>
    <row r="1747" spans="1:29">
      <c r="A1747">
        <f>'Data Entry'!A1748</f>
        <v>0</v>
      </c>
      <c r="B1747">
        <f>'Data Entry'!B1748</f>
        <v>0</v>
      </c>
      <c r="C1747">
        <f>'Data Entry'!C1748</f>
        <v>0</v>
      </c>
      <c r="D1747">
        <f>'Data Entry'!M1748</f>
        <v>0</v>
      </c>
      <c r="E1747">
        <f>'Data Entry'!N1748</f>
        <v>0</v>
      </c>
      <c r="F1747">
        <f>'Data Entry'!O1748</f>
        <v>0</v>
      </c>
      <c r="G1747">
        <f>'Data Entry'!P1748</f>
        <v>0</v>
      </c>
      <c r="H1747">
        <f>'Data Entry'!Q1748</f>
        <v>0</v>
      </c>
      <c r="I1747">
        <f>'Data Entry'!R1748</f>
        <v>0</v>
      </c>
      <c r="J1747">
        <f t="shared" si="297"/>
        <v>0</v>
      </c>
      <c r="K1747" s="1">
        <f>SUMIFS('I want to cry'!C$2:C$2000,'I want to cry'!$A$2:$A$2000,$B1747,'I want to cry'!$B$2:$B$2000,$C1747)</f>
        <v>0</v>
      </c>
      <c r="L1747" s="1">
        <f>SUMIFS('I want to cry'!D$2:D$2000,'I want to cry'!$A$2:$A$2000,$B1747,'I want to cry'!$B$2:$B$2000,$C1747)</f>
        <v>0</v>
      </c>
      <c r="M1747" s="1">
        <f>SUMIFS('I want to cry'!E$2:E$2000,'I want to cry'!$A$2:$A$2000,$B1747,'I want to cry'!$B$2:$B$2000,$C1747)</f>
        <v>0</v>
      </c>
      <c r="N1747" s="1">
        <f t="shared" si="298"/>
        <v>0</v>
      </c>
      <c r="O1747" s="1">
        <f t="shared" si="299"/>
        <v>0</v>
      </c>
      <c r="P1747" s="1">
        <f t="shared" si="300"/>
        <v>0</v>
      </c>
      <c r="Q1747" s="1">
        <f>SUMIF('I have a blue banner'!A$2:A$2000,D1747,'I have a blue banner'!L$2:L$2000)</f>
        <v>0</v>
      </c>
      <c r="R1747" s="1">
        <f>SUMIF('I have a blue banner'!A$2:A$2000,F1747,'I have a blue banner'!L$2:L$2000)</f>
        <v>0</v>
      </c>
      <c r="S1747" s="1">
        <f>SUMIF('I have a blue banner'!A$2:A$2000,I1747,'I have a blue banner'!L$2:L$2000)</f>
        <v>0</v>
      </c>
      <c r="T1747" s="1">
        <f>SUMIF('I wanna go biking'!A$2:A$1000,D1747,'I wanna go biking'!D$2:D$2000)</f>
        <v>0</v>
      </c>
      <c r="U1747" s="1">
        <f>SUMIF('I wanna go biking'!A$2:A$2000,F1747,'I wanna go biking'!D$2:D$2000)</f>
        <v>0</v>
      </c>
      <c r="V1747" s="1">
        <f>SUMIF('I wanna go biking'!A$2:A$2000,H1747,'I wanna go biking'!D$2:D$2000)</f>
        <v>0</v>
      </c>
      <c r="W1747">
        <f t="shared" si="301"/>
        <v>0</v>
      </c>
      <c r="X1747">
        <f t="shared" si="302"/>
        <v>0</v>
      </c>
      <c r="Y1747">
        <f t="shared" si="303"/>
        <v>0</v>
      </c>
      <c r="Z1747">
        <f t="shared" si="304"/>
        <v>0</v>
      </c>
      <c r="AA1747">
        <f t="shared" si="305"/>
        <v>0</v>
      </c>
      <c r="AB1747">
        <f t="shared" si="306"/>
        <v>0</v>
      </c>
      <c r="AC1747" s="25">
        <f t="shared" si="307"/>
        <v>0</v>
      </c>
    </row>
    <row r="1748" spans="1:29">
      <c r="A1748">
        <f>'Data Entry'!A1749</f>
        <v>0</v>
      </c>
      <c r="B1748">
        <f>'Data Entry'!B1749</f>
        <v>0</v>
      </c>
      <c r="C1748">
        <f>'Data Entry'!C1749</f>
        <v>0</v>
      </c>
      <c r="D1748">
        <f>'Data Entry'!M1749</f>
        <v>0</v>
      </c>
      <c r="E1748">
        <f>'Data Entry'!N1749</f>
        <v>0</v>
      </c>
      <c r="F1748">
        <f>'Data Entry'!O1749</f>
        <v>0</v>
      </c>
      <c r="G1748">
        <f>'Data Entry'!P1749</f>
        <v>0</v>
      </c>
      <c r="H1748">
        <f>'Data Entry'!Q1749</f>
        <v>0</v>
      </c>
      <c r="I1748">
        <f>'Data Entry'!R1749</f>
        <v>0</v>
      </c>
      <c r="J1748">
        <f t="shared" si="297"/>
        <v>0</v>
      </c>
      <c r="K1748" s="1">
        <f>SUMIFS('I want to cry'!C$2:C$2000,'I want to cry'!$A$2:$A$2000,$B1748,'I want to cry'!$B$2:$B$2000,$C1748)</f>
        <v>0</v>
      </c>
      <c r="L1748" s="1">
        <f>SUMIFS('I want to cry'!D$2:D$2000,'I want to cry'!$A$2:$A$2000,$B1748,'I want to cry'!$B$2:$B$2000,$C1748)</f>
        <v>0</v>
      </c>
      <c r="M1748" s="1">
        <f>SUMIFS('I want to cry'!E$2:E$2000,'I want to cry'!$A$2:$A$2000,$B1748,'I want to cry'!$B$2:$B$2000,$C1748)</f>
        <v>0</v>
      </c>
      <c r="N1748" s="1">
        <f t="shared" si="298"/>
        <v>0</v>
      </c>
      <c r="O1748" s="1">
        <f t="shared" si="299"/>
        <v>0</v>
      </c>
      <c r="P1748" s="1">
        <f t="shared" si="300"/>
        <v>0</v>
      </c>
      <c r="Q1748" s="1">
        <f>SUMIF('I have a blue banner'!A$2:A$2000,D1748,'I have a blue banner'!L$2:L$2000)</f>
        <v>0</v>
      </c>
      <c r="R1748" s="1">
        <f>SUMIF('I have a blue banner'!A$2:A$2000,F1748,'I have a blue banner'!L$2:L$2000)</f>
        <v>0</v>
      </c>
      <c r="S1748" s="1">
        <f>SUMIF('I have a blue banner'!A$2:A$2000,I1748,'I have a blue banner'!L$2:L$2000)</f>
        <v>0</v>
      </c>
      <c r="T1748" s="1">
        <f>SUMIF('I wanna go biking'!A$2:A$1000,D1748,'I wanna go biking'!D$2:D$2000)</f>
        <v>0</v>
      </c>
      <c r="U1748" s="1">
        <f>SUMIF('I wanna go biking'!A$2:A$2000,F1748,'I wanna go biking'!D$2:D$2000)</f>
        <v>0</v>
      </c>
      <c r="V1748" s="1">
        <f>SUMIF('I wanna go biking'!A$2:A$2000,H1748,'I wanna go biking'!D$2:D$2000)</f>
        <v>0</v>
      </c>
      <c r="W1748">
        <f t="shared" si="301"/>
        <v>0</v>
      </c>
      <c r="X1748">
        <f t="shared" si="302"/>
        <v>0</v>
      </c>
      <c r="Y1748">
        <f t="shared" si="303"/>
        <v>0</v>
      </c>
      <c r="Z1748">
        <f t="shared" si="304"/>
        <v>0</v>
      </c>
      <c r="AA1748">
        <f t="shared" si="305"/>
        <v>0</v>
      </c>
      <c r="AB1748">
        <f t="shared" si="306"/>
        <v>0</v>
      </c>
      <c r="AC1748" s="25">
        <f t="shared" si="307"/>
        <v>0</v>
      </c>
    </row>
    <row r="1749" spans="1:29">
      <c r="A1749">
        <f>'Data Entry'!A1750</f>
        <v>0</v>
      </c>
      <c r="B1749">
        <f>'Data Entry'!B1750</f>
        <v>0</v>
      </c>
      <c r="C1749">
        <f>'Data Entry'!C1750</f>
        <v>0</v>
      </c>
      <c r="D1749">
        <f>'Data Entry'!M1750</f>
        <v>0</v>
      </c>
      <c r="E1749">
        <f>'Data Entry'!N1750</f>
        <v>0</v>
      </c>
      <c r="F1749">
        <f>'Data Entry'!O1750</f>
        <v>0</v>
      </c>
      <c r="G1749">
        <f>'Data Entry'!P1750</f>
        <v>0</v>
      </c>
      <c r="H1749">
        <f>'Data Entry'!Q1750</f>
        <v>0</v>
      </c>
      <c r="I1749">
        <f>'Data Entry'!R1750</f>
        <v>0</v>
      </c>
      <c r="J1749">
        <f t="shared" si="297"/>
        <v>0</v>
      </c>
      <c r="K1749" s="1">
        <f>SUMIFS('I want to cry'!C$2:C$2000,'I want to cry'!$A$2:$A$2000,$B1749,'I want to cry'!$B$2:$B$2000,$C1749)</f>
        <v>0</v>
      </c>
      <c r="L1749" s="1">
        <f>SUMIFS('I want to cry'!D$2:D$2000,'I want to cry'!$A$2:$A$2000,$B1749,'I want to cry'!$B$2:$B$2000,$C1749)</f>
        <v>0</v>
      </c>
      <c r="M1749" s="1">
        <f>SUMIFS('I want to cry'!E$2:E$2000,'I want to cry'!$A$2:$A$2000,$B1749,'I want to cry'!$B$2:$B$2000,$C1749)</f>
        <v>0</v>
      </c>
      <c r="N1749" s="1">
        <f t="shared" si="298"/>
        <v>0</v>
      </c>
      <c r="O1749" s="1">
        <f t="shared" si="299"/>
        <v>0</v>
      </c>
      <c r="P1749" s="1">
        <f t="shared" si="300"/>
        <v>0</v>
      </c>
      <c r="Q1749" s="1">
        <f>SUMIF('I have a blue banner'!A$2:A$2000,D1749,'I have a blue banner'!L$2:L$2000)</f>
        <v>0</v>
      </c>
      <c r="R1749" s="1">
        <f>SUMIF('I have a blue banner'!A$2:A$2000,F1749,'I have a blue banner'!L$2:L$2000)</f>
        <v>0</v>
      </c>
      <c r="S1749" s="1">
        <f>SUMIF('I have a blue banner'!A$2:A$2000,I1749,'I have a blue banner'!L$2:L$2000)</f>
        <v>0</v>
      </c>
      <c r="T1749" s="1">
        <f>SUMIF('I wanna go biking'!A$2:A$1000,D1749,'I wanna go biking'!D$2:D$2000)</f>
        <v>0</v>
      </c>
      <c r="U1749" s="1">
        <f>SUMIF('I wanna go biking'!A$2:A$2000,F1749,'I wanna go biking'!D$2:D$2000)</f>
        <v>0</v>
      </c>
      <c r="V1749" s="1">
        <f>SUMIF('I wanna go biking'!A$2:A$2000,H1749,'I wanna go biking'!D$2:D$2000)</f>
        <v>0</v>
      </c>
      <c r="W1749">
        <f t="shared" si="301"/>
        <v>0</v>
      </c>
      <c r="X1749">
        <f t="shared" si="302"/>
        <v>0</v>
      </c>
      <c r="Y1749">
        <f t="shared" si="303"/>
        <v>0</v>
      </c>
      <c r="Z1749">
        <f t="shared" si="304"/>
        <v>0</v>
      </c>
      <c r="AA1749">
        <f t="shared" si="305"/>
        <v>0</v>
      </c>
      <c r="AB1749">
        <f t="shared" si="306"/>
        <v>0</v>
      </c>
      <c r="AC1749" s="25">
        <f t="shared" si="307"/>
        <v>0</v>
      </c>
    </row>
    <row r="1750" spans="1:29">
      <c r="A1750">
        <f>'Data Entry'!A1751</f>
        <v>0</v>
      </c>
      <c r="B1750">
        <f>'Data Entry'!B1751</f>
        <v>0</v>
      </c>
      <c r="C1750">
        <f>'Data Entry'!C1751</f>
        <v>0</v>
      </c>
      <c r="D1750">
        <f>'Data Entry'!M1751</f>
        <v>0</v>
      </c>
      <c r="E1750">
        <f>'Data Entry'!N1751</f>
        <v>0</v>
      </c>
      <c r="F1750">
        <f>'Data Entry'!O1751</f>
        <v>0</v>
      </c>
      <c r="G1750">
        <f>'Data Entry'!P1751</f>
        <v>0</v>
      </c>
      <c r="H1750">
        <f>'Data Entry'!Q1751</f>
        <v>0</v>
      </c>
      <c r="I1750">
        <f>'Data Entry'!R1751</f>
        <v>0</v>
      </c>
      <c r="J1750">
        <f t="shared" si="297"/>
        <v>0</v>
      </c>
      <c r="K1750" s="1">
        <f>SUMIFS('I want to cry'!C$2:C$2000,'I want to cry'!$A$2:$A$2000,$B1750,'I want to cry'!$B$2:$B$2000,$C1750)</f>
        <v>0</v>
      </c>
      <c r="L1750" s="1">
        <f>SUMIFS('I want to cry'!D$2:D$2000,'I want to cry'!$A$2:$A$2000,$B1750,'I want to cry'!$B$2:$B$2000,$C1750)</f>
        <v>0</v>
      </c>
      <c r="M1750" s="1">
        <f>SUMIFS('I want to cry'!E$2:E$2000,'I want to cry'!$A$2:$A$2000,$B1750,'I want to cry'!$B$2:$B$2000,$C1750)</f>
        <v>0</v>
      </c>
      <c r="N1750" s="1">
        <f t="shared" si="298"/>
        <v>0</v>
      </c>
      <c r="O1750" s="1">
        <f t="shared" si="299"/>
        <v>0</v>
      </c>
      <c r="P1750" s="1">
        <f t="shared" si="300"/>
        <v>0</v>
      </c>
      <c r="Q1750" s="1">
        <f>SUMIF('I have a blue banner'!A$2:A$2000,D1750,'I have a blue banner'!L$2:L$2000)</f>
        <v>0</v>
      </c>
      <c r="R1750" s="1">
        <f>SUMIF('I have a blue banner'!A$2:A$2000,F1750,'I have a blue banner'!L$2:L$2000)</f>
        <v>0</v>
      </c>
      <c r="S1750" s="1">
        <f>SUMIF('I have a blue banner'!A$2:A$2000,I1750,'I have a blue banner'!L$2:L$2000)</f>
        <v>0</v>
      </c>
      <c r="T1750" s="1">
        <f>SUMIF('I wanna go biking'!A$2:A$1000,D1750,'I wanna go biking'!D$2:D$2000)</f>
        <v>0</v>
      </c>
      <c r="U1750" s="1">
        <f>SUMIF('I wanna go biking'!A$2:A$2000,F1750,'I wanna go biking'!D$2:D$2000)</f>
        <v>0</v>
      </c>
      <c r="V1750" s="1">
        <f>SUMIF('I wanna go biking'!A$2:A$2000,H1750,'I wanna go biking'!D$2:D$2000)</f>
        <v>0</v>
      </c>
      <c r="W1750">
        <f t="shared" si="301"/>
        <v>0</v>
      </c>
      <c r="X1750">
        <f t="shared" si="302"/>
        <v>0</v>
      </c>
      <c r="Y1750">
        <f t="shared" si="303"/>
        <v>0</v>
      </c>
      <c r="Z1750">
        <f t="shared" si="304"/>
        <v>0</v>
      </c>
      <c r="AA1750">
        <f t="shared" si="305"/>
        <v>0</v>
      </c>
      <c r="AB1750">
        <f t="shared" si="306"/>
        <v>0</v>
      </c>
      <c r="AC1750" s="25">
        <f t="shared" si="307"/>
        <v>0</v>
      </c>
    </row>
    <row r="1751" spans="1:29">
      <c r="A1751">
        <f>'Data Entry'!A1752</f>
        <v>0</v>
      </c>
      <c r="B1751">
        <f>'Data Entry'!B1752</f>
        <v>0</v>
      </c>
      <c r="C1751">
        <f>'Data Entry'!C1752</f>
        <v>0</v>
      </c>
      <c r="D1751">
        <f>'Data Entry'!M1752</f>
        <v>0</v>
      </c>
      <c r="E1751">
        <f>'Data Entry'!N1752</f>
        <v>0</v>
      </c>
      <c r="F1751">
        <f>'Data Entry'!O1752</f>
        <v>0</v>
      </c>
      <c r="G1751">
        <f>'Data Entry'!P1752</f>
        <v>0</v>
      </c>
      <c r="H1751">
        <f>'Data Entry'!Q1752</f>
        <v>0</v>
      </c>
      <c r="I1751">
        <f>'Data Entry'!R1752</f>
        <v>0</v>
      </c>
      <c r="J1751">
        <f t="shared" si="297"/>
        <v>0</v>
      </c>
      <c r="K1751" s="1">
        <f>SUMIFS('I want to cry'!C$2:C$2000,'I want to cry'!$A$2:$A$2000,$B1751,'I want to cry'!$B$2:$B$2000,$C1751)</f>
        <v>0</v>
      </c>
      <c r="L1751" s="1">
        <f>SUMIFS('I want to cry'!D$2:D$2000,'I want to cry'!$A$2:$A$2000,$B1751,'I want to cry'!$B$2:$B$2000,$C1751)</f>
        <v>0</v>
      </c>
      <c r="M1751" s="1">
        <f>SUMIFS('I want to cry'!E$2:E$2000,'I want to cry'!$A$2:$A$2000,$B1751,'I want to cry'!$B$2:$B$2000,$C1751)</f>
        <v>0</v>
      </c>
      <c r="N1751" s="1">
        <f t="shared" si="298"/>
        <v>0</v>
      </c>
      <c r="O1751" s="1">
        <f t="shared" si="299"/>
        <v>0</v>
      </c>
      <c r="P1751" s="1">
        <f t="shared" si="300"/>
        <v>0</v>
      </c>
      <c r="Q1751" s="1">
        <f>SUMIF('I have a blue banner'!A$2:A$2000,D1751,'I have a blue banner'!L$2:L$2000)</f>
        <v>0</v>
      </c>
      <c r="R1751" s="1">
        <f>SUMIF('I have a blue banner'!A$2:A$2000,F1751,'I have a blue banner'!L$2:L$2000)</f>
        <v>0</v>
      </c>
      <c r="S1751" s="1">
        <f>SUMIF('I have a blue banner'!A$2:A$2000,I1751,'I have a blue banner'!L$2:L$2000)</f>
        <v>0</v>
      </c>
      <c r="T1751" s="1">
        <f>SUMIF('I wanna go biking'!A$2:A$1000,D1751,'I wanna go biking'!D$2:D$2000)</f>
        <v>0</v>
      </c>
      <c r="U1751" s="1">
        <f>SUMIF('I wanna go biking'!A$2:A$2000,F1751,'I wanna go biking'!D$2:D$2000)</f>
        <v>0</v>
      </c>
      <c r="V1751" s="1">
        <f>SUMIF('I wanna go biking'!A$2:A$2000,H1751,'I wanna go biking'!D$2:D$2000)</f>
        <v>0</v>
      </c>
      <c r="W1751">
        <f t="shared" si="301"/>
        <v>0</v>
      </c>
      <c r="X1751">
        <f t="shared" si="302"/>
        <v>0</v>
      </c>
      <c r="Y1751">
        <f t="shared" si="303"/>
        <v>0</v>
      </c>
      <c r="Z1751">
        <f t="shared" si="304"/>
        <v>0</v>
      </c>
      <c r="AA1751">
        <f t="shared" si="305"/>
        <v>0</v>
      </c>
      <c r="AB1751">
        <f t="shared" si="306"/>
        <v>0</v>
      </c>
      <c r="AC1751" s="25">
        <f t="shared" si="307"/>
        <v>0</v>
      </c>
    </row>
    <row r="1752" spans="1:29">
      <c r="A1752">
        <f>'Data Entry'!A1753</f>
        <v>0</v>
      </c>
      <c r="B1752">
        <f>'Data Entry'!B1753</f>
        <v>0</v>
      </c>
      <c r="C1752">
        <f>'Data Entry'!C1753</f>
        <v>0</v>
      </c>
      <c r="D1752">
        <f>'Data Entry'!M1753</f>
        <v>0</v>
      </c>
      <c r="E1752">
        <f>'Data Entry'!N1753</f>
        <v>0</v>
      </c>
      <c r="F1752">
        <f>'Data Entry'!O1753</f>
        <v>0</v>
      </c>
      <c r="G1752">
        <f>'Data Entry'!P1753</f>
        <v>0</v>
      </c>
      <c r="H1752">
        <f>'Data Entry'!Q1753</f>
        <v>0</v>
      </c>
      <c r="I1752">
        <f>'Data Entry'!R1753</f>
        <v>0</v>
      </c>
      <c r="J1752">
        <f t="shared" si="297"/>
        <v>0</v>
      </c>
      <c r="K1752" s="1">
        <f>SUMIFS('I want to cry'!C$2:C$2000,'I want to cry'!$A$2:$A$2000,$B1752,'I want to cry'!$B$2:$B$2000,$C1752)</f>
        <v>0</v>
      </c>
      <c r="L1752" s="1">
        <f>SUMIFS('I want to cry'!D$2:D$2000,'I want to cry'!$A$2:$A$2000,$B1752,'I want to cry'!$B$2:$B$2000,$C1752)</f>
        <v>0</v>
      </c>
      <c r="M1752" s="1">
        <f>SUMIFS('I want to cry'!E$2:E$2000,'I want to cry'!$A$2:$A$2000,$B1752,'I want to cry'!$B$2:$B$2000,$C1752)</f>
        <v>0</v>
      </c>
      <c r="N1752" s="1">
        <f t="shared" si="298"/>
        <v>0</v>
      </c>
      <c r="O1752" s="1">
        <f t="shared" si="299"/>
        <v>0</v>
      </c>
      <c r="P1752" s="1">
        <f t="shared" si="300"/>
        <v>0</v>
      </c>
      <c r="Q1752" s="1">
        <f>SUMIF('I have a blue banner'!A$2:A$2000,D1752,'I have a blue banner'!L$2:L$2000)</f>
        <v>0</v>
      </c>
      <c r="R1752" s="1">
        <f>SUMIF('I have a blue banner'!A$2:A$2000,F1752,'I have a blue banner'!L$2:L$2000)</f>
        <v>0</v>
      </c>
      <c r="S1752" s="1">
        <f>SUMIF('I have a blue banner'!A$2:A$2000,I1752,'I have a blue banner'!L$2:L$2000)</f>
        <v>0</v>
      </c>
      <c r="T1752" s="1">
        <f>SUMIF('I wanna go biking'!A$2:A$1000,D1752,'I wanna go biking'!D$2:D$2000)</f>
        <v>0</v>
      </c>
      <c r="U1752" s="1">
        <f>SUMIF('I wanna go biking'!A$2:A$2000,F1752,'I wanna go biking'!D$2:D$2000)</f>
        <v>0</v>
      </c>
      <c r="V1752" s="1">
        <f>SUMIF('I wanna go biking'!A$2:A$2000,H1752,'I wanna go biking'!D$2:D$2000)</f>
        <v>0</v>
      </c>
      <c r="W1752">
        <f t="shared" si="301"/>
        <v>0</v>
      </c>
      <c r="X1752">
        <f t="shared" si="302"/>
        <v>0</v>
      </c>
      <c r="Y1752">
        <f t="shared" si="303"/>
        <v>0</v>
      </c>
      <c r="Z1752">
        <f t="shared" si="304"/>
        <v>0</v>
      </c>
      <c r="AA1752">
        <f t="shared" si="305"/>
        <v>0</v>
      </c>
      <c r="AB1752">
        <f t="shared" si="306"/>
        <v>0</v>
      </c>
      <c r="AC1752" s="25">
        <f t="shared" si="307"/>
        <v>0</v>
      </c>
    </row>
    <row r="1753" spans="1:29">
      <c r="A1753">
        <f>'Data Entry'!A1754</f>
        <v>0</v>
      </c>
      <c r="B1753">
        <f>'Data Entry'!B1754</f>
        <v>0</v>
      </c>
      <c r="C1753">
        <f>'Data Entry'!C1754</f>
        <v>0</v>
      </c>
      <c r="D1753">
        <f>'Data Entry'!M1754</f>
        <v>0</v>
      </c>
      <c r="E1753">
        <f>'Data Entry'!N1754</f>
        <v>0</v>
      </c>
      <c r="F1753">
        <f>'Data Entry'!O1754</f>
        <v>0</v>
      </c>
      <c r="G1753">
        <f>'Data Entry'!P1754</f>
        <v>0</v>
      </c>
      <c r="H1753">
        <f>'Data Entry'!Q1754</f>
        <v>0</v>
      </c>
      <c r="I1753">
        <f>'Data Entry'!R1754</f>
        <v>0</v>
      </c>
      <c r="J1753">
        <f t="shared" si="297"/>
        <v>0</v>
      </c>
      <c r="K1753" s="1">
        <f>SUMIFS('I want to cry'!C$2:C$2000,'I want to cry'!$A$2:$A$2000,$B1753,'I want to cry'!$B$2:$B$2000,$C1753)</f>
        <v>0</v>
      </c>
      <c r="L1753" s="1">
        <f>SUMIFS('I want to cry'!D$2:D$2000,'I want to cry'!$A$2:$A$2000,$B1753,'I want to cry'!$B$2:$B$2000,$C1753)</f>
        <v>0</v>
      </c>
      <c r="M1753" s="1">
        <f>SUMIFS('I want to cry'!E$2:E$2000,'I want to cry'!$A$2:$A$2000,$B1753,'I want to cry'!$B$2:$B$2000,$C1753)</f>
        <v>0</v>
      </c>
      <c r="N1753" s="1">
        <f t="shared" si="298"/>
        <v>0</v>
      </c>
      <c r="O1753" s="1">
        <f t="shared" si="299"/>
        <v>0</v>
      </c>
      <c r="P1753" s="1">
        <f t="shared" si="300"/>
        <v>0</v>
      </c>
      <c r="Q1753" s="1">
        <f>SUMIF('I have a blue banner'!A$2:A$2000,D1753,'I have a blue banner'!L$2:L$2000)</f>
        <v>0</v>
      </c>
      <c r="R1753" s="1">
        <f>SUMIF('I have a blue banner'!A$2:A$2000,F1753,'I have a blue banner'!L$2:L$2000)</f>
        <v>0</v>
      </c>
      <c r="S1753" s="1">
        <f>SUMIF('I have a blue banner'!A$2:A$2000,I1753,'I have a blue banner'!L$2:L$2000)</f>
        <v>0</v>
      </c>
      <c r="T1753" s="1">
        <f>SUMIF('I wanna go biking'!A$2:A$1000,D1753,'I wanna go biking'!D$2:D$2000)</f>
        <v>0</v>
      </c>
      <c r="U1753" s="1">
        <f>SUMIF('I wanna go biking'!A$2:A$2000,F1753,'I wanna go biking'!D$2:D$2000)</f>
        <v>0</v>
      </c>
      <c r="V1753" s="1">
        <f>SUMIF('I wanna go biking'!A$2:A$2000,H1753,'I wanna go biking'!D$2:D$2000)</f>
        <v>0</v>
      </c>
      <c r="W1753">
        <f t="shared" si="301"/>
        <v>0</v>
      </c>
      <c r="X1753">
        <f t="shared" si="302"/>
        <v>0</v>
      </c>
      <c r="Y1753">
        <f t="shared" si="303"/>
        <v>0</v>
      </c>
      <c r="Z1753">
        <f t="shared" si="304"/>
        <v>0</v>
      </c>
      <c r="AA1753">
        <f t="shared" si="305"/>
        <v>0</v>
      </c>
      <c r="AB1753">
        <f t="shared" si="306"/>
        <v>0</v>
      </c>
      <c r="AC1753" s="25">
        <f t="shared" si="307"/>
        <v>0</v>
      </c>
    </row>
    <row r="1754" spans="1:29">
      <c r="A1754">
        <f>'Data Entry'!A1755</f>
        <v>0</v>
      </c>
      <c r="B1754">
        <f>'Data Entry'!B1755</f>
        <v>0</v>
      </c>
      <c r="C1754">
        <f>'Data Entry'!C1755</f>
        <v>0</v>
      </c>
      <c r="D1754">
        <f>'Data Entry'!M1755</f>
        <v>0</v>
      </c>
      <c r="E1754">
        <f>'Data Entry'!N1755</f>
        <v>0</v>
      </c>
      <c r="F1754">
        <f>'Data Entry'!O1755</f>
        <v>0</v>
      </c>
      <c r="G1754">
        <f>'Data Entry'!P1755</f>
        <v>0</v>
      </c>
      <c r="H1754">
        <f>'Data Entry'!Q1755</f>
        <v>0</v>
      </c>
      <c r="I1754">
        <f>'Data Entry'!R1755</f>
        <v>0</v>
      </c>
      <c r="J1754">
        <f t="shared" si="297"/>
        <v>0</v>
      </c>
      <c r="K1754" s="1">
        <f>SUMIFS('I want to cry'!C$2:C$2000,'I want to cry'!$A$2:$A$2000,$B1754,'I want to cry'!$B$2:$B$2000,$C1754)</f>
        <v>0</v>
      </c>
      <c r="L1754" s="1">
        <f>SUMIFS('I want to cry'!D$2:D$2000,'I want to cry'!$A$2:$A$2000,$B1754,'I want to cry'!$B$2:$B$2000,$C1754)</f>
        <v>0</v>
      </c>
      <c r="M1754" s="1">
        <f>SUMIFS('I want to cry'!E$2:E$2000,'I want to cry'!$A$2:$A$2000,$B1754,'I want to cry'!$B$2:$B$2000,$C1754)</f>
        <v>0</v>
      </c>
      <c r="N1754" s="1">
        <f t="shared" si="298"/>
        <v>0</v>
      </c>
      <c r="O1754" s="1">
        <f t="shared" si="299"/>
        <v>0</v>
      </c>
      <c r="P1754" s="1">
        <f t="shared" si="300"/>
        <v>0</v>
      </c>
      <c r="Q1754" s="1">
        <f>SUMIF('I have a blue banner'!A$2:A$2000,D1754,'I have a blue banner'!L$2:L$2000)</f>
        <v>0</v>
      </c>
      <c r="R1754" s="1">
        <f>SUMIF('I have a blue banner'!A$2:A$2000,F1754,'I have a blue banner'!L$2:L$2000)</f>
        <v>0</v>
      </c>
      <c r="S1754" s="1">
        <f>SUMIF('I have a blue banner'!A$2:A$2000,I1754,'I have a blue banner'!L$2:L$2000)</f>
        <v>0</v>
      </c>
      <c r="T1754" s="1">
        <f>SUMIF('I wanna go biking'!A$2:A$1000,D1754,'I wanna go biking'!D$2:D$2000)</f>
        <v>0</v>
      </c>
      <c r="U1754" s="1">
        <f>SUMIF('I wanna go biking'!A$2:A$2000,F1754,'I wanna go biking'!D$2:D$2000)</f>
        <v>0</v>
      </c>
      <c r="V1754" s="1">
        <f>SUMIF('I wanna go biking'!A$2:A$2000,H1754,'I wanna go biking'!D$2:D$2000)</f>
        <v>0</v>
      </c>
      <c r="W1754">
        <f t="shared" si="301"/>
        <v>0</v>
      </c>
      <c r="X1754">
        <f t="shared" si="302"/>
        <v>0</v>
      </c>
      <c r="Y1754">
        <f t="shared" si="303"/>
        <v>0</v>
      </c>
      <c r="Z1754">
        <f t="shared" si="304"/>
        <v>0</v>
      </c>
      <c r="AA1754">
        <f t="shared" si="305"/>
        <v>0</v>
      </c>
      <c r="AB1754">
        <f t="shared" si="306"/>
        <v>0</v>
      </c>
      <c r="AC1754" s="25">
        <f t="shared" si="307"/>
        <v>0</v>
      </c>
    </row>
    <row r="1755" spans="1:29">
      <c r="A1755">
        <f>'Data Entry'!A1756</f>
        <v>0</v>
      </c>
      <c r="B1755">
        <f>'Data Entry'!B1756</f>
        <v>0</v>
      </c>
      <c r="C1755">
        <f>'Data Entry'!C1756</f>
        <v>0</v>
      </c>
      <c r="D1755">
        <f>'Data Entry'!M1756</f>
        <v>0</v>
      </c>
      <c r="E1755">
        <f>'Data Entry'!N1756</f>
        <v>0</v>
      </c>
      <c r="F1755">
        <f>'Data Entry'!O1756</f>
        <v>0</v>
      </c>
      <c r="G1755">
        <f>'Data Entry'!P1756</f>
        <v>0</v>
      </c>
      <c r="H1755">
        <f>'Data Entry'!Q1756</f>
        <v>0</v>
      </c>
      <c r="I1755">
        <f>'Data Entry'!R1756</f>
        <v>0</v>
      </c>
      <c r="J1755">
        <f t="shared" si="297"/>
        <v>0</v>
      </c>
      <c r="K1755" s="1">
        <f>SUMIFS('I want to cry'!C$2:C$2000,'I want to cry'!$A$2:$A$2000,$B1755,'I want to cry'!$B$2:$B$2000,$C1755)</f>
        <v>0</v>
      </c>
      <c r="L1755" s="1">
        <f>SUMIFS('I want to cry'!D$2:D$2000,'I want to cry'!$A$2:$A$2000,$B1755,'I want to cry'!$B$2:$B$2000,$C1755)</f>
        <v>0</v>
      </c>
      <c r="M1755" s="1">
        <f>SUMIFS('I want to cry'!E$2:E$2000,'I want to cry'!$A$2:$A$2000,$B1755,'I want to cry'!$B$2:$B$2000,$C1755)</f>
        <v>0</v>
      </c>
      <c r="N1755" s="1">
        <f t="shared" si="298"/>
        <v>0</v>
      </c>
      <c r="O1755" s="1">
        <f t="shared" si="299"/>
        <v>0</v>
      </c>
      <c r="P1755" s="1">
        <f t="shared" si="300"/>
        <v>0</v>
      </c>
      <c r="Q1755" s="1">
        <f>SUMIF('I have a blue banner'!A$2:A$2000,D1755,'I have a blue banner'!L$2:L$2000)</f>
        <v>0</v>
      </c>
      <c r="R1755" s="1">
        <f>SUMIF('I have a blue banner'!A$2:A$2000,F1755,'I have a blue banner'!L$2:L$2000)</f>
        <v>0</v>
      </c>
      <c r="S1755" s="1">
        <f>SUMIF('I have a blue banner'!A$2:A$2000,I1755,'I have a blue banner'!L$2:L$2000)</f>
        <v>0</v>
      </c>
      <c r="T1755" s="1">
        <f>SUMIF('I wanna go biking'!A$2:A$1000,D1755,'I wanna go biking'!D$2:D$2000)</f>
        <v>0</v>
      </c>
      <c r="U1755" s="1">
        <f>SUMIF('I wanna go biking'!A$2:A$2000,F1755,'I wanna go biking'!D$2:D$2000)</f>
        <v>0</v>
      </c>
      <c r="V1755" s="1">
        <f>SUMIF('I wanna go biking'!A$2:A$2000,H1755,'I wanna go biking'!D$2:D$2000)</f>
        <v>0</v>
      </c>
      <c r="W1755">
        <f t="shared" si="301"/>
        <v>0</v>
      </c>
      <c r="X1755">
        <f t="shared" si="302"/>
        <v>0</v>
      </c>
      <c r="Y1755">
        <f t="shared" si="303"/>
        <v>0</v>
      </c>
      <c r="Z1755">
        <f t="shared" si="304"/>
        <v>0</v>
      </c>
      <c r="AA1755">
        <f t="shared" si="305"/>
        <v>0</v>
      </c>
      <c r="AB1755">
        <f t="shared" si="306"/>
        <v>0</v>
      </c>
      <c r="AC1755" s="25">
        <f t="shared" si="307"/>
        <v>0</v>
      </c>
    </row>
    <row r="1756" spans="1:29">
      <c r="A1756">
        <f>'Data Entry'!A1757</f>
        <v>0</v>
      </c>
      <c r="B1756">
        <f>'Data Entry'!B1757</f>
        <v>0</v>
      </c>
      <c r="C1756">
        <f>'Data Entry'!C1757</f>
        <v>0</v>
      </c>
      <c r="D1756">
        <f>'Data Entry'!M1757</f>
        <v>0</v>
      </c>
      <c r="E1756">
        <f>'Data Entry'!N1757</f>
        <v>0</v>
      </c>
      <c r="F1756">
        <f>'Data Entry'!O1757</f>
        <v>0</v>
      </c>
      <c r="G1756">
        <f>'Data Entry'!P1757</f>
        <v>0</v>
      </c>
      <c r="H1756">
        <f>'Data Entry'!Q1757</f>
        <v>0</v>
      </c>
      <c r="I1756">
        <f>'Data Entry'!R1757</f>
        <v>0</v>
      </c>
      <c r="J1756">
        <f t="shared" si="297"/>
        <v>0</v>
      </c>
      <c r="K1756" s="1">
        <f>SUMIFS('I want to cry'!C$2:C$2000,'I want to cry'!$A$2:$A$2000,$B1756,'I want to cry'!$B$2:$B$2000,$C1756)</f>
        <v>0</v>
      </c>
      <c r="L1756" s="1">
        <f>SUMIFS('I want to cry'!D$2:D$2000,'I want to cry'!$A$2:$A$2000,$B1756,'I want to cry'!$B$2:$B$2000,$C1756)</f>
        <v>0</v>
      </c>
      <c r="M1756" s="1">
        <f>SUMIFS('I want to cry'!E$2:E$2000,'I want to cry'!$A$2:$A$2000,$B1756,'I want to cry'!$B$2:$B$2000,$C1756)</f>
        <v>0</v>
      </c>
      <c r="N1756" s="1">
        <f t="shared" si="298"/>
        <v>0</v>
      </c>
      <c r="O1756" s="1">
        <f t="shared" si="299"/>
        <v>0</v>
      </c>
      <c r="P1756" s="1">
        <f t="shared" si="300"/>
        <v>0</v>
      </c>
      <c r="Q1756" s="1">
        <f>SUMIF('I have a blue banner'!A$2:A$2000,D1756,'I have a blue banner'!L$2:L$2000)</f>
        <v>0</v>
      </c>
      <c r="R1756" s="1">
        <f>SUMIF('I have a blue banner'!A$2:A$2000,F1756,'I have a blue banner'!L$2:L$2000)</f>
        <v>0</v>
      </c>
      <c r="S1756" s="1">
        <f>SUMIF('I have a blue banner'!A$2:A$2000,I1756,'I have a blue banner'!L$2:L$2000)</f>
        <v>0</v>
      </c>
      <c r="T1756" s="1">
        <f>SUMIF('I wanna go biking'!A$2:A$1000,D1756,'I wanna go biking'!D$2:D$2000)</f>
        <v>0</v>
      </c>
      <c r="U1756" s="1">
        <f>SUMIF('I wanna go biking'!A$2:A$2000,F1756,'I wanna go biking'!D$2:D$2000)</f>
        <v>0</v>
      </c>
      <c r="V1756" s="1">
        <f>SUMIF('I wanna go biking'!A$2:A$2000,H1756,'I wanna go biking'!D$2:D$2000)</f>
        <v>0</v>
      </c>
      <c r="W1756">
        <f t="shared" si="301"/>
        <v>0</v>
      </c>
      <c r="X1756">
        <f t="shared" si="302"/>
        <v>0</v>
      </c>
      <c r="Y1756">
        <f t="shared" si="303"/>
        <v>0</v>
      </c>
      <c r="Z1756">
        <f t="shared" si="304"/>
        <v>0</v>
      </c>
      <c r="AA1756">
        <f t="shared" si="305"/>
        <v>0</v>
      </c>
      <c r="AB1756">
        <f t="shared" si="306"/>
        <v>0</v>
      </c>
      <c r="AC1756" s="25">
        <f t="shared" si="307"/>
        <v>0</v>
      </c>
    </row>
    <row r="1757" spans="1:29">
      <c r="A1757">
        <f>'Data Entry'!A1758</f>
        <v>0</v>
      </c>
      <c r="B1757">
        <f>'Data Entry'!B1758</f>
        <v>0</v>
      </c>
      <c r="C1757">
        <f>'Data Entry'!C1758</f>
        <v>0</v>
      </c>
      <c r="D1757">
        <f>'Data Entry'!M1758</f>
        <v>0</v>
      </c>
      <c r="E1757">
        <f>'Data Entry'!N1758</f>
        <v>0</v>
      </c>
      <c r="F1757">
        <f>'Data Entry'!O1758</f>
        <v>0</v>
      </c>
      <c r="G1757">
        <f>'Data Entry'!P1758</f>
        <v>0</v>
      </c>
      <c r="H1757">
        <f>'Data Entry'!Q1758</f>
        <v>0</v>
      </c>
      <c r="I1757">
        <f>'Data Entry'!R1758</f>
        <v>0</v>
      </c>
      <c r="J1757">
        <f t="shared" si="297"/>
        <v>0</v>
      </c>
      <c r="K1757" s="1">
        <f>SUMIFS('I want to cry'!C$2:C$2000,'I want to cry'!$A$2:$A$2000,$B1757,'I want to cry'!$B$2:$B$2000,$C1757)</f>
        <v>0</v>
      </c>
      <c r="L1757" s="1">
        <f>SUMIFS('I want to cry'!D$2:D$2000,'I want to cry'!$A$2:$A$2000,$B1757,'I want to cry'!$B$2:$B$2000,$C1757)</f>
        <v>0</v>
      </c>
      <c r="M1757" s="1">
        <f>SUMIFS('I want to cry'!E$2:E$2000,'I want to cry'!$A$2:$A$2000,$B1757,'I want to cry'!$B$2:$B$2000,$C1757)</f>
        <v>0</v>
      </c>
      <c r="N1757" s="1">
        <f t="shared" si="298"/>
        <v>0</v>
      </c>
      <c r="O1757" s="1">
        <f t="shared" si="299"/>
        <v>0</v>
      </c>
      <c r="P1757" s="1">
        <f t="shared" si="300"/>
        <v>0</v>
      </c>
      <c r="Q1757" s="1">
        <f>SUMIF('I have a blue banner'!A$2:A$2000,D1757,'I have a blue banner'!L$2:L$2000)</f>
        <v>0</v>
      </c>
      <c r="R1757" s="1">
        <f>SUMIF('I have a blue banner'!A$2:A$2000,F1757,'I have a blue banner'!L$2:L$2000)</f>
        <v>0</v>
      </c>
      <c r="S1757" s="1">
        <f>SUMIF('I have a blue banner'!A$2:A$2000,I1757,'I have a blue banner'!L$2:L$2000)</f>
        <v>0</v>
      </c>
      <c r="T1757" s="1">
        <f>SUMIF('I wanna go biking'!A$2:A$1000,D1757,'I wanna go biking'!D$2:D$2000)</f>
        <v>0</v>
      </c>
      <c r="U1757" s="1">
        <f>SUMIF('I wanna go biking'!A$2:A$2000,F1757,'I wanna go biking'!D$2:D$2000)</f>
        <v>0</v>
      </c>
      <c r="V1757" s="1">
        <f>SUMIF('I wanna go biking'!A$2:A$2000,H1757,'I wanna go biking'!D$2:D$2000)</f>
        <v>0</v>
      </c>
      <c r="W1757">
        <f t="shared" si="301"/>
        <v>0</v>
      </c>
      <c r="X1757">
        <f t="shared" si="302"/>
        <v>0</v>
      </c>
      <c r="Y1757">
        <f t="shared" si="303"/>
        <v>0</v>
      </c>
      <c r="Z1757">
        <f t="shared" si="304"/>
        <v>0</v>
      </c>
      <c r="AA1757">
        <f t="shared" si="305"/>
        <v>0</v>
      </c>
      <c r="AB1757">
        <f t="shared" si="306"/>
        <v>0</v>
      </c>
      <c r="AC1757" s="25">
        <f t="shared" si="307"/>
        <v>0</v>
      </c>
    </row>
    <row r="1758" spans="1:29">
      <c r="A1758">
        <f>'Data Entry'!A1759</f>
        <v>0</v>
      </c>
      <c r="B1758">
        <f>'Data Entry'!B1759</f>
        <v>0</v>
      </c>
      <c r="C1758">
        <f>'Data Entry'!C1759</f>
        <v>0</v>
      </c>
      <c r="D1758">
        <f>'Data Entry'!M1759</f>
        <v>0</v>
      </c>
      <c r="E1758">
        <f>'Data Entry'!N1759</f>
        <v>0</v>
      </c>
      <c r="F1758">
        <f>'Data Entry'!O1759</f>
        <v>0</v>
      </c>
      <c r="G1758">
        <f>'Data Entry'!P1759</f>
        <v>0</v>
      </c>
      <c r="H1758">
        <f>'Data Entry'!Q1759</f>
        <v>0</v>
      </c>
      <c r="I1758">
        <f>'Data Entry'!R1759</f>
        <v>0</v>
      </c>
      <c r="J1758">
        <f t="shared" si="297"/>
        <v>0</v>
      </c>
      <c r="K1758" s="1">
        <f>SUMIFS('I want to cry'!C$2:C$2000,'I want to cry'!$A$2:$A$2000,$B1758,'I want to cry'!$B$2:$B$2000,$C1758)</f>
        <v>0</v>
      </c>
      <c r="L1758" s="1">
        <f>SUMIFS('I want to cry'!D$2:D$2000,'I want to cry'!$A$2:$A$2000,$B1758,'I want to cry'!$B$2:$B$2000,$C1758)</f>
        <v>0</v>
      </c>
      <c r="M1758" s="1">
        <f>SUMIFS('I want to cry'!E$2:E$2000,'I want to cry'!$A$2:$A$2000,$B1758,'I want to cry'!$B$2:$B$2000,$C1758)</f>
        <v>0</v>
      </c>
      <c r="N1758" s="1">
        <f t="shared" si="298"/>
        <v>0</v>
      </c>
      <c r="O1758" s="1">
        <f t="shared" si="299"/>
        <v>0</v>
      </c>
      <c r="P1758" s="1">
        <f t="shared" si="300"/>
        <v>0</v>
      </c>
      <c r="Q1758" s="1">
        <f>SUMIF('I have a blue banner'!A$2:A$2000,D1758,'I have a blue banner'!L$2:L$2000)</f>
        <v>0</v>
      </c>
      <c r="R1758" s="1">
        <f>SUMIF('I have a blue banner'!A$2:A$2000,F1758,'I have a blue banner'!L$2:L$2000)</f>
        <v>0</v>
      </c>
      <c r="S1758" s="1">
        <f>SUMIF('I have a blue banner'!A$2:A$2000,I1758,'I have a blue banner'!L$2:L$2000)</f>
        <v>0</v>
      </c>
      <c r="T1758" s="1">
        <f>SUMIF('I wanna go biking'!A$2:A$1000,D1758,'I wanna go biking'!D$2:D$2000)</f>
        <v>0</v>
      </c>
      <c r="U1758" s="1">
        <f>SUMIF('I wanna go biking'!A$2:A$2000,F1758,'I wanna go biking'!D$2:D$2000)</f>
        <v>0</v>
      </c>
      <c r="V1758" s="1">
        <f>SUMIF('I wanna go biking'!A$2:A$2000,H1758,'I wanna go biking'!D$2:D$2000)</f>
        <v>0</v>
      </c>
      <c r="W1758">
        <f t="shared" si="301"/>
        <v>0</v>
      </c>
      <c r="X1758">
        <f t="shared" si="302"/>
        <v>0</v>
      </c>
      <c r="Y1758">
        <f t="shared" si="303"/>
        <v>0</v>
      </c>
      <c r="Z1758">
        <f t="shared" si="304"/>
        <v>0</v>
      </c>
      <c r="AA1758">
        <f t="shared" si="305"/>
        <v>0</v>
      </c>
      <c r="AB1758">
        <f t="shared" si="306"/>
        <v>0</v>
      </c>
      <c r="AC1758" s="25">
        <f t="shared" si="307"/>
        <v>0</v>
      </c>
    </row>
    <row r="1759" spans="1:29">
      <c r="A1759">
        <f>'Data Entry'!A1760</f>
        <v>0</v>
      </c>
      <c r="B1759">
        <f>'Data Entry'!B1760</f>
        <v>0</v>
      </c>
      <c r="C1759">
        <f>'Data Entry'!C1760</f>
        <v>0</v>
      </c>
      <c r="D1759">
        <f>'Data Entry'!M1760</f>
        <v>0</v>
      </c>
      <c r="E1759">
        <f>'Data Entry'!N1760</f>
        <v>0</v>
      </c>
      <c r="F1759">
        <f>'Data Entry'!O1760</f>
        <v>0</v>
      </c>
      <c r="G1759">
        <f>'Data Entry'!P1760</f>
        <v>0</v>
      </c>
      <c r="H1759">
        <f>'Data Entry'!Q1760</f>
        <v>0</v>
      </c>
      <c r="I1759">
        <f>'Data Entry'!R1760</f>
        <v>0</v>
      </c>
      <c r="J1759">
        <f t="shared" si="297"/>
        <v>0</v>
      </c>
      <c r="K1759" s="1">
        <f>SUMIFS('I want to cry'!C$2:C$2000,'I want to cry'!$A$2:$A$2000,$B1759,'I want to cry'!$B$2:$B$2000,$C1759)</f>
        <v>0</v>
      </c>
      <c r="L1759" s="1">
        <f>SUMIFS('I want to cry'!D$2:D$2000,'I want to cry'!$A$2:$A$2000,$B1759,'I want to cry'!$B$2:$B$2000,$C1759)</f>
        <v>0</v>
      </c>
      <c r="M1759" s="1">
        <f>SUMIFS('I want to cry'!E$2:E$2000,'I want to cry'!$A$2:$A$2000,$B1759,'I want to cry'!$B$2:$B$2000,$C1759)</f>
        <v>0</v>
      </c>
      <c r="N1759" s="1">
        <f t="shared" si="298"/>
        <v>0</v>
      </c>
      <c r="O1759" s="1">
        <f t="shared" si="299"/>
        <v>0</v>
      </c>
      <c r="P1759" s="1">
        <f t="shared" si="300"/>
        <v>0</v>
      </c>
      <c r="Q1759" s="1">
        <f>SUMIF('I have a blue banner'!A$2:A$2000,D1759,'I have a blue banner'!L$2:L$2000)</f>
        <v>0</v>
      </c>
      <c r="R1759" s="1">
        <f>SUMIF('I have a blue banner'!A$2:A$2000,F1759,'I have a blue banner'!L$2:L$2000)</f>
        <v>0</v>
      </c>
      <c r="S1759" s="1">
        <f>SUMIF('I have a blue banner'!A$2:A$2000,I1759,'I have a blue banner'!L$2:L$2000)</f>
        <v>0</v>
      </c>
      <c r="T1759" s="1">
        <f>SUMIF('I wanna go biking'!A$2:A$1000,D1759,'I wanna go biking'!D$2:D$2000)</f>
        <v>0</v>
      </c>
      <c r="U1759" s="1">
        <f>SUMIF('I wanna go biking'!A$2:A$2000,F1759,'I wanna go biking'!D$2:D$2000)</f>
        <v>0</v>
      </c>
      <c r="V1759" s="1">
        <f>SUMIF('I wanna go biking'!A$2:A$2000,H1759,'I wanna go biking'!D$2:D$2000)</f>
        <v>0</v>
      </c>
      <c r="W1759">
        <f t="shared" si="301"/>
        <v>0</v>
      </c>
      <c r="X1759">
        <f t="shared" si="302"/>
        <v>0</v>
      </c>
      <c r="Y1759">
        <f t="shared" si="303"/>
        <v>0</v>
      </c>
      <c r="Z1759">
        <f t="shared" si="304"/>
        <v>0</v>
      </c>
      <c r="AA1759">
        <f t="shared" si="305"/>
        <v>0</v>
      </c>
      <c r="AB1759">
        <f t="shared" si="306"/>
        <v>0</v>
      </c>
      <c r="AC1759" s="25">
        <f t="shared" si="307"/>
        <v>0</v>
      </c>
    </row>
    <row r="1760" spans="1:29">
      <c r="A1760">
        <f>'Data Entry'!A1761</f>
        <v>0</v>
      </c>
      <c r="B1760">
        <f>'Data Entry'!B1761</f>
        <v>0</v>
      </c>
      <c r="C1760">
        <f>'Data Entry'!C1761</f>
        <v>0</v>
      </c>
      <c r="D1760">
        <f>'Data Entry'!M1761</f>
        <v>0</v>
      </c>
      <c r="E1760">
        <f>'Data Entry'!N1761</f>
        <v>0</v>
      </c>
      <c r="F1760">
        <f>'Data Entry'!O1761</f>
        <v>0</v>
      </c>
      <c r="G1760">
        <f>'Data Entry'!P1761</f>
        <v>0</v>
      </c>
      <c r="H1760">
        <f>'Data Entry'!Q1761</f>
        <v>0</v>
      </c>
      <c r="I1760">
        <f>'Data Entry'!R1761</f>
        <v>0</v>
      </c>
      <c r="J1760">
        <f t="shared" si="297"/>
        <v>0</v>
      </c>
      <c r="K1760" s="1">
        <f>SUMIFS('I want to cry'!C$2:C$2000,'I want to cry'!$A$2:$A$2000,$B1760,'I want to cry'!$B$2:$B$2000,$C1760)</f>
        <v>0</v>
      </c>
      <c r="L1760" s="1">
        <f>SUMIFS('I want to cry'!D$2:D$2000,'I want to cry'!$A$2:$A$2000,$B1760,'I want to cry'!$B$2:$B$2000,$C1760)</f>
        <v>0</v>
      </c>
      <c r="M1760" s="1">
        <f>SUMIFS('I want to cry'!E$2:E$2000,'I want to cry'!$A$2:$A$2000,$B1760,'I want to cry'!$B$2:$B$2000,$C1760)</f>
        <v>0</v>
      </c>
      <c r="N1760" s="1">
        <f t="shared" si="298"/>
        <v>0</v>
      </c>
      <c r="O1760" s="1">
        <f t="shared" si="299"/>
        <v>0</v>
      </c>
      <c r="P1760" s="1">
        <f t="shared" si="300"/>
        <v>0</v>
      </c>
      <c r="Q1760" s="1">
        <f>SUMIF('I have a blue banner'!A$2:A$2000,D1760,'I have a blue banner'!L$2:L$2000)</f>
        <v>0</v>
      </c>
      <c r="R1760" s="1">
        <f>SUMIF('I have a blue banner'!A$2:A$2000,F1760,'I have a blue banner'!L$2:L$2000)</f>
        <v>0</v>
      </c>
      <c r="S1760" s="1">
        <f>SUMIF('I have a blue banner'!A$2:A$2000,I1760,'I have a blue banner'!L$2:L$2000)</f>
        <v>0</v>
      </c>
      <c r="T1760" s="1">
        <f>SUMIF('I wanna go biking'!A$2:A$1000,D1760,'I wanna go biking'!D$2:D$2000)</f>
        <v>0</v>
      </c>
      <c r="U1760" s="1">
        <f>SUMIF('I wanna go biking'!A$2:A$2000,F1760,'I wanna go biking'!D$2:D$2000)</f>
        <v>0</v>
      </c>
      <c r="V1760" s="1">
        <f>SUMIF('I wanna go biking'!A$2:A$2000,H1760,'I wanna go biking'!D$2:D$2000)</f>
        <v>0</v>
      </c>
      <c r="W1760">
        <f t="shared" si="301"/>
        <v>0</v>
      </c>
      <c r="X1760">
        <f t="shared" si="302"/>
        <v>0</v>
      </c>
      <c r="Y1760">
        <f t="shared" si="303"/>
        <v>0</v>
      </c>
      <c r="Z1760">
        <f t="shared" si="304"/>
        <v>0</v>
      </c>
      <c r="AA1760">
        <f t="shared" si="305"/>
        <v>0</v>
      </c>
      <c r="AB1760">
        <f t="shared" si="306"/>
        <v>0</v>
      </c>
      <c r="AC1760" s="25">
        <f t="shared" si="307"/>
        <v>0</v>
      </c>
    </row>
    <row r="1761" spans="1:29">
      <c r="A1761">
        <f>'Data Entry'!A1762</f>
        <v>0</v>
      </c>
      <c r="B1761">
        <f>'Data Entry'!B1762</f>
        <v>0</v>
      </c>
      <c r="C1761">
        <f>'Data Entry'!C1762</f>
        <v>0</v>
      </c>
      <c r="D1761">
        <f>'Data Entry'!M1762</f>
        <v>0</v>
      </c>
      <c r="E1761">
        <f>'Data Entry'!N1762</f>
        <v>0</v>
      </c>
      <c r="F1761">
        <f>'Data Entry'!O1762</f>
        <v>0</v>
      </c>
      <c r="G1761">
        <f>'Data Entry'!P1762</f>
        <v>0</v>
      </c>
      <c r="H1761">
        <f>'Data Entry'!Q1762</f>
        <v>0</v>
      </c>
      <c r="I1761">
        <f>'Data Entry'!R1762</f>
        <v>0</v>
      </c>
      <c r="J1761">
        <f t="shared" si="297"/>
        <v>0</v>
      </c>
      <c r="K1761" s="1">
        <f>SUMIFS('I want to cry'!C$2:C$2000,'I want to cry'!$A$2:$A$2000,$B1761,'I want to cry'!$B$2:$B$2000,$C1761)</f>
        <v>0</v>
      </c>
      <c r="L1761" s="1">
        <f>SUMIFS('I want to cry'!D$2:D$2000,'I want to cry'!$A$2:$A$2000,$B1761,'I want to cry'!$B$2:$B$2000,$C1761)</f>
        <v>0</v>
      </c>
      <c r="M1761" s="1">
        <f>SUMIFS('I want to cry'!E$2:E$2000,'I want to cry'!$A$2:$A$2000,$B1761,'I want to cry'!$B$2:$B$2000,$C1761)</f>
        <v>0</v>
      </c>
      <c r="N1761" s="1">
        <f t="shared" si="298"/>
        <v>0</v>
      </c>
      <c r="O1761" s="1">
        <f t="shared" si="299"/>
        <v>0</v>
      </c>
      <c r="P1761" s="1">
        <f t="shared" si="300"/>
        <v>0</v>
      </c>
      <c r="Q1761" s="1">
        <f>SUMIF('I have a blue banner'!A$2:A$2000,D1761,'I have a blue banner'!L$2:L$2000)</f>
        <v>0</v>
      </c>
      <c r="R1761" s="1">
        <f>SUMIF('I have a blue banner'!A$2:A$2000,F1761,'I have a blue banner'!L$2:L$2000)</f>
        <v>0</v>
      </c>
      <c r="S1761" s="1">
        <f>SUMIF('I have a blue banner'!A$2:A$2000,I1761,'I have a blue banner'!L$2:L$2000)</f>
        <v>0</v>
      </c>
      <c r="T1761" s="1">
        <f>SUMIF('I wanna go biking'!A$2:A$1000,D1761,'I wanna go biking'!D$2:D$2000)</f>
        <v>0</v>
      </c>
      <c r="U1761" s="1">
        <f>SUMIF('I wanna go biking'!A$2:A$2000,F1761,'I wanna go biking'!D$2:D$2000)</f>
        <v>0</v>
      </c>
      <c r="V1761" s="1">
        <f>SUMIF('I wanna go biking'!A$2:A$2000,H1761,'I wanna go biking'!D$2:D$2000)</f>
        <v>0</v>
      </c>
      <c r="W1761">
        <f t="shared" si="301"/>
        <v>0</v>
      </c>
      <c r="X1761">
        <f t="shared" si="302"/>
        <v>0</v>
      </c>
      <c r="Y1761">
        <f t="shared" si="303"/>
        <v>0</v>
      </c>
      <c r="Z1761">
        <f t="shared" si="304"/>
        <v>0</v>
      </c>
      <c r="AA1761">
        <f t="shared" si="305"/>
        <v>0</v>
      </c>
      <c r="AB1761">
        <f t="shared" si="306"/>
        <v>0</v>
      </c>
      <c r="AC1761" s="25">
        <f t="shared" si="307"/>
        <v>0</v>
      </c>
    </row>
    <row r="1762" spans="1:29">
      <c r="A1762">
        <f>'Data Entry'!A1763</f>
        <v>0</v>
      </c>
      <c r="B1762">
        <f>'Data Entry'!B1763</f>
        <v>0</v>
      </c>
      <c r="C1762">
        <f>'Data Entry'!C1763</f>
        <v>0</v>
      </c>
      <c r="D1762">
        <f>'Data Entry'!M1763</f>
        <v>0</v>
      </c>
      <c r="E1762">
        <f>'Data Entry'!N1763</f>
        <v>0</v>
      </c>
      <c r="F1762">
        <f>'Data Entry'!O1763</f>
        <v>0</v>
      </c>
      <c r="G1762">
        <f>'Data Entry'!P1763</f>
        <v>0</v>
      </c>
      <c r="H1762">
        <f>'Data Entry'!Q1763</f>
        <v>0</v>
      </c>
      <c r="I1762">
        <f>'Data Entry'!R1763</f>
        <v>0</v>
      </c>
      <c r="J1762">
        <f t="shared" si="297"/>
        <v>0</v>
      </c>
      <c r="K1762" s="1">
        <f>SUMIFS('I want to cry'!C$2:C$2000,'I want to cry'!$A$2:$A$2000,$B1762,'I want to cry'!$B$2:$B$2000,$C1762)</f>
        <v>0</v>
      </c>
      <c r="L1762" s="1">
        <f>SUMIFS('I want to cry'!D$2:D$2000,'I want to cry'!$A$2:$A$2000,$B1762,'I want to cry'!$B$2:$B$2000,$C1762)</f>
        <v>0</v>
      </c>
      <c r="M1762" s="1">
        <f>SUMIFS('I want to cry'!E$2:E$2000,'I want to cry'!$A$2:$A$2000,$B1762,'I want to cry'!$B$2:$B$2000,$C1762)</f>
        <v>0</v>
      </c>
      <c r="N1762" s="1">
        <f t="shared" si="298"/>
        <v>0</v>
      </c>
      <c r="O1762" s="1">
        <f t="shared" si="299"/>
        <v>0</v>
      </c>
      <c r="P1762" s="1">
        <f t="shared" si="300"/>
        <v>0</v>
      </c>
      <c r="Q1762" s="1">
        <f>SUMIF('I have a blue banner'!A$2:A$2000,D1762,'I have a blue banner'!L$2:L$2000)</f>
        <v>0</v>
      </c>
      <c r="R1762" s="1">
        <f>SUMIF('I have a blue banner'!A$2:A$2000,F1762,'I have a blue banner'!L$2:L$2000)</f>
        <v>0</v>
      </c>
      <c r="S1762" s="1">
        <f>SUMIF('I have a blue banner'!A$2:A$2000,I1762,'I have a blue banner'!L$2:L$2000)</f>
        <v>0</v>
      </c>
      <c r="T1762" s="1">
        <f>SUMIF('I wanna go biking'!A$2:A$1000,D1762,'I wanna go biking'!D$2:D$2000)</f>
        <v>0</v>
      </c>
      <c r="U1762" s="1">
        <f>SUMIF('I wanna go biking'!A$2:A$2000,F1762,'I wanna go biking'!D$2:D$2000)</f>
        <v>0</v>
      </c>
      <c r="V1762" s="1">
        <f>SUMIF('I wanna go biking'!A$2:A$2000,H1762,'I wanna go biking'!D$2:D$2000)</f>
        <v>0</v>
      </c>
      <c r="W1762">
        <f t="shared" si="301"/>
        <v>0</v>
      </c>
      <c r="X1762">
        <f t="shared" si="302"/>
        <v>0</v>
      </c>
      <c r="Y1762">
        <f t="shared" si="303"/>
        <v>0</v>
      </c>
      <c r="Z1762">
        <f t="shared" si="304"/>
        <v>0</v>
      </c>
      <c r="AA1762">
        <f t="shared" si="305"/>
        <v>0</v>
      </c>
      <c r="AB1762">
        <f t="shared" si="306"/>
        <v>0</v>
      </c>
      <c r="AC1762" s="25">
        <f t="shared" si="307"/>
        <v>0</v>
      </c>
    </row>
    <row r="1763" spans="1:29">
      <c r="A1763">
        <f>'Data Entry'!A1764</f>
        <v>0</v>
      </c>
      <c r="B1763">
        <f>'Data Entry'!B1764</f>
        <v>0</v>
      </c>
      <c r="C1763">
        <f>'Data Entry'!C1764</f>
        <v>0</v>
      </c>
      <c r="D1763">
        <f>'Data Entry'!M1764</f>
        <v>0</v>
      </c>
      <c r="E1763">
        <f>'Data Entry'!N1764</f>
        <v>0</v>
      </c>
      <c r="F1763">
        <f>'Data Entry'!O1764</f>
        <v>0</v>
      </c>
      <c r="G1763">
        <f>'Data Entry'!P1764</f>
        <v>0</v>
      </c>
      <c r="H1763">
        <f>'Data Entry'!Q1764</f>
        <v>0</v>
      </c>
      <c r="I1763">
        <f>'Data Entry'!R1764</f>
        <v>0</v>
      </c>
      <c r="J1763">
        <f t="shared" si="297"/>
        <v>0</v>
      </c>
      <c r="K1763" s="1">
        <f>SUMIFS('I want to cry'!C$2:C$2000,'I want to cry'!$A$2:$A$2000,$B1763,'I want to cry'!$B$2:$B$2000,$C1763)</f>
        <v>0</v>
      </c>
      <c r="L1763" s="1">
        <f>SUMIFS('I want to cry'!D$2:D$2000,'I want to cry'!$A$2:$A$2000,$B1763,'I want to cry'!$B$2:$B$2000,$C1763)</f>
        <v>0</v>
      </c>
      <c r="M1763" s="1">
        <f>SUMIFS('I want to cry'!E$2:E$2000,'I want to cry'!$A$2:$A$2000,$B1763,'I want to cry'!$B$2:$B$2000,$C1763)</f>
        <v>0</v>
      </c>
      <c r="N1763" s="1">
        <f t="shared" si="298"/>
        <v>0</v>
      </c>
      <c r="O1763" s="1">
        <f t="shared" si="299"/>
        <v>0</v>
      </c>
      <c r="P1763" s="1">
        <f t="shared" si="300"/>
        <v>0</v>
      </c>
      <c r="Q1763" s="1">
        <f>SUMIF('I have a blue banner'!A$2:A$2000,D1763,'I have a blue banner'!L$2:L$2000)</f>
        <v>0</v>
      </c>
      <c r="R1763" s="1">
        <f>SUMIF('I have a blue banner'!A$2:A$2000,F1763,'I have a blue banner'!L$2:L$2000)</f>
        <v>0</v>
      </c>
      <c r="S1763" s="1">
        <f>SUMIF('I have a blue banner'!A$2:A$2000,I1763,'I have a blue banner'!L$2:L$2000)</f>
        <v>0</v>
      </c>
      <c r="T1763" s="1">
        <f>SUMIF('I wanna go biking'!A$2:A$1000,D1763,'I wanna go biking'!D$2:D$2000)</f>
        <v>0</v>
      </c>
      <c r="U1763" s="1">
        <f>SUMIF('I wanna go biking'!A$2:A$2000,F1763,'I wanna go biking'!D$2:D$2000)</f>
        <v>0</v>
      </c>
      <c r="V1763" s="1">
        <f>SUMIF('I wanna go biking'!A$2:A$2000,H1763,'I wanna go biking'!D$2:D$2000)</f>
        <v>0</v>
      </c>
      <c r="W1763">
        <f t="shared" si="301"/>
        <v>0</v>
      </c>
      <c r="X1763">
        <f t="shared" si="302"/>
        <v>0</v>
      </c>
      <c r="Y1763">
        <f t="shared" si="303"/>
        <v>0</v>
      </c>
      <c r="Z1763">
        <f t="shared" si="304"/>
        <v>0</v>
      </c>
      <c r="AA1763">
        <f t="shared" si="305"/>
        <v>0</v>
      </c>
      <c r="AB1763">
        <f t="shared" si="306"/>
        <v>0</v>
      </c>
      <c r="AC1763" s="25">
        <f t="shared" si="307"/>
        <v>0</v>
      </c>
    </row>
    <row r="1764" spans="1:29">
      <c r="A1764">
        <f>'Data Entry'!A1765</f>
        <v>0</v>
      </c>
      <c r="B1764">
        <f>'Data Entry'!B1765</f>
        <v>0</v>
      </c>
      <c r="C1764">
        <f>'Data Entry'!C1765</f>
        <v>0</v>
      </c>
      <c r="D1764">
        <f>'Data Entry'!M1765</f>
        <v>0</v>
      </c>
      <c r="E1764">
        <f>'Data Entry'!N1765</f>
        <v>0</v>
      </c>
      <c r="F1764">
        <f>'Data Entry'!O1765</f>
        <v>0</v>
      </c>
      <c r="G1764">
        <f>'Data Entry'!P1765</f>
        <v>0</v>
      </c>
      <c r="H1764">
        <f>'Data Entry'!Q1765</f>
        <v>0</v>
      </c>
      <c r="I1764">
        <f>'Data Entry'!R1765</f>
        <v>0</v>
      </c>
      <c r="J1764">
        <f t="shared" si="297"/>
        <v>0</v>
      </c>
      <c r="K1764" s="1">
        <f>SUMIFS('I want to cry'!C$2:C$2000,'I want to cry'!$A$2:$A$2000,$B1764,'I want to cry'!$B$2:$B$2000,$C1764)</f>
        <v>0</v>
      </c>
      <c r="L1764" s="1">
        <f>SUMIFS('I want to cry'!D$2:D$2000,'I want to cry'!$A$2:$A$2000,$B1764,'I want to cry'!$B$2:$B$2000,$C1764)</f>
        <v>0</v>
      </c>
      <c r="M1764" s="1">
        <f>SUMIFS('I want to cry'!E$2:E$2000,'I want to cry'!$A$2:$A$2000,$B1764,'I want to cry'!$B$2:$B$2000,$C1764)</f>
        <v>0</v>
      </c>
      <c r="N1764" s="1">
        <f t="shared" si="298"/>
        <v>0</v>
      </c>
      <c r="O1764" s="1">
        <f t="shared" si="299"/>
        <v>0</v>
      </c>
      <c r="P1764" s="1">
        <f t="shared" si="300"/>
        <v>0</v>
      </c>
      <c r="Q1764" s="1">
        <f>SUMIF('I have a blue banner'!A$2:A$2000,D1764,'I have a blue banner'!L$2:L$2000)</f>
        <v>0</v>
      </c>
      <c r="R1764" s="1">
        <f>SUMIF('I have a blue banner'!A$2:A$2000,F1764,'I have a blue banner'!L$2:L$2000)</f>
        <v>0</v>
      </c>
      <c r="S1764" s="1">
        <f>SUMIF('I have a blue banner'!A$2:A$2000,I1764,'I have a blue banner'!L$2:L$2000)</f>
        <v>0</v>
      </c>
      <c r="T1764" s="1">
        <f>SUMIF('I wanna go biking'!A$2:A$1000,D1764,'I wanna go biking'!D$2:D$2000)</f>
        <v>0</v>
      </c>
      <c r="U1764" s="1">
        <f>SUMIF('I wanna go biking'!A$2:A$2000,F1764,'I wanna go biking'!D$2:D$2000)</f>
        <v>0</v>
      </c>
      <c r="V1764" s="1">
        <f>SUMIF('I wanna go biking'!A$2:A$2000,H1764,'I wanna go biking'!D$2:D$2000)</f>
        <v>0</v>
      </c>
      <c r="W1764">
        <f t="shared" si="301"/>
        <v>0</v>
      </c>
      <c r="X1764">
        <f t="shared" si="302"/>
        <v>0</v>
      </c>
      <c r="Y1764">
        <f t="shared" si="303"/>
        <v>0</v>
      </c>
      <c r="Z1764">
        <f t="shared" si="304"/>
        <v>0</v>
      </c>
      <c r="AA1764">
        <f t="shared" si="305"/>
        <v>0</v>
      </c>
      <c r="AB1764">
        <f t="shared" si="306"/>
        <v>0</v>
      </c>
      <c r="AC1764" s="25">
        <f t="shared" si="307"/>
        <v>0</v>
      </c>
    </row>
    <row r="1765" spans="1:29">
      <c r="A1765">
        <f>'Data Entry'!A1766</f>
        <v>0</v>
      </c>
      <c r="B1765">
        <f>'Data Entry'!B1766</f>
        <v>0</v>
      </c>
      <c r="C1765">
        <f>'Data Entry'!C1766</f>
        <v>0</v>
      </c>
      <c r="D1765">
        <f>'Data Entry'!M1766</f>
        <v>0</v>
      </c>
      <c r="E1765">
        <f>'Data Entry'!N1766</f>
        <v>0</v>
      </c>
      <c r="F1765">
        <f>'Data Entry'!O1766</f>
        <v>0</v>
      </c>
      <c r="G1765">
        <f>'Data Entry'!P1766</f>
        <v>0</v>
      </c>
      <c r="H1765">
        <f>'Data Entry'!Q1766</f>
        <v>0</v>
      </c>
      <c r="I1765">
        <f>'Data Entry'!R1766</f>
        <v>0</v>
      </c>
      <c r="J1765">
        <f t="shared" si="297"/>
        <v>0</v>
      </c>
      <c r="K1765" s="1">
        <f>SUMIFS('I want to cry'!C$2:C$2000,'I want to cry'!$A$2:$A$2000,$B1765,'I want to cry'!$B$2:$B$2000,$C1765)</f>
        <v>0</v>
      </c>
      <c r="L1765" s="1">
        <f>SUMIFS('I want to cry'!D$2:D$2000,'I want to cry'!$A$2:$A$2000,$B1765,'I want to cry'!$B$2:$B$2000,$C1765)</f>
        <v>0</v>
      </c>
      <c r="M1765" s="1">
        <f>SUMIFS('I want to cry'!E$2:E$2000,'I want to cry'!$A$2:$A$2000,$B1765,'I want to cry'!$B$2:$B$2000,$C1765)</f>
        <v>0</v>
      </c>
      <c r="N1765" s="1">
        <f t="shared" si="298"/>
        <v>0</v>
      </c>
      <c r="O1765" s="1">
        <f t="shared" si="299"/>
        <v>0</v>
      </c>
      <c r="P1765" s="1">
        <f t="shared" si="300"/>
        <v>0</v>
      </c>
      <c r="Q1765" s="1">
        <f>SUMIF('I have a blue banner'!A$2:A$2000,D1765,'I have a blue banner'!L$2:L$2000)</f>
        <v>0</v>
      </c>
      <c r="R1765" s="1">
        <f>SUMIF('I have a blue banner'!A$2:A$2000,F1765,'I have a blue banner'!L$2:L$2000)</f>
        <v>0</v>
      </c>
      <c r="S1765" s="1">
        <f>SUMIF('I have a blue banner'!A$2:A$2000,I1765,'I have a blue banner'!L$2:L$2000)</f>
        <v>0</v>
      </c>
      <c r="T1765" s="1">
        <f>SUMIF('I wanna go biking'!A$2:A$1000,D1765,'I wanna go biking'!D$2:D$2000)</f>
        <v>0</v>
      </c>
      <c r="U1765" s="1">
        <f>SUMIF('I wanna go biking'!A$2:A$2000,F1765,'I wanna go biking'!D$2:D$2000)</f>
        <v>0</v>
      </c>
      <c r="V1765" s="1">
        <f>SUMIF('I wanna go biking'!A$2:A$2000,H1765,'I wanna go biking'!D$2:D$2000)</f>
        <v>0</v>
      </c>
      <c r="W1765">
        <f t="shared" si="301"/>
        <v>0</v>
      </c>
      <c r="X1765">
        <f t="shared" si="302"/>
        <v>0</v>
      </c>
      <c r="Y1765">
        <f t="shared" si="303"/>
        <v>0</v>
      </c>
      <c r="Z1765">
        <f t="shared" si="304"/>
        <v>0</v>
      </c>
      <c r="AA1765">
        <f t="shared" si="305"/>
        <v>0</v>
      </c>
      <c r="AB1765">
        <f t="shared" si="306"/>
        <v>0</v>
      </c>
      <c r="AC1765" s="25">
        <f t="shared" si="307"/>
        <v>0</v>
      </c>
    </row>
    <row r="1766" spans="1:29">
      <c r="A1766">
        <f>'Data Entry'!A1767</f>
        <v>0</v>
      </c>
      <c r="B1766">
        <f>'Data Entry'!B1767</f>
        <v>0</v>
      </c>
      <c r="C1766">
        <f>'Data Entry'!C1767</f>
        <v>0</v>
      </c>
      <c r="D1766">
        <f>'Data Entry'!M1767</f>
        <v>0</v>
      </c>
      <c r="E1766">
        <f>'Data Entry'!N1767</f>
        <v>0</v>
      </c>
      <c r="F1766">
        <f>'Data Entry'!O1767</f>
        <v>0</v>
      </c>
      <c r="G1766">
        <f>'Data Entry'!P1767</f>
        <v>0</v>
      </c>
      <c r="H1766">
        <f>'Data Entry'!Q1767</f>
        <v>0</v>
      </c>
      <c r="I1766">
        <f>'Data Entry'!R1767</f>
        <v>0</v>
      </c>
      <c r="J1766">
        <f t="shared" si="297"/>
        <v>0</v>
      </c>
      <c r="K1766" s="1">
        <f>SUMIFS('I want to cry'!C$2:C$2000,'I want to cry'!$A$2:$A$2000,$B1766,'I want to cry'!$B$2:$B$2000,$C1766)</f>
        <v>0</v>
      </c>
      <c r="L1766" s="1">
        <f>SUMIFS('I want to cry'!D$2:D$2000,'I want to cry'!$A$2:$A$2000,$B1766,'I want to cry'!$B$2:$B$2000,$C1766)</f>
        <v>0</v>
      </c>
      <c r="M1766" s="1">
        <f>SUMIFS('I want to cry'!E$2:E$2000,'I want to cry'!$A$2:$A$2000,$B1766,'I want to cry'!$B$2:$B$2000,$C1766)</f>
        <v>0</v>
      </c>
      <c r="N1766" s="1">
        <f t="shared" si="298"/>
        <v>0</v>
      </c>
      <c r="O1766" s="1">
        <f t="shared" si="299"/>
        <v>0</v>
      </c>
      <c r="P1766" s="1">
        <f t="shared" si="300"/>
        <v>0</v>
      </c>
      <c r="Q1766" s="1">
        <f>SUMIF('I have a blue banner'!A$2:A$2000,D1766,'I have a blue banner'!L$2:L$2000)</f>
        <v>0</v>
      </c>
      <c r="R1766" s="1">
        <f>SUMIF('I have a blue banner'!A$2:A$2000,F1766,'I have a blue banner'!L$2:L$2000)</f>
        <v>0</v>
      </c>
      <c r="S1766" s="1">
        <f>SUMIF('I have a blue banner'!A$2:A$2000,I1766,'I have a blue banner'!L$2:L$2000)</f>
        <v>0</v>
      </c>
      <c r="T1766" s="1">
        <f>SUMIF('I wanna go biking'!A$2:A$1000,D1766,'I wanna go biking'!D$2:D$2000)</f>
        <v>0</v>
      </c>
      <c r="U1766" s="1">
        <f>SUMIF('I wanna go biking'!A$2:A$2000,F1766,'I wanna go biking'!D$2:D$2000)</f>
        <v>0</v>
      </c>
      <c r="V1766" s="1">
        <f>SUMIF('I wanna go biking'!A$2:A$2000,H1766,'I wanna go biking'!D$2:D$2000)</f>
        <v>0</v>
      </c>
      <c r="W1766">
        <f t="shared" si="301"/>
        <v>0</v>
      </c>
      <c r="X1766">
        <f t="shared" si="302"/>
        <v>0</v>
      </c>
      <c r="Y1766">
        <f t="shared" si="303"/>
        <v>0</v>
      </c>
      <c r="Z1766">
        <f t="shared" si="304"/>
        <v>0</v>
      </c>
      <c r="AA1766">
        <f t="shared" si="305"/>
        <v>0</v>
      </c>
      <c r="AB1766">
        <f t="shared" si="306"/>
        <v>0</v>
      </c>
      <c r="AC1766" s="25">
        <f t="shared" si="307"/>
        <v>0</v>
      </c>
    </row>
    <row r="1767" spans="1:29">
      <c r="A1767">
        <f>'Data Entry'!A1768</f>
        <v>0</v>
      </c>
      <c r="B1767">
        <f>'Data Entry'!B1768</f>
        <v>0</v>
      </c>
      <c r="C1767">
        <f>'Data Entry'!C1768</f>
        <v>0</v>
      </c>
      <c r="D1767">
        <f>'Data Entry'!M1768</f>
        <v>0</v>
      </c>
      <c r="E1767">
        <f>'Data Entry'!N1768</f>
        <v>0</v>
      </c>
      <c r="F1767">
        <f>'Data Entry'!O1768</f>
        <v>0</v>
      </c>
      <c r="G1767">
        <f>'Data Entry'!P1768</f>
        <v>0</v>
      </c>
      <c r="H1767">
        <f>'Data Entry'!Q1768</f>
        <v>0</v>
      </c>
      <c r="I1767">
        <f>'Data Entry'!R1768</f>
        <v>0</v>
      </c>
      <c r="J1767">
        <f t="shared" si="297"/>
        <v>0</v>
      </c>
      <c r="K1767" s="1">
        <f>SUMIFS('I want to cry'!C$2:C$2000,'I want to cry'!$A$2:$A$2000,$B1767,'I want to cry'!$B$2:$B$2000,$C1767)</f>
        <v>0</v>
      </c>
      <c r="L1767" s="1">
        <f>SUMIFS('I want to cry'!D$2:D$2000,'I want to cry'!$A$2:$A$2000,$B1767,'I want to cry'!$B$2:$B$2000,$C1767)</f>
        <v>0</v>
      </c>
      <c r="M1767" s="1">
        <f>SUMIFS('I want to cry'!E$2:E$2000,'I want to cry'!$A$2:$A$2000,$B1767,'I want to cry'!$B$2:$B$2000,$C1767)</f>
        <v>0</v>
      </c>
      <c r="N1767" s="1">
        <f t="shared" si="298"/>
        <v>0</v>
      </c>
      <c r="O1767" s="1">
        <f t="shared" si="299"/>
        <v>0</v>
      </c>
      <c r="P1767" s="1">
        <f t="shared" si="300"/>
        <v>0</v>
      </c>
      <c r="Q1767" s="1">
        <f>SUMIF('I have a blue banner'!A$2:A$2000,D1767,'I have a blue banner'!L$2:L$2000)</f>
        <v>0</v>
      </c>
      <c r="R1767" s="1">
        <f>SUMIF('I have a blue banner'!A$2:A$2000,F1767,'I have a blue banner'!L$2:L$2000)</f>
        <v>0</v>
      </c>
      <c r="S1767" s="1">
        <f>SUMIF('I have a blue banner'!A$2:A$2000,I1767,'I have a blue banner'!L$2:L$2000)</f>
        <v>0</v>
      </c>
      <c r="T1767" s="1">
        <f>SUMIF('I wanna go biking'!A$2:A$1000,D1767,'I wanna go biking'!D$2:D$2000)</f>
        <v>0</v>
      </c>
      <c r="U1767" s="1">
        <f>SUMIF('I wanna go biking'!A$2:A$2000,F1767,'I wanna go biking'!D$2:D$2000)</f>
        <v>0</v>
      </c>
      <c r="V1767" s="1">
        <f>SUMIF('I wanna go biking'!A$2:A$2000,H1767,'I wanna go biking'!D$2:D$2000)</f>
        <v>0</v>
      </c>
      <c r="W1767">
        <f t="shared" si="301"/>
        <v>0</v>
      </c>
      <c r="X1767">
        <f t="shared" si="302"/>
        <v>0</v>
      </c>
      <c r="Y1767">
        <f t="shared" si="303"/>
        <v>0</v>
      </c>
      <c r="Z1767">
        <f t="shared" si="304"/>
        <v>0</v>
      </c>
      <c r="AA1767">
        <f t="shared" si="305"/>
        <v>0</v>
      </c>
      <c r="AB1767">
        <f t="shared" si="306"/>
        <v>0</v>
      </c>
      <c r="AC1767" s="25">
        <f t="shared" si="307"/>
        <v>0</v>
      </c>
    </row>
    <row r="1768" spans="1:29">
      <c r="A1768">
        <f>'Data Entry'!A1769</f>
        <v>0</v>
      </c>
      <c r="B1768">
        <f>'Data Entry'!B1769</f>
        <v>0</v>
      </c>
      <c r="C1768">
        <f>'Data Entry'!C1769</f>
        <v>0</v>
      </c>
      <c r="D1768">
        <f>'Data Entry'!M1769</f>
        <v>0</v>
      </c>
      <c r="E1768">
        <f>'Data Entry'!N1769</f>
        <v>0</v>
      </c>
      <c r="F1768">
        <f>'Data Entry'!O1769</f>
        <v>0</v>
      </c>
      <c r="G1768">
        <f>'Data Entry'!P1769</f>
        <v>0</v>
      </c>
      <c r="H1768">
        <f>'Data Entry'!Q1769</f>
        <v>0</v>
      </c>
      <c r="I1768">
        <f>'Data Entry'!R1769</f>
        <v>0</v>
      </c>
      <c r="J1768">
        <f t="shared" si="297"/>
        <v>0</v>
      </c>
      <c r="K1768" s="1">
        <f>SUMIFS('I want to cry'!C$2:C$2000,'I want to cry'!$A$2:$A$2000,$B1768,'I want to cry'!$B$2:$B$2000,$C1768)</f>
        <v>0</v>
      </c>
      <c r="L1768" s="1">
        <f>SUMIFS('I want to cry'!D$2:D$2000,'I want to cry'!$A$2:$A$2000,$B1768,'I want to cry'!$B$2:$B$2000,$C1768)</f>
        <v>0</v>
      </c>
      <c r="M1768" s="1">
        <f>SUMIFS('I want to cry'!E$2:E$2000,'I want to cry'!$A$2:$A$2000,$B1768,'I want to cry'!$B$2:$B$2000,$C1768)</f>
        <v>0</v>
      </c>
      <c r="N1768" s="1">
        <f t="shared" si="298"/>
        <v>0</v>
      </c>
      <c r="O1768" s="1">
        <f t="shared" si="299"/>
        <v>0</v>
      </c>
      <c r="P1768" s="1">
        <f t="shared" si="300"/>
        <v>0</v>
      </c>
      <c r="Q1768" s="1">
        <f>SUMIF('I have a blue banner'!A$2:A$2000,D1768,'I have a blue banner'!L$2:L$2000)</f>
        <v>0</v>
      </c>
      <c r="R1768" s="1">
        <f>SUMIF('I have a blue banner'!A$2:A$2000,F1768,'I have a blue banner'!L$2:L$2000)</f>
        <v>0</v>
      </c>
      <c r="S1768" s="1">
        <f>SUMIF('I have a blue banner'!A$2:A$2000,I1768,'I have a blue banner'!L$2:L$2000)</f>
        <v>0</v>
      </c>
      <c r="T1768" s="1">
        <f>SUMIF('I wanna go biking'!A$2:A$1000,D1768,'I wanna go biking'!D$2:D$2000)</f>
        <v>0</v>
      </c>
      <c r="U1768" s="1">
        <f>SUMIF('I wanna go biking'!A$2:A$2000,F1768,'I wanna go biking'!D$2:D$2000)</f>
        <v>0</v>
      </c>
      <c r="V1768" s="1">
        <f>SUMIF('I wanna go biking'!A$2:A$2000,H1768,'I wanna go biking'!D$2:D$2000)</f>
        <v>0</v>
      </c>
      <c r="W1768">
        <f t="shared" si="301"/>
        <v>0</v>
      </c>
      <c r="X1768">
        <f t="shared" si="302"/>
        <v>0</v>
      </c>
      <c r="Y1768">
        <f t="shared" si="303"/>
        <v>0</v>
      </c>
      <c r="Z1768">
        <f t="shared" si="304"/>
        <v>0</v>
      </c>
      <c r="AA1768">
        <f t="shared" si="305"/>
        <v>0</v>
      </c>
      <c r="AB1768">
        <f t="shared" si="306"/>
        <v>0</v>
      </c>
      <c r="AC1768" s="25">
        <f t="shared" si="307"/>
        <v>0</v>
      </c>
    </row>
    <row r="1769" spans="1:29">
      <c r="A1769">
        <f>'Data Entry'!A1770</f>
        <v>0</v>
      </c>
      <c r="B1769">
        <f>'Data Entry'!B1770</f>
        <v>0</v>
      </c>
      <c r="C1769">
        <f>'Data Entry'!C1770</f>
        <v>0</v>
      </c>
      <c r="D1769">
        <f>'Data Entry'!M1770</f>
        <v>0</v>
      </c>
      <c r="E1769">
        <f>'Data Entry'!N1770</f>
        <v>0</v>
      </c>
      <c r="F1769">
        <f>'Data Entry'!O1770</f>
        <v>0</v>
      </c>
      <c r="G1769">
        <f>'Data Entry'!P1770</f>
        <v>0</v>
      </c>
      <c r="H1769">
        <f>'Data Entry'!Q1770</f>
        <v>0</v>
      </c>
      <c r="I1769">
        <f>'Data Entry'!R1770</f>
        <v>0</v>
      </c>
      <c r="J1769">
        <f t="shared" si="297"/>
        <v>0</v>
      </c>
      <c r="K1769" s="1">
        <f>SUMIFS('I want to cry'!C$2:C$2000,'I want to cry'!$A$2:$A$2000,$B1769,'I want to cry'!$B$2:$B$2000,$C1769)</f>
        <v>0</v>
      </c>
      <c r="L1769" s="1">
        <f>SUMIFS('I want to cry'!D$2:D$2000,'I want to cry'!$A$2:$A$2000,$B1769,'I want to cry'!$B$2:$B$2000,$C1769)</f>
        <v>0</v>
      </c>
      <c r="M1769" s="1">
        <f>SUMIFS('I want to cry'!E$2:E$2000,'I want to cry'!$A$2:$A$2000,$B1769,'I want to cry'!$B$2:$B$2000,$C1769)</f>
        <v>0</v>
      </c>
      <c r="N1769" s="1">
        <f t="shared" si="298"/>
        <v>0</v>
      </c>
      <c r="O1769" s="1">
        <f t="shared" si="299"/>
        <v>0</v>
      </c>
      <c r="P1769" s="1">
        <f t="shared" si="300"/>
        <v>0</v>
      </c>
      <c r="Q1769" s="1">
        <f>SUMIF('I have a blue banner'!A$2:A$2000,D1769,'I have a blue banner'!L$2:L$2000)</f>
        <v>0</v>
      </c>
      <c r="R1769" s="1">
        <f>SUMIF('I have a blue banner'!A$2:A$2000,F1769,'I have a blue banner'!L$2:L$2000)</f>
        <v>0</v>
      </c>
      <c r="S1769" s="1">
        <f>SUMIF('I have a blue banner'!A$2:A$2000,I1769,'I have a blue banner'!L$2:L$2000)</f>
        <v>0</v>
      </c>
      <c r="T1769" s="1">
        <f>SUMIF('I wanna go biking'!A$2:A$1000,D1769,'I wanna go biking'!D$2:D$2000)</f>
        <v>0</v>
      </c>
      <c r="U1769" s="1">
        <f>SUMIF('I wanna go biking'!A$2:A$2000,F1769,'I wanna go biking'!D$2:D$2000)</f>
        <v>0</v>
      </c>
      <c r="V1769" s="1">
        <f>SUMIF('I wanna go biking'!A$2:A$2000,H1769,'I wanna go biking'!D$2:D$2000)</f>
        <v>0</v>
      </c>
      <c r="W1769">
        <f t="shared" si="301"/>
        <v>0</v>
      </c>
      <c r="X1769">
        <f t="shared" si="302"/>
        <v>0</v>
      </c>
      <c r="Y1769">
        <f t="shared" si="303"/>
        <v>0</v>
      </c>
      <c r="Z1769">
        <f t="shared" si="304"/>
        <v>0</v>
      </c>
      <c r="AA1769">
        <f t="shared" si="305"/>
        <v>0</v>
      </c>
      <c r="AB1769">
        <f t="shared" si="306"/>
        <v>0</v>
      </c>
      <c r="AC1769" s="25">
        <f t="shared" si="307"/>
        <v>0</v>
      </c>
    </row>
    <row r="1770" spans="1:29">
      <c r="A1770">
        <f>'Data Entry'!A1771</f>
        <v>0</v>
      </c>
      <c r="B1770">
        <f>'Data Entry'!B1771</f>
        <v>0</v>
      </c>
      <c r="C1770">
        <f>'Data Entry'!C1771</f>
        <v>0</v>
      </c>
      <c r="D1770">
        <f>'Data Entry'!M1771</f>
        <v>0</v>
      </c>
      <c r="E1770">
        <f>'Data Entry'!N1771</f>
        <v>0</v>
      </c>
      <c r="F1770">
        <f>'Data Entry'!O1771</f>
        <v>0</v>
      </c>
      <c r="G1770">
        <f>'Data Entry'!P1771</f>
        <v>0</v>
      </c>
      <c r="H1770">
        <f>'Data Entry'!Q1771</f>
        <v>0</v>
      </c>
      <c r="I1770">
        <f>'Data Entry'!R1771</f>
        <v>0</v>
      </c>
      <c r="J1770">
        <f t="shared" ref="J1770:J1833" si="308">E1770+G1770+I1770</f>
        <v>0</v>
      </c>
      <c r="K1770" s="1">
        <f>SUMIFS('I want to cry'!C$2:C$2000,'I want to cry'!$A$2:$A$2000,$B1770,'I want to cry'!$B$2:$B$2000,$C1770)</f>
        <v>0</v>
      </c>
      <c r="L1770" s="1">
        <f>SUMIFS('I want to cry'!D$2:D$2000,'I want to cry'!$A$2:$A$2000,$B1770,'I want to cry'!$B$2:$B$2000,$C1770)</f>
        <v>0</v>
      </c>
      <c r="M1770" s="1">
        <f>SUMIFS('I want to cry'!E$2:E$2000,'I want to cry'!$A$2:$A$2000,$B1770,'I want to cry'!$B$2:$B$2000,$C1770)</f>
        <v>0</v>
      </c>
      <c r="N1770" s="1">
        <f t="shared" ref="N1770:N1833" si="309">IF(K1770&lt;1.5,0,IF(E1770&lt;2.5,0,E1770/K1770))</f>
        <v>0</v>
      </c>
      <c r="O1770" s="1">
        <f t="shared" ref="O1770:O1833" si="310">IF(L1770&lt;1.5,0,IF(G1770&lt;2.5,0,G1770/L1770))</f>
        <v>0</v>
      </c>
      <c r="P1770" s="1">
        <f t="shared" ref="P1770:P1833" si="311">IF(M1770&lt;1.5,0,IF(I1770&lt;2.5,0,I1770/M1770))</f>
        <v>0</v>
      </c>
      <c r="Q1770" s="1">
        <f>SUMIF('I have a blue banner'!A$2:A$2000,D1770,'I have a blue banner'!L$2:L$2000)</f>
        <v>0</v>
      </c>
      <c r="R1770" s="1">
        <f>SUMIF('I have a blue banner'!A$2:A$2000,F1770,'I have a blue banner'!L$2:L$2000)</f>
        <v>0</v>
      </c>
      <c r="S1770" s="1">
        <f>SUMIF('I have a blue banner'!A$2:A$2000,I1770,'I have a blue banner'!L$2:L$2000)</f>
        <v>0</v>
      </c>
      <c r="T1770" s="1">
        <f>SUMIF('I wanna go biking'!A$2:A$1000,D1770,'I wanna go biking'!D$2:D$2000)</f>
        <v>0</v>
      </c>
      <c r="U1770" s="1">
        <f>SUMIF('I wanna go biking'!A$2:A$2000,F1770,'I wanna go biking'!D$2:D$2000)</f>
        <v>0</v>
      </c>
      <c r="V1770" s="1">
        <f>SUMIF('I wanna go biking'!A$2:A$2000,H1770,'I wanna go biking'!D$2:D$2000)</f>
        <v>0</v>
      </c>
      <c r="W1770">
        <f t="shared" ref="W1770:W1833" si="312">T1770-Q1770</f>
        <v>0</v>
      </c>
      <c r="X1770">
        <f t="shared" ref="X1770:X1833" si="313">U1770-R1770</f>
        <v>0</v>
      </c>
      <c r="Y1770">
        <f t="shared" ref="Y1770:Y1833" si="314">V1770-S1770</f>
        <v>0</v>
      </c>
      <c r="Z1770">
        <f t="shared" ref="Z1770:Z1833" si="315">W1770*N1770</f>
        <v>0</v>
      </c>
      <c r="AA1770">
        <f t="shared" ref="AA1770:AA1833" si="316">X1770*O1770</f>
        <v>0</v>
      </c>
      <c r="AB1770">
        <f t="shared" ref="AB1770:AB1833" si="317">Y1770*P1770</f>
        <v>0</v>
      </c>
      <c r="AC1770" s="25">
        <f t="shared" ref="AC1770:AC1833" si="318">SUM(Z1770:AB1770)</f>
        <v>0</v>
      </c>
    </row>
    <row r="1771" spans="1:29">
      <c r="A1771">
        <f>'Data Entry'!A1772</f>
        <v>0</v>
      </c>
      <c r="B1771">
        <f>'Data Entry'!B1772</f>
        <v>0</v>
      </c>
      <c r="C1771">
        <f>'Data Entry'!C1772</f>
        <v>0</v>
      </c>
      <c r="D1771">
        <f>'Data Entry'!M1772</f>
        <v>0</v>
      </c>
      <c r="E1771">
        <f>'Data Entry'!N1772</f>
        <v>0</v>
      </c>
      <c r="F1771">
        <f>'Data Entry'!O1772</f>
        <v>0</v>
      </c>
      <c r="G1771">
        <f>'Data Entry'!P1772</f>
        <v>0</v>
      </c>
      <c r="H1771">
        <f>'Data Entry'!Q1772</f>
        <v>0</v>
      </c>
      <c r="I1771">
        <f>'Data Entry'!R1772</f>
        <v>0</v>
      </c>
      <c r="J1771">
        <f t="shared" si="308"/>
        <v>0</v>
      </c>
      <c r="K1771" s="1">
        <f>SUMIFS('I want to cry'!C$2:C$2000,'I want to cry'!$A$2:$A$2000,$B1771,'I want to cry'!$B$2:$B$2000,$C1771)</f>
        <v>0</v>
      </c>
      <c r="L1771" s="1">
        <f>SUMIFS('I want to cry'!D$2:D$2000,'I want to cry'!$A$2:$A$2000,$B1771,'I want to cry'!$B$2:$B$2000,$C1771)</f>
        <v>0</v>
      </c>
      <c r="M1771" s="1">
        <f>SUMIFS('I want to cry'!E$2:E$2000,'I want to cry'!$A$2:$A$2000,$B1771,'I want to cry'!$B$2:$B$2000,$C1771)</f>
        <v>0</v>
      </c>
      <c r="N1771" s="1">
        <f t="shared" si="309"/>
        <v>0</v>
      </c>
      <c r="O1771" s="1">
        <f t="shared" si="310"/>
        <v>0</v>
      </c>
      <c r="P1771" s="1">
        <f t="shared" si="311"/>
        <v>0</v>
      </c>
      <c r="Q1771" s="1">
        <f>SUMIF('I have a blue banner'!A$2:A$2000,D1771,'I have a blue banner'!L$2:L$2000)</f>
        <v>0</v>
      </c>
      <c r="R1771" s="1">
        <f>SUMIF('I have a blue banner'!A$2:A$2000,F1771,'I have a blue banner'!L$2:L$2000)</f>
        <v>0</v>
      </c>
      <c r="S1771" s="1">
        <f>SUMIF('I have a blue banner'!A$2:A$2000,I1771,'I have a blue banner'!L$2:L$2000)</f>
        <v>0</v>
      </c>
      <c r="T1771" s="1">
        <f>SUMIF('I wanna go biking'!A$2:A$1000,D1771,'I wanna go biking'!D$2:D$2000)</f>
        <v>0</v>
      </c>
      <c r="U1771" s="1">
        <f>SUMIF('I wanna go biking'!A$2:A$2000,F1771,'I wanna go biking'!D$2:D$2000)</f>
        <v>0</v>
      </c>
      <c r="V1771" s="1">
        <f>SUMIF('I wanna go biking'!A$2:A$2000,H1771,'I wanna go biking'!D$2:D$2000)</f>
        <v>0</v>
      </c>
      <c r="W1771">
        <f t="shared" si="312"/>
        <v>0</v>
      </c>
      <c r="X1771">
        <f t="shared" si="313"/>
        <v>0</v>
      </c>
      <c r="Y1771">
        <f t="shared" si="314"/>
        <v>0</v>
      </c>
      <c r="Z1771">
        <f t="shared" si="315"/>
        <v>0</v>
      </c>
      <c r="AA1771">
        <f t="shared" si="316"/>
        <v>0</v>
      </c>
      <c r="AB1771">
        <f t="shared" si="317"/>
        <v>0</v>
      </c>
      <c r="AC1771" s="25">
        <f t="shared" si="318"/>
        <v>0</v>
      </c>
    </row>
    <row r="1772" spans="1:29">
      <c r="A1772">
        <f>'Data Entry'!A1773</f>
        <v>0</v>
      </c>
      <c r="B1772">
        <f>'Data Entry'!B1773</f>
        <v>0</v>
      </c>
      <c r="C1772">
        <f>'Data Entry'!C1773</f>
        <v>0</v>
      </c>
      <c r="D1772">
        <f>'Data Entry'!M1773</f>
        <v>0</v>
      </c>
      <c r="E1772">
        <f>'Data Entry'!N1773</f>
        <v>0</v>
      </c>
      <c r="F1772">
        <f>'Data Entry'!O1773</f>
        <v>0</v>
      </c>
      <c r="G1772">
        <f>'Data Entry'!P1773</f>
        <v>0</v>
      </c>
      <c r="H1772">
        <f>'Data Entry'!Q1773</f>
        <v>0</v>
      </c>
      <c r="I1772">
        <f>'Data Entry'!R1773</f>
        <v>0</v>
      </c>
      <c r="J1772">
        <f t="shared" si="308"/>
        <v>0</v>
      </c>
      <c r="K1772" s="1">
        <f>SUMIFS('I want to cry'!C$2:C$2000,'I want to cry'!$A$2:$A$2000,$B1772,'I want to cry'!$B$2:$B$2000,$C1772)</f>
        <v>0</v>
      </c>
      <c r="L1772" s="1">
        <f>SUMIFS('I want to cry'!D$2:D$2000,'I want to cry'!$A$2:$A$2000,$B1772,'I want to cry'!$B$2:$B$2000,$C1772)</f>
        <v>0</v>
      </c>
      <c r="M1772" s="1">
        <f>SUMIFS('I want to cry'!E$2:E$2000,'I want to cry'!$A$2:$A$2000,$B1772,'I want to cry'!$B$2:$B$2000,$C1772)</f>
        <v>0</v>
      </c>
      <c r="N1772" s="1">
        <f t="shared" si="309"/>
        <v>0</v>
      </c>
      <c r="O1772" s="1">
        <f t="shared" si="310"/>
        <v>0</v>
      </c>
      <c r="P1772" s="1">
        <f t="shared" si="311"/>
        <v>0</v>
      </c>
      <c r="Q1772" s="1">
        <f>SUMIF('I have a blue banner'!A$2:A$2000,D1772,'I have a blue banner'!L$2:L$2000)</f>
        <v>0</v>
      </c>
      <c r="R1772" s="1">
        <f>SUMIF('I have a blue banner'!A$2:A$2000,F1772,'I have a blue banner'!L$2:L$2000)</f>
        <v>0</v>
      </c>
      <c r="S1772" s="1">
        <f>SUMIF('I have a blue banner'!A$2:A$2000,I1772,'I have a blue banner'!L$2:L$2000)</f>
        <v>0</v>
      </c>
      <c r="T1772" s="1">
        <f>SUMIF('I wanna go biking'!A$2:A$1000,D1772,'I wanna go biking'!D$2:D$2000)</f>
        <v>0</v>
      </c>
      <c r="U1772" s="1">
        <f>SUMIF('I wanna go biking'!A$2:A$2000,F1772,'I wanna go biking'!D$2:D$2000)</f>
        <v>0</v>
      </c>
      <c r="V1772" s="1">
        <f>SUMIF('I wanna go biking'!A$2:A$2000,H1772,'I wanna go biking'!D$2:D$2000)</f>
        <v>0</v>
      </c>
      <c r="W1772">
        <f t="shared" si="312"/>
        <v>0</v>
      </c>
      <c r="X1772">
        <f t="shared" si="313"/>
        <v>0</v>
      </c>
      <c r="Y1772">
        <f t="shared" si="314"/>
        <v>0</v>
      </c>
      <c r="Z1772">
        <f t="shared" si="315"/>
        <v>0</v>
      </c>
      <c r="AA1772">
        <f t="shared" si="316"/>
        <v>0</v>
      </c>
      <c r="AB1772">
        <f t="shared" si="317"/>
        <v>0</v>
      </c>
      <c r="AC1772" s="25">
        <f t="shared" si="318"/>
        <v>0</v>
      </c>
    </row>
    <row r="1773" spans="1:29">
      <c r="A1773">
        <f>'Data Entry'!A1774</f>
        <v>0</v>
      </c>
      <c r="B1773">
        <f>'Data Entry'!B1774</f>
        <v>0</v>
      </c>
      <c r="C1773">
        <f>'Data Entry'!C1774</f>
        <v>0</v>
      </c>
      <c r="D1773">
        <f>'Data Entry'!M1774</f>
        <v>0</v>
      </c>
      <c r="E1773">
        <f>'Data Entry'!N1774</f>
        <v>0</v>
      </c>
      <c r="F1773">
        <f>'Data Entry'!O1774</f>
        <v>0</v>
      </c>
      <c r="G1773">
        <f>'Data Entry'!P1774</f>
        <v>0</v>
      </c>
      <c r="H1773">
        <f>'Data Entry'!Q1774</f>
        <v>0</v>
      </c>
      <c r="I1773">
        <f>'Data Entry'!R1774</f>
        <v>0</v>
      </c>
      <c r="J1773">
        <f t="shared" si="308"/>
        <v>0</v>
      </c>
      <c r="K1773" s="1">
        <f>SUMIFS('I want to cry'!C$2:C$2000,'I want to cry'!$A$2:$A$2000,$B1773,'I want to cry'!$B$2:$B$2000,$C1773)</f>
        <v>0</v>
      </c>
      <c r="L1773" s="1">
        <f>SUMIFS('I want to cry'!D$2:D$2000,'I want to cry'!$A$2:$A$2000,$B1773,'I want to cry'!$B$2:$B$2000,$C1773)</f>
        <v>0</v>
      </c>
      <c r="M1773" s="1">
        <f>SUMIFS('I want to cry'!E$2:E$2000,'I want to cry'!$A$2:$A$2000,$B1773,'I want to cry'!$B$2:$B$2000,$C1773)</f>
        <v>0</v>
      </c>
      <c r="N1773" s="1">
        <f t="shared" si="309"/>
        <v>0</v>
      </c>
      <c r="O1773" s="1">
        <f t="shared" si="310"/>
        <v>0</v>
      </c>
      <c r="P1773" s="1">
        <f t="shared" si="311"/>
        <v>0</v>
      </c>
      <c r="Q1773" s="1">
        <f>SUMIF('I have a blue banner'!A$2:A$2000,D1773,'I have a blue banner'!L$2:L$2000)</f>
        <v>0</v>
      </c>
      <c r="R1773" s="1">
        <f>SUMIF('I have a blue banner'!A$2:A$2000,F1773,'I have a blue banner'!L$2:L$2000)</f>
        <v>0</v>
      </c>
      <c r="S1773" s="1">
        <f>SUMIF('I have a blue banner'!A$2:A$2000,I1773,'I have a blue banner'!L$2:L$2000)</f>
        <v>0</v>
      </c>
      <c r="T1773" s="1">
        <f>SUMIF('I wanna go biking'!A$2:A$1000,D1773,'I wanna go biking'!D$2:D$2000)</f>
        <v>0</v>
      </c>
      <c r="U1773" s="1">
        <f>SUMIF('I wanna go biking'!A$2:A$2000,F1773,'I wanna go biking'!D$2:D$2000)</f>
        <v>0</v>
      </c>
      <c r="V1773" s="1">
        <f>SUMIF('I wanna go biking'!A$2:A$2000,H1773,'I wanna go biking'!D$2:D$2000)</f>
        <v>0</v>
      </c>
      <c r="W1773">
        <f t="shared" si="312"/>
        <v>0</v>
      </c>
      <c r="X1773">
        <f t="shared" si="313"/>
        <v>0</v>
      </c>
      <c r="Y1773">
        <f t="shared" si="314"/>
        <v>0</v>
      </c>
      <c r="Z1773">
        <f t="shared" si="315"/>
        <v>0</v>
      </c>
      <c r="AA1773">
        <f t="shared" si="316"/>
        <v>0</v>
      </c>
      <c r="AB1773">
        <f t="shared" si="317"/>
        <v>0</v>
      </c>
      <c r="AC1773" s="25">
        <f t="shared" si="318"/>
        <v>0</v>
      </c>
    </row>
    <row r="1774" spans="1:29">
      <c r="A1774">
        <f>'Data Entry'!A1775</f>
        <v>0</v>
      </c>
      <c r="B1774">
        <f>'Data Entry'!B1775</f>
        <v>0</v>
      </c>
      <c r="C1774">
        <f>'Data Entry'!C1775</f>
        <v>0</v>
      </c>
      <c r="D1774">
        <f>'Data Entry'!M1775</f>
        <v>0</v>
      </c>
      <c r="E1774">
        <f>'Data Entry'!N1775</f>
        <v>0</v>
      </c>
      <c r="F1774">
        <f>'Data Entry'!O1775</f>
        <v>0</v>
      </c>
      <c r="G1774">
        <f>'Data Entry'!P1775</f>
        <v>0</v>
      </c>
      <c r="H1774">
        <f>'Data Entry'!Q1775</f>
        <v>0</v>
      </c>
      <c r="I1774">
        <f>'Data Entry'!R1775</f>
        <v>0</v>
      </c>
      <c r="J1774">
        <f t="shared" si="308"/>
        <v>0</v>
      </c>
      <c r="K1774" s="1">
        <f>SUMIFS('I want to cry'!C$2:C$2000,'I want to cry'!$A$2:$A$2000,$B1774,'I want to cry'!$B$2:$B$2000,$C1774)</f>
        <v>0</v>
      </c>
      <c r="L1774" s="1">
        <f>SUMIFS('I want to cry'!D$2:D$2000,'I want to cry'!$A$2:$A$2000,$B1774,'I want to cry'!$B$2:$B$2000,$C1774)</f>
        <v>0</v>
      </c>
      <c r="M1774" s="1">
        <f>SUMIFS('I want to cry'!E$2:E$2000,'I want to cry'!$A$2:$A$2000,$B1774,'I want to cry'!$B$2:$B$2000,$C1774)</f>
        <v>0</v>
      </c>
      <c r="N1774" s="1">
        <f t="shared" si="309"/>
        <v>0</v>
      </c>
      <c r="O1774" s="1">
        <f t="shared" si="310"/>
        <v>0</v>
      </c>
      <c r="P1774" s="1">
        <f t="shared" si="311"/>
        <v>0</v>
      </c>
      <c r="Q1774" s="1">
        <f>SUMIF('I have a blue banner'!A$2:A$2000,D1774,'I have a blue banner'!L$2:L$2000)</f>
        <v>0</v>
      </c>
      <c r="R1774" s="1">
        <f>SUMIF('I have a blue banner'!A$2:A$2000,F1774,'I have a blue banner'!L$2:L$2000)</f>
        <v>0</v>
      </c>
      <c r="S1774" s="1">
        <f>SUMIF('I have a blue banner'!A$2:A$2000,I1774,'I have a blue banner'!L$2:L$2000)</f>
        <v>0</v>
      </c>
      <c r="T1774" s="1">
        <f>SUMIF('I wanna go biking'!A$2:A$1000,D1774,'I wanna go biking'!D$2:D$2000)</f>
        <v>0</v>
      </c>
      <c r="U1774" s="1">
        <f>SUMIF('I wanna go biking'!A$2:A$2000,F1774,'I wanna go biking'!D$2:D$2000)</f>
        <v>0</v>
      </c>
      <c r="V1774" s="1">
        <f>SUMIF('I wanna go biking'!A$2:A$2000,H1774,'I wanna go biking'!D$2:D$2000)</f>
        <v>0</v>
      </c>
      <c r="W1774">
        <f t="shared" si="312"/>
        <v>0</v>
      </c>
      <c r="X1774">
        <f t="shared" si="313"/>
        <v>0</v>
      </c>
      <c r="Y1774">
        <f t="shared" si="314"/>
        <v>0</v>
      </c>
      <c r="Z1774">
        <f t="shared" si="315"/>
        <v>0</v>
      </c>
      <c r="AA1774">
        <f t="shared" si="316"/>
        <v>0</v>
      </c>
      <c r="AB1774">
        <f t="shared" si="317"/>
        <v>0</v>
      </c>
      <c r="AC1774" s="25">
        <f t="shared" si="318"/>
        <v>0</v>
      </c>
    </row>
    <row r="1775" spans="1:29">
      <c r="A1775">
        <f>'Data Entry'!A1776</f>
        <v>0</v>
      </c>
      <c r="B1775">
        <f>'Data Entry'!B1776</f>
        <v>0</v>
      </c>
      <c r="C1775">
        <f>'Data Entry'!C1776</f>
        <v>0</v>
      </c>
      <c r="D1775">
        <f>'Data Entry'!M1776</f>
        <v>0</v>
      </c>
      <c r="E1775">
        <f>'Data Entry'!N1776</f>
        <v>0</v>
      </c>
      <c r="F1775">
        <f>'Data Entry'!O1776</f>
        <v>0</v>
      </c>
      <c r="G1775">
        <f>'Data Entry'!P1776</f>
        <v>0</v>
      </c>
      <c r="H1775">
        <f>'Data Entry'!Q1776</f>
        <v>0</v>
      </c>
      <c r="I1775">
        <f>'Data Entry'!R1776</f>
        <v>0</v>
      </c>
      <c r="J1775">
        <f t="shared" si="308"/>
        <v>0</v>
      </c>
      <c r="K1775" s="1">
        <f>SUMIFS('I want to cry'!C$2:C$2000,'I want to cry'!$A$2:$A$2000,$B1775,'I want to cry'!$B$2:$B$2000,$C1775)</f>
        <v>0</v>
      </c>
      <c r="L1775" s="1">
        <f>SUMIFS('I want to cry'!D$2:D$2000,'I want to cry'!$A$2:$A$2000,$B1775,'I want to cry'!$B$2:$B$2000,$C1775)</f>
        <v>0</v>
      </c>
      <c r="M1775" s="1">
        <f>SUMIFS('I want to cry'!E$2:E$2000,'I want to cry'!$A$2:$A$2000,$B1775,'I want to cry'!$B$2:$B$2000,$C1775)</f>
        <v>0</v>
      </c>
      <c r="N1775" s="1">
        <f t="shared" si="309"/>
        <v>0</v>
      </c>
      <c r="O1775" s="1">
        <f t="shared" si="310"/>
        <v>0</v>
      </c>
      <c r="P1775" s="1">
        <f t="shared" si="311"/>
        <v>0</v>
      </c>
      <c r="Q1775" s="1">
        <f>SUMIF('I have a blue banner'!A$2:A$2000,D1775,'I have a blue banner'!L$2:L$2000)</f>
        <v>0</v>
      </c>
      <c r="R1775" s="1">
        <f>SUMIF('I have a blue banner'!A$2:A$2000,F1775,'I have a blue banner'!L$2:L$2000)</f>
        <v>0</v>
      </c>
      <c r="S1775" s="1">
        <f>SUMIF('I have a blue banner'!A$2:A$2000,I1775,'I have a blue banner'!L$2:L$2000)</f>
        <v>0</v>
      </c>
      <c r="T1775" s="1">
        <f>SUMIF('I wanna go biking'!A$2:A$1000,D1775,'I wanna go biking'!D$2:D$2000)</f>
        <v>0</v>
      </c>
      <c r="U1775" s="1">
        <f>SUMIF('I wanna go biking'!A$2:A$2000,F1775,'I wanna go biking'!D$2:D$2000)</f>
        <v>0</v>
      </c>
      <c r="V1775" s="1">
        <f>SUMIF('I wanna go biking'!A$2:A$2000,H1775,'I wanna go biking'!D$2:D$2000)</f>
        <v>0</v>
      </c>
      <c r="W1775">
        <f t="shared" si="312"/>
        <v>0</v>
      </c>
      <c r="X1775">
        <f t="shared" si="313"/>
        <v>0</v>
      </c>
      <c r="Y1775">
        <f t="shared" si="314"/>
        <v>0</v>
      </c>
      <c r="Z1775">
        <f t="shared" si="315"/>
        <v>0</v>
      </c>
      <c r="AA1775">
        <f t="shared" si="316"/>
        <v>0</v>
      </c>
      <c r="AB1775">
        <f t="shared" si="317"/>
        <v>0</v>
      </c>
      <c r="AC1775" s="25">
        <f t="shared" si="318"/>
        <v>0</v>
      </c>
    </row>
    <row r="1776" spans="1:29">
      <c r="A1776">
        <f>'Data Entry'!A1777</f>
        <v>0</v>
      </c>
      <c r="B1776">
        <f>'Data Entry'!B1777</f>
        <v>0</v>
      </c>
      <c r="C1776">
        <f>'Data Entry'!C1777</f>
        <v>0</v>
      </c>
      <c r="D1776">
        <f>'Data Entry'!M1777</f>
        <v>0</v>
      </c>
      <c r="E1776">
        <f>'Data Entry'!N1777</f>
        <v>0</v>
      </c>
      <c r="F1776">
        <f>'Data Entry'!O1777</f>
        <v>0</v>
      </c>
      <c r="G1776">
        <f>'Data Entry'!P1777</f>
        <v>0</v>
      </c>
      <c r="H1776">
        <f>'Data Entry'!Q1777</f>
        <v>0</v>
      </c>
      <c r="I1776">
        <f>'Data Entry'!R1777</f>
        <v>0</v>
      </c>
      <c r="J1776">
        <f t="shared" si="308"/>
        <v>0</v>
      </c>
      <c r="K1776" s="1">
        <f>SUMIFS('I want to cry'!C$2:C$2000,'I want to cry'!$A$2:$A$2000,$B1776,'I want to cry'!$B$2:$B$2000,$C1776)</f>
        <v>0</v>
      </c>
      <c r="L1776" s="1">
        <f>SUMIFS('I want to cry'!D$2:D$2000,'I want to cry'!$A$2:$A$2000,$B1776,'I want to cry'!$B$2:$B$2000,$C1776)</f>
        <v>0</v>
      </c>
      <c r="M1776" s="1">
        <f>SUMIFS('I want to cry'!E$2:E$2000,'I want to cry'!$A$2:$A$2000,$B1776,'I want to cry'!$B$2:$B$2000,$C1776)</f>
        <v>0</v>
      </c>
      <c r="N1776" s="1">
        <f t="shared" si="309"/>
        <v>0</v>
      </c>
      <c r="O1776" s="1">
        <f t="shared" si="310"/>
        <v>0</v>
      </c>
      <c r="P1776" s="1">
        <f t="shared" si="311"/>
        <v>0</v>
      </c>
      <c r="Q1776" s="1">
        <f>SUMIF('I have a blue banner'!A$2:A$2000,D1776,'I have a blue banner'!L$2:L$2000)</f>
        <v>0</v>
      </c>
      <c r="R1776" s="1">
        <f>SUMIF('I have a blue banner'!A$2:A$2000,F1776,'I have a blue banner'!L$2:L$2000)</f>
        <v>0</v>
      </c>
      <c r="S1776" s="1">
        <f>SUMIF('I have a blue banner'!A$2:A$2000,I1776,'I have a blue banner'!L$2:L$2000)</f>
        <v>0</v>
      </c>
      <c r="T1776" s="1">
        <f>SUMIF('I wanna go biking'!A$2:A$1000,D1776,'I wanna go biking'!D$2:D$2000)</f>
        <v>0</v>
      </c>
      <c r="U1776" s="1">
        <f>SUMIF('I wanna go biking'!A$2:A$2000,F1776,'I wanna go biking'!D$2:D$2000)</f>
        <v>0</v>
      </c>
      <c r="V1776" s="1">
        <f>SUMIF('I wanna go biking'!A$2:A$2000,H1776,'I wanna go biking'!D$2:D$2000)</f>
        <v>0</v>
      </c>
      <c r="W1776">
        <f t="shared" si="312"/>
        <v>0</v>
      </c>
      <c r="X1776">
        <f t="shared" si="313"/>
        <v>0</v>
      </c>
      <c r="Y1776">
        <f t="shared" si="314"/>
        <v>0</v>
      </c>
      <c r="Z1776">
        <f t="shared" si="315"/>
        <v>0</v>
      </c>
      <c r="AA1776">
        <f t="shared" si="316"/>
        <v>0</v>
      </c>
      <c r="AB1776">
        <f t="shared" si="317"/>
        <v>0</v>
      </c>
      <c r="AC1776" s="25">
        <f t="shared" si="318"/>
        <v>0</v>
      </c>
    </row>
    <row r="1777" spans="1:29">
      <c r="A1777">
        <f>'Data Entry'!A1778</f>
        <v>0</v>
      </c>
      <c r="B1777">
        <f>'Data Entry'!B1778</f>
        <v>0</v>
      </c>
      <c r="C1777">
        <f>'Data Entry'!C1778</f>
        <v>0</v>
      </c>
      <c r="D1777">
        <f>'Data Entry'!M1778</f>
        <v>0</v>
      </c>
      <c r="E1777">
        <f>'Data Entry'!N1778</f>
        <v>0</v>
      </c>
      <c r="F1777">
        <f>'Data Entry'!O1778</f>
        <v>0</v>
      </c>
      <c r="G1777">
        <f>'Data Entry'!P1778</f>
        <v>0</v>
      </c>
      <c r="H1777">
        <f>'Data Entry'!Q1778</f>
        <v>0</v>
      </c>
      <c r="I1777">
        <f>'Data Entry'!R1778</f>
        <v>0</v>
      </c>
      <c r="J1777">
        <f t="shared" si="308"/>
        <v>0</v>
      </c>
      <c r="K1777" s="1">
        <f>SUMIFS('I want to cry'!C$2:C$2000,'I want to cry'!$A$2:$A$2000,$B1777,'I want to cry'!$B$2:$B$2000,$C1777)</f>
        <v>0</v>
      </c>
      <c r="L1777" s="1">
        <f>SUMIFS('I want to cry'!D$2:D$2000,'I want to cry'!$A$2:$A$2000,$B1777,'I want to cry'!$B$2:$B$2000,$C1777)</f>
        <v>0</v>
      </c>
      <c r="M1777" s="1">
        <f>SUMIFS('I want to cry'!E$2:E$2000,'I want to cry'!$A$2:$A$2000,$B1777,'I want to cry'!$B$2:$B$2000,$C1777)</f>
        <v>0</v>
      </c>
      <c r="N1777" s="1">
        <f t="shared" si="309"/>
        <v>0</v>
      </c>
      <c r="O1777" s="1">
        <f t="shared" si="310"/>
        <v>0</v>
      </c>
      <c r="P1777" s="1">
        <f t="shared" si="311"/>
        <v>0</v>
      </c>
      <c r="Q1777" s="1">
        <f>SUMIF('I have a blue banner'!A$2:A$2000,D1777,'I have a blue banner'!L$2:L$2000)</f>
        <v>0</v>
      </c>
      <c r="R1777" s="1">
        <f>SUMIF('I have a blue banner'!A$2:A$2000,F1777,'I have a blue banner'!L$2:L$2000)</f>
        <v>0</v>
      </c>
      <c r="S1777" s="1">
        <f>SUMIF('I have a blue banner'!A$2:A$2000,I1777,'I have a blue banner'!L$2:L$2000)</f>
        <v>0</v>
      </c>
      <c r="T1777" s="1">
        <f>SUMIF('I wanna go biking'!A$2:A$1000,D1777,'I wanna go biking'!D$2:D$2000)</f>
        <v>0</v>
      </c>
      <c r="U1777" s="1">
        <f>SUMIF('I wanna go biking'!A$2:A$2000,F1777,'I wanna go biking'!D$2:D$2000)</f>
        <v>0</v>
      </c>
      <c r="V1777" s="1">
        <f>SUMIF('I wanna go biking'!A$2:A$2000,H1777,'I wanna go biking'!D$2:D$2000)</f>
        <v>0</v>
      </c>
      <c r="W1777">
        <f t="shared" si="312"/>
        <v>0</v>
      </c>
      <c r="X1777">
        <f t="shared" si="313"/>
        <v>0</v>
      </c>
      <c r="Y1777">
        <f t="shared" si="314"/>
        <v>0</v>
      </c>
      <c r="Z1777">
        <f t="shared" si="315"/>
        <v>0</v>
      </c>
      <c r="AA1777">
        <f t="shared" si="316"/>
        <v>0</v>
      </c>
      <c r="AB1777">
        <f t="shared" si="317"/>
        <v>0</v>
      </c>
      <c r="AC1777" s="25">
        <f t="shared" si="318"/>
        <v>0</v>
      </c>
    </row>
    <row r="1778" spans="1:29">
      <c r="A1778">
        <f>'Data Entry'!A1779</f>
        <v>0</v>
      </c>
      <c r="B1778">
        <f>'Data Entry'!B1779</f>
        <v>0</v>
      </c>
      <c r="C1778">
        <f>'Data Entry'!C1779</f>
        <v>0</v>
      </c>
      <c r="D1778">
        <f>'Data Entry'!M1779</f>
        <v>0</v>
      </c>
      <c r="E1778">
        <f>'Data Entry'!N1779</f>
        <v>0</v>
      </c>
      <c r="F1778">
        <f>'Data Entry'!O1779</f>
        <v>0</v>
      </c>
      <c r="G1778">
        <f>'Data Entry'!P1779</f>
        <v>0</v>
      </c>
      <c r="H1778">
        <f>'Data Entry'!Q1779</f>
        <v>0</v>
      </c>
      <c r="I1778">
        <f>'Data Entry'!R1779</f>
        <v>0</v>
      </c>
      <c r="J1778">
        <f t="shared" si="308"/>
        <v>0</v>
      </c>
      <c r="K1778" s="1">
        <f>SUMIFS('I want to cry'!C$2:C$2000,'I want to cry'!$A$2:$A$2000,$B1778,'I want to cry'!$B$2:$B$2000,$C1778)</f>
        <v>0</v>
      </c>
      <c r="L1778" s="1">
        <f>SUMIFS('I want to cry'!D$2:D$2000,'I want to cry'!$A$2:$A$2000,$B1778,'I want to cry'!$B$2:$B$2000,$C1778)</f>
        <v>0</v>
      </c>
      <c r="M1778" s="1">
        <f>SUMIFS('I want to cry'!E$2:E$2000,'I want to cry'!$A$2:$A$2000,$B1778,'I want to cry'!$B$2:$B$2000,$C1778)</f>
        <v>0</v>
      </c>
      <c r="N1778" s="1">
        <f t="shared" si="309"/>
        <v>0</v>
      </c>
      <c r="O1778" s="1">
        <f t="shared" si="310"/>
        <v>0</v>
      </c>
      <c r="P1778" s="1">
        <f t="shared" si="311"/>
        <v>0</v>
      </c>
      <c r="Q1778" s="1">
        <f>SUMIF('I have a blue banner'!A$2:A$2000,D1778,'I have a blue banner'!L$2:L$2000)</f>
        <v>0</v>
      </c>
      <c r="R1778" s="1">
        <f>SUMIF('I have a blue banner'!A$2:A$2000,F1778,'I have a blue banner'!L$2:L$2000)</f>
        <v>0</v>
      </c>
      <c r="S1778" s="1">
        <f>SUMIF('I have a blue banner'!A$2:A$2000,I1778,'I have a blue banner'!L$2:L$2000)</f>
        <v>0</v>
      </c>
      <c r="T1778" s="1">
        <f>SUMIF('I wanna go biking'!A$2:A$1000,D1778,'I wanna go biking'!D$2:D$2000)</f>
        <v>0</v>
      </c>
      <c r="U1778" s="1">
        <f>SUMIF('I wanna go biking'!A$2:A$2000,F1778,'I wanna go biking'!D$2:D$2000)</f>
        <v>0</v>
      </c>
      <c r="V1778" s="1">
        <f>SUMIF('I wanna go biking'!A$2:A$2000,H1778,'I wanna go biking'!D$2:D$2000)</f>
        <v>0</v>
      </c>
      <c r="W1778">
        <f t="shared" si="312"/>
        <v>0</v>
      </c>
      <c r="X1778">
        <f t="shared" si="313"/>
        <v>0</v>
      </c>
      <c r="Y1778">
        <f t="shared" si="314"/>
        <v>0</v>
      </c>
      <c r="Z1778">
        <f t="shared" si="315"/>
        <v>0</v>
      </c>
      <c r="AA1778">
        <f t="shared" si="316"/>
        <v>0</v>
      </c>
      <c r="AB1778">
        <f t="shared" si="317"/>
        <v>0</v>
      </c>
      <c r="AC1778" s="25">
        <f t="shared" si="318"/>
        <v>0</v>
      </c>
    </row>
    <row r="1779" spans="1:29">
      <c r="A1779">
        <f>'Data Entry'!A1780</f>
        <v>0</v>
      </c>
      <c r="B1779">
        <f>'Data Entry'!B1780</f>
        <v>0</v>
      </c>
      <c r="C1779">
        <f>'Data Entry'!C1780</f>
        <v>0</v>
      </c>
      <c r="D1779">
        <f>'Data Entry'!M1780</f>
        <v>0</v>
      </c>
      <c r="E1779">
        <f>'Data Entry'!N1780</f>
        <v>0</v>
      </c>
      <c r="F1779">
        <f>'Data Entry'!O1780</f>
        <v>0</v>
      </c>
      <c r="G1779">
        <f>'Data Entry'!P1780</f>
        <v>0</v>
      </c>
      <c r="H1779">
        <f>'Data Entry'!Q1780</f>
        <v>0</v>
      </c>
      <c r="I1779">
        <f>'Data Entry'!R1780</f>
        <v>0</v>
      </c>
      <c r="J1779">
        <f t="shared" si="308"/>
        <v>0</v>
      </c>
      <c r="K1779" s="1">
        <f>SUMIFS('I want to cry'!C$2:C$2000,'I want to cry'!$A$2:$A$2000,$B1779,'I want to cry'!$B$2:$B$2000,$C1779)</f>
        <v>0</v>
      </c>
      <c r="L1779" s="1">
        <f>SUMIFS('I want to cry'!D$2:D$2000,'I want to cry'!$A$2:$A$2000,$B1779,'I want to cry'!$B$2:$B$2000,$C1779)</f>
        <v>0</v>
      </c>
      <c r="M1779" s="1">
        <f>SUMIFS('I want to cry'!E$2:E$2000,'I want to cry'!$A$2:$A$2000,$B1779,'I want to cry'!$B$2:$B$2000,$C1779)</f>
        <v>0</v>
      </c>
      <c r="N1779" s="1">
        <f t="shared" si="309"/>
        <v>0</v>
      </c>
      <c r="O1779" s="1">
        <f t="shared" si="310"/>
        <v>0</v>
      </c>
      <c r="P1779" s="1">
        <f t="shared" si="311"/>
        <v>0</v>
      </c>
      <c r="Q1779" s="1">
        <f>SUMIF('I have a blue banner'!A$2:A$2000,D1779,'I have a blue banner'!L$2:L$2000)</f>
        <v>0</v>
      </c>
      <c r="R1779" s="1">
        <f>SUMIF('I have a blue banner'!A$2:A$2000,F1779,'I have a blue banner'!L$2:L$2000)</f>
        <v>0</v>
      </c>
      <c r="S1779" s="1">
        <f>SUMIF('I have a blue banner'!A$2:A$2000,I1779,'I have a blue banner'!L$2:L$2000)</f>
        <v>0</v>
      </c>
      <c r="T1779" s="1">
        <f>SUMIF('I wanna go biking'!A$2:A$1000,D1779,'I wanna go biking'!D$2:D$2000)</f>
        <v>0</v>
      </c>
      <c r="U1779" s="1">
        <f>SUMIF('I wanna go biking'!A$2:A$2000,F1779,'I wanna go biking'!D$2:D$2000)</f>
        <v>0</v>
      </c>
      <c r="V1779" s="1">
        <f>SUMIF('I wanna go biking'!A$2:A$2000,H1779,'I wanna go biking'!D$2:D$2000)</f>
        <v>0</v>
      </c>
      <c r="W1779">
        <f t="shared" si="312"/>
        <v>0</v>
      </c>
      <c r="X1779">
        <f t="shared" si="313"/>
        <v>0</v>
      </c>
      <c r="Y1779">
        <f t="shared" si="314"/>
        <v>0</v>
      </c>
      <c r="Z1779">
        <f t="shared" si="315"/>
        <v>0</v>
      </c>
      <c r="AA1779">
        <f t="shared" si="316"/>
        <v>0</v>
      </c>
      <c r="AB1779">
        <f t="shared" si="317"/>
        <v>0</v>
      </c>
      <c r="AC1779" s="25">
        <f t="shared" si="318"/>
        <v>0</v>
      </c>
    </row>
    <row r="1780" spans="1:29">
      <c r="A1780">
        <f>'Data Entry'!A1781</f>
        <v>0</v>
      </c>
      <c r="B1780">
        <f>'Data Entry'!B1781</f>
        <v>0</v>
      </c>
      <c r="C1780">
        <f>'Data Entry'!C1781</f>
        <v>0</v>
      </c>
      <c r="D1780">
        <f>'Data Entry'!M1781</f>
        <v>0</v>
      </c>
      <c r="E1780">
        <f>'Data Entry'!N1781</f>
        <v>0</v>
      </c>
      <c r="F1780">
        <f>'Data Entry'!O1781</f>
        <v>0</v>
      </c>
      <c r="G1780">
        <f>'Data Entry'!P1781</f>
        <v>0</v>
      </c>
      <c r="H1780">
        <f>'Data Entry'!Q1781</f>
        <v>0</v>
      </c>
      <c r="I1780">
        <f>'Data Entry'!R1781</f>
        <v>0</v>
      </c>
      <c r="J1780">
        <f t="shared" si="308"/>
        <v>0</v>
      </c>
      <c r="K1780" s="1">
        <f>SUMIFS('I want to cry'!C$2:C$2000,'I want to cry'!$A$2:$A$2000,$B1780,'I want to cry'!$B$2:$B$2000,$C1780)</f>
        <v>0</v>
      </c>
      <c r="L1780" s="1">
        <f>SUMIFS('I want to cry'!D$2:D$2000,'I want to cry'!$A$2:$A$2000,$B1780,'I want to cry'!$B$2:$B$2000,$C1780)</f>
        <v>0</v>
      </c>
      <c r="M1780" s="1">
        <f>SUMIFS('I want to cry'!E$2:E$2000,'I want to cry'!$A$2:$A$2000,$B1780,'I want to cry'!$B$2:$B$2000,$C1780)</f>
        <v>0</v>
      </c>
      <c r="N1780" s="1">
        <f t="shared" si="309"/>
        <v>0</v>
      </c>
      <c r="O1780" s="1">
        <f t="shared" si="310"/>
        <v>0</v>
      </c>
      <c r="P1780" s="1">
        <f t="shared" si="311"/>
        <v>0</v>
      </c>
      <c r="Q1780" s="1">
        <f>SUMIF('I have a blue banner'!A$2:A$2000,D1780,'I have a blue banner'!L$2:L$2000)</f>
        <v>0</v>
      </c>
      <c r="R1780" s="1">
        <f>SUMIF('I have a blue banner'!A$2:A$2000,F1780,'I have a blue banner'!L$2:L$2000)</f>
        <v>0</v>
      </c>
      <c r="S1780" s="1">
        <f>SUMIF('I have a blue banner'!A$2:A$2000,I1780,'I have a blue banner'!L$2:L$2000)</f>
        <v>0</v>
      </c>
      <c r="T1780" s="1">
        <f>SUMIF('I wanna go biking'!A$2:A$1000,D1780,'I wanna go biking'!D$2:D$2000)</f>
        <v>0</v>
      </c>
      <c r="U1780" s="1">
        <f>SUMIF('I wanna go biking'!A$2:A$2000,F1780,'I wanna go biking'!D$2:D$2000)</f>
        <v>0</v>
      </c>
      <c r="V1780" s="1">
        <f>SUMIF('I wanna go biking'!A$2:A$2000,H1780,'I wanna go biking'!D$2:D$2000)</f>
        <v>0</v>
      </c>
      <c r="W1780">
        <f t="shared" si="312"/>
        <v>0</v>
      </c>
      <c r="X1780">
        <f t="shared" si="313"/>
        <v>0</v>
      </c>
      <c r="Y1780">
        <f t="shared" si="314"/>
        <v>0</v>
      </c>
      <c r="Z1780">
        <f t="shared" si="315"/>
        <v>0</v>
      </c>
      <c r="AA1780">
        <f t="shared" si="316"/>
        <v>0</v>
      </c>
      <c r="AB1780">
        <f t="shared" si="317"/>
        <v>0</v>
      </c>
      <c r="AC1780" s="25">
        <f t="shared" si="318"/>
        <v>0</v>
      </c>
    </row>
    <row r="1781" spans="1:29">
      <c r="A1781">
        <f>'Data Entry'!A1782</f>
        <v>0</v>
      </c>
      <c r="B1781">
        <f>'Data Entry'!B1782</f>
        <v>0</v>
      </c>
      <c r="C1781">
        <f>'Data Entry'!C1782</f>
        <v>0</v>
      </c>
      <c r="D1781">
        <f>'Data Entry'!M1782</f>
        <v>0</v>
      </c>
      <c r="E1781">
        <f>'Data Entry'!N1782</f>
        <v>0</v>
      </c>
      <c r="F1781">
        <f>'Data Entry'!O1782</f>
        <v>0</v>
      </c>
      <c r="G1781">
        <f>'Data Entry'!P1782</f>
        <v>0</v>
      </c>
      <c r="H1781">
        <f>'Data Entry'!Q1782</f>
        <v>0</v>
      </c>
      <c r="I1781">
        <f>'Data Entry'!R1782</f>
        <v>0</v>
      </c>
      <c r="J1781">
        <f t="shared" si="308"/>
        <v>0</v>
      </c>
      <c r="K1781" s="1">
        <f>SUMIFS('I want to cry'!C$2:C$2000,'I want to cry'!$A$2:$A$2000,$B1781,'I want to cry'!$B$2:$B$2000,$C1781)</f>
        <v>0</v>
      </c>
      <c r="L1781" s="1">
        <f>SUMIFS('I want to cry'!D$2:D$2000,'I want to cry'!$A$2:$A$2000,$B1781,'I want to cry'!$B$2:$B$2000,$C1781)</f>
        <v>0</v>
      </c>
      <c r="M1781" s="1">
        <f>SUMIFS('I want to cry'!E$2:E$2000,'I want to cry'!$A$2:$A$2000,$B1781,'I want to cry'!$B$2:$B$2000,$C1781)</f>
        <v>0</v>
      </c>
      <c r="N1781" s="1">
        <f t="shared" si="309"/>
        <v>0</v>
      </c>
      <c r="O1781" s="1">
        <f t="shared" si="310"/>
        <v>0</v>
      </c>
      <c r="P1781" s="1">
        <f t="shared" si="311"/>
        <v>0</v>
      </c>
      <c r="Q1781" s="1">
        <f>SUMIF('I have a blue banner'!A$2:A$2000,D1781,'I have a blue banner'!L$2:L$2000)</f>
        <v>0</v>
      </c>
      <c r="R1781" s="1">
        <f>SUMIF('I have a blue banner'!A$2:A$2000,F1781,'I have a blue banner'!L$2:L$2000)</f>
        <v>0</v>
      </c>
      <c r="S1781" s="1">
        <f>SUMIF('I have a blue banner'!A$2:A$2000,I1781,'I have a blue banner'!L$2:L$2000)</f>
        <v>0</v>
      </c>
      <c r="T1781" s="1">
        <f>SUMIF('I wanna go biking'!A$2:A$1000,D1781,'I wanna go biking'!D$2:D$2000)</f>
        <v>0</v>
      </c>
      <c r="U1781" s="1">
        <f>SUMIF('I wanna go biking'!A$2:A$2000,F1781,'I wanna go biking'!D$2:D$2000)</f>
        <v>0</v>
      </c>
      <c r="V1781" s="1">
        <f>SUMIF('I wanna go biking'!A$2:A$2000,H1781,'I wanna go biking'!D$2:D$2000)</f>
        <v>0</v>
      </c>
      <c r="W1781">
        <f t="shared" si="312"/>
        <v>0</v>
      </c>
      <c r="X1781">
        <f t="shared" si="313"/>
        <v>0</v>
      </c>
      <c r="Y1781">
        <f t="shared" si="314"/>
        <v>0</v>
      </c>
      <c r="Z1781">
        <f t="shared" si="315"/>
        <v>0</v>
      </c>
      <c r="AA1781">
        <f t="shared" si="316"/>
        <v>0</v>
      </c>
      <c r="AB1781">
        <f t="shared" si="317"/>
        <v>0</v>
      </c>
      <c r="AC1781" s="25">
        <f t="shared" si="318"/>
        <v>0</v>
      </c>
    </row>
    <row r="1782" spans="1:29">
      <c r="A1782">
        <f>'Data Entry'!A1783</f>
        <v>0</v>
      </c>
      <c r="B1782">
        <f>'Data Entry'!B1783</f>
        <v>0</v>
      </c>
      <c r="C1782">
        <f>'Data Entry'!C1783</f>
        <v>0</v>
      </c>
      <c r="D1782">
        <f>'Data Entry'!M1783</f>
        <v>0</v>
      </c>
      <c r="E1782">
        <f>'Data Entry'!N1783</f>
        <v>0</v>
      </c>
      <c r="F1782">
        <f>'Data Entry'!O1783</f>
        <v>0</v>
      </c>
      <c r="G1782">
        <f>'Data Entry'!P1783</f>
        <v>0</v>
      </c>
      <c r="H1782">
        <f>'Data Entry'!Q1783</f>
        <v>0</v>
      </c>
      <c r="I1782">
        <f>'Data Entry'!R1783</f>
        <v>0</v>
      </c>
      <c r="J1782">
        <f t="shared" si="308"/>
        <v>0</v>
      </c>
      <c r="K1782" s="1">
        <f>SUMIFS('I want to cry'!C$2:C$2000,'I want to cry'!$A$2:$A$2000,$B1782,'I want to cry'!$B$2:$B$2000,$C1782)</f>
        <v>0</v>
      </c>
      <c r="L1782" s="1">
        <f>SUMIFS('I want to cry'!D$2:D$2000,'I want to cry'!$A$2:$A$2000,$B1782,'I want to cry'!$B$2:$B$2000,$C1782)</f>
        <v>0</v>
      </c>
      <c r="M1782" s="1">
        <f>SUMIFS('I want to cry'!E$2:E$2000,'I want to cry'!$A$2:$A$2000,$B1782,'I want to cry'!$B$2:$B$2000,$C1782)</f>
        <v>0</v>
      </c>
      <c r="N1782" s="1">
        <f t="shared" si="309"/>
        <v>0</v>
      </c>
      <c r="O1782" s="1">
        <f t="shared" si="310"/>
        <v>0</v>
      </c>
      <c r="P1782" s="1">
        <f t="shared" si="311"/>
        <v>0</v>
      </c>
      <c r="Q1782" s="1">
        <f>SUMIF('I have a blue banner'!A$2:A$2000,D1782,'I have a blue banner'!L$2:L$2000)</f>
        <v>0</v>
      </c>
      <c r="R1782" s="1">
        <f>SUMIF('I have a blue banner'!A$2:A$2000,F1782,'I have a blue banner'!L$2:L$2000)</f>
        <v>0</v>
      </c>
      <c r="S1782" s="1">
        <f>SUMIF('I have a blue banner'!A$2:A$2000,I1782,'I have a blue banner'!L$2:L$2000)</f>
        <v>0</v>
      </c>
      <c r="T1782" s="1">
        <f>SUMIF('I wanna go biking'!A$2:A$1000,D1782,'I wanna go biking'!D$2:D$2000)</f>
        <v>0</v>
      </c>
      <c r="U1782" s="1">
        <f>SUMIF('I wanna go biking'!A$2:A$2000,F1782,'I wanna go biking'!D$2:D$2000)</f>
        <v>0</v>
      </c>
      <c r="V1782" s="1">
        <f>SUMIF('I wanna go biking'!A$2:A$2000,H1782,'I wanna go biking'!D$2:D$2000)</f>
        <v>0</v>
      </c>
      <c r="W1782">
        <f t="shared" si="312"/>
        <v>0</v>
      </c>
      <c r="X1782">
        <f t="shared" si="313"/>
        <v>0</v>
      </c>
      <c r="Y1782">
        <f t="shared" si="314"/>
        <v>0</v>
      </c>
      <c r="Z1782">
        <f t="shared" si="315"/>
        <v>0</v>
      </c>
      <c r="AA1782">
        <f t="shared" si="316"/>
        <v>0</v>
      </c>
      <c r="AB1782">
        <f t="shared" si="317"/>
        <v>0</v>
      </c>
      <c r="AC1782" s="25">
        <f t="shared" si="318"/>
        <v>0</v>
      </c>
    </row>
    <row r="1783" spans="1:29">
      <c r="A1783">
        <f>'Data Entry'!A1784</f>
        <v>0</v>
      </c>
      <c r="B1783">
        <f>'Data Entry'!B1784</f>
        <v>0</v>
      </c>
      <c r="C1783">
        <f>'Data Entry'!C1784</f>
        <v>0</v>
      </c>
      <c r="D1783">
        <f>'Data Entry'!M1784</f>
        <v>0</v>
      </c>
      <c r="E1783">
        <f>'Data Entry'!N1784</f>
        <v>0</v>
      </c>
      <c r="F1783">
        <f>'Data Entry'!O1784</f>
        <v>0</v>
      </c>
      <c r="G1783">
        <f>'Data Entry'!P1784</f>
        <v>0</v>
      </c>
      <c r="H1783">
        <f>'Data Entry'!Q1784</f>
        <v>0</v>
      </c>
      <c r="I1783">
        <f>'Data Entry'!R1784</f>
        <v>0</v>
      </c>
      <c r="J1783">
        <f t="shared" si="308"/>
        <v>0</v>
      </c>
      <c r="K1783" s="1">
        <f>SUMIFS('I want to cry'!C$2:C$2000,'I want to cry'!$A$2:$A$2000,$B1783,'I want to cry'!$B$2:$B$2000,$C1783)</f>
        <v>0</v>
      </c>
      <c r="L1783" s="1">
        <f>SUMIFS('I want to cry'!D$2:D$2000,'I want to cry'!$A$2:$A$2000,$B1783,'I want to cry'!$B$2:$B$2000,$C1783)</f>
        <v>0</v>
      </c>
      <c r="M1783" s="1">
        <f>SUMIFS('I want to cry'!E$2:E$2000,'I want to cry'!$A$2:$A$2000,$B1783,'I want to cry'!$B$2:$B$2000,$C1783)</f>
        <v>0</v>
      </c>
      <c r="N1783" s="1">
        <f t="shared" si="309"/>
        <v>0</v>
      </c>
      <c r="O1783" s="1">
        <f t="shared" si="310"/>
        <v>0</v>
      </c>
      <c r="P1783" s="1">
        <f t="shared" si="311"/>
        <v>0</v>
      </c>
      <c r="Q1783" s="1">
        <f>SUMIF('I have a blue banner'!A$2:A$2000,D1783,'I have a blue banner'!L$2:L$2000)</f>
        <v>0</v>
      </c>
      <c r="R1783" s="1">
        <f>SUMIF('I have a blue banner'!A$2:A$2000,F1783,'I have a blue banner'!L$2:L$2000)</f>
        <v>0</v>
      </c>
      <c r="S1783" s="1">
        <f>SUMIF('I have a blue banner'!A$2:A$2000,I1783,'I have a blue banner'!L$2:L$2000)</f>
        <v>0</v>
      </c>
      <c r="T1783" s="1">
        <f>SUMIF('I wanna go biking'!A$2:A$1000,D1783,'I wanna go biking'!D$2:D$2000)</f>
        <v>0</v>
      </c>
      <c r="U1783" s="1">
        <f>SUMIF('I wanna go biking'!A$2:A$2000,F1783,'I wanna go biking'!D$2:D$2000)</f>
        <v>0</v>
      </c>
      <c r="V1783" s="1">
        <f>SUMIF('I wanna go biking'!A$2:A$2000,H1783,'I wanna go biking'!D$2:D$2000)</f>
        <v>0</v>
      </c>
      <c r="W1783">
        <f t="shared" si="312"/>
        <v>0</v>
      </c>
      <c r="X1783">
        <f t="shared" si="313"/>
        <v>0</v>
      </c>
      <c r="Y1783">
        <f t="shared" si="314"/>
        <v>0</v>
      </c>
      <c r="Z1783">
        <f t="shared" si="315"/>
        <v>0</v>
      </c>
      <c r="AA1783">
        <f t="shared" si="316"/>
        <v>0</v>
      </c>
      <c r="AB1783">
        <f t="shared" si="317"/>
        <v>0</v>
      </c>
      <c r="AC1783" s="25">
        <f t="shared" si="318"/>
        <v>0</v>
      </c>
    </row>
    <row r="1784" spans="1:29">
      <c r="A1784">
        <f>'Data Entry'!A1785</f>
        <v>0</v>
      </c>
      <c r="B1784">
        <f>'Data Entry'!B1785</f>
        <v>0</v>
      </c>
      <c r="C1784">
        <f>'Data Entry'!C1785</f>
        <v>0</v>
      </c>
      <c r="D1784">
        <f>'Data Entry'!M1785</f>
        <v>0</v>
      </c>
      <c r="E1784">
        <f>'Data Entry'!N1785</f>
        <v>0</v>
      </c>
      <c r="F1784">
        <f>'Data Entry'!O1785</f>
        <v>0</v>
      </c>
      <c r="G1784">
        <f>'Data Entry'!P1785</f>
        <v>0</v>
      </c>
      <c r="H1784">
        <f>'Data Entry'!Q1785</f>
        <v>0</v>
      </c>
      <c r="I1784">
        <f>'Data Entry'!R1785</f>
        <v>0</v>
      </c>
      <c r="J1784">
        <f t="shared" si="308"/>
        <v>0</v>
      </c>
      <c r="K1784" s="1">
        <f>SUMIFS('I want to cry'!C$2:C$2000,'I want to cry'!$A$2:$A$2000,$B1784,'I want to cry'!$B$2:$B$2000,$C1784)</f>
        <v>0</v>
      </c>
      <c r="L1784" s="1">
        <f>SUMIFS('I want to cry'!D$2:D$2000,'I want to cry'!$A$2:$A$2000,$B1784,'I want to cry'!$B$2:$B$2000,$C1784)</f>
        <v>0</v>
      </c>
      <c r="M1784" s="1">
        <f>SUMIFS('I want to cry'!E$2:E$2000,'I want to cry'!$A$2:$A$2000,$B1784,'I want to cry'!$B$2:$B$2000,$C1784)</f>
        <v>0</v>
      </c>
      <c r="N1784" s="1">
        <f t="shared" si="309"/>
        <v>0</v>
      </c>
      <c r="O1784" s="1">
        <f t="shared" si="310"/>
        <v>0</v>
      </c>
      <c r="P1784" s="1">
        <f t="shared" si="311"/>
        <v>0</v>
      </c>
      <c r="Q1784" s="1">
        <f>SUMIF('I have a blue banner'!A$2:A$2000,D1784,'I have a blue banner'!L$2:L$2000)</f>
        <v>0</v>
      </c>
      <c r="R1784" s="1">
        <f>SUMIF('I have a blue banner'!A$2:A$2000,F1784,'I have a blue banner'!L$2:L$2000)</f>
        <v>0</v>
      </c>
      <c r="S1784" s="1">
        <f>SUMIF('I have a blue banner'!A$2:A$2000,I1784,'I have a blue banner'!L$2:L$2000)</f>
        <v>0</v>
      </c>
      <c r="T1784" s="1">
        <f>SUMIF('I wanna go biking'!A$2:A$1000,D1784,'I wanna go biking'!D$2:D$2000)</f>
        <v>0</v>
      </c>
      <c r="U1784" s="1">
        <f>SUMIF('I wanna go biking'!A$2:A$2000,F1784,'I wanna go biking'!D$2:D$2000)</f>
        <v>0</v>
      </c>
      <c r="V1784" s="1">
        <f>SUMIF('I wanna go biking'!A$2:A$2000,H1784,'I wanna go biking'!D$2:D$2000)</f>
        <v>0</v>
      </c>
      <c r="W1784">
        <f t="shared" si="312"/>
        <v>0</v>
      </c>
      <c r="X1784">
        <f t="shared" si="313"/>
        <v>0</v>
      </c>
      <c r="Y1784">
        <f t="shared" si="314"/>
        <v>0</v>
      </c>
      <c r="Z1784">
        <f t="shared" si="315"/>
        <v>0</v>
      </c>
      <c r="AA1784">
        <f t="shared" si="316"/>
        <v>0</v>
      </c>
      <c r="AB1784">
        <f t="shared" si="317"/>
        <v>0</v>
      </c>
      <c r="AC1784" s="25">
        <f t="shared" si="318"/>
        <v>0</v>
      </c>
    </row>
    <row r="1785" spans="1:29">
      <c r="A1785">
        <f>'Data Entry'!A1786</f>
        <v>0</v>
      </c>
      <c r="B1785">
        <f>'Data Entry'!B1786</f>
        <v>0</v>
      </c>
      <c r="C1785">
        <f>'Data Entry'!C1786</f>
        <v>0</v>
      </c>
      <c r="D1785">
        <f>'Data Entry'!M1786</f>
        <v>0</v>
      </c>
      <c r="E1785">
        <f>'Data Entry'!N1786</f>
        <v>0</v>
      </c>
      <c r="F1785">
        <f>'Data Entry'!O1786</f>
        <v>0</v>
      </c>
      <c r="G1785">
        <f>'Data Entry'!P1786</f>
        <v>0</v>
      </c>
      <c r="H1785">
        <f>'Data Entry'!Q1786</f>
        <v>0</v>
      </c>
      <c r="I1785">
        <f>'Data Entry'!R1786</f>
        <v>0</v>
      </c>
      <c r="J1785">
        <f t="shared" si="308"/>
        <v>0</v>
      </c>
      <c r="K1785" s="1">
        <f>SUMIFS('I want to cry'!C$2:C$2000,'I want to cry'!$A$2:$A$2000,$B1785,'I want to cry'!$B$2:$B$2000,$C1785)</f>
        <v>0</v>
      </c>
      <c r="L1785" s="1">
        <f>SUMIFS('I want to cry'!D$2:D$2000,'I want to cry'!$A$2:$A$2000,$B1785,'I want to cry'!$B$2:$B$2000,$C1785)</f>
        <v>0</v>
      </c>
      <c r="M1785" s="1">
        <f>SUMIFS('I want to cry'!E$2:E$2000,'I want to cry'!$A$2:$A$2000,$B1785,'I want to cry'!$B$2:$B$2000,$C1785)</f>
        <v>0</v>
      </c>
      <c r="N1785" s="1">
        <f t="shared" si="309"/>
        <v>0</v>
      </c>
      <c r="O1785" s="1">
        <f t="shared" si="310"/>
        <v>0</v>
      </c>
      <c r="P1785" s="1">
        <f t="shared" si="311"/>
        <v>0</v>
      </c>
      <c r="Q1785" s="1">
        <f>SUMIF('I have a blue banner'!A$2:A$2000,D1785,'I have a blue banner'!L$2:L$2000)</f>
        <v>0</v>
      </c>
      <c r="R1785" s="1">
        <f>SUMIF('I have a blue banner'!A$2:A$2000,F1785,'I have a blue banner'!L$2:L$2000)</f>
        <v>0</v>
      </c>
      <c r="S1785" s="1">
        <f>SUMIF('I have a blue banner'!A$2:A$2000,I1785,'I have a blue banner'!L$2:L$2000)</f>
        <v>0</v>
      </c>
      <c r="T1785" s="1">
        <f>SUMIF('I wanna go biking'!A$2:A$1000,D1785,'I wanna go biking'!D$2:D$2000)</f>
        <v>0</v>
      </c>
      <c r="U1785" s="1">
        <f>SUMIF('I wanna go biking'!A$2:A$2000,F1785,'I wanna go biking'!D$2:D$2000)</f>
        <v>0</v>
      </c>
      <c r="V1785" s="1">
        <f>SUMIF('I wanna go biking'!A$2:A$2000,H1785,'I wanna go biking'!D$2:D$2000)</f>
        <v>0</v>
      </c>
      <c r="W1785">
        <f t="shared" si="312"/>
        <v>0</v>
      </c>
      <c r="X1785">
        <f t="shared" si="313"/>
        <v>0</v>
      </c>
      <c r="Y1785">
        <f t="shared" si="314"/>
        <v>0</v>
      </c>
      <c r="Z1785">
        <f t="shared" si="315"/>
        <v>0</v>
      </c>
      <c r="AA1785">
        <f t="shared" si="316"/>
        <v>0</v>
      </c>
      <c r="AB1785">
        <f t="shared" si="317"/>
        <v>0</v>
      </c>
      <c r="AC1785" s="25">
        <f t="shared" si="318"/>
        <v>0</v>
      </c>
    </row>
    <row r="1786" spans="1:29">
      <c r="A1786">
        <f>'Data Entry'!A1787</f>
        <v>0</v>
      </c>
      <c r="B1786">
        <f>'Data Entry'!B1787</f>
        <v>0</v>
      </c>
      <c r="C1786">
        <f>'Data Entry'!C1787</f>
        <v>0</v>
      </c>
      <c r="D1786">
        <f>'Data Entry'!M1787</f>
        <v>0</v>
      </c>
      <c r="E1786">
        <f>'Data Entry'!N1787</f>
        <v>0</v>
      </c>
      <c r="F1786">
        <f>'Data Entry'!O1787</f>
        <v>0</v>
      </c>
      <c r="G1786">
        <f>'Data Entry'!P1787</f>
        <v>0</v>
      </c>
      <c r="H1786">
        <f>'Data Entry'!Q1787</f>
        <v>0</v>
      </c>
      <c r="I1786">
        <f>'Data Entry'!R1787</f>
        <v>0</v>
      </c>
      <c r="J1786">
        <f t="shared" si="308"/>
        <v>0</v>
      </c>
      <c r="K1786" s="1">
        <f>SUMIFS('I want to cry'!C$2:C$2000,'I want to cry'!$A$2:$A$2000,$B1786,'I want to cry'!$B$2:$B$2000,$C1786)</f>
        <v>0</v>
      </c>
      <c r="L1786" s="1">
        <f>SUMIFS('I want to cry'!D$2:D$2000,'I want to cry'!$A$2:$A$2000,$B1786,'I want to cry'!$B$2:$B$2000,$C1786)</f>
        <v>0</v>
      </c>
      <c r="M1786" s="1">
        <f>SUMIFS('I want to cry'!E$2:E$2000,'I want to cry'!$A$2:$A$2000,$B1786,'I want to cry'!$B$2:$B$2000,$C1786)</f>
        <v>0</v>
      </c>
      <c r="N1786" s="1">
        <f t="shared" si="309"/>
        <v>0</v>
      </c>
      <c r="O1786" s="1">
        <f t="shared" si="310"/>
        <v>0</v>
      </c>
      <c r="P1786" s="1">
        <f t="shared" si="311"/>
        <v>0</v>
      </c>
      <c r="Q1786" s="1">
        <f>SUMIF('I have a blue banner'!A$2:A$2000,D1786,'I have a blue banner'!L$2:L$2000)</f>
        <v>0</v>
      </c>
      <c r="R1786" s="1">
        <f>SUMIF('I have a blue banner'!A$2:A$2000,F1786,'I have a blue banner'!L$2:L$2000)</f>
        <v>0</v>
      </c>
      <c r="S1786" s="1">
        <f>SUMIF('I have a blue banner'!A$2:A$2000,I1786,'I have a blue banner'!L$2:L$2000)</f>
        <v>0</v>
      </c>
      <c r="T1786" s="1">
        <f>SUMIF('I wanna go biking'!A$2:A$1000,D1786,'I wanna go biking'!D$2:D$2000)</f>
        <v>0</v>
      </c>
      <c r="U1786" s="1">
        <f>SUMIF('I wanna go biking'!A$2:A$2000,F1786,'I wanna go biking'!D$2:D$2000)</f>
        <v>0</v>
      </c>
      <c r="V1786" s="1">
        <f>SUMIF('I wanna go biking'!A$2:A$2000,H1786,'I wanna go biking'!D$2:D$2000)</f>
        <v>0</v>
      </c>
      <c r="W1786">
        <f t="shared" si="312"/>
        <v>0</v>
      </c>
      <c r="X1786">
        <f t="shared" si="313"/>
        <v>0</v>
      </c>
      <c r="Y1786">
        <f t="shared" si="314"/>
        <v>0</v>
      </c>
      <c r="Z1786">
        <f t="shared" si="315"/>
        <v>0</v>
      </c>
      <c r="AA1786">
        <f t="shared" si="316"/>
        <v>0</v>
      </c>
      <c r="AB1786">
        <f t="shared" si="317"/>
        <v>0</v>
      </c>
      <c r="AC1786" s="25">
        <f t="shared" si="318"/>
        <v>0</v>
      </c>
    </row>
    <row r="1787" spans="1:29">
      <c r="A1787">
        <f>'Data Entry'!A1788</f>
        <v>0</v>
      </c>
      <c r="B1787">
        <f>'Data Entry'!B1788</f>
        <v>0</v>
      </c>
      <c r="C1787">
        <f>'Data Entry'!C1788</f>
        <v>0</v>
      </c>
      <c r="D1787">
        <f>'Data Entry'!M1788</f>
        <v>0</v>
      </c>
      <c r="E1787">
        <f>'Data Entry'!N1788</f>
        <v>0</v>
      </c>
      <c r="F1787">
        <f>'Data Entry'!O1788</f>
        <v>0</v>
      </c>
      <c r="G1787">
        <f>'Data Entry'!P1788</f>
        <v>0</v>
      </c>
      <c r="H1787">
        <f>'Data Entry'!Q1788</f>
        <v>0</v>
      </c>
      <c r="I1787">
        <f>'Data Entry'!R1788</f>
        <v>0</v>
      </c>
      <c r="J1787">
        <f t="shared" si="308"/>
        <v>0</v>
      </c>
      <c r="K1787" s="1">
        <f>SUMIFS('I want to cry'!C$2:C$2000,'I want to cry'!$A$2:$A$2000,$B1787,'I want to cry'!$B$2:$B$2000,$C1787)</f>
        <v>0</v>
      </c>
      <c r="L1787" s="1">
        <f>SUMIFS('I want to cry'!D$2:D$2000,'I want to cry'!$A$2:$A$2000,$B1787,'I want to cry'!$B$2:$B$2000,$C1787)</f>
        <v>0</v>
      </c>
      <c r="M1787" s="1">
        <f>SUMIFS('I want to cry'!E$2:E$2000,'I want to cry'!$A$2:$A$2000,$B1787,'I want to cry'!$B$2:$B$2000,$C1787)</f>
        <v>0</v>
      </c>
      <c r="N1787" s="1">
        <f t="shared" si="309"/>
        <v>0</v>
      </c>
      <c r="O1787" s="1">
        <f t="shared" si="310"/>
        <v>0</v>
      </c>
      <c r="P1787" s="1">
        <f t="shared" si="311"/>
        <v>0</v>
      </c>
      <c r="Q1787" s="1">
        <f>SUMIF('I have a blue banner'!A$2:A$2000,D1787,'I have a blue banner'!L$2:L$2000)</f>
        <v>0</v>
      </c>
      <c r="R1787" s="1">
        <f>SUMIF('I have a blue banner'!A$2:A$2000,F1787,'I have a blue banner'!L$2:L$2000)</f>
        <v>0</v>
      </c>
      <c r="S1787" s="1">
        <f>SUMIF('I have a blue banner'!A$2:A$2000,I1787,'I have a blue banner'!L$2:L$2000)</f>
        <v>0</v>
      </c>
      <c r="T1787" s="1">
        <f>SUMIF('I wanna go biking'!A$2:A$1000,D1787,'I wanna go biking'!D$2:D$2000)</f>
        <v>0</v>
      </c>
      <c r="U1787" s="1">
        <f>SUMIF('I wanna go biking'!A$2:A$2000,F1787,'I wanna go biking'!D$2:D$2000)</f>
        <v>0</v>
      </c>
      <c r="V1787" s="1">
        <f>SUMIF('I wanna go biking'!A$2:A$2000,H1787,'I wanna go biking'!D$2:D$2000)</f>
        <v>0</v>
      </c>
      <c r="W1787">
        <f t="shared" si="312"/>
        <v>0</v>
      </c>
      <c r="X1787">
        <f t="shared" si="313"/>
        <v>0</v>
      </c>
      <c r="Y1787">
        <f t="shared" si="314"/>
        <v>0</v>
      </c>
      <c r="Z1787">
        <f t="shared" si="315"/>
        <v>0</v>
      </c>
      <c r="AA1787">
        <f t="shared" si="316"/>
        <v>0</v>
      </c>
      <c r="AB1787">
        <f t="shared" si="317"/>
        <v>0</v>
      </c>
      <c r="AC1787" s="25">
        <f t="shared" si="318"/>
        <v>0</v>
      </c>
    </row>
    <row r="1788" spans="1:29">
      <c r="A1788">
        <f>'Data Entry'!A1789</f>
        <v>0</v>
      </c>
      <c r="B1788">
        <f>'Data Entry'!B1789</f>
        <v>0</v>
      </c>
      <c r="C1788">
        <f>'Data Entry'!C1789</f>
        <v>0</v>
      </c>
      <c r="D1788">
        <f>'Data Entry'!M1789</f>
        <v>0</v>
      </c>
      <c r="E1788">
        <f>'Data Entry'!N1789</f>
        <v>0</v>
      </c>
      <c r="F1788">
        <f>'Data Entry'!O1789</f>
        <v>0</v>
      </c>
      <c r="G1788">
        <f>'Data Entry'!P1789</f>
        <v>0</v>
      </c>
      <c r="H1788">
        <f>'Data Entry'!Q1789</f>
        <v>0</v>
      </c>
      <c r="I1788">
        <f>'Data Entry'!R1789</f>
        <v>0</v>
      </c>
      <c r="J1788">
        <f t="shared" si="308"/>
        <v>0</v>
      </c>
      <c r="K1788" s="1">
        <f>SUMIFS('I want to cry'!C$2:C$2000,'I want to cry'!$A$2:$A$2000,$B1788,'I want to cry'!$B$2:$B$2000,$C1788)</f>
        <v>0</v>
      </c>
      <c r="L1788" s="1">
        <f>SUMIFS('I want to cry'!D$2:D$2000,'I want to cry'!$A$2:$A$2000,$B1788,'I want to cry'!$B$2:$B$2000,$C1788)</f>
        <v>0</v>
      </c>
      <c r="M1788" s="1">
        <f>SUMIFS('I want to cry'!E$2:E$2000,'I want to cry'!$A$2:$A$2000,$B1788,'I want to cry'!$B$2:$B$2000,$C1788)</f>
        <v>0</v>
      </c>
      <c r="N1788" s="1">
        <f t="shared" si="309"/>
        <v>0</v>
      </c>
      <c r="O1788" s="1">
        <f t="shared" si="310"/>
        <v>0</v>
      </c>
      <c r="P1788" s="1">
        <f t="shared" si="311"/>
        <v>0</v>
      </c>
      <c r="Q1788" s="1">
        <f>SUMIF('I have a blue banner'!A$2:A$2000,D1788,'I have a blue banner'!L$2:L$2000)</f>
        <v>0</v>
      </c>
      <c r="R1788" s="1">
        <f>SUMIF('I have a blue banner'!A$2:A$2000,F1788,'I have a blue banner'!L$2:L$2000)</f>
        <v>0</v>
      </c>
      <c r="S1788" s="1">
        <f>SUMIF('I have a blue banner'!A$2:A$2000,I1788,'I have a blue banner'!L$2:L$2000)</f>
        <v>0</v>
      </c>
      <c r="T1788" s="1">
        <f>SUMIF('I wanna go biking'!A$2:A$1000,D1788,'I wanna go biking'!D$2:D$2000)</f>
        <v>0</v>
      </c>
      <c r="U1788" s="1">
        <f>SUMIF('I wanna go biking'!A$2:A$2000,F1788,'I wanna go biking'!D$2:D$2000)</f>
        <v>0</v>
      </c>
      <c r="V1788" s="1">
        <f>SUMIF('I wanna go biking'!A$2:A$2000,H1788,'I wanna go biking'!D$2:D$2000)</f>
        <v>0</v>
      </c>
      <c r="W1788">
        <f t="shared" si="312"/>
        <v>0</v>
      </c>
      <c r="X1788">
        <f t="shared" si="313"/>
        <v>0</v>
      </c>
      <c r="Y1788">
        <f t="shared" si="314"/>
        <v>0</v>
      </c>
      <c r="Z1788">
        <f t="shared" si="315"/>
        <v>0</v>
      </c>
      <c r="AA1788">
        <f t="shared" si="316"/>
        <v>0</v>
      </c>
      <c r="AB1788">
        <f t="shared" si="317"/>
        <v>0</v>
      </c>
      <c r="AC1788" s="25">
        <f t="shared" si="318"/>
        <v>0</v>
      </c>
    </row>
    <row r="1789" spans="1:29">
      <c r="A1789">
        <f>'Data Entry'!A1790</f>
        <v>0</v>
      </c>
      <c r="B1789">
        <f>'Data Entry'!B1790</f>
        <v>0</v>
      </c>
      <c r="C1789">
        <f>'Data Entry'!C1790</f>
        <v>0</v>
      </c>
      <c r="D1789">
        <f>'Data Entry'!M1790</f>
        <v>0</v>
      </c>
      <c r="E1789">
        <f>'Data Entry'!N1790</f>
        <v>0</v>
      </c>
      <c r="F1789">
        <f>'Data Entry'!O1790</f>
        <v>0</v>
      </c>
      <c r="G1789">
        <f>'Data Entry'!P1790</f>
        <v>0</v>
      </c>
      <c r="H1789">
        <f>'Data Entry'!Q1790</f>
        <v>0</v>
      </c>
      <c r="I1789">
        <f>'Data Entry'!R1790</f>
        <v>0</v>
      </c>
      <c r="J1789">
        <f t="shared" si="308"/>
        <v>0</v>
      </c>
      <c r="K1789" s="1">
        <f>SUMIFS('I want to cry'!C$2:C$2000,'I want to cry'!$A$2:$A$2000,$B1789,'I want to cry'!$B$2:$B$2000,$C1789)</f>
        <v>0</v>
      </c>
      <c r="L1789" s="1">
        <f>SUMIFS('I want to cry'!D$2:D$2000,'I want to cry'!$A$2:$A$2000,$B1789,'I want to cry'!$B$2:$B$2000,$C1789)</f>
        <v>0</v>
      </c>
      <c r="M1789" s="1">
        <f>SUMIFS('I want to cry'!E$2:E$2000,'I want to cry'!$A$2:$A$2000,$B1789,'I want to cry'!$B$2:$B$2000,$C1789)</f>
        <v>0</v>
      </c>
      <c r="N1789" s="1">
        <f t="shared" si="309"/>
        <v>0</v>
      </c>
      <c r="O1789" s="1">
        <f t="shared" si="310"/>
        <v>0</v>
      </c>
      <c r="P1789" s="1">
        <f t="shared" si="311"/>
        <v>0</v>
      </c>
      <c r="Q1789" s="1">
        <f>SUMIF('I have a blue banner'!A$2:A$2000,D1789,'I have a blue banner'!L$2:L$2000)</f>
        <v>0</v>
      </c>
      <c r="R1789" s="1">
        <f>SUMIF('I have a blue banner'!A$2:A$2000,F1789,'I have a blue banner'!L$2:L$2000)</f>
        <v>0</v>
      </c>
      <c r="S1789" s="1">
        <f>SUMIF('I have a blue banner'!A$2:A$2000,I1789,'I have a blue banner'!L$2:L$2000)</f>
        <v>0</v>
      </c>
      <c r="T1789" s="1">
        <f>SUMIF('I wanna go biking'!A$2:A$1000,D1789,'I wanna go biking'!D$2:D$2000)</f>
        <v>0</v>
      </c>
      <c r="U1789" s="1">
        <f>SUMIF('I wanna go biking'!A$2:A$2000,F1789,'I wanna go biking'!D$2:D$2000)</f>
        <v>0</v>
      </c>
      <c r="V1789" s="1">
        <f>SUMIF('I wanna go biking'!A$2:A$2000,H1789,'I wanna go biking'!D$2:D$2000)</f>
        <v>0</v>
      </c>
      <c r="W1789">
        <f t="shared" si="312"/>
        <v>0</v>
      </c>
      <c r="X1789">
        <f t="shared" si="313"/>
        <v>0</v>
      </c>
      <c r="Y1789">
        <f t="shared" si="314"/>
        <v>0</v>
      </c>
      <c r="Z1789">
        <f t="shared" si="315"/>
        <v>0</v>
      </c>
      <c r="AA1789">
        <f t="shared" si="316"/>
        <v>0</v>
      </c>
      <c r="AB1789">
        <f t="shared" si="317"/>
        <v>0</v>
      </c>
      <c r="AC1789" s="25">
        <f t="shared" si="318"/>
        <v>0</v>
      </c>
    </row>
    <row r="1790" spans="1:29">
      <c r="A1790">
        <f>'Data Entry'!A1791</f>
        <v>0</v>
      </c>
      <c r="B1790">
        <f>'Data Entry'!B1791</f>
        <v>0</v>
      </c>
      <c r="C1790">
        <f>'Data Entry'!C1791</f>
        <v>0</v>
      </c>
      <c r="D1790">
        <f>'Data Entry'!M1791</f>
        <v>0</v>
      </c>
      <c r="E1790">
        <f>'Data Entry'!N1791</f>
        <v>0</v>
      </c>
      <c r="F1790">
        <f>'Data Entry'!O1791</f>
        <v>0</v>
      </c>
      <c r="G1790">
        <f>'Data Entry'!P1791</f>
        <v>0</v>
      </c>
      <c r="H1790">
        <f>'Data Entry'!Q1791</f>
        <v>0</v>
      </c>
      <c r="I1790">
        <f>'Data Entry'!R1791</f>
        <v>0</v>
      </c>
      <c r="J1790">
        <f t="shared" si="308"/>
        <v>0</v>
      </c>
      <c r="K1790" s="1">
        <f>SUMIFS('I want to cry'!C$2:C$2000,'I want to cry'!$A$2:$A$2000,$B1790,'I want to cry'!$B$2:$B$2000,$C1790)</f>
        <v>0</v>
      </c>
      <c r="L1790" s="1">
        <f>SUMIFS('I want to cry'!D$2:D$2000,'I want to cry'!$A$2:$A$2000,$B1790,'I want to cry'!$B$2:$B$2000,$C1790)</f>
        <v>0</v>
      </c>
      <c r="M1790" s="1">
        <f>SUMIFS('I want to cry'!E$2:E$2000,'I want to cry'!$A$2:$A$2000,$B1790,'I want to cry'!$B$2:$B$2000,$C1790)</f>
        <v>0</v>
      </c>
      <c r="N1790" s="1">
        <f t="shared" si="309"/>
        <v>0</v>
      </c>
      <c r="O1790" s="1">
        <f t="shared" si="310"/>
        <v>0</v>
      </c>
      <c r="P1790" s="1">
        <f t="shared" si="311"/>
        <v>0</v>
      </c>
      <c r="Q1790" s="1">
        <f>SUMIF('I have a blue banner'!A$2:A$2000,D1790,'I have a blue banner'!L$2:L$2000)</f>
        <v>0</v>
      </c>
      <c r="R1790" s="1">
        <f>SUMIF('I have a blue banner'!A$2:A$2000,F1790,'I have a blue banner'!L$2:L$2000)</f>
        <v>0</v>
      </c>
      <c r="S1790" s="1">
        <f>SUMIF('I have a blue banner'!A$2:A$2000,I1790,'I have a blue banner'!L$2:L$2000)</f>
        <v>0</v>
      </c>
      <c r="T1790" s="1">
        <f>SUMIF('I wanna go biking'!A$2:A$1000,D1790,'I wanna go biking'!D$2:D$2000)</f>
        <v>0</v>
      </c>
      <c r="U1790" s="1">
        <f>SUMIF('I wanna go biking'!A$2:A$2000,F1790,'I wanna go biking'!D$2:D$2000)</f>
        <v>0</v>
      </c>
      <c r="V1790" s="1">
        <f>SUMIF('I wanna go biking'!A$2:A$2000,H1790,'I wanna go biking'!D$2:D$2000)</f>
        <v>0</v>
      </c>
      <c r="W1790">
        <f t="shared" si="312"/>
        <v>0</v>
      </c>
      <c r="X1790">
        <f t="shared" si="313"/>
        <v>0</v>
      </c>
      <c r="Y1790">
        <f t="shared" si="314"/>
        <v>0</v>
      </c>
      <c r="Z1790">
        <f t="shared" si="315"/>
        <v>0</v>
      </c>
      <c r="AA1790">
        <f t="shared" si="316"/>
        <v>0</v>
      </c>
      <c r="AB1790">
        <f t="shared" si="317"/>
        <v>0</v>
      </c>
      <c r="AC1790" s="25">
        <f t="shared" si="318"/>
        <v>0</v>
      </c>
    </row>
    <row r="1791" spans="1:29">
      <c r="A1791">
        <f>'Data Entry'!A1792</f>
        <v>0</v>
      </c>
      <c r="B1791">
        <f>'Data Entry'!B1792</f>
        <v>0</v>
      </c>
      <c r="C1791">
        <f>'Data Entry'!C1792</f>
        <v>0</v>
      </c>
      <c r="D1791">
        <f>'Data Entry'!M1792</f>
        <v>0</v>
      </c>
      <c r="E1791">
        <f>'Data Entry'!N1792</f>
        <v>0</v>
      </c>
      <c r="F1791">
        <f>'Data Entry'!O1792</f>
        <v>0</v>
      </c>
      <c r="G1791">
        <f>'Data Entry'!P1792</f>
        <v>0</v>
      </c>
      <c r="H1791">
        <f>'Data Entry'!Q1792</f>
        <v>0</v>
      </c>
      <c r="I1791">
        <f>'Data Entry'!R1792</f>
        <v>0</v>
      </c>
      <c r="J1791">
        <f t="shared" si="308"/>
        <v>0</v>
      </c>
      <c r="K1791" s="1">
        <f>SUMIFS('I want to cry'!C$2:C$2000,'I want to cry'!$A$2:$A$2000,$B1791,'I want to cry'!$B$2:$B$2000,$C1791)</f>
        <v>0</v>
      </c>
      <c r="L1791" s="1">
        <f>SUMIFS('I want to cry'!D$2:D$2000,'I want to cry'!$A$2:$A$2000,$B1791,'I want to cry'!$B$2:$B$2000,$C1791)</f>
        <v>0</v>
      </c>
      <c r="M1791" s="1">
        <f>SUMIFS('I want to cry'!E$2:E$2000,'I want to cry'!$A$2:$A$2000,$B1791,'I want to cry'!$B$2:$B$2000,$C1791)</f>
        <v>0</v>
      </c>
      <c r="N1791" s="1">
        <f t="shared" si="309"/>
        <v>0</v>
      </c>
      <c r="O1791" s="1">
        <f t="shared" si="310"/>
        <v>0</v>
      </c>
      <c r="P1791" s="1">
        <f t="shared" si="311"/>
        <v>0</v>
      </c>
      <c r="Q1791" s="1">
        <f>SUMIF('I have a blue banner'!A$2:A$2000,D1791,'I have a blue banner'!L$2:L$2000)</f>
        <v>0</v>
      </c>
      <c r="R1791" s="1">
        <f>SUMIF('I have a blue banner'!A$2:A$2000,F1791,'I have a blue banner'!L$2:L$2000)</f>
        <v>0</v>
      </c>
      <c r="S1791" s="1">
        <f>SUMIF('I have a blue banner'!A$2:A$2000,I1791,'I have a blue banner'!L$2:L$2000)</f>
        <v>0</v>
      </c>
      <c r="T1791" s="1">
        <f>SUMIF('I wanna go biking'!A$2:A$1000,D1791,'I wanna go biking'!D$2:D$2000)</f>
        <v>0</v>
      </c>
      <c r="U1791" s="1">
        <f>SUMIF('I wanna go biking'!A$2:A$2000,F1791,'I wanna go biking'!D$2:D$2000)</f>
        <v>0</v>
      </c>
      <c r="V1791" s="1">
        <f>SUMIF('I wanna go biking'!A$2:A$2000,H1791,'I wanna go biking'!D$2:D$2000)</f>
        <v>0</v>
      </c>
      <c r="W1791">
        <f t="shared" si="312"/>
        <v>0</v>
      </c>
      <c r="X1791">
        <f t="shared" si="313"/>
        <v>0</v>
      </c>
      <c r="Y1791">
        <f t="shared" si="314"/>
        <v>0</v>
      </c>
      <c r="Z1791">
        <f t="shared" si="315"/>
        <v>0</v>
      </c>
      <c r="AA1791">
        <f t="shared" si="316"/>
        <v>0</v>
      </c>
      <c r="AB1791">
        <f t="shared" si="317"/>
        <v>0</v>
      </c>
      <c r="AC1791" s="25">
        <f t="shared" si="318"/>
        <v>0</v>
      </c>
    </row>
    <row r="1792" spans="1:29">
      <c r="A1792">
        <f>'Data Entry'!A1793</f>
        <v>0</v>
      </c>
      <c r="B1792">
        <f>'Data Entry'!B1793</f>
        <v>0</v>
      </c>
      <c r="C1792">
        <f>'Data Entry'!C1793</f>
        <v>0</v>
      </c>
      <c r="D1792">
        <f>'Data Entry'!M1793</f>
        <v>0</v>
      </c>
      <c r="E1792">
        <f>'Data Entry'!N1793</f>
        <v>0</v>
      </c>
      <c r="F1792">
        <f>'Data Entry'!O1793</f>
        <v>0</v>
      </c>
      <c r="G1792">
        <f>'Data Entry'!P1793</f>
        <v>0</v>
      </c>
      <c r="H1792">
        <f>'Data Entry'!Q1793</f>
        <v>0</v>
      </c>
      <c r="I1792">
        <f>'Data Entry'!R1793</f>
        <v>0</v>
      </c>
      <c r="J1792">
        <f t="shared" si="308"/>
        <v>0</v>
      </c>
      <c r="K1792" s="1">
        <f>SUMIFS('I want to cry'!C$2:C$2000,'I want to cry'!$A$2:$A$2000,$B1792,'I want to cry'!$B$2:$B$2000,$C1792)</f>
        <v>0</v>
      </c>
      <c r="L1792" s="1">
        <f>SUMIFS('I want to cry'!D$2:D$2000,'I want to cry'!$A$2:$A$2000,$B1792,'I want to cry'!$B$2:$B$2000,$C1792)</f>
        <v>0</v>
      </c>
      <c r="M1792" s="1">
        <f>SUMIFS('I want to cry'!E$2:E$2000,'I want to cry'!$A$2:$A$2000,$B1792,'I want to cry'!$B$2:$B$2000,$C1792)</f>
        <v>0</v>
      </c>
      <c r="N1792" s="1">
        <f t="shared" si="309"/>
        <v>0</v>
      </c>
      <c r="O1792" s="1">
        <f t="shared" si="310"/>
        <v>0</v>
      </c>
      <c r="P1792" s="1">
        <f t="shared" si="311"/>
        <v>0</v>
      </c>
      <c r="Q1792" s="1">
        <f>SUMIF('I have a blue banner'!A$2:A$2000,D1792,'I have a blue banner'!L$2:L$2000)</f>
        <v>0</v>
      </c>
      <c r="R1792" s="1">
        <f>SUMIF('I have a blue banner'!A$2:A$2000,F1792,'I have a blue banner'!L$2:L$2000)</f>
        <v>0</v>
      </c>
      <c r="S1792" s="1">
        <f>SUMIF('I have a blue banner'!A$2:A$2000,I1792,'I have a blue banner'!L$2:L$2000)</f>
        <v>0</v>
      </c>
      <c r="T1792" s="1">
        <f>SUMIF('I wanna go biking'!A$2:A$1000,D1792,'I wanna go biking'!D$2:D$2000)</f>
        <v>0</v>
      </c>
      <c r="U1792" s="1">
        <f>SUMIF('I wanna go biking'!A$2:A$2000,F1792,'I wanna go biking'!D$2:D$2000)</f>
        <v>0</v>
      </c>
      <c r="V1792" s="1">
        <f>SUMIF('I wanna go biking'!A$2:A$2000,H1792,'I wanna go biking'!D$2:D$2000)</f>
        <v>0</v>
      </c>
      <c r="W1792">
        <f t="shared" si="312"/>
        <v>0</v>
      </c>
      <c r="X1792">
        <f t="shared" si="313"/>
        <v>0</v>
      </c>
      <c r="Y1792">
        <f t="shared" si="314"/>
        <v>0</v>
      </c>
      <c r="Z1792">
        <f t="shared" si="315"/>
        <v>0</v>
      </c>
      <c r="AA1792">
        <f t="shared" si="316"/>
        <v>0</v>
      </c>
      <c r="AB1792">
        <f t="shared" si="317"/>
        <v>0</v>
      </c>
      <c r="AC1792" s="25">
        <f t="shared" si="318"/>
        <v>0</v>
      </c>
    </row>
    <row r="1793" spans="1:29">
      <c r="A1793">
        <f>'Data Entry'!A1794</f>
        <v>0</v>
      </c>
      <c r="B1793">
        <f>'Data Entry'!B1794</f>
        <v>0</v>
      </c>
      <c r="C1793">
        <f>'Data Entry'!C1794</f>
        <v>0</v>
      </c>
      <c r="D1793">
        <f>'Data Entry'!M1794</f>
        <v>0</v>
      </c>
      <c r="E1793">
        <f>'Data Entry'!N1794</f>
        <v>0</v>
      </c>
      <c r="F1793">
        <f>'Data Entry'!O1794</f>
        <v>0</v>
      </c>
      <c r="G1793">
        <f>'Data Entry'!P1794</f>
        <v>0</v>
      </c>
      <c r="H1793">
        <f>'Data Entry'!Q1794</f>
        <v>0</v>
      </c>
      <c r="I1793">
        <f>'Data Entry'!R1794</f>
        <v>0</v>
      </c>
      <c r="J1793">
        <f t="shared" si="308"/>
        <v>0</v>
      </c>
      <c r="K1793" s="1">
        <f>SUMIFS('I want to cry'!C$2:C$2000,'I want to cry'!$A$2:$A$2000,$B1793,'I want to cry'!$B$2:$B$2000,$C1793)</f>
        <v>0</v>
      </c>
      <c r="L1793" s="1">
        <f>SUMIFS('I want to cry'!D$2:D$2000,'I want to cry'!$A$2:$A$2000,$B1793,'I want to cry'!$B$2:$B$2000,$C1793)</f>
        <v>0</v>
      </c>
      <c r="M1793" s="1">
        <f>SUMIFS('I want to cry'!E$2:E$2000,'I want to cry'!$A$2:$A$2000,$B1793,'I want to cry'!$B$2:$B$2000,$C1793)</f>
        <v>0</v>
      </c>
      <c r="N1793" s="1">
        <f t="shared" si="309"/>
        <v>0</v>
      </c>
      <c r="O1793" s="1">
        <f t="shared" si="310"/>
        <v>0</v>
      </c>
      <c r="P1793" s="1">
        <f t="shared" si="311"/>
        <v>0</v>
      </c>
      <c r="Q1793" s="1">
        <f>SUMIF('I have a blue banner'!A$2:A$2000,D1793,'I have a blue banner'!L$2:L$2000)</f>
        <v>0</v>
      </c>
      <c r="R1793" s="1">
        <f>SUMIF('I have a blue banner'!A$2:A$2000,F1793,'I have a blue banner'!L$2:L$2000)</f>
        <v>0</v>
      </c>
      <c r="S1793" s="1">
        <f>SUMIF('I have a blue banner'!A$2:A$2000,I1793,'I have a blue banner'!L$2:L$2000)</f>
        <v>0</v>
      </c>
      <c r="T1793" s="1">
        <f>SUMIF('I wanna go biking'!A$2:A$1000,D1793,'I wanna go biking'!D$2:D$2000)</f>
        <v>0</v>
      </c>
      <c r="U1793" s="1">
        <f>SUMIF('I wanna go biking'!A$2:A$2000,F1793,'I wanna go biking'!D$2:D$2000)</f>
        <v>0</v>
      </c>
      <c r="V1793" s="1">
        <f>SUMIF('I wanna go biking'!A$2:A$2000,H1793,'I wanna go biking'!D$2:D$2000)</f>
        <v>0</v>
      </c>
      <c r="W1793">
        <f t="shared" si="312"/>
        <v>0</v>
      </c>
      <c r="X1793">
        <f t="shared" si="313"/>
        <v>0</v>
      </c>
      <c r="Y1793">
        <f t="shared" si="314"/>
        <v>0</v>
      </c>
      <c r="Z1793">
        <f t="shared" si="315"/>
        <v>0</v>
      </c>
      <c r="AA1793">
        <f t="shared" si="316"/>
        <v>0</v>
      </c>
      <c r="AB1793">
        <f t="shared" si="317"/>
        <v>0</v>
      </c>
      <c r="AC1793" s="25">
        <f t="shared" si="318"/>
        <v>0</v>
      </c>
    </row>
    <row r="1794" spans="1:29">
      <c r="A1794">
        <f>'Data Entry'!A1795</f>
        <v>0</v>
      </c>
      <c r="B1794">
        <f>'Data Entry'!B1795</f>
        <v>0</v>
      </c>
      <c r="C1794">
        <f>'Data Entry'!C1795</f>
        <v>0</v>
      </c>
      <c r="D1794">
        <f>'Data Entry'!M1795</f>
        <v>0</v>
      </c>
      <c r="E1794">
        <f>'Data Entry'!N1795</f>
        <v>0</v>
      </c>
      <c r="F1794">
        <f>'Data Entry'!O1795</f>
        <v>0</v>
      </c>
      <c r="G1794">
        <f>'Data Entry'!P1795</f>
        <v>0</v>
      </c>
      <c r="H1794">
        <f>'Data Entry'!Q1795</f>
        <v>0</v>
      </c>
      <c r="I1794">
        <f>'Data Entry'!R1795</f>
        <v>0</v>
      </c>
      <c r="J1794">
        <f t="shared" si="308"/>
        <v>0</v>
      </c>
      <c r="K1794" s="1">
        <f>SUMIFS('I want to cry'!C$2:C$2000,'I want to cry'!$A$2:$A$2000,$B1794,'I want to cry'!$B$2:$B$2000,$C1794)</f>
        <v>0</v>
      </c>
      <c r="L1794" s="1">
        <f>SUMIFS('I want to cry'!D$2:D$2000,'I want to cry'!$A$2:$A$2000,$B1794,'I want to cry'!$B$2:$B$2000,$C1794)</f>
        <v>0</v>
      </c>
      <c r="M1794" s="1">
        <f>SUMIFS('I want to cry'!E$2:E$2000,'I want to cry'!$A$2:$A$2000,$B1794,'I want to cry'!$B$2:$B$2000,$C1794)</f>
        <v>0</v>
      </c>
      <c r="N1794" s="1">
        <f t="shared" si="309"/>
        <v>0</v>
      </c>
      <c r="O1794" s="1">
        <f t="shared" si="310"/>
        <v>0</v>
      </c>
      <c r="P1794" s="1">
        <f t="shared" si="311"/>
        <v>0</v>
      </c>
      <c r="Q1794" s="1">
        <f>SUMIF('I have a blue banner'!A$2:A$2000,D1794,'I have a blue banner'!L$2:L$2000)</f>
        <v>0</v>
      </c>
      <c r="R1794" s="1">
        <f>SUMIF('I have a blue banner'!A$2:A$2000,F1794,'I have a blue banner'!L$2:L$2000)</f>
        <v>0</v>
      </c>
      <c r="S1794" s="1">
        <f>SUMIF('I have a blue banner'!A$2:A$2000,I1794,'I have a blue banner'!L$2:L$2000)</f>
        <v>0</v>
      </c>
      <c r="T1794" s="1">
        <f>SUMIF('I wanna go biking'!A$2:A$1000,D1794,'I wanna go biking'!D$2:D$2000)</f>
        <v>0</v>
      </c>
      <c r="U1794" s="1">
        <f>SUMIF('I wanna go biking'!A$2:A$2000,F1794,'I wanna go biking'!D$2:D$2000)</f>
        <v>0</v>
      </c>
      <c r="V1794" s="1">
        <f>SUMIF('I wanna go biking'!A$2:A$2000,H1794,'I wanna go biking'!D$2:D$2000)</f>
        <v>0</v>
      </c>
      <c r="W1794">
        <f t="shared" si="312"/>
        <v>0</v>
      </c>
      <c r="X1794">
        <f t="shared" si="313"/>
        <v>0</v>
      </c>
      <c r="Y1794">
        <f t="shared" si="314"/>
        <v>0</v>
      </c>
      <c r="Z1794">
        <f t="shared" si="315"/>
        <v>0</v>
      </c>
      <c r="AA1794">
        <f t="shared" si="316"/>
        <v>0</v>
      </c>
      <c r="AB1794">
        <f t="shared" si="317"/>
        <v>0</v>
      </c>
      <c r="AC1794" s="25">
        <f t="shared" si="318"/>
        <v>0</v>
      </c>
    </row>
    <row r="1795" spans="1:29">
      <c r="A1795">
        <f>'Data Entry'!A1796</f>
        <v>0</v>
      </c>
      <c r="B1795">
        <f>'Data Entry'!B1796</f>
        <v>0</v>
      </c>
      <c r="C1795">
        <f>'Data Entry'!C1796</f>
        <v>0</v>
      </c>
      <c r="D1795">
        <f>'Data Entry'!M1796</f>
        <v>0</v>
      </c>
      <c r="E1795">
        <f>'Data Entry'!N1796</f>
        <v>0</v>
      </c>
      <c r="F1795">
        <f>'Data Entry'!O1796</f>
        <v>0</v>
      </c>
      <c r="G1795">
        <f>'Data Entry'!P1796</f>
        <v>0</v>
      </c>
      <c r="H1795">
        <f>'Data Entry'!Q1796</f>
        <v>0</v>
      </c>
      <c r="I1795">
        <f>'Data Entry'!R1796</f>
        <v>0</v>
      </c>
      <c r="J1795">
        <f t="shared" si="308"/>
        <v>0</v>
      </c>
      <c r="K1795" s="1">
        <f>SUMIFS('I want to cry'!C$2:C$2000,'I want to cry'!$A$2:$A$2000,$B1795,'I want to cry'!$B$2:$B$2000,$C1795)</f>
        <v>0</v>
      </c>
      <c r="L1795" s="1">
        <f>SUMIFS('I want to cry'!D$2:D$2000,'I want to cry'!$A$2:$A$2000,$B1795,'I want to cry'!$B$2:$B$2000,$C1795)</f>
        <v>0</v>
      </c>
      <c r="M1795" s="1">
        <f>SUMIFS('I want to cry'!E$2:E$2000,'I want to cry'!$A$2:$A$2000,$B1795,'I want to cry'!$B$2:$B$2000,$C1795)</f>
        <v>0</v>
      </c>
      <c r="N1795" s="1">
        <f t="shared" si="309"/>
        <v>0</v>
      </c>
      <c r="O1795" s="1">
        <f t="shared" si="310"/>
        <v>0</v>
      </c>
      <c r="P1795" s="1">
        <f t="shared" si="311"/>
        <v>0</v>
      </c>
      <c r="Q1795" s="1">
        <f>SUMIF('I have a blue banner'!A$2:A$2000,D1795,'I have a blue banner'!L$2:L$2000)</f>
        <v>0</v>
      </c>
      <c r="R1795" s="1">
        <f>SUMIF('I have a blue banner'!A$2:A$2000,F1795,'I have a blue banner'!L$2:L$2000)</f>
        <v>0</v>
      </c>
      <c r="S1795" s="1">
        <f>SUMIF('I have a blue banner'!A$2:A$2000,I1795,'I have a blue banner'!L$2:L$2000)</f>
        <v>0</v>
      </c>
      <c r="T1795" s="1">
        <f>SUMIF('I wanna go biking'!A$2:A$1000,D1795,'I wanna go biking'!D$2:D$2000)</f>
        <v>0</v>
      </c>
      <c r="U1795" s="1">
        <f>SUMIF('I wanna go biking'!A$2:A$2000,F1795,'I wanna go biking'!D$2:D$2000)</f>
        <v>0</v>
      </c>
      <c r="V1795" s="1">
        <f>SUMIF('I wanna go biking'!A$2:A$2000,H1795,'I wanna go biking'!D$2:D$2000)</f>
        <v>0</v>
      </c>
      <c r="W1795">
        <f t="shared" si="312"/>
        <v>0</v>
      </c>
      <c r="X1795">
        <f t="shared" si="313"/>
        <v>0</v>
      </c>
      <c r="Y1795">
        <f t="shared" si="314"/>
        <v>0</v>
      </c>
      <c r="Z1795">
        <f t="shared" si="315"/>
        <v>0</v>
      </c>
      <c r="AA1795">
        <f t="shared" si="316"/>
        <v>0</v>
      </c>
      <c r="AB1795">
        <f t="shared" si="317"/>
        <v>0</v>
      </c>
      <c r="AC1795" s="25">
        <f t="shared" si="318"/>
        <v>0</v>
      </c>
    </row>
    <row r="1796" spans="1:29">
      <c r="A1796">
        <f>'Data Entry'!A1797</f>
        <v>0</v>
      </c>
      <c r="B1796">
        <f>'Data Entry'!B1797</f>
        <v>0</v>
      </c>
      <c r="C1796">
        <f>'Data Entry'!C1797</f>
        <v>0</v>
      </c>
      <c r="D1796">
        <f>'Data Entry'!M1797</f>
        <v>0</v>
      </c>
      <c r="E1796">
        <f>'Data Entry'!N1797</f>
        <v>0</v>
      </c>
      <c r="F1796">
        <f>'Data Entry'!O1797</f>
        <v>0</v>
      </c>
      <c r="G1796">
        <f>'Data Entry'!P1797</f>
        <v>0</v>
      </c>
      <c r="H1796">
        <f>'Data Entry'!Q1797</f>
        <v>0</v>
      </c>
      <c r="I1796">
        <f>'Data Entry'!R1797</f>
        <v>0</v>
      </c>
      <c r="J1796">
        <f t="shared" si="308"/>
        <v>0</v>
      </c>
      <c r="K1796" s="1">
        <f>SUMIFS('I want to cry'!C$2:C$2000,'I want to cry'!$A$2:$A$2000,$B1796,'I want to cry'!$B$2:$B$2000,$C1796)</f>
        <v>0</v>
      </c>
      <c r="L1796" s="1">
        <f>SUMIFS('I want to cry'!D$2:D$2000,'I want to cry'!$A$2:$A$2000,$B1796,'I want to cry'!$B$2:$B$2000,$C1796)</f>
        <v>0</v>
      </c>
      <c r="M1796" s="1">
        <f>SUMIFS('I want to cry'!E$2:E$2000,'I want to cry'!$A$2:$A$2000,$B1796,'I want to cry'!$B$2:$B$2000,$C1796)</f>
        <v>0</v>
      </c>
      <c r="N1796" s="1">
        <f t="shared" si="309"/>
        <v>0</v>
      </c>
      <c r="O1796" s="1">
        <f t="shared" si="310"/>
        <v>0</v>
      </c>
      <c r="P1796" s="1">
        <f t="shared" si="311"/>
        <v>0</v>
      </c>
      <c r="Q1796" s="1">
        <f>SUMIF('I have a blue banner'!A$2:A$2000,D1796,'I have a blue banner'!L$2:L$2000)</f>
        <v>0</v>
      </c>
      <c r="R1796" s="1">
        <f>SUMIF('I have a blue banner'!A$2:A$2000,F1796,'I have a blue banner'!L$2:L$2000)</f>
        <v>0</v>
      </c>
      <c r="S1796" s="1">
        <f>SUMIF('I have a blue banner'!A$2:A$2000,I1796,'I have a blue banner'!L$2:L$2000)</f>
        <v>0</v>
      </c>
      <c r="T1796" s="1">
        <f>SUMIF('I wanna go biking'!A$2:A$1000,D1796,'I wanna go biking'!D$2:D$2000)</f>
        <v>0</v>
      </c>
      <c r="U1796" s="1">
        <f>SUMIF('I wanna go biking'!A$2:A$2000,F1796,'I wanna go biking'!D$2:D$2000)</f>
        <v>0</v>
      </c>
      <c r="V1796" s="1">
        <f>SUMIF('I wanna go biking'!A$2:A$2000,H1796,'I wanna go biking'!D$2:D$2000)</f>
        <v>0</v>
      </c>
      <c r="W1796">
        <f t="shared" si="312"/>
        <v>0</v>
      </c>
      <c r="X1796">
        <f t="shared" si="313"/>
        <v>0</v>
      </c>
      <c r="Y1796">
        <f t="shared" si="314"/>
        <v>0</v>
      </c>
      <c r="Z1796">
        <f t="shared" si="315"/>
        <v>0</v>
      </c>
      <c r="AA1796">
        <f t="shared" si="316"/>
        <v>0</v>
      </c>
      <c r="AB1796">
        <f t="shared" si="317"/>
        <v>0</v>
      </c>
      <c r="AC1796" s="25">
        <f t="shared" si="318"/>
        <v>0</v>
      </c>
    </row>
    <row r="1797" spans="1:29">
      <c r="A1797">
        <f>'Data Entry'!A1798</f>
        <v>0</v>
      </c>
      <c r="B1797">
        <f>'Data Entry'!B1798</f>
        <v>0</v>
      </c>
      <c r="C1797">
        <f>'Data Entry'!C1798</f>
        <v>0</v>
      </c>
      <c r="D1797">
        <f>'Data Entry'!M1798</f>
        <v>0</v>
      </c>
      <c r="E1797">
        <f>'Data Entry'!N1798</f>
        <v>0</v>
      </c>
      <c r="F1797">
        <f>'Data Entry'!O1798</f>
        <v>0</v>
      </c>
      <c r="G1797">
        <f>'Data Entry'!P1798</f>
        <v>0</v>
      </c>
      <c r="H1797">
        <f>'Data Entry'!Q1798</f>
        <v>0</v>
      </c>
      <c r="I1797">
        <f>'Data Entry'!R1798</f>
        <v>0</v>
      </c>
      <c r="J1797">
        <f t="shared" si="308"/>
        <v>0</v>
      </c>
      <c r="K1797" s="1">
        <f>SUMIFS('I want to cry'!C$2:C$2000,'I want to cry'!$A$2:$A$2000,$B1797,'I want to cry'!$B$2:$B$2000,$C1797)</f>
        <v>0</v>
      </c>
      <c r="L1797" s="1">
        <f>SUMIFS('I want to cry'!D$2:D$2000,'I want to cry'!$A$2:$A$2000,$B1797,'I want to cry'!$B$2:$B$2000,$C1797)</f>
        <v>0</v>
      </c>
      <c r="M1797" s="1">
        <f>SUMIFS('I want to cry'!E$2:E$2000,'I want to cry'!$A$2:$A$2000,$B1797,'I want to cry'!$B$2:$B$2000,$C1797)</f>
        <v>0</v>
      </c>
      <c r="N1797" s="1">
        <f t="shared" si="309"/>
        <v>0</v>
      </c>
      <c r="O1797" s="1">
        <f t="shared" si="310"/>
        <v>0</v>
      </c>
      <c r="P1797" s="1">
        <f t="shared" si="311"/>
        <v>0</v>
      </c>
      <c r="Q1797" s="1">
        <f>SUMIF('I have a blue banner'!A$2:A$2000,D1797,'I have a blue banner'!L$2:L$2000)</f>
        <v>0</v>
      </c>
      <c r="R1797" s="1">
        <f>SUMIF('I have a blue banner'!A$2:A$2000,F1797,'I have a blue banner'!L$2:L$2000)</f>
        <v>0</v>
      </c>
      <c r="S1797" s="1">
        <f>SUMIF('I have a blue banner'!A$2:A$2000,I1797,'I have a blue banner'!L$2:L$2000)</f>
        <v>0</v>
      </c>
      <c r="T1797" s="1">
        <f>SUMIF('I wanna go biking'!A$2:A$1000,D1797,'I wanna go biking'!D$2:D$2000)</f>
        <v>0</v>
      </c>
      <c r="U1797" s="1">
        <f>SUMIF('I wanna go biking'!A$2:A$2000,F1797,'I wanna go biking'!D$2:D$2000)</f>
        <v>0</v>
      </c>
      <c r="V1797" s="1">
        <f>SUMIF('I wanna go biking'!A$2:A$2000,H1797,'I wanna go biking'!D$2:D$2000)</f>
        <v>0</v>
      </c>
      <c r="W1797">
        <f t="shared" si="312"/>
        <v>0</v>
      </c>
      <c r="X1797">
        <f t="shared" si="313"/>
        <v>0</v>
      </c>
      <c r="Y1797">
        <f t="shared" si="314"/>
        <v>0</v>
      </c>
      <c r="Z1797">
        <f t="shared" si="315"/>
        <v>0</v>
      </c>
      <c r="AA1797">
        <f t="shared" si="316"/>
        <v>0</v>
      </c>
      <c r="AB1797">
        <f t="shared" si="317"/>
        <v>0</v>
      </c>
      <c r="AC1797" s="25">
        <f t="shared" si="318"/>
        <v>0</v>
      </c>
    </row>
    <row r="1798" spans="1:29">
      <c r="A1798">
        <f>'Data Entry'!A1799</f>
        <v>0</v>
      </c>
      <c r="B1798">
        <f>'Data Entry'!B1799</f>
        <v>0</v>
      </c>
      <c r="C1798">
        <f>'Data Entry'!C1799</f>
        <v>0</v>
      </c>
      <c r="D1798">
        <f>'Data Entry'!M1799</f>
        <v>0</v>
      </c>
      <c r="E1798">
        <f>'Data Entry'!N1799</f>
        <v>0</v>
      </c>
      <c r="F1798">
        <f>'Data Entry'!O1799</f>
        <v>0</v>
      </c>
      <c r="G1798">
        <f>'Data Entry'!P1799</f>
        <v>0</v>
      </c>
      <c r="H1798">
        <f>'Data Entry'!Q1799</f>
        <v>0</v>
      </c>
      <c r="I1798">
        <f>'Data Entry'!R1799</f>
        <v>0</v>
      </c>
      <c r="J1798">
        <f t="shared" si="308"/>
        <v>0</v>
      </c>
      <c r="K1798" s="1">
        <f>SUMIFS('I want to cry'!C$2:C$2000,'I want to cry'!$A$2:$A$2000,$B1798,'I want to cry'!$B$2:$B$2000,$C1798)</f>
        <v>0</v>
      </c>
      <c r="L1798" s="1">
        <f>SUMIFS('I want to cry'!D$2:D$2000,'I want to cry'!$A$2:$A$2000,$B1798,'I want to cry'!$B$2:$B$2000,$C1798)</f>
        <v>0</v>
      </c>
      <c r="M1798" s="1">
        <f>SUMIFS('I want to cry'!E$2:E$2000,'I want to cry'!$A$2:$A$2000,$B1798,'I want to cry'!$B$2:$B$2000,$C1798)</f>
        <v>0</v>
      </c>
      <c r="N1798" s="1">
        <f t="shared" si="309"/>
        <v>0</v>
      </c>
      <c r="O1798" s="1">
        <f t="shared" si="310"/>
        <v>0</v>
      </c>
      <c r="P1798" s="1">
        <f t="shared" si="311"/>
        <v>0</v>
      </c>
      <c r="Q1798" s="1">
        <f>SUMIF('I have a blue banner'!A$2:A$2000,D1798,'I have a blue banner'!L$2:L$2000)</f>
        <v>0</v>
      </c>
      <c r="R1798" s="1">
        <f>SUMIF('I have a blue banner'!A$2:A$2000,F1798,'I have a blue banner'!L$2:L$2000)</f>
        <v>0</v>
      </c>
      <c r="S1798" s="1">
        <f>SUMIF('I have a blue banner'!A$2:A$2000,I1798,'I have a blue banner'!L$2:L$2000)</f>
        <v>0</v>
      </c>
      <c r="T1798" s="1">
        <f>SUMIF('I wanna go biking'!A$2:A$1000,D1798,'I wanna go biking'!D$2:D$2000)</f>
        <v>0</v>
      </c>
      <c r="U1798" s="1">
        <f>SUMIF('I wanna go biking'!A$2:A$2000,F1798,'I wanna go biking'!D$2:D$2000)</f>
        <v>0</v>
      </c>
      <c r="V1798" s="1">
        <f>SUMIF('I wanna go biking'!A$2:A$2000,H1798,'I wanna go biking'!D$2:D$2000)</f>
        <v>0</v>
      </c>
      <c r="W1798">
        <f t="shared" si="312"/>
        <v>0</v>
      </c>
      <c r="X1798">
        <f t="shared" si="313"/>
        <v>0</v>
      </c>
      <c r="Y1798">
        <f t="shared" si="314"/>
        <v>0</v>
      </c>
      <c r="Z1798">
        <f t="shared" si="315"/>
        <v>0</v>
      </c>
      <c r="AA1798">
        <f t="shared" si="316"/>
        <v>0</v>
      </c>
      <c r="AB1798">
        <f t="shared" si="317"/>
        <v>0</v>
      </c>
      <c r="AC1798" s="25">
        <f t="shared" si="318"/>
        <v>0</v>
      </c>
    </row>
    <row r="1799" spans="1:29">
      <c r="A1799">
        <f>'Data Entry'!A1800</f>
        <v>0</v>
      </c>
      <c r="B1799">
        <f>'Data Entry'!B1800</f>
        <v>0</v>
      </c>
      <c r="C1799">
        <f>'Data Entry'!C1800</f>
        <v>0</v>
      </c>
      <c r="D1799">
        <f>'Data Entry'!M1800</f>
        <v>0</v>
      </c>
      <c r="E1799">
        <f>'Data Entry'!N1800</f>
        <v>0</v>
      </c>
      <c r="F1799">
        <f>'Data Entry'!O1800</f>
        <v>0</v>
      </c>
      <c r="G1799">
        <f>'Data Entry'!P1800</f>
        <v>0</v>
      </c>
      <c r="H1799">
        <f>'Data Entry'!Q1800</f>
        <v>0</v>
      </c>
      <c r="I1799">
        <f>'Data Entry'!R1800</f>
        <v>0</v>
      </c>
      <c r="J1799">
        <f t="shared" si="308"/>
        <v>0</v>
      </c>
      <c r="K1799" s="1">
        <f>SUMIFS('I want to cry'!C$2:C$2000,'I want to cry'!$A$2:$A$2000,$B1799,'I want to cry'!$B$2:$B$2000,$C1799)</f>
        <v>0</v>
      </c>
      <c r="L1799" s="1">
        <f>SUMIFS('I want to cry'!D$2:D$2000,'I want to cry'!$A$2:$A$2000,$B1799,'I want to cry'!$B$2:$B$2000,$C1799)</f>
        <v>0</v>
      </c>
      <c r="M1799" s="1">
        <f>SUMIFS('I want to cry'!E$2:E$2000,'I want to cry'!$A$2:$A$2000,$B1799,'I want to cry'!$B$2:$B$2000,$C1799)</f>
        <v>0</v>
      </c>
      <c r="N1799" s="1">
        <f t="shared" si="309"/>
        <v>0</v>
      </c>
      <c r="O1799" s="1">
        <f t="shared" si="310"/>
        <v>0</v>
      </c>
      <c r="P1799" s="1">
        <f t="shared" si="311"/>
        <v>0</v>
      </c>
      <c r="Q1799" s="1">
        <f>SUMIF('I have a blue banner'!A$2:A$2000,D1799,'I have a blue banner'!L$2:L$2000)</f>
        <v>0</v>
      </c>
      <c r="R1799" s="1">
        <f>SUMIF('I have a blue banner'!A$2:A$2000,F1799,'I have a blue banner'!L$2:L$2000)</f>
        <v>0</v>
      </c>
      <c r="S1799" s="1">
        <f>SUMIF('I have a blue banner'!A$2:A$2000,I1799,'I have a blue banner'!L$2:L$2000)</f>
        <v>0</v>
      </c>
      <c r="T1799" s="1">
        <f>SUMIF('I wanna go biking'!A$2:A$1000,D1799,'I wanna go biking'!D$2:D$2000)</f>
        <v>0</v>
      </c>
      <c r="U1799" s="1">
        <f>SUMIF('I wanna go biking'!A$2:A$2000,F1799,'I wanna go biking'!D$2:D$2000)</f>
        <v>0</v>
      </c>
      <c r="V1799" s="1">
        <f>SUMIF('I wanna go biking'!A$2:A$2000,H1799,'I wanna go biking'!D$2:D$2000)</f>
        <v>0</v>
      </c>
      <c r="W1799">
        <f t="shared" si="312"/>
        <v>0</v>
      </c>
      <c r="X1799">
        <f t="shared" si="313"/>
        <v>0</v>
      </c>
      <c r="Y1799">
        <f t="shared" si="314"/>
        <v>0</v>
      </c>
      <c r="Z1799">
        <f t="shared" si="315"/>
        <v>0</v>
      </c>
      <c r="AA1799">
        <f t="shared" si="316"/>
        <v>0</v>
      </c>
      <c r="AB1799">
        <f t="shared" si="317"/>
        <v>0</v>
      </c>
      <c r="AC1799" s="25">
        <f t="shared" si="318"/>
        <v>0</v>
      </c>
    </row>
    <row r="1800" spans="1:29">
      <c r="A1800">
        <f>'Data Entry'!A1801</f>
        <v>0</v>
      </c>
      <c r="B1800">
        <f>'Data Entry'!B1801</f>
        <v>0</v>
      </c>
      <c r="C1800">
        <f>'Data Entry'!C1801</f>
        <v>0</v>
      </c>
      <c r="D1800">
        <f>'Data Entry'!M1801</f>
        <v>0</v>
      </c>
      <c r="E1800">
        <f>'Data Entry'!N1801</f>
        <v>0</v>
      </c>
      <c r="F1800">
        <f>'Data Entry'!O1801</f>
        <v>0</v>
      </c>
      <c r="G1800">
        <f>'Data Entry'!P1801</f>
        <v>0</v>
      </c>
      <c r="H1800">
        <f>'Data Entry'!Q1801</f>
        <v>0</v>
      </c>
      <c r="I1800">
        <f>'Data Entry'!R1801</f>
        <v>0</v>
      </c>
      <c r="J1800">
        <f t="shared" si="308"/>
        <v>0</v>
      </c>
      <c r="K1800" s="1">
        <f>SUMIFS('I want to cry'!C$2:C$2000,'I want to cry'!$A$2:$A$2000,$B1800,'I want to cry'!$B$2:$B$2000,$C1800)</f>
        <v>0</v>
      </c>
      <c r="L1800" s="1">
        <f>SUMIFS('I want to cry'!D$2:D$2000,'I want to cry'!$A$2:$A$2000,$B1800,'I want to cry'!$B$2:$B$2000,$C1800)</f>
        <v>0</v>
      </c>
      <c r="M1800" s="1">
        <f>SUMIFS('I want to cry'!E$2:E$2000,'I want to cry'!$A$2:$A$2000,$B1800,'I want to cry'!$B$2:$B$2000,$C1800)</f>
        <v>0</v>
      </c>
      <c r="N1800" s="1">
        <f t="shared" si="309"/>
        <v>0</v>
      </c>
      <c r="O1800" s="1">
        <f t="shared" si="310"/>
        <v>0</v>
      </c>
      <c r="P1800" s="1">
        <f t="shared" si="311"/>
        <v>0</v>
      </c>
      <c r="Q1800" s="1">
        <f>SUMIF('I have a blue banner'!A$2:A$2000,D1800,'I have a blue banner'!L$2:L$2000)</f>
        <v>0</v>
      </c>
      <c r="R1800" s="1">
        <f>SUMIF('I have a blue banner'!A$2:A$2000,F1800,'I have a blue banner'!L$2:L$2000)</f>
        <v>0</v>
      </c>
      <c r="S1800" s="1">
        <f>SUMIF('I have a blue banner'!A$2:A$2000,I1800,'I have a blue banner'!L$2:L$2000)</f>
        <v>0</v>
      </c>
      <c r="T1800" s="1">
        <f>SUMIF('I wanna go biking'!A$2:A$1000,D1800,'I wanna go biking'!D$2:D$2000)</f>
        <v>0</v>
      </c>
      <c r="U1800" s="1">
        <f>SUMIF('I wanna go biking'!A$2:A$2000,F1800,'I wanna go biking'!D$2:D$2000)</f>
        <v>0</v>
      </c>
      <c r="V1800" s="1">
        <f>SUMIF('I wanna go biking'!A$2:A$2000,H1800,'I wanna go biking'!D$2:D$2000)</f>
        <v>0</v>
      </c>
      <c r="W1800">
        <f t="shared" si="312"/>
        <v>0</v>
      </c>
      <c r="X1800">
        <f t="shared" si="313"/>
        <v>0</v>
      </c>
      <c r="Y1800">
        <f t="shared" si="314"/>
        <v>0</v>
      </c>
      <c r="Z1800">
        <f t="shared" si="315"/>
        <v>0</v>
      </c>
      <c r="AA1800">
        <f t="shared" si="316"/>
        <v>0</v>
      </c>
      <c r="AB1800">
        <f t="shared" si="317"/>
        <v>0</v>
      </c>
      <c r="AC1800" s="25">
        <f t="shared" si="318"/>
        <v>0</v>
      </c>
    </row>
    <row r="1801" spans="1:29">
      <c r="A1801">
        <f>'Data Entry'!A1802</f>
        <v>0</v>
      </c>
      <c r="B1801">
        <f>'Data Entry'!B1802</f>
        <v>0</v>
      </c>
      <c r="C1801">
        <f>'Data Entry'!C1802</f>
        <v>0</v>
      </c>
      <c r="D1801">
        <f>'Data Entry'!M1802</f>
        <v>0</v>
      </c>
      <c r="E1801">
        <f>'Data Entry'!N1802</f>
        <v>0</v>
      </c>
      <c r="F1801">
        <f>'Data Entry'!O1802</f>
        <v>0</v>
      </c>
      <c r="G1801">
        <f>'Data Entry'!P1802</f>
        <v>0</v>
      </c>
      <c r="H1801">
        <f>'Data Entry'!Q1802</f>
        <v>0</v>
      </c>
      <c r="I1801">
        <f>'Data Entry'!R1802</f>
        <v>0</v>
      </c>
      <c r="J1801">
        <f t="shared" si="308"/>
        <v>0</v>
      </c>
      <c r="K1801" s="1">
        <f>SUMIFS('I want to cry'!C$2:C$2000,'I want to cry'!$A$2:$A$2000,$B1801,'I want to cry'!$B$2:$B$2000,$C1801)</f>
        <v>0</v>
      </c>
      <c r="L1801" s="1">
        <f>SUMIFS('I want to cry'!D$2:D$2000,'I want to cry'!$A$2:$A$2000,$B1801,'I want to cry'!$B$2:$B$2000,$C1801)</f>
        <v>0</v>
      </c>
      <c r="M1801" s="1">
        <f>SUMIFS('I want to cry'!E$2:E$2000,'I want to cry'!$A$2:$A$2000,$B1801,'I want to cry'!$B$2:$B$2000,$C1801)</f>
        <v>0</v>
      </c>
      <c r="N1801" s="1">
        <f t="shared" si="309"/>
        <v>0</v>
      </c>
      <c r="O1801" s="1">
        <f t="shared" si="310"/>
        <v>0</v>
      </c>
      <c r="P1801" s="1">
        <f t="shared" si="311"/>
        <v>0</v>
      </c>
      <c r="Q1801" s="1">
        <f>SUMIF('I have a blue banner'!A$2:A$2000,D1801,'I have a blue banner'!L$2:L$2000)</f>
        <v>0</v>
      </c>
      <c r="R1801" s="1">
        <f>SUMIF('I have a blue banner'!A$2:A$2000,F1801,'I have a blue banner'!L$2:L$2000)</f>
        <v>0</v>
      </c>
      <c r="S1801" s="1">
        <f>SUMIF('I have a blue banner'!A$2:A$2000,I1801,'I have a blue banner'!L$2:L$2000)</f>
        <v>0</v>
      </c>
      <c r="T1801" s="1">
        <f>SUMIF('I wanna go biking'!A$2:A$1000,D1801,'I wanna go biking'!D$2:D$2000)</f>
        <v>0</v>
      </c>
      <c r="U1801" s="1">
        <f>SUMIF('I wanna go biking'!A$2:A$2000,F1801,'I wanna go biking'!D$2:D$2000)</f>
        <v>0</v>
      </c>
      <c r="V1801" s="1">
        <f>SUMIF('I wanna go biking'!A$2:A$2000,H1801,'I wanna go biking'!D$2:D$2000)</f>
        <v>0</v>
      </c>
      <c r="W1801">
        <f t="shared" si="312"/>
        <v>0</v>
      </c>
      <c r="X1801">
        <f t="shared" si="313"/>
        <v>0</v>
      </c>
      <c r="Y1801">
        <f t="shared" si="314"/>
        <v>0</v>
      </c>
      <c r="Z1801">
        <f t="shared" si="315"/>
        <v>0</v>
      </c>
      <c r="AA1801">
        <f t="shared" si="316"/>
        <v>0</v>
      </c>
      <c r="AB1801">
        <f t="shared" si="317"/>
        <v>0</v>
      </c>
      <c r="AC1801" s="25">
        <f t="shared" si="318"/>
        <v>0</v>
      </c>
    </row>
    <row r="1802" spans="1:29">
      <c r="A1802">
        <f>'Data Entry'!A1803</f>
        <v>0</v>
      </c>
      <c r="B1802">
        <f>'Data Entry'!B1803</f>
        <v>0</v>
      </c>
      <c r="C1802">
        <f>'Data Entry'!C1803</f>
        <v>0</v>
      </c>
      <c r="D1802">
        <f>'Data Entry'!M1803</f>
        <v>0</v>
      </c>
      <c r="E1802">
        <f>'Data Entry'!N1803</f>
        <v>0</v>
      </c>
      <c r="F1802">
        <f>'Data Entry'!O1803</f>
        <v>0</v>
      </c>
      <c r="G1802">
        <f>'Data Entry'!P1803</f>
        <v>0</v>
      </c>
      <c r="H1802">
        <f>'Data Entry'!Q1803</f>
        <v>0</v>
      </c>
      <c r="I1802">
        <f>'Data Entry'!R1803</f>
        <v>0</v>
      </c>
      <c r="J1802">
        <f t="shared" si="308"/>
        <v>0</v>
      </c>
      <c r="K1802" s="1">
        <f>SUMIFS('I want to cry'!C$2:C$2000,'I want to cry'!$A$2:$A$2000,$B1802,'I want to cry'!$B$2:$B$2000,$C1802)</f>
        <v>0</v>
      </c>
      <c r="L1802" s="1">
        <f>SUMIFS('I want to cry'!D$2:D$2000,'I want to cry'!$A$2:$A$2000,$B1802,'I want to cry'!$B$2:$B$2000,$C1802)</f>
        <v>0</v>
      </c>
      <c r="M1802" s="1">
        <f>SUMIFS('I want to cry'!E$2:E$2000,'I want to cry'!$A$2:$A$2000,$B1802,'I want to cry'!$B$2:$B$2000,$C1802)</f>
        <v>0</v>
      </c>
      <c r="N1802" s="1">
        <f t="shared" si="309"/>
        <v>0</v>
      </c>
      <c r="O1802" s="1">
        <f t="shared" si="310"/>
        <v>0</v>
      </c>
      <c r="P1802" s="1">
        <f t="shared" si="311"/>
        <v>0</v>
      </c>
      <c r="Q1802" s="1">
        <f>SUMIF('I have a blue banner'!A$2:A$2000,D1802,'I have a blue banner'!L$2:L$2000)</f>
        <v>0</v>
      </c>
      <c r="R1802" s="1">
        <f>SUMIF('I have a blue banner'!A$2:A$2000,F1802,'I have a blue banner'!L$2:L$2000)</f>
        <v>0</v>
      </c>
      <c r="S1802" s="1">
        <f>SUMIF('I have a blue banner'!A$2:A$2000,I1802,'I have a blue banner'!L$2:L$2000)</f>
        <v>0</v>
      </c>
      <c r="T1802" s="1">
        <f>SUMIF('I wanna go biking'!A$2:A$1000,D1802,'I wanna go biking'!D$2:D$2000)</f>
        <v>0</v>
      </c>
      <c r="U1802" s="1">
        <f>SUMIF('I wanna go biking'!A$2:A$2000,F1802,'I wanna go biking'!D$2:D$2000)</f>
        <v>0</v>
      </c>
      <c r="V1802" s="1">
        <f>SUMIF('I wanna go biking'!A$2:A$2000,H1802,'I wanna go biking'!D$2:D$2000)</f>
        <v>0</v>
      </c>
      <c r="W1802">
        <f t="shared" si="312"/>
        <v>0</v>
      </c>
      <c r="X1802">
        <f t="shared" si="313"/>
        <v>0</v>
      </c>
      <c r="Y1802">
        <f t="shared" si="314"/>
        <v>0</v>
      </c>
      <c r="Z1802">
        <f t="shared" si="315"/>
        <v>0</v>
      </c>
      <c r="AA1802">
        <f t="shared" si="316"/>
        <v>0</v>
      </c>
      <c r="AB1802">
        <f t="shared" si="317"/>
        <v>0</v>
      </c>
      <c r="AC1802" s="25">
        <f t="shared" si="318"/>
        <v>0</v>
      </c>
    </row>
    <row r="1803" spans="1:29">
      <c r="A1803">
        <f>'Data Entry'!A1804</f>
        <v>0</v>
      </c>
      <c r="B1803">
        <f>'Data Entry'!B1804</f>
        <v>0</v>
      </c>
      <c r="C1803">
        <f>'Data Entry'!C1804</f>
        <v>0</v>
      </c>
      <c r="D1803">
        <f>'Data Entry'!M1804</f>
        <v>0</v>
      </c>
      <c r="E1803">
        <f>'Data Entry'!N1804</f>
        <v>0</v>
      </c>
      <c r="F1803">
        <f>'Data Entry'!O1804</f>
        <v>0</v>
      </c>
      <c r="G1803">
        <f>'Data Entry'!P1804</f>
        <v>0</v>
      </c>
      <c r="H1803">
        <f>'Data Entry'!Q1804</f>
        <v>0</v>
      </c>
      <c r="I1803">
        <f>'Data Entry'!R1804</f>
        <v>0</v>
      </c>
      <c r="J1803">
        <f t="shared" si="308"/>
        <v>0</v>
      </c>
      <c r="K1803" s="1">
        <f>SUMIFS('I want to cry'!C$2:C$2000,'I want to cry'!$A$2:$A$2000,$B1803,'I want to cry'!$B$2:$B$2000,$C1803)</f>
        <v>0</v>
      </c>
      <c r="L1803" s="1">
        <f>SUMIFS('I want to cry'!D$2:D$2000,'I want to cry'!$A$2:$A$2000,$B1803,'I want to cry'!$B$2:$B$2000,$C1803)</f>
        <v>0</v>
      </c>
      <c r="M1803" s="1">
        <f>SUMIFS('I want to cry'!E$2:E$2000,'I want to cry'!$A$2:$A$2000,$B1803,'I want to cry'!$B$2:$B$2000,$C1803)</f>
        <v>0</v>
      </c>
      <c r="N1803" s="1">
        <f t="shared" si="309"/>
        <v>0</v>
      </c>
      <c r="O1803" s="1">
        <f t="shared" si="310"/>
        <v>0</v>
      </c>
      <c r="P1803" s="1">
        <f t="shared" si="311"/>
        <v>0</v>
      </c>
      <c r="Q1803" s="1">
        <f>SUMIF('I have a blue banner'!A$2:A$2000,D1803,'I have a blue banner'!L$2:L$2000)</f>
        <v>0</v>
      </c>
      <c r="R1803" s="1">
        <f>SUMIF('I have a blue banner'!A$2:A$2000,F1803,'I have a blue banner'!L$2:L$2000)</f>
        <v>0</v>
      </c>
      <c r="S1803" s="1">
        <f>SUMIF('I have a blue banner'!A$2:A$2000,I1803,'I have a blue banner'!L$2:L$2000)</f>
        <v>0</v>
      </c>
      <c r="T1803" s="1">
        <f>SUMIF('I wanna go biking'!A$2:A$1000,D1803,'I wanna go biking'!D$2:D$2000)</f>
        <v>0</v>
      </c>
      <c r="U1803" s="1">
        <f>SUMIF('I wanna go biking'!A$2:A$2000,F1803,'I wanna go biking'!D$2:D$2000)</f>
        <v>0</v>
      </c>
      <c r="V1803" s="1">
        <f>SUMIF('I wanna go biking'!A$2:A$2000,H1803,'I wanna go biking'!D$2:D$2000)</f>
        <v>0</v>
      </c>
      <c r="W1803">
        <f t="shared" si="312"/>
        <v>0</v>
      </c>
      <c r="X1803">
        <f t="shared" si="313"/>
        <v>0</v>
      </c>
      <c r="Y1803">
        <f t="shared" si="314"/>
        <v>0</v>
      </c>
      <c r="Z1803">
        <f t="shared" si="315"/>
        <v>0</v>
      </c>
      <c r="AA1803">
        <f t="shared" si="316"/>
        <v>0</v>
      </c>
      <c r="AB1803">
        <f t="shared" si="317"/>
        <v>0</v>
      </c>
      <c r="AC1803" s="25">
        <f t="shared" si="318"/>
        <v>0</v>
      </c>
    </row>
    <row r="1804" spans="1:29">
      <c r="A1804">
        <f>'Data Entry'!A1805</f>
        <v>0</v>
      </c>
      <c r="B1804">
        <f>'Data Entry'!B1805</f>
        <v>0</v>
      </c>
      <c r="C1804">
        <f>'Data Entry'!C1805</f>
        <v>0</v>
      </c>
      <c r="D1804">
        <f>'Data Entry'!M1805</f>
        <v>0</v>
      </c>
      <c r="E1804">
        <f>'Data Entry'!N1805</f>
        <v>0</v>
      </c>
      <c r="F1804">
        <f>'Data Entry'!O1805</f>
        <v>0</v>
      </c>
      <c r="G1804">
        <f>'Data Entry'!P1805</f>
        <v>0</v>
      </c>
      <c r="H1804">
        <f>'Data Entry'!Q1805</f>
        <v>0</v>
      </c>
      <c r="I1804">
        <f>'Data Entry'!R1805</f>
        <v>0</v>
      </c>
      <c r="J1804">
        <f t="shared" si="308"/>
        <v>0</v>
      </c>
      <c r="K1804" s="1">
        <f>SUMIFS('I want to cry'!C$2:C$2000,'I want to cry'!$A$2:$A$2000,$B1804,'I want to cry'!$B$2:$B$2000,$C1804)</f>
        <v>0</v>
      </c>
      <c r="L1804" s="1">
        <f>SUMIFS('I want to cry'!D$2:D$2000,'I want to cry'!$A$2:$A$2000,$B1804,'I want to cry'!$B$2:$B$2000,$C1804)</f>
        <v>0</v>
      </c>
      <c r="M1804" s="1">
        <f>SUMIFS('I want to cry'!E$2:E$2000,'I want to cry'!$A$2:$A$2000,$B1804,'I want to cry'!$B$2:$B$2000,$C1804)</f>
        <v>0</v>
      </c>
      <c r="N1804" s="1">
        <f t="shared" si="309"/>
        <v>0</v>
      </c>
      <c r="O1804" s="1">
        <f t="shared" si="310"/>
        <v>0</v>
      </c>
      <c r="P1804" s="1">
        <f t="shared" si="311"/>
        <v>0</v>
      </c>
      <c r="Q1804" s="1">
        <f>SUMIF('I have a blue banner'!A$2:A$2000,D1804,'I have a blue banner'!L$2:L$2000)</f>
        <v>0</v>
      </c>
      <c r="R1804" s="1">
        <f>SUMIF('I have a blue banner'!A$2:A$2000,F1804,'I have a blue banner'!L$2:L$2000)</f>
        <v>0</v>
      </c>
      <c r="S1804" s="1">
        <f>SUMIF('I have a blue banner'!A$2:A$2000,I1804,'I have a blue banner'!L$2:L$2000)</f>
        <v>0</v>
      </c>
      <c r="T1804" s="1">
        <f>SUMIF('I wanna go biking'!A$2:A$1000,D1804,'I wanna go biking'!D$2:D$2000)</f>
        <v>0</v>
      </c>
      <c r="U1804" s="1">
        <f>SUMIF('I wanna go biking'!A$2:A$2000,F1804,'I wanna go biking'!D$2:D$2000)</f>
        <v>0</v>
      </c>
      <c r="V1804" s="1">
        <f>SUMIF('I wanna go biking'!A$2:A$2000,H1804,'I wanna go biking'!D$2:D$2000)</f>
        <v>0</v>
      </c>
      <c r="W1804">
        <f t="shared" si="312"/>
        <v>0</v>
      </c>
      <c r="X1804">
        <f t="shared" si="313"/>
        <v>0</v>
      </c>
      <c r="Y1804">
        <f t="shared" si="314"/>
        <v>0</v>
      </c>
      <c r="Z1804">
        <f t="shared" si="315"/>
        <v>0</v>
      </c>
      <c r="AA1804">
        <f t="shared" si="316"/>
        <v>0</v>
      </c>
      <c r="AB1804">
        <f t="shared" si="317"/>
        <v>0</v>
      </c>
      <c r="AC1804" s="25">
        <f t="shared" si="318"/>
        <v>0</v>
      </c>
    </row>
    <row r="1805" spans="1:29">
      <c r="A1805">
        <f>'Data Entry'!A1806</f>
        <v>0</v>
      </c>
      <c r="B1805">
        <f>'Data Entry'!B1806</f>
        <v>0</v>
      </c>
      <c r="C1805">
        <f>'Data Entry'!C1806</f>
        <v>0</v>
      </c>
      <c r="D1805">
        <f>'Data Entry'!M1806</f>
        <v>0</v>
      </c>
      <c r="E1805">
        <f>'Data Entry'!N1806</f>
        <v>0</v>
      </c>
      <c r="F1805">
        <f>'Data Entry'!O1806</f>
        <v>0</v>
      </c>
      <c r="G1805">
        <f>'Data Entry'!P1806</f>
        <v>0</v>
      </c>
      <c r="H1805">
        <f>'Data Entry'!Q1806</f>
        <v>0</v>
      </c>
      <c r="I1805">
        <f>'Data Entry'!R1806</f>
        <v>0</v>
      </c>
      <c r="J1805">
        <f t="shared" si="308"/>
        <v>0</v>
      </c>
      <c r="K1805" s="1">
        <f>SUMIFS('I want to cry'!C$2:C$2000,'I want to cry'!$A$2:$A$2000,$B1805,'I want to cry'!$B$2:$B$2000,$C1805)</f>
        <v>0</v>
      </c>
      <c r="L1805" s="1">
        <f>SUMIFS('I want to cry'!D$2:D$2000,'I want to cry'!$A$2:$A$2000,$B1805,'I want to cry'!$B$2:$B$2000,$C1805)</f>
        <v>0</v>
      </c>
      <c r="M1805" s="1">
        <f>SUMIFS('I want to cry'!E$2:E$2000,'I want to cry'!$A$2:$A$2000,$B1805,'I want to cry'!$B$2:$B$2000,$C1805)</f>
        <v>0</v>
      </c>
      <c r="N1805" s="1">
        <f t="shared" si="309"/>
        <v>0</v>
      </c>
      <c r="O1805" s="1">
        <f t="shared" si="310"/>
        <v>0</v>
      </c>
      <c r="P1805" s="1">
        <f t="shared" si="311"/>
        <v>0</v>
      </c>
      <c r="Q1805" s="1">
        <f>SUMIF('I have a blue banner'!A$2:A$2000,D1805,'I have a blue banner'!L$2:L$2000)</f>
        <v>0</v>
      </c>
      <c r="R1805" s="1">
        <f>SUMIF('I have a blue banner'!A$2:A$2000,F1805,'I have a blue banner'!L$2:L$2000)</f>
        <v>0</v>
      </c>
      <c r="S1805" s="1">
        <f>SUMIF('I have a blue banner'!A$2:A$2000,I1805,'I have a blue banner'!L$2:L$2000)</f>
        <v>0</v>
      </c>
      <c r="T1805" s="1">
        <f>SUMIF('I wanna go biking'!A$2:A$1000,D1805,'I wanna go biking'!D$2:D$2000)</f>
        <v>0</v>
      </c>
      <c r="U1805" s="1">
        <f>SUMIF('I wanna go biking'!A$2:A$2000,F1805,'I wanna go biking'!D$2:D$2000)</f>
        <v>0</v>
      </c>
      <c r="V1805" s="1">
        <f>SUMIF('I wanna go biking'!A$2:A$2000,H1805,'I wanna go biking'!D$2:D$2000)</f>
        <v>0</v>
      </c>
      <c r="W1805">
        <f t="shared" si="312"/>
        <v>0</v>
      </c>
      <c r="X1805">
        <f t="shared" si="313"/>
        <v>0</v>
      </c>
      <c r="Y1805">
        <f t="shared" si="314"/>
        <v>0</v>
      </c>
      <c r="Z1805">
        <f t="shared" si="315"/>
        <v>0</v>
      </c>
      <c r="AA1805">
        <f t="shared" si="316"/>
        <v>0</v>
      </c>
      <c r="AB1805">
        <f t="shared" si="317"/>
        <v>0</v>
      </c>
      <c r="AC1805" s="25">
        <f t="shared" si="318"/>
        <v>0</v>
      </c>
    </row>
    <row r="1806" spans="1:29">
      <c r="A1806">
        <f>'Data Entry'!A1807</f>
        <v>0</v>
      </c>
      <c r="B1806">
        <f>'Data Entry'!B1807</f>
        <v>0</v>
      </c>
      <c r="C1806">
        <f>'Data Entry'!C1807</f>
        <v>0</v>
      </c>
      <c r="D1806">
        <f>'Data Entry'!M1807</f>
        <v>0</v>
      </c>
      <c r="E1806">
        <f>'Data Entry'!N1807</f>
        <v>0</v>
      </c>
      <c r="F1806">
        <f>'Data Entry'!O1807</f>
        <v>0</v>
      </c>
      <c r="G1806">
        <f>'Data Entry'!P1807</f>
        <v>0</v>
      </c>
      <c r="H1806">
        <f>'Data Entry'!Q1807</f>
        <v>0</v>
      </c>
      <c r="I1806">
        <f>'Data Entry'!R1807</f>
        <v>0</v>
      </c>
      <c r="J1806">
        <f t="shared" si="308"/>
        <v>0</v>
      </c>
      <c r="K1806" s="1">
        <f>SUMIFS('I want to cry'!C$2:C$2000,'I want to cry'!$A$2:$A$2000,$B1806,'I want to cry'!$B$2:$B$2000,$C1806)</f>
        <v>0</v>
      </c>
      <c r="L1806" s="1">
        <f>SUMIFS('I want to cry'!D$2:D$2000,'I want to cry'!$A$2:$A$2000,$B1806,'I want to cry'!$B$2:$B$2000,$C1806)</f>
        <v>0</v>
      </c>
      <c r="M1806" s="1">
        <f>SUMIFS('I want to cry'!E$2:E$2000,'I want to cry'!$A$2:$A$2000,$B1806,'I want to cry'!$B$2:$B$2000,$C1806)</f>
        <v>0</v>
      </c>
      <c r="N1806" s="1">
        <f t="shared" si="309"/>
        <v>0</v>
      </c>
      <c r="O1806" s="1">
        <f t="shared" si="310"/>
        <v>0</v>
      </c>
      <c r="P1806" s="1">
        <f t="shared" si="311"/>
        <v>0</v>
      </c>
      <c r="Q1806" s="1">
        <f>SUMIF('I have a blue banner'!A$2:A$2000,D1806,'I have a blue banner'!L$2:L$2000)</f>
        <v>0</v>
      </c>
      <c r="R1806" s="1">
        <f>SUMIF('I have a blue banner'!A$2:A$2000,F1806,'I have a blue banner'!L$2:L$2000)</f>
        <v>0</v>
      </c>
      <c r="S1806" s="1">
        <f>SUMIF('I have a blue banner'!A$2:A$2000,I1806,'I have a blue banner'!L$2:L$2000)</f>
        <v>0</v>
      </c>
      <c r="T1806" s="1">
        <f>SUMIF('I wanna go biking'!A$2:A$1000,D1806,'I wanna go biking'!D$2:D$2000)</f>
        <v>0</v>
      </c>
      <c r="U1806" s="1">
        <f>SUMIF('I wanna go biking'!A$2:A$2000,F1806,'I wanna go biking'!D$2:D$2000)</f>
        <v>0</v>
      </c>
      <c r="V1806" s="1">
        <f>SUMIF('I wanna go biking'!A$2:A$2000,H1806,'I wanna go biking'!D$2:D$2000)</f>
        <v>0</v>
      </c>
      <c r="W1806">
        <f t="shared" si="312"/>
        <v>0</v>
      </c>
      <c r="X1806">
        <f t="shared" si="313"/>
        <v>0</v>
      </c>
      <c r="Y1806">
        <f t="shared" si="314"/>
        <v>0</v>
      </c>
      <c r="Z1806">
        <f t="shared" si="315"/>
        <v>0</v>
      </c>
      <c r="AA1806">
        <f t="shared" si="316"/>
        <v>0</v>
      </c>
      <c r="AB1806">
        <f t="shared" si="317"/>
        <v>0</v>
      </c>
      <c r="AC1806" s="25">
        <f t="shared" si="318"/>
        <v>0</v>
      </c>
    </row>
    <row r="1807" spans="1:29">
      <c r="A1807">
        <f>'Data Entry'!A1808</f>
        <v>0</v>
      </c>
      <c r="B1807">
        <f>'Data Entry'!B1808</f>
        <v>0</v>
      </c>
      <c r="C1807">
        <f>'Data Entry'!C1808</f>
        <v>0</v>
      </c>
      <c r="D1807">
        <f>'Data Entry'!M1808</f>
        <v>0</v>
      </c>
      <c r="E1807">
        <f>'Data Entry'!N1808</f>
        <v>0</v>
      </c>
      <c r="F1807">
        <f>'Data Entry'!O1808</f>
        <v>0</v>
      </c>
      <c r="G1807">
        <f>'Data Entry'!P1808</f>
        <v>0</v>
      </c>
      <c r="H1807">
        <f>'Data Entry'!Q1808</f>
        <v>0</v>
      </c>
      <c r="I1807">
        <f>'Data Entry'!R1808</f>
        <v>0</v>
      </c>
      <c r="J1807">
        <f t="shared" si="308"/>
        <v>0</v>
      </c>
      <c r="K1807" s="1">
        <f>SUMIFS('I want to cry'!C$2:C$2000,'I want to cry'!$A$2:$A$2000,$B1807,'I want to cry'!$B$2:$B$2000,$C1807)</f>
        <v>0</v>
      </c>
      <c r="L1807" s="1">
        <f>SUMIFS('I want to cry'!D$2:D$2000,'I want to cry'!$A$2:$A$2000,$B1807,'I want to cry'!$B$2:$B$2000,$C1807)</f>
        <v>0</v>
      </c>
      <c r="M1807" s="1">
        <f>SUMIFS('I want to cry'!E$2:E$2000,'I want to cry'!$A$2:$A$2000,$B1807,'I want to cry'!$B$2:$B$2000,$C1807)</f>
        <v>0</v>
      </c>
      <c r="N1807" s="1">
        <f t="shared" si="309"/>
        <v>0</v>
      </c>
      <c r="O1807" s="1">
        <f t="shared" si="310"/>
        <v>0</v>
      </c>
      <c r="P1807" s="1">
        <f t="shared" si="311"/>
        <v>0</v>
      </c>
      <c r="Q1807" s="1">
        <f>SUMIF('I have a blue banner'!A$2:A$2000,D1807,'I have a blue banner'!L$2:L$2000)</f>
        <v>0</v>
      </c>
      <c r="R1807" s="1">
        <f>SUMIF('I have a blue banner'!A$2:A$2000,F1807,'I have a blue banner'!L$2:L$2000)</f>
        <v>0</v>
      </c>
      <c r="S1807" s="1">
        <f>SUMIF('I have a blue banner'!A$2:A$2000,I1807,'I have a blue banner'!L$2:L$2000)</f>
        <v>0</v>
      </c>
      <c r="T1807" s="1">
        <f>SUMIF('I wanna go biking'!A$2:A$1000,D1807,'I wanna go biking'!D$2:D$2000)</f>
        <v>0</v>
      </c>
      <c r="U1807" s="1">
        <f>SUMIF('I wanna go biking'!A$2:A$2000,F1807,'I wanna go biking'!D$2:D$2000)</f>
        <v>0</v>
      </c>
      <c r="V1807" s="1">
        <f>SUMIF('I wanna go biking'!A$2:A$2000,H1807,'I wanna go biking'!D$2:D$2000)</f>
        <v>0</v>
      </c>
      <c r="W1807">
        <f t="shared" si="312"/>
        <v>0</v>
      </c>
      <c r="X1807">
        <f t="shared" si="313"/>
        <v>0</v>
      </c>
      <c r="Y1807">
        <f t="shared" si="314"/>
        <v>0</v>
      </c>
      <c r="Z1807">
        <f t="shared" si="315"/>
        <v>0</v>
      </c>
      <c r="AA1807">
        <f t="shared" si="316"/>
        <v>0</v>
      </c>
      <c r="AB1807">
        <f t="shared" si="317"/>
        <v>0</v>
      </c>
      <c r="AC1807" s="25">
        <f t="shared" si="318"/>
        <v>0</v>
      </c>
    </row>
    <row r="1808" spans="1:29">
      <c r="A1808">
        <f>'Data Entry'!A1809</f>
        <v>0</v>
      </c>
      <c r="B1808">
        <f>'Data Entry'!B1809</f>
        <v>0</v>
      </c>
      <c r="C1808">
        <f>'Data Entry'!C1809</f>
        <v>0</v>
      </c>
      <c r="D1808">
        <f>'Data Entry'!M1809</f>
        <v>0</v>
      </c>
      <c r="E1808">
        <f>'Data Entry'!N1809</f>
        <v>0</v>
      </c>
      <c r="F1808">
        <f>'Data Entry'!O1809</f>
        <v>0</v>
      </c>
      <c r="G1808">
        <f>'Data Entry'!P1809</f>
        <v>0</v>
      </c>
      <c r="H1808">
        <f>'Data Entry'!Q1809</f>
        <v>0</v>
      </c>
      <c r="I1808">
        <f>'Data Entry'!R1809</f>
        <v>0</v>
      </c>
      <c r="J1808">
        <f t="shared" si="308"/>
        <v>0</v>
      </c>
      <c r="K1808" s="1">
        <f>SUMIFS('I want to cry'!C$2:C$2000,'I want to cry'!$A$2:$A$2000,$B1808,'I want to cry'!$B$2:$B$2000,$C1808)</f>
        <v>0</v>
      </c>
      <c r="L1808" s="1">
        <f>SUMIFS('I want to cry'!D$2:D$2000,'I want to cry'!$A$2:$A$2000,$B1808,'I want to cry'!$B$2:$B$2000,$C1808)</f>
        <v>0</v>
      </c>
      <c r="M1808" s="1">
        <f>SUMIFS('I want to cry'!E$2:E$2000,'I want to cry'!$A$2:$A$2000,$B1808,'I want to cry'!$B$2:$B$2000,$C1808)</f>
        <v>0</v>
      </c>
      <c r="N1808" s="1">
        <f t="shared" si="309"/>
        <v>0</v>
      </c>
      <c r="O1808" s="1">
        <f t="shared" si="310"/>
        <v>0</v>
      </c>
      <c r="P1808" s="1">
        <f t="shared" si="311"/>
        <v>0</v>
      </c>
      <c r="Q1808" s="1">
        <f>SUMIF('I have a blue banner'!A$2:A$2000,D1808,'I have a blue banner'!L$2:L$2000)</f>
        <v>0</v>
      </c>
      <c r="R1808" s="1">
        <f>SUMIF('I have a blue banner'!A$2:A$2000,F1808,'I have a blue banner'!L$2:L$2000)</f>
        <v>0</v>
      </c>
      <c r="S1808" s="1">
        <f>SUMIF('I have a blue banner'!A$2:A$2000,I1808,'I have a blue banner'!L$2:L$2000)</f>
        <v>0</v>
      </c>
      <c r="T1808" s="1">
        <f>SUMIF('I wanna go biking'!A$2:A$1000,D1808,'I wanna go biking'!D$2:D$2000)</f>
        <v>0</v>
      </c>
      <c r="U1808" s="1">
        <f>SUMIF('I wanna go biking'!A$2:A$2000,F1808,'I wanna go biking'!D$2:D$2000)</f>
        <v>0</v>
      </c>
      <c r="V1808" s="1">
        <f>SUMIF('I wanna go biking'!A$2:A$2000,H1808,'I wanna go biking'!D$2:D$2000)</f>
        <v>0</v>
      </c>
      <c r="W1808">
        <f t="shared" si="312"/>
        <v>0</v>
      </c>
      <c r="X1808">
        <f t="shared" si="313"/>
        <v>0</v>
      </c>
      <c r="Y1808">
        <f t="shared" si="314"/>
        <v>0</v>
      </c>
      <c r="Z1808">
        <f t="shared" si="315"/>
        <v>0</v>
      </c>
      <c r="AA1808">
        <f t="shared" si="316"/>
        <v>0</v>
      </c>
      <c r="AB1808">
        <f t="shared" si="317"/>
        <v>0</v>
      </c>
      <c r="AC1808" s="25">
        <f t="shared" si="318"/>
        <v>0</v>
      </c>
    </row>
    <row r="1809" spans="1:29">
      <c r="A1809">
        <f>'Data Entry'!A1810</f>
        <v>0</v>
      </c>
      <c r="B1809">
        <f>'Data Entry'!B1810</f>
        <v>0</v>
      </c>
      <c r="C1809">
        <f>'Data Entry'!C1810</f>
        <v>0</v>
      </c>
      <c r="D1809">
        <f>'Data Entry'!M1810</f>
        <v>0</v>
      </c>
      <c r="E1809">
        <f>'Data Entry'!N1810</f>
        <v>0</v>
      </c>
      <c r="F1809">
        <f>'Data Entry'!O1810</f>
        <v>0</v>
      </c>
      <c r="G1809">
        <f>'Data Entry'!P1810</f>
        <v>0</v>
      </c>
      <c r="H1809">
        <f>'Data Entry'!Q1810</f>
        <v>0</v>
      </c>
      <c r="I1809">
        <f>'Data Entry'!R1810</f>
        <v>0</v>
      </c>
      <c r="J1809">
        <f t="shared" si="308"/>
        <v>0</v>
      </c>
      <c r="K1809" s="1">
        <f>SUMIFS('I want to cry'!C$2:C$2000,'I want to cry'!$A$2:$A$2000,$B1809,'I want to cry'!$B$2:$B$2000,$C1809)</f>
        <v>0</v>
      </c>
      <c r="L1809" s="1">
        <f>SUMIFS('I want to cry'!D$2:D$2000,'I want to cry'!$A$2:$A$2000,$B1809,'I want to cry'!$B$2:$B$2000,$C1809)</f>
        <v>0</v>
      </c>
      <c r="M1809" s="1">
        <f>SUMIFS('I want to cry'!E$2:E$2000,'I want to cry'!$A$2:$A$2000,$B1809,'I want to cry'!$B$2:$B$2000,$C1809)</f>
        <v>0</v>
      </c>
      <c r="N1809" s="1">
        <f t="shared" si="309"/>
        <v>0</v>
      </c>
      <c r="O1809" s="1">
        <f t="shared" si="310"/>
        <v>0</v>
      </c>
      <c r="P1809" s="1">
        <f t="shared" si="311"/>
        <v>0</v>
      </c>
      <c r="Q1809" s="1">
        <f>SUMIF('I have a blue banner'!A$2:A$2000,D1809,'I have a blue banner'!L$2:L$2000)</f>
        <v>0</v>
      </c>
      <c r="R1809" s="1">
        <f>SUMIF('I have a blue banner'!A$2:A$2000,F1809,'I have a blue banner'!L$2:L$2000)</f>
        <v>0</v>
      </c>
      <c r="S1809" s="1">
        <f>SUMIF('I have a blue banner'!A$2:A$2000,I1809,'I have a blue banner'!L$2:L$2000)</f>
        <v>0</v>
      </c>
      <c r="T1809" s="1">
        <f>SUMIF('I wanna go biking'!A$2:A$1000,D1809,'I wanna go biking'!D$2:D$2000)</f>
        <v>0</v>
      </c>
      <c r="U1809" s="1">
        <f>SUMIF('I wanna go biking'!A$2:A$2000,F1809,'I wanna go biking'!D$2:D$2000)</f>
        <v>0</v>
      </c>
      <c r="V1809" s="1">
        <f>SUMIF('I wanna go biking'!A$2:A$2000,H1809,'I wanna go biking'!D$2:D$2000)</f>
        <v>0</v>
      </c>
      <c r="W1809">
        <f t="shared" si="312"/>
        <v>0</v>
      </c>
      <c r="X1809">
        <f t="shared" si="313"/>
        <v>0</v>
      </c>
      <c r="Y1809">
        <f t="shared" si="314"/>
        <v>0</v>
      </c>
      <c r="Z1809">
        <f t="shared" si="315"/>
        <v>0</v>
      </c>
      <c r="AA1809">
        <f t="shared" si="316"/>
        <v>0</v>
      </c>
      <c r="AB1809">
        <f t="shared" si="317"/>
        <v>0</v>
      </c>
      <c r="AC1809" s="25">
        <f t="shared" si="318"/>
        <v>0</v>
      </c>
    </row>
    <row r="1810" spans="1:29">
      <c r="A1810">
        <f>'Data Entry'!A1811</f>
        <v>0</v>
      </c>
      <c r="B1810">
        <f>'Data Entry'!B1811</f>
        <v>0</v>
      </c>
      <c r="C1810">
        <f>'Data Entry'!C1811</f>
        <v>0</v>
      </c>
      <c r="D1810">
        <f>'Data Entry'!M1811</f>
        <v>0</v>
      </c>
      <c r="E1810">
        <f>'Data Entry'!N1811</f>
        <v>0</v>
      </c>
      <c r="F1810">
        <f>'Data Entry'!O1811</f>
        <v>0</v>
      </c>
      <c r="G1810">
        <f>'Data Entry'!P1811</f>
        <v>0</v>
      </c>
      <c r="H1810">
        <f>'Data Entry'!Q1811</f>
        <v>0</v>
      </c>
      <c r="I1810">
        <f>'Data Entry'!R1811</f>
        <v>0</v>
      </c>
      <c r="J1810">
        <f t="shared" si="308"/>
        <v>0</v>
      </c>
      <c r="K1810" s="1">
        <f>SUMIFS('I want to cry'!C$2:C$2000,'I want to cry'!$A$2:$A$2000,$B1810,'I want to cry'!$B$2:$B$2000,$C1810)</f>
        <v>0</v>
      </c>
      <c r="L1810" s="1">
        <f>SUMIFS('I want to cry'!D$2:D$2000,'I want to cry'!$A$2:$A$2000,$B1810,'I want to cry'!$B$2:$B$2000,$C1810)</f>
        <v>0</v>
      </c>
      <c r="M1810" s="1">
        <f>SUMIFS('I want to cry'!E$2:E$2000,'I want to cry'!$A$2:$A$2000,$B1810,'I want to cry'!$B$2:$B$2000,$C1810)</f>
        <v>0</v>
      </c>
      <c r="N1810" s="1">
        <f t="shared" si="309"/>
        <v>0</v>
      </c>
      <c r="O1810" s="1">
        <f t="shared" si="310"/>
        <v>0</v>
      </c>
      <c r="P1810" s="1">
        <f t="shared" si="311"/>
        <v>0</v>
      </c>
      <c r="Q1810" s="1">
        <f>SUMIF('I have a blue banner'!A$2:A$2000,D1810,'I have a blue banner'!L$2:L$2000)</f>
        <v>0</v>
      </c>
      <c r="R1810" s="1">
        <f>SUMIF('I have a blue banner'!A$2:A$2000,F1810,'I have a blue banner'!L$2:L$2000)</f>
        <v>0</v>
      </c>
      <c r="S1810" s="1">
        <f>SUMIF('I have a blue banner'!A$2:A$2000,I1810,'I have a blue banner'!L$2:L$2000)</f>
        <v>0</v>
      </c>
      <c r="T1810" s="1">
        <f>SUMIF('I wanna go biking'!A$2:A$1000,D1810,'I wanna go biking'!D$2:D$2000)</f>
        <v>0</v>
      </c>
      <c r="U1810" s="1">
        <f>SUMIF('I wanna go biking'!A$2:A$2000,F1810,'I wanna go biking'!D$2:D$2000)</f>
        <v>0</v>
      </c>
      <c r="V1810" s="1">
        <f>SUMIF('I wanna go biking'!A$2:A$2000,H1810,'I wanna go biking'!D$2:D$2000)</f>
        <v>0</v>
      </c>
      <c r="W1810">
        <f t="shared" si="312"/>
        <v>0</v>
      </c>
      <c r="X1810">
        <f t="shared" si="313"/>
        <v>0</v>
      </c>
      <c r="Y1810">
        <f t="shared" si="314"/>
        <v>0</v>
      </c>
      <c r="Z1810">
        <f t="shared" si="315"/>
        <v>0</v>
      </c>
      <c r="AA1810">
        <f t="shared" si="316"/>
        <v>0</v>
      </c>
      <c r="AB1810">
        <f t="shared" si="317"/>
        <v>0</v>
      </c>
      <c r="AC1810" s="25">
        <f t="shared" si="318"/>
        <v>0</v>
      </c>
    </row>
    <row r="1811" spans="1:29">
      <c r="A1811">
        <f>'Data Entry'!A1812</f>
        <v>0</v>
      </c>
      <c r="B1811">
        <f>'Data Entry'!B1812</f>
        <v>0</v>
      </c>
      <c r="C1811">
        <f>'Data Entry'!C1812</f>
        <v>0</v>
      </c>
      <c r="D1811">
        <f>'Data Entry'!M1812</f>
        <v>0</v>
      </c>
      <c r="E1811">
        <f>'Data Entry'!N1812</f>
        <v>0</v>
      </c>
      <c r="F1811">
        <f>'Data Entry'!O1812</f>
        <v>0</v>
      </c>
      <c r="G1811">
        <f>'Data Entry'!P1812</f>
        <v>0</v>
      </c>
      <c r="H1811">
        <f>'Data Entry'!Q1812</f>
        <v>0</v>
      </c>
      <c r="I1811">
        <f>'Data Entry'!R1812</f>
        <v>0</v>
      </c>
      <c r="J1811">
        <f t="shared" si="308"/>
        <v>0</v>
      </c>
      <c r="K1811" s="1">
        <f>SUMIFS('I want to cry'!C$2:C$2000,'I want to cry'!$A$2:$A$2000,$B1811,'I want to cry'!$B$2:$B$2000,$C1811)</f>
        <v>0</v>
      </c>
      <c r="L1811" s="1">
        <f>SUMIFS('I want to cry'!D$2:D$2000,'I want to cry'!$A$2:$A$2000,$B1811,'I want to cry'!$B$2:$B$2000,$C1811)</f>
        <v>0</v>
      </c>
      <c r="M1811" s="1">
        <f>SUMIFS('I want to cry'!E$2:E$2000,'I want to cry'!$A$2:$A$2000,$B1811,'I want to cry'!$B$2:$B$2000,$C1811)</f>
        <v>0</v>
      </c>
      <c r="N1811" s="1">
        <f t="shared" si="309"/>
        <v>0</v>
      </c>
      <c r="O1811" s="1">
        <f t="shared" si="310"/>
        <v>0</v>
      </c>
      <c r="P1811" s="1">
        <f t="shared" si="311"/>
        <v>0</v>
      </c>
      <c r="Q1811" s="1">
        <f>SUMIF('I have a blue banner'!A$2:A$2000,D1811,'I have a blue banner'!L$2:L$2000)</f>
        <v>0</v>
      </c>
      <c r="R1811" s="1">
        <f>SUMIF('I have a blue banner'!A$2:A$2000,F1811,'I have a blue banner'!L$2:L$2000)</f>
        <v>0</v>
      </c>
      <c r="S1811" s="1">
        <f>SUMIF('I have a blue banner'!A$2:A$2000,I1811,'I have a blue banner'!L$2:L$2000)</f>
        <v>0</v>
      </c>
      <c r="T1811" s="1">
        <f>SUMIF('I wanna go biking'!A$2:A$1000,D1811,'I wanna go biking'!D$2:D$2000)</f>
        <v>0</v>
      </c>
      <c r="U1811" s="1">
        <f>SUMIF('I wanna go biking'!A$2:A$2000,F1811,'I wanna go biking'!D$2:D$2000)</f>
        <v>0</v>
      </c>
      <c r="V1811" s="1">
        <f>SUMIF('I wanna go biking'!A$2:A$2000,H1811,'I wanna go biking'!D$2:D$2000)</f>
        <v>0</v>
      </c>
      <c r="W1811">
        <f t="shared" si="312"/>
        <v>0</v>
      </c>
      <c r="X1811">
        <f t="shared" si="313"/>
        <v>0</v>
      </c>
      <c r="Y1811">
        <f t="shared" si="314"/>
        <v>0</v>
      </c>
      <c r="Z1811">
        <f t="shared" si="315"/>
        <v>0</v>
      </c>
      <c r="AA1811">
        <f t="shared" si="316"/>
        <v>0</v>
      </c>
      <c r="AB1811">
        <f t="shared" si="317"/>
        <v>0</v>
      </c>
      <c r="AC1811" s="25">
        <f t="shared" si="318"/>
        <v>0</v>
      </c>
    </row>
    <row r="1812" spans="1:29">
      <c r="A1812">
        <f>'Data Entry'!A1813</f>
        <v>0</v>
      </c>
      <c r="B1812">
        <f>'Data Entry'!B1813</f>
        <v>0</v>
      </c>
      <c r="C1812">
        <f>'Data Entry'!C1813</f>
        <v>0</v>
      </c>
      <c r="D1812">
        <f>'Data Entry'!M1813</f>
        <v>0</v>
      </c>
      <c r="E1812">
        <f>'Data Entry'!N1813</f>
        <v>0</v>
      </c>
      <c r="F1812">
        <f>'Data Entry'!O1813</f>
        <v>0</v>
      </c>
      <c r="G1812">
        <f>'Data Entry'!P1813</f>
        <v>0</v>
      </c>
      <c r="H1812">
        <f>'Data Entry'!Q1813</f>
        <v>0</v>
      </c>
      <c r="I1812">
        <f>'Data Entry'!R1813</f>
        <v>0</v>
      </c>
      <c r="J1812">
        <f t="shared" si="308"/>
        <v>0</v>
      </c>
      <c r="K1812" s="1">
        <f>SUMIFS('I want to cry'!C$2:C$2000,'I want to cry'!$A$2:$A$2000,$B1812,'I want to cry'!$B$2:$B$2000,$C1812)</f>
        <v>0</v>
      </c>
      <c r="L1812" s="1">
        <f>SUMIFS('I want to cry'!D$2:D$2000,'I want to cry'!$A$2:$A$2000,$B1812,'I want to cry'!$B$2:$B$2000,$C1812)</f>
        <v>0</v>
      </c>
      <c r="M1812" s="1">
        <f>SUMIFS('I want to cry'!E$2:E$2000,'I want to cry'!$A$2:$A$2000,$B1812,'I want to cry'!$B$2:$B$2000,$C1812)</f>
        <v>0</v>
      </c>
      <c r="N1812" s="1">
        <f t="shared" si="309"/>
        <v>0</v>
      </c>
      <c r="O1812" s="1">
        <f t="shared" si="310"/>
        <v>0</v>
      </c>
      <c r="P1812" s="1">
        <f t="shared" si="311"/>
        <v>0</v>
      </c>
      <c r="Q1812" s="1">
        <f>SUMIF('I have a blue banner'!A$2:A$2000,D1812,'I have a blue banner'!L$2:L$2000)</f>
        <v>0</v>
      </c>
      <c r="R1812" s="1">
        <f>SUMIF('I have a blue banner'!A$2:A$2000,F1812,'I have a blue banner'!L$2:L$2000)</f>
        <v>0</v>
      </c>
      <c r="S1812" s="1">
        <f>SUMIF('I have a blue banner'!A$2:A$2000,I1812,'I have a blue banner'!L$2:L$2000)</f>
        <v>0</v>
      </c>
      <c r="T1812" s="1">
        <f>SUMIF('I wanna go biking'!A$2:A$1000,D1812,'I wanna go biking'!D$2:D$2000)</f>
        <v>0</v>
      </c>
      <c r="U1812" s="1">
        <f>SUMIF('I wanna go biking'!A$2:A$2000,F1812,'I wanna go biking'!D$2:D$2000)</f>
        <v>0</v>
      </c>
      <c r="V1812" s="1">
        <f>SUMIF('I wanna go biking'!A$2:A$2000,H1812,'I wanna go biking'!D$2:D$2000)</f>
        <v>0</v>
      </c>
      <c r="W1812">
        <f t="shared" si="312"/>
        <v>0</v>
      </c>
      <c r="X1812">
        <f t="shared" si="313"/>
        <v>0</v>
      </c>
      <c r="Y1812">
        <f t="shared" si="314"/>
        <v>0</v>
      </c>
      <c r="Z1812">
        <f t="shared" si="315"/>
        <v>0</v>
      </c>
      <c r="AA1812">
        <f t="shared" si="316"/>
        <v>0</v>
      </c>
      <c r="AB1812">
        <f t="shared" si="317"/>
        <v>0</v>
      </c>
      <c r="AC1812" s="25">
        <f t="shared" si="318"/>
        <v>0</v>
      </c>
    </row>
    <row r="1813" spans="1:29">
      <c r="A1813">
        <f>'Data Entry'!A1814</f>
        <v>0</v>
      </c>
      <c r="B1813">
        <f>'Data Entry'!B1814</f>
        <v>0</v>
      </c>
      <c r="C1813">
        <f>'Data Entry'!C1814</f>
        <v>0</v>
      </c>
      <c r="D1813">
        <f>'Data Entry'!M1814</f>
        <v>0</v>
      </c>
      <c r="E1813">
        <f>'Data Entry'!N1814</f>
        <v>0</v>
      </c>
      <c r="F1813">
        <f>'Data Entry'!O1814</f>
        <v>0</v>
      </c>
      <c r="G1813">
        <f>'Data Entry'!P1814</f>
        <v>0</v>
      </c>
      <c r="H1813">
        <f>'Data Entry'!Q1814</f>
        <v>0</v>
      </c>
      <c r="I1813">
        <f>'Data Entry'!R1814</f>
        <v>0</v>
      </c>
      <c r="J1813">
        <f t="shared" si="308"/>
        <v>0</v>
      </c>
      <c r="K1813" s="1">
        <f>SUMIFS('I want to cry'!C$2:C$2000,'I want to cry'!$A$2:$A$2000,$B1813,'I want to cry'!$B$2:$B$2000,$C1813)</f>
        <v>0</v>
      </c>
      <c r="L1813" s="1">
        <f>SUMIFS('I want to cry'!D$2:D$2000,'I want to cry'!$A$2:$A$2000,$B1813,'I want to cry'!$B$2:$B$2000,$C1813)</f>
        <v>0</v>
      </c>
      <c r="M1813" s="1">
        <f>SUMIFS('I want to cry'!E$2:E$2000,'I want to cry'!$A$2:$A$2000,$B1813,'I want to cry'!$B$2:$B$2000,$C1813)</f>
        <v>0</v>
      </c>
      <c r="N1813" s="1">
        <f t="shared" si="309"/>
        <v>0</v>
      </c>
      <c r="O1813" s="1">
        <f t="shared" si="310"/>
        <v>0</v>
      </c>
      <c r="P1813" s="1">
        <f t="shared" si="311"/>
        <v>0</v>
      </c>
      <c r="Q1813" s="1">
        <f>SUMIF('I have a blue banner'!A$2:A$2000,D1813,'I have a blue banner'!L$2:L$2000)</f>
        <v>0</v>
      </c>
      <c r="R1813" s="1">
        <f>SUMIF('I have a blue banner'!A$2:A$2000,F1813,'I have a blue banner'!L$2:L$2000)</f>
        <v>0</v>
      </c>
      <c r="S1813" s="1">
        <f>SUMIF('I have a blue banner'!A$2:A$2000,I1813,'I have a blue banner'!L$2:L$2000)</f>
        <v>0</v>
      </c>
      <c r="T1813" s="1">
        <f>SUMIF('I wanna go biking'!A$2:A$1000,D1813,'I wanna go biking'!D$2:D$2000)</f>
        <v>0</v>
      </c>
      <c r="U1813" s="1">
        <f>SUMIF('I wanna go biking'!A$2:A$2000,F1813,'I wanna go biking'!D$2:D$2000)</f>
        <v>0</v>
      </c>
      <c r="V1813" s="1">
        <f>SUMIF('I wanna go biking'!A$2:A$2000,H1813,'I wanna go biking'!D$2:D$2000)</f>
        <v>0</v>
      </c>
      <c r="W1813">
        <f t="shared" si="312"/>
        <v>0</v>
      </c>
      <c r="X1813">
        <f t="shared" si="313"/>
        <v>0</v>
      </c>
      <c r="Y1813">
        <f t="shared" si="314"/>
        <v>0</v>
      </c>
      <c r="Z1813">
        <f t="shared" si="315"/>
        <v>0</v>
      </c>
      <c r="AA1813">
        <f t="shared" si="316"/>
        <v>0</v>
      </c>
      <c r="AB1813">
        <f t="shared" si="317"/>
        <v>0</v>
      </c>
      <c r="AC1813" s="25">
        <f t="shared" si="318"/>
        <v>0</v>
      </c>
    </row>
    <row r="1814" spans="1:29">
      <c r="A1814">
        <f>'Data Entry'!A1815</f>
        <v>0</v>
      </c>
      <c r="B1814">
        <f>'Data Entry'!B1815</f>
        <v>0</v>
      </c>
      <c r="C1814">
        <f>'Data Entry'!C1815</f>
        <v>0</v>
      </c>
      <c r="D1814">
        <f>'Data Entry'!M1815</f>
        <v>0</v>
      </c>
      <c r="E1814">
        <f>'Data Entry'!N1815</f>
        <v>0</v>
      </c>
      <c r="F1814">
        <f>'Data Entry'!O1815</f>
        <v>0</v>
      </c>
      <c r="G1814">
        <f>'Data Entry'!P1815</f>
        <v>0</v>
      </c>
      <c r="H1814">
        <f>'Data Entry'!Q1815</f>
        <v>0</v>
      </c>
      <c r="I1814">
        <f>'Data Entry'!R1815</f>
        <v>0</v>
      </c>
      <c r="J1814">
        <f t="shared" si="308"/>
        <v>0</v>
      </c>
      <c r="K1814" s="1">
        <f>SUMIFS('I want to cry'!C$2:C$2000,'I want to cry'!$A$2:$A$2000,$B1814,'I want to cry'!$B$2:$B$2000,$C1814)</f>
        <v>0</v>
      </c>
      <c r="L1814" s="1">
        <f>SUMIFS('I want to cry'!D$2:D$2000,'I want to cry'!$A$2:$A$2000,$B1814,'I want to cry'!$B$2:$B$2000,$C1814)</f>
        <v>0</v>
      </c>
      <c r="M1814" s="1">
        <f>SUMIFS('I want to cry'!E$2:E$2000,'I want to cry'!$A$2:$A$2000,$B1814,'I want to cry'!$B$2:$B$2000,$C1814)</f>
        <v>0</v>
      </c>
      <c r="N1814" s="1">
        <f t="shared" si="309"/>
        <v>0</v>
      </c>
      <c r="O1814" s="1">
        <f t="shared" si="310"/>
        <v>0</v>
      </c>
      <c r="P1814" s="1">
        <f t="shared" si="311"/>
        <v>0</v>
      </c>
      <c r="Q1814" s="1">
        <f>SUMIF('I have a blue banner'!A$2:A$2000,D1814,'I have a blue banner'!L$2:L$2000)</f>
        <v>0</v>
      </c>
      <c r="R1814" s="1">
        <f>SUMIF('I have a blue banner'!A$2:A$2000,F1814,'I have a blue banner'!L$2:L$2000)</f>
        <v>0</v>
      </c>
      <c r="S1814" s="1">
        <f>SUMIF('I have a blue banner'!A$2:A$2000,I1814,'I have a blue banner'!L$2:L$2000)</f>
        <v>0</v>
      </c>
      <c r="T1814" s="1">
        <f>SUMIF('I wanna go biking'!A$2:A$1000,D1814,'I wanna go biking'!D$2:D$2000)</f>
        <v>0</v>
      </c>
      <c r="U1814" s="1">
        <f>SUMIF('I wanna go biking'!A$2:A$2000,F1814,'I wanna go biking'!D$2:D$2000)</f>
        <v>0</v>
      </c>
      <c r="V1814" s="1">
        <f>SUMIF('I wanna go biking'!A$2:A$2000,H1814,'I wanna go biking'!D$2:D$2000)</f>
        <v>0</v>
      </c>
      <c r="W1814">
        <f t="shared" si="312"/>
        <v>0</v>
      </c>
      <c r="X1814">
        <f t="shared" si="313"/>
        <v>0</v>
      </c>
      <c r="Y1814">
        <f t="shared" si="314"/>
        <v>0</v>
      </c>
      <c r="Z1814">
        <f t="shared" si="315"/>
        <v>0</v>
      </c>
      <c r="AA1814">
        <f t="shared" si="316"/>
        <v>0</v>
      </c>
      <c r="AB1814">
        <f t="shared" si="317"/>
        <v>0</v>
      </c>
      <c r="AC1814" s="25">
        <f t="shared" si="318"/>
        <v>0</v>
      </c>
    </row>
    <row r="1815" spans="1:29">
      <c r="A1815">
        <f>'Data Entry'!A1816</f>
        <v>0</v>
      </c>
      <c r="B1815">
        <f>'Data Entry'!B1816</f>
        <v>0</v>
      </c>
      <c r="C1815">
        <f>'Data Entry'!C1816</f>
        <v>0</v>
      </c>
      <c r="D1815">
        <f>'Data Entry'!M1816</f>
        <v>0</v>
      </c>
      <c r="E1815">
        <f>'Data Entry'!N1816</f>
        <v>0</v>
      </c>
      <c r="F1815">
        <f>'Data Entry'!O1816</f>
        <v>0</v>
      </c>
      <c r="G1815">
        <f>'Data Entry'!P1816</f>
        <v>0</v>
      </c>
      <c r="H1815">
        <f>'Data Entry'!Q1816</f>
        <v>0</v>
      </c>
      <c r="I1815">
        <f>'Data Entry'!R1816</f>
        <v>0</v>
      </c>
      <c r="J1815">
        <f t="shared" si="308"/>
        <v>0</v>
      </c>
      <c r="K1815" s="1">
        <f>SUMIFS('I want to cry'!C$2:C$2000,'I want to cry'!$A$2:$A$2000,$B1815,'I want to cry'!$B$2:$B$2000,$C1815)</f>
        <v>0</v>
      </c>
      <c r="L1815" s="1">
        <f>SUMIFS('I want to cry'!D$2:D$2000,'I want to cry'!$A$2:$A$2000,$B1815,'I want to cry'!$B$2:$B$2000,$C1815)</f>
        <v>0</v>
      </c>
      <c r="M1815" s="1">
        <f>SUMIFS('I want to cry'!E$2:E$2000,'I want to cry'!$A$2:$A$2000,$B1815,'I want to cry'!$B$2:$B$2000,$C1815)</f>
        <v>0</v>
      </c>
      <c r="N1815" s="1">
        <f t="shared" si="309"/>
        <v>0</v>
      </c>
      <c r="O1815" s="1">
        <f t="shared" si="310"/>
        <v>0</v>
      </c>
      <c r="P1815" s="1">
        <f t="shared" si="311"/>
        <v>0</v>
      </c>
      <c r="Q1815" s="1">
        <f>SUMIF('I have a blue banner'!A$2:A$2000,D1815,'I have a blue banner'!L$2:L$2000)</f>
        <v>0</v>
      </c>
      <c r="R1815" s="1">
        <f>SUMIF('I have a blue banner'!A$2:A$2000,F1815,'I have a blue banner'!L$2:L$2000)</f>
        <v>0</v>
      </c>
      <c r="S1815" s="1">
        <f>SUMIF('I have a blue banner'!A$2:A$2000,I1815,'I have a blue banner'!L$2:L$2000)</f>
        <v>0</v>
      </c>
      <c r="T1815" s="1">
        <f>SUMIF('I wanna go biking'!A$2:A$1000,D1815,'I wanna go biking'!D$2:D$2000)</f>
        <v>0</v>
      </c>
      <c r="U1815" s="1">
        <f>SUMIF('I wanna go biking'!A$2:A$2000,F1815,'I wanna go biking'!D$2:D$2000)</f>
        <v>0</v>
      </c>
      <c r="V1815" s="1">
        <f>SUMIF('I wanna go biking'!A$2:A$2000,H1815,'I wanna go biking'!D$2:D$2000)</f>
        <v>0</v>
      </c>
      <c r="W1815">
        <f t="shared" si="312"/>
        <v>0</v>
      </c>
      <c r="X1815">
        <f t="shared" si="313"/>
        <v>0</v>
      </c>
      <c r="Y1815">
        <f t="shared" si="314"/>
        <v>0</v>
      </c>
      <c r="Z1815">
        <f t="shared" si="315"/>
        <v>0</v>
      </c>
      <c r="AA1815">
        <f t="shared" si="316"/>
        <v>0</v>
      </c>
      <c r="AB1815">
        <f t="shared" si="317"/>
        <v>0</v>
      </c>
      <c r="AC1815" s="25">
        <f t="shared" si="318"/>
        <v>0</v>
      </c>
    </row>
    <row r="1816" spans="1:29">
      <c r="A1816">
        <f>'Data Entry'!A1817</f>
        <v>0</v>
      </c>
      <c r="B1816">
        <f>'Data Entry'!B1817</f>
        <v>0</v>
      </c>
      <c r="C1816">
        <f>'Data Entry'!C1817</f>
        <v>0</v>
      </c>
      <c r="D1816">
        <f>'Data Entry'!M1817</f>
        <v>0</v>
      </c>
      <c r="E1816">
        <f>'Data Entry'!N1817</f>
        <v>0</v>
      </c>
      <c r="F1816">
        <f>'Data Entry'!O1817</f>
        <v>0</v>
      </c>
      <c r="G1816">
        <f>'Data Entry'!P1817</f>
        <v>0</v>
      </c>
      <c r="H1816">
        <f>'Data Entry'!Q1817</f>
        <v>0</v>
      </c>
      <c r="I1816">
        <f>'Data Entry'!R1817</f>
        <v>0</v>
      </c>
      <c r="J1816">
        <f t="shared" si="308"/>
        <v>0</v>
      </c>
      <c r="K1816" s="1">
        <f>SUMIFS('I want to cry'!C$2:C$2000,'I want to cry'!$A$2:$A$2000,$B1816,'I want to cry'!$B$2:$B$2000,$C1816)</f>
        <v>0</v>
      </c>
      <c r="L1816" s="1">
        <f>SUMIFS('I want to cry'!D$2:D$2000,'I want to cry'!$A$2:$A$2000,$B1816,'I want to cry'!$B$2:$B$2000,$C1816)</f>
        <v>0</v>
      </c>
      <c r="M1816" s="1">
        <f>SUMIFS('I want to cry'!E$2:E$2000,'I want to cry'!$A$2:$A$2000,$B1816,'I want to cry'!$B$2:$B$2000,$C1816)</f>
        <v>0</v>
      </c>
      <c r="N1816" s="1">
        <f t="shared" si="309"/>
        <v>0</v>
      </c>
      <c r="O1816" s="1">
        <f t="shared" si="310"/>
        <v>0</v>
      </c>
      <c r="P1816" s="1">
        <f t="shared" si="311"/>
        <v>0</v>
      </c>
      <c r="Q1816" s="1">
        <f>SUMIF('I have a blue banner'!A$2:A$2000,D1816,'I have a blue banner'!L$2:L$2000)</f>
        <v>0</v>
      </c>
      <c r="R1816" s="1">
        <f>SUMIF('I have a blue banner'!A$2:A$2000,F1816,'I have a blue banner'!L$2:L$2000)</f>
        <v>0</v>
      </c>
      <c r="S1816" s="1">
        <f>SUMIF('I have a blue banner'!A$2:A$2000,I1816,'I have a blue banner'!L$2:L$2000)</f>
        <v>0</v>
      </c>
      <c r="T1816" s="1">
        <f>SUMIF('I wanna go biking'!A$2:A$1000,D1816,'I wanna go biking'!D$2:D$2000)</f>
        <v>0</v>
      </c>
      <c r="U1816" s="1">
        <f>SUMIF('I wanna go biking'!A$2:A$2000,F1816,'I wanna go biking'!D$2:D$2000)</f>
        <v>0</v>
      </c>
      <c r="V1816" s="1">
        <f>SUMIF('I wanna go biking'!A$2:A$2000,H1816,'I wanna go biking'!D$2:D$2000)</f>
        <v>0</v>
      </c>
      <c r="W1816">
        <f t="shared" si="312"/>
        <v>0</v>
      </c>
      <c r="X1816">
        <f t="shared" si="313"/>
        <v>0</v>
      </c>
      <c r="Y1816">
        <f t="shared" si="314"/>
        <v>0</v>
      </c>
      <c r="Z1816">
        <f t="shared" si="315"/>
        <v>0</v>
      </c>
      <c r="AA1816">
        <f t="shared" si="316"/>
        <v>0</v>
      </c>
      <c r="AB1816">
        <f t="shared" si="317"/>
        <v>0</v>
      </c>
      <c r="AC1816" s="25">
        <f t="shared" si="318"/>
        <v>0</v>
      </c>
    </row>
    <row r="1817" spans="1:29">
      <c r="A1817">
        <f>'Data Entry'!A1818</f>
        <v>0</v>
      </c>
      <c r="B1817">
        <f>'Data Entry'!B1818</f>
        <v>0</v>
      </c>
      <c r="C1817">
        <f>'Data Entry'!C1818</f>
        <v>0</v>
      </c>
      <c r="D1817">
        <f>'Data Entry'!M1818</f>
        <v>0</v>
      </c>
      <c r="E1817">
        <f>'Data Entry'!N1818</f>
        <v>0</v>
      </c>
      <c r="F1817">
        <f>'Data Entry'!O1818</f>
        <v>0</v>
      </c>
      <c r="G1817">
        <f>'Data Entry'!P1818</f>
        <v>0</v>
      </c>
      <c r="H1817">
        <f>'Data Entry'!Q1818</f>
        <v>0</v>
      </c>
      <c r="I1817">
        <f>'Data Entry'!R1818</f>
        <v>0</v>
      </c>
      <c r="J1817">
        <f t="shared" si="308"/>
        <v>0</v>
      </c>
      <c r="K1817" s="1">
        <f>SUMIFS('I want to cry'!C$2:C$2000,'I want to cry'!$A$2:$A$2000,$B1817,'I want to cry'!$B$2:$B$2000,$C1817)</f>
        <v>0</v>
      </c>
      <c r="L1817" s="1">
        <f>SUMIFS('I want to cry'!D$2:D$2000,'I want to cry'!$A$2:$A$2000,$B1817,'I want to cry'!$B$2:$B$2000,$C1817)</f>
        <v>0</v>
      </c>
      <c r="M1817" s="1">
        <f>SUMIFS('I want to cry'!E$2:E$2000,'I want to cry'!$A$2:$A$2000,$B1817,'I want to cry'!$B$2:$B$2000,$C1817)</f>
        <v>0</v>
      </c>
      <c r="N1817" s="1">
        <f t="shared" si="309"/>
        <v>0</v>
      </c>
      <c r="O1817" s="1">
        <f t="shared" si="310"/>
        <v>0</v>
      </c>
      <c r="P1817" s="1">
        <f t="shared" si="311"/>
        <v>0</v>
      </c>
      <c r="Q1817" s="1">
        <f>SUMIF('I have a blue banner'!A$2:A$2000,D1817,'I have a blue banner'!L$2:L$2000)</f>
        <v>0</v>
      </c>
      <c r="R1817" s="1">
        <f>SUMIF('I have a blue banner'!A$2:A$2000,F1817,'I have a blue banner'!L$2:L$2000)</f>
        <v>0</v>
      </c>
      <c r="S1817" s="1">
        <f>SUMIF('I have a blue banner'!A$2:A$2000,I1817,'I have a blue banner'!L$2:L$2000)</f>
        <v>0</v>
      </c>
      <c r="T1817" s="1">
        <f>SUMIF('I wanna go biking'!A$2:A$1000,D1817,'I wanna go biking'!D$2:D$2000)</f>
        <v>0</v>
      </c>
      <c r="U1817" s="1">
        <f>SUMIF('I wanna go biking'!A$2:A$2000,F1817,'I wanna go biking'!D$2:D$2000)</f>
        <v>0</v>
      </c>
      <c r="V1817" s="1">
        <f>SUMIF('I wanna go biking'!A$2:A$2000,H1817,'I wanna go biking'!D$2:D$2000)</f>
        <v>0</v>
      </c>
      <c r="W1817">
        <f t="shared" si="312"/>
        <v>0</v>
      </c>
      <c r="X1817">
        <f t="shared" si="313"/>
        <v>0</v>
      </c>
      <c r="Y1817">
        <f t="shared" si="314"/>
        <v>0</v>
      </c>
      <c r="Z1817">
        <f t="shared" si="315"/>
        <v>0</v>
      </c>
      <c r="AA1817">
        <f t="shared" si="316"/>
        <v>0</v>
      </c>
      <c r="AB1817">
        <f t="shared" si="317"/>
        <v>0</v>
      </c>
      <c r="AC1817" s="25">
        <f t="shared" si="318"/>
        <v>0</v>
      </c>
    </row>
    <row r="1818" spans="1:29">
      <c r="A1818">
        <f>'Data Entry'!A1819</f>
        <v>0</v>
      </c>
      <c r="B1818">
        <f>'Data Entry'!B1819</f>
        <v>0</v>
      </c>
      <c r="C1818">
        <f>'Data Entry'!C1819</f>
        <v>0</v>
      </c>
      <c r="D1818">
        <f>'Data Entry'!M1819</f>
        <v>0</v>
      </c>
      <c r="E1818">
        <f>'Data Entry'!N1819</f>
        <v>0</v>
      </c>
      <c r="F1818">
        <f>'Data Entry'!O1819</f>
        <v>0</v>
      </c>
      <c r="G1818">
        <f>'Data Entry'!P1819</f>
        <v>0</v>
      </c>
      <c r="H1818">
        <f>'Data Entry'!Q1819</f>
        <v>0</v>
      </c>
      <c r="I1818">
        <f>'Data Entry'!R1819</f>
        <v>0</v>
      </c>
      <c r="J1818">
        <f t="shared" si="308"/>
        <v>0</v>
      </c>
      <c r="K1818" s="1">
        <f>SUMIFS('I want to cry'!C$2:C$2000,'I want to cry'!$A$2:$A$2000,$B1818,'I want to cry'!$B$2:$B$2000,$C1818)</f>
        <v>0</v>
      </c>
      <c r="L1818" s="1">
        <f>SUMIFS('I want to cry'!D$2:D$2000,'I want to cry'!$A$2:$A$2000,$B1818,'I want to cry'!$B$2:$B$2000,$C1818)</f>
        <v>0</v>
      </c>
      <c r="M1818" s="1">
        <f>SUMIFS('I want to cry'!E$2:E$2000,'I want to cry'!$A$2:$A$2000,$B1818,'I want to cry'!$B$2:$B$2000,$C1818)</f>
        <v>0</v>
      </c>
      <c r="N1818" s="1">
        <f t="shared" si="309"/>
        <v>0</v>
      </c>
      <c r="O1818" s="1">
        <f t="shared" si="310"/>
        <v>0</v>
      </c>
      <c r="P1818" s="1">
        <f t="shared" si="311"/>
        <v>0</v>
      </c>
      <c r="Q1818" s="1">
        <f>SUMIF('I have a blue banner'!A$2:A$2000,D1818,'I have a blue banner'!L$2:L$2000)</f>
        <v>0</v>
      </c>
      <c r="R1818" s="1">
        <f>SUMIF('I have a blue banner'!A$2:A$2000,F1818,'I have a blue banner'!L$2:L$2000)</f>
        <v>0</v>
      </c>
      <c r="S1818" s="1">
        <f>SUMIF('I have a blue banner'!A$2:A$2000,I1818,'I have a blue banner'!L$2:L$2000)</f>
        <v>0</v>
      </c>
      <c r="T1818" s="1">
        <f>SUMIF('I wanna go biking'!A$2:A$1000,D1818,'I wanna go biking'!D$2:D$2000)</f>
        <v>0</v>
      </c>
      <c r="U1818" s="1">
        <f>SUMIF('I wanna go biking'!A$2:A$2000,F1818,'I wanna go biking'!D$2:D$2000)</f>
        <v>0</v>
      </c>
      <c r="V1818" s="1">
        <f>SUMIF('I wanna go biking'!A$2:A$2000,H1818,'I wanna go biking'!D$2:D$2000)</f>
        <v>0</v>
      </c>
      <c r="W1818">
        <f t="shared" si="312"/>
        <v>0</v>
      </c>
      <c r="X1818">
        <f t="shared" si="313"/>
        <v>0</v>
      </c>
      <c r="Y1818">
        <f t="shared" si="314"/>
        <v>0</v>
      </c>
      <c r="Z1818">
        <f t="shared" si="315"/>
        <v>0</v>
      </c>
      <c r="AA1818">
        <f t="shared" si="316"/>
        <v>0</v>
      </c>
      <c r="AB1818">
        <f t="shared" si="317"/>
        <v>0</v>
      </c>
      <c r="AC1818" s="25">
        <f t="shared" si="318"/>
        <v>0</v>
      </c>
    </row>
    <row r="1819" spans="1:29">
      <c r="A1819">
        <f>'Data Entry'!A1820</f>
        <v>0</v>
      </c>
      <c r="B1819">
        <f>'Data Entry'!B1820</f>
        <v>0</v>
      </c>
      <c r="C1819">
        <f>'Data Entry'!C1820</f>
        <v>0</v>
      </c>
      <c r="D1819">
        <f>'Data Entry'!M1820</f>
        <v>0</v>
      </c>
      <c r="E1819">
        <f>'Data Entry'!N1820</f>
        <v>0</v>
      </c>
      <c r="F1819">
        <f>'Data Entry'!O1820</f>
        <v>0</v>
      </c>
      <c r="G1819">
        <f>'Data Entry'!P1820</f>
        <v>0</v>
      </c>
      <c r="H1819">
        <f>'Data Entry'!Q1820</f>
        <v>0</v>
      </c>
      <c r="I1819">
        <f>'Data Entry'!R1820</f>
        <v>0</v>
      </c>
      <c r="J1819">
        <f t="shared" si="308"/>
        <v>0</v>
      </c>
      <c r="K1819" s="1">
        <f>SUMIFS('I want to cry'!C$2:C$2000,'I want to cry'!$A$2:$A$2000,$B1819,'I want to cry'!$B$2:$B$2000,$C1819)</f>
        <v>0</v>
      </c>
      <c r="L1819" s="1">
        <f>SUMIFS('I want to cry'!D$2:D$2000,'I want to cry'!$A$2:$A$2000,$B1819,'I want to cry'!$B$2:$B$2000,$C1819)</f>
        <v>0</v>
      </c>
      <c r="M1819" s="1">
        <f>SUMIFS('I want to cry'!E$2:E$2000,'I want to cry'!$A$2:$A$2000,$B1819,'I want to cry'!$B$2:$B$2000,$C1819)</f>
        <v>0</v>
      </c>
      <c r="N1819" s="1">
        <f t="shared" si="309"/>
        <v>0</v>
      </c>
      <c r="O1819" s="1">
        <f t="shared" si="310"/>
        <v>0</v>
      </c>
      <c r="P1819" s="1">
        <f t="shared" si="311"/>
        <v>0</v>
      </c>
      <c r="Q1819" s="1">
        <f>SUMIF('I have a blue banner'!A$2:A$2000,D1819,'I have a blue banner'!L$2:L$2000)</f>
        <v>0</v>
      </c>
      <c r="R1819" s="1">
        <f>SUMIF('I have a blue banner'!A$2:A$2000,F1819,'I have a blue banner'!L$2:L$2000)</f>
        <v>0</v>
      </c>
      <c r="S1819" s="1">
        <f>SUMIF('I have a blue banner'!A$2:A$2000,I1819,'I have a blue banner'!L$2:L$2000)</f>
        <v>0</v>
      </c>
      <c r="T1819" s="1">
        <f>SUMIF('I wanna go biking'!A$2:A$1000,D1819,'I wanna go biking'!D$2:D$2000)</f>
        <v>0</v>
      </c>
      <c r="U1819" s="1">
        <f>SUMIF('I wanna go biking'!A$2:A$2000,F1819,'I wanna go biking'!D$2:D$2000)</f>
        <v>0</v>
      </c>
      <c r="V1819" s="1">
        <f>SUMIF('I wanna go biking'!A$2:A$2000,H1819,'I wanna go biking'!D$2:D$2000)</f>
        <v>0</v>
      </c>
      <c r="W1819">
        <f t="shared" si="312"/>
        <v>0</v>
      </c>
      <c r="X1819">
        <f t="shared" si="313"/>
        <v>0</v>
      </c>
      <c r="Y1819">
        <f t="shared" si="314"/>
        <v>0</v>
      </c>
      <c r="Z1819">
        <f t="shared" si="315"/>
        <v>0</v>
      </c>
      <c r="AA1819">
        <f t="shared" si="316"/>
        <v>0</v>
      </c>
      <c r="AB1819">
        <f t="shared" si="317"/>
        <v>0</v>
      </c>
      <c r="AC1819" s="25">
        <f t="shared" si="318"/>
        <v>0</v>
      </c>
    </row>
    <row r="1820" spans="1:29">
      <c r="A1820">
        <f>'Data Entry'!A1821</f>
        <v>0</v>
      </c>
      <c r="B1820">
        <f>'Data Entry'!B1821</f>
        <v>0</v>
      </c>
      <c r="C1820">
        <f>'Data Entry'!C1821</f>
        <v>0</v>
      </c>
      <c r="D1820">
        <f>'Data Entry'!M1821</f>
        <v>0</v>
      </c>
      <c r="E1820">
        <f>'Data Entry'!N1821</f>
        <v>0</v>
      </c>
      <c r="F1820">
        <f>'Data Entry'!O1821</f>
        <v>0</v>
      </c>
      <c r="G1820">
        <f>'Data Entry'!P1821</f>
        <v>0</v>
      </c>
      <c r="H1820">
        <f>'Data Entry'!Q1821</f>
        <v>0</v>
      </c>
      <c r="I1820">
        <f>'Data Entry'!R1821</f>
        <v>0</v>
      </c>
      <c r="J1820">
        <f t="shared" si="308"/>
        <v>0</v>
      </c>
      <c r="K1820" s="1">
        <f>SUMIFS('I want to cry'!C$2:C$2000,'I want to cry'!$A$2:$A$2000,$B1820,'I want to cry'!$B$2:$B$2000,$C1820)</f>
        <v>0</v>
      </c>
      <c r="L1820" s="1">
        <f>SUMIFS('I want to cry'!D$2:D$2000,'I want to cry'!$A$2:$A$2000,$B1820,'I want to cry'!$B$2:$B$2000,$C1820)</f>
        <v>0</v>
      </c>
      <c r="M1820" s="1">
        <f>SUMIFS('I want to cry'!E$2:E$2000,'I want to cry'!$A$2:$A$2000,$B1820,'I want to cry'!$B$2:$B$2000,$C1820)</f>
        <v>0</v>
      </c>
      <c r="N1820" s="1">
        <f t="shared" si="309"/>
        <v>0</v>
      </c>
      <c r="O1820" s="1">
        <f t="shared" si="310"/>
        <v>0</v>
      </c>
      <c r="P1820" s="1">
        <f t="shared" si="311"/>
        <v>0</v>
      </c>
      <c r="Q1820" s="1">
        <f>SUMIF('I have a blue banner'!A$2:A$2000,D1820,'I have a blue banner'!L$2:L$2000)</f>
        <v>0</v>
      </c>
      <c r="R1820" s="1">
        <f>SUMIF('I have a blue banner'!A$2:A$2000,F1820,'I have a blue banner'!L$2:L$2000)</f>
        <v>0</v>
      </c>
      <c r="S1820" s="1">
        <f>SUMIF('I have a blue banner'!A$2:A$2000,I1820,'I have a blue banner'!L$2:L$2000)</f>
        <v>0</v>
      </c>
      <c r="T1820" s="1">
        <f>SUMIF('I wanna go biking'!A$2:A$1000,D1820,'I wanna go biking'!D$2:D$2000)</f>
        <v>0</v>
      </c>
      <c r="U1820" s="1">
        <f>SUMIF('I wanna go biking'!A$2:A$2000,F1820,'I wanna go biking'!D$2:D$2000)</f>
        <v>0</v>
      </c>
      <c r="V1820" s="1">
        <f>SUMIF('I wanna go biking'!A$2:A$2000,H1820,'I wanna go biking'!D$2:D$2000)</f>
        <v>0</v>
      </c>
      <c r="W1820">
        <f t="shared" si="312"/>
        <v>0</v>
      </c>
      <c r="X1820">
        <f t="shared" si="313"/>
        <v>0</v>
      </c>
      <c r="Y1820">
        <f t="shared" si="314"/>
        <v>0</v>
      </c>
      <c r="Z1820">
        <f t="shared" si="315"/>
        <v>0</v>
      </c>
      <c r="AA1820">
        <f t="shared" si="316"/>
        <v>0</v>
      </c>
      <c r="AB1820">
        <f t="shared" si="317"/>
        <v>0</v>
      </c>
      <c r="AC1820" s="25">
        <f t="shared" si="318"/>
        <v>0</v>
      </c>
    </row>
    <row r="1821" spans="1:29">
      <c r="A1821">
        <f>'Data Entry'!A1822</f>
        <v>0</v>
      </c>
      <c r="B1821">
        <f>'Data Entry'!B1822</f>
        <v>0</v>
      </c>
      <c r="C1821">
        <f>'Data Entry'!C1822</f>
        <v>0</v>
      </c>
      <c r="D1821">
        <f>'Data Entry'!M1822</f>
        <v>0</v>
      </c>
      <c r="E1821">
        <f>'Data Entry'!N1822</f>
        <v>0</v>
      </c>
      <c r="F1821">
        <f>'Data Entry'!O1822</f>
        <v>0</v>
      </c>
      <c r="G1821">
        <f>'Data Entry'!P1822</f>
        <v>0</v>
      </c>
      <c r="H1821">
        <f>'Data Entry'!Q1822</f>
        <v>0</v>
      </c>
      <c r="I1821">
        <f>'Data Entry'!R1822</f>
        <v>0</v>
      </c>
      <c r="J1821">
        <f t="shared" si="308"/>
        <v>0</v>
      </c>
      <c r="K1821" s="1">
        <f>SUMIFS('I want to cry'!C$2:C$2000,'I want to cry'!$A$2:$A$2000,$B1821,'I want to cry'!$B$2:$B$2000,$C1821)</f>
        <v>0</v>
      </c>
      <c r="L1821" s="1">
        <f>SUMIFS('I want to cry'!D$2:D$2000,'I want to cry'!$A$2:$A$2000,$B1821,'I want to cry'!$B$2:$B$2000,$C1821)</f>
        <v>0</v>
      </c>
      <c r="M1821" s="1">
        <f>SUMIFS('I want to cry'!E$2:E$2000,'I want to cry'!$A$2:$A$2000,$B1821,'I want to cry'!$B$2:$B$2000,$C1821)</f>
        <v>0</v>
      </c>
      <c r="N1821" s="1">
        <f t="shared" si="309"/>
        <v>0</v>
      </c>
      <c r="O1821" s="1">
        <f t="shared" si="310"/>
        <v>0</v>
      </c>
      <c r="P1821" s="1">
        <f t="shared" si="311"/>
        <v>0</v>
      </c>
      <c r="Q1821" s="1">
        <f>SUMIF('I have a blue banner'!A$2:A$2000,D1821,'I have a blue banner'!L$2:L$2000)</f>
        <v>0</v>
      </c>
      <c r="R1821" s="1">
        <f>SUMIF('I have a blue banner'!A$2:A$2000,F1821,'I have a blue banner'!L$2:L$2000)</f>
        <v>0</v>
      </c>
      <c r="S1821" s="1">
        <f>SUMIF('I have a blue banner'!A$2:A$2000,I1821,'I have a blue banner'!L$2:L$2000)</f>
        <v>0</v>
      </c>
      <c r="T1821" s="1">
        <f>SUMIF('I wanna go biking'!A$2:A$1000,D1821,'I wanna go biking'!D$2:D$2000)</f>
        <v>0</v>
      </c>
      <c r="U1821" s="1">
        <f>SUMIF('I wanna go biking'!A$2:A$2000,F1821,'I wanna go biking'!D$2:D$2000)</f>
        <v>0</v>
      </c>
      <c r="V1821" s="1">
        <f>SUMIF('I wanna go biking'!A$2:A$2000,H1821,'I wanna go biking'!D$2:D$2000)</f>
        <v>0</v>
      </c>
      <c r="W1821">
        <f t="shared" si="312"/>
        <v>0</v>
      </c>
      <c r="X1821">
        <f t="shared" si="313"/>
        <v>0</v>
      </c>
      <c r="Y1821">
        <f t="shared" si="314"/>
        <v>0</v>
      </c>
      <c r="Z1821">
        <f t="shared" si="315"/>
        <v>0</v>
      </c>
      <c r="AA1821">
        <f t="shared" si="316"/>
        <v>0</v>
      </c>
      <c r="AB1821">
        <f t="shared" si="317"/>
        <v>0</v>
      </c>
      <c r="AC1821" s="25">
        <f t="shared" si="318"/>
        <v>0</v>
      </c>
    </row>
    <row r="1822" spans="1:29">
      <c r="A1822">
        <f>'Data Entry'!A1823</f>
        <v>0</v>
      </c>
      <c r="B1822">
        <f>'Data Entry'!B1823</f>
        <v>0</v>
      </c>
      <c r="C1822">
        <f>'Data Entry'!C1823</f>
        <v>0</v>
      </c>
      <c r="D1822">
        <f>'Data Entry'!M1823</f>
        <v>0</v>
      </c>
      <c r="E1822">
        <f>'Data Entry'!N1823</f>
        <v>0</v>
      </c>
      <c r="F1822">
        <f>'Data Entry'!O1823</f>
        <v>0</v>
      </c>
      <c r="G1822">
        <f>'Data Entry'!P1823</f>
        <v>0</v>
      </c>
      <c r="H1822">
        <f>'Data Entry'!Q1823</f>
        <v>0</v>
      </c>
      <c r="I1822">
        <f>'Data Entry'!R1823</f>
        <v>0</v>
      </c>
      <c r="J1822">
        <f t="shared" si="308"/>
        <v>0</v>
      </c>
      <c r="K1822" s="1">
        <f>SUMIFS('I want to cry'!C$2:C$2000,'I want to cry'!$A$2:$A$2000,$B1822,'I want to cry'!$B$2:$B$2000,$C1822)</f>
        <v>0</v>
      </c>
      <c r="L1822" s="1">
        <f>SUMIFS('I want to cry'!D$2:D$2000,'I want to cry'!$A$2:$A$2000,$B1822,'I want to cry'!$B$2:$B$2000,$C1822)</f>
        <v>0</v>
      </c>
      <c r="M1822" s="1">
        <f>SUMIFS('I want to cry'!E$2:E$2000,'I want to cry'!$A$2:$A$2000,$B1822,'I want to cry'!$B$2:$B$2000,$C1822)</f>
        <v>0</v>
      </c>
      <c r="N1822" s="1">
        <f t="shared" si="309"/>
        <v>0</v>
      </c>
      <c r="O1822" s="1">
        <f t="shared" si="310"/>
        <v>0</v>
      </c>
      <c r="P1822" s="1">
        <f t="shared" si="311"/>
        <v>0</v>
      </c>
      <c r="Q1822" s="1">
        <f>SUMIF('I have a blue banner'!A$2:A$2000,D1822,'I have a blue banner'!L$2:L$2000)</f>
        <v>0</v>
      </c>
      <c r="R1822" s="1">
        <f>SUMIF('I have a blue banner'!A$2:A$2000,F1822,'I have a blue banner'!L$2:L$2000)</f>
        <v>0</v>
      </c>
      <c r="S1822" s="1">
        <f>SUMIF('I have a blue banner'!A$2:A$2000,I1822,'I have a blue banner'!L$2:L$2000)</f>
        <v>0</v>
      </c>
      <c r="T1822" s="1">
        <f>SUMIF('I wanna go biking'!A$2:A$1000,D1822,'I wanna go biking'!D$2:D$2000)</f>
        <v>0</v>
      </c>
      <c r="U1822" s="1">
        <f>SUMIF('I wanna go biking'!A$2:A$2000,F1822,'I wanna go biking'!D$2:D$2000)</f>
        <v>0</v>
      </c>
      <c r="V1822" s="1">
        <f>SUMIF('I wanna go biking'!A$2:A$2000,H1822,'I wanna go biking'!D$2:D$2000)</f>
        <v>0</v>
      </c>
      <c r="W1822">
        <f t="shared" si="312"/>
        <v>0</v>
      </c>
      <c r="X1822">
        <f t="shared" si="313"/>
        <v>0</v>
      </c>
      <c r="Y1822">
        <f t="shared" si="314"/>
        <v>0</v>
      </c>
      <c r="Z1822">
        <f t="shared" si="315"/>
        <v>0</v>
      </c>
      <c r="AA1822">
        <f t="shared" si="316"/>
        <v>0</v>
      </c>
      <c r="AB1822">
        <f t="shared" si="317"/>
        <v>0</v>
      </c>
      <c r="AC1822" s="25">
        <f t="shared" si="318"/>
        <v>0</v>
      </c>
    </row>
    <row r="1823" spans="1:29">
      <c r="A1823">
        <f>'Data Entry'!A1824</f>
        <v>0</v>
      </c>
      <c r="B1823">
        <f>'Data Entry'!B1824</f>
        <v>0</v>
      </c>
      <c r="C1823">
        <f>'Data Entry'!C1824</f>
        <v>0</v>
      </c>
      <c r="D1823">
        <f>'Data Entry'!M1824</f>
        <v>0</v>
      </c>
      <c r="E1823">
        <f>'Data Entry'!N1824</f>
        <v>0</v>
      </c>
      <c r="F1823">
        <f>'Data Entry'!O1824</f>
        <v>0</v>
      </c>
      <c r="G1823">
        <f>'Data Entry'!P1824</f>
        <v>0</v>
      </c>
      <c r="H1823">
        <f>'Data Entry'!Q1824</f>
        <v>0</v>
      </c>
      <c r="I1823">
        <f>'Data Entry'!R1824</f>
        <v>0</v>
      </c>
      <c r="J1823">
        <f t="shared" si="308"/>
        <v>0</v>
      </c>
      <c r="K1823" s="1">
        <f>SUMIFS('I want to cry'!C$2:C$2000,'I want to cry'!$A$2:$A$2000,$B1823,'I want to cry'!$B$2:$B$2000,$C1823)</f>
        <v>0</v>
      </c>
      <c r="L1823" s="1">
        <f>SUMIFS('I want to cry'!D$2:D$2000,'I want to cry'!$A$2:$A$2000,$B1823,'I want to cry'!$B$2:$B$2000,$C1823)</f>
        <v>0</v>
      </c>
      <c r="M1823" s="1">
        <f>SUMIFS('I want to cry'!E$2:E$2000,'I want to cry'!$A$2:$A$2000,$B1823,'I want to cry'!$B$2:$B$2000,$C1823)</f>
        <v>0</v>
      </c>
      <c r="N1823" s="1">
        <f t="shared" si="309"/>
        <v>0</v>
      </c>
      <c r="O1823" s="1">
        <f t="shared" si="310"/>
        <v>0</v>
      </c>
      <c r="P1823" s="1">
        <f t="shared" si="311"/>
        <v>0</v>
      </c>
      <c r="Q1823" s="1">
        <f>SUMIF('I have a blue banner'!A$2:A$2000,D1823,'I have a blue banner'!L$2:L$2000)</f>
        <v>0</v>
      </c>
      <c r="R1823" s="1">
        <f>SUMIF('I have a blue banner'!A$2:A$2000,F1823,'I have a blue banner'!L$2:L$2000)</f>
        <v>0</v>
      </c>
      <c r="S1823" s="1">
        <f>SUMIF('I have a blue banner'!A$2:A$2000,I1823,'I have a blue banner'!L$2:L$2000)</f>
        <v>0</v>
      </c>
      <c r="T1823" s="1">
        <f>SUMIF('I wanna go biking'!A$2:A$1000,D1823,'I wanna go biking'!D$2:D$2000)</f>
        <v>0</v>
      </c>
      <c r="U1823" s="1">
        <f>SUMIF('I wanna go biking'!A$2:A$2000,F1823,'I wanna go biking'!D$2:D$2000)</f>
        <v>0</v>
      </c>
      <c r="V1823" s="1">
        <f>SUMIF('I wanna go biking'!A$2:A$2000,H1823,'I wanna go biking'!D$2:D$2000)</f>
        <v>0</v>
      </c>
      <c r="W1823">
        <f t="shared" si="312"/>
        <v>0</v>
      </c>
      <c r="X1823">
        <f t="shared" si="313"/>
        <v>0</v>
      </c>
      <c r="Y1823">
        <f t="shared" si="314"/>
        <v>0</v>
      </c>
      <c r="Z1823">
        <f t="shared" si="315"/>
        <v>0</v>
      </c>
      <c r="AA1823">
        <f t="shared" si="316"/>
        <v>0</v>
      </c>
      <c r="AB1823">
        <f t="shared" si="317"/>
        <v>0</v>
      </c>
      <c r="AC1823" s="25">
        <f t="shared" si="318"/>
        <v>0</v>
      </c>
    </row>
    <row r="1824" spans="1:29">
      <c r="A1824">
        <f>'Data Entry'!A1825</f>
        <v>0</v>
      </c>
      <c r="B1824">
        <f>'Data Entry'!B1825</f>
        <v>0</v>
      </c>
      <c r="C1824">
        <f>'Data Entry'!C1825</f>
        <v>0</v>
      </c>
      <c r="D1824">
        <f>'Data Entry'!M1825</f>
        <v>0</v>
      </c>
      <c r="E1824">
        <f>'Data Entry'!N1825</f>
        <v>0</v>
      </c>
      <c r="F1824">
        <f>'Data Entry'!O1825</f>
        <v>0</v>
      </c>
      <c r="G1824">
        <f>'Data Entry'!P1825</f>
        <v>0</v>
      </c>
      <c r="H1824">
        <f>'Data Entry'!Q1825</f>
        <v>0</v>
      </c>
      <c r="I1824">
        <f>'Data Entry'!R1825</f>
        <v>0</v>
      </c>
      <c r="J1824">
        <f t="shared" si="308"/>
        <v>0</v>
      </c>
      <c r="K1824" s="1">
        <f>SUMIFS('I want to cry'!C$2:C$2000,'I want to cry'!$A$2:$A$2000,$B1824,'I want to cry'!$B$2:$B$2000,$C1824)</f>
        <v>0</v>
      </c>
      <c r="L1824" s="1">
        <f>SUMIFS('I want to cry'!D$2:D$2000,'I want to cry'!$A$2:$A$2000,$B1824,'I want to cry'!$B$2:$B$2000,$C1824)</f>
        <v>0</v>
      </c>
      <c r="M1824" s="1">
        <f>SUMIFS('I want to cry'!E$2:E$2000,'I want to cry'!$A$2:$A$2000,$B1824,'I want to cry'!$B$2:$B$2000,$C1824)</f>
        <v>0</v>
      </c>
      <c r="N1824" s="1">
        <f t="shared" si="309"/>
        <v>0</v>
      </c>
      <c r="O1824" s="1">
        <f t="shared" si="310"/>
        <v>0</v>
      </c>
      <c r="P1824" s="1">
        <f t="shared" si="311"/>
        <v>0</v>
      </c>
      <c r="Q1824" s="1">
        <f>SUMIF('I have a blue banner'!A$2:A$2000,D1824,'I have a blue banner'!L$2:L$2000)</f>
        <v>0</v>
      </c>
      <c r="R1824" s="1">
        <f>SUMIF('I have a blue banner'!A$2:A$2000,F1824,'I have a blue banner'!L$2:L$2000)</f>
        <v>0</v>
      </c>
      <c r="S1824" s="1">
        <f>SUMIF('I have a blue banner'!A$2:A$2000,I1824,'I have a blue banner'!L$2:L$2000)</f>
        <v>0</v>
      </c>
      <c r="T1824" s="1">
        <f>SUMIF('I wanna go biking'!A$2:A$1000,D1824,'I wanna go biking'!D$2:D$2000)</f>
        <v>0</v>
      </c>
      <c r="U1824" s="1">
        <f>SUMIF('I wanna go biking'!A$2:A$2000,F1824,'I wanna go biking'!D$2:D$2000)</f>
        <v>0</v>
      </c>
      <c r="V1824" s="1">
        <f>SUMIF('I wanna go biking'!A$2:A$2000,H1824,'I wanna go biking'!D$2:D$2000)</f>
        <v>0</v>
      </c>
      <c r="W1824">
        <f t="shared" si="312"/>
        <v>0</v>
      </c>
      <c r="X1824">
        <f t="shared" si="313"/>
        <v>0</v>
      </c>
      <c r="Y1824">
        <f t="shared" si="314"/>
        <v>0</v>
      </c>
      <c r="Z1824">
        <f t="shared" si="315"/>
        <v>0</v>
      </c>
      <c r="AA1824">
        <f t="shared" si="316"/>
        <v>0</v>
      </c>
      <c r="AB1824">
        <f t="shared" si="317"/>
        <v>0</v>
      </c>
      <c r="AC1824" s="25">
        <f t="shared" si="318"/>
        <v>0</v>
      </c>
    </row>
    <row r="1825" spans="1:29">
      <c r="A1825">
        <f>'Data Entry'!A1826</f>
        <v>0</v>
      </c>
      <c r="B1825">
        <f>'Data Entry'!B1826</f>
        <v>0</v>
      </c>
      <c r="C1825">
        <f>'Data Entry'!C1826</f>
        <v>0</v>
      </c>
      <c r="D1825">
        <f>'Data Entry'!M1826</f>
        <v>0</v>
      </c>
      <c r="E1825">
        <f>'Data Entry'!N1826</f>
        <v>0</v>
      </c>
      <c r="F1825">
        <f>'Data Entry'!O1826</f>
        <v>0</v>
      </c>
      <c r="G1825">
        <f>'Data Entry'!P1826</f>
        <v>0</v>
      </c>
      <c r="H1825">
        <f>'Data Entry'!Q1826</f>
        <v>0</v>
      </c>
      <c r="I1825">
        <f>'Data Entry'!R1826</f>
        <v>0</v>
      </c>
      <c r="J1825">
        <f t="shared" si="308"/>
        <v>0</v>
      </c>
      <c r="K1825" s="1">
        <f>SUMIFS('I want to cry'!C$2:C$2000,'I want to cry'!$A$2:$A$2000,$B1825,'I want to cry'!$B$2:$B$2000,$C1825)</f>
        <v>0</v>
      </c>
      <c r="L1825" s="1">
        <f>SUMIFS('I want to cry'!D$2:D$2000,'I want to cry'!$A$2:$A$2000,$B1825,'I want to cry'!$B$2:$B$2000,$C1825)</f>
        <v>0</v>
      </c>
      <c r="M1825" s="1">
        <f>SUMIFS('I want to cry'!E$2:E$2000,'I want to cry'!$A$2:$A$2000,$B1825,'I want to cry'!$B$2:$B$2000,$C1825)</f>
        <v>0</v>
      </c>
      <c r="N1825" s="1">
        <f t="shared" si="309"/>
        <v>0</v>
      </c>
      <c r="O1825" s="1">
        <f t="shared" si="310"/>
        <v>0</v>
      </c>
      <c r="P1825" s="1">
        <f t="shared" si="311"/>
        <v>0</v>
      </c>
      <c r="Q1825" s="1">
        <f>SUMIF('I have a blue banner'!A$2:A$2000,D1825,'I have a blue banner'!L$2:L$2000)</f>
        <v>0</v>
      </c>
      <c r="R1825" s="1">
        <f>SUMIF('I have a blue banner'!A$2:A$2000,F1825,'I have a blue banner'!L$2:L$2000)</f>
        <v>0</v>
      </c>
      <c r="S1825" s="1">
        <f>SUMIF('I have a blue banner'!A$2:A$2000,I1825,'I have a blue banner'!L$2:L$2000)</f>
        <v>0</v>
      </c>
      <c r="T1825" s="1">
        <f>SUMIF('I wanna go biking'!A$2:A$1000,D1825,'I wanna go biking'!D$2:D$2000)</f>
        <v>0</v>
      </c>
      <c r="U1825" s="1">
        <f>SUMIF('I wanna go biking'!A$2:A$2000,F1825,'I wanna go biking'!D$2:D$2000)</f>
        <v>0</v>
      </c>
      <c r="V1825" s="1">
        <f>SUMIF('I wanna go biking'!A$2:A$2000,H1825,'I wanna go biking'!D$2:D$2000)</f>
        <v>0</v>
      </c>
      <c r="W1825">
        <f t="shared" si="312"/>
        <v>0</v>
      </c>
      <c r="X1825">
        <f t="shared" si="313"/>
        <v>0</v>
      </c>
      <c r="Y1825">
        <f t="shared" si="314"/>
        <v>0</v>
      </c>
      <c r="Z1825">
        <f t="shared" si="315"/>
        <v>0</v>
      </c>
      <c r="AA1825">
        <f t="shared" si="316"/>
        <v>0</v>
      </c>
      <c r="AB1825">
        <f t="shared" si="317"/>
        <v>0</v>
      </c>
      <c r="AC1825" s="25">
        <f t="shared" si="318"/>
        <v>0</v>
      </c>
    </row>
    <row r="1826" spans="1:29">
      <c r="A1826">
        <f>'Data Entry'!A1827</f>
        <v>0</v>
      </c>
      <c r="B1826">
        <f>'Data Entry'!B1827</f>
        <v>0</v>
      </c>
      <c r="C1826">
        <f>'Data Entry'!C1827</f>
        <v>0</v>
      </c>
      <c r="D1826">
        <f>'Data Entry'!M1827</f>
        <v>0</v>
      </c>
      <c r="E1826">
        <f>'Data Entry'!N1827</f>
        <v>0</v>
      </c>
      <c r="F1826">
        <f>'Data Entry'!O1827</f>
        <v>0</v>
      </c>
      <c r="G1826">
        <f>'Data Entry'!P1827</f>
        <v>0</v>
      </c>
      <c r="H1826">
        <f>'Data Entry'!Q1827</f>
        <v>0</v>
      </c>
      <c r="I1826">
        <f>'Data Entry'!R1827</f>
        <v>0</v>
      </c>
      <c r="J1826">
        <f t="shared" si="308"/>
        <v>0</v>
      </c>
      <c r="K1826" s="1">
        <f>SUMIFS('I want to cry'!C$2:C$2000,'I want to cry'!$A$2:$A$2000,$B1826,'I want to cry'!$B$2:$B$2000,$C1826)</f>
        <v>0</v>
      </c>
      <c r="L1826" s="1">
        <f>SUMIFS('I want to cry'!D$2:D$2000,'I want to cry'!$A$2:$A$2000,$B1826,'I want to cry'!$B$2:$B$2000,$C1826)</f>
        <v>0</v>
      </c>
      <c r="M1826" s="1">
        <f>SUMIFS('I want to cry'!E$2:E$2000,'I want to cry'!$A$2:$A$2000,$B1826,'I want to cry'!$B$2:$B$2000,$C1826)</f>
        <v>0</v>
      </c>
      <c r="N1826" s="1">
        <f t="shared" si="309"/>
        <v>0</v>
      </c>
      <c r="O1826" s="1">
        <f t="shared" si="310"/>
        <v>0</v>
      </c>
      <c r="P1826" s="1">
        <f t="shared" si="311"/>
        <v>0</v>
      </c>
      <c r="Q1826" s="1">
        <f>SUMIF('I have a blue banner'!A$2:A$2000,D1826,'I have a blue banner'!L$2:L$2000)</f>
        <v>0</v>
      </c>
      <c r="R1826" s="1">
        <f>SUMIF('I have a blue banner'!A$2:A$2000,F1826,'I have a blue banner'!L$2:L$2000)</f>
        <v>0</v>
      </c>
      <c r="S1826" s="1">
        <f>SUMIF('I have a blue banner'!A$2:A$2000,I1826,'I have a blue banner'!L$2:L$2000)</f>
        <v>0</v>
      </c>
      <c r="T1826" s="1">
        <f>SUMIF('I wanna go biking'!A$2:A$1000,D1826,'I wanna go biking'!D$2:D$2000)</f>
        <v>0</v>
      </c>
      <c r="U1826" s="1">
        <f>SUMIF('I wanna go biking'!A$2:A$2000,F1826,'I wanna go biking'!D$2:D$2000)</f>
        <v>0</v>
      </c>
      <c r="V1826" s="1">
        <f>SUMIF('I wanna go biking'!A$2:A$2000,H1826,'I wanna go biking'!D$2:D$2000)</f>
        <v>0</v>
      </c>
      <c r="W1826">
        <f t="shared" si="312"/>
        <v>0</v>
      </c>
      <c r="X1826">
        <f t="shared" si="313"/>
        <v>0</v>
      </c>
      <c r="Y1826">
        <f t="shared" si="314"/>
        <v>0</v>
      </c>
      <c r="Z1826">
        <f t="shared" si="315"/>
        <v>0</v>
      </c>
      <c r="AA1826">
        <f t="shared" si="316"/>
        <v>0</v>
      </c>
      <c r="AB1826">
        <f t="shared" si="317"/>
        <v>0</v>
      </c>
      <c r="AC1826" s="25">
        <f t="shared" si="318"/>
        <v>0</v>
      </c>
    </row>
    <row r="1827" spans="1:29">
      <c r="A1827">
        <f>'Data Entry'!A1828</f>
        <v>0</v>
      </c>
      <c r="B1827">
        <f>'Data Entry'!B1828</f>
        <v>0</v>
      </c>
      <c r="C1827">
        <f>'Data Entry'!C1828</f>
        <v>0</v>
      </c>
      <c r="D1827">
        <f>'Data Entry'!M1828</f>
        <v>0</v>
      </c>
      <c r="E1827">
        <f>'Data Entry'!N1828</f>
        <v>0</v>
      </c>
      <c r="F1827">
        <f>'Data Entry'!O1828</f>
        <v>0</v>
      </c>
      <c r="G1827">
        <f>'Data Entry'!P1828</f>
        <v>0</v>
      </c>
      <c r="H1827">
        <f>'Data Entry'!Q1828</f>
        <v>0</v>
      </c>
      <c r="I1827">
        <f>'Data Entry'!R1828</f>
        <v>0</v>
      </c>
      <c r="J1827">
        <f t="shared" si="308"/>
        <v>0</v>
      </c>
      <c r="K1827" s="1">
        <f>SUMIFS('I want to cry'!C$2:C$2000,'I want to cry'!$A$2:$A$2000,$B1827,'I want to cry'!$B$2:$B$2000,$C1827)</f>
        <v>0</v>
      </c>
      <c r="L1827" s="1">
        <f>SUMIFS('I want to cry'!D$2:D$2000,'I want to cry'!$A$2:$A$2000,$B1827,'I want to cry'!$B$2:$B$2000,$C1827)</f>
        <v>0</v>
      </c>
      <c r="M1827" s="1">
        <f>SUMIFS('I want to cry'!E$2:E$2000,'I want to cry'!$A$2:$A$2000,$B1827,'I want to cry'!$B$2:$B$2000,$C1827)</f>
        <v>0</v>
      </c>
      <c r="N1827" s="1">
        <f t="shared" si="309"/>
        <v>0</v>
      </c>
      <c r="O1827" s="1">
        <f t="shared" si="310"/>
        <v>0</v>
      </c>
      <c r="P1827" s="1">
        <f t="shared" si="311"/>
        <v>0</v>
      </c>
      <c r="Q1827" s="1">
        <f>SUMIF('I have a blue banner'!A$2:A$2000,D1827,'I have a blue banner'!L$2:L$2000)</f>
        <v>0</v>
      </c>
      <c r="R1827" s="1">
        <f>SUMIF('I have a blue banner'!A$2:A$2000,F1827,'I have a blue banner'!L$2:L$2000)</f>
        <v>0</v>
      </c>
      <c r="S1827" s="1">
        <f>SUMIF('I have a blue banner'!A$2:A$2000,I1827,'I have a blue banner'!L$2:L$2000)</f>
        <v>0</v>
      </c>
      <c r="T1827" s="1">
        <f>SUMIF('I wanna go biking'!A$2:A$1000,D1827,'I wanna go biking'!D$2:D$2000)</f>
        <v>0</v>
      </c>
      <c r="U1827" s="1">
        <f>SUMIF('I wanna go biking'!A$2:A$2000,F1827,'I wanna go biking'!D$2:D$2000)</f>
        <v>0</v>
      </c>
      <c r="V1827" s="1">
        <f>SUMIF('I wanna go biking'!A$2:A$2000,H1827,'I wanna go biking'!D$2:D$2000)</f>
        <v>0</v>
      </c>
      <c r="W1827">
        <f t="shared" si="312"/>
        <v>0</v>
      </c>
      <c r="X1827">
        <f t="shared" si="313"/>
        <v>0</v>
      </c>
      <c r="Y1827">
        <f t="shared" si="314"/>
        <v>0</v>
      </c>
      <c r="Z1827">
        <f t="shared" si="315"/>
        <v>0</v>
      </c>
      <c r="AA1827">
        <f t="shared" si="316"/>
        <v>0</v>
      </c>
      <c r="AB1827">
        <f t="shared" si="317"/>
        <v>0</v>
      </c>
      <c r="AC1827" s="25">
        <f t="shared" si="318"/>
        <v>0</v>
      </c>
    </row>
    <row r="1828" spans="1:29">
      <c r="A1828">
        <f>'Data Entry'!A1829</f>
        <v>0</v>
      </c>
      <c r="B1828">
        <f>'Data Entry'!B1829</f>
        <v>0</v>
      </c>
      <c r="C1828">
        <f>'Data Entry'!C1829</f>
        <v>0</v>
      </c>
      <c r="D1828">
        <f>'Data Entry'!M1829</f>
        <v>0</v>
      </c>
      <c r="E1828">
        <f>'Data Entry'!N1829</f>
        <v>0</v>
      </c>
      <c r="F1828">
        <f>'Data Entry'!O1829</f>
        <v>0</v>
      </c>
      <c r="G1828">
        <f>'Data Entry'!P1829</f>
        <v>0</v>
      </c>
      <c r="H1828">
        <f>'Data Entry'!Q1829</f>
        <v>0</v>
      </c>
      <c r="I1828">
        <f>'Data Entry'!R1829</f>
        <v>0</v>
      </c>
      <c r="J1828">
        <f t="shared" si="308"/>
        <v>0</v>
      </c>
      <c r="K1828" s="1">
        <f>SUMIFS('I want to cry'!C$2:C$2000,'I want to cry'!$A$2:$A$2000,$B1828,'I want to cry'!$B$2:$B$2000,$C1828)</f>
        <v>0</v>
      </c>
      <c r="L1828" s="1">
        <f>SUMIFS('I want to cry'!D$2:D$2000,'I want to cry'!$A$2:$A$2000,$B1828,'I want to cry'!$B$2:$B$2000,$C1828)</f>
        <v>0</v>
      </c>
      <c r="M1828" s="1">
        <f>SUMIFS('I want to cry'!E$2:E$2000,'I want to cry'!$A$2:$A$2000,$B1828,'I want to cry'!$B$2:$B$2000,$C1828)</f>
        <v>0</v>
      </c>
      <c r="N1828" s="1">
        <f t="shared" si="309"/>
        <v>0</v>
      </c>
      <c r="O1828" s="1">
        <f t="shared" si="310"/>
        <v>0</v>
      </c>
      <c r="P1828" s="1">
        <f t="shared" si="311"/>
        <v>0</v>
      </c>
      <c r="Q1828" s="1">
        <f>SUMIF('I have a blue banner'!A$2:A$2000,D1828,'I have a blue banner'!L$2:L$2000)</f>
        <v>0</v>
      </c>
      <c r="R1828" s="1">
        <f>SUMIF('I have a blue banner'!A$2:A$2000,F1828,'I have a blue banner'!L$2:L$2000)</f>
        <v>0</v>
      </c>
      <c r="S1828" s="1">
        <f>SUMIF('I have a blue banner'!A$2:A$2000,I1828,'I have a blue banner'!L$2:L$2000)</f>
        <v>0</v>
      </c>
      <c r="T1828" s="1">
        <f>SUMIF('I wanna go biking'!A$2:A$1000,D1828,'I wanna go biking'!D$2:D$2000)</f>
        <v>0</v>
      </c>
      <c r="U1828" s="1">
        <f>SUMIF('I wanna go biking'!A$2:A$2000,F1828,'I wanna go biking'!D$2:D$2000)</f>
        <v>0</v>
      </c>
      <c r="V1828" s="1">
        <f>SUMIF('I wanna go biking'!A$2:A$2000,H1828,'I wanna go biking'!D$2:D$2000)</f>
        <v>0</v>
      </c>
      <c r="W1828">
        <f t="shared" si="312"/>
        <v>0</v>
      </c>
      <c r="X1828">
        <f t="shared" si="313"/>
        <v>0</v>
      </c>
      <c r="Y1828">
        <f t="shared" si="314"/>
        <v>0</v>
      </c>
      <c r="Z1828">
        <f t="shared" si="315"/>
        <v>0</v>
      </c>
      <c r="AA1828">
        <f t="shared" si="316"/>
        <v>0</v>
      </c>
      <c r="AB1828">
        <f t="shared" si="317"/>
        <v>0</v>
      </c>
      <c r="AC1828" s="25">
        <f t="shared" si="318"/>
        <v>0</v>
      </c>
    </row>
    <row r="1829" spans="1:29">
      <c r="A1829">
        <f>'Data Entry'!A1830</f>
        <v>0</v>
      </c>
      <c r="B1829">
        <f>'Data Entry'!B1830</f>
        <v>0</v>
      </c>
      <c r="C1829">
        <f>'Data Entry'!C1830</f>
        <v>0</v>
      </c>
      <c r="D1829">
        <f>'Data Entry'!M1830</f>
        <v>0</v>
      </c>
      <c r="E1829">
        <f>'Data Entry'!N1830</f>
        <v>0</v>
      </c>
      <c r="F1829">
        <f>'Data Entry'!O1830</f>
        <v>0</v>
      </c>
      <c r="G1829">
        <f>'Data Entry'!P1830</f>
        <v>0</v>
      </c>
      <c r="H1829">
        <f>'Data Entry'!Q1830</f>
        <v>0</v>
      </c>
      <c r="I1829">
        <f>'Data Entry'!R1830</f>
        <v>0</v>
      </c>
      <c r="J1829">
        <f t="shared" si="308"/>
        <v>0</v>
      </c>
      <c r="K1829" s="1">
        <f>SUMIFS('I want to cry'!C$2:C$2000,'I want to cry'!$A$2:$A$2000,$B1829,'I want to cry'!$B$2:$B$2000,$C1829)</f>
        <v>0</v>
      </c>
      <c r="L1829" s="1">
        <f>SUMIFS('I want to cry'!D$2:D$2000,'I want to cry'!$A$2:$A$2000,$B1829,'I want to cry'!$B$2:$B$2000,$C1829)</f>
        <v>0</v>
      </c>
      <c r="M1829" s="1">
        <f>SUMIFS('I want to cry'!E$2:E$2000,'I want to cry'!$A$2:$A$2000,$B1829,'I want to cry'!$B$2:$B$2000,$C1829)</f>
        <v>0</v>
      </c>
      <c r="N1829" s="1">
        <f t="shared" si="309"/>
        <v>0</v>
      </c>
      <c r="O1829" s="1">
        <f t="shared" si="310"/>
        <v>0</v>
      </c>
      <c r="P1829" s="1">
        <f t="shared" si="311"/>
        <v>0</v>
      </c>
      <c r="Q1829" s="1">
        <f>SUMIF('I have a blue banner'!A$2:A$2000,D1829,'I have a blue banner'!L$2:L$2000)</f>
        <v>0</v>
      </c>
      <c r="R1829" s="1">
        <f>SUMIF('I have a blue banner'!A$2:A$2000,F1829,'I have a blue banner'!L$2:L$2000)</f>
        <v>0</v>
      </c>
      <c r="S1829" s="1">
        <f>SUMIF('I have a blue banner'!A$2:A$2000,I1829,'I have a blue banner'!L$2:L$2000)</f>
        <v>0</v>
      </c>
      <c r="T1829" s="1">
        <f>SUMIF('I wanna go biking'!A$2:A$1000,D1829,'I wanna go biking'!D$2:D$2000)</f>
        <v>0</v>
      </c>
      <c r="U1829" s="1">
        <f>SUMIF('I wanna go biking'!A$2:A$2000,F1829,'I wanna go biking'!D$2:D$2000)</f>
        <v>0</v>
      </c>
      <c r="V1829" s="1">
        <f>SUMIF('I wanna go biking'!A$2:A$2000,H1829,'I wanna go biking'!D$2:D$2000)</f>
        <v>0</v>
      </c>
      <c r="W1829">
        <f t="shared" si="312"/>
        <v>0</v>
      </c>
      <c r="X1829">
        <f t="shared" si="313"/>
        <v>0</v>
      </c>
      <c r="Y1829">
        <f t="shared" si="314"/>
        <v>0</v>
      </c>
      <c r="Z1829">
        <f t="shared" si="315"/>
        <v>0</v>
      </c>
      <c r="AA1829">
        <f t="shared" si="316"/>
        <v>0</v>
      </c>
      <c r="AB1829">
        <f t="shared" si="317"/>
        <v>0</v>
      </c>
      <c r="AC1829" s="25">
        <f t="shared" si="318"/>
        <v>0</v>
      </c>
    </row>
    <row r="1830" spans="1:29">
      <c r="A1830">
        <f>'Data Entry'!A1831</f>
        <v>0</v>
      </c>
      <c r="B1830">
        <f>'Data Entry'!B1831</f>
        <v>0</v>
      </c>
      <c r="C1830">
        <f>'Data Entry'!C1831</f>
        <v>0</v>
      </c>
      <c r="D1830">
        <f>'Data Entry'!M1831</f>
        <v>0</v>
      </c>
      <c r="E1830">
        <f>'Data Entry'!N1831</f>
        <v>0</v>
      </c>
      <c r="F1830">
        <f>'Data Entry'!O1831</f>
        <v>0</v>
      </c>
      <c r="G1830">
        <f>'Data Entry'!P1831</f>
        <v>0</v>
      </c>
      <c r="H1830">
        <f>'Data Entry'!Q1831</f>
        <v>0</v>
      </c>
      <c r="I1830">
        <f>'Data Entry'!R1831</f>
        <v>0</v>
      </c>
      <c r="J1830">
        <f t="shared" si="308"/>
        <v>0</v>
      </c>
      <c r="K1830" s="1">
        <f>SUMIFS('I want to cry'!C$2:C$2000,'I want to cry'!$A$2:$A$2000,$B1830,'I want to cry'!$B$2:$B$2000,$C1830)</f>
        <v>0</v>
      </c>
      <c r="L1830" s="1">
        <f>SUMIFS('I want to cry'!D$2:D$2000,'I want to cry'!$A$2:$A$2000,$B1830,'I want to cry'!$B$2:$B$2000,$C1830)</f>
        <v>0</v>
      </c>
      <c r="M1830" s="1">
        <f>SUMIFS('I want to cry'!E$2:E$2000,'I want to cry'!$A$2:$A$2000,$B1830,'I want to cry'!$B$2:$B$2000,$C1830)</f>
        <v>0</v>
      </c>
      <c r="N1830" s="1">
        <f t="shared" si="309"/>
        <v>0</v>
      </c>
      <c r="O1830" s="1">
        <f t="shared" si="310"/>
        <v>0</v>
      </c>
      <c r="P1830" s="1">
        <f t="shared" si="311"/>
        <v>0</v>
      </c>
      <c r="Q1830" s="1">
        <f>SUMIF('I have a blue banner'!A$2:A$2000,D1830,'I have a blue banner'!L$2:L$2000)</f>
        <v>0</v>
      </c>
      <c r="R1830" s="1">
        <f>SUMIF('I have a blue banner'!A$2:A$2000,F1830,'I have a blue banner'!L$2:L$2000)</f>
        <v>0</v>
      </c>
      <c r="S1830" s="1">
        <f>SUMIF('I have a blue banner'!A$2:A$2000,I1830,'I have a blue banner'!L$2:L$2000)</f>
        <v>0</v>
      </c>
      <c r="T1830" s="1">
        <f>SUMIF('I wanna go biking'!A$2:A$1000,D1830,'I wanna go biking'!D$2:D$2000)</f>
        <v>0</v>
      </c>
      <c r="U1830" s="1">
        <f>SUMIF('I wanna go biking'!A$2:A$2000,F1830,'I wanna go biking'!D$2:D$2000)</f>
        <v>0</v>
      </c>
      <c r="V1830" s="1">
        <f>SUMIF('I wanna go biking'!A$2:A$2000,H1830,'I wanna go biking'!D$2:D$2000)</f>
        <v>0</v>
      </c>
      <c r="W1830">
        <f t="shared" si="312"/>
        <v>0</v>
      </c>
      <c r="X1830">
        <f t="shared" si="313"/>
        <v>0</v>
      </c>
      <c r="Y1830">
        <f t="shared" si="314"/>
        <v>0</v>
      </c>
      <c r="Z1830">
        <f t="shared" si="315"/>
        <v>0</v>
      </c>
      <c r="AA1830">
        <f t="shared" si="316"/>
        <v>0</v>
      </c>
      <c r="AB1830">
        <f t="shared" si="317"/>
        <v>0</v>
      </c>
      <c r="AC1830" s="25">
        <f t="shared" si="318"/>
        <v>0</v>
      </c>
    </row>
    <row r="1831" spans="1:29">
      <c r="A1831">
        <f>'Data Entry'!A1832</f>
        <v>0</v>
      </c>
      <c r="B1831">
        <f>'Data Entry'!B1832</f>
        <v>0</v>
      </c>
      <c r="C1831">
        <f>'Data Entry'!C1832</f>
        <v>0</v>
      </c>
      <c r="D1831">
        <f>'Data Entry'!M1832</f>
        <v>0</v>
      </c>
      <c r="E1831">
        <f>'Data Entry'!N1832</f>
        <v>0</v>
      </c>
      <c r="F1831">
        <f>'Data Entry'!O1832</f>
        <v>0</v>
      </c>
      <c r="G1831">
        <f>'Data Entry'!P1832</f>
        <v>0</v>
      </c>
      <c r="H1831">
        <f>'Data Entry'!Q1832</f>
        <v>0</v>
      </c>
      <c r="I1831">
        <f>'Data Entry'!R1832</f>
        <v>0</v>
      </c>
      <c r="J1831">
        <f t="shared" si="308"/>
        <v>0</v>
      </c>
      <c r="K1831" s="1">
        <f>SUMIFS('I want to cry'!C$2:C$2000,'I want to cry'!$A$2:$A$2000,$B1831,'I want to cry'!$B$2:$B$2000,$C1831)</f>
        <v>0</v>
      </c>
      <c r="L1831" s="1">
        <f>SUMIFS('I want to cry'!D$2:D$2000,'I want to cry'!$A$2:$A$2000,$B1831,'I want to cry'!$B$2:$B$2000,$C1831)</f>
        <v>0</v>
      </c>
      <c r="M1831" s="1">
        <f>SUMIFS('I want to cry'!E$2:E$2000,'I want to cry'!$A$2:$A$2000,$B1831,'I want to cry'!$B$2:$B$2000,$C1831)</f>
        <v>0</v>
      </c>
      <c r="N1831" s="1">
        <f t="shared" si="309"/>
        <v>0</v>
      </c>
      <c r="O1831" s="1">
        <f t="shared" si="310"/>
        <v>0</v>
      </c>
      <c r="P1831" s="1">
        <f t="shared" si="311"/>
        <v>0</v>
      </c>
      <c r="Q1831" s="1">
        <f>SUMIF('I have a blue banner'!A$2:A$2000,D1831,'I have a blue banner'!L$2:L$2000)</f>
        <v>0</v>
      </c>
      <c r="R1831" s="1">
        <f>SUMIF('I have a blue banner'!A$2:A$2000,F1831,'I have a blue banner'!L$2:L$2000)</f>
        <v>0</v>
      </c>
      <c r="S1831" s="1">
        <f>SUMIF('I have a blue banner'!A$2:A$2000,I1831,'I have a blue banner'!L$2:L$2000)</f>
        <v>0</v>
      </c>
      <c r="T1831" s="1">
        <f>SUMIF('I wanna go biking'!A$2:A$1000,D1831,'I wanna go biking'!D$2:D$2000)</f>
        <v>0</v>
      </c>
      <c r="U1831" s="1">
        <f>SUMIF('I wanna go biking'!A$2:A$2000,F1831,'I wanna go biking'!D$2:D$2000)</f>
        <v>0</v>
      </c>
      <c r="V1831" s="1">
        <f>SUMIF('I wanna go biking'!A$2:A$2000,H1831,'I wanna go biking'!D$2:D$2000)</f>
        <v>0</v>
      </c>
      <c r="W1831">
        <f t="shared" si="312"/>
        <v>0</v>
      </c>
      <c r="X1831">
        <f t="shared" si="313"/>
        <v>0</v>
      </c>
      <c r="Y1831">
        <f t="shared" si="314"/>
        <v>0</v>
      </c>
      <c r="Z1831">
        <f t="shared" si="315"/>
        <v>0</v>
      </c>
      <c r="AA1831">
        <f t="shared" si="316"/>
        <v>0</v>
      </c>
      <c r="AB1831">
        <f t="shared" si="317"/>
        <v>0</v>
      </c>
      <c r="AC1831" s="25">
        <f t="shared" si="318"/>
        <v>0</v>
      </c>
    </row>
    <row r="1832" spans="1:29">
      <c r="A1832">
        <f>'Data Entry'!A1833</f>
        <v>0</v>
      </c>
      <c r="B1832">
        <f>'Data Entry'!B1833</f>
        <v>0</v>
      </c>
      <c r="C1832">
        <f>'Data Entry'!C1833</f>
        <v>0</v>
      </c>
      <c r="D1832">
        <f>'Data Entry'!M1833</f>
        <v>0</v>
      </c>
      <c r="E1832">
        <f>'Data Entry'!N1833</f>
        <v>0</v>
      </c>
      <c r="F1832">
        <f>'Data Entry'!O1833</f>
        <v>0</v>
      </c>
      <c r="G1832">
        <f>'Data Entry'!P1833</f>
        <v>0</v>
      </c>
      <c r="H1832">
        <f>'Data Entry'!Q1833</f>
        <v>0</v>
      </c>
      <c r="I1832">
        <f>'Data Entry'!R1833</f>
        <v>0</v>
      </c>
      <c r="J1832">
        <f t="shared" si="308"/>
        <v>0</v>
      </c>
      <c r="K1832" s="1">
        <f>SUMIFS('I want to cry'!C$2:C$2000,'I want to cry'!$A$2:$A$2000,$B1832,'I want to cry'!$B$2:$B$2000,$C1832)</f>
        <v>0</v>
      </c>
      <c r="L1832" s="1">
        <f>SUMIFS('I want to cry'!D$2:D$2000,'I want to cry'!$A$2:$A$2000,$B1832,'I want to cry'!$B$2:$B$2000,$C1832)</f>
        <v>0</v>
      </c>
      <c r="M1832" s="1">
        <f>SUMIFS('I want to cry'!E$2:E$2000,'I want to cry'!$A$2:$A$2000,$B1832,'I want to cry'!$B$2:$B$2000,$C1832)</f>
        <v>0</v>
      </c>
      <c r="N1832" s="1">
        <f t="shared" si="309"/>
        <v>0</v>
      </c>
      <c r="O1832" s="1">
        <f t="shared" si="310"/>
        <v>0</v>
      </c>
      <c r="P1832" s="1">
        <f t="shared" si="311"/>
        <v>0</v>
      </c>
      <c r="Q1832" s="1">
        <f>SUMIF('I have a blue banner'!A$2:A$2000,D1832,'I have a blue banner'!L$2:L$2000)</f>
        <v>0</v>
      </c>
      <c r="R1832" s="1">
        <f>SUMIF('I have a blue banner'!A$2:A$2000,F1832,'I have a blue banner'!L$2:L$2000)</f>
        <v>0</v>
      </c>
      <c r="S1832" s="1">
        <f>SUMIF('I have a blue banner'!A$2:A$2000,I1832,'I have a blue banner'!L$2:L$2000)</f>
        <v>0</v>
      </c>
      <c r="T1832" s="1">
        <f>SUMIF('I wanna go biking'!A$2:A$1000,D1832,'I wanna go biking'!D$2:D$2000)</f>
        <v>0</v>
      </c>
      <c r="U1832" s="1">
        <f>SUMIF('I wanna go biking'!A$2:A$2000,F1832,'I wanna go biking'!D$2:D$2000)</f>
        <v>0</v>
      </c>
      <c r="V1832" s="1">
        <f>SUMIF('I wanna go biking'!A$2:A$2000,H1832,'I wanna go biking'!D$2:D$2000)</f>
        <v>0</v>
      </c>
      <c r="W1832">
        <f t="shared" si="312"/>
        <v>0</v>
      </c>
      <c r="X1832">
        <f t="shared" si="313"/>
        <v>0</v>
      </c>
      <c r="Y1832">
        <f t="shared" si="314"/>
        <v>0</v>
      </c>
      <c r="Z1832">
        <f t="shared" si="315"/>
        <v>0</v>
      </c>
      <c r="AA1832">
        <f t="shared" si="316"/>
        <v>0</v>
      </c>
      <c r="AB1832">
        <f t="shared" si="317"/>
        <v>0</v>
      </c>
      <c r="AC1832" s="25">
        <f t="shared" si="318"/>
        <v>0</v>
      </c>
    </row>
    <row r="1833" spans="1:29">
      <c r="A1833">
        <f>'Data Entry'!A1834</f>
        <v>0</v>
      </c>
      <c r="B1833">
        <f>'Data Entry'!B1834</f>
        <v>0</v>
      </c>
      <c r="C1833">
        <f>'Data Entry'!C1834</f>
        <v>0</v>
      </c>
      <c r="D1833">
        <f>'Data Entry'!M1834</f>
        <v>0</v>
      </c>
      <c r="E1833">
        <f>'Data Entry'!N1834</f>
        <v>0</v>
      </c>
      <c r="F1833">
        <f>'Data Entry'!O1834</f>
        <v>0</v>
      </c>
      <c r="G1833">
        <f>'Data Entry'!P1834</f>
        <v>0</v>
      </c>
      <c r="H1833">
        <f>'Data Entry'!Q1834</f>
        <v>0</v>
      </c>
      <c r="I1833">
        <f>'Data Entry'!R1834</f>
        <v>0</v>
      </c>
      <c r="J1833">
        <f t="shared" si="308"/>
        <v>0</v>
      </c>
      <c r="K1833" s="1">
        <f>SUMIFS('I want to cry'!C$2:C$2000,'I want to cry'!$A$2:$A$2000,$B1833,'I want to cry'!$B$2:$B$2000,$C1833)</f>
        <v>0</v>
      </c>
      <c r="L1833" s="1">
        <f>SUMIFS('I want to cry'!D$2:D$2000,'I want to cry'!$A$2:$A$2000,$B1833,'I want to cry'!$B$2:$B$2000,$C1833)</f>
        <v>0</v>
      </c>
      <c r="M1833" s="1">
        <f>SUMIFS('I want to cry'!E$2:E$2000,'I want to cry'!$A$2:$A$2000,$B1833,'I want to cry'!$B$2:$B$2000,$C1833)</f>
        <v>0</v>
      </c>
      <c r="N1833" s="1">
        <f t="shared" si="309"/>
        <v>0</v>
      </c>
      <c r="O1833" s="1">
        <f t="shared" si="310"/>
        <v>0</v>
      </c>
      <c r="P1833" s="1">
        <f t="shared" si="311"/>
        <v>0</v>
      </c>
      <c r="Q1833" s="1">
        <f>SUMIF('I have a blue banner'!A$2:A$2000,D1833,'I have a blue banner'!L$2:L$2000)</f>
        <v>0</v>
      </c>
      <c r="R1833" s="1">
        <f>SUMIF('I have a blue banner'!A$2:A$2000,F1833,'I have a blue banner'!L$2:L$2000)</f>
        <v>0</v>
      </c>
      <c r="S1833" s="1">
        <f>SUMIF('I have a blue banner'!A$2:A$2000,I1833,'I have a blue banner'!L$2:L$2000)</f>
        <v>0</v>
      </c>
      <c r="T1833" s="1">
        <f>SUMIF('I wanna go biking'!A$2:A$1000,D1833,'I wanna go biking'!D$2:D$2000)</f>
        <v>0</v>
      </c>
      <c r="U1833" s="1">
        <f>SUMIF('I wanna go biking'!A$2:A$2000,F1833,'I wanna go biking'!D$2:D$2000)</f>
        <v>0</v>
      </c>
      <c r="V1833" s="1">
        <f>SUMIF('I wanna go biking'!A$2:A$2000,H1833,'I wanna go biking'!D$2:D$2000)</f>
        <v>0</v>
      </c>
      <c r="W1833">
        <f t="shared" si="312"/>
        <v>0</v>
      </c>
      <c r="X1833">
        <f t="shared" si="313"/>
        <v>0</v>
      </c>
      <c r="Y1833">
        <f t="shared" si="314"/>
        <v>0</v>
      </c>
      <c r="Z1833">
        <f t="shared" si="315"/>
        <v>0</v>
      </c>
      <c r="AA1833">
        <f t="shared" si="316"/>
        <v>0</v>
      </c>
      <c r="AB1833">
        <f t="shared" si="317"/>
        <v>0</v>
      </c>
      <c r="AC1833" s="25">
        <f t="shared" si="318"/>
        <v>0</v>
      </c>
    </row>
    <row r="1834" spans="1:29">
      <c r="A1834">
        <f>'Data Entry'!A1835</f>
        <v>0</v>
      </c>
      <c r="B1834">
        <f>'Data Entry'!B1835</f>
        <v>0</v>
      </c>
      <c r="C1834">
        <f>'Data Entry'!C1835</f>
        <v>0</v>
      </c>
      <c r="D1834">
        <f>'Data Entry'!M1835</f>
        <v>0</v>
      </c>
      <c r="E1834">
        <f>'Data Entry'!N1835</f>
        <v>0</v>
      </c>
      <c r="F1834">
        <f>'Data Entry'!O1835</f>
        <v>0</v>
      </c>
      <c r="G1834">
        <f>'Data Entry'!P1835</f>
        <v>0</v>
      </c>
      <c r="H1834">
        <f>'Data Entry'!Q1835</f>
        <v>0</v>
      </c>
      <c r="I1834">
        <f>'Data Entry'!R1835</f>
        <v>0</v>
      </c>
      <c r="J1834">
        <f t="shared" ref="J1834:J1897" si="319">E1834+G1834+I1834</f>
        <v>0</v>
      </c>
      <c r="K1834" s="1">
        <f>SUMIFS('I want to cry'!C$2:C$2000,'I want to cry'!$A$2:$A$2000,$B1834,'I want to cry'!$B$2:$B$2000,$C1834)</f>
        <v>0</v>
      </c>
      <c r="L1834" s="1">
        <f>SUMIFS('I want to cry'!D$2:D$2000,'I want to cry'!$A$2:$A$2000,$B1834,'I want to cry'!$B$2:$B$2000,$C1834)</f>
        <v>0</v>
      </c>
      <c r="M1834" s="1">
        <f>SUMIFS('I want to cry'!E$2:E$2000,'I want to cry'!$A$2:$A$2000,$B1834,'I want to cry'!$B$2:$B$2000,$C1834)</f>
        <v>0</v>
      </c>
      <c r="N1834" s="1">
        <f t="shared" ref="N1834:N1897" si="320">IF(K1834&lt;1.5,0,IF(E1834&lt;2.5,0,E1834/K1834))</f>
        <v>0</v>
      </c>
      <c r="O1834" s="1">
        <f t="shared" ref="O1834:O1897" si="321">IF(L1834&lt;1.5,0,IF(G1834&lt;2.5,0,G1834/L1834))</f>
        <v>0</v>
      </c>
      <c r="P1834" s="1">
        <f t="shared" ref="P1834:P1897" si="322">IF(M1834&lt;1.5,0,IF(I1834&lt;2.5,0,I1834/M1834))</f>
        <v>0</v>
      </c>
      <c r="Q1834" s="1">
        <f>SUMIF('I have a blue banner'!A$2:A$2000,D1834,'I have a blue banner'!L$2:L$2000)</f>
        <v>0</v>
      </c>
      <c r="R1834" s="1">
        <f>SUMIF('I have a blue banner'!A$2:A$2000,F1834,'I have a blue banner'!L$2:L$2000)</f>
        <v>0</v>
      </c>
      <c r="S1834" s="1">
        <f>SUMIF('I have a blue banner'!A$2:A$2000,I1834,'I have a blue banner'!L$2:L$2000)</f>
        <v>0</v>
      </c>
      <c r="T1834" s="1">
        <f>SUMIF('I wanna go biking'!A$2:A$1000,D1834,'I wanna go biking'!D$2:D$2000)</f>
        <v>0</v>
      </c>
      <c r="U1834" s="1">
        <f>SUMIF('I wanna go biking'!A$2:A$2000,F1834,'I wanna go biking'!D$2:D$2000)</f>
        <v>0</v>
      </c>
      <c r="V1834" s="1">
        <f>SUMIF('I wanna go biking'!A$2:A$2000,H1834,'I wanna go biking'!D$2:D$2000)</f>
        <v>0</v>
      </c>
      <c r="W1834">
        <f t="shared" ref="W1834:W1897" si="323">T1834-Q1834</f>
        <v>0</v>
      </c>
      <c r="X1834">
        <f t="shared" ref="X1834:X1897" si="324">U1834-R1834</f>
        <v>0</v>
      </c>
      <c r="Y1834">
        <f t="shared" ref="Y1834:Y1897" si="325">V1834-S1834</f>
        <v>0</v>
      </c>
      <c r="Z1834">
        <f t="shared" ref="Z1834:Z1897" si="326">W1834*N1834</f>
        <v>0</v>
      </c>
      <c r="AA1834">
        <f t="shared" ref="AA1834:AA1897" si="327">X1834*O1834</f>
        <v>0</v>
      </c>
      <c r="AB1834">
        <f t="shared" ref="AB1834:AB1897" si="328">Y1834*P1834</f>
        <v>0</v>
      </c>
      <c r="AC1834" s="25">
        <f t="shared" ref="AC1834:AC1897" si="329">SUM(Z1834:AB1834)</f>
        <v>0</v>
      </c>
    </row>
    <row r="1835" spans="1:29">
      <c r="A1835">
        <f>'Data Entry'!A1836</f>
        <v>0</v>
      </c>
      <c r="B1835">
        <f>'Data Entry'!B1836</f>
        <v>0</v>
      </c>
      <c r="C1835">
        <f>'Data Entry'!C1836</f>
        <v>0</v>
      </c>
      <c r="D1835">
        <f>'Data Entry'!M1836</f>
        <v>0</v>
      </c>
      <c r="E1835">
        <f>'Data Entry'!N1836</f>
        <v>0</v>
      </c>
      <c r="F1835">
        <f>'Data Entry'!O1836</f>
        <v>0</v>
      </c>
      <c r="G1835">
        <f>'Data Entry'!P1836</f>
        <v>0</v>
      </c>
      <c r="H1835">
        <f>'Data Entry'!Q1836</f>
        <v>0</v>
      </c>
      <c r="I1835">
        <f>'Data Entry'!R1836</f>
        <v>0</v>
      </c>
      <c r="J1835">
        <f t="shared" si="319"/>
        <v>0</v>
      </c>
      <c r="K1835" s="1">
        <f>SUMIFS('I want to cry'!C$2:C$2000,'I want to cry'!$A$2:$A$2000,$B1835,'I want to cry'!$B$2:$B$2000,$C1835)</f>
        <v>0</v>
      </c>
      <c r="L1835" s="1">
        <f>SUMIFS('I want to cry'!D$2:D$2000,'I want to cry'!$A$2:$A$2000,$B1835,'I want to cry'!$B$2:$B$2000,$C1835)</f>
        <v>0</v>
      </c>
      <c r="M1835" s="1">
        <f>SUMIFS('I want to cry'!E$2:E$2000,'I want to cry'!$A$2:$A$2000,$B1835,'I want to cry'!$B$2:$B$2000,$C1835)</f>
        <v>0</v>
      </c>
      <c r="N1835" s="1">
        <f t="shared" si="320"/>
        <v>0</v>
      </c>
      <c r="O1835" s="1">
        <f t="shared" si="321"/>
        <v>0</v>
      </c>
      <c r="P1835" s="1">
        <f t="shared" si="322"/>
        <v>0</v>
      </c>
      <c r="Q1835" s="1">
        <f>SUMIF('I have a blue banner'!A$2:A$2000,D1835,'I have a blue banner'!L$2:L$2000)</f>
        <v>0</v>
      </c>
      <c r="R1835" s="1">
        <f>SUMIF('I have a blue banner'!A$2:A$2000,F1835,'I have a blue banner'!L$2:L$2000)</f>
        <v>0</v>
      </c>
      <c r="S1835" s="1">
        <f>SUMIF('I have a blue banner'!A$2:A$2000,I1835,'I have a blue banner'!L$2:L$2000)</f>
        <v>0</v>
      </c>
      <c r="T1835" s="1">
        <f>SUMIF('I wanna go biking'!A$2:A$1000,D1835,'I wanna go biking'!D$2:D$2000)</f>
        <v>0</v>
      </c>
      <c r="U1835" s="1">
        <f>SUMIF('I wanna go biking'!A$2:A$2000,F1835,'I wanna go biking'!D$2:D$2000)</f>
        <v>0</v>
      </c>
      <c r="V1835" s="1">
        <f>SUMIF('I wanna go biking'!A$2:A$2000,H1835,'I wanna go biking'!D$2:D$2000)</f>
        <v>0</v>
      </c>
      <c r="W1835">
        <f t="shared" si="323"/>
        <v>0</v>
      </c>
      <c r="X1835">
        <f t="shared" si="324"/>
        <v>0</v>
      </c>
      <c r="Y1835">
        <f t="shared" si="325"/>
        <v>0</v>
      </c>
      <c r="Z1835">
        <f t="shared" si="326"/>
        <v>0</v>
      </c>
      <c r="AA1835">
        <f t="shared" si="327"/>
        <v>0</v>
      </c>
      <c r="AB1835">
        <f t="shared" si="328"/>
        <v>0</v>
      </c>
      <c r="AC1835" s="25">
        <f t="shared" si="329"/>
        <v>0</v>
      </c>
    </row>
    <row r="1836" spans="1:29">
      <c r="A1836">
        <f>'Data Entry'!A1837</f>
        <v>0</v>
      </c>
      <c r="B1836">
        <f>'Data Entry'!B1837</f>
        <v>0</v>
      </c>
      <c r="C1836">
        <f>'Data Entry'!C1837</f>
        <v>0</v>
      </c>
      <c r="D1836">
        <f>'Data Entry'!M1837</f>
        <v>0</v>
      </c>
      <c r="E1836">
        <f>'Data Entry'!N1837</f>
        <v>0</v>
      </c>
      <c r="F1836">
        <f>'Data Entry'!O1837</f>
        <v>0</v>
      </c>
      <c r="G1836">
        <f>'Data Entry'!P1837</f>
        <v>0</v>
      </c>
      <c r="H1836">
        <f>'Data Entry'!Q1837</f>
        <v>0</v>
      </c>
      <c r="I1836">
        <f>'Data Entry'!R1837</f>
        <v>0</v>
      </c>
      <c r="J1836">
        <f t="shared" si="319"/>
        <v>0</v>
      </c>
      <c r="K1836" s="1">
        <f>SUMIFS('I want to cry'!C$2:C$2000,'I want to cry'!$A$2:$A$2000,$B1836,'I want to cry'!$B$2:$B$2000,$C1836)</f>
        <v>0</v>
      </c>
      <c r="L1836" s="1">
        <f>SUMIFS('I want to cry'!D$2:D$2000,'I want to cry'!$A$2:$A$2000,$B1836,'I want to cry'!$B$2:$B$2000,$C1836)</f>
        <v>0</v>
      </c>
      <c r="M1836" s="1">
        <f>SUMIFS('I want to cry'!E$2:E$2000,'I want to cry'!$A$2:$A$2000,$B1836,'I want to cry'!$B$2:$B$2000,$C1836)</f>
        <v>0</v>
      </c>
      <c r="N1836" s="1">
        <f t="shared" si="320"/>
        <v>0</v>
      </c>
      <c r="O1836" s="1">
        <f t="shared" si="321"/>
        <v>0</v>
      </c>
      <c r="P1836" s="1">
        <f t="shared" si="322"/>
        <v>0</v>
      </c>
      <c r="Q1836" s="1">
        <f>SUMIF('I have a blue banner'!A$2:A$2000,D1836,'I have a blue banner'!L$2:L$2000)</f>
        <v>0</v>
      </c>
      <c r="R1836" s="1">
        <f>SUMIF('I have a blue banner'!A$2:A$2000,F1836,'I have a blue banner'!L$2:L$2000)</f>
        <v>0</v>
      </c>
      <c r="S1836" s="1">
        <f>SUMIF('I have a blue banner'!A$2:A$2000,I1836,'I have a blue banner'!L$2:L$2000)</f>
        <v>0</v>
      </c>
      <c r="T1836" s="1">
        <f>SUMIF('I wanna go biking'!A$2:A$1000,D1836,'I wanna go biking'!D$2:D$2000)</f>
        <v>0</v>
      </c>
      <c r="U1836" s="1">
        <f>SUMIF('I wanna go biking'!A$2:A$2000,F1836,'I wanna go biking'!D$2:D$2000)</f>
        <v>0</v>
      </c>
      <c r="V1836" s="1">
        <f>SUMIF('I wanna go biking'!A$2:A$2000,H1836,'I wanna go biking'!D$2:D$2000)</f>
        <v>0</v>
      </c>
      <c r="W1836">
        <f t="shared" si="323"/>
        <v>0</v>
      </c>
      <c r="X1836">
        <f t="shared" si="324"/>
        <v>0</v>
      </c>
      <c r="Y1836">
        <f t="shared" si="325"/>
        <v>0</v>
      </c>
      <c r="Z1836">
        <f t="shared" si="326"/>
        <v>0</v>
      </c>
      <c r="AA1836">
        <f t="shared" si="327"/>
        <v>0</v>
      </c>
      <c r="AB1836">
        <f t="shared" si="328"/>
        <v>0</v>
      </c>
      <c r="AC1836" s="25">
        <f t="shared" si="329"/>
        <v>0</v>
      </c>
    </row>
    <row r="1837" spans="1:29">
      <c r="A1837">
        <f>'Data Entry'!A1838</f>
        <v>0</v>
      </c>
      <c r="B1837">
        <f>'Data Entry'!B1838</f>
        <v>0</v>
      </c>
      <c r="C1837">
        <f>'Data Entry'!C1838</f>
        <v>0</v>
      </c>
      <c r="D1837">
        <f>'Data Entry'!M1838</f>
        <v>0</v>
      </c>
      <c r="E1837">
        <f>'Data Entry'!N1838</f>
        <v>0</v>
      </c>
      <c r="F1837">
        <f>'Data Entry'!O1838</f>
        <v>0</v>
      </c>
      <c r="G1837">
        <f>'Data Entry'!P1838</f>
        <v>0</v>
      </c>
      <c r="H1837">
        <f>'Data Entry'!Q1838</f>
        <v>0</v>
      </c>
      <c r="I1837">
        <f>'Data Entry'!R1838</f>
        <v>0</v>
      </c>
      <c r="J1837">
        <f t="shared" si="319"/>
        <v>0</v>
      </c>
      <c r="K1837" s="1">
        <f>SUMIFS('I want to cry'!C$2:C$2000,'I want to cry'!$A$2:$A$2000,$B1837,'I want to cry'!$B$2:$B$2000,$C1837)</f>
        <v>0</v>
      </c>
      <c r="L1837" s="1">
        <f>SUMIFS('I want to cry'!D$2:D$2000,'I want to cry'!$A$2:$A$2000,$B1837,'I want to cry'!$B$2:$B$2000,$C1837)</f>
        <v>0</v>
      </c>
      <c r="M1837" s="1">
        <f>SUMIFS('I want to cry'!E$2:E$2000,'I want to cry'!$A$2:$A$2000,$B1837,'I want to cry'!$B$2:$B$2000,$C1837)</f>
        <v>0</v>
      </c>
      <c r="N1837" s="1">
        <f t="shared" si="320"/>
        <v>0</v>
      </c>
      <c r="O1837" s="1">
        <f t="shared" si="321"/>
        <v>0</v>
      </c>
      <c r="P1837" s="1">
        <f t="shared" si="322"/>
        <v>0</v>
      </c>
      <c r="Q1837" s="1">
        <f>SUMIF('I have a blue banner'!A$2:A$2000,D1837,'I have a blue banner'!L$2:L$2000)</f>
        <v>0</v>
      </c>
      <c r="R1837" s="1">
        <f>SUMIF('I have a blue banner'!A$2:A$2000,F1837,'I have a blue banner'!L$2:L$2000)</f>
        <v>0</v>
      </c>
      <c r="S1837" s="1">
        <f>SUMIF('I have a blue banner'!A$2:A$2000,I1837,'I have a blue banner'!L$2:L$2000)</f>
        <v>0</v>
      </c>
      <c r="T1837" s="1">
        <f>SUMIF('I wanna go biking'!A$2:A$1000,D1837,'I wanna go biking'!D$2:D$2000)</f>
        <v>0</v>
      </c>
      <c r="U1837" s="1">
        <f>SUMIF('I wanna go biking'!A$2:A$2000,F1837,'I wanna go biking'!D$2:D$2000)</f>
        <v>0</v>
      </c>
      <c r="V1837" s="1">
        <f>SUMIF('I wanna go biking'!A$2:A$2000,H1837,'I wanna go biking'!D$2:D$2000)</f>
        <v>0</v>
      </c>
      <c r="W1837">
        <f t="shared" si="323"/>
        <v>0</v>
      </c>
      <c r="X1837">
        <f t="shared" si="324"/>
        <v>0</v>
      </c>
      <c r="Y1837">
        <f t="shared" si="325"/>
        <v>0</v>
      </c>
      <c r="Z1837">
        <f t="shared" si="326"/>
        <v>0</v>
      </c>
      <c r="AA1837">
        <f t="shared" si="327"/>
        <v>0</v>
      </c>
      <c r="AB1837">
        <f t="shared" si="328"/>
        <v>0</v>
      </c>
      <c r="AC1837" s="25">
        <f t="shared" si="329"/>
        <v>0</v>
      </c>
    </row>
    <row r="1838" spans="1:29">
      <c r="A1838">
        <f>'Data Entry'!A1839</f>
        <v>0</v>
      </c>
      <c r="B1838">
        <f>'Data Entry'!B1839</f>
        <v>0</v>
      </c>
      <c r="C1838">
        <f>'Data Entry'!C1839</f>
        <v>0</v>
      </c>
      <c r="D1838">
        <f>'Data Entry'!M1839</f>
        <v>0</v>
      </c>
      <c r="E1838">
        <f>'Data Entry'!N1839</f>
        <v>0</v>
      </c>
      <c r="F1838">
        <f>'Data Entry'!O1839</f>
        <v>0</v>
      </c>
      <c r="G1838">
        <f>'Data Entry'!P1839</f>
        <v>0</v>
      </c>
      <c r="H1838">
        <f>'Data Entry'!Q1839</f>
        <v>0</v>
      </c>
      <c r="I1838">
        <f>'Data Entry'!R1839</f>
        <v>0</v>
      </c>
      <c r="J1838">
        <f t="shared" si="319"/>
        <v>0</v>
      </c>
      <c r="K1838" s="1">
        <f>SUMIFS('I want to cry'!C$2:C$2000,'I want to cry'!$A$2:$A$2000,$B1838,'I want to cry'!$B$2:$B$2000,$C1838)</f>
        <v>0</v>
      </c>
      <c r="L1838" s="1">
        <f>SUMIFS('I want to cry'!D$2:D$2000,'I want to cry'!$A$2:$A$2000,$B1838,'I want to cry'!$B$2:$B$2000,$C1838)</f>
        <v>0</v>
      </c>
      <c r="M1838" s="1">
        <f>SUMIFS('I want to cry'!E$2:E$2000,'I want to cry'!$A$2:$A$2000,$B1838,'I want to cry'!$B$2:$B$2000,$C1838)</f>
        <v>0</v>
      </c>
      <c r="N1838" s="1">
        <f t="shared" si="320"/>
        <v>0</v>
      </c>
      <c r="O1838" s="1">
        <f t="shared" si="321"/>
        <v>0</v>
      </c>
      <c r="P1838" s="1">
        <f t="shared" si="322"/>
        <v>0</v>
      </c>
      <c r="Q1838" s="1">
        <f>SUMIF('I have a blue banner'!A$2:A$2000,D1838,'I have a blue banner'!L$2:L$2000)</f>
        <v>0</v>
      </c>
      <c r="R1838" s="1">
        <f>SUMIF('I have a blue banner'!A$2:A$2000,F1838,'I have a blue banner'!L$2:L$2000)</f>
        <v>0</v>
      </c>
      <c r="S1838" s="1">
        <f>SUMIF('I have a blue banner'!A$2:A$2000,I1838,'I have a blue banner'!L$2:L$2000)</f>
        <v>0</v>
      </c>
      <c r="T1838" s="1">
        <f>SUMIF('I wanna go biking'!A$2:A$1000,D1838,'I wanna go biking'!D$2:D$2000)</f>
        <v>0</v>
      </c>
      <c r="U1838" s="1">
        <f>SUMIF('I wanna go biking'!A$2:A$2000,F1838,'I wanna go biking'!D$2:D$2000)</f>
        <v>0</v>
      </c>
      <c r="V1838" s="1">
        <f>SUMIF('I wanna go biking'!A$2:A$2000,H1838,'I wanna go biking'!D$2:D$2000)</f>
        <v>0</v>
      </c>
      <c r="W1838">
        <f t="shared" si="323"/>
        <v>0</v>
      </c>
      <c r="X1838">
        <f t="shared" si="324"/>
        <v>0</v>
      </c>
      <c r="Y1838">
        <f t="shared" si="325"/>
        <v>0</v>
      </c>
      <c r="Z1838">
        <f t="shared" si="326"/>
        <v>0</v>
      </c>
      <c r="AA1838">
        <f t="shared" si="327"/>
        <v>0</v>
      </c>
      <c r="AB1838">
        <f t="shared" si="328"/>
        <v>0</v>
      </c>
      <c r="AC1838" s="25">
        <f t="shared" si="329"/>
        <v>0</v>
      </c>
    </row>
    <row r="1839" spans="1:29">
      <c r="A1839">
        <f>'Data Entry'!A1840</f>
        <v>0</v>
      </c>
      <c r="B1839">
        <f>'Data Entry'!B1840</f>
        <v>0</v>
      </c>
      <c r="C1839">
        <f>'Data Entry'!C1840</f>
        <v>0</v>
      </c>
      <c r="D1839">
        <f>'Data Entry'!M1840</f>
        <v>0</v>
      </c>
      <c r="E1839">
        <f>'Data Entry'!N1840</f>
        <v>0</v>
      </c>
      <c r="F1839">
        <f>'Data Entry'!O1840</f>
        <v>0</v>
      </c>
      <c r="G1839">
        <f>'Data Entry'!P1840</f>
        <v>0</v>
      </c>
      <c r="H1839">
        <f>'Data Entry'!Q1840</f>
        <v>0</v>
      </c>
      <c r="I1839">
        <f>'Data Entry'!R1840</f>
        <v>0</v>
      </c>
      <c r="J1839">
        <f t="shared" si="319"/>
        <v>0</v>
      </c>
      <c r="K1839" s="1">
        <f>SUMIFS('I want to cry'!C$2:C$2000,'I want to cry'!$A$2:$A$2000,$B1839,'I want to cry'!$B$2:$B$2000,$C1839)</f>
        <v>0</v>
      </c>
      <c r="L1839" s="1">
        <f>SUMIFS('I want to cry'!D$2:D$2000,'I want to cry'!$A$2:$A$2000,$B1839,'I want to cry'!$B$2:$B$2000,$C1839)</f>
        <v>0</v>
      </c>
      <c r="M1839" s="1">
        <f>SUMIFS('I want to cry'!E$2:E$2000,'I want to cry'!$A$2:$A$2000,$B1839,'I want to cry'!$B$2:$B$2000,$C1839)</f>
        <v>0</v>
      </c>
      <c r="N1839" s="1">
        <f t="shared" si="320"/>
        <v>0</v>
      </c>
      <c r="O1839" s="1">
        <f t="shared" si="321"/>
        <v>0</v>
      </c>
      <c r="P1839" s="1">
        <f t="shared" si="322"/>
        <v>0</v>
      </c>
      <c r="Q1839" s="1">
        <f>SUMIF('I have a blue banner'!A$2:A$2000,D1839,'I have a blue banner'!L$2:L$2000)</f>
        <v>0</v>
      </c>
      <c r="R1839" s="1">
        <f>SUMIF('I have a blue banner'!A$2:A$2000,F1839,'I have a blue banner'!L$2:L$2000)</f>
        <v>0</v>
      </c>
      <c r="S1839" s="1">
        <f>SUMIF('I have a blue banner'!A$2:A$2000,I1839,'I have a blue banner'!L$2:L$2000)</f>
        <v>0</v>
      </c>
      <c r="T1839" s="1">
        <f>SUMIF('I wanna go biking'!A$2:A$1000,D1839,'I wanna go biking'!D$2:D$2000)</f>
        <v>0</v>
      </c>
      <c r="U1839" s="1">
        <f>SUMIF('I wanna go biking'!A$2:A$2000,F1839,'I wanna go biking'!D$2:D$2000)</f>
        <v>0</v>
      </c>
      <c r="V1839" s="1">
        <f>SUMIF('I wanna go biking'!A$2:A$2000,H1839,'I wanna go biking'!D$2:D$2000)</f>
        <v>0</v>
      </c>
      <c r="W1839">
        <f t="shared" si="323"/>
        <v>0</v>
      </c>
      <c r="X1839">
        <f t="shared" si="324"/>
        <v>0</v>
      </c>
      <c r="Y1839">
        <f t="shared" si="325"/>
        <v>0</v>
      </c>
      <c r="Z1839">
        <f t="shared" si="326"/>
        <v>0</v>
      </c>
      <c r="AA1839">
        <f t="shared" si="327"/>
        <v>0</v>
      </c>
      <c r="AB1839">
        <f t="shared" si="328"/>
        <v>0</v>
      </c>
      <c r="AC1839" s="25">
        <f t="shared" si="329"/>
        <v>0</v>
      </c>
    </row>
    <row r="1840" spans="1:29">
      <c r="A1840">
        <f>'Data Entry'!A1841</f>
        <v>0</v>
      </c>
      <c r="B1840">
        <f>'Data Entry'!B1841</f>
        <v>0</v>
      </c>
      <c r="C1840">
        <f>'Data Entry'!C1841</f>
        <v>0</v>
      </c>
      <c r="D1840">
        <f>'Data Entry'!M1841</f>
        <v>0</v>
      </c>
      <c r="E1840">
        <f>'Data Entry'!N1841</f>
        <v>0</v>
      </c>
      <c r="F1840">
        <f>'Data Entry'!O1841</f>
        <v>0</v>
      </c>
      <c r="G1840">
        <f>'Data Entry'!P1841</f>
        <v>0</v>
      </c>
      <c r="H1840">
        <f>'Data Entry'!Q1841</f>
        <v>0</v>
      </c>
      <c r="I1840">
        <f>'Data Entry'!R1841</f>
        <v>0</v>
      </c>
      <c r="J1840">
        <f t="shared" si="319"/>
        <v>0</v>
      </c>
      <c r="K1840" s="1">
        <f>SUMIFS('I want to cry'!C$2:C$2000,'I want to cry'!$A$2:$A$2000,$B1840,'I want to cry'!$B$2:$B$2000,$C1840)</f>
        <v>0</v>
      </c>
      <c r="L1840" s="1">
        <f>SUMIFS('I want to cry'!D$2:D$2000,'I want to cry'!$A$2:$A$2000,$B1840,'I want to cry'!$B$2:$B$2000,$C1840)</f>
        <v>0</v>
      </c>
      <c r="M1840" s="1">
        <f>SUMIFS('I want to cry'!E$2:E$2000,'I want to cry'!$A$2:$A$2000,$B1840,'I want to cry'!$B$2:$B$2000,$C1840)</f>
        <v>0</v>
      </c>
      <c r="N1840" s="1">
        <f t="shared" si="320"/>
        <v>0</v>
      </c>
      <c r="O1840" s="1">
        <f t="shared" si="321"/>
        <v>0</v>
      </c>
      <c r="P1840" s="1">
        <f t="shared" si="322"/>
        <v>0</v>
      </c>
      <c r="Q1840" s="1">
        <f>SUMIF('I have a blue banner'!A$2:A$2000,D1840,'I have a blue banner'!L$2:L$2000)</f>
        <v>0</v>
      </c>
      <c r="R1840" s="1">
        <f>SUMIF('I have a blue banner'!A$2:A$2000,F1840,'I have a blue banner'!L$2:L$2000)</f>
        <v>0</v>
      </c>
      <c r="S1840" s="1">
        <f>SUMIF('I have a blue banner'!A$2:A$2000,I1840,'I have a blue banner'!L$2:L$2000)</f>
        <v>0</v>
      </c>
      <c r="T1840" s="1">
        <f>SUMIF('I wanna go biking'!A$2:A$1000,D1840,'I wanna go biking'!D$2:D$2000)</f>
        <v>0</v>
      </c>
      <c r="U1840" s="1">
        <f>SUMIF('I wanna go biking'!A$2:A$2000,F1840,'I wanna go biking'!D$2:D$2000)</f>
        <v>0</v>
      </c>
      <c r="V1840" s="1">
        <f>SUMIF('I wanna go biking'!A$2:A$2000,H1840,'I wanna go biking'!D$2:D$2000)</f>
        <v>0</v>
      </c>
      <c r="W1840">
        <f t="shared" si="323"/>
        <v>0</v>
      </c>
      <c r="X1840">
        <f t="shared" si="324"/>
        <v>0</v>
      </c>
      <c r="Y1840">
        <f t="shared" si="325"/>
        <v>0</v>
      </c>
      <c r="Z1840">
        <f t="shared" si="326"/>
        <v>0</v>
      </c>
      <c r="AA1840">
        <f t="shared" si="327"/>
        <v>0</v>
      </c>
      <c r="AB1840">
        <f t="shared" si="328"/>
        <v>0</v>
      </c>
      <c r="AC1840" s="25">
        <f t="shared" si="329"/>
        <v>0</v>
      </c>
    </row>
    <row r="1841" spans="1:29">
      <c r="A1841">
        <f>'Data Entry'!A1842</f>
        <v>0</v>
      </c>
      <c r="B1841">
        <f>'Data Entry'!B1842</f>
        <v>0</v>
      </c>
      <c r="C1841">
        <f>'Data Entry'!C1842</f>
        <v>0</v>
      </c>
      <c r="D1841">
        <f>'Data Entry'!M1842</f>
        <v>0</v>
      </c>
      <c r="E1841">
        <f>'Data Entry'!N1842</f>
        <v>0</v>
      </c>
      <c r="F1841">
        <f>'Data Entry'!O1842</f>
        <v>0</v>
      </c>
      <c r="G1841">
        <f>'Data Entry'!P1842</f>
        <v>0</v>
      </c>
      <c r="H1841">
        <f>'Data Entry'!Q1842</f>
        <v>0</v>
      </c>
      <c r="I1841">
        <f>'Data Entry'!R1842</f>
        <v>0</v>
      </c>
      <c r="J1841">
        <f t="shared" si="319"/>
        <v>0</v>
      </c>
      <c r="K1841" s="1">
        <f>SUMIFS('I want to cry'!C$2:C$2000,'I want to cry'!$A$2:$A$2000,$B1841,'I want to cry'!$B$2:$B$2000,$C1841)</f>
        <v>0</v>
      </c>
      <c r="L1841" s="1">
        <f>SUMIFS('I want to cry'!D$2:D$2000,'I want to cry'!$A$2:$A$2000,$B1841,'I want to cry'!$B$2:$B$2000,$C1841)</f>
        <v>0</v>
      </c>
      <c r="M1841" s="1">
        <f>SUMIFS('I want to cry'!E$2:E$2000,'I want to cry'!$A$2:$A$2000,$B1841,'I want to cry'!$B$2:$B$2000,$C1841)</f>
        <v>0</v>
      </c>
      <c r="N1841" s="1">
        <f t="shared" si="320"/>
        <v>0</v>
      </c>
      <c r="O1841" s="1">
        <f t="shared" si="321"/>
        <v>0</v>
      </c>
      <c r="P1841" s="1">
        <f t="shared" si="322"/>
        <v>0</v>
      </c>
      <c r="Q1841" s="1">
        <f>SUMIF('I have a blue banner'!A$2:A$2000,D1841,'I have a blue banner'!L$2:L$2000)</f>
        <v>0</v>
      </c>
      <c r="R1841" s="1">
        <f>SUMIF('I have a blue banner'!A$2:A$2000,F1841,'I have a blue banner'!L$2:L$2000)</f>
        <v>0</v>
      </c>
      <c r="S1841" s="1">
        <f>SUMIF('I have a blue banner'!A$2:A$2000,I1841,'I have a blue banner'!L$2:L$2000)</f>
        <v>0</v>
      </c>
      <c r="T1841" s="1">
        <f>SUMIF('I wanna go biking'!A$2:A$1000,D1841,'I wanna go biking'!D$2:D$2000)</f>
        <v>0</v>
      </c>
      <c r="U1841" s="1">
        <f>SUMIF('I wanna go biking'!A$2:A$2000,F1841,'I wanna go biking'!D$2:D$2000)</f>
        <v>0</v>
      </c>
      <c r="V1841" s="1">
        <f>SUMIF('I wanna go biking'!A$2:A$2000,H1841,'I wanna go biking'!D$2:D$2000)</f>
        <v>0</v>
      </c>
      <c r="W1841">
        <f t="shared" si="323"/>
        <v>0</v>
      </c>
      <c r="X1841">
        <f t="shared" si="324"/>
        <v>0</v>
      </c>
      <c r="Y1841">
        <f t="shared" si="325"/>
        <v>0</v>
      </c>
      <c r="Z1841">
        <f t="shared" si="326"/>
        <v>0</v>
      </c>
      <c r="AA1841">
        <f t="shared" si="327"/>
        <v>0</v>
      </c>
      <c r="AB1841">
        <f t="shared" si="328"/>
        <v>0</v>
      </c>
      <c r="AC1841" s="25">
        <f t="shared" si="329"/>
        <v>0</v>
      </c>
    </row>
    <row r="1842" spans="1:29">
      <c r="A1842">
        <f>'Data Entry'!A1843</f>
        <v>0</v>
      </c>
      <c r="B1842">
        <f>'Data Entry'!B1843</f>
        <v>0</v>
      </c>
      <c r="C1842">
        <f>'Data Entry'!C1843</f>
        <v>0</v>
      </c>
      <c r="D1842">
        <f>'Data Entry'!M1843</f>
        <v>0</v>
      </c>
      <c r="E1842">
        <f>'Data Entry'!N1843</f>
        <v>0</v>
      </c>
      <c r="F1842">
        <f>'Data Entry'!O1843</f>
        <v>0</v>
      </c>
      <c r="G1842">
        <f>'Data Entry'!P1843</f>
        <v>0</v>
      </c>
      <c r="H1842">
        <f>'Data Entry'!Q1843</f>
        <v>0</v>
      </c>
      <c r="I1842">
        <f>'Data Entry'!R1843</f>
        <v>0</v>
      </c>
      <c r="J1842">
        <f t="shared" si="319"/>
        <v>0</v>
      </c>
      <c r="K1842" s="1">
        <f>SUMIFS('I want to cry'!C$2:C$2000,'I want to cry'!$A$2:$A$2000,$B1842,'I want to cry'!$B$2:$B$2000,$C1842)</f>
        <v>0</v>
      </c>
      <c r="L1842" s="1">
        <f>SUMIFS('I want to cry'!D$2:D$2000,'I want to cry'!$A$2:$A$2000,$B1842,'I want to cry'!$B$2:$B$2000,$C1842)</f>
        <v>0</v>
      </c>
      <c r="M1842" s="1">
        <f>SUMIFS('I want to cry'!E$2:E$2000,'I want to cry'!$A$2:$A$2000,$B1842,'I want to cry'!$B$2:$B$2000,$C1842)</f>
        <v>0</v>
      </c>
      <c r="N1842" s="1">
        <f t="shared" si="320"/>
        <v>0</v>
      </c>
      <c r="O1842" s="1">
        <f t="shared" si="321"/>
        <v>0</v>
      </c>
      <c r="P1842" s="1">
        <f t="shared" si="322"/>
        <v>0</v>
      </c>
      <c r="Q1842" s="1">
        <f>SUMIF('I have a blue banner'!A$2:A$2000,D1842,'I have a blue banner'!L$2:L$2000)</f>
        <v>0</v>
      </c>
      <c r="R1842" s="1">
        <f>SUMIF('I have a blue banner'!A$2:A$2000,F1842,'I have a blue banner'!L$2:L$2000)</f>
        <v>0</v>
      </c>
      <c r="S1842" s="1">
        <f>SUMIF('I have a blue banner'!A$2:A$2000,I1842,'I have a blue banner'!L$2:L$2000)</f>
        <v>0</v>
      </c>
      <c r="T1842" s="1">
        <f>SUMIF('I wanna go biking'!A$2:A$1000,D1842,'I wanna go biking'!D$2:D$2000)</f>
        <v>0</v>
      </c>
      <c r="U1842" s="1">
        <f>SUMIF('I wanna go biking'!A$2:A$2000,F1842,'I wanna go biking'!D$2:D$2000)</f>
        <v>0</v>
      </c>
      <c r="V1842" s="1">
        <f>SUMIF('I wanna go biking'!A$2:A$2000,H1842,'I wanna go biking'!D$2:D$2000)</f>
        <v>0</v>
      </c>
      <c r="W1842">
        <f t="shared" si="323"/>
        <v>0</v>
      </c>
      <c r="X1842">
        <f t="shared" si="324"/>
        <v>0</v>
      </c>
      <c r="Y1842">
        <f t="shared" si="325"/>
        <v>0</v>
      </c>
      <c r="Z1842">
        <f t="shared" si="326"/>
        <v>0</v>
      </c>
      <c r="AA1842">
        <f t="shared" si="327"/>
        <v>0</v>
      </c>
      <c r="AB1842">
        <f t="shared" si="328"/>
        <v>0</v>
      </c>
      <c r="AC1842" s="25">
        <f t="shared" si="329"/>
        <v>0</v>
      </c>
    </row>
    <row r="1843" spans="1:29">
      <c r="A1843">
        <f>'Data Entry'!A1844</f>
        <v>0</v>
      </c>
      <c r="B1843">
        <f>'Data Entry'!B1844</f>
        <v>0</v>
      </c>
      <c r="C1843">
        <f>'Data Entry'!C1844</f>
        <v>0</v>
      </c>
      <c r="D1843">
        <f>'Data Entry'!M1844</f>
        <v>0</v>
      </c>
      <c r="E1843">
        <f>'Data Entry'!N1844</f>
        <v>0</v>
      </c>
      <c r="F1843">
        <f>'Data Entry'!O1844</f>
        <v>0</v>
      </c>
      <c r="G1843">
        <f>'Data Entry'!P1844</f>
        <v>0</v>
      </c>
      <c r="H1843">
        <f>'Data Entry'!Q1844</f>
        <v>0</v>
      </c>
      <c r="I1843">
        <f>'Data Entry'!R1844</f>
        <v>0</v>
      </c>
      <c r="J1843">
        <f t="shared" si="319"/>
        <v>0</v>
      </c>
      <c r="K1843" s="1">
        <f>SUMIFS('I want to cry'!C$2:C$2000,'I want to cry'!$A$2:$A$2000,$B1843,'I want to cry'!$B$2:$B$2000,$C1843)</f>
        <v>0</v>
      </c>
      <c r="L1843" s="1">
        <f>SUMIFS('I want to cry'!D$2:D$2000,'I want to cry'!$A$2:$A$2000,$B1843,'I want to cry'!$B$2:$B$2000,$C1843)</f>
        <v>0</v>
      </c>
      <c r="M1843" s="1">
        <f>SUMIFS('I want to cry'!E$2:E$2000,'I want to cry'!$A$2:$A$2000,$B1843,'I want to cry'!$B$2:$B$2000,$C1843)</f>
        <v>0</v>
      </c>
      <c r="N1843" s="1">
        <f t="shared" si="320"/>
        <v>0</v>
      </c>
      <c r="O1843" s="1">
        <f t="shared" si="321"/>
        <v>0</v>
      </c>
      <c r="P1843" s="1">
        <f t="shared" si="322"/>
        <v>0</v>
      </c>
      <c r="Q1843" s="1">
        <f>SUMIF('I have a blue banner'!A$2:A$2000,D1843,'I have a blue banner'!L$2:L$2000)</f>
        <v>0</v>
      </c>
      <c r="R1843" s="1">
        <f>SUMIF('I have a blue banner'!A$2:A$2000,F1843,'I have a blue banner'!L$2:L$2000)</f>
        <v>0</v>
      </c>
      <c r="S1843" s="1">
        <f>SUMIF('I have a blue banner'!A$2:A$2000,I1843,'I have a blue banner'!L$2:L$2000)</f>
        <v>0</v>
      </c>
      <c r="T1843" s="1">
        <f>SUMIF('I wanna go biking'!A$2:A$1000,D1843,'I wanna go biking'!D$2:D$2000)</f>
        <v>0</v>
      </c>
      <c r="U1843" s="1">
        <f>SUMIF('I wanna go biking'!A$2:A$2000,F1843,'I wanna go biking'!D$2:D$2000)</f>
        <v>0</v>
      </c>
      <c r="V1843" s="1">
        <f>SUMIF('I wanna go biking'!A$2:A$2000,H1843,'I wanna go biking'!D$2:D$2000)</f>
        <v>0</v>
      </c>
      <c r="W1843">
        <f t="shared" si="323"/>
        <v>0</v>
      </c>
      <c r="X1843">
        <f t="shared" si="324"/>
        <v>0</v>
      </c>
      <c r="Y1843">
        <f t="shared" si="325"/>
        <v>0</v>
      </c>
      <c r="Z1843">
        <f t="shared" si="326"/>
        <v>0</v>
      </c>
      <c r="AA1843">
        <f t="shared" si="327"/>
        <v>0</v>
      </c>
      <c r="AB1843">
        <f t="shared" si="328"/>
        <v>0</v>
      </c>
      <c r="AC1843" s="25">
        <f t="shared" si="329"/>
        <v>0</v>
      </c>
    </row>
    <row r="1844" spans="1:29">
      <c r="A1844">
        <f>'Data Entry'!A1845</f>
        <v>0</v>
      </c>
      <c r="B1844">
        <f>'Data Entry'!B1845</f>
        <v>0</v>
      </c>
      <c r="C1844">
        <f>'Data Entry'!C1845</f>
        <v>0</v>
      </c>
      <c r="D1844">
        <f>'Data Entry'!M1845</f>
        <v>0</v>
      </c>
      <c r="E1844">
        <f>'Data Entry'!N1845</f>
        <v>0</v>
      </c>
      <c r="F1844">
        <f>'Data Entry'!O1845</f>
        <v>0</v>
      </c>
      <c r="G1844">
        <f>'Data Entry'!P1845</f>
        <v>0</v>
      </c>
      <c r="H1844">
        <f>'Data Entry'!Q1845</f>
        <v>0</v>
      </c>
      <c r="I1844">
        <f>'Data Entry'!R1845</f>
        <v>0</v>
      </c>
      <c r="J1844">
        <f t="shared" si="319"/>
        <v>0</v>
      </c>
      <c r="K1844" s="1">
        <f>SUMIFS('I want to cry'!C$2:C$2000,'I want to cry'!$A$2:$A$2000,$B1844,'I want to cry'!$B$2:$B$2000,$C1844)</f>
        <v>0</v>
      </c>
      <c r="L1844" s="1">
        <f>SUMIFS('I want to cry'!D$2:D$2000,'I want to cry'!$A$2:$A$2000,$B1844,'I want to cry'!$B$2:$B$2000,$C1844)</f>
        <v>0</v>
      </c>
      <c r="M1844" s="1">
        <f>SUMIFS('I want to cry'!E$2:E$2000,'I want to cry'!$A$2:$A$2000,$B1844,'I want to cry'!$B$2:$B$2000,$C1844)</f>
        <v>0</v>
      </c>
      <c r="N1844" s="1">
        <f t="shared" si="320"/>
        <v>0</v>
      </c>
      <c r="O1844" s="1">
        <f t="shared" si="321"/>
        <v>0</v>
      </c>
      <c r="P1844" s="1">
        <f t="shared" si="322"/>
        <v>0</v>
      </c>
      <c r="Q1844" s="1">
        <f>SUMIF('I have a blue banner'!A$2:A$2000,D1844,'I have a blue banner'!L$2:L$2000)</f>
        <v>0</v>
      </c>
      <c r="R1844" s="1">
        <f>SUMIF('I have a blue banner'!A$2:A$2000,F1844,'I have a blue banner'!L$2:L$2000)</f>
        <v>0</v>
      </c>
      <c r="S1844" s="1">
        <f>SUMIF('I have a blue banner'!A$2:A$2000,I1844,'I have a blue banner'!L$2:L$2000)</f>
        <v>0</v>
      </c>
      <c r="T1844" s="1">
        <f>SUMIF('I wanna go biking'!A$2:A$1000,D1844,'I wanna go biking'!D$2:D$2000)</f>
        <v>0</v>
      </c>
      <c r="U1844" s="1">
        <f>SUMIF('I wanna go biking'!A$2:A$2000,F1844,'I wanna go biking'!D$2:D$2000)</f>
        <v>0</v>
      </c>
      <c r="V1844" s="1">
        <f>SUMIF('I wanna go biking'!A$2:A$2000,H1844,'I wanna go biking'!D$2:D$2000)</f>
        <v>0</v>
      </c>
      <c r="W1844">
        <f t="shared" si="323"/>
        <v>0</v>
      </c>
      <c r="X1844">
        <f t="shared" si="324"/>
        <v>0</v>
      </c>
      <c r="Y1844">
        <f t="shared" si="325"/>
        <v>0</v>
      </c>
      <c r="Z1844">
        <f t="shared" si="326"/>
        <v>0</v>
      </c>
      <c r="AA1844">
        <f t="shared" si="327"/>
        <v>0</v>
      </c>
      <c r="AB1844">
        <f t="shared" si="328"/>
        <v>0</v>
      </c>
      <c r="AC1844" s="25">
        <f t="shared" si="329"/>
        <v>0</v>
      </c>
    </row>
    <row r="1845" spans="1:29">
      <c r="A1845">
        <f>'Data Entry'!A1846</f>
        <v>0</v>
      </c>
      <c r="B1845">
        <f>'Data Entry'!B1846</f>
        <v>0</v>
      </c>
      <c r="C1845">
        <f>'Data Entry'!C1846</f>
        <v>0</v>
      </c>
      <c r="D1845">
        <f>'Data Entry'!M1846</f>
        <v>0</v>
      </c>
      <c r="E1845">
        <f>'Data Entry'!N1846</f>
        <v>0</v>
      </c>
      <c r="F1845">
        <f>'Data Entry'!O1846</f>
        <v>0</v>
      </c>
      <c r="G1845">
        <f>'Data Entry'!P1846</f>
        <v>0</v>
      </c>
      <c r="H1845">
        <f>'Data Entry'!Q1846</f>
        <v>0</v>
      </c>
      <c r="I1845">
        <f>'Data Entry'!R1846</f>
        <v>0</v>
      </c>
      <c r="J1845">
        <f t="shared" si="319"/>
        <v>0</v>
      </c>
      <c r="K1845" s="1">
        <f>SUMIFS('I want to cry'!C$2:C$2000,'I want to cry'!$A$2:$A$2000,$B1845,'I want to cry'!$B$2:$B$2000,$C1845)</f>
        <v>0</v>
      </c>
      <c r="L1845" s="1">
        <f>SUMIFS('I want to cry'!D$2:D$2000,'I want to cry'!$A$2:$A$2000,$B1845,'I want to cry'!$B$2:$B$2000,$C1845)</f>
        <v>0</v>
      </c>
      <c r="M1845" s="1">
        <f>SUMIFS('I want to cry'!E$2:E$2000,'I want to cry'!$A$2:$A$2000,$B1845,'I want to cry'!$B$2:$B$2000,$C1845)</f>
        <v>0</v>
      </c>
      <c r="N1845" s="1">
        <f t="shared" si="320"/>
        <v>0</v>
      </c>
      <c r="O1845" s="1">
        <f t="shared" si="321"/>
        <v>0</v>
      </c>
      <c r="P1845" s="1">
        <f t="shared" si="322"/>
        <v>0</v>
      </c>
      <c r="Q1845" s="1">
        <f>SUMIF('I have a blue banner'!A$2:A$2000,D1845,'I have a blue banner'!L$2:L$2000)</f>
        <v>0</v>
      </c>
      <c r="R1845" s="1">
        <f>SUMIF('I have a blue banner'!A$2:A$2000,F1845,'I have a blue banner'!L$2:L$2000)</f>
        <v>0</v>
      </c>
      <c r="S1845" s="1">
        <f>SUMIF('I have a blue banner'!A$2:A$2000,I1845,'I have a blue banner'!L$2:L$2000)</f>
        <v>0</v>
      </c>
      <c r="T1845" s="1">
        <f>SUMIF('I wanna go biking'!A$2:A$1000,D1845,'I wanna go biking'!D$2:D$2000)</f>
        <v>0</v>
      </c>
      <c r="U1845" s="1">
        <f>SUMIF('I wanna go biking'!A$2:A$2000,F1845,'I wanna go biking'!D$2:D$2000)</f>
        <v>0</v>
      </c>
      <c r="V1845" s="1">
        <f>SUMIF('I wanna go biking'!A$2:A$2000,H1845,'I wanna go biking'!D$2:D$2000)</f>
        <v>0</v>
      </c>
      <c r="W1845">
        <f t="shared" si="323"/>
        <v>0</v>
      </c>
      <c r="X1845">
        <f t="shared" si="324"/>
        <v>0</v>
      </c>
      <c r="Y1845">
        <f t="shared" si="325"/>
        <v>0</v>
      </c>
      <c r="Z1845">
        <f t="shared" si="326"/>
        <v>0</v>
      </c>
      <c r="AA1845">
        <f t="shared" si="327"/>
        <v>0</v>
      </c>
      <c r="AB1845">
        <f t="shared" si="328"/>
        <v>0</v>
      </c>
      <c r="AC1845" s="25">
        <f t="shared" si="329"/>
        <v>0</v>
      </c>
    </row>
    <row r="1846" spans="1:29">
      <c r="A1846">
        <f>'Data Entry'!A1847</f>
        <v>0</v>
      </c>
      <c r="B1846">
        <f>'Data Entry'!B1847</f>
        <v>0</v>
      </c>
      <c r="C1846">
        <f>'Data Entry'!C1847</f>
        <v>0</v>
      </c>
      <c r="D1846">
        <f>'Data Entry'!M1847</f>
        <v>0</v>
      </c>
      <c r="E1846">
        <f>'Data Entry'!N1847</f>
        <v>0</v>
      </c>
      <c r="F1846">
        <f>'Data Entry'!O1847</f>
        <v>0</v>
      </c>
      <c r="G1846">
        <f>'Data Entry'!P1847</f>
        <v>0</v>
      </c>
      <c r="H1846">
        <f>'Data Entry'!Q1847</f>
        <v>0</v>
      </c>
      <c r="I1846">
        <f>'Data Entry'!R1847</f>
        <v>0</v>
      </c>
      <c r="J1846">
        <f t="shared" si="319"/>
        <v>0</v>
      </c>
      <c r="K1846" s="1">
        <f>SUMIFS('I want to cry'!C$2:C$2000,'I want to cry'!$A$2:$A$2000,$B1846,'I want to cry'!$B$2:$B$2000,$C1846)</f>
        <v>0</v>
      </c>
      <c r="L1846" s="1">
        <f>SUMIFS('I want to cry'!D$2:D$2000,'I want to cry'!$A$2:$A$2000,$B1846,'I want to cry'!$B$2:$B$2000,$C1846)</f>
        <v>0</v>
      </c>
      <c r="M1846" s="1">
        <f>SUMIFS('I want to cry'!E$2:E$2000,'I want to cry'!$A$2:$A$2000,$B1846,'I want to cry'!$B$2:$B$2000,$C1846)</f>
        <v>0</v>
      </c>
      <c r="N1846" s="1">
        <f t="shared" si="320"/>
        <v>0</v>
      </c>
      <c r="O1846" s="1">
        <f t="shared" si="321"/>
        <v>0</v>
      </c>
      <c r="P1846" s="1">
        <f t="shared" si="322"/>
        <v>0</v>
      </c>
      <c r="Q1846" s="1">
        <f>SUMIF('I have a blue banner'!A$2:A$2000,D1846,'I have a blue banner'!L$2:L$2000)</f>
        <v>0</v>
      </c>
      <c r="R1846" s="1">
        <f>SUMIF('I have a blue banner'!A$2:A$2000,F1846,'I have a blue banner'!L$2:L$2000)</f>
        <v>0</v>
      </c>
      <c r="S1846" s="1">
        <f>SUMIF('I have a blue banner'!A$2:A$2000,I1846,'I have a blue banner'!L$2:L$2000)</f>
        <v>0</v>
      </c>
      <c r="T1846" s="1">
        <f>SUMIF('I wanna go biking'!A$2:A$1000,D1846,'I wanna go biking'!D$2:D$2000)</f>
        <v>0</v>
      </c>
      <c r="U1846" s="1">
        <f>SUMIF('I wanna go biking'!A$2:A$2000,F1846,'I wanna go biking'!D$2:D$2000)</f>
        <v>0</v>
      </c>
      <c r="V1846" s="1">
        <f>SUMIF('I wanna go biking'!A$2:A$2000,H1846,'I wanna go biking'!D$2:D$2000)</f>
        <v>0</v>
      </c>
      <c r="W1846">
        <f t="shared" si="323"/>
        <v>0</v>
      </c>
      <c r="X1846">
        <f t="shared" si="324"/>
        <v>0</v>
      </c>
      <c r="Y1846">
        <f t="shared" si="325"/>
        <v>0</v>
      </c>
      <c r="Z1846">
        <f t="shared" si="326"/>
        <v>0</v>
      </c>
      <c r="AA1846">
        <f t="shared" si="327"/>
        <v>0</v>
      </c>
      <c r="AB1846">
        <f t="shared" si="328"/>
        <v>0</v>
      </c>
      <c r="AC1846" s="25">
        <f t="shared" si="329"/>
        <v>0</v>
      </c>
    </row>
    <row r="1847" spans="1:29">
      <c r="A1847">
        <f>'Data Entry'!A1848</f>
        <v>0</v>
      </c>
      <c r="B1847">
        <f>'Data Entry'!B1848</f>
        <v>0</v>
      </c>
      <c r="C1847">
        <f>'Data Entry'!C1848</f>
        <v>0</v>
      </c>
      <c r="D1847">
        <f>'Data Entry'!M1848</f>
        <v>0</v>
      </c>
      <c r="E1847">
        <f>'Data Entry'!N1848</f>
        <v>0</v>
      </c>
      <c r="F1847">
        <f>'Data Entry'!O1848</f>
        <v>0</v>
      </c>
      <c r="G1847">
        <f>'Data Entry'!P1848</f>
        <v>0</v>
      </c>
      <c r="H1847">
        <f>'Data Entry'!Q1848</f>
        <v>0</v>
      </c>
      <c r="I1847">
        <f>'Data Entry'!R1848</f>
        <v>0</v>
      </c>
      <c r="J1847">
        <f t="shared" si="319"/>
        <v>0</v>
      </c>
      <c r="K1847" s="1">
        <f>SUMIFS('I want to cry'!C$2:C$2000,'I want to cry'!$A$2:$A$2000,$B1847,'I want to cry'!$B$2:$B$2000,$C1847)</f>
        <v>0</v>
      </c>
      <c r="L1847" s="1">
        <f>SUMIFS('I want to cry'!D$2:D$2000,'I want to cry'!$A$2:$A$2000,$B1847,'I want to cry'!$B$2:$B$2000,$C1847)</f>
        <v>0</v>
      </c>
      <c r="M1847" s="1">
        <f>SUMIFS('I want to cry'!E$2:E$2000,'I want to cry'!$A$2:$A$2000,$B1847,'I want to cry'!$B$2:$B$2000,$C1847)</f>
        <v>0</v>
      </c>
      <c r="N1847" s="1">
        <f t="shared" si="320"/>
        <v>0</v>
      </c>
      <c r="O1847" s="1">
        <f t="shared" si="321"/>
        <v>0</v>
      </c>
      <c r="P1847" s="1">
        <f t="shared" si="322"/>
        <v>0</v>
      </c>
      <c r="Q1847" s="1">
        <f>SUMIF('I have a blue banner'!A$2:A$2000,D1847,'I have a blue banner'!L$2:L$2000)</f>
        <v>0</v>
      </c>
      <c r="R1847" s="1">
        <f>SUMIF('I have a blue banner'!A$2:A$2000,F1847,'I have a blue banner'!L$2:L$2000)</f>
        <v>0</v>
      </c>
      <c r="S1847" s="1">
        <f>SUMIF('I have a blue banner'!A$2:A$2000,I1847,'I have a blue banner'!L$2:L$2000)</f>
        <v>0</v>
      </c>
      <c r="T1847" s="1">
        <f>SUMIF('I wanna go biking'!A$2:A$1000,D1847,'I wanna go biking'!D$2:D$2000)</f>
        <v>0</v>
      </c>
      <c r="U1847" s="1">
        <f>SUMIF('I wanna go biking'!A$2:A$2000,F1847,'I wanna go biking'!D$2:D$2000)</f>
        <v>0</v>
      </c>
      <c r="V1847" s="1">
        <f>SUMIF('I wanna go biking'!A$2:A$2000,H1847,'I wanna go biking'!D$2:D$2000)</f>
        <v>0</v>
      </c>
      <c r="W1847">
        <f t="shared" si="323"/>
        <v>0</v>
      </c>
      <c r="X1847">
        <f t="shared" si="324"/>
        <v>0</v>
      </c>
      <c r="Y1847">
        <f t="shared" si="325"/>
        <v>0</v>
      </c>
      <c r="Z1847">
        <f t="shared" si="326"/>
        <v>0</v>
      </c>
      <c r="AA1847">
        <f t="shared" si="327"/>
        <v>0</v>
      </c>
      <c r="AB1847">
        <f t="shared" si="328"/>
        <v>0</v>
      </c>
      <c r="AC1847" s="25">
        <f t="shared" si="329"/>
        <v>0</v>
      </c>
    </row>
    <row r="1848" spans="1:29">
      <c r="A1848">
        <f>'Data Entry'!A1849</f>
        <v>0</v>
      </c>
      <c r="B1848">
        <f>'Data Entry'!B1849</f>
        <v>0</v>
      </c>
      <c r="C1848">
        <f>'Data Entry'!C1849</f>
        <v>0</v>
      </c>
      <c r="D1848">
        <f>'Data Entry'!M1849</f>
        <v>0</v>
      </c>
      <c r="E1848">
        <f>'Data Entry'!N1849</f>
        <v>0</v>
      </c>
      <c r="F1848">
        <f>'Data Entry'!O1849</f>
        <v>0</v>
      </c>
      <c r="G1848">
        <f>'Data Entry'!P1849</f>
        <v>0</v>
      </c>
      <c r="H1848">
        <f>'Data Entry'!Q1849</f>
        <v>0</v>
      </c>
      <c r="I1848">
        <f>'Data Entry'!R1849</f>
        <v>0</v>
      </c>
      <c r="J1848">
        <f t="shared" si="319"/>
        <v>0</v>
      </c>
      <c r="K1848" s="1">
        <f>SUMIFS('I want to cry'!C$2:C$2000,'I want to cry'!$A$2:$A$2000,$B1848,'I want to cry'!$B$2:$B$2000,$C1848)</f>
        <v>0</v>
      </c>
      <c r="L1848" s="1">
        <f>SUMIFS('I want to cry'!D$2:D$2000,'I want to cry'!$A$2:$A$2000,$B1848,'I want to cry'!$B$2:$B$2000,$C1848)</f>
        <v>0</v>
      </c>
      <c r="M1848" s="1">
        <f>SUMIFS('I want to cry'!E$2:E$2000,'I want to cry'!$A$2:$A$2000,$B1848,'I want to cry'!$B$2:$B$2000,$C1848)</f>
        <v>0</v>
      </c>
      <c r="N1848" s="1">
        <f t="shared" si="320"/>
        <v>0</v>
      </c>
      <c r="O1848" s="1">
        <f t="shared" si="321"/>
        <v>0</v>
      </c>
      <c r="P1848" s="1">
        <f t="shared" si="322"/>
        <v>0</v>
      </c>
      <c r="Q1848" s="1">
        <f>SUMIF('I have a blue banner'!A$2:A$2000,D1848,'I have a blue banner'!L$2:L$2000)</f>
        <v>0</v>
      </c>
      <c r="R1848" s="1">
        <f>SUMIF('I have a blue banner'!A$2:A$2000,F1848,'I have a blue banner'!L$2:L$2000)</f>
        <v>0</v>
      </c>
      <c r="S1848" s="1">
        <f>SUMIF('I have a blue banner'!A$2:A$2000,I1848,'I have a blue banner'!L$2:L$2000)</f>
        <v>0</v>
      </c>
      <c r="T1848" s="1">
        <f>SUMIF('I wanna go biking'!A$2:A$1000,D1848,'I wanna go biking'!D$2:D$2000)</f>
        <v>0</v>
      </c>
      <c r="U1848" s="1">
        <f>SUMIF('I wanna go biking'!A$2:A$2000,F1848,'I wanna go biking'!D$2:D$2000)</f>
        <v>0</v>
      </c>
      <c r="V1848" s="1">
        <f>SUMIF('I wanna go biking'!A$2:A$2000,H1848,'I wanna go biking'!D$2:D$2000)</f>
        <v>0</v>
      </c>
      <c r="W1848">
        <f t="shared" si="323"/>
        <v>0</v>
      </c>
      <c r="X1848">
        <f t="shared" si="324"/>
        <v>0</v>
      </c>
      <c r="Y1848">
        <f t="shared" si="325"/>
        <v>0</v>
      </c>
      <c r="Z1848">
        <f t="shared" si="326"/>
        <v>0</v>
      </c>
      <c r="AA1848">
        <f t="shared" si="327"/>
        <v>0</v>
      </c>
      <c r="AB1848">
        <f t="shared" si="328"/>
        <v>0</v>
      </c>
      <c r="AC1848" s="25">
        <f t="shared" si="329"/>
        <v>0</v>
      </c>
    </row>
    <row r="1849" spans="1:29">
      <c r="A1849">
        <f>'Data Entry'!A1850</f>
        <v>0</v>
      </c>
      <c r="B1849">
        <f>'Data Entry'!B1850</f>
        <v>0</v>
      </c>
      <c r="C1849">
        <f>'Data Entry'!C1850</f>
        <v>0</v>
      </c>
      <c r="D1849">
        <f>'Data Entry'!M1850</f>
        <v>0</v>
      </c>
      <c r="E1849">
        <f>'Data Entry'!N1850</f>
        <v>0</v>
      </c>
      <c r="F1849">
        <f>'Data Entry'!O1850</f>
        <v>0</v>
      </c>
      <c r="G1849">
        <f>'Data Entry'!P1850</f>
        <v>0</v>
      </c>
      <c r="H1849">
        <f>'Data Entry'!Q1850</f>
        <v>0</v>
      </c>
      <c r="I1849">
        <f>'Data Entry'!R1850</f>
        <v>0</v>
      </c>
      <c r="J1849">
        <f t="shared" si="319"/>
        <v>0</v>
      </c>
      <c r="K1849" s="1">
        <f>SUMIFS('I want to cry'!C$2:C$2000,'I want to cry'!$A$2:$A$2000,$B1849,'I want to cry'!$B$2:$B$2000,$C1849)</f>
        <v>0</v>
      </c>
      <c r="L1849" s="1">
        <f>SUMIFS('I want to cry'!D$2:D$2000,'I want to cry'!$A$2:$A$2000,$B1849,'I want to cry'!$B$2:$B$2000,$C1849)</f>
        <v>0</v>
      </c>
      <c r="M1849" s="1">
        <f>SUMIFS('I want to cry'!E$2:E$2000,'I want to cry'!$A$2:$A$2000,$B1849,'I want to cry'!$B$2:$B$2000,$C1849)</f>
        <v>0</v>
      </c>
      <c r="N1849" s="1">
        <f t="shared" si="320"/>
        <v>0</v>
      </c>
      <c r="O1849" s="1">
        <f t="shared" si="321"/>
        <v>0</v>
      </c>
      <c r="P1849" s="1">
        <f t="shared" si="322"/>
        <v>0</v>
      </c>
      <c r="Q1849" s="1">
        <f>SUMIF('I have a blue banner'!A$2:A$2000,D1849,'I have a blue banner'!L$2:L$2000)</f>
        <v>0</v>
      </c>
      <c r="R1849" s="1">
        <f>SUMIF('I have a blue banner'!A$2:A$2000,F1849,'I have a blue banner'!L$2:L$2000)</f>
        <v>0</v>
      </c>
      <c r="S1849" s="1">
        <f>SUMIF('I have a blue banner'!A$2:A$2000,I1849,'I have a blue banner'!L$2:L$2000)</f>
        <v>0</v>
      </c>
      <c r="T1849" s="1">
        <f>SUMIF('I wanna go biking'!A$2:A$1000,D1849,'I wanna go biking'!D$2:D$2000)</f>
        <v>0</v>
      </c>
      <c r="U1849" s="1">
        <f>SUMIF('I wanna go biking'!A$2:A$2000,F1849,'I wanna go biking'!D$2:D$2000)</f>
        <v>0</v>
      </c>
      <c r="V1849" s="1">
        <f>SUMIF('I wanna go biking'!A$2:A$2000,H1849,'I wanna go biking'!D$2:D$2000)</f>
        <v>0</v>
      </c>
      <c r="W1849">
        <f t="shared" si="323"/>
        <v>0</v>
      </c>
      <c r="X1849">
        <f t="shared" si="324"/>
        <v>0</v>
      </c>
      <c r="Y1849">
        <f t="shared" si="325"/>
        <v>0</v>
      </c>
      <c r="Z1849">
        <f t="shared" si="326"/>
        <v>0</v>
      </c>
      <c r="AA1849">
        <f t="shared" si="327"/>
        <v>0</v>
      </c>
      <c r="AB1849">
        <f t="shared" si="328"/>
        <v>0</v>
      </c>
      <c r="AC1849" s="25">
        <f t="shared" si="329"/>
        <v>0</v>
      </c>
    </row>
    <row r="1850" spans="1:29">
      <c r="A1850">
        <f>'Data Entry'!A1851</f>
        <v>0</v>
      </c>
      <c r="B1850">
        <f>'Data Entry'!B1851</f>
        <v>0</v>
      </c>
      <c r="C1850">
        <f>'Data Entry'!C1851</f>
        <v>0</v>
      </c>
      <c r="D1850">
        <f>'Data Entry'!M1851</f>
        <v>0</v>
      </c>
      <c r="E1850">
        <f>'Data Entry'!N1851</f>
        <v>0</v>
      </c>
      <c r="F1850">
        <f>'Data Entry'!O1851</f>
        <v>0</v>
      </c>
      <c r="G1850">
        <f>'Data Entry'!P1851</f>
        <v>0</v>
      </c>
      <c r="H1850">
        <f>'Data Entry'!Q1851</f>
        <v>0</v>
      </c>
      <c r="I1850">
        <f>'Data Entry'!R1851</f>
        <v>0</v>
      </c>
      <c r="J1850">
        <f t="shared" si="319"/>
        <v>0</v>
      </c>
      <c r="K1850" s="1">
        <f>SUMIFS('I want to cry'!C$2:C$2000,'I want to cry'!$A$2:$A$2000,$B1850,'I want to cry'!$B$2:$B$2000,$C1850)</f>
        <v>0</v>
      </c>
      <c r="L1850" s="1">
        <f>SUMIFS('I want to cry'!D$2:D$2000,'I want to cry'!$A$2:$A$2000,$B1850,'I want to cry'!$B$2:$B$2000,$C1850)</f>
        <v>0</v>
      </c>
      <c r="M1850" s="1">
        <f>SUMIFS('I want to cry'!E$2:E$2000,'I want to cry'!$A$2:$A$2000,$B1850,'I want to cry'!$B$2:$B$2000,$C1850)</f>
        <v>0</v>
      </c>
      <c r="N1850" s="1">
        <f t="shared" si="320"/>
        <v>0</v>
      </c>
      <c r="O1850" s="1">
        <f t="shared" si="321"/>
        <v>0</v>
      </c>
      <c r="P1850" s="1">
        <f t="shared" si="322"/>
        <v>0</v>
      </c>
      <c r="Q1850" s="1">
        <f>SUMIF('I have a blue banner'!A$2:A$2000,D1850,'I have a blue banner'!L$2:L$2000)</f>
        <v>0</v>
      </c>
      <c r="R1850" s="1">
        <f>SUMIF('I have a blue banner'!A$2:A$2000,F1850,'I have a blue banner'!L$2:L$2000)</f>
        <v>0</v>
      </c>
      <c r="S1850" s="1">
        <f>SUMIF('I have a blue banner'!A$2:A$2000,I1850,'I have a blue banner'!L$2:L$2000)</f>
        <v>0</v>
      </c>
      <c r="T1850" s="1">
        <f>SUMIF('I wanna go biking'!A$2:A$1000,D1850,'I wanna go biking'!D$2:D$2000)</f>
        <v>0</v>
      </c>
      <c r="U1850" s="1">
        <f>SUMIF('I wanna go biking'!A$2:A$2000,F1850,'I wanna go biking'!D$2:D$2000)</f>
        <v>0</v>
      </c>
      <c r="V1850" s="1">
        <f>SUMIF('I wanna go biking'!A$2:A$2000,H1850,'I wanna go biking'!D$2:D$2000)</f>
        <v>0</v>
      </c>
      <c r="W1850">
        <f t="shared" si="323"/>
        <v>0</v>
      </c>
      <c r="X1850">
        <f t="shared" si="324"/>
        <v>0</v>
      </c>
      <c r="Y1850">
        <f t="shared" si="325"/>
        <v>0</v>
      </c>
      <c r="Z1850">
        <f t="shared" si="326"/>
        <v>0</v>
      </c>
      <c r="AA1850">
        <f t="shared" si="327"/>
        <v>0</v>
      </c>
      <c r="AB1850">
        <f t="shared" si="328"/>
        <v>0</v>
      </c>
      <c r="AC1850" s="25">
        <f t="shared" si="329"/>
        <v>0</v>
      </c>
    </row>
    <row r="1851" spans="1:29">
      <c r="A1851">
        <f>'Data Entry'!A1852</f>
        <v>0</v>
      </c>
      <c r="B1851">
        <f>'Data Entry'!B1852</f>
        <v>0</v>
      </c>
      <c r="C1851">
        <f>'Data Entry'!C1852</f>
        <v>0</v>
      </c>
      <c r="D1851">
        <f>'Data Entry'!M1852</f>
        <v>0</v>
      </c>
      <c r="E1851">
        <f>'Data Entry'!N1852</f>
        <v>0</v>
      </c>
      <c r="F1851">
        <f>'Data Entry'!O1852</f>
        <v>0</v>
      </c>
      <c r="G1851">
        <f>'Data Entry'!P1852</f>
        <v>0</v>
      </c>
      <c r="H1851">
        <f>'Data Entry'!Q1852</f>
        <v>0</v>
      </c>
      <c r="I1851">
        <f>'Data Entry'!R1852</f>
        <v>0</v>
      </c>
      <c r="J1851">
        <f t="shared" si="319"/>
        <v>0</v>
      </c>
      <c r="K1851" s="1">
        <f>SUMIFS('I want to cry'!C$2:C$2000,'I want to cry'!$A$2:$A$2000,$B1851,'I want to cry'!$B$2:$B$2000,$C1851)</f>
        <v>0</v>
      </c>
      <c r="L1851" s="1">
        <f>SUMIFS('I want to cry'!D$2:D$2000,'I want to cry'!$A$2:$A$2000,$B1851,'I want to cry'!$B$2:$B$2000,$C1851)</f>
        <v>0</v>
      </c>
      <c r="M1851" s="1">
        <f>SUMIFS('I want to cry'!E$2:E$2000,'I want to cry'!$A$2:$A$2000,$B1851,'I want to cry'!$B$2:$B$2000,$C1851)</f>
        <v>0</v>
      </c>
      <c r="N1851" s="1">
        <f t="shared" si="320"/>
        <v>0</v>
      </c>
      <c r="O1851" s="1">
        <f t="shared" si="321"/>
        <v>0</v>
      </c>
      <c r="P1851" s="1">
        <f t="shared" si="322"/>
        <v>0</v>
      </c>
      <c r="Q1851" s="1">
        <f>SUMIF('I have a blue banner'!A$2:A$2000,D1851,'I have a blue banner'!L$2:L$2000)</f>
        <v>0</v>
      </c>
      <c r="R1851" s="1">
        <f>SUMIF('I have a blue banner'!A$2:A$2000,F1851,'I have a blue banner'!L$2:L$2000)</f>
        <v>0</v>
      </c>
      <c r="S1851" s="1">
        <f>SUMIF('I have a blue banner'!A$2:A$2000,I1851,'I have a blue banner'!L$2:L$2000)</f>
        <v>0</v>
      </c>
      <c r="T1851" s="1">
        <f>SUMIF('I wanna go biking'!A$2:A$1000,D1851,'I wanna go biking'!D$2:D$2000)</f>
        <v>0</v>
      </c>
      <c r="U1851" s="1">
        <f>SUMIF('I wanna go biking'!A$2:A$2000,F1851,'I wanna go biking'!D$2:D$2000)</f>
        <v>0</v>
      </c>
      <c r="V1851" s="1">
        <f>SUMIF('I wanna go biking'!A$2:A$2000,H1851,'I wanna go biking'!D$2:D$2000)</f>
        <v>0</v>
      </c>
      <c r="W1851">
        <f t="shared" si="323"/>
        <v>0</v>
      </c>
      <c r="X1851">
        <f t="shared" si="324"/>
        <v>0</v>
      </c>
      <c r="Y1851">
        <f t="shared" si="325"/>
        <v>0</v>
      </c>
      <c r="Z1851">
        <f t="shared" si="326"/>
        <v>0</v>
      </c>
      <c r="AA1851">
        <f t="shared" si="327"/>
        <v>0</v>
      </c>
      <c r="AB1851">
        <f t="shared" si="328"/>
        <v>0</v>
      </c>
      <c r="AC1851" s="25">
        <f t="shared" si="329"/>
        <v>0</v>
      </c>
    </row>
    <row r="1852" spans="1:29">
      <c r="A1852">
        <f>'Data Entry'!A1853</f>
        <v>0</v>
      </c>
      <c r="B1852">
        <f>'Data Entry'!B1853</f>
        <v>0</v>
      </c>
      <c r="C1852">
        <f>'Data Entry'!C1853</f>
        <v>0</v>
      </c>
      <c r="D1852">
        <f>'Data Entry'!M1853</f>
        <v>0</v>
      </c>
      <c r="E1852">
        <f>'Data Entry'!N1853</f>
        <v>0</v>
      </c>
      <c r="F1852">
        <f>'Data Entry'!O1853</f>
        <v>0</v>
      </c>
      <c r="G1852">
        <f>'Data Entry'!P1853</f>
        <v>0</v>
      </c>
      <c r="H1852">
        <f>'Data Entry'!Q1853</f>
        <v>0</v>
      </c>
      <c r="I1852">
        <f>'Data Entry'!R1853</f>
        <v>0</v>
      </c>
      <c r="J1852">
        <f t="shared" si="319"/>
        <v>0</v>
      </c>
      <c r="K1852" s="1">
        <f>SUMIFS('I want to cry'!C$2:C$2000,'I want to cry'!$A$2:$A$2000,$B1852,'I want to cry'!$B$2:$B$2000,$C1852)</f>
        <v>0</v>
      </c>
      <c r="L1852" s="1">
        <f>SUMIFS('I want to cry'!D$2:D$2000,'I want to cry'!$A$2:$A$2000,$B1852,'I want to cry'!$B$2:$B$2000,$C1852)</f>
        <v>0</v>
      </c>
      <c r="M1852" s="1">
        <f>SUMIFS('I want to cry'!E$2:E$2000,'I want to cry'!$A$2:$A$2000,$B1852,'I want to cry'!$B$2:$B$2000,$C1852)</f>
        <v>0</v>
      </c>
      <c r="N1852" s="1">
        <f t="shared" si="320"/>
        <v>0</v>
      </c>
      <c r="O1852" s="1">
        <f t="shared" si="321"/>
        <v>0</v>
      </c>
      <c r="P1852" s="1">
        <f t="shared" si="322"/>
        <v>0</v>
      </c>
      <c r="Q1852" s="1">
        <f>SUMIF('I have a blue banner'!A$2:A$2000,D1852,'I have a blue banner'!L$2:L$2000)</f>
        <v>0</v>
      </c>
      <c r="R1852" s="1">
        <f>SUMIF('I have a blue banner'!A$2:A$2000,F1852,'I have a blue banner'!L$2:L$2000)</f>
        <v>0</v>
      </c>
      <c r="S1852" s="1">
        <f>SUMIF('I have a blue banner'!A$2:A$2000,I1852,'I have a blue banner'!L$2:L$2000)</f>
        <v>0</v>
      </c>
      <c r="T1852" s="1">
        <f>SUMIF('I wanna go biking'!A$2:A$1000,D1852,'I wanna go biking'!D$2:D$2000)</f>
        <v>0</v>
      </c>
      <c r="U1852" s="1">
        <f>SUMIF('I wanna go biking'!A$2:A$2000,F1852,'I wanna go biking'!D$2:D$2000)</f>
        <v>0</v>
      </c>
      <c r="V1852" s="1">
        <f>SUMIF('I wanna go biking'!A$2:A$2000,H1852,'I wanna go biking'!D$2:D$2000)</f>
        <v>0</v>
      </c>
      <c r="W1852">
        <f t="shared" si="323"/>
        <v>0</v>
      </c>
      <c r="X1852">
        <f t="shared" si="324"/>
        <v>0</v>
      </c>
      <c r="Y1852">
        <f t="shared" si="325"/>
        <v>0</v>
      </c>
      <c r="Z1852">
        <f t="shared" si="326"/>
        <v>0</v>
      </c>
      <c r="AA1852">
        <f t="shared" si="327"/>
        <v>0</v>
      </c>
      <c r="AB1852">
        <f t="shared" si="328"/>
        <v>0</v>
      </c>
      <c r="AC1852" s="25">
        <f t="shared" si="329"/>
        <v>0</v>
      </c>
    </row>
    <row r="1853" spans="1:29">
      <c r="A1853">
        <f>'Data Entry'!A1854</f>
        <v>0</v>
      </c>
      <c r="B1853">
        <f>'Data Entry'!B1854</f>
        <v>0</v>
      </c>
      <c r="C1853">
        <f>'Data Entry'!C1854</f>
        <v>0</v>
      </c>
      <c r="D1853">
        <f>'Data Entry'!M1854</f>
        <v>0</v>
      </c>
      <c r="E1853">
        <f>'Data Entry'!N1854</f>
        <v>0</v>
      </c>
      <c r="F1853">
        <f>'Data Entry'!O1854</f>
        <v>0</v>
      </c>
      <c r="G1853">
        <f>'Data Entry'!P1854</f>
        <v>0</v>
      </c>
      <c r="H1853">
        <f>'Data Entry'!Q1854</f>
        <v>0</v>
      </c>
      <c r="I1853">
        <f>'Data Entry'!R1854</f>
        <v>0</v>
      </c>
      <c r="J1853">
        <f t="shared" si="319"/>
        <v>0</v>
      </c>
      <c r="K1853" s="1">
        <f>SUMIFS('I want to cry'!C$2:C$2000,'I want to cry'!$A$2:$A$2000,$B1853,'I want to cry'!$B$2:$B$2000,$C1853)</f>
        <v>0</v>
      </c>
      <c r="L1853" s="1">
        <f>SUMIFS('I want to cry'!D$2:D$2000,'I want to cry'!$A$2:$A$2000,$B1853,'I want to cry'!$B$2:$B$2000,$C1853)</f>
        <v>0</v>
      </c>
      <c r="M1853" s="1">
        <f>SUMIFS('I want to cry'!E$2:E$2000,'I want to cry'!$A$2:$A$2000,$B1853,'I want to cry'!$B$2:$B$2000,$C1853)</f>
        <v>0</v>
      </c>
      <c r="N1853" s="1">
        <f t="shared" si="320"/>
        <v>0</v>
      </c>
      <c r="O1853" s="1">
        <f t="shared" si="321"/>
        <v>0</v>
      </c>
      <c r="P1853" s="1">
        <f t="shared" si="322"/>
        <v>0</v>
      </c>
      <c r="Q1853" s="1">
        <f>SUMIF('I have a blue banner'!A$2:A$2000,D1853,'I have a blue banner'!L$2:L$2000)</f>
        <v>0</v>
      </c>
      <c r="R1853" s="1">
        <f>SUMIF('I have a blue banner'!A$2:A$2000,F1853,'I have a blue banner'!L$2:L$2000)</f>
        <v>0</v>
      </c>
      <c r="S1853" s="1">
        <f>SUMIF('I have a blue banner'!A$2:A$2000,I1853,'I have a blue banner'!L$2:L$2000)</f>
        <v>0</v>
      </c>
      <c r="T1853" s="1">
        <f>SUMIF('I wanna go biking'!A$2:A$1000,D1853,'I wanna go biking'!D$2:D$2000)</f>
        <v>0</v>
      </c>
      <c r="U1853" s="1">
        <f>SUMIF('I wanna go biking'!A$2:A$2000,F1853,'I wanna go biking'!D$2:D$2000)</f>
        <v>0</v>
      </c>
      <c r="V1853" s="1">
        <f>SUMIF('I wanna go biking'!A$2:A$2000,H1853,'I wanna go biking'!D$2:D$2000)</f>
        <v>0</v>
      </c>
      <c r="W1853">
        <f t="shared" si="323"/>
        <v>0</v>
      </c>
      <c r="X1853">
        <f t="shared" si="324"/>
        <v>0</v>
      </c>
      <c r="Y1853">
        <f t="shared" si="325"/>
        <v>0</v>
      </c>
      <c r="Z1853">
        <f t="shared" si="326"/>
        <v>0</v>
      </c>
      <c r="AA1853">
        <f t="shared" si="327"/>
        <v>0</v>
      </c>
      <c r="AB1853">
        <f t="shared" si="328"/>
        <v>0</v>
      </c>
      <c r="AC1853" s="25">
        <f t="shared" si="329"/>
        <v>0</v>
      </c>
    </row>
    <row r="1854" spans="1:29">
      <c r="A1854">
        <f>'Data Entry'!A1855</f>
        <v>0</v>
      </c>
      <c r="B1854">
        <f>'Data Entry'!B1855</f>
        <v>0</v>
      </c>
      <c r="C1854">
        <f>'Data Entry'!C1855</f>
        <v>0</v>
      </c>
      <c r="D1854">
        <f>'Data Entry'!M1855</f>
        <v>0</v>
      </c>
      <c r="E1854">
        <f>'Data Entry'!N1855</f>
        <v>0</v>
      </c>
      <c r="F1854">
        <f>'Data Entry'!O1855</f>
        <v>0</v>
      </c>
      <c r="G1854">
        <f>'Data Entry'!P1855</f>
        <v>0</v>
      </c>
      <c r="H1854">
        <f>'Data Entry'!Q1855</f>
        <v>0</v>
      </c>
      <c r="I1854">
        <f>'Data Entry'!R1855</f>
        <v>0</v>
      </c>
      <c r="J1854">
        <f t="shared" si="319"/>
        <v>0</v>
      </c>
      <c r="K1854" s="1">
        <f>SUMIFS('I want to cry'!C$2:C$2000,'I want to cry'!$A$2:$A$2000,$B1854,'I want to cry'!$B$2:$B$2000,$C1854)</f>
        <v>0</v>
      </c>
      <c r="L1854" s="1">
        <f>SUMIFS('I want to cry'!D$2:D$2000,'I want to cry'!$A$2:$A$2000,$B1854,'I want to cry'!$B$2:$B$2000,$C1854)</f>
        <v>0</v>
      </c>
      <c r="M1854" s="1">
        <f>SUMIFS('I want to cry'!E$2:E$2000,'I want to cry'!$A$2:$A$2000,$B1854,'I want to cry'!$B$2:$B$2000,$C1854)</f>
        <v>0</v>
      </c>
      <c r="N1854" s="1">
        <f t="shared" si="320"/>
        <v>0</v>
      </c>
      <c r="O1854" s="1">
        <f t="shared" si="321"/>
        <v>0</v>
      </c>
      <c r="P1854" s="1">
        <f t="shared" si="322"/>
        <v>0</v>
      </c>
      <c r="Q1854" s="1">
        <f>SUMIF('I have a blue banner'!A$2:A$2000,D1854,'I have a blue banner'!L$2:L$2000)</f>
        <v>0</v>
      </c>
      <c r="R1854" s="1">
        <f>SUMIF('I have a blue banner'!A$2:A$2000,F1854,'I have a blue banner'!L$2:L$2000)</f>
        <v>0</v>
      </c>
      <c r="S1854" s="1">
        <f>SUMIF('I have a blue banner'!A$2:A$2000,I1854,'I have a blue banner'!L$2:L$2000)</f>
        <v>0</v>
      </c>
      <c r="T1854" s="1">
        <f>SUMIF('I wanna go biking'!A$2:A$1000,D1854,'I wanna go biking'!D$2:D$2000)</f>
        <v>0</v>
      </c>
      <c r="U1854" s="1">
        <f>SUMIF('I wanna go biking'!A$2:A$2000,F1854,'I wanna go biking'!D$2:D$2000)</f>
        <v>0</v>
      </c>
      <c r="V1854" s="1">
        <f>SUMIF('I wanna go biking'!A$2:A$2000,H1854,'I wanna go biking'!D$2:D$2000)</f>
        <v>0</v>
      </c>
      <c r="W1854">
        <f t="shared" si="323"/>
        <v>0</v>
      </c>
      <c r="X1854">
        <f t="shared" si="324"/>
        <v>0</v>
      </c>
      <c r="Y1854">
        <f t="shared" si="325"/>
        <v>0</v>
      </c>
      <c r="Z1854">
        <f t="shared" si="326"/>
        <v>0</v>
      </c>
      <c r="AA1854">
        <f t="shared" si="327"/>
        <v>0</v>
      </c>
      <c r="AB1854">
        <f t="shared" si="328"/>
        <v>0</v>
      </c>
      <c r="AC1854" s="25">
        <f t="shared" si="329"/>
        <v>0</v>
      </c>
    </row>
    <row r="1855" spans="1:29">
      <c r="A1855">
        <f>'Data Entry'!A1856</f>
        <v>0</v>
      </c>
      <c r="B1855">
        <f>'Data Entry'!B1856</f>
        <v>0</v>
      </c>
      <c r="C1855">
        <f>'Data Entry'!C1856</f>
        <v>0</v>
      </c>
      <c r="D1855">
        <f>'Data Entry'!M1856</f>
        <v>0</v>
      </c>
      <c r="E1855">
        <f>'Data Entry'!N1856</f>
        <v>0</v>
      </c>
      <c r="F1855">
        <f>'Data Entry'!O1856</f>
        <v>0</v>
      </c>
      <c r="G1855">
        <f>'Data Entry'!P1856</f>
        <v>0</v>
      </c>
      <c r="H1855">
        <f>'Data Entry'!Q1856</f>
        <v>0</v>
      </c>
      <c r="I1855">
        <f>'Data Entry'!R1856</f>
        <v>0</v>
      </c>
      <c r="J1855">
        <f t="shared" si="319"/>
        <v>0</v>
      </c>
      <c r="K1855" s="1">
        <f>SUMIFS('I want to cry'!C$2:C$2000,'I want to cry'!$A$2:$A$2000,$B1855,'I want to cry'!$B$2:$B$2000,$C1855)</f>
        <v>0</v>
      </c>
      <c r="L1855" s="1">
        <f>SUMIFS('I want to cry'!D$2:D$2000,'I want to cry'!$A$2:$A$2000,$B1855,'I want to cry'!$B$2:$B$2000,$C1855)</f>
        <v>0</v>
      </c>
      <c r="M1855" s="1">
        <f>SUMIFS('I want to cry'!E$2:E$2000,'I want to cry'!$A$2:$A$2000,$B1855,'I want to cry'!$B$2:$B$2000,$C1855)</f>
        <v>0</v>
      </c>
      <c r="N1855" s="1">
        <f t="shared" si="320"/>
        <v>0</v>
      </c>
      <c r="O1855" s="1">
        <f t="shared" si="321"/>
        <v>0</v>
      </c>
      <c r="P1855" s="1">
        <f t="shared" si="322"/>
        <v>0</v>
      </c>
      <c r="Q1855" s="1">
        <f>SUMIF('I have a blue banner'!A$2:A$2000,D1855,'I have a blue banner'!L$2:L$2000)</f>
        <v>0</v>
      </c>
      <c r="R1855" s="1">
        <f>SUMIF('I have a blue banner'!A$2:A$2000,F1855,'I have a blue banner'!L$2:L$2000)</f>
        <v>0</v>
      </c>
      <c r="S1855" s="1">
        <f>SUMIF('I have a blue banner'!A$2:A$2000,I1855,'I have a blue banner'!L$2:L$2000)</f>
        <v>0</v>
      </c>
      <c r="T1855" s="1">
        <f>SUMIF('I wanna go biking'!A$2:A$1000,D1855,'I wanna go biking'!D$2:D$2000)</f>
        <v>0</v>
      </c>
      <c r="U1855" s="1">
        <f>SUMIF('I wanna go biking'!A$2:A$2000,F1855,'I wanna go biking'!D$2:D$2000)</f>
        <v>0</v>
      </c>
      <c r="V1855" s="1">
        <f>SUMIF('I wanna go biking'!A$2:A$2000,H1855,'I wanna go biking'!D$2:D$2000)</f>
        <v>0</v>
      </c>
      <c r="W1855">
        <f t="shared" si="323"/>
        <v>0</v>
      </c>
      <c r="X1855">
        <f t="shared" si="324"/>
        <v>0</v>
      </c>
      <c r="Y1855">
        <f t="shared" si="325"/>
        <v>0</v>
      </c>
      <c r="Z1855">
        <f t="shared" si="326"/>
        <v>0</v>
      </c>
      <c r="AA1855">
        <f t="shared" si="327"/>
        <v>0</v>
      </c>
      <c r="AB1855">
        <f t="shared" si="328"/>
        <v>0</v>
      </c>
      <c r="AC1855" s="25">
        <f t="shared" si="329"/>
        <v>0</v>
      </c>
    </row>
    <row r="1856" spans="1:29">
      <c r="A1856">
        <f>'Data Entry'!A1857</f>
        <v>0</v>
      </c>
      <c r="B1856">
        <f>'Data Entry'!B1857</f>
        <v>0</v>
      </c>
      <c r="C1856">
        <f>'Data Entry'!C1857</f>
        <v>0</v>
      </c>
      <c r="D1856">
        <f>'Data Entry'!M1857</f>
        <v>0</v>
      </c>
      <c r="E1856">
        <f>'Data Entry'!N1857</f>
        <v>0</v>
      </c>
      <c r="F1856">
        <f>'Data Entry'!O1857</f>
        <v>0</v>
      </c>
      <c r="G1856">
        <f>'Data Entry'!P1857</f>
        <v>0</v>
      </c>
      <c r="H1856">
        <f>'Data Entry'!Q1857</f>
        <v>0</v>
      </c>
      <c r="I1856">
        <f>'Data Entry'!R1857</f>
        <v>0</v>
      </c>
      <c r="J1856">
        <f t="shared" si="319"/>
        <v>0</v>
      </c>
      <c r="K1856" s="1">
        <f>SUMIFS('I want to cry'!C$2:C$2000,'I want to cry'!$A$2:$A$2000,$B1856,'I want to cry'!$B$2:$B$2000,$C1856)</f>
        <v>0</v>
      </c>
      <c r="L1856" s="1">
        <f>SUMIFS('I want to cry'!D$2:D$2000,'I want to cry'!$A$2:$A$2000,$B1856,'I want to cry'!$B$2:$B$2000,$C1856)</f>
        <v>0</v>
      </c>
      <c r="M1856" s="1">
        <f>SUMIFS('I want to cry'!E$2:E$2000,'I want to cry'!$A$2:$A$2000,$B1856,'I want to cry'!$B$2:$B$2000,$C1856)</f>
        <v>0</v>
      </c>
      <c r="N1856" s="1">
        <f t="shared" si="320"/>
        <v>0</v>
      </c>
      <c r="O1856" s="1">
        <f t="shared" si="321"/>
        <v>0</v>
      </c>
      <c r="P1856" s="1">
        <f t="shared" si="322"/>
        <v>0</v>
      </c>
      <c r="Q1856" s="1">
        <f>SUMIF('I have a blue banner'!A$2:A$2000,D1856,'I have a blue banner'!L$2:L$2000)</f>
        <v>0</v>
      </c>
      <c r="R1856" s="1">
        <f>SUMIF('I have a blue banner'!A$2:A$2000,F1856,'I have a blue banner'!L$2:L$2000)</f>
        <v>0</v>
      </c>
      <c r="S1856" s="1">
        <f>SUMIF('I have a blue banner'!A$2:A$2000,I1856,'I have a blue banner'!L$2:L$2000)</f>
        <v>0</v>
      </c>
      <c r="T1856" s="1">
        <f>SUMIF('I wanna go biking'!A$2:A$1000,D1856,'I wanna go biking'!D$2:D$2000)</f>
        <v>0</v>
      </c>
      <c r="U1856" s="1">
        <f>SUMIF('I wanna go biking'!A$2:A$2000,F1856,'I wanna go biking'!D$2:D$2000)</f>
        <v>0</v>
      </c>
      <c r="V1856" s="1">
        <f>SUMIF('I wanna go biking'!A$2:A$2000,H1856,'I wanna go biking'!D$2:D$2000)</f>
        <v>0</v>
      </c>
      <c r="W1856">
        <f t="shared" si="323"/>
        <v>0</v>
      </c>
      <c r="X1856">
        <f t="shared" si="324"/>
        <v>0</v>
      </c>
      <c r="Y1856">
        <f t="shared" si="325"/>
        <v>0</v>
      </c>
      <c r="Z1856">
        <f t="shared" si="326"/>
        <v>0</v>
      </c>
      <c r="AA1856">
        <f t="shared" si="327"/>
        <v>0</v>
      </c>
      <c r="AB1856">
        <f t="shared" si="328"/>
        <v>0</v>
      </c>
      <c r="AC1856" s="25">
        <f t="shared" si="329"/>
        <v>0</v>
      </c>
    </row>
    <row r="1857" spans="1:29">
      <c r="A1857">
        <f>'Data Entry'!A1858</f>
        <v>0</v>
      </c>
      <c r="B1857">
        <f>'Data Entry'!B1858</f>
        <v>0</v>
      </c>
      <c r="C1857">
        <f>'Data Entry'!C1858</f>
        <v>0</v>
      </c>
      <c r="D1857">
        <f>'Data Entry'!M1858</f>
        <v>0</v>
      </c>
      <c r="E1857">
        <f>'Data Entry'!N1858</f>
        <v>0</v>
      </c>
      <c r="F1857">
        <f>'Data Entry'!O1858</f>
        <v>0</v>
      </c>
      <c r="G1857">
        <f>'Data Entry'!P1858</f>
        <v>0</v>
      </c>
      <c r="H1857">
        <f>'Data Entry'!Q1858</f>
        <v>0</v>
      </c>
      <c r="I1857">
        <f>'Data Entry'!R1858</f>
        <v>0</v>
      </c>
      <c r="J1857">
        <f t="shared" si="319"/>
        <v>0</v>
      </c>
      <c r="K1857" s="1">
        <f>SUMIFS('I want to cry'!C$2:C$2000,'I want to cry'!$A$2:$A$2000,$B1857,'I want to cry'!$B$2:$B$2000,$C1857)</f>
        <v>0</v>
      </c>
      <c r="L1857" s="1">
        <f>SUMIFS('I want to cry'!D$2:D$2000,'I want to cry'!$A$2:$A$2000,$B1857,'I want to cry'!$B$2:$B$2000,$C1857)</f>
        <v>0</v>
      </c>
      <c r="M1857" s="1">
        <f>SUMIFS('I want to cry'!E$2:E$2000,'I want to cry'!$A$2:$A$2000,$B1857,'I want to cry'!$B$2:$B$2000,$C1857)</f>
        <v>0</v>
      </c>
      <c r="N1857" s="1">
        <f t="shared" si="320"/>
        <v>0</v>
      </c>
      <c r="O1857" s="1">
        <f t="shared" si="321"/>
        <v>0</v>
      </c>
      <c r="P1857" s="1">
        <f t="shared" si="322"/>
        <v>0</v>
      </c>
      <c r="Q1857" s="1">
        <f>SUMIF('I have a blue banner'!A$2:A$2000,D1857,'I have a blue banner'!L$2:L$2000)</f>
        <v>0</v>
      </c>
      <c r="R1857" s="1">
        <f>SUMIF('I have a blue banner'!A$2:A$2000,F1857,'I have a blue banner'!L$2:L$2000)</f>
        <v>0</v>
      </c>
      <c r="S1857" s="1">
        <f>SUMIF('I have a blue banner'!A$2:A$2000,I1857,'I have a blue banner'!L$2:L$2000)</f>
        <v>0</v>
      </c>
      <c r="T1857" s="1">
        <f>SUMIF('I wanna go biking'!A$2:A$1000,D1857,'I wanna go biking'!D$2:D$2000)</f>
        <v>0</v>
      </c>
      <c r="U1857" s="1">
        <f>SUMIF('I wanna go biking'!A$2:A$2000,F1857,'I wanna go biking'!D$2:D$2000)</f>
        <v>0</v>
      </c>
      <c r="V1857" s="1">
        <f>SUMIF('I wanna go biking'!A$2:A$2000,H1857,'I wanna go biking'!D$2:D$2000)</f>
        <v>0</v>
      </c>
      <c r="W1857">
        <f t="shared" si="323"/>
        <v>0</v>
      </c>
      <c r="X1857">
        <f t="shared" si="324"/>
        <v>0</v>
      </c>
      <c r="Y1857">
        <f t="shared" si="325"/>
        <v>0</v>
      </c>
      <c r="Z1857">
        <f t="shared" si="326"/>
        <v>0</v>
      </c>
      <c r="AA1857">
        <f t="shared" si="327"/>
        <v>0</v>
      </c>
      <c r="AB1857">
        <f t="shared" si="328"/>
        <v>0</v>
      </c>
      <c r="AC1857" s="25">
        <f t="shared" si="329"/>
        <v>0</v>
      </c>
    </row>
    <row r="1858" spans="1:29">
      <c r="A1858">
        <f>'Data Entry'!A1859</f>
        <v>0</v>
      </c>
      <c r="B1858">
        <f>'Data Entry'!B1859</f>
        <v>0</v>
      </c>
      <c r="C1858">
        <f>'Data Entry'!C1859</f>
        <v>0</v>
      </c>
      <c r="D1858">
        <f>'Data Entry'!M1859</f>
        <v>0</v>
      </c>
      <c r="E1858">
        <f>'Data Entry'!N1859</f>
        <v>0</v>
      </c>
      <c r="F1858">
        <f>'Data Entry'!O1859</f>
        <v>0</v>
      </c>
      <c r="G1858">
        <f>'Data Entry'!P1859</f>
        <v>0</v>
      </c>
      <c r="H1858">
        <f>'Data Entry'!Q1859</f>
        <v>0</v>
      </c>
      <c r="I1858">
        <f>'Data Entry'!R1859</f>
        <v>0</v>
      </c>
      <c r="J1858">
        <f t="shared" si="319"/>
        <v>0</v>
      </c>
      <c r="K1858" s="1">
        <f>SUMIFS('I want to cry'!C$2:C$2000,'I want to cry'!$A$2:$A$2000,$B1858,'I want to cry'!$B$2:$B$2000,$C1858)</f>
        <v>0</v>
      </c>
      <c r="L1858" s="1">
        <f>SUMIFS('I want to cry'!D$2:D$2000,'I want to cry'!$A$2:$A$2000,$B1858,'I want to cry'!$B$2:$B$2000,$C1858)</f>
        <v>0</v>
      </c>
      <c r="M1858" s="1">
        <f>SUMIFS('I want to cry'!E$2:E$2000,'I want to cry'!$A$2:$A$2000,$B1858,'I want to cry'!$B$2:$B$2000,$C1858)</f>
        <v>0</v>
      </c>
      <c r="N1858" s="1">
        <f t="shared" si="320"/>
        <v>0</v>
      </c>
      <c r="O1858" s="1">
        <f t="shared" si="321"/>
        <v>0</v>
      </c>
      <c r="P1858" s="1">
        <f t="shared" si="322"/>
        <v>0</v>
      </c>
      <c r="Q1858" s="1">
        <f>SUMIF('I have a blue banner'!A$2:A$2000,D1858,'I have a blue banner'!L$2:L$2000)</f>
        <v>0</v>
      </c>
      <c r="R1858" s="1">
        <f>SUMIF('I have a blue banner'!A$2:A$2000,F1858,'I have a blue banner'!L$2:L$2000)</f>
        <v>0</v>
      </c>
      <c r="S1858" s="1">
        <f>SUMIF('I have a blue banner'!A$2:A$2000,I1858,'I have a blue banner'!L$2:L$2000)</f>
        <v>0</v>
      </c>
      <c r="T1858" s="1">
        <f>SUMIF('I wanna go biking'!A$2:A$1000,D1858,'I wanna go biking'!D$2:D$2000)</f>
        <v>0</v>
      </c>
      <c r="U1858" s="1">
        <f>SUMIF('I wanna go biking'!A$2:A$2000,F1858,'I wanna go biking'!D$2:D$2000)</f>
        <v>0</v>
      </c>
      <c r="V1858" s="1">
        <f>SUMIF('I wanna go biking'!A$2:A$2000,H1858,'I wanna go biking'!D$2:D$2000)</f>
        <v>0</v>
      </c>
      <c r="W1858">
        <f t="shared" si="323"/>
        <v>0</v>
      </c>
      <c r="X1858">
        <f t="shared" si="324"/>
        <v>0</v>
      </c>
      <c r="Y1858">
        <f t="shared" si="325"/>
        <v>0</v>
      </c>
      <c r="Z1858">
        <f t="shared" si="326"/>
        <v>0</v>
      </c>
      <c r="AA1858">
        <f t="shared" si="327"/>
        <v>0</v>
      </c>
      <c r="AB1858">
        <f t="shared" si="328"/>
        <v>0</v>
      </c>
      <c r="AC1858" s="25">
        <f t="shared" si="329"/>
        <v>0</v>
      </c>
    </row>
    <row r="1859" spans="1:29">
      <c r="A1859">
        <f>'Data Entry'!A1860</f>
        <v>0</v>
      </c>
      <c r="B1859">
        <f>'Data Entry'!B1860</f>
        <v>0</v>
      </c>
      <c r="C1859">
        <f>'Data Entry'!C1860</f>
        <v>0</v>
      </c>
      <c r="D1859">
        <f>'Data Entry'!M1860</f>
        <v>0</v>
      </c>
      <c r="E1859">
        <f>'Data Entry'!N1860</f>
        <v>0</v>
      </c>
      <c r="F1859">
        <f>'Data Entry'!O1860</f>
        <v>0</v>
      </c>
      <c r="G1859">
        <f>'Data Entry'!P1860</f>
        <v>0</v>
      </c>
      <c r="H1859">
        <f>'Data Entry'!Q1860</f>
        <v>0</v>
      </c>
      <c r="I1859">
        <f>'Data Entry'!R1860</f>
        <v>0</v>
      </c>
      <c r="J1859">
        <f t="shared" si="319"/>
        <v>0</v>
      </c>
      <c r="K1859" s="1">
        <f>SUMIFS('I want to cry'!C$2:C$2000,'I want to cry'!$A$2:$A$2000,$B1859,'I want to cry'!$B$2:$B$2000,$C1859)</f>
        <v>0</v>
      </c>
      <c r="L1859" s="1">
        <f>SUMIFS('I want to cry'!D$2:D$2000,'I want to cry'!$A$2:$A$2000,$B1859,'I want to cry'!$B$2:$B$2000,$C1859)</f>
        <v>0</v>
      </c>
      <c r="M1859" s="1">
        <f>SUMIFS('I want to cry'!E$2:E$2000,'I want to cry'!$A$2:$A$2000,$B1859,'I want to cry'!$B$2:$B$2000,$C1859)</f>
        <v>0</v>
      </c>
      <c r="N1859" s="1">
        <f t="shared" si="320"/>
        <v>0</v>
      </c>
      <c r="O1859" s="1">
        <f t="shared" si="321"/>
        <v>0</v>
      </c>
      <c r="P1859" s="1">
        <f t="shared" si="322"/>
        <v>0</v>
      </c>
      <c r="Q1859" s="1">
        <f>SUMIF('I have a blue banner'!A$2:A$2000,D1859,'I have a blue banner'!L$2:L$2000)</f>
        <v>0</v>
      </c>
      <c r="R1859" s="1">
        <f>SUMIF('I have a blue banner'!A$2:A$2000,F1859,'I have a blue banner'!L$2:L$2000)</f>
        <v>0</v>
      </c>
      <c r="S1859" s="1">
        <f>SUMIF('I have a blue banner'!A$2:A$2000,I1859,'I have a blue banner'!L$2:L$2000)</f>
        <v>0</v>
      </c>
      <c r="T1859" s="1">
        <f>SUMIF('I wanna go biking'!A$2:A$1000,D1859,'I wanna go biking'!D$2:D$2000)</f>
        <v>0</v>
      </c>
      <c r="U1859" s="1">
        <f>SUMIF('I wanna go biking'!A$2:A$2000,F1859,'I wanna go biking'!D$2:D$2000)</f>
        <v>0</v>
      </c>
      <c r="V1859" s="1">
        <f>SUMIF('I wanna go biking'!A$2:A$2000,H1859,'I wanna go biking'!D$2:D$2000)</f>
        <v>0</v>
      </c>
      <c r="W1859">
        <f t="shared" si="323"/>
        <v>0</v>
      </c>
      <c r="X1859">
        <f t="shared" si="324"/>
        <v>0</v>
      </c>
      <c r="Y1859">
        <f t="shared" si="325"/>
        <v>0</v>
      </c>
      <c r="Z1859">
        <f t="shared" si="326"/>
        <v>0</v>
      </c>
      <c r="AA1859">
        <f t="shared" si="327"/>
        <v>0</v>
      </c>
      <c r="AB1859">
        <f t="shared" si="328"/>
        <v>0</v>
      </c>
      <c r="AC1859" s="25">
        <f t="shared" si="329"/>
        <v>0</v>
      </c>
    </row>
    <row r="1860" spans="1:29">
      <c r="A1860">
        <f>'Data Entry'!A1861</f>
        <v>0</v>
      </c>
      <c r="B1860">
        <f>'Data Entry'!B1861</f>
        <v>0</v>
      </c>
      <c r="C1860">
        <f>'Data Entry'!C1861</f>
        <v>0</v>
      </c>
      <c r="D1860">
        <f>'Data Entry'!M1861</f>
        <v>0</v>
      </c>
      <c r="E1860">
        <f>'Data Entry'!N1861</f>
        <v>0</v>
      </c>
      <c r="F1860">
        <f>'Data Entry'!O1861</f>
        <v>0</v>
      </c>
      <c r="G1860">
        <f>'Data Entry'!P1861</f>
        <v>0</v>
      </c>
      <c r="H1860">
        <f>'Data Entry'!Q1861</f>
        <v>0</v>
      </c>
      <c r="I1860">
        <f>'Data Entry'!R1861</f>
        <v>0</v>
      </c>
      <c r="J1860">
        <f t="shared" si="319"/>
        <v>0</v>
      </c>
      <c r="K1860" s="1">
        <f>SUMIFS('I want to cry'!C$2:C$2000,'I want to cry'!$A$2:$A$2000,$B1860,'I want to cry'!$B$2:$B$2000,$C1860)</f>
        <v>0</v>
      </c>
      <c r="L1860" s="1">
        <f>SUMIFS('I want to cry'!D$2:D$2000,'I want to cry'!$A$2:$A$2000,$B1860,'I want to cry'!$B$2:$B$2000,$C1860)</f>
        <v>0</v>
      </c>
      <c r="M1860" s="1">
        <f>SUMIFS('I want to cry'!E$2:E$2000,'I want to cry'!$A$2:$A$2000,$B1860,'I want to cry'!$B$2:$B$2000,$C1860)</f>
        <v>0</v>
      </c>
      <c r="N1860" s="1">
        <f t="shared" si="320"/>
        <v>0</v>
      </c>
      <c r="O1860" s="1">
        <f t="shared" si="321"/>
        <v>0</v>
      </c>
      <c r="P1860" s="1">
        <f t="shared" si="322"/>
        <v>0</v>
      </c>
      <c r="Q1860" s="1">
        <f>SUMIF('I have a blue banner'!A$2:A$2000,D1860,'I have a blue banner'!L$2:L$2000)</f>
        <v>0</v>
      </c>
      <c r="R1860" s="1">
        <f>SUMIF('I have a blue banner'!A$2:A$2000,F1860,'I have a blue banner'!L$2:L$2000)</f>
        <v>0</v>
      </c>
      <c r="S1860" s="1">
        <f>SUMIF('I have a blue banner'!A$2:A$2000,I1860,'I have a blue banner'!L$2:L$2000)</f>
        <v>0</v>
      </c>
      <c r="T1860" s="1">
        <f>SUMIF('I wanna go biking'!A$2:A$1000,D1860,'I wanna go biking'!D$2:D$2000)</f>
        <v>0</v>
      </c>
      <c r="U1860" s="1">
        <f>SUMIF('I wanna go biking'!A$2:A$2000,F1860,'I wanna go biking'!D$2:D$2000)</f>
        <v>0</v>
      </c>
      <c r="V1860" s="1">
        <f>SUMIF('I wanna go biking'!A$2:A$2000,H1860,'I wanna go biking'!D$2:D$2000)</f>
        <v>0</v>
      </c>
      <c r="W1860">
        <f t="shared" si="323"/>
        <v>0</v>
      </c>
      <c r="X1860">
        <f t="shared" si="324"/>
        <v>0</v>
      </c>
      <c r="Y1860">
        <f t="shared" si="325"/>
        <v>0</v>
      </c>
      <c r="Z1860">
        <f t="shared" si="326"/>
        <v>0</v>
      </c>
      <c r="AA1860">
        <f t="shared" si="327"/>
        <v>0</v>
      </c>
      <c r="AB1860">
        <f t="shared" si="328"/>
        <v>0</v>
      </c>
      <c r="AC1860" s="25">
        <f t="shared" si="329"/>
        <v>0</v>
      </c>
    </row>
    <row r="1861" spans="1:29">
      <c r="A1861">
        <f>'Data Entry'!A1862</f>
        <v>0</v>
      </c>
      <c r="B1861">
        <f>'Data Entry'!B1862</f>
        <v>0</v>
      </c>
      <c r="C1861">
        <f>'Data Entry'!C1862</f>
        <v>0</v>
      </c>
      <c r="D1861">
        <f>'Data Entry'!M1862</f>
        <v>0</v>
      </c>
      <c r="E1861">
        <f>'Data Entry'!N1862</f>
        <v>0</v>
      </c>
      <c r="F1861">
        <f>'Data Entry'!O1862</f>
        <v>0</v>
      </c>
      <c r="G1861">
        <f>'Data Entry'!P1862</f>
        <v>0</v>
      </c>
      <c r="H1861">
        <f>'Data Entry'!Q1862</f>
        <v>0</v>
      </c>
      <c r="I1861">
        <f>'Data Entry'!R1862</f>
        <v>0</v>
      </c>
      <c r="J1861">
        <f t="shared" si="319"/>
        <v>0</v>
      </c>
      <c r="K1861" s="1">
        <f>SUMIFS('I want to cry'!C$2:C$2000,'I want to cry'!$A$2:$A$2000,$B1861,'I want to cry'!$B$2:$B$2000,$C1861)</f>
        <v>0</v>
      </c>
      <c r="L1861" s="1">
        <f>SUMIFS('I want to cry'!D$2:D$2000,'I want to cry'!$A$2:$A$2000,$B1861,'I want to cry'!$B$2:$B$2000,$C1861)</f>
        <v>0</v>
      </c>
      <c r="M1861" s="1">
        <f>SUMIFS('I want to cry'!E$2:E$2000,'I want to cry'!$A$2:$A$2000,$B1861,'I want to cry'!$B$2:$B$2000,$C1861)</f>
        <v>0</v>
      </c>
      <c r="N1861" s="1">
        <f t="shared" si="320"/>
        <v>0</v>
      </c>
      <c r="O1861" s="1">
        <f t="shared" si="321"/>
        <v>0</v>
      </c>
      <c r="P1861" s="1">
        <f t="shared" si="322"/>
        <v>0</v>
      </c>
      <c r="Q1861" s="1">
        <f>SUMIF('I have a blue banner'!A$2:A$2000,D1861,'I have a blue banner'!L$2:L$2000)</f>
        <v>0</v>
      </c>
      <c r="R1861" s="1">
        <f>SUMIF('I have a blue banner'!A$2:A$2000,F1861,'I have a blue banner'!L$2:L$2000)</f>
        <v>0</v>
      </c>
      <c r="S1861" s="1">
        <f>SUMIF('I have a blue banner'!A$2:A$2000,I1861,'I have a blue banner'!L$2:L$2000)</f>
        <v>0</v>
      </c>
      <c r="T1861" s="1">
        <f>SUMIF('I wanna go biking'!A$2:A$1000,D1861,'I wanna go biking'!D$2:D$2000)</f>
        <v>0</v>
      </c>
      <c r="U1861" s="1">
        <f>SUMIF('I wanna go biking'!A$2:A$2000,F1861,'I wanna go biking'!D$2:D$2000)</f>
        <v>0</v>
      </c>
      <c r="V1861" s="1">
        <f>SUMIF('I wanna go biking'!A$2:A$2000,H1861,'I wanna go biking'!D$2:D$2000)</f>
        <v>0</v>
      </c>
      <c r="W1861">
        <f t="shared" si="323"/>
        <v>0</v>
      </c>
      <c r="X1861">
        <f t="shared" si="324"/>
        <v>0</v>
      </c>
      <c r="Y1861">
        <f t="shared" si="325"/>
        <v>0</v>
      </c>
      <c r="Z1861">
        <f t="shared" si="326"/>
        <v>0</v>
      </c>
      <c r="AA1861">
        <f t="shared" si="327"/>
        <v>0</v>
      </c>
      <c r="AB1861">
        <f t="shared" si="328"/>
        <v>0</v>
      </c>
      <c r="AC1861" s="25">
        <f t="shared" si="329"/>
        <v>0</v>
      </c>
    </row>
    <row r="1862" spans="1:29">
      <c r="A1862">
        <f>'Data Entry'!A1863</f>
        <v>0</v>
      </c>
      <c r="B1862">
        <f>'Data Entry'!B1863</f>
        <v>0</v>
      </c>
      <c r="C1862">
        <f>'Data Entry'!C1863</f>
        <v>0</v>
      </c>
      <c r="D1862">
        <f>'Data Entry'!M1863</f>
        <v>0</v>
      </c>
      <c r="E1862">
        <f>'Data Entry'!N1863</f>
        <v>0</v>
      </c>
      <c r="F1862">
        <f>'Data Entry'!O1863</f>
        <v>0</v>
      </c>
      <c r="G1862">
        <f>'Data Entry'!P1863</f>
        <v>0</v>
      </c>
      <c r="H1862">
        <f>'Data Entry'!Q1863</f>
        <v>0</v>
      </c>
      <c r="I1862">
        <f>'Data Entry'!R1863</f>
        <v>0</v>
      </c>
      <c r="J1862">
        <f t="shared" si="319"/>
        <v>0</v>
      </c>
      <c r="K1862" s="1">
        <f>SUMIFS('I want to cry'!C$2:C$2000,'I want to cry'!$A$2:$A$2000,$B1862,'I want to cry'!$B$2:$B$2000,$C1862)</f>
        <v>0</v>
      </c>
      <c r="L1862" s="1">
        <f>SUMIFS('I want to cry'!D$2:D$2000,'I want to cry'!$A$2:$A$2000,$B1862,'I want to cry'!$B$2:$B$2000,$C1862)</f>
        <v>0</v>
      </c>
      <c r="M1862" s="1">
        <f>SUMIFS('I want to cry'!E$2:E$2000,'I want to cry'!$A$2:$A$2000,$B1862,'I want to cry'!$B$2:$B$2000,$C1862)</f>
        <v>0</v>
      </c>
      <c r="N1862" s="1">
        <f t="shared" si="320"/>
        <v>0</v>
      </c>
      <c r="O1862" s="1">
        <f t="shared" si="321"/>
        <v>0</v>
      </c>
      <c r="P1862" s="1">
        <f t="shared" si="322"/>
        <v>0</v>
      </c>
      <c r="Q1862" s="1">
        <f>SUMIF('I have a blue banner'!A$2:A$2000,D1862,'I have a blue banner'!L$2:L$2000)</f>
        <v>0</v>
      </c>
      <c r="R1862" s="1">
        <f>SUMIF('I have a blue banner'!A$2:A$2000,F1862,'I have a blue banner'!L$2:L$2000)</f>
        <v>0</v>
      </c>
      <c r="S1862" s="1">
        <f>SUMIF('I have a blue banner'!A$2:A$2000,I1862,'I have a blue banner'!L$2:L$2000)</f>
        <v>0</v>
      </c>
      <c r="T1862" s="1">
        <f>SUMIF('I wanna go biking'!A$2:A$1000,D1862,'I wanna go biking'!D$2:D$2000)</f>
        <v>0</v>
      </c>
      <c r="U1862" s="1">
        <f>SUMIF('I wanna go biking'!A$2:A$2000,F1862,'I wanna go biking'!D$2:D$2000)</f>
        <v>0</v>
      </c>
      <c r="V1862" s="1">
        <f>SUMIF('I wanna go biking'!A$2:A$2000,H1862,'I wanna go biking'!D$2:D$2000)</f>
        <v>0</v>
      </c>
      <c r="W1862">
        <f t="shared" si="323"/>
        <v>0</v>
      </c>
      <c r="X1862">
        <f t="shared" si="324"/>
        <v>0</v>
      </c>
      <c r="Y1862">
        <f t="shared" si="325"/>
        <v>0</v>
      </c>
      <c r="Z1862">
        <f t="shared" si="326"/>
        <v>0</v>
      </c>
      <c r="AA1862">
        <f t="shared" si="327"/>
        <v>0</v>
      </c>
      <c r="AB1862">
        <f t="shared" si="328"/>
        <v>0</v>
      </c>
      <c r="AC1862" s="25">
        <f t="shared" si="329"/>
        <v>0</v>
      </c>
    </row>
    <row r="1863" spans="1:29">
      <c r="A1863">
        <f>'Data Entry'!A1864</f>
        <v>0</v>
      </c>
      <c r="B1863">
        <f>'Data Entry'!B1864</f>
        <v>0</v>
      </c>
      <c r="C1863">
        <f>'Data Entry'!C1864</f>
        <v>0</v>
      </c>
      <c r="D1863">
        <f>'Data Entry'!M1864</f>
        <v>0</v>
      </c>
      <c r="E1863">
        <f>'Data Entry'!N1864</f>
        <v>0</v>
      </c>
      <c r="F1863">
        <f>'Data Entry'!O1864</f>
        <v>0</v>
      </c>
      <c r="G1863">
        <f>'Data Entry'!P1864</f>
        <v>0</v>
      </c>
      <c r="H1863">
        <f>'Data Entry'!Q1864</f>
        <v>0</v>
      </c>
      <c r="I1863">
        <f>'Data Entry'!R1864</f>
        <v>0</v>
      </c>
      <c r="J1863">
        <f t="shared" si="319"/>
        <v>0</v>
      </c>
      <c r="K1863" s="1">
        <f>SUMIFS('I want to cry'!C$2:C$2000,'I want to cry'!$A$2:$A$2000,$B1863,'I want to cry'!$B$2:$B$2000,$C1863)</f>
        <v>0</v>
      </c>
      <c r="L1863" s="1">
        <f>SUMIFS('I want to cry'!D$2:D$2000,'I want to cry'!$A$2:$A$2000,$B1863,'I want to cry'!$B$2:$B$2000,$C1863)</f>
        <v>0</v>
      </c>
      <c r="M1863" s="1">
        <f>SUMIFS('I want to cry'!E$2:E$2000,'I want to cry'!$A$2:$A$2000,$B1863,'I want to cry'!$B$2:$B$2000,$C1863)</f>
        <v>0</v>
      </c>
      <c r="N1863" s="1">
        <f t="shared" si="320"/>
        <v>0</v>
      </c>
      <c r="O1863" s="1">
        <f t="shared" si="321"/>
        <v>0</v>
      </c>
      <c r="P1863" s="1">
        <f t="shared" si="322"/>
        <v>0</v>
      </c>
      <c r="Q1863" s="1">
        <f>SUMIF('I have a blue banner'!A$2:A$2000,D1863,'I have a blue banner'!L$2:L$2000)</f>
        <v>0</v>
      </c>
      <c r="R1863" s="1">
        <f>SUMIF('I have a blue banner'!A$2:A$2000,F1863,'I have a blue banner'!L$2:L$2000)</f>
        <v>0</v>
      </c>
      <c r="S1863" s="1">
        <f>SUMIF('I have a blue banner'!A$2:A$2000,I1863,'I have a blue banner'!L$2:L$2000)</f>
        <v>0</v>
      </c>
      <c r="T1863" s="1">
        <f>SUMIF('I wanna go biking'!A$2:A$1000,D1863,'I wanna go biking'!D$2:D$2000)</f>
        <v>0</v>
      </c>
      <c r="U1863" s="1">
        <f>SUMIF('I wanna go biking'!A$2:A$2000,F1863,'I wanna go biking'!D$2:D$2000)</f>
        <v>0</v>
      </c>
      <c r="V1863" s="1">
        <f>SUMIF('I wanna go biking'!A$2:A$2000,H1863,'I wanna go biking'!D$2:D$2000)</f>
        <v>0</v>
      </c>
      <c r="W1863">
        <f t="shared" si="323"/>
        <v>0</v>
      </c>
      <c r="X1863">
        <f t="shared" si="324"/>
        <v>0</v>
      </c>
      <c r="Y1863">
        <f t="shared" si="325"/>
        <v>0</v>
      </c>
      <c r="Z1863">
        <f t="shared" si="326"/>
        <v>0</v>
      </c>
      <c r="AA1863">
        <f t="shared" si="327"/>
        <v>0</v>
      </c>
      <c r="AB1863">
        <f t="shared" si="328"/>
        <v>0</v>
      </c>
      <c r="AC1863" s="25">
        <f t="shared" si="329"/>
        <v>0</v>
      </c>
    </row>
    <row r="1864" spans="1:29">
      <c r="A1864">
        <f>'Data Entry'!A1865</f>
        <v>0</v>
      </c>
      <c r="B1864">
        <f>'Data Entry'!B1865</f>
        <v>0</v>
      </c>
      <c r="C1864">
        <f>'Data Entry'!C1865</f>
        <v>0</v>
      </c>
      <c r="D1864">
        <f>'Data Entry'!M1865</f>
        <v>0</v>
      </c>
      <c r="E1864">
        <f>'Data Entry'!N1865</f>
        <v>0</v>
      </c>
      <c r="F1864">
        <f>'Data Entry'!O1865</f>
        <v>0</v>
      </c>
      <c r="G1864">
        <f>'Data Entry'!P1865</f>
        <v>0</v>
      </c>
      <c r="H1864">
        <f>'Data Entry'!Q1865</f>
        <v>0</v>
      </c>
      <c r="I1864">
        <f>'Data Entry'!R1865</f>
        <v>0</v>
      </c>
      <c r="J1864">
        <f t="shared" si="319"/>
        <v>0</v>
      </c>
      <c r="K1864" s="1">
        <f>SUMIFS('I want to cry'!C$2:C$2000,'I want to cry'!$A$2:$A$2000,$B1864,'I want to cry'!$B$2:$B$2000,$C1864)</f>
        <v>0</v>
      </c>
      <c r="L1864" s="1">
        <f>SUMIFS('I want to cry'!D$2:D$2000,'I want to cry'!$A$2:$A$2000,$B1864,'I want to cry'!$B$2:$B$2000,$C1864)</f>
        <v>0</v>
      </c>
      <c r="M1864" s="1">
        <f>SUMIFS('I want to cry'!E$2:E$2000,'I want to cry'!$A$2:$A$2000,$B1864,'I want to cry'!$B$2:$B$2000,$C1864)</f>
        <v>0</v>
      </c>
      <c r="N1864" s="1">
        <f t="shared" si="320"/>
        <v>0</v>
      </c>
      <c r="O1864" s="1">
        <f t="shared" si="321"/>
        <v>0</v>
      </c>
      <c r="P1864" s="1">
        <f t="shared" si="322"/>
        <v>0</v>
      </c>
      <c r="Q1864" s="1">
        <f>SUMIF('I have a blue banner'!A$2:A$2000,D1864,'I have a blue banner'!L$2:L$2000)</f>
        <v>0</v>
      </c>
      <c r="R1864" s="1">
        <f>SUMIF('I have a blue banner'!A$2:A$2000,F1864,'I have a blue banner'!L$2:L$2000)</f>
        <v>0</v>
      </c>
      <c r="S1864" s="1">
        <f>SUMIF('I have a blue banner'!A$2:A$2000,I1864,'I have a blue banner'!L$2:L$2000)</f>
        <v>0</v>
      </c>
      <c r="T1864" s="1">
        <f>SUMIF('I wanna go biking'!A$2:A$1000,D1864,'I wanna go biking'!D$2:D$2000)</f>
        <v>0</v>
      </c>
      <c r="U1864" s="1">
        <f>SUMIF('I wanna go biking'!A$2:A$2000,F1864,'I wanna go biking'!D$2:D$2000)</f>
        <v>0</v>
      </c>
      <c r="V1864" s="1">
        <f>SUMIF('I wanna go biking'!A$2:A$2000,H1864,'I wanna go biking'!D$2:D$2000)</f>
        <v>0</v>
      </c>
      <c r="W1864">
        <f t="shared" si="323"/>
        <v>0</v>
      </c>
      <c r="X1864">
        <f t="shared" si="324"/>
        <v>0</v>
      </c>
      <c r="Y1864">
        <f t="shared" si="325"/>
        <v>0</v>
      </c>
      <c r="Z1864">
        <f t="shared" si="326"/>
        <v>0</v>
      </c>
      <c r="AA1864">
        <f t="shared" si="327"/>
        <v>0</v>
      </c>
      <c r="AB1864">
        <f t="shared" si="328"/>
        <v>0</v>
      </c>
      <c r="AC1864" s="25">
        <f t="shared" si="329"/>
        <v>0</v>
      </c>
    </row>
    <row r="1865" spans="1:29">
      <c r="A1865">
        <f>'Data Entry'!A1866</f>
        <v>0</v>
      </c>
      <c r="B1865">
        <f>'Data Entry'!B1866</f>
        <v>0</v>
      </c>
      <c r="C1865">
        <f>'Data Entry'!C1866</f>
        <v>0</v>
      </c>
      <c r="D1865">
        <f>'Data Entry'!M1866</f>
        <v>0</v>
      </c>
      <c r="E1865">
        <f>'Data Entry'!N1866</f>
        <v>0</v>
      </c>
      <c r="F1865">
        <f>'Data Entry'!O1866</f>
        <v>0</v>
      </c>
      <c r="G1865">
        <f>'Data Entry'!P1866</f>
        <v>0</v>
      </c>
      <c r="H1865">
        <f>'Data Entry'!Q1866</f>
        <v>0</v>
      </c>
      <c r="I1865">
        <f>'Data Entry'!R1866</f>
        <v>0</v>
      </c>
      <c r="J1865">
        <f t="shared" si="319"/>
        <v>0</v>
      </c>
      <c r="K1865" s="1">
        <f>SUMIFS('I want to cry'!C$2:C$2000,'I want to cry'!$A$2:$A$2000,$B1865,'I want to cry'!$B$2:$B$2000,$C1865)</f>
        <v>0</v>
      </c>
      <c r="L1865" s="1">
        <f>SUMIFS('I want to cry'!D$2:D$2000,'I want to cry'!$A$2:$A$2000,$B1865,'I want to cry'!$B$2:$B$2000,$C1865)</f>
        <v>0</v>
      </c>
      <c r="M1865" s="1">
        <f>SUMIFS('I want to cry'!E$2:E$2000,'I want to cry'!$A$2:$A$2000,$B1865,'I want to cry'!$B$2:$B$2000,$C1865)</f>
        <v>0</v>
      </c>
      <c r="N1865" s="1">
        <f t="shared" si="320"/>
        <v>0</v>
      </c>
      <c r="O1865" s="1">
        <f t="shared" si="321"/>
        <v>0</v>
      </c>
      <c r="P1865" s="1">
        <f t="shared" si="322"/>
        <v>0</v>
      </c>
      <c r="Q1865" s="1">
        <f>SUMIF('I have a blue banner'!A$2:A$2000,D1865,'I have a blue banner'!L$2:L$2000)</f>
        <v>0</v>
      </c>
      <c r="R1865" s="1">
        <f>SUMIF('I have a blue banner'!A$2:A$2000,F1865,'I have a blue banner'!L$2:L$2000)</f>
        <v>0</v>
      </c>
      <c r="S1865" s="1">
        <f>SUMIF('I have a blue banner'!A$2:A$2000,I1865,'I have a blue banner'!L$2:L$2000)</f>
        <v>0</v>
      </c>
      <c r="T1865" s="1">
        <f>SUMIF('I wanna go biking'!A$2:A$1000,D1865,'I wanna go biking'!D$2:D$2000)</f>
        <v>0</v>
      </c>
      <c r="U1865" s="1">
        <f>SUMIF('I wanna go biking'!A$2:A$2000,F1865,'I wanna go biking'!D$2:D$2000)</f>
        <v>0</v>
      </c>
      <c r="V1865" s="1">
        <f>SUMIF('I wanna go biking'!A$2:A$2000,H1865,'I wanna go biking'!D$2:D$2000)</f>
        <v>0</v>
      </c>
      <c r="W1865">
        <f t="shared" si="323"/>
        <v>0</v>
      </c>
      <c r="X1865">
        <f t="shared" si="324"/>
        <v>0</v>
      </c>
      <c r="Y1865">
        <f t="shared" si="325"/>
        <v>0</v>
      </c>
      <c r="Z1865">
        <f t="shared" si="326"/>
        <v>0</v>
      </c>
      <c r="AA1865">
        <f t="shared" si="327"/>
        <v>0</v>
      </c>
      <c r="AB1865">
        <f t="shared" si="328"/>
        <v>0</v>
      </c>
      <c r="AC1865" s="25">
        <f t="shared" si="329"/>
        <v>0</v>
      </c>
    </row>
    <row r="1866" spans="1:29">
      <c r="A1866">
        <f>'Data Entry'!A1867</f>
        <v>0</v>
      </c>
      <c r="B1866">
        <f>'Data Entry'!B1867</f>
        <v>0</v>
      </c>
      <c r="C1866">
        <f>'Data Entry'!C1867</f>
        <v>0</v>
      </c>
      <c r="D1866">
        <f>'Data Entry'!M1867</f>
        <v>0</v>
      </c>
      <c r="E1866">
        <f>'Data Entry'!N1867</f>
        <v>0</v>
      </c>
      <c r="F1866">
        <f>'Data Entry'!O1867</f>
        <v>0</v>
      </c>
      <c r="G1866">
        <f>'Data Entry'!P1867</f>
        <v>0</v>
      </c>
      <c r="H1866">
        <f>'Data Entry'!Q1867</f>
        <v>0</v>
      </c>
      <c r="I1866">
        <f>'Data Entry'!R1867</f>
        <v>0</v>
      </c>
      <c r="J1866">
        <f t="shared" si="319"/>
        <v>0</v>
      </c>
      <c r="K1866" s="1">
        <f>SUMIFS('I want to cry'!C$2:C$2000,'I want to cry'!$A$2:$A$2000,$B1866,'I want to cry'!$B$2:$B$2000,$C1866)</f>
        <v>0</v>
      </c>
      <c r="L1866" s="1">
        <f>SUMIFS('I want to cry'!D$2:D$2000,'I want to cry'!$A$2:$A$2000,$B1866,'I want to cry'!$B$2:$B$2000,$C1866)</f>
        <v>0</v>
      </c>
      <c r="M1866" s="1">
        <f>SUMIFS('I want to cry'!E$2:E$2000,'I want to cry'!$A$2:$A$2000,$B1866,'I want to cry'!$B$2:$B$2000,$C1866)</f>
        <v>0</v>
      </c>
      <c r="N1866" s="1">
        <f t="shared" si="320"/>
        <v>0</v>
      </c>
      <c r="O1866" s="1">
        <f t="shared" si="321"/>
        <v>0</v>
      </c>
      <c r="P1866" s="1">
        <f t="shared" si="322"/>
        <v>0</v>
      </c>
      <c r="Q1866" s="1">
        <f>SUMIF('I have a blue banner'!A$2:A$2000,D1866,'I have a blue banner'!L$2:L$2000)</f>
        <v>0</v>
      </c>
      <c r="R1866" s="1">
        <f>SUMIF('I have a blue banner'!A$2:A$2000,F1866,'I have a blue banner'!L$2:L$2000)</f>
        <v>0</v>
      </c>
      <c r="S1866" s="1">
        <f>SUMIF('I have a blue banner'!A$2:A$2000,I1866,'I have a blue banner'!L$2:L$2000)</f>
        <v>0</v>
      </c>
      <c r="T1866" s="1">
        <f>SUMIF('I wanna go biking'!A$2:A$1000,D1866,'I wanna go biking'!D$2:D$2000)</f>
        <v>0</v>
      </c>
      <c r="U1866" s="1">
        <f>SUMIF('I wanna go biking'!A$2:A$2000,F1866,'I wanna go biking'!D$2:D$2000)</f>
        <v>0</v>
      </c>
      <c r="V1866" s="1">
        <f>SUMIF('I wanna go biking'!A$2:A$2000,H1866,'I wanna go biking'!D$2:D$2000)</f>
        <v>0</v>
      </c>
      <c r="W1866">
        <f t="shared" si="323"/>
        <v>0</v>
      </c>
      <c r="X1866">
        <f t="shared" si="324"/>
        <v>0</v>
      </c>
      <c r="Y1866">
        <f t="shared" si="325"/>
        <v>0</v>
      </c>
      <c r="Z1866">
        <f t="shared" si="326"/>
        <v>0</v>
      </c>
      <c r="AA1866">
        <f t="shared" si="327"/>
        <v>0</v>
      </c>
      <c r="AB1866">
        <f t="shared" si="328"/>
        <v>0</v>
      </c>
      <c r="AC1866" s="25">
        <f t="shared" si="329"/>
        <v>0</v>
      </c>
    </row>
    <row r="1867" spans="1:29">
      <c r="A1867">
        <f>'Data Entry'!A1868</f>
        <v>0</v>
      </c>
      <c r="B1867">
        <f>'Data Entry'!B1868</f>
        <v>0</v>
      </c>
      <c r="C1867">
        <f>'Data Entry'!C1868</f>
        <v>0</v>
      </c>
      <c r="D1867">
        <f>'Data Entry'!M1868</f>
        <v>0</v>
      </c>
      <c r="E1867">
        <f>'Data Entry'!N1868</f>
        <v>0</v>
      </c>
      <c r="F1867">
        <f>'Data Entry'!O1868</f>
        <v>0</v>
      </c>
      <c r="G1867">
        <f>'Data Entry'!P1868</f>
        <v>0</v>
      </c>
      <c r="H1867">
        <f>'Data Entry'!Q1868</f>
        <v>0</v>
      </c>
      <c r="I1867">
        <f>'Data Entry'!R1868</f>
        <v>0</v>
      </c>
      <c r="J1867">
        <f t="shared" si="319"/>
        <v>0</v>
      </c>
      <c r="K1867" s="1">
        <f>SUMIFS('I want to cry'!C$2:C$2000,'I want to cry'!$A$2:$A$2000,$B1867,'I want to cry'!$B$2:$B$2000,$C1867)</f>
        <v>0</v>
      </c>
      <c r="L1867" s="1">
        <f>SUMIFS('I want to cry'!D$2:D$2000,'I want to cry'!$A$2:$A$2000,$B1867,'I want to cry'!$B$2:$B$2000,$C1867)</f>
        <v>0</v>
      </c>
      <c r="M1867" s="1">
        <f>SUMIFS('I want to cry'!E$2:E$2000,'I want to cry'!$A$2:$A$2000,$B1867,'I want to cry'!$B$2:$B$2000,$C1867)</f>
        <v>0</v>
      </c>
      <c r="N1867" s="1">
        <f t="shared" si="320"/>
        <v>0</v>
      </c>
      <c r="O1867" s="1">
        <f t="shared" si="321"/>
        <v>0</v>
      </c>
      <c r="P1867" s="1">
        <f t="shared" si="322"/>
        <v>0</v>
      </c>
      <c r="Q1867" s="1">
        <f>SUMIF('I have a blue banner'!A$2:A$2000,D1867,'I have a blue banner'!L$2:L$2000)</f>
        <v>0</v>
      </c>
      <c r="R1867" s="1">
        <f>SUMIF('I have a blue banner'!A$2:A$2000,F1867,'I have a blue banner'!L$2:L$2000)</f>
        <v>0</v>
      </c>
      <c r="S1867" s="1">
        <f>SUMIF('I have a blue banner'!A$2:A$2000,I1867,'I have a blue banner'!L$2:L$2000)</f>
        <v>0</v>
      </c>
      <c r="T1867" s="1">
        <f>SUMIF('I wanna go biking'!A$2:A$1000,D1867,'I wanna go biking'!D$2:D$2000)</f>
        <v>0</v>
      </c>
      <c r="U1867" s="1">
        <f>SUMIF('I wanna go biking'!A$2:A$2000,F1867,'I wanna go biking'!D$2:D$2000)</f>
        <v>0</v>
      </c>
      <c r="V1867" s="1">
        <f>SUMIF('I wanna go biking'!A$2:A$2000,H1867,'I wanna go biking'!D$2:D$2000)</f>
        <v>0</v>
      </c>
      <c r="W1867">
        <f t="shared" si="323"/>
        <v>0</v>
      </c>
      <c r="X1867">
        <f t="shared" si="324"/>
        <v>0</v>
      </c>
      <c r="Y1867">
        <f t="shared" si="325"/>
        <v>0</v>
      </c>
      <c r="Z1867">
        <f t="shared" si="326"/>
        <v>0</v>
      </c>
      <c r="AA1867">
        <f t="shared" si="327"/>
        <v>0</v>
      </c>
      <c r="AB1867">
        <f t="shared" si="328"/>
        <v>0</v>
      </c>
      <c r="AC1867" s="25">
        <f t="shared" si="329"/>
        <v>0</v>
      </c>
    </row>
    <row r="1868" spans="1:29">
      <c r="A1868">
        <f>'Data Entry'!A1869</f>
        <v>0</v>
      </c>
      <c r="B1868">
        <f>'Data Entry'!B1869</f>
        <v>0</v>
      </c>
      <c r="C1868">
        <f>'Data Entry'!C1869</f>
        <v>0</v>
      </c>
      <c r="D1868">
        <f>'Data Entry'!M1869</f>
        <v>0</v>
      </c>
      <c r="E1868">
        <f>'Data Entry'!N1869</f>
        <v>0</v>
      </c>
      <c r="F1868">
        <f>'Data Entry'!O1869</f>
        <v>0</v>
      </c>
      <c r="G1868">
        <f>'Data Entry'!P1869</f>
        <v>0</v>
      </c>
      <c r="H1868">
        <f>'Data Entry'!Q1869</f>
        <v>0</v>
      </c>
      <c r="I1868">
        <f>'Data Entry'!R1869</f>
        <v>0</v>
      </c>
      <c r="J1868">
        <f t="shared" si="319"/>
        <v>0</v>
      </c>
      <c r="K1868" s="1">
        <f>SUMIFS('I want to cry'!C$2:C$2000,'I want to cry'!$A$2:$A$2000,$B1868,'I want to cry'!$B$2:$B$2000,$C1868)</f>
        <v>0</v>
      </c>
      <c r="L1868" s="1">
        <f>SUMIFS('I want to cry'!D$2:D$2000,'I want to cry'!$A$2:$A$2000,$B1868,'I want to cry'!$B$2:$B$2000,$C1868)</f>
        <v>0</v>
      </c>
      <c r="M1868" s="1">
        <f>SUMIFS('I want to cry'!E$2:E$2000,'I want to cry'!$A$2:$A$2000,$B1868,'I want to cry'!$B$2:$B$2000,$C1868)</f>
        <v>0</v>
      </c>
      <c r="N1868" s="1">
        <f t="shared" si="320"/>
        <v>0</v>
      </c>
      <c r="O1868" s="1">
        <f t="shared" si="321"/>
        <v>0</v>
      </c>
      <c r="P1868" s="1">
        <f t="shared" si="322"/>
        <v>0</v>
      </c>
      <c r="Q1868" s="1">
        <f>SUMIF('I have a blue banner'!A$2:A$2000,D1868,'I have a blue banner'!L$2:L$2000)</f>
        <v>0</v>
      </c>
      <c r="R1868" s="1">
        <f>SUMIF('I have a blue banner'!A$2:A$2000,F1868,'I have a blue banner'!L$2:L$2000)</f>
        <v>0</v>
      </c>
      <c r="S1868" s="1">
        <f>SUMIF('I have a blue banner'!A$2:A$2000,I1868,'I have a blue banner'!L$2:L$2000)</f>
        <v>0</v>
      </c>
      <c r="T1868" s="1">
        <f>SUMIF('I wanna go biking'!A$2:A$1000,D1868,'I wanna go biking'!D$2:D$2000)</f>
        <v>0</v>
      </c>
      <c r="U1868" s="1">
        <f>SUMIF('I wanna go biking'!A$2:A$2000,F1868,'I wanna go biking'!D$2:D$2000)</f>
        <v>0</v>
      </c>
      <c r="V1868" s="1">
        <f>SUMIF('I wanna go biking'!A$2:A$2000,H1868,'I wanna go biking'!D$2:D$2000)</f>
        <v>0</v>
      </c>
      <c r="W1868">
        <f t="shared" si="323"/>
        <v>0</v>
      </c>
      <c r="X1868">
        <f t="shared" si="324"/>
        <v>0</v>
      </c>
      <c r="Y1868">
        <f t="shared" si="325"/>
        <v>0</v>
      </c>
      <c r="Z1868">
        <f t="shared" si="326"/>
        <v>0</v>
      </c>
      <c r="AA1868">
        <f t="shared" si="327"/>
        <v>0</v>
      </c>
      <c r="AB1868">
        <f t="shared" si="328"/>
        <v>0</v>
      </c>
      <c r="AC1868" s="25">
        <f t="shared" si="329"/>
        <v>0</v>
      </c>
    </row>
    <row r="1869" spans="1:29">
      <c r="A1869">
        <f>'Data Entry'!A1870</f>
        <v>0</v>
      </c>
      <c r="B1869">
        <f>'Data Entry'!B1870</f>
        <v>0</v>
      </c>
      <c r="C1869">
        <f>'Data Entry'!C1870</f>
        <v>0</v>
      </c>
      <c r="D1869">
        <f>'Data Entry'!M1870</f>
        <v>0</v>
      </c>
      <c r="E1869">
        <f>'Data Entry'!N1870</f>
        <v>0</v>
      </c>
      <c r="F1869">
        <f>'Data Entry'!O1870</f>
        <v>0</v>
      </c>
      <c r="G1869">
        <f>'Data Entry'!P1870</f>
        <v>0</v>
      </c>
      <c r="H1869">
        <f>'Data Entry'!Q1870</f>
        <v>0</v>
      </c>
      <c r="I1869">
        <f>'Data Entry'!R1870</f>
        <v>0</v>
      </c>
      <c r="J1869">
        <f t="shared" si="319"/>
        <v>0</v>
      </c>
      <c r="K1869" s="1">
        <f>SUMIFS('I want to cry'!C$2:C$2000,'I want to cry'!$A$2:$A$2000,$B1869,'I want to cry'!$B$2:$B$2000,$C1869)</f>
        <v>0</v>
      </c>
      <c r="L1869" s="1">
        <f>SUMIFS('I want to cry'!D$2:D$2000,'I want to cry'!$A$2:$A$2000,$B1869,'I want to cry'!$B$2:$B$2000,$C1869)</f>
        <v>0</v>
      </c>
      <c r="M1869" s="1">
        <f>SUMIFS('I want to cry'!E$2:E$2000,'I want to cry'!$A$2:$A$2000,$B1869,'I want to cry'!$B$2:$B$2000,$C1869)</f>
        <v>0</v>
      </c>
      <c r="N1869" s="1">
        <f t="shared" si="320"/>
        <v>0</v>
      </c>
      <c r="O1869" s="1">
        <f t="shared" si="321"/>
        <v>0</v>
      </c>
      <c r="P1869" s="1">
        <f t="shared" si="322"/>
        <v>0</v>
      </c>
      <c r="Q1869" s="1">
        <f>SUMIF('I have a blue banner'!A$2:A$2000,D1869,'I have a blue banner'!L$2:L$2000)</f>
        <v>0</v>
      </c>
      <c r="R1869" s="1">
        <f>SUMIF('I have a blue banner'!A$2:A$2000,F1869,'I have a blue banner'!L$2:L$2000)</f>
        <v>0</v>
      </c>
      <c r="S1869" s="1">
        <f>SUMIF('I have a blue banner'!A$2:A$2000,I1869,'I have a blue banner'!L$2:L$2000)</f>
        <v>0</v>
      </c>
      <c r="T1869" s="1">
        <f>SUMIF('I wanna go biking'!A$2:A$1000,D1869,'I wanna go biking'!D$2:D$2000)</f>
        <v>0</v>
      </c>
      <c r="U1869" s="1">
        <f>SUMIF('I wanna go biking'!A$2:A$2000,F1869,'I wanna go biking'!D$2:D$2000)</f>
        <v>0</v>
      </c>
      <c r="V1869" s="1">
        <f>SUMIF('I wanna go biking'!A$2:A$2000,H1869,'I wanna go biking'!D$2:D$2000)</f>
        <v>0</v>
      </c>
      <c r="W1869">
        <f t="shared" si="323"/>
        <v>0</v>
      </c>
      <c r="X1869">
        <f t="shared" si="324"/>
        <v>0</v>
      </c>
      <c r="Y1869">
        <f t="shared" si="325"/>
        <v>0</v>
      </c>
      <c r="Z1869">
        <f t="shared" si="326"/>
        <v>0</v>
      </c>
      <c r="AA1869">
        <f t="shared" si="327"/>
        <v>0</v>
      </c>
      <c r="AB1869">
        <f t="shared" si="328"/>
        <v>0</v>
      </c>
      <c r="AC1869" s="25">
        <f t="shared" si="329"/>
        <v>0</v>
      </c>
    </row>
    <row r="1870" spans="1:29">
      <c r="A1870">
        <f>'Data Entry'!A1871</f>
        <v>0</v>
      </c>
      <c r="B1870">
        <f>'Data Entry'!B1871</f>
        <v>0</v>
      </c>
      <c r="C1870">
        <f>'Data Entry'!C1871</f>
        <v>0</v>
      </c>
      <c r="D1870">
        <f>'Data Entry'!M1871</f>
        <v>0</v>
      </c>
      <c r="E1870">
        <f>'Data Entry'!N1871</f>
        <v>0</v>
      </c>
      <c r="F1870">
        <f>'Data Entry'!O1871</f>
        <v>0</v>
      </c>
      <c r="G1870">
        <f>'Data Entry'!P1871</f>
        <v>0</v>
      </c>
      <c r="H1870">
        <f>'Data Entry'!Q1871</f>
        <v>0</v>
      </c>
      <c r="I1870">
        <f>'Data Entry'!R1871</f>
        <v>0</v>
      </c>
      <c r="J1870">
        <f t="shared" si="319"/>
        <v>0</v>
      </c>
      <c r="K1870" s="1">
        <f>SUMIFS('I want to cry'!C$2:C$2000,'I want to cry'!$A$2:$A$2000,$B1870,'I want to cry'!$B$2:$B$2000,$C1870)</f>
        <v>0</v>
      </c>
      <c r="L1870" s="1">
        <f>SUMIFS('I want to cry'!D$2:D$2000,'I want to cry'!$A$2:$A$2000,$B1870,'I want to cry'!$B$2:$B$2000,$C1870)</f>
        <v>0</v>
      </c>
      <c r="M1870" s="1">
        <f>SUMIFS('I want to cry'!E$2:E$2000,'I want to cry'!$A$2:$A$2000,$B1870,'I want to cry'!$B$2:$B$2000,$C1870)</f>
        <v>0</v>
      </c>
      <c r="N1870" s="1">
        <f t="shared" si="320"/>
        <v>0</v>
      </c>
      <c r="O1870" s="1">
        <f t="shared" si="321"/>
        <v>0</v>
      </c>
      <c r="P1870" s="1">
        <f t="shared" si="322"/>
        <v>0</v>
      </c>
      <c r="Q1870" s="1">
        <f>SUMIF('I have a blue banner'!A$2:A$2000,D1870,'I have a blue banner'!L$2:L$2000)</f>
        <v>0</v>
      </c>
      <c r="R1870" s="1">
        <f>SUMIF('I have a blue banner'!A$2:A$2000,F1870,'I have a blue banner'!L$2:L$2000)</f>
        <v>0</v>
      </c>
      <c r="S1870" s="1">
        <f>SUMIF('I have a blue banner'!A$2:A$2000,I1870,'I have a blue banner'!L$2:L$2000)</f>
        <v>0</v>
      </c>
      <c r="T1870" s="1">
        <f>SUMIF('I wanna go biking'!A$2:A$1000,D1870,'I wanna go biking'!D$2:D$2000)</f>
        <v>0</v>
      </c>
      <c r="U1870" s="1">
        <f>SUMIF('I wanna go biking'!A$2:A$2000,F1870,'I wanna go biking'!D$2:D$2000)</f>
        <v>0</v>
      </c>
      <c r="V1870" s="1">
        <f>SUMIF('I wanna go biking'!A$2:A$2000,H1870,'I wanna go biking'!D$2:D$2000)</f>
        <v>0</v>
      </c>
      <c r="W1870">
        <f t="shared" si="323"/>
        <v>0</v>
      </c>
      <c r="X1870">
        <f t="shared" si="324"/>
        <v>0</v>
      </c>
      <c r="Y1870">
        <f t="shared" si="325"/>
        <v>0</v>
      </c>
      <c r="Z1870">
        <f t="shared" si="326"/>
        <v>0</v>
      </c>
      <c r="AA1870">
        <f t="shared" si="327"/>
        <v>0</v>
      </c>
      <c r="AB1870">
        <f t="shared" si="328"/>
        <v>0</v>
      </c>
      <c r="AC1870" s="25">
        <f t="shared" si="329"/>
        <v>0</v>
      </c>
    </row>
    <row r="1871" spans="1:29">
      <c r="A1871">
        <f>'Data Entry'!A1872</f>
        <v>0</v>
      </c>
      <c r="B1871">
        <f>'Data Entry'!B1872</f>
        <v>0</v>
      </c>
      <c r="C1871">
        <f>'Data Entry'!C1872</f>
        <v>0</v>
      </c>
      <c r="D1871">
        <f>'Data Entry'!M1872</f>
        <v>0</v>
      </c>
      <c r="E1871">
        <f>'Data Entry'!N1872</f>
        <v>0</v>
      </c>
      <c r="F1871">
        <f>'Data Entry'!O1872</f>
        <v>0</v>
      </c>
      <c r="G1871">
        <f>'Data Entry'!P1872</f>
        <v>0</v>
      </c>
      <c r="H1871">
        <f>'Data Entry'!Q1872</f>
        <v>0</v>
      </c>
      <c r="I1871">
        <f>'Data Entry'!R1872</f>
        <v>0</v>
      </c>
      <c r="J1871">
        <f t="shared" si="319"/>
        <v>0</v>
      </c>
      <c r="K1871" s="1">
        <f>SUMIFS('I want to cry'!C$2:C$2000,'I want to cry'!$A$2:$A$2000,$B1871,'I want to cry'!$B$2:$B$2000,$C1871)</f>
        <v>0</v>
      </c>
      <c r="L1871" s="1">
        <f>SUMIFS('I want to cry'!D$2:D$2000,'I want to cry'!$A$2:$A$2000,$B1871,'I want to cry'!$B$2:$B$2000,$C1871)</f>
        <v>0</v>
      </c>
      <c r="M1871" s="1">
        <f>SUMIFS('I want to cry'!E$2:E$2000,'I want to cry'!$A$2:$A$2000,$B1871,'I want to cry'!$B$2:$B$2000,$C1871)</f>
        <v>0</v>
      </c>
      <c r="N1871" s="1">
        <f t="shared" si="320"/>
        <v>0</v>
      </c>
      <c r="O1871" s="1">
        <f t="shared" si="321"/>
        <v>0</v>
      </c>
      <c r="P1871" s="1">
        <f t="shared" si="322"/>
        <v>0</v>
      </c>
      <c r="Q1871" s="1">
        <f>SUMIF('I have a blue banner'!A$2:A$2000,D1871,'I have a blue banner'!L$2:L$2000)</f>
        <v>0</v>
      </c>
      <c r="R1871" s="1">
        <f>SUMIF('I have a blue banner'!A$2:A$2000,F1871,'I have a blue banner'!L$2:L$2000)</f>
        <v>0</v>
      </c>
      <c r="S1871" s="1">
        <f>SUMIF('I have a blue banner'!A$2:A$2000,I1871,'I have a blue banner'!L$2:L$2000)</f>
        <v>0</v>
      </c>
      <c r="T1871" s="1">
        <f>SUMIF('I wanna go biking'!A$2:A$1000,D1871,'I wanna go biking'!D$2:D$2000)</f>
        <v>0</v>
      </c>
      <c r="U1871" s="1">
        <f>SUMIF('I wanna go biking'!A$2:A$2000,F1871,'I wanna go biking'!D$2:D$2000)</f>
        <v>0</v>
      </c>
      <c r="V1871" s="1">
        <f>SUMIF('I wanna go biking'!A$2:A$2000,H1871,'I wanna go biking'!D$2:D$2000)</f>
        <v>0</v>
      </c>
      <c r="W1871">
        <f t="shared" si="323"/>
        <v>0</v>
      </c>
      <c r="X1871">
        <f t="shared" si="324"/>
        <v>0</v>
      </c>
      <c r="Y1871">
        <f t="shared" si="325"/>
        <v>0</v>
      </c>
      <c r="Z1871">
        <f t="shared" si="326"/>
        <v>0</v>
      </c>
      <c r="AA1871">
        <f t="shared" si="327"/>
        <v>0</v>
      </c>
      <c r="AB1871">
        <f t="shared" si="328"/>
        <v>0</v>
      </c>
      <c r="AC1871" s="25">
        <f t="shared" si="329"/>
        <v>0</v>
      </c>
    </row>
    <row r="1872" spans="1:29">
      <c r="A1872">
        <f>'Data Entry'!A1873</f>
        <v>0</v>
      </c>
      <c r="B1872">
        <f>'Data Entry'!B1873</f>
        <v>0</v>
      </c>
      <c r="C1872">
        <f>'Data Entry'!C1873</f>
        <v>0</v>
      </c>
      <c r="D1872">
        <f>'Data Entry'!M1873</f>
        <v>0</v>
      </c>
      <c r="E1872">
        <f>'Data Entry'!N1873</f>
        <v>0</v>
      </c>
      <c r="F1872">
        <f>'Data Entry'!O1873</f>
        <v>0</v>
      </c>
      <c r="G1872">
        <f>'Data Entry'!P1873</f>
        <v>0</v>
      </c>
      <c r="H1872">
        <f>'Data Entry'!Q1873</f>
        <v>0</v>
      </c>
      <c r="I1872">
        <f>'Data Entry'!R1873</f>
        <v>0</v>
      </c>
      <c r="J1872">
        <f t="shared" si="319"/>
        <v>0</v>
      </c>
      <c r="K1872" s="1">
        <f>SUMIFS('I want to cry'!C$2:C$2000,'I want to cry'!$A$2:$A$2000,$B1872,'I want to cry'!$B$2:$B$2000,$C1872)</f>
        <v>0</v>
      </c>
      <c r="L1872" s="1">
        <f>SUMIFS('I want to cry'!D$2:D$2000,'I want to cry'!$A$2:$A$2000,$B1872,'I want to cry'!$B$2:$B$2000,$C1872)</f>
        <v>0</v>
      </c>
      <c r="M1872" s="1">
        <f>SUMIFS('I want to cry'!E$2:E$2000,'I want to cry'!$A$2:$A$2000,$B1872,'I want to cry'!$B$2:$B$2000,$C1872)</f>
        <v>0</v>
      </c>
      <c r="N1872" s="1">
        <f t="shared" si="320"/>
        <v>0</v>
      </c>
      <c r="O1872" s="1">
        <f t="shared" si="321"/>
        <v>0</v>
      </c>
      <c r="P1872" s="1">
        <f t="shared" si="322"/>
        <v>0</v>
      </c>
      <c r="Q1872" s="1">
        <f>SUMIF('I have a blue banner'!A$2:A$2000,D1872,'I have a blue banner'!L$2:L$2000)</f>
        <v>0</v>
      </c>
      <c r="R1872" s="1">
        <f>SUMIF('I have a blue banner'!A$2:A$2000,F1872,'I have a blue banner'!L$2:L$2000)</f>
        <v>0</v>
      </c>
      <c r="S1872" s="1">
        <f>SUMIF('I have a blue banner'!A$2:A$2000,I1872,'I have a blue banner'!L$2:L$2000)</f>
        <v>0</v>
      </c>
      <c r="T1872" s="1">
        <f>SUMIF('I wanna go biking'!A$2:A$1000,D1872,'I wanna go biking'!D$2:D$2000)</f>
        <v>0</v>
      </c>
      <c r="U1872" s="1">
        <f>SUMIF('I wanna go biking'!A$2:A$2000,F1872,'I wanna go biking'!D$2:D$2000)</f>
        <v>0</v>
      </c>
      <c r="V1872" s="1">
        <f>SUMIF('I wanna go biking'!A$2:A$2000,H1872,'I wanna go biking'!D$2:D$2000)</f>
        <v>0</v>
      </c>
      <c r="W1872">
        <f t="shared" si="323"/>
        <v>0</v>
      </c>
      <c r="X1872">
        <f t="shared" si="324"/>
        <v>0</v>
      </c>
      <c r="Y1872">
        <f t="shared" si="325"/>
        <v>0</v>
      </c>
      <c r="Z1872">
        <f t="shared" si="326"/>
        <v>0</v>
      </c>
      <c r="AA1872">
        <f t="shared" si="327"/>
        <v>0</v>
      </c>
      <c r="AB1872">
        <f t="shared" si="328"/>
        <v>0</v>
      </c>
      <c r="AC1872" s="25">
        <f t="shared" si="329"/>
        <v>0</v>
      </c>
    </row>
    <row r="1873" spans="1:29">
      <c r="A1873">
        <f>'Data Entry'!A1874</f>
        <v>0</v>
      </c>
      <c r="B1873">
        <f>'Data Entry'!B1874</f>
        <v>0</v>
      </c>
      <c r="C1873">
        <f>'Data Entry'!C1874</f>
        <v>0</v>
      </c>
      <c r="D1873">
        <f>'Data Entry'!M1874</f>
        <v>0</v>
      </c>
      <c r="E1873">
        <f>'Data Entry'!N1874</f>
        <v>0</v>
      </c>
      <c r="F1873">
        <f>'Data Entry'!O1874</f>
        <v>0</v>
      </c>
      <c r="G1873">
        <f>'Data Entry'!P1874</f>
        <v>0</v>
      </c>
      <c r="H1873">
        <f>'Data Entry'!Q1874</f>
        <v>0</v>
      </c>
      <c r="I1873">
        <f>'Data Entry'!R1874</f>
        <v>0</v>
      </c>
      <c r="J1873">
        <f t="shared" si="319"/>
        <v>0</v>
      </c>
      <c r="K1873" s="1">
        <f>SUMIFS('I want to cry'!C$2:C$2000,'I want to cry'!$A$2:$A$2000,$B1873,'I want to cry'!$B$2:$B$2000,$C1873)</f>
        <v>0</v>
      </c>
      <c r="L1873" s="1">
        <f>SUMIFS('I want to cry'!D$2:D$2000,'I want to cry'!$A$2:$A$2000,$B1873,'I want to cry'!$B$2:$B$2000,$C1873)</f>
        <v>0</v>
      </c>
      <c r="M1873" s="1">
        <f>SUMIFS('I want to cry'!E$2:E$2000,'I want to cry'!$A$2:$A$2000,$B1873,'I want to cry'!$B$2:$B$2000,$C1873)</f>
        <v>0</v>
      </c>
      <c r="N1873" s="1">
        <f t="shared" si="320"/>
        <v>0</v>
      </c>
      <c r="O1873" s="1">
        <f t="shared" si="321"/>
        <v>0</v>
      </c>
      <c r="P1873" s="1">
        <f t="shared" si="322"/>
        <v>0</v>
      </c>
      <c r="Q1873" s="1">
        <f>SUMIF('I have a blue banner'!A$2:A$2000,D1873,'I have a blue banner'!L$2:L$2000)</f>
        <v>0</v>
      </c>
      <c r="R1873" s="1">
        <f>SUMIF('I have a blue banner'!A$2:A$2000,F1873,'I have a blue banner'!L$2:L$2000)</f>
        <v>0</v>
      </c>
      <c r="S1873" s="1">
        <f>SUMIF('I have a blue banner'!A$2:A$2000,I1873,'I have a blue banner'!L$2:L$2000)</f>
        <v>0</v>
      </c>
      <c r="T1873" s="1">
        <f>SUMIF('I wanna go biking'!A$2:A$1000,D1873,'I wanna go biking'!D$2:D$2000)</f>
        <v>0</v>
      </c>
      <c r="U1873" s="1">
        <f>SUMIF('I wanna go biking'!A$2:A$2000,F1873,'I wanna go biking'!D$2:D$2000)</f>
        <v>0</v>
      </c>
      <c r="V1873" s="1">
        <f>SUMIF('I wanna go biking'!A$2:A$2000,H1873,'I wanna go biking'!D$2:D$2000)</f>
        <v>0</v>
      </c>
      <c r="W1873">
        <f t="shared" si="323"/>
        <v>0</v>
      </c>
      <c r="X1873">
        <f t="shared" si="324"/>
        <v>0</v>
      </c>
      <c r="Y1873">
        <f t="shared" si="325"/>
        <v>0</v>
      </c>
      <c r="Z1873">
        <f t="shared" si="326"/>
        <v>0</v>
      </c>
      <c r="AA1873">
        <f t="shared" si="327"/>
        <v>0</v>
      </c>
      <c r="AB1873">
        <f t="shared" si="328"/>
        <v>0</v>
      </c>
      <c r="AC1873" s="25">
        <f t="shared" si="329"/>
        <v>0</v>
      </c>
    </row>
    <row r="1874" spans="1:29">
      <c r="A1874">
        <f>'Data Entry'!A1875</f>
        <v>0</v>
      </c>
      <c r="B1874">
        <f>'Data Entry'!B1875</f>
        <v>0</v>
      </c>
      <c r="C1874">
        <f>'Data Entry'!C1875</f>
        <v>0</v>
      </c>
      <c r="D1874">
        <f>'Data Entry'!M1875</f>
        <v>0</v>
      </c>
      <c r="E1874">
        <f>'Data Entry'!N1875</f>
        <v>0</v>
      </c>
      <c r="F1874">
        <f>'Data Entry'!O1875</f>
        <v>0</v>
      </c>
      <c r="G1874">
        <f>'Data Entry'!P1875</f>
        <v>0</v>
      </c>
      <c r="H1874">
        <f>'Data Entry'!Q1875</f>
        <v>0</v>
      </c>
      <c r="I1874">
        <f>'Data Entry'!R1875</f>
        <v>0</v>
      </c>
      <c r="J1874">
        <f t="shared" si="319"/>
        <v>0</v>
      </c>
      <c r="K1874" s="1">
        <f>SUMIFS('I want to cry'!C$2:C$2000,'I want to cry'!$A$2:$A$2000,$B1874,'I want to cry'!$B$2:$B$2000,$C1874)</f>
        <v>0</v>
      </c>
      <c r="L1874" s="1">
        <f>SUMIFS('I want to cry'!D$2:D$2000,'I want to cry'!$A$2:$A$2000,$B1874,'I want to cry'!$B$2:$B$2000,$C1874)</f>
        <v>0</v>
      </c>
      <c r="M1874" s="1">
        <f>SUMIFS('I want to cry'!E$2:E$2000,'I want to cry'!$A$2:$A$2000,$B1874,'I want to cry'!$B$2:$B$2000,$C1874)</f>
        <v>0</v>
      </c>
      <c r="N1874" s="1">
        <f t="shared" si="320"/>
        <v>0</v>
      </c>
      <c r="O1874" s="1">
        <f t="shared" si="321"/>
        <v>0</v>
      </c>
      <c r="P1874" s="1">
        <f t="shared" si="322"/>
        <v>0</v>
      </c>
      <c r="Q1874" s="1">
        <f>SUMIF('I have a blue banner'!A$2:A$2000,D1874,'I have a blue banner'!L$2:L$2000)</f>
        <v>0</v>
      </c>
      <c r="R1874" s="1">
        <f>SUMIF('I have a blue banner'!A$2:A$2000,F1874,'I have a blue banner'!L$2:L$2000)</f>
        <v>0</v>
      </c>
      <c r="S1874" s="1">
        <f>SUMIF('I have a blue banner'!A$2:A$2000,I1874,'I have a blue banner'!L$2:L$2000)</f>
        <v>0</v>
      </c>
      <c r="T1874" s="1">
        <f>SUMIF('I wanna go biking'!A$2:A$1000,D1874,'I wanna go biking'!D$2:D$2000)</f>
        <v>0</v>
      </c>
      <c r="U1874" s="1">
        <f>SUMIF('I wanna go biking'!A$2:A$2000,F1874,'I wanna go biking'!D$2:D$2000)</f>
        <v>0</v>
      </c>
      <c r="V1874" s="1">
        <f>SUMIF('I wanna go biking'!A$2:A$2000,H1874,'I wanna go biking'!D$2:D$2000)</f>
        <v>0</v>
      </c>
      <c r="W1874">
        <f t="shared" si="323"/>
        <v>0</v>
      </c>
      <c r="X1874">
        <f t="shared" si="324"/>
        <v>0</v>
      </c>
      <c r="Y1874">
        <f t="shared" si="325"/>
        <v>0</v>
      </c>
      <c r="Z1874">
        <f t="shared" si="326"/>
        <v>0</v>
      </c>
      <c r="AA1874">
        <f t="shared" si="327"/>
        <v>0</v>
      </c>
      <c r="AB1874">
        <f t="shared" si="328"/>
        <v>0</v>
      </c>
      <c r="AC1874" s="25">
        <f t="shared" si="329"/>
        <v>0</v>
      </c>
    </row>
    <row r="1875" spans="1:29">
      <c r="A1875">
        <f>'Data Entry'!A1876</f>
        <v>0</v>
      </c>
      <c r="B1875">
        <f>'Data Entry'!B1876</f>
        <v>0</v>
      </c>
      <c r="C1875">
        <f>'Data Entry'!C1876</f>
        <v>0</v>
      </c>
      <c r="D1875">
        <f>'Data Entry'!M1876</f>
        <v>0</v>
      </c>
      <c r="E1875">
        <f>'Data Entry'!N1876</f>
        <v>0</v>
      </c>
      <c r="F1875">
        <f>'Data Entry'!O1876</f>
        <v>0</v>
      </c>
      <c r="G1875">
        <f>'Data Entry'!P1876</f>
        <v>0</v>
      </c>
      <c r="H1875">
        <f>'Data Entry'!Q1876</f>
        <v>0</v>
      </c>
      <c r="I1875">
        <f>'Data Entry'!R1876</f>
        <v>0</v>
      </c>
      <c r="J1875">
        <f t="shared" si="319"/>
        <v>0</v>
      </c>
      <c r="K1875" s="1">
        <f>SUMIFS('I want to cry'!C$2:C$2000,'I want to cry'!$A$2:$A$2000,$B1875,'I want to cry'!$B$2:$B$2000,$C1875)</f>
        <v>0</v>
      </c>
      <c r="L1875" s="1">
        <f>SUMIFS('I want to cry'!D$2:D$2000,'I want to cry'!$A$2:$A$2000,$B1875,'I want to cry'!$B$2:$B$2000,$C1875)</f>
        <v>0</v>
      </c>
      <c r="M1875" s="1">
        <f>SUMIFS('I want to cry'!E$2:E$2000,'I want to cry'!$A$2:$A$2000,$B1875,'I want to cry'!$B$2:$B$2000,$C1875)</f>
        <v>0</v>
      </c>
      <c r="N1875" s="1">
        <f t="shared" si="320"/>
        <v>0</v>
      </c>
      <c r="O1875" s="1">
        <f t="shared" si="321"/>
        <v>0</v>
      </c>
      <c r="P1875" s="1">
        <f t="shared" si="322"/>
        <v>0</v>
      </c>
      <c r="Q1875" s="1">
        <f>SUMIF('I have a blue banner'!A$2:A$2000,D1875,'I have a blue banner'!L$2:L$2000)</f>
        <v>0</v>
      </c>
      <c r="R1875" s="1">
        <f>SUMIF('I have a blue banner'!A$2:A$2000,F1875,'I have a blue banner'!L$2:L$2000)</f>
        <v>0</v>
      </c>
      <c r="S1875" s="1">
        <f>SUMIF('I have a blue banner'!A$2:A$2000,I1875,'I have a blue banner'!L$2:L$2000)</f>
        <v>0</v>
      </c>
      <c r="T1875" s="1">
        <f>SUMIF('I wanna go biking'!A$2:A$1000,D1875,'I wanna go biking'!D$2:D$2000)</f>
        <v>0</v>
      </c>
      <c r="U1875" s="1">
        <f>SUMIF('I wanna go biking'!A$2:A$2000,F1875,'I wanna go biking'!D$2:D$2000)</f>
        <v>0</v>
      </c>
      <c r="V1875" s="1">
        <f>SUMIF('I wanna go biking'!A$2:A$2000,H1875,'I wanna go biking'!D$2:D$2000)</f>
        <v>0</v>
      </c>
      <c r="W1875">
        <f t="shared" si="323"/>
        <v>0</v>
      </c>
      <c r="X1875">
        <f t="shared" si="324"/>
        <v>0</v>
      </c>
      <c r="Y1875">
        <f t="shared" si="325"/>
        <v>0</v>
      </c>
      <c r="Z1875">
        <f t="shared" si="326"/>
        <v>0</v>
      </c>
      <c r="AA1875">
        <f t="shared" si="327"/>
        <v>0</v>
      </c>
      <c r="AB1875">
        <f t="shared" si="328"/>
        <v>0</v>
      </c>
      <c r="AC1875" s="25">
        <f t="shared" si="329"/>
        <v>0</v>
      </c>
    </row>
    <row r="1876" spans="1:29">
      <c r="A1876">
        <f>'Data Entry'!A1877</f>
        <v>0</v>
      </c>
      <c r="B1876">
        <f>'Data Entry'!B1877</f>
        <v>0</v>
      </c>
      <c r="C1876">
        <f>'Data Entry'!C1877</f>
        <v>0</v>
      </c>
      <c r="D1876">
        <f>'Data Entry'!M1877</f>
        <v>0</v>
      </c>
      <c r="E1876">
        <f>'Data Entry'!N1877</f>
        <v>0</v>
      </c>
      <c r="F1876">
        <f>'Data Entry'!O1877</f>
        <v>0</v>
      </c>
      <c r="G1876">
        <f>'Data Entry'!P1877</f>
        <v>0</v>
      </c>
      <c r="H1876">
        <f>'Data Entry'!Q1877</f>
        <v>0</v>
      </c>
      <c r="I1876">
        <f>'Data Entry'!R1877</f>
        <v>0</v>
      </c>
      <c r="J1876">
        <f t="shared" si="319"/>
        <v>0</v>
      </c>
      <c r="K1876" s="1">
        <f>SUMIFS('I want to cry'!C$2:C$2000,'I want to cry'!$A$2:$A$2000,$B1876,'I want to cry'!$B$2:$B$2000,$C1876)</f>
        <v>0</v>
      </c>
      <c r="L1876" s="1">
        <f>SUMIFS('I want to cry'!D$2:D$2000,'I want to cry'!$A$2:$A$2000,$B1876,'I want to cry'!$B$2:$B$2000,$C1876)</f>
        <v>0</v>
      </c>
      <c r="M1876" s="1">
        <f>SUMIFS('I want to cry'!E$2:E$2000,'I want to cry'!$A$2:$A$2000,$B1876,'I want to cry'!$B$2:$B$2000,$C1876)</f>
        <v>0</v>
      </c>
      <c r="N1876" s="1">
        <f t="shared" si="320"/>
        <v>0</v>
      </c>
      <c r="O1876" s="1">
        <f t="shared" si="321"/>
        <v>0</v>
      </c>
      <c r="P1876" s="1">
        <f t="shared" si="322"/>
        <v>0</v>
      </c>
      <c r="Q1876" s="1">
        <f>SUMIF('I have a blue banner'!A$2:A$2000,D1876,'I have a blue banner'!L$2:L$2000)</f>
        <v>0</v>
      </c>
      <c r="R1876" s="1">
        <f>SUMIF('I have a blue banner'!A$2:A$2000,F1876,'I have a blue banner'!L$2:L$2000)</f>
        <v>0</v>
      </c>
      <c r="S1876" s="1">
        <f>SUMIF('I have a blue banner'!A$2:A$2000,I1876,'I have a blue banner'!L$2:L$2000)</f>
        <v>0</v>
      </c>
      <c r="T1876" s="1">
        <f>SUMIF('I wanna go biking'!A$2:A$1000,D1876,'I wanna go biking'!D$2:D$2000)</f>
        <v>0</v>
      </c>
      <c r="U1876" s="1">
        <f>SUMIF('I wanna go biking'!A$2:A$2000,F1876,'I wanna go biking'!D$2:D$2000)</f>
        <v>0</v>
      </c>
      <c r="V1876" s="1">
        <f>SUMIF('I wanna go biking'!A$2:A$2000,H1876,'I wanna go biking'!D$2:D$2000)</f>
        <v>0</v>
      </c>
      <c r="W1876">
        <f t="shared" si="323"/>
        <v>0</v>
      </c>
      <c r="X1876">
        <f t="shared" si="324"/>
        <v>0</v>
      </c>
      <c r="Y1876">
        <f t="shared" si="325"/>
        <v>0</v>
      </c>
      <c r="Z1876">
        <f t="shared" si="326"/>
        <v>0</v>
      </c>
      <c r="AA1876">
        <f t="shared" si="327"/>
        <v>0</v>
      </c>
      <c r="AB1876">
        <f t="shared" si="328"/>
        <v>0</v>
      </c>
      <c r="AC1876" s="25">
        <f t="shared" si="329"/>
        <v>0</v>
      </c>
    </row>
    <row r="1877" spans="1:29">
      <c r="A1877">
        <f>'Data Entry'!A1878</f>
        <v>0</v>
      </c>
      <c r="B1877">
        <f>'Data Entry'!B1878</f>
        <v>0</v>
      </c>
      <c r="C1877">
        <f>'Data Entry'!C1878</f>
        <v>0</v>
      </c>
      <c r="D1877">
        <f>'Data Entry'!M1878</f>
        <v>0</v>
      </c>
      <c r="E1877">
        <f>'Data Entry'!N1878</f>
        <v>0</v>
      </c>
      <c r="F1877">
        <f>'Data Entry'!O1878</f>
        <v>0</v>
      </c>
      <c r="G1877">
        <f>'Data Entry'!P1878</f>
        <v>0</v>
      </c>
      <c r="H1877">
        <f>'Data Entry'!Q1878</f>
        <v>0</v>
      </c>
      <c r="I1877">
        <f>'Data Entry'!R1878</f>
        <v>0</v>
      </c>
      <c r="J1877">
        <f t="shared" si="319"/>
        <v>0</v>
      </c>
      <c r="K1877" s="1">
        <f>SUMIFS('I want to cry'!C$2:C$2000,'I want to cry'!$A$2:$A$2000,$B1877,'I want to cry'!$B$2:$B$2000,$C1877)</f>
        <v>0</v>
      </c>
      <c r="L1877" s="1">
        <f>SUMIFS('I want to cry'!D$2:D$2000,'I want to cry'!$A$2:$A$2000,$B1877,'I want to cry'!$B$2:$B$2000,$C1877)</f>
        <v>0</v>
      </c>
      <c r="M1877" s="1">
        <f>SUMIFS('I want to cry'!E$2:E$2000,'I want to cry'!$A$2:$A$2000,$B1877,'I want to cry'!$B$2:$B$2000,$C1877)</f>
        <v>0</v>
      </c>
      <c r="N1877" s="1">
        <f t="shared" si="320"/>
        <v>0</v>
      </c>
      <c r="O1877" s="1">
        <f t="shared" si="321"/>
        <v>0</v>
      </c>
      <c r="P1877" s="1">
        <f t="shared" si="322"/>
        <v>0</v>
      </c>
      <c r="Q1877" s="1">
        <f>SUMIF('I have a blue banner'!A$2:A$2000,D1877,'I have a blue banner'!L$2:L$2000)</f>
        <v>0</v>
      </c>
      <c r="R1877" s="1">
        <f>SUMIF('I have a blue banner'!A$2:A$2000,F1877,'I have a blue banner'!L$2:L$2000)</f>
        <v>0</v>
      </c>
      <c r="S1877" s="1">
        <f>SUMIF('I have a blue banner'!A$2:A$2000,I1877,'I have a blue banner'!L$2:L$2000)</f>
        <v>0</v>
      </c>
      <c r="T1877" s="1">
        <f>SUMIF('I wanna go biking'!A$2:A$1000,D1877,'I wanna go biking'!D$2:D$2000)</f>
        <v>0</v>
      </c>
      <c r="U1877" s="1">
        <f>SUMIF('I wanna go biking'!A$2:A$2000,F1877,'I wanna go biking'!D$2:D$2000)</f>
        <v>0</v>
      </c>
      <c r="V1877" s="1">
        <f>SUMIF('I wanna go biking'!A$2:A$2000,H1877,'I wanna go biking'!D$2:D$2000)</f>
        <v>0</v>
      </c>
      <c r="W1877">
        <f t="shared" si="323"/>
        <v>0</v>
      </c>
      <c r="X1877">
        <f t="shared" si="324"/>
        <v>0</v>
      </c>
      <c r="Y1877">
        <f t="shared" si="325"/>
        <v>0</v>
      </c>
      <c r="Z1877">
        <f t="shared" si="326"/>
        <v>0</v>
      </c>
      <c r="AA1877">
        <f t="shared" si="327"/>
        <v>0</v>
      </c>
      <c r="AB1877">
        <f t="shared" si="328"/>
        <v>0</v>
      </c>
      <c r="AC1877" s="25">
        <f t="shared" si="329"/>
        <v>0</v>
      </c>
    </row>
    <row r="1878" spans="1:29">
      <c r="A1878">
        <f>'Data Entry'!A1879</f>
        <v>0</v>
      </c>
      <c r="B1878">
        <f>'Data Entry'!B1879</f>
        <v>0</v>
      </c>
      <c r="C1878">
        <f>'Data Entry'!C1879</f>
        <v>0</v>
      </c>
      <c r="D1878">
        <f>'Data Entry'!M1879</f>
        <v>0</v>
      </c>
      <c r="E1878">
        <f>'Data Entry'!N1879</f>
        <v>0</v>
      </c>
      <c r="F1878">
        <f>'Data Entry'!O1879</f>
        <v>0</v>
      </c>
      <c r="G1878">
        <f>'Data Entry'!P1879</f>
        <v>0</v>
      </c>
      <c r="H1878">
        <f>'Data Entry'!Q1879</f>
        <v>0</v>
      </c>
      <c r="I1878">
        <f>'Data Entry'!R1879</f>
        <v>0</v>
      </c>
      <c r="J1878">
        <f t="shared" si="319"/>
        <v>0</v>
      </c>
      <c r="K1878" s="1">
        <f>SUMIFS('I want to cry'!C$2:C$2000,'I want to cry'!$A$2:$A$2000,$B1878,'I want to cry'!$B$2:$B$2000,$C1878)</f>
        <v>0</v>
      </c>
      <c r="L1878" s="1">
        <f>SUMIFS('I want to cry'!D$2:D$2000,'I want to cry'!$A$2:$A$2000,$B1878,'I want to cry'!$B$2:$B$2000,$C1878)</f>
        <v>0</v>
      </c>
      <c r="M1878" s="1">
        <f>SUMIFS('I want to cry'!E$2:E$2000,'I want to cry'!$A$2:$A$2000,$B1878,'I want to cry'!$B$2:$B$2000,$C1878)</f>
        <v>0</v>
      </c>
      <c r="N1878" s="1">
        <f t="shared" si="320"/>
        <v>0</v>
      </c>
      <c r="O1878" s="1">
        <f t="shared" si="321"/>
        <v>0</v>
      </c>
      <c r="P1878" s="1">
        <f t="shared" si="322"/>
        <v>0</v>
      </c>
      <c r="Q1878" s="1">
        <f>SUMIF('I have a blue banner'!A$2:A$2000,D1878,'I have a blue banner'!L$2:L$2000)</f>
        <v>0</v>
      </c>
      <c r="R1878" s="1">
        <f>SUMIF('I have a blue banner'!A$2:A$2000,F1878,'I have a blue banner'!L$2:L$2000)</f>
        <v>0</v>
      </c>
      <c r="S1878" s="1">
        <f>SUMIF('I have a blue banner'!A$2:A$2000,I1878,'I have a blue banner'!L$2:L$2000)</f>
        <v>0</v>
      </c>
      <c r="T1878" s="1">
        <f>SUMIF('I wanna go biking'!A$2:A$1000,D1878,'I wanna go biking'!D$2:D$2000)</f>
        <v>0</v>
      </c>
      <c r="U1878" s="1">
        <f>SUMIF('I wanna go biking'!A$2:A$2000,F1878,'I wanna go biking'!D$2:D$2000)</f>
        <v>0</v>
      </c>
      <c r="V1878" s="1">
        <f>SUMIF('I wanna go biking'!A$2:A$2000,H1878,'I wanna go biking'!D$2:D$2000)</f>
        <v>0</v>
      </c>
      <c r="W1878">
        <f t="shared" si="323"/>
        <v>0</v>
      </c>
      <c r="X1878">
        <f t="shared" si="324"/>
        <v>0</v>
      </c>
      <c r="Y1878">
        <f t="shared" si="325"/>
        <v>0</v>
      </c>
      <c r="Z1878">
        <f t="shared" si="326"/>
        <v>0</v>
      </c>
      <c r="AA1878">
        <f t="shared" si="327"/>
        <v>0</v>
      </c>
      <c r="AB1878">
        <f t="shared" si="328"/>
        <v>0</v>
      </c>
      <c r="AC1878" s="25">
        <f t="shared" si="329"/>
        <v>0</v>
      </c>
    </row>
    <row r="1879" spans="1:29">
      <c r="A1879">
        <f>'Data Entry'!A1880</f>
        <v>0</v>
      </c>
      <c r="B1879">
        <f>'Data Entry'!B1880</f>
        <v>0</v>
      </c>
      <c r="C1879">
        <f>'Data Entry'!C1880</f>
        <v>0</v>
      </c>
      <c r="D1879">
        <f>'Data Entry'!M1880</f>
        <v>0</v>
      </c>
      <c r="E1879">
        <f>'Data Entry'!N1880</f>
        <v>0</v>
      </c>
      <c r="F1879">
        <f>'Data Entry'!O1880</f>
        <v>0</v>
      </c>
      <c r="G1879">
        <f>'Data Entry'!P1880</f>
        <v>0</v>
      </c>
      <c r="H1879">
        <f>'Data Entry'!Q1880</f>
        <v>0</v>
      </c>
      <c r="I1879">
        <f>'Data Entry'!R1880</f>
        <v>0</v>
      </c>
      <c r="J1879">
        <f t="shared" si="319"/>
        <v>0</v>
      </c>
      <c r="K1879" s="1">
        <f>SUMIFS('I want to cry'!C$2:C$2000,'I want to cry'!$A$2:$A$2000,$B1879,'I want to cry'!$B$2:$B$2000,$C1879)</f>
        <v>0</v>
      </c>
      <c r="L1879" s="1">
        <f>SUMIFS('I want to cry'!D$2:D$2000,'I want to cry'!$A$2:$A$2000,$B1879,'I want to cry'!$B$2:$B$2000,$C1879)</f>
        <v>0</v>
      </c>
      <c r="M1879" s="1">
        <f>SUMIFS('I want to cry'!E$2:E$2000,'I want to cry'!$A$2:$A$2000,$B1879,'I want to cry'!$B$2:$B$2000,$C1879)</f>
        <v>0</v>
      </c>
      <c r="N1879" s="1">
        <f t="shared" si="320"/>
        <v>0</v>
      </c>
      <c r="O1879" s="1">
        <f t="shared" si="321"/>
        <v>0</v>
      </c>
      <c r="P1879" s="1">
        <f t="shared" si="322"/>
        <v>0</v>
      </c>
      <c r="Q1879" s="1">
        <f>SUMIF('I have a blue banner'!A$2:A$2000,D1879,'I have a blue banner'!L$2:L$2000)</f>
        <v>0</v>
      </c>
      <c r="R1879" s="1">
        <f>SUMIF('I have a blue banner'!A$2:A$2000,F1879,'I have a blue banner'!L$2:L$2000)</f>
        <v>0</v>
      </c>
      <c r="S1879" s="1">
        <f>SUMIF('I have a blue banner'!A$2:A$2000,I1879,'I have a blue banner'!L$2:L$2000)</f>
        <v>0</v>
      </c>
      <c r="T1879" s="1">
        <f>SUMIF('I wanna go biking'!A$2:A$1000,D1879,'I wanna go biking'!D$2:D$2000)</f>
        <v>0</v>
      </c>
      <c r="U1879" s="1">
        <f>SUMIF('I wanna go biking'!A$2:A$2000,F1879,'I wanna go biking'!D$2:D$2000)</f>
        <v>0</v>
      </c>
      <c r="V1879" s="1">
        <f>SUMIF('I wanna go biking'!A$2:A$2000,H1879,'I wanna go biking'!D$2:D$2000)</f>
        <v>0</v>
      </c>
      <c r="W1879">
        <f t="shared" si="323"/>
        <v>0</v>
      </c>
      <c r="X1879">
        <f t="shared" si="324"/>
        <v>0</v>
      </c>
      <c r="Y1879">
        <f t="shared" si="325"/>
        <v>0</v>
      </c>
      <c r="Z1879">
        <f t="shared" si="326"/>
        <v>0</v>
      </c>
      <c r="AA1879">
        <f t="shared" si="327"/>
        <v>0</v>
      </c>
      <c r="AB1879">
        <f t="shared" si="328"/>
        <v>0</v>
      </c>
      <c r="AC1879" s="25">
        <f t="shared" si="329"/>
        <v>0</v>
      </c>
    </row>
    <row r="1880" spans="1:29">
      <c r="A1880">
        <f>'Data Entry'!A1881</f>
        <v>0</v>
      </c>
      <c r="B1880">
        <f>'Data Entry'!B1881</f>
        <v>0</v>
      </c>
      <c r="C1880">
        <f>'Data Entry'!C1881</f>
        <v>0</v>
      </c>
      <c r="D1880">
        <f>'Data Entry'!M1881</f>
        <v>0</v>
      </c>
      <c r="E1880">
        <f>'Data Entry'!N1881</f>
        <v>0</v>
      </c>
      <c r="F1880">
        <f>'Data Entry'!O1881</f>
        <v>0</v>
      </c>
      <c r="G1880">
        <f>'Data Entry'!P1881</f>
        <v>0</v>
      </c>
      <c r="H1880">
        <f>'Data Entry'!Q1881</f>
        <v>0</v>
      </c>
      <c r="I1880">
        <f>'Data Entry'!R1881</f>
        <v>0</v>
      </c>
      <c r="J1880">
        <f t="shared" si="319"/>
        <v>0</v>
      </c>
      <c r="K1880" s="1">
        <f>SUMIFS('I want to cry'!C$2:C$2000,'I want to cry'!$A$2:$A$2000,$B1880,'I want to cry'!$B$2:$B$2000,$C1880)</f>
        <v>0</v>
      </c>
      <c r="L1880" s="1">
        <f>SUMIFS('I want to cry'!D$2:D$2000,'I want to cry'!$A$2:$A$2000,$B1880,'I want to cry'!$B$2:$B$2000,$C1880)</f>
        <v>0</v>
      </c>
      <c r="M1880" s="1">
        <f>SUMIFS('I want to cry'!E$2:E$2000,'I want to cry'!$A$2:$A$2000,$B1880,'I want to cry'!$B$2:$B$2000,$C1880)</f>
        <v>0</v>
      </c>
      <c r="N1880" s="1">
        <f t="shared" si="320"/>
        <v>0</v>
      </c>
      <c r="O1880" s="1">
        <f t="shared" si="321"/>
        <v>0</v>
      </c>
      <c r="P1880" s="1">
        <f t="shared" si="322"/>
        <v>0</v>
      </c>
      <c r="Q1880" s="1">
        <f>SUMIF('I have a blue banner'!A$2:A$2000,D1880,'I have a blue banner'!L$2:L$2000)</f>
        <v>0</v>
      </c>
      <c r="R1880" s="1">
        <f>SUMIF('I have a blue banner'!A$2:A$2000,F1880,'I have a blue banner'!L$2:L$2000)</f>
        <v>0</v>
      </c>
      <c r="S1880" s="1">
        <f>SUMIF('I have a blue banner'!A$2:A$2000,I1880,'I have a blue banner'!L$2:L$2000)</f>
        <v>0</v>
      </c>
      <c r="T1880" s="1">
        <f>SUMIF('I wanna go biking'!A$2:A$1000,D1880,'I wanna go biking'!D$2:D$2000)</f>
        <v>0</v>
      </c>
      <c r="U1880" s="1">
        <f>SUMIF('I wanna go biking'!A$2:A$2000,F1880,'I wanna go biking'!D$2:D$2000)</f>
        <v>0</v>
      </c>
      <c r="V1880" s="1">
        <f>SUMIF('I wanna go biking'!A$2:A$2000,H1880,'I wanna go biking'!D$2:D$2000)</f>
        <v>0</v>
      </c>
      <c r="W1880">
        <f t="shared" si="323"/>
        <v>0</v>
      </c>
      <c r="X1880">
        <f t="shared" si="324"/>
        <v>0</v>
      </c>
      <c r="Y1880">
        <f t="shared" si="325"/>
        <v>0</v>
      </c>
      <c r="Z1880">
        <f t="shared" si="326"/>
        <v>0</v>
      </c>
      <c r="AA1880">
        <f t="shared" si="327"/>
        <v>0</v>
      </c>
      <c r="AB1880">
        <f t="shared" si="328"/>
        <v>0</v>
      </c>
      <c r="AC1880" s="25">
        <f t="shared" si="329"/>
        <v>0</v>
      </c>
    </row>
    <row r="1881" spans="1:29">
      <c r="A1881">
        <f>'Data Entry'!A1882</f>
        <v>0</v>
      </c>
      <c r="B1881">
        <f>'Data Entry'!B1882</f>
        <v>0</v>
      </c>
      <c r="C1881">
        <f>'Data Entry'!C1882</f>
        <v>0</v>
      </c>
      <c r="D1881">
        <f>'Data Entry'!M1882</f>
        <v>0</v>
      </c>
      <c r="E1881">
        <f>'Data Entry'!N1882</f>
        <v>0</v>
      </c>
      <c r="F1881">
        <f>'Data Entry'!O1882</f>
        <v>0</v>
      </c>
      <c r="G1881">
        <f>'Data Entry'!P1882</f>
        <v>0</v>
      </c>
      <c r="H1881">
        <f>'Data Entry'!Q1882</f>
        <v>0</v>
      </c>
      <c r="I1881">
        <f>'Data Entry'!R1882</f>
        <v>0</v>
      </c>
      <c r="J1881">
        <f t="shared" si="319"/>
        <v>0</v>
      </c>
      <c r="K1881" s="1">
        <f>SUMIFS('I want to cry'!C$2:C$2000,'I want to cry'!$A$2:$A$2000,$B1881,'I want to cry'!$B$2:$B$2000,$C1881)</f>
        <v>0</v>
      </c>
      <c r="L1881" s="1">
        <f>SUMIFS('I want to cry'!D$2:D$2000,'I want to cry'!$A$2:$A$2000,$B1881,'I want to cry'!$B$2:$B$2000,$C1881)</f>
        <v>0</v>
      </c>
      <c r="M1881" s="1">
        <f>SUMIFS('I want to cry'!E$2:E$2000,'I want to cry'!$A$2:$A$2000,$B1881,'I want to cry'!$B$2:$B$2000,$C1881)</f>
        <v>0</v>
      </c>
      <c r="N1881" s="1">
        <f t="shared" si="320"/>
        <v>0</v>
      </c>
      <c r="O1881" s="1">
        <f t="shared" si="321"/>
        <v>0</v>
      </c>
      <c r="P1881" s="1">
        <f t="shared" si="322"/>
        <v>0</v>
      </c>
      <c r="Q1881" s="1">
        <f>SUMIF('I have a blue banner'!A$2:A$2000,D1881,'I have a blue banner'!L$2:L$2000)</f>
        <v>0</v>
      </c>
      <c r="R1881" s="1">
        <f>SUMIF('I have a blue banner'!A$2:A$2000,F1881,'I have a blue banner'!L$2:L$2000)</f>
        <v>0</v>
      </c>
      <c r="S1881" s="1">
        <f>SUMIF('I have a blue banner'!A$2:A$2000,I1881,'I have a blue banner'!L$2:L$2000)</f>
        <v>0</v>
      </c>
      <c r="T1881" s="1">
        <f>SUMIF('I wanna go biking'!A$2:A$1000,D1881,'I wanna go biking'!D$2:D$2000)</f>
        <v>0</v>
      </c>
      <c r="U1881" s="1">
        <f>SUMIF('I wanna go biking'!A$2:A$2000,F1881,'I wanna go biking'!D$2:D$2000)</f>
        <v>0</v>
      </c>
      <c r="V1881" s="1">
        <f>SUMIF('I wanna go biking'!A$2:A$2000,H1881,'I wanna go biking'!D$2:D$2000)</f>
        <v>0</v>
      </c>
      <c r="W1881">
        <f t="shared" si="323"/>
        <v>0</v>
      </c>
      <c r="X1881">
        <f t="shared" si="324"/>
        <v>0</v>
      </c>
      <c r="Y1881">
        <f t="shared" si="325"/>
        <v>0</v>
      </c>
      <c r="Z1881">
        <f t="shared" si="326"/>
        <v>0</v>
      </c>
      <c r="AA1881">
        <f t="shared" si="327"/>
        <v>0</v>
      </c>
      <c r="AB1881">
        <f t="shared" si="328"/>
        <v>0</v>
      </c>
      <c r="AC1881" s="25">
        <f t="shared" si="329"/>
        <v>0</v>
      </c>
    </row>
    <row r="1882" spans="1:29">
      <c r="A1882">
        <f>'Data Entry'!A1883</f>
        <v>0</v>
      </c>
      <c r="B1882">
        <f>'Data Entry'!B1883</f>
        <v>0</v>
      </c>
      <c r="C1882">
        <f>'Data Entry'!C1883</f>
        <v>0</v>
      </c>
      <c r="D1882">
        <f>'Data Entry'!M1883</f>
        <v>0</v>
      </c>
      <c r="E1882">
        <f>'Data Entry'!N1883</f>
        <v>0</v>
      </c>
      <c r="F1882">
        <f>'Data Entry'!O1883</f>
        <v>0</v>
      </c>
      <c r="G1882">
        <f>'Data Entry'!P1883</f>
        <v>0</v>
      </c>
      <c r="H1882">
        <f>'Data Entry'!Q1883</f>
        <v>0</v>
      </c>
      <c r="I1882">
        <f>'Data Entry'!R1883</f>
        <v>0</v>
      </c>
      <c r="J1882">
        <f t="shared" si="319"/>
        <v>0</v>
      </c>
      <c r="K1882" s="1">
        <f>SUMIFS('I want to cry'!C$2:C$2000,'I want to cry'!$A$2:$A$2000,$B1882,'I want to cry'!$B$2:$B$2000,$C1882)</f>
        <v>0</v>
      </c>
      <c r="L1882" s="1">
        <f>SUMIFS('I want to cry'!D$2:D$2000,'I want to cry'!$A$2:$A$2000,$B1882,'I want to cry'!$B$2:$B$2000,$C1882)</f>
        <v>0</v>
      </c>
      <c r="M1882" s="1">
        <f>SUMIFS('I want to cry'!E$2:E$2000,'I want to cry'!$A$2:$A$2000,$B1882,'I want to cry'!$B$2:$B$2000,$C1882)</f>
        <v>0</v>
      </c>
      <c r="N1882" s="1">
        <f t="shared" si="320"/>
        <v>0</v>
      </c>
      <c r="O1882" s="1">
        <f t="shared" si="321"/>
        <v>0</v>
      </c>
      <c r="P1882" s="1">
        <f t="shared" si="322"/>
        <v>0</v>
      </c>
      <c r="Q1882" s="1">
        <f>SUMIF('I have a blue banner'!A$2:A$2000,D1882,'I have a blue banner'!L$2:L$2000)</f>
        <v>0</v>
      </c>
      <c r="R1882" s="1">
        <f>SUMIF('I have a blue banner'!A$2:A$2000,F1882,'I have a blue banner'!L$2:L$2000)</f>
        <v>0</v>
      </c>
      <c r="S1882" s="1">
        <f>SUMIF('I have a blue banner'!A$2:A$2000,I1882,'I have a blue banner'!L$2:L$2000)</f>
        <v>0</v>
      </c>
      <c r="T1882" s="1">
        <f>SUMIF('I wanna go biking'!A$2:A$1000,D1882,'I wanna go biking'!D$2:D$2000)</f>
        <v>0</v>
      </c>
      <c r="U1882" s="1">
        <f>SUMIF('I wanna go biking'!A$2:A$2000,F1882,'I wanna go biking'!D$2:D$2000)</f>
        <v>0</v>
      </c>
      <c r="V1882" s="1">
        <f>SUMIF('I wanna go biking'!A$2:A$2000,H1882,'I wanna go biking'!D$2:D$2000)</f>
        <v>0</v>
      </c>
      <c r="W1882">
        <f t="shared" si="323"/>
        <v>0</v>
      </c>
      <c r="X1882">
        <f t="shared" si="324"/>
        <v>0</v>
      </c>
      <c r="Y1882">
        <f t="shared" si="325"/>
        <v>0</v>
      </c>
      <c r="Z1882">
        <f t="shared" si="326"/>
        <v>0</v>
      </c>
      <c r="AA1882">
        <f t="shared" si="327"/>
        <v>0</v>
      </c>
      <c r="AB1882">
        <f t="shared" si="328"/>
        <v>0</v>
      </c>
      <c r="AC1882" s="25">
        <f t="shared" si="329"/>
        <v>0</v>
      </c>
    </row>
    <row r="1883" spans="1:29">
      <c r="A1883">
        <f>'Data Entry'!A1884</f>
        <v>0</v>
      </c>
      <c r="B1883">
        <f>'Data Entry'!B1884</f>
        <v>0</v>
      </c>
      <c r="C1883">
        <f>'Data Entry'!C1884</f>
        <v>0</v>
      </c>
      <c r="D1883">
        <f>'Data Entry'!M1884</f>
        <v>0</v>
      </c>
      <c r="E1883">
        <f>'Data Entry'!N1884</f>
        <v>0</v>
      </c>
      <c r="F1883">
        <f>'Data Entry'!O1884</f>
        <v>0</v>
      </c>
      <c r="G1883">
        <f>'Data Entry'!P1884</f>
        <v>0</v>
      </c>
      <c r="H1883">
        <f>'Data Entry'!Q1884</f>
        <v>0</v>
      </c>
      <c r="I1883">
        <f>'Data Entry'!R1884</f>
        <v>0</v>
      </c>
      <c r="J1883">
        <f t="shared" si="319"/>
        <v>0</v>
      </c>
      <c r="K1883" s="1">
        <f>SUMIFS('I want to cry'!C$2:C$2000,'I want to cry'!$A$2:$A$2000,$B1883,'I want to cry'!$B$2:$B$2000,$C1883)</f>
        <v>0</v>
      </c>
      <c r="L1883" s="1">
        <f>SUMIFS('I want to cry'!D$2:D$2000,'I want to cry'!$A$2:$A$2000,$B1883,'I want to cry'!$B$2:$B$2000,$C1883)</f>
        <v>0</v>
      </c>
      <c r="M1883" s="1">
        <f>SUMIFS('I want to cry'!E$2:E$2000,'I want to cry'!$A$2:$A$2000,$B1883,'I want to cry'!$B$2:$B$2000,$C1883)</f>
        <v>0</v>
      </c>
      <c r="N1883" s="1">
        <f t="shared" si="320"/>
        <v>0</v>
      </c>
      <c r="O1883" s="1">
        <f t="shared" si="321"/>
        <v>0</v>
      </c>
      <c r="P1883" s="1">
        <f t="shared" si="322"/>
        <v>0</v>
      </c>
      <c r="Q1883" s="1">
        <f>SUMIF('I have a blue banner'!A$2:A$2000,D1883,'I have a blue banner'!L$2:L$2000)</f>
        <v>0</v>
      </c>
      <c r="R1883" s="1">
        <f>SUMIF('I have a blue banner'!A$2:A$2000,F1883,'I have a blue banner'!L$2:L$2000)</f>
        <v>0</v>
      </c>
      <c r="S1883" s="1">
        <f>SUMIF('I have a blue banner'!A$2:A$2000,I1883,'I have a blue banner'!L$2:L$2000)</f>
        <v>0</v>
      </c>
      <c r="T1883" s="1">
        <f>SUMIF('I wanna go biking'!A$2:A$1000,D1883,'I wanna go biking'!D$2:D$2000)</f>
        <v>0</v>
      </c>
      <c r="U1883" s="1">
        <f>SUMIF('I wanna go biking'!A$2:A$2000,F1883,'I wanna go biking'!D$2:D$2000)</f>
        <v>0</v>
      </c>
      <c r="V1883" s="1">
        <f>SUMIF('I wanna go biking'!A$2:A$2000,H1883,'I wanna go biking'!D$2:D$2000)</f>
        <v>0</v>
      </c>
      <c r="W1883">
        <f t="shared" si="323"/>
        <v>0</v>
      </c>
      <c r="X1883">
        <f t="shared" si="324"/>
        <v>0</v>
      </c>
      <c r="Y1883">
        <f t="shared" si="325"/>
        <v>0</v>
      </c>
      <c r="Z1883">
        <f t="shared" si="326"/>
        <v>0</v>
      </c>
      <c r="AA1883">
        <f t="shared" si="327"/>
        <v>0</v>
      </c>
      <c r="AB1883">
        <f t="shared" si="328"/>
        <v>0</v>
      </c>
      <c r="AC1883" s="25">
        <f t="shared" si="329"/>
        <v>0</v>
      </c>
    </row>
    <row r="1884" spans="1:29">
      <c r="A1884">
        <f>'Data Entry'!A1885</f>
        <v>0</v>
      </c>
      <c r="B1884">
        <f>'Data Entry'!B1885</f>
        <v>0</v>
      </c>
      <c r="C1884">
        <f>'Data Entry'!C1885</f>
        <v>0</v>
      </c>
      <c r="D1884">
        <f>'Data Entry'!M1885</f>
        <v>0</v>
      </c>
      <c r="E1884">
        <f>'Data Entry'!N1885</f>
        <v>0</v>
      </c>
      <c r="F1884">
        <f>'Data Entry'!O1885</f>
        <v>0</v>
      </c>
      <c r="G1884">
        <f>'Data Entry'!P1885</f>
        <v>0</v>
      </c>
      <c r="H1884">
        <f>'Data Entry'!Q1885</f>
        <v>0</v>
      </c>
      <c r="I1884">
        <f>'Data Entry'!R1885</f>
        <v>0</v>
      </c>
      <c r="J1884">
        <f t="shared" si="319"/>
        <v>0</v>
      </c>
      <c r="K1884" s="1">
        <f>SUMIFS('I want to cry'!C$2:C$2000,'I want to cry'!$A$2:$A$2000,$B1884,'I want to cry'!$B$2:$B$2000,$C1884)</f>
        <v>0</v>
      </c>
      <c r="L1884" s="1">
        <f>SUMIFS('I want to cry'!D$2:D$2000,'I want to cry'!$A$2:$A$2000,$B1884,'I want to cry'!$B$2:$B$2000,$C1884)</f>
        <v>0</v>
      </c>
      <c r="M1884" s="1">
        <f>SUMIFS('I want to cry'!E$2:E$2000,'I want to cry'!$A$2:$A$2000,$B1884,'I want to cry'!$B$2:$B$2000,$C1884)</f>
        <v>0</v>
      </c>
      <c r="N1884" s="1">
        <f t="shared" si="320"/>
        <v>0</v>
      </c>
      <c r="O1884" s="1">
        <f t="shared" si="321"/>
        <v>0</v>
      </c>
      <c r="P1884" s="1">
        <f t="shared" si="322"/>
        <v>0</v>
      </c>
      <c r="Q1884" s="1">
        <f>SUMIF('I have a blue banner'!A$2:A$2000,D1884,'I have a blue banner'!L$2:L$2000)</f>
        <v>0</v>
      </c>
      <c r="R1884" s="1">
        <f>SUMIF('I have a blue banner'!A$2:A$2000,F1884,'I have a blue banner'!L$2:L$2000)</f>
        <v>0</v>
      </c>
      <c r="S1884" s="1">
        <f>SUMIF('I have a blue banner'!A$2:A$2000,I1884,'I have a blue banner'!L$2:L$2000)</f>
        <v>0</v>
      </c>
      <c r="T1884" s="1">
        <f>SUMIF('I wanna go biking'!A$2:A$1000,D1884,'I wanna go biking'!D$2:D$2000)</f>
        <v>0</v>
      </c>
      <c r="U1884" s="1">
        <f>SUMIF('I wanna go biking'!A$2:A$2000,F1884,'I wanna go biking'!D$2:D$2000)</f>
        <v>0</v>
      </c>
      <c r="V1884" s="1">
        <f>SUMIF('I wanna go biking'!A$2:A$2000,H1884,'I wanna go biking'!D$2:D$2000)</f>
        <v>0</v>
      </c>
      <c r="W1884">
        <f t="shared" si="323"/>
        <v>0</v>
      </c>
      <c r="X1884">
        <f t="shared" si="324"/>
        <v>0</v>
      </c>
      <c r="Y1884">
        <f t="shared" si="325"/>
        <v>0</v>
      </c>
      <c r="Z1884">
        <f t="shared" si="326"/>
        <v>0</v>
      </c>
      <c r="AA1884">
        <f t="shared" si="327"/>
        <v>0</v>
      </c>
      <c r="AB1884">
        <f t="shared" si="328"/>
        <v>0</v>
      </c>
      <c r="AC1884" s="25">
        <f t="shared" si="329"/>
        <v>0</v>
      </c>
    </row>
    <row r="1885" spans="1:29">
      <c r="A1885">
        <f>'Data Entry'!A1886</f>
        <v>0</v>
      </c>
      <c r="B1885">
        <f>'Data Entry'!B1886</f>
        <v>0</v>
      </c>
      <c r="C1885">
        <f>'Data Entry'!C1886</f>
        <v>0</v>
      </c>
      <c r="D1885">
        <f>'Data Entry'!M1886</f>
        <v>0</v>
      </c>
      <c r="E1885">
        <f>'Data Entry'!N1886</f>
        <v>0</v>
      </c>
      <c r="F1885">
        <f>'Data Entry'!O1886</f>
        <v>0</v>
      </c>
      <c r="G1885">
        <f>'Data Entry'!P1886</f>
        <v>0</v>
      </c>
      <c r="H1885">
        <f>'Data Entry'!Q1886</f>
        <v>0</v>
      </c>
      <c r="I1885">
        <f>'Data Entry'!R1886</f>
        <v>0</v>
      </c>
      <c r="J1885">
        <f t="shared" si="319"/>
        <v>0</v>
      </c>
      <c r="K1885" s="1">
        <f>SUMIFS('I want to cry'!C$2:C$2000,'I want to cry'!$A$2:$A$2000,$B1885,'I want to cry'!$B$2:$B$2000,$C1885)</f>
        <v>0</v>
      </c>
      <c r="L1885" s="1">
        <f>SUMIFS('I want to cry'!D$2:D$2000,'I want to cry'!$A$2:$A$2000,$B1885,'I want to cry'!$B$2:$B$2000,$C1885)</f>
        <v>0</v>
      </c>
      <c r="M1885" s="1">
        <f>SUMIFS('I want to cry'!E$2:E$2000,'I want to cry'!$A$2:$A$2000,$B1885,'I want to cry'!$B$2:$B$2000,$C1885)</f>
        <v>0</v>
      </c>
      <c r="N1885" s="1">
        <f t="shared" si="320"/>
        <v>0</v>
      </c>
      <c r="O1885" s="1">
        <f t="shared" si="321"/>
        <v>0</v>
      </c>
      <c r="P1885" s="1">
        <f t="shared" si="322"/>
        <v>0</v>
      </c>
      <c r="Q1885" s="1">
        <f>SUMIF('I have a blue banner'!A$2:A$2000,D1885,'I have a blue banner'!L$2:L$2000)</f>
        <v>0</v>
      </c>
      <c r="R1885" s="1">
        <f>SUMIF('I have a blue banner'!A$2:A$2000,F1885,'I have a blue banner'!L$2:L$2000)</f>
        <v>0</v>
      </c>
      <c r="S1885" s="1">
        <f>SUMIF('I have a blue banner'!A$2:A$2000,I1885,'I have a blue banner'!L$2:L$2000)</f>
        <v>0</v>
      </c>
      <c r="T1885" s="1">
        <f>SUMIF('I wanna go biking'!A$2:A$1000,D1885,'I wanna go biking'!D$2:D$2000)</f>
        <v>0</v>
      </c>
      <c r="U1885" s="1">
        <f>SUMIF('I wanna go biking'!A$2:A$2000,F1885,'I wanna go biking'!D$2:D$2000)</f>
        <v>0</v>
      </c>
      <c r="V1885" s="1">
        <f>SUMIF('I wanna go biking'!A$2:A$2000,H1885,'I wanna go biking'!D$2:D$2000)</f>
        <v>0</v>
      </c>
      <c r="W1885">
        <f t="shared" si="323"/>
        <v>0</v>
      </c>
      <c r="X1885">
        <f t="shared" si="324"/>
        <v>0</v>
      </c>
      <c r="Y1885">
        <f t="shared" si="325"/>
        <v>0</v>
      </c>
      <c r="Z1885">
        <f t="shared" si="326"/>
        <v>0</v>
      </c>
      <c r="AA1885">
        <f t="shared" si="327"/>
        <v>0</v>
      </c>
      <c r="AB1885">
        <f t="shared" si="328"/>
        <v>0</v>
      </c>
      <c r="AC1885" s="25">
        <f t="shared" si="329"/>
        <v>0</v>
      </c>
    </row>
    <row r="1886" spans="1:29">
      <c r="A1886">
        <f>'Data Entry'!A1887</f>
        <v>0</v>
      </c>
      <c r="B1886">
        <f>'Data Entry'!B1887</f>
        <v>0</v>
      </c>
      <c r="C1886">
        <f>'Data Entry'!C1887</f>
        <v>0</v>
      </c>
      <c r="D1886">
        <f>'Data Entry'!M1887</f>
        <v>0</v>
      </c>
      <c r="E1886">
        <f>'Data Entry'!N1887</f>
        <v>0</v>
      </c>
      <c r="F1886">
        <f>'Data Entry'!O1887</f>
        <v>0</v>
      </c>
      <c r="G1886">
        <f>'Data Entry'!P1887</f>
        <v>0</v>
      </c>
      <c r="H1886">
        <f>'Data Entry'!Q1887</f>
        <v>0</v>
      </c>
      <c r="I1886">
        <f>'Data Entry'!R1887</f>
        <v>0</v>
      </c>
      <c r="J1886">
        <f t="shared" si="319"/>
        <v>0</v>
      </c>
      <c r="K1886" s="1">
        <f>SUMIFS('I want to cry'!C$2:C$2000,'I want to cry'!$A$2:$A$2000,$B1886,'I want to cry'!$B$2:$B$2000,$C1886)</f>
        <v>0</v>
      </c>
      <c r="L1886" s="1">
        <f>SUMIFS('I want to cry'!D$2:D$2000,'I want to cry'!$A$2:$A$2000,$B1886,'I want to cry'!$B$2:$B$2000,$C1886)</f>
        <v>0</v>
      </c>
      <c r="M1886" s="1">
        <f>SUMIFS('I want to cry'!E$2:E$2000,'I want to cry'!$A$2:$A$2000,$B1886,'I want to cry'!$B$2:$B$2000,$C1886)</f>
        <v>0</v>
      </c>
      <c r="N1886" s="1">
        <f t="shared" si="320"/>
        <v>0</v>
      </c>
      <c r="O1886" s="1">
        <f t="shared" si="321"/>
        <v>0</v>
      </c>
      <c r="P1886" s="1">
        <f t="shared" si="322"/>
        <v>0</v>
      </c>
      <c r="Q1886" s="1">
        <f>SUMIF('I have a blue banner'!A$2:A$2000,D1886,'I have a blue banner'!L$2:L$2000)</f>
        <v>0</v>
      </c>
      <c r="R1886" s="1">
        <f>SUMIF('I have a blue banner'!A$2:A$2000,F1886,'I have a blue banner'!L$2:L$2000)</f>
        <v>0</v>
      </c>
      <c r="S1886" s="1">
        <f>SUMIF('I have a blue banner'!A$2:A$2000,I1886,'I have a blue banner'!L$2:L$2000)</f>
        <v>0</v>
      </c>
      <c r="T1886" s="1">
        <f>SUMIF('I wanna go biking'!A$2:A$1000,D1886,'I wanna go biking'!D$2:D$2000)</f>
        <v>0</v>
      </c>
      <c r="U1886" s="1">
        <f>SUMIF('I wanna go biking'!A$2:A$2000,F1886,'I wanna go biking'!D$2:D$2000)</f>
        <v>0</v>
      </c>
      <c r="V1886" s="1">
        <f>SUMIF('I wanna go biking'!A$2:A$2000,H1886,'I wanna go biking'!D$2:D$2000)</f>
        <v>0</v>
      </c>
      <c r="W1886">
        <f t="shared" si="323"/>
        <v>0</v>
      </c>
      <c r="X1886">
        <f t="shared" si="324"/>
        <v>0</v>
      </c>
      <c r="Y1886">
        <f t="shared" si="325"/>
        <v>0</v>
      </c>
      <c r="Z1886">
        <f t="shared" si="326"/>
        <v>0</v>
      </c>
      <c r="AA1886">
        <f t="shared" si="327"/>
        <v>0</v>
      </c>
      <c r="AB1886">
        <f t="shared" si="328"/>
        <v>0</v>
      </c>
      <c r="AC1886" s="25">
        <f t="shared" si="329"/>
        <v>0</v>
      </c>
    </row>
    <row r="1887" spans="1:29">
      <c r="A1887">
        <f>'Data Entry'!A1888</f>
        <v>0</v>
      </c>
      <c r="B1887">
        <f>'Data Entry'!B1888</f>
        <v>0</v>
      </c>
      <c r="C1887">
        <f>'Data Entry'!C1888</f>
        <v>0</v>
      </c>
      <c r="D1887">
        <f>'Data Entry'!M1888</f>
        <v>0</v>
      </c>
      <c r="E1887">
        <f>'Data Entry'!N1888</f>
        <v>0</v>
      </c>
      <c r="F1887">
        <f>'Data Entry'!O1888</f>
        <v>0</v>
      </c>
      <c r="G1887">
        <f>'Data Entry'!P1888</f>
        <v>0</v>
      </c>
      <c r="H1887">
        <f>'Data Entry'!Q1888</f>
        <v>0</v>
      </c>
      <c r="I1887">
        <f>'Data Entry'!R1888</f>
        <v>0</v>
      </c>
      <c r="J1887">
        <f t="shared" si="319"/>
        <v>0</v>
      </c>
      <c r="K1887" s="1">
        <f>SUMIFS('I want to cry'!C$2:C$2000,'I want to cry'!$A$2:$A$2000,$B1887,'I want to cry'!$B$2:$B$2000,$C1887)</f>
        <v>0</v>
      </c>
      <c r="L1887" s="1">
        <f>SUMIFS('I want to cry'!D$2:D$2000,'I want to cry'!$A$2:$A$2000,$B1887,'I want to cry'!$B$2:$B$2000,$C1887)</f>
        <v>0</v>
      </c>
      <c r="M1887" s="1">
        <f>SUMIFS('I want to cry'!E$2:E$2000,'I want to cry'!$A$2:$A$2000,$B1887,'I want to cry'!$B$2:$B$2000,$C1887)</f>
        <v>0</v>
      </c>
      <c r="N1887" s="1">
        <f t="shared" si="320"/>
        <v>0</v>
      </c>
      <c r="O1887" s="1">
        <f t="shared" si="321"/>
        <v>0</v>
      </c>
      <c r="P1887" s="1">
        <f t="shared" si="322"/>
        <v>0</v>
      </c>
      <c r="Q1887" s="1">
        <f>SUMIF('I have a blue banner'!A$2:A$2000,D1887,'I have a blue banner'!L$2:L$2000)</f>
        <v>0</v>
      </c>
      <c r="R1887" s="1">
        <f>SUMIF('I have a blue banner'!A$2:A$2000,F1887,'I have a blue banner'!L$2:L$2000)</f>
        <v>0</v>
      </c>
      <c r="S1887" s="1">
        <f>SUMIF('I have a blue banner'!A$2:A$2000,I1887,'I have a blue banner'!L$2:L$2000)</f>
        <v>0</v>
      </c>
      <c r="T1887" s="1">
        <f>SUMIF('I wanna go biking'!A$2:A$1000,D1887,'I wanna go biking'!D$2:D$2000)</f>
        <v>0</v>
      </c>
      <c r="U1887" s="1">
        <f>SUMIF('I wanna go biking'!A$2:A$2000,F1887,'I wanna go biking'!D$2:D$2000)</f>
        <v>0</v>
      </c>
      <c r="V1887" s="1">
        <f>SUMIF('I wanna go biking'!A$2:A$2000,H1887,'I wanna go biking'!D$2:D$2000)</f>
        <v>0</v>
      </c>
      <c r="W1887">
        <f t="shared" si="323"/>
        <v>0</v>
      </c>
      <c r="X1887">
        <f t="shared" si="324"/>
        <v>0</v>
      </c>
      <c r="Y1887">
        <f t="shared" si="325"/>
        <v>0</v>
      </c>
      <c r="Z1887">
        <f t="shared" si="326"/>
        <v>0</v>
      </c>
      <c r="AA1887">
        <f t="shared" si="327"/>
        <v>0</v>
      </c>
      <c r="AB1887">
        <f t="shared" si="328"/>
        <v>0</v>
      </c>
      <c r="AC1887" s="25">
        <f t="shared" si="329"/>
        <v>0</v>
      </c>
    </row>
    <row r="1888" spans="1:29">
      <c r="A1888">
        <f>'Data Entry'!A1889</f>
        <v>0</v>
      </c>
      <c r="B1888">
        <f>'Data Entry'!B1889</f>
        <v>0</v>
      </c>
      <c r="C1888">
        <f>'Data Entry'!C1889</f>
        <v>0</v>
      </c>
      <c r="D1888">
        <f>'Data Entry'!M1889</f>
        <v>0</v>
      </c>
      <c r="E1888">
        <f>'Data Entry'!N1889</f>
        <v>0</v>
      </c>
      <c r="F1888">
        <f>'Data Entry'!O1889</f>
        <v>0</v>
      </c>
      <c r="G1888">
        <f>'Data Entry'!P1889</f>
        <v>0</v>
      </c>
      <c r="H1888">
        <f>'Data Entry'!Q1889</f>
        <v>0</v>
      </c>
      <c r="I1888">
        <f>'Data Entry'!R1889</f>
        <v>0</v>
      </c>
      <c r="J1888">
        <f t="shared" si="319"/>
        <v>0</v>
      </c>
      <c r="K1888" s="1">
        <f>SUMIFS('I want to cry'!C$2:C$2000,'I want to cry'!$A$2:$A$2000,$B1888,'I want to cry'!$B$2:$B$2000,$C1888)</f>
        <v>0</v>
      </c>
      <c r="L1888" s="1">
        <f>SUMIFS('I want to cry'!D$2:D$2000,'I want to cry'!$A$2:$A$2000,$B1888,'I want to cry'!$B$2:$B$2000,$C1888)</f>
        <v>0</v>
      </c>
      <c r="M1888" s="1">
        <f>SUMIFS('I want to cry'!E$2:E$2000,'I want to cry'!$A$2:$A$2000,$B1888,'I want to cry'!$B$2:$B$2000,$C1888)</f>
        <v>0</v>
      </c>
      <c r="N1888" s="1">
        <f t="shared" si="320"/>
        <v>0</v>
      </c>
      <c r="O1888" s="1">
        <f t="shared" si="321"/>
        <v>0</v>
      </c>
      <c r="P1888" s="1">
        <f t="shared" si="322"/>
        <v>0</v>
      </c>
      <c r="Q1888" s="1">
        <f>SUMIF('I have a blue banner'!A$2:A$2000,D1888,'I have a blue banner'!L$2:L$2000)</f>
        <v>0</v>
      </c>
      <c r="R1888" s="1">
        <f>SUMIF('I have a blue banner'!A$2:A$2000,F1888,'I have a blue banner'!L$2:L$2000)</f>
        <v>0</v>
      </c>
      <c r="S1888" s="1">
        <f>SUMIF('I have a blue banner'!A$2:A$2000,I1888,'I have a blue banner'!L$2:L$2000)</f>
        <v>0</v>
      </c>
      <c r="T1888" s="1">
        <f>SUMIF('I wanna go biking'!A$2:A$1000,D1888,'I wanna go biking'!D$2:D$2000)</f>
        <v>0</v>
      </c>
      <c r="U1888" s="1">
        <f>SUMIF('I wanna go biking'!A$2:A$2000,F1888,'I wanna go biking'!D$2:D$2000)</f>
        <v>0</v>
      </c>
      <c r="V1888" s="1">
        <f>SUMIF('I wanna go biking'!A$2:A$2000,H1888,'I wanna go biking'!D$2:D$2000)</f>
        <v>0</v>
      </c>
      <c r="W1888">
        <f t="shared" si="323"/>
        <v>0</v>
      </c>
      <c r="X1888">
        <f t="shared" si="324"/>
        <v>0</v>
      </c>
      <c r="Y1888">
        <f t="shared" si="325"/>
        <v>0</v>
      </c>
      <c r="Z1888">
        <f t="shared" si="326"/>
        <v>0</v>
      </c>
      <c r="AA1888">
        <f t="shared" si="327"/>
        <v>0</v>
      </c>
      <c r="AB1888">
        <f t="shared" si="328"/>
        <v>0</v>
      </c>
      <c r="AC1888" s="25">
        <f t="shared" si="329"/>
        <v>0</v>
      </c>
    </row>
    <row r="1889" spans="1:29">
      <c r="A1889">
        <f>'Data Entry'!A1890</f>
        <v>0</v>
      </c>
      <c r="B1889">
        <f>'Data Entry'!B1890</f>
        <v>0</v>
      </c>
      <c r="C1889">
        <f>'Data Entry'!C1890</f>
        <v>0</v>
      </c>
      <c r="D1889">
        <f>'Data Entry'!M1890</f>
        <v>0</v>
      </c>
      <c r="E1889">
        <f>'Data Entry'!N1890</f>
        <v>0</v>
      </c>
      <c r="F1889">
        <f>'Data Entry'!O1890</f>
        <v>0</v>
      </c>
      <c r="G1889">
        <f>'Data Entry'!P1890</f>
        <v>0</v>
      </c>
      <c r="H1889">
        <f>'Data Entry'!Q1890</f>
        <v>0</v>
      </c>
      <c r="I1889">
        <f>'Data Entry'!R1890</f>
        <v>0</v>
      </c>
      <c r="J1889">
        <f t="shared" si="319"/>
        <v>0</v>
      </c>
      <c r="K1889" s="1">
        <f>SUMIFS('I want to cry'!C$2:C$2000,'I want to cry'!$A$2:$A$2000,$B1889,'I want to cry'!$B$2:$B$2000,$C1889)</f>
        <v>0</v>
      </c>
      <c r="L1889" s="1">
        <f>SUMIFS('I want to cry'!D$2:D$2000,'I want to cry'!$A$2:$A$2000,$B1889,'I want to cry'!$B$2:$B$2000,$C1889)</f>
        <v>0</v>
      </c>
      <c r="M1889" s="1">
        <f>SUMIFS('I want to cry'!E$2:E$2000,'I want to cry'!$A$2:$A$2000,$B1889,'I want to cry'!$B$2:$B$2000,$C1889)</f>
        <v>0</v>
      </c>
      <c r="N1889" s="1">
        <f t="shared" si="320"/>
        <v>0</v>
      </c>
      <c r="O1889" s="1">
        <f t="shared" si="321"/>
        <v>0</v>
      </c>
      <c r="P1889" s="1">
        <f t="shared" si="322"/>
        <v>0</v>
      </c>
      <c r="Q1889" s="1">
        <f>SUMIF('I have a blue banner'!A$2:A$2000,D1889,'I have a blue banner'!L$2:L$2000)</f>
        <v>0</v>
      </c>
      <c r="R1889" s="1">
        <f>SUMIF('I have a blue banner'!A$2:A$2000,F1889,'I have a blue banner'!L$2:L$2000)</f>
        <v>0</v>
      </c>
      <c r="S1889" s="1">
        <f>SUMIF('I have a blue banner'!A$2:A$2000,I1889,'I have a blue banner'!L$2:L$2000)</f>
        <v>0</v>
      </c>
      <c r="T1889" s="1">
        <f>SUMIF('I wanna go biking'!A$2:A$1000,D1889,'I wanna go biking'!D$2:D$2000)</f>
        <v>0</v>
      </c>
      <c r="U1889" s="1">
        <f>SUMIF('I wanna go biking'!A$2:A$2000,F1889,'I wanna go biking'!D$2:D$2000)</f>
        <v>0</v>
      </c>
      <c r="V1889" s="1">
        <f>SUMIF('I wanna go biking'!A$2:A$2000,H1889,'I wanna go biking'!D$2:D$2000)</f>
        <v>0</v>
      </c>
      <c r="W1889">
        <f t="shared" si="323"/>
        <v>0</v>
      </c>
      <c r="X1889">
        <f t="shared" si="324"/>
        <v>0</v>
      </c>
      <c r="Y1889">
        <f t="shared" si="325"/>
        <v>0</v>
      </c>
      <c r="Z1889">
        <f t="shared" si="326"/>
        <v>0</v>
      </c>
      <c r="AA1889">
        <f t="shared" si="327"/>
        <v>0</v>
      </c>
      <c r="AB1889">
        <f t="shared" si="328"/>
        <v>0</v>
      </c>
      <c r="AC1889" s="25">
        <f t="shared" si="329"/>
        <v>0</v>
      </c>
    </row>
    <row r="1890" spans="1:29">
      <c r="A1890">
        <f>'Data Entry'!A1891</f>
        <v>0</v>
      </c>
      <c r="B1890">
        <f>'Data Entry'!B1891</f>
        <v>0</v>
      </c>
      <c r="C1890">
        <f>'Data Entry'!C1891</f>
        <v>0</v>
      </c>
      <c r="D1890">
        <f>'Data Entry'!M1891</f>
        <v>0</v>
      </c>
      <c r="E1890">
        <f>'Data Entry'!N1891</f>
        <v>0</v>
      </c>
      <c r="F1890">
        <f>'Data Entry'!O1891</f>
        <v>0</v>
      </c>
      <c r="G1890">
        <f>'Data Entry'!P1891</f>
        <v>0</v>
      </c>
      <c r="H1890">
        <f>'Data Entry'!Q1891</f>
        <v>0</v>
      </c>
      <c r="I1890">
        <f>'Data Entry'!R1891</f>
        <v>0</v>
      </c>
      <c r="J1890">
        <f t="shared" si="319"/>
        <v>0</v>
      </c>
      <c r="K1890" s="1">
        <f>SUMIFS('I want to cry'!C$2:C$2000,'I want to cry'!$A$2:$A$2000,$B1890,'I want to cry'!$B$2:$B$2000,$C1890)</f>
        <v>0</v>
      </c>
      <c r="L1890" s="1">
        <f>SUMIFS('I want to cry'!D$2:D$2000,'I want to cry'!$A$2:$A$2000,$B1890,'I want to cry'!$B$2:$B$2000,$C1890)</f>
        <v>0</v>
      </c>
      <c r="M1890" s="1">
        <f>SUMIFS('I want to cry'!E$2:E$2000,'I want to cry'!$A$2:$A$2000,$B1890,'I want to cry'!$B$2:$B$2000,$C1890)</f>
        <v>0</v>
      </c>
      <c r="N1890" s="1">
        <f t="shared" si="320"/>
        <v>0</v>
      </c>
      <c r="O1890" s="1">
        <f t="shared" si="321"/>
        <v>0</v>
      </c>
      <c r="P1890" s="1">
        <f t="shared" si="322"/>
        <v>0</v>
      </c>
      <c r="Q1890" s="1">
        <f>SUMIF('I have a blue banner'!A$2:A$2000,D1890,'I have a blue banner'!L$2:L$2000)</f>
        <v>0</v>
      </c>
      <c r="R1890" s="1">
        <f>SUMIF('I have a blue banner'!A$2:A$2000,F1890,'I have a blue banner'!L$2:L$2000)</f>
        <v>0</v>
      </c>
      <c r="S1890" s="1">
        <f>SUMIF('I have a blue banner'!A$2:A$2000,I1890,'I have a blue banner'!L$2:L$2000)</f>
        <v>0</v>
      </c>
      <c r="T1890" s="1">
        <f>SUMIF('I wanna go biking'!A$2:A$1000,D1890,'I wanna go biking'!D$2:D$2000)</f>
        <v>0</v>
      </c>
      <c r="U1890" s="1">
        <f>SUMIF('I wanna go biking'!A$2:A$2000,F1890,'I wanna go biking'!D$2:D$2000)</f>
        <v>0</v>
      </c>
      <c r="V1890" s="1">
        <f>SUMIF('I wanna go biking'!A$2:A$2000,H1890,'I wanna go biking'!D$2:D$2000)</f>
        <v>0</v>
      </c>
      <c r="W1890">
        <f t="shared" si="323"/>
        <v>0</v>
      </c>
      <c r="X1890">
        <f t="shared" si="324"/>
        <v>0</v>
      </c>
      <c r="Y1890">
        <f t="shared" si="325"/>
        <v>0</v>
      </c>
      <c r="Z1890">
        <f t="shared" si="326"/>
        <v>0</v>
      </c>
      <c r="AA1890">
        <f t="shared" si="327"/>
        <v>0</v>
      </c>
      <c r="AB1890">
        <f t="shared" si="328"/>
        <v>0</v>
      </c>
      <c r="AC1890" s="25">
        <f t="shared" si="329"/>
        <v>0</v>
      </c>
    </row>
    <row r="1891" spans="1:29">
      <c r="A1891">
        <f>'Data Entry'!A1892</f>
        <v>0</v>
      </c>
      <c r="B1891">
        <f>'Data Entry'!B1892</f>
        <v>0</v>
      </c>
      <c r="C1891">
        <f>'Data Entry'!C1892</f>
        <v>0</v>
      </c>
      <c r="D1891">
        <f>'Data Entry'!M1892</f>
        <v>0</v>
      </c>
      <c r="E1891">
        <f>'Data Entry'!N1892</f>
        <v>0</v>
      </c>
      <c r="F1891">
        <f>'Data Entry'!O1892</f>
        <v>0</v>
      </c>
      <c r="G1891">
        <f>'Data Entry'!P1892</f>
        <v>0</v>
      </c>
      <c r="H1891">
        <f>'Data Entry'!Q1892</f>
        <v>0</v>
      </c>
      <c r="I1891">
        <f>'Data Entry'!R1892</f>
        <v>0</v>
      </c>
      <c r="J1891">
        <f t="shared" si="319"/>
        <v>0</v>
      </c>
      <c r="K1891" s="1">
        <f>SUMIFS('I want to cry'!C$2:C$2000,'I want to cry'!$A$2:$A$2000,$B1891,'I want to cry'!$B$2:$B$2000,$C1891)</f>
        <v>0</v>
      </c>
      <c r="L1891" s="1">
        <f>SUMIFS('I want to cry'!D$2:D$2000,'I want to cry'!$A$2:$A$2000,$B1891,'I want to cry'!$B$2:$B$2000,$C1891)</f>
        <v>0</v>
      </c>
      <c r="M1891" s="1">
        <f>SUMIFS('I want to cry'!E$2:E$2000,'I want to cry'!$A$2:$A$2000,$B1891,'I want to cry'!$B$2:$B$2000,$C1891)</f>
        <v>0</v>
      </c>
      <c r="N1891" s="1">
        <f t="shared" si="320"/>
        <v>0</v>
      </c>
      <c r="O1891" s="1">
        <f t="shared" si="321"/>
        <v>0</v>
      </c>
      <c r="P1891" s="1">
        <f t="shared" si="322"/>
        <v>0</v>
      </c>
      <c r="Q1891" s="1">
        <f>SUMIF('I have a blue banner'!A$2:A$2000,D1891,'I have a blue banner'!L$2:L$2000)</f>
        <v>0</v>
      </c>
      <c r="R1891" s="1">
        <f>SUMIF('I have a blue banner'!A$2:A$2000,F1891,'I have a blue banner'!L$2:L$2000)</f>
        <v>0</v>
      </c>
      <c r="S1891" s="1">
        <f>SUMIF('I have a blue banner'!A$2:A$2000,I1891,'I have a blue banner'!L$2:L$2000)</f>
        <v>0</v>
      </c>
      <c r="T1891" s="1">
        <f>SUMIF('I wanna go biking'!A$2:A$1000,D1891,'I wanna go biking'!D$2:D$2000)</f>
        <v>0</v>
      </c>
      <c r="U1891" s="1">
        <f>SUMIF('I wanna go biking'!A$2:A$2000,F1891,'I wanna go biking'!D$2:D$2000)</f>
        <v>0</v>
      </c>
      <c r="V1891" s="1">
        <f>SUMIF('I wanna go biking'!A$2:A$2000,H1891,'I wanna go biking'!D$2:D$2000)</f>
        <v>0</v>
      </c>
      <c r="W1891">
        <f t="shared" si="323"/>
        <v>0</v>
      </c>
      <c r="X1891">
        <f t="shared" si="324"/>
        <v>0</v>
      </c>
      <c r="Y1891">
        <f t="shared" si="325"/>
        <v>0</v>
      </c>
      <c r="Z1891">
        <f t="shared" si="326"/>
        <v>0</v>
      </c>
      <c r="AA1891">
        <f t="shared" si="327"/>
        <v>0</v>
      </c>
      <c r="AB1891">
        <f t="shared" si="328"/>
        <v>0</v>
      </c>
      <c r="AC1891" s="25">
        <f t="shared" si="329"/>
        <v>0</v>
      </c>
    </row>
    <row r="1892" spans="1:29">
      <c r="A1892">
        <f>'Data Entry'!A1893</f>
        <v>0</v>
      </c>
      <c r="B1892">
        <f>'Data Entry'!B1893</f>
        <v>0</v>
      </c>
      <c r="C1892">
        <f>'Data Entry'!C1893</f>
        <v>0</v>
      </c>
      <c r="D1892">
        <f>'Data Entry'!M1893</f>
        <v>0</v>
      </c>
      <c r="E1892">
        <f>'Data Entry'!N1893</f>
        <v>0</v>
      </c>
      <c r="F1892">
        <f>'Data Entry'!O1893</f>
        <v>0</v>
      </c>
      <c r="G1892">
        <f>'Data Entry'!P1893</f>
        <v>0</v>
      </c>
      <c r="H1892">
        <f>'Data Entry'!Q1893</f>
        <v>0</v>
      </c>
      <c r="I1892">
        <f>'Data Entry'!R1893</f>
        <v>0</v>
      </c>
      <c r="J1892">
        <f t="shared" si="319"/>
        <v>0</v>
      </c>
      <c r="K1892" s="1">
        <f>SUMIFS('I want to cry'!C$2:C$2000,'I want to cry'!$A$2:$A$2000,$B1892,'I want to cry'!$B$2:$B$2000,$C1892)</f>
        <v>0</v>
      </c>
      <c r="L1892" s="1">
        <f>SUMIFS('I want to cry'!D$2:D$2000,'I want to cry'!$A$2:$A$2000,$B1892,'I want to cry'!$B$2:$B$2000,$C1892)</f>
        <v>0</v>
      </c>
      <c r="M1892" s="1">
        <f>SUMIFS('I want to cry'!E$2:E$2000,'I want to cry'!$A$2:$A$2000,$B1892,'I want to cry'!$B$2:$B$2000,$C1892)</f>
        <v>0</v>
      </c>
      <c r="N1892" s="1">
        <f t="shared" si="320"/>
        <v>0</v>
      </c>
      <c r="O1892" s="1">
        <f t="shared" si="321"/>
        <v>0</v>
      </c>
      <c r="P1892" s="1">
        <f t="shared" si="322"/>
        <v>0</v>
      </c>
      <c r="Q1892" s="1">
        <f>SUMIF('I have a blue banner'!A$2:A$2000,D1892,'I have a blue banner'!L$2:L$2000)</f>
        <v>0</v>
      </c>
      <c r="R1892" s="1">
        <f>SUMIF('I have a blue banner'!A$2:A$2000,F1892,'I have a blue banner'!L$2:L$2000)</f>
        <v>0</v>
      </c>
      <c r="S1892" s="1">
        <f>SUMIF('I have a blue banner'!A$2:A$2000,I1892,'I have a blue banner'!L$2:L$2000)</f>
        <v>0</v>
      </c>
      <c r="T1892" s="1">
        <f>SUMIF('I wanna go biking'!A$2:A$1000,D1892,'I wanna go biking'!D$2:D$2000)</f>
        <v>0</v>
      </c>
      <c r="U1892" s="1">
        <f>SUMIF('I wanna go biking'!A$2:A$2000,F1892,'I wanna go biking'!D$2:D$2000)</f>
        <v>0</v>
      </c>
      <c r="V1892" s="1">
        <f>SUMIF('I wanna go biking'!A$2:A$2000,H1892,'I wanna go biking'!D$2:D$2000)</f>
        <v>0</v>
      </c>
      <c r="W1892">
        <f t="shared" si="323"/>
        <v>0</v>
      </c>
      <c r="X1892">
        <f t="shared" si="324"/>
        <v>0</v>
      </c>
      <c r="Y1892">
        <f t="shared" si="325"/>
        <v>0</v>
      </c>
      <c r="Z1892">
        <f t="shared" si="326"/>
        <v>0</v>
      </c>
      <c r="AA1892">
        <f t="shared" si="327"/>
        <v>0</v>
      </c>
      <c r="AB1892">
        <f t="shared" si="328"/>
        <v>0</v>
      </c>
      <c r="AC1892" s="25">
        <f t="shared" si="329"/>
        <v>0</v>
      </c>
    </row>
    <row r="1893" spans="1:29">
      <c r="A1893">
        <f>'Data Entry'!A1894</f>
        <v>0</v>
      </c>
      <c r="B1893">
        <f>'Data Entry'!B1894</f>
        <v>0</v>
      </c>
      <c r="C1893">
        <f>'Data Entry'!C1894</f>
        <v>0</v>
      </c>
      <c r="D1893">
        <f>'Data Entry'!M1894</f>
        <v>0</v>
      </c>
      <c r="E1893">
        <f>'Data Entry'!N1894</f>
        <v>0</v>
      </c>
      <c r="F1893">
        <f>'Data Entry'!O1894</f>
        <v>0</v>
      </c>
      <c r="G1893">
        <f>'Data Entry'!P1894</f>
        <v>0</v>
      </c>
      <c r="H1893">
        <f>'Data Entry'!Q1894</f>
        <v>0</v>
      </c>
      <c r="I1893">
        <f>'Data Entry'!R1894</f>
        <v>0</v>
      </c>
      <c r="J1893">
        <f t="shared" si="319"/>
        <v>0</v>
      </c>
      <c r="K1893" s="1">
        <f>SUMIFS('I want to cry'!C$2:C$2000,'I want to cry'!$A$2:$A$2000,$B1893,'I want to cry'!$B$2:$B$2000,$C1893)</f>
        <v>0</v>
      </c>
      <c r="L1893" s="1">
        <f>SUMIFS('I want to cry'!D$2:D$2000,'I want to cry'!$A$2:$A$2000,$B1893,'I want to cry'!$B$2:$B$2000,$C1893)</f>
        <v>0</v>
      </c>
      <c r="M1893" s="1">
        <f>SUMIFS('I want to cry'!E$2:E$2000,'I want to cry'!$A$2:$A$2000,$B1893,'I want to cry'!$B$2:$B$2000,$C1893)</f>
        <v>0</v>
      </c>
      <c r="N1893" s="1">
        <f t="shared" si="320"/>
        <v>0</v>
      </c>
      <c r="O1893" s="1">
        <f t="shared" si="321"/>
        <v>0</v>
      </c>
      <c r="P1893" s="1">
        <f t="shared" si="322"/>
        <v>0</v>
      </c>
      <c r="Q1893" s="1">
        <f>SUMIF('I have a blue banner'!A$2:A$2000,D1893,'I have a blue banner'!L$2:L$2000)</f>
        <v>0</v>
      </c>
      <c r="R1893" s="1">
        <f>SUMIF('I have a blue banner'!A$2:A$2000,F1893,'I have a blue banner'!L$2:L$2000)</f>
        <v>0</v>
      </c>
      <c r="S1893" s="1">
        <f>SUMIF('I have a blue banner'!A$2:A$2000,I1893,'I have a blue banner'!L$2:L$2000)</f>
        <v>0</v>
      </c>
      <c r="T1893" s="1">
        <f>SUMIF('I wanna go biking'!A$2:A$1000,D1893,'I wanna go biking'!D$2:D$2000)</f>
        <v>0</v>
      </c>
      <c r="U1893" s="1">
        <f>SUMIF('I wanna go biking'!A$2:A$2000,F1893,'I wanna go biking'!D$2:D$2000)</f>
        <v>0</v>
      </c>
      <c r="V1893" s="1">
        <f>SUMIF('I wanna go biking'!A$2:A$2000,H1893,'I wanna go biking'!D$2:D$2000)</f>
        <v>0</v>
      </c>
      <c r="W1893">
        <f t="shared" si="323"/>
        <v>0</v>
      </c>
      <c r="X1893">
        <f t="shared" si="324"/>
        <v>0</v>
      </c>
      <c r="Y1893">
        <f t="shared" si="325"/>
        <v>0</v>
      </c>
      <c r="Z1893">
        <f t="shared" si="326"/>
        <v>0</v>
      </c>
      <c r="AA1893">
        <f t="shared" si="327"/>
        <v>0</v>
      </c>
      <c r="AB1893">
        <f t="shared" si="328"/>
        <v>0</v>
      </c>
      <c r="AC1893" s="25">
        <f t="shared" si="329"/>
        <v>0</v>
      </c>
    </row>
    <row r="1894" spans="1:29">
      <c r="A1894">
        <f>'Data Entry'!A1895</f>
        <v>0</v>
      </c>
      <c r="B1894">
        <f>'Data Entry'!B1895</f>
        <v>0</v>
      </c>
      <c r="C1894">
        <f>'Data Entry'!C1895</f>
        <v>0</v>
      </c>
      <c r="D1894">
        <f>'Data Entry'!M1895</f>
        <v>0</v>
      </c>
      <c r="E1894">
        <f>'Data Entry'!N1895</f>
        <v>0</v>
      </c>
      <c r="F1894">
        <f>'Data Entry'!O1895</f>
        <v>0</v>
      </c>
      <c r="G1894">
        <f>'Data Entry'!P1895</f>
        <v>0</v>
      </c>
      <c r="H1894">
        <f>'Data Entry'!Q1895</f>
        <v>0</v>
      </c>
      <c r="I1894">
        <f>'Data Entry'!R1895</f>
        <v>0</v>
      </c>
      <c r="J1894">
        <f t="shared" si="319"/>
        <v>0</v>
      </c>
      <c r="K1894" s="1">
        <f>SUMIFS('I want to cry'!C$2:C$2000,'I want to cry'!$A$2:$A$2000,$B1894,'I want to cry'!$B$2:$B$2000,$C1894)</f>
        <v>0</v>
      </c>
      <c r="L1894" s="1">
        <f>SUMIFS('I want to cry'!D$2:D$2000,'I want to cry'!$A$2:$A$2000,$B1894,'I want to cry'!$B$2:$B$2000,$C1894)</f>
        <v>0</v>
      </c>
      <c r="M1894" s="1">
        <f>SUMIFS('I want to cry'!E$2:E$2000,'I want to cry'!$A$2:$A$2000,$B1894,'I want to cry'!$B$2:$B$2000,$C1894)</f>
        <v>0</v>
      </c>
      <c r="N1894" s="1">
        <f t="shared" si="320"/>
        <v>0</v>
      </c>
      <c r="O1894" s="1">
        <f t="shared" si="321"/>
        <v>0</v>
      </c>
      <c r="P1894" s="1">
        <f t="shared" si="322"/>
        <v>0</v>
      </c>
      <c r="Q1894" s="1">
        <f>SUMIF('I have a blue banner'!A$2:A$2000,D1894,'I have a blue banner'!L$2:L$2000)</f>
        <v>0</v>
      </c>
      <c r="R1894" s="1">
        <f>SUMIF('I have a blue banner'!A$2:A$2000,F1894,'I have a blue banner'!L$2:L$2000)</f>
        <v>0</v>
      </c>
      <c r="S1894" s="1">
        <f>SUMIF('I have a blue banner'!A$2:A$2000,I1894,'I have a blue banner'!L$2:L$2000)</f>
        <v>0</v>
      </c>
      <c r="T1894" s="1">
        <f>SUMIF('I wanna go biking'!A$2:A$1000,D1894,'I wanna go biking'!D$2:D$2000)</f>
        <v>0</v>
      </c>
      <c r="U1894" s="1">
        <f>SUMIF('I wanna go biking'!A$2:A$2000,F1894,'I wanna go biking'!D$2:D$2000)</f>
        <v>0</v>
      </c>
      <c r="V1894" s="1">
        <f>SUMIF('I wanna go biking'!A$2:A$2000,H1894,'I wanna go biking'!D$2:D$2000)</f>
        <v>0</v>
      </c>
      <c r="W1894">
        <f t="shared" si="323"/>
        <v>0</v>
      </c>
      <c r="X1894">
        <f t="shared" si="324"/>
        <v>0</v>
      </c>
      <c r="Y1894">
        <f t="shared" si="325"/>
        <v>0</v>
      </c>
      <c r="Z1894">
        <f t="shared" si="326"/>
        <v>0</v>
      </c>
      <c r="AA1894">
        <f t="shared" si="327"/>
        <v>0</v>
      </c>
      <c r="AB1894">
        <f t="shared" si="328"/>
        <v>0</v>
      </c>
      <c r="AC1894" s="25">
        <f t="shared" si="329"/>
        <v>0</v>
      </c>
    </row>
    <row r="1895" spans="1:29">
      <c r="A1895">
        <f>'Data Entry'!A1896</f>
        <v>0</v>
      </c>
      <c r="B1895">
        <f>'Data Entry'!B1896</f>
        <v>0</v>
      </c>
      <c r="C1895">
        <f>'Data Entry'!C1896</f>
        <v>0</v>
      </c>
      <c r="D1895">
        <f>'Data Entry'!M1896</f>
        <v>0</v>
      </c>
      <c r="E1895">
        <f>'Data Entry'!N1896</f>
        <v>0</v>
      </c>
      <c r="F1895">
        <f>'Data Entry'!O1896</f>
        <v>0</v>
      </c>
      <c r="G1895">
        <f>'Data Entry'!P1896</f>
        <v>0</v>
      </c>
      <c r="H1895">
        <f>'Data Entry'!Q1896</f>
        <v>0</v>
      </c>
      <c r="I1895">
        <f>'Data Entry'!R1896</f>
        <v>0</v>
      </c>
      <c r="J1895">
        <f t="shared" si="319"/>
        <v>0</v>
      </c>
      <c r="K1895" s="1">
        <f>SUMIFS('I want to cry'!C$2:C$2000,'I want to cry'!$A$2:$A$2000,$B1895,'I want to cry'!$B$2:$B$2000,$C1895)</f>
        <v>0</v>
      </c>
      <c r="L1895" s="1">
        <f>SUMIFS('I want to cry'!D$2:D$2000,'I want to cry'!$A$2:$A$2000,$B1895,'I want to cry'!$B$2:$B$2000,$C1895)</f>
        <v>0</v>
      </c>
      <c r="M1895" s="1">
        <f>SUMIFS('I want to cry'!E$2:E$2000,'I want to cry'!$A$2:$A$2000,$B1895,'I want to cry'!$B$2:$B$2000,$C1895)</f>
        <v>0</v>
      </c>
      <c r="N1895" s="1">
        <f t="shared" si="320"/>
        <v>0</v>
      </c>
      <c r="O1895" s="1">
        <f t="shared" si="321"/>
        <v>0</v>
      </c>
      <c r="P1895" s="1">
        <f t="shared" si="322"/>
        <v>0</v>
      </c>
      <c r="Q1895" s="1">
        <f>SUMIF('I have a blue banner'!A$2:A$2000,D1895,'I have a blue banner'!L$2:L$2000)</f>
        <v>0</v>
      </c>
      <c r="R1895" s="1">
        <f>SUMIF('I have a blue banner'!A$2:A$2000,F1895,'I have a blue banner'!L$2:L$2000)</f>
        <v>0</v>
      </c>
      <c r="S1895" s="1">
        <f>SUMIF('I have a blue banner'!A$2:A$2000,I1895,'I have a blue banner'!L$2:L$2000)</f>
        <v>0</v>
      </c>
      <c r="T1895" s="1">
        <f>SUMIF('I wanna go biking'!A$2:A$1000,D1895,'I wanna go biking'!D$2:D$2000)</f>
        <v>0</v>
      </c>
      <c r="U1895" s="1">
        <f>SUMIF('I wanna go biking'!A$2:A$2000,F1895,'I wanna go biking'!D$2:D$2000)</f>
        <v>0</v>
      </c>
      <c r="V1895" s="1">
        <f>SUMIF('I wanna go biking'!A$2:A$2000,H1895,'I wanna go biking'!D$2:D$2000)</f>
        <v>0</v>
      </c>
      <c r="W1895">
        <f t="shared" si="323"/>
        <v>0</v>
      </c>
      <c r="X1895">
        <f t="shared" si="324"/>
        <v>0</v>
      </c>
      <c r="Y1895">
        <f t="shared" si="325"/>
        <v>0</v>
      </c>
      <c r="Z1895">
        <f t="shared" si="326"/>
        <v>0</v>
      </c>
      <c r="AA1895">
        <f t="shared" si="327"/>
        <v>0</v>
      </c>
      <c r="AB1895">
        <f t="shared" si="328"/>
        <v>0</v>
      </c>
      <c r="AC1895" s="25">
        <f t="shared" si="329"/>
        <v>0</v>
      </c>
    </row>
    <row r="1896" spans="1:29">
      <c r="A1896">
        <f>'Data Entry'!A1897</f>
        <v>0</v>
      </c>
      <c r="B1896">
        <f>'Data Entry'!B1897</f>
        <v>0</v>
      </c>
      <c r="C1896">
        <f>'Data Entry'!C1897</f>
        <v>0</v>
      </c>
      <c r="D1896">
        <f>'Data Entry'!M1897</f>
        <v>0</v>
      </c>
      <c r="E1896">
        <f>'Data Entry'!N1897</f>
        <v>0</v>
      </c>
      <c r="F1896">
        <f>'Data Entry'!O1897</f>
        <v>0</v>
      </c>
      <c r="G1896">
        <f>'Data Entry'!P1897</f>
        <v>0</v>
      </c>
      <c r="H1896">
        <f>'Data Entry'!Q1897</f>
        <v>0</v>
      </c>
      <c r="I1896">
        <f>'Data Entry'!R1897</f>
        <v>0</v>
      </c>
      <c r="J1896">
        <f t="shared" si="319"/>
        <v>0</v>
      </c>
      <c r="K1896" s="1">
        <f>SUMIFS('I want to cry'!C$2:C$2000,'I want to cry'!$A$2:$A$2000,$B1896,'I want to cry'!$B$2:$B$2000,$C1896)</f>
        <v>0</v>
      </c>
      <c r="L1896" s="1">
        <f>SUMIFS('I want to cry'!D$2:D$2000,'I want to cry'!$A$2:$A$2000,$B1896,'I want to cry'!$B$2:$B$2000,$C1896)</f>
        <v>0</v>
      </c>
      <c r="M1896" s="1">
        <f>SUMIFS('I want to cry'!E$2:E$2000,'I want to cry'!$A$2:$A$2000,$B1896,'I want to cry'!$B$2:$B$2000,$C1896)</f>
        <v>0</v>
      </c>
      <c r="N1896" s="1">
        <f t="shared" si="320"/>
        <v>0</v>
      </c>
      <c r="O1896" s="1">
        <f t="shared" si="321"/>
        <v>0</v>
      </c>
      <c r="P1896" s="1">
        <f t="shared" si="322"/>
        <v>0</v>
      </c>
      <c r="Q1896" s="1">
        <f>SUMIF('I have a blue banner'!A$2:A$2000,D1896,'I have a blue banner'!L$2:L$2000)</f>
        <v>0</v>
      </c>
      <c r="R1896" s="1">
        <f>SUMIF('I have a blue banner'!A$2:A$2000,F1896,'I have a blue banner'!L$2:L$2000)</f>
        <v>0</v>
      </c>
      <c r="S1896" s="1">
        <f>SUMIF('I have a blue banner'!A$2:A$2000,I1896,'I have a blue banner'!L$2:L$2000)</f>
        <v>0</v>
      </c>
      <c r="T1896" s="1">
        <f>SUMIF('I wanna go biking'!A$2:A$1000,D1896,'I wanna go biking'!D$2:D$2000)</f>
        <v>0</v>
      </c>
      <c r="U1896" s="1">
        <f>SUMIF('I wanna go biking'!A$2:A$2000,F1896,'I wanna go biking'!D$2:D$2000)</f>
        <v>0</v>
      </c>
      <c r="V1896" s="1">
        <f>SUMIF('I wanna go biking'!A$2:A$2000,H1896,'I wanna go biking'!D$2:D$2000)</f>
        <v>0</v>
      </c>
      <c r="W1896">
        <f t="shared" si="323"/>
        <v>0</v>
      </c>
      <c r="X1896">
        <f t="shared" si="324"/>
        <v>0</v>
      </c>
      <c r="Y1896">
        <f t="shared" si="325"/>
        <v>0</v>
      </c>
      <c r="Z1896">
        <f t="shared" si="326"/>
        <v>0</v>
      </c>
      <c r="AA1896">
        <f t="shared" si="327"/>
        <v>0</v>
      </c>
      <c r="AB1896">
        <f t="shared" si="328"/>
        <v>0</v>
      </c>
      <c r="AC1896" s="25">
        <f t="shared" si="329"/>
        <v>0</v>
      </c>
    </row>
    <row r="1897" spans="1:29">
      <c r="A1897">
        <f>'Data Entry'!A1898</f>
        <v>0</v>
      </c>
      <c r="B1897">
        <f>'Data Entry'!B1898</f>
        <v>0</v>
      </c>
      <c r="C1897">
        <f>'Data Entry'!C1898</f>
        <v>0</v>
      </c>
      <c r="D1897">
        <f>'Data Entry'!M1898</f>
        <v>0</v>
      </c>
      <c r="E1897">
        <f>'Data Entry'!N1898</f>
        <v>0</v>
      </c>
      <c r="F1897">
        <f>'Data Entry'!O1898</f>
        <v>0</v>
      </c>
      <c r="G1897">
        <f>'Data Entry'!P1898</f>
        <v>0</v>
      </c>
      <c r="H1897">
        <f>'Data Entry'!Q1898</f>
        <v>0</v>
      </c>
      <c r="I1897">
        <f>'Data Entry'!R1898</f>
        <v>0</v>
      </c>
      <c r="J1897">
        <f t="shared" si="319"/>
        <v>0</v>
      </c>
      <c r="K1897" s="1">
        <f>SUMIFS('I want to cry'!C$2:C$2000,'I want to cry'!$A$2:$A$2000,$B1897,'I want to cry'!$B$2:$B$2000,$C1897)</f>
        <v>0</v>
      </c>
      <c r="L1897" s="1">
        <f>SUMIFS('I want to cry'!D$2:D$2000,'I want to cry'!$A$2:$A$2000,$B1897,'I want to cry'!$B$2:$B$2000,$C1897)</f>
        <v>0</v>
      </c>
      <c r="M1897" s="1">
        <f>SUMIFS('I want to cry'!E$2:E$2000,'I want to cry'!$A$2:$A$2000,$B1897,'I want to cry'!$B$2:$B$2000,$C1897)</f>
        <v>0</v>
      </c>
      <c r="N1897" s="1">
        <f t="shared" si="320"/>
        <v>0</v>
      </c>
      <c r="O1897" s="1">
        <f t="shared" si="321"/>
        <v>0</v>
      </c>
      <c r="P1897" s="1">
        <f t="shared" si="322"/>
        <v>0</v>
      </c>
      <c r="Q1897" s="1">
        <f>SUMIF('I have a blue banner'!A$2:A$2000,D1897,'I have a blue banner'!L$2:L$2000)</f>
        <v>0</v>
      </c>
      <c r="R1897" s="1">
        <f>SUMIF('I have a blue banner'!A$2:A$2000,F1897,'I have a blue banner'!L$2:L$2000)</f>
        <v>0</v>
      </c>
      <c r="S1897" s="1">
        <f>SUMIF('I have a blue banner'!A$2:A$2000,I1897,'I have a blue banner'!L$2:L$2000)</f>
        <v>0</v>
      </c>
      <c r="T1897" s="1">
        <f>SUMIF('I wanna go biking'!A$2:A$1000,D1897,'I wanna go biking'!D$2:D$2000)</f>
        <v>0</v>
      </c>
      <c r="U1897" s="1">
        <f>SUMIF('I wanna go biking'!A$2:A$2000,F1897,'I wanna go biking'!D$2:D$2000)</f>
        <v>0</v>
      </c>
      <c r="V1897" s="1">
        <f>SUMIF('I wanna go biking'!A$2:A$2000,H1897,'I wanna go biking'!D$2:D$2000)</f>
        <v>0</v>
      </c>
      <c r="W1897">
        <f t="shared" si="323"/>
        <v>0</v>
      </c>
      <c r="X1897">
        <f t="shared" si="324"/>
        <v>0</v>
      </c>
      <c r="Y1897">
        <f t="shared" si="325"/>
        <v>0</v>
      </c>
      <c r="Z1897">
        <f t="shared" si="326"/>
        <v>0</v>
      </c>
      <c r="AA1897">
        <f t="shared" si="327"/>
        <v>0</v>
      </c>
      <c r="AB1897">
        <f t="shared" si="328"/>
        <v>0</v>
      </c>
      <c r="AC1897" s="25">
        <f t="shared" si="329"/>
        <v>0</v>
      </c>
    </row>
    <row r="1898" spans="1:29">
      <c r="A1898">
        <f>'Data Entry'!A1899</f>
        <v>0</v>
      </c>
      <c r="B1898">
        <f>'Data Entry'!B1899</f>
        <v>0</v>
      </c>
      <c r="C1898">
        <f>'Data Entry'!C1899</f>
        <v>0</v>
      </c>
      <c r="D1898">
        <f>'Data Entry'!M1899</f>
        <v>0</v>
      </c>
      <c r="E1898">
        <f>'Data Entry'!N1899</f>
        <v>0</v>
      </c>
      <c r="F1898">
        <f>'Data Entry'!O1899</f>
        <v>0</v>
      </c>
      <c r="G1898">
        <f>'Data Entry'!P1899</f>
        <v>0</v>
      </c>
      <c r="H1898">
        <f>'Data Entry'!Q1899</f>
        <v>0</v>
      </c>
      <c r="I1898">
        <f>'Data Entry'!R1899</f>
        <v>0</v>
      </c>
      <c r="J1898">
        <f t="shared" ref="J1898:J1961" si="330">E1898+G1898+I1898</f>
        <v>0</v>
      </c>
      <c r="K1898" s="1">
        <f>SUMIFS('I want to cry'!C$2:C$2000,'I want to cry'!$A$2:$A$2000,$B1898,'I want to cry'!$B$2:$B$2000,$C1898)</f>
        <v>0</v>
      </c>
      <c r="L1898" s="1">
        <f>SUMIFS('I want to cry'!D$2:D$2000,'I want to cry'!$A$2:$A$2000,$B1898,'I want to cry'!$B$2:$B$2000,$C1898)</f>
        <v>0</v>
      </c>
      <c r="M1898" s="1">
        <f>SUMIFS('I want to cry'!E$2:E$2000,'I want to cry'!$A$2:$A$2000,$B1898,'I want to cry'!$B$2:$B$2000,$C1898)</f>
        <v>0</v>
      </c>
      <c r="N1898" s="1">
        <f t="shared" ref="N1898:N1961" si="331">IF(K1898&lt;1.5,0,IF(E1898&lt;2.5,0,E1898/K1898))</f>
        <v>0</v>
      </c>
      <c r="O1898" s="1">
        <f t="shared" ref="O1898:O1961" si="332">IF(L1898&lt;1.5,0,IF(G1898&lt;2.5,0,G1898/L1898))</f>
        <v>0</v>
      </c>
      <c r="P1898" s="1">
        <f t="shared" ref="P1898:P1961" si="333">IF(M1898&lt;1.5,0,IF(I1898&lt;2.5,0,I1898/M1898))</f>
        <v>0</v>
      </c>
      <c r="Q1898" s="1">
        <f>SUMIF('I have a blue banner'!A$2:A$2000,D1898,'I have a blue banner'!L$2:L$2000)</f>
        <v>0</v>
      </c>
      <c r="R1898" s="1">
        <f>SUMIF('I have a blue banner'!A$2:A$2000,F1898,'I have a blue banner'!L$2:L$2000)</f>
        <v>0</v>
      </c>
      <c r="S1898" s="1">
        <f>SUMIF('I have a blue banner'!A$2:A$2000,I1898,'I have a blue banner'!L$2:L$2000)</f>
        <v>0</v>
      </c>
      <c r="T1898" s="1">
        <f>SUMIF('I wanna go biking'!A$2:A$1000,D1898,'I wanna go biking'!D$2:D$2000)</f>
        <v>0</v>
      </c>
      <c r="U1898" s="1">
        <f>SUMIF('I wanna go biking'!A$2:A$2000,F1898,'I wanna go biking'!D$2:D$2000)</f>
        <v>0</v>
      </c>
      <c r="V1898" s="1">
        <f>SUMIF('I wanna go biking'!A$2:A$2000,H1898,'I wanna go biking'!D$2:D$2000)</f>
        <v>0</v>
      </c>
      <c r="W1898">
        <f t="shared" ref="W1898:W1961" si="334">T1898-Q1898</f>
        <v>0</v>
      </c>
      <c r="X1898">
        <f t="shared" ref="X1898:X1961" si="335">U1898-R1898</f>
        <v>0</v>
      </c>
      <c r="Y1898">
        <f t="shared" ref="Y1898:Y1961" si="336">V1898-S1898</f>
        <v>0</v>
      </c>
      <c r="Z1898">
        <f t="shared" ref="Z1898:Z1961" si="337">W1898*N1898</f>
        <v>0</v>
      </c>
      <c r="AA1898">
        <f t="shared" ref="AA1898:AA1961" si="338">X1898*O1898</f>
        <v>0</v>
      </c>
      <c r="AB1898">
        <f t="shared" ref="AB1898:AB1961" si="339">Y1898*P1898</f>
        <v>0</v>
      </c>
      <c r="AC1898" s="25">
        <f t="shared" ref="AC1898:AC1961" si="340">SUM(Z1898:AB1898)</f>
        <v>0</v>
      </c>
    </row>
    <row r="1899" spans="1:29">
      <c r="A1899">
        <f>'Data Entry'!A1900</f>
        <v>0</v>
      </c>
      <c r="B1899">
        <f>'Data Entry'!B1900</f>
        <v>0</v>
      </c>
      <c r="C1899">
        <f>'Data Entry'!C1900</f>
        <v>0</v>
      </c>
      <c r="D1899">
        <f>'Data Entry'!M1900</f>
        <v>0</v>
      </c>
      <c r="E1899">
        <f>'Data Entry'!N1900</f>
        <v>0</v>
      </c>
      <c r="F1899">
        <f>'Data Entry'!O1900</f>
        <v>0</v>
      </c>
      <c r="G1899">
        <f>'Data Entry'!P1900</f>
        <v>0</v>
      </c>
      <c r="H1899">
        <f>'Data Entry'!Q1900</f>
        <v>0</v>
      </c>
      <c r="I1899">
        <f>'Data Entry'!R1900</f>
        <v>0</v>
      </c>
      <c r="J1899">
        <f t="shared" si="330"/>
        <v>0</v>
      </c>
      <c r="K1899" s="1">
        <f>SUMIFS('I want to cry'!C$2:C$2000,'I want to cry'!$A$2:$A$2000,$B1899,'I want to cry'!$B$2:$B$2000,$C1899)</f>
        <v>0</v>
      </c>
      <c r="L1899" s="1">
        <f>SUMIFS('I want to cry'!D$2:D$2000,'I want to cry'!$A$2:$A$2000,$B1899,'I want to cry'!$B$2:$B$2000,$C1899)</f>
        <v>0</v>
      </c>
      <c r="M1899" s="1">
        <f>SUMIFS('I want to cry'!E$2:E$2000,'I want to cry'!$A$2:$A$2000,$B1899,'I want to cry'!$B$2:$B$2000,$C1899)</f>
        <v>0</v>
      </c>
      <c r="N1899" s="1">
        <f t="shared" si="331"/>
        <v>0</v>
      </c>
      <c r="O1899" s="1">
        <f t="shared" si="332"/>
        <v>0</v>
      </c>
      <c r="P1899" s="1">
        <f t="shared" si="333"/>
        <v>0</v>
      </c>
      <c r="Q1899" s="1">
        <f>SUMIF('I have a blue banner'!A$2:A$2000,D1899,'I have a blue banner'!L$2:L$2000)</f>
        <v>0</v>
      </c>
      <c r="R1899" s="1">
        <f>SUMIF('I have a blue banner'!A$2:A$2000,F1899,'I have a blue banner'!L$2:L$2000)</f>
        <v>0</v>
      </c>
      <c r="S1899" s="1">
        <f>SUMIF('I have a blue banner'!A$2:A$2000,I1899,'I have a blue banner'!L$2:L$2000)</f>
        <v>0</v>
      </c>
      <c r="T1899" s="1">
        <f>SUMIF('I wanna go biking'!A$2:A$1000,D1899,'I wanna go biking'!D$2:D$2000)</f>
        <v>0</v>
      </c>
      <c r="U1899" s="1">
        <f>SUMIF('I wanna go biking'!A$2:A$2000,F1899,'I wanna go biking'!D$2:D$2000)</f>
        <v>0</v>
      </c>
      <c r="V1899" s="1">
        <f>SUMIF('I wanna go biking'!A$2:A$2000,H1899,'I wanna go biking'!D$2:D$2000)</f>
        <v>0</v>
      </c>
      <c r="W1899">
        <f t="shared" si="334"/>
        <v>0</v>
      </c>
      <c r="X1899">
        <f t="shared" si="335"/>
        <v>0</v>
      </c>
      <c r="Y1899">
        <f t="shared" si="336"/>
        <v>0</v>
      </c>
      <c r="Z1899">
        <f t="shared" si="337"/>
        <v>0</v>
      </c>
      <c r="AA1899">
        <f t="shared" si="338"/>
        <v>0</v>
      </c>
      <c r="AB1899">
        <f t="shared" si="339"/>
        <v>0</v>
      </c>
      <c r="AC1899" s="25">
        <f t="shared" si="340"/>
        <v>0</v>
      </c>
    </row>
    <row r="1900" spans="1:29">
      <c r="A1900">
        <f>'Data Entry'!A1901</f>
        <v>0</v>
      </c>
      <c r="B1900">
        <f>'Data Entry'!B1901</f>
        <v>0</v>
      </c>
      <c r="C1900">
        <f>'Data Entry'!C1901</f>
        <v>0</v>
      </c>
      <c r="D1900">
        <f>'Data Entry'!M1901</f>
        <v>0</v>
      </c>
      <c r="E1900">
        <f>'Data Entry'!N1901</f>
        <v>0</v>
      </c>
      <c r="F1900">
        <f>'Data Entry'!O1901</f>
        <v>0</v>
      </c>
      <c r="G1900">
        <f>'Data Entry'!P1901</f>
        <v>0</v>
      </c>
      <c r="H1900">
        <f>'Data Entry'!Q1901</f>
        <v>0</v>
      </c>
      <c r="I1900">
        <f>'Data Entry'!R1901</f>
        <v>0</v>
      </c>
      <c r="J1900">
        <f t="shared" si="330"/>
        <v>0</v>
      </c>
      <c r="K1900" s="1">
        <f>SUMIFS('I want to cry'!C$2:C$2000,'I want to cry'!$A$2:$A$2000,$B1900,'I want to cry'!$B$2:$B$2000,$C1900)</f>
        <v>0</v>
      </c>
      <c r="L1900" s="1">
        <f>SUMIFS('I want to cry'!D$2:D$2000,'I want to cry'!$A$2:$A$2000,$B1900,'I want to cry'!$B$2:$B$2000,$C1900)</f>
        <v>0</v>
      </c>
      <c r="M1900" s="1">
        <f>SUMIFS('I want to cry'!E$2:E$2000,'I want to cry'!$A$2:$A$2000,$B1900,'I want to cry'!$B$2:$B$2000,$C1900)</f>
        <v>0</v>
      </c>
      <c r="N1900" s="1">
        <f t="shared" si="331"/>
        <v>0</v>
      </c>
      <c r="O1900" s="1">
        <f t="shared" si="332"/>
        <v>0</v>
      </c>
      <c r="P1900" s="1">
        <f t="shared" si="333"/>
        <v>0</v>
      </c>
      <c r="Q1900" s="1">
        <f>SUMIF('I have a blue banner'!A$2:A$2000,D1900,'I have a blue banner'!L$2:L$2000)</f>
        <v>0</v>
      </c>
      <c r="R1900" s="1">
        <f>SUMIF('I have a blue banner'!A$2:A$2000,F1900,'I have a blue banner'!L$2:L$2000)</f>
        <v>0</v>
      </c>
      <c r="S1900" s="1">
        <f>SUMIF('I have a blue banner'!A$2:A$2000,I1900,'I have a blue banner'!L$2:L$2000)</f>
        <v>0</v>
      </c>
      <c r="T1900" s="1">
        <f>SUMIF('I wanna go biking'!A$2:A$1000,D1900,'I wanna go biking'!D$2:D$2000)</f>
        <v>0</v>
      </c>
      <c r="U1900" s="1">
        <f>SUMIF('I wanna go biking'!A$2:A$2000,F1900,'I wanna go biking'!D$2:D$2000)</f>
        <v>0</v>
      </c>
      <c r="V1900" s="1">
        <f>SUMIF('I wanna go biking'!A$2:A$2000,H1900,'I wanna go biking'!D$2:D$2000)</f>
        <v>0</v>
      </c>
      <c r="W1900">
        <f t="shared" si="334"/>
        <v>0</v>
      </c>
      <c r="X1900">
        <f t="shared" si="335"/>
        <v>0</v>
      </c>
      <c r="Y1900">
        <f t="shared" si="336"/>
        <v>0</v>
      </c>
      <c r="Z1900">
        <f t="shared" si="337"/>
        <v>0</v>
      </c>
      <c r="AA1900">
        <f t="shared" si="338"/>
        <v>0</v>
      </c>
      <c r="AB1900">
        <f t="shared" si="339"/>
        <v>0</v>
      </c>
      <c r="AC1900" s="25">
        <f t="shared" si="340"/>
        <v>0</v>
      </c>
    </row>
    <row r="1901" spans="1:29">
      <c r="A1901">
        <f>'Data Entry'!A1902</f>
        <v>0</v>
      </c>
      <c r="B1901">
        <f>'Data Entry'!B1902</f>
        <v>0</v>
      </c>
      <c r="C1901">
        <f>'Data Entry'!C1902</f>
        <v>0</v>
      </c>
      <c r="D1901">
        <f>'Data Entry'!M1902</f>
        <v>0</v>
      </c>
      <c r="E1901">
        <f>'Data Entry'!N1902</f>
        <v>0</v>
      </c>
      <c r="F1901">
        <f>'Data Entry'!O1902</f>
        <v>0</v>
      </c>
      <c r="G1901">
        <f>'Data Entry'!P1902</f>
        <v>0</v>
      </c>
      <c r="H1901">
        <f>'Data Entry'!Q1902</f>
        <v>0</v>
      </c>
      <c r="I1901">
        <f>'Data Entry'!R1902</f>
        <v>0</v>
      </c>
      <c r="J1901">
        <f t="shared" si="330"/>
        <v>0</v>
      </c>
      <c r="K1901" s="1">
        <f>SUMIFS('I want to cry'!C$2:C$2000,'I want to cry'!$A$2:$A$2000,$B1901,'I want to cry'!$B$2:$B$2000,$C1901)</f>
        <v>0</v>
      </c>
      <c r="L1901" s="1">
        <f>SUMIFS('I want to cry'!D$2:D$2000,'I want to cry'!$A$2:$A$2000,$B1901,'I want to cry'!$B$2:$B$2000,$C1901)</f>
        <v>0</v>
      </c>
      <c r="M1901" s="1">
        <f>SUMIFS('I want to cry'!E$2:E$2000,'I want to cry'!$A$2:$A$2000,$B1901,'I want to cry'!$B$2:$B$2000,$C1901)</f>
        <v>0</v>
      </c>
      <c r="N1901" s="1">
        <f t="shared" si="331"/>
        <v>0</v>
      </c>
      <c r="O1901" s="1">
        <f t="shared" si="332"/>
        <v>0</v>
      </c>
      <c r="P1901" s="1">
        <f t="shared" si="333"/>
        <v>0</v>
      </c>
      <c r="Q1901" s="1">
        <f>SUMIF('I have a blue banner'!A$2:A$2000,D1901,'I have a blue banner'!L$2:L$2000)</f>
        <v>0</v>
      </c>
      <c r="R1901" s="1">
        <f>SUMIF('I have a blue banner'!A$2:A$2000,F1901,'I have a blue banner'!L$2:L$2000)</f>
        <v>0</v>
      </c>
      <c r="S1901" s="1">
        <f>SUMIF('I have a blue banner'!A$2:A$2000,I1901,'I have a blue banner'!L$2:L$2000)</f>
        <v>0</v>
      </c>
      <c r="T1901" s="1">
        <f>SUMIF('I wanna go biking'!A$2:A$1000,D1901,'I wanna go biking'!D$2:D$2000)</f>
        <v>0</v>
      </c>
      <c r="U1901" s="1">
        <f>SUMIF('I wanna go biking'!A$2:A$2000,F1901,'I wanna go biking'!D$2:D$2000)</f>
        <v>0</v>
      </c>
      <c r="V1901" s="1">
        <f>SUMIF('I wanna go biking'!A$2:A$2000,H1901,'I wanna go biking'!D$2:D$2000)</f>
        <v>0</v>
      </c>
      <c r="W1901">
        <f t="shared" si="334"/>
        <v>0</v>
      </c>
      <c r="X1901">
        <f t="shared" si="335"/>
        <v>0</v>
      </c>
      <c r="Y1901">
        <f t="shared" si="336"/>
        <v>0</v>
      </c>
      <c r="Z1901">
        <f t="shared" si="337"/>
        <v>0</v>
      </c>
      <c r="AA1901">
        <f t="shared" si="338"/>
        <v>0</v>
      </c>
      <c r="AB1901">
        <f t="shared" si="339"/>
        <v>0</v>
      </c>
      <c r="AC1901" s="25">
        <f t="shared" si="340"/>
        <v>0</v>
      </c>
    </row>
    <row r="1902" spans="1:29">
      <c r="A1902">
        <f>'Data Entry'!A1903</f>
        <v>0</v>
      </c>
      <c r="B1902">
        <f>'Data Entry'!B1903</f>
        <v>0</v>
      </c>
      <c r="C1902">
        <f>'Data Entry'!C1903</f>
        <v>0</v>
      </c>
      <c r="D1902">
        <f>'Data Entry'!M1903</f>
        <v>0</v>
      </c>
      <c r="E1902">
        <f>'Data Entry'!N1903</f>
        <v>0</v>
      </c>
      <c r="F1902">
        <f>'Data Entry'!O1903</f>
        <v>0</v>
      </c>
      <c r="G1902">
        <f>'Data Entry'!P1903</f>
        <v>0</v>
      </c>
      <c r="H1902">
        <f>'Data Entry'!Q1903</f>
        <v>0</v>
      </c>
      <c r="I1902">
        <f>'Data Entry'!R1903</f>
        <v>0</v>
      </c>
      <c r="J1902">
        <f t="shared" si="330"/>
        <v>0</v>
      </c>
      <c r="K1902" s="1">
        <f>SUMIFS('I want to cry'!C$2:C$2000,'I want to cry'!$A$2:$A$2000,$B1902,'I want to cry'!$B$2:$B$2000,$C1902)</f>
        <v>0</v>
      </c>
      <c r="L1902" s="1">
        <f>SUMIFS('I want to cry'!D$2:D$2000,'I want to cry'!$A$2:$A$2000,$B1902,'I want to cry'!$B$2:$B$2000,$C1902)</f>
        <v>0</v>
      </c>
      <c r="M1902" s="1">
        <f>SUMIFS('I want to cry'!E$2:E$2000,'I want to cry'!$A$2:$A$2000,$B1902,'I want to cry'!$B$2:$B$2000,$C1902)</f>
        <v>0</v>
      </c>
      <c r="N1902" s="1">
        <f t="shared" si="331"/>
        <v>0</v>
      </c>
      <c r="O1902" s="1">
        <f t="shared" si="332"/>
        <v>0</v>
      </c>
      <c r="P1902" s="1">
        <f t="shared" si="333"/>
        <v>0</v>
      </c>
      <c r="Q1902" s="1">
        <f>SUMIF('I have a blue banner'!A$2:A$2000,D1902,'I have a blue banner'!L$2:L$2000)</f>
        <v>0</v>
      </c>
      <c r="R1902" s="1">
        <f>SUMIF('I have a blue banner'!A$2:A$2000,F1902,'I have a blue banner'!L$2:L$2000)</f>
        <v>0</v>
      </c>
      <c r="S1902" s="1">
        <f>SUMIF('I have a blue banner'!A$2:A$2000,I1902,'I have a blue banner'!L$2:L$2000)</f>
        <v>0</v>
      </c>
      <c r="T1902" s="1">
        <f>SUMIF('I wanna go biking'!A$2:A$1000,D1902,'I wanna go biking'!D$2:D$2000)</f>
        <v>0</v>
      </c>
      <c r="U1902" s="1">
        <f>SUMIF('I wanna go biking'!A$2:A$2000,F1902,'I wanna go biking'!D$2:D$2000)</f>
        <v>0</v>
      </c>
      <c r="V1902" s="1">
        <f>SUMIF('I wanna go biking'!A$2:A$2000,H1902,'I wanna go biking'!D$2:D$2000)</f>
        <v>0</v>
      </c>
      <c r="W1902">
        <f t="shared" si="334"/>
        <v>0</v>
      </c>
      <c r="X1902">
        <f t="shared" si="335"/>
        <v>0</v>
      </c>
      <c r="Y1902">
        <f t="shared" si="336"/>
        <v>0</v>
      </c>
      <c r="Z1902">
        <f t="shared" si="337"/>
        <v>0</v>
      </c>
      <c r="AA1902">
        <f t="shared" si="338"/>
        <v>0</v>
      </c>
      <c r="AB1902">
        <f t="shared" si="339"/>
        <v>0</v>
      </c>
      <c r="AC1902" s="25">
        <f t="shared" si="340"/>
        <v>0</v>
      </c>
    </row>
    <row r="1903" spans="1:29">
      <c r="A1903">
        <f>'Data Entry'!A1904</f>
        <v>0</v>
      </c>
      <c r="B1903">
        <f>'Data Entry'!B1904</f>
        <v>0</v>
      </c>
      <c r="C1903">
        <f>'Data Entry'!C1904</f>
        <v>0</v>
      </c>
      <c r="D1903">
        <f>'Data Entry'!M1904</f>
        <v>0</v>
      </c>
      <c r="E1903">
        <f>'Data Entry'!N1904</f>
        <v>0</v>
      </c>
      <c r="F1903">
        <f>'Data Entry'!O1904</f>
        <v>0</v>
      </c>
      <c r="G1903">
        <f>'Data Entry'!P1904</f>
        <v>0</v>
      </c>
      <c r="H1903">
        <f>'Data Entry'!Q1904</f>
        <v>0</v>
      </c>
      <c r="I1903">
        <f>'Data Entry'!R1904</f>
        <v>0</v>
      </c>
      <c r="J1903">
        <f t="shared" si="330"/>
        <v>0</v>
      </c>
      <c r="K1903" s="1">
        <f>SUMIFS('I want to cry'!C$2:C$2000,'I want to cry'!$A$2:$A$2000,$B1903,'I want to cry'!$B$2:$B$2000,$C1903)</f>
        <v>0</v>
      </c>
      <c r="L1903" s="1">
        <f>SUMIFS('I want to cry'!D$2:D$2000,'I want to cry'!$A$2:$A$2000,$B1903,'I want to cry'!$B$2:$B$2000,$C1903)</f>
        <v>0</v>
      </c>
      <c r="M1903" s="1">
        <f>SUMIFS('I want to cry'!E$2:E$2000,'I want to cry'!$A$2:$A$2000,$B1903,'I want to cry'!$B$2:$B$2000,$C1903)</f>
        <v>0</v>
      </c>
      <c r="N1903" s="1">
        <f t="shared" si="331"/>
        <v>0</v>
      </c>
      <c r="O1903" s="1">
        <f t="shared" si="332"/>
        <v>0</v>
      </c>
      <c r="P1903" s="1">
        <f t="shared" si="333"/>
        <v>0</v>
      </c>
      <c r="Q1903" s="1">
        <f>SUMIF('I have a blue banner'!A$2:A$2000,D1903,'I have a blue banner'!L$2:L$2000)</f>
        <v>0</v>
      </c>
      <c r="R1903" s="1">
        <f>SUMIF('I have a blue banner'!A$2:A$2000,F1903,'I have a blue banner'!L$2:L$2000)</f>
        <v>0</v>
      </c>
      <c r="S1903" s="1">
        <f>SUMIF('I have a blue banner'!A$2:A$2000,I1903,'I have a blue banner'!L$2:L$2000)</f>
        <v>0</v>
      </c>
      <c r="T1903" s="1">
        <f>SUMIF('I wanna go biking'!A$2:A$1000,D1903,'I wanna go biking'!D$2:D$2000)</f>
        <v>0</v>
      </c>
      <c r="U1903" s="1">
        <f>SUMIF('I wanna go biking'!A$2:A$2000,F1903,'I wanna go biking'!D$2:D$2000)</f>
        <v>0</v>
      </c>
      <c r="V1903" s="1">
        <f>SUMIF('I wanna go biking'!A$2:A$2000,H1903,'I wanna go biking'!D$2:D$2000)</f>
        <v>0</v>
      </c>
      <c r="W1903">
        <f t="shared" si="334"/>
        <v>0</v>
      </c>
      <c r="X1903">
        <f t="shared" si="335"/>
        <v>0</v>
      </c>
      <c r="Y1903">
        <f t="shared" si="336"/>
        <v>0</v>
      </c>
      <c r="Z1903">
        <f t="shared" si="337"/>
        <v>0</v>
      </c>
      <c r="AA1903">
        <f t="shared" si="338"/>
        <v>0</v>
      </c>
      <c r="AB1903">
        <f t="shared" si="339"/>
        <v>0</v>
      </c>
      <c r="AC1903" s="25">
        <f t="shared" si="340"/>
        <v>0</v>
      </c>
    </row>
    <row r="1904" spans="1:29">
      <c r="A1904">
        <f>'Data Entry'!A1905</f>
        <v>0</v>
      </c>
      <c r="B1904">
        <f>'Data Entry'!B1905</f>
        <v>0</v>
      </c>
      <c r="C1904">
        <f>'Data Entry'!C1905</f>
        <v>0</v>
      </c>
      <c r="D1904">
        <f>'Data Entry'!M1905</f>
        <v>0</v>
      </c>
      <c r="E1904">
        <f>'Data Entry'!N1905</f>
        <v>0</v>
      </c>
      <c r="F1904">
        <f>'Data Entry'!O1905</f>
        <v>0</v>
      </c>
      <c r="G1904">
        <f>'Data Entry'!P1905</f>
        <v>0</v>
      </c>
      <c r="H1904">
        <f>'Data Entry'!Q1905</f>
        <v>0</v>
      </c>
      <c r="I1904">
        <f>'Data Entry'!R1905</f>
        <v>0</v>
      </c>
      <c r="J1904">
        <f t="shared" si="330"/>
        <v>0</v>
      </c>
      <c r="K1904" s="1">
        <f>SUMIFS('I want to cry'!C$2:C$2000,'I want to cry'!$A$2:$A$2000,$B1904,'I want to cry'!$B$2:$B$2000,$C1904)</f>
        <v>0</v>
      </c>
      <c r="L1904" s="1">
        <f>SUMIFS('I want to cry'!D$2:D$2000,'I want to cry'!$A$2:$A$2000,$B1904,'I want to cry'!$B$2:$B$2000,$C1904)</f>
        <v>0</v>
      </c>
      <c r="M1904" s="1">
        <f>SUMIFS('I want to cry'!E$2:E$2000,'I want to cry'!$A$2:$A$2000,$B1904,'I want to cry'!$B$2:$B$2000,$C1904)</f>
        <v>0</v>
      </c>
      <c r="N1904" s="1">
        <f t="shared" si="331"/>
        <v>0</v>
      </c>
      <c r="O1904" s="1">
        <f t="shared" si="332"/>
        <v>0</v>
      </c>
      <c r="P1904" s="1">
        <f t="shared" si="333"/>
        <v>0</v>
      </c>
      <c r="Q1904" s="1">
        <f>SUMIF('I have a blue banner'!A$2:A$2000,D1904,'I have a blue banner'!L$2:L$2000)</f>
        <v>0</v>
      </c>
      <c r="R1904" s="1">
        <f>SUMIF('I have a blue banner'!A$2:A$2000,F1904,'I have a blue banner'!L$2:L$2000)</f>
        <v>0</v>
      </c>
      <c r="S1904" s="1">
        <f>SUMIF('I have a blue banner'!A$2:A$2000,I1904,'I have a blue banner'!L$2:L$2000)</f>
        <v>0</v>
      </c>
      <c r="T1904" s="1">
        <f>SUMIF('I wanna go biking'!A$2:A$1000,D1904,'I wanna go biking'!D$2:D$2000)</f>
        <v>0</v>
      </c>
      <c r="U1904" s="1">
        <f>SUMIF('I wanna go biking'!A$2:A$2000,F1904,'I wanna go biking'!D$2:D$2000)</f>
        <v>0</v>
      </c>
      <c r="V1904" s="1">
        <f>SUMIF('I wanna go biking'!A$2:A$2000,H1904,'I wanna go biking'!D$2:D$2000)</f>
        <v>0</v>
      </c>
      <c r="W1904">
        <f t="shared" si="334"/>
        <v>0</v>
      </c>
      <c r="X1904">
        <f t="shared" si="335"/>
        <v>0</v>
      </c>
      <c r="Y1904">
        <f t="shared" si="336"/>
        <v>0</v>
      </c>
      <c r="Z1904">
        <f t="shared" si="337"/>
        <v>0</v>
      </c>
      <c r="AA1904">
        <f t="shared" si="338"/>
        <v>0</v>
      </c>
      <c r="AB1904">
        <f t="shared" si="339"/>
        <v>0</v>
      </c>
      <c r="AC1904" s="25">
        <f t="shared" si="340"/>
        <v>0</v>
      </c>
    </row>
    <row r="1905" spans="1:29">
      <c r="A1905">
        <f>'Data Entry'!A1906</f>
        <v>0</v>
      </c>
      <c r="B1905">
        <f>'Data Entry'!B1906</f>
        <v>0</v>
      </c>
      <c r="C1905">
        <f>'Data Entry'!C1906</f>
        <v>0</v>
      </c>
      <c r="D1905">
        <f>'Data Entry'!M1906</f>
        <v>0</v>
      </c>
      <c r="E1905">
        <f>'Data Entry'!N1906</f>
        <v>0</v>
      </c>
      <c r="F1905">
        <f>'Data Entry'!O1906</f>
        <v>0</v>
      </c>
      <c r="G1905">
        <f>'Data Entry'!P1906</f>
        <v>0</v>
      </c>
      <c r="H1905">
        <f>'Data Entry'!Q1906</f>
        <v>0</v>
      </c>
      <c r="I1905">
        <f>'Data Entry'!R1906</f>
        <v>0</v>
      </c>
      <c r="J1905">
        <f t="shared" si="330"/>
        <v>0</v>
      </c>
      <c r="K1905" s="1">
        <f>SUMIFS('I want to cry'!C$2:C$2000,'I want to cry'!$A$2:$A$2000,$B1905,'I want to cry'!$B$2:$B$2000,$C1905)</f>
        <v>0</v>
      </c>
      <c r="L1905" s="1">
        <f>SUMIFS('I want to cry'!D$2:D$2000,'I want to cry'!$A$2:$A$2000,$B1905,'I want to cry'!$B$2:$B$2000,$C1905)</f>
        <v>0</v>
      </c>
      <c r="M1905" s="1">
        <f>SUMIFS('I want to cry'!E$2:E$2000,'I want to cry'!$A$2:$A$2000,$B1905,'I want to cry'!$B$2:$B$2000,$C1905)</f>
        <v>0</v>
      </c>
      <c r="N1905" s="1">
        <f t="shared" si="331"/>
        <v>0</v>
      </c>
      <c r="O1905" s="1">
        <f t="shared" si="332"/>
        <v>0</v>
      </c>
      <c r="P1905" s="1">
        <f t="shared" si="333"/>
        <v>0</v>
      </c>
      <c r="Q1905" s="1">
        <f>SUMIF('I have a blue banner'!A$2:A$2000,D1905,'I have a blue banner'!L$2:L$2000)</f>
        <v>0</v>
      </c>
      <c r="R1905" s="1">
        <f>SUMIF('I have a blue banner'!A$2:A$2000,F1905,'I have a blue banner'!L$2:L$2000)</f>
        <v>0</v>
      </c>
      <c r="S1905" s="1">
        <f>SUMIF('I have a blue banner'!A$2:A$2000,I1905,'I have a blue banner'!L$2:L$2000)</f>
        <v>0</v>
      </c>
      <c r="T1905" s="1">
        <f>SUMIF('I wanna go biking'!A$2:A$1000,D1905,'I wanna go biking'!D$2:D$2000)</f>
        <v>0</v>
      </c>
      <c r="U1905" s="1">
        <f>SUMIF('I wanna go biking'!A$2:A$2000,F1905,'I wanna go biking'!D$2:D$2000)</f>
        <v>0</v>
      </c>
      <c r="V1905" s="1">
        <f>SUMIF('I wanna go biking'!A$2:A$2000,H1905,'I wanna go biking'!D$2:D$2000)</f>
        <v>0</v>
      </c>
      <c r="W1905">
        <f t="shared" si="334"/>
        <v>0</v>
      </c>
      <c r="X1905">
        <f t="shared" si="335"/>
        <v>0</v>
      </c>
      <c r="Y1905">
        <f t="shared" si="336"/>
        <v>0</v>
      </c>
      <c r="Z1905">
        <f t="shared" si="337"/>
        <v>0</v>
      </c>
      <c r="AA1905">
        <f t="shared" si="338"/>
        <v>0</v>
      </c>
      <c r="AB1905">
        <f t="shared" si="339"/>
        <v>0</v>
      </c>
      <c r="AC1905" s="25">
        <f t="shared" si="340"/>
        <v>0</v>
      </c>
    </row>
    <row r="1906" spans="1:29">
      <c r="A1906">
        <f>'Data Entry'!A1907</f>
        <v>0</v>
      </c>
      <c r="B1906">
        <f>'Data Entry'!B1907</f>
        <v>0</v>
      </c>
      <c r="C1906">
        <f>'Data Entry'!C1907</f>
        <v>0</v>
      </c>
      <c r="D1906">
        <f>'Data Entry'!M1907</f>
        <v>0</v>
      </c>
      <c r="E1906">
        <f>'Data Entry'!N1907</f>
        <v>0</v>
      </c>
      <c r="F1906">
        <f>'Data Entry'!O1907</f>
        <v>0</v>
      </c>
      <c r="G1906">
        <f>'Data Entry'!P1907</f>
        <v>0</v>
      </c>
      <c r="H1906">
        <f>'Data Entry'!Q1907</f>
        <v>0</v>
      </c>
      <c r="I1906">
        <f>'Data Entry'!R1907</f>
        <v>0</v>
      </c>
      <c r="J1906">
        <f t="shared" si="330"/>
        <v>0</v>
      </c>
      <c r="K1906" s="1">
        <f>SUMIFS('I want to cry'!C$2:C$2000,'I want to cry'!$A$2:$A$2000,$B1906,'I want to cry'!$B$2:$B$2000,$C1906)</f>
        <v>0</v>
      </c>
      <c r="L1906" s="1">
        <f>SUMIFS('I want to cry'!D$2:D$2000,'I want to cry'!$A$2:$A$2000,$B1906,'I want to cry'!$B$2:$B$2000,$C1906)</f>
        <v>0</v>
      </c>
      <c r="M1906" s="1">
        <f>SUMIFS('I want to cry'!E$2:E$2000,'I want to cry'!$A$2:$A$2000,$B1906,'I want to cry'!$B$2:$B$2000,$C1906)</f>
        <v>0</v>
      </c>
      <c r="N1906" s="1">
        <f t="shared" si="331"/>
        <v>0</v>
      </c>
      <c r="O1906" s="1">
        <f t="shared" si="332"/>
        <v>0</v>
      </c>
      <c r="P1906" s="1">
        <f t="shared" si="333"/>
        <v>0</v>
      </c>
      <c r="Q1906" s="1">
        <f>SUMIF('I have a blue banner'!A$2:A$2000,D1906,'I have a blue banner'!L$2:L$2000)</f>
        <v>0</v>
      </c>
      <c r="R1906" s="1">
        <f>SUMIF('I have a blue banner'!A$2:A$2000,F1906,'I have a blue banner'!L$2:L$2000)</f>
        <v>0</v>
      </c>
      <c r="S1906" s="1">
        <f>SUMIF('I have a blue banner'!A$2:A$2000,I1906,'I have a blue banner'!L$2:L$2000)</f>
        <v>0</v>
      </c>
      <c r="T1906" s="1">
        <f>SUMIF('I wanna go biking'!A$2:A$1000,D1906,'I wanna go biking'!D$2:D$2000)</f>
        <v>0</v>
      </c>
      <c r="U1906" s="1">
        <f>SUMIF('I wanna go biking'!A$2:A$2000,F1906,'I wanna go biking'!D$2:D$2000)</f>
        <v>0</v>
      </c>
      <c r="V1906" s="1">
        <f>SUMIF('I wanna go biking'!A$2:A$2000,H1906,'I wanna go biking'!D$2:D$2000)</f>
        <v>0</v>
      </c>
      <c r="W1906">
        <f t="shared" si="334"/>
        <v>0</v>
      </c>
      <c r="X1906">
        <f t="shared" si="335"/>
        <v>0</v>
      </c>
      <c r="Y1906">
        <f t="shared" si="336"/>
        <v>0</v>
      </c>
      <c r="Z1906">
        <f t="shared" si="337"/>
        <v>0</v>
      </c>
      <c r="AA1906">
        <f t="shared" si="338"/>
        <v>0</v>
      </c>
      <c r="AB1906">
        <f t="shared" si="339"/>
        <v>0</v>
      </c>
      <c r="AC1906" s="25">
        <f t="shared" si="340"/>
        <v>0</v>
      </c>
    </row>
    <row r="1907" spans="1:29">
      <c r="A1907">
        <f>'Data Entry'!A1908</f>
        <v>0</v>
      </c>
      <c r="B1907">
        <f>'Data Entry'!B1908</f>
        <v>0</v>
      </c>
      <c r="C1907">
        <f>'Data Entry'!C1908</f>
        <v>0</v>
      </c>
      <c r="D1907">
        <f>'Data Entry'!M1908</f>
        <v>0</v>
      </c>
      <c r="E1907">
        <f>'Data Entry'!N1908</f>
        <v>0</v>
      </c>
      <c r="F1907">
        <f>'Data Entry'!O1908</f>
        <v>0</v>
      </c>
      <c r="G1907">
        <f>'Data Entry'!P1908</f>
        <v>0</v>
      </c>
      <c r="H1907">
        <f>'Data Entry'!Q1908</f>
        <v>0</v>
      </c>
      <c r="I1907">
        <f>'Data Entry'!R1908</f>
        <v>0</v>
      </c>
      <c r="J1907">
        <f t="shared" si="330"/>
        <v>0</v>
      </c>
      <c r="K1907" s="1">
        <f>SUMIFS('I want to cry'!C$2:C$2000,'I want to cry'!$A$2:$A$2000,$B1907,'I want to cry'!$B$2:$B$2000,$C1907)</f>
        <v>0</v>
      </c>
      <c r="L1907" s="1">
        <f>SUMIFS('I want to cry'!D$2:D$2000,'I want to cry'!$A$2:$A$2000,$B1907,'I want to cry'!$B$2:$B$2000,$C1907)</f>
        <v>0</v>
      </c>
      <c r="M1907" s="1">
        <f>SUMIFS('I want to cry'!E$2:E$2000,'I want to cry'!$A$2:$A$2000,$B1907,'I want to cry'!$B$2:$B$2000,$C1907)</f>
        <v>0</v>
      </c>
      <c r="N1907" s="1">
        <f t="shared" si="331"/>
        <v>0</v>
      </c>
      <c r="O1907" s="1">
        <f t="shared" si="332"/>
        <v>0</v>
      </c>
      <c r="P1907" s="1">
        <f t="shared" si="333"/>
        <v>0</v>
      </c>
      <c r="Q1907" s="1">
        <f>SUMIF('I have a blue banner'!A$2:A$2000,D1907,'I have a blue banner'!L$2:L$2000)</f>
        <v>0</v>
      </c>
      <c r="R1907" s="1">
        <f>SUMIF('I have a blue banner'!A$2:A$2000,F1907,'I have a blue banner'!L$2:L$2000)</f>
        <v>0</v>
      </c>
      <c r="S1907" s="1">
        <f>SUMIF('I have a blue banner'!A$2:A$2000,I1907,'I have a blue banner'!L$2:L$2000)</f>
        <v>0</v>
      </c>
      <c r="T1907" s="1">
        <f>SUMIF('I wanna go biking'!A$2:A$1000,D1907,'I wanna go biking'!D$2:D$2000)</f>
        <v>0</v>
      </c>
      <c r="U1907" s="1">
        <f>SUMIF('I wanna go biking'!A$2:A$2000,F1907,'I wanna go biking'!D$2:D$2000)</f>
        <v>0</v>
      </c>
      <c r="V1907" s="1">
        <f>SUMIF('I wanna go biking'!A$2:A$2000,H1907,'I wanna go biking'!D$2:D$2000)</f>
        <v>0</v>
      </c>
      <c r="W1907">
        <f t="shared" si="334"/>
        <v>0</v>
      </c>
      <c r="X1907">
        <f t="shared" si="335"/>
        <v>0</v>
      </c>
      <c r="Y1907">
        <f t="shared" si="336"/>
        <v>0</v>
      </c>
      <c r="Z1907">
        <f t="shared" si="337"/>
        <v>0</v>
      </c>
      <c r="AA1907">
        <f t="shared" si="338"/>
        <v>0</v>
      </c>
      <c r="AB1907">
        <f t="shared" si="339"/>
        <v>0</v>
      </c>
      <c r="AC1907" s="25">
        <f t="shared" si="340"/>
        <v>0</v>
      </c>
    </row>
    <row r="1908" spans="1:29">
      <c r="A1908">
        <f>'Data Entry'!A1909</f>
        <v>0</v>
      </c>
      <c r="B1908">
        <f>'Data Entry'!B1909</f>
        <v>0</v>
      </c>
      <c r="C1908">
        <f>'Data Entry'!C1909</f>
        <v>0</v>
      </c>
      <c r="D1908">
        <f>'Data Entry'!M1909</f>
        <v>0</v>
      </c>
      <c r="E1908">
        <f>'Data Entry'!N1909</f>
        <v>0</v>
      </c>
      <c r="F1908">
        <f>'Data Entry'!O1909</f>
        <v>0</v>
      </c>
      <c r="G1908">
        <f>'Data Entry'!P1909</f>
        <v>0</v>
      </c>
      <c r="H1908">
        <f>'Data Entry'!Q1909</f>
        <v>0</v>
      </c>
      <c r="I1908">
        <f>'Data Entry'!R1909</f>
        <v>0</v>
      </c>
      <c r="J1908">
        <f t="shared" si="330"/>
        <v>0</v>
      </c>
      <c r="K1908" s="1">
        <f>SUMIFS('I want to cry'!C$2:C$2000,'I want to cry'!$A$2:$A$2000,$B1908,'I want to cry'!$B$2:$B$2000,$C1908)</f>
        <v>0</v>
      </c>
      <c r="L1908" s="1">
        <f>SUMIFS('I want to cry'!D$2:D$2000,'I want to cry'!$A$2:$A$2000,$B1908,'I want to cry'!$B$2:$B$2000,$C1908)</f>
        <v>0</v>
      </c>
      <c r="M1908" s="1">
        <f>SUMIFS('I want to cry'!E$2:E$2000,'I want to cry'!$A$2:$A$2000,$B1908,'I want to cry'!$B$2:$B$2000,$C1908)</f>
        <v>0</v>
      </c>
      <c r="N1908" s="1">
        <f t="shared" si="331"/>
        <v>0</v>
      </c>
      <c r="O1908" s="1">
        <f t="shared" si="332"/>
        <v>0</v>
      </c>
      <c r="P1908" s="1">
        <f t="shared" si="333"/>
        <v>0</v>
      </c>
      <c r="Q1908" s="1">
        <f>SUMIF('I have a blue banner'!A$2:A$2000,D1908,'I have a blue banner'!L$2:L$2000)</f>
        <v>0</v>
      </c>
      <c r="R1908" s="1">
        <f>SUMIF('I have a blue banner'!A$2:A$2000,F1908,'I have a blue banner'!L$2:L$2000)</f>
        <v>0</v>
      </c>
      <c r="S1908" s="1">
        <f>SUMIF('I have a blue banner'!A$2:A$2000,I1908,'I have a blue banner'!L$2:L$2000)</f>
        <v>0</v>
      </c>
      <c r="T1908" s="1">
        <f>SUMIF('I wanna go biking'!A$2:A$1000,D1908,'I wanna go biking'!D$2:D$2000)</f>
        <v>0</v>
      </c>
      <c r="U1908" s="1">
        <f>SUMIF('I wanna go biking'!A$2:A$2000,F1908,'I wanna go biking'!D$2:D$2000)</f>
        <v>0</v>
      </c>
      <c r="V1908" s="1">
        <f>SUMIF('I wanna go biking'!A$2:A$2000,H1908,'I wanna go biking'!D$2:D$2000)</f>
        <v>0</v>
      </c>
      <c r="W1908">
        <f t="shared" si="334"/>
        <v>0</v>
      </c>
      <c r="X1908">
        <f t="shared" si="335"/>
        <v>0</v>
      </c>
      <c r="Y1908">
        <f t="shared" si="336"/>
        <v>0</v>
      </c>
      <c r="Z1908">
        <f t="shared" si="337"/>
        <v>0</v>
      </c>
      <c r="AA1908">
        <f t="shared" si="338"/>
        <v>0</v>
      </c>
      <c r="AB1908">
        <f t="shared" si="339"/>
        <v>0</v>
      </c>
      <c r="AC1908" s="25">
        <f t="shared" si="340"/>
        <v>0</v>
      </c>
    </row>
    <row r="1909" spans="1:29">
      <c r="A1909">
        <f>'Data Entry'!A1910</f>
        <v>0</v>
      </c>
      <c r="B1909">
        <f>'Data Entry'!B1910</f>
        <v>0</v>
      </c>
      <c r="C1909">
        <f>'Data Entry'!C1910</f>
        <v>0</v>
      </c>
      <c r="D1909">
        <f>'Data Entry'!M1910</f>
        <v>0</v>
      </c>
      <c r="E1909">
        <f>'Data Entry'!N1910</f>
        <v>0</v>
      </c>
      <c r="F1909">
        <f>'Data Entry'!O1910</f>
        <v>0</v>
      </c>
      <c r="G1909">
        <f>'Data Entry'!P1910</f>
        <v>0</v>
      </c>
      <c r="H1909">
        <f>'Data Entry'!Q1910</f>
        <v>0</v>
      </c>
      <c r="I1909">
        <f>'Data Entry'!R1910</f>
        <v>0</v>
      </c>
      <c r="J1909">
        <f t="shared" si="330"/>
        <v>0</v>
      </c>
      <c r="K1909" s="1">
        <f>SUMIFS('I want to cry'!C$2:C$2000,'I want to cry'!$A$2:$A$2000,$B1909,'I want to cry'!$B$2:$B$2000,$C1909)</f>
        <v>0</v>
      </c>
      <c r="L1909" s="1">
        <f>SUMIFS('I want to cry'!D$2:D$2000,'I want to cry'!$A$2:$A$2000,$B1909,'I want to cry'!$B$2:$B$2000,$C1909)</f>
        <v>0</v>
      </c>
      <c r="M1909" s="1">
        <f>SUMIFS('I want to cry'!E$2:E$2000,'I want to cry'!$A$2:$A$2000,$B1909,'I want to cry'!$B$2:$B$2000,$C1909)</f>
        <v>0</v>
      </c>
      <c r="N1909" s="1">
        <f t="shared" si="331"/>
        <v>0</v>
      </c>
      <c r="O1909" s="1">
        <f t="shared" si="332"/>
        <v>0</v>
      </c>
      <c r="P1909" s="1">
        <f t="shared" si="333"/>
        <v>0</v>
      </c>
      <c r="Q1909" s="1">
        <f>SUMIF('I have a blue banner'!A$2:A$2000,D1909,'I have a blue banner'!L$2:L$2000)</f>
        <v>0</v>
      </c>
      <c r="R1909" s="1">
        <f>SUMIF('I have a blue banner'!A$2:A$2000,F1909,'I have a blue banner'!L$2:L$2000)</f>
        <v>0</v>
      </c>
      <c r="S1909" s="1">
        <f>SUMIF('I have a blue banner'!A$2:A$2000,I1909,'I have a blue banner'!L$2:L$2000)</f>
        <v>0</v>
      </c>
      <c r="T1909" s="1">
        <f>SUMIF('I wanna go biking'!A$2:A$1000,D1909,'I wanna go biking'!D$2:D$2000)</f>
        <v>0</v>
      </c>
      <c r="U1909" s="1">
        <f>SUMIF('I wanna go biking'!A$2:A$2000,F1909,'I wanna go biking'!D$2:D$2000)</f>
        <v>0</v>
      </c>
      <c r="V1909" s="1">
        <f>SUMIF('I wanna go biking'!A$2:A$2000,H1909,'I wanna go biking'!D$2:D$2000)</f>
        <v>0</v>
      </c>
      <c r="W1909">
        <f t="shared" si="334"/>
        <v>0</v>
      </c>
      <c r="X1909">
        <f t="shared" si="335"/>
        <v>0</v>
      </c>
      <c r="Y1909">
        <f t="shared" si="336"/>
        <v>0</v>
      </c>
      <c r="Z1909">
        <f t="shared" si="337"/>
        <v>0</v>
      </c>
      <c r="AA1909">
        <f t="shared" si="338"/>
        <v>0</v>
      </c>
      <c r="AB1909">
        <f t="shared" si="339"/>
        <v>0</v>
      </c>
      <c r="AC1909" s="25">
        <f t="shared" si="340"/>
        <v>0</v>
      </c>
    </row>
    <row r="1910" spans="1:29">
      <c r="A1910">
        <f>'Data Entry'!A1911</f>
        <v>0</v>
      </c>
      <c r="B1910">
        <f>'Data Entry'!B1911</f>
        <v>0</v>
      </c>
      <c r="C1910">
        <f>'Data Entry'!C1911</f>
        <v>0</v>
      </c>
      <c r="D1910">
        <f>'Data Entry'!M1911</f>
        <v>0</v>
      </c>
      <c r="E1910">
        <f>'Data Entry'!N1911</f>
        <v>0</v>
      </c>
      <c r="F1910">
        <f>'Data Entry'!O1911</f>
        <v>0</v>
      </c>
      <c r="G1910">
        <f>'Data Entry'!P1911</f>
        <v>0</v>
      </c>
      <c r="H1910">
        <f>'Data Entry'!Q1911</f>
        <v>0</v>
      </c>
      <c r="I1910">
        <f>'Data Entry'!R1911</f>
        <v>0</v>
      </c>
      <c r="J1910">
        <f t="shared" si="330"/>
        <v>0</v>
      </c>
      <c r="K1910" s="1">
        <f>SUMIFS('I want to cry'!C$2:C$2000,'I want to cry'!$A$2:$A$2000,$B1910,'I want to cry'!$B$2:$B$2000,$C1910)</f>
        <v>0</v>
      </c>
      <c r="L1910" s="1">
        <f>SUMIFS('I want to cry'!D$2:D$2000,'I want to cry'!$A$2:$A$2000,$B1910,'I want to cry'!$B$2:$B$2000,$C1910)</f>
        <v>0</v>
      </c>
      <c r="M1910" s="1">
        <f>SUMIFS('I want to cry'!E$2:E$2000,'I want to cry'!$A$2:$A$2000,$B1910,'I want to cry'!$B$2:$B$2000,$C1910)</f>
        <v>0</v>
      </c>
      <c r="N1910" s="1">
        <f t="shared" si="331"/>
        <v>0</v>
      </c>
      <c r="O1910" s="1">
        <f t="shared" si="332"/>
        <v>0</v>
      </c>
      <c r="P1910" s="1">
        <f t="shared" si="333"/>
        <v>0</v>
      </c>
      <c r="Q1910" s="1">
        <f>SUMIF('I have a blue banner'!A$2:A$2000,D1910,'I have a blue banner'!L$2:L$2000)</f>
        <v>0</v>
      </c>
      <c r="R1910" s="1">
        <f>SUMIF('I have a blue banner'!A$2:A$2000,F1910,'I have a blue banner'!L$2:L$2000)</f>
        <v>0</v>
      </c>
      <c r="S1910" s="1">
        <f>SUMIF('I have a blue banner'!A$2:A$2000,I1910,'I have a blue banner'!L$2:L$2000)</f>
        <v>0</v>
      </c>
      <c r="T1910" s="1">
        <f>SUMIF('I wanna go biking'!A$2:A$1000,D1910,'I wanna go biking'!D$2:D$2000)</f>
        <v>0</v>
      </c>
      <c r="U1910" s="1">
        <f>SUMIF('I wanna go biking'!A$2:A$2000,F1910,'I wanna go biking'!D$2:D$2000)</f>
        <v>0</v>
      </c>
      <c r="V1910" s="1">
        <f>SUMIF('I wanna go biking'!A$2:A$2000,H1910,'I wanna go biking'!D$2:D$2000)</f>
        <v>0</v>
      </c>
      <c r="W1910">
        <f t="shared" si="334"/>
        <v>0</v>
      </c>
      <c r="X1910">
        <f t="shared" si="335"/>
        <v>0</v>
      </c>
      <c r="Y1910">
        <f t="shared" si="336"/>
        <v>0</v>
      </c>
      <c r="Z1910">
        <f t="shared" si="337"/>
        <v>0</v>
      </c>
      <c r="AA1910">
        <f t="shared" si="338"/>
        <v>0</v>
      </c>
      <c r="AB1910">
        <f t="shared" si="339"/>
        <v>0</v>
      </c>
      <c r="AC1910" s="25">
        <f t="shared" si="340"/>
        <v>0</v>
      </c>
    </row>
    <row r="1911" spans="1:29">
      <c r="A1911">
        <f>'Data Entry'!A1912</f>
        <v>0</v>
      </c>
      <c r="B1911">
        <f>'Data Entry'!B1912</f>
        <v>0</v>
      </c>
      <c r="C1911">
        <f>'Data Entry'!C1912</f>
        <v>0</v>
      </c>
      <c r="D1911">
        <f>'Data Entry'!M1912</f>
        <v>0</v>
      </c>
      <c r="E1911">
        <f>'Data Entry'!N1912</f>
        <v>0</v>
      </c>
      <c r="F1911">
        <f>'Data Entry'!O1912</f>
        <v>0</v>
      </c>
      <c r="G1911">
        <f>'Data Entry'!P1912</f>
        <v>0</v>
      </c>
      <c r="H1911">
        <f>'Data Entry'!Q1912</f>
        <v>0</v>
      </c>
      <c r="I1911">
        <f>'Data Entry'!R1912</f>
        <v>0</v>
      </c>
      <c r="J1911">
        <f t="shared" si="330"/>
        <v>0</v>
      </c>
      <c r="K1911" s="1">
        <f>SUMIFS('I want to cry'!C$2:C$2000,'I want to cry'!$A$2:$A$2000,$B1911,'I want to cry'!$B$2:$B$2000,$C1911)</f>
        <v>0</v>
      </c>
      <c r="L1911" s="1">
        <f>SUMIFS('I want to cry'!D$2:D$2000,'I want to cry'!$A$2:$A$2000,$B1911,'I want to cry'!$B$2:$B$2000,$C1911)</f>
        <v>0</v>
      </c>
      <c r="M1911" s="1">
        <f>SUMIFS('I want to cry'!E$2:E$2000,'I want to cry'!$A$2:$A$2000,$B1911,'I want to cry'!$B$2:$B$2000,$C1911)</f>
        <v>0</v>
      </c>
      <c r="N1911" s="1">
        <f t="shared" si="331"/>
        <v>0</v>
      </c>
      <c r="O1911" s="1">
        <f t="shared" si="332"/>
        <v>0</v>
      </c>
      <c r="P1911" s="1">
        <f t="shared" si="333"/>
        <v>0</v>
      </c>
      <c r="Q1911" s="1">
        <f>SUMIF('I have a blue banner'!A$2:A$2000,D1911,'I have a blue banner'!L$2:L$2000)</f>
        <v>0</v>
      </c>
      <c r="R1911" s="1">
        <f>SUMIF('I have a blue banner'!A$2:A$2000,F1911,'I have a blue banner'!L$2:L$2000)</f>
        <v>0</v>
      </c>
      <c r="S1911" s="1">
        <f>SUMIF('I have a blue banner'!A$2:A$2000,I1911,'I have a blue banner'!L$2:L$2000)</f>
        <v>0</v>
      </c>
      <c r="T1911" s="1">
        <f>SUMIF('I wanna go biking'!A$2:A$1000,D1911,'I wanna go biking'!D$2:D$2000)</f>
        <v>0</v>
      </c>
      <c r="U1911" s="1">
        <f>SUMIF('I wanna go biking'!A$2:A$2000,F1911,'I wanna go biking'!D$2:D$2000)</f>
        <v>0</v>
      </c>
      <c r="V1911" s="1">
        <f>SUMIF('I wanna go biking'!A$2:A$2000,H1911,'I wanna go biking'!D$2:D$2000)</f>
        <v>0</v>
      </c>
      <c r="W1911">
        <f t="shared" si="334"/>
        <v>0</v>
      </c>
      <c r="X1911">
        <f t="shared" si="335"/>
        <v>0</v>
      </c>
      <c r="Y1911">
        <f t="shared" si="336"/>
        <v>0</v>
      </c>
      <c r="Z1911">
        <f t="shared" si="337"/>
        <v>0</v>
      </c>
      <c r="AA1911">
        <f t="shared" si="338"/>
        <v>0</v>
      </c>
      <c r="AB1911">
        <f t="shared" si="339"/>
        <v>0</v>
      </c>
      <c r="AC1911" s="25">
        <f t="shared" si="340"/>
        <v>0</v>
      </c>
    </row>
    <row r="1912" spans="1:29">
      <c r="A1912">
        <f>'Data Entry'!A1913</f>
        <v>0</v>
      </c>
      <c r="B1912">
        <f>'Data Entry'!B1913</f>
        <v>0</v>
      </c>
      <c r="C1912">
        <f>'Data Entry'!C1913</f>
        <v>0</v>
      </c>
      <c r="D1912">
        <f>'Data Entry'!M1913</f>
        <v>0</v>
      </c>
      <c r="E1912">
        <f>'Data Entry'!N1913</f>
        <v>0</v>
      </c>
      <c r="F1912">
        <f>'Data Entry'!O1913</f>
        <v>0</v>
      </c>
      <c r="G1912">
        <f>'Data Entry'!P1913</f>
        <v>0</v>
      </c>
      <c r="H1912">
        <f>'Data Entry'!Q1913</f>
        <v>0</v>
      </c>
      <c r="I1912">
        <f>'Data Entry'!R1913</f>
        <v>0</v>
      </c>
      <c r="J1912">
        <f t="shared" si="330"/>
        <v>0</v>
      </c>
      <c r="K1912" s="1">
        <f>SUMIFS('I want to cry'!C$2:C$2000,'I want to cry'!$A$2:$A$2000,$B1912,'I want to cry'!$B$2:$B$2000,$C1912)</f>
        <v>0</v>
      </c>
      <c r="L1912" s="1">
        <f>SUMIFS('I want to cry'!D$2:D$2000,'I want to cry'!$A$2:$A$2000,$B1912,'I want to cry'!$B$2:$B$2000,$C1912)</f>
        <v>0</v>
      </c>
      <c r="M1912" s="1">
        <f>SUMIFS('I want to cry'!E$2:E$2000,'I want to cry'!$A$2:$A$2000,$B1912,'I want to cry'!$B$2:$B$2000,$C1912)</f>
        <v>0</v>
      </c>
      <c r="N1912" s="1">
        <f t="shared" si="331"/>
        <v>0</v>
      </c>
      <c r="O1912" s="1">
        <f t="shared" si="332"/>
        <v>0</v>
      </c>
      <c r="P1912" s="1">
        <f t="shared" si="333"/>
        <v>0</v>
      </c>
      <c r="Q1912" s="1">
        <f>SUMIF('I have a blue banner'!A$2:A$2000,D1912,'I have a blue banner'!L$2:L$2000)</f>
        <v>0</v>
      </c>
      <c r="R1912" s="1">
        <f>SUMIF('I have a blue banner'!A$2:A$2000,F1912,'I have a blue banner'!L$2:L$2000)</f>
        <v>0</v>
      </c>
      <c r="S1912" s="1">
        <f>SUMIF('I have a blue banner'!A$2:A$2000,I1912,'I have a blue banner'!L$2:L$2000)</f>
        <v>0</v>
      </c>
      <c r="T1912" s="1">
        <f>SUMIF('I wanna go biking'!A$2:A$1000,D1912,'I wanna go biking'!D$2:D$2000)</f>
        <v>0</v>
      </c>
      <c r="U1912" s="1">
        <f>SUMIF('I wanna go biking'!A$2:A$2000,F1912,'I wanna go biking'!D$2:D$2000)</f>
        <v>0</v>
      </c>
      <c r="V1912" s="1">
        <f>SUMIF('I wanna go biking'!A$2:A$2000,H1912,'I wanna go biking'!D$2:D$2000)</f>
        <v>0</v>
      </c>
      <c r="W1912">
        <f t="shared" si="334"/>
        <v>0</v>
      </c>
      <c r="X1912">
        <f t="shared" si="335"/>
        <v>0</v>
      </c>
      <c r="Y1912">
        <f t="shared" si="336"/>
        <v>0</v>
      </c>
      <c r="Z1912">
        <f t="shared" si="337"/>
        <v>0</v>
      </c>
      <c r="AA1912">
        <f t="shared" si="338"/>
        <v>0</v>
      </c>
      <c r="AB1912">
        <f t="shared" si="339"/>
        <v>0</v>
      </c>
      <c r="AC1912" s="25">
        <f t="shared" si="340"/>
        <v>0</v>
      </c>
    </row>
    <row r="1913" spans="1:29">
      <c r="A1913">
        <f>'Data Entry'!A1914</f>
        <v>0</v>
      </c>
      <c r="B1913">
        <f>'Data Entry'!B1914</f>
        <v>0</v>
      </c>
      <c r="C1913">
        <f>'Data Entry'!C1914</f>
        <v>0</v>
      </c>
      <c r="D1913">
        <f>'Data Entry'!M1914</f>
        <v>0</v>
      </c>
      <c r="E1913">
        <f>'Data Entry'!N1914</f>
        <v>0</v>
      </c>
      <c r="F1913">
        <f>'Data Entry'!O1914</f>
        <v>0</v>
      </c>
      <c r="G1913">
        <f>'Data Entry'!P1914</f>
        <v>0</v>
      </c>
      <c r="H1913">
        <f>'Data Entry'!Q1914</f>
        <v>0</v>
      </c>
      <c r="I1913">
        <f>'Data Entry'!R1914</f>
        <v>0</v>
      </c>
      <c r="J1913">
        <f t="shared" si="330"/>
        <v>0</v>
      </c>
      <c r="K1913" s="1">
        <f>SUMIFS('I want to cry'!C$2:C$2000,'I want to cry'!$A$2:$A$2000,$B1913,'I want to cry'!$B$2:$B$2000,$C1913)</f>
        <v>0</v>
      </c>
      <c r="L1913" s="1">
        <f>SUMIFS('I want to cry'!D$2:D$2000,'I want to cry'!$A$2:$A$2000,$B1913,'I want to cry'!$B$2:$B$2000,$C1913)</f>
        <v>0</v>
      </c>
      <c r="M1913" s="1">
        <f>SUMIFS('I want to cry'!E$2:E$2000,'I want to cry'!$A$2:$A$2000,$B1913,'I want to cry'!$B$2:$B$2000,$C1913)</f>
        <v>0</v>
      </c>
      <c r="N1913" s="1">
        <f t="shared" si="331"/>
        <v>0</v>
      </c>
      <c r="O1913" s="1">
        <f t="shared" si="332"/>
        <v>0</v>
      </c>
      <c r="P1913" s="1">
        <f t="shared" si="333"/>
        <v>0</v>
      </c>
      <c r="Q1913" s="1">
        <f>SUMIF('I have a blue banner'!A$2:A$2000,D1913,'I have a blue banner'!L$2:L$2000)</f>
        <v>0</v>
      </c>
      <c r="R1913" s="1">
        <f>SUMIF('I have a blue banner'!A$2:A$2000,F1913,'I have a blue banner'!L$2:L$2000)</f>
        <v>0</v>
      </c>
      <c r="S1913" s="1">
        <f>SUMIF('I have a blue banner'!A$2:A$2000,I1913,'I have a blue banner'!L$2:L$2000)</f>
        <v>0</v>
      </c>
      <c r="T1913" s="1">
        <f>SUMIF('I wanna go biking'!A$2:A$1000,D1913,'I wanna go biking'!D$2:D$2000)</f>
        <v>0</v>
      </c>
      <c r="U1913" s="1">
        <f>SUMIF('I wanna go biking'!A$2:A$2000,F1913,'I wanna go biking'!D$2:D$2000)</f>
        <v>0</v>
      </c>
      <c r="V1913" s="1">
        <f>SUMIF('I wanna go biking'!A$2:A$2000,H1913,'I wanna go biking'!D$2:D$2000)</f>
        <v>0</v>
      </c>
      <c r="W1913">
        <f t="shared" si="334"/>
        <v>0</v>
      </c>
      <c r="X1913">
        <f t="shared" si="335"/>
        <v>0</v>
      </c>
      <c r="Y1913">
        <f t="shared" si="336"/>
        <v>0</v>
      </c>
      <c r="Z1913">
        <f t="shared" si="337"/>
        <v>0</v>
      </c>
      <c r="AA1913">
        <f t="shared" si="338"/>
        <v>0</v>
      </c>
      <c r="AB1913">
        <f t="shared" si="339"/>
        <v>0</v>
      </c>
      <c r="AC1913" s="25">
        <f t="shared" si="340"/>
        <v>0</v>
      </c>
    </row>
    <row r="1914" spans="1:29">
      <c r="A1914">
        <f>'Data Entry'!A1915</f>
        <v>0</v>
      </c>
      <c r="B1914">
        <f>'Data Entry'!B1915</f>
        <v>0</v>
      </c>
      <c r="C1914">
        <f>'Data Entry'!C1915</f>
        <v>0</v>
      </c>
      <c r="D1914">
        <f>'Data Entry'!M1915</f>
        <v>0</v>
      </c>
      <c r="E1914">
        <f>'Data Entry'!N1915</f>
        <v>0</v>
      </c>
      <c r="F1914">
        <f>'Data Entry'!O1915</f>
        <v>0</v>
      </c>
      <c r="G1914">
        <f>'Data Entry'!P1915</f>
        <v>0</v>
      </c>
      <c r="H1914">
        <f>'Data Entry'!Q1915</f>
        <v>0</v>
      </c>
      <c r="I1914">
        <f>'Data Entry'!R1915</f>
        <v>0</v>
      </c>
      <c r="J1914">
        <f t="shared" si="330"/>
        <v>0</v>
      </c>
      <c r="K1914" s="1">
        <f>SUMIFS('I want to cry'!C$2:C$2000,'I want to cry'!$A$2:$A$2000,$B1914,'I want to cry'!$B$2:$B$2000,$C1914)</f>
        <v>0</v>
      </c>
      <c r="L1914" s="1">
        <f>SUMIFS('I want to cry'!D$2:D$2000,'I want to cry'!$A$2:$A$2000,$B1914,'I want to cry'!$B$2:$B$2000,$C1914)</f>
        <v>0</v>
      </c>
      <c r="M1914" s="1">
        <f>SUMIFS('I want to cry'!E$2:E$2000,'I want to cry'!$A$2:$A$2000,$B1914,'I want to cry'!$B$2:$B$2000,$C1914)</f>
        <v>0</v>
      </c>
      <c r="N1914" s="1">
        <f t="shared" si="331"/>
        <v>0</v>
      </c>
      <c r="O1914" s="1">
        <f t="shared" si="332"/>
        <v>0</v>
      </c>
      <c r="P1914" s="1">
        <f t="shared" si="333"/>
        <v>0</v>
      </c>
      <c r="Q1914" s="1">
        <f>SUMIF('I have a blue banner'!A$2:A$2000,D1914,'I have a blue banner'!L$2:L$2000)</f>
        <v>0</v>
      </c>
      <c r="R1914" s="1">
        <f>SUMIF('I have a blue banner'!A$2:A$2000,F1914,'I have a blue banner'!L$2:L$2000)</f>
        <v>0</v>
      </c>
      <c r="S1914" s="1">
        <f>SUMIF('I have a blue banner'!A$2:A$2000,I1914,'I have a blue banner'!L$2:L$2000)</f>
        <v>0</v>
      </c>
      <c r="T1914" s="1">
        <f>SUMIF('I wanna go biking'!A$2:A$1000,D1914,'I wanna go biking'!D$2:D$2000)</f>
        <v>0</v>
      </c>
      <c r="U1914" s="1">
        <f>SUMIF('I wanna go biking'!A$2:A$2000,F1914,'I wanna go biking'!D$2:D$2000)</f>
        <v>0</v>
      </c>
      <c r="V1914" s="1">
        <f>SUMIF('I wanna go biking'!A$2:A$2000,H1914,'I wanna go biking'!D$2:D$2000)</f>
        <v>0</v>
      </c>
      <c r="W1914">
        <f t="shared" si="334"/>
        <v>0</v>
      </c>
      <c r="X1914">
        <f t="shared" si="335"/>
        <v>0</v>
      </c>
      <c r="Y1914">
        <f t="shared" si="336"/>
        <v>0</v>
      </c>
      <c r="Z1914">
        <f t="shared" si="337"/>
        <v>0</v>
      </c>
      <c r="AA1914">
        <f t="shared" si="338"/>
        <v>0</v>
      </c>
      <c r="AB1914">
        <f t="shared" si="339"/>
        <v>0</v>
      </c>
      <c r="AC1914" s="25">
        <f t="shared" si="340"/>
        <v>0</v>
      </c>
    </row>
    <row r="1915" spans="1:29">
      <c r="A1915">
        <f>'Data Entry'!A1916</f>
        <v>0</v>
      </c>
      <c r="B1915">
        <f>'Data Entry'!B1916</f>
        <v>0</v>
      </c>
      <c r="C1915">
        <f>'Data Entry'!C1916</f>
        <v>0</v>
      </c>
      <c r="D1915">
        <f>'Data Entry'!M1916</f>
        <v>0</v>
      </c>
      <c r="E1915">
        <f>'Data Entry'!N1916</f>
        <v>0</v>
      </c>
      <c r="F1915">
        <f>'Data Entry'!O1916</f>
        <v>0</v>
      </c>
      <c r="G1915">
        <f>'Data Entry'!P1916</f>
        <v>0</v>
      </c>
      <c r="H1915">
        <f>'Data Entry'!Q1916</f>
        <v>0</v>
      </c>
      <c r="I1915">
        <f>'Data Entry'!R1916</f>
        <v>0</v>
      </c>
      <c r="J1915">
        <f t="shared" si="330"/>
        <v>0</v>
      </c>
      <c r="K1915" s="1">
        <f>SUMIFS('I want to cry'!C$2:C$2000,'I want to cry'!$A$2:$A$2000,$B1915,'I want to cry'!$B$2:$B$2000,$C1915)</f>
        <v>0</v>
      </c>
      <c r="L1915" s="1">
        <f>SUMIFS('I want to cry'!D$2:D$2000,'I want to cry'!$A$2:$A$2000,$B1915,'I want to cry'!$B$2:$B$2000,$C1915)</f>
        <v>0</v>
      </c>
      <c r="M1915" s="1">
        <f>SUMIFS('I want to cry'!E$2:E$2000,'I want to cry'!$A$2:$A$2000,$B1915,'I want to cry'!$B$2:$B$2000,$C1915)</f>
        <v>0</v>
      </c>
      <c r="N1915" s="1">
        <f t="shared" si="331"/>
        <v>0</v>
      </c>
      <c r="O1915" s="1">
        <f t="shared" si="332"/>
        <v>0</v>
      </c>
      <c r="P1915" s="1">
        <f t="shared" si="333"/>
        <v>0</v>
      </c>
      <c r="Q1915" s="1">
        <f>SUMIF('I have a blue banner'!A$2:A$2000,D1915,'I have a blue banner'!L$2:L$2000)</f>
        <v>0</v>
      </c>
      <c r="R1915" s="1">
        <f>SUMIF('I have a blue banner'!A$2:A$2000,F1915,'I have a blue banner'!L$2:L$2000)</f>
        <v>0</v>
      </c>
      <c r="S1915" s="1">
        <f>SUMIF('I have a blue banner'!A$2:A$2000,I1915,'I have a blue banner'!L$2:L$2000)</f>
        <v>0</v>
      </c>
      <c r="T1915" s="1">
        <f>SUMIF('I wanna go biking'!A$2:A$1000,D1915,'I wanna go biking'!D$2:D$2000)</f>
        <v>0</v>
      </c>
      <c r="U1915" s="1">
        <f>SUMIF('I wanna go biking'!A$2:A$2000,F1915,'I wanna go biking'!D$2:D$2000)</f>
        <v>0</v>
      </c>
      <c r="V1915" s="1">
        <f>SUMIF('I wanna go biking'!A$2:A$2000,H1915,'I wanna go biking'!D$2:D$2000)</f>
        <v>0</v>
      </c>
      <c r="W1915">
        <f t="shared" si="334"/>
        <v>0</v>
      </c>
      <c r="X1915">
        <f t="shared" si="335"/>
        <v>0</v>
      </c>
      <c r="Y1915">
        <f t="shared" si="336"/>
        <v>0</v>
      </c>
      <c r="Z1915">
        <f t="shared" si="337"/>
        <v>0</v>
      </c>
      <c r="AA1915">
        <f t="shared" si="338"/>
        <v>0</v>
      </c>
      <c r="AB1915">
        <f t="shared" si="339"/>
        <v>0</v>
      </c>
      <c r="AC1915" s="25">
        <f t="shared" si="340"/>
        <v>0</v>
      </c>
    </row>
    <row r="1916" spans="1:29">
      <c r="A1916">
        <f>'Data Entry'!A1917</f>
        <v>0</v>
      </c>
      <c r="B1916">
        <f>'Data Entry'!B1917</f>
        <v>0</v>
      </c>
      <c r="C1916">
        <f>'Data Entry'!C1917</f>
        <v>0</v>
      </c>
      <c r="D1916">
        <f>'Data Entry'!M1917</f>
        <v>0</v>
      </c>
      <c r="E1916">
        <f>'Data Entry'!N1917</f>
        <v>0</v>
      </c>
      <c r="F1916">
        <f>'Data Entry'!O1917</f>
        <v>0</v>
      </c>
      <c r="G1916">
        <f>'Data Entry'!P1917</f>
        <v>0</v>
      </c>
      <c r="H1916">
        <f>'Data Entry'!Q1917</f>
        <v>0</v>
      </c>
      <c r="I1916">
        <f>'Data Entry'!R1917</f>
        <v>0</v>
      </c>
      <c r="J1916">
        <f t="shared" si="330"/>
        <v>0</v>
      </c>
      <c r="K1916" s="1">
        <f>SUMIFS('I want to cry'!C$2:C$2000,'I want to cry'!$A$2:$A$2000,$B1916,'I want to cry'!$B$2:$B$2000,$C1916)</f>
        <v>0</v>
      </c>
      <c r="L1916" s="1">
        <f>SUMIFS('I want to cry'!D$2:D$2000,'I want to cry'!$A$2:$A$2000,$B1916,'I want to cry'!$B$2:$B$2000,$C1916)</f>
        <v>0</v>
      </c>
      <c r="M1916" s="1">
        <f>SUMIFS('I want to cry'!E$2:E$2000,'I want to cry'!$A$2:$A$2000,$B1916,'I want to cry'!$B$2:$B$2000,$C1916)</f>
        <v>0</v>
      </c>
      <c r="N1916" s="1">
        <f t="shared" si="331"/>
        <v>0</v>
      </c>
      <c r="O1916" s="1">
        <f t="shared" si="332"/>
        <v>0</v>
      </c>
      <c r="P1916" s="1">
        <f t="shared" si="333"/>
        <v>0</v>
      </c>
      <c r="Q1916" s="1">
        <f>SUMIF('I have a blue banner'!A$2:A$2000,D1916,'I have a blue banner'!L$2:L$2000)</f>
        <v>0</v>
      </c>
      <c r="R1916" s="1">
        <f>SUMIF('I have a blue banner'!A$2:A$2000,F1916,'I have a blue banner'!L$2:L$2000)</f>
        <v>0</v>
      </c>
      <c r="S1916" s="1">
        <f>SUMIF('I have a blue banner'!A$2:A$2000,I1916,'I have a blue banner'!L$2:L$2000)</f>
        <v>0</v>
      </c>
      <c r="T1916" s="1">
        <f>SUMIF('I wanna go biking'!A$2:A$1000,D1916,'I wanna go biking'!D$2:D$2000)</f>
        <v>0</v>
      </c>
      <c r="U1916" s="1">
        <f>SUMIF('I wanna go biking'!A$2:A$2000,F1916,'I wanna go biking'!D$2:D$2000)</f>
        <v>0</v>
      </c>
      <c r="V1916" s="1">
        <f>SUMIF('I wanna go biking'!A$2:A$2000,H1916,'I wanna go biking'!D$2:D$2000)</f>
        <v>0</v>
      </c>
      <c r="W1916">
        <f t="shared" si="334"/>
        <v>0</v>
      </c>
      <c r="X1916">
        <f t="shared" si="335"/>
        <v>0</v>
      </c>
      <c r="Y1916">
        <f t="shared" si="336"/>
        <v>0</v>
      </c>
      <c r="Z1916">
        <f t="shared" si="337"/>
        <v>0</v>
      </c>
      <c r="AA1916">
        <f t="shared" si="338"/>
        <v>0</v>
      </c>
      <c r="AB1916">
        <f t="shared" si="339"/>
        <v>0</v>
      </c>
      <c r="AC1916" s="25">
        <f t="shared" si="340"/>
        <v>0</v>
      </c>
    </row>
    <row r="1917" spans="1:29">
      <c r="A1917">
        <f>'Data Entry'!A1918</f>
        <v>0</v>
      </c>
      <c r="B1917">
        <f>'Data Entry'!B1918</f>
        <v>0</v>
      </c>
      <c r="C1917">
        <f>'Data Entry'!C1918</f>
        <v>0</v>
      </c>
      <c r="D1917">
        <f>'Data Entry'!M1918</f>
        <v>0</v>
      </c>
      <c r="E1917">
        <f>'Data Entry'!N1918</f>
        <v>0</v>
      </c>
      <c r="F1917">
        <f>'Data Entry'!O1918</f>
        <v>0</v>
      </c>
      <c r="G1917">
        <f>'Data Entry'!P1918</f>
        <v>0</v>
      </c>
      <c r="H1917">
        <f>'Data Entry'!Q1918</f>
        <v>0</v>
      </c>
      <c r="I1917">
        <f>'Data Entry'!R1918</f>
        <v>0</v>
      </c>
      <c r="J1917">
        <f t="shared" si="330"/>
        <v>0</v>
      </c>
      <c r="K1917" s="1">
        <f>SUMIFS('I want to cry'!C$2:C$2000,'I want to cry'!$A$2:$A$2000,$B1917,'I want to cry'!$B$2:$B$2000,$C1917)</f>
        <v>0</v>
      </c>
      <c r="L1917" s="1">
        <f>SUMIFS('I want to cry'!D$2:D$2000,'I want to cry'!$A$2:$A$2000,$B1917,'I want to cry'!$B$2:$B$2000,$C1917)</f>
        <v>0</v>
      </c>
      <c r="M1917" s="1">
        <f>SUMIFS('I want to cry'!E$2:E$2000,'I want to cry'!$A$2:$A$2000,$B1917,'I want to cry'!$B$2:$B$2000,$C1917)</f>
        <v>0</v>
      </c>
      <c r="N1917" s="1">
        <f t="shared" si="331"/>
        <v>0</v>
      </c>
      <c r="O1917" s="1">
        <f t="shared" si="332"/>
        <v>0</v>
      </c>
      <c r="P1917" s="1">
        <f t="shared" si="333"/>
        <v>0</v>
      </c>
      <c r="Q1917" s="1">
        <f>SUMIF('I have a blue banner'!A$2:A$2000,D1917,'I have a blue banner'!L$2:L$2000)</f>
        <v>0</v>
      </c>
      <c r="R1917" s="1">
        <f>SUMIF('I have a blue banner'!A$2:A$2000,F1917,'I have a blue banner'!L$2:L$2000)</f>
        <v>0</v>
      </c>
      <c r="S1917" s="1">
        <f>SUMIF('I have a blue banner'!A$2:A$2000,I1917,'I have a blue banner'!L$2:L$2000)</f>
        <v>0</v>
      </c>
      <c r="T1917" s="1">
        <f>SUMIF('I wanna go biking'!A$2:A$1000,D1917,'I wanna go biking'!D$2:D$2000)</f>
        <v>0</v>
      </c>
      <c r="U1917" s="1">
        <f>SUMIF('I wanna go biking'!A$2:A$2000,F1917,'I wanna go biking'!D$2:D$2000)</f>
        <v>0</v>
      </c>
      <c r="V1917" s="1">
        <f>SUMIF('I wanna go biking'!A$2:A$2000,H1917,'I wanna go biking'!D$2:D$2000)</f>
        <v>0</v>
      </c>
      <c r="W1917">
        <f t="shared" si="334"/>
        <v>0</v>
      </c>
      <c r="X1917">
        <f t="shared" si="335"/>
        <v>0</v>
      </c>
      <c r="Y1917">
        <f t="shared" si="336"/>
        <v>0</v>
      </c>
      <c r="Z1917">
        <f t="shared" si="337"/>
        <v>0</v>
      </c>
      <c r="AA1917">
        <f t="shared" si="338"/>
        <v>0</v>
      </c>
      <c r="AB1917">
        <f t="shared" si="339"/>
        <v>0</v>
      </c>
      <c r="AC1917" s="25">
        <f t="shared" si="340"/>
        <v>0</v>
      </c>
    </row>
    <row r="1918" spans="1:29">
      <c r="A1918">
        <f>'Data Entry'!A1919</f>
        <v>0</v>
      </c>
      <c r="B1918">
        <f>'Data Entry'!B1919</f>
        <v>0</v>
      </c>
      <c r="C1918">
        <f>'Data Entry'!C1919</f>
        <v>0</v>
      </c>
      <c r="D1918">
        <f>'Data Entry'!M1919</f>
        <v>0</v>
      </c>
      <c r="E1918">
        <f>'Data Entry'!N1919</f>
        <v>0</v>
      </c>
      <c r="F1918">
        <f>'Data Entry'!O1919</f>
        <v>0</v>
      </c>
      <c r="G1918">
        <f>'Data Entry'!P1919</f>
        <v>0</v>
      </c>
      <c r="H1918">
        <f>'Data Entry'!Q1919</f>
        <v>0</v>
      </c>
      <c r="I1918">
        <f>'Data Entry'!R1919</f>
        <v>0</v>
      </c>
      <c r="J1918">
        <f t="shared" si="330"/>
        <v>0</v>
      </c>
      <c r="K1918" s="1">
        <f>SUMIFS('I want to cry'!C$2:C$2000,'I want to cry'!$A$2:$A$2000,$B1918,'I want to cry'!$B$2:$B$2000,$C1918)</f>
        <v>0</v>
      </c>
      <c r="L1918" s="1">
        <f>SUMIFS('I want to cry'!D$2:D$2000,'I want to cry'!$A$2:$A$2000,$B1918,'I want to cry'!$B$2:$B$2000,$C1918)</f>
        <v>0</v>
      </c>
      <c r="M1918" s="1">
        <f>SUMIFS('I want to cry'!E$2:E$2000,'I want to cry'!$A$2:$A$2000,$B1918,'I want to cry'!$B$2:$B$2000,$C1918)</f>
        <v>0</v>
      </c>
      <c r="N1918" s="1">
        <f t="shared" si="331"/>
        <v>0</v>
      </c>
      <c r="O1918" s="1">
        <f t="shared" si="332"/>
        <v>0</v>
      </c>
      <c r="P1918" s="1">
        <f t="shared" si="333"/>
        <v>0</v>
      </c>
      <c r="Q1918" s="1">
        <f>SUMIF('I have a blue banner'!A$2:A$2000,D1918,'I have a blue banner'!L$2:L$2000)</f>
        <v>0</v>
      </c>
      <c r="R1918" s="1">
        <f>SUMIF('I have a blue banner'!A$2:A$2000,F1918,'I have a blue banner'!L$2:L$2000)</f>
        <v>0</v>
      </c>
      <c r="S1918" s="1">
        <f>SUMIF('I have a blue banner'!A$2:A$2000,I1918,'I have a blue banner'!L$2:L$2000)</f>
        <v>0</v>
      </c>
      <c r="T1918" s="1">
        <f>SUMIF('I wanna go biking'!A$2:A$1000,D1918,'I wanna go biking'!D$2:D$2000)</f>
        <v>0</v>
      </c>
      <c r="U1918" s="1">
        <f>SUMIF('I wanna go biking'!A$2:A$2000,F1918,'I wanna go biking'!D$2:D$2000)</f>
        <v>0</v>
      </c>
      <c r="V1918" s="1">
        <f>SUMIF('I wanna go biking'!A$2:A$2000,H1918,'I wanna go biking'!D$2:D$2000)</f>
        <v>0</v>
      </c>
      <c r="W1918">
        <f t="shared" si="334"/>
        <v>0</v>
      </c>
      <c r="X1918">
        <f t="shared" si="335"/>
        <v>0</v>
      </c>
      <c r="Y1918">
        <f t="shared" si="336"/>
        <v>0</v>
      </c>
      <c r="Z1918">
        <f t="shared" si="337"/>
        <v>0</v>
      </c>
      <c r="AA1918">
        <f t="shared" si="338"/>
        <v>0</v>
      </c>
      <c r="AB1918">
        <f t="shared" si="339"/>
        <v>0</v>
      </c>
      <c r="AC1918" s="25">
        <f t="shared" si="340"/>
        <v>0</v>
      </c>
    </row>
    <row r="1919" spans="1:29">
      <c r="A1919">
        <f>'Data Entry'!A1920</f>
        <v>0</v>
      </c>
      <c r="B1919">
        <f>'Data Entry'!B1920</f>
        <v>0</v>
      </c>
      <c r="C1919">
        <f>'Data Entry'!C1920</f>
        <v>0</v>
      </c>
      <c r="D1919">
        <f>'Data Entry'!M1920</f>
        <v>0</v>
      </c>
      <c r="E1919">
        <f>'Data Entry'!N1920</f>
        <v>0</v>
      </c>
      <c r="F1919">
        <f>'Data Entry'!O1920</f>
        <v>0</v>
      </c>
      <c r="G1919">
        <f>'Data Entry'!P1920</f>
        <v>0</v>
      </c>
      <c r="H1919">
        <f>'Data Entry'!Q1920</f>
        <v>0</v>
      </c>
      <c r="I1919">
        <f>'Data Entry'!R1920</f>
        <v>0</v>
      </c>
      <c r="J1919">
        <f t="shared" si="330"/>
        <v>0</v>
      </c>
      <c r="K1919" s="1">
        <f>SUMIFS('I want to cry'!C$2:C$2000,'I want to cry'!$A$2:$A$2000,$B1919,'I want to cry'!$B$2:$B$2000,$C1919)</f>
        <v>0</v>
      </c>
      <c r="L1919" s="1">
        <f>SUMIFS('I want to cry'!D$2:D$2000,'I want to cry'!$A$2:$A$2000,$B1919,'I want to cry'!$B$2:$B$2000,$C1919)</f>
        <v>0</v>
      </c>
      <c r="M1919" s="1">
        <f>SUMIFS('I want to cry'!E$2:E$2000,'I want to cry'!$A$2:$A$2000,$B1919,'I want to cry'!$B$2:$B$2000,$C1919)</f>
        <v>0</v>
      </c>
      <c r="N1919" s="1">
        <f t="shared" si="331"/>
        <v>0</v>
      </c>
      <c r="O1919" s="1">
        <f t="shared" si="332"/>
        <v>0</v>
      </c>
      <c r="P1919" s="1">
        <f t="shared" si="333"/>
        <v>0</v>
      </c>
      <c r="Q1919" s="1">
        <f>SUMIF('I have a blue banner'!A$2:A$2000,D1919,'I have a blue banner'!L$2:L$2000)</f>
        <v>0</v>
      </c>
      <c r="R1919" s="1">
        <f>SUMIF('I have a blue banner'!A$2:A$2000,F1919,'I have a blue banner'!L$2:L$2000)</f>
        <v>0</v>
      </c>
      <c r="S1919" s="1">
        <f>SUMIF('I have a blue banner'!A$2:A$2000,I1919,'I have a blue banner'!L$2:L$2000)</f>
        <v>0</v>
      </c>
      <c r="T1919" s="1">
        <f>SUMIF('I wanna go biking'!A$2:A$1000,D1919,'I wanna go biking'!D$2:D$2000)</f>
        <v>0</v>
      </c>
      <c r="U1919" s="1">
        <f>SUMIF('I wanna go biking'!A$2:A$2000,F1919,'I wanna go biking'!D$2:D$2000)</f>
        <v>0</v>
      </c>
      <c r="V1919" s="1">
        <f>SUMIF('I wanna go biking'!A$2:A$2000,H1919,'I wanna go biking'!D$2:D$2000)</f>
        <v>0</v>
      </c>
      <c r="W1919">
        <f t="shared" si="334"/>
        <v>0</v>
      </c>
      <c r="X1919">
        <f t="shared" si="335"/>
        <v>0</v>
      </c>
      <c r="Y1919">
        <f t="shared" si="336"/>
        <v>0</v>
      </c>
      <c r="Z1919">
        <f t="shared" si="337"/>
        <v>0</v>
      </c>
      <c r="AA1919">
        <f t="shared" si="338"/>
        <v>0</v>
      </c>
      <c r="AB1919">
        <f t="shared" si="339"/>
        <v>0</v>
      </c>
      <c r="AC1919" s="25">
        <f t="shared" si="340"/>
        <v>0</v>
      </c>
    </row>
    <row r="1920" spans="1:29">
      <c r="A1920">
        <f>'Data Entry'!A1921</f>
        <v>0</v>
      </c>
      <c r="B1920">
        <f>'Data Entry'!B1921</f>
        <v>0</v>
      </c>
      <c r="C1920">
        <f>'Data Entry'!C1921</f>
        <v>0</v>
      </c>
      <c r="D1920">
        <f>'Data Entry'!M1921</f>
        <v>0</v>
      </c>
      <c r="E1920">
        <f>'Data Entry'!N1921</f>
        <v>0</v>
      </c>
      <c r="F1920">
        <f>'Data Entry'!O1921</f>
        <v>0</v>
      </c>
      <c r="G1920">
        <f>'Data Entry'!P1921</f>
        <v>0</v>
      </c>
      <c r="H1920">
        <f>'Data Entry'!Q1921</f>
        <v>0</v>
      </c>
      <c r="I1920">
        <f>'Data Entry'!R1921</f>
        <v>0</v>
      </c>
      <c r="J1920">
        <f t="shared" si="330"/>
        <v>0</v>
      </c>
      <c r="K1920" s="1">
        <f>SUMIFS('I want to cry'!C$2:C$2000,'I want to cry'!$A$2:$A$2000,$B1920,'I want to cry'!$B$2:$B$2000,$C1920)</f>
        <v>0</v>
      </c>
      <c r="L1920" s="1">
        <f>SUMIFS('I want to cry'!D$2:D$2000,'I want to cry'!$A$2:$A$2000,$B1920,'I want to cry'!$B$2:$B$2000,$C1920)</f>
        <v>0</v>
      </c>
      <c r="M1920" s="1">
        <f>SUMIFS('I want to cry'!E$2:E$2000,'I want to cry'!$A$2:$A$2000,$B1920,'I want to cry'!$B$2:$B$2000,$C1920)</f>
        <v>0</v>
      </c>
      <c r="N1920" s="1">
        <f t="shared" si="331"/>
        <v>0</v>
      </c>
      <c r="O1920" s="1">
        <f t="shared" si="332"/>
        <v>0</v>
      </c>
      <c r="P1920" s="1">
        <f t="shared" si="333"/>
        <v>0</v>
      </c>
      <c r="Q1920" s="1">
        <f>SUMIF('I have a blue banner'!A$2:A$2000,D1920,'I have a blue banner'!L$2:L$2000)</f>
        <v>0</v>
      </c>
      <c r="R1920" s="1">
        <f>SUMIF('I have a blue banner'!A$2:A$2000,F1920,'I have a blue banner'!L$2:L$2000)</f>
        <v>0</v>
      </c>
      <c r="S1920" s="1">
        <f>SUMIF('I have a blue banner'!A$2:A$2000,I1920,'I have a blue banner'!L$2:L$2000)</f>
        <v>0</v>
      </c>
      <c r="T1920" s="1">
        <f>SUMIF('I wanna go biking'!A$2:A$1000,D1920,'I wanna go biking'!D$2:D$2000)</f>
        <v>0</v>
      </c>
      <c r="U1920" s="1">
        <f>SUMIF('I wanna go biking'!A$2:A$2000,F1920,'I wanna go biking'!D$2:D$2000)</f>
        <v>0</v>
      </c>
      <c r="V1920" s="1">
        <f>SUMIF('I wanna go biking'!A$2:A$2000,H1920,'I wanna go biking'!D$2:D$2000)</f>
        <v>0</v>
      </c>
      <c r="W1920">
        <f t="shared" si="334"/>
        <v>0</v>
      </c>
      <c r="X1920">
        <f t="shared" si="335"/>
        <v>0</v>
      </c>
      <c r="Y1920">
        <f t="shared" si="336"/>
        <v>0</v>
      </c>
      <c r="Z1920">
        <f t="shared" si="337"/>
        <v>0</v>
      </c>
      <c r="AA1920">
        <f t="shared" si="338"/>
        <v>0</v>
      </c>
      <c r="AB1920">
        <f t="shared" si="339"/>
        <v>0</v>
      </c>
      <c r="AC1920" s="25">
        <f t="shared" si="340"/>
        <v>0</v>
      </c>
    </row>
    <row r="1921" spans="1:29">
      <c r="A1921">
        <f>'Data Entry'!A1922</f>
        <v>0</v>
      </c>
      <c r="B1921">
        <f>'Data Entry'!B1922</f>
        <v>0</v>
      </c>
      <c r="C1921">
        <f>'Data Entry'!C1922</f>
        <v>0</v>
      </c>
      <c r="D1921">
        <f>'Data Entry'!M1922</f>
        <v>0</v>
      </c>
      <c r="E1921">
        <f>'Data Entry'!N1922</f>
        <v>0</v>
      </c>
      <c r="F1921">
        <f>'Data Entry'!O1922</f>
        <v>0</v>
      </c>
      <c r="G1921">
        <f>'Data Entry'!P1922</f>
        <v>0</v>
      </c>
      <c r="H1921">
        <f>'Data Entry'!Q1922</f>
        <v>0</v>
      </c>
      <c r="I1921">
        <f>'Data Entry'!R1922</f>
        <v>0</v>
      </c>
      <c r="J1921">
        <f t="shared" si="330"/>
        <v>0</v>
      </c>
      <c r="K1921" s="1">
        <f>SUMIFS('I want to cry'!C$2:C$2000,'I want to cry'!$A$2:$A$2000,$B1921,'I want to cry'!$B$2:$B$2000,$C1921)</f>
        <v>0</v>
      </c>
      <c r="L1921" s="1">
        <f>SUMIFS('I want to cry'!D$2:D$2000,'I want to cry'!$A$2:$A$2000,$B1921,'I want to cry'!$B$2:$B$2000,$C1921)</f>
        <v>0</v>
      </c>
      <c r="M1921" s="1">
        <f>SUMIFS('I want to cry'!E$2:E$2000,'I want to cry'!$A$2:$A$2000,$B1921,'I want to cry'!$B$2:$B$2000,$C1921)</f>
        <v>0</v>
      </c>
      <c r="N1921" s="1">
        <f t="shared" si="331"/>
        <v>0</v>
      </c>
      <c r="O1921" s="1">
        <f t="shared" si="332"/>
        <v>0</v>
      </c>
      <c r="P1921" s="1">
        <f t="shared" si="333"/>
        <v>0</v>
      </c>
      <c r="Q1921" s="1">
        <f>SUMIF('I have a blue banner'!A$2:A$2000,D1921,'I have a blue banner'!L$2:L$2000)</f>
        <v>0</v>
      </c>
      <c r="R1921" s="1">
        <f>SUMIF('I have a blue banner'!A$2:A$2000,F1921,'I have a blue banner'!L$2:L$2000)</f>
        <v>0</v>
      </c>
      <c r="S1921" s="1">
        <f>SUMIF('I have a blue banner'!A$2:A$2000,I1921,'I have a blue banner'!L$2:L$2000)</f>
        <v>0</v>
      </c>
      <c r="T1921" s="1">
        <f>SUMIF('I wanna go biking'!A$2:A$1000,D1921,'I wanna go biking'!D$2:D$2000)</f>
        <v>0</v>
      </c>
      <c r="U1921" s="1">
        <f>SUMIF('I wanna go biking'!A$2:A$2000,F1921,'I wanna go biking'!D$2:D$2000)</f>
        <v>0</v>
      </c>
      <c r="V1921" s="1">
        <f>SUMIF('I wanna go biking'!A$2:A$2000,H1921,'I wanna go biking'!D$2:D$2000)</f>
        <v>0</v>
      </c>
      <c r="W1921">
        <f t="shared" si="334"/>
        <v>0</v>
      </c>
      <c r="X1921">
        <f t="shared" si="335"/>
        <v>0</v>
      </c>
      <c r="Y1921">
        <f t="shared" si="336"/>
        <v>0</v>
      </c>
      <c r="Z1921">
        <f t="shared" si="337"/>
        <v>0</v>
      </c>
      <c r="AA1921">
        <f t="shared" si="338"/>
        <v>0</v>
      </c>
      <c r="AB1921">
        <f t="shared" si="339"/>
        <v>0</v>
      </c>
      <c r="AC1921" s="25">
        <f t="shared" si="340"/>
        <v>0</v>
      </c>
    </row>
    <row r="1922" spans="1:29">
      <c r="A1922">
        <f>'Data Entry'!A1923</f>
        <v>0</v>
      </c>
      <c r="B1922">
        <f>'Data Entry'!B1923</f>
        <v>0</v>
      </c>
      <c r="C1922">
        <f>'Data Entry'!C1923</f>
        <v>0</v>
      </c>
      <c r="D1922">
        <f>'Data Entry'!M1923</f>
        <v>0</v>
      </c>
      <c r="E1922">
        <f>'Data Entry'!N1923</f>
        <v>0</v>
      </c>
      <c r="F1922">
        <f>'Data Entry'!O1923</f>
        <v>0</v>
      </c>
      <c r="G1922">
        <f>'Data Entry'!P1923</f>
        <v>0</v>
      </c>
      <c r="H1922">
        <f>'Data Entry'!Q1923</f>
        <v>0</v>
      </c>
      <c r="I1922">
        <f>'Data Entry'!R1923</f>
        <v>0</v>
      </c>
      <c r="J1922">
        <f t="shared" si="330"/>
        <v>0</v>
      </c>
      <c r="K1922" s="1">
        <f>SUMIFS('I want to cry'!C$2:C$2000,'I want to cry'!$A$2:$A$2000,$B1922,'I want to cry'!$B$2:$B$2000,$C1922)</f>
        <v>0</v>
      </c>
      <c r="L1922" s="1">
        <f>SUMIFS('I want to cry'!D$2:D$2000,'I want to cry'!$A$2:$A$2000,$B1922,'I want to cry'!$B$2:$B$2000,$C1922)</f>
        <v>0</v>
      </c>
      <c r="M1922" s="1">
        <f>SUMIFS('I want to cry'!E$2:E$2000,'I want to cry'!$A$2:$A$2000,$B1922,'I want to cry'!$B$2:$B$2000,$C1922)</f>
        <v>0</v>
      </c>
      <c r="N1922" s="1">
        <f t="shared" si="331"/>
        <v>0</v>
      </c>
      <c r="O1922" s="1">
        <f t="shared" si="332"/>
        <v>0</v>
      </c>
      <c r="P1922" s="1">
        <f t="shared" si="333"/>
        <v>0</v>
      </c>
      <c r="Q1922" s="1">
        <f>SUMIF('I have a blue banner'!A$2:A$2000,D1922,'I have a blue banner'!L$2:L$2000)</f>
        <v>0</v>
      </c>
      <c r="R1922" s="1">
        <f>SUMIF('I have a blue banner'!A$2:A$2000,F1922,'I have a blue banner'!L$2:L$2000)</f>
        <v>0</v>
      </c>
      <c r="S1922" s="1">
        <f>SUMIF('I have a blue banner'!A$2:A$2000,I1922,'I have a blue banner'!L$2:L$2000)</f>
        <v>0</v>
      </c>
      <c r="T1922" s="1">
        <f>SUMIF('I wanna go biking'!A$2:A$1000,D1922,'I wanna go biking'!D$2:D$2000)</f>
        <v>0</v>
      </c>
      <c r="U1922" s="1">
        <f>SUMIF('I wanna go biking'!A$2:A$2000,F1922,'I wanna go biking'!D$2:D$2000)</f>
        <v>0</v>
      </c>
      <c r="V1922" s="1">
        <f>SUMIF('I wanna go biking'!A$2:A$2000,H1922,'I wanna go biking'!D$2:D$2000)</f>
        <v>0</v>
      </c>
      <c r="W1922">
        <f t="shared" si="334"/>
        <v>0</v>
      </c>
      <c r="X1922">
        <f t="shared" si="335"/>
        <v>0</v>
      </c>
      <c r="Y1922">
        <f t="shared" si="336"/>
        <v>0</v>
      </c>
      <c r="Z1922">
        <f t="shared" si="337"/>
        <v>0</v>
      </c>
      <c r="AA1922">
        <f t="shared" si="338"/>
        <v>0</v>
      </c>
      <c r="AB1922">
        <f t="shared" si="339"/>
        <v>0</v>
      </c>
      <c r="AC1922" s="25">
        <f t="shared" si="340"/>
        <v>0</v>
      </c>
    </row>
    <row r="1923" spans="1:29">
      <c r="A1923">
        <f>'Data Entry'!A1924</f>
        <v>0</v>
      </c>
      <c r="B1923">
        <f>'Data Entry'!B1924</f>
        <v>0</v>
      </c>
      <c r="C1923">
        <f>'Data Entry'!C1924</f>
        <v>0</v>
      </c>
      <c r="D1923">
        <f>'Data Entry'!M1924</f>
        <v>0</v>
      </c>
      <c r="E1923">
        <f>'Data Entry'!N1924</f>
        <v>0</v>
      </c>
      <c r="F1923">
        <f>'Data Entry'!O1924</f>
        <v>0</v>
      </c>
      <c r="G1923">
        <f>'Data Entry'!P1924</f>
        <v>0</v>
      </c>
      <c r="H1923">
        <f>'Data Entry'!Q1924</f>
        <v>0</v>
      </c>
      <c r="I1923">
        <f>'Data Entry'!R1924</f>
        <v>0</v>
      </c>
      <c r="J1923">
        <f t="shared" si="330"/>
        <v>0</v>
      </c>
      <c r="K1923" s="1">
        <f>SUMIFS('I want to cry'!C$2:C$2000,'I want to cry'!$A$2:$A$2000,$B1923,'I want to cry'!$B$2:$B$2000,$C1923)</f>
        <v>0</v>
      </c>
      <c r="L1923" s="1">
        <f>SUMIFS('I want to cry'!D$2:D$2000,'I want to cry'!$A$2:$A$2000,$B1923,'I want to cry'!$B$2:$B$2000,$C1923)</f>
        <v>0</v>
      </c>
      <c r="M1923" s="1">
        <f>SUMIFS('I want to cry'!E$2:E$2000,'I want to cry'!$A$2:$A$2000,$B1923,'I want to cry'!$B$2:$B$2000,$C1923)</f>
        <v>0</v>
      </c>
      <c r="N1923" s="1">
        <f t="shared" si="331"/>
        <v>0</v>
      </c>
      <c r="O1923" s="1">
        <f t="shared" si="332"/>
        <v>0</v>
      </c>
      <c r="P1923" s="1">
        <f t="shared" si="333"/>
        <v>0</v>
      </c>
      <c r="Q1923" s="1">
        <f>SUMIF('I have a blue banner'!A$2:A$2000,D1923,'I have a blue banner'!L$2:L$2000)</f>
        <v>0</v>
      </c>
      <c r="R1923" s="1">
        <f>SUMIF('I have a blue banner'!A$2:A$2000,F1923,'I have a blue banner'!L$2:L$2000)</f>
        <v>0</v>
      </c>
      <c r="S1923" s="1">
        <f>SUMIF('I have a blue banner'!A$2:A$2000,I1923,'I have a blue banner'!L$2:L$2000)</f>
        <v>0</v>
      </c>
      <c r="T1923" s="1">
        <f>SUMIF('I wanna go biking'!A$2:A$1000,D1923,'I wanna go biking'!D$2:D$2000)</f>
        <v>0</v>
      </c>
      <c r="U1923" s="1">
        <f>SUMIF('I wanna go biking'!A$2:A$2000,F1923,'I wanna go biking'!D$2:D$2000)</f>
        <v>0</v>
      </c>
      <c r="V1923" s="1">
        <f>SUMIF('I wanna go biking'!A$2:A$2000,H1923,'I wanna go biking'!D$2:D$2000)</f>
        <v>0</v>
      </c>
      <c r="W1923">
        <f t="shared" si="334"/>
        <v>0</v>
      </c>
      <c r="X1923">
        <f t="shared" si="335"/>
        <v>0</v>
      </c>
      <c r="Y1923">
        <f t="shared" si="336"/>
        <v>0</v>
      </c>
      <c r="Z1923">
        <f t="shared" si="337"/>
        <v>0</v>
      </c>
      <c r="AA1923">
        <f t="shared" si="338"/>
        <v>0</v>
      </c>
      <c r="AB1923">
        <f t="shared" si="339"/>
        <v>0</v>
      </c>
      <c r="AC1923" s="25">
        <f t="shared" si="340"/>
        <v>0</v>
      </c>
    </row>
    <row r="1924" spans="1:29">
      <c r="A1924">
        <f>'Data Entry'!A1925</f>
        <v>0</v>
      </c>
      <c r="B1924">
        <f>'Data Entry'!B1925</f>
        <v>0</v>
      </c>
      <c r="C1924">
        <f>'Data Entry'!C1925</f>
        <v>0</v>
      </c>
      <c r="D1924">
        <f>'Data Entry'!M1925</f>
        <v>0</v>
      </c>
      <c r="E1924">
        <f>'Data Entry'!N1925</f>
        <v>0</v>
      </c>
      <c r="F1924">
        <f>'Data Entry'!O1925</f>
        <v>0</v>
      </c>
      <c r="G1924">
        <f>'Data Entry'!P1925</f>
        <v>0</v>
      </c>
      <c r="H1924">
        <f>'Data Entry'!Q1925</f>
        <v>0</v>
      </c>
      <c r="I1924">
        <f>'Data Entry'!R1925</f>
        <v>0</v>
      </c>
      <c r="J1924">
        <f t="shared" si="330"/>
        <v>0</v>
      </c>
      <c r="K1924" s="1">
        <f>SUMIFS('I want to cry'!C$2:C$2000,'I want to cry'!$A$2:$A$2000,$B1924,'I want to cry'!$B$2:$B$2000,$C1924)</f>
        <v>0</v>
      </c>
      <c r="L1924" s="1">
        <f>SUMIFS('I want to cry'!D$2:D$2000,'I want to cry'!$A$2:$A$2000,$B1924,'I want to cry'!$B$2:$B$2000,$C1924)</f>
        <v>0</v>
      </c>
      <c r="M1924" s="1">
        <f>SUMIFS('I want to cry'!E$2:E$2000,'I want to cry'!$A$2:$A$2000,$B1924,'I want to cry'!$B$2:$B$2000,$C1924)</f>
        <v>0</v>
      </c>
      <c r="N1924" s="1">
        <f t="shared" si="331"/>
        <v>0</v>
      </c>
      <c r="O1924" s="1">
        <f t="shared" si="332"/>
        <v>0</v>
      </c>
      <c r="P1924" s="1">
        <f t="shared" si="333"/>
        <v>0</v>
      </c>
      <c r="Q1924" s="1">
        <f>SUMIF('I have a blue banner'!A$2:A$2000,D1924,'I have a blue banner'!L$2:L$2000)</f>
        <v>0</v>
      </c>
      <c r="R1924" s="1">
        <f>SUMIF('I have a blue banner'!A$2:A$2000,F1924,'I have a blue banner'!L$2:L$2000)</f>
        <v>0</v>
      </c>
      <c r="S1924" s="1">
        <f>SUMIF('I have a blue banner'!A$2:A$2000,I1924,'I have a blue banner'!L$2:L$2000)</f>
        <v>0</v>
      </c>
      <c r="T1924" s="1">
        <f>SUMIF('I wanna go biking'!A$2:A$1000,D1924,'I wanna go biking'!D$2:D$2000)</f>
        <v>0</v>
      </c>
      <c r="U1924" s="1">
        <f>SUMIF('I wanna go biking'!A$2:A$2000,F1924,'I wanna go biking'!D$2:D$2000)</f>
        <v>0</v>
      </c>
      <c r="V1924" s="1">
        <f>SUMIF('I wanna go biking'!A$2:A$2000,H1924,'I wanna go biking'!D$2:D$2000)</f>
        <v>0</v>
      </c>
      <c r="W1924">
        <f t="shared" si="334"/>
        <v>0</v>
      </c>
      <c r="X1924">
        <f t="shared" si="335"/>
        <v>0</v>
      </c>
      <c r="Y1924">
        <f t="shared" si="336"/>
        <v>0</v>
      </c>
      <c r="Z1924">
        <f t="shared" si="337"/>
        <v>0</v>
      </c>
      <c r="AA1924">
        <f t="shared" si="338"/>
        <v>0</v>
      </c>
      <c r="AB1924">
        <f t="shared" si="339"/>
        <v>0</v>
      </c>
      <c r="AC1924" s="25">
        <f t="shared" si="340"/>
        <v>0</v>
      </c>
    </row>
    <row r="1925" spans="1:29">
      <c r="A1925">
        <f>'Data Entry'!A1926</f>
        <v>0</v>
      </c>
      <c r="B1925">
        <f>'Data Entry'!B1926</f>
        <v>0</v>
      </c>
      <c r="C1925">
        <f>'Data Entry'!C1926</f>
        <v>0</v>
      </c>
      <c r="D1925">
        <f>'Data Entry'!M1926</f>
        <v>0</v>
      </c>
      <c r="E1925">
        <f>'Data Entry'!N1926</f>
        <v>0</v>
      </c>
      <c r="F1925">
        <f>'Data Entry'!O1926</f>
        <v>0</v>
      </c>
      <c r="G1925">
        <f>'Data Entry'!P1926</f>
        <v>0</v>
      </c>
      <c r="H1925">
        <f>'Data Entry'!Q1926</f>
        <v>0</v>
      </c>
      <c r="I1925">
        <f>'Data Entry'!R1926</f>
        <v>0</v>
      </c>
      <c r="J1925">
        <f t="shared" si="330"/>
        <v>0</v>
      </c>
      <c r="K1925" s="1">
        <f>SUMIFS('I want to cry'!C$2:C$2000,'I want to cry'!$A$2:$A$2000,$B1925,'I want to cry'!$B$2:$B$2000,$C1925)</f>
        <v>0</v>
      </c>
      <c r="L1925" s="1">
        <f>SUMIFS('I want to cry'!D$2:D$2000,'I want to cry'!$A$2:$A$2000,$B1925,'I want to cry'!$B$2:$B$2000,$C1925)</f>
        <v>0</v>
      </c>
      <c r="M1925" s="1">
        <f>SUMIFS('I want to cry'!E$2:E$2000,'I want to cry'!$A$2:$A$2000,$B1925,'I want to cry'!$B$2:$B$2000,$C1925)</f>
        <v>0</v>
      </c>
      <c r="N1925" s="1">
        <f t="shared" si="331"/>
        <v>0</v>
      </c>
      <c r="O1925" s="1">
        <f t="shared" si="332"/>
        <v>0</v>
      </c>
      <c r="P1925" s="1">
        <f t="shared" si="333"/>
        <v>0</v>
      </c>
      <c r="Q1925" s="1">
        <f>SUMIF('I have a blue banner'!A$2:A$2000,D1925,'I have a blue banner'!L$2:L$2000)</f>
        <v>0</v>
      </c>
      <c r="R1925" s="1">
        <f>SUMIF('I have a blue banner'!A$2:A$2000,F1925,'I have a blue banner'!L$2:L$2000)</f>
        <v>0</v>
      </c>
      <c r="S1925" s="1">
        <f>SUMIF('I have a blue banner'!A$2:A$2000,I1925,'I have a blue banner'!L$2:L$2000)</f>
        <v>0</v>
      </c>
      <c r="T1925" s="1">
        <f>SUMIF('I wanna go biking'!A$2:A$1000,D1925,'I wanna go biking'!D$2:D$2000)</f>
        <v>0</v>
      </c>
      <c r="U1925" s="1">
        <f>SUMIF('I wanna go biking'!A$2:A$2000,F1925,'I wanna go biking'!D$2:D$2000)</f>
        <v>0</v>
      </c>
      <c r="V1925" s="1">
        <f>SUMIF('I wanna go biking'!A$2:A$2000,H1925,'I wanna go biking'!D$2:D$2000)</f>
        <v>0</v>
      </c>
      <c r="W1925">
        <f t="shared" si="334"/>
        <v>0</v>
      </c>
      <c r="X1925">
        <f t="shared" si="335"/>
        <v>0</v>
      </c>
      <c r="Y1925">
        <f t="shared" si="336"/>
        <v>0</v>
      </c>
      <c r="Z1925">
        <f t="shared" si="337"/>
        <v>0</v>
      </c>
      <c r="AA1925">
        <f t="shared" si="338"/>
        <v>0</v>
      </c>
      <c r="AB1925">
        <f t="shared" si="339"/>
        <v>0</v>
      </c>
      <c r="AC1925" s="25">
        <f t="shared" si="340"/>
        <v>0</v>
      </c>
    </row>
    <row r="1926" spans="1:29">
      <c r="A1926">
        <f>'Data Entry'!A1927</f>
        <v>0</v>
      </c>
      <c r="B1926">
        <f>'Data Entry'!B1927</f>
        <v>0</v>
      </c>
      <c r="C1926">
        <f>'Data Entry'!C1927</f>
        <v>0</v>
      </c>
      <c r="D1926">
        <f>'Data Entry'!M1927</f>
        <v>0</v>
      </c>
      <c r="E1926">
        <f>'Data Entry'!N1927</f>
        <v>0</v>
      </c>
      <c r="F1926">
        <f>'Data Entry'!O1927</f>
        <v>0</v>
      </c>
      <c r="G1926">
        <f>'Data Entry'!P1927</f>
        <v>0</v>
      </c>
      <c r="H1926">
        <f>'Data Entry'!Q1927</f>
        <v>0</v>
      </c>
      <c r="I1926">
        <f>'Data Entry'!R1927</f>
        <v>0</v>
      </c>
      <c r="J1926">
        <f t="shared" si="330"/>
        <v>0</v>
      </c>
      <c r="K1926" s="1">
        <f>SUMIFS('I want to cry'!C$2:C$2000,'I want to cry'!$A$2:$A$2000,$B1926,'I want to cry'!$B$2:$B$2000,$C1926)</f>
        <v>0</v>
      </c>
      <c r="L1926" s="1">
        <f>SUMIFS('I want to cry'!D$2:D$2000,'I want to cry'!$A$2:$A$2000,$B1926,'I want to cry'!$B$2:$B$2000,$C1926)</f>
        <v>0</v>
      </c>
      <c r="M1926" s="1">
        <f>SUMIFS('I want to cry'!E$2:E$2000,'I want to cry'!$A$2:$A$2000,$B1926,'I want to cry'!$B$2:$B$2000,$C1926)</f>
        <v>0</v>
      </c>
      <c r="N1926" s="1">
        <f t="shared" si="331"/>
        <v>0</v>
      </c>
      <c r="O1926" s="1">
        <f t="shared" si="332"/>
        <v>0</v>
      </c>
      <c r="P1926" s="1">
        <f t="shared" si="333"/>
        <v>0</v>
      </c>
      <c r="Q1926" s="1">
        <f>SUMIF('I have a blue banner'!A$2:A$2000,D1926,'I have a blue banner'!L$2:L$2000)</f>
        <v>0</v>
      </c>
      <c r="R1926" s="1">
        <f>SUMIF('I have a blue banner'!A$2:A$2000,F1926,'I have a blue banner'!L$2:L$2000)</f>
        <v>0</v>
      </c>
      <c r="S1926" s="1">
        <f>SUMIF('I have a blue banner'!A$2:A$2000,I1926,'I have a blue banner'!L$2:L$2000)</f>
        <v>0</v>
      </c>
      <c r="T1926" s="1">
        <f>SUMIF('I wanna go biking'!A$2:A$1000,D1926,'I wanna go biking'!D$2:D$2000)</f>
        <v>0</v>
      </c>
      <c r="U1926" s="1">
        <f>SUMIF('I wanna go biking'!A$2:A$2000,F1926,'I wanna go biking'!D$2:D$2000)</f>
        <v>0</v>
      </c>
      <c r="V1926" s="1">
        <f>SUMIF('I wanna go biking'!A$2:A$2000,H1926,'I wanna go biking'!D$2:D$2000)</f>
        <v>0</v>
      </c>
      <c r="W1926">
        <f t="shared" si="334"/>
        <v>0</v>
      </c>
      <c r="X1926">
        <f t="shared" si="335"/>
        <v>0</v>
      </c>
      <c r="Y1926">
        <f t="shared" si="336"/>
        <v>0</v>
      </c>
      <c r="Z1926">
        <f t="shared" si="337"/>
        <v>0</v>
      </c>
      <c r="AA1926">
        <f t="shared" si="338"/>
        <v>0</v>
      </c>
      <c r="AB1926">
        <f t="shared" si="339"/>
        <v>0</v>
      </c>
      <c r="AC1926" s="25">
        <f t="shared" si="340"/>
        <v>0</v>
      </c>
    </row>
    <row r="1927" spans="1:29">
      <c r="A1927">
        <f>'Data Entry'!A1928</f>
        <v>0</v>
      </c>
      <c r="B1927">
        <f>'Data Entry'!B1928</f>
        <v>0</v>
      </c>
      <c r="C1927">
        <f>'Data Entry'!C1928</f>
        <v>0</v>
      </c>
      <c r="D1927">
        <f>'Data Entry'!M1928</f>
        <v>0</v>
      </c>
      <c r="E1927">
        <f>'Data Entry'!N1928</f>
        <v>0</v>
      </c>
      <c r="F1927">
        <f>'Data Entry'!O1928</f>
        <v>0</v>
      </c>
      <c r="G1927">
        <f>'Data Entry'!P1928</f>
        <v>0</v>
      </c>
      <c r="H1927">
        <f>'Data Entry'!Q1928</f>
        <v>0</v>
      </c>
      <c r="I1927">
        <f>'Data Entry'!R1928</f>
        <v>0</v>
      </c>
      <c r="J1927">
        <f t="shared" si="330"/>
        <v>0</v>
      </c>
      <c r="K1927" s="1">
        <f>SUMIFS('I want to cry'!C$2:C$2000,'I want to cry'!$A$2:$A$2000,$B1927,'I want to cry'!$B$2:$B$2000,$C1927)</f>
        <v>0</v>
      </c>
      <c r="L1927" s="1">
        <f>SUMIFS('I want to cry'!D$2:D$2000,'I want to cry'!$A$2:$A$2000,$B1927,'I want to cry'!$B$2:$B$2000,$C1927)</f>
        <v>0</v>
      </c>
      <c r="M1927" s="1">
        <f>SUMIFS('I want to cry'!E$2:E$2000,'I want to cry'!$A$2:$A$2000,$B1927,'I want to cry'!$B$2:$B$2000,$C1927)</f>
        <v>0</v>
      </c>
      <c r="N1927" s="1">
        <f t="shared" si="331"/>
        <v>0</v>
      </c>
      <c r="O1927" s="1">
        <f t="shared" si="332"/>
        <v>0</v>
      </c>
      <c r="P1927" s="1">
        <f t="shared" si="333"/>
        <v>0</v>
      </c>
      <c r="Q1927" s="1">
        <f>SUMIF('I have a blue banner'!A$2:A$2000,D1927,'I have a blue banner'!L$2:L$2000)</f>
        <v>0</v>
      </c>
      <c r="R1927" s="1">
        <f>SUMIF('I have a blue banner'!A$2:A$2000,F1927,'I have a blue banner'!L$2:L$2000)</f>
        <v>0</v>
      </c>
      <c r="S1927" s="1">
        <f>SUMIF('I have a blue banner'!A$2:A$2000,I1927,'I have a blue banner'!L$2:L$2000)</f>
        <v>0</v>
      </c>
      <c r="T1927" s="1">
        <f>SUMIF('I wanna go biking'!A$2:A$1000,D1927,'I wanna go biking'!D$2:D$2000)</f>
        <v>0</v>
      </c>
      <c r="U1927" s="1">
        <f>SUMIF('I wanna go biking'!A$2:A$2000,F1927,'I wanna go biking'!D$2:D$2000)</f>
        <v>0</v>
      </c>
      <c r="V1927" s="1">
        <f>SUMIF('I wanna go biking'!A$2:A$2000,H1927,'I wanna go biking'!D$2:D$2000)</f>
        <v>0</v>
      </c>
      <c r="W1927">
        <f t="shared" si="334"/>
        <v>0</v>
      </c>
      <c r="X1927">
        <f t="shared" si="335"/>
        <v>0</v>
      </c>
      <c r="Y1927">
        <f t="shared" si="336"/>
        <v>0</v>
      </c>
      <c r="Z1927">
        <f t="shared" si="337"/>
        <v>0</v>
      </c>
      <c r="AA1927">
        <f t="shared" si="338"/>
        <v>0</v>
      </c>
      <c r="AB1927">
        <f t="shared" si="339"/>
        <v>0</v>
      </c>
      <c r="AC1927" s="25">
        <f t="shared" si="340"/>
        <v>0</v>
      </c>
    </row>
    <row r="1928" spans="1:29">
      <c r="A1928">
        <f>'Data Entry'!A1929</f>
        <v>0</v>
      </c>
      <c r="B1928">
        <f>'Data Entry'!B1929</f>
        <v>0</v>
      </c>
      <c r="C1928">
        <f>'Data Entry'!C1929</f>
        <v>0</v>
      </c>
      <c r="D1928">
        <f>'Data Entry'!M1929</f>
        <v>0</v>
      </c>
      <c r="E1928">
        <f>'Data Entry'!N1929</f>
        <v>0</v>
      </c>
      <c r="F1928">
        <f>'Data Entry'!O1929</f>
        <v>0</v>
      </c>
      <c r="G1928">
        <f>'Data Entry'!P1929</f>
        <v>0</v>
      </c>
      <c r="H1928">
        <f>'Data Entry'!Q1929</f>
        <v>0</v>
      </c>
      <c r="I1928">
        <f>'Data Entry'!R1929</f>
        <v>0</v>
      </c>
      <c r="J1928">
        <f t="shared" si="330"/>
        <v>0</v>
      </c>
      <c r="K1928" s="1">
        <f>SUMIFS('I want to cry'!C$2:C$2000,'I want to cry'!$A$2:$A$2000,$B1928,'I want to cry'!$B$2:$B$2000,$C1928)</f>
        <v>0</v>
      </c>
      <c r="L1928" s="1">
        <f>SUMIFS('I want to cry'!D$2:D$2000,'I want to cry'!$A$2:$A$2000,$B1928,'I want to cry'!$B$2:$B$2000,$C1928)</f>
        <v>0</v>
      </c>
      <c r="M1928" s="1">
        <f>SUMIFS('I want to cry'!E$2:E$2000,'I want to cry'!$A$2:$A$2000,$B1928,'I want to cry'!$B$2:$B$2000,$C1928)</f>
        <v>0</v>
      </c>
      <c r="N1928" s="1">
        <f t="shared" si="331"/>
        <v>0</v>
      </c>
      <c r="O1928" s="1">
        <f t="shared" si="332"/>
        <v>0</v>
      </c>
      <c r="P1928" s="1">
        <f t="shared" si="333"/>
        <v>0</v>
      </c>
      <c r="Q1928" s="1">
        <f>SUMIF('I have a blue banner'!A$2:A$2000,D1928,'I have a blue banner'!L$2:L$2000)</f>
        <v>0</v>
      </c>
      <c r="R1928" s="1">
        <f>SUMIF('I have a blue banner'!A$2:A$2000,F1928,'I have a blue banner'!L$2:L$2000)</f>
        <v>0</v>
      </c>
      <c r="S1928" s="1">
        <f>SUMIF('I have a blue banner'!A$2:A$2000,I1928,'I have a blue banner'!L$2:L$2000)</f>
        <v>0</v>
      </c>
      <c r="T1928" s="1">
        <f>SUMIF('I wanna go biking'!A$2:A$1000,D1928,'I wanna go biking'!D$2:D$2000)</f>
        <v>0</v>
      </c>
      <c r="U1928" s="1">
        <f>SUMIF('I wanna go biking'!A$2:A$2000,F1928,'I wanna go biking'!D$2:D$2000)</f>
        <v>0</v>
      </c>
      <c r="V1928" s="1">
        <f>SUMIF('I wanna go biking'!A$2:A$2000,H1928,'I wanna go biking'!D$2:D$2000)</f>
        <v>0</v>
      </c>
      <c r="W1928">
        <f t="shared" si="334"/>
        <v>0</v>
      </c>
      <c r="X1928">
        <f t="shared" si="335"/>
        <v>0</v>
      </c>
      <c r="Y1928">
        <f t="shared" si="336"/>
        <v>0</v>
      </c>
      <c r="Z1928">
        <f t="shared" si="337"/>
        <v>0</v>
      </c>
      <c r="AA1928">
        <f t="shared" si="338"/>
        <v>0</v>
      </c>
      <c r="AB1928">
        <f t="shared" si="339"/>
        <v>0</v>
      </c>
      <c r="AC1928" s="25">
        <f t="shared" si="340"/>
        <v>0</v>
      </c>
    </row>
    <row r="1929" spans="1:29">
      <c r="A1929">
        <f>'Data Entry'!A1930</f>
        <v>0</v>
      </c>
      <c r="B1929">
        <f>'Data Entry'!B1930</f>
        <v>0</v>
      </c>
      <c r="C1929">
        <f>'Data Entry'!C1930</f>
        <v>0</v>
      </c>
      <c r="D1929">
        <f>'Data Entry'!M1930</f>
        <v>0</v>
      </c>
      <c r="E1929">
        <f>'Data Entry'!N1930</f>
        <v>0</v>
      </c>
      <c r="F1929">
        <f>'Data Entry'!O1930</f>
        <v>0</v>
      </c>
      <c r="G1929">
        <f>'Data Entry'!P1930</f>
        <v>0</v>
      </c>
      <c r="H1929">
        <f>'Data Entry'!Q1930</f>
        <v>0</v>
      </c>
      <c r="I1929">
        <f>'Data Entry'!R1930</f>
        <v>0</v>
      </c>
      <c r="J1929">
        <f t="shared" si="330"/>
        <v>0</v>
      </c>
      <c r="K1929" s="1">
        <f>SUMIFS('I want to cry'!C$2:C$2000,'I want to cry'!$A$2:$A$2000,$B1929,'I want to cry'!$B$2:$B$2000,$C1929)</f>
        <v>0</v>
      </c>
      <c r="L1929" s="1">
        <f>SUMIFS('I want to cry'!D$2:D$2000,'I want to cry'!$A$2:$A$2000,$B1929,'I want to cry'!$B$2:$B$2000,$C1929)</f>
        <v>0</v>
      </c>
      <c r="M1929" s="1">
        <f>SUMIFS('I want to cry'!E$2:E$2000,'I want to cry'!$A$2:$A$2000,$B1929,'I want to cry'!$B$2:$B$2000,$C1929)</f>
        <v>0</v>
      </c>
      <c r="N1929" s="1">
        <f t="shared" si="331"/>
        <v>0</v>
      </c>
      <c r="O1929" s="1">
        <f t="shared" si="332"/>
        <v>0</v>
      </c>
      <c r="P1929" s="1">
        <f t="shared" si="333"/>
        <v>0</v>
      </c>
      <c r="Q1929" s="1">
        <f>SUMIF('I have a blue banner'!A$2:A$2000,D1929,'I have a blue banner'!L$2:L$2000)</f>
        <v>0</v>
      </c>
      <c r="R1929" s="1">
        <f>SUMIF('I have a blue banner'!A$2:A$2000,F1929,'I have a blue banner'!L$2:L$2000)</f>
        <v>0</v>
      </c>
      <c r="S1929" s="1">
        <f>SUMIF('I have a blue banner'!A$2:A$2000,I1929,'I have a blue banner'!L$2:L$2000)</f>
        <v>0</v>
      </c>
      <c r="T1929" s="1">
        <f>SUMIF('I wanna go biking'!A$2:A$1000,D1929,'I wanna go biking'!D$2:D$2000)</f>
        <v>0</v>
      </c>
      <c r="U1929" s="1">
        <f>SUMIF('I wanna go biking'!A$2:A$2000,F1929,'I wanna go biking'!D$2:D$2000)</f>
        <v>0</v>
      </c>
      <c r="V1929" s="1">
        <f>SUMIF('I wanna go biking'!A$2:A$2000,H1929,'I wanna go biking'!D$2:D$2000)</f>
        <v>0</v>
      </c>
      <c r="W1929">
        <f t="shared" si="334"/>
        <v>0</v>
      </c>
      <c r="X1929">
        <f t="shared" si="335"/>
        <v>0</v>
      </c>
      <c r="Y1929">
        <f t="shared" si="336"/>
        <v>0</v>
      </c>
      <c r="Z1929">
        <f t="shared" si="337"/>
        <v>0</v>
      </c>
      <c r="AA1929">
        <f t="shared" si="338"/>
        <v>0</v>
      </c>
      <c r="AB1929">
        <f t="shared" si="339"/>
        <v>0</v>
      </c>
      <c r="AC1929" s="25">
        <f t="shared" si="340"/>
        <v>0</v>
      </c>
    </row>
    <row r="1930" spans="1:29">
      <c r="A1930">
        <f>'Data Entry'!A1931</f>
        <v>0</v>
      </c>
      <c r="B1930">
        <f>'Data Entry'!B1931</f>
        <v>0</v>
      </c>
      <c r="C1930">
        <f>'Data Entry'!C1931</f>
        <v>0</v>
      </c>
      <c r="D1930">
        <f>'Data Entry'!M1931</f>
        <v>0</v>
      </c>
      <c r="E1930">
        <f>'Data Entry'!N1931</f>
        <v>0</v>
      </c>
      <c r="F1930">
        <f>'Data Entry'!O1931</f>
        <v>0</v>
      </c>
      <c r="G1930">
        <f>'Data Entry'!P1931</f>
        <v>0</v>
      </c>
      <c r="H1930">
        <f>'Data Entry'!Q1931</f>
        <v>0</v>
      </c>
      <c r="I1930">
        <f>'Data Entry'!R1931</f>
        <v>0</v>
      </c>
      <c r="J1930">
        <f t="shared" si="330"/>
        <v>0</v>
      </c>
      <c r="K1930" s="1">
        <f>SUMIFS('I want to cry'!C$2:C$2000,'I want to cry'!$A$2:$A$2000,$B1930,'I want to cry'!$B$2:$B$2000,$C1930)</f>
        <v>0</v>
      </c>
      <c r="L1930" s="1">
        <f>SUMIFS('I want to cry'!D$2:D$2000,'I want to cry'!$A$2:$A$2000,$B1930,'I want to cry'!$B$2:$B$2000,$C1930)</f>
        <v>0</v>
      </c>
      <c r="M1930" s="1">
        <f>SUMIFS('I want to cry'!E$2:E$2000,'I want to cry'!$A$2:$A$2000,$B1930,'I want to cry'!$B$2:$B$2000,$C1930)</f>
        <v>0</v>
      </c>
      <c r="N1930" s="1">
        <f t="shared" si="331"/>
        <v>0</v>
      </c>
      <c r="O1930" s="1">
        <f t="shared" si="332"/>
        <v>0</v>
      </c>
      <c r="P1930" s="1">
        <f t="shared" si="333"/>
        <v>0</v>
      </c>
      <c r="Q1930" s="1">
        <f>SUMIF('I have a blue banner'!A$2:A$2000,D1930,'I have a blue banner'!L$2:L$2000)</f>
        <v>0</v>
      </c>
      <c r="R1930" s="1">
        <f>SUMIF('I have a blue banner'!A$2:A$2000,F1930,'I have a blue banner'!L$2:L$2000)</f>
        <v>0</v>
      </c>
      <c r="S1930" s="1">
        <f>SUMIF('I have a blue banner'!A$2:A$2000,I1930,'I have a blue banner'!L$2:L$2000)</f>
        <v>0</v>
      </c>
      <c r="T1930" s="1">
        <f>SUMIF('I wanna go biking'!A$2:A$1000,D1930,'I wanna go biking'!D$2:D$2000)</f>
        <v>0</v>
      </c>
      <c r="U1930" s="1">
        <f>SUMIF('I wanna go biking'!A$2:A$2000,F1930,'I wanna go biking'!D$2:D$2000)</f>
        <v>0</v>
      </c>
      <c r="V1930" s="1">
        <f>SUMIF('I wanna go biking'!A$2:A$2000,H1930,'I wanna go biking'!D$2:D$2000)</f>
        <v>0</v>
      </c>
      <c r="W1930">
        <f t="shared" si="334"/>
        <v>0</v>
      </c>
      <c r="X1930">
        <f t="shared" si="335"/>
        <v>0</v>
      </c>
      <c r="Y1930">
        <f t="shared" si="336"/>
        <v>0</v>
      </c>
      <c r="Z1930">
        <f t="shared" si="337"/>
        <v>0</v>
      </c>
      <c r="AA1930">
        <f t="shared" si="338"/>
        <v>0</v>
      </c>
      <c r="AB1930">
        <f t="shared" si="339"/>
        <v>0</v>
      </c>
      <c r="AC1930" s="25">
        <f t="shared" si="340"/>
        <v>0</v>
      </c>
    </row>
    <row r="1931" spans="1:29">
      <c r="A1931">
        <f>'Data Entry'!A1932</f>
        <v>0</v>
      </c>
      <c r="B1931">
        <f>'Data Entry'!B1932</f>
        <v>0</v>
      </c>
      <c r="C1931">
        <f>'Data Entry'!C1932</f>
        <v>0</v>
      </c>
      <c r="D1931">
        <f>'Data Entry'!M1932</f>
        <v>0</v>
      </c>
      <c r="E1931">
        <f>'Data Entry'!N1932</f>
        <v>0</v>
      </c>
      <c r="F1931">
        <f>'Data Entry'!O1932</f>
        <v>0</v>
      </c>
      <c r="G1931">
        <f>'Data Entry'!P1932</f>
        <v>0</v>
      </c>
      <c r="H1931">
        <f>'Data Entry'!Q1932</f>
        <v>0</v>
      </c>
      <c r="I1931">
        <f>'Data Entry'!R1932</f>
        <v>0</v>
      </c>
      <c r="J1931">
        <f t="shared" si="330"/>
        <v>0</v>
      </c>
      <c r="K1931" s="1">
        <f>SUMIFS('I want to cry'!C$2:C$2000,'I want to cry'!$A$2:$A$2000,$B1931,'I want to cry'!$B$2:$B$2000,$C1931)</f>
        <v>0</v>
      </c>
      <c r="L1931" s="1">
        <f>SUMIFS('I want to cry'!D$2:D$2000,'I want to cry'!$A$2:$A$2000,$B1931,'I want to cry'!$B$2:$B$2000,$C1931)</f>
        <v>0</v>
      </c>
      <c r="M1931" s="1">
        <f>SUMIFS('I want to cry'!E$2:E$2000,'I want to cry'!$A$2:$A$2000,$B1931,'I want to cry'!$B$2:$B$2000,$C1931)</f>
        <v>0</v>
      </c>
      <c r="N1931" s="1">
        <f t="shared" si="331"/>
        <v>0</v>
      </c>
      <c r="O1931" s="1">
        <f t="shared" si="332"/>
        <v>0</v>
      </c>
      <c r="P1931" s="1">
        <f t="shared" si="333"/>
        <v>0</v>
      </c>
      <c r="Q1931" s="1">
        <f>SUMIF('I have a blue banner'!A$2:A$2000,D1931,'I have a blue banner'!L$2:L$2000)</f>
        <v>0</v>
      </c>
      <c r="R1931" s="1">
        <f>SUMIF('I have a blue banner'!A$2:A$2000,F1931,'I have a blue banner'!L$2:L$2000)</f>
        <v>0</v>
      </c>
      <c r="S1931" s="1">
        <f>SUMIF('I have a blue banner'!A$2:A$2000,I1931,'I have a blue banner'!L$2:L$2000)</f>
        <v>0</v>
      </c>
      <c r="T1931" s="1">
        <f>SUMIF('I wanna go biking'!A$2:A$1000,D1931,'I wanna go biking'!D$2:D$2000)</f>
        <v>0</v>
      </c>
      <c r="U1931" s="1">
        <f>SUMIF('I wanna go biking'!A$2:A$2000,F1931,'I wanna go biking'!D$2:D$2000)</f>
        <v>0</v>
      </c>
      <c r="V1931" s="1">
        <f>SUMIF('I wanna go biking'!A$2:A$2000,H1931,'I wanna go biking'!D$2:D$2000)</f>
        <v>0</v>
      </c>
      <c r="W1931">
        <f t="shared" si="334"/>
        <v>0</v>
      </c>
      <c r="X1931">
        <f t="shared" si="335"/>
        <v>0</v>
      </c>
      <c r="Y1931">
        <f t="shared" si="336"/>
        <v>0</v>
      </c>
      <c r="Z1931">
        <f t="shared" si="337"/>
        <v>0</v>
      </c>
      <c r="AA1931">
        <f t="shared" si="338"/>
        <v>0</v>
      </c>
      <c r="AB1931">
        <f t="shared" si="339"/>
        <v>0</v>
      </c>
      <c r="AC1931" s="25">
        <f t="shared" si="340"/>
        <v>0</v>
      </c>
    </row>
    <row r="1932" spans="1:29">
      <c r="A1932">
        <f>'Data Entry'!A1933</f>
        <v>0</v>
      </c>
      <c r="B1932">
        <f>'Data Entry'!B1933</f>
        <v>0</v>
      </c>
      <c r="C1932">
        <f>'Data Entry'!C1933</f>
        <v>0</v>
      </c>
      <c r="D1932">
        <f>'Data Entry'!M1933</f>
        <v>0</v>
      </c>
      <c r="E1932">
        <f>'Data Entry'!N1933</f>
        <v>0</v>
      </c>
      <c r="F1932">
        <f>'Data Entry'!O1933</f>
        <v>0</v>
      </c>
      <c r="G1932">
        <f>'Data Entry'!P1933</f>
        <v>0</v>
      </c>
      <c r="H1932">
        <f>'Data Entry'!Q1933</f>
        <v>0</v>
      </c>
      <c r="I1932">
        <f>'Data Entry'!R1933</f>
        <v>0</v>
      </c>
      <c r="J1932">
        <f t="shared" si="330"/>
        <v>0</v>
      </c>
      <c r="K1932" s="1">
        <f>SUMIFS('I want to cry'!C$2:C$2000,'I want to cry'!$A$2:$A$2000,$B1932,'I want to cry'!$B$2:$B$2000,$C1932)</f>
        <v>0</v>
      </c>
      <c r="L1932" s="1">
        <f>SUMIFS('I want to cry'!D$2:D$2000,'I want to cry'!$A$2:$A$2000,$B1932,'I want to cry'!$B$2:$B$2000,$C1932)</f>
        <v>0</v>
      </c>
      <c r="M1932" s="1">
        <f>SUMIFS('I want to cry'!E$2:E$2000,'I want to cry'!$A$2:$A$2000,$B1932,'I want to cry'!$B$2:$B$2000,$C1932)</f>
        <v>0</v>
      </c>
      <c r="N1932" s="1">
        <f t="shared" si="331"/>
        <v>0</v>
      </c>
      <c r="O1932" s="1">
        <f t="shared" si="332"/>
        <v>0</v>
      </c>
      <c r="P1932" s="1">
        <f t="shared" si="333"/>
        <v>0</v>
      </c>
      <c r="Q1932" s="1">
        <f>SUMIF('I have a blue banner'!A$2:A$2000,D1932,'I have a blue banner'!L$2:L$2000)</f>
        <v>0</v>
      </c>
      <c r="R1932" s="1">
        <f>SUMIF('I have a blue banner'!A$2:A$2000,F1932,'I have a blue banner'!L$2:L$2000)</f>
        <v>0</v>
      </c>
      <c r="S1932" s="1">
        <f>SUMIF('I have a blue banner'!A$2:A$2000,I1932,'I have a blue banner'!L$2:L$2000)</f>
        <v>0</v>
      </c>
      <c r="T1932" s="1">
        <f>SUMIF('I wanna go biking'!A$2:A$1000,D1932,'I wanna go biking'!D$2:D$2000)</f>
        <v>0</v>
      </c>
      <c r="U1932" s="1">
        <f>SUMIF('I wanna go biking'!A$2:A$2000,F1932,'I wanna go biking'!D$2:D$2000)</f>
        <v>0</v>
      </c>
      <c r="V1932" s="1">
        <f>SUMIF('I wanna go biking'!A$2:A$2000,H1932,'I wanna go biking'!D$2:D$2000)</f>
        <v>0</v>
      </c>
      <c r="W1932">
        <f t="shared" si="334"/>
        <v>0</v>
      </c>
      <c r="X1932">
        <f t="shared" si="335"/>
        <v>0</v>
      </c>
      <c r="Y1932">
        <f t="shared" si="336"/>
        <v>0</v>
      </c>
      <c r="Z1932">
        <f t="shared" si="337"/>
        <v>0</v>
      </c>
      <c r="AA1932">
        <f t="shared" si="338"/>
        <v>0</v>
      </c>
      <c r="AB1932">
        <f t="shared" si="339"/>
        <v>0</v>
      </c>
      <c r="AC1932" s="25">
        <f t="shared" si="340"/>
        <v>0</v>
      </c>
    </row>
    <row r="1933" spans="1:29">
      <c r="A1933">
        <f>'Data Entry'!A1934</f>
        <v>0</v>
      </c>
      <c r="B1933">
        <f>'Data Entry'!B1934</f>
        <v>0</v>
      </c>
      <c r="C1933">
        <f>'Data Entry'!C1934</f>
        <v>0</v>
      </c>
      <c r="D1933">
        <f>'Data Entry'!M1934</f>
        <v>0</v>
      </c>
      <c r="E1933">
        <f>'Data Entry'!N1934</f>
        <v>0</v>
      </c>
      <c r="F1933">
        <f>'Data Entry'!O1934</f>
        <v>0</v>
      </c>
      <c r="G1933">
        <f>'Data Entry'!P1934</f>
        <v>0</v>
      </c>
      <c r="H1933">
        <f>'Data Entry'!Q1934</f>
        <v>0</v>
      </c>
      <c r="I1933">
        <f>'Data Entry'!R1934</f>
        <v>0</v>
      </c>
      <c r="J1933">
        <f t="shared" si="330"/>
        <v>0</v>
      </c>
      <c r="K1933" s="1">
        <f>SUMIFS('I want to cry'!C$2:C$2000,'I want to cry'!$A$2:$A$2000,$B1933,'I want to cry'!$B$2:$B$2000,$C1933)</f>
        <v>0</v>
      </c>
      <c r="L1933" s="1">
        <f>SUMIFS('I want to cry'!D$2:D$2000,'I want to cry'!$A$2:$A$2000,$B1933,'I want to cry'!$B$2:$B$2000,$C1933)</f>
        <v>0</v>
      </c>
      <c r="M1933" s="1">
        <f>SUMIFS('I want to cry'!E$2:E$2000,'I want to cry'!$A$2:$A$2000,$B1933,'I want to cry'!$B$2:$B$2000,$C1933)</f>
        <v>0</v>
      </c>
      <c r="N1933" s="1">
        <f t="shared" si="331"/>
        <v>0</v>
      </c>
      <c r="O1933" s="1">
        <f t="shared" si="332"/>
        <v>0</v>
      </c>
      <c r="P1933" s="1">
        <f t="shared" si="333"/>
        <v>0</v>
      </c>
      <c r="Q1933" s="1">
        <f>SUMIF('I have a blue banner'!A$2:A$2000,D1933,'I have a blue banner'!L$2:L$2000)</f>
        <v>0</v>
      </c>
      <c r="R1933" s="1">
        <f>SUMIF('I have a blue banner'!A$2:A$2000,F1933,'I have a blue banner'!L$2:L$2000)</f>
        <v>0</v>
      </c>
      <c r="S1933" s="1">
        <f>SUMIF('I have a blue banner'!A$2:A$2000,I1933,'I have a blue banner'!L$2:L$2000)</f>
        <v>0</v>
      </c>
      <c r="T1933" s="1">
        <f>SUMIF('I wanna go biking'!A$2:A$1000,D1933,'I wanna go biking'!D$2:D$2000)</f>
        <v>0</v>
      </c>
      <c r="U1933" s="1">
        <f>SUMIF('I wanna go biking'!A$2:A$2000,F1933,'I wanna go biking'!D$2:D$2000)</f>
        <v>0</v>
      </c>
      <c r="V1933" s="1">
        <f>SUMIF('I wanna go biking'!A$2:A$2000,H1933,'I wanna go biking'!D$2:D$2000)</f>
        <v>0</v>
      </c>
      <c r="W1933">
        <f t="shared" si="334"/>
        <v>0</v>
      </c>
      <c r="X1933">
        <f t="shared" si="335"/>
        <v>0</v>
      </c>
      <c r="Y1933">
        <f t="shared" si="336"/>
        <v>0</v>
      </c>
      <c r="Z1933">
        <f t="shared" si="337"/>
        <v>0</v>
      </c>
      <c r="AA1933">
        <f t="shared" si="338"/>
        <v>0</v>
      </c>
      <c r="AB1933">
        <f t="shared" si="339"/>
        <v>0</v>
      </c>
      <c r="AC1933" s="25">
        <f t="shared" si="340"/>
        <v>0</v>
      </c>
    </row>
    <row r="1934" spans="1:29">
      <c r="A1934">
        <f>'Data Entry'!A1935</f>
        <v>0</v>
      </c>
      <c r="B1934">
        <f>'Data Entry'!B1935</f>
        <v>0</v>
      </c>
      <c r="C1934">
        <f>'Data Entry'!C1935</f>
        <v>0</v>
      </c>
      <c r="D1934">
        <f>'Data Entry'!M1935</f>
        <v>0</v>
      </c>
      <c r="E1934">
        <f>'Data Entry'!N1935</f>
        <v>0</v>
      </c>
      <c r="F1934">
        <f>'Data Entry'!O1935</f>
        <v>0</v>
      </c>
      <c r="G1934">
        <f>'Data Entry'!P1935</f>
        <v>0</v>
      </c>
      <c r="H1934">
        <f>'Data Entry'!Q1935</f>
        <v>0</v>
      </c>
      <c r="I1934">
        <f>'Data Entry'!R1935</f>
        <v>0</v>
      </c>
      <c r="J1934">
        <f t="shared" si="330"/>
        <v>0</v>
      </c>
      <c r="K1934" s="1">
        <f>SUMIFS('I want to cry'!C$2:C$2000,'I want to cry'!$A$2:$A$2000,$B1934,'I want to cry'!$B$2:$B$2000,$C1934)</f>
        <v>0</v>
      </c>
      <c r="L1934" s="1">
        <f>SUMIFS('I want to cry'!D$2:D$2000,'I want to cry'!$A$2:$A$2000,$B1934,'I want to cry'!$B$2:$B$2000,$C1934)</f>
        <v>0</v>
      </c>
      <c r="M1934" s="1">
        <f>SUMIFS('I want to cry'!E$2:E$2000,'I want to cry'!$A$2:$A$2000,$B1934,'I want to cry'!$B$2:$B$2000,$C1934)</f>
        <v>0</v>
      </c>
      <c r="N1934" s="1">
        <f t="shared" si="331"/>
        <v>0</v>
      </c>
      <c r="O1934" s="1">
        <f t="shared" si="332"/>
        <v>0</v>
      </c>
      <c r="P1934" s="1">
        <f t="shared" si="333"/>
        <v>0</v>
      </c>
      <c r="Q1934" s="1">
        <f>SUMIF('I have a blue banner'!A$2:A$2000,D1934,'I have a blue banner'!L$2:L$2000)</f>
        <v>0</v>
      </c>
      <c r="R1934" s="1">
        <f>SUMIF('I have a blue banner'!A$2:A$2000,F1934,'I have a blue banner'!L$2:L$2000)</f>
        <v>0</v>
      </c>
      <c r="S1934" s="1">
        <f>SUMIF('I have a blue banner'!A$2:A$2000,I1934,'I have a blue banner'!L$2:L$2000)</f>
        <v>0</v>
      </c>
      <c r="T1934" s="1">
        <f>SUMIF('I wanna go biking'!A$2:A$1000,D1934,'I wanna go biking'!D$2:D$2000)</f>
        <v>0</v>
      </c>
      <c r="U1934" s="1">
        <f>SUMIF('I wanna go biking'!A$2:A$2000,F1934,'I wanna go biking'!D$2:D$2000)</f>
        <v>0</v>
      </c>
      <c r="V1934" s="1">
        <f>SUMIF('I wanna go biking'!A$2:A$2000,H1934,'I wanna go biking'!D$2:D$2000)</f>
        <v>0</v>
      </c>
      <c r="W1934">
        <f t="shared" si="334"/>
        <v>0</v>
      </c>
      <c r="X1934">
        <f t="shared" si="335"/>
        <v>0</v>
      </c>
      <c r="Y1934">
        <f t="shared" si="336"/>
        <v>0</v>
      </c>
      <c r="Z1934">
        <f t="shared" si="337"/>
        <v>0</v>
      </c>
      <c r="AA1934">
        <f t="shared" si="338"/>
        <v>0</v>
      </c>
      <c r="AB1934">
        <f t="shared" si="339"/>
        <v>0</v>
      </c>
      <c r="AC1934" s="25">
        <f t="shared" si="340"/>
        <v>0</v>
      </c>
    </row>
    <row r="1935" spans="1:29">
      <c r="A1935">
        <f>'Data Entry'!A1936</f>
        <v>0</v>
      </c>
      <c r="B1935">
        <f>'Data Entry'!B1936</f>
        <v>0</v>
      </c>
      <c r="C1935">
        <f>'Data Entry'!C1936</f>
        <v>0</v>
      </c>
      <c r="D1935">
        <f>'Data Entry'!M1936</f>
        <v>0</v>
      </c>
      <c r="E1935">
        <f>'Data Entry'!N1936</f>
        <v>0</v>
      </c>
      <c r="F1935">
        <f>'Data Entry'!O1936</f>
        <v>0</v>
      </c>
      <c r="G1935">
        <f>'Data Entry'!P1936</f>
        <v>0</v>
      </c>
      <c r="H1935">
        <f>'Data Entry'!Q1936</f>
        <v>0</v>
      </c>
      <c r="I1935">
        <f>'Data Entry'!R1936</f>
        <v>0</v>
      </c>
      <c r="J1935">
        <f t="shared" si="330"/>
        <v>0</v>
      </c>
      <c r="K1935" s="1">
        <f>SUMIFS('I want to cry'!C$2:C$2000,'I want to cry'!$A$2:$A$2000,$B1935,'I want to cry'!$B$2:$B$2000,$C1935)</f>
        <v>0</v>
      </c>
      <c r="L1935" s="1">
        <f>SUMIFS('I want to cry'!D$2:D$2000,'I want to cry'!$A$2:$A$2000,$B1935,'I want to cry'!$B$2:$B$2000,$C1935)</f>
        <v>0</v>
      </c>
      <c r="M1935" s="1">
        <f>SUMIFS('I want to cry'!E$2:E$2000,'I want to cry'!$A$2:$A$2000,$B1935,'I want to cry'!$B$2:$B$2000,$C1935)</f>
        <v>0</v>
      </c>
      <c r="N1935" s="1">
        <f t="shared" si="331"/>
        <v>0</v>
      </c>
      <c r="O1935" s="1">
        <f t="shared" si="332"/>
        <v>0</v>
      </c>
      <c r="P1935" s="1">
        <f t="shared" si="333"/>
        <v>0</v>
      </c>
      <c r="Q1935" s="1">
        <f>SUMIF('I have a blue banner'!A$2:A$2000,D1935,'I have a blue banner'!L$2:L$2000)</f>
        <v>0</v>
      </c>
      <c r="R1935" s="1">
        <f>SUMIF('I have a blue banner'!A$2:A$2000,F1935,'I have a blue banner'!L$2:L$2000)</f>
        <v>0</v>
      </c>
      <c r="S1935" s="1">
        <f>SUMIF('I have a blue banner'!A$2:A$2000,I1935,'I have a blue banner'!L$2:L$2000)</f>
        <v>0</v>
      </c>
      <c r="T1935" s="1">
        <f>SUMIF('I wanna go biking'!A$2:A$1000,D1935,'I wanna go biking'!D$2:D$2000)</f>
        <v>0</v>
      </c>
      <c r="U1935" s="1">
        <f>SUMIF('I wanna go biking'!A$2:A$2000,F1935,'I wanna go biking'!D$2:D$2000)</f>
        <v>0</v>
      </c>
      <c r="V1935" s="1">
        <f>SUMIF('I wanna go biking'!A$2:A$2000,H1935,'I wanna go biking'!D$2:D$2000)</f>
        <v>0</v>
      </c>
      <c r="W1935">
        <f t="shared" si="334"/>
        <v>0</v>
      </c>
      <c r="X1935">
        <f t="shared" si="335"/>
        <v>0</v>
      </c>
      <c r="Y1935">
        <f t="shared" si="336"/>
        <v>0</v>
      </c>
      <c r="Z1935">
        <f t="shared" si="337"/>
        <v>0</v>
      </c>
      <c r="AA1935">
        <f t="shared" si="338"/>
        <v>0</v>
      </c>
      <c r="AB1935">
        <f t="shared" si="339"/>
        <v>0</v>
      </c>
      <c r="AC1935" s="25">
        <f t="shared" si="340"/>
        <v>0</v>
      </c>
    </row>
    <row r="1936" spans="1:29">
      <c r="A1936">
        <f>'Data Entry'!A1937</f>
        <v>0</v>
      </c>
      <c r="B1936">
        <f>'Data Entry'!B1937</f>
        <v>0</v>
      </c>
      <c r="C1936">
        <f>'Data Entry'!C1937</f>
        <v>0</v>
      </c>
      <c r="D1936">
        <f>'Data Entry'!M1937</f>
        <v>0</v>
      </c>
      <c r="E1936">
        <f>'Data Entry'!N1937</f>
        <v>0</v>
      </c>
      <c r="F1936">
        <f>'Data Entry'!O1937</f>
        <v>0</v>
      </c>
      <c r="G1936">
        <f>'Data Entry'!P1937</f>
        <v>0</v>
      </c>
      <c r="H1936">
        <f>'Data Entry'!Q1937</f>
        <v>0</v>
      </c>
      <c r="I1936">
        <f>'Data Entry'!R1937</f>
        <v>0</v>
      </c>
      <c r="J1936">
        <f t="shared" si="330"/>
        <v>0</v>
      </c>
      <c r="K1936" s="1">
        <f>SUMIFS('I want to cry'!C$2:C$2000,'I want to cry'!$A$2:$A$2000,$B1936,'I want to cry'!$B$2:$B$2000,$C1936)</f>
        <v>0</v>
      </c>
      <c r="L1936" s="1">
        <f>SUMIFS('I want to cry'!D$2:D$2000,'I want to cry'!$A$2:$A$2000,$B1936,'I want to cry'!$B$2:$B$2000,$C1936)</f>
        <v>0</v>
      </c>
      <c r="M1936" s="1">
        <f>SUMIFS('I want to cry'!E$2:E$2000,'I want to cry'!$A$2:$A$2000,$B1936,'I want to cry'!$B$2:$B$2000,$C1936)</f>
        <v>0</v>
      </c>
      <c r="N1936" s="1">
        <f t="shared" si="331"/>
        <v>0</v>
      </c>
      <c r="O1936" s="1">
        <f t="shared" si="332"/>
        <v>0</v>
      </c>
      <c r="P1936" s="1">
        <f t="shared" si="333"/>
        <v>0</v>
      </c>
      <c r="Q1936" s="1">
        <f>SUMIF('I have a blue banner'!A$2:A$2000,D1936,'I have a blue banner'!L$2:L$2000)</f>
        <v>0</v>
      </c>
      <c r="R1936" s="1">
        <f>SUMIF('I have a blue banner'!A$2:A$2000,F1936,'I have a blue banner'!L$2:L$2000)</f>
        <v>0</v>
      </c>
      <c r="S1936" s="1">
        <f>SUMIF('I have a blue banner'!A$2:A$2000,I1936,'I have a blue banner'!L$2:L$2000)</f>
        <v>0</v>
      </c>
      <c r="T1936" s="1">
        <f>SUMIF('I wanna go biking'!A$2:A$1000,D1936,'I wanna go biking'!D$2:D$2000)</f>
        <v>0</v>
      </c>
      <c r="U1936" s="1">
        <f>SUMIF('I wanna go biking'!A$2:A$2000,F1936,'I wanna go biking'!D$2:D$2000)</f>
        <v>0</v>
      </c>
      <c r="V1936" s="1">
        <f>SUMIF('I wanna go biking'!A$2:A$2000,H1936,'I wanna go biking'!D$2:D$2000)</f>
        <v>0</v>
      </c>
      <c r="W1936">
        <f t="shared" si="334"/>
        <v>0</v>
      </c>
      <c r="X1936">
        <f t="shared" si="335"/>
        <v>0</v>
      </c>
      <c r="Y1936">
        <f t="shared" si="336"/>
        <v>0</v>
      </c>
      <c r="Z1936">
        <f t="shared" si="337"/>
        <v>0</v>
      </c>
      <c r="AA1936">
        <f t="shared" si="338"/>
        <v>0</v>
      </c>
      <c r="AB1936">
        <f t="shared" si="339"/>
        <v>0</v>
      </c>
      <c r="AC1936" s="25">
        <f t="shared" si="340"/>
        <v>0</v>
      </c>
    </row>
    <row r="1937" spans="1:29">
      <c r="A1937">
        <f>'Data Entry'!A1938</f>
        <v>0</v>
      </c>
      <c r="B1937">
        <f>'Data Entry'!B1938</f>
        <v>0</v>
      </c>
      <c r="C1937">
        <f>'Data Entry'!C1938</f>
        <v>0</v>
      </c>
      <c r="D1937">
        <f>'Data Entry'!M1938</f>
        <v>0</v>
      </c>
      <c r="E1937">
        <f>'Data Entry'!N1938</f>
        <v>0</v>
      </c>
      <c r="F1937">
        <f>'Data Entry'!O1938</f>
        <v>0</v>
      </c>
      <c r="G1937">
        <f>'Data Entry'!P1938</f>
        <v>0</v>
      </c>
      <c r="H1937">
        <f>'Data Entry'!Q1938</f>
        <v>0</v>
      </c>
      <c r="I1937">
        <f>'Data Entry'!R1938</f>
        <v>0</v>
      </c>
      <c r="J1937">
        <f t="shared" si="330"/>
        <v>0</v>
      </c>
      <c r="K1937" s="1">
        <f>SUMIFS('I want to cry'!C$2:C$2000,'I want to cry'!$A$2:$A$2000,$B1937,'I want to cry'!$B$2:$B$2000,$C1937)</f>
        <v>0</v>
      </c>
      <c r="L1937" s="1">
        <f>SUMIFS('I want to cry'!D$2:D$2000,'I want to cry'!$A$2:$A$2000,$B1937,'I want to cry'!$B$2:$B$2000,$C1937)</f>
        <v>0</v>
      </c>
      <c r="M1937" s="1">
        <f>SUMIFS('I want to cry'!E$2:E$2000,'I want to cry'!$A$2:$A$2000,$B1937,'I want to cry'!$B$2:$B$2000,$C1937)</f>
        <v>0</v>
      </c>
      <c r="N1937" s="1">
        <f t="shared" si="331"/>
        <v>0</v>
      </c>
      <c r="O1937" s="1">
        <f t="shared" si="332"/>
        <v>0</v>
      </c>
      <c r="P1937" s="1">
        <f t="shared" si="333"/>
        <v>0</v>
      </c>
      <c r="Q1937" s="1">
        <f>SUMIF('I have a blue banner'!A$2:A$2000,D1937,'I have a blue banner'!L$2:L$2000)</f>
        <v>0</v>
      </c>
      <c r="R1937" s="1">
        <f>SUMIF('I have a blue banner'!A$2:A$2000,F1937,'I have a blue banner'!L$2:L$2000)</f>
        <v>0</v>
      </c>
      <c r="S1937" s="1">
        <f>SUMIF('I have a blue banner'!A$2:A$2000,I1937,'I have a blue banner'!L$2:L$2000)</f>
        <v>0</v>
      </c>
      <c r="T1937" s="1">
        <f>SUMIF('I wanna go biking'!A$2:A$1000,D1937,'I wanna go biking'!D$2:D$2000)</f>
        <v>0</v>
      </c>
      <c r="U1937" s="1">
        <f>SUMIF('I wanna go biking'!A$2:A$2000,F1937,'I wanna go biking'!D$2:D$2000)</f>
        <v>0</v>
      </c>
      <c r="V1937" s="1">
        <f>SUMIF('I wanna go biking'!A$2:A$2000,H1937,'I wanna go biking'!D$2:D$2000)</f>
        <v>0</v>
      </c>
      <c r="W1937">
        <f t="shared" si="334"/>
        <v>0</v>
      </c>
      <c r="X1937">
        <f t="shared" si="335"/>
        <v>0</v>
      </c>
      <c r="Y1937">
        <f t="shared" si="336"/>
        <v>0</v>
      </c>
      <c r="Z1937">
        <f t="shared" si="337"/>
        <v>0</v>
      </c>
      <c r="AA1937">
        <f t="shared" si="338"/>
        <v>0</v>
      </c>
      <c r="AB1937">
        <f t="shared" si="339"/>
        <v>0</v>
      </c>
      <c r="AC1937" s="25">
        <f t="shared" si="340"/>
        <v>0</v>
      </c>
    </row>
    <row r="1938" spans="1:29">
      <c r="A1938">
        <f>'Data Entry'!A1939</f>
        <v>0</v>
      </c>
      <c r="B1938">
        <f>'Data Entry'!B1939</f>
        <v>0</v>
      </c>
      <c r="C1938">
        <f>'Data Entry'!C1939</f>
        <v>0</v>
      </c>
      <c r="D1938">
        <f>'Data Entry'!M1939</f>
        <v>0</v>
      </c>
      <c r="E1938">
        <f>'Data Entry'!N1939</f>
        <v>0</v>
      </c>
      <c r="F1938">
        <f>'Data Entry'!O1939</f>
        <v>0</v>
      </c>
      <c r="G1938">
        <f>'Data Entry'!P1939</f>
        <v>0</v>
      </c>
      <c r="H1938">
        <f>'Data Entry'!Q1939</f>
        <v>0</v>
      </c>
      <c r="I1938">
        <f>'Data Entry'!R1939</f>
        <v>0</v>
      </c>
      <c r="J1938">
        <f t="shared" si="330"/>
        <v>0</v>
      </c>
      <c r="K1938" s="1">
        <f>SUMIFS('I want to cry'!C$2:C$2000,'I want to cry'!$A$2:$A$2000,$B1938,'I want to cry'!$B$2:$B$2000,$C1938)</f>
        <v>0</v>
      </c>
      <c r="L1938" s="1">
        <f>SUMIFS('I want to cry'!D$2:D$2000,'I want to cry'!$A$2:$A$2000,$B1938,'I want to cry'!$B$2:$B$2000,$C1938)</f>
        <v>0</v>
      </c>
      <c r="M1938" s="1">
        <f>SUMIFS('I want to cry'!E$2:E$2000,'I want to cry'!$A$2:$A$2000,$B1938,'I want to cry'!$B$2:$B$2000,$C1938)</f>
        <v>0</v>
      </c>
      <c r="N1938" s="1">
        <f t="shared" si="331"/>
        <v>0</v>
      </c>
      <c r="O1938" s="1">
        <f t="shared" si="332"/>
        <v>0</v>
      </c>
      <c r="P1938" s="1">
        <f t="shared" si="333"/>
        <v>0</v>
      </c>
      <c r="Q1938" s="1">
        <f>SUMIF('I have a blue banner'!A$2:A$2000,D1938,'I have a blue banner'!L$2:L$2000)</f>
        <v>0</v>
      </c>
      <c r="R1938" s="1">
        <f>SUMIF('I have a blue banner'!A$2:A$2000,F1938,'I have a blue banner'!L$2:L$2000)</f>
        <v>0</v>
      </c>
      <c r="S1938" s="1">
        <f>SUMIF('I have a blue banner'!A$2:A$2000,I1938,'I have a blue banner'!L$2:L$2000)</f>
        <v>0</v>
      </c>
      <c r="T1938" s="1">
        <f>SUMIF('I wanna go biking'!A$2:A$1000,D1938,'I wanna go biking'!D$2:D$2000)</f>
        <v>0</v>
      </c>
      <c r="U1938" s="1">
        <f>SUMIF('I wanna go biking'!A$2:A$2000,F1938,'I wanna go biking'!D$2:D$2000)</f>
        <v>0</v>
      </c>
      <c r="V1938" s="1">
        <f>SUMIF('I wanna go biking'!A$2:A$2000,H1938,'I wanna go biking'!D$2:D$2000)</f>
        <v>0</v>
      </c>
      <c r="W1938">
        <f t="shared" si="334"/>
        <v>0</v>
      </c>
      <c r="X1938">
        <f t="shared" si="335"/>
        <v>0</v>
      </c>
      <c r="Y1938">
        <f t="shared" si="336"/>
        <v>0</v>
      </c>
      <c r="Z1938">
        <f t="shared" si="337"/>
        <v>0</v>
      </c>
      <c r="AA1938">
        <f t="shared" si="338"/>
        <v>0</v>
      </c>
      <c r="AB1938">
        <f t="shared" si="339"/>
        <v>0</v>
      </c>
      <c r="AC1938" s="25">
        <f t="shared" si="340"/>
        <v>0</v>
      </c>
    </row>
    <row r="1939" spans="1:29">
      <c r="A1939">
        <f>'Data Entry'!A1940</f>
        <v>0</v>
      </c>
      <c r="B1939">
        <f>'Data Entry'!B1940</f>
        <v>0</v>
      </c>
      <c r="C1939">
        <f>'Data Entry'!C1940</f>
        <v>0</v>
      </c>
      <c r="D1939">
        <f>'Data Entry'!M1940</f>
        <v>0</v>
      </c>
      <c r="E1939">
        <f>'Data Entry'!N1940</f>
        <v>0</v>
      </c>
      <c r="F1939">
        <f>'Data Entry'!O1940</f>
        <v>0</v>
      </c>
      <c r="G1939">
        <f>'Data Entry'!P1940</f>
        <v>0</v>
      </c>
      <c r="H1939">
        <f>'Data Entry'!Q1940</f>
        <v>0</v>
      </c>
      <c r="I1939">
        <f>'Data Entry'!R1940</f>
        <v>0</v>
      </c>
      <c r="J1939">
        <f t="shared" si="330"/>
        <v>0</v>
      </c>
      <c r="K1939" s="1">
        <f>SUMIFS('I want to cry'!C$2:C$2000,'I want to cry'!$A$2:$A$2000,$B1939,'I want to cry'!$B$2:$B$2000,$C1939)</f>
        <v>0</v>
      </c>
      <c r="L1939" s="1">
        <f>SUMIFS('I want to cry'!D$2:D$2000,'I want to cry'!$A$2:$A$2000,$B1939,'I want to cry'!$B$2:$B$2000,$C1939)</f>
        <v>0</v>
      </c>
      <c r="M1939" s="1">
        <f>SUMIFS('I want to cry'!E$2:E$2000,'I want to cry'!$A$2:$A$2000,$B1939,'I want to cry'!$B$2:$B$2000,$C1939)</f>
        <v>0</v>
      </c>
      <c r="N1939" s="1">
        <f t="shared" si="331"/>
        <v>0</v>
      </c>
      <c r="O1939" s="1">
        <f t="shared" si="332"/>
        <v>0</v>
      </c>
      <c r="P1939" s="1">
        <f t="shared" si="333"/>
        <v>0</v>
      </c>
      <c r="Q1939" s="1">
        <f>SUMIF('I have a blue banner'!A$2:A$2000,D1939,'I have a blue banner'!L$2:L$2000)</f>
        <v>0</v>
      </c>
      <c r="R1939" s="1">
        <f>SUMIF('I have a blue banner'!A$2:A$2000,F1939,'I have a blue banner'!L$2:L$2000)</f>
        <v>0</v>
      </c>
      <c r="S1939" s="1">
        <f>SUMIF('I have a blue banner'!A$2:A$2000,I1939,'I have a blue banner'!L$2:L$2000)</f>
        <v>0</v>
      </c>
      <c r="T1939" s="1">
        <f>SUMIF('I wanna go biking'!A$2:A$1000,D1939,'I wanna go biking'!D$2:D$2000)</f>
        <v>0</v>
      </c>
      <c r="U1939" s="1">
        <f>SUMIF('I wanna go biking'!A$2:A$2000,F1939,'I wanna go biking'!D$2:D$2000)</f>
        <v>0</v>
      </c>
      <c r="V1939" s="1">
        <f>SUMIF('I wanna go biking'!A$2:A$2000,H1939,'I wanna go biking'!D$2:D$2000)</f>
        <v>0</v>
      </c>
      <c r="W1939">
        <f t="shared" si="334"/>
        <v>0</v>
      </c>
      <c r="X1939">
        <f t="shared" si="335"/>
        <v>0</v>
      </c>
      <c r="Y1939">
        <f t="shared" si="336"/>
        <v>0</v>
      </c>
      <c r="Z1939">
        <f t="shared" si="337"/>
        <v>0</v>
      </c>
      <c r="AA1939">
        <f t="shared" si="338"/>
        <v>0</v>
      </c>
      <c r="AB1939">
        <f t="shared" si="339"/>
        <v>0</v>
      </c>
      <c r="AC1939" s="25">
        <f t="shared" si="340"/>
        <v>0</v>
      </c>
    </row>
    <row r="1940" spans="1:29">
      <c r="A1940">
        <f>'Data Entry'!A1941</f>
        <v>0</v>
      </c>
      <c r="B1940">
        <f>'Data Entry'!B1941</f>
        <v>0</v>
      </c>
      <c r="C1940">
        <f>'Data Entry'!C1941</f>
        <v>0</v>
      </c>
      <c r="D1940">
        <f>'Data Entry'!M1941</f>
        <v>0</v>
      </c>
      <c r="E1940">
        <f>'Data Entry'!N1941</f>
        <v>0</v>
      </c>
      <c r="F1940">
        <f>'Data Entry'!O1941</f>
        <v>0</v>
      </c>
      <c r="G1940">
        <f>'Data Entry'!P1941</f>
        <v>0</v>
      </c>
      <c r="H1940">
        <f>'Data Entry'!Q1941</f>
        <v>0</v>
      </c>
      <c r="I1940">
        <f>'Data Entry'!R1941</f>
        <v>0</v>
      </c>
      <c r="J1940">
        <f t="shared" si="330"/>
        <v>0</v>
      </c>
      <c r="K1940" s="1">
        <f>SUMIFS('I want to cry'!C$2:C$2000,'I want to cry'!$A$2:$A$2000,$B1940,'I want to cry'!$B$2:$B$2000,$C1940)</f>
        <v>0</v>
      </c>
      <c r="L1940" s="1">
        <f>SUMIFS('I want to cry'!D$2:D$2000,'I want to cry'!$A$2:$A$2000,$B1940,'I want to cry'!$B$2:$B$2000,$C1940)</f>
        <v>0</v>
      </c>
      <c r="M1940" s="1">
        <f>SUMIFS('I want to cry'!E$2:E$2000,'I want to cry'!$A$2:$A$2000,$B1940,'I want to cry'!$B$2:$B$2000,$C1940)</f>
        <v>0</v>
      </c>
      <c r="N1940" s="1">
        <f t="shared" si="331"/>
        <v>0</v>
      </c>
      <c r="O1940" s="1">
        <f t="shared" si="332"/>
        <v>0</v>
      </c>
      <c r="P1940" s="1">
        <f t="shared" si="333"/>
        <v>0</v>
      </c>
      <c r="Q1940" s="1">
        <f>SUMIF('I have a blue banner'!A$2:A$2000,D1940,'I have a blue banner'!L$2:L$2000)</f>
        <v>0</v>
      </c>
      <c r="R1940" s="1">
        <f>SUMIF('I have a blue banner'!A$2:A$2000,F1940,'I have a blue banner'!L$2:L$2000)</f>
        <v>0</v>
      </c>
      <c r="S1940" s="1">
        <f>SUMIF('I have a blue banner'!A$2:A$2000,I1940,'I have a blue banner'!L$2:L$2000)</f>
        <v>0</v>
      </c>
      <c r="T1940" s="1">
        <f>SUMIF('I wanna go biking'!A$2:A$1000,D1940,'I wanna go biking'!D$2:D$2000)</f>
        <v>0</v>
      </c>
      <c r="U1940" s="1">
        <f>SUMIF('I wanna go biking'!A$2:A$2000,F1940,'I wanna go biking'!D$2:D$2000)</f>
        <v>0</v>
      </c>
      <c r="V1940" s="1">
        <f>SUMIF('I wanna go biking'!A$2:A$2000,H1940,'I wanna go biking'!D$2:D$2000)</f>
        <v>0</v>
      </c>
      <c r="W1940">
        <f t="shared" si="334"/>
        <v>0</v>
      </c>
      <c r="X1940">
        <f t="shared" si="335"/>
        <v>0</v>
      </c>
      <c r="Y1940">
        <f t="shared" si="336"/>
        <v>0</v>
      </c>
      <c r="Z1940">
        <f t="shared" si="337"/>
        <v>0</v>
      </c>
      <c r="AA1940">
        <f t="shared" si="338"/>
        <v>0</v>
      </c>
      <c r="AB1940">
        <f t="shared" si="339"/>
        <v>0</v>
      </c>
      <c r="AC1940" s="25">
        <f t="shared" si="340"/>
        <v>0</v>
      </c>
    </row>
    <row r="1941" spans="1:29">
      <c r="A1941">
        <f>'Data Entry'!A1942</f>
        <v>0</v>
      </c>
      <c r="B1941">
        <f>'Data Entry'!B1942</f>
        <v>0</v>
      </c>
      <c r="C1941">
        <f>'Data Entry'!C1942</f>
        <v>0</v>
      </c>
      <c r="D1941">
        <f>'Data Entry'!M1942</f>
        <v>0</v>
      </c>
      <c r="E1941">
        <f>'Data Entry'!N1942</f>
        <v>0</v>
      </c>
      <c r="F1941">
        <f>'Data Entry'!O1942</f>
        <v>0</v>
      </c>
      <c r="G1941">
        <f>'Data Entry'!P1942</f>
        <v>0</v>
      </c>
      <c r="H1941">
        <f>'Data Entry'!Q1942</f>
        <v>0</v>
      </c>
      <c r="I1941">
        <f>'Data Entry'!R1942</f>
        <v>0</v>
      </c>
      <c r="J1941">
        <f t="shared" si="330"/>
        <v>0</v>
      </c>
      <c r="K1941" s="1">
        <f>SUMIFS('I want to cry'!C$2:C$2000,'I want to cry'!$A$2:$A$2000,$B1941,'I want to cry'!$B$2:$B$2000,$C1941)</f>
        <v>0</v>
      </c>
      <c r="L1941" s="1">
        <f>SUMIFS('I want to cry'!D$2:D$2000,'I want to cry'!$A$2:$A$2000,$B1941,'I want to cry'!$B$2:$B$2000,$C1941)</f>
        <v>0</v>
      </c>
      <c r="M1941" s="1">
        <f>SUMIFS('I want to cry'!E$2:E$2000,'I want to cry'!$A$2:$A$2000,$B1941,'I want to cry'!$B$2:$B$2000,$C1941)</f>
        <v>0</v>
      </c>
      <c r="N1941" s="1">
        <f t="shared" si="331"/>
        <v>0</v>
      </c>
      <c r="O1941" s="1">
        <f t="shared" si="332"/>
        <v>0</v>
      </c>
      <c r="P1941" s="1">
        <f t="shared" si="333"/>
        <v>0</v>
      </c>
      <c r="Q1941" s="1">
        <f>SUMIF('I have a blue banner'!A$2:A$2000,D1941,'I have a blue banner'!L$2:L$2000)</f>
        <v>0</v>
      </c>
      <c r="R1941" s="1">
        <f>SUMIF('I have a blue banner'!A$2:A$2000,F1941,'I have a blue banner'!L$2:L$2000)</f>
        <v>0</v>
      </c>
      <c r="S1941" s="1">
        <f>SUMIF('I have a blue banner'!A$2:A$2000,I1941,'I have a blue banner'!L$2:L$2000)</f>
        <v>0</v>
      </c>
      <c r="T1941" s="1">
        <f>SUMIF('I wanna go biking'!A$2:A$1000,D1941,'I wanna go biking'!D$2:D$2000)</f>
        <v>0</v>
      </c>
      <c r="U1941" s="1">
        <f>SUMIF('I wanna go biking'!A$2:A$2000,F1941,'I wanna go biking'!D$2:D$2000)</f>
        <v>0</v>
      </c>
      <c r="V1941" s="1">
        <f>SUMIF('I wanna go biking'!A$2:A$2000,H1941,'I wanna go biking'!D$2:D$2000)</f>
        <v>0</v>
      </c>
      <c r="W1941">
        <f t="shared" si="334"/>
        <v>0</v>
      </c>
      <c r="X1941">
        <f t="shared" si="335"/>
        <v>0</v>
      </c>
      <c r="Y1941">
        <f t="shared" si="336"/>
        <v>0</v>
      </c>
      <c r="Z1941">
        <f t="shared" si="337"/>
        <v>0</v>
      </c>
      <c r="AA1941">
        <f t="shared" si="338"/>
        <v>0</v>
      </c>
      <c r="AB1941">
        <f t="shared" si="339"/>
        <v>0</v>
      </c>
      <c r="AC1941" s="25">
        <f t="shared" si="340"/>
        <v>0</v>
      </c>
    </row>
    <row r="1942" spans="1:29">
      <c r="A1942">
        <f>'Data Entry'!A1943</f>
        <v>0</v>
      </c>
      <c r="B1942">
        <f>'Data Entry'!B1943</f>
        <v>0</v>
      </c>
      <c r="C1942">
        <f>'Data Entry'!C1943</f>
        <v>0</v>
      </c>
      <c r="D1942">
        <f>'Data Entry'!M1943</f>
        <v>0</v>
      </c>
      <c r="E1942">
        <f>'Data Entry'!N1943</f>
        <v>0</v>
      </c>
      <c r="F1942">
        <f>'Data Entry'!O1943</f>
        <v>0</v>
      </c>
      <c r="G1942">
        <f>'Data Entry'!P1943</f>
        <v>0</v>
      </c>
      <c r="H1942">
        <f>'Data Entry'!Q1943</f>
        <v>0</v>
      </c>
      <c r="I1942">
        <f>'Data Entry'!R1943</f>
        <v>0</v>
      </c>
      <c r="J1942">
        <f t="shared" si="330"/>
        <v>0</v>
      </c>
      <c r="K1942" s="1">
        <f>SUMIFS('I want to cry'!C$2:C$2000,'I want to cry'!$A$2:$A$2000,$B1942,'I want to cry'!$B$2:$B$2000,$C1942)</f>
        <v>0</v>
      </c>
      <c r="L1942" s="1">
        <f>SUMIFS('I want to cry'!D$2:D$2000,'I want to cry'!$A$2:$A$2000,$B1942,'I want to cry'!$B$2:$B$2000,$C1942)</f>
        <v>0</v>
      </c>
      <c r="M1942" s="1">
        <f>SUMIFS('I want to cry'!E$2:E$2000,'I want to cry'!$A$2:$A$2000,$B1942,'I want to cry'!$B$2:$B$2000,$C1942)</f>
        <v>0</v>
      </c>
      <c r="N1942" s="1">
        <f t="shared" si="331"/>
        <v>0</v>
      </c>
      <c r="O1942" s="1">
        <f t="shared" si="332"/>
        <v>0</v>
      </c>
      <c r="P1942" s="1">
        <f t="shared" si="333"/>
        <v>0</v>
      </c>
      <c r="Q1942" s="1">
        <f>SUMIF('I have a blue banner'!A$2:A$2000,D1942,'I have a blue banner'!L$2:L$2000)</f>
        <v>0</v>
      </c>
      <c r="R1942" s="1">
        <f>SUMIF('I have a blue banner'!A$2:A$2000,F1942,'I have a blue banner'!L$2:L$2000)</f>
        <v>0</v>
      </c>
      <c r="S1942" s="1">
        <f>SUMIF('I have a blue banner'!A$2:A$2000,I1942,'I have a blue banner'!L$2:L$2000)</f>
        <v>0</v>
      </c>
      <c r="T1942" s="1">
        <f>SUMIF('I wanna go biking'!A$2:A$1000,D1942,'I wanna go biking'!D$2:D$2000)</f>
        <v>0</v>
      </c>
      <c r="U1942" s="1">
        <f>SUMIF('I wanna go biking'!A$2:A$2000,F1942,'I wanna go biking'!D$2:D$2000)</f>
        <v>0</v>
      </c>
      <c r="V1942" s="1">
        <f>SUMIF('I wanna go biking'!A$2:A$2000,H1942,'I wanna go biking'!D$2:D$2000)</f>
        <v>0</v>
      </c>
      <c r="W1942">
        <f t="shared" si="334"/>
        <v>0</v>
      </c>
      <c r="X1942">
        <f t="shared" si="335"/>
        <v>0</v>
      </c>
      <c r="Y1942">
        <f t="shared" si="336"/>
        <v>0</v>
      </c>
      <c r="Z1942">
        <f t="shared" si="337"/>
        <v>0</v>
      </c>
      <c r="AA1942">
        <f t="shared" si="338"/>
        <v>0</v>
      </c>
      <c r="AB1942">
        <f t="shared" si="339"/>
        <v>0</v>
      </c>
      <c r="AC1942" s="25">
        <f t="shared" si="340"/>
        <v>0</v>
      </c>
    </row>
    <row r="1943" spans="1:29">
      <c r="A1943">
        <f>'Data Entry'!A1944</f>
        <v>0</v>
      </c>
      <c r="B1943">
        <f>'Data Entry'!B1944</f>
        <v>0</v>
      </c>
      <c r="C1943">
        <f>'Data Entry'!C1944</f>
        <v>0</v>
      </c>
      <c r="D1943">
        <f>'Data Entry'!M1944</f>
        <v>0</v>
      </c>
      <c r="E1943">
        <f>'Data Entry'!N1944</f>
        <v>0</v>
      </c>
      <c r="F1943">
        <f>'Data Entry'!O1944</f>
        <v>0</v>
      </c>
      <c r="G1943">
        <f>'Data Entry'!P1944</f>
        <v>0</v>
      </c>
      <c r="H1943">
        <f>'Data Entry'!Q1944</f>
        <v>0</v>
      </c>
      <c r="I1943">
        <f>'Data Entry'!R1944</f>
        <v>0</v>
      </c>
      <c r="J1943">
        <f t="shared" si="330"/>
        <v>0</v>
      </c>
      <c r="K1943" s="1">
        <f>SUMIFS('I want to cry'!C$2:C$2000,'I want to cry'!$A$2:$A$2000,$B1943,'I want to cry'!$B$2:$B$2000,$C1943)</f>
        <v>0</v>
      </c>
      <c r="L1943" s="1">
        <f>SUMIFS('I want to cry'!D$2:D$2000,'I want to cry'!$A$2:$A$2000,$B1943,'I want to cry'!$B$2:$B$2000,$C1943)</f>
        <v>0</v>
      </c>
      <c r="M1943" s="1">
        <f>SUMIFS('I want to cry'!E$2:E$2000,'I want to cry'!$A$2:$A$2000,$B1943,'I want to cry'!$B$2:$B$2000,$C1943)</f>
        <v>0</v>
      </c>
      <c r="N1943" s="1">
        <f t="shared" si="331"/>
        <v>0</v>
      </c>
      <c r="O1943" s="1">
        <f t="shared" si="332"/>
        <v>0</v>
      </c>
      <c r="P1943" s="1">
        <f t="shared" si="333"/>
        <v>0</v>
      </c>
      <c r="Q1943" s="1">
        <f>SUMIF('I have a blue banner'!A$2:A$2000,D1943,'I have a blue banner'!L$2:L$2000)</f>
        <v>0</v>
      </c>
      <c r="R1943" s="1">
        <f>SUMIF('I have a blue banner'!A$2:A$2000,F1943,'I have a blue banner'!L$2:L$2000)</f>
        <v>0</v>
      </c>
      <c r="S1943" s="1">
        <f>SUMIF('I have a blue banner'!A$2:A$2000,I1943,'I have a blue banner'!L$2:L$2000)</f>
        <v>0</v>
      </c>
      <c r="T1943" s="1">
        <f>SUMIF('I wanna go biking'!A$2:A$1000,D1943,'I wanna go biking'!D$2:D$2000)</f>
        <v>0</v>
      </c>
      <c r="U1943" s="1">
        <f>SUMIF('I wanna go biking'!A$2:A$2000,F1943,'I wanna go biking'!D$2:D$2000)</f>
        <v>0</v>
      </c>
      <c r="V1943" s="1">
        <f>SUMIF('I wanna go biking'!A$2:A$2000,H1943,'I wanna go biking'!D$2:D$2000)</f>
        <v>0</v>
      </c>
      <c r="W1943">
        <f t="shared" si="334"/>
        <v>0</v>
      </c>
      <c r="X1943">
        <f t="shared" si="335"/>
        <v>0</v>
      </c>
      <c r="Y1943">
        <f t="shared" si="336"/>
        <v>0</v>
      </c>
      <c r="Z1943">
        <f t="shared" si="337"/>
        <v>0</v>
      </c>
      <c r="AA1943">
        <f t="shared" si="338"/>
        <v>0</v>
      </c>
      <c r="AB1943">
        <f t="shared" si="339"/>
        <v>0</v>
      </c>
      <c r="AC1943" s="25">
        <f t="shared" si="340"/>
        <v>0</v>
      </c>
    </row>
    <row r="1944" spans="1:29">
      <c r="A1944">
        <f>'Data Entry'!A1945</f>
        <v>0</v>
      </c>
      <c r="B1944">
        <f>'Data Entry'!B1945</f>
        <v>0</v>
      </c>
      <c r="C1944">
        <f>'Data Entry'!C1945</f>
        <v>0</v>
      </c>
      <c r="D1944">
        <f>'Data Entry'!M1945</f>
        <v>0</v>
      </c>
      <c r="E1944">
        <f>'Data Entry'!N1945</f>
        <v>0</v>
      </c>
      <c r="F1944">
        <f>'Data Entry'!O1945</f>
        <v>0</v>
      </c>
      <c r="G1944">
        <f>'Data Entry'!P1945</f>
        <v>0</v>
      </c>
      <c r="H1944">
        <f>'Data Entry'!Q1945</f>
        <v>0</v>
      </c>
      <c r="I1944">
        <f>'Data Entry'!R1945</f>
        <v>0</v>
      </c>
      <c r="J1944">
        <f t="shared" si="330"/>
        <v>0</v>
      </c>
      <c r="K1944" s="1">
        <f>SUMIFS('I want to cry'!C$2:C$2000,'I want to cry'!$A$2:$A$2000,$B1944,'I want to cry'!$B$2:$B$2000,$C1944)</f>
        <v>0</v>
      </c>
      <c r="L1944" s="1">
        <f>SUMIFS('I want to cry'!D$2:D$2000,'I want to cry'!$A$2:$A$2000,$B1944,'I want to cry'!$B$2:$B$2000,$C1944)</f>
        <v>0</v>
      </c>
      <c r="M1944" s="1">
        <f>SUMIFS('I want to cry'!E$2:E$2000,'I want to cry'!$A$2:$A$2000,$B1944,'I want to cry'!$B$2:$B$2000,$C1944)</f>
        <v>0</v>
      </c>
      <c r="N1944" s="1">
        <f t="shared" si="331"/>
        <v>0</v>
      </c>
      <c r="O1944" s="1">
        <f t="shared" si="332"/>
        <v>0</v>
      </c>
      <c r="P1944" s="1">
        <f t="shared" si="333"/>
        <v>0</v>
      </c>
      <c r="Q1944" s="1">
        <f>SUMIF('I have a blue banner'!A$2:A$2000,D1944,'I have a blue banner'!L$2:L$2000)</f>
        <v>0</v>
      </c>
      <c r="R1944" s="1">
        <f>SUMIF('I have a blue banner'!A$2:A$2000,F1944,'I have a blue banner'!L$2:L$2000)</f>
        <v>0</v>
      </c>
      <c r="S1944" s="1">
        <f>SUMIF('I have a blue banner'!A$2:A$2000,I1944,'I have a blue banner'!L$2:L$2000)</f>
        <v>0</v>
      </c>
      <c r="T1944" s="1">
        <f>SUMIF('I wanna go biking'!A$2:A$1000,D1944,'I wanna go biking'!D$2:D$2000)</f>
        <v>0</v>
      </c>
      <c r="U1944" s="1">
        <f>SUMIF('I wanna go biking'!A$2:A$2000,F1944,'I wanna go biking'!D$2:D$2000)</f>
        <v>0</v>
      </c>
      <c r="V1944" s="1">
        <f>SUMIF('I wanna go biking'!A$2:A$2000,H1944,'I wanna go biking'!D$2:D$2000)</f>
        <v>0</v>
      </c>
      <c r="W1944">
        <f t="shared" si="334"/>
        <v>0</v>
      </c>
      <c r="X1944">
        <f t="shared" si="335"/>
        <v>0</v>
      </c>
      <c r="Y1944">
        <f t="shared" si="336"/>
        <v>0</v>
      </c>
      <c r="Z1944">
        <f t="shared" si="337"/>
        <v>0</v>
      </c>
      <c r="AA1944">
        <f t="shared" si="338"/>
        <v>0</v>
      </c>
      <c r="AB1944">
        <f t="shared" si="339"/>
        <v>0</v>
      </c>
      <c r="AC1944" s="25">
        <f t="shared" si="340"/>
        <v>0</v>
      </c>
    </row>
    <row r="1945" spans="1:29">
      <c r="A1945">
        <f>'Data Entry'!A1946</f>
        <v>0</v>
      </c>
      <c r="B1945">
        <f>'Data Entry'!B1946</f>
        <v>0</v>
      </c>
      <c r="C1945">
        <f>'Data Entry'!C1946</f>
        <v>0</v>
      </c>
      <c r="D1945">
        <f>'Data Entry'!M1946</f>
        <v>0</v>
      </c>
      <c r="E1945">
        <f>'Data Entry'!N1946</f>
        <v>0</v>
      </c>
      <c r="F1945">
        <f>'Data Entry'!O1946</f>
        <v>0</v>
      </c>
      <c r="G1945">
        <f>'Data Entry'!P1946</f>
        <v>0</v>
      </c>
      <c r="H1945">
        <f>'Data Entry'!Q1946</f>
        <v>0</v>
      </c>
      <c r="I1945">
        <f>'Data Entry'!R1946</f>
        <v>0</v>
      </c>
      <c r="J1945">
        <f t="shared" si="330"/>
        <v>0</v>
      </c>
      <c r="K1945" s="1">
        <f>SUMIFS('I want to cry'!C$2:C$2000,'I want to cry'!$A$2:$A$2000,$B1945,'I want to cry'!$B$2:$B$2000,$C1945)</f>
        <v>0</v>
      </c>
      <c r="L1945" s="1">
        <f>SUMIFS('I want to cry'!D$2:D$2000,'I want to cry'!$A$2:$A$2000,$B1945,'I want to cry'!$B$2:$B$2000,$C1945)</f>
        <v>0</v>
      </c>
      <c r="M1945" s="1">
        <f>SUMIFS('I want to cry'!E$2:E$2000,'I want to cry'!$A$2:$A$2000,$B1945,'I want to cry'!$B$2:$B$2000,$C1945)</f>
        <v>0</v>
      </c>
      <c r="N1945" s="1">
        <f t="shared" si="331"/>
        <v>0</v>
      </c>
      <c r="O1945" s="1">
        <f t="shared" si="332"/>
        <v>0</v>
      </c>
      <c r="P1945" s="1">
        <f t="shared" si="333"/>
        <v>0</v>
      </c>
      <c r="Q1945" s="1">
        <f>SUMIF('I have a blue banner'!A$2:A$2000,D1945,'I have a blue banner'!L$2:L$2000)</f>
        <v>0</v>
      </c>
      <c r="R1945" s="1">
        <f>SUMIF('I have a blue banner'!A$2:A$2000,F1945,'I have a blue banner'!L$2:L$2000)</f>
        <v>0</v>
      </c>
      <c r="S1945" s="1">
        <f>SUMIF('I have a blue banner'!A$2:A$2000,I1945,'I have a blue banner'!L$2:L$2000)</f>
        <v>0</v>
      </c>
      <c r="T1945" s="1">
        <f>SUMIF('I wanna go biking'!A$2:A$1000,D1945,'I wanna go biking'!D$2:D$2000)</f>
        <v>0</v>
      </c>
      <c r="U1945" s="1">
        <f>SUMIF('I wanna go biking'!A$2:A$2000,F1945,'I wanna go biking'!D$2:D$2000)</f>
        <v>0</v>
      </c>
      <c r="V1945" s="1">
        <f>SUMIF('I wanna go biking'!A$2:A$2000,H1945,'I wanna go biking'!D$2:D$2000)</f>
        <v>0</v>
      </c>
      <c r="W1945">
        <f t="shared" si="334"/>
        <v>0</v>
      </c>
      <c r="X1945">
        <f t="shared" si="335"/>
        <v>0</v>
      </c>
      <c r="Y1945">
        <f t="shared" si="336"/>
        <v>0</v>
      </c>
      <c r="Z1945">
        <f t="shared" si="337"/>
        <v>0</v>
      </c>
      <c r="AA1945">
        <f t="shared" si="338"/>
        <v>0</v>
      </c>
      <c r="AB1945">
        <f t="shared" si="339"/>
        <v>0</v>
      </c>
      <c r="AC1945" s="25">
        <f t="shared" si="340"/>
        <v>0</v>
      </c>
    </row>
    <row r="1946" spans="1:29">
      <c r="A1946">
        <f>'Data Entry'!A1947</f>
        <v>0</v>
      </c>
      <c r="B1946">
        <f>'Data Entry'!B1947</f>
        <v>0</v>
      </c>
      <c r="C1946">
        <f>'Data Entry'!C1947</f>
        <v>0</v>
      </c>
      <c r="D1946">
        <f>'Data Entry'!M1947</f>
        <v>0</v>
      </c>
      <c r="E1946">
        <f>'Data Entry'!N1947</f>
        <v>0</v>
      </c>
      <c r="F1946">
        <f>'Data Entry'!O1947</f>
        <v>0</v>
      </c>
      <c r="G1946">
        <f>'Data Entry'!P1947</f>
        <v>0</v>
      </c>
      <c r="H1946">
        <f>'Data Entry'!Q1947</f>
        <v>0</v>
      </c>
      <c r="I1946">
        <f>'Data Entry'!R1947</f>
        <v>0</v>
      </c>
      <c r="J1946">
        <f t="shared" si="330"/>
        <v>0</v>
      </c>
      <c r="K1946" s="1">
        <f>SUMIFS('I want to cry'!C$2:C$2000,'I want to cry'!$A$2:$A$2000,$B1946,'I want to cry'!$B$2:$B$2000,$C1946)</f>
        <v>0</v>
      </c>
      <c r="L1946" s="1">
        <f>SUMIFS('I want to cry'!D$2:D$2000,'I want to cry'!$A$2:$A$2000,$B1946,'I want to cry'!$B$2:$B$2000,$C1946)</f>
        <v>0</v>
      </c>
      <c r="M1946" s="1">
        <f>SUMIFS('I want to cry'!E$2:E$2000,'I want to cry'!$A$2:$A$2000,$B1946,'I want to cry'!$B$2:$B$2000,$C1946)</f>
        <v>0</v>
      </c>
      <c r="N1946" s="1">
        <f t="shared" si="331"/>
        <v>0</v>
      </c>
      <c r="O1946" s="1">
        <f t="shared" si="332"/>
        <v>0</v>
      </c>
      <c r="P1946" s="1">
        <f t="shared" si="333"/>
        <v>0</v>
      </c>
      <c r="Q1946" s="1">
        <f>SUMIF('I have a blue banner'!A$2:A$2000,D1946,'I have a blue banner'!L$2:L$2000)</f>
        <v>0</v>
      </c>
      <c r="R1946" s="1">
        <f>SUMIF('I have a blue banner'!A$2:A$2000,F1946,'I have a blue banner'!L$2:L$2000)</f>
        <v>0</v>
      </c>
      <c r="S1946" s="1">
        <f>SUMIF('I have a blue banner'!A$2:A$2000,I1946,'I have a blue banner'!L$2:L$2000)</f>
        <v>0</v>
      </c>
      <c r="T1946" s="1">
        <f>SUMIF('I wanna go biking'!A$2:A$1000,D1946,'I wanna go biking'!D$2:D$2000)</f>
        <v>0</v>
      </c>
      <c r="U1946" s="1">
        <f>SUMIF('I wanna go biking'!A$2:A$2000,F1946,'I wanna go biking'!D$2:D$2000)</f>
        <v>0</v>
      </c>
      <c r="V1946" s="1">
        <f>SUMIF('I wanna go biking'!A$2:A$2000,H1946,'I wanna go biking'!D$2:D$2000)</f>
        <v>0</v>
      </c>
      <c r="W1946">
        <f t="shared" si="334"/>
        <v>0</v>
      </c>
      <c r="X1946">
        <f t="shared" si="335"/>
        <v>0</v>
      </c>
      <c r="Y1946">
        <f t="shared" si="336"/>
        <v>0</v>
      </c>
      <c r="Z1946">
        <f t="shared" si="337"/>
        <v>0</v>
      </c>
      <c r="AA1946">
        <f t="shared" si="338"/>
        <v>0</v>
      </c>
      <c r="AB1946">
        <f t="shared" si="339"/>
        <v>0</v>
      </c>
      <c r="AC1946" s="25">
        <f t="shared" si="340"/>
        <v>0</v>
      </c>
    </row>
    <row r="1947" spans="1:29">
      <c r="A1947">
        <f>'Data Entry'!A1948</f>
        <v>0</v>
      </c>
      <c r="B1947">
        <f>'Data Entry'!B1948</f>
        <v>0</v>
      </c>
      <c r="C1947">
        <f>'Data Entry'!C1948</f>
        <v>0</v>
      </c>
      <c r="D1947">
        <f>'Data Entry'!M1948</f>
        <v>0</v>
      </c>
      <c r="E1947">
        <f>'Data Entry'!N1948</f>
        <v>0</v>
      </c>
      <c r="F1947">
        <f>'Data Entry'!O1948</f>
        <v>0</v>
      </c>
      <c r="G1947">
        <f>'Data Entry'!P1948</f>
        <v>0</v>
      </c>
      <c r="H1947">
        <f>'Data Entry'!Q1948</f>
        <v>0</v>
      </c>
      <c r="I1947">
        <f>'Data Entry'!R1948</f>
        <v>0</v>
      </c>
      <c r="J1947">
        <f t="shared" si="330"/>
        <v>0</v>
      </c>
      <c r="K1947" s="1">
        <f>SUMIFS('I want to cry'!C$2:C$2000,'I want to cry'!$A$2:$A$2000,$B1947,'I want to cry'!$B$2:$B$2000,$C1947)</f>
        <v>0</v>
      </c>
      <c r="L1947" s="1">
        <f>SUMIFS('I want to cry'!D$2:D$2000,'I want to cry'!$A$2:$A$2000,$B1947,'I want to cry'!$B$2:$B$2000,$C1947)</f>
        <v>0</v>
      </c>
      <c r="M1947" s="1">
        <f>SUMIFS('I want to cry'!E$2:E$2000,'I want to cry'!$A$2:$A$2000,$B1947,'I want to cry'!$B$2:$B$2000,$C1947)</f>
        <v>0</v>
      </c>
      <c r="N1947" s="1">
        <f t="shared" si="331"/>
        <v>0</v>
      </c>
      <c r="O1947" s="1">
        <f t="shared" si="332"/>
        <v>0</v>
      </c>
      <c r="P1947" s="1">
        <f t="shared" si="333"/>
        <v>0</v>
      </c>
      <c r="Q1947" s="1">
        <f>SUMIF('I have a blue banner'!A$2:A$2000,D1947,'I have a blue banner'!L$2:L$2000)</f>
        <v>0</v>
      </c>
      <c r="R1947" s="1">
        <f>SUMIF('I have a blue banner'!A$2:A$2000,F1947,'I have a blue banner'!L$2:L$2000)</f>
        <v>0</v>
      </c>
      <c r="S1947" s="1">
        <f>SUMIF('I have a blue banner'!A$2:A$2000,I1947,'I have a blue banner'!L$2:L$2000)</f>
        <v>0</v>
      </c>
      <c r="T1947" s="1">
        <f>SUMIF('I wanna go biking'!A$2:A$1000,D1947,'I wanna go biking'!D$2:D$2000)</f>
        <v>0</v>
      </c>
      <c r="U1947" s="1">
        <f>SUMIF('I wanna go biking'!A$2:A$2000,F1947,'I wanna go biking'!D$2:D$2000)</f>
        <v>0</v>
      </c>
      <c r="V1947" s="1">
        <f>SUMIF('I wanna go biking'!A$2:A$2000,H1947,'I wanna go biking'!D$2:D$2000)</f>
        <v>0</v>
      </c>
      <c r="W1947">
        <f t="shared" si="334"/>
        <v>0</v>
      </c>
      <c r="X1947">
        <f t="shared" si="335"/>
        <v>0</v>
      </c>
      <c r="Y1947">
        <f t="shared" si="336"/>
        <v>0</v>
      </c>
      <c r="Z1947">
        <f t="shared" si="337"/>
        <v>0</v>
      </c>
      <c r="AA1947">
        <f t="shared" si="338"/>
        <v>0</v>
      </c>
      <c r="AB1947">
        <f t="shared" si="339"/>
        <v>0</v>
      </c>
      <c r="AC1947" s="25">
        <f t="shared" si="340"/>
        <v>0</v>
      </c>
    </row>
    <row r="1948" spans="1:29">
      <c r="A1948">
        <f>'Data Entry'!A1949</f>
        <v>0</v>
      </c>
      <c r="B1948">
        <f>'Data Entry'!B1949</f>
        <v>0</v>
      </c>
      <c r="C1948">
        <f>'Data Entry'!C1949</f>
        <v>0</v>
      </c>
      <c r="D1948">
        <f>'Data Entry'!M1949</f>
        <v>0</v>
      </c>
      <c r="E1948">
        <f>'Data Entry'!N1949</f>
        <v>0</v>
      </c>
      <c r="F1948">
        <f>'Data Entry'!O1949</f>
        <v>0</v>
      </c>
      <c r="G1948">
        <f>'Data Entry'!P1949</f>
        <v>0</v>
      </c>
      <c r="H1948">
        <f>'Data Entry'!Q1949</f>
        <v>0</v>
      </c>
      <c r="I1948">
        <f>'Data Entry'!R1949</f>
        <v>0</v>
      </c>
      <c r="J1948">
        <f t="shared" si="330"/>
        <v>0</v>
      </c>
      <c r="K1948" s="1">
        <f>SUMIFS('I want to cry'!C$2:C$2000,'I want to cry'!$A$2:$A$2000,$B1948,'I want to cry'!$B$2:$B$2000,$C1948)</f>
        <v>0</v>
      </c>
      <c r="L1948" s="1">
        <f>SUMIFS('I want to cry'!D$2:D$2000,'I want to cry'!$A$2:$A$2000,$B1948,'I want to cry'!$B$2:$B$2000,$C1948)</f>
        <v>0</v>
      </c>
      <c r="M1948" s="1">
        <f>SUMIFS('I want to cry'!E$2:E$2000,'I want to cry'!$A$2:$A$2000,$B1948,'I want to cry'!$B$2:$B$2000,$C1948)</f>
        <v>0</v>
      </c>
      <c r="N1948" s="1">
        <f t="shared" si="331"/>
        <v>0</v>
      </c>
      <c r="O1948" s="1">
        <f t="shared" si="332"/>
        <v>0</v>
      </c>
      <c r="P1948" s="1">
        <f t="shared" si="333"/>
        <v>0</v>
      </c>
      <c r="Q1948" s="1">
        <f>SUMIF('I have a blue banner'!A$2:A$2000,D1948,'I have a blue banner'!L$2:L$2000)</f>
        <v>0</v>
      </c>
      <c r="R1948" s="1">
        <f>SUMIF('I have a blue banner'!A$2:A$2000,F1948,'I have a blue banner'!L$2:L$2000)</f>
        <v>0</v>
      </c>
      <c r="S1948" s="1">
        <f>SUMIF('I have a blue banner'!A$2:A$2000,I1948,'I have a blue banner'!L$2:L$2000)</f>
        <v>0</v>
      </c>
      <c r="T1948" s="1">
        <f>SUMIF('I wanna go biking'!A$2:A$1000,D1948,'I wanna go biking'!D$2:D$2000)</f>
        <v>0</v>
      </c>
      <c r="U1948" s="1">
        <f>SUMIF('I wanna go biking'!A$2:A$2000,F1948,'I wanna go biking'!D$2:D$2000)</f>
        <v>0</v>
      </c>
      <c r="V1948" s="1">
        <f>SUMIF('I wanna go biking'!A$2:A$2000,H1948,'I wanna go biking'!D$2:D$2000)</f>
        <v>0</v>
      </c>
      <c r="W1948">
        <f t="shared" si="334"/>
        <v>0</v>
      </c>
      <c r="X1948">
        <f t="shared" si="335"/>
        <v>0</v>
      </c>
      <c r="Y1948">
        <f t="shared" si="336"/>
        <v>0</v>
      </c>
      <c r="Z1948">
        <f t="shared" si="337"/>
        <v>0</v>
      </c>
      <c r="AA1948">
        <f t="shared" si="338"/>
        <v>0</v>
      </c>
      <c r="AB1948">
        <f t="shared" si="339"/>
        <v>0</v>
      </c>
      <c r="AC1948" s="25">
        <f t="shared" si="340"/>
        <v>0</v>
      </c>
    </row>
    <row r="1949" spans="1:29">
      <c r="A1949">
        <f>'Data Entry'!A1950</f>
        <v>0</v>
      </c>
      <c r="B1949">
        <f>'Data Entry'!B1950</f>
        <v>0</v>
      </c>
      <c r="C1949">
        <f>'Data Entry'!C1950</f>
        <v>0</v>
      </c>
      <c r="D1949">
        <f>'Data Entry'!M1950</f>
        <v>0</v>
      </c>
      <c r="E1949">
        <f>'Data Entry'!N1950</f>
        <v>0</v>
      </c>
      <c r="F1949">
        <f>'Data Entry'!O1950</f>
        <v>0</v>
      </c>
      <c r="G1949">
        <f>'Data Entry'!P1950</f>
        <v>0</v>
      </c>
      <c r="H1949">
        <f>'Data Entry'!Q1950</f>
        <v>0</v>
      </c>
      <c r="I1949">
        <f>'Data Entry'!R1950</f>
        <v>0</v>
      </c>
      <c r="J1949">
        <f t="shared" si="330"/>
        <v>0</v>
      </c>
      <c r="K1949" s="1">
        <f>SUMIFS('I want to cry'!C$2:C$2000,'I want to cry'!$A$2:$A$2000,$B1949,'I want to cry'!$B$2:$B$2000,$C1949)</f>
        <v>0</v>
      </c>
      <c r="L1949" s="1">
        <f>SUMIFS('I want to cry'!D$2:D$2000,'I want to cry'!$A$2:$A$2000,$B1949,'I want to cry'!$B$2:$B$2000,$C1949)</f>
        <v>0</v>
      </c>
      <c r="M1949" s="1">
        <f>SUMIFS('I want to cry'!E$2:E$2000,'I want to cry'!$A$2:$A$2000,$B1949,'I want to cry'!$B$2:$B$2000,$C1949)</f>
        <v>0</v>
      </c>
      <c r="N1949" s="1">
        <f t="shared" si="331"/>
        <v>0</v>
      </c>
      <c r="O1949" s="1">
        <f t="shared" si="332"/>
        <v>0</v>
      </c>
      <c r="P1949" s="1">
        <f t="shared" si="333"/>
        <v>0</v>
      </c>
      <c r="Q1949" s="1">
        <f>SUMIF('I have a blue banner'!A$2:A$2000,D1949,'I have a blue banner'!L$2:L$2000)</f>
        <v>0</v>
      </c>
      <c r="R1949" s="1">
        <f>SUMIF('I have a blue banner'!A$2:A$2000,F1949,'I have a blue banner'!L$2:L$2000)</f>
        <v>0</v>
      </c>
      <c r="S1949" s="1">
        <f>SUMIF('I have a blue banner'!A$2:A$2000,I1949,'I have a blue banner'!L$2:L$2000)</f>
        <v>0</v>
      </c>
      <c r="T1949" s="1">
        <f>SUMIF('I wanna go biking'!A$2:A$1000,D1949,'I wanna go biking'!D$2:D$2000)</f>
        <v>0</v>
      </c>
      <c r="U1949" s="1">
        <f>SUMIF('I wanna go biking'!A$2:A$2000,F1949,'I wanna go biking'!D$2:D$2000)</f>
        <v>0</v>
      </c>
      <c r="V1949" s="1">
        <f>SUMIF('I wanna go biking'!A$2:A$2000,H1949,'I wanna go biking'!D$2:D$2000)</f>
        <v>0</v>
      </c>
      <c r="W1949">
        <f t="shared" si="334"/>
        <v>0</v>
      </c>
      <c r="X1949">
        <f t="shared" si="335"/>
        <v>0</v>
      </c>
      <c r="Y1949">
        <f t="shared" si="336"/>
        <v>0</v>
      </c>
      <c r="Z1949">
        <f t="shared" si="337"/>
        <v>0</v>
      </c>
      <c r="AA1949">
        <f t="shared" si="338"/>
        <v>0</v>
      </c>
      <c r="AB1949">
        <f t="shared" si="339"/>
        <v>0</v>
      </c>
      <c r="AC1949" s="25">
        <f t="shared" si="340"/>
        <v>0</v>
      </c>
    </row>
    <row r="1950" spans="1:29">
      <c r="A1950">
        <f>'Data Entry'!A1951</f>
        <v>0</v>
      </c>
      <c r="B1950">
        <f>'Data Entry'!B1951</f>
        <v>0</v>
      </c>
      <c r="C1950">
        <f>'Data Entry'!C1951</f>
        <v>0</v>
      </c>
      <c r="D1950">
        <f>'Data Entry'!M1951</f>
        <v>0</v>
      </c>
      <c r="E1950">
        <f>'Data Entry'!N1951</f>
        <v>0</v>
      </c>
      <c r="F1950">
        <f>'Data Entry'!O1951</f>
        <v>0</v>
      </c>
      <c r="G1950">
        <f>'Data Entry'!P1951</f>
        <v>0</v>
      </c>
      <c r="H1950">
        <f>'Data Entry'!Q1951</f>
        <v>0</v>
      </c>
      <c r="I1950">
        <f>'Data Entry'!R1951</f>
        <v>0</v>
      </c>
      <c r="J1950">
        <f t="shared" si="330"/>
        <v>0</v>
      </c>
      <c r="K1950" s="1">
        <f>SUMIFS('I want to cry'!C$2:C$2000,'I want to cry'!$A$2:$A$2000,$B1950,'I want to cry'!$B$2:$B$2000,$C1950)</f>
        <v>0</v>
      </c>
      <c r="L1950" s="1">
        <f>SUMIFS('I want to cry'!D$2:D$2000,'I want to cry'!$A$2:$A$2000,$B1950,'I want to cry'!$B$2:$B$2000,$C1950)</f>
        <v>0</v>
      </c>
      <c r="M1950" s="1">
        <f>SUMIFS('I want to cry'!E$2:E$2000,'I want to cry'!$A$2:$A$2000,$B1950,'I want to cry'!$B$2:$B$2000,$C1950)</f>
        <v>0</v>
      </c>
      <c r="N1950" s="1">
        <f t="shared" si="331"/>
        <v>0</v>
      </c>
      <c r="O1950" s="1">
        <f t="shared" si="332"/>
        <v>0</v>
      </c>
      <c r="P1950" s="1">
        <f t="shared" si="333"/>
        <v>0</v>
      </c>
      <c r="Q1950" s="1">
        <f>SUMIF('I have a blue banner'!A$2:A$2000,D1950,'I have a blue banner'!L$2:L$2000)</f>
        <v>0</v>
      </c>
      <c r="R1950" s="1">
        <f>SUMIF('I have a blue banner'!A$2:A$2000,F1950,'I have a blue banner'!L$2:L$2000)</f>
        <v>0</v>
      </c>
      <c r="S1950" s="1">
        <f>SUMIF('I have a blue banner'!A$2:A$2000,I1950,'I have a blue banner'!L$2:L$2000)</f>
        <v>0</v>
      </c>
      <c r="T1950" s="1">
        <f>SUMIF('I wanna go biking'!A$2:A$1000,D1950,'I wanna go biking'!D$2:D$2000)</f>
        <v>0</v>
      </c>
      <c r="U1950" s="1">
        <f>SUMIF('I wanna go biking'!A$2:A$2000,F1950,'I wanna go biking'!D$2:D$2000)</f>
        <v>0</v>
      </c>
      <c r="V1950" s="1">
        <f>SUMIF('I wanna go biking'!A$2:A$2000,H1950,'I wanna go biking'!D$2:D$2000)</f>
        <v>0</v>
      </c>
      <c r="W1950">
        <f t="shared" si="334"/>
        <v>0</v>
      </c>
      <c r="X1950">
        <f t="shared" si="335"/>
        <v>0</v>
      </c>
      <c r="Y1950">
        <f t="shared" si="336"/>
        <v>0</v>
      </c>
      <c r="Z1950">
        <f t="shared" si="337"/>
        <v>0</v>
      </c>
      <c r="AA1950">
        <f t="shared" si="338"/>
        <v>0</v>
      </c>
      <c r="AB1950">
        <f t="shared" si="339"/>
        <v>0</v>
      </c>
      <c r="AC1950" s="25">
        <f t="shared" si="340"/>
        <v>0</v>
      </c>
    </row>
    <row r="1951" spans="1:29">
      <c r="A1951">
        <f>'Data Entry'!A1952</f>
        <v>0</v>
      </c>
      <c r="B1951">
        <f>'Data Entry'!B1952</f>
        <v>0</v>
      </c>
      <c r="C1951">
        <f>'Data Entry'!C1952</f>
        <v>0</v>
      </c>
      <c r="D1951">
        <f>'Data Entry'!M1952</f>
        <v>0</v>
      </c>
      <c r="E1951">
        <f>'Data Entry'!N1952</f>
        <v>0</v>
      </c>
      <c r="F1951">
        <f>'Data Entry'!O1952</f>
        <v>0</v>
      </c>
      <c r="G1951">
        <f>'Data Entry'!P1952</f>
        <v>0</v>
      </c>
      <c r="H1951">
        <f>'Data Entry'!Q1952</f>
        <v>0</v>
      </c>
      <c r="I1951">
        <f>'Data Entry'!R1952</f>
        <v>0</v>
      </c>
      <c r="J1951">
        <f t="shared" si="330"/>
        <v>0</v>
      </c>
      <c r="K1951" s="1">
        <f>SUMIFS('I want to cry'!C$2:C$2000,'I want to cry'!$A$2:$A$2000,$B1951,'I want to cry'!$B$2:$B$2000,$C1951)</f>
        <v>0</v>
      </c>
      <c r="L1951" s="1">
        <f>SUMIFS('I want to cry'!D$2:D$2000,'I want to cry'!$A$2:$A$2000,$B1951,'I want to cry'!$B$2:$B$2000,$C1951)</f>
        <v>0</v>
      </c>
      <c r="M1951" s="1">
        <f>SUMIFS('I want to cry'!E$2:E$2000,'I want to cry'!$A$2:$A$2000,$B1951,'I want to cry'!$B$2:$B$2000,$C1951)</f>
        <v>0</v>
      </c>
      <c r="N1951" s="1">
        <f t="shared" si="331"/>
        <v>0</v>
      </c>
      <c r="O1951" s="1">
        <f t="shared" si="332"/>
        <v>0</v>
      </c>
      <c r="P1951" s="1">
        <f t="shared" si="333"/>
        <v>0</v>
      </c>
      <c r="Q1951" s="1">
        <f>SUMIF('I have a blue banner'!A$2:A$2000,D1951,'I have a blue banner'!L$2:L$2000)</f>
        <v>0</v>
      </c>
      <c r="R1951" s="1">
        <f>SUMIF('I have a blue banner'!A$2:A$2000,F1951,'I have a blue banner'!L$2:L$2000)</f>
        <v>0</v>
      </c>
      <c r="S1951" s="1">
        <f>SUMIF('I have a blue banner'!A$2:A$2000,I1951,'I have a blue banner'!L$2:L$2000)</f>
        <v>0</v>
      </c>
      <c r="T1951" s="1">
        <f>SUMIF('I wanna go biking'!A$2:A$1000,D1951,'I wanna go biking'!D$2:D$2000)</f>
        <v>0</v>
      </c>
      <c r="U1951" s="1">
        <f>SUMIF('I wanna go biking'!A$2:A$2000,F1951,'I wanna go biking'!D$2:D$2000)</f>
        <v>0</v>
      </c>
      <c r="V1951" s="1">
        <f>SUMIF('I wanna go biking'!A$2:A$2000,H1951,'I wanna go biking'!D$2:D$2000)</f>
        <v>0</v>
      </c>
      <c r="W1951">
        <f t="shared" si="334"/>
        <v>0</v>
      </c>
      <c r="X1951">
        <f t="shared" si="335"/>
        <v>0</v>
      </c>
      <c r="Y1951">
        <f t="shared" si="336"/>
        <v>0</v>
      </c>
      <c r="Z1951">
        <f t="shared" si="337"/>
        <v>0</v>
      </c>
      <c r="AA1951">
        <f t="shared" si="338"/>
        <v>0</v>
      </c>
      <c r="AB1951">
        <f t="shared" si="339"/>
        <v>0</v>
      </c>
      <c r="AC1951" s="25">
        <f t="shared" si="340"/>
        <v>0</v>
      </c>
    </row>
    <row r="1952" spans="1:29">
      <c r="A1952">
        <f>'Data Entry'!A1953</f>
        <v>0</v>
      </c>
      <c r="B1952">
        <f>'Data Entry'!B1953</f>
        <v>0</v>
      </c>
      <c r="C1952">
        <f>'Data Entry'!C1953</f>
        <v>0</v>
      </c>
      <c r="D1952">
        <f>'Data Entry'!M1953</f>
        <v>0</v>
      </c>
      <c r="E1952">
        <f>'Data Entry'!N1953</f>
        <v>0</v>
      </c>
      <c r="F1952">
        <f>'Data Entry'!O1953</f>
        <v>0</v>
      </c>
      <c r="G1952">
        <f>'Data Entry'!P1953</f>
        <v>0</v>
      </c>
      <c r="H1952">
        <f>'Data Entry'!Q1953</f>
        <v>0</v>
      </c>
      <c r="I1952">
        <f>'Data Entry'!R1953</f>
        <v>0</v>
      </c>
      <c r="J1952">
        <f t="shared" si="330"/>
        <v>0</v>
      </c>
      <c r="K1952" s="1">
        <f>SUMIFS('I want to cry'!C$2:C$2000,'I want to cry'!$A$2:$A$2000,$B1952,'I want to cry'!$B$2:$B$2000,$C1952)</f>
        <v>0</v>
      </c>
      <c r="L1952" s="1">
        <f>SUMIFS('I want to cry'!D$2:D$2000,'I want to cry'!$A$2:$A$2000,$B1952,'I want to cry'!$B$2:$B$2000,$C1952)</f>
        <v>0</v>
      </c>
      <c r="M1952" s="1">
        <f>SUMIFS('I want to cry'!E$2:E$2000,'I want to cry'!$A$2:$A$2000,$B1952,'I want to cry'!$B$2:$B$2000,$C1952)</f>
        <v>0</v>
      </c>
      <c r="N1952" s="1">
        <f t="shared" si="331"/>
        <v>0</v>
      </c>
      <c r="O1952" s="1">
        <f t="shared" si="332"/>
        <v>0</v>
      </c>
      <c r="P1952" s="1">
        <f t="shared" si="333"/>
        <v>0</v>
      </c>
      <c r="Q1952" s="1">
        <f>SUMIF('I have a blue banner'!A$2:A$2000,D1952,'I have a blue banner'!L$2:L$2000)</f>
        <v>0</v>
      </c>
      <c r="R1952" s="1">
        <f>SUMIF('I have a blue banner'!A$2:A$2000,F1952,'I have a blue banner'!L$2:L$2000)</f>
        <v>0</v>
      </c>
      <c r="S1952" s="1">
        <f>SUMIF('I have a blue banner'!A$2:A$2000,I1952,'I have a blue banner'!L$2:L$2000)</f>
        <v>0</v>
      </c>
      <c r="T1952" s="1">
        <f>SUMIF('I wanna go biking'!A$2:A$1000,D1952,'I wanna go biking'!D$2:D$2000)</f>
        <v>0</v>
      </c>
      <c r="U1952" s="1">
        <f>SUMIF('I wanna go biking'!A$2:A$2000,F1952,'I wanna go biking'!D$2:D$2000)</f>
        <v>0</v>
      </c>
      <c r="V1952" s="1">
        <f>SUMIF('I wanna go biking'!A$2:A$2000,H1952,'I wanna go biking'!D$2:D$2000)</f>
        <v>0</v>
      </c>
      <c r="W1952">
        <f t="shared" si="334"/>
        <v>0</v>
      </c>
      <c r="X1952">
        <f t="shared" si="335"/>
        <v>0</v>
      </c>
      <c r="Y1952">
        <f t="shared" si="336"/>
        <v>0</v>
      </c>
      <c r="Z1952">
        <f t="shared" si="337"/>
        <v>0</v>
      </c>
      <c r="AA1952">
        <f t="shared" si="338"/>
        <v>0</v>
      </c>
      <c r="AB1952">
        <f t="shared" si="339"/>
        <v>0</v>
      </c>
      <c r="AC1952" s="25">
        <f t="shared" si="340"/>
        <v>0</v>
      </c>
    </row>
    <row r="1953" spans="1:29">
      <c r="A1953">
        <f>'Data Entry'!A1954</f>
        <v>0</v>
      </c>
      <c r="B1953">
        <f>'Data Entry'!B1954</f>
        <v>0</v>
      </c>
      <c r="C1953">
        <f>'Data Entry'!C1954</f>
        <v>0</v>
      </c>
      <c r="D1953">
        <f>'Data Entry'!M1954</f>
        <v>0</v>
      </c>
      <c r="E1953">
        <f>'Data Entry'!N1954</f>
        <v>0</v>
      </c>
      <c r="F1953">
        <f>'Data Entry'!O1954</f>
        <v>0</v>
      </c>
      <c r="G1953">
        <f>'Data Entry'!P1954</f>
        <v>0</v>
      </c>
      <c r="H1953">
        <f>'Data Entry'!Q1954</f>
        <v>0</v>
      </c>
      <c r="I1953">
        <f>'Data Entry'!R1954</f>
        <v>0</v>
      </c>
      <c r="J1953">
        <f t="shared" si="330"/>
        <v>0</v>
      </c>
      <c r="K1953" s="1">
        <f>SUMIFS('I want to cry'!C$2:C$2000,'I want to cry'!$A$2:$A$2000,$B1953,'I want to cry'!$B$2:$B$2000,$C1953)</f>
        <v>0</v>
      </c>
      <c r="L1953" s="1">
        <f>SUMIFS('I want to cry'!D$2:D$2000,'I want to cry'!$A$2:$A$2000,$B1953,'I want to cry'!$B$2:$B$2000,$C1953)</f>
        <v>0</v>
      </c>
      <c r="M1953" s="1">
        <f>SUMIFS('I want to cry'!E$2:E$2000,'I want to cry'!$A$2:$A$2000,$B1953,'I want to cry'!$B$2:$B$2000,$C1953)</f>
        <v>0</v>
      </c>
      <c r="N1953" s="1">
        <f t="shared" si="331"/>
        <v>0</v>
      </c>
      <c r="O1953" s="1">
        <f t="shared" si="332"/>
        <v>0</v>
      </c>
      <c r="P1953" s="1">
        <f t="shared" si="333"/>
        <v>0</v>
      </c>
      <c r="Q1953" s="1">
        <f>SUMIF('I have a blue banner'!A$2:A$2000,D1953,'I have a blue banner'!L$2:L$2000)</f>
        <v>0</v>
      </c>
      <c r="R1953" s="1">
        <f>SUMIF('I have a blue banner'!A$2:A$2000,F1953,'I have a blue banner'!L$2:L$2000)</f>
        <v>0</v>
      </c>
      <c r="S1953" s="1">
        <f>SUMIF('I have a blue banner'!A$2:A$2000,I1953,'I have a blue banner'!L$2:L$2000)</f>
        <v>0</v>
      </c>
      <c r="T1953" s="1">
        <f>SUMIF('I wanna go biking'!A$2:A$1000,D1953,'I wanna go biking'!D$2:D$2000)</f>
        <v>0</v>
      </c>
      <c r="U1953" s="1">
        <f>SUMIF('I wanna go biking'!A$2:A$2000,F1953,'I wanna go biking'!D$2:D$2000)</f>
        <v>0</v>
      </c>
      <c r="V1953" s="1">
        <f>SUMIF('I wanna go biking'!A$2:A$2000,H1953,'I wanna go biking'!D$2:D$2000)</f>
        <v>0</v>
      </c>
      <c r="W1953">
        <f t="shared" si="334"/>
        <v>0</v>
      </c>
      <c r="X1953">
        <f t="shared" si="335"/>
        <v>0</v>
      </c>
      <c r="Y1953">
        <f t="shared" si="336"/>
        <v>0</v>
      </c>
      <c r="Z1953">
        <f t="shared" si="337"/>
        <v>0</v>
      </c>
      <c r="AA1953">
        <f t="shared" si="338"/>
        <v>0</v>
      </c>
      <c r="AB1953">
        <f t="shared" si="339"/>
        <v>0</v>
      </c>
      <c r="AC1953" s="25">
        <f t="shared" si="340"/>
        <v>0</v>
      </c>
    </row>
    <row r="1954" spans="1:29">
      <c r="A1954">
        <f>'Data Entry'!A1955</f>
        <v>0</v>
      </c>
      <c r="B1954">
        <f>'Data Entry'!B1955</f>
        <v>0</v>
      </c>
      <c r="C1954">
        <f>'Data Entry'!C1955</f>
        <v>0</v>
      </c>
      <c r="D1954">
        <f>'Data Entry'!M1955</f>
        <v>0</v>
      </c>
      <c r="E1954">
        <f>'Data Entry'!N1955</f>
        <v>0</v>
      </c>
      <c r="F1954">
        <f>'Data Entry'!O1955</f>
        <v>0</v>
      </c>
      <c r="G1954">
        <f>'Data Entry'!P1955</f>
        <v>0</v>
      </c>
      <c r="H1954">
        <f>'Data Entry'!Q1955</f>
        <v>0</v>
      </c>
      <c r="I1954">
        <f>'Data Entry'!R1955</f>
        <v>0</v>
      </c>
      <c r="J1954">
        <f t="shared" si="330"/>
        <v>0</v>
      </c>
      <c r="K1954" s="1">
        <f>SUMIFS('I want to cry'!C$2:C$2000,'I want to cry'!$A$2:$A$2000,$B1954,'I want to cry'!$B$2:$B$2000,$C1954)</f>
        <v>0</v>
      </c>
      <c r="L1954" s="1">
        <f>SUMIFS('I want to cry'!D$2:D$2000,'I want to cry'!$A$2:$A$2000,$B1954,'I want to cry'!$B$2:$B$2000,$C1954)</f>
        <v>0</v>
      </c>
      <c r="M1954" s="1">
        <f>SUMIFS('I want to cry'!E$2:E$2000,'I want to cry'!$A$2:$A$2000,$B1954,'I want to cry'!$B$2:$B$2000,$C1954)</f>
        <v>0</v>
      </c>
      <c r="N1954" s="1">
        <f t="shared" si="331"/>
        <v>0</v>
      </c>
      <c r="O1954" s="1">
        <f t="shared" si="332"/>
        <v>0</v>
      </c>
      <c r="P1954" s="1">
        <f t="shared" si="333"/>
        <v>0</v>
      </c>
      <c r="Q1954" s="1">
        <f>SUMIF('I have a blue banner'!A$2:A$2000,D1954,'I have a blue banner'!L$2:L$2000)</f>
        <v>0</v>
      </c>
      <c r="R1954" s="1">
        <f>SUMIF('I have a blue banner'!A$2:A$2000,F1954,'I have a blue banner'!L$2:L$2000)</f>
        <v>0</v>
      </c>
      <c r="S1954" s="1">
        <f>SUMIF('I have a blue banner'!A$2:A$2000,I1954,'I have a blue banner'!L$2:L$2000)</f>
        <v>0</v>
      </c>
      <c r="T1954" s="1">
        <f>SUMIF('I wanna go biking'!A$2:A$1000,D1954,'I wanna go biking'!D$2:D$2000)</f>
        <v>0</v>
      </c>
      <c r="U1954" s="1">
        <f>SUMIF('I wanna go biking'!A$2:A$2000,F1954,'I wanna go biking'!D$2:D$2000)</f>
        <v>0</v>
      </c>
      <c r="V1954" s="1">
        <f>SUMIF('I wanna go biking'!A$2:A$2000,H1954,'I wanna go biking'!D$2:D$2000)</f>
        <v>0</v>
      </c>
      <c r="W1954">
        <f t="shared" si="334"/>
        <v>0</v>
      </c>
      <c r="X1954">
        <f t="shared" si="335"/>
        <v>0</v>
      </c>
      <c r="Y1954">
        <f t="shared" si="336"/>
        <v>0</v>
      </c>
      <c r="Z1954">
        <f t="shared" si="337"/>
        <v>0</v>
      </c>
      <c r="AA1954">
        <f t="shared" si="338"/>
        <v>0</v>
      </c>
      <c r="AB1954">
        <f t="shared" si="339"/>
        <v>0</v>
      </c>
      <c r="AC1954" s="25">
        <f t="shared" si="340"/>
        <v>0</v>
      </c>
    </row>
    <row r="1955" spans="1:29">
      <c r="A1955">
        <f>'Data Entry'!A1956</f>
        <v>0</v>
      </c>
      <c r="B1955">
        <f>'Data Entry'!B1956</f>
        <v>0</v>
      </c>
      <c r="C1955">
        <f>'Data Entry'!C1956</f>
        <v>0</v>
      </c>
      <c r="D1955">
        <f>'Data Entry'!M1956</f>
        <v>0</v>
      </c>
      <c r="E1955">
        <f>'Data Entry'!N1956</f>
        <v>0</v>
      </c>
      <c r="F1955">
        <f>'Data Entry'!O1956</f>
        <v>0</v>
      </c>
      <c r="G1955">
        <f>'Data Entry'!P1956</f>
        <v>0</v>
      </c>
      <c r="H1955">
        <f>'Data Entry'!Q1956</f>
        <v>0</v>
      </c>
      <c r="I1955">
        <f>'Data Entry'!R1956</f>
        <v>0</v>
      </c>
      <c r="J1955">
        <f t="shared" si="330"/>
        <v>0</v>
      </c>
      <c r="K1955" s="1">
        <f>SUMIFS('I want to cry'!C$2:C$2000,'I want to cry'!$A$2:$A$2000,$B1955,'I want to cry'!$B$2:$B$2000,$C1955)</f>
        <v>0</v>
      </c>
      <c r="L1955" s="1">
        <f>SUMIFS('I want to cry'!D$2:D$2000,'I want to cry'!$A$2:$A$2000,$B1955,'I want to cry'!$B$2:$B$2000,$C1955)</f>
        <v>0</v>
      </c>
      <c r="M1955" s="1">
        <f>SUMIFS('I want to cry'!E$2:E$2000,'I want to cry'!$A$2:$A$2000,$B1955,'I want to cry'!$B$2:$B$2000,$C1955)</f>
        <v>0</v>
      </c>
      <c r="N1955" s="1">
        <f t="shared" si="331"/>
        <v>0</v>
      </c>
      <c r="O1955" s="1">
        <f t="shared" si="332"/>
        <v>0</v>
      </c>
      <c r="P1955" s="1">
        <f t="shared" si="333"/>
        <v>0</v>
      </c>
      <c r="Q1955" s="1">
        <f>SUMIF('I have a blue banner'!A$2:A$2000,D1955,'I have a blue banner'!L$2:L$2000)</f>
        <v>0</v>
      </c>
      <c r="R1955" s="1">
        <f>SUMIF('I have a blue banner'!A$2:A$2000,F1955,'I have a blue banner'!L$2:L$2000)</f>
        <v>0</v>
      </c>
      <c r="S1955" s="1">
        <f>SUMIF('I have a blue banner'!A$2:A$2000,I1955,'I have a blue banner'!L$2:L$2000)</f>
        <v>0</v>
      </c>
      <c r="T1955" s="1">
        <f>SUMIF('I wanna go biking'!A$2:A$1000,D1955,'I wanna go biking'!D$2:D$2000)</f>
        <v>0</v>
      </c>
      <c r="U1955" s="1">
        <f>SUMIF('I wanna go biking'!A$2:A$2000,F1955,'I wanna go biking'!D$2:D$2000)</f>
        <v>0</v>
      </c>
      <c r="V1955" s="1">
        <f>SUMIF('I wanna go biking'!A$2:A$2000,H1955,'I wanna go biking'!D$2:D$2000)</f>
        <v>0</v>
      </c>
      <c r="W1955">
        <f t="shared" si="334"/>
        <v>0</v>
      </c>
      <c r="X1955">
        <f t="shared" si="335"/>
        <v>0</v>
      </c>
      <c r="Y1955">
        <f t="shared" si="336"/>
        <v>0</v>
      </c>
      <c r="Z1955">
        <f t="shared" si="337"/>
        <v>0</v>
      </c>
      <c r="AA1955">
        <f t="shared" si="338"/>
        <v>0</v>
      </c>
      <c r="AB1955">
        <f t="shared" si="339"/>
        <v>0</v>
      </c>
      <c r="AC1955" s="25">
        <f t="shared" si="340"/>
        <v>0</v>
      </c>
    </row>
    <row r="1956" spans="1:29">
      <c r="A1956">
        <f>'Data Entry'!A1957</f>
        <v>0</v>
      </c>
      <c r="B1956">
        <f>'Data Entry'!B1957</f>
        <v>0</v>
      </c>
      <c r="C1956">
        <f>'Data Entry'!C1957</f>
        <v>0</v>
      </c>
      <c r="D1956">
        <f>'Data Entry'!M1957</f>
        <v>0</v>
      </c>
      <c r="E1956">
        <f>'Data Entry'!N1957</f>
        <v>0</v>
      </c>
      <c r="F1956">
        <f>'Data Entry'!O1957</f>
        <v>0</v>
      </c>
      <c r="G1956">
        <f>'Data Entry'!P1957</f>
        <v>0</v>
      </c>
      <c r="H1956">
        <f>'Data Entry'!Q1957</f>
        <v>0</v>
      </c>
      <c r="I1956">
        <f>'Data Entry'!R1957</f>
        <v>0</v>
      </c>
      <c r="J1956">
        <f t="shared" si="330"/>
        <v>0</v>
      </c>
      <c r="K1956" s="1">
        <f>SUMIFS('I want to cry'!C$2:C$2000,'I want to cry'!$A$2:$A$2000,$B1956,'I want to cry'!$B$2:$B$2000,$C1956)</f>
        <v>0</v>
      </c>
      <c r="L1956" s="1">
        <f>SUMIFS('I want to cry'!D$2:D$2000,'I want to cry'!$A$2:$A$2000,$B1956,'I want to cry'!$B$2:$B$2000,$C1956)</f>
        <v>0</v>
      </c>
      <c r="M1956" s="1">
        <f>SUMIFS('I want to cry'!E$2:E$2000,'I want to cry'!$A$2:$A$2000,$B1956,'I want to cry'!$B$2:$B$2000,$C1956)</f>
        <v>0</v>
      </c>
      <c r="N1956" s="1">
        <f t="shared" si="331"/>
        <v>0</v>
      </c>
      <c r="O1956" s="1">
        <f t="shared" si="332"/>
        <v>0</v>
      </c>
      <c r="P1956" s="1">
        <f t="shared" si="333"/>
        <v>0</v>
      </c>
      <c r="Q1956" s="1">
        <f>SUMIF('I have a blue banner'!A$2:A$2000,D1956,'I have a blue banner'!L$2:L$2000)</f>
        <v>0</v>
      </c>
      <c r="R1956" s="1">
        <f>SUMIF('I have a blue banner'!A$2:A$2000,F1956,'I have a blue banner'!L$2:L$2000)</f>
        <v>0</v>
      </c>
      <c r="S1956" s="1">
        <f>SUMIF('I have a blue banner'!A$2:A$2000,I1956,'I have a blue banner'!L$2:L$2000)</f>
        <v>0</v>
      </c>
      <c r="T1956" s="1">
        <f>SUMIF('I wanna go biking'!A$2:A$1000,D1956,'I wanna go biking'!D$2:D$2000)</f>
        <v>0</v>
      </c>
      <c r="U1956" s="1">
        <f>SUMIF('I wanna go biking'!A$2:A$2000,F1956,'I wanna go biking'!D$2:D$2000)</f>
        <v>0</v>
      </c>
      <c r="V1956" s="1">
        <f>SUMIF('I wanna go biking'!A$2:A$2000,H1956,'I wanna go biking'!D$2:D$2000)</f>
        <v>0</v>
      </c>
      <c r="W1956">
        <f t="shared" si="334"/>
        <v>0</v>
      </c>
      <c r="X1956">
        <f t="shared" si="335"/>
        <v>0</v>
      </c>
      <c r="Y1956">
        <f t="shared" si="336"/>
        <v>0</v>
      </c>
      <c r="Z1956">
        <f t="shared" si="337"/>
        <v>0</v>
      </c>
      <c r="AA1956">
        <f t="shared" si="338"/>
        <v>0</v>
      </c>
      <c r="AB1956">
        <f t="shared" si="339"/>
        <v>0</v>
      </c>
      <c r="AC1956" s="25">
        <f t="shared" si="340"/>
        <v>0</v>
      </c>
    </row>
    <row r="1957" spans="1:29">
      <c r="A1957">
        <f>'Data Entry'!A1958</f>
        <v>0</v>
      </c>
      <c r="B1957">
        <f>'Data Entry'!B1958</f>
        <v>0</v>
      </c>
      <c r="C1957">
        <f>'Data Entry'!C1958</f>
        <v>0</v>
      </c>
      <c r="D1957">
        <f>'Data Entry'!M1958</f>
        <v>0</v>
      </c>
      <c r="E1957">
        <f>'Data Entry'!N1958</f>
        <v>0</v>
      </c>
      <c r="F1957">
        <f>'Data Entry'!O1958</f>
        <v>0</v>
      </c>
      <c r="G1957">
        <f>'Data Entry'!P1958</f>
        <v>0</v>
      </c>
      <c r="H1957">
        <f>'Data Entry'!Q1958</f>
        <v>0</v>
      </c>
      <c r="I1957">
        <f>'Data Entry'!R1958</f>
        <v>0</v>
      </c>
      <c r="J1957">
        <f t="shared" si="330"/>
        <v>0</v>
      </c>
      <c r="K1957" s="1">
        <f>SUMIFS('I want to cry'!C$2:C$2000,'I want to cry'!$A$2:$A$2000,$B1957,'I want to cry'!$B$2:$B$2000,$C1957)</f>
        <v>0</v>
      </c>
      <c r="L1957" s="1">
        <f>SUMIFS('I want to cry'!D$2:D$2000,'I want to cry'!$A$2:$A$2000,$B1957,'I want to cry'!$B$2:$B$2000,$C1957)</f>
        <v>0</v>
      </c>
      <c r="M1957" s="1">
        <f>SUMIFS('I want to cry'!E$2:E$2000,'I want to cry'!$A$2:$A$2000,$B1957,'I want to cry'!$B$2:$B$2000,$C1957)</f>
        <v>0</v>
      </c>
      <c r="N1957" s="1">
        <f t="shared" si="331"/>
        <v>0</v>
      </c>
      <c r="O1957" s="1">
        <f t="shared" si="332"/>
        <v>0</v>
      </c>
      <c r="P1957" s="1">
        <f t="shared" si="333"/>
        <v>0</v>
      </c>
      <c r="Q1957" s="1">
        <f>SUMIF('I have a blue banner'!A$2:A$2000,D1957,'I have a blue banner'!L$2:L$2000)</f>
        <v>0</v>
      </c>
      <c r="R1957" s="1">
        <f>SUMIF('I have a blue banner'!A$2:A$2000,F1957,'I have a blue banner'!L$2:L$2000)</f>
        <v>0</v>
      </c>
      <c r="S1957" s="1">
        <f>SUMIF('I have a blue banner'!A$2:A$2000,I1957,'I have a blue banner'!L$2:L$2000)</f>
        <v>0</v>
      </c>
      <c r="T1957" s="1">
        <f>SUMIF('I wanna go biking'!A$2:A$1000,D1957,'I wanna go biking'!D$2:D$2000)</f>
        <v>0</v>
      </c>
      <c r="U1957" s="1">
        <f>SUMIF('I wanna go biking'!A$2:A$2000,F1957,'I wanna go biking'!D$2:D$2000)</f>
        <v>0</v>
      </c>
      <c r="V1957" s="1">
        <f>SUMIF('I wanna go biking'!A$2:A$2000,H1957,'I wanna go biking'!D$2:D$2000)</f>
        <v>0</v>
      </c>
      <c r="W1957">
        <f t="shared" si="334"/>
        <v>0</v>
      </c>
      <c r="X1957">
        <f t="shared" si="335"/>
        <v>0</v>
      </c>
      <c r="Y1957">
        <f t="shared" si="336"/>
        <v>0</v>
      </c>
      <c r="Z1957">
        <f t="shared" si="337"/>
        <v>0</v>
      </c>
      <c r="AA1957">
        <f t="shared" si="338"/>
        <v>0</v>
      </c>
      <c r="AB1957">
        <f t="shared" si="339"/>
        <v>0</v>
      </c>
      <c r="AC1957" s="25">
        <f t="shared" si="340"/>
        <v>0</v>
      </c>
    </row>
    <row r="1958" spans="1:29">
      <c r="A1958">
        <f>'Data Entry'!A1959</f>
        <v>0</v>
      </c>
      <c r="B1958">
        <f>'Data Entry'!B1959</f>
        <v>0</v>
      </c>
      <c r="C1958">
        <f>'Data Entry'!C1959</f>
        <v>0</v>
      </c>
      <c r="D1958">
        <f>'Data Entry'!M1959</f>
        <v>0</v>
      </c>
      <c r="E1958">
        <f>'Data Entry'!N1959</f>
        <v>0</v>
      </c>
      <c r="F1958">
        <f>'Data Entry'!O1959</f>
        <v>0</v>
      </c>
      <c r="G1958">
        <f>'Data Entry'!P1959</f>
        <v>0</v>
      </c>
      <c r="H1958">
        <f>'Data Entry'!Q1959</f>
        <v>0</v>
      </c>
      <c r="I1958">
        <f>'Data Entry'!R1959</f>
        <v>0</v>
      </c>
      <c r="J1958">
        <f t="shared" si="330"/>
        <v>0</v>
      </c>
      <c r="K1958" s="1">
        <f>SUMIFS('I want to cry'!C$2:C$2000,'I want to cry'!$A$2:$A$2000,$B1958,'I want to cry'!$B$2:$B$2000,$C1958)</f>
        <v>0</v>
      </c>
      <c r="L1958" s="1">
        <f>SUMIFS('I want to cry'!D$2:D$2000,'I want to cry'!$A$2:$A$2000,$B1958,'I want to cry'!$B$2:$B$2000,$C1958)</f>
        <v>0</v>
      </c>
      <c r="M1958" s="1">
        <f>SUMIFS('I want to cry'!E$2:E$2000,'I want to cry'!$A$2:$A$2000,$B1958,'I want to cry'!$B$2:$B$2000,$C1958)</f>
        <v>0</v>
      </c>
      <c r="N1958" s="1">
        <f t="shared" si="331"/>
        <v>0</v>
      </c>
      <c r="O1958" s="1">
        <f t="shared" si="332"/>
        <v>0</v>
      </c>
      <c r="P1958" s="1">
        <f t="shared" si="333"/>
        <v>0</v>
      </c>
      <c r="Q1958" s="1">
        <f>SUMIF('I have a blue banner'!A$2:A$2000,D1958,'I have a blue banner'!L$2:L$2000)</f>
        <v>0</v>
      </c>
      <c r="R1958" s="1">
        <f>SUMIF('I have a blue banner'!A$2:A$2000,F1958,'I have a blue banner'!L$2:L$2000)</f>
        <v>0</v>
      </c>
      <c r="S1958" s="1">
        <f>SUMIF('I have a blue banner'!A$2:A$2000,I1958,'I have a blue banner'!L$2:L$2000)</f>
        <v>0</v>
      </c>
      <c r="T1958" s="1">
        <f>SUMIF('I wanna go biking'!A$2:A$1000,D1958,'I wanna go biking'!D$2:D$2000)</f>
        <v>0</v>
      </c>
      <c r="U1958" s="1">
        <f>SUMIF('I wanna go biking'!A$2:A$2000,F1958,'I wanna go biking'!D$2:D$2000)</f>
        <v>0</v>
      </c>
      <c r="V1958" s="1">
        <f>SUMIF('I wanna go biking'!A$2:A$2000,H1958,'I wanna go biking'!D$2:D$2000)</f>
        <v>0</v>
      </c>
      <c r="W1958">
        <f t="shared" si="334"/>
        <v>0</v>
      </c>
      <c r="X1958">
        <f t="shared" si="335"/>
        <v>0</v>
      </c>
      <c r="Y1958">
        <f t="shared" si="336"/>
        <v>0</v>
      </c>
      <c r="Z1958">
        <f t="shared" si="337"/>
        <v>0</v>
      </c>
      <c r="AA1958">
        <f t="shared" si="338"/>
        <v>0</v>
      </c>
      <c r="AB1958">
        <f t="shared" si="339"/>
        <v>0</v>
      </c>
      <c r="AC1958" s="25">
        <f t="shared" si="340"/>
        <v>0</v>
      </c>
    </row>
    <row r="1959" spans="1:29">
      <c r="A1959">
        <f>'Data Entry'!A1960</f>
        <v>0</v>
      </c>
      <c r="B1959">
        <f>'Data Entry'!B1960</f>
        <v>0</v>
      </c>
      <c r="C1959">
        <f>'Data Entry'!C1960</f>
        <v>0</v>
      </c>
      <c r="D1959">
        <f>'Data Entry'!M1960</f>
        <v>0</v>
      </c>
      <c r="E1959">
        <f>'Data Entry'!N1960</f>
        <v>0</v>
      </c>
      <c r="F1959">
        <f>'Data Entry'!O1960</f>
        <v>0</v>
      </c>
      <c r="G1959">
        <f>'Data Entry'!P1960</f>
        <v>0</v>
      </c>
      <c r="H1959">
        <f>'Data Entry'!Q1960</f>
        <v>0</v>
      </c>
      <c r="I1959">
        <f>'Data Entry'!R1960</f>
        <v>0</v>
      </c>
      <c r="J1959">
        <f t="shared" si="330"/>
        <v>0</v>
      </c>
      <c r="K1959" s="1">
        <f>SUMIFS('I want to cry'!C$2:C$2000,'I want to cry'!$A$2:$A$2000,$B1959,'I want to cry'!$B$2:$B$2000,$C1959)</f>
        <v>0</v>
      </c>
      <c r="L1959" s="1">
        <f>SUMIFS('I want to cry'!D$2:D$2000,'I want to cry'!$A$2:$A$2000,$B1959,'I want to cry'!$B$2:$B$2000,$C1959)</f>
        <v>0</v>
      </c>
      <c r="M1959" s="1">
        <f>SUMIFS('I want to cry'!E$2:E$2000,'I want to cry'!$A$2:$A$2000,$B1959,'I want to cry'!$B$2:$B$2000,$C1959)</f>
        <v>0</v>
      </c>
      <c r="N1959" s="1">
        <f t="shared" si="331"/>
        <v>0</v>
      </c>
      <c r="O1959" s="1">
        <f t="shared" si="332"/>
        <v>0</v>
      </c>
      <c r="P1959" s="1">
        <f t="shared" si="333"/>
        <v>0</v>
      </c>
      <c r="Q1959" s="1">
        <f>SUMIF('I have a blue banner'!A$2:A$2000,D1959,'I have a blue banner'!L$2:L$2000)</f>
        <v>0</v>
      </c>
      <c r="R1959" s="1">
        <f>SUMIF('I have a blue banner'!A$2:A$2000,F1959,'I have a blue banner'!L$2:L$2000)</f>
        <v>0</v>
      </c>
      <c r="S1959" s="1">
        <f>SUMIF('I have a blue banner'!A$2:A$2000,I1959,'I have a blue banner'!L$2:L$2000)</f>
        <v>0</v>
      </c>
      <c r="T1959" s="1">
        <f>SUMIF('I wanna go biking'!A$2:A$1000,D1959,'I wanna go biking'!D$2:D$2000)</f>
        <v>0</v>
      </c>
      <c r="U1959" s="1">
        <f>SUMIF('I wanna go biking'!A$2:A$2000,F1959,'I wanna go biking'!D$2:D$2000)</f>
        <v>0</v>
      </c>
      <c r="V1959" s="1">
        <f>SUMIF('I wanna go biking'!A$2:A$2000,H1959,'I wanna go biking'!D$2:D$2000)</f>
        <v>0</v>
      </c>
      <c r="W1959">
        <f t="shared" si="334"/>
        <v>0</v>
      </c>
      <c r="X1959">
        <f t="shared" si="335"/>
        <v>0</v>
      </c>
      <c r="Y1959">
        <f t="shared" si="336"/>
        <v>0</v>
      </c>
      <c r="Z1959">
        <f t="shared" si="337"/>
        <v>0</v>
      </c>
      <c r="AA1959">
        <f t="shared" si="338"/>
        <v>0</v>
      </c>
      <c r="AB1959">
        <f t="shared" si="339"/>
        <v>0</v>
      </c>
      <c r="AC1959" s="25">
        <f t="shared" si="340"/>
        <v>0</v>
      </c>
    </row>
    <row r="1960" spans="1:29">
      <c r="A1960">
        <f>'Data Entry'!A1961</f>
        <v>0</v>
      </c>
      <c r="B1960">
        <f>'Data Entry'!B1961</f>
        <v>0</v>
      </c>
      <c r="C1960">
        <f>'Data Entry'!C1961</f>
        <v>0</v>
      </c>
      <c r="D1960">
        <f>'Data Entry'!M1961</f>
        <v>0</v>
      </c>
      <c r="E1960">
        <f>'Data Entry'!N1961</f>
        <v>0</v>
      </c>
      <c r="F1960">
        <f>'Data Entry'!O1961</f>
        <v>0</v>
      </c>
      <c r="G1960">
        <f>'Data Entry'!P1961</f>
        <v>0</v>
      </c>
      <c r="H1960">
        <f>'Data Entry'!Q1961</f>
        <v>0</v>
      </c>
      <c r="I1960">
        <f>'Data Entry'!R1961</f>
        <v>0</v>
      </c>
      <c r="J1960">
        <f t="shared" si="330"/>
        <v>0</v>
      </c>
      <c r="K1960" s="1">
        <f>SUMIFS('I want to cry'!C$2:C$2000,'I want to cry'!$A$2:$A$2000,$B1960,'I want to cry'!$B$2:$B$2000,$C1960)</f>
        <v>0</v>
      </c>
      <c r="L1960" s="1">
        <f>SUMIFS('I want to cry'!D$2:D$2000,'I want to cry'!$A$2:$A$2000,$B1960,'I want to cry'!$B$2:$B$2000,$C1960)</f>
        <v>0</v>
      </c>
      <c r="M1960" s="1">
        <f>SUMIFS('I want to cry'!E$2:E$2000,'I want to cry'!$A$2:$A$2000,$B1960,'I want to cry'!$B$2:$B$2000,$C1960)</f>
        <v>0</v>
      </c>
      <c r="N1960" s="1">
        <f t="shared" si="331"/>
        <v>0</v>
      </c>
      <c r="O1960" s="1">
        <f t="shared" si="332"/>
        <v>0</v>
      </c>
      <c r="P1960" s="1">
        <f t="shared" si="333"/>
        <v>0</v>
      </c>
      <c r="Q1960" s="1">
        <f>SUMIF('I have a blue banner'!A$2:A$2000,D1960,'I have a blue banner'!L$2:L$2000)</f>
        <v>0</v>
      </c>
      <c r="R1960" s="1">
        <f>SUMIF('I have a blue banner'!A$2:A$2000,F1960,'I have a blue banner'!L$2:L$2000)</f>
        <v>0</v>
      </c>
      <c r="S1960" s="1">
        <f>SUMIF('I have a blue banner'!A$2:A$2000,I1960,'I have a blue banner'!L$2:L$2000)</f>
        <v>0</v>
      </c>
      <c r="T1960" s="1">
        <f>SUMIF('I wanna go biking'!A$2:A$1000,D1960,'I wanna go biking'!D$2:D$2000)</f>
        <v>0</v>
      </c>
      <c r="U1960" s="1">
        <f>SUMIF('I wanna go biking'!A$2:A$2000,F1960,'I wanna go biking'!D$2:D$2000)</f>
        <v>0</v>
      </c>
      <c r="V1960" s="1">
        <f>SUMIF('I wanna go biking'!A$2:A$2000,H1960,'I wanna go biking'!D$2:D$2000)</f>
        <v>0</v>
      </c>
      <c r="W1960">
        <f t="shared" si="334"/>
        <v>0</v>
      </c>
      <c r="X1960">
        <f t="shared" si="335"/>
        <v>0</v>
      </c>
      <c r="Y1960">
        <f t="shared" si="336"/>
        <v>0</v>
      </c>
      <c r="Z1960">
        <f t="shared" si="337"/>
        <v>0</v>
      </c>
      <c r="AA1960">
        <f t="shared" si="338"/>
        <v>0</v>
      </c>
      <c r="AB1960">
        <f t="shared" si="339"/>
        <v>0</v>
      </c>
      <c r="AC1960" s="25">
        <f t="shared" si="340"/>
        <v>0</v>
      </c>
    </row>
    <row r="1961" spans="1:29">
      <c r="A1961">
        <f>'Data Entry'!A1962</f>
        <v>0</v>
      </c>
      <c r="B1961">
        <f>'Data Entry'!B1962</f>
        <v>0</v>
      </c>
      <c r="C1961">
        <f>'Data Entry'!C1962</f>
        <v>0</v>
      </c>
      <c r="D1961">
        <f>'Data Entry'!M1962</f>
        <v>0</v>
      </c>
      <c r="E1961">
        <f>'Data Entry'!N1962</f>
        <v>0</v>
      </c>
      <c r="F1961">
        <f>'Data Entry'!O1962</f>
        <v>0</v>
      </c>
      <c r="G1961">
        <f>'Data Entry'!P1962</f>
        <v>0</v>
      </c>
      <c r="H1961">
        <f>'Data Entry'!Q1962</f>
        <v>0</v>
      </c>
      <c r="I1961">
        <f>'Data Entry'!R1962</f>
        <v>0</v>
      </c>
      <c r="J1961">
        <f t="shared" si="330"/>
        <v>0</v>
      </c>
      <c r="K1961" s="1">
        <f>SUMIFS('I want to cry'!C$2:C$2000,'I want to cry'!$A$2:$A$2000,$B1961,'I want to cry'!$B$2:$B$2000,$C1961)</f>
        <v>0</v>
      </c>
      <c r="L1961" s="1">
        <f>SUMIFS('I want to cry'!D$2:D$2000,'I want to cry'!$A$2:$A$2000,$B1961,'I want to cry'!$B$2:$B$2000,$C1961)</f>
        <v>0</v>
      </c>
      <c r="M1961" s="1">
        <f>SUMIFS('I want to cry'!E$2:E$2000,'I want to cry'!$A$2:$A$2000,$B1961,'I want to cry'!$B$2:$B$2000,$C1961)</f>
        <v>0</v>
      </c>
      <c r="N1961" s="1">
        <f t="shared" si="331"/>
        <v>0</v>
      </c>
      <c r="O1961" s="1">
        <f t="shared" si="332"/>
        <v>0</v>
      </c>
      <c r="P1961" s="1">
        <f t="shared" si="333"/>
        <v>0</v>
      </c>
      <c r="Q1961" s="1">
        <f>SUMIF('I have a blue banner'!A$2:A$2000,D1961,'I have a blue banner'!L$2:L$2000)</f>
        <v>0</v>
      </c>
      <c r="R1961" s="1">
        <f>SUMIF('I have a blue banner'!A$2:A$2000,F1961,'I have a blue banner'!L$2:L$2000)</f>
        <v>0</v>
      </c>
      <c r="S1961" s="1">
        <f>SUMIF('I have a blue banner'!A$2:A$2000,I1961,'I have a blue banner'!L$2:L$2000)</f>
        <v>0</v>
      </c>
      <c r="T1961" s="1">
        <f>SUMIF('I wanna go biking'!A$2:A$1000,D1961,'I wanna go biking'!D$2:D$2000)</f>
        <v>0</v>
      </c>
      <c r="U1961" s="1">
        <f>SUMIF('I wanna go biking'!A$2:A$2000,F1961,'I wanna go biking'!D$2:D$2000)</f>
        <v>0</v>
      </c>
      <c r="V1961" s="1">
        <f>SUMIF('I wanna go biking'!A$2:A$2000,H1961,'I wanna go biking'!D$2:D$2000)</f>
        <v>0</v>
      </c>
      <c r="W1961">
        <f t="shared" si="334"/>
        <v>0</v>
      </c>
      <c r="X1961">
        <f t="shared" si="335"/>
        <v>0</v>
      </c>
      <c r="Y1961">
        <f t="shared" si="336"/>
        <v>0</v>
      </c>
      <c r="Z1961">
        <f t="shared" si="337"/>
        <v>0</v>
      </c>
      <c r="AA1961">
        <f t="shared" si="338"/>
        <v>0</v>
      </c>
      <c r="AB1961">
        <f t="shared" si="339"/>
        <v>0</v>
      </c>
      <c r="AC1961" s="25">
        <f t="shared" si="340"/>
        <v>0</v>
      </c>
    </row>
    <row r="1962" spans="1:29">
      <c r="A1962">
        <f>'Data Entry'!A1963</f>
        <v>0</v>
      </c>
      <c r="B1962">
        <f>'Data Entry'!B1963</f>
        <v>0</v>
      </c>
      <c r="C1962">
        <f>'Data Entry'!C1963</f>
        <v>0</v>
      </c>
      <c r="D1962">
        <f>'Data Entry'!M1963</f>
        <v>0</v>
      </c>
      <c r="E1962">
        <f>'Data Entry'!N1963</f>
        <v>0</v>
      </c>
      <c r="F1962">
        <f>'Data Entry'!O1963</f>
        <v>0</v>
      </c>
      <c r="G1962">
        <f>'Data Entry'!P1963</f>
        <v>0</v>
      </c>
      <c r="H1962">
        <f>'Data Entry'!Q1963</f>
        <v>0</v>
      </c>
      <c r="I1962">
        <f>'Data Entry'!R1963</f>
        <v>0</v>
      </c>
      <c r="J1962">
        <f t="shared" ref="J1962:J2000" si="341">E1962+G1962+I1962</f>
        <v>0</v>
      </c>
      <c r="K1962" s="1">
        <f>SUMIFS('I want to cry'!C$2:C$2000,'I want to cry'!$A$2:$A$2000,$B1962,'I want to cry'!$B$2:$B$2000,$C1962)</f>
        <v>0</v>
      </c>
      <c r="L1962" s="1">
        <f>SUMIFS('I want to cry'!D$2:D$2000,'I want to cry'!$A$2:$A$2000,$B1962,'I want to cry'!$B$2:$B$2000,$C1962)</f>
        <v>0</v>
      </c>
      <c r="M1962" s="1">
        <f>SUMIFS('I want to cry'!E$2:E$2000,'I want to cry'!$A$2:$A$2000,$B1962,'I want to cry'!$B$2:$B$2000,$C1962)</f>
        <v>0</v>
      </c>
      <c r="N1962" s="1">
        <f t="shared" ref="N1962:N2000" si="342">IF(K1962&lt;1.5,0,IF(E1962&lt;2.5,0,E1962/K1962))</f>
        <v>0</v>
      </c>
      <c r="O1962" s="1">
        <f t="shared" ref="O1962:O2000" si="343">IF(L1962&lt;1.5,0,IF(G1962&lt;2.5,0,G1962/L1962))</f>
        <v>0</v>
      </c>
      <c r="P1962" s="1">
        <f t="shared" ref="P1962:P2000" si="344">IF(M1962&lt;1.5,0,IF(I1962&lt;2.5,0,I1962/M1962))</f>
        <v>0</v>
      </c>
      <c r="Q1962" s="1">
        <f>SUMIF('I have a blue banner'!A$2:A$2000,D1962,'I have a blue banner'!L$2:L$2000)</f>
        <v>0</v>
      </c>
      <c r="R1962" s="1">
        <f>SUMIF('I have a blue banner'!A$2:A$2000,F1962,'I have a blue banner'!L$2:L$2000)</f>
        <v>0</v>
      </c>
      <c r="S1962" s="1">
        <f>SUMIF('I have a blue banner'!A$2:A$2000,I1962,'I have a blue banner'!L$2:L$2000)</f>
        <v>0</v>
      </c>
      <c r="T1962" s="1">
        <f>SUMIF('I wanna go biking'!A$2:A$1000,D1962,'I wanna go biking'!D$2:D$2000)</f>
        <v>0</v>
      </c>
      <c r="U1962" s="1">
        <f>SUMIF('I wanna go biking'!A$2:A$2000,F1962,'I wanna go biking'!D$2:D$2000)</f>
        <v>0</v>
      </c>
      <c r="V1962" s="1">
        <f>SUMIF('I wanna go biking'!A$2:A$2000,H1962,'I wanna go biking'!D$2:D$2000)</f>
        <v>0</v>
      </c>
      <c r="W1962">
        <f t="shared" ref="W1962:W2000" si="345">T1962-Q1962</f>
        <v>0</v>
      </c>
      <c r="X1962">
        <f t="shared" ref="X1962:X2000" si="346">U1962-R1962</f>
        <v>0</v>
      </c>
      <c r="Y1962">
        <f t="shared" ref="Y1962:Y2000" si="347">V1962-S1962</f>
        <v>0</v>
      </c>
      <c r="Z1962">
        <f t="shared" ref="Z1962:Z2000" si="348">W1962*N1962</f>
        <v>0</v>
      </c>
      <c r="AA1962">
        <f t="shared" ref="AA1962:AA2000" si="349">X1962*O1962</f>
        <v>0</v>
      </c>
      <c r="AB1962">
        <f t="shared" ref="AB1962:AB2000" si="350">Y1962*P1962</f>
        <v>0</v>
      </c>
      <c r="AC1962" s="25">
        <f t="shared" ref="AC1962:AC2000" si="351">SUM(Z1962:AB1962)</f>
        <v>0</v>
      </c>
    </row>
    <row r="1963" spans="1:29">
      <c r="A1963">
        <f>'Data Entry'!A1964</f>
        <v>0</v>
      </c>
      <c r="B1963">
        <f>'Data Entry'!B1964</f>
        <v>0</v>
      </c>
      <c r="C1963">
        <f>'Data Entry'!C1964</f>
        <v>0</v>
      </c>
      <c r="D1963">
        <f>'Data Entry'!M1964</f>
        <v>0</v>
      </c>
      <c r="E1963">
        <f>'Data Entry'!N1964</f>
        <v>0</v>
      </c>
      <c r="F1963">
        <f>'Data Entry'!O1964</f>
        <v>0</v>
      </c>
      <c r="G1963">
        <f>'Data Entry'!P1964</f>
        <v>0</v>
      </c>
      <c r="H1963">
        <f>'Data Entry'!Q1964</f>
        <v>0</v>
      </c>
      <c r="I1963">
        <f>'Data Entry'!R1964</f>
        <v>0</v>
      </c>
      <c r="J1963">
        <f t="shared" si="341"/>
        <v>0</v>
      </c>
      <c r="K1963" s="1">
        <f>SUMIFS('I want to cry'!C$2:C$2000,'I want to cry'!$A$2:$A$2000,$B1963,'I want to cry'!$B$2:$B$2000,$C1963)</f>
        <v>0</v>
      </c>
      <c r="L1963" s="1">
        <f>SUMIFS('I want to cry'!D$2:D$2000,'I want to cry'!$A$2:$A$2000,$B1963,'I want to cry'!$B$2:$B$2000,$C1963)</f>
        <v>0</v>
      </c>
      <c r="M1963" s="1">
        <f>SUMIFS('I want to cry'!E$2:E$2000,'I want to cry'!$A$2:$A$2000,$B1963,'I want to cry'!$B$2:$B$2000,$C1963)</f>
        <v>0</v>
      </c>
      <c r="N1963" s="1">
        <f t="shared" si="342"/>
        <v>0</v>
      </c>
      <c r="O1963" s="1">
        <f t="shared" si="343"/>
        <v>0</v>
      </c>
      <c r="P1963" s="1">
        <f t="shared" si="344"/>
        <v>0</v>
      </c>
      <c r="Q1963" s="1">
        <f>SUMIF('I have a blue banner'!A$2:A$2000,D1963,'I have a blue banner'!L$2:L$2000)</f>
        <v>0</v>
      </c>
      <c r="R1963" s="1">
        <f>SUMIF('I have a blue banner'!A$2:A$2000,F1963,'I have a blue banner'!L$2:L$2000)</f>
        <v>0</v>
      </c>
      <c r="S1963" s="1">
        <f>SUMIF('I have a blue banner'!A$2:A$2000,I1963,'I have a blue banner'!L$2:L$2000)</f>
        <v>0</v>
      </c>
      <c r="T1963" s="1">
        <f>SUMIF('I wanna go biking'!A$2:A$1000,D1963,'I wanna go biking'!D$2:D$2000)</f>
        <v>0</v>
      </c>
      <c r="U1963" s="1">
        <f>SUMIF('I wanna go biking'!A$2:A$2000,F1963,'I wanna go biking'!D$2:D$2000)</f>
        <v>0</v>
      </c>
      <c r="V1963" s="1">
        <f>SUMIF('I wanna go biking'!A$2:A$2000,H1963,'I wanna go biking'!D$2:D$2000)</f>
        <v>0</v>
      </c>
      <c r="W1963">
        <f t="shared" si="345"/>
        <v>0</v>
      </c>
      <c r="X1963">
        <f t="shared" si="346"/>
        <v>0</v>
      </c>
      <c r="Y1963">
        <f t="shared" si="347"/>
        <v>0</v>
      </c>
      <c r="Z1963">
        <f t="shared" si="348"/>
        <v>0</v>
      </c>
      <c r="AA1963">
        <f t="shared" si="349"/>
        <v>0</v>
      </c>
      <c r="AB1963">
        <f t="shared" si="350"/>
        <v>0</v>
      </c>
      <c r="AC1963" s="25">
        <f t="shared" si="351"/>
        <v>0</v>
      </c>
    </row>
    <row r="1964" spans="1:29">
      <c r="A1964">
        <f>'Data Entry'!A1965</f>
        <v>0</v>
      </c>
      <c r="B1964">
        <f>'Data Entry'!B1965</f>
        <v>0</v>
      </c>
      <c r="C1964">
        <f>'Data Entry'!C1965</f>
        <v>0</v>
      </c>
      <c r="D1964">
        <f>'Data Entry'!M1965</f>
        <v>0</v>
      </c>
      <c r="E1964">
        <f>'Data Entry'!N1965</f>
        <v>0</v>
      </c>
      <c r="F1964">
        <f>'Data Entry'!O1965</f>
        <v>0</v>
      </c>
      <c r="G1964">
        <f>'Data Entry'!P1965</f>
        <v>0</v>
      </c>
      <c r="H1964">
        <f>'Data Entry'!Q1965</f>
        <v>0</v>
      </c>
      <c r="I1964">
        <f>'Data Entry'!R1965</f>
        <v>0</v>
      </c>
      <c r="J1964">
        <f t="shared" si="341"/>
        <v>0</v>
      </c>
      <c r="K1964" s="1">
        <f>SUMIFS('I want to cry'!C$2:C$2000,'I want to cry'!$A$2:$A$2000,$B1964,'I want to cry'!$B$2:$B$2000,$C1964)</f>
        <v>0</v>
      </c>
      <c r="L1964" s="1">
        <f>SUMIFS('I want to cry'!D$2:D$2000,'I want to cry'!$A$2:$A$2000,$B1964,'I want to cry'!$B$2:$B$2000,$C1964)</f>
        <v>0</v>
      </c>
      <c r="M1964" s="1">
        <f>SUMIFS('I want to cry'!E$2:E$2000,'I want to cry'!$A$2:$A$2000,$B1964,'I want to cry'!$B$2:$B$2000,$C1964)</f>
        <v>0</v>
      </c>
      <c r="N1964" s="1">
        <f t="shared" si="342"/>
        <v>0</v>
      </c>
      <c r="O1964" s="1">
        <f t="shared" si="343"/>
        <v>0</v>
      </c>
      <c r="P1964" s="1">
        <f t="shared" si="344"/>
        <v>0</v>
      </c>
      <c r="Q1964" s="1">
        <f>SUMIF('I have a blue banner'!A$2:A$2000,D1964,'I have a blue banner'!L$2:L$2000)</f>
        <v>0</v>
      </c>
      <c r="R1964" s="1">
        <f>SUMIF('I have a blue banner'!A$2:A$2000,F1964,'I have a blue banner'!L$2:L$2000)</f>
        <v>0</v>
      </c>
      <c r="S1964" s="1">
        <f>SUMIF('I have a blue banner'!A$2:A$2000,I1964,'I have a blue banner'!L$2:L$2000)</f>
        <v>0</v>
      </c>
      <c r="T1964" s="1">
        <f>SUMIF('I wanna go biking'!A$2:A$1000,D1964,'I wanna go biking'!D$2:D$2000)</f>
        <v>0</v>
      </c>
      <c r="U1964" s="1">
        <f>SUMIF('I wanna go biking'!A$2:A$2000,F1964,'I wanna go biking'!D$2:D$2000)</f>
        <v>0</v>
      </c>
      <c r="V1964" s="1">
        <f>SUMIF('I wanna go biking'!A$2:A$2000,H1964,'I wanna go biking'!D$2:D$2000)</f>
        <v>0</v>
      </c>
      <c r="W1964">
        <f t="shared" si="345"/>
        <v>0</v>
      </c>
      <c r="X1964">
        <f t="shared" si="346"/>
        <v>0</v>
      </c>
      <c r="Y1964">
        <f t="shared" si="347"/>
        <v>0</v>
      </c>
      <c r="Z1964">
        <f t="shared" si="348"/>
        <v>0</v>
      </c>
      <c r="AA1964">
        <f t="shared" si="349"/>
        <v>0</v>
      </c>
      <c r="AB1964">
        <f t="shared" si="350"/>
        <v>0</v>
      </c>
      <c r="AC1964" s="25">
        <f t="shared" si="351"/>
        <v>0</v>
      </c>
    </row>
    <row r="1965" spans="1:29">
      <c r="A1965">
        <f>'Data Entry'!A1966</f>
        <v>0</v>
      </c>
      <c r="B1965">
        <f>'Data Entry'!B1966</f>
        <v>0</v>
      </c>
      <c r="C1965">
        <f>'Data Entry'!C1966</f>
        <v>0</v>
      </c>
      <c r="D1965">
        <f>'Data Entry'!M1966</f>
        <v>0</v>
      </c>
      <c r="E1965">
        <f>'Data Entry'!N1966</f>
        <v>0</v>
      </c>
      <c r="F1965">
        <f>'Data Entry'!O1966</f>
        <v>0</v>
      </c>
      <c r="G1965">
        <f>'Data Entry'!P1966</f>
        <v>0</v>
      </c>
      <c r="H1965">
        <f>'Data Entry'!Q1966</f>
        <v>0</v>
      </c>
      <c r="I1965">
        <f>'Data Entry'!R1966</f>
        <v>0</v>
      </c>
      <c r="J1965">
        <f t="shared" si="341"/>
        <v>0</v>
      </c>
      <c r="K1965" s="1">
        <f>SUMIFS('I want to cry'!C$2:C$2000,'I want to cry'!$A$2:$A$2000,$B1965,'I want to cry'!$B$2:$B$2000,$C1965)</f>
        <v>0</v>
      </c>
      <c r="L1965" s="1">
        <f>SUMIFS('I want to cry'!D$2:D$2000,'I want to cry'!$A$2:$A$2000,$B1965,'I want to cry'!$B$2:$B$2000,$C1965)</f>
        <v>0</v>
      </c>
      <c r="M1965" s="1">
        <f>SUMIFS('I want to cry'!E$2:E$2000,'I want to cry'!$A$2:$A$2000,$B1965,'I want to cry'!$B$2:$B$2000,$C1965)</f>
        <v>0</v>
      </c>
      <c r="N1965" s="1">
        <f t="shared" si="342"/>
        <v>0</v>
      </c>
      <c r="O1965" s="1">
        <f t="shared" si="343"/>
        <v>0</v>
      </c>
      <c r="P1965" s="1">
        <f t="shared" si="344"/>
        <v>0</v>
      </c>
      <c r="Q1965" s="1">
        <f>SUMIF('I have a blue banner'!A$2:A$2000,D1965,'I have a blue banner'!L$2:L$2000)</f>
        <v>0</v>
      </c>
      <c r="R1965" s="1">
        <f>SUMIF('I have a blue banner'!A$2:A$2000,F1965,'I have a blue banner'!L$2:L$2000)</f>
        <v>0</v>
      </c>
      <c r="S1965" s="1">
        <f>SUMIF('I have a blue banner'!A$2:A$2000,I1965,'I have a blue banner'!L$2:L$2000)</f>
        <v>0</v>
      </c>
      <c r="T1965" s="1">
        <f>SUMIF('I wanna go biking'!A$2:A$1000,D1965,'I wanna go biking'!D$2:D$2000)</f>
        <v>0</v>
      </c>
      <c r="U1965" s="1">
        <f>SUMIF('I wanna go biking'!A$2:A$2000,F1965,'I wanna go biking'!D$2:D$2000)</f>
        <v>0</v>
      </c>
      <c r="V1965" s="1">
        <f>SUMIF('I wanna go biking'!A$2:A$2000,H1965,'I wanna go biking'!D$2:D$2000)</f>
        <v>0</v>
      </c>
      <c r="W1965">
        <f t="shared" si="345"/>
        <v>0</v>
      </c>
      <c r="X1965">
        <f t="shared" si="346"/>
        <v>0</v>
      </c>
      <c r="Y1965">
        <f t="shared" si="347"/>
        <v>0</v>
      </c>
      <c r="Z1965">
        <f t="shared" si="348"/>
        <v>0</v>
      </c>
      <c r="AA1965">
        <f t="shared" si="349"/>
        <v>0</v>
      </c>
      <c r="AB1965">
        <f t="shared" si="350"/>
        <v>0</v>
      </c>
      <c r="AC1965" s="25">
        <f t="shared" si="351"/>
        <v>0</v>
      </c>
    </row>
    <row r="1966" spans="1:29">
      <c r="A1966">
        <f>'Data Entry'!A1967</f>
        <v>0</v>
      </c>
      <c r="B1966">
        <f>'Data Entry'!B1967</f>
        <v>0</v>
      </c>
      <c r="C1966">
        <f>'Data Entry'!C1967</f>
        <v>0</v>
      </c>
      <c r="D1966">
        <f>'Data Entry'!M1967</f>
        <v>0</v>
      </c>
      <c r="E1966">
        <f>'Data Entry'!N1967</f>
        <v>0</v>
      </c>
      <c r="F1966">
        <f>'Data Entry'!O1967</f>
        <v>0</v>
      </c>
      <c r="G1966">
        <f>'Data Entry'!P1967</f>
        <v>0</v>
      </c>
      <c r="H1966">
        <f>'Data Entry'!Q1967</f>
        <v>0</v>
      </c>
      <c r="I1966">
        <f>'Data Entry'!R1967</f>
        <v>0</v>
      </c>
      <c r="J1966">
        <f t="shared" si="341"/>
        <v>0</v>
      </c>
      <c r="K1966" s="1">
        <f>SUMIFS('I want to cry'!C$2:C$2000,'I want to cry'!$A$2:$A$2000,$B1966,'I want to cry'!$B$2:$B$2000,$C1966)</f>
        <v>0</v>
      </c>
      <c r="L1966" s="1">
        <f>SUMIFS('I want to cry'!D$2:D$2000,'I want to cry'!$A$2:$A$2000,$B1966,'I want to cry'!$B$2:$B$2000,$C1966)</f>
        <v>0</v>
      </c>
      <c r="M1966" s="1">
        <f>SUMIFS('I want to cry'!E$2:E$2000,'I want to cry'!$A$2:$A$2000,$B1966,'I want to cry'!$B$2:$B$2000,$C1966)</f>
        <v>0</v>
      </c>
      <c r="N1966" s="1">
        <f t="shared" si="342"/>
        <v>0</v>
      </c>
      <c r="O1966" s="1">
        <f t="shared" si="343"/>
        <v>0</v>
      </c>
      <c r="P1966" s="1">
        <f t="shared" si="344"/>
        <v>0</v>
      </c>
      <c r="Q1966" s="1">
        <f>SUMIF('I have a blue banner'!A$2:A$2000,D1966,'I have a blue banner'!L$2:L$2000)</f>
        <v>0</v>
      </c>
      <c r="R1966" s="1">
        <f>SUMIF('I have a blue banner'!A$2:A$2000,F1966,'I have a blue banner'!L$2:L$2000)</f>
        <v>0</v>
      </c>
      <c r="S1966" s="1">
        <f>SUMIF('I have a blue banner'!A$2:A$2000,I1966,'I have a blue banner'!L$2:L$2000)</f>
        <v>0</v>
      </c>
      <c r="T1966" s="1">
        <f>SUMIF('I wanna go biking'!A$2:A$1000,D1966,'I wanna go biking'!D$2:D$2000)</f>
        <v>0</v>
      </c>
      <c r="U1966" s="1">
        <f>SUMIF('I wanna go biking'!A$2:A$2000,F1966,'I wanna go biking'!D$2:D$2000)</f>
        <v>0</v>
      </c>
      <c r="V1966" s="1">
        <f>SUMIF('I wanna go biking'!A$2:A$2000,H1966,'I wanna go biking'!D$2:D$2000)</f>
        <v>0</v>
      </c>
      <c r="W1966">
        <f t="shared" si="345"/>
        <v>0</v>
      </c>
      <c r="X1966">
        <f t="shared" si="346"/>
        <v>0</v>
      </c>
      <c r="Y1966">
        <f t="shared" si="347"/>
        <v>0</v>
      </c>
      <c r="Z1966">
        <f t="shared" si="348"/>
        <v>0</v>
      </c>
      <c r="AA1966">
        <f t="shared" si="349"/>
        <v>0</v>
      </c>
      <c r="AB1966">
        <f t="shared" si="350"/>
        <v>0</v>
      </c>
      <c r="AC1966" s="25">
        <f t="shared" si="351"/>
        <v>0</v>
      </c>
    </row>
    <row r="1967" spans="1:29">
      <c r="A1967">
        <f>'Data Entry'!A1968</f>
        <v>0</v>
      </c>
      <c r="B1967">
        <f>'Data Entry'!B1968</f>
        <v>0</v>
      </c>
      <c r="C1967">
        <f>'Data Entry'!C1968</f>
        <v>0</v>
      </c>
      <c r="D1967">
        <f>'Data Entry'!M1968</f>
        <v>0</v>
      </c>
      <c r="E1967">
        <f>'Data Entry'!N1968</f>
        <v>0</v>
      </c>
      <c r="F1967">
        <f>'Data Entry'!O1968</f>
        <v>0</v>
      </c>
      <c r="G1967">
        <f>'Data Entry'!P1968</f>
        <v>0</v>
      </c>
      <c r="H1967">
        <f>'Data Entry'!Q1968</f>
        <v>0</v>
      </c>
      <c r="I1967">
        <f>'Data Entry'!R1968</f>
        <v>0</v>
      </c>
      <c r="J1967">
        <f t="shared" si="341"/>
        <v>0</v>
      </c>
      <c r="K1967" s="1">
        <f>SUMIFS('I want to cry'!C$2:C$2000,'I want to cry'!$A$2:$A$2000,$B1967,'I want to cry'!$B$2:$B$2000,$C1967)</f>
        <v>0</v>
      </c>
      <c r="L1967" s="1">
        <f>SUMIFS('I want to cry'!D$2:D$2000,'I want to cry'!$A$2:$A$2000,$B1967,'I want to cry'!$B$2:$B$2000,$C1967)</f>
        <v>0</v>
      </c>
      <c r="M1967" s="1">
        <f>SUMIFS('I want to cry'!E$2:E$2000,'I want to cry'!$A$2:$A$2000,$B1967,'I want to cry'!$B$2:$B$2000,$C1967)</f>
        <v>0</v>
      </c>
      <c r="N1967" s="1">
        <f t="shared" si="342"/>
        <v>0</v>
      </c>
      <c r="O1967" s="1">
        <f t="shared" si="343"/>
        <v>0</v>
      </c>
      <c r="P1967" s="1">
        <f t="shared" si="344"/>
        <v>0</v>
      </c>
      <c r="Q1967" s="1">
        <f>SUMIF('I have a blue banner'!A$2:A$2000,D1967,'I have a blue banner'!L$2:L$2000)</f>
        <v>0</v>
      </c>
      <c r="R1967" s="1">
        <f>SUMIF('I have a blue banner'!A$2:A$2000,F1967,'I have a blue banner'!L$2:L$2000)</f>
        <v>0</v>
      </c>
      <c r="S1967" s="1">
        <f>SUMIF('I have a blue banner'!A$2:A$2000,I1967,'I have a blue banner'!L$2:L$2000)</f>
        <v>0</v>
      </c>
      <c r="T1967" s="1">
        <f>SUMIF('I wanna go biking'!A$2:A$1000,D1967,'I wanna go biking'!D$2:D$2000)</f>
        <v>0</v>
      </c>
      <c r="U1967" s="1">
        <f>SUMIF('I wanna go biking'!A$2:A$2000,F1967,'I wanna go biking'!D$2:D$2000)</f>
        <v>0</v>
      </c>
      <c r="V1967" s="1">
        <f>SUMIF('I wanna go biking'!A$2:A$2000,H1967,'I wanna go biking'!D$2:D$2000)</f>
        <v>0</v>
      </c>
      <c r="W1967">
        <f t="shared" si="345"/>
        <v>0</v>
      </c>
      <c r="X1967">
        <f t="shared" si="346"/>
        <v>0</v>
      </c>
      <c r="Y1967">
        <f t="shared" si="347"/>
        <v>0</v>
      </c>
      <c r="Z1967">
        <f t="shared" si="348"/>
        <v>0</v>
      </c>
      <c r="AA1967">
        <f t="shared" si="349"/>
        <v>0</v>
      </c>
      <c r="AB1967">
        <f t="shared" si="350"/>
        <v>0</v>
      </c>
      <c r="AC1967" s="25">
        <f t="shared" si="351"/>
        <v>0</v>
      </c>
    </row>
    <row r="1968" spans="1:29">
      <c r="A1968">
        <f>'Data Entry'!A1969</f>
        <v>0</v>
      </c>
      <c r="B1968">
        <f>'Data Entry'!B1969</f>
        <v>0</v>
      </c>
      <c r="C1968">
        <f>'Data Entry'!C1969</f>
        <v>0</v>
      </c>
      <c r="D1968">
        <f>'Data Entry'!M1969</f>
        <v>0</v>
      </c>
      <c r="E1968">
        <f>'Data Entry'!N1969</f>
        <v>0</v>
      </c>
      <c r="F1968">
        <f>'Data Entry'!O1969</f>
        <v>0</v>
      </c>
      <c r="G1968">
        <f>'Data Entry'!P1969</f>
        <v>0</v>
      </c>
      <c r="H1968">
        <f>'Data Entry'!Q1969</f>
        <v>0</v>
      </c>
      <c r="I1968">
        <f>'Data Entry'!R1969</f>
        <v>0</v>
      </c>
      <c r="J1968">
        <f t="shared" si="341"/>
        <v>0</v>
      </c>
      <c r="K1968" s="1">
        <f>SUMIFS('I want to cry'!C$2:C$2000,'I want to cry'!$A$2:$A$2000,$B1968,'I want to cry'!$B$2:$B$2000,$C1968)</f>
        <v>0</v>
      </c>
      <c r="L1968" s="1">
        <f>SUMIFS('I want to cry'!D$2:D$2000,'I want to cry'!$A$2:$A$2000,$B1968,'I want to cry'!$B$2:$B$2000,$C1968)</f>
        <v>0</v>
      </c>
      <c r="M1968" s="1">
        <f>SUMIFS('I want to cry'!E$2:E$2000,'I want to cry'!$A$2:$A$2000,$B1968,'I want to cry'!$B$2:$B$2000,$C1968)</f>
        <v>0</v>
      </c>
      <c r="N1968" s="1">
        <f t="shared" si="342"/>
        <v>0</v>
      </c>
      <c r="O1968" s="1">
        <f t="shared" si="343"/>
        <v>0</v>
      </c>
      <c r="P1968" s="1">
        <f t="shared" si="344"/>
        <v>0</v>
      </c>
      <c r="Q1968" s="1">
        <f>SUMIF('I have a blue banner'!A$2:A$2000,D1968,'I have a blue banner'!L$2:L$2000)</f>
        <v>0</v>
      </c>
      <c r="R1968" s="1">
        <f>SUMIF('I have a blue banner'!A$2:A$2000,F1968,'I have a blue banner'!L$2:L$2000)</f>
        <v>0</v>
      </c>
      <c r="S1968" s="1">
        <f>SUMIF('I have a blue banner'!A$2:A$2000,I1968,'I have a blue banner'!L$2:L$2000)</f>
        <v>0</v>
      </c>
      <c r="T1968" s="1">
        <f>SUMIF('I wanna go biking'!A$2:A$1000,D1968,'I wanna go biking'!D$2:D$2000)</f>
        <v>0</v>
      </c>
      <c r="U1968" s="1">
        <f>SUMIF('I wanna go biking'!A$2:A$2000,F1968,'I wanna go biking'!D$2:D$2000)</f>
        <v>0</v>
      </c>
      <c r="V1968" s="1">
        <f>SUMIF('I wanna go biking'!A$2:A$2000,H1968,'I wanna go biking'!D$2:D$2000)</f>
        <v>0</v>
      </c>
      <c r="W1968">
        <f t="shared" si="345"/>
        <v>0</v>
      </c>
      <c r="X1968">
        <f t="shared" si="346"/>
        <v>0</v>
      </c>
      <c r="Y1968">
        <f t="shared" si="347"/>
        <v>0</v>
      </c>
      <c r="Z1968">
        <f t="shared" si="348"/>
        <v>0</v>
      </c>
      <c r="AA1968">
        <f t="shared" si="349"/>
        <v>0</v>
      </c>
      <c r="AB1968">
        <f t="shared" si="350"/>
        <v>0</v>
      </c>
      <c r="AC1968" s="25">
        <f t="shared" si="351"/>
        <v>0</v>
      </c>
    </row>
    <row r="1969" spans="1:29">
      <c r="A1969">
        <f>'Data Entry'!A1970</f>
        <v>0</v>
      </c>
      <c r="B1969">
        <f>'Data Entry'!B1970</f>
        <v>0</v>
      </c>
      <c r="C1969">
        <f>'Data Entry'!C1970</f>
        <v>0</v>
      </c>
      <c r="D1969">
        <f>'Data Entry'!M1970</f>
        <v>0</v>
      </c>
      <c r="E1969">
        <f>'Data Entry'!N1970</f>
        <v>0</v>
      </c>
      <c r="F1969">
        <f>'Data Entry'!O1970</f>
        <v>0</v>
      </c>
      <c r="G1969">
        <f>'Data Entry'!P1970</f>
        <v>0</v>
      </c>
      <c r="H1969">
        <f>'Data Entry'!Q1970</f>
        <v>0</v>
      </c>
      <c r="I1969">
        <f>'Data Entry'!R1970</f>
        <v>0</v>
      </c>
      <c r="J1969">
        <f t="shared" si="341"/>
        <v>0</v>
      </c>
      <c r="K1969" s="1">
        <f>SUMIFS('I want to cry'!C$2:C$2000,'I want to cry'!$A$2:$A$2000,$B1969,'I want to cry'!$B$2:$B$2000,$C1969)</f>
        <v>0</v>
      </c>
      <c r="L1969" s="1">
        <f>SUMIFS('I want to cry'!D$2:D$2000,'I want to cry'!$A$2:$A$2000,$B1969,'I want to cry'!$B$2:$B$2000,$C1969)</f>
        <v>0</v>
      </c>
      <c r="M1969" s="1">
        <f>SUMIFS('I want to cry'!E$2:E$2000,'I want to cry'!$A$2:$A$2000,$B1969,'I want to cry'!$B$2:$B$2000,$C1969)</f>
        <v>0</v>
      </c>
      <c r="N1969" s="1">
        <f t="shared" si="342"/>
        <v>0</v>
      </c>
      <c r="O1969" s="1">
        <f t="shared" si="343"/>
        <v>0</v>
      </c>
      <c r="P1969" s="1">
        <f t="shared" si="344"/>
        <v>0</v>
      </c>
      <c r="Q1969" s="1">
        <f>SUMIF('I have a blue banner'!A$2:A$2000,D1969,'I have a blue banner'!L$2:L$2000)</f>
        <v>0</v>
      </c>
      <c r="R1969" s="1">
        <f>SUMIF('I have a blue banner'!A$2:A$2000,F1969,'I have a blue banner'!L$2:L$2000)</f>
        <v>0</v>
      </c>
      <c r="S1969" s="1">
        <f>SUMIF('I have a blue banner'!A$2:A$2000,I1969,'I have a blue banner'!L$2:L$2000)</f>
        <v>0</v>
      </c>
      <c r="T1969" s="1">
        <f>SUMIF('I wanna go biking'!A$2:A$1000,D1969,'I wanna go biking'!D$2:D$2000)</f>
        <v>0</v>
      </c>
      <c r="U1969" s="1">
        <f>SUMIF('I wanna go biking'!A$2:A$2000,F1969,'I wanna go biking'!D$2:D$2000)</f>
        <v>0</v>
      </c>
      <c r="V1969" s="1">
        <f>SUMIF('I wanna go biking'!A$2:A$2000,H1969,'I wanna go biking'!D$2:D$2000)</f>
        <v>0</v>
      </c>
      <c r="W1969">
        <f t="shared" si="345"/>
        <v>0</v>
      </c>
      <c r="X1969">
        <f t="shared" si="346"/>
        <v>0</v>
      </c>
      <c r="Y1969">
        <f t="shared" si="347"/>
        <v>0</v>
      </c>
      <c r="Z1969">
        <f t="shared" si="348"/>
        <v>0</v>
      </c>
      <c r="AA1969">
        <f t="shared" si="349"/>
        <v>0</v>
      </c>
      <c r="AB1969">
        <f t="shared" si="350"/>
        <v>0</v>
      </c>
      <c r="AC1969" s="25">
        <f t="shared" si="351"/>
        <v>0</v>
      </c>
    </row>
    <row r="1970" spans="1:29">
      <c r="A1970">
        <f>'Data Entry'!A1971</f>
        <v>0</v>
      </c>
      <c r="B1970">
        <f>'Data Entry'!B1971</f>
        <v>0</v>
      </c>
      <c r="C1970">
        <f>'Data Entry'!C1971</f>
        <v>0</v>
      </c>
      <c r="D1970">
        <f>'Data Entry'!M1971</f>
        <v>0</v>
      </c>
      <c r="E1970">
        <f>'Data Entry'!N1971</f>
        <v>0</v>
      </c>
      <c r="F1970">
        <f>'Data Entry'!O1971</f>
        <v>0</v>
      </c>
      <c r="G1970">
        <f>'Data Entry'!P1971</f>
        <v>0</v>
      </c>
      <c r="H1970">
        <f>'Data Entry'!Q1971</f>
        <v>0</v>
      </c>
      <c r="I1970">
        <f>'Data Entry'!R1971</f>
        <v>0</v>
      </c>
      <c r="J1970">
        <f t="shared" si="341"/>
        <v>0</v>
      </c>
      <c r="K1970" s="1">
        <f>SUMIFS('I want to cry'!C$2:C$2000,'I want to cry'!$A$2:$A$2000,$B1970,'I want to cry'!$B$2:$B$2000,$C1970)</f>
        <v>0</v>
      </c>
      <c r="L1970" s="1">
        <f>SUMIFS('I want to cry'!D$2:D$2000,'I want to cry'!$A$2:$A$2000,$B1970,'I want to cry'!$B$2:$B$2000,$C1970)</f>
        <v>0</v>
      </c>
      <c r="M1970" s="1">
        <f>SUMIFS('I want to cry'!E$2:E$2000,'I want to cry'!$A$2:$A$2000,$B1970,'I want to cry'!$B$2:$B$2000,$C1970)</f>
        <v>0</v>
      </c>
      <c r="N1970" s="1">
        <f t="shared" si="342"/>
        <v>0</v>
      </c>
      <c r="O1970" s="1">
        <f t="shared" si="343"/>
        <v>0</v>
      </c>
      <c r="P1970" s="1">
        <f t="shared" si="344"/>
        <v>0</v>
      </c>
      <c r="Q1970" s="1">
        <f>SUMIF('I have a blue banner'!A$2:A$2000,D1970,'I have a blue banner'!L$2:L$2000)</f>
        <v>0</v>
      </c>
      <c r="R1970" s="1">
        <f>SUMIF('I have a blue banner'!A$2:A$2000,F1970,'I have a blue banner'!L$2:L$2000)</f>
        <v>0</v>
      </c>
      <c r="S1970" s="1">
        <f>SUMIF('I have a blue banner'!A$2:A$2000,I1970,'I have a blue banner'!L$2:L$2000)</f>
        <v>0</v>
      </c>
      <c r="T1970" s="1">
        <f>SUMIF('I wanna go biking'!A$2:A$1000,D1970,'I wanna go biking'!D$2:D$2000)</f>
        <v>0</v>
      </c>
      <c r="U1970" s="1">
        <f>SUMIF('I wanna go biking'!A$2:A$2000,F1970,'I wanna go biking'!D$2:D$2000)</f>
        <v>0</v>
      </c>
      <c r="V1970" s="1">
        <f>SUMIF('I wanna go biking'!A$2:A$2000,H1970,'I wanna go biking'!D$2:D$2000)</f>
        <v>0</v>
      </c>
      <c r="W1970">
        <f t="shared" si="345"/>
        <v>0</v>
      </c>
      <c r="X1970">
        <f t="shared" si="346"/>
        <v>0</v>
      </c>
      <c r="Y1970">
        <f t="shared" si="347"/>
        <v>0</v>
      </c>
      <c r="Z1970">
        <f t="shared" si="348"/>
        <v>0</v>
      </c>
      <c r="AA1970">
        <f t="shared" si="349"/>
        <v>0</v>
      </c>
      <c r="AB1970">
        <f t="shared" si="350"/>
        <v>0</v>
      </c>
      <c r="AC1970" s="25">
        <f t="shared" si="351"/>
        <v>0</v>
      </c>
    </row>
    <row r="1971" spans="1:29">
      <c r="A1971">
        <f>'Data Entry'!A1972</f>
        <v>0</v>
      </c>
      <c r="B1971">
        <f>'Data Entry'!B1972</f>
        <v>0</v>
      </c>
      <c r="C1971">
        <f>'Data Entry'!C1972</f>
        <v>0</v>
      </c>
      <c r="D1971">
        <f>'Data Entry'!M1972</f>
        <v>0</v>
      </c>
      <c r="E1971">
        <f>'Data Entry'!N1972</f>
        <v>0</v>
      </c>
      <c r="F1971">
        <f>'Data Entry'!O1972</f>
        <v>0</v>
      </c>
      <c r="G1971">
        <f>'Data Entry'!P1972</f>
        <v>0</v>
      </c>
      <c r="H1971">
        <f>'Data Entry'!Q1972</f>
        <v>0</v>
      </c>
      <c r="I1971">
        <f>'Data Entry'!R1972</f>
        <v>0</v>
      </c>
      <c r="J1971">
        <f t="shared" si="341"/>
        <v>0</v>
      </c>
      <c r="K1971" s="1">
        <f>SUMIFS('I want to cry'!C$2:C$2000,'I want to cry'!$A$2:$A$2000,$B1971,'I want to cry'!$B$2:$B$2000,$C1971)</f>
        <v>0</v>
      </c>
      <c r="L1971" s="1">
        <f>SUMIFS('I want to cry'!D$2:D$2000,'I want to cry'!$A$2:$A$2000,$B1971,'I want to cry'!$B$2:$B$2000,$C1971)</f>
        <v>0</v>
      </c>
      <c r="M1971" s="1">
        <f>SUMIFS('I want to cry'!E$2:E$2000,'I want to cry'!$A$2:$A$2000,$B1971,'I want to cry'!$B$2:$B$2000,$C1971)</f>
        <v>0</v>
      </c>
      <c r="N1971" s="1">
        <f t="shared" si="342"/>
        <v>0</v>
      </c>
      <c r="O1971" s="1">
        <f t="shared" si="343"/>
        <v>0</v>
      </c>
      <c r="P1971" s="1">
        <f t="shared" si="344"/>
        <v>0</v>
      </c>
      <c r="Q1971" s="1">
        <f>SUMIF('I have a blue banner'!A$2:A$2000,D1971,'I have a blue banner'!L$2:L$2000)</f>
        <v>0</v>
      </c>
      <c r="R1971" s="1">
        <f>SUMIF('I have a blue banner'!A$2:A$2000,F1971,'I have a blue banner'!L$2:L$2000)</f>
        <v>0</v>
      </c>
      <c r="S1971" s="1">
        <f>SUMIF('I have a blue banner'!A$2:A$2000,I1971,'I have a blue banner'!L$2:L$2000)</f>
        <v>0</v>
      </c>
      <c r="T1971" s="1">
        <f>SUMIF('I wanna go biking'!A$2:A$1000,D1971,'I wanna go biking'!D$2:D$2000)</f>
        <v>0</v>
      </c>
      <c r="U1971" s="1">
        <f>SUMIF('I wanna go biking'!A$2:A$2000,F1971,'I wanna go biking'!D$2:D$2000)</f>
        <v>0</v>
      </c>
      <c r="V1971" s="1">
        <f>SUMIF('I wanna go biking'!A$2:A$2000,H1971,'I wanna go biking'!D$2:D$2000)</f>
        <v>0</v>
      </c>
      <c r="W1971">
        <f t="shared" si="345"/>
        <v>0</v>
      </c>
      <c r="X1971">
        <f t="shared" si="346"/>
        <v>0</v>
      </c>
      <c r="Y1971">
        <f t="shared" si="347"/>
        <v>0</v>
      </c>
      <c r="Z1971">
        <f t="shared" si="348"/>
        <v>0</v>
      </c>
      <c r="AA1971">
        <f t="shared" si="349"/>
        <v>0</v>
      </c>
      <c r="AB1971">
        <f t="shared" si="350"/>
        <v>0</v>
      </c>
      <c r="AC1971" s="25">
        <f t="shared" si="351"/>
        <v>0</v>
      </c>
    </row>
    <row r="1972" spans="1:29">
      <c r="A1972">
        <f>'Data Entry'!A1973</f>
        <v>0</v>
      </c>
      <c r="B1972">
        <f>'Data Entry'!B1973</f>
        <v>0</v>
      </c>
      <c r="C1972">
        <f>'Data Entry'!C1973</f>
        <v>0</v>
      </c>
      <c r="D1972">
        <f>'Data Entry'!M1973</f>
        <v>0</v>
      </c>
      <c r="E1972">
        <f>'Data Entry'!N1973</f>
        <v>0</v>
      </c>
      <c r="F1972">
        <f>'Data Entry'!O1973</f>
        <v>0</v>
      </c>
      <c r="G1972">
        <f>'Data Entry'!P1973</f>
        <v>0</v>
      </c>
      <c r="H1972">
        <f>'Data Entry'!Q1973</f>
        <v>0</v>
      </c>
      <c r="I1972">
        <f>'Data Entry'!R1973</f>
        <v>0</v>
      </c>
      <c r="J1972">
        <f t="shared" si="341"/>
        <v>0</v>
      </c>
      <c r="K1972" s="1">
        <f>SUMIFS('I want to cry'!C$2:C$2000,'I want to cry'!$A$2:$A$2000,$B1972,'I want to cry'!$B$2:$B$2000,$C1972)</f>
        <v>0</v>
      </c>
      <c r="L1972" s="1">
        <f>SUMIFS('I want to cry'!D$2:D$2000,'I want to cry'!$A$2:$A$2000,$B1972,'I want to cry'!$B$2:$B$2000,$C1972)</f>
        <v>0</v>
      </c>
      <c r="M1972" s="1">
        <f>SUMIFS('I want to cry'!E$2:E$2000,'I want to cry'!$A$2:$A$2000,$B1972,'I want to cry'!$B$2:$B$2000,$C1972)</f>
        <v>0</v>
      </c>
      <c r="N1972" s="1">
        <f t="shared" si="342"/>
        <v>0</v>
      </c>
      <c r="O1972" s="1">
        <f t="shared" si="343"/>
        <v>0</v>
      </c>
      <c r="P1972" s="1">
        <f t="shared" si="344"/>
        <v>0</v>
      </c>
      <c r="Q1972" s="1">
        <f>SUMIF('I have a blue banner'!A$2:A$2000,D1972,'I have a blue banner'!L$2:L$2000)</f>
        <v>0</v>
      </c>
      <c r="R1972" s="1">
        <f>SUMIF('I have a blue banner'!A$2:A$2000,F1972,'I have a blue banner'!L$2:L$2000)</f>
        <v>0</v>
      </c>
      <c r="S1972" s="1">
        <f>SUMIF('I have a blue banner'!A$2:A$2000,I1972,'I have a blue banner'!L$2:L$2000)</f>
        <v>0</v>
      </c>
      <c r="T1972" s="1">
        <f>SUMIF('I wanna go biking'!A$2:A$1000,D1972,'I wanna go biking'!D$2:D$2000)</f>
        <v>0</v>
      </c>
      <c r="U1972" s="1">
        <f>SUMIF('I wanna go biking'!A$2:A$2000,F1972,'I wanna go biking'!D$2:D$2000)</f>
        <v>0</v>
      </c>
      <c r="V1972" s="1">
        <f>SUMIF('I wanna go biking'!A$2:A$2000,H1972,'I wanna go biking'!D$2:D$2000)</f>
        <v>0</v>
      </c>
      <c r="W1972">
        <f t="shared" si="345"/>
        <v>0</v>
      </c>
      <c r="X1972">
        <f t="shared" si="346"/>
        <v>0</v>
      </c>
      <c r="Y1972">
        <f t="shared" si="347"/>
        <v>0</v>
      </c>
      <c r="Z1972">
        <f t="shared" si="348"/>
        <v>0</v>
      </c>
      <c r="AA1972">
        <f t="shared" si="349"/>
        <v>0</v>
      </c>
      <c r="AB1972">
        <f t="shared" si="350"/>
        <v>0</v>
      </c>
      <c r="AC1972" s="25">
        <f t="shared" si="351"/>
        <v>0</v>
      </c>
    </row>
    <row r="1973" spans="1:29">
      <c r="A1973">
        <f>'Data Entry'!A1974</f>
        <v>0</v>
      </c>
      <c r="B1973">
        <f>'Data Entry'!B1974</f>
        <v>0</v>
      </c>
      <c r="C1973">
        <f>'Data Entry'!C1974</f>
        <v>0</v>
      </c>
      <c r="D1973">
        <f>'Data Entry'!M1974</f>
        <v>0</v>
      </c>
      <c r="E1973">
        <f>'Data Entry'!N1974</f>
        <v>0</v>
      </c>
      <c r="F1973">
        <f>'Data Entry'!O1974</f>
        <v>0</v>
      </c>
      <c r="G1973">
        <f>'Data Entry'!P1974</f>
        <v>0</v>
      </c>
      <c r="H1973">
        <f>'Data Entry'!Q1974</f>
        <v>0</v>
      </c>
      <c r="I1973">
        <f>'Data Entry'!R1974</f>
        <v>0</v>
      </c>
      <c r="J1973">
        <f t="shared" si="341"/>
        <v>0</v>
      </c>
      <c r="K1973" s="1">
        <f>SUMIFS('I want to cry'!C$2:C$2000,'I want to cry'!$A$2:$A$2000,$B1973,'I want to cry'!$B$2:$B$2000,$C1973)</f>
        <v>0</v>
      </c>
      <c r="L1973" s="1">
        <f>SUMIFS('I want to cry'!D$2:D$2000,'I want to cry'!$A$2:$A$2000,$B1973,'I want to cry'!$B$2:$B$2000,$C1973)</f>
        <v>0</v>
      </c>
      <c r="M1973" s="1">
        <f>SUMIFS('I want to cry'!E$2:E$2000,'I want to cry'!$A$2:$A$2000,$B1973,'I want to cry'!$B$2:$B$2000,$C1973)</f>
        <v>0</v>
      </c>
      <c r="N1973" s="1">
        <f t="shared" si="342"/>
        <v>0</v>
      </c>
      <c r="O1973" s="1">
        <f t="shared" si="343"/>
        <v>0</v>
      </c>
      <c r="P1973" s="1">
        <f t="shared" si="344"/>
        <v>0</v>
      </c>
      <c r="Q1973" s="1">
        <f>SUMIF('I have a blue banner'!A$2:A$2000,D1973,'I have a blue banner'!L$2:L$2000)</f>
        <v>0</v>
      </c>
      <c r="R1973" s="1">
        <f>SUMIF('I have a blue banner'!A$2:A$2000,F1973,'I have a blue banner'!L$2:L$2000)</f>
        <v>0</v>
      </c>
      <c r="S1973" s="1">
        <f>SUMIF('I have a blue banner'!A$2:A$2000,I1973,'I have a blue banner'!L$2:L$2000)</f>
        <v>0</v>
      </c>
      <c r="T1973" s="1">
        <f>SUMIF('I wanna go biking'!A$2:A$1000,D1973,'I wanna go biking'!D$2:D$2000)</f>
        <v>0</v>
      </c>
      <c r="U1973" s="1">
        <f>SUMIF('I wanna go biking'!A$2:A$2000,F1973,'I wanna go biking'!D$2:D$2000)</f>
        <v>0</v>
      </c>
      <c r="V1973" s="1">
        <f>SUMIF('I wanna go biking'!A$2:A$2000,H1973,'I wanna go biking'!D$2:D$2000)</f>
        <v>0</v>
      </c>
      <c r="W1973">
        <f t="shared" si="345"/>
        <v>0</v>
      </c>
      <c r="X1973">
        <f t="shared" si="346"/>
        <v>0</v>
      </c>
      <c r="Y1973">
        <f t="shared" si="347"/>
        <v>0</v>
      </c>
      <c r="Z1973">
        <f t="shared" si="348"/>
        <v>0</v>
      </c>
      <c r="AA1973">
        <f t="shared" si="349"/>
        <v>0</v>
      </c>
      <c r="AB1973">
        <f t="shared" si="350"/>
        <v>0</v>
      </c>
      <c r="AC1973" s="25">
        <f t="shared" si="351"/>
        <v>0</v>
      </c>
    </row>
    <row r="1974" spans="1:29">
      <c r="A1974">
        <f>'Data Entry'!A1975</f>
        <v>0</v>
      </c>
      <c r="B1974">
        <f>'Data Entry'!B1975</f>
        <v>0</v>
      </c>
      <c r="C1974">
        <f>'Data Entry'!C1975</f>
        <v>0</v>
      </c>
      <c r="D1974">
        <f>'Data Entry'!M1975</f>
        <v>0</v>
      </c>
      <c r="E1974">
        <f>'Data Entry'!N1975</f>
        <v>0</v>
      </c>
      <c r="F1974">
        <f>'Data Entry'!O1975</f>
        <v>0</v>
      </c>
      <c r="G1974">
        <f>'Data Entry'!P1975</f>
        <v>0</v>
      </c>
      <c r="H1974">
        <f>'Data Entry'!Q1975</f>
        <v>0</v>
      </c>
      <c r="I1974">
        <f>'Data Entry'!R1975</f>
        <v>0</v>
      </c>
      <c r="J1974">
        <f t="shared" si="341"/>
        <v>0</v>
      </c>
      <c r="K1974" s="1">
        <f>SUMIFS('I want to cry'!C$2:C$2000,'I want to cry'!$A$2:$A$2000,$B1974,'I want to cry'!$B$2:$B$2000,$C1974)</f>
        <v>0</v>
      </c>
      <c r="L1974" s="1">
        <f>SUMIFS('I want to cry'!D$2:D$2000,'I want to cry'!$A$2:$A$2000,$B1974,'I want to cry'!$B$2:$B$2000,$C1974)</f>
        <v>0</v>
      </c>
      <c r="M1974" s="1">
        <f>SUMIFS('I want to cry'!E$2:E$2000,'I want to cry'!$A$2:$A$2000,$B1974,'I want to cry'!$B$2:$B$2000,$C1974)</f>
        <v>0</v>
      </c>
      <c r="N1974" s="1">
        <f t="shared" si="342"/>
        <v>0</v>
      </c>
      <c r="O1974" s="1">
        <f t="shared" si="343"/>
        <v>0</v>
      </c>
      <c r="P1974" s="1">
        <f t="shared" si="344"/>
        <v>0</v>
      </c>
      <c r="Q1974" s="1">
        <f>SUMIF('I have a blue banner'!A$2:A$2000,D1974,'I have a blue banner'!L$2:L$2000)</f>
        <v>0</v>
      </c>
      <c r="R1974" s="1">
        <f>SUMIF('I have a blue banner'!A$2:A$2000,F1974,'I have a blue banner'!L$2:L$2000)</f>
        <v>0</v>
      </c>
      <c r="S1974" s="1">
        <f>SUMIF('I have a blue banner'!A$2:A$2000,I1974,'I have a blue banner'!L$2:L$2000)</f>
        <v>0</v>
      </c>
      <c r="T1974" s="1">
        <f>SUMIF('I wanna go biking'!A$2:A$1000,D1974,'I wanna go biking'!D$2:D$2000)</f>
        <v>0</v>
      </c>
      <c r="U1974" s="1">
        <f>SUMIF('I wanna go biking'!A$2:A$2000,F1974,'I wanna go biking'!D$2:D$2000)</f>
        <v>0</v>
      </c>
      <c r="V1974" s="1">
        <f>SUMIF('I wanna go biking'!A$2:A$2000,H1974,'I wanna go biking'!D$2:D$2000)</f>
        <v>0</v>
      </c>
      <c r="W1974">
        <f t="shared" si="345"/>
        <v>0</v>
      </c>
      <c r="X1974">
        <f t="shared" si="346"/>
        <v>0</v>
      </c>
      <c r="Y1974">
        <f t="shared" si="347"/>
        <v>0</v>
      </c>
      <c r="Z1974">
        <f t="shared" si="348"/>
        <v>0</v>
      </c>
      <c r="AA1974">
        <f t="shared" si="349"/>
        <v>0</v>
      </c>
      <c r="AB1974">
        <f t="shared" si="350"/>
        <v>0</v>
      </c>
      <c r="AC1974" s="25">
        <f t="shared" si="351"/>
        <v>0</v>
      </c>
    </row>
    <row r="1975" spans="1:29">
      <c r="A1975">
        <f>'Data Entry'!A1976</f>
        <v>0</v>
      </c>
      <c r="B1975">
        <f>'Data Entry'!B1976</f>
        <v>0</v>
      </c>
      <c r="C1975">
        <f>'Data Entry'!C1976</f>
        <v>0</v>
      </c>
      <c r="D1975">
        <f>'Data Entry'!M1976</f>
        <v>0</v>
      </c>
      <c r="E1975">
        <f>'Data Entry'!N1976</f>
        <v>0</v>
      </c>
      <c r="F1975">
        <f>'Data Entry'!O1976</f>
        <v>0</v>
      </c>
      <c r="G1975">
        <f>'Data Entry'!P1976</f>
        <v>0</v>
      </c>
      <c r="H1975">
        <f>'Data Entry'!Q1976</f>
        <v>0</v>
      </c>
      <c r="I1975">
        <f>'Data Entry'!R1976</f>
        <v>0</v>
      </c>
      <c r="J1975">
        <f t="shared" si="341"/>
        <v>0</v>
      </c>
      <c r="K1975" s="1">
        <f>SUMIFS('I want to cry'!C$2:C$2000,'I want to cry'!$A$2:$A$2000,$B1975,'I want to cry'!$B$2:$B$2000,$C1975)</f>
        <v>0</v>
      </c>
      <c r="L1975" s="1">
        <f>SUMIFS('I want to cry'!D$2:D$2000,'I want to cry'!$A$2:$A$2000,$B1975,'I want to cry'!$B$2:$B$2000,$C1975)</f>
        <v>0</v>
      </c>
      <c r="M1975" s="1">
        <f>SUMIFS('I want to cry'!E$2:E$2000,'I want to cry'!$A$2:$A$2000,$B1975,'I want to cry'!$B$2:$B$2000,$C1975)</f>
        <v>0</v>
      </c>
      <c r="N1975" s="1">
        <f t="shared" si="342"/>
        <v>0</v>
      </c>
      <c r="O1975" s="1">
        <f t="shared" si="343"/>
        <v>0</v>
      </c>
      <c r="P1975" s="1">
        <f t="shared" si="344"/>
        <v>0</v>
      </c>
      <c r="Q1975" s="1">
        <f>SUMIF('I have a blue banner'!A$2:A$2000,D1975,'I have a blue banner'!L$2:L$2000)</f>
        <v>0</v>
      </c>
      <c r="R1975" s="1">
        <f>SUMIF('I have a blue banner'!A$2:A$2000,F1975,'I have a blue banner'!L$2:L$2000)</f>
        <v>0</v>
      </c>
      <c r="S1975" s="1">
        <f>SUMIF('I have a blue banner'!A$2:A$2000,I1975,'I have a blue banner'!L$2:L$2000)</f>
        <v>0</v>
      </c>
      <c r="T1975" s="1">
        <f>SUMIF('I wanna go biking'!A$2:A$1000,D1975,'I wanna go biking'!D$2:D$2000)</f>
        <v>0</v>
      </c>
      <c r="U1975" s="1">
        <f>SUMIF('I wanna go biking'!A$2:A$2000,F1975,'I wanna go biking'!D$2:D$2000)</f>
        <v>0</v>
      </c>
      <c r="V1975" s="1">
        <f>SUMIF('I wanna go biking'!A$2:A$2000,H1975,'I wanna go biking'!D$2:D$2000)</f>
        <v>0</v>
      </c>
      <c r="W1975">
        <f t="shared" si="345"/>
        <v>0</v>
      </c>
      <c r="X1975">
        <f t="shared" si="346"/>
        <v>0</v>
      </c>
      <c r="Y1975">
        <f t="shared" si="347"/>
        <v>0</v>
      </c>
      <c r="Z1975">
        <f t="shared" si="348"/>
        <v>0</v>
      </c>
      <c r="AA1975">
        <f t="shared" si="349"/>
        <v>0</v>
      </c>
      <c r="AB1975">
        <f t="shared" si="350"/>
        <v>0</v>
      </c>
      <c r="AC1975" s="25">
        <f t="shared" si="351"/>
        <v>0</v>
      </c>
    </row>
    <row r="1976" spans="1:29">
      <c r="A1976">
        <f>'Data Entry'!A1977</f>
        <v>0</v>
      </c>
      <c r="B1976">
        <f>'Data Entry'!B1977</f>
        <v>0</v>
      </c>
      <c r="C1976">
        <f>'Data Entry'!C1977</f>
        <v>0</v>
      </c>
      <c r="D1976">
        <f>'Data Entry'!M1977</f>
        <v>0</v>
      </c>
      <c r="E1976">
        <f>'Data Entry'!N1977</f>
        <v>0</v>
      </c>
      <c r="F1976">
        <f>'Data Entry'!O1977</f>
        <v>0</v>
      </c>
      <c r="G1976">
        <f>'Data Entry'!P1977</f>
        <v>0</v>
      </c>
      <c r="H1976">
        <f>'Data Entry'!Q1977</f>
        <v>0</v>
      </c>
      <c r="I1976">
        <f>'Data Entry'!R1977</f>
        <v>0</v>
      </c>
      <c r="J1976">
        <f t="shared" si="341"/>
        <v>0</v>
      </c>
      <c r="K1976" s="1">
        <f>SUMIFS('I want to cry'!C$2:C$2000,'I want to cry'!$A$2:$A$2000,$B1976,'I want to cry'!$B$2:$B$2000,$C1976)</f>
        <v>0</v>
      </c>
      <c r="L1976" s="1">
        <f>SUMIFS('I want to cry'!D$2:D$2000,'I want to cry'!$A$2:$A$2000,$B1976,'I want to cry'!$B$2:$B$2000,$C1976)</f>
        <v>0</v>
      </c>
      <c r="M1976" s="1">
        <f>SUMIFS('I want to cry'!E$2:E$2000,'I want to cry'!$A$2:$A$2000,$B1976,'I want to cry'!$B$2:$B$2000,$C1976)</f>
        <v>0</v>
      </c>
      <c r="N1976" s="1">
        <f t="shared" si="342"/>
        <v>0</v>
      </c>
      <c r="O1976" s="1">
        <f t="shared" si="343"/>
        <v>0</v>
      </c>
      <c r="P1976" s="1">
        <f t="shared" si="344"/>
        <v>0</v>
      </c>
      <c r="Q1976" s="1">
        <f>SUMIF('I have a blue banner'!A$2:A$2000,D1976,'I have a blue banner'!L$2:L$2000)</f>
        <v>0</v>
      </c>
      <c r="R1976" s="1">
        <f>SUMIF('I have a blue banner'!A$2:A$2000,F1976,'I have a blue banner'!L$2:L$2000)</f>
        <v>0</v>
      </c>
      <c r="S1976" s="1">
        <f>SUMIF('I have a blue banner'!A$2:A$2000,I1976,'I have a blue banner'!L$2:L$2000)</f>
        <v>0</v>
      </c>
      <c r="T1976" s="1">
        <f>SUMIF('I wanna go biking'!A$2:A$1000,D1976,'I wanna go biking'!D$2:D$2000)</f>
        <v>0</v>
      </c>
      <c r="U1976" s="1">
        <f>SUMIF('I wanna go biking'!A$2:A$2000,F1976,'I wanna go biking'!D$2:D$2000)</f>
        <v>0</v>
      </c>
      <c r="V1976" s="1">
        <f>SUMIF('I wanna go biking'!A$2:A$2000,H1976,'I wanna go biking'!D$2:D$2000)</f>
        <v>0</v>
      </c>
      <c r="W1976">
        <f t="shared" si="345"/>
        <v>0</v>
      </c>
      <c r="X1976">
        <f t="shared" si="346"/>
        <v>0</v>
      </c>
      <c r="Y1976">
        <f t="shared" si="347"/>
        <v>0</v>
      </c>
      <c r="Z1976">
        <f t="shared" si="348"/>
        <v>0</v>
      </c>
      <c r="AA1976">
        <f t="shared" si="349"/>
        <v>0</v>
      </c>
      <c r="AB1976">
        <f t="shared" si="350"/>
        <v>0</v>
      </c>
      <c r="AC1976" s="25">
        <f t="shared" si="351"/>
        <v>0</v>
      </c>
    </row>
    <row r="1977" spans="1:29">
      <c r="A1977">
        <f>'Data Entry'!A1978</f>
        <v>0</v>
      </c>
      <c r="B1977">
        <f>'Data Entry'!B1978</f>
        <v>0</v>
      </c>
      <c r="C1977">
        <f>'Data Entry'!C1978</f>
        <v>0</v>
      </c>
      <c r="D1977">
        <f>'Data Entry'!M1978</f>
        <v>0</v>
      </c>
      <c r="E1977">
        <f>'Data Entry'!N1978</f>
        <v>0</v>
      </c>
      <c r="F1977">
        <f>'Data Entry'!O1978</f>
        <v>0</v>
      </c>
      <c r="G1977">
        <f>'Data Entry'!P1978</f>
        <v>0</v>
      </c>
      <c r="H1977">
        <f>'Data Entry'!Q1978</f>
        <v>0</v>
      </c>
      <c r="I1977">
        <f>'Data Entry'!R1978</f>
        <v>0</v>
      </c>
      <c r="J1977">
        <f t="shared" si="341"/>
        <v>0</v>
      </c>
      <c r="K1977" s="1">
        <f>SUMIFS('I want to cry'!C$2:C$2000,'I want to cry'!$A$2:$A$2000,$B1977,'I want to cry'!$B$2:$B$2000,$C1977)</f>
        <v>0</v>
      </c>
      <c r="L1977" s="1">
        <f>SUMIFS('I want to cry'!D$2:D$2000,'I want to cry'!$A$2:$A$2000,$B1977,'I want to cry'!$B$2:$B$2000,$C1977)</f>
        <v>0</v>
      </c>
      <c r="M1977" s="1">
        <f>SUMIFS('I want to cry'!E$2:E$2000,'I want to cry'!$A$2:$A$2000,$B1977,'I want to cry'!$B$2:$B$2000,$C1977)</f>
        <v>0</v>
      </c>
      <c r="N1977" s="1">
        <f t="shared" si="342"/>
        <v>0</v>
      </c>
      <c r="O1977" s="1">
        <f t="shared" si="343"/>
        <v>0</v>
      </c>
      <c r="P1977" s="1">
        <f t="shared" si="344"/>
        <v>0</v>
      </c>
      <c r="Q1977" s="1">
        <f>SUMIF('I have a blue banner'!A$2:A$2000,D1977,'I have a blue banner'!L$2:L$2000)</f>
        <v>0</v>
      </c>
      <c r="R1977" s="1">
        <f>SUMIF('I have a blue banner'!A$2:A$2000,F1977,'I have a blue banner'!L$2:L$2000)</f>
        <v>0</v>
      </c>
      <c r="S1977" s="1">
        <f>SUMIF('I have a blue banner'!A$2:A$2000,I1977,'I have a blue banner'!L$2:L$2000)</f>
        <v>0</v>
      </c>
      <c r="T1977" s="1">
        <f>SUMIF('I wanna go biking'!A$2:A$1000,D1977,'I wanna go biking'!D$2:D$2000)</f>
        <v>0</v>
      </c>
      <c r="U1977" s="1">
        <f>SUMIF('I wanna go biking'!A$2:A$2000,F1977,'I wanna go biking'!D$2:D$2000)</f>
        <v>0</v>
      </c>
      <c r="V1977" s="1">
        <f>SUMIF('I wanna go biking'!A$2:A$2000,H1977,'I wanna go biking'!D$2:D$2000)</f>
        <v>0</v>
      </c>
      <c r="W1977">
        <f t="shared" si="345"/>
        <v>0</v>
      </c>
      <c r="X1977">
        <f t="shared" si="346"/>
        <v>0</v>
      </c>
      <c r="Y1977">
        <f t="shared" si="347"/>
        <v>0</v>
      </c>
      <c r="Z1977">
        <f t="shared" si="348"/>
        <v>0</v>
      </c>
      <c r="AA1977">
        <f t="shared" si="349"/>
        <v>0</v>
      </c>
      <c r="AB1977">
        <f t="shared" si="350"/>
        <v>0</v>
      </c>
      <c r="AC1977" s="25">
        <f t="shared" si="351"/>
        <v>0</v>
      </c>
    </row>
    <row r="1978" spans="1:29">
      <c r="A1978">
        <f>'Data Entry'!A1979</f>
        <v>0</v>
      </c>
      <c r="B1978">
        <f>'Data Entry'!B1979</f>
        <v>0</v>
      </c>
      <c r="C1978">
        <f>'Data Entry'!C1979</f>
        <v>0</v>
      </c>
      <c r="D1978">
        <f>'Data Entry'!M1979</f>
        <v>0</v>
      </c>
      <c r="E1978">
        <f>'Data Entry'!N1979</f>
        <v>0</v>
      </c>
      <c r="F1978">
        <f>'Data Entry'!O1979</f>
        <v>0</v>
      </c>
      <c r="G1978">
        <f>'Data Entry'!P1979</f>
        <v>0</v>
      </c>
      <c r="H1978">
        <f>'Data Entry'!Q1979</f>
        <v>0</v>
      </c>
      <c r="I1978">
        <f>'Data Entry'!R1979</f>
        <v>0</v>
      </c>
      <c r="J1978">
        <f t="shared" si="341"/>
        <v>0</v>
      </c>
      <c r="K1978" s="1">
        <f>SUMIFS('I want to cry'!C$2:C$2000,'I want to cry'!$A$2:$A$2000,$B1978,'I want to cry'!$B$2:$B$2000,$C1978)</f>
        <v>0</v>
      </c>
      <c r="L1978" s="1">
        <f>SUMIFS('I want to cry'!D$2:D$2000,'I want to cry'!$A$2:$A$2000,$B1978,'I want to cry'!$B$2:$B$2000,$C1978)</f>
        <v>0</v>
      </c>
      <c r="M1978" s="1">
        <f>SUMIFS('I want to cry'!E$2:E$2000,'I want to cry'!$A$2:$A$2000,$B1978,'I want to cry'!$B$2:$B$2000,$C1978)</f>
        <v>0</v>
      </c>
      <c r="N1978" s="1">
        <f t="shared" si="342"/>
        <v>0</v>
      </c>
      <c r="O1978" s="1">
        <f t="shared" si="343"/>
        <v>0</v>
      </c>
      <c r="P1978" s="1">
        <f t="shared" si="344"/>
        <v>0</v>
      </c>
      <c r="Q1978" s="1">
        <f>SUMIF('I have a blue banner'!A$2:A$2000,D1978,'I have a blue banner'!L$2:L$2000)</f>
        <v>0</v>
      </c>
      <c r="R1978" s="1">
        <f>SUMIF('I have a blue banner'!A$2:A$2000,F1978,'I have a blue banner'!L$2:L$2000)</f>
        <v>0</v>
      </c>
      <c r="S1978" s="1">
        <f>SUMIF('I have a blue banner'!A$2:A$2000,I1978,'I have a blue banner'!L$2:L$2000)</f>
        <v>0</v>
      </c>
      <c r="T1978" s="1">
        <f>SUMIF('I wanna go biking'!A$2:A$1000,D1978,'I wanna go biking'!D$2:D$2000)</f>
        <v>0</v>
      </c>
      <c r="U1978" s="1">
        <f>SUMIF('I wanna go biking'!A$2:A$2000,F1978,'I wanna go biking'!D$2:D$2000)</f>
        <v>0</v>
      </c>
      <c r="V1978" s="1">
        <f>SUMIF('I wanna go biking'!A$2:A$2000,H1978,'I wanna go biking'!D$2:D$2000)</f>
        <v>0</v>
      </c>
      <c r="W1978">
        <f t="shared" si="345"/>
        <v>0</v>
      </c>
      <c r="X1978">
        <f t="shared" si="346"/>
        <v>0</v>
      </c>
      <c r="Y1978">
        <f t="shared" si="347"/>
        <v>0</v>
      </c>
      <c r="Z1978">
        <f t="shared" si="348"/>
        <v>0</v>
      </c>
      <c r="AA1978">
        <f t="shared" si="349"/>
        <v>0</v>
      </c>
      <c r="AB1978">
        <f t="shared" si="350"/>
        <v>0</v>
      </c>
      <c r="AC1978" s="25">
        <f t="shared" si="351"/>
        <v>0</v>
      </c>
    </row>
    <row r="1979" spans="1:29">
      <c r="A1979">
        <f>'Data Entry'!A1980</f>
        <v>0</v>
      </c>
      <c r="B1979">
        <f>'Data Entry'!B1980</f>
        <v>0</v>
      </c>
      <c r="C1979">
        <f>'Data Entry'!C1980</f>
        <v>0</v>
      </c>
      <c r="D1979">
        <f>'Data Entry'!M1980</f>
        <v>0</v>
      </c>
      <c r="E1979">
        <f>'Data Entry'!N1980</f>
        <v>0</v>
      </c>
      <c r="F1979">
        <f>'Data Entry'!O1980</f>
        <v>0</v>
      </c>
      <c r="G1979">
        <f>'Data Entry'!P1980</f>
        <v>0</v>
      </c>
      <c r="H1979">
        <f>'Data Entry'!Q1980</f>
        <v>0</v>
      </c>
      <c r="I1979">
        <f>'Data Entry'!R1980</f>
        <v>0</v>
      </c>
      <c r="J1979">
        <f t="shared" si="341"/>
        <v>0</v>
      </c>
      <c r="K1979" s="1">
        <f>SUMIFS('I want to cry'!C$2:C$2000,'I want to cry'!$A$2:$A$2000,$B1979,'I want to cry'!$B$2:$B$2000,$C1979)</f>
        <v>0</v>
      </c>
      <c r="L1979" s="1">
        <f>SUMIFS('I want to cry'!D$2:D$2000,'I want to cry'!$A$2:$A$2000,$B1979,'I want to cry'!$B$2:$B$2000,$C1979)</f>
        <v>0</v>
      </c>
      <c r="M1979" s="1">
        <f>SUMIFS('I want to cry'!E$2:E$2000,'I want to cry'!$A$2:$A$2000,$B1979,'I want to cry'!$B$2:$B$2000,$C1979)</f>
        <v>0</v>
      </c>
      <c r="N1979" s="1">
        <f t="shared" si="342"/>
        <v>0</v>
      </c>
      <c r="O1979" s="1">
        <f t="shared" si="343"/>
        <v>0</v>
      </c>
      <c r="P1979" s="1">
        <f t="shared" si="344"/>
        <v>0</v>
      </c>
      <c r="Q1979" s="1">
        <f>SUMIF('I have a blue banner'!A$2:A$2000,D1979,'I have a blue banner'!L$2:L$2000)</f>
        <v>0</v>
      </c>
      <c r="R1979" s="1">
        <f>SUMIF('I have a blue banner'!A$2:A$2000,F1979,'I have a blue banner'!L$2:L$2000)</f>
        <v>0</v>
      </c>
      <c r="S1979" s="1">
        <f>SUMIF('I have a blue banner'!A$2:A$2000,I1979,'I have a blue banner'!L$2:L$2000)</f>
        <v>0</v>
      </c>
      <c r="T1979" s="1">
        <f>SUMIF('I wanna go biking'!A$2:A$1000,D1979,'I wanna go biking'!D$2:D$2000)</f>
        <v>0</v>
      </c>
      <c r="U1979" s="1">
        <f>SUMIF('I wanna go biking'!A$2:A$2000,F1979,'I wanna go biking'!D$2:D$2000)</f>
        <v>0</v>
      </c>
      <c r="V1979" s="1">
        <f>SUMIF('I wanna go biking'!A$2:A$2000,H1979,'I wanna go biking'!D$2:D$2000)</f>
        <v>0</v>
      </c>
      <c r="W1979">
        <f t="shared" si="345"/>
        <v>0</v>
      </c>
      <c r="X1979">
        <f t="shared" si="346"/>
        <v>0</v>
      </c>
      <c r="Y1979">
        <f t="shared" si="347"/>
        <v>0</v>
      </c>
      <c r="Z1979">
        <f t="shared" si="348"/>
        <v>0</v>
      </c>
      <c r="AA1979">
        <f t="shared" si="349"/>
        <v>0</v>
      </c>
      <c r="AB1979">
        <f t="shared" si="350"/>
        <v>0</v>
      </c>
      <c r="AC1979" s="25">
        <f t="shared" si="351"/>
        <v>0</v>
      </c>
    </row>
    <row r="1980" spans="1:29">
      <c r="A1980">
        <f>'Data Entry'!A1981</f>
        <v>0</v>
      </c>
      <c r="B1980">
        <f>'Data Entry'!B1981</f>
        <v>0</v>
      </c>
      <c r="C1980">
        <f>'Data Entry'!C1981</f>
        <v>0</v>
      </c>
      <c r="D1980">
        <f>'Data Entry'!M1981</f>
        <v>0</v>
      </c>
      <c r="E1980">
        <f>'Data Entry'!N1981</f>
        <v>0</v>
      </c>
      <c r="F1980">
        <f>'Data Entry'!O1981</f>
        <v>0</v>
      </c>
      <c r="G1980">
        <f>'Data Entry'!P1981</f>
        <v>0</v>
      </c>
      <c r="H1980">
        <f>'Data Entry'!Q1981</f>
        <v>0</v>
      </c>
      <c r="I1980">
        <f>'Data Entry'!R1981</f>
        <v>0</v>
      </c>
      <c r="J1980">
        <f t="shared" si="341"/>
        <v>0</v>
      </c>
      <c r="K1980" s="1">
        <f>SUMIFS('I want to cry'!C$2:C$2000,'I want to cry'!$A$2:$A$2000,$B1980,'I want to cry'!$B$2:$B$2000,$C1980)</f>
        <v>0</v>
      </c>
      <c r="L1980" s="1">
        <f>SUMIFS('I want to cry'!D$2:D$2000,'I want to cry'!$A$2:$A$2000,$B1980,'I want to cry'!$B$2:$B$2000,$C1980)</f>
        <v>0</v>
      </c>
      <c r="M1980" s="1">
        <f>SUMIFS('I want to cry'!E$2:E$2000,'I want to cry'!$A$2:$A$2000,$B1980,'I want to cry'!$B$2:$B$2000,$C1980)</f>
        <v>0</v>
      </c>
      <c r="N1980" s="1">
        <f t="shared" si="342"/>
        <v>0</v>
      </c>
      <c r="O1980" s="1">
        <f t="shared" si="343"/>
        <v>0</v>
      </c>
      <c r="P1980" s="1">
        <f t="shared" si="344"/>
        <v>0</v>
      </c>
      <c r="Q1980" s="1">
        <f>SUMIF('I have a blue banner'!A$2:A$2000,D1980,'I have a blue banner'!L$2:L$2000)</f>
        <v>0</v>
      </c>
      <c r="R1980" s="1">
        <f>SUMIF('I have a blue banner'!A$2:A$2000,F1980,'I have a blue banner'!L$2:L$2000)</f>
        <v>0</v>
      </c>
      <c r="S1980" s="1">
        <f>SUMIF('I have a blue banner'!A$2:A$2000,I1980,'I have a blue banner'!L$2:L$2000)</f>
        <v>0</v>
      </c>
      <c r="T1980" s="1">
        <f>SUMIF('I wanna go biking'!A$2:A$1000,D1980,'I wanna go biking'!D$2:D$2000)</f>
        <v>0</v>
      </c>
      <c r="U1980" s="1">
        <f>SUMIF('I wanna go biking'!A$2:A$2000,F1980,'I wanna go biking'!D$2:D$2000)</f>
        <v>0</v>
      </c>
      <c r="V1980" s="1">
        <f>SUMIF('I wanna go biking'!A$2:A$2000,H1980,'I wanna go biking'!D$2:D$2000)</f>
        <v>0</v>
      </c>
      <c r="W1980">
        <f t="shared" si="345"/>
        <v>0</v>
      </c>
      <c r="X1980">
        <f t="shared" si="346"/>
        <v>0</v>
      </c>
      <c r="Y1980">
        <f t="shared" si="347"/>
        <v>0</v>
      </c>
      <c r="Z1980">
        <f t="shared" si="348"/>
        <v>0</v>
      </c>
      <c r="AA1980">
        <f t="shared" si="349"/>
        <v>0</v>
      </c>
      <c r="AB1980">
        <f t="shared" si="350"/>
        <v>0</v>
      </c>
      <c r="AC1980" s="25">
        <f t="shared" si="351"/>
        <v>0</v>
      </c>
    </row>
    <row r="1981" spans="1:29">
      <c r="A1981">
        <f>'Data Entry'!A1982</f>
        <v>0</v>
      </c>
      <c r="B1981">
        <f>'Data Entry'!B1982</f>
        <v>0</v>
      </c>
      <c r="C1981">
        <f>'Data Entry'!C1982</f>
        <v>0</v>
      </c>
      <c r="D1981">
        <f>'Data Entry'!M1982</f>
        <v>0</v>
      </c>
      <c r="E1981">
        <f>'Data Entry'!N1982</f>
        <v>0</v>
      </c>
      <c r="F1981">
        <f>'Data Entry'!O1982</f>
        <v>0</v>
      </c>
      <c r="G1981">
        <f>'Data Entry'!P1982</f>
        <v>0</v>
      </c>
      <c r="H1981">
        <f>'Data Entry'!Q1982</f>
        <v>0</v>
      </c>
      <c r="I1981">
        <f>'Data Entry'!R1982</f>
        <v>0</v>
      </c>
      <c r="J1981">
        <f t="shared" si="341"/>
        <v>0</v>
      </c>
      <c r="K1981" s="1">
        <f>SUMIFS('I want to cry'!C$2:C$2000,'I want to cry'!$A$2:$A$2000,$B1981,'I want to cry'!$B$2:$B$2000,$C1981)</f>
        <v>0</v>
      </c>
      <c r="L1981" s="1">
        <f>SUMIFS('I want to cry'!D$2:D$2000,'I want to cry'!$A$2:$A$2000,$B1981,'I want to cry'!$B$2:$B$2000,$C1981)</f>
        <v>0</v>
      </c>
      <c r="M1981" s="1">
        <f>SUMIFS('I want to cry'!E$2:E$2000,'I want to cry'!$A$2:$A$2000,$B1981,'I want to cry'!$B$2:$B$2000,$C1981)</f>
        <v>0</v>
      </c>
      <c r="N1981" s="1">
        <f t="shared" si="342"/>
        <v>0</v>
      </c>
      <c r="O1981" s="1">
        <f t="shared" si="343"/>
        <v>0</v>
      </c>
      <c r="P1981" s="1">
        <f t="shared" si="344"/>
        <v>0</v>
      </c>
      <c r="Q1981" s="1">
        <f>SUMIF('I have a blue banner'!A$2:A$2000,D1981,'I have a blue banner'!L$2:L$2000)</f>
        <v>0</v>
      </c>
      <c r="R1981" s="1">
        <f>SUMIF('I have a blue banner'!A$2:A$2000,F1981,'I have a blue banner'!L$2:L$2000)</f>
        <v>0</v>
      </c>
      <c r="S1981" s="1">
        <f>SUMIF('I have a blue banner'!A$2:A$2000,I1981,'I have a blue banner'!L$2:L$2000)</f>
        <v>0</v>
      </c>
      <c r="T1981" s="1">
        <f>SUMIF('I wanna go biking'!A$2:A$1000,D1981,'I wanna go biking'!D$2:D$2000)</f>
        <v>0</v>
      </c>
      <c r="U1981" s="1">
        <f>SUMIF('I wanna go biking'!A$2:A$2000,F1981,'I wanna go biking'!D$2:D$2000)</f>
        <v>0</v>
      </c>
      <c r="V1981" s="1">
        <f>SUMIF('I wanna go biking'!A$2:A$2000,H1981,'I wanna go biking'!D$2:D$2000)</f>
        <v>0</v>
      </c>
      <c r="W1981">
        <f t="shared" si="345"/>
        <v>0</v>
      </c>
      <c r="X1981">
        <f t="shared" si="346"/>
        <v>0</v>
      </c>
      <c r="Y1981">
        <f t="shared" si="347"/>
        <v>0</v>
      </c>
      <c r="Z1981">
        <f t="shared" si="348"/>
        <v>0</v>
      </c>
      <c r="AA1981">
        <f t="shared" si="349"/>
        <v>0</v>
      </c>
      <c r="AB1981">
        <f t="shared" si="350"/>
        <v>0</v>
      </c>
      <c r="AC1981" s="25">
        <f t="shared" si="351"/>
        <v>0</v>
      </c>
    </row>
    <row r="1982" spans="1:29">
      <c r="A1982">
        <f>'Data Entry'!A1983</f>
        <v>0</v>
      </c>
      <c r="B1982">
        <f>'Data Entry'!B1983</f>
        <v>0</v>
      </c>
      <c r="C1982">
        <f>'Data Entry'!C1983</f>
        <v>0</v>
      </c>
      <c r="D1982">
        <f>'Data Entry'!M1983</f>
        <v>0</v>
      </c>
      <c r="E1982">
        <f>'Data Entry'!N1983</f>
        <v>0</v>
      </c>
      <c r="F1982">
        <f>'Data Entry'!O1983</f>
        <v>0</v>
      </c>
      <c r="G1982">
        <f>'Data Entry'!P1983</f>
        <v>0</v>
      </c>
      <c r="H1982">
        <f>'Data Entry'!Q1983</f>
        <v>0</v>
      </c>
      <c r="I1982">
        <f>'Data Entry'!R1983</f>
        <v>0</v>
      </c>
      <c r="J1982">
        <f t="shared" si="341"/>
        <v>0</v>
      </c>
      <c r="K1982" s="1">
        <f>SUMIFS('I want to cry'!C$2:C$2000,'I want to cry'!$A$2:$A$2000,$B1982,'I want to cry'!$B$2:$B$2000,$C1982)</f>
        <v>0</v>
      </c>
      <c r="L1982" s="1">
        <f>SUMIFS('I want to cry'!D$2:D$2000,'I want to cry'!$A$2:$A$2000,$B1982,'I want to cry'!$B$2:$B$2000,$C1982)</f>
        <v>0</v>
      </c>
      <c r="M1982" s="1">
        <f>SUMIFS('I want to cry'!E$2:E$2000,'I want to cry'!$A$2:$A$2000,$B1982,'I want to cry'!$B$2:$B$2000,$C1982)</f>
        <v>0</v>
      </c>
      <c r="N1982" s="1">
        <f t="shared" si="342"/>
        <v>0</v>
      </c>
      <c r="O1982" s="1">
        <f t="shared" si="343"/>
        <v>0</v>
      </c>
      <c r="P1982" s="1">
        <f t="shared" si="344"/>
        <v>0</v>
      </c>
      <c r="Q1982" s="1">
        <f>SUMIF('I have a blue banner'!A$2:A$2000,D1982,'I have a blue banner'!L$2:L$2000)</f>
        <v>0</v>
      </c>
      <c r="R1982" s="1">
        <f>SUMIF('I have a blue banner'!A$2:A$2000,F1982,'I have a blue banner'!L$2:L$2000)</f>
        <v>0</v>
      </c>
      <c r="S1982" s="1">
        <f>SUMIF('I have a blue banner'!A$2:A$2000,I1982,'I have a blue banner'!L$2:L$2000)</f>
        <v>0</v>
      </c>
      <c r="T1982" s="1">
        <f>SUMIF('I wanna go biking'!A$2:A$1000,D1982,'I wanna go biking'!D$2:D$2000)</f>
        <v>0</v>
      </c>
      <c r="U1982" s="1">
        <f>SUMIF('I wanna go biking'!A$2:A$2000,F1982,'I wanna go biking'!D$2:D$2000)</f>
        <v>0</v>
      </c>
      <c r="V1982" s="1">
        <f>SUMIF('I wanna go biking'!A$2:A$2000,H1982,'I wanna go biking'!D$2:D$2000)</f>
        <v>0</v>
      </c>
      <c r="W1982">
        <f t="shared" si="345"/>
        <v>0</v>
      </c>
      <c r="X1982">
        <f t="shared" si="346"/>
        <v>0</v>
      </c>
      <c r="Y1982">
        <f t="shared" si="347"/>
        <v>0</v>
      </c>
      <c r="Z1982">
        <f t="shared" si="348"/>
        <v>0</v>
      </c>
      <c r="AA1982">
        <f t="shared" si="349"/>
        <v>0</v>
      </c>
      <c r="AB1982">
        <f t="shared" si="350"/>
        <v>0</v>
      </c>
      <c r="AC1982" s="25">
        <f t="shared" si="351"/>
        <v>0</v>
      </c>
    </row>
    <row r="1983" spans="1:29">
      <c r="A1983">
        <f>'Data Entry'!A1984</f>
        <v>0</v>
      </c>
      <c r="B1983">
        <f>'Data Entry'!B1984</f>
        <v>0</v>
      </c>
      <c r="C1983">
        <f>'Data Entry'!C1984</f>
        <v>0</v>
      </c>
      <c r="D1983">
        <f>'Data Entry'!M1984</f>
        <v>0</v>
      </c>
      <c r="E1983">
        <f>'Data Entry'!N1984</f>
        <v>0</v>
      </c>
      <c r="F1983">
        <f>'Data Entry'!O1984</f>
        <v>0</v>
      </c>
      <c r="G1983">
        <f>'Data Entry'!P1984</f>
        <v>0</v>
      </c>
      <c r="H1983">
        <f>'Data Entry'!Q1984</f>
        <v>0</v>
      </c>
      <c r="I1983">
        <f>'Data Entry'!R1984</f>
        <v>0</v>
      </c>
      <c r="J1983">
        <f t="shared" si="341"/>
        <v>0</v>
      </c>
      <c r="K1983" s="1">
        <f>SUMIFS('I want to cry'!C$2:C$2000,'I want to cry'!$A$2:$A$2000,$B1983,'I want to cry'!$B$2:$B$2000,$C1983)</f>
        <v>0</v>
      </c>
      <c r="L1983" s="1">
        <f>SUMIFS('I want to cry'!D$2:D$2000,'I want to cry'!$A$2:$A$2000,$B1983,'I want to cry'!$B$2:$B$2000,$C1983)</f>
        <v>0</v>
      </c>
      <c r="M1983" s="1">
        <f>SUMIFS('I want to cry'!E$2:E$2000,'I want to cry'!$A$2:$A$2000,$B1983,'I want to cry'!$B$2:$B$2000,$C1983)</f>
        <v>0</v>
      </c>
      <c r="N1983" s="1">
        <f t="shared" si="342"/>
        <v>0</v>
      </c>
      <c r="O1983" s="1">
        <f t="shared" si="343"/>
        <v>0</v>
      </c>
      <c r="P1983" s="1">
        <f t="shared" si="344"/>
        <v>0</v>
      </c>
      <c r="Q1983" s="1">
        <f>SUMIF('I have a blue banner'!A$2:A$2000,D1983,'I have a blue banner'!L$2:L$2000)</f>
        <v>0</v>
      </c>
      <c r="R1983" s="1">
        <f>SUMIF('I have a blue banner'!A$2:A$2000,F1983,'I have a blue banner'!L$2:L$2000)</f>
        <v>0</v>
      </c>
      <c r="S1983" s="1">
        <f>SUMIF('I have a blue banner'!A$2:A$2000,I1983,'I have a blue banner'!L$2:L$2000)</f>
        <v>0</v>
      </c>
      <c r="T1983" s="1">
        <f>SUMIF('I wanna go biking'!A$2:A$1000,D1983,'I wanna go biking'!D$2:D$2000)</f>
        <v>0</v>
      </c>
      <c r="U1983" s="1">
        <f>SUMIF('I wanna go biking'!A$2:A$2000,F1983,'I wanna go biking'!D$2:D$2000)</f>
        <v>0</v>
      </c>
      <c r="V1983" s="1">
        <f>SUMIF('I wanna go biking'!A$2:A$2000,H1983,'I wanna go biking'!D$2:D$2000)</f>
        <v>0</v>
      </c>
      <c r="W1983">
        <f t="shared" si="345"/>
        <v>0</v>
      </c>
      <c r="X1983">
        <f t="shared" si="346"/>
        <v>0</v>
      </c>
      <c r="Y1983">
        <f t="shared" si="347"/>
        <v>0</v>
      </c>
      <c r="Z1983">
        <f t="shared" si="348"/>
        <v>0</v>
      </c>
      <c r="AA1983">
        <f t="shared" si="349"/>
        <v>0</v>
      </c>
      <c r="AB1983">
        <f t="shared" si="350"/>
        <v>0</v>
      </c>
      <c r="AC1983" s="25">
        <f t="shared" si="351"/>
        <v>0</v>
      </c>
    </row>
    <row r="1984" spans="1:29">
      <c r="A1984">
        <f>'Data Entry'!A1985</f>
        <v>0</v>
      </c>
      <c r="B1984">
        <f>'Data Entry'!B1985</f>
        <v>0</v>
      </c>
      <c r="C1984">
        <f>'Data Entry'!C1985</f>
        <v>0</v>
      </c>
      <c r="D1984">
        <f>'Data Entry'!M1985</f>
        <v>0</v>
      </c>
      <c r="E1984">
        <f>'Data Entry'!N1985</f>
        <v>0</v>
      </c>
      <c r="F1984">
        <f>'Data Entry'!O1985</f>
        <v>0</v>
      </c>
      <c r="G1984">
        <f>'Data Entry'!P1985</f>
        <v>0</v>
      </c>
      <c r="H1984">
        <f>'Data Entry'!Q1985</f>
        <v>0</v>
      </c>
      <c r="I1984">
        <f>'Data Entry'!R1985</f>
        <v>0</v>
      </c>
      <c r="J1984">
        <f t="shared" si="341"/>
        <v>0</v>
      </c>
      <c r="K1984" s="1">
        <f>SUMIFS('I want to cry'!C$2:C$2000,'I want to cry'!$A$2:$A$2000,$B1984,'I want to cry'!$B$2:$B$2000,$C1984)</f>
        <v>0</v>
      </c>
      <c r="L1984" s="1">
        <f>SUMIFS('I want to cry'!D$2:D$2000,'I want to cry'!$A$2:$A$2000,$B1984,'I want to cry'!$B$2:$B$2000,$C1984)</f>
        <v>0</v>
      </c>
      <c r="M1984" s="1">
        <f>SUMIFS('I want to cry'!E$2:E$2000,'I want to cry'!$A$2:$A$2000,$B1984,'I want to cry'!$B$2:$B$2000,$C1984)</f>
        <v>0</v>
      </c>
      <c r="N1984" s="1">
        <f t="shared" si="342"/>
        <v>0</v>
      </c>
      <c r="O1984" s="1">
        <f t="shared" si="343"/>
        <v>0</v>
      </c>
      <c r="P1984" s="1">
        <f t="shared" si="344"/>
        <v>0</v>
      </c>
      <c r="Q1984" s="1">
        <f>SUMIF('I have a blue banner'!A$2:A$2000,D1984,'I have a blue banner'!L$2:L$2000)</f>
        <v>0</v>
      </c>
      <c r="R1984" s="1">
        <f>SUMIF('I have a blue banner'!A$2:A$2000,F1984,'I have a blue banner'!L$2:L$2000)</f>
        <v>0</v>
      </c>
      <c r="S1984" s="1">
        <f>SUMIF('I have a blue banner'!A$2:A$2000,I1984,'I have a blue banner'!L$2:L$2000)</f>
        <v>0</v>
      </c>
      <c r="T1984" s="1">
        <f>SUMIF('I wanna go biking'!A$2:A$1000,D1984,'I wanna go biking'!D$2:D$2000)</f>
        <v>0</v>
      </c>
      <c r="U1984" s="1">
        <f>SUMIF('I wanna go biking'!A$2:A$2000,F1984,'I wanna go biking'!D$2:D$2000)</f>
        <v>0</v>
      </c>
      <c r="V1984" s="1">
        <f>SUMIF('I wanna go biking'!A$2:A$2000,H1984,'I wanna go biking'!D$2:D$2000)</f>
        <v>0</v>
      </c>
      <c r="W1984">
        <f t="shared" si="345"/>
        <v>0</v>
      </c>
      <c r="X1984">
        <f t="shared" si="346"/>
        <v>0</v>
      </c>
      <c r="Y1984">
        <f t="shared" si="347"/>
        <v>0</v>
      </c>
      <c r="Z1984">
        <f t="shared" si="348"/>
        <v>0</v>
      </c>
      <c r="AA1984">
        <f t="shared" si="349"/>
        <v>0</v>
      </c>
      <c r="AB1984">
        <f t="shared" si="350"/>
        <v>0</v>
      </c>
      <c r="AC1984" s="25">
        <f t="shared" si="351"/>
        <v>0</v>
      </c>
    </row>
    <row r="1985" spans="1:29">
      <c r="A1985">
        <f>'Data Entry'!A1986</f>
        <v>0</v>
      </c>
      <c r="B1985">
        <f>'Data Entry'!B1986</f>
        <v>0</v>
      </c>
      <c r="C1985">
        <f>'Data Entry'!C1986</f>
        <v>0</v>
      </c>
      <c r="D1985">
        <f>'Data Entry'!M1986</f>
        <v>0</v>
      </c>
      <c r="E1985">
        <f>'Data Entry'!N1986</f>
        <v>0</v>
      </c>
      <c r="F1985">
        <f>'Data Entry'!O1986</f>
        <v>0</v>
      </c>
      <c r="G1985">
        <f>'Data Entry'!P1986</f>
        <v>0</v>
      </c>
      <c r="H1985">
        <f>'Data Entry'!Q1986</f>
        <v>0</v>
      </c>
      <c r="I1985">
        <f>'Data Entry'!R1986</f>
        <v>0</v>
      </c>
      <c r="J1985">
        <f t="shared" si="341"/>
        <v>0</v>
      </c>
      <c r="K1985" s="1">
        <f>SUMIFS('I want to cry'!C$2:C$2000,'I want to cry'!$A$2:$A$2000,$B1985,'I want to cry'!$B$2:$B$2000,$C1985)</f>
        <v>0</v>
      </c>
      <c r="L1985" s="1">
        <f>SUMIFS('I want to cry'!D$2:D$2000,'I want to cry'!$A$2:$A$2000,$B1985,'I want to cry'!$B$2:$B$2000,$C1985)</f>
        <v>0</v>
      </c>
      <c r="M1985" s="1">
        <f>SUMIFS('I want to cry'!E$2:E$2000,'I want to cry'!$A$2:$A$2000,$B1985,'I want to cry'!$B$2:$B$2000,$C1985)</f>
        <v>0</v>
      </c>
      <c r="N1985" s="1">
        <f t="shared" si="342"/>
        <v>0</v>
      </c>
      <c r="O1985" s="1">
        <f t="shared" si="343"/>
        <v>0</v>
      </c>
      <c r="P1985" s="1">
        <f t="shared" si="344"/>
        <v>0</v>
      </c>
      <c r="Q1985" s="1">
        <f>SUMIF('I have a blue banner'!A$2:A$2000,D1985,'I have a blue banner'!L$2:L$2000)</f>
        <v>0</v>
      </c>
      <c r="R1985" s="1">
        <f>SUMIF('I have a blue banner'!A$2:A$2000,F1985,'I have a blue banner'!L$2:L$2000)</f>
        <v>0</v>
      </c>
      <c r="S1985" s="1">
        <f>SUMIF('I have a blue banner'!A$2:A$2000,I1985,'I have a blue banner'!L$2:L$2000)</f>
        <v>0</v>
      </c>
      <c r="T1985" s="1">
        <f>SUMIF('I wanna go biking'!A$2:A$1000,D1985,'I wanna go biking'!D$2:D$2000)</f>
        <v>0</v>
      </c>
      <c r="U1985" s="1">
        <f>SUMIF('I wanna go biking'!A$2:A$2000,F1985,'I wanna go biking'!D$2:D$2000)</f>
        <v>0</v>
      </c>
      <c r="V1985" s="1">
        <f>SUMIF('I wanna go biking'!A$2:A$2000,H1985,'I wanna go biking'!D$2:D$2000)</f>
        <v>0</v>
      </c>
      <c r="W1985">
        <f t="shared" si="345"/>
        <v>0</v>
      </c>
      <c r="X1985">
        <f t="shared" si="346"/>
        <v>0</v>
      </c>
      <c r="Y1985">
        <f t="shared" si="347"/>
        <v>0</v>
      </c>
      <c r="Z1985">
        <f t="shared" si="348"/>
        <v>0</v>
      </c>
      <c r="AA1985">
        <f t="shared" si="349"/>
        <v>0</v>
      </c>
      <c r="AB1985">
        <f t="shared" si="350"/>
        <v>0</v>
      </c>
      <c r="AC1985" s="25">
        <f t="shared" si="351"/>
        <v>0</v>
      </c>
    </row>
    <row r="1986" spans="1:29">
      <c r="A1986">
        <f>'Data Entry'!A1987</f>
        <v>0</v>
      </c>
      <c r="B1986">
        <f>'Data Entry'!B1987</f>
        <v>0</v>
      </c>
      <c r="C1986">
        <f>'Data Entry'!C1987</f>
        <v>0</v>
      </c>
      <c r="D1986">
        <f>'Data Entry'!M1987</f>
        <v>0</v>
      </c>
      <c r="E1986">
        <f>'Data Entry'!N1987</f>
        <v>0</v>
      </c>
      <c r="F1986">
        <f>'Data Entry'!O1987</f>
        <v>0</v>
      </c>
      <c r="G1986">
        <f>'Data Entry'!P1987</f>
        <v>0</v>
      </c>
      <c r="H1986">
        <f>'Data Entry'!Q1987</f>
        <v>0</v>
      </c>
      <c r="I1986">
        <f>'Data Entry'!R1987</f>
        <v>0</v>
      </c>
      <c r="J1986">
        <f t="shared" si="341"/>
        <v>0</v>
      </c>
      <c r="K1986" s="1">
        <f>SUMIFS('I want to cry'!C$2:C$2000,'I want to cry'!$A$2:$A$2000,$B1986,'I want to cry'!$B$2:$B$2000,$C1986)</f>
        <v>0</v>
      </c>
      <c r="L1986" s="1">
        <f>SUMIFS('I want to cry'!D$2:D$2000,'I want to cry'!$A$2:$A$2000,$B1986,'I want to cry'!$B$2:$B$2000,$C1986)</f>
        <v>0</v>
      </c>
      <c r="M1986" s="1">
        <f>SUMIFS('I want to cry'!E$2:E$2000,'I want to cry'!$A$2:$A$2000,$B1986,'I want to cry'!$B$2:$B$2000,$C1986)</f>
        <v>0</v>
      </c>
      <c r="N1986" s="1">
        <f t="shared" si="342"/>
        <v>0</v>
      </c>
      <c r="O1986" s="1">
        <f t="shared" si="343"/>
        <v>0</v>
      </c>
      <c r="P1986" s="1">
        <f t="shared" si="344"/>
        <v>0</v>
      </c>
      <c r="Q1986" s="1">
        <f>SUMIF('I have a blue banner'!A$2:A$2000,D1986,'I have a blue banner'!L$2:L$2000)</f>
        <v>0</v>
      </c>
      <c r="R1986" s="1">
        <f>SUMIF('I have a blue banner'!A$2:A$2000,F1986,'I have a blue banner'!L$2:L$2000)</f>
        <v>0</v>
      </c>
      <c r="S1986" s="1">
        <f>SUMIF('I have a blue banner'!A$2:A$2000,I1986,'I have a blue banner'!L$2:L$2000)</f>
        <v>0</v>
      </c>
      <c r="T1986" s="1">
        <f>SUMIF('I wanna go biking'!A$2:A$1000,D1986,'I wanna go biking'!D$2:D$2000)</f>
        <v>0</v>
      </c>
      <c r="U1986" s="1">
        <f>SUMIF('I wanna go biking'!A$2:A$2000,F1986,'I wanna go biking'!D$2:D$2000)</f>
        <v>0</v>
      </c>
      <c r="V1986" s="1">
        <f>SUMIF('I wanna go biking'!A$2:A$2000,H1986,'I wanna go biking'!D$2:D$2000)</f>
        <v>0</v>
      </c>
      <c r="W1986">
        <f t="shared" si="345"/>
        <v>0</v>
      </c>
      <c r="X1986">
        <f t="shared" si="346"/>
        <v>0</v>
      </c>
      <c r="Y1986">
        <f t="shared" si="347"/>
        <v>0</v>
      </c>
      <c r="Z1986">
        <f t="shared" si="348"/>
        <v>0</v>
      </c>
      <c r="AA1986">
        <f t="shared" si="349"/>
        <v>0</v>
      </c>
      <c r="AB1986">
        <f t="shared" si="350"/>
        <v>0</v>
      </c>
      <c r="AC1986" s="25">
        <f t="shared" si="351"/>
        <v>0</v>
      </c>
    </row>
    <row r="1987" spans="1:29">
      <c r="A1987">
        <f>'Data Entry'!A1988</f>
        <v>0</v>
      </c>
      <c r="B1987">
        <f>'Data Entry'!B1988</f>
        <v>0</v>
      </c>
      <c r="C1987">
        <f>'Data Entry'!C1988</f>
        <v>0</v>
      </c>
      <c r="D1987">
        <f>'Data Entry'!M1988</f>
        <v>0</v>
      </c>
      <c r="E1987">
        <f>'Data Entry'!N1988</f>
        <v>0</v>
      </c>
      <c r="F1987">
        <f>'Data Entry'!O1988</f>
        <v>0</v>
      </c>
      <c r="G1987">
        <f>'Data Entry'!P1988</f>
        <v>0</v>
      </c>
      <c r="H1987">
        <f>'Data Entry'!Q1988</f>
        <v>0</v>
      </c>
      <c r="I1987">
        <f>'Data Entry'!R1988</f>
        <v>0</v>
      </c>
      <c r="J1987">
        <f t="shared" si="341"/>
        <v>0</v>
      </c>
      <c r="K1987" s="1">
        <f>SUMIFS('I want to cry'!C$2:C$2000,'I want to cry'!$A$2:$A$2000,$B1987,'I want to cry'!$B$2:$B$2000,$C1987)</f>
        <v>0</v>
      </c>
      <c r="L1987" s="1">
        <f>SUMIFS('I want to cry'!D$2:D$2000,'I want to cry'!$A$2:$A$2000,$B1987,'I want to cry'!$B$2:$B$2000,$C1987)</f>
        <v>0</v>
      </c>
      <c r="M1987" s="1">
        <f>SUMIFS('I want to cry'!E$2:E$2000,'I want to cry'!$A$2:$A$2000,$B1987,'I want to cry'!$B$2:$B$2000,$C1987)</f>
        <v>0</v>
      </c>
      <c r="N1987" s="1">
        <f t="shared" si="342"/>
        <v>0</v>
      </c>
      <c r="O1987" s="1">
        <f t="shared" si="343"/>
        <v>0</v>
      </c>
      <c r="P1987" s="1">
        <f t="shared" si="344"/>
        <v>0</v>
      </c>
      <c r="Q1987" s="1">
        <f>SUMIF('I have a blue banner'!A$2:A$2000,D1987,'I have a blue banner'!L$2:L$2000)</f>
        <v>0</v>
      </c>
      <c r="R1987" s="1">
        <f>SUMIF('I have a blue banner'!A$2:A$2000,F1987,'I have a blue banner'!L$2:L$2000)</f>
        <v>0</v>
      </c>
      <c r="S1987" s="1">
        <f>SUMIF('I have a blue banner'!A$2:A$2000,I1987,'I have a blue banner'!L$2:L$2000)</f>
        <v>0</v>
      </c>
      <c r="T1987" s="1">
        <f>SUMIF('I wanna go biking'!A$2:A$1000,D1987,'I wanna go biking'!D$2:D$2000)</f>
        <v>0</v>
      </c>
      <c r="U1987" s="1">
        <f>SUMIF('I wanna go biking'!A$2:A$2000,F1987,'I wanna go biking'!D$2:D$2000)</f>
        <v>0</v>
      </c>
      <c r="V1987" s="1">
        <f>SUMIF('I wanna go biking'!A$2:A$2000,H1987,'I wanna go biking'!D$2:D$2000)</f>
        <v>0</v>
      </c>
      <c r="W1987">
        <f t="shared" si="345"/>
        <v>0</v>
      </c>
      <c r="X1987">
        <f t="shared" si="346"/>
        <v>0</v>
      </c>
      <c r="Y1987">
        <f t="shared" si="347"/>
        <v>0</v>
      </c>
      <c r="Z1987">
        <f t="shared" si="348"/>
        <v>0</v>
      </c>
      <c r="AA1987">
        <f t="shared" si="349"/>
        <v>0</v>
      </c>
      <c r="AB1987">
        <f t="shared" si="350"/>
        <v>0</v>
      </c>
      <c r="AC1987" s="25">
        <f t="shared" si="351"/>
        <v>0</v>
      </c>
    </row>
    <row r="1988" spans="1:29">
      <c r="A1988">
        <f>'Data Entry'!A1989</f>
        <v>0</v>
      </c>
      <c r="B1988">
        <f>'Data Entry'!B1989</f>
        <v>0</v>
      </c>
      <c r="C1988">
        <f>'Data Entry'!C1989</f>
        <v>0</v>
      </c>
      <c r="D1988">
        <f>'Data Entry'!M1989</f>
        <v>0</v>
      </c>
      <c r="E1988">
        <f>'Data Entry'!N1989</f>
        <v>0</v>
      </c>
      <c r="F1988">
        <f>'Data Entry'!O1989</f>
        <v>0</v>
      </c>
      <c r="G1988">
        <f>'Data Entry'!P1989</f>
        <v>0</v>
      </c>
      <c r="H1988">
        <f>'Data Entry'!Q1989</f>
        <v>0</v>
      </c>
      <c r="I1988">
        <f>'Data Entry'!R1989</f>
        <v>0</v>
      </c>
      <c r="J1988">
        <f t="shared" si="341"/>
        <v>0</v>
      </c>
      <c r="K1988" s="1">
        <f>SUMIFS('I want to cry'!C$2:C$2000,'I want to cry'!$A$2:$A$2000,$B1988,'I want to cry'!$B$2:$B$2000,$C1988)</f>
        <v>0</v>
      </c>
      <c r="L1988" s="1">
        <f>SUMIFS('I want to cry'!D$2:D$2000,'I want to cry'!$A$2:$A$2000,$B1988,'I want to cry'!$B$2:$B$2000,$C1988)</f>
        <v>0</v>
      </c>
      <c r="M1988" s="1">
        <f>SUMIFS('I want to cry'!E$2:E$2000,'I want to cry'!$A$2:$A$2000,$B1988,'I want to cry'!$B$2:$B$2000,$C1988)</f>
        <v>0</v>
      </c>
      <c r="N1988" s="1">
        <f t="shared" si="342"/>
        <v>0</v>
      </c>
      <c r="O1988" s="1">
        <f t="shared" si="343"/>
        <v>0</v>
      </c>
      <c r="P1988" s="1">
        <f t="shared" si="344"/>
        <v>0</v>
      </c>
      <c r="Q1988" s="1">
        <f>SUMIF('I have a blue banner'!A$2:A$2000,D1988,'I have a blue banner'!L$2:L$2000)</f>
        <v>0</v>
      </c>
      <c r="R1988" s="1">
        <f>SUMIF('I have a blue banner'!A$2:A$2000,F1988,'I have a blue banner'!L$2:L$2000)</f>
        <v>0</v>
      </c>
      <c r="S1988" s="1">
        <f>SUMIF('I have a blue banner'!A$2:A$2000,I1988,'I have a blue banner'!L$2:L$2000)</f>
        <v>0</v>
      </c>
      <c r="T1988" s="1">
        <f>SUMIF('I wanna go biking'!A$2:A$1000,D1988,'I wanna go biking'!D$2:D$2000)</f>
        <v>0</v>
      </c>
      <c r="U1988" s="1">
        <f>SUMIF('I wanna go biking'!A$2:A$2000,F1988,'I wanna go biking'!D$2:D$2000)</f>
        <v>0</v>
      </c>
      <c r="V1988" s="1">
        <f>SUMIF('I wanna go biking'!A$2:A$2000,H1988,'I wanna go biking'!D$2:D$2000)</f>
        <v>0</v>
      </c>
      <c r="W1988">
        <f t="shared" si="345"/>
        <v>0</v>
      </c>
      <c r="X1988">
        <f t="shared" si="346"/>
        <v>0</v>
      </c>
      <c r="Y1988">
        <f t="shared" si="347"/>
        <v>0</v>
      </c>
      <c r="Z1988">
        <f t="shared" si="348"/>
        <v>0</v>
      </c>
      <c r="AA1988">
        <f t="shared" si="349"/>
        <v>0</v>
      </c>
      <c r="AB1988">
        <f t="shared" si="350"/>
        <v>0</v>
      </c>
      <c r="AC1988" s="25">
        <f t="shared" si="351"/>
        <v>0</v>
      </c>
    </row>
    <row r="1989" spans="1:29">
      <c r="A1989">
        <f>'Data Entry'!A1990</f>
        <v>0</v>
      </c>
      <c r="B1989">
        <f>'Data Entry'!B1990</f>
        <v>0</v>
      </c>
      <c r="C1989">
        <f>'Data Entry'!C1990</f>
        <v>0</v>
      </c>
      <c r="D1989">
        <f>'Data Entry'!M1990</f>
        <v>0</v>
      </c>
      <c r="E1989">
        <f>'Data Entry'!N1990</f>
        <v>0</v>
      </c>
      <c r="F1989">
        <f>'Data Entry'!O1990</f>
        <v>0</v>
      </c>
      <c r="G1989">
        <f>'Data Entry'!P1990</f>
        <v>0</v>
      </c>
      <c r="H1989">
        <f>'Data Entry'!Q1990</f>
        <v>0</v>
      </c>
      <c r="I1989">
        <f>'Data Entry'!R1990</f>
        <v>0</v>
      </c>
      <c r="J1989">
        <f t="shared" si="341"/>
        <v>0</v>
      </c>
      <c r="K1989" s="1">
        <f>SUMIFS('I want to cry'!C$2:C$2000,'I want to cry'!$A$2:$A$2000,$B1989,'I want to cry'!$B$2:$B$2000,$C1989)</f>
        <v>0</v>
      </c>
      <c r="L1989" s="1">
        <f>SUMIFS('I want to cry'!D$2:D$2000,'I want to cry'!$A$2:$A$2000,$B1989,'I want to cry'!$B$2:$B$2000,$C1989)</f>
        <v>0</v>
      </c>
      <c r="M1989" s="1">
        <f>SUMIFS('I want to cry'!E$2:E$2000,'I want to cry'!$A$2:$A$2000,$B1989,'I want to cry'!$B$2:$B$2000,$C1989)</f>
        <v>0</v>
      </c>
      <c r="N1989" s="1">
        <f t="shared" si="342"/>
        <v>0</v>
      </c>
      <c r="O1989" s="1">
        <f t="shared" si="343"/>
        <v>0</v>
      </c>
      <c r="P1989" s="1">
        <f t="shared" si="344"/>
        <v>0</v>
      </c>
      <c r="Q1989" s="1">
        <f>SUMIF('I have a blue banner'!A$2:A$2000,D1989,'I have a blue banner'!L$2:L$2000)</f>
        <v>0</v>
      </c>
      <c r="R1989" s="1">
        <f>SUMIF('I have a blue banner'!A$2:A$2000,F1989,'I have a blue banner'!L$2:L$2000)</f>
        <v>0</v>
      </c>
      <c r="S1989" s="1">
        <f>SUMIF('I have a blue banner'!A$2:A$2000,I1989,'I have a blue banner'!L$2:L$2000)</f>
        <v>0</v>
      </c>
      <c r="T1989" s="1">
        <f>SUMIF('I wanna go biking'!A$2:A$1000,D1989,'I wanna go biking'!D$2:D$2000)</f>
        <v>0</v>
      </c>
      <c r="U1989" s="1">
        <f>SUMIF('I wanna go biking'!A$2:A$2000,F1989,'I wanna go biking'!D$2:D$2000)</f>
        <v>0</v>
      </c>
      <c r="V1989" s="1">
        <f>SUMIF('I wanna go biking'!A$2:A$2000,H1989,'I wanna go biking'!D$2:D$2000)</f>
        <v>0</v>
      </c>
      <c r="W1989">
        <f t="shared" si="345"/>
        <v>0</v>
      </c>
      <c r="X1989">
        <f t="shared" si="346"/>
        <v>0</v>
      </c>
      <c r="Y1989">
        <f t="shared" si="347"/>
        <v>0</v>
      </c>
      <c r="Z1989">
        <f t="shared" si="348"/>
        <v>0</v>
      </c>
      <c r="AA1989">
        <f t="shared" si="349"/>
        <v>0</v>
      </c>
      <c r="AB1989">
        <f t="shared" si="350"/>
        <v>0</v>
      </c>
      <c r="AC1989" s="25">
        <f t="shared" si="351"/>
        <v>0</v>
      </c>
    </row>
    <row r="1990" spans="1:29">
      <c r="A1990">
        <f>'Data Entry'!A1991</f>
        <v>0</v>
      </c>
      <c r="B1990">
        <f>'Data Entry'!B1991</f>
        <v>0</v>
      </c>
      <c r="C1990">
        <f>'Data Entry'!C1991</f>
        <v>0</v>
      </c>
      <c r="D1990">
        <f>'Data Entry'!M1991</f>
        <v>0</v>
      </c>
      <c r="E1990">
        <f>'Data Entry'!N1991</f>
        <v>0</v>
      </c>
      <c r="F1990">
        <f>'Data Entry'!O1991</f>
        <v>0</v>
      </c>
      <c r="G1990">
        <f>'Data Entry'!P1991</f>
        <v>0</v>
      </c>
      <c r="H1990">
        <f>'Data Entry'!Q1991</f>
        <v>0</v>
      </c>
      <c r="I1990">
        <f>'Data Entry'!R1991</f>
        <v>0</v>
      </c>
      <c r="J1990">
        <f t="shared" si="341"/>
        <v>0</v>
      </c>
      <c r="K1990" s="1">
        <f>SUMIFS('I want to cry'!C$2:C$2000,'I want to cry'!$A$2:$A$2000,$B1990,'I want to cry'!$B$2:$B$2000,$C1990)</f>
        <v>0</v>
      </c>
      <c r="L1990" s="1">
        <f>SUMIFS('I want to cry'!D$2:D$2000,'I want to cry'!$A$2:$A$2000,$B1990,'I want to cry'!$B$2:$B$2000,$C1990)</f>
        <v>0</v>
      </c>
      <c r="M1990" s="1">
        <f>SUMIFS('I want to cry'!E$2:E$2000,'I want to cry'!$A$2:$A$2000,$B1990,'I want to cry'!$B$2:$B$2000,$C1990)</f>
        <v>0</v>
      </c>
      <c r="N1990" s="1">
        <f t="shared" si="342"/>
        <v>0</v>
      </c>
      <c r="O1990" s="1">
        <f t="shared" si="343"/>
        <v>0</v>
      </c>
      <c r="P1990" s="1">
        <f t="shared" si="344"/>
        <v>0</v>
      </c>
      <c r="Q1990" s="1">
        <f>SUMIF('I have a blue banner'!A$2:A$2000,D1990,'I have a blue banner'!L$2:L$2000)</f>
        <v>0</v>
      </c>
      <c r="R1990" s="1">
        <f>SUMIF('I have a blue banner'!A$2:A$2000,F1990,'I have a blue banner'!L$2:L$2000)</f>
        <v>0</v>
      </c>
      <c r="S1990" s="1">
        <f>SUMIF('I have a blue banner'!A$2:A$2000,I1990,'I have a blue banner'!L$2:L$2000)</f>
        <v>0</v>
      </c>
      <c r="T1990" s="1">
        <f>SUMIF('I wanna go biking'!A$2:A$1000,D1990,'I wanna go biking'!D$2:D$2000)</f>
        <v>0</v>
      </c>
      <c r="U1990" s="1">
        <f>SUMIF('I wanna go biking'!A$2:A$2000,F1990,'I wanna go biking'!D$2:D$2000)</f>
        <v>0</v>
      </c>
      <c r="V1990" s="1">
        <f>SUMIF('I wanna go biking'!A$2:A$2000,H1990,'I wanna go biking'!D$2:D$2000)</f>
        <v>0</v>
      </c>
      <c r="W1990">
        <f t="shared" si="345"/>
        <v>0</v>
      </c>
      <c r="X1990">
        <f t="shared" si="346"/>
        <v>0</v>
      </c>
      <c r="Y1990">
        <f t="shared" si="347"/>
        <v>0</v>
      </c>
      <c r="Z1990">
        <f t="shared" si="348"/>
        <v>0</v>
      </c>
      <c r="AA1990">
        <f t="shared" si="349"/>
        <v>0</v>
      </c>
      <c r="AB1990">
        <f t="shared" si="350"/>
        <v>0</v>
      </c>
      <c r="AC1990" s="25">
        <f t="shared" si="351"/>
        <v>0</v>
      </c>
    </row>
    <row r="1991" spans="1:29">
      <c r="A1991">
        <f>'Data Entry'!A1992</f>
        <v>0</v>
      </c>
      <c r="B1991">
        <f>'Data Entry'!B1992</f>
        <v>0</v>
      </c>
      <c r="C1991">
        <f>'Data Entry'!C1992</f>
        <v>0</v>
      </c>
      <c r="D1991">
        <f>'Data Entry'!M1992</f>
        <v>0</v>
      </c>
      <c r="E1991">
        <f>'Data Entry'!N1992</f>
        <v>0</v>
      </c>
      <c r="F1991">
        <f>'Data Entry'!O1992</f>
        <v>0</v>
      </c>
      <c r="G1991">
        <f>'Data Entry'!P1992</f>
        <v>0</v>
      </c>
      <c r="H1991">
        <f>'Data Entry'!Q1992</f>
        <v>0</v>
      </c>
      <c r="I1991">
        <f>'Data Entry'!R1992</f>
        <v>0</v>
      </c>
      <c r="J1991">
        <f t="shared" si="341"/>
        <v>0</v>
      </c>
      <c r="K1991" s="1">
        <f>SUMIFS('I want to cry'!C$2:C$2000,'I want to cry'!$A$2:$A$2000,$B1991,'I want to cry'!$B$2:$B$2000,$C1991)</f>
        <v>0</v>
      </c>
      <c r="L1991" s="1">
        <f>SUMIFS('I want to cry'!D$2:D$2000,'I want to cry'!$A$2:$A$2000,$B1991,'I want to cry'!$B$2:$B$2000,$C1991)</f>
        <v>0</v>
      </c>
      <c r="M1991" s="1">
        <f>SUMIFS('I want to cry'!E$2:E$2000,'I want to cry'!$A$2:$A$2000,$B1991,'I want to cry'!$B$2:$B$2000,$C1991)</f>
        <v>0</v>
      </c>
      <c r="N1991" s="1">
        <f t="shared" si="342"/>
        <v>0</v>
      </c>
      <c r="O1991" s="1">
        <f t="shared" si="343"/>
        <v>0</v>
      </c>
      <c r="P1991" s="1">
        <f t="shared" si="344"/>
        <v>0</v>
      </c>
      <c r="Q1991" s="1">
        <f>SUMIF('I have a blue banner'!A$2:A$2000,D1991,'I have a blue banner'!L$2:L$2000)</f>
        <v>0</v>
      </c>
      <c r="R1991" s="1">
        <f>SUMIF('I have a blue banner'!A$2:A$2000,F1991,'I have a blue banner'!L$2:L$2000)</f>
        <v>0</v>
      </c>
      <c r="S1991" s="1">
        <f>SUMIF('I have a blue banner'!A$2:A$2000,I1991,'I have a blue banner'!L$2:L$2000)</f>
        <v>0</v>
      </c>
      <c r="T1991" s="1">
        <f>SUMIF('I wanna go biking'!A$2:A$1000,D1991,'I wanna go biking'!D$2:D$2000)</f>
        <v>0</v>
      </c>
      <c r="U1991" s="1">
        <f>SUMIF('I wanna go biking'!A$2:A$2000,F1991,'I wanna go biking'!D$2:D$2000)</f>
        <v>0</v>
      </c>
      <c r="V1991" s="1">
        <f>SUMIF('I wanna go biking'!A$2:A$2000,H1991,'I wanna go biking'!D$2:D$2000)</f>
        <v>0</v>
      </c>
      <c r="W1991">
        <f t="shared" si="345"/>
        <v>0</v>
      </c>
      <c r="X1991">
        <f t="shared" si="346"/>
        <v>0</v>
      </c>
      <c r="Y1991">
        <f t="shared" si="347"/>
        <v>0</v>
      </c>
      <c r="Z1991">
        <f t="shared" si="348"/>
        <v>0</v>
      </c>
      <c r="AA1991">
        <f t="shared" si="349"/>
        <v>0</v>
      </c>
      <c r="AB1991">
        <f t="shared" si="350"/>
        <v>0</v>
      </c>
      <c r="AC1991" s="25">
        <f t="shared" si="351"/>
        <v>0</v>
      </c>
    </row>
    <row r="1992" spans="1:29">
      <c r="A1992">
        <f>'Data Entry'!A1993</f>
        <v>0</v>
      </c>
      <c r="B1992">
        <f>'Data Entry'!B1993</f>
        <v>0</v>
      </c>
      <c r="C1992">
        <f>'Data Entry'!C1993</f>
        <v>0</v>
      </c>
      <c r="D1992">
        <f>'Data Entry'!M1993</f>
        <v>0</v>
      </c>
      <c r="E1992">
        <f>'Data Entry'!N1993</f>
        <v>0</v>
      </c>
      <c r="F1992">
        <f>'Data Entry'!O1993</f>
        <v>0</v>
      </c>
      <c r="G1992">
        <f>'Data Entry'!P1993</f>
        <v>0</v>
      </c>
      <c r="H1992">
        <f>'Data Entry'!Q1993</f>
        <v>0</v>
      </c>
      <c r="I1992">
        <f>'Data Entry'!R1993</f>
        <v>0</v>
      </c>
      <c r="J1992">
        <f t="shared" si="341"/>
        <v>0</v>
      </c>
      <c r="K1992" s="1">
        <f>SUMIFS('I want to cry'!C$2:C$2000,'I want to cry'!$A$2:$A$2000,$B1992,'I want to cry'!$B$2:$B$2000,$C1992)</f>
        <v>0</v>
      </c>
      <c r="L1992" s="1">
        <f>SUMIFS('I want to cry'!D$2:D$2000,'I want to cry'!$A$2:$A$2000,$B1992,'I want to cry'!$B$2:$B$2000,$C1992)</f>
        <v>0</v>
      </c>
      <c r="M1992" s="1">
        <f>SUMIFS('I want to cry'!E$2:E$2000,'I want to cry'!$A$2:$A$2000,$B1992,'I want to cry'!$B$2:$B$2000,$C1992)</f>
        <v>0</v>
      </c>
      <c r="N1992" s="1">
        <f t="shared" si="342"/>
        <v>0</v>
      </c>
      <c r="O1992" s="1">
        <f t="shared" si="343"/>
        <v>0</v>
      </c>
      <c r="P1992" s="1">
        <f t="shared" si="344"/>
        <v>0</v>
      </c>
      <c r="Q1992" s="1">
        <f>SUMIF('I have a blue banner'!A$2:A$2000,D1992,'I have a blue banner'!L$2:L$2000)</f>
        <v>0</v>
      </c>
      <c r="R1992" s="1">
        <f>SUMIF('I have a blue banner'!A$2:A$2000,F1992,'I have a blue banner'!L$2:L$2000)</f>
        <v>0</v>
      </c>
      <c r="S1992" s="1">
        <f>SUMIF('I have a blue banner'!A$2:A$2000,I1992,'I have a blue banner'!L$2:L$2000)</f>
        <v>0</v>
      </c>
      <c r="T1992" s="1">
        <f>SUMIF('I wanna go biking'!A$2:A$1000,D1992,'I wanna go biking'!D$2:D$2000)</f>
        <v>0</v>
      </c>
      <c r="U1992" s="1">
        <f>SUMIF('I wanna go biking'!A$2:A$2000,F1992,'I wanna go biking'!D$2:D$2000)</f>
        <v>0</v>
      </c>
      <c r="V1992" s="1">
        <f>SUMIF('I wanna go biking'!A$2:A$2000,H1992,'I wanna go biking'!D$2:D$2000)</f>
        <v>0</v>
      </c>
      <c r="W1992">
        <f t="shared" si="345"/>
        <v>0</v>
      </c>
      <c r="X1992">
        <f t="shared" si="346"/>
        <v>0</v>
      </c>
      <c r="Y1992">
        <f t="shared" si="347"/>
        <v>0</v>
      </c>
      <c r="Z1992">
        <f t="shared" si="348"/>
        <v>0</v>
      </c>
      <c r="AA1992">
        <f t="shared" si="349"/>
        <v>0</v>
      </c>
      <c r="AB1992">
        <f t="shared" si="350"/>
        <v>0</v>
      </c>
      <c r="AC1992" s="25">
        <f t="shared" si="351"/>
        <v>0</v>
      </c>
    </row>
    <row r="1993" spans="1:29">
      <c r="A1993">
        <f>'Data Entry'!A1994</f>
        <v>0</v>
      </c>
      <c r="B1993">
        <f>'Data Entry'!B1994</f>
        <v>0</v>
      </c>
      <c r="C1993">
        <f>'Data Entry'!C1994</f>
        <v>0</v>
      </c>
      <c r="D1993">
        <f>'Data Entry'!M1994</f>
        <v>0</v>
      </c>
      <c r="E1993">
        <f>'Data Entry'!N1994</f>
        <v>0</v>
      </c>
      <c r="F1993">
        <f>'Data Entry'!O1994</f>
        <v>0</v>
      </c>
      <c r="G1993">
        <f>'Data Entry'!P1994</f>
        <v>0</v>
      </c>
      <c r="H1993">
        <f>'Data Entry'!Q1994</f>
        <v>0</v>
      </c>
      <c r="I1993">
        <f>'Data Entry'!R1994</f>
        <v>0</v>
      </c>
      <c r="J1993">
        <f t="shared" si="341"/>
        <v>0</v>
      </c>
      <c r="K1993" s="1">
        <f>SUMIFS('I want to cry'!C$2:C$2000,'I want to cry'!$A$2:$A$2000,$B1993,'I want to cry'!$B$2:$B$2000,$C1993)</f>
        <v>0</v>
      </c>
      <c r="L1993" s="1">
        <f>SUMIFS('I want to cry'!D$2:D$2000,'I want to cry'!$A$2:$A$2000,$B1993,'I want to cry'!$B$2:$B$2000,$C1993)</f>
        <v>0</v>
      </c>
      <c r="M1993" s="1">
        <f>SUMIFS('I want to cry'!E$2:E$2000,'I want to cry'!$A$2:$A$2000,$B1993,'I want to cry'!$B$2:$B$2000,$C1993)</f>
        <v>0</v>
      </c>
      <c r="N1993" s="1">
        <f t="shared" si="342"/>
        <v>0</v>
      </c>
      <c r="O1993" s="1">
        <f t="shared" si="343"/>
        <v>0</v>
      </c>
      <c r="P1993" s="1">
        <f t="shared" si="344"/>
        <v>0</v>
      </c>
      <c r="Q1993" s="1">
        <f>SUMIF('I have a blue banner'!A$2:A$2000,D1993,'I have a blue banner'!L$2:L$2000)</f>
        <v>0</v>
      </c>
      <c r="R1993" s="1">
        <f>SUMIF('I have a blue banner'!A$2:A$2000,F1993,'I have a blue banner'!L$2:L$2000)</f>
        <v>0</v>
      </c>
      <c r="S1993" s="1">
        <f>SUMIF('I have a blue banner'!A$2:A$2000,I1993,'I have a blue banner'!L$2:L$2000)</f>
        <v>0</v>
      </c>
      <c r="T1993" s="1">
        <f>SUMIF('I wanna go biking'!A$2:A$1000,D1993,'I wanna go biking'!D$2:D$2000)</f>
        <v>0</v>
      </c>
      <c r="U1993" s="1">
        <f>SUMIF('I wanna go biking'!A$2:A$2000,F1993,'I wanna go biking'!D$2:D$2000)</f>
        <v>0</v>
      </c>
      <c r="V1993" s="1">
        <f>SUMIF('I wanna go biking'!A$2:A$2000,H1993,'I wanna go biking'!D$2:D$2000)</f>
        <v>0</v>
      </c>
      <c r="W1993">
        <f t="shared" si="345"/>
        <v>0</v>
      </c>
      <c r="X1993">
        <f t="shared" si="346"/>
        <v>0</v>
      </c>
      <c r="Y1993">
        <f t="shared" si="347"/>
        <v>0</v>
      </c>
      <c r="Z1993">
        <f t="shared" si="348"/>
        <v>0</v>
      </c>
      <c r="AA1993">
        <f t="shared" si="349"/>
        <v>0</v>
      </c>
      <c r="AB1993">
        <f t="shared" si="350"/>
        <v>0</v>
      </c>
      <c r="AC1993" s="25">
        <f t="shared" si="351"/>
        <v>0</v>
      </c>
    </row>
    <row r="1994" spans="1:29">
      <c r="A1994">
        <f>'Data Entry'!A1995</f>
        <v>0</v>
      </c>
      <c r="B1994">
        <f>'Data Entry'!B1995</f>
        <v>0</v>
      </c>
      <c r="C1994">
        <f>'Data Entry'!C1995</f>
        <v>0</v>
      </c>
      <c r="D1994">
        <f>'Data Entry'!M1995</f>
        <v>0</v>
      </c>
      <c r="E1994">
        <f>'Data Entry'!N1995</f>
        <v>0</v>
      </c>
      <c r="F1994">
        <f>'Data Entry'!O1995</f>
        <v>0</v>
      </c>
      <c r="G1994">
        <f>'Data Entry'!P1995</f>
        <v>0</v>
      </c>
      <c r="H1994">
        <f>'Data Entry'!Q1995</f>
        <v>0</v>
      </c>
      <c r="I1994">
        <f>'Data Entry'!R1995</f>
        <v>0</v>
      </c>
      <c r="J1994">
        <f t="shared" si="341"/>
        <v>0</v>
      </c>
      <c r="K1994" s="1">
        <f>SUMIFS('I want to cry'!C$2:C$2000,'I want to cry'!$A$2:$A$2000,$B1994,'I want to cry'!$B$2:$B$2000,$C1994)</f>
        <v>0</v>
      </c>
      <c r="L1994" s="1">
        <f>SUMIFS('I want to cry'!D$2:D$2000,'I want to cry'!$A$2:$A$2000,$B1994,'I want to cry'!$B$2:$B$2000,$C1994)</f>
        <v>0</v>
      </c>
      <c r="M1994" s="1">
        <f>SUMIFS('I want to cry'!E$2:E$2000,'I want to cry'!$A$2:$A$2000,$B1994,'I want to cry'!$B$2:$B$2000,$C1994)</f>
        <v>0</v>
      </c>
      <c r="N1994" s="1">
        <f t="shared" si="342"/>
        <v>0</v>
      </c>
      <c r="O1994" s="1">
        <f t="shared" si="343"/>
        <v>0</v>
      </c>
      <c r="P1994" s="1">
        <f t="shared" si="344"/>
        <v>0</v>
      </c>
      <c r="Q1994" s="1">
        <f>SUMIF('I have a blue banner'!A$2:A$2000,D1994,'I have a blue banner'!L$2:L$2000)</f>
        <v>0</v>
      </c>
      <c r="R1994" s="1">
        <f>SUMIF('I have a blue banner'!A$2:A$2000,F1994,'I have a blue banner'!L$2:L$2000)</f>
        <v>0</v>
      </c>
      <c r="S1994" s="1">
        <f>SUMIF('I have a blue banner'!A$2:A$2000,I1994,'I have a blue banner'!L$2:L$2000)</f>
        <v>0</v>
      </c>
      <c r="T1994" s="1">
        <f>SUMIF('I wanna go biking'!A$2:A$1000,D1994,'I wanna go biking'!D$2:D$2000)</f>
        <v>0</v>
      </c>
      <c r="U1994" s="1">
        <f>SUMIF('I wanna go biking'!A$2:A$2000,F1994,'I wanna go biking'!D$2:D$2000)</f>
        <v>0</v>
      </c>
      <c r="V1994" s="1">
        <f>SUMIF('I wanna go biking'!A$2:A$2000,H1994,'I wanna go biking'!D$2:D$2000)</f>
        <v>0</v>
      </c>
      <c r="W1994">
        <f t="shared" si="345"/>
        <v>0</v>
      </c>
      <c r="X1994">
        <f t="shared" si="346"/>
        <v>0</v>
      </c>
      <c r="Y1994">
        <f t="shared" si="347"/>
        <v>0</v>
      </c>
      <c r="Z1994">
        <f t="shared" si="348"/>
        <v>0</v>
      </c>
      <c r="AA1994">
        <f t="shared" si="349"/>
        <v>0</v>
      </c>
      <c r="AB1994">
        <f t="shared" si="350"/>
        <v>0</v>
      </c>
      <c r="AC1994" s="25">
        <f t="shared" si="351"/>
        <v>0</v>
      </c>
    </row>
    <row r="1995" spans="1:29">
      <c r="A1995">
        <f>'Data Entry'!A1996</f>
        <v>0</v>
      </c>
      <c r="B1995">
        <f>'Data Entry'!B1996</f>
        <v>0</v>
      </c>
      <c r="C1995">
        <f>'Data Entry'!C1996</f>
        <v>0</v>
      </c>
      <c r="D1995">
        <f>'Data Entry'!M1996</f>
        <v>0</v>
      </c>
      <c r="E1995">
        <f>'Data Entry'!N1996</f>
        <v>0</v>
      </c>
      <c r="F1995">
        <f>'Data Entry'!O1996</f>
        <v>0</v>
      </c>
      <c r="G1995">
        <f>'Data Entry'!P1996</f>
        <v>0</v>
      </c>
      <c r="H1995">
        <f>'Data Entry'!Q1996</f>
        <v>0</v>
      </c>
      <c r="I1995">
        <f>'Data Entry'!R1996</f>
        <v>0</v>
      </c>
      <c r="J1995">
        <f t="shared" si="341"/>
        <v>0</v>
      </c>
      <c r="K1995" s="1">
        <f>SUMIFS('I want to cry'!C$2:C$2000,'I want to cry'!$A$2:$A$2000,$B1995,'I want to cry'!$B$2:$B$2000,$C1995)</f>
        <v>0</v>
      </c>
      <c r="L1995" s="1">
        <f>SUMIFS('I want to cry'!D$2:D$2000,'I want to cry'!$A$2:$A$2000,$B1995,'I want to cry'!$B$2:$B$2000,$C1995)</f>
        <v>0</v>
      </c>
      <c r="M1995" s="1">
        <f>SUMIFS('I want to cry'!E$2:E$2000,'I want to cry'!$A$2:$A$2000,$B1995,'I want to cry'!$B$2:$B$2000,$C1995)</f>
        <v>0</v>
      </c>
      <c r="N1995" s="1">
        <f t="shared" si="342"/>
        <v>0</v>
      </c>
      <c r="O1995" s="1">
        <f t="shared" si="343"/>
        <v>0</v>
      </c>
      <c r="P1995" s="1">
        <f t="shared" si="344"/>
        <v>0</v>
      </c>
      <c r="Q1995" s="1">
        <f>SUMIF('I have a blue banner'!A$2:A$2000,D1995,'I have a blue banner'!L$2:L$2000)</f>
        <v>0</v>
      </c>
      <c r="R1995" s="1">
        <f>SUMIF('I have a blue banner'!A$2:A$2000,F1995,'I have a blue banner'!L$2:L$2000)</f>
        <v>0</v>
      </c>
      <c r="S1995" s="1">
        <f>SUMIF('I have a blue banner'!A$2:A$2000,I1995,'I have a blue banner'!L$2:L$2000)</f>
        <v>0</v>
      </c>
      <c r="T1995" s="1">
        <f>SUMIF('I wanna go biking'!A$2:A$1000,D1995,'I wanna go biking'!D$2:D$2000)</f>
        <v>0</v>
      </c>
      <c r="U1995" s="1">
        <f>SUMIF('I wanna go biking'!A$2:A$2000,F1995,'I wanna go biking'!D$2:D$2000)</f>
        <v>0</v>
      </c>
      <c r="V1995" s="1">
        <f>SUMIF('I wanna go biking'!A$2:A$2000,H1995,'I wanna go biking'!D$2:D$2000)</f>
        <v>0</v>
      </c>
      <c r="W1995">
        <f t="shared" si="345"/>
        <v>0</v>
      </c>
      <c r="X1995">
        <f t="shared" si="346"/>
        <v>0</v>
      </c>
      <c r="Y1995">
        <f t="shared" si="347"/>
        <v>0</v>
      </c>
      <c r="Z1995">
        <f t="shared" si="348"/>
        <v>0</v>
      </c>
      <c r="AA1995">
        <f t="shared" si="349"/>
        <v>0</v>
      </c>
      <c r="AB1995">
        <f t="shared" si="350"/>
        <v>0</v>
      </c>
      <c r="AC1995" s="25">
        <f t="shared" si="351"/>
        <v>0</v>
      </c>
    </row>
    <row r="1996" spans="1:29">
      <c r="A1996">
        <f>'Data Entry'!A1997</f>
        <v>0</v>
      </c>
      <c r="B1996">
        <f>'Data Entry'!B1997</f>
        <v>0</v>
      </c>
      <c r="C1996">
        <f>'Data Entry'!C1997</f>
        <v>0</v>
      </c>
      <c r="D1996">
        <f>'Data Entry'!M1997</f>
        <v>0</v>
      </c>
      <c r="E1996">
        <f>'Data Entry'!N1997</f>
        <v>0</v>
      </c>
      <c r="F1996">
        <f>'Data Entry'!O1997</f>
        <v>0</v>
      </c>
      <c r="G1996">
        <f>'Data Entry'!P1997</f>
        <v>0</v>
      </c>
      <c r="H1996">
        <f>'Data Entry'!Q1997</f>
        <v>0</v>
      </c>
      <c r="I1996">
        <f>'Data Entry'!R1997</f>
        <v>0</v>
      </c>
      <c r="J1996">
        <f t="shared" si="341"/>
        <v>0</v>
      </c>
      <c r="K1996" s="1">
        <f>SUMIFS('I want to cry'!C$2:C$2000,'I want to cry'!$A$2:$A$2000,$B1996,'I want to cry'!$B$2:$B$2000,$C1996)</f>
        <v>0</v>
      </c>
      <c r="L1996" s="1">
        <f>SUMIFS('I want to cry'!D$2:D$2000,'I want to cry'!$A$2:$A$2000,$B1996,'I want to cry'!$B$2:$B$2000,$C1996)</f>
        <v>0</v>
      </c>
      <c r="M1996" s="1">
        <f>SUMIFS('I want to cry'!E$2:E$2000,'I want to cry'!$A$2:$A$2000,$B1996,'I want to cry'!$B$2:$B$2000,$C1996)</f>
        <v>0</v>
      </c>
      <c r="N1996" s="1">
        <f t="shared" si="342"/>
        <v>0</v>
      </c>
      <c r="O1996" s="1">
        <f t="shared" si="343"/>
        <v>0</v>
      </c>
      <c r="P1996" s="1">
        <f t="shared" si="344"/>
        <v>0</v>
      </c>
      <c r="Q1996" s="1">
        <f>SUMIF('I have a blue banner'!A$2:A$2000,D1996,'I have a blue banner'!L$2:L$2000)</f>
        <v>0</v>
      </c>
      <c r="R1996" s="1">
        <f>SUMIF('I have a blue banner'!A$2:A$2000,F1996,'I have a blue banner'!L$2:L$2000)</f>
        <v>0</v>
      </c>
      <c r="S1996" s="1">
        <f>SUMIF('I have a blue banner'!A$2:A$2000,I1996,'I have a blue banner'!L$2:L$2000)</f>
        <v>0</v>
      </c>
      <c r="T1996" s="1">
        <f>SUMIF('I wanna go biking'!A$2:A$1000,D1996,'I wanna go biking'!D$2:D$2000)</f>
        <v>0</v>
      </c>
      <c r="U1996" s="1">
        <f>SUMIF('I wanna go biking'!A$2:A$2000,F1996,'I wanna go biking'!D$2:D$2000)</f>
        <v>0</v>
      </c>
      <c r="V1996" s="1">
        <f>SUMIF('I wanna go biking'!A$2:A$2000,H1996,'I wanna go biking'!D$2:D$2000)</f>
        <v>0</v>
      </c>
      <c r="W1996">
        <f t="shared" si="345"/>
        <v>0</v>
      </c>
      <c r="X1996">
        <f t="shared" si="346"/>
        <v>0</v>
      </c>
      <c r="Y1996">
        <f t="shared" si="347"/>
        <v>0</v>
      </c>
      <c r="Z1996">
        <f t="shared" si="348"/>
        <v>0</v>
      </c>
      <c r="AA1996">
        <f t="shared" si="349"/>
        <v>0</v>
      </c>
      <c r="AB1996">
        <f t="shared" si="350"/>
        <v>0</v>
      </c>
      <c r="AC1996" s="25">
        <f t="shared" si="351"/>
        <v>0</v>
      </c>
    </row>
    <row r="1997" spans="1:29">
      <c r="A1997">
        <f>'Data Entry'!A1998</f>
        <v>0</v>
      </c>
      <c r="B1997">
        <f>'Data Entry'!B1998</f>
        <v>0</v>
      </c>
      <c r="C1997">
        <f>'Data Entry'!C1998</f>
        <v>0</v>
      </c>
      <c r="D1997">
        <f>'Data Entry'!M1998</f>
        <v>0</v>
      </c>
      <c r="E1997">
        <f>'Data Entry'!N1998</f>
        <v>0</v>
      </c>
      <c r="F1997">
        <f>'Data Entry'!O1998</f>
        <v>0</v>
      </c>
      <c r="G1997">
        <f>'Data Entry'!P1998</f>
        <v>0</v>
      </c>
      <c r="H1997">
        <f>'Data Entry'!Q1998</f>
        <v>0</v>
      </c>
      <c r="I1997">
        <f>'Data Entry'!R1998</f>
        <v>0</v>
      </c>
      <c r="J1997">
        <f t="shared" si="341"/>
        <v>0</v>
      </c>
      <c r="K1997" s="1">
        <f>SUMIFS('I want to cry'!C$2:C$2000,'I want to cry'!$A$2:$A$2000,$B1997,'I want to cry'!$B$2:$B$2000,$C1997)</f>
        <v>0</v>
      </c>
      <c r="L1997" s="1">
        <f>SUMIFS('I want to cry'!D$2:D$2000,'I want to cry'!$A$2:$A$2000,$B1997,'I want to cry'!$B$2:$B$2000,$C1997)</f>
        <v>0</v>
      </c>
      <c r="M1997" s="1">
        <f>SUMIFS('I want to cry'!E$2:E$2000,'I want to cry'!$A$2:$A$2000,$B1997,'I want to cry'!$B$2:$B$2000,$C1997)</f>
        <v>0</v>
      </c>
      <c r="N1997" s="1">
        <f t="shared" si="342"/>
        <v>0</v>
      </c>
      <c r="O1997" s="1">
        <f t="shared" si="343"/>
        <v>0</v>
      </c>
      <c r="P1997" s="1">
        <f t="shared" si="344"/>
        <v>0</v>
      </c>
      <c r="Q1997" s="1">
        <f>SUMIF('I have a blue banner'!A$2:A$2000,D1997,'I have a blue banner'!L$2:L$2000)</f>
        <v>0</v>
      </c>
      <c r="R1997" s="1">
        <f>SUMIF('I have a blue banner'!A$2:A$2000,F1997,'I have a blue banner'!L$2:L$2000)</f>
        <v>0</v>
      </c>
      <c r="S1997" s="1">
        <f>SUMIF('I have a blue banner'!A$2:A$2000,I1997,'I have a blue banner'!L$2:L$2000)</f>
        <v>0</v>
      </c>
      <c r="T1997" s="1">
        <f>SUMIF('I wanna go biking'!A$2:A$1000,D1997,'I wanna go biking'!D$2:D$2000)</f>
        <v>0</v>
      </c>
      <c r="U1997" s="1">
        <f>SUMIF('I wanna go biking'!A$2:A$2000,F1997,'I wanna go biking'!D$2:D$2000)</f>
        <v>0</v>
      </c>
      <c r="V1997" s="1">
        <f>SUMIF('I wanna go biking'!A$2:A$2000,H1997,'I wanna go biking'!D$2:D$2000)</f>
        <v>0</v>
      </c>
      <c r="W1997">
        <f t="shared" si="345"/>
        <v>0</v>
      </c>
      <c r="X1997">
        <f t="shared" si="346"/>
        <v>0</v>
      </c>
      <c r="Y1997">
        <f t="shared" si="347"/>
        <v>0</v>
      </c>
      <c r="Z1997">
        <f t="shared" si="348"/>
        <v>0</v>
      </c>
      <c r="AA1997">
        <f t="shared" si="349"/>
        <v>0</v>
      </c>
      <c r="AB1997">
        <f t="shared" si="350"/>
        <v>0</v>
      </c>
      <c r="AC1997" s="25">
        <f t="shared" si="351"/>
        <v>0</v>
      </c>
    </row>
    <row r="1998" spans="1:29">
      <c r="A1998">
        <f>'Data Entry'!A1999</f>
        <v>0</v>
      </c>
      <c r="B1998">
        <f>'Data Entry'!B1999</f>
        <v>0</v>
      </c>
      <c r="C1998">
        <f>'Data Entry'!C1999</f>
        <v>0</v>
      </c>
      <c r="D1998">
        <f>'Data Entry'!M1999</f>
        <v>0</v>
      </c>
      <c r="E1998">
        <f>'Data Entry'!N1999</f>
        <v>0</v>
      </c>
      <c r="F1998">
        <f>'Data Entry'!O1999</f>
        <v>0</v>
      </c>
      <c r="G1998">
        <f>'Data Entry'!P1999</f>
        <v>0</v>
      </c>
      <c r="H1998">
        <f>'Data Entry'!Q1999</f>
        <v>0</v>
      </c>
      <c r="I1998">
        <f>'Data Entry'!R1999</f>
        <v>0</v>
      </c>
      <c r="J1998">
        <f t="shared" si="341"/>
        <v>0</v>
      </c>
      <c r="K1998" s="1">
        <f>SUMIFS('I want to cry'!C$2:C$2000,'I want to cry'!$A$2:$A$2000,$B1998,'I want to cry'!$B$2:$B$2000,$C1998)</f>
        <v>0</v>
      </c>
      <c r="L1998" s="1">
        <f>SUMIFS('I want to cry'!D$2:D$2000,'I want to cry'!$A$2:$A$2000,$B1998,'I want to cry'!$B$2:$B$2000,$C1998)</f>
        <v>0</v>
      </c>
      <c r="M1998" s="1">
        <f>SUMIFS('I want to cry'!E$2:E$2000,'I want to cry'!$A$2:$A$2000,$B1998,'I want to cry'!$B$2:$B$2000,$C1998)</f>
        <v>0</v>
      </c>
      <c r="N1998" s="1">
        <f t="shared" si="342"/>
        <v>0</v>
      </c>
      <c r="O1998" s="1">
        <f t="shared" si="343"/>
        <v>0</v>
      </c>
      <c r="P1998" s="1">
        <f t="shared" si="344"/>
        <v>0</v>
      </c>
      <c r="Q1998" s="1">
        <f>SUMIF('I have a blue banner'!A$2:A$2000,D1998,'I have a blue banner'!L$2:L$2000)</f>
        <v>0</v>
      </c>
      <c r="R1998" s="1">
        <f>SUMIF('I have a blue banner'!A$2:A$2000,F1998,'I have a blue banner'!L$2:L$2000)</f>
        <v>0</v>
      </c>
      <c r="S1998" s="1">
        <f>SUMIF('I have a blue banner'!A$2:A$2000,I1998,'I have a blue banner'!L$2:L$2000)</f>
        <v>0</v>
      </c>
      <c r="T1998" s="1">
        <f>SUMIF('I wanna go biking'!A$2:A$1000,D1998,'I wanna go biking'!D$2:D$2000)</f>
        <v>0</v>
      </c>
      <c r="U1998" s="1">
        <f>SUMIF('I wanna go biking'!A$2:A$2000,F1998,'I wanna go biking'!D$2:D$2000)</f>
        <v>0</v>
      </c>
      <c r="V1998" s="1">
        <f>SUMIF('I wanna go biking'!A$2:A$2000,H1998,'I wanna go biking'!D$2:D$2000)</f>
        <v>0</v>
      </c>
      <c r="W1998">
        <f t="shared" si="345"/>
        <v>0</v>
      </c>
      <c r="X1998">
        <f t="shared" si="346"/>
        <v>0</v>
      </c>
      <c r="Y1998">
        <f t="shared" si="347"/>
        <v>0</v>
      </c>
      <c r="Z1998">
        <f t="shared" si="348"/>
        <v>0</v>
      </c>
      <c r="AA1998">
        <f t="shared" si="349"/>
        <v>0</v>
      </c>
      <c r="AB1998">
        <f t="shared" si="350"/>
        <v>0</v>
      </c>
      <c r="AC1998" s="25">
        <f t="shared" si="351"/>
        <v>0</v>
      </c>
    </row>
    <row r="1999" spans="1:29">
      <c r="A1999">
        <f>'Data Entry'!A2000</f>
        <v>0</v>
      </c>
      <c r="B1999">
        <f>'Data Entry'!B2000</f>
        <v>0</v>
      </c>
      <c r="C1999">
        <f>'Data Entry'!C2000</f>
        <v>0</v>
      </c>
      <c r="D1999">
        <f>'Data Entry'!M2000</f>
        <v>0</v>
      </c>
      <c r="E1999">
        <f>'Data Entry'!N2000</f>
        <v>0</v>
      </c>
      <c r="F1999">
        <f>'Data Entry'!O2000</f>
        <v>0</v>
      </c>
      <c r="G1999">
        <f>'Data Entry'!P2000</f>
        <v>0</v>
      </c>
      <c r="H1999">
        <f>'Data Entry'!Q2000</f>
        <v>0</v>
      </c>
      <c r="I1999">
        <f>'Data Entry'!R2000</f>
        <v>0</v>
      </c>
      <c r="J1999">
        <f t="shared" si="341"/>
        <v>0</v>
      </c>
      <c r="K1999" s="1">
        <f>SUMIFS('I want to cry'!C$2:C$2000,'I want to cry'!$A$2:$A$2000,$B1999,'I want to cry'!$B$2:$B$2000,$C1999)</f>
        <v>0</v>
      </c>
      <c r="L1999" s="1">
        <f>SUMIFS('I want to cry'!D$2:D$2000,'I want to cry'!$A$2:$A$2000,$B1999,'I want to cry'!$B$2:$B$2000,$C1999)</f>
        <v>0</v>
      </c>
      <c r="M1999" s="1">
        <f>SUMIFS('I want to cry'!E$2:E$2000,'I want to cry'!$A$2:$A$2000,$B1999,'I want to cry'!$B$2:$B$2000,$C1999)</f>
        <v>0</v>
      </c>
      <c r="N1999" s="1">
        <f t="shared" si="342"/>
        <v>0</v>
      </c>
      <c r="O1999" s="1">
        <f t="shared" si="343"/>
        <v>0</v>
      </c>
      <c r="P1999" s="1">
        <f t="shared" si="344"/>
        <v>0</v>
      </c>
      <c r="Q1999" s="1">
        <f>SUMIF('I have a blue banner'!A$2:A$2000,D1999,'I have a blue banner'!L$2:L$2000)</f>
        <v>0</v>
      </c>
      <c r="R1999" s="1">
        <f>SUMIF('I have a blue banner'!A$2:A$2000,F1999,'I have a blue banner'!L$2:L$2000)</f>
        <v>0</v>
      </c>
      <c r="S1999" s="1">
        <f>SUMIF('I have a blue banner'!A$2:A$2000,I1999,'I have a blue banner'!L$2:L$2000)</f>
        <v>0</v>
      </c>
      <c r="T1999" s="1">
        <f>SUMIF('I wanna go biking'!A$2:A$1000,D1999,'I wanna go biking'!D$2:D$2000)</f>
        <v>0</v>
      </c>
      <c r="U1999" s="1">
        <f>SUMIF('I wanna go biking'!A$2:A$2000,F1999,'I wanna go biking'!D$2:D$2000)</f>
        <v>0</v>
      </c>
      <c r="V1999" s="1">
        <f>SUMIF('I wanna go biking'!A$2:A$2000,H1999,'I wanna go biking'!D$2:D$2000)</f>
        <v>0</v>
      </c>
      <c r="W1999">
        <f t="shared" si="345"/>
        <v>0</v>
      </c>
      <c r="X1999">
        <f t="shared" si="346"/>
        <v>0</v>
      </c>
      <c r="Y1999">
        <f t="shared" si="347"/>
        <v>0</v>
      </c>
      <c r="Z1999">
        <f t="shared" si="348"/>
        <v>0</v>
      </c>
      <c r="AA1999">
        <f t="shared" si="349"/>
        <v>0</v>
      </c>
      <c r="AB1999">
        <f t="shared" si="350"/>
        <v>0</v>
      </c>
      <c r="AC1999" s="25">
        <f t="shared" si="351"/>
        <v>0</v>
      </c>
    </row>
    <row r="2000" spans="1:29">
      <c r="A2000">
        <f>'Data Entry'!A2001</f>
        <v>0</v>
      </c>
      <c r="B2000">
        <f>'Data Entry'!B2001</f>
        <v>0</v>
      </c>
      <c r="C2000">
        <f>'Data Entry'!C2001</f>
        <v>0</v>
      </c>
      <c r="D2000">
        <f>'Data Entry'!M2001</f>
        <v>0</v>
      </c>
      <c r="E2000">
        <f>'Data Entry'!N2001</f>
        <v>0</v>
      </c>
      <c r="F2000">
        <f>'Data Entry'!O2001</f>
        <v>0</v>
      </c>
      <c r="G2000">
        <f>'Data Entry'!P2001</f>
        <v>0</v>
      </c>
      <c r="H2000">
        <f>'Data Entry'!Q2001</f>
        <v>0</v>
      </c>
      <c r="I2000">
        <f>'Data Entry'!R2001</f>
        <v>0</v>
      </c>
      <c r="J2000">
        <f t="shared" si="341"/>
        <v>0</v>
      </c>
      <c r="K2000" s="1">
        <f>SUMIFS('I want to cry'!C$2:C$2000,'I want to cry'!$A$2:$A$2000,$B2000,'I want to cry'!$B$2:$B$2000,$C2000)</f>
        <v>0</v>
      </c>
      <c r="L2000" s="1">
        <f>SUMIFS('I want to cry'!D$2:D$2000,'I want to cry'!$A$2:$A$2000,$B2000,'I want to cry'!$B$2:$B$2000,$C2000)</f>
        <v>0</v>
      </c>
      <c r="M2000" s="1">
        <f>SUMIFS('I want to cry'!E$2:E$2000,'I want to cry'!$A$2:$A$2000,$B2000,'I want to cry'!$B$2:$B$2000,$C2000)</f>
        <v>0</v>
      </c>
      <c r="N2000" s="1">
        <f t="shared" si="342"/>
        <v>0</v>
      </c>
      <c r="O2000" s="1">
        <f t="shared" si="343"/>
        <v>0</v>
      </c>
      <c r="P2000" s="1">
        <f t="shared" si="344"/>
        <v>0</v>
      </c>
      <c r="Q2000" s="1">
        <f>SUMIF('I have a blue banner'!A$2:A$2000,D2000,'I have a blue banner'!L$2:L$2000)</f>
        <v>0</v>
      </c>
      <c r="R2000" s="1">
        <f>SUMIF('I have a blue banner'!A$2:A$2000,F2000,'I have a blue banner'!L$2:L$2000)</f>
        <v>0</v>
      </c>
      <c r="S2000" s="1">
        <f>SUMIF('I have a blue banner'!A$2:A$2000,I2000,'I have a blue banner'!L$2:L$2000)</f>
        <v>0</v>
      </c>
      <c r="T2000" s="1">
        <f>SUMIF('I wanna go biking'!A$2:A$1000,D2000,'I wanna go biking'!D$2:D$2000)</f>
        <v>0</v>
      </c>
      <c r="U2000" s="1">
        <f>SUMIF('I wanna go biking'!A$2:A$2000,F2000,'I wanna go biking'!D$2:D$2000)</f>
        <v>0</v>
      </c>
      <c r="V2000" s="1">
        <f>SUMIF('I wanna go biking'!A$2:A$2000,H2000,'I wanna go biking'!D$2:D$2000)</f>
        <v>0</v>
      </c>
      <c r="W2000">
        <f t="shared" si="345"/>
        <v>0</v>
      </c>
      <c r="X2000">
        <f t="shared" si="346"/>
        <v>0</v>
      </c>
      <c r="Y2000">
        <f t="shared" si="347"/>
        <v>0</v>
      </c>
      <c r="Z2000">
        <f t="shared" si="348"/>
        <v>0</v>
      </c>
      <c r="AA2000">
        <f t="shared" si="349"/>
        <v>0</v>
      </c>
      <c r="AB2000">
        <f t="shared" si="350"/>
        <v>0</v>
      </c>
      <c r="AC2000" s="25">
        <f t="shared" si="351"/>
        <v>0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AR10"/>
  <sheetViews>
    <sheetView topLeftCell="T1" workbookViewId="0">
      <selection activeCell="V5" sqref="V5"/>
    </sheetView>
  </sheetViews>
  <sheetFormatPr defaultColWidth="9" defaultRowHeight="14.5"/>
  <cols>
    <col min="7" max="7" width="10.5454545454545" customWidth="1"/>
    <col min="8" max="8" width="10.2727272727273" customWidth="1"/>
    <col min="11" max="14" width="12.8181818181818"/>
    <col min="16" max="16" width="12.8181818181818"/>
    <col min="17" max="19" width="21.2727272727273" customWidth="1"/>
    <col min="20" max="20" width="15.8181818181818" customWidth="1"/>
    <col min="22" max="23" width="22.1818181818182" customWidth="1"/>
    <col min="27" max="41" width="18.4545454545455" customWidth="1"/>
    <col min="42" max="42" width="10.5454545454545" customWidth="1"/>
    <col min="43" max="44" width="13.8181818181818" customWidth="1"/>
  </cols>
  <sheetData>
    <row r="1" spans="1:44">
      <c r="A1" s="20"/>
      <c r="B1" s="20"/>
      <c r="C1" s="20"/>
      <c r="D1" s="20"/>
      <c r="E1" s="21"/>
      <c r="F1" s="21"/>
      <c r="G1" s="21"/>
      <c r="H1" s="21"/>
      <c r="I1" s="21"/>
      <c r="J1" s="22"/>
      <c r="K1" s="22"/>
      <c r="L1" s="22"/>
      <c r="M1" s="22"/>
      <c r="N1" s="22"/>
      <c r="O1" s="11"/>
      <c r="P1" s="11"/>
      <c r="Q1" s="11"/>
      <c r="R1" s="11"/>
      <c r="S1" s="11"/>
      <c r="T1" s="11"/>
      <c r="U1" s="11"/>
      <c r="V1" s="11"/>
      <c r="W1" s="11"/>
      <c r="X1" s="11"/>
      <c r="Y1" s="23"/>
      <c r="Z1" s="23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24"/>
      <c r="AR1" s="24"/>
    </row>
    <row r="2" spans="1:44">
      <c r="A2" s="20" t="s">
        <v>247</v>
      </c>
      <c r="B2" s="20" t="s">
        <v>164</v>
      </c>
      <c r="C2" s="20" t="s">
        <v>165</v>
      </c>
      <c r="D2" s="20" t="s">
        <v>166</v>
      </c>
      <c r="E2" s="21" t="s">
        <v>248</v>
      </c>
      <c r="F2" s="21" t="s">
        <v>249</v>
      </c>
      <c r="G2" s="21" t="s">
        <v>250</v>
      </c>
      <c r="H2" s="21" t="s">
        <v>251</v>
      </c>
      <c r="I2" s="21" t="s">
        <v>167</v>
      </c>
      <c r="J2" s="22" t="s">
        <v>146</v>
      </c>
      <c r="K2" s="22" t="s">
        <v>252</v>
      </c>
      <c r="L2" s="22" t="s">
        <v>169</v>
      </c>
      <c r="M2" s="22" t="s">
        <v>89</v>
      </c>
      <c r="N2" s="22" t="s">
        <v>253</v>
      </c>
      <c r="O2" s="11" t="s">
        <v>152</v>
      </c>
      <c r="P2" s="11" t="s">
        <v>150</v>
      </c>
      <c r="Q2" s="11" t="s">
        <v>254</v>
      </c>
      <c r="R2" s="11" t="s">
        <v>255</v>
      </c>
      <c r="S2" s="11" t="s">
        <v>256</v>
      </c>
      <c r="T2" s="11" t="s">
        <v>12</v>
      </c>
      <c r="U2" s="11" t="s">
        <v>144</v>
      </c>
      <c r="V2" s="11" t="s">
        <v>257</v>
      </c>
      <c r="W2" s="11" t="s">
        <v>10</v>
      </c>
      <c r="X2" s="11" t="s">
        <v>258</v>
      </c>
      <c r="Y2" s="23" t="s">
        <v>259</v>
      </c>
      <c r="Z2" s="23" t="s">
        <v>260</v>
      </c>
      <c r="AA2" s="9" t="s">
        <v>261</v>
      </c>
      <c r="AB2" s="9" t="s">
        <v>262</v>
      </c>
      <c r="AC2" s="9" t="s">
        <v>263</v>
      </c>
      <c r="AD2" s="9" t="s">
        <v>176</v>
      </c>
      <c r="AE2" s="9" t="s">
        <v>177</v>
      </c>
      <c r="AF2" s="9" t="s">
        <v>178</v>
      </c>
      <c r="AG2" s="9" t="s">
        <v>179</v>
      </c>
      <c r="AH2" s="9" t="s">
        <v>180</v>
      </c>
      <c r="AI2" s="9" t="s">
        <v>181</v>
      </c>
      <c r="AJ2" s="9" t="s">
        <v>182</v>
      </c>
      <c r="AK2" s="9" t="s">
        <v>264</v>
      </c>
      <c r="AL2" s="9" t="s">
        <v>265</v>
      </c>
      <c r="AM2" s="9" t="s">
        <v>266</v>
      </c>
      <c r="AN2" s="9" t="s">
        <v>186</v>
      </c>
      <c r="AO2" s="9" t="s">
        <v>187</v>
      </c>
      <c r="AP2" s="9" t="s">
        <v>250</v>
      </c>
      <c r="AQ2" s="24" t="s">
        <v>267</v>
      </c>
      <c r="AR2" s="24" t="s">
        <v>268</v>
      </c>
    </row>
    <row r="3" spans="1:44">
      <c r="A3">
        <v>1</v>
      </c>
      <c r="B3">
        <v>5409</v>
      </c>
      <c r="C3">
        <v>4976</v>
      </c>
      <c r="D3">
        <v>5031</v>
      </c>
      <c r="E3">
        <f>SUM(F3:H3)</f>
        <v>3</v>
      </c>
      <c r="F3">
        <f>Z3</f>
        <v>1</v>
      </c>
      <c r="G3">
        <f>AP3</f>
        <v>0</v>
      </c>
      <c r="H3">
        <f>IF(I3&gt;I4,2,IF(I4&gt;I3,0,1))</f>
        <v>2</v>
      </c>
      <c r="I3">
        <f>J3+O3+AA3+AQ3</f>
        <v>68.5069264069264</v>
      </c>
      <c r="J3">
        <f>K3+M3+L3</f>
        <v>24.7954545454545</v>
      </c>
      <c r="K3">
        <f>SUMIF(Statistics!A$4:A$83,'The OG predictor'!B3,Statistics!F$4:F$83)+SUMIF(Statistics!A$4:A$83,'The OG predictor'!C3,Statistics!F$4:F$83)+SUMIF(Statistics!A$4:A$83,'The OG predictor'!D3,Statistics!F$4:F$83)</f>
        <v>4.84090909090909</v>
      </c>
      <c r="L3">
        <f>SUMIF(Statistics!A$4:A$83,'The OG predictor'!B3,Statistics!J$4:J$83)+SUMIF(Statistics!A$4:A$83,'The OG predictor'!C3,Statistics!J$4:J$83)+SUMIF(Statistics!A$4:A$83,'The OG predictor'!D3,Statistics!J$4:J$83)</f>
        <v>0</v>
      </c>
      <c r="M3">
        <f>SUMIF(Statistics!A$4:A$83,'The OG predictor'!B3,Statistics!O$4:O$83)+SUMIF(Statistics!A$4:A$83,'The OG predictor'!C3,Statistics!O$4:O$83)+SUMIF(Statistics!A$4:A$83,'The OG predictor'!D3,Statistics!O$4:O$83)</f>
        <v>19.9545454545455</v>
      </c>
      <c r="N3">
        <f>SUMIF(Statistics!A$4:A$83,'The OG predictor'!B3,Statistics!T$4:T$83)+SUMIF(Statistics!A$4:A$83,'The OG predictor'!C3,Statistics!T$4:T$83)+SUMIF(Statistics!A$4:A$83,'The OG predictor'!D3,Statistics!T$4:T$83)</f>
        <v>4.98863636363636</v>
      </c>
      <c r="O3">
        <f>P3+U3-V3</f>
        <v>34.1590909090909</v>
      </c>
      <c r="P3">
        <f>SUMIF(Statistics!A$4:A$83,'The OG predictor'!B3,Statistics!W$4:W$83)+SUMIF(Statistics!A$4:A$83,'The OG predictor'!C3,Statistics!W$4:W$83)+SUMIF(Statistics!A$4:A$83,'The OG predictor'!D3,Statistics!W$4:W$83)</f>
        <v>0.863636363636364</v>
      </c>
      <c r="Q3">
        <f>SUMIF(Statistics!$A$4:$A$83,'The OG predictor'!B3,Statistics!$AB$4:$AB$83)</f>
        <v>10</v>
      </c>
      <c r="R3">
        <f>SUMIF(Statistics!$A$4:$A$83,'The OG predictor'!C3,Statistics!$AB$4:$AB$83)</f>
        <v>6.27272727272727</v>
      </c>
      <c r="S3">
        <f>SUMIF(Statistics!$A$4:$A$83,'The OG predictor'!D3,Statistics!$AB$4:$AB$83)</f>
        <v>0.375</v>
      </c>
      <c r="T3">
        <f>SUM(Q3:S3)</f>
        <v>16.6477272727273</v>
      </c>
      <c r="U3">
        <f>T3*2</f>
        <v>33.2954545454545</v>
      </c>
      <c r="V3">
        <f>SUMIF(Statistics!A$4:A$83,D4,Statistics!AJ$4:AJ$83)</f>
        <v>0</v>
      </c>
      <c r="W3">
        <f>SUMIF(Statistics!A$4:A$83,'The OG predictor'!B3,Statistics!W$4:W$83)+SUMIF(Statistics!A$4:A$83,'The OG predictor'!C3,Statistics!W$4:W$83)+SUMIF(Statistics!A$4:A$83,'The OG predictor'!D3,Statistics!W$4:W$83)</f>
        <v>0.863636363636364</v>
      </c>
      <c r="X3">
        <f>T3+W3</f>
        <v>17.5113636363636</v>
      </c>
      <c r="Y3">
        <f>N3+X3</f>
        <v>22.5</v>
      </c>
      <c r="Z3">
        <f>IF(N3&gt;4.5,IF(Y3&gt;18,1,IF(Y3&gt;16,(Y3/18),0)),IF(Y3&gt;20,1,IF(Y3&gt;18,(Y3/20),0)))</f>
        <v>1</v>
      </c>
      <c r="AA3">
        <f>SUM(AM3,AN3,AO3)</f>
        <v>4</v>
      </c>
      <c r="AB3" s="1">
        <f>SUMIF(Statistics!$A$4:$A$83,'The OG predictor'!B3,Statistics!$AU$4:$AU$83)</f>
        <v>1</v>
      </c>
      <c r="AC3" s="1">
        <f>SUMIF(Statistics!$A$4:$A$83,'The OG predictor'!C3,Statistics!$AU$4:$AU$83)</f>
        <v>0</v>
      </c>
      <c r="AD3" s="1">
        <f>SUMIF(Statistics!$A$4:$A$83,'The OG predictor'!D3,Statistics!$AU$4:$AU$83)</f>
        <v>0</v>
      </c>
      <c r="AE3">
        <f>COUNTIF(AB3:AD3,4)</f>
        <v>0</v>
      </c>
      <c r="AF3">
        <f>COUNTIF(AB3:AD3,4)</f>
        <v>0</v>
      </c>
      <c r="AG3">
        <f>COUNTIF(AB3:AD3,2)</f>
        <v>0</v>
      </c>
      <c r="AH3">
        <f>COUNTIF(AB3:AD3,1)</f>
        <v>1</v>
      </c>
      <c r="AI3" s="1">
        <f>IF(AB3=4,$AE3,IF(AB3=3,$AF3,IF(AB3=2,$AG3,IF(AB3=1,AH3,0))))</f>
        <v>1</v>
      </c>
      <c r="AJ3" s="1">
        <f t="shared" ref="AJ3:AK3" si="0">IF(AC3=4,$AE3,IF(AC3=3,$AF3,IF(AC3=2,$AG3,IF(AC3=1,AI3,0))))</f>
        <v>0</v>
      </c>
      <c r="AK3" s="1">
        <f t="shared" si="0"/>
        <v>0</v>
      </c>
      <c r="AL3">
        <f>IF(AK3&gt;2,AD3-1,AD3)</f>
        <v>0</v>
      </c>
      <c r="AM3">
        <f>IF(AB3=4,15,IF(AB3=3,10,IF(AB3=2,6,IF(AB3=1,4,0))))</f>
        <v>4</v>
      </c>
      <c r="AN3">
        <f t="shared" ref="AN3:AN4" si="1">IF(AC3=4,15,IF(AC3=3,10,IF(AC3=2,6,IF(AC3=1,4,0))))</f>
        <v>0</v>
      </c>
      <c r="AO3" s="1">
        <f>IF(AL3=4,15,IF(AL3=3,10,IF(AL3=2,6,IF(AL3=1,4,0))))</f>
        <v>0</v>
      </c>
      <c r="AP3">
        <f>IF(AA3&gt;16,1,IF(AA3&gt;14,(AA3/16),0))</f>
        <v>0</v>
      </c>
      <c r="AQ3">
        <f>SUMIF(Statistics!A$4:A$83,'The OG predictor'!B4,Statistics!BK$4:BK$83)+SUMIF(Statistics!A$4:A$83,'The OG predictor'!C4,Statistics!BK$4:BK$83)+SUMIF(Statistics!A$4:A$83,'The OG predictor'!D4,Statistics!BK$4:BK$83)</f>
        <v>5.55238095238095</v>
      </c>
      <c r="AR3" s="2">
        <f>SUMIF(Statistics!A$4:A$83,'The OG predictor'!B3,Statistics!BM$4:BM$83)+SUMIF(Statistics!A$4:A$83,'The OG predictor'!C3,Statistics!BM$4:BM$83)+SUMIF(Statistics!A$4:A$83,'The OG predictor'!D3,Statistics!BM$4:BM$83)+SUMIF(Statistics!A$4:A$83,'The OG predictor'!B3,Statistics!BO$4:BO$83)+SUMIF(Statistics!A$4:A$83,'The OG predictor'!C3,Statistics!BO$4:BO$83)+SUMIF(Statistics!A$4:A$83,'The OG predictor'!D3,Statistics!BO$4:BO$83)</f>
        <v>0</v>
      </c>
    </row>
    <row r="4" spans="1:44">
      <c r="A4">
        <v>2</v>
      </c>
      <c r="B4">
        <v>5032</v>
      </c>
      <c r="C4">
        <v>1305</v>
      </c>
      <c r="D4">
        <v>1374</v>
      </c>
      <c r="E4">
        <f>SUM(F4:H4)</f>
        <v>0</v>
      </c>
      <c r="F4">
        <f>Z4</f>
        <v>0</v>
      </c>
      <c r="G4">
        <f>AP4</f>
        <v>0</v>
      </c>
      <c r="H4">
        <f>IF(I4&gt;I3,2,IF(I3&gt;I4,0,1))</f>
        <v>0</v>
      </c>
      <c r="I4">
        <f>J4+O4+AA4+AQ4</f>
        <v>45.2891774891775</v>
      </c>
      <c r="J4">
        <f>K4+M4+L4</f>
        <v>14.4214285714286</v>
      </c>
      <c r="K4">
        <f>SUMIF(Statistics!A$4:A$83,'The OG predictor'!B4,Statistics!F$4:F$83)+SUMIF(Statistics!A$4:A$83,'The OG predictor'!C4,Statistics!F$4:F$83)+SUMIF(Statistics!A$4:A$83,'The OG predictor'!D4,Statistics!F$4:F$83)</f>
        <v>4.14285714285714</v>
      </c>
      <c r="L4">
        <f>SUMIF(Statistics!A$4:A$83,'The OG predictor'!B4,Statistics!J$4:J$83)+SUMIF(Statistics!A$4:A$83,'The OG predictor'!C4,Statistics!J$4:J$83)+SUMIF(Statistics!A$4:A$83,'The OG predictor'!D4,Statistics!J$4:J$83)</f>
        <v>0.75</v>
      </c>
      <c r="M4">
        <f>SUMIF(Statistics!A$4:A$83,'The OG predictor'!B4,Statistics!O$4:O$83)+SUMIF(Statistics!A$4:A$83,'The OG predictor'!C4,Statistics!O$4:O$83)+SUMIF(Statistics!A$4:A$83,'The OG predictor'!D4,Statistics!O$4:O$83)</f>
        <v>9.52857142857143</v>
      </c>
      <c r="N4">
        <f>SUMIF(Statistics!A$4:A$83,'The OG predictor'!B4,Statistics!T$4:T$83)+SUMIF(Statistics!A$4:A$83,'The OG predictor'!C4,Statistics!T$4:T$83)+SUMIF(Statistics!A$4:A$83,'The OG predictor'!D4,Statistics!T$4:T$83)</f>
        <v>2.75714285714286</v>
      </c>
      <c r="O4">
        <f>P4+U4-V4</f>
        <v>25.8071428571429</v>
      </c>
      <c r="P4">
        <f>SUMIF(Statistics!A$4:A$83,'The OG predictor'!B4,Statistics!W$4:W$83)+SUMIF(Statistics!A$4:A$83,'The OG predictor'!C4,Statistics!W$4:W$83)+SUMIF(Statistics!A$4:A$83,'The OG predictor'!D4,Statistics!W$4:W$83)</f>
        <v>0.442857142857143</v>
      </c>
      <c r="Q4">
        <f>SUMIF(Statistics!$A$4:$A$83,'The OG predictor'!B4,Statistics!$AB$4:$AB$83)</f>
        <v>7.85714285714286</v>
      </c>
      <c r="R4">
        <f>SUMIF(Statistics!$A$4:$A$83,'The OG predictor'!C4,Statistics!$AB$4:$AB$83)</f>
        <v>4.7</v>
      </c>
      <c r="S4">
        <f>SUMIF(Statistics!$A$4:$A$83,'The OG predictor'!D4,Statistics!$AB$4:$AB$83)</f>
        <v>0.125</v>
      </c>
      <c r="T4">
        <f>SUM(Q4:S4)</f>
        <v>12.6821428571429</v>
      </c>
      <c r="U4">
        <f>T4*2</f>
        <v>25.3642857142857</v>
      </c>
      <c r="V4">
        <f>SUMIF(Statistics!A$4:A$83,D3,Statistics!AJ$4:AJ$83)</f>
        <v>0</v>
      </c>
      <c r="W4">
        <f>SUMIF(Statistics!A$4:A$83,'The OG predictor'!B4,Statistics!W$4:W$83)+SUMIF(Statistics!A$4:A$83,'The OG predictor'!C4,Statistics!W$4:W$83)+SUMIF(Statistics!A$4:A$83,'The OG predictor'!D4,Statistics!W$4:W$83)</f>
        <v>0.442857142857143</v>
      </c>
      <c r="X4">
        <f>T4+W4</f>
        <v>13.125</v>
      </c>
      <c r="Y4">
        <f>N4+X4</f>
        <v>15.8821428571429</v>
      </c>
      <c r="Z4">
        <f>IF(N4&gt;4.5,IF(Y4&gt;18,1,IF(Y4&gt;16,(Y4/18),0)),IF(Y4&gt;20,1,IF(Y4&gt;18,(Y4/20),0)))</f>
        <v>0</v>
      </c>
      <c r="AA4">
        <f>SUM(AM4,AN4,AO4)</f>
        <v>0</v>
      </c>
      <c r="AB4" s="1">
        <f>SUMIF(Statistics!$A$4:$A$83,'The OG predictor'!B4,Statistics!$AU$4:$AU$83)</f>
        <v>0</v>
      </c>
      <c r="AC4" s="1">
        <f>SUMIF(Statistics!$A$4:$A$83,'The OG predictor'!C4,Statistics!$AU$4:$AU$83)</f>
        <v>0</v>
      </c>
      <c r="AD4" s="1">
        <f>SUMIF(Statistics!$A$4:$A$83,'The OG predictor'!D4,Statistics!$AU$4:$AU$83)</f>
        <v>0</v>
      </c>
      <c r="AE4">
        <f>COUNTIF(AB4:AD4,4)</f>
        <v>0</v>
      </c>
      <c r="AF4">
        <f>COUNTIF(AB4:AD4,4)</f>
        <v>0</v>
      </c>
      <c r="AG4">
        <f>COUNTIF(AB4:AD4,2)</f>
        <v>0</v>
      </c>
      <c r="AH4">
        <f>COUNTIF(AB4:AD4,1)</f>
        <v>0</v>
      </c>
      <c r="AI4" s="1">
        <f>IF(AB4=4,$AE4,IF(AB4=3,$AF4,IF(AB4=2,$AG4,IF(AB4=1,AH4,0))))</f>
        <v>0</v>
      </c>
      <c r="AJ4" s="1">
        <f t="shared" ref="AJ4:AK4" si="2">IF(AC4=4,$AE4,IF(AC4=3,$AF4,IF(AC4=2,$AG4,IF(AC4=1,AI4,0))))</f>
        <v>0</v>
      </c>
      <c r="AK4" s="1">
        <f t="shared" si="2"/>
        <v>0</v>
      </c>
      <c r="AL4">
        <f>IF(AK4&gt;2,AD4-1,AD4)</f>
        <v>0</v>
      </c>
      <c r="AM4">
        <f>IF(AB4=4,15,IF(AB4=3,10,IF(AB4=2,6,IF(AB4=1,4,0))))</f>
        <v>0</v>
      </c>
      <c r="AN4">
        <f t="shared" si="1"/>
        <v>0</v>
      </c>
      <c r="AO4" s="1">
        <f>IF(AL4=4,15,IF(AL4=3,10,IF(AL4=2,6,IF(AL4=1,4,0))))</f>
        <v>0</v>
      </c>
      <c r="AP4">
        <f>IF(AA4&gt;16,1,IF(AA4&gt;14,(AA4/16),0))</f>
        <v>0</v>
      </c>
      <c r="AQ4">
        <f>SUMIF(Statistics!A$4:A$83,'The OG predictor'!B3,Statistics!BK$4:BK$83)+SUMIF(Statistics!A$4:A$83,'The OG predictor'!C3,Statistics!BK$4:BK$83)+SUMIF(Statistics!A$4:A$83,'The OG predictor'!D3,Statistics!BK$4:BK$83)</f>
        <v>5.06060606060606</v>
      </c>
      <c r="AR4" s="2">
        <f>SUMIF(Statistics!A$4:A$83,'The OG predictor'!B4,Statistics!BM$4:BM$83)+SUMIF(Statistics!A$4:A$83,'The OG predictor'!C4,Statistics!BM$4:BM$83)+SUMIF(Statistics!A$4:A$83,'The OG predictor'!D4,Statistics!BM$4:BM$83)+SUMIF(Statistics!A$4:A$83,'The OG predictor'!B4,Statistics!BO$4:BO$83)+SUMIF(Statistics!A$4:A$83,'The OG predictor'!C4,Statistics!BO$4:BO$83)+SUMIF(Statistics!A$4:A$83,'The OG predictor'!D4,Statistics!BO$4:BO$83)</f>
        <v>0</v>
      </c>
    </row>
    <row r="6" spans="1:38">
      <c r="A6" t="s">
        <v>269</v>
      </c>
      <c r="AL6" t="s">
        <v>270</v>
      </c>
    </row>
    <row r="10" spans="37:37">
      <c r="AK10" s="1"/>
    </row>
  </sheetData>
  <pageMargins left="0.7" right="0.7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workbookViewId="0">
      <pane ySplit="2" topLeftCell="A3" activePane="bottomLeft" state="frozen"/>
      <selection/>
      <selection pane="bottomLeft" activeCell="A5" sqref="A5"/>
    </sheetView>
  </sheetViews>
  <sheetFormatPr defaultColWidth="9" defaultRowHeight="14.5" outlineLevelRow="5"/>
  <cols>
    <col min="5" max="5" width="10.5454545454545" customWidth="1"/>
    <col min="15" max="15" width="13.2727272727273" customWidth="1"/>
    <col min="22" max="22" width="11.8181818181818" customWidth="1"/>
    <col min="23" max="25" width="14.4545454545455" customWidth="1"/>
    <col min="26" max="26" width="10.1818181818182" customWidth="1"/>
    <col min="27" max="29" width="10.8181818181818" customWidth="1"/>
    <col min="30" max="30" width="12" customWidth="1"/>
  </cols>
  <sheetData>
    <row r="1" spans="6:30">
      <c r="F1" s="12" t="s">
        <v>1</v>
      </c>
      <c r="G1" s="12"/>
      <c r="H1" s="12"/>
      <c r="I1" s="12"/>
      <c r="J1" s="12"/>
      <c r="K1" s="12"/>
      <c r="L1" s="12"/>
      <c r="M1" s="12"/>
      <c r="N1" s="14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9"/>
    </row>
    <row r="2" spans="1:30">
      <c r="A2" t="s">
        <v>247</v>
      </c>
      <c r="B2" t="s">
        <v>271</v>
      </c>
      <c r="C2" t="s">
        <v>272</v>
      </c>
      <c r="D2" t="s">
        <v>273</v>
      </c>
      <c r="E2" t="s">
        <v>167</v>
      </c>
      <c r="F2" s="13" t="s">
        <v>274</v>
      </c>
      <c r="G2" s="13" t="s">
        <v>275</v>
      </c>
      <c r="H2" s="13" t="s">
        <v>276</v>
      </c>
      <c r="I2" s="13" t="s">
        <v>277</v>
      </c>
      <c r="J2" s="13" t="s">
        <v>278</v>
      </c>
      <c r="K2" s="13" t="s">
        <v>279</v>
      </c>
      <c r="L2" s="13" t="s">
        <v>280</v>
      </c>
      <c r="M2" s="13" t="s">
        <v>281</v>
      </c>
      <c r="N2" s="16" t="s">
        <v>172</v>
      </c>
      <c r="O2" s="15" t="s">
        <v>282</v>
      </c>
      <c r="P2" s="15" t="s">
        <v>283</v>
      </c>
      <c r="Q2" s="15" t="s">
        <v>284</v>
      </c>
      <c r="R2" s="15" t="s">
        <v>285</v>
      </c>
      <c r="S2" s="15" t="s">
        <v>177</v>
      </c>
      <c r="T2" s="15" t="s">
        <v>178</v>
      </c>
      <c r="U2" s="15" t="s">
        <v>179</v>
      </c>
      <c r="V2" s="15" t="s">
        <v>180</v>
      </c>
      <c r="W2" s="15" t="s">
        <v>286</v>
      </c>
      <c r="X2" s="15" t="s">
        <v>287</v>
      </c>
      <c r="Y2" s="15" t="s">
        <v>288</v>
      </c>
      <c r="Z2" s="15" t="s">
        <v>265</v>
      </c>
      <c r="AA2" s="15" t="s">
        <v>185</v>
      </c>
      <c r="AB2" s="15" t="s">
        <v>186</v>
      </c>
      <c r="AC2" s="15" t="s">
        <v>187</v>
      </c>
      <c r="AD2" s="19" t="s">
        <v>267</v>
      </c>
    </row>
    <row r="3" spans="1:30">
      <c r="A3">
        <v>1</v>
      </c>
      <c r="B3">
        <f>'The OG predictor'!B3</f>
        <v>5409</v>
      </c>
      <c r="C3">
        <f>'The OG predictor'!C3</f>
        <v>4976</v>
      </c>
      <c r="D3">
        <f>'The OG predictor'!D3</f>
        <v>5031</v>
      </c>
      <c r="E3">
        <f>F3+N3+O3+AD3</f>
        <v>90.552380952381</v>
      </c>
      <c r="F3">
        <f>SUM(G3:M3)</f>
        <v>30</v>
      </c>
      <c r="G3">
        <f>6</f>
        <v>6</v>
      </c>
      <c r="H3">
        <f>SUMIF('Max stats'!$A$3:$A$83,'Complex 254 model'!B3,'Max stats'!$J$3:$J$83)</f>
        <v>0</v>
      </c>
      <c r="I3">
        <f>SUMIF('Max stats'!$A$3:$A$83,'Complex 254 model'!C3,'Max stats'!$J$3:$J$83)</f>
        <v>0</v>
      </c>
      <c r="J3">
        <f>SUMIF('Max stats'!$A$3:$A$83,'Complex 254 model'!D3,'Max stats'!$J$3:$J$83)</f>
        <v>0</v>
      </c>
      <c r="K3">
        <f>SUMIF('Max stats'!$A$3:$A$83,'Complex 254 model'!B3,'Max stats'!$L$3:$L$83)</f>
        <v>8</v>
      </c>
      <c r="L3">
        <f>SUMIF('Max stats'!$A$3:$A$83,'Complex 254 model'!C3,'Max stats'!$L$3:$L$83)</f>
        <v>8</v>
      </c>
      <c r="M3">
        <f>SUMIF('Max stats'!$A$3:$A$83,'Complex 254 model'!D3,'Max stats'!$L$3:$L$83)</f>
        <v>8</v>
      </c>
      <c r="N3">
        <f>SUMIF('Max stats'!A$3:A$83,'Complex 254 model'!B3,'Max stats'!M$3:M$83)+SUMIF('Max stats'!A$3:A$83,'Complex 254 model'!C3,'Max stats'!M$3:M$83)</f>
        <v>28</v>
      </c>
      <c r="O3">
        <f>SUM(AA3:AC3)</f>
        <v>27</v>
      </c>
      <c r="P3">
        <f>SUMIF('Max stats'!$A$3:$A$83,'Complex 254 model'!B3,'Max stats'!$U$3:$U$83)</f>
        <v>2</v>
      </c>
      <c r="Q3">
        <f>SUMIF('Max stats'!$A$3:$A$83,'Complex 254 model'!C3,'Max stats'!$U$3:$U$83)</f>
        <v>2</v>
      </c>
      <c r="R3">
        <f>SUMIF('Max stats'!$A$3:$A$83,'Complex 254 model'!D3,'Max stats'!$U$3:$U$83)</f>
        <v>4</v>
      </c>
      <c r="S3">
        <f>COUNTIF(P3:R3,4)</f>
        <v>1</v>
      </c>
      <c r="T3">
        <f>COUNTIF(P3:R3,3)</f>
        <v>0</v>
      </c>
      <c r="U3">
        <f>COUNTIF(P3:R3,2)</f>
        <v>2</v>
      </c>
      <c r="V3">
        <f>COUNTIF(P3:R3,1)</f>
        <v>0</v>
      </c>
      <c r="W3">
        <f>IF(P3=4,$S3,IF(P3=3,$T3,IF(P3=2,$U3,IF(P3=1,$V3))))</f>
        <v>2</v>
      </c>
      <c r="X3">
        <f t="shared" ref="X3:Y3" si="0">IF(Q3=4,$S3,IF(Q3=3,$T3,IF(Q3=2,$U3,IF(Q3=1,$V3))))</f>
        <v>2</v>
      </c>
      <c r="Y3">
        <f t="shared" si="0"/>
        <v>1</v>
      </c>
      <c r="Z3">
        <f>IF(Y3&gt;2,R3-1,R3)</f>
        <v>4</v>
      </c>
      <c r="AA3">
        <f>IF(P3=4,15,IF(P3=3,10,IF(P3=2,6,IF(P3=2,6,IF(P3=1,4,0)))))</f>
        <v>6</v>
      </c>
      <c r="AB3">
        <f>IF(Q3=4,15,IF(Q3=3,10,IF(Q3=2,6,IF(Q3=2,6,IF(Q3=1,4,0)))))</f>
        <v>6</v>
      </c>
      <c r="AC3">
        <f>IF(Z3=4,15,IF(Z3=3,10,IF(Z3=2,6,IF(Z3=1,4,0))))</f>
        <v>15</v>
      </c>
      <c r="AD3">
        <f>SUMIF(Statistics!A$4:A$83,'Complex 254 model'!B4,Statistics!BK$4:BK$83)+SUMIF(Statistics!A$4:A$83,'Complex 254 model'!C4,Statistics!BK$4:BK$83)+SUMIF(Statistics!A$4:A$83,'Complex 254 model'!D4,Statistics!BK$4:BK$83)</f>
        <v>5.55238095238095</v>
      </c>
    </row>
    <row r="4" spans="1:30">
      <c r="A4">
        <v>2</v>
      </c>
      <c r="B4">
        <f>'The OG predictor'!B4</f>
        <v>5032</v>
      </c>
      <c r="C4">
        <f>'The OG predictor'!C4</f>
        <v>1305</v>
      </c>
      <c r="D4">
        <f>'The OG predictor'!D4</f>
        <v>1374</v>
      </c>
      <c r="E4">
        <f>F4+N4+O4+AD4</f>
        <v>116.060606060606</v>
      </c>
      <c r="F4">
        <f>SUM(G4:M4)</f>
        <v>40</v>
      </c>
      <c r="G4">
        <f>6</f>
        <v>6</v>
      </c>
      <c r="H4">
        <f>SUMIF('Max stats'!$A$3:$A$83,'Complex 254 model'!B4,'Max stats'!$J$3:$J$83)</f>
        <v>0</v>
      </c>
      <c r="I4">
        <f>SUMIF('Max stats'!$A$3:$A$83,'Complex 254 model'!C4,'Max stats'!$J$3:$J$83)</f>
        <v>0</v>
      </c>
      <c r="J4">
        <f>SUMIF('Max stats'!$A$3:$A$83,'Complex 254 model'!D4,'Max stats'!$J$3:$J$83)</f>
        <v>2</v>
      </c>
      <c r="K4">
        <f>SUMIF('Max stats'!$A$3:$A$83,'Complex 254 model'!B4,'Max stats'!$L$3:$L$83)</f>
        <v>8</v>
      </c>
      <c r="L4">
        <f>SUMIF('Max stats'!$A$3:$A$83,'Complex 254 model'!C4,'Max stats'!$L$3:$L$83)</f>
        <v>16</v>
      </c>
      <c r="M4">
        <f>SUMIF('Max stats'!$A$3:$A$83,'Complex 254 model'!D4,'Max stats'!$L$3:$L$83)</f>
        <v>8</v>
      </c>
      <c r="N4">
        <f>SUMIF('Max stats'!A$3:A$83,'Complex 254 model'!B4,'Max stats'!M$3:M$83)+SUMIF('Max stats'!A$3:A$83,'Complex 254 model'!C4,'Max stats'!M$3:M$83)</f>
        <v>50</v>
      </c>
      <c r="O4">
        <f>SUM(AA4:AC4)</f>
        <v>21</v>
      </c>
      <c r="P4">
        <f>SUMIF('Max stats'!$A$3:$A$83,'Complex 254 model'!B4,'Max stats'!$U$3:$U$83)</f>
        <v>0</v>
      </c>
      <c r="Q4">
        <f>SUMIF('Max stats'!$A$3:$A$83,'Complex 254 model'!C4,'Max stats'!$U$3:$U$83)</f>
        <v>4</v>
      </c>
      <c r="R4">
        <f>SUMIF('Max stats'!$A$3:$A$83,'Complex 254 model'!D4,'Max stats'!$U$3:$U$83)</f>
        <v>2</v>
      </c>
      <c r="S4">
        <f>COUNTIF(P4:R4,4)</f>
        <v>1</v>
      </c>
      <c r="T4">
        <f>COUNTIF(P4:R4,3)</f>
        <v>0</v>
      </c>
      <c r="U4">
        <f>COUNTIF(P4:R4,2)</f>
        <v>1</v>
      </c>
      <c r="V4">
        <f>COUNTIF(P4:R4,1)</f>
        <v>0</v>
      </c>
      <c r="W4" t="b">
        <f>IF(P4=4,$S4,IF(P4=3,$T4,IF(P4=2,$U4,IF(P4=1,$V4))))</f>
        <v>0</v>
      </c>
      <c r="X4">
        <f t="shared" ref="X4" si="1">IF(Q4=4,$S4,IF(Q4=3,$T4,IF(Q4=2,$U4,IF(Q4=1,$V4))))</f>
        <v>1</v>
      </c>
      <c r="Y4">
        <f t="shared" ref="Y4" si="2">IF(R4=4,$S4,IF(R4=3,$T4,IF(R4=2,$U4,IF(R4=1,$V4))))</f>
        <v>1</v>
      </c>
      <c r="Z4">
        <f>IF(Y4&gt;2,R4-1,R4)</f>
        <v>2</v>
      </c>
      <c r="AA4">
        <f>IF(P4=4,15,IF(P4=3,10,IF(P4=2,6,IF(P4=2,6,IF(P4=1,4,0)))))</f>
        <v>0</v>
      </c>
      <c r="AB4">
        <f>IF(Q4=4,15,IF(Q4=3,10,IF(Q4=2,6,IF(Q4=2,6,IF(Q4=1,4,0)))))</f>
        <v>15</v>
      </c>
      <c r="AC4">
        <f>IF(Z4=4,15,IF(Z4=3,10,IF(Z4=2,6,IF(Z4=1,4,0))))</f>
        <v>6</v>
      </c>
      <c r="AD4">
        <f>SUMIF(Statistics!A$4:A$83,'Complex 254 model'!B3,Statistics!BK$4:BK$83)+SUMIF(Statistics!A$4:A$83,'Complex 254 model'!C3,Statistics!BK$4:BK$83)+SUMIF(Statistics!A$4:A$83,'Complex 254 model'!D3,Statistics!BK$4:BK$83)</f>
        <v>5.06060606060606</v>
      </c>
    </row>
    <row r="5" spans="23:24">
      <c r="W5" s="17"/>
      <c r="X5" s="17"/>
    </row>
    <row r="6" spans="2:24">
      <c r="B6" t="s">
        <v>289</v>
      </c>
      <c r="W6" s="18" t="s">
        <v>290</v>
      </c>
      <c r="X6" s="18"/>
    </row>
  </sheetData>
  <mergeCells count="2">
    <mergeCell ref="F1:M1"/>
    <mergeCell ref="W6:X6"/>
  </mergeCells>
  <pageMargins left="0.7" right="0.7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2"/>
  <sheetViews>
    <sheetView workbookViewId="0">
      <pane xSplit="1" topLeftCell="B1" activePane="topRight" state="frozen"/>
      <selection/>
      <selection pane="topRight" activeCell="K5" sqref="K5"/>
    </sheetView>
  </sheetViews>
  <sheetFormatPr defaultColWidth="9" defaultRowHeight="14.5"/>
  <cols>
    <col min="3" max="3" width="15" customWidth="1"/>
    <col min="4" max="4" width="11.8181818181818" customWidth="1"/>
    <col min="5" max="5" width="28.4545454545455" customWidth="1"/>
    <col min="6" max="6" width="23.2727272727273" customWidth="1"/>
    <col min="8" max="8" width="12.5454545454545" customWidth="1"/>
    <col min="9" max="9" width="13" customWidth="1"/>
    <col min="10" max="11" width="11.1818181818182" customWidth="1"/>
    <col min="12" max="12" width="11.5454545454545" customWidth="1"/>
    <col min="13" max="13" width="12.1818181818182" customWidth="1"/>
    <col min="14" max="14" width="13.4545454545455" customWidth="1"/>
    <col min="15" max="15" width="15.6363636363636" customWidth="1"/>
    <col min="17" max="17" width="12.2727272727273" customWidth="1"/>
    <col min="18" max="18" width="16.5454545454545" customWidth="1"/>
    <col min="19" max="20" width="20" customWidth="1"/>
    <col min="21" max="21" width="16.2727272727273" customWidth="1"/>
    <col min="22" max="22" width="16" customWidth="1"/>
    <col min="23" max="26" width="21.2727272727273" customWidth="1"/>
  </cols>
  <sheetData>
    <row r="1" spans="4:26">
      <c r="D1" s="6" t="s">
        <v>1</v>
      </c>
      <c r="E1" s="6"/>
      <c r="F1" s="6"/>
      <c r="G1" s="6"/>
      <c r="H1" s="6"/>
      <c r="I1" s="6"/>
      <c r="J1" s="6"/>
      <c r="K1" s="6"/>
      <c r="L1" s="6"/>
      <c r="M1" s="8"/>
      <c r="N1" s="8"/>
      <c r="O1" s="8"/>
      <c r="P1" s="8"/>
      <c r="Q1" s="8"/>
      <c r="R1" s="8"/>
      <c r="S1" s="10"/>
      <c r="T1" s="10"/>
      <c r="U1" s="11"/>
      <c r="V1" s="11"/>
      <c r="W1" s="11"/>
      <c r="X1" s="11"/>
      <c r="Y1" s="11"/>
      <c r="Z1" s="11"/>
    </row>
    <row r="2" spans="1:26">
      <c r="A2" t="s">
        <v>6</v>
      </c>
      <c r="B2" t="s">
        <v>76</v>
      </c>
      <c r="C2" t="s">
        <v>291</v>
      </c>
      <c r="D2" s="7" t="s">
        <v>292</v>
      </c>
      <c r="E2" s="7" t="s">
        <v>293</v>
      </c>
      <c r="F2" s="7" t="s">
        <v>294</v>
      </c>
      <c r="G2" s="7" t="s">
        <v>275</v>
      </c>
      <c r="H2" s="7" t="s">
        <v>295</v>
      </c>
      <c r="I2" s="7" t="s">
        <v>296</v>
      </c>
      <c r="J2" s="7" t="s">
        <v>297</v>
      </c>
      <c r="K2" s="7" t="s">
        <v>298</v>
      </c>
      <c r="L2" s="7" t="s">
        <v>299</v>
      </c>
      <c r="M2" s="9" t="s">
        <v>300</v>
      </c>
      <c r="N2" s="9" t="s">
        <v>295</v>
      </c>
      <c r="O2" s="9" t="s">
        <v>301</v>
      </c>
      <c r="P2" s="9" t="s">
        <v>296</v>
      </c>
      <c r="Q2" s="9" t="s">
        <v>302</v>
      </c>
      <c r="R2" s="9" t="s">
        <v>303</v>
      </c>
      <c r="S2" s="10" t="s">
        <v>304</v>
      </c>
      <c r="T2" s="10" t="s">
        <v>305</v>
      </c>
      <c r="U2" s="11" t="s">
        <v>306</v>
      </c>
      <c r="V2" s="11" t="s">
        <v>307</v>
      </c>
      <c r="W2" s="11" t="s">
        <v>308</v>
      </c>
      <c r="X2" s="11" t="s">
        <v>309</v>
      </c>
      <c r="Y2" s="11" t="s">
        <v>310</v>
      </c>
      <c r="Z2" s="11" t="s">
        <v>311</v>
      </c>
    </row>
    <row r="3" spans="1:26">
      <c r="A3">
        <f>Statistics!A10</f>
        <v>1114</v>
      </c>
      <c r="B3">
        <f>Statistics!B10</f>
        <v>8</v>
      </c>
      <c r="C3">
        <f>D3+M3+V3</f>
        <v>60</v>
      </c>
      <c r="D3">
        <f>G3+J3+L3</f>
        <v>18</v>
      </c>
      <c r="E3">
        <f>IF(F3&gt;0,1,0)</f>
        <v>1</v>
      </c>
      <c r="F3">
        <f>SUMIF(Formulas!A$3:A$2000,'Max stats'!A9,Formulas!D$3:D$2000)</f>
        <v>6</v>
      </c>
      <c r="G3">
        <f>E3*2</f>
        <v>2</v>
      </c>
      <c r="H3">
        <f>_xlfn.MAXIFS(Formulas!E$3:E$2000,Formulas!A$3:A$2000,'Max stats'!A9)</f>
        <v>0</v>
      </c>
      <c r="I3">
        <f>_xlfn.MAXIFS(Formulas!G$3:G$2000,Formulas!A$3:A$2000,'Max stats'!A9)</f>
        <v>4</v>
      </c>
      <c r="J3" s="1">
        <f>_xlfn.MAXIFS(Formulas!L$3:L$2000,Formulas!A$3:A$2000,'Max stats'!A9)</f>
        <v>0</v>
      </c>
      <c r="K3" s="1">
        <f>I3+H3</f>
        <v>4</v>
      </c>
      <c r="L3">
        <f>_xlfn.MAXIFS(Formulas!M$3:M$2000,Formulas!A$3:A$2000,'Max stats'!A9)</f>
        <v>16</v>
      </c>
      <c r="M3">
        <f>IF(N3&gt;=Q3,N3,Q3)</f>
        <v>36</v>
      </c>
      <c r="N3">
        <f>_xlfn.MAXIFS(Formulas!P$3:P$2000,Formulas!A$3:A$2000,'Max stats'!A9)</f>
        <v>1</v>
      </c>
      <c r="O3" s="2">
        <f>_xlfn.MAXIFS(Formulas!V$3:V$2000,Formulas!T$3:T$2000,"&gt;0",Formulas!A$3:A$2000,'Max stats'!A9)</f>
        <v>1</v>
      </c>
      <c r="P3">
        <f>_xlfn.MAXIFS(Formulas!R$3:R$2000,Formulas!A$3:A$2000,'Max stats'!A9)</f>
        <v>18</v>
      </c>
      <c r="Q3">
        <f>P3*2</f>
        <v>36</v>
      </c>
      <c r="R3" s="2">
        <f>_xlfn.MAXIFS(Formulas!W$3:W$2000,Formulas!A$3:A$2000,'Max stats'!A9,Formulas!U$3:U$2000,"&gt;0")</f>
        <v>0.9</v>
      </c>
      <c r="S3">
        <f>_xlfn.MAXIFS('Defense processing realm (dpr)'!J$2:J$2000,'Defense processing realm (dpr)'!A$2:A$2000,A3)</f>
        <v>31.22</v>
      </c>
      <c r="T3">
        <f>_xlfn.MAXIFS('Defense processing realm (dpr)'!AC$2:AC$2000,'Defense processing realm (dpr)'!A$2:A$2000,A3)</f>
        <v>0</v>
      </c>
      <c r="U3">
        <f>_xlfn.MAXIFS(Formulas!AC$3:AC$2000,Formulas!A$3:A$2000,'Max stats'!A9)</f>
        <v>2</v>
      </c>
      <c r="V3">
        <f>_xlfn.MAXIFS(Formulas!AE$3:AE$2000,Formulas!A$3:A$2000,'Max stats'!A9)</f>
        <v>6</v>
      </c>
      <c r="W3">
        <f>_xlfn.MINIFS('Data Entry'!S$3:S$2000,'Data Entry'!A$3:A$2000,A3,'Data Entry'!T$3:T$2000,4)</f>
        <v>0</v>
      </c>
      <c r="X3">
        <f>_xlfn.MINIFS('Data Entry'!S$3:S$2000,'Data Entry'!A$3:A$2000,A3,'Data Entry'!T$3:T$2000,3)</f>
        <v>0</v>
      </c>
      <c r="Y3">
        <f>_xlfn.MINIFS('Data Entry'!S$3:S$2000,'Data Entry'!A$3:A$2000,A3,'Data Entry'!T$3:T$2000,2)</f>
        <v>0</v>
      </c>
      <c r="Z3">
        <f>_xlfn.MINIFS('Data Entry'!S$3:S$2000,'Data Entry'!A$3:A$2000,A3,'Data Entry'!T$3:T$2000,1)</f>
        <v>0</v>
      </c>
    </row>
    <row r="4" spans="1:26">
      <c r="A4">
        <f>Statistics!A17</f>
        <v>2056</v>
      </c>
      <c r="B4">
        <f>Statistics!B17</f>
        <v>7</v>
      </c>
      <c r="C4">
        <f>D4+M4+V4</f>
        <v>22</v>
      </c>
      <c r="D4">
        <f>G4+J4+L4</f>
        <v>12</v>
      </c>
      <c r="E4">
        <f>IF(F4&gt;0,1,0)</f>
        <v>1</v>
      </c>
      <c r="F4">
        <f>SUMIF(Formulas!A$3:A$2000,'Max stats'!A16,Formulas!D$3:D$2000)</f>
        <v>7</v>
      </c>
      <c r="G4">
        <f>E4*2</f>
        <v>2</v>
      </c>
      <c r="H4">
        <f>_xlfn.MAXIFS(Formulas!E$3:E$2000,Formulas!A$3:A$2000,'Max stats'!A16)</f>
        <v>1</v>
      </c>
      <c r="I4">
        <f>_xlfn.MAXIFS(Formulas!G$3:G$2000,Formulas!A$3:A$2000,'Max stats'!A16)</f>
        <v>2</v>
      </c>
      <c r="J4" s="1">
        <f>_xlfn.MAXIFS(Formulas!L$3:L$2000,Formulas!A$3:A$2000,'Max stats'!A16)</f>
        <v>2</v>
      </c>
      <c r="K4" s="1">
        <f>I4+H4</f>
        <v>3</v>
      </c>
      <c r="L4">
        <f>_xlfn.MAXIFS(Formulas!M$3:M$2000,Formulas!A$3:A$2000,'Max stats'!A16)</f>
        <v>8</v>
      </c>
      <c r="M4">
        <f>IF(N4&gt;=Q4,N4,Q4)</f>
        <v>4</v>
      </c>
      <c r="N4">
        <f>_xlfn.MAXIFS(Formulas!P$3:P$2000,Formulas!A$3:A$2000,'Max stats'!A16)</f>
        <v>0</v>
      </c>
      <c r="O4" s="2">
        <f>_xlfn.MAXIFS(Formulas!V$3:V$2000,Formulas!T$3:T$2000,"&gt;0",Formulas!A$3:A$2000,'Max stats'!A16)</f>
        <v>0</v>
      </c>
      <c r="P4">
        <f>_xlfn.MAXIFS(Formulas!R$3:R$2000,Formulas!A$3:A$2000,'Max stats'!A16)</f>
        <v>2</v>
      </c>
      <c r="Q4">
        <f>P4*2</f>
        <v>4</v>
      </c>
      <c r="R4" s="2">
        <f>_xlfn.MAXIFS(Formulas!W$3:W$2000,Formulas!A$3:A$2000,'Max stats'!A16,Formulas!U$3:U$2000,"&gt;0")</f>
        <v>1</v>
      </c>
      <c r="S4">
        <f>_xlfn.MAXIFS('Defense processing realm (dpr)'!J$2:J$2000,'Defense processing realm (dpr)'!A$2:A$2000,A4)</f>
        <v>15.284</v>
      </c>
      <c r="T4">
        <f>_xlfn.MAXIFS('Defense processing realm (dpr)'!AC$2:AC$2000,'Defense processing realm (dpr)'!A$2:A$2000,A4)</f>
        <v>0</v>
      </c>
      <c r="U4">
        <f>_xlfn.MAXIFS(Formulas!AC$3:AC$2000,Formulas!A$3:A$2000,'Max stats'!A16)</f>
        <v>2</v>
      </c>
      <c r="V4">
        <f>_xlfn.MAXIFS(Formulas!AE$3:AE$2000,Formulas!A$3:A$2000,'Max stats'!A16)</f>
        <v>6</v>
      </c>
      <c r="W4">
        <f>_xlfn.MINIFS('Data Entry'!S$3:S$2000,'Data Entry'!A$3:A$2000,A4,'Data Entry'!T$3:T$2000,4)</f>
        <v>0</v>
      </c>
      <c r="X4">
        <f>_xlfn.MINIFS('Data Entry'!S$3:S$2000,'Data Entry'!A$3:A$2000,A4,'Data Entry'!T$3:T$2000,3)</f>
        <v>0</v>
      </c>
      <c r="Y4">
        <f>_xlfn.MINIFS('Data Entry'!S$3:S$2000,'Data Entry'!A$3:A$2000,A4,'Data Entry'!T$3:T$2000,2)</f>
        <v>0</v>
      </c>
      <c r="Z4">
        <f>_xlfn.MINIFS('Data Entry'!S$3:S$2000,'Data Entry'!A$3:A$2000,A4,'Data Entry'!T$3:T$2000,1)</f>
        <v>0</v>
      </c>
    </row>
    <row r="5" spans="1:26">
      <c r="A5">
        <f>Statistics!A29</f>
        <v>4039</v>
      </c>
      <c r="B5">
        <f>Statistics!B29</f>
        <v>8</v>
      </c>
      <c r="C5">
        <f>D5+M5+V5</f>
        <v>44</v>
      </c>
      <c r="D5">
        <f>G5+J5+L5</f>
        <v>14</v>
      </c>
      <c r="E5">
        <f>IF(F5&gt;0,1,0)</f>
        <v>1</v>
      </c>
      <c r="F5">
        <f>SUMIF(Formulas!A$3:A$2000,'Max stats'!A28,Formulas!D$3:D$2000)</f>
        <v>10</v>
      </c>
      <c r="G5">
        <f>E5*2</f>
        <v>2</v>
      </c>
      <c r="H5">
        <f>_xlfn.MAXIFS(Formulas!E$3:E$2000,Formulas!A$3:A$2000,'Max stats'!A28)</f>
        <v>0</v>
      </c>
      <c r="I5">
        <f>_xlfn.MAXIFS(Formulas!G$3:G$2000,Formulas!A$3:A$2000,'Max stats'!A28)</f>
        <v>3</v>
      </c>
      <c r="J5" s="1">
        <f>_xlfn.MAXIFS(Formulas!L$3:L$2000,Formulas!A$3:A$2000,'Max stats'!A28)</f>
        <v>0</v>
      </c>
      <c r="K5" s="1">
        <f>I5+H5</f>
        <v>3</v>
      </c>
      <c r="L5">
        <f>_xlfn.MAXIFS(Formulas!M$3:M$2000,Formulas!A$3:A$2000,'Max stats'!A28)</f>
        <v>12</v>
      </c>
      <c r="M5">
        <f>IF(N5&gt;=Q5,N5,Q5)</f>
        <v>24</v>
      </c>
      <c r="N5">
        <f>_xlfn.MAXIFS(Formulas!P$3:P$2000,Formulas!A$3:A$2000,'Max stats'!A28)</f>
        <v>2</v>
      </c>
      <c r="O5" s="2">
        <f>_xlfn.MAXIFS(Formulas!V$3:V$2000,Formulas!T$3:T$2000,"&gt;0",Formulas!A$3:A$2000,'Max stats'!A28)</f>
        <v>1</v>
      </c>
      <c r="P5">
        <f>_xlfn.MAXIFS(Formulas!R$3:R$2000,Formulas!A$3:A$2000,'Max stats'!A28)</f>
        <v>12</v>
      </c>
      <c r="Q5">
        <f>P5*2</f>
        <v>24</v>
      </c>
      <c r="R5" s="2">
        <f>_xlfn.MAXIFS(Formulas!W$3:W$2000,Formulas!A$3:A$2000,'Max stats'!A28,Formulas!U$3:U$2000,"&gt;0")</f>
        <v>1</v>
      </c>
      <c r="S5">
        <f>_xlfn.MAXIFS('Defense processing realm (dpr)'!J$2:J$2000,'Defense processing realm (dpr)'!A$2:A$2000,A5)</f>
        <v>18.493</v>
      </c>
      <c r="T5">
        <f>_xlfn.MAXIFS('Defense processing realm (dpr)'!AC$2:AC$2000,'Defense processing realm (dpr)'!A$2:A$2000,A5)</f>
        <v>0</v>
      </c>
      <c r="U5">
        <f>_xlfn.MAXIFS(Formulas!AC$3:AC$2000,Formulas!A$3:A$2000,'Max stats'!A28)</f>
        <v>2</v>
      </c>
      <c r="V5">
        <f>_xlfn.MAXIFS(Formulas!AE$3:AE$2000,Formulas!A$3:A$2000,'Max stats'!A28)</f>
        <v>6</v>
      </c>
      <c r="W5">
        <f>_xlfn.MINIFS('Data Entry'!S$3:S$2000,'Data Entry'!A$3:A$2000,A5,'Data Entry'!T$3:T$2000,4)</f>
        <v>0</v>
      </c>
      <c r="X5">
        <f>_xlfn.MINIFS('Data Entry'!S$3:S$2000,'Data Entry'!A$3:A$2000,A5,'Data Entry'!T$3:T$2000,3)</f>
        <v>0</v>
      </c>
      <c r="Y5">
        <f>_xlfn.MINIFS('Data Entry'!S$3:S$2000,'Data Entry'!A$3:A$2000,A5,'Data Entry'!T$3:T$2000,2)</f>
        <v>0</v>
      </c>
      <c r="Z5">
        <f>_xlfn.MINIFS('Data Entry'!S$3:S$2000,'Data Entry'!A$3:A$2000,A5,'Data Entry'!T$3:T$2000,1)</f>
        <v>0</v>
      </c>
    </row>
    <row r="6" spans="1:26">
      <c r="A6">
        <f>Statistics!A35</f>
        <v>4678</v>
      </c>
      <c r="B6">
        <f>Statistics!B35</f>
        <v>11</v>
      </c>
      <c r="C6">
        <f>D6+M6+V6</f>
        <v>36</v>
      </c>
      <c r="D6">
        <f>G6+J6+L6</f>
        <v>10</v>
      </c>
      <c r="E6">
        <f>IF(F6&gt;0,1,0)</f>
        <v>1</v>
      </c>
      <c r="F6">
        <f>SUMIF(Formulas!A$3:A$2000,'Max stats'!A34,Formulas!D$3:D$2000)</f>
        <v>10</v>
      </c>
      <c r="G6">
        <f>E6*2</f>
        <v>2</v>
      </c>
      <c r="H6">
        <f>_xlfn.MAXIFS(Formulas!E$3:E$2000,Formulas!A$3:A$2000,'Max stats'!A34)</f>
        <v>0</v>
      </c>
      <c r="I6">
        <f>_xlfn.MAXIFS(Formulas!G$3:G$2000,Formulas!A$3:A$2000,'Max stats'!A34)</f>
        <v>2</v>
      </c>
      <c r="J6" s="1">
        <f>_xlfn.MAXIFS(Formulas!L$3:L$2000,Formulas!A$3:A$2000,'Max stats'!A34)</f>
        <v>0</v>
      </c>
      <c r="K6" s="1">
        <f>I6+H6</f>
        <v>2</v>
      </c>
      <c r="L6">
        <f>_xlfn.MAXIFS(Formulas!M$3:M$2000,Formulas!A$3:A$2000,'Max stats'!A34)</f>
        <v>8</v>
      </c>
      <c r="M6">
        <f>IF(N6&gt;=Q6,N6,Q6)</f>
        <v>16</v>
      </c>
      <c r="N6">
        <f>_xlfn.MAXIFS(Formulas!P$3:P$2000,Formulas!A$3:A$2000,'Max stats'!A34)</f>
        <v>3</v>
      </c>
      <c r="O6" s="2">
        <f>_xlfn.MAXIFS(Formulas!V$3:V$2000,Formulas!T$3:T$2000,"&gt;0",Formulas!A$3:A$2000,'Max stats'!A34)</f>
        <v>0.428571428571429</v>
      </c>
      <c r="P6">
        <f>_xlfn.MAXIFS(Formulas!R$3:R$2000,Formulas!A$3:A$2000,'Max stats'!A34)</f>
        <v>8</v>
      </c>
      <c r="Q6">
        <f>P6*2</f>
        <v>16</v>
      </c>
      <c r="R6" s="2">
        <f>_xlfn.MAXIFS(Formulas!W$3:W$2000,Formulas!A$3:A$2000,'Max stats'!A34,Formulas!U$3:U$2000,"&gt;0")</f>
        <v>1</v>
      </c>
      <c r="S6">
        <f>_xlfn.MAXIFS('Defense processing realm (dpr)'!J$2:J$2000,'Defense processing realm (dpr)'!A$2:A$2000,A6)</f>
        <v>20.851</v>
      </c>
      <c r="T6">
        <f>_xlfn.MAXIFS('Defense processing realm (dpr)'!AC$2:AC$2000,'Defense processing realm (dpr)'!A$2:A$2000,A6)</f>
        <v>0</v>
      </c>
      <c r="U6">
        <f>_xlfn.MAXIFS(Formulas!AC$3:AC$2000,Formulas!A$3:A$2000,'Max stats'!A34)</f>
        <v>3</v>
      </c>
      <c r="V6">
        <f>_xlfn.MAXIFS(Formulas!AE$3:AE$2000,Formulas!A$3:A$2000,'Max stats'!A34)</f>
        <v>10</v>
      </c>
      <c r="W6">
        <f>_xlfn.MINIFS('Data Entry'!S$3:S$2000,'Data Entry'!A$3:A$2000,A6,'Data Entry'!T$3:T$2000,4)</f>
        <v>0</v>
      </c>
      <c r="X6">
        <f>_xlfn.MINIFS('Data Entry'!S$3:S$2000,'Data Entry'!A$3:A$2000,A6,'Data Entry'!T$3:T$2000,3)</f>
        <v>0</v>
      </c>
      <c r="Y6">
        <f>_xlfn.MINIFS('Data Entry'!S$3:S$2000,'Data Entry'!A$3:A$2000,A6,'Data Entry'!T$3:T$2000,2)</f>
        <v>0</v>
      </c>
      <c r="Z6">
        <f>_xlfn.MINIFS('Data Entry'!S$3:S$2000,'Data Entry'!A$3:A$2000,A6,'Data Entry'!T$3:T$2000,1)</f>
        <v>0</v>
      </c>
    </row>
    <row r="7" spans="1:26">
      <c r="A7">
        <f>Statistics!A45</f>
        <v>5036</v>
      </c>
      <c r="B7">
        <f>Statistics!B45</f>
        <v>8</v>
      </c>
      <c r="C7">
        <f>D7+M7+V7</f>
        <v>18</v>
      </c>
      <c r="D7">
        <f>G7+J7+L7</f>
        <v>6</v>
      </c>
      <c r="E7">
        <f>IF(F7&gt;0,1,0)</f>
        <v>1</v>
      </c>
      <c r="F7">
        <f>SUMIF(Formulas!A$3:A$2000,'Max stats'!A44,Formulas!D$3:D$2000)</f>
        <v>10</v>
      </c>
      <c r="G7">
        <f>E7*2</f>
        <v>2</v>
      </c>
      <c r="H7">
        <f>_xlfn.MAXIFS(Formulas!E$3:E$2000,Formulas!A$3:A$2000,'Max stats'!A44)</f>
        <v>2</v>
      </c>
      <c r="I7">
        <f>_xlfn.MAXIFS(Formulas!G$3:G$2000,Formulas!A$3:A$2000,'Max stats'!A44)</f>
        <v>0</v>
      </c>
      <c r="J7" s="1">
        <f>_xlfn.MAXIFS(Formulas!L$3:L$2000,Formulas!A$3:A$2000,'Max stats'!A44)</f>
        <v>4</v>
      </c>
      <c r="K7" s="1">
        <f>I7+H7</f>
        <v>2</v>
      </c>
      <c r="L7">
        <f>_xlfn.MAXIFS(Formulas!M$3:M$2000,Formulas!A$3:A$2000,'Max stats'!A44)</f>
        <v>0</v>
      </c>
      <c r="M7">
        <f>IF(N7&gt;=Q7,N7,Q7)</f>
        <v>6</v>
      </c>
      <c r="N7">
        <f>_xlfn.MAXIFS(Formulas!P$3:P$2000,Formulas!A$3:A$2000,'Max stats'!A44)</f>
        <v>6</v>
      </c>
      <c r="O7" s="2">
        <f>_xlfn.MAXIFS(Formulas!V$3:V$2000,Formulas!T$3:T$2000,"&gt;0",Formulas!A$3:A$2000,'Max stats'!A44)</f>
        <v>1</v>
      </c>
      <c r="P7">
        <f>_xlfn.MAXIFS(Formulas!R$3:R$2000,Formulas!A$3:A$2000,'Max stats'!A44)</f>
        <v>2</v>
      </c>
      <c r="Q7">
        <f>P7*2</f>
        <v>4</v>
      </c>
      <c r="R7" s="2">
        <f>_xlfn.MAXIFS(Formulas!W$3:W$2000,Formulas!A$3:A$2000,'Max stats'!A44,Formulas!U$3:U$2000,"&gt;0")</f>
        <v>0.666666666666667</v>
      </c>
      <c r="S7">
        <f>_xlfn.MAXIFS('Defense processing realm (dpr)'!J$2:J$2000,'Defense processing realm (dpr)'!A$2:A$2000,A7)</f>
        <v>59.411</v>
      </c>
      <c r="T7">
        <f>_xlfn.MAXIFS('Defense processing realm (dpr)'!AC$2:AC$2000,'Defense processing realm (dpr)'!A$2:A$2000,A7)</f>
        <v>0</v>
      </c>
      <c r="U7">
        <f>_xlfn.MAXIFS(Formulas!AC$3:AC$2000,Formulas!A$3:A$2000,'Max stats'!A44)</f>
        <v>2</v>
      </c>
      <c r="V7">
        <f>_xlfn.MAXIFS(Formulas!AE$3:AE$2000,Formulas!A$3:A$2000,'Max stats'!A44)</f>
        <v>6</v>
      </c>
      <c r="W7">
        <f>_xlfn.MINIFS('Data Entry'!S$3:S$2000,'Data Entry'!A$3:A$2000,A7,'Data Entry'!T$3:T$2000,4)</f>
        <v>0</v>
      </c>
      <c r="X7">
        <f>_xlfn.MINIFS('Data Entry'!S$3:S$2000,'Data Entry'!A$3:A$2000,A7,'Data Entry'!T$3:T$2000,3)</f>
        <v>0</v>
      </c>
      <c r="Y7">
        <f>_xlfn.MINIFS('Data Entry'!S$3:S$2000,'Data Entry'!A$3:A$2000,A7,'Data Entry'!T$3:T$2000,2)</f>
        <v>0</v>
      </c>
      <c r="Z7">
        <f>_xlfn.MINIFS('Data Entry'!S$3:S$2000,'Data Entry'!A$3:A$2000,A7,'Data Entry'!T$3:T$2000,1)</f>
        <v>0</v>
      </c>
    </row>
    <row r="8" spans="1:26">
      <c r="A8">
        <f>Statistics!A6</f>
        <v>772</v>
      </c>
      <c r="B8">
        <f>Statistics!B6</f>
        <v>10</v>
      </c>
      <c r="C8">
        <f>D8+M8+V8</f>
        <v>58</v>
      </c>
      <c r="D8">
        <f>G8+J8+L8</f>
        <v>20</v>
      </c>
      <c r="E8">
        <f>IF(F8&gt;0,1,0)</f>
        <v>1</v>
      </c>
      <c r="F8">
        <f>SUMIF(Formulas!A$3:A$2000,'Max stats'!A5,Formulas!D$3:D$2000)</f>
        <v>7</v>
      </c>
      <c r="G8">
        <f>E8*2</f>
        <v>2</v>
      </c>
      <c r="H8">
        <f>_xlfn.MAXIFS(Formulas!E$3:E$2000,Formulas!A$3:A$2000,'Max stats'!A5)</f>
        <v>1</v>
      </c>
      <c r="I8">
        <f>_xlfn.MAXIFS(Formulas!G$3:G$2000,Formulas!A$3:A$2000,'Max stats'!A5)</f>
        <v>4</v>
      </c>
      <c r="J8" s="1">
        <f>_xlfn.MAXIFS(Formulas!L$3:L$2000,Formulas!A$3:A$2000,'Max stats'!A5)</f>
        <v>2</v>
      </c>
      <c r="K8" s="1">
        <f>I8+H8</f>
        <v>5</v>
      </c>
      <c r="L8">
        <f>_xlfn.MAXIFS(Formulas!M$3:M$2000,Formulas!A$3:A$2000,'Max stats'!A5)</f>
        <v>16</v>
      </c>
      <c r="M8">
        <f>IF(N8&gt;=Q8,N8,Q8)</f>
        <v>28</v>
      </c>
      <c r="N8">
        <f>_xlfn.MAXIFS(Formulas!P$3:P$2000,Formulas!A$3:A$2000,'Max stats'!A5)</f>
        <v>0</v>
      </c>
      <c r="O8" s="2">
        <f>_xlfn.MAXIFS(Formulas!V$3:V$2000,Formulas!T$3:T$2000,"&gt;0",Formulas!A$3:A$2000,'Max stats'!A5)</f>
        <v>0</v>
      </c>
      <c r="P8">
        <f>_xlfn.MAXIFS(Formulas!R$3:R$2000,Formulas!A$3:A$2000,'Max stats'!A5)</f>
        <v>14</v>
      </c>
      <c r="Q8">
        <f>P8*2</f>
        <v>28</v>
      </c>
      <c r="R8" s="2">
        <f>_xlfn.MAXIFS(Formulas!W$3:W$2000,Formulas!A$3:A$2000,'Max stats'!A5,Formulas!U$3:U$2000,"&gt;0")</f>
        <v>0.928571428571429</v>
      </c>
      <c r="S8">
        <f>_xlfn.MAXIFS('Defense processing realm (dpr)'!J$2:J$2000,'Defense processing realm (dpr)'!A$2:A$2000,A8)</f>
        <v>16.934</v>
      </c>
      <c r="T8">
        <f>_xlfn.MAXIFS('Defense processing realm (dpr)'!AC$2:AC$2000,'Defense processing realm (dpr)'!A$2:A$2000,A8)</f>
        <v>0</v>
      </c>
      <c r="U8">
        <f>_xlfn.MAXIFS(Formulas!AC$3:AC$2000,Formulas!A$3:A$2000,'Max stats'!A5)</f>
        <v>3</v>
      </c>
      <c r="V8">
        <f>_xlfn.MAXIFS(Formulas!AE$3:AE$2000,Formulas!A$3:A$2000,'Max stats'!A5)</f>
        <v>10</v>
      </c>
      <c r="W8">
        <f>_xlfn.MINIFS('Data Entry'!S$3:S$2000,'Data Entry'!A$3:A$2000,A8,'Data Entry'!T$3:T$2000,4)</f>
        <v>0</v>
      </c>
      <c r="X8">
        <f>_xlfn.MINIFS('Data Entry'!S$3:S$2000,'Data Entry'!A$3:A$2000,A8,'Data Entry'!T$3:T$2000,3)</f>
        <v>0</v>
      </c>
      <c r="Y8">
        <f>_xlfn.MINIFS('Data Entry'!S$3:S$2000,'Data Entry'!A$3:A$2000,A8,'Data Entry'!T$3:T$2000,2)</f>
        <v>0</v>
      </c>
      <c r="Z8">
        <f>_xlfn.MINIFS('Data Entry'!S$3:S$2000,'Data Entry'!A$3:A$2000,A8,'Data Entry'!T$3:T$2000,1)</f>
        <v>0</v>
      </c>
    </row>
    <row r="9" spans="1:26">
      <c r="A9">
        <f>Statistics!A11</f>
        <v>1241</v>
      </c>
      <c r="B9">
        <f>Statistics!B11</f>
        <v>8</v>
      </c>
      <c r="C9">
        <f>D9+M9+V9</f>
        <v>59</v>
      </c>
      <c r="D9">
        <f>G9+J9+L9</f>
        <v>16</v>
      </c>
      <c r="E9">
        <f>IF(F9&gt;0,1,0)</f>
        <v>1</v>
      </c>
      <c r="F9">
        <f>SUMIF(Formulas!A$3:A$2000,'Max stats'!A10,Formulas!D$3:D$2000)</f>
        <v>6</v>
      </c>
      <c r="G9">
        <f>E9*2</f>
        <v>2</v>
      </c>
      <c r="H9">
        <f>_xlfn.MAXIFS(Formulas!E$3:E$2000,Formulas!A$3:A$2000,'Max stats'!A10)</f>
        <v>1</v>
      </c>
      <c r="I9">
        <f>_xlfn.MAXIFS(Formulas!G$3:G$2000,Formulas!A$3:A$2000,'Max stats'!A10)</f>
        <v>3</v>
      </c>
      <c r="J9" s="1">
        <f>_xlfn.MAXIFS(Formulas!L$3:L$2000,Formulas!A$3:A$2000,'Max stats'!A10)</f>
        <v>2</v>
      </c>
      <c r="K9" s="1">
        <f>I9+H9</f>
        <v>4</v>
      </c>
      <c r="L9">
        <f>_xlfn.MAXIFS(Formulas!M$3:M$2000,Formulas!A$3:A$2000,'Max stats'!A10)</f>
        <v>12</v>
      </c>
      <c r="M9">
        <f>IF(N9&gt;=Q9,N9,Q9)</f>
        <v>28</v>
      </c>
      <c r="N9">
        <f>_xlfn.MAXIFS(Formulas!P$3:P$2000,Formulas!A$3:A$2000,'Max stats'!A10)</f>
        <v>1</v>
      </c>
      <c r="O9" s="2">
        <f>_xlfn.MAXIFS(Formulas!V$3:V$2000,Formulas!T$3:T$2000,"&gt;0",Formulas!A$3:A$2000,'Max stats'!A10)</f>
        <v>1</v>
      </c>
      <c r="P9">
        <f>_xlfn.MAXIFS(Formulas!R$3:R$2000,Formulas!A$3:A$2000,'Max stats'!A10)</f>
        <v>14</v>
      </c>
      <c r="Q9">
        <f>P9*2</f>
        <v>28</v>
      </c>
      <c r="R9" s="2">
        <f>_xlfn.MAXIFS(Formulas!W$3:W$2000,Formulas!A$3:A$2000,'Max stats'!A10,Formulas!U$3:U$2000,"&gt;0")</f>
        <v>0.909090909090909</v>
      </c>
      <c r="S9">
        <f>_xlfn.MAXIFS('Defense processing realm (dpr)'!J$2:J$2000,'Defense processing realm (dpr)'!A$2:A$2000,A9)</f>
        <v>5.083</v>
      </c>
      <c r="T9">
        <f>_xlfn.MAXIFS('Defense processing realm (dpr)'!AC$2:AC$2000,'Defense processing realm (dpr)'!A$2:A$2000,A9)</f>
        <v>0</v>
      </c>
      <c r="U9">
        <f>_xlfn.MAXIFS(Formulas!AC$3:AC$2000,Formulas!A$3:A$2000,'Max stats'!A10)</f>
        <v>4</v>
      </c>
      <c r="V9">
        <f>_xlfn.MAXIFS(Formulas!AE$3:AE$2000,Formulas!A$3:A$2000,'Max stats'!A10)</f>
        <v>15</v>
      </c>
      <c r="W9">
        <f>_xlfn.MINIFS('Data Entry'!S$3:S$2000,'Data Entry'!A$3:A$2000,A9,'Data Entry'!T$3:T$2000,4)</f>
        <v>0</v>
      </c>
      <c r="X9">
        <f>_xlfn.MINIFS('Data Entry'!S$3:S$2000,'Data Entry'!A$3:A$2000,A9,'Data Entry'!T$3:T$2000,3)</f>
        <v>0</v>
      </c>
      <c r="Y9">
        <f>_xlfn.MINIFS('Data Entry'!S$3:S$2000,'Data Entry'!A$3:A$2000,A9,'Data Entry'!T$3:T$2000,2)</f>
        <v>0</v>
      </c>
      <c r="Z9">
        <f>_xlfn.MINIFS('Data Entry'!S$3:S$2000,'Data Entry'!A$3:A$2000,A9,'Data Entry'!T$3:T$2000,1)</f>
        <v>0</v>
      </c>
    </row>
    <row r="10" spans="1:26">
      <c r="A10">
        <f>Statistics!A19</f>
        <v>2200</v>
      </c>
      <c r="B10">
        <f>Statistics!B19</f>
        <v>9</v>
      </c>
      <c r="C10">
        <f>D10+M10+V10</f>
        <v>47</v>
      </c>
      <c r="D10">
        <f>G10+J10+L10</f>
        <v>12</v>
      </c>
      <c r="E10">
        <f>IF(F10&gt;0,1,0)</f>
        <v>1</v>
      </c>
      <c r="F10">
        <f>SUMIF(Formulas!A$3:A$2000,'Max stats'!A18,Formulas!D$3:D$2000)</f>
        <v>8</v>
      </c>
      <c r="G10">
        <f>E10*2</f>
        <v>2</v>
      </c>
      <c r="H10">
        <f>_xlfn.MAXIFS(Formulas!E$3:E$2000,Formulas!A$3:A$2000,'Max stats'!A18)</f>
        <v>1</v>
      </c>
      <c r="I10">
        <f>_xlfn.MAXIFS(Formulas!G$3:G$2000,Formulas!A$3:A$2000,'Max stats'!A18)</f>
        <v>2</v>
      </c>
      <c r="J10" s="1">
        <f>_xlfn.MAXIFS(Formulas!L$3:L$2000,Formulas!A$3:A$2000,'Max stats'!A18)</f>
        <v>2</v>
      </c>
      <c r="K10" s="1">
        <f>I10+H10</f>
        <v>3</v>
      </c>
      <c r="L10">
        <f>_xlfn.MAXIFS(Formulas!M$3:M$2000,Formulas!A$3:A$2000,'Max stats'!A18)</f>
        <v>8</v>
      </c>
      <c r="M10">
        <f>IF(N10&gt;=Q10,N10,Q10)</f>
        <v>20</v>
      </c>
      <c r="N10">
        <f>_xlfn.MAXIFS(Formulas!P$3:P$2000,Formulas!A$3:A$2000,'Max stats'!A18)</f>
        <v>1</v>
      </c>
      <c r="O10" s="2">
        <f>_xlfn.MAXIFS(Formulas!V$3:V$2000,Formulas!T$3:T$2000,"&gt;0",Formulas!A$3:A$2000,'Max stats'!A18)</f>
        <v>1</v>
      </c>
      <c r="P10">
        <f>_xlfn.MAXIFS(Formulas!R$3:R$2000,Formulas!A$3:A$2000,'Max stats'!A18)</f>
        <v>10</v>
      </c>
      <c r="Q10">
        <f>P10*2</f>
        <v>20</v>
      </c>
      <c r="R10" s="2">
        <f>_xlfn.MAXIFS(Formulas!W$3:W$2000,Formulas!A$3:A$2000,'Max stats'!A18,Formulas!U$3:U$2000,"&gt;0")</f>
        <v>0.833333333333333</v>
      </c>
      <c r="S10">
        <f>_xlfn.MAXIFS('Defense processing realm (dpr)'!J$2:J$2000,'Defense processing realm (dpr)'!A$2:A$2000,A10)</f>
        <v>25.35</v>
      </c>
      <c r="T10">
        <f>_xlfn.MAXIFS('Defense processing realm (dpr)'!AC$2:AC$2000,'Defense processing realm (dpr)'!A$2:A$2000,A10)</f>
        <v>0</v>
      </c>
      <c r="U10">
        <f>_xlfn.MAXIFS(Formulas!AC$3:AC$2000,Formulas!A$3:A$2000,'Max stats'!A18)</f>
        <v>4</v>
      </c>
      <c r="V10">
        <f>_xlfn.MAXIFS(Formulas!AE$3:AE$2000,Formulas!A$3:A$2000,'Max stats'!A18)</f>
        <v>15</v>
      </c>
      <c r="W10">
        <f>_xlfn.MINIFS('Data Entry'!S$3:S$2000,'Data Entry'!A$3:A$2000,A10,'Data Entry'!T$3:T$2000,4)</f>
        <v>0</v>
      </c>
      <c r="X10">
        <f>_xlfn.MINIFS('Data Entry'!S$3:S$2000,'Data Entry'!A$3:A$2000,A10,'Data Entry'!T$3:T$2000,3)</f>
        <v>0</v>
      </c>
      <c r="Y10">
        <f>_xlfn.MINIFS('Data Entry'!S$3:S$2000,'Data Entry'!A$3:A$2000,A10,'Data Entry'!T$3:T$2000,2)</f>
        <v>0</v>
      </c>
      <c r="Z10">
        <f>_xlfn.MINIFS('Data Entry'!S$3:S$2000,'Data Entry'!A$3:A$2000,A10,'Data Entry'!T$3:T$2000,1)</f>
        <v>0</v>
      </c>
    </row>
    <row r="11" spans="1:26">
      <c r="A11">
        <f>Statistics!A38</f>
        <v>4917</v>
      </c>
      <c r="B11">
        <f>Statistics!B38</f>
        <v>9</v>
      </c>
      <c r="C11">
        <f>D11+M11+V11</f>
        <v>33</v>
      </c>
      <c r="D11">
        <f>G11+J11+L11</f>
        <v>10</v>
      </c>
      <c r="E11">
        <f>IF(F11&gt;0,1,0)</f>
        <v>1</v>
      </c>
      <c r="F11">
        <f>SUMIF(Formulas!A$3:A$2000,'Max stats'!A37,Formulas!D$3:D$2000)</f>
        <v>10</v>
      </c>
      <c r="G11">
        <f>E11*2</f>
        <v>2</v>
      </c>
      <c r="H11">
        <f>_xlfn.MAXIFS(Formulas!E$3:E$2000,Formulas!A$3:A$2000,'Max stats'!A37)</f>
        <v>0</v>
      </c>
      <c r="I11">
        <f>_xlfn.MAXIFS(Formulas!G$3:G$2000,Formulas!A$3:A$2000,'Max stats'!A37)</f>
        <v>2</v>
      </c>
      <c r="J11" s="1">
        <f>_xlfn.MAXIFS(Formulas!L$3:L$2000,Formulas!A$3:A$2000,'Max stats'!A37)</f>
        <v>0</v>
      </c>
      <c r="K11" s="1">
        <f>I11+H11</f>
        <v>2</v>
      </c>
      <c r="L11">
        <f>_xlfn.MAXIFS(Formulas!M$3:M$2000,Formulas!A$3:A$2000,'Max stats'!A37)</f>
        <v>8</v>
      </c>
      <c r="M11">
        <f>IF(N11&gt;=Q11,N11,Q11)</f>
        <v>8</v>
      </c>
      <c r="N11">
        <f>_xlfn.MAXIFS(Formulas!P$3:P$2000,Formulas!A$3:A$2000,'Max stats'!A37)</f>
        <v>0</v>
      </c>
      <c r="O11" s="2">
        <f>_xlfn.MAXIFS(Formulas!V$3:V$2000,Formulas!T$3:T$2000,"&gt;0",Formulas!A$3:A$2000,'Max stats'!A37)</f>
        <v>0</v>
      </c>
      <c r="P11">
        <f>_xlfn.MAXIFS(Formulas!R$3:R$2000,Formulas!A$3:A$2000,'Max stats'!A37)</f>
        <v>4</v>
      </c>
      <c r="Q11">
        <f>P11*2</f>
        <v>8</v>
      </c>
      <c r="R11" s="2">
        <f>_xlfn.MAXIFS(Formulas!W$3:W$2000,Formulas!A$3:A$2000,'Max stats'!A37,Formulas!U$3:U$2000,"&gt;0")</f>
        <v>1</v>
      </c>
      <c r="S11">
        <f>_xlfn.MAXIFS('Defense processing realm (dpr)'!J$2:J$2000,'Defense processing realm (dpr)'!A$2:A$2000,A11)</f>
        <v>14.471</v>
      </c>
      <c r="T11">
        <f>_xlfn.MAXIFS('Defense processing realm (dpr)'!AC$2:AC$2000,'Defense processing realm (dpr)'!A$2:A$2000,A11)</f>
        <v>1.66764322916667</v>
      </c>
      <c r="U11">
        <f>_xlfn.MAXIFS(Formulas!AC$3:AC$2000,Formulas!A$3:A$2000,'Max stats'!A37)</f>
        <v>4</v>
      </c>
      <c r="V11">
        <f>_xlfn.MAXIFS(Formulas!AE$3:AE$2000,Formulas!A$3:A$2000,'Max stats'!A37)</f>
        <v>15</v>
      </c>
      <c r="W11">
        <f>_xlfn.MINIFS('Data Entry'!S$3:S$2000,'Data Entry'!A$3:A$2000,A11,'Data Entry'!T$3:T$2000,4)</f>
        <v>0</v>
      </c>
      <c r="X11">
        <f>_xlfn.MINIFS('Data Entry'!S$3:S$2000,'Data Entry'!A$3:A$2000,A11,'Data Entry'!T$3:T$2000,3)</f>
        <v>0</v>
      </c>
      <c r="Y11">
        <f>_xlfn.MINIFS('Data Entry'!S$3:S$2000,'Data Entry'!A$3:A$2000,A11,'Data Entry'!T$3:T$2000,2)</f>
        <v>0</v>
      </c>
      <c r="Z11">
        <f>_xlfn.MINIFS('Data Entry'!S$3:S$2000,'Data Entry'!A$3:A$2000,A11,'Data Entry'!T$3:T$2000,1)</f>
        <v>0</v>
      </c>
    </row>
    <row r="12" spans="1:26">
      <c r="A12">
        <f>Statistics!A41</f>
        <v>4976</v>
      </c>
      <c r="B12">
        <f>Statistics!B41</f>
        <v>11</v>
      </c>
      <c r="C12">
        <f>D12+M12+V12</f>
        <v>30</v>
      </c>
      <c r="D12">
        <f>G12+J12+L12</f>
        <v>10</v>
      </c>
      <c r="E12">
        <f>IF(F12&gt;0,1,0)</f>
        <v>1</v>
      </c>
      <c r="F12">
        <f>SUMIF(Formulas!A$3:A$2000,'Max stats'!A40,Formulas!D$3:D$2000)</f>
        <v>9</v>
      </c>
      <c r="G12">
        <f>E12*2</f>
        <v>2</v>
      </c>
      <c r="H12">
        <f>_xlfn.MAXIFS(Formulas!E$3:E$2000,Formulas!A$3:A$2000,'Max stats'!A40)</f>
        <v>0</v>
      </c>
      <c r="I12">
        <f>_xlfn.MAXIFS(Formulas!G$3:G$2000,Formulas!A$3:A$2000,'Max stats'!A40)</f>
        <v>2</v>
      </c>
      <c r="J12" s="1">
        <f>_xlfn.MAXIFS(Formulas!L$3:L$2000,Formulas!A$3:A$2000,'Max stats'!A40)</f>
        <v>0</v>
      </c>
      <c r="K12" s="1">
        <f>I12+H12</f>
        <v>2</v>
      </c>
      <c r="L12">
        <f>_xlfn.MAXIFS(Formulas!M$3:M$2000,Formulas!A$3:A$2000,'Max stats'!A40)</f>
        <v>8</v>
      </c>
      <c r="M12">
        <f>IF(N12&gt;=Q12,N12,Q12)</f>
        <v>14</v>
      </c>
      <c r="N12">
        <f>_xlfn.MAXIFS(Formulas!P$3:P$2000,Formulas!A$3:A$2000,'Max stats'!A40)</f>
        <v>1</v>
      </c>
      <c r="O12" s="2">
        <f>_xlfn.MAXIFS(Formulas!V$3:V$2000,Formulas!T$3:T$2000,"&gt;0",Formulas!A$3:A$2000,'Max stats'!A40)</f>
        <v>1</v>
      </c>
      <c r="P12">
        <f>_xlfn.MAXIFS(Formulas!R$3:R$2000,Formulas!A$3:A$2000,'Max stats'!A40)</f>
        <v>7</v>
      </c>
      <c r="Q12">
        <f>P12*2</f>
        <v>14</v>
      </c>
      <c r="R12" s="2">
        <f>_xlfn.MAXIFS(Formulas!W$3:W$2000,Formulas!A$3:A$2000,'Max stats'!A40,Formulas!U$3:U$2000,"&gt;0")</f>
        <v>1</v>
      </c>
      <c r="S12">
        <f>_xlfn.MAXIFS('Defense processing realm (dpr)'!J$2:J$2000,'Defense processing realm (dpr)'!A$2:A$2000,A12)</f>
        <v>29.281</v>
      </c>
      <c r="T12">
        <f>_xlfn.MAXIFS('Defense processing realm (dpr)'!AC$2:AC$2000,'Defense processing realm (dpr)'!A$2:A$2000,A12)</f>
        <v>16.9560823940925</v>
      </c>
      <c r="U12">
        <f>_xlfn.MAXIFS(Formulas!AC$3:AC$2000,Formulas!A$3:A$2000,'Max stats'!A40)</f>
        <v>2</v>
      </c>
      <c r="V12">
        <f>_xlfn.MAXIFS(Formulas!AE$3:AE$2000,Formulas!A$3:A$2000,'Max stats'!A40)</f>
        <v>6</v>
      </c>
      <c r="W12">
        <f>_xlfn.MINIFS('Data Entry'!S$3:S$2000,'Data Entry'!A$3:A$2000,A12,'Data Entry'!T$3:T$2000,4)</f>
        <v>0</v>
      </c>
      <c r="X12">
        <f>_xlfn.MINIFS('Data Entry'!S$3:S$2000,'Data Entry'!A$3:A$2000,A12,'Data Entry'!T$3:T$2000,3)</f>
        <v>0</v>
      </c>
      <c r="Y12">
        <f>_xlfn.MINIFS('Data Entry'!S$3:S$2000,'Data Entry'!A$3:A$2000,A12,'Data Entry'!T$3:T$2000,2)</f>
        <v>0</v>
      </c>
      <c r="Z12">
        <f>_xlfn.MINIFS('Data Entry'!S$3:S$2000,'Data Entry'!A$3:A$2000,A12,'Data Entry'!T$3:T$2000,1)</f>
        <v>0</v>
      </c>
    </row>
    <row r="13" spans="1:26">
      <c r="A13">
        <f>Statistics!A46</f>
        <v>5406</v>
      </c>
      <c r="B13">
        <f>Statistics!B46</f>
        <v>9</v>
      </c>
      <c r="C13">
        <f>D13+M13+V13</f>
        <v>24</v>
      </c>
      <c r="D13">
        <f>G13+J13+L13</f>
        <v>6</v>
      </c>
      <c r="E13">
        <f>IF(F13&gt;0,1,0)</f>
        <v>1</v>
      </c>
      <c r="F13">
        <f>SUMIF(Formulas!A$3:A$2000,'Max stats'!A45,Formulas!D$3:D$2000)</f>
        <v>5</v>
      </c>
      <c r="G13">
        <f>E13*2</f>
        <v>2</v>
      </c>
      <c r="H13">
        <f>_xlfn.MAXIFS(Formulas!E$3:E$2000,Formulas!A$3:A$2000,'Max stats'!A45)</f>
        <v>2</v>
      </c>
      <c r="I13">
        <f>_xlfn.MAXIFS(Formulas!G$3:G$2000,Formulas!A$3:A$2000,'Max stats'!A45)</f>
        <v>0</v>
      </c>
      <c r="J13" s="1">
        <f>_xlfn.MAXIFS(Formulas!L$3:L$2000,Formulas!A$3:A$2000,'Max stats'!A45)</f>
        <v>4</v>
      </c>
      <c r="K13" s="1">
        <f>I13+H13</f>
        <v>2</v>
      </c>
      <c r="L13">
        <f>_xlfn.MAXIFS(Formulas!M$3:M$2000,Formulas!A$3:A$2000,'Max stats'!A45)</f>
        <v>0</v>
      </c>
      <c r="M13">
        <f>IF(N13&gt;=Q13,N13,Q13)</f>
        <v>12</v>
      </c>
      <c r="N13">
        <f>_xlfn.MAXIFS(Formulas!P$3:P$2000,Formulas!A$3:A$2000,'Max stats'!A45)</f>
        <v>12</v>
      </c>
      <c r="O13" s="2">
        <f>_xlfn.MAXIFS(Formulas!V$3:V$2000,Formulas!T$3:T$2000,"&gt;0",Formulas!A$3:A$2000,'Max stats'!A45)</f>
        <v>1</v>
      </c>
      <c r="P13">
        <f>_xlfn.MAXIFS(Formulas!R$3:R$2000,Formulas!A$3:A$2000,'Max stats'!A45)</f>
        <v>0</v>
      </c>
      <c r="Q13">
        <f>P13*2</f>
        <v>0</v>
      </c>
      <c r="R13" s="2">
        <f>_xlfn.MAXIFS(Formulas!W$3:W$2000,Formulas!A$3:A$2000,'Max stats'!A45,Formulas!U$3:U$2000,"&gt;0")</f>
        <v>0</v>
      </c>
      <c r="S13">
        <f>_xlfn.MAXIFS('Defense processing realm (dpr)'!J$2:J$2000,'Defense processing realm (dpr)'!A$2:A$2000,A13)</f>
        <v>18.409</v>
      </c>
      <c r="T13">
        <f>_xlfn.MAXIFS('Defense processing realm (dpr)'!AC$2:AC$2000,'Defense processing realm (dpr)'!A$2:A$2000,A13)</f>
        <v>0</v>
      </c>
      <c r="U13">
        <f>_xlfn.MAXIFS(Formulas!AC$3:AC$2000,Formulas!A$3:A$2000,'Max stats'!A45)</f>
        <v>2</v>
      </c>
      <c r="V13">
        <f>_xlfn.MAXIFS(Formulas!AE$3:AE$2000,Formulas!A$3:A$2000,'Max stats'!A45)</f>
        <v>6</v>
      </c>
      <c r="W13">
        <f>_xlfn.MINIFS('Data Entry'!S$3:S$2000,'Data Entry'!A$3:A$2000,A13,'Data Entry'!T$3:T$2000,4)</f>
        <v>0</v>
      </c>
      <c r="X13">
        <f>_xlfn.MINIFS('Data Entry'!S$3:S$2000,'Data Entry'!A$3:A$2000,A13,'Data Entry'!T$3:T$2000,3)</f>
        <v>0</v>
      </c>
      <c r="Y13">
        <f>_xlfn.MINIFS('Data Entry'!S$3:S$2000,'Data Entry'!A$3:A$2000,A13,'Data Entry'!T$3:T$2000,2)</f>
        <v>0</v>
      </c>
      <c r="Z13">
        <f>_xlfn.MINIFS('Data Entry'!S$3:S$2000,'Data Entry'!A$3:A$2000,A13,'Data Entry'!T$3:T$2000,1)</f>
        <v>0</v>
      </c>
    </row>
    <row r="14" spans="1:26">
      <c r="A14">
        <f>Statistics!A7</f>
        <v>781</v>
      </c>
      <c r="B14">
        <f>Statistics!B7</f>
        <v>8</v>
      </c>
      <c r="C14">
        <f>D14+M14+V14</f>
        <v>67</v>
      </c>
      <c r="D14">
        <f>G14+J14+L14</f>
        <v>22</v>
      </c>
      <c r="E14">
        <f>IF(F14&gt;0,1,0)</f>
        <v>1</v>
      </c>
      <c r="F14">
        <f>SUMIF(Formulas!A$3:A$2000,'Max stats'!A6,Formulas!D$3:D$2000)</f>
        <v>10</v>
      </c>
      <c r="G14">
        <f>E14*2</f>
        <v>2</v>
      </c>
      <c r="H14">
        <f>_xlfn.MAXIFS(Formulas!E$3:E$2000,Formulas!A$3:A$2000,'Max stats'!A6)</f>
        <v>0</v>
      </c>
      <c r="I14">
        <f>_xlfn.MAXIFS(Formulas!G$3:G$2000,Formulas!A$3:A$2000,'Max stats'!A6)</f>
        <v>5</v>
      </c>
      <c r="J14" s="1">
        <f>_xlfn.MAXIFS(Formulas!L$3:L$2000,Formulas!A$3:A$2000,'Max stats'!A6)</f>
        <v>0</v>
      </c>
      <c r="K14" s="1">
        <f>I14+H14</f>
        <v>5</v>
      </c>
      <c r="L14">
        <f>_xlfn.MAXIFS(Formulas!M$3:M$2000,Formulas!A$3:A$2000,'Max stats'!A6)</f>
        <v>20</v>
      </c>
      <c r="M14">
        <f>IF(N14&gt;=Q14,N14,Q14)</f>
        <v>30</v>
      </c>
      <c r="N14">
        <f>_xlfn.MAXIFS(Formulas!P$3:P$2000,Formulas!A$3:A$2000,'Max stats'!A6)</f>
        <v>2</v>
      </c>
      <c r="O14" s="2">
        <f>_xlfn.MAXIFS(Formulas!V$3:V$2000,Formulas!T$3:T$2000,"&gt;0",Formulas!A$3:A$2000,'Max stats'!A6)</f>
        <v>1</v>
      </c>
      <c r="P14">
        <f>_xlfn.MAXIFS(Formulas!R$3:R$2000,Formulas!A$3:A$2000,'Max stats'!A6)</f>
        <v>15</v>
      </c>
      <c r="Q14">
        <f>P14*2</f>
        <v>30</v>
      </c>
      <c r="R14" s="2">
        <f>_xlfn.MAXIFS(Formulas!W$3:W$2000,Formulas!A$3:A$2000,'Max stats'!A6,Formulas!U$3:U$2000,"&gt;0")</f>
        <v>1</v>
      </c>
      <c r="S14">
        <f>_xlfn.MAXIFS('Defense processing realm (dpr)'!J$2:J$2000,'Defense processing realm (dpr)'!A$2:A$2000,A14)</f>
        <v>42.102</v>
      </c>
      <c r="T14">
        <f>_xlfn.MAXIFS('Defense processing realm (dpr)'!AC$2:AC$2000,'Defense processing realm (dpr)'!A$2:A$2000,A14)</f>
        <v>0</v>
      </c>
      <c r="U14">
        <f>_xlfn.MAXIFS(Formulas!AC$3:AC$2000,Formulas!A$3:A$2000,'Max stats'!A6)</f>
        <v>4</v>
      </c>
      <c r="V14">
        <f>_xlfn.MAXIFS(Formulas!AE$3:AE$2000,Formulas!A$3:A$2000,'Max stats'!A6)</f>
        <v>15</v>
      </c>
      <c r="W14">
        <f>_xlfn.MINIFS('Data Entry'!S$3:S$2000,'Data Entry'!A$3:A$2000,A14,'Data Entry'!T$3:T$2000,4)</f>
        <v>0</v>
      </c>
      <c r="X14">
        <f>_xlfn.MINIFS('Data Entry'!S$3:S$2000,'Data Entry'!A$3:A$2000,A14,'Data Entry'!T$3:T$2000,3)</f>
        <v>0</v>
      </c>
      <c r="Y14">
        <f>_xlfn.MINIFS('Data Entry'!S$3:S$2000,'Data Entry'!A$3:A$2000,A14,'Data Entry'!T$3:T$2000,2)</f>
        <v>0</v>
      </c>
      <c r="Z14">
        <f>_xlfn.MINIFS('Data Entry'!S$3:S$2000,'Data Entry'!A$3:A$2000,A14,'Data Entry'!T$3:T$2000,1)</f>
        <v>0</v>
      </c>
    </row>
    <row r="15" spans="1:26">
      <c r="A15">
        <f>Statistics!A13</f>
        <v>1325</v>
      </c>
      <c r="B15">
        <f>Statistics!B13</f>
        <v>6</v>
      </c>
      <c r="C15">
        <f>D15+M15+V15</f>
        <v>57</v>
      </c>
      <c r="D15">
        <f>G15+J15+L15</f>
        <v>18</v>
      </c>
      <c r="E15">
        <f>IF(F15&gt;0,1,0)</f>
        <v>1</v>
      </c>
      <c r="F15">
        <f>SUMIF(Formulas!A$3:A$2000,'Max stats'!A12,Formulas!D$3:D$2000)</f>
        <v>8</v>
      </c>
      <c r="G15">
        <f>E15*2</f>
        <v>2</v>
      </c>
      <c r="H15">
        <f>_xlfn.MAXIFS(Formulas!E$3:E$2000,Formulas!A$3:A$2000,'Max stats'!A12)</f>
        <v>0</v>
      </c>
      <c r="I15">
        <f>_xlfn.MAXIFS(Formulas!G$3:G$2000,Formulas!A$3:A$2000,'Max stats'!A12)</f>
        <v>4</v>
      </c>
      <c r="J15" s="1">
        <f>_xlfn.MAXIFS(Formulas!L$3:L$2000,Formulas!A$3:A$2000,'Max stats'!A12)</f>
        <v>0</v>
      </c>
      <c r="K15" s="1">
        <f>I15+H15</f>
        <v>4</v>
      </c>
      <c r="L15">
        <f>_xlfn.MAXIFS(Formulas!M$3:M$2000,Formulas!A$3:A$2000,'Max stats'!A12)</f>
        <v>16</v>
      </c>
      <c r="M15">
        <f>IF(N15&gt;=Q15,N15,Q15)</f>
        <v>24</v>
      </c>
      <c r="N15">
        <f>_xlfn.MAXIFS(Formulas!P$3:P$2000,Formulas!A$3:A$2000,'Max stats'!A12)</f>
        <v>2</v>
      </c>
      <c r="O15" s="2">
        <f>_xlfn.MAXIFS(Formulas!V$3:V$2000,Formulas!T$3:T$2000,"&gt;0",Formulas!A$3:A$2000,'Max stats'!A12)</f>
        <v>1</v>
      </c>
      <c r="P15">
        <f>_xlfn.MAXIFS(Formulas!R$3:R$2000,Formulas!A$3:A$2000,'Max stats'!A12)</f>
        <v>12</v>
      </c>
      <c r="Q15">
        <f>P15*2</f>
        <v>24</v>
      </c>
      <c r="R15" s="2">
        <f>_xlfn.MAXIFS(Formulas!W$3:W$2000,Formulas!A$3:A$2000,'Max stats'!A12,Formulas!U$3:U$2000,"&gt;0")</f>
        <v>0.857142857142857</v>
      </c>
      <c r="S15">
        <f>_xlfn.MAXIFS('Defense processing realm (dpr)'!J$2:J$2000,'Defense processing realm (dpr)'!A$2:A$2000,A15)</f>
        <v>36.553</v>
      </c>
      <c r="T15">
        <f>_xlfn.MAXIFS('Defense processing realm (dpr)'!AC$2:AC$2000,'Defense processing realm (dpr)'!A$2:A$2000,A15)</f>
        <v>0</v>
      </c>
      <c r="U15">
        <f>_xlfn.MAXIFS(Formulas!AC$3:AC$2000,Formulas!A$3:A$2000,'Max stats'!A12)</f>
        <v>4</v>
      </c>
      <c r="V15">
        <f>_xlfn.MAXIFS(Formulas!AE$3:AE$2000,Formulas!A$3:A$2000,'Max stats'!A12)</f>
        <v>15</v>
      </c>
      <c r="W15">
        <f>_xlfn.MINIFS('Data Entry'!S$3:S$2000,'Data Entry'!A$3:A$2000,A15,'Data Entry'!T$3:T$2000,4)</f>
        <v>0</v>
      </c>
      <c r="X15">
        <f>_xlfn.MINIFS('Data Entry'!S$3:S$2000,'Data Entry'!A$3:A$2000,A15,'Data Entry'!T$3:T$2000,3)</f>
        <v>0</v>
      </c>
      <c r="Y15">
        <f>_xlfn.MINIFS('Data Entry'!S$3:S$2000,'Data Entry'!A$3:A$2000,A15,'Data Entry'!T$3:T$2000,2)</f>
        <v>0</v>
      </c>
      <c r="Z15">
        <f>_xlfn.MINIFS('Data Entry'!S$3:S$2000,'Data Entry'!A$3:A$2000,A15,'Data Entry'!T$3:T$2000,1)</f>
        <v>0</v>
      </c>
    </row>
    <row r="16" spans="1:26">
      <c r="A16">
        <f>Statistics!A14</f>
        <v>1334</v>
      </c>
      <c r="B16">
        <f>Statistics!B14</f>
        <v>9</v>
      </c>
      <c r="C16">
        <f>D16+M16+V16</f>
        <v>55</v>
      </c>
      <c r="D16">
        <f>G16+J16+L16</f>
        <v>18</v>
      </c>
      <c r="E16">
        <f>IF(F16&gt;0,1,0)</f>
        <v>1</v>
      </c>
      <c r="F16">
        <f>SUMIF(Formulas!A$3:A$2000,'Max stats'!A13,Formulas!D$3:D$2000)</f>
        <v>5</v>
      </c>
      <c r="G16">
        <f>E16*2</f>
        <v>2</v>
      </c>
      <c r="H16">
        <f>_xlfn.MAXIFS(Formulas!E$3:E$2000,Formulas!A$3:A$2000,'Max stats'!A13)</f>
        <v>0</v>
      </c>
      <c r="I16">
        <f>_xlfn.MAXIFS(Formulas!G$3:G$2000,Formulas!A$3:A$2000,'Max stats'!A13)</f>
        <v>4</v>
      </c>
      <c r="J16" s="1">
        <f>_xlfn.MAXIFS(Formulas!L$3:L$2000,Formulas!A$3:A$2000,'Max stats'!A13)</f>
        <v>0</v>
      </c>
      <c r="K16" s="1">
        <f>I16+H16</f>
        <v>4</v>
      </c>
      <c r="L16">
        <f>_xlfn.MAXIFS(Formulas!M$3:M$2000,Formulas!A$3:A$2000,'Max stats'!A13)</f>
        <v>16</v>
      </c>
      <c r="M16">
        <f>IF(N16&gt;=Q16,N16,Q16)</f>
        <v>22</v>
      </c>
      <c r="N16">
        <f>_xlfn.MAXIFS(Formulas!P$3:P$2000,Formulas!A$3:A$2000,'Max stats'!A13)</f>
        <v>4</v>
      </c>
      <c r="O16" s="2">
        <f>_xlfn.MAXIFS(Formulas!V$3:V$2000,Formulas!T$3:T$2000,"&gt;0",Formulas!A$3:A$2000,'Max stats'!A13)</f>
        <v>0.571428571428571</v>
      </c>
      <c r="P16">
        <f>_xlfn.MAXIFS(Formulas!R$3:R$2000,Formulas!A$3:A$2000,'Max stats'!A13)</f>
        <v>11</v>
      </c>
      <c r="Q16">
        <f>P16*2</f>
        <v>22</v>
      </c>
      <c r="R16" s="2">
        <f>_xlfn.MAXIFS(Formulas!W$3:W$2000,Formulas!A$3:A$2000,'Max stats'!A13,Formulas!U$3:U$2000,"&gt;0")</f>
        <v>0.9</v>
      </c>
      <c r="S16">
        <f>_xlfn.MAXIFS('Defense processing realm (dpr)'!J$2:J$2000,'Defense processing realm (dpr)'!A$2:A$2000,A16)</f>
        <v>44.221</v>
      </c>
      <c r="T16">
        <f>_xlfn.MAXIFS('Defense processing realm (dpr)'!AC$2:AC$2000,'Defense processing realm (dpr)'!A$2:A$2000,A16)</f>
        <v>0</v>
      </c>
      <c r="U16">
        <f>_xlfn.MAXIFS(Formulas!AC$3:AC$2000,Formulas!A$3:A$2000,'Max stats'!A13)</f>
        <v>4</v>
      </c>
      <c r="V16">
        <f>_xlfn.MAXIFS(Formulas!AE$3:AE$2000,Formulas!A$3:A$2000,'Max stats'!A13)</f>
        <v>15</v>
      </c>
      <c r="W16">
        <f>_xlfn.MINIFS('Data Entry'!S$3:S$2000,'Data Entry'!A$3:A$2000,A16,'Data Entry'!T$3:T$2000,4)</f>
        <v>0</v>
      </c>
      <c r="X16">
        <f>_xlfn.MINIFS('Data Entry'!S$3:S$2000,'Data Entry'!A$3:A$2000,A16,'Data Entry'!T$3:T$2000,3)</f>
        <v>0</v>
      </c>
      <c r="Y16">
        <f>_xlfn.MINIFS('Data Entry'!S$3:S$2000,'Data Entry'!A$3:A$2000,A16,'Data Entry'!T$3:T$2000,2)</f>
        <v>0</v>
      </c>
      <c r="Z16">
        <f>_xlfn.MINIFS('Data Entry'!S$3:S$2000,'Data Entry'!A$3:A$2000,A16,'Data Entry'!T$3:T$2000,1)</f>
        <v>0</v>
      </c>
    </row>
    <row r="17" spans="1:26">
      <c r="A17">
        <f>Statistics!A27</f>
        <v>3739</v>
      </c>
      <c r="B17">
        <f>Statistics!B27</f>
        <v>11</v>
      </c>
      <c r="C17">
        <f>D17+M17+V17</f>
        <v>54</v>
      </c>
      <c r="D17">
        <f>G17+J17+L17</f>
        <v>14</v>
      </c>
      <c r="E17">
        <f>IF(F17&gt;0,1,0)</f>
        <v>1</v>
      </c>
      <c r="F17">
        <f>SUMIF(Formulas!A$3:A$2000,'Max stats'!A26,Formulas!D$3:D$2000)</f>
        <v>9</v>
      </c>
      <c r="G17">
        <f>E17*2</f>
        <v>2</v>
      </c>
      <c r="H17">
        <f>_xlfn.MAXIFS(Formulas!E$3:E$2000,Formulas!A$3:A$2000,'Max stats'!A26)</f>
        <v>0</v>
      </c>
      <c r="I17">
        <f>_xlfn.MAXIFS(Formulas!G$3:G$2000,Formulas!A$3:A$2000,'Max stats'!A26)</f>
        <v>3</v>
      </c>
      <c r="J17" s="1">
        <f>_xlfn.MAXIFS(Formulas!L$3:L$2000,Formulas!A$3:A$2000,'Max stats'!A26)</f>
        <v>0</v>
      </c>
      <c r="K17" s="1">
        <f>I17+H17</f>
        <v>3</v>
      </c>
      <c r="L17">
        <f>_xlfn.MAXIFS(Formulas!M$3:M$2000,Formulas!A$3:A$2000,'Max stats'!A26)</f>
        <v>12</v>
      </c>
      <c r="M17">
        <f>IF(N17&gt;=Q17,N17,Q17)</f>
        <v>34</v>
      </c>
      <c r="N17">
        <f>_xlfn.MAXIFS(Formulas!P$3:P$2000,Formulas!A$3:A$2000,'Max stats'!A26)</f>
        <v>1</v>
      </c>
      <c r="O17" s="2">
        <f>_xlfn.MAXIFS(Formulas!V$3:V$2000,Formulas!T$3:T$2000,"&gt;0",Formulas!A$3:A$2000,'Max stats'!A26)</f>
        <v>1</v>
      </c>
      <c r="P17">
        <f>_xlfn.MAXIFS(Formulas!R$3:R$2000,Formulas!A$3:A$2000,'Max stats'!A26)</f>
        <v>17</v>
      </c>
      <c r="Q17">
        <f>P17*2</f>
        <v>34</v>
      </c>
      <c r="R17" s="2">
        <f>_xlfn.MAXIFS(Formulas!W$3:W$2000,Formulas!A$3:A$2000,'Max stats'!A26,Formulas!U$3:U$2000,"&gt;0")</f>
        <v>1</v>
      </c>
      <c r="S17">
        <f>_xlfn.MAXIFS('Defense processing realm (dpr)'!J$2:J$2000,'Defense processing realm (dpr)'!A$2:A$2000,A17)</f>
        <v>30.231</v>
      </c>
      <c r="T17">
        <f>_xlfn.MAXIFS('Defense processing realm (dpr)'!AC$2:AC$2000,'Defense processing realm (dpr)'!A$2:A$2000,A17)</f>
        <v>0</v>
      </c>
      <c r="U17">
        <f>_xlfn.MAXIFS(Formulas!AC$3:AC$2000,Formulas!A$3:A$2000,'Max stats'!A26)</f>
        <v>2</v>
      </c>
      <c r="V17">
        <f>_xlfn.MAXIFS(Formulas!AE$3:AE$2000,Formulas!A$3:A$2000,'Max stats'!A26)</f>
        <v>6</v>
      </c>
      <c r="W17">
        <f>_xlfn.MINIFS('Data Entry'!S$3:S$2000,'Data Entry'!A$3:A$2000,A17,'Data Entry'!T$3:T$2000,4)</f>
        <v>0</v>
      </c>
      <c r="X17">
        <f>_xlfn.MINIFS('Data Entry'!S$3:S$2000,'Data Entry'!A$3:A$2000,A17,'Data Entry'!T$3:T$2000,3)</f>
        <v>0</v>
      </c>
      <c r="Y17">
        <f>_xlfn.MINIFS('Data Entry'!S$3:S$2000,'Data Entry'!A$3:A$2000,A17,'Data Entry'!T$3:T$2000,2)</f>
        <v>0</v>
      </c>
      <c r="Z17">
        <f>_xlfn.MINIFS('Data Entry'!S$3:S$2000,'Data Entry'!A$3:A$2000,A17,'Data Entry'!T$3:T$2000,1)</f>
        <v>0</v>
      </c>
    </row>
    <row r="18" spans="1:26">
      <c r="A18">
        <f>Statistics!A30</f>
        <v>4069</v>
      </c>
      <c r="B18">
        <f>Statistics!B30</f>
        <v>8</v>
      </c>
      <c r="C18">
        <f>D18+M18+V18</f>
        <v>21</v>
      </c>
      <c r="D18">
        <f>G18+J18+L18</f>
        <v>10</v>
      </c>
      <c r="E18">
        <f>IF(F18&gt;0,1,0)</f>
        <v>1</v>
      </c>
      <c r="F18">
        <f>SUMIF(Formulas!A$3:A$2000,'Max stats'!A29,Formulas!D$3:D$2000)</f>
        <v>8</v>
      </c>
      <c r="G18">
        <f>E18*2</f>
        <v>2</v>
      </c>
      <c r="H18">
        <f>_xlfn.MAXIFS(Formulas!E$3:E$2000,Formulas!A$3:A$2000,'Max stats'!A29)</f>
        <v>2</v>
      </c>
      <c r="I18">
        <f>_xlfn.MAXIFS(Formulas!G$3:G$2000,Formulas!A$3:A$2000,'Max stats'!A29)</f>
        <v>1</v>
      </c>
      <c r="J18" s="1">
        <f>_xlfn.MAXIFS(Formulas!L$3:L$2000,Formulas!A$3:A$2000,'Max stats'!A29)</f>
        <v>4</v>
      </c>
      <c r="K18" s="1">
        <f>I18+H18</f>
        <v>3</v>
      </c>
      <c r="L18">
        <f>_xlfn.MAXIFS(Formulas!M$3:M$2000,Formulas!A$3:A$2000,'Max stats'!A29)</f>
        <v>4</v>
      </c>
      <c r="M18">
        <f>IF(N18&gt;=Q18,N18,Q18)</f>
        <v>5</v>
      </c>
      <c r="N18">
        <f>_xlfn.MAXIFS(Formulas!P$3:P$2000,Formulas!A$3:A$2000,'Max stats'!A29)</f>
        <v>5</v>
      </c>
      <c r="O18" s="2">
        <f>_xlfn.MAXIFS(Formulas!V$3:V$2000,Formulas!T$3:T$2000,"&gt;0",Formulas!A$3:A$2000,'Max stats'!A29)</f>
        <v>1</v>
      </c>
      <c r="P18">
        <f>_xlfn.MAXIFS(Formulas!R$3:R$2000,Formulas!A$3:A$2000,'Max stats'!A29)</f>
        <v>0</v>
      </c>
      <c r="Q18">
        <f>P18*2</f>
        <v>0</v>
      </c>
      <c r="R18" s="2">
        <f>_xlfn.MAXIFS(Formulas!W$3:W$2000,Formulas!A$3:A$2000,'Max stats'!A29,Formulas!U$3:U$2000,"&gt;0")</f>
        <v>0</v>
      </c>
      <c r="S18">
        <f>_xlfn.MAXIFS('Defense processing realm (dpr)'!J$2:J$2000,'Defense processing realm (dpr)'!A$2:A$2000,A18)</f>
        <v>19.217</v>
      </c>
      <c r="T18">
        <f>_xlfn.MAXIFS('Defense processing realm (dpr)'!AC$2:AC$2000,'Defense processing realm (dpr)'!A$2:A$2000,A18)</f>
        <v>0</v>
      </c>
      <c r="U18">
        <f>_xlfn.MAXIFS(Formulas!AC$3:AC$2000,Formulas!A$3:A$2000,'Max stats'!A29)</f>
        <v>2</v>
      </c>
      <c r="V18">
        <f>_xlfn.MAXIFS(Formulas!AE$3:AE$2000,Formulas!A$3:A$2000,'Max stats'!A29)</f>
        <v>6</v>
      </c>
      <c r="W18">
        <f>_xlfn.MINIFS('Data Entry'!S$3:S$2000,'Data Entry'!A$3:A$2000,A18,'Data Entry'!T$3:T$2000,4)</f>
        <v>0</v>
      </c>
      <c r="X18">
        <f>_xlfn.MINIFS('Data Entry'!S$3:S$2000,'Data Entry'!A$3:A$2000,A18,'Data Entry'!T$3:T$2000,3)</f>
        <v>0</v>
      </c>
      <c r="Y18">
        <f>_xlfn.MINIFS('Data Entry'!S$3:S$2000,'Data Entry'!A$3:A$2000,A18,'Data Entry'!T$3:T$2000,2)</f>
        <v>0</v>
      </c>
      <c r="Z18">
        <f>_xlfn.MINIFS('Data Entry'!S$3:S$2000,'Data Entry'!A$3:A$2000,A18,'Data Entry'!T$3:T$2000,1)</f>
        <v>0</v>
      </c>
    </row>
    <row r="19" spans="1:26">
      <c r="A19">
        <f>Statistics!A31</f>
        <v>4152</v>
      </c>
      <c r="B19">
        <f>Statistics!B31</f>
        <v>9</v>
      </c>
      <c r="C19">
        <f>D19+M19+V19</f>
        <v>46</v>
      </c>
      <c r="D19">
        <f>G19+J19+L19</f>
        <v>14</v>
      </c>
      <c r="E19">
        <f>IF(F19&gt;0,1,0)</f>
        <v>1</v>
      </c>
      <c r="F19">
        <f>SUMIF(Formulas!A$3:A$2000,'Max stats'!A30,Formulas!D$3:D$2000)</f>
        <v>6</v>
      </c>
      <c r="G19">
        <f>E19*2</f>
        <v>2</v>
      </c>
      <c r="H19">
        <f>_xlfn.MAXIFS(Formulas!E$3:E$2000,Formulas!A$3:A$2000,'Max stats'!A30)</f>
        <v>0</v>
      </c>
      <c r="I19">
        <f>_xlfn.MAXIFS(Formulas!G$3:G$2000,Formulas!A$3:A$2000,'Max stats'!A30)</f>
        <v>3</v>
      </c>
      <c r="J19" s="1">
        <f>_xlfn.MAXIFS(Formulas!L$3:L$2000,Formulas!A$3:A$2000,'Max stats'!A30)</f>
        <v>0</v>
      </c>
      <c r="K19" s="1">
        <f>I19+H19</f>
        <v>3</v>
      </c>
      <c r="L19">
        <f>_xlfn.MAXIFS(Formulas!M$3:M$2000,Formulas!A$3:A$2000,'Max stats'!A30)</f>
        <v>12</v>
      </c>
      <c r="M19">
        <f>IF(N19&gt;=Q19,N19,Q19)</f>
        <v>22</v>
      </c>
      <c r="N19">
        <f>_xlfn.MAXIFS(Formulas!P$3:P$2000,Formulas!A$3:A$2000,'Max stats'!A30)</f>
        <v>1</v>
      </c>
      <c r="O19" s="2">
        <f>_xlfn.MAXIFS(Formulas!V$3:V$2000,Formulas!T$3:T$2000,"&gt;0",Formulas!A$3:A$2000,'Max stats'!A30)</f>
        <v>0.5</v>
      </c>
      <c r="P19">
        <f>_xlfn.MAXIFS(Formulas!R$3:R$2000,Formulas!A$3:A$2000,'Max stats'!A30)</f>
        <v>11</v>
      </c>
      <c r="Q19">
        <f>P19*2</f>
        <v>22</v>
      </c>
      <c r="R19" s="2">
        <f>_xlfn.MAXIFS(Formulas!W$3:W$2000,Formulas!A$3:A$2000,'Max stats'!A30,Formulas!U$3:U$2000,"&gt;0")</f>
        <v>1</v>
      </c>
      <c r="S19">
        <f>_xlfn.MAXIFS('Defense processing realm (dpr)'!J$2:J$2000,'Defense processing realm (dpr)'!A$2:A$2000,A19)</f>
        <v>30.785</v>
      </c>
      <c r="T19">
        <f>_xlfn.MAXIFS('Defense processing realm (dpr)'!AC$2:AC$2000,'Defense processing realm (dpr)'!A$2:A$2000,A19)</f>
        <v>0</v>
      </c>
      <c r="U19">
        <f>_xlfn.MAXIFS(Formulas!AC$3:AC$2000,Formulas!A$3:A$2000,'Max stats'!A30)</f>
        <v>3</v>
      </c>
      <c r="V19">
        <f>_xlfn.MAXIFS(Formulas!AE$3:AE$2000,Formulas!A$3:A$2000,'Max stats'!A30)</f>
        <v>10</v>
      </c>
      <c r="W19">
        <f>_xlfn.MINIFS('Data Entry'!S$3:S$2000,'Data Entry'!A$3:A$2000,A19,'Data Entry'!T$3:T$2000,4)</f>
        <v>0</v>
      </c>
      <c r="X19">
        <f>_xlfn.MINIFS('Data Entry'!S$3:S$2000,'Data Entry'!A$3:A$2000,A19,'Data Entry'!T$3:T$2000,3)</f>
        <v>0</v>
      </c>
      <c r="Y19">
        <f>_xlfn.MINIFS('Data Entry'!S$3:S$2000,'Data Entry'!A$3:A$2000,A19,'Data Entry'!T$3:T$2000,2)</f>
        <v>0</v>
      </c>
      <c r="Z19">
        <f>_xlfn.MINIFS('Data Entry'!S$3:S$2000,'Data Entry'!A$3:A$2000,A19,'Data Entry'!T$3:T$2000,1)</f>
        <v>0</v>
      </c>
    </row>
    <row r="20" spans="1:26">
      <c r="A20">
        <f>Statistics!A32</f>
        <v>4343</v>
      </c>
      <c r="B20">
        <f>Statistics!B32</f>
        <v>10</v>
      </c>
      <c r="C20">
        <f>D20+M20+V20</f>
        <v>34</v>
      </c>
      <c r="D20">
        <f>G20+J20+L20</f>
        <v>10</v>
      </c>
      <c r="E20">
        <f>IF(F20&gt;0,1,0)</f>
        <v>1</v>
      </c>
      <c r="F20">
        <f>SUMIF(Formulas!A$3:A$2000,'Max stats'!A31,Formulas!D$3:D$2000)</f>
        <v>8</v>
      </c>
      <c r="G20">
        <f>E20*2</f>
        <v>2</v>
      </c>
      <c r="H20">
        <f>_xlfn.MAXIFS(Formulas!E$3:E$2000,Formulas!A$3:A$2000,'Max stats'!A31)</f>
        <v>0</v>
      </c>
      <c r="I20">
        <f>_xlfn.MAXIFS(Formulas!G$3:G$2000,Formulas!A$3:A$2000,'Max stats'!A31)</f>
        <v>2</v>
      </c>
      <c r="J20" s="1">
        <f>_xlfn.MAXIFS(Formulas!L$3:L$2000,Formulas!A$3:A$2000,'Max stats'!A31)</f>
        <v>0</v>
      </c>
      <c r="K20" s="1">
        <f>I20+H20</f>
        <v>2</v>
      </c>
      <c r="L20">
        <f>_xlfn.MAXIFS(Formulas!M$3:M$2000,Formulas!A$3:A$2000,'Max stats'!A31)</f>
        <v>8</v>
      </c>
      <c r="M20">
        <f>IF(N20&gt;=Q20,N20,Q20)</f>
        <v>18</v>
      </c>
      <c r="N20">
        <f>_xlfn.MAXIFS(Formulas!P$3:P$2000,Formulas!A$3:A$2000,'Max stats'!A31)</f>
        <v>2</v>
      </c>
      <c r="O20" s="2">
        <f>_xlfn.MAXIFS(Formulas!V$3:V$2000,Formulas!T$3:T$2000,"&gt;0",Formulas!A$3:A$2000,'Max stats'!A31)</f>
        <v>1</v>
      </c>
      <c r="P20">
        <f>_xlfn.MAXIFS(Formulas!R$3:R$2000,Formulas!A$3:A$2000,'Max stats'!A31)</f>
        <v>9</v>
      </c>
      <c r="Q20">
        <f>P20*2</f>
        <v>18</v>
      </c>
      <c r="R20" s="2">
        <f>_xlfn.MAXIFS(Formulas!W$3:W$2000,Formulas!A$3:A$2000,'Max stats'!A31,Formulas!U$3:U$2000,"&gt;0")</f>
        <v>1</v>
      </c>
      <c r="S20">
        <f>_xlfn.MAXIFS('Defense processing realm (dpr)'!J$2:J$2000,'Defense processing realm (dpr)'!A$2:A$2000,A20)</f>
        <v>7.816</v>
      </c>
      <c r="T20">
        <f>_xlfn.MAXIFS('Defense processing realm (dpr)'!AC$2:AC$2000,'Defense processing realm (dpr)'!A$2:A$2000,A20)</f>
        <v>0</v>
      </c>
      <c r="U20">
        <f>_xlfn.MAXIFS(Formulas!AC$3:AC$2000,Formulas!A$3:A$2000,'Max stats'!A31)</f>
        <v>2</v>
      </c>
      <c r="V20">
        <f>_xlfn.MAXIFS(Formulas!AE$3:AE$2000,Formulas!A$3:A$2000,'Max stats'!A31)</f>
        <v>6</v>
      </c>
      <c r="W20">
        <f>_xlfn.MINIFS('Data Entry'!S$3:S$2000,'Data Entry'!A$3:A$2000,A20,'Data Entry'!T$3:T$2000,4)</f>
        <v>0</v>
      </c>
      <c r="X20">
        <f>_xlfn.MINIFS('Data Entry'!S$3:S$2000,'Data Entry'!A$3:A$2000,A20,'Data Entry'!T$3:T$2000,3)</f>
        <v>0</v>
      </c>
      <c r="Y20">
        <f>_xlfn.MINIFS('Data Entry'!S$3:S$2000,'Data Entry'!A$3:A$2000,A20,'Data Entry'!T$3:T$2000,2)</f>
        <v>0</v>
      </c>
      <c r="Z20">
        <f>_xlfn.MINIFS('Data Entry'!S$3:S$2000,'Data Entry'!A$3:A$2000,A20,'Data Entry'!T$3:T$2000,1)</f>
        <v>0</v>
      </c>
    </row>
    <row r="21" spans="1:26">
      <c r="A21">
        <f>Statistics!A33</f>
        <v>4476</v>
      </c>
      <c r="B21">
        <f>Statistics!B33</f>
        <v>8</v>
      </c>
      <c r="C21">
        <f>D21+M21+V21</f>
        <v>37</v>
      </c>
      <c r="D21">
        <f>G21+J21+L21</f>
        <v>10</v>
      </c>
      <c r="E21">
        <f>IF(F21&gt;0,1,0)</f>
        <v>1</v>
      </c>
      <c r="F21">
        <f>SUMIF(Formulas!A$3:A$2000,'Max stats'!A32,Formulas!D$3:D$2000)</f>
        <v>7</v>
      </c>
      <c r="G21">
        <f>E21*2</f>
        <v>2</v>
      </c>
      <c r="H21">
        <f>_xlfn.MAXIFS(Formulas!E$3:E$2000,Formulas!A$3:A$2000,'Max stats'!A32)</f>
        <v>0</v>
      </c>
      <c r="I21">
        <f>_xlfn.MAXIFS(Formulas!G$3:G$2000,Formulas!A$3:A$2000,'Max stats'!A32)</f>
        <v>2</v>
      </c>
      <c r="J21" s="1">
        <f>_xlfn.MAXIFS(Formulas!L$3:L$2000,Formulas!A$3:A$2000,'Max stats'!A32)</f>
        <v>0</v>
      </c>
      <c r="K21" s="1">
        <f>I21+H21</f>
        <v>2</v>
      </c>
      <c r="L21">
        <f>_xlfn.MAXIFS(Formulas!M$3:M$2000,Formulas!A$3:A$2000,'Max stats'!A32)</f>
        <v>8</v>
      </c>
      <c r="M21">
        <f>IF(N21&gt;=Q21,N21,Q21)</f>
        <v>12</v>
      </c>
      <c r="N21">
        <f>_xlfn.MAXIFS(Formulas!P$3:P$2000,Formulas!A$3:A$2000,'Max stats'!A32)</f>
        <v>0</v>
      </c>
      <c r="O21" s="2">
        <f>_xlfn.MAXIFS(Formulas!V$3:V$2000,Formulas!T$3:T$2000,"&gt;0",Formulas!A$3:A$2000,'Max stats'!A32)</f>
        <v>0</v>
      </c>
      <c r="P21">
        <f>_xlfn.MAXIFS(Formulas!R$3:R$2000,Formulas!A$3:A$2000,'Max stats'!A32)</f>
        <v>6</v>
      </c>
      <c r="Q21">
        <f>P21*2</f>
        <v>12</v>
      </c>
      <c r="R21" s="2">
        <f>_xlfn.MAXIFS(Formulas!W$3:W$2000,Formulas!A$3:A$2000,'Max stats'!A32,Formulas!U$3:U$2000,"&gt;0")</f>
        <v>1</v>
      </c>
      <c r="S21">
        <f>_xlfn.MAXIFS('Defense processing realm (dpr)'!J$2:J$2000,'Defense processing realm (dpr)'!A$2:A$2000,A21)</f>
        <v>21.469</v>
      </c>
      <c r="T21">
        <f>_xlfn.MAXIFS('Defense processing realm (dpr)'!AC$2:AC$2000,'Defense processing realm (dpr)'!A$2:A$2000,A21)</f>
        <v>18</v>
      </c>
      <c r="U21">
        <f>_xlfn.MAXIFS(Formulas!AC$3:AC$2000,Formulas!A$3:A$2000,'Max stats'!A32)</f>
        <v>4</v>
      </c>
      <c r="V21">
        <f>_xlfn.MAXIFS(Formulas!AE$3:AE$2000,Formulas!A$3:A$2000,'Max stats'!A32)</f>
        <v>15</v>
      </c>
      <c r="W21">
        <f>_xlfn.MINIFS('Data Entry'!S$3:S$2000,'Data Entry'!A$3:A$2000,A21,'Data Entry'!T$3:T$2000,4)</f>
        <v>0</v>
      </c>
      <c r="X21">
        <f>_xlfn.MINIFS('Data Entry'!S$3:S$2000,'Data Entry'!A$3:A$2000,A21,'Data Entry'!T$3:T$2000,3)</f>
        <v>0</v>
      </c>
      <c r="Y21">
        <f>_xlfn.MINIFS('Data Entry'!S$3:S$2000,'Data Entry'!A$3:A$2000,A21,'Data Entry'!T$3:T$2000,2)</f>
        <v>0</v>
      </c>
      <c r="Z21">
        <f>_xlfn.MINIFS('Data Entry'!S$3:S$2000,'Data Entry'!A$3:A$2000,A21,'Data Entry'!T$3:T$2000,1)</f>
        <v>0</v>
      </c>
    </row>
    <row r="22" spans="1:26">
      <c r="A22">
        <f>Statistics!A37</f>
        <v>4907</v>
      </c>
      <c r="B22">
        <f>Statistics!B37</f>
        <v>7</v>
      </c>
      <c r="C22">
        <f>D22+M22+V22</f>
        <v>29</v>
      </c>
      <c r="D22">
        <f>G22+J22+L22</f>
        <v>8</v>
      </c>
      <c r="E22">
        <f>IF(F22&gt;0,1,0)</f>
        <v>1</v>
      </c>
      <c r="F22">
        <f>SUMIF(Formulas!A$3:A$2000,'Max stats'!A36,Formulas!D$3:D$2000)</f>
        <v>7</v>
      </c>
      <c r="G22">
        <f>E22*2</f>
        <v>2</v>
      </c>
      <c r="H22">
        <f>_xlfn.MAXIFS(Formulas!E$3:E$2000,Formulas!A$3:A$2000,'Max stats'!A36)</f>
        <v>1</v>
      </c>
      <c r="I22">
        <f>_xlfn.MAXIFS(Formulas!G$3:G$2000,Formulas!A$3:A$2000,'Max stats'!A36)</f>
        <v>1</v>
      </c>
      <c r="J22" s="1">
        <f>_xlfn.MAXIFS(Formulas!L$3:L$2000,Formulas!A$3:A$2000,'Max stats'!A36)</f>
        <v>2</v>
      </c>
      <c r="K22" s="1">
        <f>I22+H22</f>
        <v>2</v>
      </c>
      <c r="L22">
        <f>_xlfn.MAXIFS(Formulas!M$3:M$2000,Formulas!A$3:A$2000,'Max stats'!A36)</f>
        <v>4</v>
      </c>
      <c r="M22">
        <f>IF(N22&gt;=Q22,N22,Q22)</f>
        <v>6</v>
      </c>
      <c r="N22">
        <f>_xlfn.MAXIFS(Formulas!P$3:P$2000,Formulas!A$3:A$2000,'Max stats'!A36)</f>
        <v>6</v>
      </c>
      <c r="O22" s="2">
        <f>_xlfn.MAXIFS(Formulas!V$3:V$2000,Formulas!T$3:T$2000,"&gt;0",Formulas!A$3:A$2000,'Max stats'!A36)</f>
        <v>1</v>
      </c>
      <c r="P22">
        <f>_xlfn.MAXIFS(Formulas!R$3:R$2000,Formulas!A$3:A$2000,'Max stats'!A36)</f>
        <v>0</v>
      </c>
      <c r="Q22">
        <f>P22*2</f>
        <v>0</v>
      </c>
      <c r="R22" s="2">
        <f>_xlfn.MAXIFS(Formulas!W$3:W$2000,Formulas!A$3:A$2000,'Max stats'!A36,Formulas!U$3:U$2000,"&gt;0")</f>
        <v>0</v>
      </c>
      <c r="S22">
        <f>_xlfn.MAXIFS('Defense processing realm (dpr)'!J$2:J$2000,'Defense processing realm (dpr)'!A$2:A$2000,A22)</f>
        <v>10.733</v>
      </c>
      <c r="T22">
        <f>_xlfn.MAXIFS('Defense processing realm (dpr)'!AC$2:AC$2000,'Defense processing realm (dpr)'!A$2:A$2000,A22)</f>
        <v>0</v>
      </c>
      <c r="U22">
        <f>_xlfn.MAXIFS(Formulas!AC$3:AC$2000,Formulas!A$3:A$2000,'Max stats'!A36)</f>
        <v>4</v>
      </c>
      <c r="V22">
        <f>_xlfn.MAXIFS(Formulas!AE$3:AE$2000,Formulas!A$3:A$2000,'Max stats'!A36)</f>
        <v>15</v>
      </c>
      <c r="W22">
        <f>_xlfn.MINIFS('Data Entry'!S$3:S$2000,'Data Entry'!A$3:A$2000,A22,'Data Entry'!T$3:T$2000,4)</f>
        <v>0</v>
      </c>
      <c r="X22">
        <f>_xlfn.MINIFS('Data Entry'!S$3:S$2000,'Data Entry'!A$3:A$2000,A22,'Data Entry'!T$3:T$2000,3)</f>
        <v>0</v>
      </c>
      <c r="Y22">
        <f>_xlfn.MINIFS('Data Entry'!S$3:S$2000,'Data Entry'!A$3:A$2000,A22,'Data Entry'!T$3:T$2000,2)</f>
        <v>0</v>
      </c>
      <c r="Z22">
        <f>_xlfn.MINIFS('Data Entry'!S$3:S$2000,'Data Entry'!A$3:A$2000,A22,'Data Entry'!T$3:T$2000,1)</f>
        <v>0</v>
      </c>
    </row>
    <row r="23" spans="1:26">
      <c r="A23">
        <f>Statistics!A40</f>
        <v>4951</v>
      </c>
      <c r="B23">
        <f>Statistics!B40</f>
        <v>9</v>
      </c>
      <c r="C23">
        <f>D23+M23+V23</f>
        <v>32</v>
      </c>
      <c r="D23">
        <f>G23+J23+L23</f>
        <v>10</v>
      </c>
      <c r="E23">
        <f>IF(F23&gt;0,1,0)</f>
        <v>1</v>
      </c>
      <c r="F23">
        <f>SUMIF(Formulas!A$3:A$2000,'Max stats'!A39,Formulas!D$3:D$2000)</f>
        <v>6</v>
      </c>
      <c r="G23">
        <f>E23*2</f>
        <v>2</v>
      </c>
      <c r="H23">
        <f>_xlfn.MAXIFS(Formulas!E$3:E$2000,Formulas!A$3:A$2000,'Max stats'!A39)</f>
        <v>0</v>
      </c>
      <c r="I23">
        <f>_xlfn.MAXIFS(Formulas!G$3:G$2000,Formulas!A$3:A$2000,'Max stats'!A39)</f>
        <v>2</v>
      </c>
      <c r="J23" s="1">
        <f>_xlfn.MAXIFS(Formulas!L$3:L$2000,Formulas!A$3:A$2000,'Max stats'!A39)</f>
        <v>0</v>
      </c>
      <c r="K23" s="1">
        <f>I23+H23</f>
        <v>2</v>
      </c>
      <c r="L23">
        <f>_xlfn.MAXIFS(Formulas!M$3:M$2000,Formulas!A$3:A$2000,'Max stats'!A39)</f>
        <v>8</v>
      </c>
      <c r="M23">
        <f>IF(N23&gt;=Q23,N23,Q23)</f>
        <v>16</v>
      </c>
      <c r="N23">
        <f>_xlfn.MAXIFS(Formulas!P$3:P$2000,Formulas!A$3:A$2000,'Max stats'!A39)</f>
        <v>1</v>
      </c>
      <c r="O23" s="2">
        <f>_xlfn.MAXIFS(Formulas!V$3:V$2000,Formulas!T$3:T$2000,"&gt;0",Formulas!A$3:A$2000,'Max stats'!A39)</f>
        <v>1</v>
      </c>
      <c r="P23">
        <f>_xlfn.MAXIFS(Formulas!R$3:R$2000,Formulas!A$3:A$2000,'Max stats'!A39)</f>
        <v>8</v>
      </c>
      <c r="Q23">
        <f>P23*2</f>
        <v>16</v>
      </c>
      <c r="R23" s="2">
        <f>_xlfn.MAXIFS(Formulas!W$3:W$2000,Formulas!A$3:A$2000,'Max stats'!A39,Formulas!U$3:U$2000,"&gt;0")</f>
        <v>1</v>
      </c>
      <c r="S23">
        <f>_xlfn.MAXIFS('Defense processing realm (dpr)'!J$2:J$2000,'Defense processing realm (dpr)'!A$2:A$2000,A23)</f>
        <v>15.055</v>
      </c>
      <c r="T23">
        <f>_xlfn.MAXIFS('Defense processing realm (dpr)'!AC$2:AC$2000,'Defense processing realm (dpr)'!A$2:A$2000,A23)</f>
        <v>0</v>
      </c>
      <c r="U23">
        <f>_xlfn.MAXIFS(Formulas!AC$3:AC$2000,Formulas!A$3:A$2000,'Max stats'!A39)</f>
        <v>2</v>
      </c>
      <c r="V23">
        <f>_xlfn.MAXIFS(Formulas!AE$3:AE$2000,Formulas!A$3:A$2000,'Max stats'!A39)</f>
        <v>6</v>
      </c>
      <c r="W23">
        <f>_xlfn.MINIFS('Data Entry'!S$3:S$2000,'Data Entry'!A$3:A$2000,A23,'Data Entry'!T$3:T$2000,4)</f>
        <v>0</v>
      </c>
      <c r="X23">
        <f>_xlfn.MINIFS('Data Entry'!S$3:S$2000,'Data Entry'!A$3:A$2000,A23,'Data Entry'!T$3:T$2000,3)</f>
        <v>0</v>
      </c>
      <c r="Y23">
        <f>_xlfn.MINIFS('Data Entry'!S$3:S$2000,'Data Entry'!A$3:A$2000,A23,'Data Entry'!T$3:T$2000,2)</f>
        <v>0</v>
      </c>
      <c r="Z23">
        <f>_xlfn.MINIFS('Data Entry'!S$3:S$2000,'Data Entry'!A$3:A$2000,A23,'Data Entry'!T$3:T$2000,1)</f>
        <v>0</v>
      </c>
    </row>
    <row r="24" spans="1:26">
      <c r="A24">
        <f>Statistics!A42</f>
        <v>5024</v>
      </c>
      <c r="B24">
        <f>Statistics!B42</f>
        <v>8</v>
      </c>
      <c r="C24">
        <f>D24+M24+V24</f>
        <v>26</v>
      </c>
      <c r="D24">
        <f>G24+J24+L24</f>
        <v>6</v>
      </c>
      <c r="E24">
        <f>IF(F24&gt;0,1,0)</f>
        <v>1</v>
      </c>
      <c r="F24">
        <f>SUMIF(Formulas!A$3:A$2000,'Max stats'!A41,Formulas!D$3:D$2000)</f>
        <v>8</v>
      </c>
      <c r="G24">
        <f>E24*2</f>
        <v>2</v>
      </c>
      <c r="H24">
        <f>_xlfn.MAXIFS(Formulas!E$3:E$2000,Formulas!A$3:A$2000,'Max stats'!A41)</f>
        <v>2</v>
      </c>
      <c r="I24">
        <f>_xlfn.MAXIFS(Formulas!G$3:G$2000,Formulas!A$3:A$2000,'Max stats'!A41)</f>
        <v>0</v>
      </c>
      <c r="J24" s="1">
        <f>_xlfn.MAXIFS(Formulas!L$3:L$2000,Formulas!A$3:A$2000,'Max stats'!A41)</f>
        <v>4</v>
      </c>
      <c r="K24" s="1">
        <f>I24+H24</f>
        <v>2</v>
      </c>
      <c r="L24">
        <f>_xlfn.MAXIFS(Formulas!M$3:M$2000,Formulas!A$3:A$2000,'Max stats'!A41)</f>
        <v>0</v>
      </c>
      <c r="M24">
        <f>IF(N24&gt;=Q24,N24,Q24)</f>
        <v>5</v>
      </c>
      <c r="N24">
        <f>_xlfn.MAXIFS(Formulas!P$3:P$2000,Formulas!A$3:A$2000,'Max stats'!A41)</f>
        <v>5</v>
      </c>
      <c r="O24" s="2">
        <f>_xlfn.MAXIFS(Formulas!V$3:V$2000,Formulas!T$3:T$2000,"&gt;0",Formulas!A$3:A$2000,'Max stats'!A41)</f>
        <v>1</v>
      </c>
      <c r="P24">
        <f>_xlfn.MAXIFS(Formulas!R$3:R$2000,Formulas!A$3:A$2000,'Max stats'!A41)</f>
        <v>0</v>
      </c>
      <c r="Q24">
        <f>P24*2</f>
        <v>0</v>
      </c>
      <c r="R24" s="2">
        <f>_xlfn.MAXIFS(Formulas!W$3:W$2000,Formulas!A$3:A$2000,'Max stats'!A41,Formulas!U$3:U$2000,"&gt;0")</f>
        <v>0</v>
      </c>
      <c r="S24">
        <f>_xlfn.MAXIFS('Defense processing realm (dpr)'!J$2:J$2000,'Defense processing realm (dpr)'!A$2:A$2000,A24)</f>
        <v>64.897</v>
      </c>
      <c r="T24">
        <f>_xlfn.MAXIFS('Defense processing realm (dpr)'!AC$2:AC$2000,'Defense processing realm (dpr)'!A$2:A$2000,A24)</f>
        <v>22</v>
      </c>
      <c r="U24">
        <f>_xlfn.MAXIFS(Formulas!AC$3:AC$2000,Formulas!A$3:A$2000,'Max stats'!A41)</f>
        <v>4</v>
      </c>
      <c r="V24">
        <f>_xlfn.MAXIFS(Formulas!AE$3:AE$2000,Formulas!A$3:A$2000,'Max stats'!A41)</f>
        <v>15</v>
      </c>
      <c r="W24">
        <f>_xlfn.MINIFS('Data Entry'!S$3:S$2000,'Data Entry'!A$3:A$2000,A24,'Data Entry'!T$3:T$2000,4)</f>
        <v>0</v>
      </c>
      <c r="X24">
        <f>_xlfn.MINIFS('Data Entry'!S$3:S$2000,'Data Entry'!A$3:A$2000,A24,'Data Entry'!T$3:T$2000,3)</f>
        <v>0</v>
      </c>
      <c r="Y24">
        <f>_xlfn.MINIFS('Data Entry'!S$3:S$2000,'Data Entry'!A$3:A$2000,A24,'Data Entry'!T$3:T$2000,2)</f>
        <v>0</v>
      </c>
      <c r="Z24">
        <f>_xlfn.MINIFS('Data Entry'!S$3:S$2000,'Data Entry'!A$3:A$2000,A24,'Data Entry'!T$3:T$2000,1)</f>
        <v>0</v>
      </c>
    </row>
    <row r="25" spans="1:26">
      <c r="A25">
        <f>Statistics!A44</f>
        <v>5032</v>
      </c>
      <c r="B25">
        <f>Statistics!B44</f>
        <v>7</v>
      </c>
      <c r="C25">
        <f>D25+M25+V25</f>
        <v>38</v>
      </c>
      <c r="D25">
        <f>G25+J25+L25</f>
        <v>10</v>
      </c>
      <c r="E25">
        <f>IF(F25&gt;0,1,0)</f>
        <v>1</v>
      </c>
      <c r="F25">
        <f>SUMIF(Formulas!A$3:A$2000,'Max stats'!A43,Formulas!D$3:D$2000)</f>
        <v>7</v>
      </c>
      <c r="G25">
        <f>E25*2</f>
        <v>2</v>
      </c>
      <c r="H25">
        <f>_xlfn.MAXIFS(Formulas!E$3:E$2000,Formulas!A$3:A$2000,'Max stats'!A43)</f>
        <v>0</v>
      </c>
      <c r="I25">
        <f>_xlfn.MAXIFS(Formulas!G$3:G$2000,Formulas!A$3:A$2000,'Max stats'!A43)</f>
        <v>2</v>
      </c>
      <c r="J25" s="1">
        <f>_xlfn.MAXIFS(Formulas!L$3:L$2000,Formulas!A$3:A$2000,'Max stats'!A43)</f>
        <v>0</v>
      </c>
      <c r="K25" s="1">
        <f>I25+H25</f>
        <v>2</v>
      </c>
      <c r="L25">
        <f>_xlfn.MAXIFS(Formulas!M$3:M$2000,Formulas!A$3:A$2000,'Max stats'!A43)</f>
        <v>8</v>
      </c>
      <c r="M25">
        <f>IF(N25&gt;=Q25,N25,Q25)</f>
        <v>28</v>
      </c>
      <c r="N25">
        <f>_xlfn.MAXIFS(Formulas!P$3:P$2000,Formulas!A$3:A$2000,'Max stats'!A43)</f>
        <v>0</v>
      </c>
      <c r="O25" s="2">
        <f>_xlfn.MAXIFS(Formulas!V$3:V$2000,Formulas!T$3:T$2000,"&gt;0",Formulas!A$3:A$2000,'Max stats'!A43)</f>
        <v>0</v>
      </c>
      <c r="P25">
        <f>_xlfn.MAXIFS(Formulas!R$3:R$2000,Formulas!A$3:A$2000,'Max stats'!A43)</f>
        <v>14</v>
      </c>
      <c r="Q25">
        <f>P25*2</f>
        <v>28</v>
      </c>
      <c r="R25" s="2">
        <f>_xlfn.MAXIFS(Formulas!W$3:W$2000,Formulas!A$3:A$2000,'Max stats'!A43,Formulas!U$3:U$2000,"&gt;0")</f>
        <v>1</v>
      </c>
      <c r="S25">
        <f>_xlfn.MAXIFS('Defense processing realm (dpr)'!J$2:J$2000,'Defense processing realm (dpr)'!A$2:A$2000,A25)</f>
        <v>15.174</v>
      </c>
      <c r="T25">
        <f>_xlfn.MAXIFS('Defense processing realm (dpr)'!AC$2:AC$2000,'Defense processing realm (dpr)'!A$2:A$2000,A25)</f>
        <v>0</v>
      </c>
      <c r="U25">
        <f>_xlfn.MAXIFS(Formulas!AC$3:AC$2000,Formulas!A$3:A$2000,'Max stats'!A43)</f>
        <v>0</v>
      </c>
      <c r="V25">
        <f>_xlfn.MAXIFS(Formulas!AE$3:AE$2000,Formulas!A$3:A$2000,'Max stats'!A43)</f>
        <v>0</v>
      </c>
      <c r="W25">
        <f>_xlfn.MINIFS('Data Entry'!S$3:S$2000,'Data Entry'!A$3:A$2000,A25,'Data Entry'!T$3:T$2000,4)</f>
        <v>0</v>
      </c>
      <c r="X25">
        <f>_xlfn.MINIFS('Data Entry'!S$3:S$2000,'Data Entry'!A$3:A$2000,A25,'Data Entry'!T$3:T$2000,3)</f>
        <v>0</v>
      </c>
      <c r="Y25">
        <f>_xlfn.MINIFS('Data Entry'!S$3:S$2000,'Data Entry'!A$3:A$2000,A25,'Data Entry'!T$3:T$2000,2)</f>
        <v>0</v>
      </c>
      <c r="Z25">
        <f>_xlfn.MINIFS('Data Entry'!S$3:S$2000,'Data Entry'!A$3:A$2000,A25,'Data Entry'!T$3:T$2000,1)</f>
        <v>0</v>
      </c>
    </row>
    <row r="26" spans="1:26">
      <c r="A26">
        <f>Statistics!A47</f>
        <v>5409</v>
      </c>
      <c r="B26">
        <f>Statistics!B47</f>
        <v>11</v>
      </c>
      <c r="C26">
        <f>D26+M26+V26</f>
        <v>30</v>
      </c>
      <c r="D26">
        <f>G26+J26+L26</f>
        <v>10</v>
      </c>
      <c r="E26">
        <f>IF(F26&gt;0,1,0)</f>
        <v>1</v>
      </c>
      <c r="F26">
        <f>SUMIF(Formulas!A$3:A$2000,'Max stats'!A46,Formulas!D$3:D$2000)</f>
        <v>9</v>
      </c>
      <c r="G26">
        <f>E26*2</f>
        <v>2</v>
      </c>
      <c r="H26">
        <f>_xlfn.MAXIFS(Formulas!E$3:E$2000,Formulas!A$3:A$2000,'Max stats'!A46)</f>
        <v>0</v>
      </c>
      <c r="I26">
        <f>_xlfn.MAXIFS(Formulas!G$3:G$2000,Formulas!A$3:A$2000,'Max stats'!A46)</f>
        <v>2</v>
      </c>
      <c r="J26" s="1">
        <f>_xlfn.MAXIFS(Formulas!L$3:L$2000,Formulas!A$3:A$2000,'Max stats'!A46)</f>
        <v>0</v>
      </c>
      <c r="K26" s="1">
        <f>I26+H26</f>
        <v>2</v>
      </c>
      <c r="L26">
        <f>_xlfn.MAXIFS(Formulas!M$3:M$2000,Formulas!A$3:A$2000,'Max stats'!A46)</f>
        <v>8</v>
      </c>
      <c r="M26">
        <f>IF(N26&gt;=Q26,N26,Q26)</f>
        <v>14</v>
      </c>
      <c r="N26">
        <f>_xlfn.MAXIFS(Formulas!P$3:P$2000,Formulas!A$3:A$2000,'Max stats'!A46)</f>
        <v>4</v>
      </c>
      <c r="O26" s="2">
        <f>_xlfn.MAXIFS(Formulas!V$3:V$2000,Formulas!T$3:T$2000,"&gt;0",Formulas!A$3:A$2000,'Max stats'!A46)</f>
        <v>1</v>
      </c>
      <c r="P26">
        <f>_xlfn.MAXIFS(Formulas!R$3:R$2000,Formulas!A$3:A$2000,'Max stats'!A46)</f>
        <v>7</v>
      </c>
      <c r="Q26">
        <f>P26*2</f>
        <v>14</v>
      </c>
      <c r="R26" s="2">
        <f>_xlfn.MAXIFS(Formulas!W$3:W$2000,Formulas!A$3:A$2000,'Max stats'!A46,Formulas!U$3:U$2000,"&gt;0")</f>
        <v>0.636363636363636</v>
      </c>
      <c r="S26">
        <f>_xlfn.MAXIFS('Defense processing realm (dpr)'!J$2:J$2000,'Defense processing realm (dpr)'!A$2:A$2000,A26)</f>
        <v>11.459</v>
      </c>
      <c r="T26">
        <f>_xlfn.MAXIFS('Defense processing realm (dpr)'!AC$2:AC$2000,'Defense processing realm (dpr)'!A$2:A$2000,A26)</f>
        <v>0</v>
      </c>
      <c r="U26">
        <f>_xlfn.MAXIFS(Formulas!AC$3:AC$2000,Formulas!A$3:A$2000,'Max stats'!A46)</f>
        <v>2</v>
      </c>
      <c r="V26">
        <f>_xlfn.MAXIFS(Formulas!AE$3:AE$2000,Formulas!A$3:A$2000,'Max stats'!A46)</f>
        <v>6</v>
      </c>
      <c r="W26">
        <f>_xlfn.MINIFS('Data Entry'!S$3:S$2000,'Data Entry'!A$3:A$2000,A26,'Data Entry'!T$3:T$2000,4)</f>
        <v>0</v>
      </c>
      <c r="X26">
        <f>_xlfn.MINIFS('Data Entry'!S$3:S$2000,'Data Entry'!A$3:A$2000,A26,'Data Entry'!T$3:T$2000,3)</f>
        <v>0</v>
      </c>
      <c r="Y26">
        <f>_xlfn.MINIFS('Data Entry'!S$3:S$2000,'Data Entry'!A$3:A$2000,A26,'Data Entry'!T$3:T$2000,2)</f>
        <v>0</v>
      </c>
      <c r="Z26">
        <f>_xlfn.MINIFS('Data Entry'!S$3:S$2000,'Data Entry'!A$3:A$2000,A26,'Data Entry'!T$3:T$2000,1)</f>
        <v>0</v>
      </c>
    </row>
    <row r="27" spans="1:26">
      <c r="A27">
        <f>Statistics!A51</f>
        <v>6864</v>
      </c>
      <c r="B27">
        <f>Statistics!B51</f>
        <v>9</v>
      </c>
      <c r="C27">
        <f>D27+M27+V27</f>
        <v>18</v>
      </c>
      <c r="D27">
        <f>G27+J27+L27</f>
        <v>8</v>
      </c>
      <c r="E27">
        <f>IF(F27&gt;0,1,0)</f>
        <v>1</v>
      </c>
      <c r="F27">
        <f>SUMIF(Formulas!A$3:A$2000,'Max stats'!A50,Formulas!D$3:D$2000)</f>
        <v>9</v>
      </c>
      <c r="G27">
        <f>E27*2</f>
        <v>2</v>
      </c>
      <c r="H27">
        <f>_xlfn.MAXIFS(Formulas!E$3:E$2000,Formulas!A$3:A$2000,'Max stats'!A50)</f>
        <v>1</v>
      </c>
      <c r="I27">
        <f>_xlfn.MAXIFS(Formulas!G$3:G$2000,Formulas!A$3:A$2000,'Max stats'!A50)</f>
        <v>1</v>
      </c>
      <c r="J27" s="1">
        <f>_xlfn.MAXIFS(Formulas!L$3:L$2000,Formulas!A$3:A$2000,'Max stats'!A50)</f>
        <v>2</v>
      </c>
      <c r="K27" s="1">
        <f>I27+H27</f>
        <v>2</v>
      </c>
      <c r="L27">
        <f>_xlfn.MAXIFS(Formulas!M$3:M$2000,Formulas!A$3:A$2000,'Max stats'!A50)</f>
        <v>4</v>
      </c>
      <c r="M27">
        <f>IF(N27&gt;=Q27,N27,Q27)</f>
        <v>4</v>
      </c>
      <c r="N27">
        <f>_xlfn.MAXIFS(Formulas!P$3:P$2000,Formulas!A$3:A$2000,'Max stats'!A50)</f>
        <v>4</v>
      </c>
      <c r="O27" s="2">
        <f>_xlfn.MAXIFS(Formulas!V$3:V$2000,Formulas!T$3:T$2000,"&gt;0",Formulas!A$3:A$2000,'Max stats'!A50)</f>
        <v>1</v>
      </c>
      <c r="P27">
        <f>_xlfn.MAXIFS(Formulas!R$3:R$2000,Formulas!A$3:A$2000,'Max stats'!A50)</f>
        <v>0</v>
      </c>
      <c r="Q27">
        <f>P27*2</f>
        <v>0</v>
      </c>
      <c r="R27" s="2">
        <f>_xlfn.MAXIFS(Formulas!W$3:W$2000,Formulas!A$3:A$2000,'Max stats'!A50,Formulas!U$3:U$2000,"&gt;0")</f>
        <v>0</v>
      </c>
      <c r="S27">
        <f>_xlfn.MAXIFS('Defense processing realm (dpr)'!J$2:J$2000,'Defense processing realm (dpr)'!A$2:A$2000,A27)</f>
        <v>14.059</v>
      </c>
      <c r="T27">
        <f>_xlfn.MAXIFS('Defense processing realm (dpr)'!AC$2:AC$2000,'Defense processing realm (dpr)'!A$2:A$2000,A27)</f>
        <v>0</v>
      </c>
      <c r="U27">
        <f>_xlfn.MAXIFS(Formulas!AC$3:AC$2000,Formulas!A$3:A$2000,'Max stats'!A50)</f>
        <v>2</v>
      </c>
      <c r="V27">
        <f>_xlfn.MAXIFS(Formulas!AE$3:AE$2000,Formulas!A$3:A$2000,'Max stats'!A50)</f>
        <v>6</v>
      </c>
      <c r="W27">
        <f>_xlfn.MINIFS('Data Entry'!S$3:S$2000,'Data Entry'!A$3:A$2000,A27,'Data Entry'!T$3:T$2000,4)</f>
        <v>0</v>
      </c>
      <c r="X27">
        <f>_xlfn.MINIFS('Data Entry'!S$3:S$2000,'Data Entry'!A$3:A$2000,A27,'Data Entry'!T$3:T$2000,3)</f>
        <v>0</v>
      </c>
      <c r="Y27">
        <f>_xlfn.MINIFS('Data Entry'!S$3:S$2000,'Data Entry'!A$3:A$2000,A27,'Data Entry'!T$3:T$2000,2)</f>
        <v>0</v>
      </c>
      <c r="Z27">
        <f>_xlfn.MINIFS('Data Entry'!S$3:S$2000,'Data Entry'!A$3:A$2000,A27,'Data Entry'!T$3:T$2000,1)</f>
        <v>0</v>
      </c>
    </row>
    <row r="28" spans="1:26">
      <c r="A28">
        <f>Statistics!A55</f>
        <v>7480</v>
      </c>
      <c r="B28">
        <f>Statistics!B55</f>
        <v>12</v>
      </c>
      <c r="C28">
        <f>D28+M28+V28</f>
        <v>30</v>
      </c>
      <c r="D28">
        <f>G28+J28+L28</f>
        <v>10</v>
      </c>
      <c r="E28">
        <f>IF(F28&gt;0,1,0)</f>
        <v>1</v>
      </c>
      <c r="F28">
        <f>SUMIF(Formulas!A$3:A$2000,'Max stats'!A54,Formulas!D$3:D$2000)</f>
        <v>9</v>
      </c>
      <c r="G28">
        <f>E28*2</f>
        <v>2</v>
      </c>
      <c r="H28">
        <f>_xlfn.MAXIFS(Formulas!E$3:E$2000,Formulas!A$3:A$2000,'Max stats'!A54)</f>
        <v>0</v>
      </c>
      <c r="I28">
        <f>_xlfn.MAXIFS(Formulas!G$3:G$2000,Formulas!A$3:A$2000,'Max stats'!A54)</f>
        <v>2</v>
      </c>
      <c r="J28" s="1">
        <f>_xlfn.MAXIFS(Formulas!L$3:L$2000,Formulas!A$3:A$2000,'Max stats'!A54)</f>
        <v>0</v>
      </c>
      <c r="K28" s="1">
        <f>I28+H28</f>
        <v>2</v>
      </c>
      <c r="L28">
        <f>_xlfn.MAXIFS(Formulas!M$3:M$2000,Formulas!A$3:A$2000,'Max stats'!A54)</f>
        <v>8</v>
      </c>
      <c r="M28">
        <f>IF(N28&gt;=Q28,N28,Q28)</f>
        <v>14</v>
      </c>
      <c r="N28">
        <f>_xlfn.MAXIFS(Formulas!P$3:P$2000,Formulas!A$3:A$2000,'Max stats'!A54)</f>
        <v>1</v>
      </c>
      <c r="O28" s="2">
        <f>_xlfn.MAXIFS(Formulas!V$3:V$2000,Formulas!T$3:T$2000,"&gt;0",Formulas!A$3:A$2000,'Max stats'!A54)</f>
        <v>0.5</v>
      </c>
      <c r="P28">
        <f>_xlfn.MAXIFS(Formulas!R$3:R$2000,Formulas!A$3:A$2000,'Max stats'!A54)</f>
        <v>7</v>
      </c>
      <c r="Q28">
        <f>P28*2</f>
        <v>14</v>
      </c>
      <c r="R28" s="2">
        <f>_xlfn.MAXIFS(Formulas!W$3:W$2000,Formulas!A$3:A$2000,'Max stats'!A54,Formulas!U$3:U$2000,"&gt;0")</f>
        <v>0.875</v>
      </c>
      <c r="S28">
        <f>_xlfn.MAXIFS('Defense processing realm (dpr)'!J$2:J$2000,'Defense processing realm (dpr)'!A$2:A$2000,A28)</f>
        <v>19.66</v>
      </c>
      <c r="T28">
        <f>_xlfn.MAXIFS('Defense processing realm (dpr)'!AC$2:AC$2000,'Defense processing realm (dpr)'!A$2:A$2000,A28)</f>
        <v>0</v>
      </c>
      <c r="U28">
        <f>_xlfn.MAXIFS(Formulas!AC$3:AC$2000,Formulas!A$3:A$2000,'Max stats'!A54)</f>
        <v>2</v>
      </c>
      <c r="V28">
        <f>_xlfn.MAXIFS(Formulas!AE$3:AE$2000,Formulas!A$3:A$2000,'Max stats'!A54)</f>
        <v>6</v>
      </c>
      <c r="W28">
        <f>_xlfn.MINIFS('Data Entry'!S$3:S$2000,'Data Entry'!A$3:A$2000,A28,'Data Entry'!T$3:T$2000,4)</f>
        <v>0</v>
      </c>
      <c r="X28">
        <f>_xlfn.MINIFS('Data Entry'!S$3:S$2000,'Data Entry'!A$3:A$2000,A28,'Data Entry'!T$3:T$2000,3)</f>
        <v>0</v>
      </c>
      <c r="Y28">
        <f>_xlfn.MINIFS('Data Entry'!S$3:S$2000,'Data Entry'!A$3:A$2000,A28,'Data Entry'!T$3:T$2000,2)</f>
        <v>0</v>
      </c>
      <c r="Z28">
        <f>_xlfn.MINIFS('Data Entry'!S$3:S$2000,'Data Entry'!A$3:A$2000,A28,'Data Entry'!T$3:T$2000,1)</f>
        <v>0</v>
      </c>
    </row>
    <row r="29" spans="1:26">
      <c r="A29">
        <f>Statistics!A57</f>
        <v>7659</v>
      </c>
      <c r="B29">
        <f>Statistics!B57</f>
        <v>9</v>
      </c>
      <c r="C29">
        <f>D29+M29+V29</f>
        <v>24</v>
      </c>
      <c r="D29">
        <f>G29+J29+L29</f>
        <v>6</v>
      </c>
      <c r="E29">
        <f>IF(F29&gt;0,1,0)</f>
        <v>1</v>
      </c>
      <c r="F29">
        <f>SUMIF(Formulas!A$3:A$2000,'Max stats'!A56,Formulas!D$3:D$2000)</f>
        <v>7</v>
      </c>
      <c r="G29">
        <f>E29*2</f>
        <v>2</v>
      </c>
      <c r="H29">
        <f>_xlfn.MAXIFS(Formulas!E$3:E$2000,Formulas!A$3:A$2000,'Max stats'!A56)</f>
        <v>0</v>
      </c>
      <c r="I29">
        <f>_xlfn.MAXIFS(Formulas!G$3:G$2000,Formulas!A$3:A$2000,'Max stats'!A56)</f>
        <v>1</v>
      </c>
      <c r="J29" s="1">
        <f>_xlfn.MAXIFS(Formulas!L$3:L$2000,Formulas!A$3:A$2000,'Max stats'!A56)</f>
        <v>0</v>
      </c>
      <c r="K29" s="1">
        <f>I29+H29</f>
        <v>1</v>
      </c>
      <c r="L29">
        <f>_xlfn.MAXIFS(Formulas!M$3:M$2000,Formulas!A$3:A$2000,'Max stats'!A56)</f>
        <v>4</v>
      </c>
      <c r="M29">
        <f>IF(N29&gt;=Q29,N29,Q29)</f>
        <v>12</v>
      </c>
      <c r="N29">
        <f>_xlfn.MAXIFS(Formulas!P$3:P$2000,Formulas!A$3:A$2000,'Max stats'!A56)</f>
        <v>2</v>
      </c>
      <c r="O29" s="2">
        <f>_xlfn.MAXIFS(Formulas!V$3:V$2000,Formulas!T$3:T$2000,"&gt;0",Formulas!A$3:A$2000,'Max stats'!A56)</f>
        <v>1</v>
      </c>
      <c r="P29">
        <f>_xlfn.MAXIFS(Formulas!R$3:R$2000,Formulas!A$3:A$2000,'Max stats'!A56)</f>
        <v>6</v>
      </c>
      <c r="Q29">
        <f>P29*2</f>
        <v>12</v>
      </c>
      <c r="R29" s="2">
        <f>_xlfn.MAXIFS(Formulas!W$3:W$2000,Formulas!A$3:A$2000,'Max stats'!A56,Formulas!U$3:U$2000,"&gt;0")</f>
        <v>0.8</v>
      </c>
      <c r="S29">
        <f>_xlfn.MAXIFS('Defense processing realm (dpr)'!J$2:J$2000,'Defense processing realm (dpr)'!A$2:A$2000,A29)</f>
        <v>26.173</v>
      </c>
      <c r="T29">
        <f>_xlfn.MAXIFS('Defense processing realm (dpr)'!AC$2:AC$2000,'Defense processing realm (dpr)'!A$2:A$2000,A29)</f>
        <v>0</v>
      </c>
      <c r="U29">
        <f>_xlfn.MAXIFS(Formulas!AC$3:AC$2000,Formulas!A$3:A$2000,'Max stats'!A56)</f>
        <v>2</v>
      </c>
      <c r="V29">
        <f>_xlfn.MAXIFS(Formulas!AE$3:AE$2000,Formulas!A$3:A$2000,'Max stats'!A56)</f>
        <v>6</v>
      </c>
      <c r="W29">
        <f>_xlfn.MINIFS('Data Entry'!S$3:S$2000,'Data Entry'!A$3:A$2000,A29,'Data Entry'!T$3:T$2000,4)</f>
        <v>0</v>
      </c>
      <c r="X29">
        <f>_xlfn.MINIFS('Data Entry'!S$3:S$2000,'Data Entry'!A$3:A$2000,A29,'Data Entry'!T$3:T$2000,3)</f>
        <v>0</v>
      </c>
      <c r="Y29">
        <f>_xlfn.MINIFS('Data Entry'!S$3:S$2000,'Data Entry'!A$3:A$2000,A29,'Data Entry'!T$3:T$2000,2)</f>
        <v>0</v>
      </c>
      <c r="Z29">
        <f>_xlfn.MINIFS('Data Entry'!S$3:S$2000,'Data Entry'!A$3:A$2000,A29,'Data Entry'!T$3:T$2000,1)</f>
        <v>0</v>
      </c>
    </row>
    <row r="30" spans="1:26">
      <c r="A30">
        <f>Statistics!A59</f>
        <v>7902</v>
      </c>
      <c r="B30">
        <f>Statistics!B59</f>
        <v>8</v>
      </c>
      <c r="C30">
        <f>D30+M30+V30</f>
        <v>17</v>
      </c>
      <c r="D30">
        <f>G30+J30+L30</f>
        <v>4</v>
      </c>
      <c r="E30">
        <f>IF(F30&gt;0,1,0)</f>
        <v>1</v>
      </c>
      <c r="F30">
        <f>SUMIF(Formulas!A$3:A$2000,'Max stats'!A58,Formulas!D$3:D$2000)</f>
        <v>6</v>
      </c>
      <c r="G30">
        <f>E30*2</f>
        <v>2</v>
      </c>
      <c r="H30">
        <f>_xlfn.MAXIFS(Formulas!E$3:E$2000,Formulas!A$3:A$2000,'Max stats'!A58)</f>
        <v>1</v>
      </c>
      <c r="I30">
        <f>_xlfn.MAXIFS(Formulas!G$3:G$2000,Formulas!A$3:A$2000,'Max stats'!A58)</f>
        <v>0</v>
      </c>
      <c r="J30" s="1">
        <f>_xlfn.MAXIFS(Formulas!L$3:L$2000,Formulas!A$3:A$2000,'Max stats'!A58)</f>
        <v>2</v>
      </c>
      <c r="K30" s="1">
        <f>I30+H30</f>
        <v>1</v>
      </c>
      <c r="L30">
        <f>_xlfn.MAXIFS(Formulas!M$3:M$2000,Formulas!A$3:A$2000,'Max stats'!A58)</f>
        <v>0</v>
      </c>
      <c r="M30">
        <f>IF(N30&gt;=Q30,N30,Q30)</f>
        <v>7</v>
      </c>
      <c r="N30">
        <f>_xlfn.MAXIFS(Formulas!P$3:P$2000,Formulas!A$3:A$2000,'Max stats'!A58)</f>
        <v>7</v>
      </c>
      <c r="O30" s="2">
        <f>_xlfn.MAXIFS(Formulas!V$3:V$2000,Formulas!T$3:T$2000,"&gt;0",Formulas!A$3:A$2000,'Max stats'!A58)</f>
        <v>1</v>
      </c>
      <c r="P30">
        <f>_xlfn.MAXIFS(Formulas!R$3:R$2000,Formulas!A$3:A$2000,'Max stats'!A58)</f>
        <v>0</v>
      </c>
      <c r="Q30">
        <f>P30*2</f>
        <v>0</v>
      </c>
      <c r="R30" s="2">
        <f>_xlfn.MAXIFS(Formulas!W$3:W$2000,Formulas!A$3:A$2000,'Max stats'!A58,Formulas!U$3:U$2000,"&gt;0")</f>
        <v>0</v>
      </c>
      <c r="S30">
        <f>_xlfn.MAXIFS('Defense processing realm (dpr)'!J$2:J$2000,'Defense processing realm (dpr)'!A$2:A$2000,A30)</f>
        <v>25.6</v>
      </c>
      <c r="T30">
        <f>_xlfn.MAXIFS('Defense processing realm (dpr)'!AC$2:AC$2000,'Defense processing realm (dpr)'!A$2:A$2000,A30)</f>
        <v>0</v>
      </c>
      <c r="U30">
        <f>_xlfn.MAXIFS(Formulas!AC$3:AC$2000,Formulas!A$3:A$2000,'Max stats'!A58)</f>
        <v>2</v>
      </c>
      <c r="V30">
        <f>_xlfn.MAXIFS(Formulas!AE$3:AE$2000,Formulas!A$3:A$2000,'Max stats'!A58)</f>
        <v>6</v>
      </c>
      <c r="W30">
        <f>_xlfn.MINIFS('Data Entry'!S$3:S$2000,'Data Entry'!A$3:A$2000,A30,'Data Entry'!T$3:T$2000,4)</f>
        <v>0</v>
      </c>
      <c r="X30">
        <f>_xlfn.MINIFS('Data Entry'!S$3:S$2000,'Data Entry'!A$3:A$2000,A30,'Data Entry'!T$3:T$2000,3)</f>
        <v>0</v>
      </c>
      <c r="Y30">
        <f>_xlfn.MINIFS('Data Entry'!S$3:S$2000,'Data Entry'!A$3:A$2000,A30,'Data Entry'!T$3:T$2000,2)</f>
        <v>0</v>
      </c>
      <c r="Z30">
        <f>_xlfn.MINIFS('Data Entry'!S$3:S$2000,'Data Entry'!A$3:A$2000,A30,'Data Entry'!T$3:T$2000,1)</f>
        <v>0</v>
      </c>
    </row>
    <row r="31" spans="1:26">
      <c r="A31">
        <f>Statistics!A4</f>
        <v>610</v>
      </c>
      <c r="B31">
        <f>Statistics!B4</f>
        <v>11</v>
      </c>
      <c r="C31">
        <f>D31+M31+V31</f>
        <v>69</v>
      </c>
      <c r="D31">
        <f>G31+J31+L31</f>
        <v>26</v>
      </c>
      <c r="E31">
        <f>IF(F31&gt;0,1,0)</f>
        <v>1</v>
      </c>
      <c r="F31">
        <f>SUMIF(Formulas!A$3:A$2000,'Max stats'!A3,Formulas!D$3:D$2000)</f>
        <v>7</v>
      </c>
      <c r="G31">
        <f>E31*2</f>
        <v>2</v>
      </c>
      <c r="H31">
        <f>_xlfn.MAXIFS(Formulas!E$3:E$2000,Formulas!A$3:A$2000,'Max stats'!A3)</f>
        <v>0</v>
      </c>
      <c r="I31">
        <f>_xlfn.MAXIFS(Formulas!G$3:G$2000,Formulas!A$3:A$2000,'Max stats'!A3)</f>
        <v>6</v>
      </c>
      <c r="J31" s="1">
        <f>_xlfn.MAXIFS(Formulas!L$3:L$2000,Formulas!A$3:A$2000,'Max stats'!A3)</f>
        <v>0</v>
      </c>
      <c r="K31" s="1">
        <f>I31+H31</f>
        <v>6</v>
      </c>
      <c r="L31">
        <f>_xlfn.MAXIFS(Formulas!M$3:M$2000,Formulas!A$3:A$2000,'Max stats'!A3)</f>
        <v>24</v>
      </c>
      <c r="M31">
        <f>IF(N31&gt;=Q31,N31,Q31)</f>
        <v>28</v>
      </c>
      <c r="N31">
        <f>_xlfn.MAXIFS(Formulas!P$3:P$2000,Formulas!A$3:A$2000,'Max stats'!A3)</f>
        <v>1</v>
      </c>
      <c r="O31" s="2">
        <f>_xlfn.MAXIFS(Formulas!V$3:V$2000,Formulas!T$3:T$2000,"&gt;0",Formulas!A$3:A$2000,'Max stats'!A3)</f>
        <v>1</v>
      </c>
      <c r="P31">
        <f>_xlfn.MAXIFS(Formulas!R$3:R$2000,Formulas!A$3:A$2000,'Max stats'!A3)</f>
        <v>14</v>
      </c>
      <c r="Q31">
        <f>P31*2</f>
        <v>28</v>
      </c>
      <c r="R31" s="2">
        <f>_xlfn.MAXIFS(Formulas!W$3:W$2000,Formulas!A$3:A$2000,'Max stats'!A3,Formulas!U$3:U$2000,"&gt;0")</f>
        <v>0.923076923076923</v>
      </c>
      <c r="S31">
        <f>_xlfn.MAXIFS('Defense processing realm (dpr)'!J$2:J$2000,'Defense processing realm (dpr)'!A$2:A$2000,A31)</f>
        <v>36.649</v>
      </c>
      <c r="T31">
        <f>_xlfn.MAXIFS('Defense processing realm (dpr)'!AC$2:AC$2000,'Defense processing realm (dpr)'!A$2:A$2000,A31)</f>
        <v>0</v>
      </c>
      <c r="U31">
        <f>_xlfn.MAXIFS(Formulas!AC$3:AC$2000,Formulas!A$3:A$2000,'Max stats'!A3)</f>
        <v>4</v>
      </c>
      <c r="V31">
        <f>_xlfn.MAXIFS(Formulas!AE$3:AE$2000,Formulas!A$3:A$2000,'Max stats'!A3)</f>
        <v>15</v>
      </c>
      <c r="W31">
        <f>_xlfn.MINIFS('Data Entry'!S$3:S$2000,'Data Entry'!A$3:A$2000,A31,'Data Entry'!T$3:T$2000,4)</f>
        <v>0</v>
      </c>
      <c r="X31">
        <f>_xlfn.MINIFS('Data Entry'!S$3:S$2000,'Data Entry'!A$3:A$2000,A31,'Data Entry'!T$3:T$2000,3)</f>
        <v>0</v>
      </c>
      <c r="Y31">
        <f>_xlfn.MINIFS('Data Entry'!S$3:S$2000,'Data Entry'!A$3:A$2000,A31,'Data Entry'!T$3:T$2000,2)</f>
        <v>0</v>
      </c>
      <c r="Z31">
        <f>_xlfn.MINIFS('Data Entry'!S$3:S$2000,'Data Entry'!A$3:A$2000,A31,'Data Entry'!T$3:T$2000,1)</f>
        <v>0</v>
      </c>
    </row>
    <row r="32" spans="1:26">
      <c r="A32">
        <f>Statistics!A8</f>
        <v>865</v>
      </c>
      <c r="B32">
        <f>Statistics!B8</f>
        <v>10</v>
      </c>
      <c r="C32">
        <f>D32+M32+V32</f>
        <v>39</v>
      </c>
      <c r="D32">
        <f>G32+J32+L32</f>
        <v>18</v>
      </c>
      <c r="E32">
        <f>IF(F32&gt;0,1,0)</f>
        <v>1</v>
      </c>
      <c r="F32">
        <f>SUMIF(Formulas!A$3:A$2000,'Max stats'!A7,Formulas!D$3:D$2000)</f>
        <v>6</v>
      </c>
      <c r="G32">
        <f>E32*2</f>
        <v>2</v>
      </c>
      <c r="H32">
        <f>_xlfn.MAXIFS(Formulas!E$3:E$2000,Formulas!A$3:A$2000,'Max stats'!A7)</f>
        <v>2</v>
      </c>
      <c r="I32">
        <f>_xlfn.MAXIFS(Formulas!G$3:G$2000,Formulas!A$3:A$2000,'Max stats'!A7)</f>
        <v>3</v>
      </c>
      <c r="J32" s="1">
        <f>_xlfn.MAXIFS(Formulas!L$3:L$2000,Formulas!A$3:A$2000,'Max stats'!A7)</f>
        <v>4</v>
      </c>
      <c r="K32" s="1">
        <f>I32+H32</f>
        <v>5</v>
      </c>
      <c r="L32">
        <f>_xlfn.MAXIFS(Formulas!M$3:M$2000,Formulas!A$3:A$2000,'Max stats'!A7)</f>
        <v>12</v>
      </c>
      <c r="M32">
        <f>IF(N32&gt;=Q32,N32,Q32)</f>
        <v>15</v>
      </c>
      <c r="N32">
        <f>_xlfn.MAXIFS(Formulas!P$3:P$2000,Formulas!A$3:A$2000,'Max stats'!A7)</f>
        <v>15</v>
      </c>
      <c r="O32" s="2">
        <f>_xlfn.MAXIFS(Formulas!V$3:V$2000,Formulas!T$3:T$2000,"&gt;0",Formulas!A$3:A$2000,'Max stats'!A7)</f>
        <v>1</v>
      </c>
      <c r="P32">
        <f>_xlfn.MAXIFS(Formulas!R$3:R$2000,Formulas!A$3:A$2000,'Max stats'!A7)</f>
        <v>0</v>
      </c>
      <c r="Q32">
        <f>P32*2</f>
        <v>0</v>
      </c>
      <c r="R32" s="2">
        <f>_xlfn.MAXIFS(Formulas!W$3:W$2000,Formulas!A$3:A$2000,'Max stats'!A7,Formulas!U$3:U$2000,"&gt;0")</f>
        <v>0</v>
      </c>
      <c r="S32">
        <f>_xlfn.MAXIFS('Defense processing realm (dpr)'!J$2:J$2000,'Defense processing realm (dpr)'!A$2:A$2000,A32)</f>
        <v>27.904</v>
      </c>
      <c r="T32">
        <f>_xlfn.MAXIFS('Defense processing realm (dpr)'!AC$2:AC$2000,'Defense processing realm (dpr)'!A$2:A$2000,A32)</f>
        <v>0</v>
      </c>
      <c r="U32">
        <f>_xlfn.MAXIFS(Formulas!AC$3:AC$2000,Formulas!A$3:A$2000,'Max stats'!A7)</f>
        <v>2</v>
      </c>
      <c r="V32">
        <f>_xlfn.MAXIFS(Formulas!AE$3:AE$2000,Formulas!A$3:A$2000,'Max stats'!A7)</f>
        <v>6</v>
      </c>
      <c r="W32">
        <f>_xlfn.MINIFS('Data Entry'!S$3:S$2000,'Data Entry'!A$3:A$2000,A32,'Data Entry'!T$3:T$2000,4)</f>
        <v>0</v>
      </c>
      <c r="X32">
        <f>_xlfn.MINIFS('Data Entry'!S$3:S$2000,'Data Entry'!A$3:A$2000,A32,'Data Entry'!T$3:T$2000,3)</f>
        <v>0</v>
      </c>
      <c r="Y32">
        <f>_xlfn.MINIFS('Data Entry'!S$3:S$2000,'Data Entry'!A$3:A$2000,A32,'Data Entry'!T$3:T$2000,2)</f>
        <v>0</v>
      </c>
      <c r="Z32">
        <f>_xlfn.MINIFS('Data Entry'!S$3:S$2000,'Data Entry'!A$3:A$2000,A32,'Data Entry'!T$3:T$2000,1)</f>
        <v>0</v>
      </c>
    </row>
    <row r="33" spans="1:26">
      <c r="A33">
        <f>Statistics!A9</f>
        <v>914</v>
      </c>
      <c r="B33">
        <f>Statistics!B9</f>
        <v>11</v>
      </c>
      <c r="C33">
        <f>D33+M33+V33</f>
        <v>34</v>
      </c>
      <c r="D33">
        <f>G33+J33+L33</f>
        <v>16</v>
      </c>
      <c r="E33">
        <f>IF(F33&gt;0,1,0)</f>
        <v>1</v>
      </c>
      <c r="F33">
        <f>SUMIF(Formulas!A$3:A$2000,'Max stats'!A8,Formulas!D$3:D$2000)</f>
        <v>8</v>
      </c>
      <c r="G33">
        <f>E33*2</f>
        <v>2</v>
      </c>
      <c r="H33">
        <f>_xlfn.MAXIFS(Formulas!E$3:E$2000,Formulas!A$3:A$2000,'Max stats'!A8)</f>
        <v>1</v>
      </c>
      <c r="I33">
        <f>_xlfn.MAXIFS(Formulas!G$3:G$2000,Formulas!A$3:A$2000,'Max stats'!A8)</f>
        <v>3</v>
      </c>
      <c r="J33" s="1">
        <f>_xlfn.MAXIFS(Formulas!L$3:L$2000,Formulas!A$3:A$2000,'Max stats'!A8)</f>
        <v>2</v>
      </c>
      <c r="K33" s="1">
        <f>I33+H33</f>
        <v>4</v>
      </c>
      <c r="L33">
        <f>_xlfn.MAXIFS(Formulas!M$3:M$2000,Formulas!A$3:A$2000,'Max stats'!A8)</f>
        <v>12</v>
      </c>
      <c r="M33">
        <f>IF(N33&gt;=Q33,N33,Q33)</f>
        <v>18</v>
      </c>
      <c r="N33">
        <f>_xlfn.MAXIFS(Formulas!P$3:P$2000,Formulas!A$3:A$2000,'Max stats'!A8)</f>
        <v>2</v>
      </c>
      <c r="O33" s="2">
        <f>_xlfn.MAXIFS(Formulas!V$3:V$2000,Formulas!T$3:T$2000,"&gt;0",Formulas!A$3:A$2000,'Max stats'!A8)</f>
        <v>1</v>
      </c>
      <c r="P33">
        <f>_xlfn.MAXIFS(Formulas!R$3:R$2000,Formulas!A$3:A$2000,'Max stats'!A8)</f>
        <v>9</v>
      </c>
      <c r="Q33">
        <f>P33*2</f>
        <v>18</v>
      </c>
      <c r="R33" s="2">
        <f>_xlfn.MAXIFS(Formulas!W$3:W$2000,Formulas!A$3:A$2000,'Max stats'!A8,Formulas!U$3:U$2000,"&gt;0")</f>
        <v>1</v>
      </c>
      <c r="S33">
        <f>_xlfn.MAXIFS('Defense processing realm (dpr)'!J$2:J$2000,'Defense processing realm (dpr)'!A$2:A$2000,A33)</f>
        <v>19.268</v>
      </c>
      <c r="T33">
        <f>_xlfn.MAXIFS('Defense processing realm (dpr)'!AC$2:AC$2000,'Defense processing realm (dpr)'!A$2:A$2000,A33)</f>
        <v>0</v>
      </c>
      <c r="U33">
        <f>_xlfn.MAXIFS(Formulas!AC$3:AC$2000,Formulas!A$3:A$2000,'Max stats'!A8)</f>
        <v>0</v>
      </c>
      <c r="V33">
        <f>_xlfn.MAXIFS(Formulas!AE$3:AE$2000,Formulas!A$3:A$2000,'Max stats'!A8)</f>
        <v>0</v>
      </c>
      <c r="W33">
        <f>_xlfn.MINIFS('Data Entry'!S$3:S$2000,'Data Entry'!A$3:A$2000,A33,'Data Entry'!T$3:T$2000,4)</f>
        <v>0</v>
      </c>
      <c r="X33">
        <f>_xlfn.MINIFS('Data Entry'!S$3:S$2000,'Data Entry'!A$3:A$2000,A33,'Data Entry'!T$3:T$2000,3)</f>
        <v>0</v>
      </c>
      <c r="Y33">
        <f>_xlfn.MINIFS('Data Entry'!S$3:S$2000,'Data Entry'!A$3:A$2000,A33,'Data Entry'!T$3:T$2000,2)</f>
        <v>0</v>
      </c>
      <c r="Z33">
        <f>_xlfn.MINIFS('Data Entry'!S$3:S$2000,'Data Entry'!A$3:A$2000,A33,'Data Entry'!T$3:T$2000,1)</f>
        <v>0</v>
      </c>
    </row>
    <row r="34" spans="1:26">
      <c r="A34">
        <f>Statistics!A12</f>
        <v>1305</v>
      </c>
      <c r="B34">
        <f>Statistics!B12</f>
        <v>10</v>
      </c>
      <c r="C34">
        <f>D34+M34+V34</f>
        <v>55</v>
      </c>
      <c r="D34">
        <f>G34+J34+L34</f>
        <v>18</v>
      </c>
      <c r="E34">
        <f>IF(F34&gt;0,1,0)</f>
        <v>1</v>
      </c>
      <c r="F34">
        <f>SUMIF(Formulas!A$3:A$2000,'Max stats'!A11,Formulas!D$3:D$2000)</f>
        <v>9</v>
      </c>
      <c r="G34">
        <f>E34*2</f>
        <v>2</v>
      </c>
      <c r="H34">
        <f>_xlfn.MAXIFS(Formulas!E$3:E$2000,Formulas!A$3:A$2000,'Max stats'!A11)</f>
        <v>0</v>
      </c>
      <c r="I34">
        <f>_xlfn.MAXIFS(Formulas!G$3:G$2000,Formulas!A$3:A$2000,'Max stats'!A11)</f>
        <v>4</v>
      </c>
      <c r="J34" s="1">
        <f>_xlfn.MAXIFS(Formulas!L$3:L$2000,Formulas!A$3:A$2000,'Max stats'!A11)</f>
        <v>0</v>
      </c>
      <c r="K34" s="1">
        <f>I34+H34</f>
        <v>4</v>
      </c>
      <c r="L34">
        <f>_xlfn.MAXIFS(Formulas!M$3:M$2000,Formulas!A$3:A$2000,'Max stats'!A11)</f>
        <v>16</v>
      </c>
      <c r="M34">
        <f>IF(N34&gt;=Q34,N34,Q34)</f>
        <v>22</v>
      </c>
      <c r="N34">
        <f>_xlfn.MAXIFS(Formulas!P$3:P$2000,Formulas!A$3:A$2000,'Max stats'!A11)</f>
        <v>0</v>
      </c>
      <c r="O34" s="2">
        <f>_xlfn.MAXIFS(Formulas!V$3:V$2000,Formulas!T$3:T$2000,"&gt;0",Formulas!A$3:A$2000,'Max stats'!A11)</f>
        <v>0</v>
      </c>
      <c r="P34">
        <f>_xlfn.MAXIFS(Formulas!R$3:R$2000,Formulas!A$3:A$2000,'Max stats'!A11)</f>
        <v>11</v>
      </c>
      <c r="Q34">
        <f>P34*2</f>
        <v>22</v>
      </c>
      <c r="R34" s="2">
        <f>_xlfn.MAXIFS(Formulas!W$3:W$2000,Formulas!A$3:A$2000,'Max stats'!A11,Formulas!U$3:U$2000,"&gt;0")</f>
        <v>0.916666666666667</v>
      </c>
      <c r="S34">
        <f>_xlfn.MAXIFS('Defense processing realm (dpr)'!J$2:J$2000,'Defense processing realm (dpr)'!A$2:A$2000,A34)</f>
        <v>70.797</v>
      </c>
      <c r="T34">
        <f>_xlfn.MAXIFS('Defense processing realm (dpr)'!AC$2:AC$2000,'Defense processing realm (dpr)'!A$2:A$2000,A34)</f>
        <v>0</v>
      </c>
      <c r="U34">
        <f>_xlfn.MAXIFS(Formulas!AC$3:AC$2000,Formulas!A$3:A$2000,'Max stats'!A11)</f>
        <v>4</v>
      </c>
      <c r="V34">
        <f>_xlfn.MAXIFS(Formulas!AE$3:AE$2000,Formulas!A$3:A$2000,'Max stats'!A11)</f>
        <v>15</v>
      </c>
      <c r="W34">
        <f>_xlfn.MINIFS('Data Entry'!S$3:S$2000,'Data Entry'!A$3:A$2000,A34,'Data Entry'!T$3:T$2000,4)</f>
        <v>0</v>
      </c>
      <c r="X34">
        <f>_xlfn.MINIFS('Data Entry'!S$3:S$2000,'Data Entry'!A$3:A$2000,A34,'Data Entry'!T$3:T$2000,3)</f>
        <v>0</v>
      </c>
      <c r="Y34">
        <f>_xlfn.MINIFS('Data Entry'!S$3:S$2000,'Data Entry'!A$3:A$2000,A34,'Data Entry'!T$3:T$2000,2)</f>
        <v>0</v>
      </c>
      <c r="Z34">
        <f>_xlfn.MINIFS('Data Entry'!S$3:S$2000,'Data Entry'!A$3:A$2000,A34,'Data Entry'!T$3:T$2000,1)</f>
        <v>0</v>
      </c>
    </row>
    <row r="35" spans="1:26">
      <c r="A35">
        <f>Statistics!A15</f>
        <v>1374</v>
      </c>
      <c r="B35">
        <f>Statistics!B15</f>
        <v>8</v>
      </c>
      <c r="C35">
        <f>D35+M35+V35</f>
        <v>23</v>
      </c>
      <c r="D35">
        <f>G35+J35+L35</f>
        <v>12</v>
      </c>
      <c r="E35">
        <f>IF(F35&gt;0,1,0)</f>
        <v>1</v>
      </c>
      <c r="F35">
        <f>SUMIF(Formulas!A$3:A$2000,'Max stats'!A14,Formulas!D$3:D$2000)</f>
        <v>8</v>
      </c>
      <c r="G35">
        <f>E35*2</f>
        <v>2</v>
      </c>
      <c r="H35">
        <f>_xlfn.MAXIFS(Formulas!E$3:E$2000,Formulas!A$3:A$2000,'Max stats'!A14)</f>
        <v>1</v>
      </c>
      <c r="I35">
        <f>_xlfn.MAXIFS(Formulas!G$3:G$2000,Formulas!A$3:A$2000,'Max stats'!A14)</f>
        <v>2</v>
      </c>
      <c r="J35" s="1">
        <f>_xlfn.MAXIFS(Formulas!L$3:L$2000,Formulas!A$3:A$2000,'Max stats'!A14)</f>
        <v>2</v>
      </c>
      <c r="K35" s="1">
        <f>I35+H35</f>
        <v>3</v>
      </c>
      <c r="L35">
        <f>_xlfn.MAXIFS(Formulas!M$3:M$2000,Formulas!A$3:A$2000,'Max stats'!A14)</f>
        <v>8</v>
      </c>
      <c r="M35">
        <f>IF(N35&gt;=Q35,N35,Q35)</f>
        <v>5</v>
      </c>
      <c r="N35">
        <f>_xlfn.MAXIFS(Formulas!P$3:P$2000,Formulas!A$3:A$2000,'Max stats'!A14)</f>
        <v>5</v>
      </c>
      <c r="O35" s="2">
        <f>_xlfn.MAXIFS(Formulas!V$3:V$2000,Formulas!T$3:T$2000,"&gt;0",Formulas!A$3:A$2000,'Max stats'!A14)</f>
        <v>1</v>
      </c>
      <c r="P35">
        <f>_xlfn.MAXIFS(Formulas!R$3:R$2000,Formulas!A$3:A$2000,'Max stats'!A14)</f>
        <v>2</v>
      </c>
      <c r="Q35">
        <f>P35*2</f>
        <v>4</v>
      </c>
      <c r="R35" s="2">
        <f>_xlfn.MAXIFS(Formulas!W$3:W$2000,Formulas!A$3:A$2000,'Max stats'!A14,Formulas!U$3:U$2000,"&gt;0")</f>
        <v>0.666666666666667</v>
      </c>
      <c r="S35">
        <f>_xlfn.MAXIFS('Defense processing realm (dpr)'!J$2:J$2000,'Defense processing realm (dpr)'!A$2:A$2000,A35)</f>
        <v>24.94</v>
      </c>
      <c r="T35">
        <f>_xlfn.MAXIFS('Defense processing realm (dpr)'!AC$2:AC$2000,'Defense processing realm (dpr)'!A$2:A$2000,A35)</f>
        <v>0</v>
      </c>
      <c r="U35">
        <f>_xlfn.MAXIFS(Formulas!AC$3:AC$2000,Formulas!A$3:A$2000,'Max stats'!A14)</f>
        <v>2</v>
      </c>
      <c r="V35">
        <f>_xlfn.MAXIFS(Formulas!AE$3:AE$2000,Formulas!A$3:A$2000,'Max stats'!A14)</f>
        <v>6</v>
      </c>
      <c r="W35">
        <f>_xlfn.MINIFS('Data Entry'!S$3:S$2000,'Data Entry'!A$3:A$2000,A35,'Data Entry'!T$3:T$2000,4)</f>
        <v>0</v>
      </c>
      <c r="X35">
        <f>_xlfn.MINIFS('Data Entry'!S$3:S$2000,'Data Entry'!A$3:A$2000,A35,'Data Entry'!T$3:T$2000,3)</f>
        <v>0</v>
      </c>
      <c r="Y35">
        <f>_xlfn.MINIFS('Data Entry'!S$3:S$2000,'Data Entry'!A$3:A$2000,A35,'Data Entry'!T$3:T$2000,2)</f>
        <v>0</v>
      </c>
      <c r="Z35">
        <f>_xlfn.MINIFS('Data Entry'!S$3:S$2000,'Data Entry'!A$3:A$2000,A35,'Data Entry'!T$3:T$2000,1)</f>
        <v>0</v>
      </c>
    </row>
    <row r="36" spans="1:26">
      <c r="A36">
        <f>Statistics!A16</f>
        <v>2013</v>
      </c>
      <c r="B36">
        <f>Statistics!B16</f>
        <v>10</v>
      </c>
      <c r="C36">
        <f>D36+M36+V36</f>
        <v>59</v>
      </c>
      <c r="D36">
        <f>G36+J36+L36</f>
        <v>14</v>
      </c>
      <c r="E36">
        <f>IF(F36&gt;0,1,0)</f>
        <v>1</v>
      </c>
      <c r="F36">
        <f>SUMIF(Formulas!A$3:A$2000,'Max stats'!A15,Formulas!D$3:D$2000)</f>
        <v>6</v>
      </c>
      <c r="G36">
        <f>E36*2</f>
        <v>2</v>
      </c>
      <c r="H36">
        <f>_xlfn.MAXIFS(Formulas!E$3:E$2000,Formulas!A$3:A$2000,'Max stats'!A15)</f>
        <v>0</v>
      </c>
      <c r="I36">
        <f>_xlfn.MAXIFS(Formulas!G$3:G$2000,Formulas!A$3:A$2000,'Max stats'!A15)</f>
        <v>3</v>
      </c>
      <c r="J36" s="1">
        <f>_xlfn.MAXIFS(Formulas!L$3:L$2000,Formulas!A$3:A$2000,'Max stats'!A15)</f>
        <v>0</v>
      </c>
      <c r="K36" s="1">
        <f>I36+H36</f>
        <v>3</v>
      </c>
      <c r="L36">
        <f>_xlfn.MAXIFS(Formulas!M$3:M$2000,Formulas!A$3:A$2000,'Max stats'!A15)</f>
        <v>12</v>
      </c>
      <c r="M36">
        <f>IF(N36&gt;=Q36,N36,Q36)</f>
        <v>30</v>
      </c>
      <c r="N36">
        <f>_xlfn.MAXIFS(Formulas!P$3:P$2000,Formulas!A$3:A$2000,'Max stats'!A15)</f>
        <v>0</v>
      </c>
      <c r="O36" s="2">
        <f>_xlfn.MAXIFS(Formulas!V$3:V$2000,Formulas!T$3:T$2000,"&gt;0",Formulas!A$3:A$2000,'Max stats'!A15)</f>
        <v>0</v>
      </c>
      <c r="P36">
        <f>_xlfn.MAXIFS(Formulas!R$3:R$2000,Formulas!A$3:A$2000,'Max stats'!A15)</f>
        <v>15</v>
      </c>
      <c r="Q36">
        <f>P36*2</f>
        <v>30</v>
      </c>
      <c r="R36" s="2">
        <f>_xlfn.MAXIFS(Formulas!W$3:W$2000,Formulas!A$3:A$2000,'Max stats'!A15,Formulas!U$3:U$2000,"&gt;0")</f>
        <v>1</v>
      </c>
      <c r="S36">
        <f>_xlfn.MAXIFS('Defense processing realm (dpr)'!J$2:J$2000,'Defense processing realm (dpr)'!A$2:A$2000,A36)</f>
        <v>24.901</v>
      </c>
      <c r="T36">
        <f>_xlfn.MAXIFS('Defense processing realm (dpr)'!AC$2:AC$2000,'Defense processing realm (dpr)'!A$2:A$2000,A36)</f>
        <v>0</v>
      </c>
      <c r="U36">
        <f>_xlfn.MAXIFS(Formulas!AC$3:AC$2000,Formulas!A$3:A$2000,'Max stats'!A15)</f>
        <v>4</v>
      </c>
      <c r="V36">
        <f>_xlfn.MAXIFS(Formulas!AE$3:AE$2000,Formulas!A$3:A$2000,'Max stats'!A15)</f>
        <v>15</v>
      </c>
      <c r="W36">
        <f>_xlfn.MINIFS('Data Entry'!S$3:S$2000,'Data Entry'!A$3:A$2000,A36,'Data Entry'!T$3:T$2000,4)</f>
        <v>0</v>
      </c>
      <c r="X36">
        <f>_xlfn.MINIFS('Data Entry'!S$3:S$2000,'Data Entry'!A$3:A$2000,A36,'Data Entry'!T$3:T$2000,3)</f>
        <v>0</v>
      </c>
      <c r="Y36">
        <f>_xlfn.MINIFS('Data Entry'!S$3:S$2000,'Data Entry'!A$3:A$2000,A36,'Data Entry'!T$3:T$2000,2)</f>
        <v>0</v>
      </c>
      <c r="Z36">
        <f>_xlfn.MINIFS('Data Entry'!S$3:S$2000,'Data Entry'!A$3:A$2000,A36,'Data Entry'!T$3:T$2000,1)</f>
        <v>0</v>
      </c>
    </row>
    <row r="37" spans="1:26">
      <c r="A37">
        <f>Statistics!A20</f>
        <v>2386</v>
      </c>
      <c r="B37">
        <f>Statistics!B20</f>
        <v>10</v>
      </c>
      <c r="C37">
        <f>D37+M37+V37</f>
        <v>41</v>
      </c>
      <c r="D37">
        <f>G37+J37+L37</f>
        <v>12</v>
      </c>
      <c r="E37">
        <f>IF(F37&gt;0,1,0)</f>
        <v>1</v>
      </c>
      <c r="F37">
        <f>SUMIF(Formulas!A$3:A$2000,'Max stats'!A19,Formulas!D$3:D$2000)</f>
        <v>9</v>
      </c>
      <c r="G37">
        <f>E37*2</f>
        <v>2</v>
      </c>
      <c r="H37">
        <f>_xlfn.MAXIFS(Formulas!E$3:E$2000,Formulas!A$3:A$2000,'Max stats'!A19)</f>
        <v>1</v>
      </c>
      <c r="I37">
        <f>_xlfn.MAXIFS(Formulas!G$3:G$2000,Formulas!A$3:A$2000,'Max stats'!A19)</f>
        <v>2</v>
      </c>
      <c r="J37" s="1">
        <f>_xlfn.MAXIFS(Formulas!L$3:L$2000,Formulas!A$3:A$2000,'Max stats'!A19)</f>
        <v>2</v>
      </c>
      <c r="K37" s="1">
        <f>I37+H37</f>
        <v>3</v>
      </c>
      <c r="L37">
        <f>_xlfn.MAXIFS(Formulas!M$3:M$2000,Formulas!A$3:A$2000,'Max stats'!A19)</f>
        <v>8</v>
      </c>
      <c r="M37">
        <f>IF(N37&gt;=Q37,N37,Q37)</f>
        <v>14</v>
      </c>
      <c r="N37">
        <f>_xlfn.MAXIFS(Formulas!P$3:P$2000,Formulas!A$3:A$2000,'Max stats'!A19)</f>
        <v>1</v>
      </c>
      <c r="O37" s="2">
        <f>_xlfn.MAXIFS(Formulas!V$3:V$2000,Formulas!T$3:T$2000,"&gt;0",Formulas!A$3:A$2000,'Max stats'!A19)</f>
        <v>1</v>
      </c>
      <c r="P37">
        <f>_xlfn.MAXIFS(Formulas!R$3:R$2000,Formulas!A$3:A$2000,'Max stats'!A19)</f>
        <v>7</v>
      </c>
      <c r="Q37">
        <f>P37*2</f>
        <v>14</v>
      </c>
      <c r="R37" s="2">
        <f>_xlfn.MAXIFS(Formulas!W$3:W$2000,Formulas!A$3:A$2000,'Max stats'!A19,Formulas!U$3:U$2000,"&gt;0")</f>
        <v>0.875</v>
      </c>
      <c r="S37">
        <f>_xlfn.MAXIFS('Defense processing realm (dpr)'!J$2:J$2000,'Defense processing realm (dpr)'!A$2:A$2000,A37)</f>
        <v>57.105</v>
      </c>
      <c r="T37">
        <f>_xlfn.MAXIFS('Defense processing realm (dpr)'!AC$2:AC$2000,'Defense processing realm (dpr)'!A$2:A$2000,A37)</f>
        <v>17.1533262512894</v>
      </c>
      <c r="U37">
        <f>_xlfn.MAXIFS(Formulas!AC$3:AC$2000,Formulas!A$3:A$2000,'Max stats'!A19)</f>
        <v>4</v>
      </c>
      <c r="V37">
        <f>_xlfn.MAXIFS(Formulas!AE$3:AE$2000,Formulas!A$3:A$2000,'Max stats'!A19)</f>
        <v>15</v>
      </c>
      <c r="W37">
        <f>_xlfn.MINIFS('Data Entry'!S$3:S$2000,'Data Entry'!A$3:A$2000,A37,'Data Entry'!T$3:T$2000,4)</f>
        <v>0</v>
      </c>
      <c r="X37">
        <f>_xlfn.MINIFS('Data Entry'!S$3:S$2000,'Data Entry'!A$3:A$2000,A37,'Data Entry'!T$3:T$2000,3)</f>
        <v>0</v>
      </c>
      <c r="Y37">
        <f>_xlfn.MINIFS('Data Entry'!S$3:S$2000,'Data Entry'!A$3:A$2000,A37,'Data Entry'!T$3:T$2000,2)</f>
        <v>0</v>
      </c>
      <c r="Z37">
        <f>_xlfn.MINIFS('Data Entry'!S$3:S$2000,'Data Entry'!A$3:A$2000,A37,'Data Entry'!T$3:T$2000,1)</f>
        <v>0</v>
      </c>
    </row>
    <row r="38" spans="1:26">
      <c r="A38">
        <f>Statistics!A21</f>
        <v>2609</v>
      </c>
      <c r="B38">
        <f>Statistics!B21</f>
        <v>7</v>
      </c>
      <c r="C38">
        <f>D38+M38+V38</f>
        <v>40</v>
      </c>
      <c r="D38">
        <f>G38+J38+L38</f>
        <v>14</v>
      </c>
      <c r="E38">
        <f>IF(F38&gt;0,1,0)</f>
        <v>1</v>
      </c>
      <c r="F38">
        <f>SUMIF(Formulas!A$3:A$2000,'Max stats'!A20,Formulas!D$3:D$2000)</f>
        <v>9</v>
      </c>
      <c r="G38">
        <f>E38*2</f>
        <v>2</v>
      </c>
      <c r="H38">
        <f>_xlfn.MAXIFS(Formulas!E$3:E$2000,Formulas!A$3:A$2000,'Max stats'!A20)</f>
        <v>0</v>
      </c>
      <c r="I38">
        <f>_xlfn.MAXIFS(Formulas!G$3:G$2000,Formulas!A$3:A$2000,'Max stats'!A20)</f>
        <v>3</v>
      </c>
      <c r="J38" s="1">
        <f>_xlfn.MAXIFS(Formulas!L$3:L$2000,Formulas!A$3:A$2000,'Max stats'!A20)</f>
        <v>0</v>
      </c>
      <c r="K38" s="1">
        <f>I38+H38</f>
        <v>3</v>
      </c>
      <c r="L38">
        <f>_xlfn.MAXIFS(Formulas!M$3:M$2000,Formulas!A$3:A$2000,'Max stats'!A20)</f>
        <v>12</v>
      </c>
      <c r="M38">
        <f>IF(N38&gt;=Q38,N38,Q38)</f>
        <v>20</v>
      </c>
      <c r="N38">
        <f>_xlfn.MAXIFS(Formulas!P$3:P$2000,Formulas!A$3:A$2000,'Max stats'!A20)</f>
        <v>2</v>
      </c>
      <c r="O38" s="2">
        <f>_xlfn.MAXIFS(Formulas!V$3:V$2000,Formulas!T$3:T$2000,"&gt;0",Formulas!A$3:A$2000,'Max stats'!A20)</f>
        <v>1</v>
      </c>
      <c r="P38">
        <f>_xlfn.MAXIFS(Formulas!R$3:R$2000,Formulas!A$3:A$2000,'Max stats'!A20)</f>
        <v>10</v>
      </c>
      <c r="Q38">
        <f>P38*2</f>
        <v>20</v>
      </c>
      <c r="R38" s="2">
        <f>_xlfn.MAXIFS(Formulas!W$3:W$2000,Formulas!A$3:A$2000,'Max stats'!A20,Formulas!U$3:U$2000,"&gt;0")</f>
        <v>1</v>
      </c>
      <c r="S38">
        <f>_xlfn.MAXIFS('Defense processing realm (dpr)'!J$2:J$2000,'Defense processing realm (dpr)'!A$2:A$2000,A38)</f>
        <v>23.669</v>
      </c>
      <c r="T38">
        <f>_xlfn.MAXIFS('Defense processing realm (dpr)'!AC$2:AC$2000,'Defense processing realm (dpr)'!A$2:A$2000,A38)</f>
        <v>0</v>
      </c>
      <c r="U38">
        <f>_xlfn.MAXIFS(Formulas!AC$3:AC$2000,Formulas!A$3:A$2000,'Max stats'!A20)</f>
        <v>2</v>
      </c>
      <c r="V38">
        <f>_xlfn.MAXIFS(Formulas!AE$3:AE$2000,Formulas!A$3:A$2000,'Max stats'!A20)</f>
        <v>6</v>
      </c>
      <c r="W38">
        <f>_xlfn.MINIFS('Data Entry'!S$3:S$2000,'Data Entry'!A$3:A$2000,A38,'Data Entry'!T$3:T$2000,4)</f>
        <v>0</v>
      </c>
      <c r="X38">
        <f>_xlfn.MINIFS('Data Entry'!S$3:S$2000,'Data Entry'!A$3:A$2000,A38,'Data Entry'!T$3:T$2000,3)</f>
        <v>0</v>
      </c>
      <c r="Y38">
        <f>_xlfn.MINIFS('Data Entry'!S$3:S$2000,'Data Entry'!A$3:A$2000,A38,'Data Entry'!T$3:T$2000,2)</f>
        <v>0</v>
      </c>
      <c r="Z38">
        <f>_xlfn.MINIFS('Data Entry'!S$3:S$2000,'Data Entry'!A$3:A$2000,A38,'Data Entry'!T$3:T$2000,1)</f>
        <v>0</v>
      </c>
    </row>
    <row r="39" spans="1:26">
      <c r="A39">
        <f>Statistics!A22</f>
        <v>2706</v>
      </c>
      <c r="B39">
        <f>Statistics!B22</f>
        <v>8</v>
      </c>
      <c r="C39">
        <f>D39+M39+V39</f>
        <v>65</v>
      </c>
      <c r="D39">
        <f>G39+J39+L39</f>
        <v>14</v>
      </c>
      <c r="E39">
        <f>IF(F39&gt;0,1,0)</f>
        <v>1</v>
      </c>
      <c r="F39">
        <f>SUMIF(Formulas!A$3:A$2000,'Max stats'!A21,Formulas!D$3:D$2000)</f>
        <v>4</v>
      </c>
      <c r="G39">
        <f>E39*2</f>
        <v>2</v>
      </c>
      <c r="H39">
        <f>_xlfn.MAXIFS(Formulas!E$3:E$2000,Formulas!A$3:A$2000,'Max stats'!A21)</f>
        <v>0</v>
      </c>
      <c r="I39">
        <f>_xlfn.MAXIFS(Formulas!G$3:G$2000,Formulas!A$3:A$2000,'Max stats'!A21)</f>
        <v>3</v>
      </c>
      <c r="J39" s="1">
        <f>_xlfn.MAXIFS(Formulas!L$3:L$2000,Formulas!A$3:A$2000,'Max stats'!A21)</f>
        <v>0</v>
      </c>
      <c r="K39" s="1">
        <f>I39+H39</f>
        <v>3</v>
      </c>
      <c r="L39">
        <f>_xlfn.MAXIFS(Formulas!M$3:M$2000,Formulas!A$3:A$2000,'Max stats'!A21)</f>
        <v>12</v>
      </c>
      <c r="M39">
        <f>IF(N39&gt;=Q39,N39,Q39)</f>
        <v>36</v>
      </c>
      <c r="N39">
        <f>_xlfn.MAXIFS(Formulas!P$3:P$2000,Formulas!A$3:A$2000,'Max stats'!A21)</f>
        <v>0</v>
      </c>
      <c r="O39" s="2">
        <f>_xlfn.MAXIFS(Formulas!V$3:V$2000,Formulas!T$3:T$2000,"&gt;0",Formulas!A$3:A$2000,'Max stats'!A21)</f>
        <v>0</v>
      </c>
      <c r="P39">
        <f>_xlfn.MAXIFS(Formulas!R$3:R$2000,Formulas!A$3:A$2000,'Max stats'!A21)</f>
        <v>18</v>
      </c>
      <c r="Q39">
        <f>P39*2</f>
        <v>36</v>
      </c>
      <c r="R39" s="2">
        <f>_xlfn.MAXIFS(Formulas!W$3:W$2000,Formulas!A$3:A$2000,'Max stats'!A21,Formulas!U$3:U$2000,"&gt;0")</f>
        <v>1</v>
      </c>
      <c r="S39">
        <f>_xlfn.MAXIFS('Defense processing realm (dpr)'!J$2:J$2000,'Defense processing realm (dpr)'!A$2:A$2000,A39)</f>
        <v>13.557</v>
      </c>
      <c r="T39">
        <f>_xlfn.MAXIFS('Defense processing realm (dpr)'!AC$2:AC$2000,'Defense processing realm (dpr)'!A$2:A$2000,A39)</f>
        <v>0</v>
      </c>
      <c r="U39">
        <f>_xlfn.MAXIFS(Formulas!AC$3:AC$2000,Formulas!A$3:A$2000,'Max stats'!A21)</f>
        <v>4</v>
      </c>
      <c r="V39">
        <f>_xlfn.MAXIFS(Formulas!AE$3:AE$2000,Formulas!A$3:A$2000,'Max stats'!A21)</f>
        <v>15</v>
      </c>
      <c r="W39">
        <f>_xlfn.MINIFS('Data Entry'!S$3:S$2000,'Data Entry'!A$3:A$2000,A39,'Data Entry'!T$3:T$2000,4)</f>
        <v>0</v>
      </c>
      <c r="X39">
        <f>_xlfn.MINIFS('Data Entry'!S$3:S$2000,'Data Entry'!A$3:A$2000,A39,'Data Entry'!T$3:T$2000,3)</f>
        <v>0</v>
      </c>
      <c r="Y39">
        <f>_xlfn.MINIFS('Data Entry'!S$3:S$2000,'Data Entry'!A$3:A$2000,A39,'Data Entry'!T$3:T$2000,2)</f>
        <v>0</v>
      </c>
      <c r="Z39">
        <f>_xlfn.MINIFS('Data Entry'!S$3:S$2000,'Data Entry'!A$3:A$2000,A39,'Data Entry'!T$3:T$2000,1)</f>
        <v>0</v>
      </c>
    </row>
    <row r="40" spans="1:26">
      <c r="A40">
        <f>Statistics!A28</f>
        <v>4015</v>
      </c>
      <c r="B40">
        <f>Statistics!B28</f>
        <v>10</v>
      </c>
      <c r="C40">
        <f>D40+M40+V40</f>
        <v>30</v>
      </c>
      <c r="D40">
        <f>G40+J40+L40</f>
        <v>12</v>
      </c>
      <c r="E40">
        <f>IF(F40&gt;0,1,0)</f>
        <v>1</v>
      </c>
      <c r="F40">
        <f>SUMIF(Formulas!A$3:A$2000,'Max stats'!A27,Formulas!D$3:D$2000)</f>
        <v>7</v>
      </c>
      <c r="G40">
        <f>E40*2</f>
        <v>2</v>
      </c>
      <c r="H40">
        <f>_xlfn.MAXIFS(Formulas!E$3:E$2000,Formulas!A$3:A$2000,'Max stats'!A27)</f>
        <v>1</v>
      </c>
      <c r="I40">
        <f>_xlfn.MAXIFS(Formulas!G$3:G$2000,Formulas!A$3:A$2000,'Max stats'!A27)</f>
        <v>2</v>
      </c>
      <c r="J40" s="1">
        <f>_xlfn.MAXIFS(Formulas!L$3:L$2000,Formulas!A$3:A$2000,'Max stats'!A27)</f>
        <v>2</v>
      </c>
      <c r="K40" s="1">
        <f>I40+H40</f>
        <v>3</v>
      </c>
      <c r="L40">
        <f>_xlfn.MAXIFS(Formulas!M$3:M$2000,Formulas!A$3:A$2000,'Max stats'!A27)</f>
        <v>8</v>
      </c>
      <c r="M40">
        <f>IF(N40&gt;=Q40,N40,Q40)</f>
        <v>8</v>
      </c>
      <c r="N40">
        <f>_xlfn.MAXIFS(Formulas!P$3:P$2000,Formulas!A$3:A$2000,'Max stats'!A27)</f>
        <v>4</v>
      </c>
      <c r="O40" s="2">
        <f>_xlfn.MAXIFS(Formulas!V$3:V$2000,Formulas!T$3:T$2000,"&gt;0",Formulas!A$3:A$2000,'Max stats'!A27)</f>
        <v>1</v>
      </c>
      <c r="P40">
        <f>_xlfn.MAXIFS(Formulas!R$3:R$2000,Formulas!A$3:A$2000,'Max stats'!A27)</f>
        <v>4</v>
      </c>
      <c r="Q40">
        <f>P40*2</f>
        <v>8</v>
      </c>
      <c r="R40" s="2">
        <f>_xlfn.MAXIFS(Formulas!W$3:W$2000,Formulas!A$3:A$2000,'Max stats'!A27,Formulas!U$3:U$2000,"&gt;0")</f>
        <v>1</v>
      </c>
      <c r="S40">
        <f>_xlfn.MAXIFS('Defense processing realm (dpr)'!J$2:J$2000,'Defense processing realm (dpr)'!A$2:A$2000,A40)</f>
        <v>70.275</v>
      </c>
      <c r="T40">
        <f>_xlfn.MAXIFS('Defense processing realm (dpr)'!AC$2:AC$2000,'Defense processing realm (dpr)'!A$2:A$2000,A40)</f>
        <v>0</v>
      </c>
      <c r="U40">
        <f>_xlfn.MAXIFS(Formulas!AC$3:AC$2000,Formulas!A$3:A$2000,'Max stats'!A27)</f>
        <v>3</v>
      </c>
      <c r="V40">
        <f>_xlfn.MAXIFS(Formulas!AE$3:AE$2000,Formulas!A$3:A$2000,'Max stats'!A27)</f>
        <v>10</v>
      </c>
      <c r="W40">
        <f>_xlfn.MINIFS('Data Entry'!S$3:S$2000,'Data Entry'!A$3:A$2000,A40,'Data Entry'!T$3:T$2000,4)</f>
        <v>0</v>
      </c>
      <c r="X40">
        <f>_xlfn.MINIFS('Data Entry'!S$3:S$2000,'Data Entry'!A$3:A$2000,A40,'Data Entry'!T$3:T$2000,3)</f>
        <v>0</v>
      </c>
      <c r="Y40">
        <f>_xlfn.MINIFS('Data Entry'!S$3:S$2000,'Data Entry'!A$3:A$2000,A40,'Data Entry'!T$3:T$2000,2)</f>
        <v>0</v>
      </c>
      <c r="Z40">
        <f>_xlfn.MINIFS('Data Entry'!S$3:S$2000,'Data Entry'!A$3:A$2000,A40,'Data Entry'!T$3:T$2000,1)</f>
        <v>0</v>
      </c>
    </row>
    <row r="41" spans="1:26">
      <c r="A41">
        <f>Statistics!A36</f>
        <v>4903</v>
      </c>
      <c r="B41">
        <f>Statistics!B36</f>
        <v>8</v>
      </c>
      <c r="C41">
        <f>D41+M41+V41</f>
        <v>14</v>
      </c>
      <c r="D41">
        <f>G41+J41+L41</f>
        <v>8</v>
      </c>
      <c r="E41">
        <f>IF(F41&gt;0,1,0)</f>
        <v>1</v>
      </c>
      <c r="F41">
        <f>SUMIF(Formulas!A$3:A$2000,'Max stats'!A35,Formulas!D$3:D$2000)</f>
        <v>4</v>
      </c>
      <c r="G41">
        <f>E41*2</f>
        <v>2</v>
      </c>
      <c r="H41">
        <f>_xlfn.MAXIFS(Formulas!E$3:E$2000,Formulas!A$3:A$2000,'Max stats'!A35)</f>
        <v>1</v>
      </c>
      <c r="I41">
        <f>_xlfn.MAXIFS(Formulas!G$3:G$2000,Formulas!A$3:A$2000,'Max stats'!A35)</f>
        <v>1</v>
      </c>
      <c r="J41" s="1">
        <f>_xlfn.MAXIFS(Formulas!L$3:L$2000,Formulas!A$3:A$2000,'Max stats'!A35)</f>
        <v>2</v>
      </c>
      <c r="K41" s="1">
        <f>I41+H41</f>
        <v>2</v>
      </c>
      <c r="L41">
        <f>_xlfn.MAXIFS(Formulas!M$3:M$2000,Formulas!A$3:A$2000,'Max stats'!A35)</f>
        <v>4</v>
      </c>
      <c r="M41">
        <f>IF(N41&gt;=Q41,N41,Q41)</f>
        <v>2</v>
      </c>
      <c r="N41">
        <f>_xlfn.MAXIFS(Formulas!P$3:P$2000,Formulas!A$3:A$2000,'Max stats'!A35)</f>
        <v>0</v>
      </c>
      <c r="O41" s="2">
        <f>_xlfn.MAXIFS(Formulas!V$3:V$2000,Formulas!T$3:T$2000,"&gt;0",Formulas!A$3:A$2000,'Max stats'!A35)</f>
        <v>0</v>
      </c>
      <c r="P41">
        <f>_xlfn.MAXIFS(Formulas!R$3:R$2000,Formulas!A$3:A$2000,'Max stats'!A35)</f>
        <v>1</v>
      </c>
      <c r="Q41">
        <f>P41*2</f>
        <v>2</v>
      </c>
      <c r="R41" s="2">
        <f>_xlfn.MAXIFS(Formulas!W$3:W$2000,Formulas!A$3:A$2000,'Max stats'!A35,Formulas!U$3:U$2000,"&gt;0")</f>
        <v>0.5</v>
      </c>
      <c r="S41">
        <f>_xlfn.MAXIFS('Defense processing realm (dpr)'!J$2:J$2000,'Defense processing realm (dpr)'!A$2:A$2000,A41)</f>
        <v>27.671</v>
      </c>
      <c r="T41">
        <f>_xlfn.MAXIFS('Defense processing realm (dpr)'!AC$2:AC$2000,'Defense processing realm (dpr)'!A$2:A$2000,A41)</f>
        <v>0</v>
      </c>
      <c r="U41">
        <f>_xlfn.MAXIFS(Formulas!AC$3:AC$2000,Formulas!A$3:A$2000,'Max stats'!A35)</f>
        <v>1</v>
      </c>
      <c r="V41">
        <f>_xlfn.MAXIFS(Formulas!AE$3:AE$2000,Formulas!A$3:A$2000,'Max stats'!A35)</f>
        <v>4</v>
      </c>
      <c r="W41">
        <f>_xlfn.MINIFS('Data Entry'!S$3:S$2000,'Data Entry'!A$3:A$2000,A41,'Data Entry'!T$3:T$2000,4)</f>
        <v>0</v>
      </c>
      <c r="X41">
        <f>_xlfn.MINIFS('Data Entry'!S$3:S$2000,'Data Entry'!A$3:A$2000,A41,'Data Entry'!T$3:T$2000,3)</f>
        <v>0</v>
      </c>
      <c r="Y41">
        <f>_xlfn.MINIFS('Data Entry'!S$3:S$2000,'Data Entry'!A$3:A$2000,A41,'Data Entry'!T$3:T$2000,2)</f>
        <v>0</v>
      </c>
      <c r="Z41">
        <f>_xlfn.MINIFS('Data Entry'!S$3:S$2000,'Data Entry'!A$3:A$2000,A41,'Data Entry'!T$3:T$2000,1)</f>
        <v>0</v>
      </c>
    </row>
    <row r="42" spans="1:26">
      <c r="A42">
        <f>Statistics!A39</f>
        <v>4946</v>
      </c>
      <c r="B42">
        <f>Statistics!B39</f>
        <v>12</v>
      </c>
      <c r="C42">
        <f>D42+M42+V42</f>
        <v>43</v>
      </c>
      <c r="D42">
        <f>G42+J42+L42</f>
        <v>10</v>
      </c>
      <c r="E42">
        <f>IF(F42&gt;0,1,0)</f>
        <v>1</v>
      </c>
      <c r="F42">
        <f>SUMIF(Formulas!A$3:A$2000,'Max stats'!A38,Formulas!D$3:D$2000)</f>
        <v>7</v>
      </c>
      <c r="G42">
        <f>E42*2</f>
        <v>2</v>
      </c>
      <c r="H42">
        <f>_xlfn.MAXIFS(Formulas!E$3:E$2000,Formulas!A$3:A$2000,'Max stats'!A38)</f>
        <v>0</v>
      </c>
      <c r="I42">
        <f>_xlfn.MAXIFS(Formulas!G$3:G$2000,Formulas!A$3:A$2000,'Max stats'!A38)</f>
        <v>2</v>
      </c>
      <c r="J42" s="1">
        <f>_xlfn.MAXIFS(Formulas!L$3:L$2000,Formulas!A$3:A$2000,'Max stats'!A38)</f>
        <v>0</v>
      </c>
      <c r="K42" s="1">
        <f>I42+H42</f>
        <v>2</v>
      </c>
      <c r="L42">
        <f>_xlfn.MAXIFS(Formulas!M$3:M$2000,Formulas!A$3:A$2000,'Max stats'!A38)</f>
        <v>8</v>
      </c>
      <c r="M42">
        <f>IF(N42&gt;=Q42,N42,Q42)</f>
        <v>18</v>
      </c>
      <c r="N42">
        <f>_xlfn.MAXIFS(Formulas!P$3:P$2000,Formulas!A$3:A$2000,'Max stats'!A38)</f>
        <v>0</v>
      </c>
      <c r="O42" s="2">
        <f>_xlfn.MAXIFS(Formulas!V$3:V$2000,Formulas!T$3:T$2000,"&gt;0",Formulas!A$3:A$2000,'Max stats'!A38)</f>
        <v>0</v>
      </c>
      <c r="P42">
        <f>_xlfn.MAXIFS(Formulas!R$3:R$2000,Formulas!A$3:A$2000,'Max stats'!A38)</f>
        <v>9</v>
      </c>
      <c r="Q42">
        <f>P42*2</f>
        <v>18</v>
      </c>
      <c r="R42" s="2">
        <f>_xlfn.MAXIFS(Formulas!W$3:W$2000,Formulas!A$3:A$2000,'Max stats'!A38,Formulas!U$3:U$2000,"&gt;0")</f>
        <v>1</v>
      </c>
      <c r="S42">
        <f>_xlfn.MAXIFS('Defense processing realm (dpr)'!J$2:J$2000,'Defense processing realm (dpr)'!A$2:A$2000,A42)</f>
        <v>24.612</v>
      </c>
      <c r="T42">
        <f>_xlfn.MAXIFS('Defense processing realm (dpr)'!AC$2:AC$2000,'Defense processing realm (dpr)'!A$2:A$2000,A42)</f>
        <v>0</v>
      </c>
      <c r="U42">
        <f>_xlfn.MAXIFS(Formulas!AC$3:AC$2000,Formulas!A$3:A$2000,'Max stats'!A38)</f>
        <v>4</v>
      </c>
      <c r="V42">
        <f>_xlfn.MAXIFS(Formulas!AE$3:AE$2000,Formulas!A$3:A$2000,'Max stats'!A38)</f>
        <v>15</v>
      </c>
      <c r="W42">
        <f>_xlfn.MINIFS('Data Entry'!S$3:S$2000,'Data Entry'!A$3:A$2000,A42,'Data Entry'!T$3:T$2000,4)</f>
        <v>0</v>
      </c>
      <c r="X42">
        <f>_xlfn.MINIFS('Data Entry'!S$3:S$2000,'Data Entry'!A$3:A$2000,A42,'Data Entry'!T$3:T$2000,3)</f>
        <v>0</v>
      </c>
      <c r="Y42">
        <f>_xlfn.MINIFS('Data Entry'!S$3:S$2000,'Data Entry'!A$3:A$2000,A42,'Data Entry'!T$3:T$2000,2)</f>
        <v>0</v>
      </c>
      <c r="Z42">
        <f>_xlfn.MINIFS('Data Entry'!S$3:S$2000,'Data Entry'!A$3:A$2000,A42,'Data Entry'!T$3:T$2000,1)</f>
        <v>0</v>
      </c>
    </row>
    <row r="43" spans="1:26">
      <c r="A43">
        <f>Statistics!A49</f>
        <v>6135</v>
      </c>
      <c r="B43">
        <f>Statistics!B49</f>
        <v>10</v>
      </c>
      <c r="C43">
        <f>D43+M43+V43</f>
        <v>18</v>
      </c>
      <c r="D43">
        <f>G43+J43+L43</f>
        <v>10</v>
      </c>
      <c r="E43">
        <f>IF(F43&gt;0,1,0)</f>
        <v>1</v>
      </c>
      <c r="F43">
        <f>SUMIF(Formulas!A$3:A$2000,'Max stats'!A48,Formulas!D$3:D$2000)</f>
        <v>6</v>
      </c>
      <c r="G43">
        <f>E43*2</f>
        <v>2</v>
      </c>
      <c r="H43">
        <f>_xlfn.MAXIFS(Formulas!E$3:E$2000,Formulas!A$3:A$2000,'Max stats'!A48)</f>
        <v>0</v>
      </c>
      <c r="I43">
        <f>_xlfn.MAXIFS(Formulas!G$3:G$2000,Formulas!A$3:A$2000,'Max stats'!A48)</f>
        <v>2</v>
      </c>
      <c r="J43" s="1">
        <f>_xlfn.MAXIFS(Formulas!L$3:L$2000,Formulas!A$3:A$2000,'Max stats'!A48)</f>
        <v>0</v>
      </c>
      <c r="K43" s="1">
        <f>I43+H43</f>
        <v>2</v>
      </c>
      <c r="L43">
        <f>_xlfn.MAXIFS(Formulas!M$3:M$2000,Formulas!A$3:A$2000,'Max stats'!A48)</f>
        <v>8</v>
      </c>
      <c r="M43">
        <f>IF(N43&gt;=Q43,N43,Q43)</f>
        <v>2</v>
      </c>
      <c r="N43">
        <f>_xlfn.MAXIFS(Formulas!P$3:P$2000,Formulas!A$3:A$2000,'Max stats'!A48)</f>
        <v>0</v>
      </c>
      <c r="O43" s="2">
        <f>_xlfn.MAXIFS(Formulas!V$3:V$2000,Formulas!T$3:T$2000,"&gt;0",Formulas!A$3:A$2000,'Max stats'!A48)</f>
        <v>0</v>
      </c>
      <c r="P43">
        <f>_xlfn.MAXIFS(Formulas!R$3:R$2000,Formulas!A$3:A$2000,'Max stats'!A48)</f>
        <v>1</v>
      </c>
      <c r="Q43">
        <f>P43*2</f>
        <v>2</v>
      </c>
      <c r="R43" s="2">
        <f>_xlfn.MAXIFS(Formulas!W$3:W$2000,Formulas!A$3:A$2000,'Max stats'!A48,Formulas!U$3:U$2000,"&gt;0")</f>
        <v>0.5</v>
      </c>
      <c r="S43">
        <f>_xlfn.MAXIFS('Defense processing realm (dpr)'!J$2:J$2000,'Defense processing realm (dpr)'!A$2:A$2000,A43)</f>
        <v>3.583</v>
      </c>
      <c r="T43">
        <f>_xlfn.MAXIFS('Defense processing realm (dpr)'!AC$2:AC$2000,'Defense processing realm (dpr)'!A$2:A$2000,A43)</f>
        <v>0</v>
      </c>
      <c r="U43">
        <f>_xlfn.MAXIFS(Formulas!AC$3:AC$2000,Formulas!A$3:A$2000,'Max stats'!A48)</f>
        <v>2</v>
      </c>
      <c r="V43">
        <f>_xlfn.MAXIFS(Formulas!AE$3:AE$2000,Formulas!A$3:A$2000,'Max stats'!A48)</f>
        <v>6</v>
      </c>
      <c r="W43">
        <f>_xlfn.MINIFS('Data Entry'!S$3:S$2000,'Data Entry'!A$3:A$2000,A43,'Data Entry'!T$3:T$2000,4)</f>
        <v>0</v>
      </c>
      <c r="X43">
        <f>_xlfn.MINIFS('Data Entry'!S$3:S$2000,'Data Entry'!A$3:A$2000,A43,'Data Entry'!T$3:T$2000,3)</f>
        <v>0</v>
      </c>
      <c r="Y43">
        <f>_xlfn.MINIFS('Data Entry'!S$3:S$2000,'Data Entry'!A$3:A$2000,A43,'Data Entry'!T$3:T$2000,2)</f>
        <v>0</v>
      </c>
      <c r="Z43">
        <f>_xlfn.MINIFS('Data Entry'!S$3:S$2000,'Data Entry'!A$3:A$2000,A43,'Data Entry'!T$3:T$2000,1)</f>
        <v>0</v>
      </c>
    </row>
    <row r="44" spans="1:26">
      <c r="A44">
        <f>Statistics!A52</f>
        <v>6865</v>
      </c>
      <c r="B44">
        <f>Statistics!B52</f>
        <v>12</v>
      </c>
      <c r="C44">
        <f>D44+M44+V44</f>
        <v>26</v>
      </c>
      <c r="D44">
        <f>G44+J44+L44</f>
        <v>10</v>
      </c>
      <c r="E44">
        <f>IF(F44&gt;0,1,0)</f>
        <v>1</v>
      </c>
      <c r="F44">
        <f>SUMIF(Formulas!A$3:A$2000,'Max stats'!A51,Formulas!D$3:D$2000)</f>
        <v>7</v>
      </c>
      <c r="G44">
        <f>E44*2</f>
        <v>2</v>
      </c>
      <c r="H44">
        <f>_xlfn.MAXIFS(Formulas!E$3:E$2000,Formulas!A$3:A$2000,'Max stats'!A51)</f>
        <v>0</v>
      </c>
      <c r="I44">
        <f>_xlfn.MAXIFS(Formulas!G$3:G$2000,Formulas!A$3:A$2000,'Max stats'!A51)</f>
        <v>2</v>
      </c>
      <c r="J44" s="1">
        <f>_xlfn.MAXIFS(Formulas!L$3:L$2000,Formulas!A$3:A$2000,'Max stats'!A51)</f>
        <v>0</v>
      </c>
      <c r="K44" s="1">
        <f>I44+H44</f>
        <v>2</v>
      </c>
      <c r="L44">
        <f>_xlfn.MAXIFS(Formulas!M$3:M$2000,Formulas!A$3:A$2000,'Max stats'!A51)</f>
        <v>8</v>
      </c>
      <c r="M44">
        <f>IF(N44&gt;=Q44,N44,Q44)</f>
        <v>10</v>
      </c>
      <c r="N44">
        <f>_xlfn.MAXIFS(Formulas!P$3:P$2000,Formulas!A$3:A$2000,'Max stats'!A51)</f>
        <v>0</v>
      </c>
      <c r="O44" s="2">
        <f>_xlfn.MAXIFS(Formulas!V$3:V$2000,Formulas!T$3:T$2000,"&gt;0",Formulas!A$3:A$2000,'Max stats'!A51)</f>
        <v>0</v>
      </c>
      <c r="P44">
        <f>_xlfn.MAXIFS(Formulas!R$3:R$2000,Formulas!A$3:A$2000,'Max stats'!A51)</f>
        <v>5</v>
      </c>
      <c r="Q44">
        <f>P44*2</f>
        <v>10</v>
      </c>
      <c r="R44" s="2">
        <f>_xlfn.MAXIFS(Formulas!W$3:W$2000,Formulas!A$3:A$2000,'Max stats'!A51,Formulas!U$3:U$2000,"&gt;0")</f>
        <v>0.666666666666667</v>
      </c>
      <c r="S44">
        <f>_xlfn.MAXIFS('Defense processing realm (dpr)'!J$2:J$2000,'Defense processing realm (dpr)'!A$2:A$2000,A44)</f>
        <v>16.205</v>
      </c>
      <c r="T44">
        <f>_xlfn.MAXIFS('Defense processing realm (dpr)'!AC$2:AC$2000,'Defense processing realm (dpr)'!A$2:A$2000,A44)</f>
        <v>0</v>
      </c>
      <c r="U44">
        <f>_xlfn.MAXIFS(Formulas!AC$3:AC$2000,Formulas!A$3:A$2000,'Max stats'!A51)</f>
        <v>2</v>
      </c>
      <c r="V44">
        <f>_xlfn.MAXIFS(Formulas!AE$3:AE$2000,Formulas!A$3:A$2000,'Max stats'!A51)</f>
        <v>6</v>
      </c>
      <c r="W44">
        <f>_xlfn.MINIFS('Data Entry'!S$3:S$2000,'Data Entry'!A$3:A$2000,A44,'Data Entry'!T$3:T$2000,4)</f>
        <v>0</v>
      </c>
      <c r="X44">
        <f>_xlfn.MINIFS('Data Entry'!S$3:S$2000,'Data Entry'!A$3:A$2000,A44,'Data Entry'!T$3:T$2000,3)</f>
        <v>0</v>
      </c>
      <c r="Y44">
        <f>_xlfn.MINIFS('Data Entry'!S$3:S$2000,'Data Entry'!A$3:A$2000,A44,'Data Entry'!T$3:T$2000,2)</f>
        <v>0</v>
      </c>
      <c r="Z44">
        <f>_xlfn.MINIFS('Data Entry'!S$3:S$2000,'Data Entry'!A$3:A$2000,A44,'Data Entry'!T$3:T$2000,1)</f>
        <v>0</v>
      </c>
    </row>
    <row r="45" spans="1:26">
      <c r="A45">
        <f>Statistics!A53</f>
        <v>6875</v>
      </c>
      <c r="B45">
        <f>Statistics!B53</f>
        <v>5</v>
      </c>
      <c r="C45">
        <f>D45+M45+V45</f>
        <v>16</v>
      </c>
      <c r="D45">
        <f>G45+J45+L45</f>
        <v>6</v>
      </c>
      <c r="E45">
        <f>IF(F45&gt;0,1,0)</f>
        <v>1</v>
      </c>
      <c r="F45">
        <f>SUMIF(Formulas!A$3:A$2000,'Max stats'!A52,Formulas!D$3:D$2000)</f>
        <v>5</v>
      </c>
      <c r="G45">
        <f>E45*2</f>
        <v>2</v>
      </c>
      <c r="H45">
        <f>_xlfn.MAXIFS(Formulas!E$3:E$2000,Formulas!A$3:A$2000,'Max stats'!A52)</f>
        <v>2</v>
      </c>
      <c r="I45">
        <f>_xlfn.MAXIFS(Formulas!G$3:G$2000,Formulas!A$3:A$2000,'Max stats'!A52)</f>
        <v>0</v>
      </c>
      <c r="J45" s="1">
        <f>_xlfn.MAXIFS(Formulas!L$3:L$2000,Formulas!A$3:A$2000,'Max stats'!A52)</f>
        <v>4</v>
      </c>
      <c r="K45" s="1">
        <f>I45+H45</f>
        <v>2</v>
      </c>
      <c r="L45">
        <f>_xlfn.MAXIFS(Formulas!M$3:M$2000,Formulas!A$3:A$2000,'Max stats'!A52)</f>
        <v>0</v>
      </c>
      <c r="M45">
        <f>IF(N45&gt;=Q45,N45,Q45)</f>
        <v>10</v>
      </c>
      <c r="N45">
        <f>_xlfn.MAXIFS(Formulas!P$3:P$2000,Formulas!A$3:A$2000,'Max stats'!A52)</f>
        <v>10</v>
      </c>
      <c r="O45" s="2">
        <f>_xlfn.MAXIFS(Formulas!V$3:V$2000,Formulas!T$3:T$2000,"&gt;0",Formulas!A$3:A$2000,'Max stats'!A52)</f>
        <v>1</v>
      </c>
      <c r="P45">
        <f>_xlfn.MAXIFS(Formulas!R$3:R$2000,Formulas!A$3:A$2000,'Max stats'!A52)</f>
        <v>0</v>
      </c>
      <c r="Q45">
        <f>P45*2</f>
        <v>0</v>
      </c>
      <c r="R45" s="2">
        <f>_xlfn.MAXIFS(Formulas!W$3:W$2000,Formulas!A$3:A$2000,'Max stats'!A52,Formulas!U$3:U$2000,"&gt;0")</f>
        <v>0</v>
      </c>
      <c r="S45">
        <f>_xlfn.MAXIFS('Defense processing realm (dpr)'!J$2:J$2000,'Defense processing realm (dpr)'!A$2:A$2000,A45)</f>
        <v>5.776</v>
      </c>
      <c r="T45">
        <f>_xlfn.MAXIFS('Defense processing realm (dpr)'!AC$2:AC$2000,'Defense processing realm (dpr)'!A$2:A$2000,A45)</f>
        <v>0</v>
      </c>
      <c r="U45">
        <f>_xlfn.MAXIFS(Formulas!AC$3:AC$2000,Formulas!A$3:A$2000,'Max stats'!A52)</f>
        <v>0</v>
      </c>
      <c r="V45">
        <f>_xlfn.MAXIFS(Formulas!AE$3:AE$2000,Formulas!A$3:A$2000,'Max stats'!A52)</f>
        <v>0</v>
      </c>
      <c r="W45">
        <f>_xlfn.MINIFS('Data Entry'!S$3:S$2000,'Data Entry'!A$3:A$2000,A45,'Data Entry'!T$3:T$2000,4)</f>
        <v>0</v>
      </c>
      <c r="X45">
        <f>_xlfn.MINIFS('Data Entry'!S$3:S$2000,'Data Entry'!A$3:A$2000,A45,'Data Entry'!T$3:T$2000,3)</f>
        <v>0</v>
      </c>
      <c r="Y45">
        <f>_xlfn.MINIFS('Data Entry'!S$3:S$2000,'Data Entry'!A$3:A$2000,A45,'Data Entry'!T$3:T$2000,2)</f>
        <v>0</v>
      </c>
      <c r="Z45">
        <f>_xlfn.MINIFS('Data Entry'!S$3:S$2000,'Data Entry'!A$3:A$2000,A45,'Data Entry'!T$3:T$2000,1)</f>
        <v>0</v>
      </c>
    </row>
    <row r="46" spans="1:26">
      <c r="A46">
        <f>Statistics!A54</f>
        <v>6978</v>
      </c>
      <c r="B46">
        <f>Statistics!B54</f>
        <v>10</v>
      </c>
      <c r="C46">
        <f>D46+M46+V46</f>
        <v>23</v>
      </c>
      <c r="D46">
        <f>G46+J46+L46</f>
        <v>6</v>
      </c>
      <c r="E46">
        <f>IF(F46&gt;0,1,0)</f>
        <v>1</v>
      </c>
      <c r="F46">
        <f>SUMIF(Formulas!A$3:A$2000,'Max stats'!A53,Formulas!D$3:D$2000)</f>
        <v>8</v>
      </c>
      <c r="G46">
        <f>E46*2</f>
        <v>2</v>
      </c>
      <c r="H46">
        <f>_xlfn.MAXIFS(Formulas!E$3:E$2000,Formulas!A$3:A$2000,'Max stats'!A53)</f>
        <v>2</v>
      </c>
      <c r="I46">
        <f>_xlfn.MAXIFS(Formulas!G$3:G$2000,Formulas!A$3:A$2000,'Max stats'!A53)</f>
        <v>0</v>
      </c>
      <c r="J46" s="1">
        <f>_xlfn.MAXIFS(Formulas!L$3:L$2000,Formulas!A$3:A$2000,'Max stats'!A53)</f>
        <v>4</v>
      </c>
      <c r="K46" s="1">
        <f>I46+H46</f>
        <v>2</v>
      </c>
      <c r="L46">
        <f>_xlfn.MAXIFS(Formulas!M$3:M$2000,Formulas!A$3:A$2000,'Max stats'!A53)</f>
        <v>0</v>
      </c>
      <c r="M46">
        <f>IF(N46&gt;=Q46,N46,Q46)</f>
        <v>11</v>
      </c>
      <c r="N46">
        <f>_xlfn.MAXIFS(Formulas!P$3:P$2000,Formulas!A$3:A$2000,'Max stats'!A53)</f>
        <v>11</v>
      </c>
      <c r="O46" s="2">
        <f>_xlfn.MAXIFS(Formulas!V$3:V$2000,Formulas!T$3:T$2000,"&gt;0",Formulas!A$3:A$2000,'Max stats'!A53)</f>
        <v>1</v>
      </c>
      <c r="P46">
        <f>_xlfn.MAXIFS(Formulas!R$3:R$2000,Formulas!A$3:A$2000,'Max stats'!A53)</f>
        <v>0</v>
      </c>
      <c r="Q46">
        <f>P46*2</f>
        <v>0</v>
      </c>
      <c r="R46" s="2">
        <f>_xlfn.MAXIFS(Formulas!W$3:W$2000,Formulas!A$3:A$2000,'Max stats'!A53,Formulas!U$3:U$2000,"&gt;0")</f>
        <v>0</v>
      </c>
      <c r="S46">
        <f>_xlfn.MAXIFS('Defense processing realm (dpr)'!J$2:J$2000,'Defense processing realm (dpr)'!A$2:A$2000,A46)</f>
        <v>36.562</v>
      </c>
      <c r="T46">
        <f>_xlfn.MAXIFS('Defense processing realm (dpr)'!AC$2:AC$2000,'Defense processing realm (dpr)'!A$2:A$2000,A46)</f>
        <v>0</v>
      </c>
      <c r="U46">
        <f>_xlfn.MAXIFS(Formulas!AC$3:AC$2000,Formulas!A$3:A$2000,'Max stats'!A53)</f>
        <v>2</v>
      </c>
      <c r="V46">
        <f>_xlfn.MAXIFS(Formulas!AE$3:AE$2000,Formulas!A$3:A$2000,'Max stats'!A53)</f>
        <v>6</v>
      </c>
      <c r="W46">
        <f>_xlfn.MINIFS('Data Entry'!S$3:S$2000,'Data Entry'!A$3:A$2000,A46,'Data Entry'!T$3:T$2000,4)</f>
        <v>0</v>
      </c>
      <c r="X46">
        <f>_xlfn.MINIFS('Data Entry'!S$3:S$2000,'Data Entry'!A$3:A$2000,A46,'Data Entry'!T$3:T$2000,3)</f>
        <v>0</v>
      </c>
      <c r="Y46">
        <f>_xlfn.MINIFS('Data Entry'!S$3:S$2000,'Data Entry'!A$3:A$2000,A46,'Data Entry'!T$3:T$2000,2)</f>
        <v>0</v>
      </c>
      <c r="Z46">
        <f>_xlfn.MINIFS('Data Entry'!S$3:S$2000,'Data Entry'!A$3:A$2000,A46,'Data Entry'!T$3:T$2000,1)</f>
        <v>0</v>
      </c>
    </row>
    <row r="47" spans="1:26">
      <c r="A47">
        <f>Statistics!A56</f>
        <v>7520</v>
      </c>
      <c r="B47">
        <f>Statistics!B56</f>
        <v>11</v>
      </c>
      <c r="C47">
        <f>D47+M47+V47</f>
        <v>32</v>
      </c>
      <c r="D47">
        <f>G47+J47+L47</f>
        <v>10</v>
      </c>
      <c r="E47">
        <f>IF(F47&gt;0,1,0)</f>
        <v>1</v>
      </c>
      <c r="F47">
        <f>SUMIF(Formulas!A$3:A$2000,'Max stats'!A55,Formulas!D$3:D$2000)</f>
        <v>8</v>
      </c>
      <c r="G47">
        <f>E47*2</f>
        <v>2</v>
      </c>
      <c r="H47">
        <f>_xlfn.MAXIFS(Formulas!E$3:E$2000,Formulas!A$3:A$2000,'Max stats'!A55)</f>
        <v>0</v>
      </c>
      <c r="I47">
        <f>_xlfn.MAXIFS(Formulas!G$3:G$2000,Formulas!A$3:A$2000,'Max stats'!A55)</f>
        <v>2</v>
      </c>
      <c r="J47" s="1">
        <f>_xlfn.MAXIFS(Formulas!L$3:L$2000,Formulas!A$3:A$2000,'Max stats'!A55)</f>
        <v>0</v>
      </c>
      <c r="K47" s="1">
        <f>I47+H47</f>
        <v>2</v>
      </c>
      <c r="L47">
        <f>_xlfn.MAXIFS(Formulas!M$3:M$2000,Formulas!A$3:A$2000,'Max stats'!A55)</f>
        <v>8</v>
      </c>
      <c r="M47">
        <f>IF(N47&gt;=Q47,N47,Q47)</f>
        <v>16</v>
      </c>
      <c r="N47">
        <f>_xlfn.MAXIFS(Formulas!P$3:P$2000,Formulas!A$3:A$2000,'Max stats'!A55)</f>
        <v>0</v>
      </c>
      <c r="O47" s="2">
        <f>_xlfn.MAXIFS(Formulas!V$3:V$2000,Formulas!T$3:T$2000,"&gt;0",Formulas!A$3:A$2000,'Max stats'!A55)</f>
        <v>0</v>
      </c>
      <c r="P47">
        <f>_xlfn.MAXIFS(Formulas!R$3:R$2000,Formulas!A$3:A$2000,'Max stats'!A55)</f>
        <v>8</v>
      </c>
      <c r="Q47">
        <f>P47*2</f>
        <v>16</v>
      </c>
      <c r="R47" s="2">
        <f>_xlfn.MAXIFS(Formulas!W$3:W$2000,Formulas!A$3:A$2000,'Max stats'!A55,Formulas!U$3:U$2000,"&gt;0")</f>
        <v>1</v>
      </c>
      <c r="S47">
        <f>_xlfn.MAXIFS('Defense processing realm (dpr)'!J$2:J$2000,'Defense processing realm (dpr)'!A$2:A$2000,A47)</f>
        <v>25.205</v>
      </c>
      <c r="T47">
        <f>_xlfn.MAXIFS('Defense processing realm (dpr)'!AC$2:AC$2000,'Defense processing realm (dpr)'!A$2:A$2000,A47)</f>
        <v>12</v>
      </c>
      <c r="U47">
        <f>_xlfn.MAXIFS(Formulas!AC$3:AC$2000,Formulas!A$3:A$2000,'Max stats'!A55)</f>
        <v>2</v>
      </c>
      <c r="V47">
        <f>_xlfn.MAXIFS(Formulas!AE$3:AE$2000,Formulas!A$3:A$2000,'Max stats'!A55)</f>
        <v>6</v>
      </c>
      <c r="W47">
        <f>_xlfn.MINIFS('Data Entry'!S$3:S$2000,'Data Entry'!A$3:A$2000,A47,'Data Entry'!T$3:T$2000,4)</f>
        <v>0</v>
      </c>
      <c r="X47">
        <f>_xlfn.MINIFS('Data Entry'!S$3:S$2000,'Data Entry'!A$3:A$2000,A47,'Data Entry'!T$3:T$2000,3)</f>
        <v>0</v>
      </c>
      <c r="Y47">
        <f>_xlfn.MINIFS('Data Entry'!S$3:S$2000,'Data Entry'!A$3:A$2000,A47,'Data Entry'!T$3:T$2000,2)</f>
        <v>0</v>
      </c>
      <c r="Z47">
        <f>_xlfn.MINIFS('Data Entry'!S$3:S$2000,'Data Entry'!A$3:A$2000,A47,'Data Entry'!T$3:T$2000,1)</f>
        <v>0</v>
      </c>
    </row>
    <row r="48" spans="1:26">
      <c r="A48">
        <f>Statistics!A58</f>
        <v>7757</v>
      </c>
      <c r="B48">
        <f>Statistics!B58</f>
        <v>9</v>
      </c>
      <c r="C48">
        <f>D48+M48+V48</f>
        <v>25</v>
      </c>
      <c r="D48">
        <f>G48+J48+L48</f>
        <v>6</v>
      </c>
      <c r="E48">
        <f>IF(F48&gt;0,1,0)</f>
        <v>1</v>
      </c>
      <c r="F48">
        <f>SUMIF(Formulas!A$3:A$2000,'Max stats'!A57,Formulas!D$3:D$2000)</f>
        <v>8</v>
      </c>
      <c r="G48">
        <f>E48*2</f>
        <v>2</v>
      </c>
      <c r="H48">
        <f>_xlfn.MAXIFS(Formulas!E$3:E$2000,Formulas!A$3:A$2000,'Max stats'!A57)</f>
        <v>0</v>
      </c>
      <c r="I48">
        <f>_xlfn.MAXIFS(Formulas!G$3:G$2000,Formulas!A$3:A$2000,'Max stats'!A57)</f>
        <v>1</v>
      </c>
      <c r="J48" s="1">
        <f>_xlfn.MAXIFS(Formulas!L$3:L$2000,Formulas!A$3:A$2000,'Max stats'!A57)</f>
        <v>0</v>
      </c>
      <c r="K48" s="1">
        <f>I48+H48</f>
        <v>1</v>
      </c>
      <c r="L48">
        <f>_xlfn.MAXIFS(Formulas!M$3:M$2000,Formulas!A$3:A$2000,'Max stats'!A57)</f>
        <v>4</v>
      </c>
      <c r="M48">
        <f>IF(N48&gt;=Q48,N48,Q48)</f>
        <v>4</v>
      </c>
      <c r="N48">
        <f>_xlfn.MAXIFS(Formulas!P$3:P$2000,Formulas!A$3:A$2000,'Max stats'!A57)</f>
        <v>3</v>
      </c>
      <c r="O48" s="2">
        <f>_xlfn.MAXIFS(Formulas!V$3:V$2000,Formulas!T$3:T$2000,"&gt;0",Formulas!A$3:A$2000,'Max stats'!A57)</f>
        <v>1</v>
      </c>
      <c r="P48">
        <f>_xlfn.MAXIFS(Formulas!R$3:R$2000,Formulas!A$3:A$2000,'Max stats'!A57)</f>
        <v>2</v>
      </c>
      <c r="Q48">
        <f>P48*2</f>
        <v>4</v>
      </c>
      <c r="R48" s="2">
        <f>_xlfn.MAXIFS(Formulas!W$3:W$2000,Formulas!A$3:A$2000,'Max stats'!A57,Formulas!U$3:U$2000,"&gt;0")</f>
        <v>0.5</v>
      </c>
      <c r="S48">
        <f>_xlfn.MAXIFS('Defense processing realm (dpr)'!J$2:J$2000,'Defense processing realm (dpr)'!A$2:A$2000,A48)</f>
        <v>28.859</v>
      </c>
      <c r="T48">
        <f>_xlfn.MAXIFS('Defense processing realm (dpr)'!AC$2:AC$2000,'Defense processing realm (dpr)'!A$2:A$2000,A48)</f>
        <v>0</v>
      </c>
      <c r="U48">
        <f>_xlfn.MAXIFS(Formulas!AC$3:AC$2000,Formulas!A$3:A$2000,'Max stats'!A57)</f>
        <v>4</v>
      </c>
      <c r="V48">
        <f>_xlfn.MAXIFS(Formulas!AE$3:AE$2000,Formulas!A$3:A$2000,'Max stats'!A57)</f>
        <v>15</v>
      </c>
      <c r="W48">
        <f>_xlfn.MINIFS('Data Entry'!S$3:S$2000,'Data Entry'!A$3:A$2000,A48,'Data Entry'!T$3:T$2000,4)</f>
        <v>0</v>
      </c>
      <c r="X48">
        <f>_xlfn.MINIFS('Data Entry'!S$3:S$2000,'Data Entry'!A$3:A$2000,A48,'Data Entry'!T$3:T$2000,3)</f>
        <v>0</v>
      </c>
      <c r="Y48">
        <f>_xlfn.MINIFS('Data Entry'!S$3:S$2000,'Data Entry'!A$3:A$2000,A48,'Data Entry'!T$3:T$2000,2)</f>
        <v>0</v>
      </c>
      <c r="Z48">
        <f>_xlfn.MINIFS('Data Entry'!S$3:S$2000,'Data Entry'!A$3:A$2000,A48,'Data Entry'!T$3:T$2000,1)</f>
        <v>0</v>
      </c>
    </row>
    <row r="49" spans="1:26">
      <c r="A49">
        <f>Statistics!A60</f>
        <v>8089</v>
      </c>
      <c r="B49">
        <f>Statistics!B60</f>
        <v>8</v>
      </c>
      <c r="C49">
        <f>D49+M49+V49</f>
        <v>28</v>
      </c>
      <c r="D49">
        <f>G49+J49+L49</f>
        <v>6</v>
      </c>
      <c r="E49">
        <f>IF(F49&gt;0,1,0)</f>
        <v>1</v>
      </c>
      <c r="F49">
        <f>SUMIF(Formulas!A$3:A$2000,'Max stats'!A59,Formulas!D$3:D$2000)</f>
        <v>11</v>
      </c>
      <c r="G49">
        <f>E49*2</f>
        <v>2</v>
      </c>
      <c r="H49">
        <f>_xlfn.MAXIFS(Formulas!E$3:E$2000,Formulas!A$3:A$2000,'Max stats'!A59)</f>
        <v>0</v>
      </c>
      <c r="I49">
        <f>_xlfn.MAXIFS(Formulas!G$3:G$2000,Formulas!A$3:A$2000,'Max stats'!A59)</f>
        <v>1</v>
      </c>
      <c r="J49" s="1">
        <f>_xlfn.MAXIFS(Formulas!L$3:L$2000,Formulas!A$3:A$2000,'Max stats'!A59)</f>
        <v>0</v>
      </c>
      <c r="K49" s="1">
        <f>I49+H49</f>
        <v>1</v>
      </c>
      <c r="L49">
        <f>_xlfn.MAXIFS(Formulas!M$3:M$2000,Formulas!A$3:A$2000,'Max stats'!A59)</f>
        <v>4</v>
      </c>
      <c r="M49">
        <f>IF(N49&gt;=Q49,N49,Q49)</f>
        <v>16</v>
      </c>
      <c r="N49">
        <f>_xlfn.MAXIFS(Formulas!P$3:P$2000,Formulas!A$3:A$2000,'Max stats'!A59)</f>
        <v>1</v>
      </c>
      <c r="O49" s="2">
        <f>_xlfn.MAXIFS(Formulas!V$3:V$2000,Formulas!T$3:T$2000,"&gt;0",Formulas!A$3:A$2000,'Max stats'!A59)</f>
        <v>1</v>
      </c>
      <c r="P49">
        <f>_xlfn.MAXIFS(Formulas!R$3:R$2000,Formulas!A$3:A$2000,'Max stats'!A59)</f>
        <v>8</v>
      </c>
      <c r="Q49">
        <f>P49*2</f>
        <v>16</v>
      </c>
      <c r="R49" s="2">
        <f>_xlfn.MAXIFS(Formulas!W$3:W$2000,Formulas!A$3:A$2000,'Max stats'!A59,Formulas!U$3:U$2000,"&gt;0")</f>
        <v>0.888888888888889</v>
      </c>
      <c r="S49">
        <f>_xlfn.MAXIFS('Defense processing realm (dpr)'!J$2:J$2000,'Defense processing realm (dpr)'!A$2:A$2000,A49)</f>
        <v>11</v>
      </c>
      <c r="T49">
        <f>_xlfn.MAXIFS('Defense processing realm (dpr)'!AC$2:AC$2000,'Defense processing realm (dpr)'!A$2:A$2000,A49)</f>
        <v>0</v>
      </c>
      <c r="U49">
        <f>_xlfn.MAXIFS(Formulas!AC$3:AC$2000,Formulas!A$3:A$2000,'Max stats'!A59)</f>
        <v>2</v>
      </c>
      <c r="V49">
        <f>_xlfn.MAXIFS(Formulas!AE$3:AE$2000,Formulas!A$3:A$2000,'Max stats'!A59)</f>
        <v>6</v>
      </c>
      <c r="W49">
        <f>_xlfn.MINIFS('Data Entry'!S$3:S$2000,'Data Entry'!A$3:A$2000,A49,'Data Entry'!T$3:T$2000,4)</f>
        <v>0</v>
      </c>
      <c r="X49">
        <f>_xlfn.MINIFS('Data Entry'!S$3:S$2000,'Data Entry'!A$3:A$2000,A49,'Data Entry'!T$3:T$2000,3)</f>
        <v>0</v>
      </c>
      <c r="Y49">
        <f>_xlfn.MINIFS('Data Entry'!S$3:S$2000,'Data Entry'!A$3:A$2000,A49,'Data Entry'!T$3:T$2000,2)</f>
        <v>0</v>
      </c>
      <c r="Z49">
        <f>_xlfn.MINIFS('Data Entry'!S$3:S$2000,'Data Entry'!A$3:A$2000,A49,'Data Entry'!T$3:T$2000,1)</f>
        <v>0</v>
      </c>
    </row>
    <row r="50" spans="1:26">
      <c r="A50">
        <f>Statistics!A61</f>
        <v>8574</v>
      </c>
      <c r="B50">
        <f>Statistics!B61</f>
        <v>10</v>
      </c>
      <c r="C50">
        <f>D50+M50+V50</f>
        <v>38</v>
      </c>
      <c r="D50">
        <f>G50+J50+L50</f>
        <v>6</v>
      </c>
      <c r="E50">
        <f>IF(F50&gt;0,1,0)</f>
        <v>1</v>
      </c>
      <c r="F50">
        <f>SUMIF(Formulas!A$3:A$2000,'Max stats'!A60,Formulas!D$3:D$2000)</f>
        <v>3</v>
      </c>
      <c r="G50">
        <f>E50*2</f>
        <v>2</v>
      </c>
      <c r="H50">
        <f>_xlfn.MAXIFS(Formulas!E$3:E$2000,Formulas!A$3:A$2000,'Max stats'!A60)</f>
        <v>0</v>
      </c>
      <c r="I50">
        <f>_xlfn.MAXIFS(Formulas!G$3:G$2000,Formulas!A$3:A$2000,'Max stats'!A60)</f>
        <v>1</v>
      </c>
      <c r="J50" s="1">
        <f>_xlfn.MAXIFS(Formulas!L$3:L$2000,Formulas!A$3:A$2000,'Max stats'!A60)</f>
        <v>0</v>
      </c>
      <c r="K50" s="1">
        <f>I50+H50</f>
        <v>1</v>
      </c>
      <c r="L50">
        <f>_xlfn.MAXIFS(Formulas!M$3:M$2000,Formulas!A$3:A$2000,'Max stats'!A60)</f>
        <v>4</v>
      </c>
      <c r="M50">
        <f>IF(N50&gt;=Q50,N50,Q50)</f>
        <v>22</v>
      </c>
      <c r="N50">
        <f>_xlfn.MAXIFS(Formulas!P$3:P$2000,Formulas!A$3:A$2000,'Max stats'!A60)</f>
        <v>0</v>
      </c>
      <c r="O50" s="2">
        <f>_xlfn.MAXIFS(Formulas!V$3:V$2000,Formulas!T$3:T$2000,"&gt;0",Formulas!A$3:A$2000,'Max stats'!A60)</f>
        <v>0</v>
      </c>
      <c r="P50">
        <f>_xlfn.MAXIFS(Formulas!R$3:R$2000,Formulas!A$3:A$2000,'Max stats'!A60)</f>
        <v>11</v>
      </c>
      <c r="Q50">
        <f>P50*2</f>
        <v>22</v>
      </c>
      <c r="R50" s="2">
        <f>_xlfn.MAXIFS(Formulas!W$3:W$2000,Formulas!A$3:A$2000,'Max stats'!A60,Formulas!U$3:U$2000,"&gt;0")</f>
        <v>0.9</v>
      </c>
      <c r="S50">
        <f>_xlfn.MAXIFS('Defense processing realm (dpr)'!J$2:J$2000,'Defense processing realm (dpr)'!A$2:A$2000,A50)</f>
        <v>64.509</v>
      </c>
      <c r="T50">
        <f>_xlfn.MAXIFS('Defense processing realm (dpr)'!AC$2:AC$2000,'Defense processing realm (dpr)'!A$2:A$2000,A50)</f>
        <v>15.5</v>
      </c>
      <c r="U50">
        <f>_xlfn.MAXIFS(Formulas!AC$3:AC$2000,Formulas!A$3:A$2000,'Max stats'!A60)</f>
        <v>3</v>
      </c>
      <c r="V50">
        <f>_xlfn.MAXIFS(Formulas!AE$3:AE$2000,Formulas!A$3:A$2000,'Max stats'!A60)</f>
        <v>10</v>
      </c>
      <c r="W50">
        <f>_xlfn.MINIFS('Data Entry'!S$3:S$2000,'Data Entry'!A$3:A$2000,A50,'Data Entry'!T$3:T$2000,4)</f>
        <v>0</v>
      </c>
      <c r="X50">
        <f>_xlfn.MINIFS('Data Entry'!S$3:S$2000,'Data Entry'!A$3:A$2000,A50,'Data Entry'!T$3:T$2000,3)</f>
        <v>0</v>
      </c>
      <c r="Y50">
        <f>_xlfn.MINIFS('Data Entry'!S$3:S$2000,'Data Entry'!A$3:A$2000,A50,'Data Entry'!T$3:T$2000,2)</f>
        <v>0</v>
      </c>
      <c r="Z50">
        <f>_xlfn.MINIFS('Data Entry'!S$3:S$2000,'Data Entry'!A$3:A$2000,A50,'Data Entry'!T$3:T$2000,1)</f>
        <v>0</v>
      </c>
    </row>
    <row r="51" spans="1:26">
      <c r="A51">
        <f>Statistics!A62</f>
        <v>8729</v>
      </c>
      <c r="B51">
        <f>Statistics!B62</f>
        <v>8</v>
      </c>
      <c r="C51">
        <f>D51+M51+V51</f>
        <v>6</v>
      </c>
      <c r="D51">
        <f>G51+J51+L51</f>
        <v>6</v>
      </c>
      <c r="E51">
        <f>IF(F51&gt;0,1,0)</f>
        <v>1</v>
      </c>
      <c r="F51">
        <f>SUMIF(Formulas!A$3:A$2000,'Max stats'!A61,Formulas!D$3:D$2000)</f>
        <v>8</v>
      </c>
      <c r="G51">
        <f>E51*2</f>
        <v>2</v>
      </c>
      <c r="H51">
        <f>_xlfn.MAXIFS(Formulas!E$3:E$2000,Formulas!A$3:A$2000,'Max stats'!A61)</f>
        <v>0</v>
      </c>
      <c r="I51">
        <f>_xlfn.MAXIFS(Formulas!G$3:G$2000,Formulas!A$3:A$2000,'Max stats'!A61)</f>
        <v>1</v>
      </c>
      <c r="J51" s="1">
        <f>_xlfn.MAXIFS(Formulas!L$3:L$2000,Formulas!A$3:A$2000,'Max stats'!A61)</f>
        <v>0</v>
      </c>
      <c r="K51" s="1">
        <f>I51+H51</f>
        <v>1</v>
      </c>
      <c r="L51">
        <f>_xlfn.MAXIFS(Formulas!M$3:M$2000,Formulas!A$3:A$2000,'Max stats'!A61)</f>
        <v>4</v>
      </c>
      <c r="M51">
        <f>IF(N51&gt;=Q51,N51,Q51)</f>
        <v>0</v>
      </c>
      <c r="N51">
        <f>_xlfn.MAXIFS(Formulas!P$3:P$2000,Formulas!A$3:A$2000,'Max stats'!A61)</f>
        <v>0</v>
      </c>
      <c r="O51" s="2">
        <f>_xlfn.MAXIFS(Formulas!V$3:V$2000,Formulas!T$3:T$2000,"&gt;0",Formulas!A$3:A$2000,'Max stats'!A61)</f>
        <v>0</v>
      </c>
      <c r="P51">
        <f>_xlfn.MAXIFS(Formulas!R$3:R$2000,Formulas!A$3:A$2000,'Max stats'!A61)</f>
        <v>0</v>
      </c>
      <c r="Q51">
        <f>P51*2</f>
        <v>0</v>
      </c>
      <c r="R51" s="2">
        <f>_xlfn.MAXIFS(Formulas!W$3:W$2000,Formulas!A$3:A$2000,'Max stats'!A61,Formulas!U$3:U$2000,"&gt;0")</f>
        <v>0</v>
      </c>
      <c r="S51">
        <f>_xlfn.MAXIFS('Defense processing realm (dpr)'!J$2:J$2000,'Defense processing realm (dpr)'!A$2:A$2000,A51)</f>
        <v>75.184</v>
      </c>
      <c r="T51">
        <f>_xlfn.MAXIFS('Defense processing realm (dpr)'!AC$2:AC$2000,'Defense processing realm (dpr)'!A$2:A$2000,A51)</f>
        <v>0</v>
      </c>
      <c r="U51">
        <f>_xlfn.MAXIFS(Formulas!AC$3:AC$2000,Formulas!A$3:A$2000,'Max stats'!A61)</f>
        <v>0</v>
      </c>
      <c r="V51">
        <f>_xlfn.MAXIFS(Formulas!AE$3:AE$2000,Formulas!A$3:A$2000,'Max stats'!A61)</f>
        <v>0</v>
      </c>
      <c r="W51">
        <f>_xlfn.MINIFS('Data Entry'!S$3:S$2000,'Data Entry'!A$3:A$2000,A51,'Data Entry'!T$3:T$2000,4)</f>
        <v>0</v>
      </c>
      <c r="X51">
        <f>_xlfn.MINIFS('Data Entry'!S$3:S$2000,'Data Entry'!A$3:A$2000,A51,'Data Entry'!T$3:T$2000,3)</f>
        <v>0</v>
      </c>
      <c r="Y51">
        <f>_xlfn.MINIFS('Data Entry'!S$3:S$2000,'Data Entry'!A$3:A$2000,A51,'Data Entry'!T$3:T$2000,2)</f>
        <v>0</v>
      </c>
      <c r="Z51">
        <f>_xlfn.MINIFS('Data Entry'!S$3:S$2000,'Data Entry'!A$3:A$2000,A51,'Data Entry'!T$3:T$2000,1)</f>
        <v>0</v>
      </c>
    </row>
    <row r="52" spans="1:26">
      <c r="A52">
        <f>Statistics!A63</f>
        <v>8731</v>
      </c>
      <c r="B52">
        <f>Statistics!B63</f>
        <v>14</v>
      </c>
      <c r="C52">
        <f>D52+M52+V52</f>
        <v>16</v>
      </c>
      <c r="D52">
        <f>G52+J52+L52</f>
        <v>6</v>
      </c>
      <c r="E52">
        <f>IF(F52&gt;0,1,0)</f>
        <v>1</v>
      </c>
      <c r="F52">
        <f>SUMIF(Formulas!A$3:A$2000,'Max stats'!A62,Formulas!D$3:D$2000)</f>
        <v>7</v>
      </c>
      <c r="G52">
        <f>E52*2</f>
        <v>2</v>
      </c>
      <c r="H52">
        <f>_xlfn.MAXIFS(Formulas!E$3:E$2000,Formulas!A$3:A$2000,'Max stats'!A62)</f>
        <v>0</v>
      </c>
      <c r="I52">
        <f>_xlfn.MAXIFS(Formulas!G$3:G$2000,Formulas!A$3:A$2000,'Max stats'!A62)</f>
        <v>1</v>
      </c>
      <c r="J52" s="1">
        <f>_xlfn.MAXIFS(Formulas!L$3:L$2000,Formulas!A$3:A$2000,'Max stats'!A62)</f>
        <v>0</v>
      </c>
      <c r="K52" s="1">
        <f>I52+H52</f>
        <v>1</v>
      </c>
      <c r="L52">
        <f>_xlfn.MAXIFS(Formulas!M$3:M$2000,Formulas!A$3:A$2000,'Max stats'!A62)</f>
        <v>4</v>
      </c>
      <c r="M52">
        <f>IF(N52&gt;=Q52,N52,Q52)</f>
        <v>4</v>
      </c>
      <c r="N52">
        <f>_xlfn.MAXIFS(Formulas!P$3:P$2000,Formulas!A$3:A$2000,'Max stats'!A62)</f>
        <v>2</v>
      </c>
      <c r="O52" s="2">
        <f>_xlfn.MAXIFS(Formulas!V$3:V$2000,Formulas!T$3:T$2000,"&gt;0",Formulas!A$3:A$2000,'Max stats'!A62)</f>
        <v>1</v>
      </c>
      <c r="P52">
        <f>_xlfn.MAXIFS(Formulas!R$3:R$2000,Formulas!A$3:A$2000,'Max stats'!A62)</f>
        <v>2</v>
      </c>
      <c r="Q52">
        <f>P52*2</f>
        <v>4</v>
      </c>
      <c r="R52" s="2">
        <f>_xlfn.MAXIFS(Formulas!W$3:W$2000,Formulas!A$3:A$2000,'Max stats'!A62,Formulas!U$3:U$2000,"&gt;0")</f>
        <v>1</v>
      </c>
      <c r="S52">
        <f>_xlfn.MAXIFS('Defense processing realm (dpr)'!J$2:J$2000,'Defense processing realm (dpr)'!A$2:A$2000,A52)</f>
        <v>11.924</v>
      </c>
      <c r="T52">
        <f>_xlfn.MAXIFS('Defense processing realm (dpr)'!AC$2:AC$2000,'Defense processing realm (dpr)'!A$2:A$2000,A52)</f>
        <v>20.6666666666667</v>
      </c>
      <c r="U52">
        <f>_xlfn.MAXIFS(Formulas!AC$3:AC$2000,Formulas!A$3:A$2000,'Max stats'!A62)</f>
        <v>2</v>
      </c>
      <c r="V52">
        <f>_xlfn.MAXIFS(Formulas!AE$3:AE$2000,Formulas!A$3:A$2000,'Max stats'!A62)</f>
        <v>6</v>
      </c>
      <c r="W52">
        <f>_xlfn.MINIFS('Data Entry'!S$3:S$2000,'Data Entry'!A$3:A$2000,A52,'Data Entry'!T$3:T$2000,4)</f>
        <v>0</v>
      </c>
      <c r="X52">
        <f>_xlfn.MINIFS('Data Entry'!S$3:S$2000,'Data Entry'!A$3:A$2000,A52,'Data Entry'!T$3:T$2000,3)</f>
        <v>0</v>
      </c>
      <c r="Y52">
        <f>_xlfn.MINIFS('Data Entry'!S$3:S$2000,'Data Entry'!A$3:A$2000,A52,'Data Entry'!T$3:T$2000,2)</f>
        <v>0</v>
      </c>
      <c r="Z52">
        <f>_xlfn.MINIFS('Data Entry'!S$3:S$2000,'Data Entry'!A$3:A$2000,A52,'Data Entry'!T$3:T$2000,1)</f>
        <v>0</v>
      </c>
    </row>
    <row r="53" spans="1:26">
      <c r="A53">
        <f>Statistics!A65</f>
        <v>8764</v>
      </c>
      <c r="B53">
        <f>Statistics!B65</f>
        <v>9</v>
      </c>
      <c r="C53">
        <f>D53+M53+V53</f>
        <v>14</v>
      </c>
      <c r="D53">
        <f>G53+J53+L53</f>
        <v>4</v>
      </c>
      <c r="E53">
        <f>IF(F53&gt;0,1,0)</f>
        <v>1</v>
      </c>
      <c r="F53">
        <f>SUMIF(Formulas!A$3:A$2000,'Max stats'!A64,Formulas!D$3:D$2000)</f>
        <v>5</v>
      </c>
      <c r="G53">
        <f>E53*2</f>
        <v>2</v>
      </c>
      <c r="H53">
        <f>_xlfn.MAXIFS(Formulas!E$3:E$2000,Formulas!A$3:A$2000,'Max stats'!A64)</f>
        <v>1</v>
      </c>
      <c r="I53">
        <f>_xlfn.MAXIFS(Formulas!G$3:G$2000,Formulas!A$3:A$2000,'Max stats'!A64)</f>
        <v>0</v>
      </c>
      <c r="J53" s="1">
        <f>_xlfn.MAXIFS(Formulas!L$3:L$2000,Formulas!A$3:A$2000,'Max stats'!A64)</f>
        <v>2</v>
      </c>
      <c r="K53" s="1">
        <f>I53+H53</f>
        <v>1</v>
      </c>
      <c r="L53">
        <f>_xlfn.MAXIFS(Formulas!M$3:M$2000,Formulas!A$3:A$2000,'Max stats'!A64)</f>
        <v>0</v>
      </c>
      <c r="M53">
        <f>IF(N53&gt;=Q53,N53,Q53)</f>
        <v>4</v>
      </c>
      <c r="N53">
        <f>_xlfn.MAXIFS(Formulas!P$3:P$2000,Formulas!A$3:A$2000,'Max stats'!A64)</f>
        <v>4</v>
      </c>
      <c r="O53" s="2">
        <f>_xlfn.MAXIFS(Formulas!V$3:V$2000,Formulas!T$3:T$2000,"&gt;0",Formulas!A$3:A$2000,'Max stats'!A64)</f>
        <v>1</v>
      </c>
      <c r="P53">
        <f>_xlfn.MAXIFS(Formulas!R$3:R$2000,Formulas!A$3:A$2000,'Max stats'!A64)</f>
        <v>0</v>
      </c>
      <c r="Q53">
        <f>P53*2</f>
        <v>0</v>
      </c>
      <c r="R53" s="2">
        <f>_xlfn.MAXIFS(Formulas!W$3:W$2000,Formulas!A$3:A$2000,'Max stats'!A64,Formulas!U$3:U$2000,"&gt;0")</f>
        <v>0</v>
      </c>
      <c r="S53">
        <f>_xlfn.MAXIFS('Defense processing realm (dpr)'!J$2:J$2000,'Defense processing realm (dpr)'!A$2:A$2000,A53)</f>
        <v>36.857</v>
      </c>
      <c r="T53">
        <f>_xlfn.MAXIFS('Defense processing realm (dpr)'!AC$2:AC$2000,'Defense processing realm (dpr)'!A$2:A$2000,A53)</f>
        <v>0</v>
      </c>
      <c r="U53">
        <f>_xlfn.MAXIFS(Formulas!AC$3:AC$2000,Formulas!A$3:A$2000,'Max stats'!A64)</f>
        <v>2</v>
      </c>
      <c r="V53">
        <f>_xlfn.MAXIFS(Formulas!AE$3:AE$2000,Formulas!A$3:A$2000,'Max stats'!A64)</f>
        <v>6</v>
      </c>
      <c r="W53">
        <f>_xlfn.MINIFS('Data Entry'!S$3:S$2000,'Data Entry'!A$3:A$2000,A53,'Data Entry'!T$3:T$2000,4)</f>
        <v>0</v>
      </c>
      <c r="X53">
        <f>_xlfn.MINIFS('Data Entry'!S$3:S$2000,'Data Entry'!A$3:A$2000,A53,'Data Entry'!T$3:T$2000,3)</f>
        <v>0</v>
      </c>
      <c r="Y53">
        <f>_xlfn.MINIFS('Data Entry'!S$3:S$2000,'Data Entry'!A$3:A$2000,A53,'Data Entry'!T$3:T$2000,2)</f>
        <v>0</v>
      </c>
      <c r="Z53">
        <f>_xlfn.MINIFS('Data Entry'!S$3:S$2000,'Data Entry'!A$3:A$2000,A53,'Data Entry'!T$3:T$2000,1)</f>
        <v>0</v>
      </c>
    </row>
    <row r="54" spans="1:26">
      <c r="A54">
        <f>Statistics!A67</f>
        <v>8789</v>
      </c>
      <c r="B54">
        <f>Statistics!B67</f>
        <v>9</v>
      </c>
      <c r="C54">
        <f>D54+M54+V54</f>
        <v>16</v>
      </c>
      <c r="D54">
        <f>G54+J54+L54</f>
        <v>4</v>
      </c>
      <c r="E54">
        <f>IF(F54&gt;0,1,0)</f>
        <v>1</v>
      </c>
      <c r="F54">
        <f>SUMIF(Formulas!A$3:A$2000,'Max stats'!A66,Formulas!D$3:D$2000)</f>
        <v>9</v>
      </c>
      <c r="G54">
        <f>E54*2</f>
        <v>2</v>
      </c>
      <c r="H54">
        <f>_xlfn.MAXIFS(Formulas!E$3:E$2000,Formulas!A$3:A$2000,'Max stats'!A66)</f>
        <v>1</v>
      </c>
      <c r="I54">
        <f>_xlfn.MAXIFS(Formulas!G$3:G$2000,Formulas!A$3:A$2000,'Max stats'!A66)</f>
        <v>0</v>
      </c>
      <c r="J54" s="1">
        <f>_xlfn.MAXIFS(Formulas!L$3:L$2000,Formulas!A$3:A$2000,'Max stats'!A66)</f>
        <v>2</v>
      </c>
      <c r="K54" s="1">
        <f>I54+H54</f>
        <v>1</v>
      </c>
      <c r="L54">
        <f>_xlfn.MAXIFS(Formulas!M$3:M$2000,Formulas!A$3:A$2000,'Max stats'!A66)</f>
        <v>0</v>
      </c>
      <c r="M54">
        <f>IF(N54&gt;=Q54,N54,Q54)</f>
        <v>6</v>
      </c>
      <c r="N54">
        <f>_xlfn.MAXIFS(Formulas!P$3:P$2000,Formulas!A$3:A$2000,'Max stats'!A66)</f>
        <v>6</v>
      </c>
      <c r="O54" s="2">
        <f>_xlfn.MAXIFS(Formulas!V$3:V$2000,Formulas!T$3:T$2000,"&gt;0",Formulas!A$3:A$2000,'Max stats'!A66)</f>
        <v>1</v>
      </c>
      <c r="P54">
        <f>_xlfn.MAXIFS(Formulas!R$3:R$2000,Formulas!A$3:A$2000,'Max stats'!A66)</f>
        <v>0</v>
      </c>
      <c r="Q54">
        <f>P54*2</f>
        <v>0</v>
      </c>
      <c r="R54" s="2">
        <f>_xlfn.MAXIFS(Formulas!W$3:W$2000,Formulas!A$3:A$2000,'Max stats'!A66,Formulas!U$3:U$2000,"&gt;0")</f>
        <v>0</v>
      </c>
      <c r="S54">
        <f>_xlfn.MAXIFS('Defense processing realm (dpr)'!J$2:J$2000,'Defense processing realm (dpr)'!A$2:A$2000,A54)</f>
        <v>56.354</v>
      </c>
      <c r="T54">
        <f>_xlfn.MAXIFS('Defense processing realm (dpr)'!AC$2:AC$2000,'Defense processing realm (dpr)'!A$2:A$2000,A54)</f>
        <v>27.2497728667894</v>
      </c>
      <c r="U54">
        <f>_xlfn.MAXIFS(Formulas!AC$3:AC$2000,Formulas!A$3:A$2000,'Max stats'!A66)</f>
        <v>2</v>
      </c>
      <c r="V54">
        <f>_xlfn.MAXIFS(Formulas!AE$3:AE$2000,Formulas!A$3:A$2000,'Max stats'!A66)</f>
        <v>6</v>
      </c>
      <c r="W54">
        <f>_xlfn.MINIFS('Data Entry'!S$3:S$2000,'Data Entry'!A$3:A$2000,A54,'Data Entry'!T$3:T$2000,4)</f>
        <v>0</v>
      </c>
      <c r="X54">
        <f>_xlfn.MINIFS('Data Entry'!S$3:S$2000,'Data Entry'!A$3:A$2000,A54,'Data Entry'!T$3:T$2000,3)</f>
        <v>0</v>
      </c>
      <c r="Y54">
        <f>_xlfn.MINIFS('Data Entry'!S$3:S$2000,'Data Entry'!A$3:A$2000,A54,'Data Entry'!T$3:T$2000,2)</f>
        <v>0</v>
      </c>
      <c r="Z54">
        <f>_xlfn.MINIFS('Data Entry'!S$3:S$2000,'Data Entry'!A$3:A$2000,A54,'Data Entry'!T$3:T$2000,1)</f>
        <v>0</v>
      </c>
    </row>
    <row r="55" spans="1:26">
      <c r="A55">
        <f>Statistics!A70</f>
        <v>1360</v>
      </c>
      <c r="B55">
        <f>Statistics!B70</f>
        <v>8</v>
      </c>
      <c r="C55">
        <f>D55+M55+V55</f>
        <v>2</v>
      </c>
      <c r="D55">
        <f>G55+J55+L55</f>
        <v>2</v>
      </c>
      <c r="E55">
        <f>IF(F55&gt;0,1,0)</f>
        <v>1</v>
      </c>
      <c r="F55">
        <f>SUMIF(Formulas!A$3:A$2000,'Max stats'!A69,Formulas!D$3:D$2000)</f>
        <v>8</v>
      </c>
      <c r="G55">
        <f>E55*2</f>
        <v>2</v>
      </c>
      <c r="H55">
        <f>_xlfn.MAXIFS(Formulas!E$3:E$2000,Formulas!A$3:A$2000,'Max stats'!A69)</f>
        <v>0</v>
      </c>
      <c r="I55">
        <f>_xlfn.MAXIFS(Formulas!G$3:G$2000,Formulas!A$3:A$2000,'Max stats'!A69)</f>
        <v>0</v>
      </c>
      <c r="J55" s="1">
        <f>_xlfn.MAXIFS(Formulas!L$3:L$2000,Formulas!A$3:A$2000,'Max stats'!A69)</f>
        <v>0</v>
      </c>
      <c r="K55" s="1">
        <f>I55+H55</f>
        <v>0</v>
      </c>
      <c r="L55">
        <f>_xlfn.MAXIFS(Formulas!M$3:M$2000,Formulas!A$3:A$2000,'Max stats'!A69)</f>
        <v>0</v>
      </c>
      <c r="M55">
        <f>IF(N55&gt;=Q55,N55,Q55)</f>
        <v>0</v>
      </c>
      <c r="N55">
        <f>_xlfn.MAXIFS(Formulas!P$3:P$2000,Formulas!A$3:A$2000,'Max stats'!A69)</f>
        <v>0</v>
      </c>
      <c r="O55" s="2">
        <f>_xlfn.MAXIFS(Formulas!V$3:V$2000,Formulas!T$3:T$2000,"&gt;0",Formulas!A$3:A$2000,'Max stats'!A69)</f>
        <v>0</v>
      </c>
      <c r="P55">
        <f>_xlfn.MAXIFS(Formulas!R$3:R$2000,Formulas!A$3:A$2000,'Max stats'!A69)</f>
        <v>0</v>
      </c>
      <c r="Q55">
        <f>P55*2</f>
        <v>0</v>
      </c>
      <c r="R55" s="2">
        <f>_xlfn.MAXIFS(Formulas!W$3:W$2000,Formulas!A$3:A$2000,'Max stats'!A69,Formulas!U$3:U$2000,"&gt;0")</f>
        <v>0</v>
      </c>
      <c r="S55">
        <f>_xlfn.MAXIFS('Defense processing realm (dpr)'!J$2:J$2000,'Defense processing realm (dpr)'!A$2:A$2000,A55)</f>
        <v>16.611</v>
      </c>
      <c r="T55">
        <f>_xlfn.MAXIFS('Defense processing realm (dpr)'!AC$2:AC$2000,'Defense processing realm (dpr)'!A$2:A$2000,A55)</f>
        <v>0</v>
      </c>
      <c r="U55">
        <f>_xlfn.MAXIFS(Formulas!AC$3:AC$2000,Formulas!A$3:A$2000,'Max stats'!A69)</f>
        <v>0</v>
      </c>
      <c r="V55">
        <f>_xlfn.MAXIFS(Formulas!AE$3:AE$2000,Formulas!A$3:A$2000,'Max stats'!A69)</f>
        <v>0</v>
      </c>
      <c r="W55">
        <f>_xlfn.MINIFS('Data Entry'!S$3:S$2000,'Data Entry'!A$3:A$2000,A55,'Data Entry'!T$3:T$2000,4)</f>
        <v>0</v>
      </c>
      <c r="X55">
        <f>_xlfn.MINIFS('Data Entry'!S$3:S$2000,'Data Entry'!A$3:A$2000,A55,'Data Entry'!T$3:T$2000,3)</f>
        <v>0</v>
      </c>
      <c r="Y55">
        <f>_xlfn.MINIFS('Data Entry'!S$3:S$2000,'Data Entry'!A$3:A$2000,A55,'Data Entry'!T$3:T$2000,2)</f>
        <v>0</v>
      </c>
      <c r="Z55">
        <f>_xlfn.MINIFS('Data Entry'!S$3:S$2000,'Data Entry'!A$3:A$2000,A55,'Data Entry'!T$3:T$2000,1)</f>
        <v>0</v>
      </c>
    </row>
    <row r="56" spans="1:26">
      <c r="A56">
        <f>Statistics!A18</f>
        <v>2198</v>
      </c>
      <c r="B56">
        <f>Statistics!B18</f>
        <v>9</v>
      </c>
      <c r="C56">
        <f>D56+M56+V56</f>
        <v>33</v>
      </c>
      <c r="D56">
        <f>G56+J56+L56</f>
        <v>10</v>
      </c>
      <c r="E56">
        <f>IF(F56&gt;0,1,0)</f>
        <v>1</v>
      </c>
      <c r="F56">
        <f>SUMIF(Formulas!A$3:A$2000,'Max stats'!A17,Formulas!D$3:D$2000)</f>
        <v>10</v>
      </c>
      <c r="G56">
        <f>E56*2</f>
        <v>2</v>
      </c>
      <c r="H56">
        <f>_xlfn.MAXIFS(Formulas!E$3:E$2000,Formulas!A$3:A$2000,'Max stats'!A17)</f>
        <v>2</v>
      </c>
      <c r="I56">
        <f>_xlfn.MAXIFS(Formulas!G$3:G$2000,Formulas!A$3:A$2000,'Max stats'!A17)</f>
        <v>1</v>
      </c>
      <c r="J56" s="1">
        <f>_xlfn.MAXIFS(Formulas!L$3:L$2000,Formulas!A$3:A$2000,'Max stats'!A17)</f>
        <v>4</v>
      </c>
      <c r="K56" s="1">
        <f>I56+H56</f>
        <v>3</v>
      </c>
      <c r="L56">
        <f>_xlfn.MAXIFS(Formulas!M$3:M$2000,Formulas!A$3:A$2000,'Max stats'!A17)</f>
        <v>4</v>
      </c>
      <c r="M56">
        <f>IF(N56&gt;=Q56,N56,Q56)</f>
        <v>8</v>
      </c>
      <c r="N56">
        <f>_xlfn.MAXIFS(Formulas!P$3:P$2000,Formulas!A$3:A$2000,'Max stats'!A17)</f>
        <v>8</v>
      </c>
      <c r="O56" s="2">
        <f>_xlfn.MAXIFS(Formulas!V$3:V$2000,Formulas!T$3:T$2000,"&gt;0",Formulas!A$3:A$2000,'Max stats'!A17)</f>
        <v>1</v>
      </c>
      <c r="P56">
        <f>_xlfn.MAXIFS(Formulas!R$3:R$2000,Formulas!A$3:A$2000,'Max stats'!A17)</f>
        <v>1</v>
      </c>
      <c r="Q56">
        <f>P56*2</f>
        <v>2</v>
      </c>
      <c r="R56" s="2">
        <f>_xlfn.MAXIFS(Formulas!W$3:W$2000,Formulas!A$3:A$2000,'Max stats'!A17,Formulas!U$3:U$2000,"&gt;0")</f>
        <v>1</v>
      </c>
      <c r="S56">
        <f>_xlfn.MAXIFS('Defense processing realm (dpr)'!J$2:J$2000,'Defense processing realm (dpr)'!A$2:A$2000,A56)</f>
        <v>38.999</v>
      </c>
      <c r="T56">
        <f>_xlfn.MAXIFS('Defense processing realm (dpr)'!AC$2:AC$2000,'Defense processing realm (dpr)'!A$2:A$2000,A56)</f>
        <v>1.64580519918974</v>
      </c>
      <c r="U56">
        <f>_xlfn.MAXIFS(Formulas!AC$3:AC$2000,Formulas!A$3:A$2000,'Max stats'!A17)</f>
        <v>4</v>
      </c>
      <c r="V56">
        <f>_xlfn.MAXIFS(Formulas!AE$3:AE$2000,Formulas!A$3:A$2000,'Max stats'!A17)</f>
        <v>15</v>
      </c>
      <c r="W56">
        <f>_xlfn.MINIFS('Data Entry'!S$3:S$2000,'Data Entry'!A$3:A$2000,A56,'Data Entry'!T$3:T$2000,4)</f>
        <v>0</v>
      </c>
      <c r="X56">
        <f>_xlfn.MINIFS('Data Entry'!S$3:S$2000,'Data Entry'!A$3:A$2000,A56,'Data Entry'!T$3:T$2000,3)</f>
        <v>0</v>
      </c>
      <c r="Y56">
        <f>_xlfn.MINIFS('Data Entry'!S$3:S$2000,'Data Entry'!A$3:A$2000,A56,'Data Entry'!T$3:T$2000,2)</f>
        <v>0</v>
      </c>
      <c r="Z56">
        <f>_xlfn.MINIFS('Data Entry'!S$3:S$2000,'Data Entry'!A$3:A$2000,A56,'Data Entry'!T$3:T$2000,1)</f>
        <v>0</v>
      </c>
    </row>
    <row r="57" spans="1:26">
      <c r="A57">
        <f>Statistics!A23</f>
        <v>3161</v>
      </c>
      <c r="B57">
        <f>Statistics!B23</f>
        <v>8</v>
      </c>
      <c r="C57">
        <f>D57+M57+V57</f>
        <v>55</v>
      </c>
      <c r="D57">
        <f>G57+J57+L57</f>
        <v>14</v>
      </c>
      <c r="E57">
        <f>IF(F57&gt;0,1,0)</f>
        <v>1</v>
      </c>
      <c r="F57">
        <f>SUMIF(Formulas!A$3:A$2000,'Max stats'!A22,Formulas!D$3:D$2000)</f>
        <v>3</v>
      </c>
      <c r="G57">
        <f>E57*2</f>
        <v>2</v>
      </c>
      <c r="H57">
        <f>_xlfn.MAXIFS(Formulas!E$3:E$2000,Formulas!A$3:A$2000,'Max stats'!A22)</f>
        <v>0</v>
      </c>
      <c r="I57">
        <f>_xlfn.MAXIFS(Formulas!G$3:G$2000,Formulas!A$3:A$2000,'Max stats'!A22)</f>
        <v>3</v>
      </c>
      <c r="J57" s="1">
        <f>_xlfn.MAXIFS(Formulas!L$3:L$2000,Formulas!A$3:A$2000,'Max stats'!A22)</f>
        <v>0</v>
      </c>
      <c r="K57" s="1">
        <f>I57+H57</f>
        <v>3</v>
      </c>
      <c r="L57">
        <f>_xlfn.MAXIFS(Formulas!M$3:M$2000,Formulas!A$3:A$2000,'Max stats'!A22)</f>
        <v>12</v>
      </c>
      <c r="M57">
        <f>IF(N57&gt;=Q57,N57,Q57)</f>
        <v>26</v>
      </c>
      <c r="N57">
        <f>_xlfn.MAXIFS(Formulas!P$3:P$2000,Formulas!A$3:A$2000,'Max stats'!A22)</f>
        <v>0</v>
      </c>
      <c r="O57" s="2">
        <f>_xlfn.MAXIFS(Formulas!V$3:V$2000,Formulas!T$3:T$2000,"&gt;0",Formulas!A$3:A$2000,'Max stats'!A22)</f>
        <v>0</v>
      </c>
      <c r="P57">
        <f>_xlfn.MAXIFS(Formulas!R$3:R$2000,Formulas!A$3:A$2000,'Max stats'!A22)</f>
        <v>13</v>
      </c>
      <c r="Q57">
        <f>P57*2</f>
        <v>26</v>
      </c>
      <c r="R57" s="2">
        <f>_xlfn.MAXIFS(Formulas!W$3:W$2000,Formulas!A$3:A$2000,'Max stats'!A22,Formulas!U$3:U$2000,"&gt;0")</f>
        <v>1</v>
      </c>
      <c r="S57">
        <f>_xlfn.MAXIFS('Defense processing realm (dpr)'!J$2:J$2000,'Defense processing realm (dpr)'!A$2:A$2000,A57)</f>
        <v>46.901</v>
      </c>
      <c r="T57">
        <f>_xlfn.MAXIFS('Defense processing realm (dpr)'!AC$2:AC$2000,'Defense processing realm (dpr)'!A$2:A$2000,A57)</f>
        <v>-17.1244744885718</v>
      </c>
      <c r="U57">
        <f>_xlfn.MAXIFS(Formulas!AC$3:AC$2000,Formulas!A$3:A$2000,'Max stats'!A22)</f>
        <v>4</v>
      </c>
      <c r="V57">
        <f>_xlfn.MAXIFS(Formulas!AE$3:AE$2000,Formulas!A$3:A$2000,'Max stats'!A22)</f>
        <v>15</v>
      </c>
      <c r="W57">
        <f>_xlfn.MINIFS('Data Entry'!S$3:S$2000,'Data Entry'!A$3:A$2000,A57,'Data Entry'!T$3:T$2000,4)</f>
        <v>0</v>
      </c>
      <c r="X57">
        <f>_xlfn.MINIFS('Data Entry'!S$3:S$2000,'Data Entry'!A$3:A$2000,A57,'Data Entry'!T$3:T$2000,3)</f>
        <v>0</v>
      </c>
      <c r="Y57">
        <f>_xlfn.MINIFS('Data Entry'!S$3:S$2000,'Data Entry'!A$3:A$2000,A57,'Data Entry'!T$3:T$2000,2)</f>
        <v>0</v>
      </c>
      <c r="Z57">
        <f>_xlfn.MINIFS('Data Entry'!S$3:S$2000,'Data Entry'!A$3:A$2000,A57,'Data Entry'!T$3:T$2000,1)</f>
        <v>0</v>
      </c>
    </row>
    <row r="58" spans="1:26">
      <c r="A58">
        <f>Statistics!A24</f>
        <v>3543</v>
      </c>
      <c r="B58">
        <f>Statistics!B24</f>
        <v>8</v>
      </c>
      <c r="C58">
        <f>D58+M58+V58</f>
        <v>28</v>
      </c>
      <c r="D58">
        <f>G58+J58+L58</f>
        <v>12</v>
      </c>
      <c r="E58">
        <f>IF(F58&gt;0,1,0)</f>
        <v>1</v>
      </c>
      <c r="F58">
        <f>SUMIF(Formulas!A$3:A$2000,'Max stats'!A23,Formulas!D$3:D$2000)</f>
        <v>8</v>
      </c>
      <c r="G58">
        <f>E58*2</f>
        <v>2</v>
      </c>
      <c r="H58">
        <f>_xlfn.MAXIFS(Formulas!E$3:E$2000,Formulas!A$3:A$2000,'Max stats'!A23)</f>
        <v>1</v>
      </c>
      <c r="I58">
        <f>_xlfn.MAXIFS(Formulas!G$3:G$2000,Formulas!A$3:A$2000,'Max stats'!A23)</f>
        <v>2</v>
      </c>
      <c r="J58" s="1">
        <f>_xlfn.MAXIFS(Formulas!L$3:L$2000,Formulas!A$3:A$2000,'Max stats'!A23)</f>
        <v>2</v>
      </c>
      <c r="K58" s="1">
        <f>I58+H58</f>
        <v>3</v>
      </c>
      <c r="L58">
        <f>_xlfn.MAXIFS(Formulas!M$3:M$2000,Formulas!A$3:A$2000,'Max stats'!A23)</f>
        <v>8</v>
      </c>
      <c r="M58">
        <f>IF(N58&gt;=Q58,N58,Q58)</f>
        <v>10</v>
      </c>
      <c r="N58">
        <f>_xlfn.MAXIFS(Formulas!P$3:P$2000,Formulas!A$3:A$2000,'Max stats'!A23)</f>
        <v>3</v>
      </c>
      <c r="O58" s="2">
        <f>_xlfn.MAXIFS(Formulas!V$3:V$2000,Formulas!T$3:T$2000,"&gt;0",Formulas!A$3:A$2000,'Max stats'!A23)</f>
        <v>0.428571428571429</v>
      </c>
      <c r="P58">
        <f>_xlfn.MAXIFS(Formulas!R$3:R$2000,Formulas!A$3:A$2000,'Max stats'!A23)</f>
        <v>5</v>
      </c>
      <c r="Q58">
        <f>P58*2</f>
        <v>10</v>
      </c>
      <c r="R58" s="2">
        <f>_xlfn.MAXIFS(Formulas!W$3:W$2000,Formulas!A$3:A$2000,'Max stats'!A23,Formulas!U$3:U$2000,"&gt;0")</f>
        <v>0.8</v>
      </c>
      <c r="S58">
        <f>_xlfn.MAXIFS('Defense processing realm (dpr)'!J$2:J$2000,'Defense processing realm (dpr)'!A$2:A$2000,A58)</f>
        <v>24.47</v>
      </c>
      <c r="T58">
        <f>_xlfn.MAXIFS('Defense processing realm (dpr)'!AC$2:AC$2000,'Defense processing realm (dpr)'!A$2:A$2000,A58)</f>
        <v>0</v>
      </c>
      <c r="U58">
        <f>_xlfn.MAXIFS(Formulas!AC$3:AC$2000,Formulas!A$3:A$2000,'Max stats'!A23)</f>
        <v>2</v>
      </c>
      <c r="V58">
        <f>_xlfn.MAXIFS(Formulas!AE$3:AE$2000,Formulas!A$3:A$2000,'Max stats'!A23)</f>
        <v>6</v>
      </c>
      <c r="W58">
        <f>_xlfn.MINIFS('Data Entry'!S$3:S$2000,'Data Entry'!A$3:A$2000,A58,'Data Entry'!T$3:T$2000,4)</f>
        <v>0</v>
      </c>
      <c r="X58">
        <f>_xlfn.MINIFS('Data Entry'!S$3:S$2000,'Data Entry'!A$3:A$2000,A58,'Data Entry'!T$3:T$2000,3)</f>
        <v>0</v>
      </c>
      <c r="Y58">
        <f>_xlfn.MINIFS('Data Entry'!S$3:S$2000,'Data Entry'!A$3:A$2000,A58,'Data Entry'!T$3:T$2000,2)</f>
        <v>0</v>
      </c>
      <c r="Z58">
        <f>_xlfn.MINIFS('Data Entry'!S$3:S$2000,'Data Entry'!A$3:A$2000,A58,'Data Entry'!T$3:T$2000,1)</f>
        <v>0</v>
      </c>
    </row>
    <row r="59" spans="1:26">
      <c r="A59">
        <f>Statistics!A25</f>
        <v>3560</v>
      </c>
      <c r="B59">
        <f>Statistics!B25</f>
        <v>11</v>
      </c>
      <c r="C59">
        <f>D59+M59+V59</f>
        <v>34</v>
      </c>
      <c r="D59">
        <f>G59+J59+L59</f>
        <v>12</v>
      </c>
      <c r="E59">
        <f>IF(F59&gt;0,1,0)</f>
        <v>1</v>
      </c>
      <c r="F59">
        <f>SUMIF(Formulas!A$3:A$2000,'Max stats'!A24,Formulas!D$3:D$2000)</f>
        <v>7</v>
      </c>
      <c r="G59">
        <f>E59*2</f>
        <v>2</v>
      </c>
      <c r="H59">
        <f>_xlfn.MAXIFS(Formulas!E$3:E$2000,Formulas!A$3:A$2000,'Max stats'!A24)</f>
        <v>1</v>
      </c>
      <c r="I59">
        <f>_xlfn.MAXIFS(Formulas!G$3:G$2000,Formulas!A$3:A$2000,'Max stats'!A24)</f>
        <v>2</v>
      </c>
      <c r="J59" s="1">
        <f>_xlfn.MAXIFS(Formulas!L$3:L$2000,Formulas!A$3:A$2000,'Max stats'!A24)</f>
        <v>2</v>
      </c>
      <c r="K59" s="1">
        <f>I59+H59</f>
        <v>3</v>
      </c>
      <c r="L59">
        <f>_xlfn.MAXIFS(Formulas!M$3:M$2000,Formulas!A$3:A$2000,'Max stats'!A24)</f>
        <v>8</v>
      </c>
      <c r="M59">
        <f>IF(N59&gt;=Q59,N59,Q59)</f>
        <v>16</v>
      </c>
      <c r="N59">
        <f>_xlfn.MAXIFS(Formulas!P$3:P$2000,Formulas!A$3:A$2000,'Max stats'!A24)</f>
        <v>5</v>
      </c>
      <c r="O59" s="2">
        <f>_xlfn.MAXIFS(Formulas!V$3:V$2000,Formulas!T$3:T$2000,"&gt;0",Formulas!A$3:A$2000,'Max stats'!A24)</f>
        <v>1</v>
      </c>
      <c r="P59">
        <f>_xlfn.MAXIFS(Formulas!R$3:R$2000,Formulas!A$3:A$2000,'Max stats'!A24)</f>
        <v>8</v>
      </c>
      <c r="Q59">
        <f>P59*2</f>
        <v>16</v>
      </c>
      <c r="R59" s="2">
        <f>_xlfn.MAXIFS(Formulas!W$3:W$2000,Formulas!A$3:A$2000,'Max stats'!A24,Formulas!U$3:U$2000,"&gt;0")</f>
        <v>0.888888888888889</v>
      </c>
      <c r="S59">
        <f>_xlfn.MAXIFS('Defense processing realm (dpr)'!J$2:J$2000,'Defense processing realm (dpr)'!A$2:A$2000,A59)</f>
        <v>6.317</v>
      </c>
      <c r="T59">
        <f>_xlfn.MAXIFS('Defense processing realm (dpr)'!AC$2:AC$2000,'Defense processing realm (dpr)'!A$2:A$2000,A59)</f>
        <v>0</v>
      </c>
      <c r="U59">
        <f>_xlfn.MAXIFS(Formulas!AC$3:AC$2000,Formulas!A$3:A$2000,'Max stats'!A24)</f>
        <v>2</v>
      </c>
      <c r="V59">
        <f>_xlfn.MAXIFS(Formulas!AE$3:AE$2000,Formulas!A$3:A$2000,'Max stats'!A24)</f>
        <v>6</v>
      </c>
      <c r="W59">
        <f>_xlfn.MINIFS('Data Entry'!S$3:S$2000,'Data Entry'!A$3:A$2000,A59,'Data Entry'!T$3:T$2000,4)</f>
        <v>0</v>
      </c>
      <c r="X59">
        <f>_xlfn.MINIFS('Data Entry'!S$3:S$2000,'Data Entry'!A$3:A$2000,A59,'Data Entry'!T$3:T$2000,3)</f>
        <v>0</v>
      </c>
      <c r="Y59">
        <f>_xlfn.MINIFS('Data Entry'!S$3:S$2000,'Data Entry'!A$3:A$2000,A59,'Data Entry'!T$3:T$2000,2)</f>
        <v>0</v>
      </c>
      <c r="Z59">
        <f>_xlfn.MINIFS('Data Entry'!S$3:S$2000,'Data Entry'!A$3:A$2000,A59,'Data Entry'!T$3:T$2000,1)</f>
        <v>0</v>
      </c>
    </row>
    <row r="60" spans="1:26">
      <c r="A60">
        <f>Statistics!A26</f>
        <v>3683</v>
      </c>
      <c r="B60">
        <f>Statistics!B26</f>
        <v>4</v>
      </c>
      <c r="C60">
        <f>D60+M60+V60</f>
        <v>52</v>
      </c>
      <c r="D60">
        <f>G60+J60+L60</f>
        <v>14</v>
      </c>
      <c r="E60">
        <f>IF(F60&gt;0,1,0)</f>
        <v>1</v>
      </c>
      <c r="F60">
        <f>SUMIF(Formulas!A$3:A$2000,'Max stats'!A25,Formulas!D$3:D$2000)</f>
        <v>4</v>
      </c>
      <c r="G60">
        <f>E60*2</f>
        <v>2</v>
      </c>
      <c r="H60">
        <f>_xlfn.MAXIFS(Formulas!E$3:E$2000,Formulas!A$3:A$2000,'Max stats'!A25)</f>
        <v>0</v>
      </c>
      <c r="I60">
        <f>_xlfn.MAXIFS(Formulas!G$3:G$2000,Formulas!A$3:A$2000,'Max stats'!A25)</f>
        <v>3</v>
      </c>
      <c r="J60" s="1">
        <f>_xlfn.MAXIFS(Formulas!L$3:L$2000,Formulas!A$3:A$2000,'Max stats'!A25)</f>
        <v>0</v>
      </c>
      <c r="K60" s="1">
        <f>I60+H60</f>
        <v>3</v>
      </c>
      <c r="L60">
        <f>_xlfn.MAXIFS(Formulas!M$3:M$2000,Formulas!A$3:A$2000,'Max stats'!A25)</f>
        <v>12</v>
      </c>
      <c r="M60">
        <f>IF(N60&gt;=Q60,N60,Q60)</f>
        <v>32</v>
      </c>
      <c r="N60">
        <f>_xlfn.MAXIFS(Formulas!P$3:P$2000,Formulas!A$3:A$2000,'Max stats'!A25)</f>
        <v>1</v>
      </c>
      <c r="O60" s="2">
        <f>_xlfn.MAXIFS(Formulas!V$3:V$2000,Formulas!T$3:T$2000,"&gt;0",Formulas!A$3:A$2000,'Max stats'!A25)</f>
        <v>0.5</v>
      </c>
      <c r="P60">
        <f>_xlfn.MAXIFS(Formulas!R$3:R$2000,Formulas!A$3:A$2000,'Max stats'!A25)</f>
        <v>16</v>
      </c>
      <c r="Q60">
        <f>P60*2</f>
        <v>32</v>
      </c>
      <c r="R60" s="2">
        <f>_xlfn.MAXIFS(Formulas!W$3:W$2000,Formulas!A$3:A$2000,'Max stats'!A25,Formulas!U$3:U$2000,"&gt;0")</f>
        <v>0.842105263157895</v>
      </c>
      <c r="S60">
        <f>_xlfn.MAXIFS('Defense processing realm (dpr)'!J$2:J$2000,'Defense processing realm (dpr)'!A$2:A$2000,A60)</f>
        <v>12.666</v>
      </c>
      <c r="T60">
        <f>_xlfn.MAXIFS('Defense processing realm (dpr)'!AC$2:AC$2000,'Defense processing realm (dpr)'!A$2:A$2000,A60)</f>
        <v>0</v>
      </c>
      <c r="U60">
        <f>_xlfn.MAXIFS(Formulas!AC$3:AC$2000,Formulas!A$3:A$2000,'Max stats'!A25)</f>
        <v>2</v>
      </c>
      <c r="V60">
        <f>_xlfn.MAXIFS(Formulas!AE$3:AE$2000,Formulas!A$3:A$2000,'Max stats'!A25)</f>
        <v>6</v>
      </c>
      <c r="W60">
        <f>_xlfn.MINIFS('Data Entry'!S$3:S$2000,'Data Entry'!A$3:A$2000,A60,'Data Entry'!T$3:T$2000,4)</f>
        <v>0</v>
      </c>
      <c r="X60">
        <f>_xlfn.MINIFS('Data Entry'!S$3:S$2000,'Data Entry'!A$3:A$2000,A60,'Data Entry'!T$3:T$2000,3)</f>
        <v>0</v>
      </c>
      <c r="Y60">
        <f>_xlfn.MINIFS('Data Entry'!S$3:S$2000,'Data Entry'!A$3:A$2000,A60,'Data Entry'!T$3:T$2000,2)</f>
        <v>0</v>
      </c>
      <c r="Z60">
        <f>_xlfn.MINIFS('Data Entry'!S$3:S$2000,'Data Entry'!A$3:A$2000,A60,'Data Entry'!T$3:T$2000,1)</f>
        <v>0</v>
      </c>
    </row>
    <row r="61" spans="1:26">
      <c r="A61">
        <f>Statistics!A34</f>
        <v>4617</v>
      </c>
      <c r="B61">
        <f>Statistics!B34</f>
        <v>8</v>
      </c>
      <c r="C61">
        <f>D61+M61+V61</f>
        <v>28</v>
      </c>
      <c r="D61">
        <f>G61+J61+L61</f>
        <v>8</v>
      </c>
      <c r="E61">
        <f>IF(F61&gt;0,1,0)</f>
        <v>1</v>
      </c>
      <c r="F61">
        <f>SUMIF(Formulas!A$3:A$2000,'Max stats'!A33,Formulas!D$3:D$2000)</f>
        <v>8</v>
      </c>
      <c r="G61">
        <f>E61*2</f>
        <v>2</v>
      </c>
      <c r="H61">
        <f>_xlfn.MAXIFS(Formulas!E$3:E$2000,Formulas!A$3:A$2000,'Max stats'!A33)</f>
        <v>1</v>
      </c>
      <c r="I61">
        <f>_xlfn.MAXIFS(Formulas!G$3:G$2000,Formulas!A$3:A$2000,'Max stats'!A33)</f>
        <v>1</v>
      </c>
      <c r="J61" s="1">
        <f>_xlfn.MAXIFS(Formulas!L$3:L$2000,Formulas!A$3:A$2000,'Max stats'!A33)</f>
        <v>2</v>
      </c>
      <c r="K61" s="1">
        <f>I61+H61</f>
        <v>2</v>
      </c>
      <c r="L61">
        <f>_xlfn.MAXIFS(Formulas!M$3:M$2000,Formulas!A$3:A$2000,'Max stats'!A33)</f>
        <v>4</v>
      </c>
      <c r="M61">
        <f>IF(N61&gt;=Q61,N61,Q61)</f>
        <v>14</v>
      </c>
      <c r="N61">
        <f>_xlfn.MAXIFS(Formulas!P$3:P$2000,Formulas!A$3:A$2000,'Max stats'!A33)</f>
        <v>1</v>
      </c>
      <c r="O61" s="2">
        <f>_xlfn.MAXIFS(Formulas!V$3:V$2000,Formulas!T$3:T$2000,"&gt;0",Formulas!A$3:A$2000,'Max stats'!A33)</f>
        <v>0.5</v>
      </c>
      <c r="P61">
        <f>_xlfn.MAXIFS(Formulas!R$3:R$2000,Formulas!A$3:A$2000,'Max stats'!A33)</f>
        <v>7</v>
      </c>
      <c r="Q61">
        <f>P61*2</f>
        <v>14</v>
      </c>
      <c r="R61" s="2">
        <f>_xlfn.MAXIFS(Formulas!W$3:W$2000,Formulas!A$3:A$2000,'Max stats'!A33,Formulas!U$3:U$2000,"&gt;0")</f>
        <v>1</v>
      </c>
      <c r="S61">
        <f>_xlfn.MAXIFS('Defense processing realm (dpr)'!J$2:J$2000,'Defense processing realm (dpr)'!A$2:A$2000,A61)</f>
        <v>122.121</v>
      </c>
      <c r="T61">
        <f>_xlfn.MAXIFS('Defense processing realm (dpr)'!AC$2:AC$2000,'Defense processing realm (dpr)'!A$2:A$2000,A61)</f>
        <v>0</v>
      </c>
      <c r="U61">
        <f>_xlfn.MAXIFS(Formulas!AC$3:AC$2000,Formulas!A$3:A$2000,'Max stats'!A33)</f>
        <v>2</v>
      </c>
      <c r="V61">
        <f>_xlfn.MAXIFS(Formulas!AE$3:AE$2000,Formulas!A$3:A$2000,'Max stats'!A33)</f>
        <v>6</v>
      </c>
      <c r="W61">
        <f>_xlfn.MINIFS('Data Entry'!S$3:S$2000,'Data Entry'!A$3:A$2000,A61,'Data Entry'!T$3:T$2000,4)</f>
        <v>0</v>
      </c>
      <c r="X61">
        <f>_xlfn.MINIFS('Data Entry'!S$3:S$2000,'Data Entry'!A$3:A$2000,A61,'Data Entry'!T$3:T$2000,3)</f>
        <v>0</v>
      </c>
      <c r="Y61">
        <f>_xlfn.MINIFS('Data Entry'!S$3:S$2000,'Data Entry'!A$3:A$2000,A61,'Data Entry'!T$3:T$2000,2)</f>
        <v>0</v>
      </c>
      <c r="Z61">
        <f>_xlfn.MINIFS('Data Entry'!S$3:S$2000,'Data Entry'!A$3:A$2000,A61,'Data Entry'!T$3:T$2000,1)</f>
        <v>0</v>
      </c>
    </row>
    <row r="62" spans="1:26">
      <c r="A62">
        <f>Statistics!A43</f>
        <v>5031</v>
      </c>
      <c r="B62">
        <f>Statistics!B43</f>
        <v>8</v>
      </c>
      <c r="C62">
        <f>D62+M62+V62</f>
        <v>45</v>
      </c>
      <c r="D62">
        <f>G62+J62+L62</f>
        <v>10</v>
      </c>
      <c r="E62">
        <f>IF(F62&gt;0,1,0)</f>
        <v>1</v>
      </c>
      <c r="F62">
        <f>SUMIF(Formulas!A$3:A$2000,'Max stats'!A42,Formulas!D$3:D$2000)</f>
        <v>11</v>
      </c>
      <c r="G62">
        <f>E62*2</f>
        <v>2</v>
      </c>
      <c r="H62">
        <f>_xlfn.MAXIFS(Formulas!E$3:E$2000,Formulas!A$3:A$2000,'Max stats'!A42)</f>
        <v>0</v>
      </c>
      <c r="I62">
        <f>_xlfn.MAXIFS(Formulas!G$3:G$2000,Formulas!A$3:A$2000,'Max stats'!A42)</f>
        <v>2</v>
      </c>
      <c r="J62" s="1">
        <f>_xlfn.MAXIFS(Formulas!L$3:L$2000,Formulas!A$3:A$2000,'Max stats'!A42)</f>
        <v>0</v>
      </c>
      <c r="K62" s="1">
        <f>I62+H62</f>
        <v>2</v>
      </c>
      <c r="L62">
        <f>_xlfn.MAXIFS(Formulas!M$3:M$2000,Formulas!A$3:A$2000,'Max stats'!A42)</f>
        <v>8</v>
      </c>
      <c r="M62">
        <f>IF(N62&gt;=Q62,N62,Q62)</f>
        <v>20</v>
      </c>
      <c r="N62">
        <f>_xlfn.MAXIFS(Formulas!P$3:P$2000,Formulas!A$3:A$2000,'Max stats'!A42)</f>
        <v>0</v>
      </c>
      <c r="O62" s="2">
        <f>_xlfn.MAXIFS(Formulas!V$3:V$2000,Formulas!T$3:T$2000,"&gt;0",Formulas!A$3:A$2000,'Max stats'!A42)</f>
        <v>0</v>
      </c>
      <c r="P62">
        <f>_xlfn.MAXIFS(Formulas!R$3:R$2000,Formulas!A$3:A$2000,'Max stats'!A42)</f>
        <v>10</v>
      </c>
      <c r="Q62">
        <f>P62*2</f>
        <v>20</v>
      </c>
      <c r="R62" s="2">
        <f>_xlfn.MAXIFS(Formulas!W$3:W$2000,Formulas!A$3:A$2000,'Max stats'!A42,Formulas!U$3:U$2000,"&gt;0")</f>
        <v>1</v>
      </c>
      <c r="S62">
        <f>_xlfn.MAXIFS('Defense processing realm (dpr)'!J$2:J$2000,'Defense processing realm (dpr)'!A$2:A$2000,A62)</f>
        <v>41.516</v>
      </c>
      <c r="T62">
        <f>_xlfn.MAXIFS('Defense processing realm (dpr)'!AC$2:AC$2000,'Defense processing realm (dpr)'!A$2:A$2000,A62)</f>
        <v>0</v>
      </c>
      <c r="U62">
        <f>_xlfn.MAXIFS(Formulas!AC$3:AC$2000,Formulas!A$3:A$2000,'Max stats'!A42)</f>
        <v>4</v>
      </c>
      <c r="V62">
        <f>_xlfn.MAXIFS(Formulas!AE$3:AE$2000,Formulas!A$3:A$2000,'Max stats'!A42)</f>
        <v>15</v>
      </c>
      <c r="W62">
        <f>_xlfn.MINIFS('Data Entry'!S$3:S$2000,'Data Entry'!A$3:A$2000,A62,'Data Entry'!T$3:T$2000,4)</f>
        <v>0</v>
      </c>
      <c r="X62">
        <f>_xlfn.MINIFS('Data Entry'!S$3:S$2000,'Data Entry'!A$3:A$2000,A62,'Data Entry'!T$3:T$2000,3)</f>
        <v>0</v>
      </c>
      <c r="Y62">
        <f>_xlfn.MINIFS('Data Entry'!S$3:S$2000,'Data Entry'!A$3:A$2000,A62,'Data Entry'!T$3:T$2000,2)</f>
        <v>0</v>
      </c>
      <c r="Z62">
        <f>_xlfn.MINIFS('Data Entry'!S$3:S$2000,'Data Entry'!A$3:A$2000,A62,'Data Entry'!T$3:T$2000,1)</f>
        <v>0</v>
      </c>
    </row>
    <row r="63" spans="1:26">
      <c r="A63">
        <f>Statistics!A48</f>
        <v>5672</v>
      </c>
      <c r="B63">
        <f>Statistics!B48</f>
        <v>9</v>
      </c>
      <c r="C63">
        <f>D63+M63+V63</f>
        <v>22</v>
      </c>
      <c r="D63">
        <f>G63+J63+L63</f>
        <v>10</v>
      </c>
      <c r="E63">
        <f>IF(F63&gt;0,1,0)</f>
        <v>1</v>
      </c>
      <c r="F63">
        <f>SUMIF(Formulas!A$3:A$2000,'Max stats'!A47,Formulas!D$3:D$2000)</f>
        <v>11</v>
      </c>
      <c r="G63">
        <f>E63*2</f>
        <v>2</v>
      </c>
      <c r="H63">
        <f>_xlfn.MAXIFS(Formulas!E$3:E$2000,Formulas!A$3:A$2000,'Max stats'!A47)</f>
        <v>0</v>
      </c>
      <c r="I63">
        <f>_xlfn.MAXIFS(Formulas!G$3:G$2000,Formulas!A$3:A$2000,'Max stats'!A47)</f>
        <v>2</v>
      </c>
      <c r="J63" s="1">
        <f>_xlfn.MAXIFS(Formulas!L$3:L$2000,Formulas!A$3:A$2000,'Max stats'!A47)</f>
        <v>0</v>
      </c>
      <c r="K63" s="1">
        <f>I63+H63</f>
        <v>2</v>
      </c>
      <c r="L63">
        <f>_xlfn.MAXIFS(Formulas!M$3:M$2000,Formulas!A$3:A$2000,'Max stats'!A47)</f>
        <v>8</v>
      </c>
      <c r="M63">
        <f>IF(N63&gt;=Q63,N63,Q63)</f>
        <v>6</v>
      </c>
      <c r="N63">
        <f>_xlfn.MAXIFS(Formulas!P$3:P$2000,Formulas!A$3:A$2000,'Max stats'!A47)</f>
        <v>2</v>
      </c>
      <c r="O63" s="2">
        <f>_xlfn.MAXIFS(Formulas!V$3:V$2000,Formulas!T$3:T$2000,"&gt;0",Formulas!A$3:A$2000,'Max stats'!A47)</f>
        <v>1</v>
      </c>
      <c r="P63">
        <f>_xlfn.MAXIFS(Formulas!R$3:R$2000,Formulas!A$3:A$2000,'Max stats'!A47)</f>
        <v>3</v>
      </c>
      <c r="Q63">
        <f>P63*2</f>
        <v>6</v>
      </c>
      <c r="R63" s="2">
        <f>_xlfn.MAXIFS(Formulas!W$3:W$2000,Formulas!A$3:A$2000,'Max stats'!A47,Formulas!U$3:U$2000,"&gt;0")</f>
        <v>1</v>
      </c>
      <c r="S63">
        <f>_xlfn.MAXIFS('Defense processing realm (dpr)'!J$2:J$2000,'Defense processing realm (dpr)'!A$2:A$2000,A63)</f>
        <v>25.833</v>
      </c>
      <c r="T63">
        <f>_xlfn.MAXIFS('Defense processing realm (dpr)'!AC$2:AC$2000,'Defense processing realm (dpr)'!A$2:A$2000,A63)</f>
        <v>27.5837562306877</v>
      </c>
      <c r="U63">
        <f>_xlfn.MAXIFS(Formulas!AC$3:AC$2000,Formulas!A$3:A$2000,'Max stats'!A47)</f>
        <v>2</v>
      </c>
      <c r="V63">
        <f>_xlfn.MAXIFS(Formulas!AE$3:AE$2000,Formulas!A$3:A$2000,'Max stats'!A47)</f>
        <v>6</v>
      </c>
      <c r="W63">
        <f>_xlfn.MINIFS('Data Entry'!S$3:S$2000,'Data Entry'!A$3:A$2000,A63,'Data Entry'!T$3:T$2000,4)</f>
        <v>0</v>
      </c>
      <c r="X63">
        <f>_xlfn.MINIFS('Data Entry'!S$3:S$2000,'Data Entry'!A$3:A$2000,A63,'Data Entry'!T$3:T$2000,3)</f>
        <v>0</v>
      </c>
      <c r="Y63">
        <f>_xlfn.MINIFS('Data Entry'!S$3:S$2000,'Data Entry'!A$3:A$2000,A63,'Data Entry'!T$3:T$2000,2)</f>
        <v>0</v>
      </c>
      <c r="Z63">
        <f>_xlfn.MINIFS('Data Entry'!S$3:S$2000,'Data Entry'!A$3:A$2000,A63,'Data Entry'!T$3:T$2000,1)</f>
        <v>0</v>
      </c>
    </row>
    <row r="64" spans="1:26">
      <c r="A64">
        <f>Statistics!A50</f>
        <v>6397</v>
      </c>
      <c r="B64">
        <f>Statistics!B50</f>
        <v>9</v>
      </c>
      <c r="C64">
        <f>D64+M64+V64</f>
        <v>26</v>
      </c>
      <c r="D64">
        <f>G64+J64+L64</f>
        <v>10</v>
      </c>
      <c r="E64">
        <f>IF(F64&gt;0,1,0)</f>
        <v>1</v>
      </c>
      <c r="F64">
        <f>SUMIF(Formulas!A$3:A$2000,'Max stats'!A49,Formulas!D$3:D$2000)</f>
        <v>7</v>
      </c>
      <c r="G64">
        <f>E64*2</f>
        <v>2</v>
      </c>
      <c r="H64">
        <f>_xlfn.MAXIFS(Formulas!E$3:E$2000,Formulas!A$3:A$2000,'Max stats'!A49)</f>
        <v>0</v>
      </c>
      <c r="I64">
        <f>_xlfn.MAXIFS(Formulas!G$3:G$2000,Formulas!A$3:A$2000,'Max stats'!A49)</f>
        <v>2</v>
      </c>
      <c r="J64" s="1">
        <f>_xlfn.MAXIFS(Formulas!L$3:L$2000,Formulas!A$3:A$2000,'Max stats'!A49)</f>
        <v>0</v>
      </c>
      <c r="K64" s="1">
        <f>I64+H64</f>
        <v>2</v>
      </c>
      <c r="L64">
        <f>_xlfn.MAXIFS(Formulas!M$3:M$2000,Formulas!A$3:A$2000,'Max stats'!A49)</f>
        <v>8</v>
      </c>
      <c r="M64">
        <f>IF(N64&gt;=Q64,N64,Q64)</f>
        <v>10</v>
      </c>
      <c r="N64">
        <f>_xlfn.MAXIFS(Formulas!P$3:P$2000,Formulas!A$3:A$2000,'Max stats'!A49)</f>
        <v>1</v>
      </c>
      <c r="O64" s="2">
        <f>_xlfn.MAXIFS(Formulas!V$3:V$2000,Formulas!T$3:T$2000,"&gt;0",Formulas!A$3:A$2000,'Max stats'!A49)</f>
        <v>1</v>
      </c>
      <c r="P64">
        <f>_xlfn.MAXIFS(Formulas!R$3:R$2000,Formulas!A$3:A$2000,'Max stats'!A49)</f>
        <v>5</v>
      </c>
      <c r="Q64">
        <f>P64*2</f>
        <v>10</v>
      </c>
      <c r="R64" s="2">
        <f>_xlfn.MAXIFS(Formulas!W$3:W$2000,Formulas!A$3:A$2000,'Max stats'!A49,Formulas!U$3:U$2000,"&gt;0")</f>
        <v>1</v>
      </c>
      <c r="S64">
        <f>_xlfn.MAXIFS('Defense processing realm (dpr)'!J$2:J$2000,'Defense processing realm (dpr)'!A$2:A$2000,A64)</f>
        <v>28.83</v>
      </c>
      <c r="T64">
        <f>_xlfn.MAXIFS('Defense processing realm (dpr)'!AC$2:AC$2000,'Defense processing realm (dpr)'!A$2:A$2000,A64)</f>
        <v>0</v>
      </c>
      <c r="U64">
        <f>_xlfn.MAXIFS(Formulas!AC$3:AC$2000,Formulas!A$3:A$2000,'Max stats'!A49)</f>
        <v>2</v>
      </c>
      <c r="V64">
        <f>_xlfn.MAXIFS(Formulas!AE$3:AE$2000,Formulas!A$3:A$2000,'Max stats'!A49)</f>
        <v>6</v>
      </c>
      <c r="W64">
        <f>_xlfn.MINIFS('Data Entry'!S$3:S$2000,'Data Entry'!A$3:A$2000,A64,'Data Entry'!T$3:T$2000,4)</f>
        <v>0</v>
      </c>
      <c r="X64">
        <f>_xlfn.MINIFS('Data Entry'!S$3:S$2000,'Data Entry'!A$3:A$2000,A64,'Data Entry'!T$3:T$2000,3)</f>
        <v>0</v>
      </c>
      <c r="Y64">
        <f>_xlfn.MINIFS('Data Entry'!S$3:S$2000,'Data Entry'!A$3:A$2000,A64,'Data Entry'!T$3:T$2000,2)</f>
        <v>0</v>
      </c>
      <c r="Z64">
        <f>_xlfn.MINIFS('Data Entry'!S$3:S$2000,'Data Entry'!A$3:A$2000,A64,'Data Entry'!T$3:T$2000,1)</f>
        <v>0</v>
      </c>
    </row>
    <row r="65" spans="1:26">
      <c r="A65">
        <f>Statistics!A68</f>
        <v>8850</v>
      </c>
      <c r="B65">
        <f>Statistics!B68</f>
        <v>9</v>
      </c>
      <c r="C65">
        <f>D65+M65+V65</f>
        <v>2</v>
      </c>
      <c r="D65">
        <f>G65+J65+L65</f>
        <v>2</v>
      </c>
      <c r="E65">
        <f>IF(F65&gt;0,1,0)</f>
        <v>1</v>
      </c>
      <c r="F65">
        <f>SUMIF(Formulas!A$3:A$2000,'Max stats'!A67,Formulas!D$3:D$2000)</f>
        <v>8</v>
      </c>
      <c r="G65">
        <f>E65*2</f>
        <v>2</v>
      </c>
      <c r="H65">
        <f>_xlfn.MAXIFS(Formulas!E$3:E$2000,Formulas!A$3:A$2000,'Max stats'!A67)</f>
        <v>0</v>
      </c>
      <c r="I65">
        <f>_xlfn.MAXIFS(Formulas!G$3:G$2000,Formulas!A$3:A$2000,'Max stats'!A67)</f>
        <v>0</v>
      </c>
      <c r="J65" s="1">
        <f>_xlfn.MAXIFS(Formulas!L$3:L$2000,Formulas!A$3:A$2000,'Max stats'!A67)</f>
        <v>0</v>
      </c>
      <c r="K65" s="1">
        <f>I65+H65</f>
        <v>0</v>
      </c>
      <c r="L65">
        <f>_xlfn.MAXIFS(Formulas!M$3:M$2000,Formulas!A$3:A$2000,'Max stats'!A67)</f>
        <v>0</v>
      </c>
      <c r="M65">
        <f>IF(N65&gt;=Q65,N65,Q65)</f>
        <v>0</v>
      </c>
      <c r="N65">
        <f>_xlfn.MAXIFS(Formulas!P$3:P$2000,Formulas!A$3:A$2000,'Max stats'!A67)</f>
        <v>0</v>
      </c>
      <c r="O65" s="2">
        <f>_xlfn.MAXIFS(Formulas!V$3:V$2000,Formulas!T$3:T$2000,"&gt;0",Formulas!A$3:A$2000,'Max stats'!A67)</f>
        <v>0</v>
      </c>
      <c r="P65">
        <f>_xlfn.MAXIFS(Formulas!R$3:R$2000,Formulas!A$3:A$2000,'Max stats'!A67)</f>
        <v>0</v>
      </c>
      <c r="Q65">
        <f>P65*2</f>
        <v>0</v>
      </c>
      <c r="R65" s="2">
        <f>_xlfn.MAXIFS(Formulas!W$3:W$2000,Formulas!A$3:A$2000,'Max stats'!A67,Formulas!U$3:U$2000,"&gt;0")</f>
        <v>0</v>
      </c>
      <c r="S65">
        <f>_xlfn.MAXIFS('Defense processing realm (dpr)'!J$2:J$2000,'Defense processing realm (dpr)'!A$2:A$2000,A65)</f>
        <v>28.846</v>
      </c>
      <c r="T65">
        <f>_xlfn.MAXIFS('Defense processing realm (dpr)'!AC$2:AC$2000,'Defense processing realm (dpr)'!A$2:A$2000,A65)</f>
        <v>0</v>
      </c>
      <c r="U65">
        <f>_xlfn.MAXIFS(Formulas!AC$3:AC$2000,Formulas!A$3:A$2000,'Max stats'!A67)</f>
        <v>0</v>
      </c>
      <c r="V65">
        <f>_xlfn.MAXIFS(Formulas!AE$3:AE$2000,Formulas!A$3:A$2000,'Max stats'!A67)</f>
        <v>0</v>
      </c>
      <c r="W65">
        <f>_xlfn.MINIFS('Data Entry'!S$3:S$2000,'Data Entry'!A$3:A$2000,A65,'Data Entry'!T$3:T$2000,4)</f>
        <v>0</v>
      </c>
      <c r="X65">
        <f>_xlfn.MINIFS('Data Entry'!S$3:S$2000,'Data Entry'!A$3:A$2000,A65,'Data Entry'!T$3:T$2000,3)</f>
        <v>0</v>
      </c>
      <c r="Y65">
        <f>_xlfn.MINIFS('Data Entry'!S$3:S$2000,'Data Entry'!A$3:A$2000,A65,'Data Entry'!T$3:T$2000,2)</f>
        <v>0</v>
      </c>
      <c r="Z65">
        <f>_xlfn.MINIFS('Data Entry'!S$3:S$2000,'Data Entry'!A$3:A$2000,A65,'Data Entry'!T$3:T$2000,1)</f>
        <v>0</v>
      </c>
    </row>
    <row r="66" spans="1:26">
      <c r="A66">
        <f>Statistics!A69</f>
        <v>8884</v>
      </c>
      <c r="B66">
        <f>Statistics!B69</f>
        <v>9</v>
      </c>
      <c r="C66">
        <f>D66+M66+V66</f>
        <v>2</v>
      </c>
      <c r="D66">
        <f>G66+J66+L66</f>
        <v>2</v>
      </c>
      <c r="E66">
        <f>IF(F66&gt;0,1,0)</f>
        <v>1</v>
      </c>
      <c r="F66">
        <f>SUMIF(Formulas!A$3:A$2000,'Max stats'!A68,Formulas!D$3:D$2000)</f>
        <v>7</v>
      </c>
      <c r="G66">
        <f>E66*2</f>
        <v>2</v>
      </c>
      <c r="H66">
        <f>_xlfn.MAXIFS(Formulas!E$3:E$2000,Formulas!A$3:A$2000,'Max stats'!A68)</f>
        <v>0</v>
      </c>
      <c r="I66">
        <f>_xlfn.MAXIFS(Formulas!G$3:G$2000,Formulas!A$3:A$2000,'Max stats'!A68)</f>
        <v>0</v>
      </c>
      <c r="J66" s="1">
        <f>_xlfn.MAXIFS(Formulas!L$3:L$2000,Formulas!A$3:A$2000,'Max stats'!A68)</f>
        <v>0</v>
      </c>
      <c r="K66" s="1">
        <f>I66+H66</f>
        <v>0</v>
      </c>
      <c r="L66">
        <f>_xlfn.MAXIFS(Formulas!M$3:M$2000,Formulas!A$3:A$2000,'Max stats'!A68)</f>
        <v>0</v>
      </c>
      <c r="M66">
        <f>IF(N66&gt;=Q66,N66,Q66)</f>
        <v>0</v>
      </c>
      <c r="N66">
        <f>_xlfn.MAXIFS(Formulas!P$3:P$2000,Formulas!A$3:A$2000,'Max stats'!A68)</f>
        <v>0</v>
      </c>
      <c r="O66" s="2">
        <f>_xlfn.MAXIFS(Formulas!V$3:V$2000,Formulas!T$3:T$2000,"&gt;0",Formulas!A$3:A$2000,'Max stats'!A68)</f>
        <v>0</v>
      </c>
      <c r="P66">
        <f>_xlfn.MAXIFS(Formulas!R$3:R$2000,Formulas!A$3:A$2000,'Max stats'!A68)</f>
        <v>0</v>
      </c>
      <c r="Q66">
        <f>P66*2</f>
        <v>0</v>
      </c>
      <c r="R66" s="2">
        <f>_xlfn.MAXIFS(Formulas!W$3:W$2000,Formulas!A$3:A$2000,'Max stats'!A68,Formulas!U$3:U$2000,"&gt;0")</f>
        <v>0</v>
      </c>
      <c r="S66">
        <f>_xlfn.MAXIFS('Defense processing realm (dpr)'!J$2:J$2000,'Defense processing realm (dpr)'!A$2:A$2000,A66)</f>
        <v>23.1</v>
      </c>
      <c r="T66">
        <f>_xlfn.MAXIFS('Defense processing realm (dpr)'!AC$2:AC$2000,'Defense processing realm (dpr)'!A$2:A$2000,A66)</f>
        <v>0</v>
      </c>
      <c r="U66">
        <f>_xlfn.MAXIFS(Formulas!AC$3:AC$2000,Formulas!A$3:A$2000,'Max stats'!A68)</f>
        <v>0</v>
      </c>
      <c r="V66">
        <f>_xlfn.MAXIFS(Formulas!AE$3:AE$2000,Formulas!A$3:A$2000,'Max stats'!A68)</f>
        <v>0</v>
      </c>
      <c r="W66">
        <f>_xlfn.MINIFS('Data Entry'!S$3:S$2000,'Data Entry'!A$3:A$2000,A66,'Data Entry'!T$3:T$2000,4)</f>
        <v>0</v>
      </c>
      <c r="X66">
        <f>_xlfn.MINIFS('Data Entry'!S$3:S$2000,'Data Entry'!A$3:A$2000,A66,'Data Entry'!T$3:T$2000,3)</f>
        <v>0</v>
      </c>
      <c r="Y66">
        <f>_xlfn.MINIFS('Data Entry'!S$3:S$2000,'Data Entry'!A$3:A$2000,A66,'Data Entry'!T$3:T$2000,2)</f>
        <v>0</v>
      </c>
      <c r="Z66">
        <f>_xlfn.MINIFS('Data Entry'!S$3:S$2000,'Data Entry'!A$3:A$2000,A66,'Data Entry'!T$3:T$2000,1)</f>
        <v>0</v>
      </c>
    </row>
    <row r="67" spans="1:26">
      <c r="A67">
        <f>Statistics!A5</f>
        <v>771</v>
      </c>
      <c r="B67">
        <f>Statistics!B5</f>
        <v>8</v>
      </c>
      <c r="C67">
        <f>D67+M67+V67</f>
        <v>71</v>
      </c>
      <c r="D67">
        <f>G67+J67+L67</f>
        <v>22</v>
      </c>
      <c r="E67">
        <f>IF(F67&gt;0,1,0)</f>
        <v>1</v>
      </c>
      <c r="F67">
        <f>SUMIF(Formulas!A$3:A$2000,'Max stats'!A4,Formulas!D$3:D$2000)</f>
        <v>5</v>
      </c>
      <c r="G67">
        <f>E67*2</f>
        <v>2</v>
      </c>
      <c r="H67">
        <f>_xlfn.MAXIFS(Formulas!E$3:E$2000,Formulas!A$3:A$2000,'Max stats'!A4)</f>
        <v>0</v>
      </c>
      <c r="I67">
        <f>_xlfn.MAXIFS(Formulas!G$3:G$2000,Formulas!A$3:A$2000,'Max stats'!A4)</f>
        <v>5</v>
      </c>
      <c r="J67" s="1">
        <f>_xlfn.MAXIFS(Formulas!L$3:L$2000,Formulas!A$3:A$2000,'Max stats'!A4)</f>
        <v>0</v>
      </c>
      <c r="K67" s="1">
        <f>I67+H67</f>
        <v>5</v>
      </c>
      <c r="L67">
        <f>_xlfn.MAXIFS(Formulas!M$3:M$2000,Formulas!A$3:A$2000,'Max stats'!A4)</f>
        <v>20</v>
      </c>
      <c r="M67">
        <f>IF(N67&gt;=Q67,N67,Q67)</f>
        <v>34</v>
      </c>
      <c r="N67">
        <f>_xlfn.MAXIFS(Formulas!P$3:P$2000,Formulas!A$3:A$2000,'Max stats'!A4)</f>
        <v>0</v>
      </c>
      <c r="O67" s="2">
        <f>_xlfn.MAXIFS(Formulas!V$3:V$2000,Formulas!T$3:T$2000,"&gt;0",Formulas!A$3:A$2000,'Max stats'!A4)</f>
        <v>0</v>
      </c>
      <c r="P67">
        <f>_xlfn.MAXIFS(Formulas!R$3:R$2000,Formulas!A$3:A$2000,'Max stats'!A4)</f>
        <v>17</v>
      </c>
      <c r="Q67">
        <f>P67*2</f>
        <v>34</v>
      </c>
      <c r="R67" s="2">
        <f>_xlfn.MAXIFS(Formulas!W$3:W$2000,Formulas!A$3:A$2000,'Max stats'!A4,Formulas!U$3:U$2000,"&gt;0")</f>
        <v>1</v>
      </c>
      <c r="S67">
        <f>_xlfn.MAXIFS('Defense processing realm (dpr)'!J$2:J$2000,'Defense processing realm (dpr)'!A$2:A$2000,A67)</f>
        <v>71.506</v>
      </c>
      <c r="T67">
        <f>_xlfn.MAXIFS('Defense processing realm (dpr)'!AC$2:AC$2000,'Defense processing realm (dpr)'!A$2:A$2000,A67)</f>
        <v>0</v>
      </c>
      <c r="U67">
        <f>_xlfn.MAXIFS(Formulas!AC$3:AC$2000,Formulas!A$3:A$2000,'Max stats'!A4)</f>
        <v>4</v>
      </c>
      <c r="V67">
        <f>_xlfn.MAXIFS(Formulas!AE$3:AE$2000,Formulas!A$3:A$2000,'Max stats'!A4)</f>
        <v>15</v>
      </c>
      <c r="W67">
        <f>_xlfn.MINIFS('Data Entry'!S$3:S$2000,'Data Entry'!A$3:A$2000,A67,'Data Entry'!T$3:T$2000,4)</f>
        <v>0</v>
      </c>
      <c r="X67">
        <f>_xlfn.MINIFS('Data Entry'!S$3:S$2000,'Data Entry'!A$3:A$2000,A67,'Data Entry'!T$3:T$2000,3)</f>
        <v>0</v>
      </c>
      <c r="Y67">
        <f>_xlfn.MINIFS('Data Entry'!S$3:S$2000,'Data Entry'!A$3:A$2000,A67,'Data Entry'!T$3:T$2000,2)</f>
        <v>0</v>
      </c>
      <c r="Z67">
        <f>_xlfn.MINIFS('Data Entry'!S$3:S$2000,'Data Entry'!A$3:A$2000,A67,'Data Entry'!T$3:T$2000,1)</f>
        <v>0</v>
      </c>
    </row>
    <row r="68" spans="1:26">
      <c r="A68">
        <f>Statistics!A64</f>
        <v>8735</v>
      </c>
      <c r="B68">
        <f>Statistics!B64</f>
        <v>8</v>
      </c>
      <c r="C68">
        <f>D68+M68+V68</f>
        <v>23</v>
      </c>
      <c r="D68">
        <f>G68+J68+L68</f>
        <v>4</v>
      </c>
      <c r="E68">
        <f>IF(F68&gt;0,1,0)</f>
        <v>1</v>
      </c>
      <c r="F68">
        <f>SUMIF(Formulas!A$3:A$2000,'Max stats'!A63,Formulas!D$3:D$2000)</f>
        <v>9</v>
      </c>
      <c r="G68">
        <f>E68*2</f>
        <v>2</v>
      </c>
      <c r="H68">
        <f>_xlfn.MAXIFS(Formulas!E$3:E$2000,Formulas!A$3:A$2000,'Max stats'!A63)</f>
        <v>1</v>
      </c>
      <c r="I68">
        <f>_xlfn.MAXIFS(Formulas!G$3:G$2000,Formulas!A$3:A$2000,'Max stats'!A63)</f>
        <v>0</v>
      </c>
      <c r="J68" s="1">
        <f>_xlfn.MAXIFS(Formulas!L$3:L$2000,Formulas!A$3:A$2000,'Max stats'!A63)</f>
        <v>2</v>
      </c>
      <c r="K68" s="1">
        <f>I68+H68</f>
        <v>1</v>
      </c>
      <c r="L68">
        <f>_xlfn.MAXIFS(Formulas!M$3:M$2000,Formulas!A$3:A$2000,'Max stats'!A63)</f>
        <v>0</v>
      </c>
      <c r="M68">
        <f>IF(N68&gt;=Q68,N68,Q68)</f>
        <v>4</v>
      </c>
      <c r="N68">
        <f>_xlfn.MAXIFS(Formulas!P$3:P$2000,Formulas!A$3:A$2000,'Max stats'!A63)</f>
        <v>4</v>
      </c>
      <c r="O68" s="2">
        <f>_xlfn.MAXIFS(Formulas!V$3:V$2000,Formulas!T$3:T$2000,"&gt;0",Formulas!A$3:A$2000,'Max stats'!A63)</f>
        <v>1</v>
      </c>
      <c r="P68">
        <f>_xlfn.MAXIFS(Formulas!R$3:R$2000,Formulas!A$3:A$2000,'Max stats'!A63)</f>
        <v>2</v>
      </c>
      <c r="Q68">
        <f>P68*2</f>
        <v>4</v>
      </c>
      <c r="R68" s="2">
        <f>_xlfn.MAXIFS(Formulas!W$3:W$2000,Formulas!A$3:A$2000,'Max stats'!A63,Formulas!U$3:U$2000,"&gt;0")</f>
        <v>0.666666666666667</v>
      </c>
      <c r="S68">
        <f>_xlfn.MAXIFS('Defense processing realm (dpr)'!J$2:J$2000,'Defense processing realm (dpr)'!A$2:A$2000,A68)</f>
        <v>110.307</v>
      </c>
      <c r="T68">
        <f>_xlfn.MAXIFS('Defense processing realm (dpr)'!AC$2:AC$2000,'Defense processing realm (dpr)'!A$2:A$2000,A68)</f>
        <v>16.6666666666667</v>
      </c>
      <c r="U68">
        <f>_xlfn.MAXIFS(Formulas!AC$3:AC$2000,Formulas!A$3:A$2000,'Max stats'!A63)</f>
        <v>4</v>
      </c>
      <c r="V68">
        <f>_xlfn.MAXIFS(Formulas!AE$3:AE$2000,Formulas!A$3:A$2000,'Max stats'!A63)</f>
        <v>15</v>
      </c>
      <c r="W68">
        <f>_xlfn.MINIFS('Data Entry'!S$3:S$2000,'Data Entry'!A$3:A$2000,A68,'Data Entry'!T$3:T$2000,4)</f>
        <v>0</v>
      </c>
      <c r="X68">
        <f>_xlfn.MINIFS('Data Entry'!S$3:S$2000,'Data Entry'!A$3:A$2000,A68,'Data Entry'!T$3:T$2000,3)</f>
        <v>0</v>
      </c>
      <c r="Y68">
        <f>_xlfn.MINIFS('Data Entry'!S$3:S$2000,'Data Entry'!A$3:A$2000,A68,'Data Entry'!T$3:T$2000,2)</f>
        <v>0</v>
      </c>
      <c r="Z68">
        <f>_xlfn.MINIFS('Data Entry'!S$3:S$2000,'Data Entry'!A$3:A$2000,A68,'Data Entry'!T$3:T$2000,1)</f>
        <v>0</v>
      </c>
    </row>
    <row r="69" spans="1:26">
      <c r="A69">
        <f>Statistics!A66</f>
        <v>8765</v>
      </c>
      <c r="B69">
        <f>Statistics!B66</f>
        <v>8</v>
      </c>
      <c r="C69">
        <f>D69+M69+V69</f>
        <v>8</v>
      </c>
      <c r="D69">
        <f>G69+J69+L69</f>
        <v>4</v>
      </c>
      <c r="E69">
        <f>IF(F69&gt;0,1,0)</f>
        <v>1</v>
      </c>
      <c r="F69">
        <f>SUMIF(Formulas!A$3:A$2000,'Max stats'!A65,Formulas!D$3:D$2000)</f>
        <v>9</v>
      </c>
      <c r="G69">
        <f>E69*2</f>
        <v>2</v>
      </c>
      <c r="H69">
        <f>_xlfn.MAXIFS(Formulas!E$3:E$2000,Formulas!A$3:A$2000,'Max stats'!A65)</f>
        <v>1</v>
      </c>
      <c r="I69">
        <f>_xlfn.MAXIFS(Formulas!G$3:G$2000,Formulas!A$3:A$2000,'Max stats'!A65)</f>
        <v>0</v>
      </c>
      <c r="J69" s="1">
        <f>_xlfn.MAXIFS(Formulas!L$3:L$2000,Formulas!A$3:A$2000,'Max stats'!A65)</f>
        <v>2</v>
      </c>
      <c r="K69" s="1">
        <f>I69+H69</f>
        <v>1</v>
      </c>
      <c r="L69">
        <f>_xlfn.MAXIFS(Formulas!M$3:M$2000,Formulas!A$3:A$2000,'Max stats'!A65)</f>
        <v>0</v>
      </c>
      <c r="M69">
        <f>IF(N69&gt;=Q69,N69,Q69)</f>
        <v>4</v>
      </c>
      <c r="N69">
        <f>_xlfn.MAXIFS(Formulas!P$3:P$2000,Formulas!A$3:A$2000,'Max stats'!A65)</f>
        <v>4</v>
      </c>
      <c r="O69" s="2">
        <f>_xlfn.MAXIFS(Formulas!V$3:V$2000,Formulas!T$3:T$2000,"&gt;0",Formulas!A$3:A$2000,'Max stats'!A65)</f>
        <v>0.571428571428571</v>
      </c>
      <c r="P69">
        <f>_xlfn.MAXIFS(Formulas!R$3:R$2000,Formulas!A$3:A$2000,'Max stats'!A65)</f>
        <v>0</v>
      </c>
      <c r="Q69">
        <f>P69*2</f>
        <v>0</v>
      </c>
      <c r="R69" s="2">
        <f>_xlfn.MAXIFS(Formulas!W$3:W$2000,Formulas!A$3:A$2000,'Max stats'!A65,Formulas!U$3:U$2000,"&gt;0")</f>
        <v>0</v>
      </c>
      <c r="S69">
        <f>_xlfn.MAXIFS('Defense processing realm (dpr)'!J$2:J$2000,'Defense processing realm (dpr)'!A$2:A$2000,A69)</f>
        <v>179.776</v>
      </c>
      <c r="T69">
        <f>_xlfn.MAXIFS('Defense processing realm (dpr)'!AC$2:AC$2000,'Defense processing realm (dpr)'!A$2:A$2000,A69)</f>
        <v>-12.9696573410632</v>
      </c>
      <c r="U69">
        <f>_xlfn.MAXIFS(Formulas!AC$3:AC$2000,Formulas!A$3:A$2000,'Max stats'!A65)</f>
        <v>0</v>
      </c>
      <c r="V69">
        <f>_xlfn.MAXIFS(Formulas!AE$3:AE$2000,Formulas!A$3:A$2000,'Max stats'!A65)</f>
        <v>0</v>
      </c>
      <c r="W69">
        <f>_xlfn.MINIFS('Data Entry'!S$3:S$2000,'Data Entry'!A$3:A$2000,A69,'Data Entry'!T$3:T$2000,4)</f>
        <v>0</v>
      </c>
      <c r="X69">
        <f>_xlfn.MINIFS('Data Entry'!S$3:S$2000,'Data Entry'!A$3:A$2000,A69,'Data Entry'!T$3:T$2000,3)</f>
        <v>0</v>
      </c>
      <c r="Y69">
        <f>_xlfn.MINIFS('Data Entry'!S$3:S$2000,'Data Entry'!A$3:A$2000,A69,'Data Entry'!T$3:T$2000,2)</f>
        <v>0</v>
      </c>
      <c r="Z69">
        <f>_xlfn.MINIFS('Data Entry'!S$3:S$2000,'Data Entry'!A$3:A$2000,A69,'Data Entry'!T$3:T$2000,1)</f>
        <v>0</v>
      </c>
    </row>
    <row r="70" spans="1:26">
      <c r="A70">
        <f>Statistics!A71</f>
        <v>0</v>
      </c>
      <c r="B70">
        <f>Statistics!B71</f>
        <v>1390</v>
      </c>
      <c r="C70">
        <f>D70+M70+V70</f>
        <v>0</v>
      </c>
      <c r="D70">
        <f>G70+J70+L70</f>
        <v>0</v>
      </c>
      <c r="E70">
        <f>IF(F70&gt;0,1,0)</f>
        <v>0</v>
      </c>
      <c r="F70">
        <f>SUMIF(Formulas!A$3:A$2000,'Max stats'!A70,Formulas!D$3:D$2000)</f>
        <v>0</v>
      </c>
      <c r="G70">
        <f>E70*2</f>
        <v>0</v>
      </c>
      <c r="H70">
        <f>_xlfn.MAXIFS(Formulas!E$3:E$2000,Formulas!A$3:A$2000,'Max stats'!A70)</f>
        <v>0</v>
      </c>
      <c r="I70">
        <f>_xlfn.MAXIFS(Formulas!G$3:G$2000,Formulas!A$3:A$2000,'Max stats'!A70)</f>
        <v>0</v>
      </c>
      <c r="J70" s="1">
        <f>_xlfn.MAXIFS(Formulas!L$3:L$2000,Formulas!A$3:A$2000,'Max stats'!A70)</f>
        <v>0</v>
      </c>
      <c r="K70" s="1">
        <f>I70+H70</f>
        <v>0</v>
      </c>
      <c r="L70">
        <f>_xlfn.MAXIFS(Formulas!M$3:M$2000,Formulas!A$3:A$2000,'Max stats'!A70)</f>
        <v>0</v>
      </c>
      <c r="M70">
        <f>IF(N70&gt;=Q70,N70,Q70)</f>
        <v>0</v>
      </c>
      <c r="N70">
        <f>_xlfn.MAXIFS(Formulas!P$3:P$2000,Formulas!A$3:A$2000,'Max stats'!A70)</f>
        <v>0</v>
      </c>
      <c r="O70" s="2">
        <f>_xlfn.MAXIFS(Formulas!V$3:V$2000,Formulas!T$3:T$2000,"&gt;0",Formulas!A$3:A$2000,'Max stats'!A70)</f>
        <v>0</v>
      </c>
      <c r="P70">
        <f>_xlfn.MAXIFS(Formulas!R$3:R$2000,Formulas!A$3:A$2000,'Max stats'!A70)</f>
        <v>0</v>
      </c>
      <c r="Q70">
        <f>P70*2</f>
        <v>0</v>
      </c>
      <c r="R70" s="2">
        <f>_xlfn.MAXIFS(Formulas!W$3:W$2000,Formulas!A$3:A$2000,'Max stats'!A70,Formulas!U$3:U$2000,"&gt;0")</f>
        <v>0</v>
      </c>
      <c r="S70">
        <f>_xlfn.MAXIFS('Defense processing realm (dpr)'!J$2:J$2000,'Defense processing realm (dpr)'!A$2:A$2000,A70)</f>
        <v>0</v>
      </c>
      <c r="T70">
        <f>_xlfn.MAXIFS('Defense processing realm (dpr)'!AC$2:AC$2000,'Defense processing realm (dpr)'!A$2:A$2000,A70)</f>
        <v>0</v>
      </c>
      <c r="U70">
        <f>_xlfn.MAXIFS(Formulas!AC$3:AC$2000,Formulas!A$3:A$2000,'Max stats'!A70)</f>
        <v>0</v>
      </c>
      <c r="V70">
        <f>_xlfn.MAXIFS(Formulas!AE$3:AE$2000,Formulas!A$3:A$2000,'Max stats'!A70)</f>
        <v>0</v>
      </c>
      <c r="W70">
        <f>_xlfn.MINIFS('Data Entry'!S$3:S$2000,'Data Entry'!A$3:A$2000,A70,'Data Entry'!T$3:T$2000,4)</f>
        <v>0</v>
      </c>
      <c r="X70">
        <f>_xlfn.MINIFS('Data Entry'!S$3:S$2000,'Data Entry'!A$3:A$2000,A70,'Data Entry'!T$3:T$2000,3)</f>
        <v>0</v>
      </c>
      <c r="Y70">
        <f>_xlfn.MINIFS('Data Entry'!S$3:S$2000,'Data Entry'!A$3:A$2000,A70,'Data Entry'!T$3:T$2000,2)</f>
        <v>0</v>
      </c>
      <c r="Z70">
        <f>_xlfn.MINIFS('Data Entry'!S$3:S$2000,'Data Entry'!A$3:A$2000,A70,'Data Entry'!T$3:T$2000,1)</f>
        <v>0</v>
      </c>
    </row>
    <row r="71" spans="1:26">
      <c r="A71">
        <f>Statistics!A72</f>
        <v>0</v>
      </c>
      <c r="B71">
        <f>Statistics!B72</f>
        <v>1390</v>
      </c>
      <c r="C71">
        <f>D71+M71+V71</f>
        <v>0</v>
      </c>
      <c r="D71">
        <f>G71+J71+L71</f>
        <v>0</v>
      </c>
      <c r="E71">
        <f>IF(F71&gt;0,1,0)</f>
        <v>0</v>
      </c>
      <c r="F71">
        <f>SUMIF(Formulas!A$3:A$2000,'Max stats'!A71,Formulas!D$3:D$2000)</f>
        <v>0</v>
      </c>
      <c r="G71">
        <f>E71*2</f>
        <v>0</v>
      </c>
      <c r="H71">
        <f>_xlfn.MAXIFS(Formulas!E$3:E$2000,Formulas!A$3:A$2000,'Max stats'!A71)</f>
        <v>0</v>
      </c>
      <c r="I71">
        <f>_xlfn.MAXIFS(Formulas!G$3:G$2000,Formulas!A$3:A$2000,'Max stats'!A71)</f>
        <v>0</v>
      </c>
      <c r="J71" s="1">
        <f>_xlfn.MAXIFS(Formulas!L$3:L$2000,Formulas!A$3:A$2000,'Max stats'!A71)</f>
        <v>0</v>
      </c>
      <c r="K71" s="1">
        <f>I71+H71</f>
        <v>0</v>
      </c>
      <c r="L71">
        <f>_xlfn.MAXIFS(Formulas!M$3:M$2000,Formulas!A$3:A$2000,'Max stats'!A71)</f>
        <v>0</v>
      </c>
      <c r="M71">
        <f>IF(N71&gt;=Q71,N71,Q71)</f>
        <v>0</v>
      </c>
      <c r="N71">
        <f>_xlfn.MAXIFS(Formulas!P$3:P$2000,Formulas!A$3:A$2000,'Max stats'!A71)</f>
        <v>0</v>
      </c>
      <c r="O71" s="2">
        <f>_xlfn.MAXIFS(Formulas!V$3:V$2000,Formulas!T$3:T$2000,"&gt;0",Formulas!A$3:A$2000,'Max stats'!A71)</f>
        <v>0</v>
      </c>
      <c r="P71">
        <f>_xlfn.MAXIFS(Formulas!R$3:R$2000,Formulas!A$3:A$2000,'Max stats'!A71)</f>
        <v>0</v>
      </c>
      <c r="Q71">
        <f>P71*2</f>
        <v>0</v>
      </c>
      <c r="R71" s="2">
        <f>_xlfn.MAXIFS(Formulas!W$3:W$2000,Formulas!A$3:A$2000,'Max stats'!A71,Formulas!U$3:U$2000,"&gt;0")</f>
        <v>0</v>
      </c>
      <c r="S71">
        <f>_xlfn.MAXIFS('Defense processing realm (dpr)'!J$2:J$2000,'Defense processing realm (dpr)'!A$2:A$2000,A71)</f>
        <v>0</v>
      </c>
      <c r="T71">
        <f>_xlfn.MAXIFS('Defense processing realm (dpr)'!AC$2:AC$2000,'Defense processing realm (dpr)'!A$2:A$2000,A71)</f>
        <v>0</v>
      </c>
      <c r="U71">
        <f>_xlfn.MAXIFS(Formulas!AC$3:AC$2000,Formulas!A$3:A$2000,'Max stats'!A71)</f>
        <v>0</v>
      </c>
      <c r="V71">
        <f>_xlfn.MAXIFS(Formulas!AE$3:AE$2000,Formulas!A$3:A$2000,'Max stats'!A71)</f>
        <v>0</v>
      </c>
      <c r="W71">
        <f>_xlfn.MINIFS('Data Entry'!S$3:S$2000,'Data Entry'!A$3:A$2000,A71,'Data Entry'!T$3:T$2000,4)</f>
        <v>0</v>
      </c>
      <c r="X71">
        <f>_xlfn.MINIFS('Data Entry'!S$3:S$2000,'Data Entry'!A$3:A$2000,A71,'Data Entry'!T$3:T$2000,3)</f>
        <v>0</v>
      </c>
      <c r="Y71">
        <f>_xlfn.MINIFS('Data Entry'!S$3:S$2000,'Data Entry'!A$3:A$2000,A71,'Data Entry'!T$3:T$2000,2)</f>
        <v>0</v>
      </c>
      <c r="Z71">
        <f>_xlfn.MINIFS('Data Entry'!S$3:S$2000,'Data Entry'!A$3:A$2000,A71,'Data Entry'!T$3:T$2000,1)</f>
        <v>0</v>
      </c>
    </row>
    <row r="72" spans="1:26">
      <c r="A72">
        <f>Statistics!A73</f>
        <v>0</v>
      </c>
      <c r="B72">
        <f>Statistics!B73</f>
        <v>1390</v>
      </c>
      <c r="C72">
        <f>D72+M72+V72</f>
        <v>0</v>
      </c>
      <c r="D72">
        <f>G72+J72+L72</f>
        <v>0</v>
      </c>
      <c r="E72">
        <f>IF(F72&gt;0,1,0)</f>
        <v>0</v>
      </c>
      <c r="F72">
        <f>SUMIF(Formulas!A$3:A$2000,'Max stats'!A72,Formulas!D$3:D$2000)</f>
        <v>0</v>
      </c>
      <c r="G72">
        <f>E72*2</f>
        <v>0</v>
      </c>
      <c r="H72">
        <f>_xlfn.MAXIFS(Formulas!E$3:E$2000,Formulas!A$3:A$2000,'Max stats'!A72)</f>
        <v>0</v>
      </c>
      <c r="I72">
        <f>_xlfn.MAXIFS(Formulas!G$3:G$2000,Formulas!A$3:A$2000,'Max stats'!A72)</f>
        <v>0</v>
      </c>
      <c r="J72" s="1">
        <f>_xlfn.MAXIFS(Formulas!L$3:L$2000,Formulas!A$3:A$2000,'Max stats'!A72)</f>
        <v>0</v>
      </c>
      <c r="K72" s="1">
        <f>I72+H72</f>
        <v>0</v>
      </c>
      <c r="L72">
        <f>_xlfn.MAXIFS(Formulas!M$3:M$2000,Formulas!A$3:A$2000,'Max stats'!A72)</f>
        <v>0</v>
      </c>
      <c r="M72">
        <f>IF(N72&gt;=Q72,N72,Q72)</f>
        <v>0</v>
      </c>
      <c r="N72">
        <f>_xlfn.MAXIFS(Formulas!P$3:P$2000,Formulas!A$3:A$2000,'Max stats'!A72)</f>
        <v>0</v>
      </c>
      <c r="O72" s="2">
        <f>_xlfn.MAXIFS(Formulas!V$3:V$2000,Formulas!T$3:T$2000,"&gt;0",Formulas!A$3:A$2000,'Max stats'!A72)</f>
        <v>0</v>
      </c>
      <c r="P72">
        <f>_xlfn.MAXIFS(Formulas!R$3:R$2000,Formulas!A$3:A$2000,'Max stats'!A72)</f>
        <v>0</v>
      </c>
      <c r="Q72">
        <f>P72*2</f>
        <v>0</v>
      </c>
      <c r="R72" s="2">
        <f>_xlfn.MAXIFS(Formulas!W$3:W$2000,Formulas!A$3:A$2000,'Max stats'!A72,Formulas!U$3:U$2000,"&gt;0")</f>
        <v>0</v>
      </c>
      <c r="S72">
        <f>_xlfn.MAXIFS('Defense processing realm (dpr)'!J$2:J$2000,'Defense processing realm (dpr)'!A$2:A$2000,A72)</f>
        <v>0</v>
      </c>
      <c r="T72">
        <f>_xlfn.MAXIFS('Defense processing realm (dpr)'!AC$2:AC$2000,'Defense processing realm (dpr)'!A$2:A$2000,A72)</f>
        <v>0</v>
      </c>
      <c r="U72">
        <f>_xlfn.MAXIFS(Formulas!AC$3:AC$2000,Formulas!A$3:A$2000,'Max stats'!A72)</f>
        <v>0</v>
      </c>
      <c r="V72">
        <f>_xlfn.MAXIFS(Formulas!AE$3:AE$2000,Formulas!A$3:A$2000,'Max stats'!A72)</f>
        <v>0</v>
      </c>
      <c r="W72">
        <f>_xlfn.MINIFS('Data Entry'!S$3:S$2000,'Data Entry'!A$3:A$2000,A72,'Data Entry'!T$3:T$2000,4)</f>
        <v>0</v>
      </c>
      <c r="X72">
        <f>_xlfn.MINIFS('Data Entry'!S$3:S$2000,'Data Entry'!A$3:A$2000,A72,'Data Entry'!T$3:T$2000,3)</f>
        <v>0</v>
      </c>
      <c r="Y72">
        <f>_xlfn.MINIFS('Data Entry'!S$3:S$2000,'Data Entry'!A$3:A$2000,A72,'Data Entry'!T$3:T$2000,2)</f>
        <v>0</v>
      </c>
      <c r="Z72">
        <f>_xlfn.MINIFS('Data Entry'!S$3:S$2000,'Data Entry'!A$3:A$2000,A72,'Data Entry'!T$3:T$2000,1)</f>
        <v>0</v>
      </c>
    </row>
    <row r="73" spans="1:26">
      <c r="A73">
        <f>Statistics!A74</f>
        <v>0</v>
      </c>
      <c r="B73">
        <f>Statistics!B74</f>
        <v>1390</v>
      </c>
      <c r="C73">
        <f>D73+M73+V73</f>
        <v>0</v>
      </c>
      <c r="D73">
        <f>G73+J73+L73</f>
        <v>0</v>
      </c>
      <c r="E73">
        <f>IF(F73&gt;0,1,0)</f>
        <v>0</v>
      </c>
      <c r="F73">
        <f>SUMIF(Formulas!A$3:A$2000,'Max stats'!A73,Formulas!D$3:D$2000)</f>
        <v>0</v>
      </c>
      <c r="G73">
        <f>E73*2</f>
        <v>0</v>
      </c>
      <c r="H73">
        <f>_xlfn.MAXIFS(Formulas!E$3:E$2000,Formulas!A$3:A$2000,'Max stats'!A73)</f>
        <v>0</v>
      </c>
      <c r="I73">
        <f>_xlfn.MAXIFS(Formulas!G$3:G$2000,Formulas!A$3:A$2000,'Max stats'!A73)</f>
        <v>0</v>
      </c>
      <c r="J73" s="1">
        <f>_xlfn.MAXIFS(Formulas!L$3:L$2000,Formulas!A$3:A$2000,'Max stats'!A73)</f>
        <v>0</v>
      </c>
      <c r="K73" s="1">
        <f>I73+H73</f>
        <v>0</v>
      </c>
      <c r="L73">
        <f>_xlfn.MAXIFS(Formulas!M$3:M$2000,Formulas!A$3:A$2000,'Max stats'!A73)</f>
        <v>0</v>
      </c>
      <c r="M73">
        <f>IF(N73&gt;=Q73,N73,Q73)</f>
        <v>0</v>
      </c>
      <c r="N73">
        <f>_xlfn.MAXIFS(Formulas!P$3:P$2000,Formulas!A$3:A$2000,'Max stats'!A73)</f>
        <v>0</v>
      </c>
      <c r="O73" s="2">
        <f>_xlfn.MAXIFS(Formulas!V$3:V$2000,Formulas!T$3:T$2000,"&gt;0",Formulas!A$3:A$2000,'Max stats'!A73)</f>
        <v>0</v>
      </c>
      <c r="P73">
        <f>_xlfn.MAXIFS(Formulas!R$3:R$2000,Formulas!A$3:A$2000,'Max stats'!A73)</f>
        <v>0</v>
      </c>
      <c r="Q73">
        <f>P73*2</f>
        <v>0</v>
      </c>
      <c r="R73" s="2">
        <f>_xlfn.MAXIFS(Formulas!W$3:W$2000,Formulas!A$3:A$2000,'Max stats'!A73,Formulas!U$3:U$2000,"&gt;0")</f>
        <v>0</v>
      </c>
      <c r="S73">
        <f>_xlfn.MAXIFS('Defense processing realm (dpr)'!J$2:J$2000,'Defense processing realm (dpr)'!A$2:A$2000,A73)</f>
        <v>0</v>
      </c>
      <c r="T73">
        <f>_xlfn.MAXIFS('Defense processing realm (dpr)'!AC$2:AC$2000,'Defense processing realm (dpr)'!A$2:A$2000,A73)</f>
        <v>0</v>
      </c>
      <c r="U73">
        <f>_xlfn.MAXIFS(Formulas!AC$3:AC$2000,Formulas!A$3:A$2000,'Max stats'!A73)</f>
        <v>0</v>
      </c>
      <c r="V73">
        <f>_xlfn.MAXIFS(Formulas!AE$3:AE$2000,Formulas!A$3:A$2000,'Max stats'!A73)</f>
        <v>0</v>
      </c>
      <c r="W73">
        <f>_xlfn.MINIFS('Data Entry'!S$3:S$2000,'Data Entry'!A$3:A$2000,A73,'Data Entry'!T$3:T$2000,4)</f>
        <v>0</v>
      </c>
      <c r="X73">
        <f>_xlfn.MINIFS('Data Entry'!S$3:S$2000,'Data Entry'!A$3:A$2000,A73,'Data Entry'!T$3:T$2000,3)</f>
        <v>0</v>
      </c>
      <c r="Y73">
        <f>_xlfn.MINIFS('Data Entry'!S$3:S$2000,'Data Entry'!A$3:A$2000,A73,'Data Entry'!T$3:T$2000,2)</f>
        <v>0</v>
      </c>
      <c r="Z73">
        <f>_xlfn.MINIFS('Data Entry'!S$3:S$2000,'Data Entry'!A$3:A$2000,A73,'Data Entry'!T$3:T$2000,1)</f>
        <v>0</v>
      </c>
    </row>
    <row r="74" spans="1:26">
      <c r="A74">
        <f>Statistics!A75</f>
        <v>0</v>
      </c>
      <c r="B74">
        <f>Statistics!B75</f>
        <v>1390</v>
      </c>
      <c r="C74">
        <f>D74+M74+V74</f>
        <v>0</v>
      </c>
      <c r="D74">
        <f>G74+J74+L74</f>
        <v>0</v>
      </c>
      <c r="E74">
        <f>IF(F74&gt;0,1,0)</f>
        <v>0</v>
      </c>
      <c r="F74">
        <f>SUMIF(Formulas!A$3:A$2000,'Max stats'!A74,Formulas!D$3:D$2000)</f>
        <v>0</v>
      </c>
      <c r="G74">
        <f>E74*2</f>
        <v>0</v>
      </c>
      <c r="H74">
        <f>_xlfn.MAXIFS(Formulas!E$3:E$2000,Formulas!A$3:A$2000,'Max stats'!A74)</f>
        <v>0</v>
      </c>
      <c r="I74">
        <f>_xlfn.MAXIFS(Formulas!G$3:G$2000,Formulas!A$3:A$2000,'Max stats'!A74)</f>
        <v>0</v>
      </c>
      <c r="J74" s="1">
        <f>_xlfn.MAXIFS(Formulas!L$3:L$2000,Formulas!A$3:A$2000,'Max stats'!A74)</f>
        <v>0</v>
      </c>
      <c r="K74" s="1">
        <f>I74+H74</f>
        <v>0</v>
      </c>
      <c r="L74">
        <f>_xlfn.MAXIFS(Formulas!M$3:M$2000,Formulas!A$3:A$2000,'Max stats'!A74)</f>
        <v>0</v>
      </c>
      <c r="M74">
        <f>IF(N74&gt;=Q74,N74,Q74)</f>
        <v>0</v>
      </c>
      <c r="N74">
        <f>_xlfn.MAXIFS(Formulas!P$3:P$2000,Formulas!A$3:A$2000,'Max stats'!A74)</f>
        <v>0</v>
      </c>
      <c r="O74" s="2">
        <f>_xlfn.MAXIFS(Formulas!V$3:V$2000,Formulas!T$3:T$2000,"&gt;0",Formulas!A$3:A$2000,'Max stats'!A74)</f>
        <v>0</v>
      </c>
      <c r="P74">
        <f>_xlfn.MAXIFS(Formulas!R$3:R$2000,Formulas!A$3:A$2000,'Max stats'!A74)</f>
        <v>0</v>
      </c>
      <c r="Q74">
        <f>P74*2</f>
        <v>0</v>
      </c>
      <c r="R74" s="2">
        <f>_xlfn.MAXIFS(Formulas!W$3:W$2000,Formulas!A$3:A$2000,'Max stats'!A74,Formulas!U$3:U$2000,"&gt;0")</f>
        <v>0</v>
      </c>
      <c r="S74">
        <f>_xlfn.MAXIFS('Defense processing realm (dpr)'!J$2:J$2000,'Defense processing realm (dpr)'!A$2:A$2000,A74)</f>
        <v>0</v>
      </c>
      <c r="T74">
        <f>_xlfn.MAXIFS('Defense processing realm (dpr)'!AC$2:AC$2000,'Defense processing realm (dpr)'!A$2:A$2000,A74)</f>
        <v>0</v>
      </c>
      <c r="U74">
        <f>_xlfn.MAXIFS(Formulas!AC$3:AC$2000,Formulas!A$3:A$2000,'Max stats'!A74)</f>
        <v>0</v>
      </c>
      <c r="V74">
        <f>_xlfn.MAXIFS(Formulas!AE$3:AE$2000,Formulas!A$3:A$2000,'Max stats'!A74)</f>
        <v>0</v>
      </c>
      <c r="W74">
        <f>_xlfn.MINIFS('Data Entry'!S$3:S$2000,'Data Entry'!A$3:A$2000,A74,'Data Entry'!T$3:T$2000,4)</f>
        <v>0</v>
      </c>
      <c r="X74">
        <f>_xlfn.MINIFS('Data Entry'!S$3:S$2000,'Data Entry'!A$3:A$2000,A74,'Data Entry'!T$3:T$2000,3)</f>
        <v>0</v>
      </c>
      <c r="Y74">
        <f>_xlfn.MINIFS('Data Entry'!S$3:S$2000,'Data Entry'!A$3:A$2000,A74,'Data Entry'!T$3:T$2000,2)</f>
        <v>0</v>
      </c>
      <c r="Z74">
        <f>_xlfn.MINIFS('Data Entry'!S$3:S$2000,'Data Entry'!A$3:A$2000,A74,'Data Entry'!T$3:T$2000,1)</f>
        <v>0</v>
      </c>
    </row>
    <row r="75" spans="1:26">
      <c r="A75">
        <f>Statistics!A76</f>
        <v>0</v>
      </c>
      <c r="B75">
        <f>Statistics!B76</f>
        <v>1390</v>
      </c>
      <c r="C75">
        <f>D75+M75+V75</f>
        <v>0</v>
      </c>
      <c r="D75">
        <f>G75+J75+L75</f>
        <v>0</v>
      </c>
      <c r="E75">
        <f>IF(F75&gt;0,1,0)</f>
        <v>0</v>
      </c>
      <c r="F75">
        <f>SUMIF(Formulas!A$3:A$2000,'Max stats'!A75,Formulas!D$3:D$2000)</f>
        <v>0</v>
      </c>
      <c r="G75">
        <f>E75*2</f>
        <v>0</v>
      </c>
      <c r="H75">
        <f>_xlfn.MAXIFS(Formulas!E$3:E$2000,Formulas!A$3:A$2000,'Max stats'!A75)</f>
        <v>0</v>
      </c>
      <c r="I75">
        <f>_xlfn.MAXIFS(Formulas!G$3:G$2000,Formulas!A$3:A$2000,'Max stats'!A75)</f>
        <v>0</v>
      </c>
      <c r="J75" s="1">
        <f>_xlfn.MAXIFS(Formulas!L$3:L$2000,Formulas!A$3:A$2000,'Max stats'!A75)</f>
        <v>0</v>
      </c>
      <c r="K75" s="1">
        <f>I75+H75</f>
        <v>0</v>
      </c>
      <c r="L75">
        <f>_xlfn.MAXIFS(Formulas!M$3:M$2000,Formulas!A$3:A$2000,'Max stats'!A75)</f>
        <v>0</v>
      </c>
      <c r="M75">
        <f>IF(N75&gt;=Q75,N75,Q75)</f>
        <v>0</v>
      </c>
      <c r="N75">
        <f>_xlfn.MAXIFS(Formulas!P$3:P$2000,Formulas!A$3:A$2000,'Max stats'!A75)</f>
        <v>0</v>
      </c>
      <c r="O75" s="2">
        <f>_xlfn.MAXIFS(Formulas!V$3:V$2000,Formulas!T$3:T$2000,"&gt;0",Formulas!A$3:A$2000,'Max stats'!A75)</f>
        <v>0</v>
      </c>
      <c r="P75">
        <f>_xlfn.MAXIFS(Formulas!R$3:R$2000,Formulas!A$3:A$2000,'Max stats'!A75)</f>
        <v>0</v>
      </c>
      <c r="Q75">
        <f>P75*2</f>
        <v>0</v>
      </c>
      <c r="R75" s="2">
        <f>_xlfn.MAXIFS(Formulas!W$3:W$2000,Formulas!A$3:A$2000,'Max stats'!A75,Formulas!U$3:U$2000,"&gt;0")</f>
        <v>0</v>
      </c>
      <c r="S75">
        <f>_xlfn.MAXIFS('Defense processing realm (dpr)'!J$2:J$2000,'Defense processing realm (dpr)'!A$2:A$2000,A75)</f>
        <v>0</v>
      </c>
      <c r="T75">
        <f>_xlfn.MAXIFS('Defense processing realm (dpr)'!AC$2:AC$2000,'Defense processing realm (dpr)'!A$2:A$2000,A75)</f>
        <v>0</v>
      </c>
      <c r="U75">
        <f>_xlfn.MAXIFS(Formulas!AC$3:AC$2000,Formulas!A$3:A$2000,'Max stats'!A75)</f>
        <v>0</v>
      </c>
      <c r="V75">
        <f>_xlfn.MAXIFS(Formulas!AE$3:AE$2000,Formulas!A$3:A$2000,'Max stats'!A75)</f>
        <v>0</v>
      </c>
      <c r="W75">
        <f>_xlfn.MINIFS('Data Entry'!S$3:S$2000,'Data Entry'!A$3:A$2000,A75,'Data Entry'!T$3:T$2000,4)</f>
        <v>0</v>
      </c>
      <c r="X75">
        <f>_xlfn.MINIFS('Data Entry'!S$3:S$2000,'Data Entry'!A$3:A$2000,A75,'Data Entry'!T$3:T$2000,3)</f>
        <v>0</v>
      </c>
      <c r="Y75">
        <f>_xlfn.MINIFS('Data Entry'!S$3:S$2000,'Data Entry'!A$3:A$2000,A75,'Data Entry'!T$3:T$2000,2)</f>
        <v>0</v>
      </c>
      <c r="Z75">
        <f>_xlfn.MINIFS('Data Entry'!S$3:S$2000,'Data Entry'!A$3:A$2000,A75,'Data Entry'!T$3:T$2000,1)</f>
        <v>0</v>
      </c>
    </row>
    <row r="76" spans="1:26">
      <c r="A76">
        <f>Statistics!A77</f>
        <v>0</v>
      </c>
      <c r="B76">
        <f>Statistics!B77</f>
        <v>1390</v>
      </c>
      <c r="C76">
        <f>D76+M76+V76</f>
        <v>0</v>
      </c>
      <c r="D76">
        <f>G76+J76+L76</f>
        <v>0</v>
      </c>
      <c r="E76">
        <f>IF(F76&gt;0,1,0)</f>
        <v>0</v>
      </c>
      <c r="F76">
        <f>SUMIF(Formulas!A$3:A$2000,'Max stats'!A76,Formulas!D$3:D$2000)</f>
        <v>0</v>
      </c>
      <c r="G76">
        <f>E76*2</f>
        <v>0</v>
      </c>
      <c r="H76">
        <f>_xlfn.MAXIFS(Formulas!E$3:E$2000,Formulas!A$3:A$2000,'Max stats'!A76)</f>
        <v>0</v>
      </c>
      <c r="I76">
        <f>_xlfn.MAXIFS(Formulas!G$3:G$2000,Formulas!A$3:A$2000,'Max stats'!A76)</f>
        <v>0</v>
      </c>
      <c r="J76" s="1">
        <f>_xlfn.MAXIFS(Formulas!L$3:L$2000,Formulas!A$3:A$2000,'Max stats'!A76)</f>
        <v>0</v>
      </c>
      <c r="K76" s="1">
        <f>I76+H76</f>
        <v>0</v>
      </c>
      <c r="L76">
        <f>_xlfn.MAXIFS(Formulas!M$3:M$2000,Formulas!A$3:A$2000,'Max stats'!A76)</f>
        <v>0</v>
      </c>
      <c r="M76">
        <f>IF(N76&gt;=Q76,N76,Q76)</f>
        <v>0</v>
      </c>
      <c r="N76">
        <f>_xlfn.MAXIFS(Formulas!P$3:P$2000,Formulas!A$3:A$2000,'Max stats'!A76)</f>
        <v>0</v>
      </c>
      <c r="O76" s="2">
        <f>_xlfn.MAXIFS(Formulas!V$3:V$2000,Formulas!T$3:T$2000,"&gt;0",Formulas!A$3:A$2000,'Max stats'!A76)</f>
        <v>0</v>
      </c>
      <c r="P76">
        <f>_xlfn.MAXIFS(Formulas!R$3:R$2000,Formulas!A$3:A$2000,'Max stats'!A76)</f>
        <v>0</v>
      </c>
      <c r="Q76">
        <f>P76*2</f>
        <v>0</v>
      </c>
      <c r="R76" s="2">
        <f>_xlfn.MAXIFS(Formulas!W$3:W$2000,Formulas!A$3:A$2000,'Max stats'!A76,Formulas!U$3:U$2000,"&gt;0")</f>
        <v>0</v>
      </c>
      <c r="S76">
        <f>_xlfn.MAXIFS('Defense processing realm (dpr)'!J$2:J$2000,'Defense processing realm (dpr)'!A$2:A$2000,A76)</f>
        <v>0</v>
      </c>
      <c r="T76">
        <f>_xlfn.MAXIFS('Defense processing realm (dpr)'!AC$2:AC$2000,'Defense processing realm (dpr)'!A$2:A$2000,A76)</f>
        <v>0</v>
      </c>
      <c r="U76">
        <f>_xlfn.MAXIFS(Formulas!AC$3:AC$2000,Formulas!A$3:A$2000,'Max stats'!A76)</f>
        <v>0</v>
      </c>
      <c r="V76">
        <f>_xlfn.MAXIFS(Formulas!AE$3:AE$2000,Formulas!A$3:A$2000,'Max stats'!A76)</f>
        <v>0</v>
      </c>
      <c r="W76">
        <f>_xlfn.MINIFS('Data Entry'!S$3:S$2000,'Data Entry'!A$3:A$2000,A76,'Data Entry'!T$3:T$2000,4)</f>
        <v>0</v>
      </c>
      <c r="X76">
        <f>_xlfn.MINIFS('Data Entry'!S$3:S$2000,'Data Entry'!A$3:A$2000,A76,'Data Entry'!T$3:T$2000,3)</f>
        <v>0</v>
      </c>
      <c r="Y76">
        <f>_xlfn.MINIFS('Data Entry'!S$3:S$2000,'Data Entry'!A$3:A$2000,A76,'Data Entry'!T$3:T$2000,2)</f>
        <v>0</v>
      </c>
      <c r="Z76">
        <f>_xlfn.MINIFS('Data Entry'!S$3:S$2000,'Data Entry'!A$3:A$2000,A76,'Data Entry'!T$3:T$2000,1)</f>
        <v>0</v>
      </c>
    </row>
    <row r="77" spans="1:26">
      <c r="A77">
        <f>Statistics!A78</f>
        <v>0</v>
      </c>
      <c r="B77">
        <f>Statistics!B78</f>
        <v>1390</v>
      </c>
      <c r="C77">
        <f>D77+M77+V77</f>
        <v>0</v>
      </c>
      <c r="D77">
        <f>G77+J77+L77</f>
        <v>0</v>
      </c>
      <c r="E77">
        <f>IF(F77&gt;0,1,0)</f>
        <v>0</v>
      </c>
      <c r="F77">
        <f>SUMIF(Formulas!A$3:A$2000,'Max stats'!A77,Formulas!D$3:D$2000)</f>
        <v>0</v>
      </c>
      <c r="G77">
        <f>E77*2</f>
        <v>0</v>
      </c>
      <c r="H77">
        <f>_xlfn.MAXIFS(Formulas!E$3:E$2000,Formulas!A$3:A$2000,'Max stats'!A77)</f>
        <v>0</v>
      </c>
      <c r="I77">
        <f>_xlfn.MAXIFS(Formulas!G$3:G$2000,Formulas!A$3:A$2000,'Max stats'!A77)</f>
        <v>0</v>
      </c>
      <c r="J77" s="1">
        <f>_xlfn.MAXIFS(Formulas!L$3:L$2000,Formulas!A$3:A$2000,'Max stats'!A77)</f>
        <v>0</v>
      </c>
      <c r="K77" s="1">
        <f>I77+H77</f>
        <v>0</v>
      </c>
      <c r="L77">
        <f>_xlfn.MAXIFS(Formulas!M$3:M$2000,Formulas!A$3:A$2000,'Max stats'!A77)</f>
        <v>0</v>
      </c>
      <c r="M77">
        <f>IF(N77&gt;=Q77,N77,Q77)</f>
        <v>0</v>
      </c>
      <c r="N77">
        <f>_xlfn.MAXIFS(Formulas!P$3:P$2000,Formulas!A$3:A$2000,'Max stats'!A77)</f>
        <v>0</v>
      </c>
      <c r="O77" s="2">
        <f>_xlfn.MAXIFS(Formulas!V$3:V$2000,Formulas!T$3:T$2000,"&gt;0",Formulas!A$3:A$2000,'Max stats'!A77)</f>
        <v>0</v>
      </c>
      <c r="P77">
        <f>_xlfn.MAXIFS(Formulas!R$3:R$2000,Formulas!A$3:A$2000,'Max stats'!A77)</f>
        <v>0</v>
      </c>
      <c r="Q77">
        <f>P77*2</f>
        <v>0</v>
      </c>
      <c r="R77" s="2">
        <f>_xlfn.MAXIFS(Formulas!W$3:W$2000,Formulas!A$3:A$2000,'Max stats'!A77,Formulas!U$3:U$2000,"&gt;0")</f>
        <v>0</v>
      </c>
      <c r="S77">
        <f>_xlfn.MAXIFS('Defense processing realm (dpr)'!J$2:J$2000,'Defense processing realm (dpr)'!A$2:A$2000,A77)</f>
        <v>0</v>
      </c>
      <c r="T77">
        <f>_xlfn.MAXIFS('Defense processing realm (dpr)'!AC$2:AC$2000,'Defense processing realm (dpr)'!A$2:A$2000,A77)</f>
        <v>0</v>
      </c>
      <c r="U77">
        <f>_xlfn.MAXIFS(Formulas!AC$3:AC$2000,Formulas!A$3:A$2000,'Max stats'!A77)</f>
        <v>0</v>
      </c>
      <c r="V77">
        <f>_xlfn.MAXIFS(Formulas!AE$3:AE$2000,Formulas!A$3:A$2000,'Max stats'!A77)</f>
        <v>0</v>
      </c>
      <c r="W77">
        <f>_xlfn.MINIFS('Data Entry'!S$3:S$2000,'Data Entry'!A$3:A$2000,A77,'Data Entry'!T$3:T$2000,4)</f>
        <v>0</v>
      </c>
      <c r="X77">
        <f>_xlfn.MINIFS('Data Entry'!S$3:S$2000,'Data Entry'!A$3:A$2000,A77,'Data Entry'!T$3:T$2000,3)</f>
        <v>0</v>
      </c>
      <c r="Y77">
        <f>_xlfn.MINIFS('Data Entry'!S$3:S$2000,'Data Entry'!A$3:A$2000,A77,'Data Entry'!T$3:T$2000,2)</f>
        <v>0</v>
      </c>
      <c r="Z77">
        <f>_xlfn.MINIFS('Data Entry'!S$3:S$2000,'Data Entry'!A$3:A$2000,A77,'Data Entry'!T$3:T$2000,1)</f>
        <v>0</v>
      </c>
    </row>
    <row r="78" spans="1:26">
      <c r="A78">
        <f>Statistics!A79</f>
        <v>0</v>
      </c>
      <c r="B78">
        <f>Statistics!B79</f>
        <v>1390</v>
      </c>
      <c r="C78">
        <f>D78+M78+V78</f>
        <v>0</v>
      </c>
      <c r="D78">
        <f>G78+J78+L78</f>
        <v>0</v>
      </c>
      <c r="E78">
        <f>IF(F78&gt;0,1,0)</f>
        <v>0</v>
      </c>
      <c r="F78">
        <f>SUMIF(Formulas!A$3:A$2000,'Max stats'!A78,Formulas!D$3:D$2000)</f>
        <v>0</v>
      </c>
      <c r="G78">
        <f>E78*2</f>
        <v>0</v>
      </c>
      <c r="H78">
        <f>_xlfn.MAXIFS(Formulas!E$3:E$2000,Formulas!A$3:A$2000,'Max stats'!A78)</f>
        <v>0</v>
      </c>
      <c r="I78">
        <f>_xlfn.MAXIFS(Formulas!G$3:G$2000,Formulas!A$3:A$2000,'Max stats'!A78)</f>
        <v>0</v>
      </c>
      <c r="J78" s="1">
        <f>_xlfn.MAXIFS(Formulas!L$3:L$2000,Formulas!A$3:A$2000,'Max stats'!A78)</f>
        <v>0</v>
      </c>
      <c r="K78" s="1">
        <f>I78+H78</f>
        <v>0</v>
      </c>
      <c r="L78">
        <f>_xlfn.MAXIFS(Formulas!M$3:M$2000,Formulas!A$3:A$2000,'Max stats'!A78)</f>
        <v>0</v>
      </c>
      <c r="M78">
        <f>IF(N78&gt;=Q78,N78,Q78)</f>
        <v>0</v>
      </c>
      <c r="N78">
        <f>_xlfn.MAXIFS(Formulas!P$3:P$2000,Formulas!A$3:A$2000,'Max stats'!A78)</f>
        <v>0</v>
      </c>
      <c r="O78" s="2">
        <f>_xlfn.MAXIFS(Formulas!V$3:V$2000,Formulas!T$3:T$2000,"&gt;0",Formulas!A$3:A$2000,'Max stats'!A78)</f>
        <v>0</v>
      </c>
      <c r="P78">
        <f>_xlfn.MAXIFS(Formulas!R$3:R$2000,Formulas!A$3:A$2000,'Max stats'!A78)</f>
        <v>0</v>
      </c>
      <c r="Q78">
        <f>P78*2</f>
        <v>0</v>
      </c>
      <c r="R78" s="2">
        <f>_xlfn.MAXIFS(Formulas!W$3:W$2000,Formulas!A$3:A$2000,'Max stats'!A78,Formulas!U$3:U$2000,"&gt;0")</f>
        <v>0</v>
      </c>
      <c r="S78">
        <f>_xlfn.MAXIFS('Defense processing realm (dpr)'!J$2:J$2000,'Defense processing realm (dpr)'!A$2:A$2000,A78)</f>
        <v>0</v>
      </c>
      <c r="T78">
        <f>_xlfn.MAXIFS('Defense processing realm (dpr)'!AC$2:AC$2000,'Defense processing realm (dpr)'!A$2:A$2000,A78)</f>
        <v>0</v>
      </c>
      <c r="U78">
        <f>_xlfn.MAXIFS(Formulas!AC$3:AC$2000,Formulas!A$3:A$2000,'Max stats'!A78)</f>
        <v>0</v>
      </c>
      <c r="V78">
        <f>_xlfn.MAXIFS(Formulas!AE$3:AE$2000,Formulas!A$3:A$2000,'Max stats'!A78)</f>
        <v>0</v>
      </c>
      <c r="W78">
        <f>_xlfn.MINIFS('Data Entry'!S$3:S$2000,'Data Entry'!A$3:A$2000,A78,'Data Entry'!T$3:T$2000,4)</f>
        <v>0</v>
      </c>
      <c r="X78">
        <f>_xlfn.MINIFS('Data Entry'!S$3:S$2000,'Data Entry'!A$3:A$2000,A78,'Data Entry'!T$3:T$2000,3)</f>
        <v>0</v>
      </c>
      <c r="Y78">
        <f>_xlfn.MINIFS('Data Entry'!S$3:S$2000,'Data Entry'!A$3:A$2000,A78,'Data Entry'!T$3:T$2000,2)</f>
        <v>0</v>
      </c>
      <c r="Z78">
        <f>_xlfn.MINIFS('Data Entry'!S$3:S$2000,'Data Entry'!A$3:A$2000,A78,'Data Entry'!T$3:T$2000,1)</f>
        <v>0</v>
      </c>
    </row>
    <row r="79" spans="1:26">
      <c r="A79">
        <f>Statistics!A80</f>
        <v>0</v>
      </c>
      <c r="B79">
        <f>Statistics!B80</f>
        <v>1390</v>
      </c>
      <c r="C79">
        <f>D79+M79+V79</f>
        <v>0</v>
      </c>
      <c r="D79">
        <f>G79+J79+L79</f>
        <v>0</v>
      </c>
      <c r="E79">
        <f>IF(F79&gt;0,1,0)</f>
        <v>0</v>
      </c>
      <c r="F79">
        <f>SUMIF(Formulas!A$3:A$2000,'Max stats'!A79,Formulas!D$3:D$2000)</f>
        <v>0</v>
      </c>
      <c r="G79">
        <f>E79*2</f>
        <v>0</v>
      </c>
      <c r="H79">
        <f>_xlfn.MAXIFS(Formulas!E$3:E$2000,Formulas!A$3:A$2000,'Max stats'!A79)</f>
        <v>0</v>
      </c>
      <c r="I79">
        <f>_xlfn.MAXIFS(Formulas!G$3:G$2000,Formulas!A$3:A$2000,'Max stats'!A79)</f>
        <v>0</v>
      </c>
      <c r="J79" s="1">
        <f>_xlfn.MAXIFS(Formulas!L$3:L$2000,Formulas!A$3:A$2000,'Max stats'!A79)</f>
        <v>0</v>
      </c>
      <c r="K79" s="1">
        <f>I79+H79</f>
        <v>0</v>
      </c>
      <c r="L79">
        <f>_xlfn.MAXIFS(Formulas!M$3:M$2000,Formulas!A$3:A$2000,'Max stats'!A79)</f>
        <v>0</v>
      </c>
      <c r="M79">
        <f>IF(N79&gt;=Q79,N79,Q79)</f>
        <v>0</v>
      </c>
      <c r="N79">
        <f>_xlfn.MAXIFS(Formulas!P$3:P$2000,Formulas!A$3:A$2000,'Max stats'!A79)</f>
        <v>0</v>
      </c>
      <c r="O79" s="2">
        <f>_xlfn.MAXIFS(Formulas!V$3:V$2000,Formulas!T$3:T$2000,"&gt;0",Formulas!A$3:A$2000,'Max stats'!A79)</f>
        <v>0</v>
      </c>
      <c r="P79">
        <f>_xlfn.MAXIFS(Formulas!R$3:R$2000,Formulas!A$3:A$2000,'Max stats'!A79)</f>
        <v>0</v>
      </c>
      <c r="Q79">
        <f>P79*2</f>
        <v>0</v>
      </c>
      <c r="R79" s="2">
        <f>_xlfn.MAXIFS(Formulas!W$3:W$2000,Formulas!A$3:A$2000,'Max stats'!A79,Formulas!U$3:U$2000,"&gt;0")</f>
        <v>0</v>
      </c>
      <c r="S79">
        <f>_xlfn.MAXIFS('Defense processing realm (dpr)'!J$2:J$2000,'Defense processing realm (dpr)'!A$2:A$2000,A79)</f>
        <v>0</v>
      </c>
      <c r="T79">
        <f>_xlfn.MAXIFS('Defense processing realm (dpr)'!AC$2:AC$2000,'Defense processing realm (dpr)'!A$2:A$2000,A79)</f>
        <v>0</v>
      </c>
      <c r="U79">
        <f>_xlfn.MAXIFS(Formulas!AC$3:AC$2000,Formulas!A$3:A$2000,'Max stats'!A79)</f>
        <v>0</v>
      </c>
      <c r="V79">
        <f>_xlfn.MAXIFS(Formulas!AE$3:AE$2000,Formulas!A$3:A$2000,'Max stats'!A79)</f>
        <v>0</v>
      </c>
      <c r="W79">
        <f>_xlfn.MINIFS('Data Entry'!S$3:S$2000,'Data Entry'!A$3:A$2000,A79,'Data Entry'!T$3:T$2000,4)</f>
        <v>0</v>
      </c>
      <c r="X79">
        <f>_xlfn.MINIFS('Data Entry'!S$3:S$2000,'Data Entry'!A$3:A$2000,A79,'Data Entry'!T$3:T$2000,3)</f>
        <v>0</v>
      </c>
      <c r="Y79">
        <f>_xlfn.MINIFS('Data Entry'!S$3:S$2000,'Data Entry'!A$3:A$2000,A79,'Data Entry'!T$3:T$2000,2)</f>
        <v>0</v>
      </c>
      <c r="Z79">
        <f>_xlfn.MINIFS('Data Entry'!S$3:S$2000,'Data Entry'!A$3:A$2000,A79,'Data Entry'!T$3:T$2000,1)</f>
        <v>0</v>
      </c>
    </row>
    <row r="80" spans="1:26">
      <c r="A80">
        <f>Statistics!A81</f>
        <v>0</v>
      </c>
      <c r="B80">
        <f>Statistics!B81</f>
        <v>1390</v>
      </c>
      <c r="C80">
        <f>D80+M80+V80</f>
        <v>0</v>
      </c>
      <c r="D80">
        <f>G80+J80+L80</f>
        <v>0</v>
      </c>
      <c r="E80">
        <f>IF(F80&gt;0,1,0)</f>
        <v>0</v>
      </c>
      <c r="F80">
        <f>SUMIF(Formulas!A$3:A$2000,'Max stats'!A80,Formulas!D$3:D$2000)</f>
        <v>0</v>
      </c>
      <c r="G80">
        <f>E80*2</f>
        <v>0</v>
      </c>
      <c r="H80">
        <f>_xlfn.MAXIFS(Formulas!E$3:E$2000,Formulas!A$3:A$2000,'Max stats'!A80)</f>
        <v>0</v>
      </c>
      <c r="I80">
        <f>_xlfn.MAXIFS(Formulas!G$3:G$2000,Formulas!A$3:A$2000,'Max stats'!A80)</f>
        <v>0</v>
      </c>
      <c r="J80" s="1">
        <f>_xlfn.MAXIFS(Formulas!L$3:L$2000,Formulas!A$3:A$2000,'Max stats'!A80)</f>
        <v>0</v>
      </c>
      <c r="K80" s="1">
        <f>I80+H80</f>
        <v>0</v>
      </c>
      <c r="L80">
        <f>_xlfn.MAXIFS(Formulas!M$3:M$2000,Formulas!A$3:A$2000,'Max stats'!A80)</f>
        <v>0</v>
      </c>
      <c r="M80">
        <f>IF(N80&gt;=Q80,N80,Q80)</f>
        <v>0</v>
      </c>
      <c r="N80">
        <f>_xlfn.MAXIFS(Formulas!P$3:P$2000,Formulas!A$3:A$2000,'Max stats'!A80)</f>
        <v>0</v>
      </c>
      <c r="O80" s="2">
        <f>_xlfn.MAXIFS(Formulas!V$3:V$2000,Formulas!T$3:T$2000,"&gt;0",Formulas!A$3:A$2000,'Max stats'!A80)</f>
        <v>0</v>
      </c>
      <c r="P80">
        <f>_xlfn.MAXIFS(Formulas!R$3:R$2000,Formulas!A$3:A$2000,'Max stats'!A80)</f>
        <v>0</v>
      </c>
      <c r="Q80">
        <f>P80*2</f>
        <v>0</v>
      </c>
      <c r="R80" s="2">
        <f>_xlfn.MAXIFS(Formulas!W$3:W$2000,Formulas!A$3:A$2000,'Max stats'!A80,Formulas!U$3:U$2000,"&gt;0")</f>
        <v>0</v>
      </c>
      <c r="S80">
        <f>_xlfn.MAXIFS('Defense processing realm (dpr)'!J$2:J$2000,'Defense processing realm (dpr)'!A$2:A$2000,A80)</f>
        <v>0</v>
      </c>
      <c r="T80">
        <f>_xlfn.MAXIFS('Defense processing realm (dpr)'!AC$2:AC$2000,'Defense processing realm (dpr)'!A$2:A$2000,A80)</f>
        <v>0</v>
      </c>
      <c r="U80">
        <f>_xlfn.MAXIFS(Formulas!AC$3:AC$2000,Formulas!A$3:A$2000,'Max stats'!A80)</f>
        <v>0</v>
      </c>
      <c r="V80">
        <f>_xlfn.MAXIFS(Formulas!AE$3:AE$2000,Formulas!A$3:A$2000,'Max stats'!A80)</f>
        <v>0</v>
      </c>
      <c r="W80">
        <f>_xlfn.MINIFS('Data Entry'!S$3:S$2000,'Data Entry'!A$3:A$2000,A80,'Data Entry'!T$3:T$2000,4)</f>
        <v>0</v>
      </c>
      <c r="X80">
        <f>_xlfn.MINIFS('Data Entry'!S$3:S$2000,'Data Entry'!A$3:A$2000,A80,'Data Entry'!T$3:T$2000,3)</f>
        <v>0</v>
      </c>
      <c r="Y80">
        <f>_xlfn.MINIFS('Data Entry'!S$3:S$2000,'Data Entry'!A$3:A$2000,A80,'Data Entry'!T$3:T$2000,2)</f>
        <v>0</v>
      </c>
      <c r="Z80">
        <f>_xlfn.MINIFS('Data Entry'!S$3:S$2000,'Data Entry'!A$3:A$2000,A80,'Data Entry'!T$3:T$2000,1)</f>
        <v>0</v>
      </c>
    </row>
    <row r="81" spans="1:26">
      <c r="A81">
        <f>Statistics!A82</f>
        <v>0</v>
      </c>
      <c r="B81">
        <f>Statistics!B82</f>
        <v>1390</v>
      </c>
      <c r="C81">
        <f>D81+M81+V81</f>
        <v>0</v>
      </c>
      <c r="D81">
        <f>G81+J81+L81</f>
        <v>0</v>
      </c>
      <c r="E81">
        <f>IF(F81&gt;0,1,0)</f>
        <v>0</v>
      </c>
      <c r="F81">
        <f>SUMIF(Formulas!A$3:A$2000,'Max stats'!A81,Formulas!D$3:D$2000)</f>
        <v>0</v>
      </c>
      <c r="G81">
        <f>E81*2</f>
        <v>0</v>
      </c>
      <c r="H81">
        <f>_xlfn.MAXIFS(Formulas!E$3:E$2000,Formulas!A$3:A$2000,'Max stats'!A81)</f>
        <v>0</v>
      </c>
      <c r="I81">
        <f>_xlfn.MAXIFS(Formulas!G$3:G$2000,Formulas!A$3:A$2000,'Max stats'!A81)</f>
        <v>0</v>
      </c>
      <c r="J81" s="1">
        <f>_xlfn.MAXIFS(Formulas!L$3:L$2000,Formulas!A$3:A$2000,'Max stats'!A81)</f>
        <v>0</v>
      </c>
      <c r="K81" s="1">
        <f>I81+H81</f>
        <v>0</v>
      </c>
      <c r="L81">
        <f>_xlfn.MAXIFS(Formulas!M$3:M$2000,Formulas!A$3:A$2000,'Max stats'!A81)</f>
        <v>0</v>
      </c>
      <c r="M81">
        <f>IF(N81&gt;=Q81,N81,Q81)</f>
        <v>0</v>
      </c>
      <c r="N81">
        <f>_xlfn.MAXIFS(Formulas!P$3:P$2000,Formulas!A$3:A$2000,'Max stats'!A81)</f>
        <v>0</v>
      </c>
      <c r="O81" s="2">
        <f>_xlfn.MAXIFS(Formulas!V$3:V$2000,Formulas!T$3:T$2000,"&gt;0",Formulas!A$3:A$2000,'Max stats'!A81)</f>
        <v>0</v>
      </c>
      <c r="P81">
        <f>_xlfn.MAXIFS(Formulas!R$3:R$2000,Formulas!A$3:A$2000,'Max stats'!A81)</f>
        <v>0</v>
      </c>
      <c r="Q81">
        <f>P81*2</f>
        <v>0</v>
      </c>
      <c r="R81" s="2">
        <f>_xlfn.MAXIFS(Formulas!W$3:W$2000,Formulas!A$3:A$2000,'Max stats'!A81,Formulas!U$3:U$2000,"&gt;0")</f>
        <v>0</v>
      </c>
      <c r="S81">
        <f>_xlfn.MAXIFS('Defense processing realm (dpr)'!J$2:J$2000,'Defense processing realm (dpr)'!A$2:A$2000,A81)</f>
        <v>0</v>
      </c>
      <c r="T81">
        <f>_xlfn.MAXIFS('Defense processing realm (dpr)'!AC$2:AC$2000,'Defense processing realm (dpr)'!A$2:A$2000,A81)</f>
        <v>0</v>
      </c>
      <c r="U81">
        <f>_xlfn.MAXIFS(Formulas!AC$3:AC$2000,Formulas!A$3:A$2000,'Max stats'!A81)</f>
        <v>0</v>
      </c>
      <c r="V81">
        <f>_xlfn.MAXIFS(Formulas!AE$3:AE$2000,Formulas!A$3:A$2000,'Max stats'!A81)</f>
        <v>0</v>
      </c>
      <c r="W81">
        <f>_xlfn.MINIFS('Data Entry'!S$3:S$2000,'Data Entry'!A$3:A$2000,A81,'Data Entry'!T$3:T$2000,4)</f>
        <v>0</v>
      </c>
      <c r="X81">
        <f>_xlfn.MINIFS('Data Entry'!S$3:S$2000,'Data Entry'!A$3:A$2000,A81,'Data Entry'!T$3:T$2000,3)</f>
        <v>0</v>
      </c>
      <c r="Y81">
        <f>_xlfn.MINIFS('Data Entry'!S$3:S$2000,'Data Entry'!A$3:A$2000,A81,'Data Entry'!T$3:T$2000,2)</f>
        <v>0</v>
      </c>
      <c r="Z81">
        <f>_xlfn.MINIFS('Data Entry'!S$3:S$2000,'Data Entry'!A$3:A$2000,A81,'Data Entry'!T$3:T$2000,1)</f>
        <v>0</v>
      </c>
    </row>
    <row r="82" spans="1:26">
      <c r="A82">
        <f>Statistics!A83</f>
        <v>0</v>
      </c>
      <c r="B82">
        <f>Statistics!B83</f>
        <v>1390</v>
      </c>
      <c r="C82">
        <f>D82+M82+V82</f>
        <v>0</v>
      </c>
      <c r="D82">
        <f>G82+J82+L82</f>
        <v>0</v>
      </c>
      <c r="E82">
        <f>IF(F82&gt;0,1,0)</f>
        <v>0</v>
      </c>
      <c r="F82">
        <f>SUMIF(Formulas!A$3:A$2000,'Max stats'!A82,Formulas!D$3:D$2000)</f>
        <v>0</v>
      </c>
      <c r="G82">
        <f>E82*2</f>
        <v>0</v>
      </c>
      <c r="H82">
        <f>_xlfn.MAXIFS(Formulas!E$3:E$2000,Formulas!A$3:A$2000,'Max stats'!A82)</f>
        <v>0</v>
      </c>
      <c r="I82">
        <f>_xlfn.MAXIFS(Formulas!G$3:G$2000,Formulas!A$3:A$2000,'Max stats'!A82)</f>
        <v>0</v>
      </c>
      <c r="J82" s="1">
        <f>_xlfn.MAXIFS(Formulas!L$3:L$2000,Formulas!A$3:A$2000,'Max stats'!A82)</f>
        <v>0</v>
      </c>
      <c r="K82" s="1">
        <f>I82+H82</f>
        <v>0</v>
      </c>
      <c r="L82">
        <f>_xlfn.MAXIFS(Formulas!M$3:M$2000,Formulas!A$3:A$2000,'Max stats'!A82)</f>
        <v>0</v>
      </c>
      <c r="M82">
        <f>IF(N82&gt;=Q82,N82,Q82)</f>
        <v>0</v>
      </c>
      <c r="N82">
        <f>_xlfn.MAXIFS(Formulas!P$3:P$2000,Formulas!A$3:A$2000,'Max stats'!A82)</f>
        <v>0</v>
      </c>
      <c r="O82" s="2">
        <f>_xlfn.MAXIFS(Formulas!V$3:V$2000,Formulas!T$3:T$2000,"&gt;0",Formulas!A$3:A$2000,'Max stats'!A82)</f>
        <v>0</v>
      </c>
      <c r="P82">
        <f>_xlfn.MAXIFS(Formulas!R$3:R$2000,Formulas!A$3:A$2000,'Max stats'!A82)</f>
        <v>0</v>
      </c>
      <c r="Q82">
        <f>P82*2</f>
        <v>0</v>
      </c>
      <c r="R82" s="2">
        <f>_xlfn.MAXIFS(Formulas!W$3:W$2000,Formulas!A$3:A$2000,'Max stats'!A82,Formulas!U$3:U$2000,"&gt;0")</f>
        <v>0</v>
      </c>
      <c r="S82">
        <f>_xlfn.MAXIFS('Defense processing realm (dpr)'!J$2:J$2000,'Defense processing realm (dpr)'!A$2:A$2000,A82)</f>
        <v>0</v>
      </c>
      <c r="T82">
        <f>_xlfn.MAXIFS('Defense processing realm (dpr)'!AC$2:AC$2000,'Defense processing realm (dpr)'!A$2:A$2000,A82)</f>
        <v>0</v>
      </c>
      <c r="U82">
        <f>_xlfn.MAXIFS(Formulas!AC$3:AC$2000,Formulas!A$3:A$2000,'Max stats'!A82)</f>
        <v>0</v>
      </c>
      <c r="V82">
        <f>_xlfn.MAXIFS(Formulas!AE$3:AE$2000,Formulas!A$3:A$2000,'Max stats'!A82)</f>
        <v>0</v>
      </c>
      <c r="W82">
        <f>_xlfn.MINIFS('Data Entry'!S$3:S$2000,'Data Entry'!A$3:A$2000,A82,'Data Entry'!T$3:T$2000,4)</f>
        <v>0</v>
      </c>
      <c r="X82">
        <f>_xlfn.MINIFS('Data Entry'!S$3:S$2000,'Data Entry'!A$3:A$2000,A82,'Data Entry'!T$3:T$2000,3)</f>
        <v>0</v>
      </c>
      <c r="Y82">
        <f>_xlfn.MINIFS('Data Entry'!S$3:S$2000,'Data Entry'!A$3:A$2000,A82,'Data Entry'!T$3:T$2000,2)</f>
        <v>0</v>
      </c>
      <c r="Z82">
        <f>_xlfn.MINIFS('Data Entry'!S$3:S$2000,'Data Entry'!A$3:A$2000,A82,'Data Entry'!T$3:T$2000,1)</f>
        <v>0</v>
      </c>
    </row>
  </sheetData>
  <sortState ref="A3:Z82">
    <sortCondition ref="K3:K82" descending="1"/>
  </sortState>
  <mergeCells count="2">
    <mergeCell ref="D1:L1"/>
    <mergeCell ref="M1:Q1"/>
  </mergeCells>
  <pageMargins left="0.7" right="0.7" top="0.75" bottom="0.75" header="0.3" footer="0.3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0"/>
  <sheetViews>
    <sheetView workbookViewId="0">
      <pane ySplit="1" topLeftCell="A68" activePane="bottomLeft" state="frozen"/>
      <selection/>
      <selection pane="bottomLeft" activeCell="G2" sqref="G2"/>
    </sheetView>
  </sheetViews>
  <sheetFormatPr defaultColWidth="9" defaultRowHeight="14.5"/>
  <cols>
    <col min="3" max="3" width="14.1818181818182" style="1" customWidth="1"/>
    <col min="4" max="5" width="26.5454545454545" customWidth="1"/>
    <col min="6" max="6" width="39.2727272727273" customWidth="1"/>
    <col min="7" max="7" width="32.7272727272727" customWidth="1"/>
    <col min="8" max="8" width="39.2727272727273" style="3" customWidth="1"/>
    <col min="9" max="9" width="32.7272727272727" style="3" customWidth="1"/>
    <col min="10" max="10" width="39.2727272727273" customWidth="1"/>
    <col min="11" max="11" width="32.7272727272727" customWidth="1"/>
    <col min="12" max="12" width="14.5454545454545" customWidth="1"/>
    <col min="13" max="13" width="12.5454545454545" customWidth="1"/>
    <col min="14" max="14" width="11.1818181818182" customWidth="1"/>
  </cols>
  <sheetData>
    <row r="1" spans="1:14">
      <c r="A1" t="s">
        <v>6</v>
      </c>
      <c r="B1" t="s">
        <v>76</v>
      </c>
      <c r="C1" s="1" t="s">
        <v>129</v>
      </c>
      <c r="D1" t="s">
        <v>312</v>
      </c>
      <c r="E1" t="s">
        <v>313</v>
      </c>
      <c r="F1" t="s">
        <v>314</v>
      </c>
      <c r="G1" t="s">
        <v>315</v>
      </c>
      <c r="H1" s="3" t="s">
        <v>316</v>
      </c>
      <c r="I1" s="3" t="s">
        <v>317</v>
      </c>
      <c r="J1" t="s">
        <v>318</v>
      </c>
      <c r="K1" t="s">
        <v>319</v>
      </c>
      <c r="L1" t="s">
        <v>320</v>
      </c>
      <c r="M1" t="s">
        <v>321</v>
      </c>
      <c r="N1" t="s">
        <v>322</v>
      </c>
    </row>
    <row r="2" spans="1:16">
      <c r="A2">
        <f>Statistics!A4</f>
        <v>610</v>
      </c>
      <c r="B2">
        <f>Statistics!B4</f>
        <v>11</v>
      </c>
      <c r="C2" s="1">
        <f>Statistics!BG4</f>
        <v>0</v>
      </c>
      <c r="D2" s="2">
        <f>IF('Sheety McSheetface'!C2=4,(Statistics!AR4/Statistics!B4),IF('Sheety McSheetface'!C2=3,(Statistics!AQ4/Statistics!B4),IF('Sheety McSheetface'!C2=2,(Statistics!AP4/Statistics!B4),IF('Sheety McSheetface'!C2=1,(Statistics!AO4/Statistics!B4),(Statistics!AN4/Statistics!B4)))))</f>
        <v>0.272727272727273</v>
      </c>
      <c r="E2" s="4">
        <f>Statistics!BB4</f>
        <v>1</v>
      </c>
      <c r="F2" s="4">
        <f>IF(C2=4,G2,0)</f>
        <v>0</v>
      </c>
      <c r="G2" s="1">
        <f>_xlfn.MAXIFS('Stats for predictor'!F$2:F$2000,'Stats for predictor'!$A$2:$A$2000,'Sheety McSheetface'!$A2)</f>
        <v>2</v>
      </c>
      <c r="H2" s="3">
        <f>IF(C2=3,I2,0)</f>
        <v>0</v>
      </c>
      <c r="I2" s="3">
        <f>_xlfn.MAXIFS('Stats for predictor'!G$2:G$1000,'Stats for predictor'!$A$2:$A$1000,'Sheety McSheetface'!$A2)</f>
        <v>1</v>
      </c>
      <c r="J2">
        <f>IF(C2=2,K2,0)</f>
        <v>0</v>
      </c>
      <c r="K2">
        <f>_xlfn.MAXIFS('Stats for predictor'!H$2:H$1000,'Stats for predictor'!$A$2:$A$1000,'Sheety McSheetface'!$A2)</f>
        <v>2</v>
      </c>
      <c r="L2">
        <f>Statistics!AU4</f>
        <v>1</v>
      </c>
      <c r="M2">
        <f>IF(L2=4,F2,IF(L2=3,H2,J2))</f>
        <v>0</v>
      </c>
      <c r="N2" s="1">
        <f>IF(C2=4,F2,IF(C2=3,H2,J2))</f>
        <v>0</v>
      </c>
      <c r="P2" t="s">
        <v>323</v>
      </c>
    </row>
    <row r="3" spans="1:14">
      <c r="A3">
        <f>Statistics!A5</f>
        <v>771</v>
      </c>
      <c r="B3">
        <f>Statistics!B5</f>
        <v>8</v>
      </c>
      <c r="C3" s="1">
        <f>Statistics!BG5</f>
        <v>2</v>
      </c>
      <c r="D3" s="2">
        <f>IF('Sheety McSheetface'!C3=4,(Statistics!AR5/Statistics!B5),IF('Sheety McSheetface'!C3=3,(Statistics!AQ5/Statistics!B5),IF('Sheety McSheetface'!C3=2,(Statistics!AP5/Statistics!B5),IF('Sheety McSheetface'!C3=1,(Statistics!AO5/Statistics!B5),(Statistics!AN5/Statistics!B5)))))</f>
        <v>0</v>
      </c>
      <c r="E3" s="4">
        <f>Statistics!BB5</f>
        <v>0</v>
      </c>
      <c r="F3" s="4">
        <f t="shared" ref="F3:F43" si="0">IF(C3=4,G3,0)</f>
        <v>0</v>
      </c>
      <c r="G3" s="1">
        <f>_xlfn.MAXIFS('Stats for predictor'!F$2:F$2000,'Stats for predictor'!$A$2:$A$2000,'Sheety McSheetface'!$A3)</f>
        <v>1</v>
      </c>
      <c r="H3" s="3">
        <f t="shared" ref="H3:H43" si="1">IF(C3=3,I3,0)</f>
        <v>0</v>
      </c>
      <c r="I3" s="3">
        <f>_xlfn.MAXIFS('Stats for predictor'!G$2:G$1000,'Stats for predictor'!$A$2:$A$1000,'Sheety McSheetface'!$A3)</f>
        <v>1</v>
      </c>
      <c r="J3">
        <f t="shared" ref="J3:J43" si="2">IF(C3=2,K3,0)</f>
        <v>1</v>
      </c>
      <c r="K3">
        <f>_xlfn.MAXIFS('Stats for predictor'!H$2:H$1000,'Stats for predictor'!$A$2:$A$1000,'Sheety McSheetface'!$A3)</f>
        <v>1</v>
      </c>
      <c r="L3">
        <f>Statistics!AU5</f>
        <v>0</v>
      </c>
      <c r="M3" s="5">
        <f t="shared" ref="M3:M43" si="3">IF(L3=4,F3,IF(L3=3,H3,J3))</f>
        <v>1</v>
      </c>
      <c r="N3">
        <f t="shared" ref="N3:N43" si="4">IF(C3=4,F3,IF(C3=3,H3,J3))</f>
        <v>1</v>
      </c>
    </row>
    <row r="4" spans="1:14">
      <c r="A4">
        <f>Statistics!A6</f>
        <v>772</v>
      </c>
      <c r="B4">
        <f>Statistics!B6</f>
        <v>10</v>
      </c>
      <c r="C4" s="1">
        <f>Statistics!BG6</f>
        <v>0</v>
      </c>
      <c r="D4" s="2">
        <f>IF('Sheety McSheetface'!C4=4,(Statistics!AR6/Statistics!B6),IF('Sheety McSheetface'!C4=3,(Statistics!AQ6/Statistics!B6),IF('Sheety McSheetface'!C4=2,(Statistics!AP6/Statistics!B6),IF('Sheety McSheetface'!C4=1,(Statistics!AO6/Statistics!B6),(Statistics!AN6/Statistics!B6)))))</f>
        <v>1</v>
      </c>
      <c r="E4" s="4">
        <f>Statistics!BB6</f>
        <v>0</v>
      </c>
      <c r="F4" s="4">
        <f t="shared" si="0"/>
        <v>0</v>
      </c>
      <c r="G4" s="1">
        <f>_xlfn.MAXIFS('Stats for predictor'!F$2:F$2000,'Stats for predictor'!$A$2:$A$2000,'Sheety McSheetface'!$A4)</f>
        <v>1</v>
      </c>
      <c r="H4" s="3">
        <f t="shared" si="1"/>
        <v>0</v>
      </c>
      <c r="I4" s="3">
        <f>_xlfn.MAXIFS('Stats for predictor'!G$2:G$1000,'Stats for predictor'!$A$2:$A$1000,'Sheety McSheetface'!$A4)</f>
        <v>0</v>
      </c>
      <c r="J4">
        <f t="shared" si="2"/>
        <v>0</v>
      </c>
      <c r="K4">
        <f>_xlfn.MAXIFS('Stats for predictor'!H$2:H$1000,'Stats for predictor'!$A$2:$A$1000,'Sheety McSheetface'!$A4)</f>
        <v>2</v>
      </c>
      <c r="L4">
        <f>Statistics!AU6</f>
        <v>0</v>
      </c>
      <c r="M4">
        <f t="shared" si="3"/>
        <v>0</v>
      </c>
      <c r="N4">
        <f t="shared" si="4"/>
        <v>0</v>
      </c>
    </row>
    <row r="5" spans="1:14">
      <c r="A5">
        <f>Statistics!A7</f>
        <v>781</v>
      </c>
      <c r="B5">
        <f>Statistics!B7</f>
        <v>8</v>
      </c>
      <c r="C5" s="1">
        <f>Statistics!BG7</f>
        <v>0</v>
      </c>
      <c r="D5" s="2">
        <f>IF('Sheety McSheetface'!C5=4,(Statistics!AR7/Statistics!B7),IF('Sheety McSheetface'!C5=3,(Statistics!AQ7/Statistics!B7),IF('Sheety McSheetface'!C5=2,(Statistics!AP7/Statistics!B7),IF('Sheety McSheetface'!C5=1,(Statistics!AO7/Statistics!B7),(Statistics!AN7/Statistics!B7)))))</f>
        <v>0.125</v>
      </c>
      <c r="E5" s="4">
        <f>Statistics!BB7</f>
        <v>1.75</v>
      </c>
      <c r="F5" s="4">
        <f t="shared" si="0"/>
        <v>0</v>
      </c>
      <c r="G5" s="1">
        <f>_xlfn.MAXIFS('Stats for predictor'!F$2:F$2000,'Stats for predictor'!$A$2:$A$2000,'Sheety McSheetface'!$A5)</f>
        <v>1</v>
      </c>
      <c r="H5" s="3">
        <f t="shared" si="1"/>
        <v>0</v>
      </c>
      <c r="I5" s="3">
        <f>_xlfn.MAXIFS('Stats for predictor'!G$2:G$1000,'Stats for predictor'!$A$2:$A$1000,'Sheety McSheetface'!$A5)</f>
        <v>1</v>
      </c>
      <c r="J5">
        <f t="shared" si="2"/>
        <v>0</v>
      </c>
      <c r="K5">
        <f>_xlfn.MAXIFS('Stats for predictor'!H$2:H$1000,'Stats for predictor'!$A$2:$A$1000,'Sheety McSheetface'!$A5)</f>
        <v>3</v>
      </c>
      <c r="L5">
        <f>Statistics!AU7</f>
        <v>2</v>
      </c>
      <c r="M5">
        <f t="shared" si="3"/>
        <v>0</v>
      </c>
      <c r="N5">
        <f t="shared" si="4"/>
        <v>0</v>
      </c>
    </row>
    <row r="6" spans="1:14">
      <c r="A6">
        <f>Statistics!A8</f>
        <v>865</v>
      </c>
      <c r="B6">
        <f>Statistics!B8</f>
        <v>10</v>
      </c>
      <c r="C6" s="1">
        <f>Statistics!BG8</f>
        <v>2</v>
      </c>
      <c r="D6" s="2">
        <f>IF('Sheety McSheetface'!C6=4,(Statistics!AR8/Statistics!B8),IF('Sheety McSheetface'!C6=3,(Statistics!AQ8/Statistics!B8),IF('Sheety McSheetface'!C6=2,(Statistics!AP8/Statistics!B8),IF('Sheety McSheetface'!C6=1,(Statistics!AO8/Statistics!B8),(Statistics!AN8/Statistics!B8)))))</f>
        <v>0.1</v>
      </c>
      <c r="E6" s="4">
        <f>Statistics!BB8</f>
        <v>3.8</v>
      </c>
      <c r="F6" s="4">
        <f t="shared" si="0"/>
        <v>0</v>
      </c>
      <c r="G6" s="1">
        <f>_xlfn.MAXIFS('Stats for predictor'!F$2:F$2000,'Stats for predictor'!$A$2:$A$2000,'Sheety McSheetface'!$A6)</f>
        <v>4</v>
      </c>
      <c r="H6" s="3">
        <f t="shared" si="1"/>
        <v>0</v>
      </c>
      <c r="I6" s="3">
        <f>_xlfn.MAXIFS('Stats for predictor'!G$2:G$1000,'Stats for predictor'!$A$2:$A$1000,'Sheety McSheetface'!$A6)</f>
        <v>1</v>
      </c>
      <c r="J6">
        <f t="shared" si="2"/>
        <v>2</v>
      </c>
      <c r="K6">
        <f>_xlfn.MAXIFS('Stats for predictor'!H$2:H$1000,'Stats for predictor'!$A$2:$A$1000,'Sheety McSheetface'!$A6)</f>
        <v>2</v>
      </c>
      <c r="L6">
        <f>Statistics!AU8</f>
        <v>4</v>
      </c>
      <c r="M6">
        <f t="shared" si="3"/>
        <v>0</v>
      </c>
      <c r="N6">
        <f t="shared" si="4"/>
        <v>2</v>
      </c>
    </row>
    <row r="7" spans="1:14">
      <c r="A7">
        <f>Statistics!A9</f>
        <v>914</v>
      </c>
      <c r="B7">
        <f>Statistics!B9</f>
        <v>11</v>
      </c>
      <c r="C7" s="1">
        <f>Statistics!BG9</f>
        <v>4</v>
      </c>
      <c r="D7" s="2">
        <f>IF('Sheety McSheetface'!C7=4,(Statistics!AR9/Statistics!B9),IF('Sheety McSheetface'!C7=3,(Statistics!AQ9/Statistics!B9),IF('Sheety McSheetface'!C7=2,(Statistics!AP9/Statistics!B9),IF('Sheety McSheetface'!C7=1,(Statistics!AO9/Statistics!B9),(Statistics!AN9/Statistics!B9)))))</f>
        <v>0</v>
      </c>
      <c r="E7" s="4">
        <f>Statistics!BB9</f>
        <v>1.45454545454545</v>
      </c>
      <c r="F7" s="4">
        <f t="shared" si="0"/>
        <v>2</v>
      </c>
      <c r="G7" s="1">
        <f>_xlfn.MAXIFS('Stats for predictor'!F$2:F$2000,'Stats for predictor'!$A$2:$A$2000,'Sheety McSheetface'!$A7)</f>
        <v>2</v>
      </c>
      <c r="H7" s="3">
        <f t="shared" si="1"/>
        <v>0</v>
      </c>
      <c r="I7" s="3">
        <f>_xlfn.MAXIFS('Stats for predictor'!G$2:G$1000,'Stats for predictor'!$A$2:$A$1000,'Sheety McSheetface'!$A7)</f>
        <v>0</v>
      </c>
      <c r="J7">
        <f t="shared" si="2"/>
        <v>0</v>
      </c>
      <c r="K7">
        <f>_xlfn.MAXIFS('Stats for predictor'!H$2:H$1000,'Stats for predictor'!$A$2:$A$1000,'Sheety McSheetface'!$A7)</f>
        <v>3</v>
      </c>
      <c r="L7">
        <f>Statistics!AU9</f>
        <v>2</v>
      </c>
      <c r="M7">
        <f t="shared" si="3"/>
        <v>0</v>
      </c>
      <c r="N7">
        <f t="shared" si="4"/>
        <v>2</v>
      </c>
    </row>
    <row r="8" spans="1:14">
      <c r="A8">
        <f>Statistics!A10</f>
        <v>1114</v>
      </c>
      <c r="B8">
        <f>Statistics!B10</f>
        <v>8</v>
      </c>
      <c r="C8" s="1">
        <f>Statistics!BG10</f>
        <v>2</v>
      </c>
      <c r="D8" s="2">
        <f>IF('Sheety McSheetface'!C8=4,(Statistics!AR10/Statistics!B10),IF('Sheety McSheetface'!C8=3,(Statistics!AQ10/Statistics!B10),IF('Sheety McSheetface'!C8=2,(Statistics!AP10/Statistics!B10),IF('Sheety McSheetface'!C8=1,(Statistics!AO10/Statistics!B10),(Statistics!AN10/Statistics!B10)))))</f>
        <v>0</v>
      </c>
      <c r="E8" s="4">
        <f>Statistics!BB10</f>
        <v>3</v>
      </c>
      <c r="F8" s="4">
        <f t="shared" si="0"/>
        <v>0</v>
      </c>
      <c r="G8" s="1">
        <f>_xlfn.MAXIFS('Stats for predictor'!F$2:F$2000,'Stats for predictor'!$A$2:$A$2000,'Sheety McSheetface'!$A8)</f>
        <v>4</v>
      </c>
      <c r="H8" s="3">
        <f t="shared" si="1"/>
        <v>0</v>
      </c>
      <c r="I8" s="3">
        <f>_xlfn.MAXIFS('Stats for predictor'!G$2:G$1000,'Stats for predictor'!$A$2:$A$1000,'Sheety McSheetface'!$A8)</f>
        <v>1</v>
      </c>
      <c r="J8">
        <f t="shared" si="2"/>
        <v>1</v>
      </c>
      <c r="K8">
        <f>_xlfn.MAXIFS('Stats for predictor'!H$2:H$1000,'Stats for predictor'!$A$2:$A$1000,'Sheety McSheetface'!$A8)</f>
        <v>1</v>
      </c>
      <c r="L8">
        <f>Statistics!AU10</f>
        <v>3</v>
      </c>
      <c r="M8">
        <f t="shared" si="3"/>
        <v>0</v>
      </c>
      <c r="N8">
        <f t="shared" si="4"/>
        <v>1</v>
      </c>
    </row>
    <row r="9" spans="1:14">
      <c r="A9">
        <f>Statistics!A11</f>
        <v>1241</v>
      </c>
      <c r="B9">
        <f>Statistics!B11</f>
        <v>8</v>
      </c>
      <c r="C9" s="1">
        <f>Statistics!BG11</f>
        <v>4</v>
      </c>
      <c r="D9" s="2">
        <f>IF('Sheety McSheetface'!C9=4,(Statistics!AR11/Statistics!B11),IF('Sheety McSheetface'!C9=3,(Statistics!AQ11/Statistics!B11),IF('Sheety McSheetface'!C9=2,(Statistics!AP11/Statistics!B11),IF('Sheety McSheetface'!C9=1,(Statistics!AO11/Statistics!B11),(Statistics!AN11/Statistics!B11)))))</f>
        <v>0</v>
      </c>
      <c r="E9" s="4">
        <f>Statistics!BB11</f>
        <v>1</v>
      </c>
      <c r="F9" s="4">
        <f t="shared" si="0"/>
        <v>2</v>
      </c>
      <c r="G9" s="1">
        <f>_xlfn.MAXIFS('Stats for predictor'!F$2:F$2000,'Stats for predictor'!$A$2:$A$2000,'Sheety McSheetface'!$A9)</f>
        <v>2</v>
      </c>
      <c r="H9" s="3">
        <f t="shared" si="1"/>
        <v>0</v>
      </c>
      <c r="I9" s="3">
        <f>_xlfn.MAXIFS('Stats for predictor'!G$2:G$1000,'Stats for predictor'!$A$2:$A$1000,'Sheety McSheetface'!$A9)</f>
        <v>0</v>
      </c>
      <c r="J9">
        <f t="shared" si="2"/>
        <v>0</v>
      </c>
      <c r="K9">
        <f>_xlfn.MAXIFS('Stats for predictor'!H$2:H$1000,'Stats for predictor'!$A$2:$A$1000,'Sheety McSheetface'!$A9)</f>
        <v>2</v>
      </c>
      <c r="L9">
        <f>Statistics!AU11</f>
        <v>0</v>
      </c>
      <c r="M9">
        <f t="shared" si="3"/>
        <v>0</v>
      </c>
      <c r="N9">
        <f t="shared" si="4"/>
        <v>2</v>
      </c>
    </row>
    <row r="10" spans="1:14">
      <c r="A10">
        <f>Statistics!A12</f>
        <v>1305</v>
      </c>
      <c r="B10">
        <f>Statistics!B12</f>
        <v>10</v>
      </c>
      <c r="C10" s="1">
        <f>Statistics!BG12</f>
        <v>2</v>
      </c>
      <c r="D10" s="2">
        <f>IF('Sheety McSheetface'!C10=4,(Statistics!AR12/Statistics!B12),IF('Sheety McSheetface'!C10=3,(Statistics!AQ12/Statistics!B12),IF('Sheety McSheetface'!C10=2,(Statistics!AP12/Statistics!B12),IF('Sheety McSheetface'!C10=1,(Statistics!AO12/Statistics!B12),(Statistics!AN12/Statistics!B12)))))</f>
        <v>0.3</v>
      </c>
      <c r="E10" s="4">
        <f>Statistics!BB12</f>
        <v>1.2</v>
      </c>
      <c r="F10" s="4">
        <f t="shared" si="0"/>
        <v>0</v>
      </c>
      <c r="G10" s="1">
        <f>_xlfn.MAXIFS('Stats for predictor'!F$2:F$2000,'Stats for predictor'!$A$2:$A$2000,'Sheety McSheetface'!$A10)</f>
        <v>0</v>
      </c>
      <c r="H10" s="3">
        <f t="shared" si="1"/>
        <v>0</v>
      </c>
      <c r="I10" s="3">
        <f>_xlfn.MAXIFS('Stats for predictor'!G$2:G$1000,'Stats for predictor'!$A$2:$A$1000,'Sheety McSheetface'!$A10)</f>
        <v>1</v>
      </c>
      <c r="J10">
        <f t="shared" si="2"/>
        <v>2</v>
      </c>
      <c r="K10">
        <f>_xlfn.MAXIFS('Stats for predictor'!H$2:H$1000,'Stats for predictor'!$A$2:$A$1000,'Sheety McSheetface'!$A10)</f>
        <v>2</v>
      </c>
      <c r="L10">
        <f>Statistics!AU12</f>
        <v>0</v>
      </c>
      <c r="M10">
        <f t="shared" si="3"/>
        <v>2</v>
      </c>
      <c r="N10">
        <f t="shared" si="4"/>
        <v>2</v>
      </c>
    </row>
    <row r="11" spans="1:14">
      <c r="A11">
        <f>Statistics!A13</f>
        <v>1325</v>
      </c>
      <c r="B11">
        <f>Statistics!B13</f>
        <v>6</v>
      </c>
      <c r="C11" s="1">
        <f>Statistics!BG13</f>
        <v>3</v>
      </c>
      <c r="D11" s="2">
        <f>IF('Sheety McSheetface'!C11=4,(Statistics!AR13/Statistics!B13),IF('Sheety McSheetface'!C11=3,(Statistics!AQ13/Statistics!B13),IF('Sheety McSheetface'!C11=2,(Statistics!AP13/Statistics!B13),IF('Sheety McSheetface'!C11=1,(Statistics!AO13/Statistics!B13),(Statistics!AN13/Statistics!B13)))))</f>
        <v>0.166666666666667</v>
      </c>
      <c r="E11" s="4">
        <f>Statistics!BB13</f>
        <v>3.83333333333333</v>
      </c>
      <c r="F11" s="4">
        <f t="shared" si="0"/>
        <v>0</v>
      </c>
      <c r="G11" s="1">
        <f>_xlfn.MAXIFS('Stats for predictor'!F$2:F$2000,'Stats for predictor'!$A$2:$A$2000,'Sheety McSheetface'!$A11)</f>
        <v>1</v>
      </c>
      <c r="H11" s="3">
        <f t="shared" si="1"/>
        <v>1</v>
      </c>
      <c r="I11" s="3">
        <f>_xlfn.MAXIFS('Stats for predictor'!G$2:G$1000,'Stats for predictor'!$A$2:$A$1000,'Sheety McSheetface'!$A11)</f>
        <v>1</v>
      </c>
      <c r="J11">
        <f t="shared" si="2"/>
        <v>0</v>
      </c>
      <c r="K11">
        <f>_xlfn.MAXIFS('Stats for predictor'!H$2:H$1000,'Stats for predictor'!$A$2:$A$1000,'Sheety McSheetface'!$A11)</f>
        <v>1</v>
      </c>
      <c r="L11">
        <f>Statistics!AU13</f>
        <v>4</v>
      </c>
      <c r="M11">
        <f t="shared" si="3"/>
        <v>0</v>
      </c>
      <c r="N11">
        <f t="shared" si="4"/>
        <v>1</v>
      </c>
    </row>
    <row r="12" spans="1:14">
      <c r="A12">
        <f>Statistics!A14</f>
        <v>1334</v>
      </c>
      <c r="B12">
        <f>Statistics!B14</f>
        <v>9</v>
      </c>
      <c r="C12" s="1">
        <f>Statistics!BG14</f>
        <v>4</v>
      </c>
      <c r="D12" s="2">
        <f>IF('Sheety McSheetface'!C12=4,(Statistics!AR14/Statistics!B14),IF('Sheety McSheetface'!C12=3,(Statistics!AQ14/Statistics!B14),IF('Sheety McSheetface'!C12=2,(Statistics!AP14/Statistics!B14),IF('Sheety McSheetface'!C12=1,(Statistics!AO14/Statistics!B14),(Statistics!AN14/Statistics!B14)))))</f>
        <v>0</v>
      </c>
      <c r="E12" s="4">
        <f>Statistics!BB14</f>
        <v>0.444444444444444</v>
      </c>
      <c r="F12" s="4">
        <f t="shared" si="0"/>
        <v>0</v>
      </c>
      <c r="G12" s="1">
        <f>_xlfn.MAXIFS('Stats for predictor'!F$2:F$2000,'Stats for predictor'!$A$2:$A$2000,'Sheety McSheetface'!$A12)</f>
        <v>0</v>
      </c>
      <c r="H12" s="3">
        <f t="shared" si="1"/>
        <v>0</v>
      </c>
      <c r="I12" s="3">
        <f>_xlfn.MAXIFS('Stats for predictor'!G$2:G$1000,'Stats for predictor'!$A$2:$A$1000,'Sheety McSheetface'!$A12)</f>
        <v>0</v>
      </c>
      <c r="J12">
        <f t="shared" si="2"/>
        <v>0</v>
      </c>
      <c r="K12">
        <f>_xlfn.MAXIFS('Stats for predictor'!H$2:H$1000,'Stats for predictor'!$A$2:$A$1000,'Sheety McSheetface'!$A12)</f>
        <v>2</v>
      </c>
      <c r="L12">
        <f>Statistics!AU14</f>
        <v>0</v>
      </c>
      <c r="M12">
        <f t="shared" si="3"/>
        <v>0</v>
      </c>
      <c r="N12">
        <f t="shared" si="4"/>
        <v>0</v>
      </c>
    </row>
    <row r="13" spans="1:14">
      <c r="A13">
        <f>Statistics!A15</f>
        <v>1374</v>
      </c>
      <c r="B13">
        <f>Statistics!B15</f>
        <v>8</v>
      </c>
      <c r="C13" s="1">
        <f>Statistics!BG15</f>
        <v>2</v>
      </c>
      <c r="D13" s="2">
        <f>IF('Sheety McSheetface'!C13=4,(Statistics!AR15/Statistics!B15),IF('Sheety McSheetface'!C13=3,(Statistics!AQ15/Statistics!B15),IF('Sheety McSheetface'!C13=2,(Statistics!AP15/Statistics!B15),IF('Sheety McSheetface'!C13=1,(Statistics!AO15/Statistics!B15),(Statistics!AN15/Statistics!B15)))))</f>
        <v>0</v>
      </c>
      <c r="E13" s="4">
        <f>Statistics!BB15</f>
        <v>0.125</v>
      </c>
      <c r="F13" s="4">
        <f t="shared" si="0"/>
        <v>0</v>
      </c>
      <c r="G13" s="1">
        <f>_xlfn.MAXIFS('Stats for predictor'!F$2:F$2000,'Stats for predictor'!$A$2:$A$2000,'Sheety McSheetface'!$A13)</f>
        <v>1</v>
      </c>
      <c r="H13" s="3">
        <f t="shared" si="1"/>
        <v>0</v>
      </c>
      <c r="I13" s="3">
        <f>_xlfn.MAXIFS('Stats for predictor'!G$2:G$1000,'Stats for predictor'!$A$2:$A$1000,'Sheety McSheetface'!$A13)</f>
        <v>1</v>
      </c>
      <c r="J13">
        <f t="shared" si="2"/>
        <v>2</v>
      </c>
      <c r="K13">
        <f>_xlfn.MAXIFS('Stats for predictor'!H$2:H$1000,'Stats for predictor'!$A$2:$A$1000,'Sheety McSheetface'!$A13)</f>
        <v>2</v>
      </c>
      <c r="L13">
        <f>Statistics!AU15</f>
        <v>0</v>
      </c>
      <c r="M13">
        <f t="shared" si="3"/>
        <v>2</v>
      </c>
      <c r="N13">
        <f t="shared" si="4"/>
        <v>2</v>
      </c>
    </row>
    <row r="14" spans="1:14">
      <c r="A14">
        <f>Statistics!A16</f>
        <v>2013</v>
      </c>
      <c r="B14">
        <f>Statistics!B16</f>
        <v>10</v>
      </c>
      <c r="C14" s="1">
        <f>Statistics!BG16</f>
        <v>1</v>
      </c>
      <c r="D14" s="2">
        <f>IF('Sheety McSheetface'!C14=4,(Statistics!AR16/Statistics!B16),IF('Sheety McSheetface'!C14=3,(Statistics!AQ16/Statistics!B16),IF('Sheety McSheetface'!C14=2,(Statistics!AP16/Statistics!B16),IF('Sheety McSheetface'!C14=1,(Statistics!AO16/Statistics!B16),(Statistics!AN16/Statistics!B16)))))</f>
        <v>0</v>
      </c>
      <c r="E14" s="4">
        <f>Statistics!BB16</f>
        <v>3.1</v>
      </c>
      <c r="F14" s="4">
        <f t="shared" si="0"/>
        <v>0</v>
      </c>
      <c r="G14" s="1">
        <f>_xlfn.MAXIFS('Stats for predictor'!F$2:F$2000,'Stats for predictor'!$A$2:$A$2000,'Sheety McSheetface'!$A14)</f>
        <v>2</v>
      </c>
      <c r="H14" s="3">
        <f t="shared" si="1"/>
        <v>0</v>
      </c>
      <c r="I14" s="3">
        <f>_xlfn.MAXIFS('Stats for predictor'!G$2:G$1000,'Stats for predictor'!$A$2:$A$1000,'Sheety McSheetface'!$A14)</f>
        <v>2</v>
      </c>
      <c r="J14">
        <f t="shared" si="2"/>
        <v>0</v>
      </c>
      <c r="K14">
        <f>_xlfn.MAXIFS('Stats for predictor'!H$2:H$1000,'Stats for predictor'!$A$2:$A$1000,'Sheety McSheetface'!$A14)</f>
        <v>2</v>
      </c>
      <c r="L14">
        <f>Statistics!AU16</f>
        <v>4</v>
      </c>
      <c r="M14">
        <f t="shared" si="3"/>
        <v>0</v>
      </c>
      <c r="N14">
        <f t="shared" si="4"/>
        <v>0</v>
      </c>
    </row>
    <row r="15" spans="1:14">
      <c r="A15">
        <f>Statistics!A17</f>
        <v>2056</v>
      </c>
      <c r="B15">
        <f>Statistics!B17</f>
        <v>7</v>
      </c>
      <c r="C15" s="1">
        <f>Statistics!BG17</f>
        <v>4</v>
      </c>
      <c r="D15" s="2">
        <f>IF('Sheety McSheetface'!C15=4,(Statistics!AR17/Statistics!B17),IF('Sheety McSheetface'!C15=3,(Statistics!AQ17/Statistics!B17),IF('Sheety McSheetface'!C15=2,(Statistics!AP17/Statistics!B17),IF('Sheety McSheetface'!C15=1,(Statistics!AO17/Statistics!B17),(Statistics!AN17/Statistics!B17)))))</f>
        <v>0.571428571428571</v>
      </c>
      <c r="E15" s="4">
        <f>Statistics!BB17</f>
        <v>3.14285714285714</v>
      </c>
      <c r="F15" s="4">
        <f t="shared" si="0"/>
        <v>2</v>
      </c>
      <c r="G15" s="1">
        <f>_xlfn.MAXIFS('Stats for predictor'!F$2:F$2000,'Stats for predictor'!$A$2:$A$2000,'Sheety McSheetface'!$A15)</f>
        <v>2</v>
      </c>
      <c r="H15" s="3">
        <f t="shared" si="1"/>
        <v>0</v>
      </c>
      <c r="I15" s="3">
        <f>_xlfn.MAXIFS('Stats for predictor'!G$2:G$1000,'Stats for predictor'!$A$2:$A$1000,'Sheety McSheetface'!$A15)</f>
        <v>1</v>
      </c>
      <c r="J15">
        <f t="shared" si="2"/>
        <v>0</v>
      </c>
      <c r="K15">
        <f>_xlfn.MAXIFS('Stats for predictor'!H$2:H$1000,'Stats for predictor'!$A$2:$A$1000,'Sheety McSheetface'!$A15)</f>
        <v>1</v>
      </c>
      <c r="L15">
        <f>Statistics!AU17</f>
        <v>4</v>
      </c>
      <c r="M15">
        <f t="shared" si="3"/>
        <v>2</v>
      </c>
      <c r="N15">
        <f t="shared" si="4"/>
        <v>2</v>
      </c>
    </row>
    <row r="16" spans="1:14">
      <c r="A16">
        <f>Statistics!A18</f>
        <v>2198</v>
      </c>
      <c r="B16">
        <f>Statistics!B18</f>
        <v>9</v>
      </c>
      <c r="C16" s="1">
        <f>Statistics!BG18</f>
        <v>4</v>
      </c>
      <c r="D16" s="2">
        <f>IF('Sheety McSheetface'!C16=4,(Statistics!AR18/Statistics!B18),IF('Sheety McSheetface'!C16=3,(Statistics!AQ18/Statistics!B18),IF('Sheety McSheetface'!C16=2,(Statistics!AP18/Statistics!B18),IF('Sheety McSheetface'!C16=1,(Statistics!AO18/Statistics!B18),(Statistics!AN18/Statistics!B18)))))</f>
        <v>0</v>
      </c>
      <c r="E16" s="4">
        <f>Statistics!BB18</f>
        <v>1.11111111111111</v>
      </c>
      <c r="F16" s="4">
        <f t="shared" si="0"/>
        <v>4</v>
      </c>
      <c r="G16" s="1">
        <f>_xlfn.MAXIFS('Stats for predictor'!F$2:F$2000,'Stats for predictor'!$A$2:$A$2000,'Sheety McSheetface'!$A16)</f>
        <v>4</v>
      </c>
      <c r="H16" s="3">
        <f t="shared" si="1"/>
        <v>0</v>
      </c>
      <c r="I16" s="3">
        <f>_xlfn.MAXIFS('Stats for predictor'!G$2:G$1000,'Stats for predictor'!$A$2:$A$1000,'Sheety McSheetface'!$A16)</f>
        <v>0</v>
      </c>
      <c r="J16">
        <f t="shared" si="2"/>
        <v>0</v>
      </c>
      <c r="K16">
        <f>_xlfn.MAXIFS('Stats for predictor'!H$2:H$1000,'Stats for predictor'!$A$2:$A$1000,'Sheety McSheetface'!$A16)</f>
        <v>2</v>
      </c>
      <c r="L16">
        <f>Statistics!AU18</f>
        <v>2</v>
      </c>
      <c r="M16">
        <f t="shared" si="3"/>
        <v>0</v>
      </c>
      <c r="N16">
        <f t="shared" si="4"/>
        <v>4</v>
      </c>
    </row>
    <row r="17" spans="1:14">
      <c r="A17">
        <f>Statistics!A19</f>
        <v>2200</v>
      </c>
      <c r="B17">
        <f>Statistics!B19</f>
        <v>9</v>
      </c>
      <c r="C17" s="1">
        <f>Statistics!BG19</f>
        <v>2</v>
      </c>
      <c r="D17" s="2">
        <f>IF('Sheety McSheetface'!C17=4,(Statistics!AR19/Statistics!B19),IF('Sheety McSheetface'!C17=3,(Statistics!AQ19/Statistics!B19),IF('Sheety McSheetface'!C17=2,(Statistics!AP19/Statistics!B19),IF('Sheety McSheetface'!C17=1,(Statistics!AO19/Statistics!B19),(Statistics!AN19/Statistics!B19)))))</f>
        <v>0.111111111111111</v>
      </c>
      <c r="E17" s="4">
        <f>Statistics!BB19</f>
        <v>3.33333333333333</v>
      </c>
      <c r="F17" s="4">
        <f t="shared" si="0"/>
        <v>0</v>
      </c>
      <c r="G17" s="1">
        <f>_xlfn.MAXIFS('Stats for predictor'!F$2:F$2000,'Stats for predictor'!$A$2:$A$2000,'Sheety McSheetface'!$A17)</f>
        <v>4</v>
      </c>
      <c r="H17" s="3">
        <f t="shared" si="1"/>
        <v>0</v>
      </c>
      <c r="I17" s="3">
        <f>_xlfn.MAXIFS('Stats for predictor'!G$2:G$1000,'Stats for predictor'!$A$2:$A$1000,'Sheety McSheetface'!$A17)</f>
        <v>1</v>
      </c>
      <c r="J17">
        <f t="shared" si="2"/>
        <v>2</v>
      </c>
      <c r="K17">
        <f>_xlfn.MAXIFS('Stats for predictor'!H$2:H$1000,'Stats for predictor'!$A$2:$A$1000,'Sheety McSheetface'!$A17)</f>
        <v>2</v>
      </c>
      <c r="L17">
        <f>Statistics!AU19</f>
        <v>4</v>
      </c>
      <c r="M17">
        <f t="shared" si="3"/>
        <v>0</v>
      </c>
      <c r="N17">
        <f t="shared" si="4"/>
        <v>2</v>
      </c>
    </row>
    <row r="18" spans="1:14">
      <c r="A18">
        <f>Statistics!A20</f>
        <v>2386</v>
      </c>
      <c r="B18">
        <f>Statistics!B20</f>
        <v>10</v>
      </c>
      <c r="C18" s="1">
        <f>Statistics!BG20</f>
        <v>4</v>
      </c>
      <c r="D18" s="2">
        <f>IF('Sheety McSheetface'!C18=4,(Statistics!AR20/Statistics!B20),IF('Sheety McSheetface'!C18=3,(Statistics!AQ20/Statistics!B20),IF('Sheety McSheetface'!C18=2,(Statistics!AP20/Statistics!B20),IF('Sheety McSheetface'!C18=1,(Statistics!AO20/Statistics!B20),(Statistics!AN20/Statistics!B20)))))</f>
        <v>0.4</v>
      </c>
      <c r="E18" s="4">
        <f>Statistics!BB20</f>
        <v>2.2</v>
      </c>
      <c r="F18" s="4">
        <f t="shared" si="0"/>
        <v>2</v>
      </c>
      <c r="G18" s="1">
        <f>_xlfn.MAXIFS('Stats for predictor'!F$2:F$2000,'Stats for predictor'!$A$2:$A$2000,'Sheety McSheetface'!$A18)</f>
        <v>2</v>
      </c>
      <c r="H18" s="3">
        <f t="shared" si="1"/>
        <v>0</v>
      </c>
      <c r="I18" s="3">
        <f>_xlfn.MAXIFS('Stats for predictor'!G$2:G$1000,'Stats for predictor'!$A$2:$A$1000,'Sheety McSheetface'!$A18)</f>
        <v>1</v>
      </c>
      <c r="J18">
        <f t="shared" si="2"/>
        <v>0</v>
      </c>
      <c r="K18">
        <f>_xlfn.MAXIFS('Stats for predictor'!H$2:H$1000,'Stats for predictor'!$A$2:$A$1000,'Sheety McSheetface'!$A18)</f>
        <v>2</v>
      </c>
      <c r="L18">
        <f>Statistics!AU20</f>
        <v>4</v>
      </c>
      <c r="M18">
        <f t="shared" si="3"/>
        <v>2</v>
      </c>
      <c r="N18">
        <f t="shared" si="4"/>
        <v>2</v>
      </c>
    </row>
    <row r="19" spans="1:14">
      <c r="A19">
        <f>Statistics!A21</f>
        <v>2609</v>
      </c>
      <c r="B19">
        <f>Statistics!B21</f>
        <v>7</v>
      </c>
      <c r="C19" s="1">
        <f>Statistics!BG21</f>
        <v>4</v>
      </c>
      <c r="D19" s="2">
        <f>IF('Sheety McSheetface'!C19=4,(Statistics!AR21/Statistics!B21),IF('Sheety McSheetface'!C19=3,(Statistics!AQ21/Statistics!B21),IF('Sheety McSheetface'!C19=2,(Statistics!AP21/Statistics!B21),IF('Sheety McSheetface'!C19=1,(Statistics!AO21/Statistics!B21),(Statistics!AN21/Statistics!B21)))))</f>
        <v>0.714285714285714</v>
      </c>
      <c r="E19" s="4">
        <f>Statistics!BB21</f>
        <v>3.14285714285714</v>
      </c>
      <c r="F19" s="4">
        <f t="shared" si="0"/>
        <v>4</v>
      </c>
      <c r="G19" s="1">
        <f>_xlfn.MAXIFS('Stats for predictor'!F$2:F$2000,'Stats for predictor'!$A$2:$A$2000,'Sheety McSheetface'!$A19)</f>
        <v>4</v>
      </c>
      <c r="H19" s="3">
        <f t="shared" si="1"/>
        <v>0</v>
      </c>
      <c r="I19" s="3">
        <f>_xlfn.MAXIFS('Stats for predictor'!G$2:G$1000,'Stats for predictor'!$A$2:$A$1000,'Sheety McSheetface'!$A19)</f>
        <v>1</v>
      </c>
      <c r="J19">
        <f t="shared" si="2"/>
        <v>0</v>
      </c>
      <c r="K19">
        <f>_xlfn.MAXIFS('Stats for predictor'!H$2:H$1000,'Stats for predictor'!$A$2:$A$1000,'Sheety McSheetface'!$A19)</f>
        <v>2</v>
      </c>
      <c r="L19">
        <f>Statistics!AU21</f>
        <v>4</v>
      </c>
      <c r="M19">
        <f t="shared" si="3"/>
        <v>4</v>
      </c>
      <c r="N19">
        <f t="shared" si="4"/>
        <v>4</v>
      </c>
    </row>
    <row r="20" spans="1:14">
      <c r="A20">
        <f>Statistics!A22</f>
        <v>2706</v>
      </c>
      <c r="B20">
        <f>Statistics!B22</f>
        <v>8</v>
      </c>
      <c r="C20" s="1">
        <f>Statistics!BG22</f>
        <v>4</v>
      </c>
      <c r="D20" s="2">
        <f>IF('Sheety McSheetface'!C20=4,(Statistics!AR22/Statistics!B22),IF('Sheety McSheetface'!C20=3,(Statistics!AQ22/Statistics!B22),IF('Sheety McSheetface'!C20=2,(Statistics!AP22/Statistics!B22),IF('Sheety McSheetface'!C20=1,(Statistics!AO22/Statistics!B22),(Statistics!AN22/Statistics!B22)))))</f>
        <v>0</v>
      </c>
      <c r="E20" s="4">
        <f>Statistics!BB22</f>
        <v>1.25</v>
      </c>
      <c r="F20" s="4">
        <f t="shared" si="0"/>
        <v>1</v>
      </c>
      <c r="G20" s="1">
        <f>_xlfn.MAXIFS('Stats for predictor'!F$2:F$2000,'Stats for predictor'!$A$2:$A$2000,'Sheety McSheetface'!$A20)</f>
        <v>1</v>
      </c>
      <c r="H20" s="3">
        <f t="shared" si="1"/>
        <v>0</v>
      </c>
      <c r="I20" s="3">
        <f>_xlfn.MAXIFS('Stats for predictor'!G$2:G$1000,'Stats for predictor'!$A$2:$A$1000,'Sheety McSheetface'!$A20)</f>
        <v>2</v>
      </c>
      <c r="J20">
        <f t="shared" si="2"/>
        <v>0</v>
      </c>
      <c r="K20">
        <f>_xlfn.MAXIFS('Stats for predictor'!H$2:H$1000,'Stats for predictor'!$A$2:$A$1000,'Sheety McSheetface'!$A20)</f>
        <v>4</v>
      </c>
      <c r="L20">
        <f>Statistics!AU22</f>
        <v>2</v>
      </c>
      <c r="M20">
        <f t="shared" si="3"/>
        <v>0</v>
      </c>
      <c r="N20">
        <f t="shared" si="4"/>
        <v>1</v>
      </c>
    </row>
    <row r="21" spans="1:14">
      <c r="A21">
        <f>Statistics!A23</f>
        <v>3161</v>
      </c>
      <c r="B21">
        <f>Statistics!B23</f>
        <v>8</v>
      </c>
      <c r="C21" s="1">
        <f>Statistics!BG23</f>
        <v>2</v>
      </c>
      <c r="D21" s="2">
        <f>IF('Sheety McSheetface'!C21=4,(Statistics!AR23/Statistics!B23),IF('Sheety McSheetface'!C21=3,(Statistics!AQ23/Statistics!B23),IF('Sheety McSheetface'!C21=2,(Statistics!AP23/Statistics!B23),IF('Sheety McSheetface'!C21=1,(Statistics!AO23/Statistics!B23),(Statistics!AN23/Statistics!B23)))))</f>
        <v>0</v>
      </c>
      <c r="E21" s="4">
        <f>Statistics!BB23</f>
        <v>2.375</v>
      </c>
      <c r="F21" s="4">
        <f t="shared" si="0"/>
        <v>0</v>
      </c>
      <c r="G21" s="1">
        <f>_xlfn.MAXIFS('Stats for predictor'!F$2:F$2000,'Stats for predictor'!$A$2:$A$2000,'Sheety McSheetface'!$A21)</f>
        <v>2</v>
      </c>
      <c r="H21" s="3">
        <f t="shared" si="1"/>
        <v>0</v>
      </c>
      <c r="I21" s="3">
        <f>_xlfn.MAXIFS('Stats for predictor'!G$2:G$1000,'Stats for predictor'!$A$2:$A$1000,'Sheety McSheetface'!$A21)</f>
        <v>1</v>
      </c>
      <c r="J21">
        <f t="shared" si="2"/>
        <v>2</v>
      </c>
      <c r="K21">
        <f>_xlfn.MAXIFS('Stats for predictor'!H$2:H$1000,'Stats for predictor'!$A$2:$A$1000,'Sheety McSheetface'!$A21)</f>
        <v>2</v>
      </c>
      <c r="L21">
        <f>Statistics!AU23</f>
        <v>4</v>
      </c>
      <c r="M21">
        <f t="shared" si="3"/>
        <v>0</v>
      </c>
      <c r="N21">
        <f t="shared" si="4"/>
        <v>2</v>
      </c>
    </row>
    <row r="22" spans="1:14">
      <c r="A22">
        <f>Statistics!A24</f>
        <v>3543</v>
      </c>
      <c r="B22">
        <f>Statistics!B24</f>
        <v>8</v>
      </c>
      <c r="C22" s="1">
        <f>Statistics!BG24</f>
        <v>4</v>
      </c>
      <c r="D22" s="2">
        <f>IF('Sheety McSheetface'!C22=4,(Statistics!AR24/Statistics!B24),IF('Sheety McSheetface'!C22=3,(Statistics!AQ24/Statistics!B24),IF('Sheety McSheetface'!C22=2,(Statistics!AP24/Statistics!B24),IF('Sheety McSheetface'!C22=1,(Statistics!AO24/Statistics!B24),(Statistics!AN24/Statistics!B24)))))</f>
        <v>0</v>
      </c>
      <c r="E22" s="4">
        <f>Statistics!BB24</f>
        <v>0.25</v>
      </c>
      <c r="F22" s="4">
        <f t="shared" si="0"/>
        <v>2</v>
      </c>
      <c r="G22" s="1">
        <f>_xlfn.MAXIFS('Stats for predictor'!F$2:F$2000,'Stats for predictor'!$A$2:$A$2000,'Sheety McSheetface'!$A22)</f>
        <v>2</v>
      </c>
      <c r="H22" s="3">
        <f t="shared" si="1"/>
        <v>0</v>
      </c>
      <c r="I22" s="3">
        <f>_xlfn.MAXIFS('Stats for predictor'!G$2:G$1000,'Stats for predictor'!$A$2:$A$1000,'Sheety McSheetface'!$A22)</f>
        <v>1</v>
      </c>
      <c r="J22">
        <f t="shared" si="2"/>
        <v>0</v>
      </c>
      <c r="K22">
        <f>_xlfn.MAXIFS('Stats for predictor'!H$2:H$1000,'Stats for predictor'!$A$2:$A$1000,'Sheety McSheetface'!$A22)</f>
        <v>1</v>
      </c>
      <c r="L22">
        <f>Statistics!AU24</f>
        <v>0</v>
      </c>
      <c r="M22">
        <f t="shared" si="3"/>
        <v>0</v>
      </c>
      <c r="N22">
        <f t="shared" si="4"/>
        <v>2</v>
      </c>
    </row>
    <row r="23" spans="1:14">
      <c r="A23">
        <f>Statistics!A25</f>
        <v>3560</v>
      </c>
      <c r="B23">
        <f>Statistics!B25</f>
        <v>11</v>
      </c>
      <c r="C23" s="1">
        <f>Statistics!BG25</f>
        <v>2</v>
      </c>
      <c r="D23" s="2">
        <f>IF('Sheety McSheetface'!C23=4,(Statistics!AR25/Statistics!B25),IF('Sheety McSheetface'!C23=3,(Statistics!AQ25/Statistics!B25),IF('Sheety McSheetface'!C23=2,(Statistics!AP25/Statistics!B25),IF('Sheety McSheetface'!C23=1,(Statistics!AO25/Statistics!B25),(Statistics!AN25/Statistics!B25)))))</f>
        <v>0.727272727272727</v>
      </c>
      <c r="E23" s="4">
        <f>Statistics!BB25</f>
        <v>1.45454545454545</v>
      </c>
      <c r="F23" s="4">
        <f t="shared" si="0"/>
        <v>0</v>
      </c>
      <c r="G23" s="1">
        <f>_xlfn.MAXIFS('Stats for predictor'!F$2:F$2000,'Stats for predictor'!$A$2:$A$2000,'Sheety McSheetface'!$A23)</f>
        <v>1</v>
      </c>
      <c r="H23" s="3">
        <f t="shared" si="1"/>
        <v>0</v>
      </c>
      <c r="I23" s="3">
        <f>_xlfn.MAXIFS('Stats for predictor'!G$2:G$1000,'Stats for predictor'!$A$2:$A$1000,'Sheety McSheetface'!$A23)</f>
        <v>0</v>
      </c>
      <c r="J23">
        <f t="shared" si="2"/>
        <v>3</v>
      </c>
      <c r="K23">
        <f>_xlfn.MAXIFS('Stats for predictor'!H$2:H$1000,'Stats for predictor'!$A$2:$A$1000,'Sheety McSheetface'!$A23)</f>
        <v>3</v>
      </c>
      <c r="L23">
        <f>Statistics!AU25</f>
        <v>2</v>
      </c>
      <c r="M23">
        <f t="shared" si="3"/>
        <v>3</v>
      </c>
      <c r="N23">
        <f t="shared" si="4"/>
        <v>3</v>
      </c>
    </row>
    <row r="24" spans="1:14">
      <c r="A24">
        <f>Statistics!A26</f>
        <v>3683</v>
      </c>
      <c r="B24">
        <f>Statistics!B26</f>
        <v>4</v>
      </c>
      <c r="C24" s="1">
        <f>Statistics!BG26</f>
        <v>2</v>
      </c>
      <c r="D24" s="2">
        <f>IF('Sheety McSheetface'!C24=4,(Statistics!AR26/Statistics!B26),IF('Sheety McSheetface'!C24=3,(Statistics!AQ26/Statistics!B26),IF('Sheety McSheetface'!C24=2,(Statistics!AP26/Statistics!B26),IF('Sheety McSheetface'!C24=1,(Statistics!AO26/Statistics!B26),(Statistics!AN26/Statistics!B26)))))</f>
        <v>0</v>
      </c>
      <c r="E24" s="4">
        <f>Statistics!BB26</f>
        <v>1.5</v>
      </c>
      <c r="F24" s="4">
        <f t="shared" si="0"/>
        <v>0</v>
      </c>
      <c r="G24" s="1">
        <f>_xlfn.MAXIFS('Stats for predictor'!F$2:F$2000,'Stats for predictor'!$A$2:$A$2000,'Sheety McSheetface'!$A24)</f>
        <v>0</v>
      </c>
      <c r="H24" s="3">
        <f t="shared" si="1"/>
        <v>0</v>
      </c>
      <c r="I24" s="3">
        <f>_xlfn.MAXIFS('Stats for predictor'!G$2:G$1000,'Stats for predictor'!$A$2:$A$1000,'Sheety McSheetface'!$A24)</f>
        <v>1</v>
      </c>
      <c r="J24">
        <f t="shared" si="2"/>
        <v>2</v>
      </c>
      <c r="K24">
        <f>_xlfn.MAXIFS('Stats for predictor'!H$2:H$1000,'Stats for predictor'!$A$2:$A$1000,'Sheety McSheetface'!$A24)</f>
        <v>2</v>
      </c>
      <c r="L24">
        <f>Statistics!AU26</f>
        <v>0</v>
      </c>
      <c r="M24">
        <f t="shared" si="3"/>
        <v>2</v>
      </c>
      <c r="N24">
        <f t="shared" si="4"/>
        <v>2</v>
      </c>
    </row>
    <row r="25" spans="1:14">
      <c r="A25">
        <f>Statistics!A27</f>
        <v>3739</v>
      </c>
      <c r="B25">
        <f>Statistics!B27</f>
        <v>11</v>
      </c>
      <c r="C25" s="1">
        <f>Statistics!BG27</f>
        <v>3</v>
      </c>
      <c r="D25" s="2">
        <f>IF('Sheety McSheetface'!C25=4,(Statistics!AR27/Statistics!B27),IF('Sheety McSheetface'!C25=3,(Statistics!AQ27/Statistics!B27),IF('Sheety McSheetface'!C25=2,(Statistics!AP27/Statistics!B27),IF('Sheety McSheetface'!C25=1,(Statistics!AO27/Statistics!B27),(Statistics!AN27/Statistics!B27)))))</f>
        <v>0.0909090909090909</v>
      </c>
      <c r="E25" s="4">
        <f>Statistics!BB27</f>
        <v>1</v>
      </c>
      <c r="F25" s="4">
        <f t="shared" si="0"/>
        <v>0</v>
      </c>
      <c r="G25" s="1">
        <f>_xlfn.MAXIFS('Stats for predictor'!F$2:F$2000,'Stats for predictor'!$A$2:$A$2000,'Sheety McSheetface'!$A25)</f>
        <v>2</v>
      </c>
      <c r="H25" s="3">
        <f t="shared" si="1"/>
        <v>1</v>
      </c>
      <c r="I25" s="3">
        <f>_xlfn.MAXIFS('Stats for predictor'!G$2:G$1000,'Stats for predictor'!$A$2:$A$1000,'Sheety McSheetface'!$A25)</f>
        <v>1</v>
      </c>
      <c r="J25">
        <f t="shared" si="2"/>
        <v>0</v>
      </c>
      <c r="K25">
        <f>_xlfn.MAXIFS('Stats for predictor'!H$2:H$1000,'Stats for predictor'!$A$2:$A$1000,'Sheety McSheetface'!$A25)</f>
        <v>2</v>
      </c>
      <c r="L25">
        <f>Statistics!AU27</f>
        <v>0</v>
      </c>
      <c r="M25">
        <f t="shared" si="3"/>
        <v>0</v>
      </c>
      <c r="N25">
        <f t="shared" si="4"/>
        <v>1</v>
      </c>
    </row>
    <row r="26" spans="1:14">
      <c r="A26">
        <f>Statistics!A28</f>
        <v>4015</v>
      </c>
      <c r="B26">
        <f>Statistics!B28</f>
        <v>10</v>
      </c>
      <c r="C26" s="1">
        <f>Statistics!BG28</f>
        <v>4</v>
      </c>
      <c r="D26" s="2">
        <f>IF('Sheety McSheetface'!C26=4,(Statistics!AR28/Statistics!B28),IF('Sheety McSheetface'!C26=3,(Statistics!AQ28/Statistics!B28),IF('Sheety McSheetface'!C26=2,(Statistics!AP28/Statistics!B28),IF('Sheety McSheetface'!C26=1,(Statistics!AO28/Statistics!B28),(Statistics!AN28/Statistics!B28)))))</f>
        <v>0</v>
      </c>
      <c r="E26" s="4">
        <f>Statistics!BB28</f>
        <v>1.2</v>
      </c>
      <c r="F26" s="4">
        <f t="shared" si="0"/>
        <v>1</v>
      </c>
      <c r="G26" s="1">
        <f>_xlfn.MAXIFS('Stats for predictor'!F$2:F$2000,'Stats for predictor'!$A$2:$A$2000,'Sheety McSheetface'!$A26)</f>
        <v>1</v>
      </c>
      <c r="H26" s="3">
        <f t="shared" si="1"/>
        <v>0</v>
      </c>
      <c r="I26" s="3">
        <f>_xlfn.MAXIFS('Stats for predictor'!G$2:G$1000,'Stats for predictor'!$A$2:$A$1000,'Sheety McSheetface'!$A26)</f>
        <v>0</v>
      </c>
      <c r="J26">
        <f t="shared" si="2"/>
        <v>0</v>
      </c>
      <c r="K26">
        <f>_xlfn.MAXIFS('Stats for predictor'!H$2:H$1000,'Stats for predictor'!$A$2:$A$1000,'Sheety McSheetface'!$A26)</f>
        <v>4</v>
      </c>
      <c r="L26">
        <f>Statistics!AU28</f>
        <v>2</v>
      </c>
      <c r="M26">
        <f t="shared" si="3"/>
        <v>0</v>
      </c>
      <c r="N26">
        <f t="shared" si="4"/>
        <v>1</v>
      </c>
    </row>
    <row r="27" spans="1:14">
      <c r="A27">
        <f>Statistics!A29</f>
        <v>4039</v>
      </c>
      <c r="B27">
        <f>Statistics!B29</f>
        <v>8</v>
      </c>
      <c r="C27" s="1">
        <f>Statistics!BG29</f>
        <v>2</v>
      </c>
      <c r="D27" s="2">
        <f>IF('Sheety McSheetface'!C27=4,(Statistics!AR29/Statistics!B29),IF('Sheety McSheetface'!C27=3,(Statistics!AQ29/Statistics!B29),IF('Sheety McSheetface'!C27=2,(Statistics!AP29/Statistics!B29),IF('Sheety McSheetface'!C27=1,(Statistics!AO29/Statistics!B29),(Statistics!AN29/Statistics!B29)))))</f>
        <v>0.125</v>
      </c>
      <c r="E27" s="4">
        <f>Statistics!BB29</f>
        <v>2.5</v>
      </c>
      <c r="F27" s="4">
        <f t="shared" si="0"/>
        <v>0</v>
      </c>
      <c r="G27" s="1">
        <f>_xlfn.MAXIFS('Stats for predictor'!F$2:F$2000,'Stats for predictor'!$A$2:$A$2000,'Sheety McSheetface'!$A27)</f>
        <v>0</v>
      </c>
      <c r="H27" s="3">
        <f t="shared" si="1"/>
        <v>0</v>
      </c>
      <c r="I27" s="3">
        <f>_xlfn.MAXIFS('Stats for predictor'!G$2:G$1000,'Stats for predictor'!$A$2:$A$1000,'Sheety McSheetface'!$A27)</f>
        <v>2</v>
      </c>
      <c r="J27">
        <f t="shared" si="2"/>
        <v>1</v>
      </c>
      <c r="K27">
        <f>_xlfn.MAXIFS('Stats for predictor'!H$2:H$1000,'Stats for predictor'!$A$2:$A$1000,'Sheety McSheetface'!$A27)</f>
        <v>1</v>
      </c>
      <c r="L27">
        <f>Statistics!AU29</f>
        <v>3</v>
      </c>
      <c r="M27">
        <f t="shared" si="3"/>
        <v>0</v>
      </c>
      <c r="N27">
        <f t="shared" si="4"/>
        <v>1</v>
      </c>
    </row>
    <row r="28" spans="1:14">
      <c r="A28">
        <f>Statistics!A30</f>
        <v>4069</v>
      </c>
      <c r="B28">
        <f>Statistics!B30</f>
        <v>8</v>
      </c>
      <c r="C28" s="1">
        <f>Statistics!BG30</f>
        <v>3</v>
      </c>
      <c r="D28" s="2">
        <f>IF('Sheety McSheetface'!C28=4,(Statistics!AR30/Statistics!B30),IF('Sheety McSheetface'!C28=3,(Statistics!AQ30/Statistics!B30),IF('Sheety McSheetface'!C28=2,(Statistics!AP30/Statistics!B30),IF('Sheety McSheetface'!C28=1,(Statistics!AO30/Statistics!B30),(Statistics!AN30/Statistics!B30)))))</f>
        <v>0.25</v>
      </c>
      <c r="E28" s="4">
        <f>Statistics!BB30</f>
        <v>3.75</v>
      </c>
      <c r="F28" s="4">
        <f t="shared" si="0"/>
        <v>0</v>
      </c>
      <c r="G28" s="1">
        <f>_xlfn.MAXIFS('Stats for predictor'!F$2:F$2000,'Stats for predictor'!$A$2:$A$2000,'Sheety McSheetface'!$A28)</f>
        <v>2</v>
      </c>
      <c r="H28" s="3">
        <f t="shared" si="1"/>
        <v>1</v>
      </c>
      <c r="I28" s="3">
        <f>_xlfn.MAXIFS('Stats for predictor'!G$2:G$1000,'Stats for predictor'!$A$2:$A$1000,'Sheety McSheetface'!$A28)</f>
        <v>1</v>
      </c>
      <c r="J28">
        <f t="shared" si="2"/>
        <v>0</v>
      </c>
      <c r="K28">
        <f>_xlfn.MAXIFS('Stats for predictor'!H$2:H$1000,'Stats for predictor'!$A$2:$A$1000,'Sheety McSheetface'!$A28)</f>
        <v>2</v>
      </c>
      <c r="L28">
        <f>Statistics!AU30</f>
        <v>4</v>
      </c>
      <c r="M28">
        <f t="shared" si="3"/>
        <v>0</v>
      </c>
      <c r="N28">
        <f t="shared" si="4"/>
        <v>1</v>
      </c>
    </row>
    <row r="29" spans="1:14">
      <c r="A29">
        <f>Statistics!A31</f>
        <v>4152</v>
      </c>
      <c r="B29">
        <f>Statistics!B31</f>
        <v>9</v>
      </c>
      <c r="C29" s="1">
        <f>Statistics!BG31</f>
        <v>4</v>
      </c>
      <c r="D29" s="2">
        <f>IF('Sheety McSheetface'!C29=4,(Statistics!AR31/Statistics!B31),IF('Sheety McSheetface'!C29=3,(Statistics!AQ31/Statistics!B31),IF('Sheety McSheetface'!C29=2,(Statistics!AP31/Statistics!B31),IF('Sheety McSheetface'!C29=1,(Statistics!AO31/Statistics!B31),(Statistics!AN31/Statistics!B31)))))</f>
        <v>0.666666666666667</v>
      </c>
      <c r="E29" s="4">
        <f>Statistics!BB31</f>
        <v>3.11111111111111</v>
      </c>
      <c r="F29" s="4">
        <f t="shared" si="0"/>
        <v>2</v>
      </c>
      <c r="G29" s="1">
        <f>_xlfn.MAXIFS('Stats for predictor'!F$2:F$2000,'Stats for predictor'!$A$2:$A$2000,'Sheety McSheetface'!$A29)</f>
        <v>2</v>
      </c>
      <c r="H29" s="3">
        <f t="shared" si="1"/>
        <v>0</v>
      </c>
      <c r="I29" s="3">
        <f>_xlfn.MAXIFS('Stats for predictor'!G$2:G$1000,'Stats for predictor'!$A$2:$A$1000,'Sheety McSheetface'!$A29)</f>
        <v>1</v>
      </c>
      <c r="J29">
        <f t="shared" si="2"/>
        <v>0</v>
      </c>
      <c r="K29">
        <f>_xlfn.MAXIFS('Stats for predictor'!H$2:H$1000,'Stats for predictor'!$A$2:$A$1000,'Sheety McSheetface'!$A29)</f>
        <v>2</v>
      </c>
      <c r="L29">
        <f>Statistics!AU31</f>
        <v>4</v>
      </c>
      <c r="M29">
        <f t="shared" si="3"/>
        <v>2</v>
      </c>
      <c r="N29">
        <f t="shared" si="4"/>
        <v>2</v>
      </c>
    </row>
    <row r="30" spans="1:14">
      <c r="A30">
        <f>Statistics!A32</f>
        <v>4343</v>
      </c>
      <c r="B30">
        <f>Statistics!B32</f>
        <v>10</v>
      </c>
      <c r="C30" s="1">
        <f>Statistics!BG32</f>
        <v>4</v>
      </c>
      <c r="D30" s="2">
        <f>IF('Sheety McSheetface'!C30=4,(Statistics!AR32/Statistics!B32),IF('Sheety McSheetface'!C30=3,(Statistics!AQ32/Statistics!B32),IF('Sheety McSheetface'!C30=2,(Statistics!AP32/Statistics!B32),IF('Sheety McSheetface'!C30=1,(Statistics!AO32/Statistics!B32),(Statistics!AN32/Statistics!B32)))))</f>
        <v>0</v>
      </c>
      <c r="E30" s="4">
        <f>Statistics!BB32</f>
        <v>1.2</v>
      </c>
      <c r="F30" s="4">
        <f t="shared" si="0"/>
        <v>1</v>
      </c>
      <c r="G30" s="1">
        <f>_xlfn.MAXIFS('Stats for predictor'!F$2:F$2000,'Stats for predictor'!$A$2:$A$2000,'Sheety McSheetface'!$A30)</f>
        <v>1</v>
      </c>
      <c r="H30" s="3">
        <f t="shared" si="1"/>
        <v>0</v>
      </c>
      <c r="I30" s="3">
        <f>_xlfn.MAXIFS('Stats for predictor'!G$2:G$1000,'Stats for predictor'!$A$2:$A$1000,'Sheety McSheetface'!$A30)</f>
        <v>1</v>
      </c>
      <c r="J30">
        <f t="shared" si="2"/>
        <v>0</v>
      </c>
      <c r="K30">
        <f>_xlfn.MAXIFS('Stats for predictor'!H$2:H$1000,'Stats for predictor'!$A$2:$A$1000,'Sheety McSheetface'!$A30)</f>
        <v>4</v>
      </c>
      <c r="L30">
        <f>Statistics!AU32</f>
        <v>2</v>
      </c>
      <c r="M30">
        <f t="shared" si="3"/>
        <v>0</v>
      </c>
      <c r="N30">
        <f t="shared" si="4"/>
        <v>1</v>
      </c>
    </row>
    <row r="31" spans="1:14">
      <c r="A31">
        <f>Statistics!A33</f>
        <v>4476</v>
      </c>
      <c r="B31">
        <f>Statistics!B33</f>
        <v>8</v>
      </c>
      <c r="C31" s="1">
        <f>Statistics!BG33</f>
        <v>2</v>
      </c>
      <c r="D31" s="2">
        <f>IF('Sheety McSheetface'!C31=4,(Statistics!AR33/Statistics!B33),IF('Sheety McSheetface'!C31=3,(Statistics!AQ33/Statistics!B33),IF('Sheety McSheetface'!C31=2,(Statistics!AP33/Statistics!B33),IF('Sheety McSheetface'!C31=1,(Statistics!AO33/Statistics!B33),(Statistics!AN33/Statistics!B33)))))</f>
        <v>0</v>
      </c>
      <c r="E31" s="4">
        <f>Statistics!BB33</f>
        <v>0.625</v>
      </c>
      <c r="F31" s="4">
        <f t="shared" si="0"/>
        <v>0</v>
      </c>
      <c r="G31" s="1">
        <f>_xlfn.MAXIFS('Stats for predictor'!F$2:F$2000,'Stats for predictor'!$A$2:$A$2000,'Sheety McSheetface'!$A31)</f>
        <v>1</v>
      </c>
      <c r="H31" s="3">
        <f t="shared" si="1"/>
        <v>0</v>
      </c>
      <c r="I31" s="3">
        <f>_xlfn.MAXIFS('Stats for predictor'!G$2:G$1000,'Stats for predictor'!$A$2:$A$1000,'Sheety McSheetface'!$A31)</f>
        <v>0</v>
      </c>
      <c r="J31">
        <f t="shared" si="2"/>
        <v>1</v>
      </c>
      <c r="K31">
        <f>_xlfn.MAXIFS('Stats for predictor'!H$2:H$1000,'Stats for predictor'!$A$2:$A$1000,'Sheety McSheetface'!$A31)</f>
        <v>1</v>
      </c>
      <c r="L31">
        <f>Statistics!AU33</f>
        <v>0</v>
      </c>
      <c r="M31">
        <f t="shared" si="3"/>
        <v>1</v>
      </c>
      <c r="N31">
        <f t="shared" si="4"/>
        <v>1</v>
      </c>
    </row>
    <row r="32" spans="1:14">
      <c r="A32">
        <f>Statistics!A34</f>
        <v>4617</v>
      </c>
      <c r="B32">
        <f>Statistics!B34</f>
        <v>8</v>
      </c>
      <c r="C32" s="1">
        <f>Statistics!BG34</f>
        <v>4</v>
      </c>
      <c r="D32" s="2">
        <f>IF('Sheety McSheetface'!C32=4,(Statistics!AR34/Statistics!B34),IF('Sheety McSheetface'!C32=3,(Statistics!AQ34/Statistics!B34),IF('Sheety McSheetface'!C32=2,(Statistics!AP34/Statistics!B34),IF('Sheety McSheetface'!C32=1,(Statistics!AO34/Statistics!B34),(Statistics!AN34/Statistics!B34)))))</f>
        <v>0</v>
      </c>
      <c r="E32" s="4">
        <f>Statistics!BB34</f>
        <v>0</v>
      </c>
      <c r="F32" s="4">
        <f t="shared" si="0"/>
        <v>2</v>
      </c>
      <c r="G32" s="1">
        <f>_xlfn.MAXIFS('Stats for predictor'!F$2:F$2000,'Stats for predictor'!$A$2:$A$2000,'Sheety McSheetface'!$A32)</f>
        <v>2</v>
      </c>
      <c r="H32" s="3">
        <f t="shared" si="1"/>
        <v>0</v>
      </c>
      <c r="I32" s="3">
        <f>_xlfn.MAXIFS('Stats for predictor'!G$2:G$1000,'Stats for predictor'!$A$2:$A$1000,'Sheety McSheetface'!$A32)</f>
        <v>0</v>
      </c>
      <c r="J32">
        <f t="shared" si="2"/>
        <v>0</v>
      </c>
      <c r="K32">
        <f>_xlfn.MAXIFS('Stats for predictor'!H$2:H$1000,'Stats for predictor'!$A$2:$A$1000,'Sheety McSheetface'!$A32)</f>
        <v>2</v>
      </c>
      <c r="L32">
        <f>Statistics!AU34</f>
        <v>0</v>
      </c>
      <c r="M32">
        <f t="shared" si="3"/>
        <v>0</v>
      </c>
      <c r="N32">
        <f t="shared" si="4"/>
        <v>2</v>
      </c>
    </row>
    <row r="33" spans="1:14">
      <c r="A33">
        <f>Statistics!A35</f>
        <v>4678</v>
      </c>
      <c r="B33">
        <f>Statistics!B35</f>
        <v>11</v>
      </c>
      <c r="C33" s="1">
        <f>Statistics!BG35</f>
        <v>0</v>
      </c>
      <c r="D33" s="2">
        <f>IF('Sheety McSheetface'!C33=4,(Statistics!AR35/Statistics!B35),IF('Sheety McSheetface'!C33=3,(Statistics!AQ35/Statistics!B35),IF('Sheety McSheetface'!C33=2,(Statistics!AP35/Statistics!B35),IF('Sheety McSheetface'!C33=1,(Statistics!AO35/Statistics!B35),(Statistics!AN35/Statistics!B35)))))</f>
        <v>0.181818181818182</v>
      </c>
      <c r="E33" s="4">
        <f>Statistics!BB35</f>
        <v>2.90909090909091</v>
      </c>
      <c r="F33" s="4">
        <f t="shared" si="0"/>
        <v>0</v>
      </c>
      <c r="G33" s="1">
        <f>_xlfn.MAXIFS('Stats for predictor'!F$2:F$2000,'Stats for predictor'!$A$2:$A$2000,'Sheety McSheetface'!$A33)</f>
        <v>2</v>
      </c>
      <c r="H33" s="3">
        <f t="shared" si="1"/>
        <v>0</v>
      </c>
      <c r="I33" s="3">
        <f>_xlfn.MAXIFS('Stats for predictor'!G$2:G$1000,'Stats for predictor'!$A$2:$A$1000,'Sheety McSheetface'!$A33)</f>
        <v>0</v>
      </c>
      <c r="J33">
        <f t="shared" si="2"/>
        <v>0</v>
      </c>
      <c r="K33">
        <f>_xlfn.MAXIFS('Stats for predictor'!H$2:H$1000,'Stats for predictor'!$A$2:$A$1000,'Sheety McSheetface'!$A33)</f>
        <v>2</v>
      </c>
      <c r="L33">
        <f>Statistics!AU35</f>
        <v>4</v>
      </c>
      <c r="M33">
        <f t="shared" si="3"/>
        <v>0</v>
      </c>
      <c r="N33">
        <f t="shared" si="4"/>
        <v>0</v>
      </c>
    </row>
    <row r="34" spans="1:14">
      <c r="A34">
        <f>Statistics!A36</f>
        <v>4903</v>
      </c>
      <c r="B34">
        <f>Statistics!B36</f>
        <v>8</v>
      </c>
      <c r="C34" s="1">
        <f>Statistics!BG36</f>
        <v>4</v>
      </c>
      <c r="D34" s="2">
        <f>IF('Sheety McSheetface'!C34=4,(Statistics!AR36/Statistics!B36),IF('Sheety McSheetface'!C34=3,(Statistics!AQ36/Statistics!B36),IF('Sheety McSheetface'!C34=2,(Statistics!AP36/Statistics!B36),IF('Sheety McSheetface'!C34=1,(Statistics!AO36/Statistics!B36),(Statistics!AN36/Statistics!B36)))))</f>
        <v>0.75</v>
      </c>
      <c r="E34" s="4">
        <f>Statistics!BB36</f>
        <v>3.75</v>
      </c>
      <c r="F34" s="4">
        <f t="shared" si="0"/>
        <v>4</v>
      </c>
      <c r="G34" s="1">
        <f>_xlfn.MAXIFS('Stats for predictor'!F$2:F$2000,'Stats for predictor'!$A$2:$A$2000,'Sheety McSheetface'!$A34)</f>
        <v>4</v>
      </c>
      <c r="H34" s="3">
        <f t="shared" si="1"/>
        <v>0</v>
      </c>
      <c r="I34" s="3">
        <f>_xlfn.MAXIFS('Stats for predictor'!G$2:G$1000,'Stats for predictor'!$A$2:$A$1000,'Sheety McSheetface'!$A34)</f>
        <v>2</v>
      </c>
      <c r="J34">
        <f t="shared" si="2"/>
        <v>0</v>
      </c>
      <c r="K34">
        <f>_xlfn.MAXIFS('Stats for predictor'!H$2:H$1000,'Stats for predictor'!$A$2:$A$1000,'Sheety McSheetface'!$A34)</f>
        <v>1</v>
      </c>
      <c r="L34">
        <f>Statistics!AU36</f>
        <v>4</v>
      </c>
      <c r="M34">
        <f t="shared" si="3"/>
        <v>4</v>
      </c>
      <c r="N34">
        <f t="shared" si="4"/>
        <v>4</v>
      </c>
    </row>
    <row r="35" spans="1:14">
      <c r="A35">
        <f>Statistics!A37</f>
        <v>4907</v>
      </c>
      <c r="B35">
        <f>Statistics!B37</f>
        <v>7</v>
      </c>
      <c r="C35" s="1">
        <f>Statistics!BG37</f>
        <v>4</v>
      </c>
      <c r="D35" s="2">
        <f>IF('Sheety McSheetface'!C35=4,(Statistics!AR37/Statistics!B37),IF('Sheety McSheetface'!C35=3,(Statistics!AQ37/Statistics!B37),IF('Sheety McSheetface'!C35=2,(Statistics!AP37/Statistics!B37),IF('Sheety McSheetface'!C35=1,(Statistics!AO37/Statistics!B37),(Statistics!AN37/Statistics!B37)))))</f>
        <v>0.571428571428571</v>
      </c>
      <c r="E35" s="4">
        <f>Statistics!BB37</f>
        <v>2.28571428571429</v>
      </c>
      <c r="F35" s="4">
        <f t="shared" si="0"/>
        <v>2</v>
      </c>
      <c r="G35" s="1">
        <f>_xlfn.MAXIFS('Stats for predictor'!F$2:F$2000,'Stats for predictor'!$A$2:$A$2000,'Sheety McSheetface'!$A35)</f>
        <v>2</v>
      </c>
      <c r="H35" s="3">
        <f t="shared" si="1"/>
        <v>0</v>
      </c>
      <c r="I35" s="3">
        <f>_xlfn.MAXIFS('Stats for predictor'!G$2:G$1000,'Stats for predictor'!$A$2:$A$1000,'Sheety McSheetface'!$A35)</f>
        <v>1</v>
      </c>
      <c r="J35">
        <f t="shared" si="2"/>
        <v>0</v>
      </c>
      <c r="K35">
        <f>_xlfn.MAXIFS('Stats for predictor'!H$2:H$1000,'Stats for predictor'!$A$2:$A$1000,'Sheety McSheetface'!$A35)</f>
        <v>1</v>
      </c>
      <c r="L35">
        <f>Statistics!AU37</f>
        <v>4</v>
      </c>
      <c r="M35">
        <f t="shared" si="3"/>
        <v>2</v>
      </c>
      <c r="N35">
        <f t="shared" si="4"/>
        <v>2</v>
      </c>
    </row>
    <row r="36" spans="1:14">
      <c r="A36">
        <f>Statistics!A38</f>
        <v>4917</v>
      </c>
      <c r="B36">
        <f>Statistics!B38</f>
        <v>9</v>
      </c>
      <c r="C36" s="1">
        <f>Statistics!BG38</f>
        <v>4</v>
      </c>
      <c r="D36" s="2">
        <f>IF('Sheety McSheetface'!C36=4,(Statistics!AR38/Statistics!B38),IF('Sheety McSheetface'!C36=3,(Statistics!AQ38/Statistics!B38),IF('Sheety McSheetface'!C36=2,(Statistics!AP38/Statistics!B38),IF('Sheety McSheetface'!C36=1,(Statistics!AO38/Statistics!B38),(Statistics!AN38/Statistics!B38)))))</f>
        <v>0.888888888888889</v>
      </c>
      <c r="E36" s="4">
        <f>Statistics!BB38</f>
        <v>3.88888888888889</v>
      </c>
      <c r="F36" s="4">
        <f t="shared" si="0"/>
        <v>2</v>
      </c>
      <c r="G36" s="1">
        <f>_xlfn.MAXIFS('Stats for predictor'!F$2:F$2000,'Stats for predictor'!$A$2:$A$2000,'Sheety McSheetface'!$A36)</f>
        <v>2</v>
      </c>
      <c r="H36" s="3">
        <f t="shared" si="1"/>
        <v>0</v>
      </c>
      <c r="I36" s="3">
        <f>_xlfn.MAXIFS('Stats for predictor'!G$2:G$1000,'Stats for predictor'!$A$2:$A$1000,'Sheety McSheetface'!$A36)</f>
        <v>1</v>
      </c>
      <c r="J36">
        <f t="shared" si="2"/>
        <v>0</v>
      </c>
      <c r="K36">
        <f>_xlfn.MAXIFS('Stats for predictor'!H$2:H$1000,'Stats for predictor'!$A$2:$A$1000,'Sheety McSheetface'!$A36)</f>
        <v>1</v>
      </c>
      <c r="L36">
        <f>Statistics!AU38</f>
        <v>4</v>
      </c>
      <c r="M36">
        <f t="shared" si="3"/>
        <v>2</v>
      </c>
      <c r="N36">
        <f t="shared" si="4"/>
        <v>2</v>
      </c>
    </row>
    <row r="37" spans="1:14">
      <c r="A37">
        <f>Statistics!A39</f>
        <v>4946</v>
      </c>
      <c r="B37">
        <f>Statistics!B39</f>
        <v>12</v>
      </c>
      <c r="C37" s="1">
        <f>Statistics!BG39</f>
        <v>4</v>
      </c>
      <c r="D37" s="2">
        <f>IF('Sheety McSheetface'!C37=4,(Statistics!AR39/Statistics!B39),IF('Sheety McSheetface'!C37=3,(Statistics!AQ39/Statistics!B39),IF('Sheety McSheetface'!C37=2,(Statistics!AP39/Statistics!B39),IF('Sheety McSheetface'!C37=1,(Statistics!AO39/Statistics!B39),(Statistics!AN39/Statistics!B39)))))</f>
        <v>0.833333333333333</v>
      </c>
      <c r="E37" s="4">
        <f>Statistics!BB39</f>
        <v>3.58333333333333</v>
      </c>
      <c r="F37" s="4">
        <f t="shared" si="0"/>
        <v>2</v>
      </c>
      <c r="G37" s="1">
        <f>_xlfn.MAXIFS('Stats for predictor'!F$2:F$2000,'Stats for predictor'!$A$2:$A$2000,'Sheety McSheetface'!$A37)</f>
        <v>2</v>
      </c>
      <c r="H37" s="3">
        <f t="shared" si="1"/>
        <v>0</v>
      </c>
      <c r="I37" s="3">
        <f>_xlfn.MAXIFS('Stats for predictor'!G$2:G$1000,'Stats for predictor'!$A$2:$A$1000,'Sheety McSheetface'!$A37)</f>
        <v>1</v>
      </c>
      <c r="J37">
        <f t="shared" si="2"/>
        <v>0</v>
      </c>
      <c r="K37">
        <f>_xlfn.MAXIFS('Stats for predictor'!H$2:H$1000,'Stats for predictor'!$A$2:$A$1000,'Sheety McSheetface'!$A37)</f>
        <v>3</v>
      </c>
      <c r="L37">
        <f>Statistics!AU39</f>
        <v>4</v>
      </c>
      <c r="M37">
        <f t="shared" si="3"/>
        <v>2</v>
      </c>
      <c r="N37">
        <f t="shared" si="4"/>
        <v>2</v>
      </c>
    </row>
    <row r="38" spans="1:14">
      <c r="A38">
        <f>Statistics!A40</f>
        <v>4951</v>
      </c>
      <c r="B38">
        <f>Statistics!B40</f>
        <v>9</v>
      </c>
      <c r="C38" s="1">
        <f>Statistics!BG40</f>
        <v>4</v>
      </c>
      <c r="D38" s="2">
        <f>IF('Sheety McSheetface'!C38=4,(Statistics!AR40/Statistics!B40),IF('Sheety McSheetface'!C38=3,(Statistics!AQ40/Statistics!B40),IF('Sheety McSheetface'!C38=2,(Statistics!AP40/Statistics!B40),IF('Sheety McSheetface'!C38=1,(Statistics!AO40/Statistics!B40),(Statistics!AN40/Statistics!B40)))))</f>
        <v>0</v>
      </c>
      <c r="E38" s="4">
        <f>Statistics!BB40</f>
        <v>1.55555555555556</v>
      </c>
      <c r="F38" s="4">
        <f t="shared" si="0"/>
        <v>2</v>
      </c>
      <c r="G38" s="1">
        <f>_xlfn.MAXIFS('Stats for predictor'!F$2:F$2000,'Stats for predictor'!$A$2:$A$2000,'Sheety McSheetface'!$A38)</f>
        <v>2</v>
      </c>
      <c r="H38" s="3">
        <f t="shared" si="1"/>
        <v>0</v>
      </c>
      <c r="I38" s="3">
        <f>_xlfn.MAXIFS('Stats for predictor'!G$2:G$1000,'Stats for predictor'!$A$2:$A$1000,'Sheety McSheetface'!$A38)</f>
        <v>0</v>
      </c>
      <c r="J38">
        <f t="shared" si="2"/>
        <v>0</v>
      </c>
      <c r="K38">
        <f>_xlfn.MAXIFS('Stats for predictor'!H$2:H$1000,'Stats for predictor'!$A$2:$A$1000,'Sheety McSheetface'!$A38)</f>
        <v>2</v>
      </c>
      <c r="L38">
        <f>Statistics!AU40</f>
        <v>2</v>
      </c>
      <c r="M38">
        <f t="shared" si="3"/>
        <v>0</v>
      </c>
      <c r="N38">
        <f t="shared" si="4"/>
        <v>2</v>
      </c>
    </row>
    <row r="39" spans="1:14">
      <c r="A39">
        <f>Statistics!A41</f>
        <v>4976</v>
      </c>
      <c r="B39">
        <f>Statistics!B41</f>
        <v>11</v>
      </c>
      <c r="C39" s="1">
        <f>Statistics!BG41</f>
        <v>2</v>
      </c>
      <c r="D39" s="2">
        <f>IF('Sheety McSheetface'!C39=4,(Statistics!AR41/Statistics!B41),IF('Sheety McSheetface'!C39=3,(Statistics!AQ41/Statistics!B41),IF('Sheety McSheetface'!C39=2,(Statistics!AP41/Statistics!B41),IF('Sheety McSheetface'!C39=1,(Statistics!AO41/Statistics!B41),(Statistics!AN41/Statistics!B41)))))</f>
        <v>0</v>
      </c>
      <c r="E39" s="4">
        <f>Statistics!BB41</f>
        <v>1.90909090909091</v>
      </c>
      <c r="F39" s="4">
        <f t="shared" si="0"/>
        <v>0</v>
      </c>
      <c r="G39" s="1">
        <f>_xlfn.MAXIFS('Stats for predictor'!F$2:F$2000,'Stats for predictor'!$A$2:$A$2000,'Sheety McSheetface'!$A39)</f>
        <v>2</v>
      </c>
      <c r="H39" s="3">
        <f t="shared" si="1"/>
        <v>0</v>
      </c>
      <c r="I39" s="3">
        <f>_xlfn.MAXIFS('Stats for predictor'!G$2:G$1000,'Stats for predictor'!$A$2:$A$1000,'Sheety McSheetface'!$A39)</f>
        <v>1</v>
      </c>
      <c r="J39">
        <f t="shared" si="2"/>
        <v>2</v>
      </c>
      <c r="K39">
        <f>_xlfn.MAXIFS('Stats for predictor'!H$2:H$1000,'Stats for predictor'!$A$2:$A$1000,'Sheety McSheetface'!$A39)</f>
        <v>2</v>
      </c>
      <c r="L39">
        <f>Statistics!AU41</f>
        <v>0</v>
      </c>
      <c r="M39">
        <f t="shared" si="3"/>
        <v>2</v>
      </c>
      <c r="N39">
        <f t="shared" si="4"/>
        <v>2</v>
      </c>
    </row>
    <row r="40" spans="1:14">
      <c r="A40">
        <f>Statistics!A42</f>
        <v>5024</v>
      </c>
      <c r="B40">
        <f>Statistics!B42</f>
        <v>8</v>
      </c>
      <c r="C40" s="1">
        <f>Statistics!BG42</f>
        <v>4</v>
      </c>
      <c r="D40" s="2">
        <f>IF('Sheety McSheetface'!C40=4,(Statistics!AR42/Statistics!B42),IF('Sheety McSheetface'!C40=3,(Statistics!AQ42/Statistics!B42),IF('Sheety McSheetface'!C40=2,(Statistics!AP42/Statistics!B42),IF('Sheety McSheetface'!C40=1,(Statistics!AO42/Statistics!B42),(Statistics!AN42/Statistics!B42)))))</f>
        <v>0</v>
      </c>
      <c r="E40" s="4">
        <f>Statistics!BB42</f>
        <v>1.125</v>
      </c>
      <c r="F40" s="4">
        <f t="shared" si="0"/>
        <v>1</v>
      </c>
      <c r="G40" s="1">
        <f>_xlfn.MAXIFS('Stats for predictor'!F$2:F$2000,'Stats for predictor'!$A$2:$A$2000,'Sheety McSheetface'!$A40)</f>
        <v>1</v>
      </c>
      <c r="H40" s="3">
        <f t="shared" si="1"/>
        <v>0</v>
      </c>
      <c r="I40" s="3">
        <f>_xlfn.MAXIFS('Stats for predictor'!G$2:G$1000,'Stats for predictor'!$A$2:$A$1000,'Sheety McSheetface'!$A40)</f>
        <v>1</v>
      </c>
      <c r="J40">
        <f t="shared" si="2"/>
        <v>0</v>
      </c>
      <c r="K40">
        <f>_xlfn.MAXIFS('Stats for predictor'!H$2:H$1000,'Stats for predictor'!$A$2:$A$1000,'Sheety McSheetface'!$A40)</f>
        <v>2</v>
      </c>
      <c r="L40">
        <f>Statistics!AU42</f>
        <v>1</v>
      </c>
      <c r="M40">
        <f t="shared" si="3"/>
        <v>0</v>
      </c>
      <c r="N40">
        <f t="shared" si="4"/>
        <v>1</v>
      </c>
    </row>
    <row r="41" spans="1:14">
      <c r="A41">
        <f>Statistics!A43</f>
        <v>5031</v>
      </c>
      <c r="B41">
        <f>Statistics!B43</f>
        <v>8</v>
      </c>
      <c r="C41" s="1">
        <f>Statistics!BG43</f>
        <v>2</v>
      </c>
      <c r="D41" s="2">
        <f>IF('Sheety McSheetface'!C41=4,(Statistics!AR43/Statistics!B43),IF('Sheety McSheetface'!C41=3,(Statistics!AQ43/Statistics!B43),IF('Sheety McSheetface'!C41=2,(Statistics!AP43/Statistics!B43),IF('Sheety McSheetface'!C41=1,(Statistics!AO43/Statistics!B43),(Statistics!AN43/Statistics!B43)))))</f>
        <v>0.25</v>
      </c>
      <c r="E41" s="4">
        <f>Statistics!BB43</f>
        <v>0.5</v>
      </c>
      <c r="F41" s="4">
        <f t="shared" si="0"/>
        <v>0</v>
      </c>
      <c r="G41" s="1">
        <f>_xlfn.MAXIFS('Stats for predictor'!F$2:F$2000,'Stats for predictor'!$A$2:$A$2000,'Sheety McSheetface'!$A41)</f>
        <v>2</v>
      </c>
      <c r="H41" s="3">
        <f t="shared" si="1"/>
        <v>0</v>
      </c>
      <c r="I41" s="3">
        <f>_xlfn.MAXIFS('Stats for predictor'!G$2:G$1000,'Stats for predictor'!$A$2:$A$1000,'Sheety McSheetface'!$A41)</f>
        <v>1</v>
      </c>
      <c r="J41">
        <f t="shared" si="2"/>
        <v>2</v>
      </c>
      <c r="K41">
        <f>_xlfn.MAXIFS('Stats for predictor'!H$2:H$1000,'Stats for predictor'!$A$2:$A$1000,'Sheety McSheetface'!$A41)</f>
        <v>2</v>
      </c>
      <c r="L41">
        <f>Statistics!AU43</f>
        <v>0</v>
      </c>
      <c r="M41">
        <f t="shared" si="3"/>
        <v>2</v>
      </c>
      <c r="N41">
        <f t="shared" si="4"/>
        <v>2</v>
      </c>
    </row>
    <row r="42" spans="1:14">
      <c r="A42">
        <f>Statistics!A44</f>
        <v>5032</v>
      </c>
      <c r="B42">
        <f>Statistics!B44</f>
        <v>7</v>
      </c>
      <c r="C42" s="1">
        <f>Statistics!BG44</f>
        <v>2</v>
      </c>
      <c r="D42" s="2">
        <f>IF('Sheety McSheetface'!C42=4,(Statistics!AR44/Statistics!B44),IF('Sheety McSheetface'!C42=3,(Statistics!AQ44/Statistics!B44),IF('Sheety McSheetface'!C42=2,(Statistics!AP44/Statistics!B44),IF('Sheety McSheetface'!C42=1,(Statistics!AO44/Statistics!B44),(Statistics!AN44/Statistics!B44)))))</f>
        <v>0.428571428571429</v>
      </c>
      <c r="E42" s="4">
        <f>Statistics!BB44</f>
        <v>0.857142857142857</v>
      </c>
      <c r="F42" s="4">
        <f t="shared" si="0"/>
        <v>0</v>
      </c>
      <c r="G42" s="1">
        <f>_xlfn.MAXIFS('Stats for predictor'!F$2:F$2000,'Stats for predictor'!$A$2:$A$2000,'Sheety McSheetface'!$A42)</f>
        <v>1</v>
      </c>
      <c r="H42" s="3">
        <f t="shared" si="1"/>
        <v>0</v>
      </c>
      <c r="I42" s="3">
        <f>_xlfn.MAXIFS('Stats for predictor'!G$2:G$1000,'Stats for predictor'!$A$2:$A$1000,'Sheety McSheetface'!$A42)</f>
        <v>0</v>
      </c>
      <c r="J42">
        <f t="shared" si="2"/>
        <v>2</v>
      </c>
      <c r="K42">
        <f>_xlfn.MAXIFS('Stats for predictor'!H$2:H$1000,'Stats for predictor'!$A$2:$A$1000,'Sheety McSheetface'!$A42)</f>
        <v>2</v>
      </c>
      <c r="L42">
        <f>Statistics!AU44</f>
        <v>0</v>
      </c>
      <c r="M42">
        <f t="shared" si="3"/>
        <v>2</v>
      </c>
      <c r="N42">
        <f t="shared" si="4"/>
        <v>2</v>
      </c>
    </row>
    <row r="43" spans="1:14">
      <c r="A43">
        <f>Statistics!A45</f>
        <v>5036</v>
      </c>
      <c r="B43">
        <f>Statistics!B45</f>
        <v>8</v>
      </c>
      <c r="C43" s="1">
        <f>Statistics!BG45</f>
        <v>2</v>
      </c>
      <c r="D43" s="2">
        <f>IF('Sheety McSheetface'!C43=4,(Statistics!AR45/Statistics!B45),IF('Sheety McSheetface'!C43=3,(Statistics!AQ45/Statistics!B45),IF('Sheety McSheetface'!C43=2,(Statistics!AP45/Statistics!B45),IF('Sheety McSheetface'!C43=1,(Statistics!AO45/Statistics!B45),(Statistics!AN45/Statistics!B45)))))</f>
        <v>0.5</v>
      </c>
      <c r="E43" s="4">
        <f>Statistics!BB45</f>
        <v>1.125</v>
      </c>
      <c r="F43" s="4">
        <f t="shared" si="0"/>
        <v>0</v>
      </c>
      <c r="G43" s="1">
        <f>_xlfn.MAXIFS('Stats for predictor'!F$2:F$2000,'Stats for predictor'!$A$2:$A$2000,'Sheety McSheetface'!$A43)</f>
        <v>1</v>
      </c>
      <c r="H43" s="3">
        <f t="shared" si="1"/>
        <v>0</v>
      </c>
      <c r="I43" s="3">
        <f>_xlfn.MAXIFS('Stats for predictor'!G$2:G$1000,'Stats for predictor'!$A$2:$A$1000,'Sheety McSheetface'!$A43)</f>
        <v>0</v>
      </c>
      <c r="J43">
        <f t="shared" si="2"/>
        <v>2</v>
      </c>
      <c r="K43">
        <f>_xlfn.MAXIFS('Stats for predictor'!H$2:H$1000,'Stats for predictor'!$A$2:$A$1000,'Sheety McSheetface'!$A43)</f>
        <v>2</v>
      </c>
      <c r="L43">
        <f>Statistics!AU45</f>
        <v>2</v>
      </c>
      <c r="M43">
        <f t="shared" si="3"/>
        <v>2</v>
      </c>
      <c r="N43">
        <f t="shared" si="4"/>
        <v>2</v>
      </c>
    </row>
    <row r="44" spans="1:7">
      <c r="A44">
        <f>Statistics!A46</f>
        <v>5406</v>
      </c>
      <c r="B44">
        <f>Statistics!B46</f>
        <v>9</v>
      </c>
      <c r="C44" s="1">
        <f>Statistics!BG46</f>
        <v>2</v>
      </c>
      <c r="D44" s="2">
        <f>IF('Sheety McSheetface'!C44=4,(Statistics!AR46/Statistics!B46),IF('Sheety McSheetface'!C44=3,(Statistics!AQ46/Statistics!B46),IF('Sheety McSheetface'!C44=2,(Statistics!AP46/Statistics!B46),IF('Sheety McSheetface'!C44=1,(Statistics!AO46/Statistics!B46),(Statistics!AN46/Statistics!B46)))))</f>
        <v>0</v>
      </c>
      <c r="E44" s="4">
        <f>Statistics!BB46</f>
        <v>2.66666666666667</v>
      </c>
      <c r="F44" s="4">
        <f t="shared" ref="F44:F80" si="5">IF(C44=4,G44,0)</f>
        <v>0</v>
      </c>
      <c r="G44" s="1">
        <f>_xlfn.MAXIFS('Stats for predictor'!F$2:F$2000,'Stats for predictor'!$A$2:$A$2000,'Sheety McSheetface'!$A44)</f>
        <v>4</v>
      </c>
    </row>
    <row r="45" spans="1:7">
      <c r="A45">
        <f>Statistics!A47</f>
        <v>5409</v>
      </c>
      <c r="B45">
        <f>Statistics!B47</f>
        <v>11</v>
      </c>
      <c r="C45" s="1">
        <f>Statistics!BG47</f>
        <v>4</v>
      </c>
      <c r="D45" s="2">
        <f>IF('Sheety McSheetface'!C45=4,(Statistics!AR47/Statistics!B47),IF('Sheety McSheetface'!C45=3,(Statistics!AQ47/Statistics!B47),IF('Sheety McSheetface'!C45=2,(Statistics!AP47/Statistics!B47),IF('Sheety McSheetface'!C45=1,(Statistics!AO47/Statistics!B47),(Statistics!AN47/Statistics!B47)))))</f>
        <v>0</v>
      </c>
      <c r="E45" s="4">
        <f>Statistics!BB47</f>
        <v>0.909090909090909</v>
      </c>
      <c r="F45" s="4">
        <f t="shared" si="5"/>
        <v>1</v>
      </c>
      <c r="G45" s="1">
        <f>_xlfn.MAXIFS('Stats for predictor'!F$2:F$2000,'Stats for predictor'!$A$2:$A$2000,'Sheety McSheetface'!$A45)</f>
        <v>1</v>
      </c>
    </row>
    <row r="46" spans="1:7">
      <c r="A46">
        <f>Statistics!A48</f>
        <v>5672</v>
      </c>
      <c r="B46">
        <f>Statistics!B48</f>
        <v>9</v>
      </c>
      <c r="C46" s="1">
        <f>Statistics!BG48</f>
        <v>2</v>
      </c>
      <c r="D46" s="2">
        <f>IF('Sheety McSheetface'!C46=4,(Statistics!AR48/Statistics!B48),IF('Sheety McSheetface'!C46=3,(Statistics!AQ48/Statistics!B48),IF('Sheety McSheetface'!C46=2,(Statistics!AP48/Statistics!B48),IF('Sheety McSheetface'!C46=1,(Statistics!AO48/Statistics!B48),(Statistics!AN48/Statistics!B48)))))</f>
        <v>0</v>
      </c>
      <c r="E46" s="4">
        <f>Statistics!BB48</f>
        <v>0.666666666666667</v>
      </c>
      <c r="F46" s="4">
        <f t="shared" si="5"/>
        <v>0</v>
      </c>
      <c r="G46" s="1">
        <f>_xlfn.MAXIFS('Stats for predictor'!F$2:F$2000,'Stats for predictor'!$A$2:$A$2000,'Sheety McSheetface'!$A46)</f>
        <v>2</v>
      </c>
    </row>
    <row r="47" spans="1:7">
      <c r="A47">
        <f>Statistics!A49</f>
        <v>6135</v>
      </c>
      <c r="B47">
        <f>Statistics!B49</f>
        <v>10</v>
      </c>
      <c r="C47" s="1">
        <f>Statistics!BG49</f>
        <v>4</v>
      </c>
      <c r="D47" s="2">
        <f>IF('Sheety McSheetface'!C47=4,(Statistics!AR49/Statistics!B49),IF('Sheety McSheetface'!C47=3,(Statistics!AQ49/Statistics!B49),IF('Sheety McSheetface'!C47=2,(Statistics!AP49/Statistics!B49),IF('Sheety McSheetface'!C47=1,(Statistics!AO49/Statistics!B49),(Statistics!AN49/Statistics!B49)))))</f>
        <v>0</v>
      </c>
      <c r="E47" s="4">
        <f>Statistics!BB49</f>
        <v>0</v>
      </c>
      <c r="F47" s="4">
        <f t="shared" si="5"/>
        <v>1</v>
      </c>
      <c r="G47" s="1">
        <f>_xlfn.MAXIFS('Stats for predictor'!F$2:F$2000,'Stats for predictor'!$A$2:$A$2000,'Sheety McSheetface'!$A47)</f>
        <v>1</v>
      </c>
    </row>
    <row r="48" spans="1:7">
      <c r="A48">
        <f>Statistics!A50</f>
        <v>6397</v>
      </c>
      <c r="B48">
        <f>Statistics!B50</f>
        <v>9</v>
      </c>
      <c r="C48" s="1">
        <f>Statistics!BG50</f>
        <v>0</v>
      </c>
      <c r="D48" s="2">
        <f>IF('Sheety McSheetface'!C48=4,(Statistics!AR50/Statistics!B50),IF('Sheety McSheetface'!C48=3,(Statistics!AQ50/Statistics!B50),IF('Sheety McSheetface'!C48=2,(Statistics!AP50/Statistics!B50),IF('Sheety McSheetface'!C48=1,(Statistics!AO50/Statistics!B50),(Statistics!AN50/Statistics!B50)))))</f>
        <v>0.444444444444444</v>
      </c>
      <c r="E48" s="4">
        <f>Statistics!BB50</f>
        <v>1.11111111111111</v>
      </c>
      <c r="F48" s="4">
        <f t="shared" si="5"/>
        <v>0</v>
      </c>
      <c r="G48" s="1">
        <f>_xlfn.MAXIFS('Stats for predictor'!F$2:F$2000,'Stats for predictor'!$A$2:$A$2000,'Sheety McSheetface'!$A48)</f>
        <v>1</v>
      </c>
    </row>
    <row r="49" spans="1:7">
      <c r="A49">
        <f>Statistics!A51</f>
        <v>6864</v>
      </c>
      <c r="B49">
        <f>Statistics!B51</f>
        <v>9</v>
      </c>
      <c r="C49" s="1">
        <f>Statistics!BG51</f>
        <v>2</v>
      </c>
      <c r="D49" s="2">
        <f>IF('Sheety McSheetface'!C49=4,(Statistics!AR51/Statistics!B51),IF('Sheety McSheetface'!C49=3,(Statistics!AQ51/Statistics!B51),IF('Sheety McSheetface'!C49=2,(Statistics!AP51/Statistics!B51),IF('Sheety McSheetface'!C49=1,(Statistics!AO51/Statistics!B51),(Statistics!AN51/Statistics!B51)))))</f>
        <v>0.444444444444444</v>
      </c>
      <c r="E49" s="4">
        <f>Statistics!BB51</f>
        <v>1.22222222222222</v>
      </c>
      <c r="F49" s="4">
        <f t="shared" si="5"/>
        <v>0</v>
      </c>
      <c r="G49" s="1">
        <f>_xlfn.MAXIFS('Stats for predictor'!F$2:F$2000,'Stats for predictor'!$A$2:$A$2000,'Sheety McSheetface'!$A49)</f>
        <v>1</v>
      </c>
    </row>
    <row r="50" spans="1:7">
      <c r="A50">
        <f>Statistics!A52</f>
        <v>6865</v>
      </c>
      <c r="B50">
        <f>Statistics!B52</f>
        <v>12</v>
      </c>
      <c r="C50" s="1">
        <f>Statistics!BG52</f>
        <v>3</v>
      </c>
      <c r="D50" s="2">
        <f>IF('Sheety McSheetface'!C50=4,(Statistics!AR52/Statistics!B52),IF('Sheety McSheetface'!C50=3,(Statistics!AQ52/Statistics!B52),IF('Sheety McSheetface'!C50=2,(Statistics!AP52/Statistics!B52),IF('Sheety McSheetface'!C50=1,(Statistics!AO52/Statistics!B52),(Statistics!AN52/Statistics!B52)))))</f>
        <v>0</v>
      </c>
      <c r="E50" s="4">
        <f>Statistics!BB52</f>
        <v>0.666666666666667</v>
      </c>
      <c r="F50" s="4">
        <f t="shared" si="5"/>
        <v>0</v>
      </c>
      <c r="G50" s="1">
        <f>_xlfn.MAXIFS('Stats for predictor'!F$2:F$2000,'Stats for predictor'!$A$2:$A$2000,'Sheety McSheetface'!$A50)</f>
        <v>4</v>
      </c>
    </row>
    <row r="51" spans="1:7">
      <c r="A51">
        <f>Statistics!A53</f>
        <v>6875</v>
      </c>
      <c r="B51">
        <f>Statistics!B53</f>
        <v>5</v>
      </c>
      <c r="C51" s="1">
        <f>Statistics!BG53</f>
        <v>2</v>
      </c>
      <c r="D51" s="2">
        <f>IF('Sheety McSheetface'!C51=4,(Statistics!AR53/Statistics!B53),IF('Sheety McSheetface'!C51=3,(Statistics!AQ53/Statistics!B53),IF('Sheety McSheetface'!C51=2,(Statistics!AP53/Statistics!B53),IF('Sheety McSheetface'!C51=1,(Statistics!AO53/Statistics!B53),(Statistics!AN53/Statistics!B53)))))</f>
        <v>1</v>
      </c>
      <c r="E51" s="4">
        <f>Statistics!BB53</f>
        <v>2</v>
      </c>
      <c r="F51" s="4">
        <f t="shared" si="5"/>
        <v>0</v>
      </c>
      <c r="G51" s="1">
        <f>_xlfn.MAXIFS('Stats for predictor'!F$2:F$2000,'Stats for predictor'!$A$2:$A$2000,'Sheety McSheetface'!$A51)</f>
        <v>0</v>
      </c>
    </row>
    <row r="52" spans="1:7">
      <c r="A52">
        <f>Statistics!A54</f>
        <v>6978</v>
      </c>
      <c r="B52">
        <f>Statistics!B54</f>
        <v>10</v>
      </c>
      <c r="C52" s="1">
        <f>Statistics!BG54</f>
        <v>2</v>
      </c>
      <c r="D52" s="2">
        <f>IF('Sheety McSheetface'!C52=4,(Statistics!AR54/Statistics!B54),IF('Sheety McSheetface'!C52=3,(Statistics!AQ54/Statistics!B54),IF('Sheety McSheetface'!C52=2,(Statistics!AP54/Statistics!B54),IF('Sheety McSheetface'!C52=1,(Statistics!AO54/Statistics!B54),(Statistics!AN54/Statistics!B54)))))</f>
        <v>0.8</v>
      </c>
      <c r="E52" s="4">
        <f>Statistics!BB54</f>
        <v>1.6</v>
      </c>
      <c r="F52" s="4">
        <f t="shared" si="5"/>
        <v>0</v>
      </c>
      <c r="G52" s="1">
        <f>_xlfn.MAXIFS('Stats for predictor'!F$2:F$2000,'Stats for predictor'!$A$2:$A$2000,'Sheety McSheetface'!$A52)</f>
        <v>1</v>
      </c>
    </row>
    <row r="53" spans="1:7">
      <c r="A53">
        <f>Statistics!A55</f>
        <v>7480</v>
      </c>
      <c r="B53">
        <f>Statistics!B55</f>
        <v>12</v>
      </c>
      <c r="C53" s="1">
        <f>Statistics!BG55</f>
        <v>2</v>
      </c>
      <c r="D53" s="2">
        <f>IF('Sheety McSheetface'!C53=4,(Statistics!AR55/Statistics!B55),IF('Sheety McSheetface'!C53=3,(Statistics!AQ55/Statistics!B55),IF('Sheety McSheetface'!C53=2,(Statistics!AP55/Statistics!B55),IF('Sheety McSheetface'!C53=1,(Statistics!AO55/Statistics!B55),(Statistics!AN55/Statistics!B55)))))</f>
        <v>0.583333333333333</v>
      </c>
      <c r="E53" s="4">
        <f>Statistics!BB55</f>
        <v>1.25</v>
      </c>
      <c r="F53" s="4">
        <f t="shared" si="5"/>
        <v>0</v>
      </c>
      <c r="G53" s="1">
        <f>_xlfn.MAXIFS('Stats for predictor'!F$2:F$2000,'Stats for predictor'!$A$2:$A$2000,'Sheety McSheetface'!$A53)</f>
        <v>1</v>
      </c>
    </row>
    <row r="54" spans="1:7">
      <c r="A54">
        <f>Statistics!A56</f>
        <v>7520</v>
      </c>
      <c r="B54">
        <f>Statistics!B56</f>
        <v>11</v>
      </c>
      <c r="C54" s="1">
        <f>Statistics!BG56</f>
        <v>2</v>
      </c>
      <c r="D54" s="2">
        <f>IF('Sheety McSheetface'!C54=4,(Statistics!AR56/Statistics!B56),IF('Sheety McSheetface'!C54=3,(Statistics!AQ56/Statistics!B56),IF('Sheety McSheetface'!C54=2,(Statistics!AP56/Statistics!B56),IF('Sheety McSheetface'!C54=1,(Statistics!AO56/Statistics!B56),(Statistics!AN56/Statistics!B56)))))</f>
        <v>0.181818181818182</v>
      </c>
      <c r="E54" s="4">
        <f>Statistics!BB56</f>
        <v>0.363636363636364</v>
      </c>
      <c r="F54" s="4">
        <f t="shared" si="5"/>
        <v>0</v>
      </c>
      <c r="G54" s="1">
        <f>_xlfn.MAXIFS('Stats for predictor'!F$2:F$2000,'Stats for predictor'!$A$2:$A$2000,'Sheety McSheetface'!$A54)</f>
        <v>2</v>
      </c>
    </row>
    <row r="55" spans="1:7">
      <c r="A55">
        <f>Statistics!A57</f>
        <v>7659</v>
      </c>
      <c r="B55">
        <f>Statistics!B57</f>
        <v>9</v>
      </c>
      <c r="C55" s="1">
        <f>Statistics!BG57</f>
        <v>2</v>
      </c>
      <c r="D55" s="2">
        <f>IF('Sheety McSheetface'!C55=4,(Statistics!AR57/Statistics!B57),IF('Sheety McSheetface'!C55=3,(Statistics!AQ57/Statistics!B57),IF('Sheety McSheetface'!C55=2,(Statistics!AP57/Statistics!B57),IF('Sheety McSheetface'!C55=1,(Statistics!AO57/Statistics!B57),(Statistics!AN57/Statistics!B57)))))</f>
        <v>0.111111111111111</v>
      </c>
      <c r="E55" s="4">
        <f>Statistics!BB57</f>
        <v>0.666666666666667</v>
      </c>
      <c r="F55" s="4">
        <f t="shared" si="5"/>
        <v>0</v>
      </c>
      <c r="G55" s="1">
        <f>_xlfn.MAXIFS('Stats for predictor'!F$2:F$2000,'Stats for predictor'!$A$2:$A$2000,'Sheety McSheetface'!$A55)</f>
        <v>1</v>
      </c>
    </row>
    <row r="56" spans="1:7">
      <c r="A56">
        <f>Statistics!A58</f>
        <v>7757</v>
      </c>
      <c r="B56">
        <f>Statistics!B58</f>
        <v>9</v>
      </c>
      <c r="C56" s="1">
        <f>Statistics!BG58</f>
        <v>2</v>
      </c>
      <c r="D56" s="2">
        <f>IF('Sheety McSheetface'!C56=4,(Statistics!AR58/Statistics!B58),IF('Sheety McSheetface'!C56=3,(Statistics!AQ58/Statistics!B58),IF('Sheety McSheetface'!C56=2,(Statistics!AP58/Statistics!B58),IF('Sheety McSheetface'!C56=1,(Statistics!AO58/Statistics!B58),(Statistics!AN58/Statistics!B58)))))</f>
        <v>0.555555555555556</v>
      </c>
      <c r="E56" s="4">
        <f>Statistics!BB58</f>
        <v>1.22222222222222</v>
      </c>
      <c r="F56" s="4">
        <f t="shared" si="5"/>
        <v>0</v>
      </c>
      <c r="G56" s="1">
        <f>_xlfn.MAXIFS('Stats for predictor'!F$2:F$2000,'Stats for predictor'!$A$2:$A$2000,'Sheety McSheetface'!$A56)</f>
        <v>2</v>
      </c>
    </row>
    <row r="57" spans="1:7">
      <c r="A57">
        <f>Statistics!A59</f>
        <v>7902</v>
      </c>
      <c r="B57">
        <f>Statistics!B59</f>
        <v>8</v>
      </c>
      <c r="C57" s="1">
        <f>Statistics!BG59</f>
        <v>2</v>
      </c>
      <c r="D57" s="2">
        <f>IF('Sheety McSheetface'!C57=4,(Statistics!AR59/Statistics!B59),IF('Sheety McSheetface'!C57=3,(Statistics!AQ59/Statistics!B59),IF('Sheety McSheetface'!C57=2,(Statistics!AP59/Statistics!B59),IF('Sheety McSheetface'!C57=1,(Statistics!AO59/Statistics!B59),(Statistics!AN59/Statistics!B59)))))</f>
        <v>0.375</v>
      </c>
      <c r="E57" s="4">
        <f>Statistics!BB59</f>
        <v>1.5</v>
      </c>
      <c r="F57" s="4">
        <f t="shared" si="5"/>
        <v>0</v>
      </c>
      <c r="G57" s="1">
        <f>_xlfn.MAXIFS('Stats for predictor'!F$2:F$2000,'Stats for predictor'!$A$2:$A$2000,'Sheety McSheetface'!$A57)</f>
        <v>2</v>
      </c>
    </row>
    <row r="58" spans="1:7">
      <c r="A58">
        <f>Statistics!A60</f>
        <v>8089</v>
      </c>
      <c r="B58">
        <f>Statistics!B60</f>
        <v>8</v>
      </c>
      <c r="C58" s="1">
        <f>Statistics!BG60</f>
        <v>3</v>
      </c>
      <c r="D58" s="2">
        <f>IF('Sheety McSheetface'!C58=4,(Statistics!AR60/Statistics!B60),IF('Sheety McSheetface'!C58=3,(Statistics!AQ60/Statistics!B60),IF('Sheety McSheetface'!C58=2,(Statistics!AP60/Statistics!B60),IF('Sheety McSheetface'!C58=1,(Statistics!AO60/Statistics!B60),(Statistics!AN60/Statistics!B60)))))</f>
        <v>0</v>
      </c>
      <c r="E58" s="4">
        <f>Statistics!BB60</f>
        <v>1.75</v>
      </c>
      <c r="F58" s="4">
        <f t="shared" si="5"/>
        <v>0</v>
      </c>
      <c r="G58" s="1">
        <f>_xlfn.MAXIFS('Stats for predictor'!F$2:F$2000,'Stats for predictor'!$A$2:$A$2000,'Sheety McSheetface'!$A58)</f>
        <v>2</v>
      </c>
    </row>
    <row r="59" spans="1:7">
      <c r="A59">
        <f>Statistics!A61</f>
        <v>8574</v>
      </c>
      <c r="B59">
        <f>Statistics!B61</f>
        <v>10</v>
      </c>
      <c r="C59" s="1">
        <f>Statistics!BG61</f>
        <v>2</v>
      </c>
      <c r="D59" s="2">
        <f>IF('Sheety McSheetface'!C59=4,(Statistics!AR61/Statistics!B61),IF('Sheety McSheetface'!C59=3,(Statistics!AQ61/Statistics!B61),IF('Sheety McSheetface'!C59=2,(Statistics!AP61/Statistics!B61),IF('Sheety McSheetface'!C59=1,(Statistics!AO61/Statistics!B61),(Statistics!AN61/Statistics!B61)))))</f>
        <v>0.1</v>
      </c>
      <c r="E59" s="4">
        <f>Statistics!BB61</f>
        <v>0.2</v>
      </c>
      <c r="F59" s="4">
        <f t="shared" si="5"/>
        <v>0</v>
      </c>
      <c r="G59" s="1">
        <f>_xlfn.MAXIFS('Stats for predictor'!F$2:F$2000,'Stats for predictor'!$A$2:$A$2000,'Sheety McSheetface'!$A59)</f>
        <v>2</v>
      </c>
    </row>
    <row r="60" spans="1:7">
      <c r="A60">
        <f>Statistics!A62</f>
        <v>8729</v>
      </c>
      <c r="B60">
        <f>Statistics!B62</f>
        <v>8</v>
      </c>
      <c r="C60" s="1">
        <f>Statistics!BG62</f>
        <v>2</v>
      </c>
      <c r="D60" s="2">
        <f>IF('Sheety McSheetface'!C60=4,(Statistics!AR62/Statistics!B62),IF('Sheety McSheetface'!C60=3,(Statistics!AQ62/Statistics!B62),IF('Sheety McSheetface'!C60=2,(Statistics!AP62/Statistics!B62),IF('Sheety McSheetface'!C60=1,(Statistics!AO62/Statistics!B62),(Statistics!AN62/Statistics!B62)))))</f>
        <v>0.125</v>
      </c>
      <c r="E60" s="4">
        <f>Statistics!BB62</f>
        <v>0.5</v>
      </c>
      <c r="F60" s="4">
        <f t="shared" si="5"/>
        <v>0</v>
      </c>
      <c r="G60" s="1">
        <f>_xlfn.MAXIFS('Stats for predictor'!F$2:F$2000,'Stats for predictor'!$A$2:$A$2000,'Sheety McSheetface'!$A60)</f>
        <v>1</v>
      </c>
    </row>
    <row r="61" spans="1:7">
      <c r="A61">
        <f>Statistics!A63</f>
        <v>8731</v>
      </c>
      <c r="B61">
        <f>Statistics!B63</f>
        <v>14</v>
      </c>
      <c r="C61" s="1">
        <f>Statistics!BG63</f>
        <v>2</v>
      </c>
      <c r="D61" s="2">
        <f>IF('Sheety McSheetface'!C61=4,(Statistics!AR63/Statistics!B63),IF('Sheety McSheetface'!C61=3,(Statistics!AQ63/Statistics!B63),IF('Sheety McSheetface'!C61=2,(Statistics!AP63/Statistics!B63),IF('Sheety McSheetface'!C61=1,(Statistics!AO63/Statistics!B63),(Statistics!AN63/Statistics!B63)))))</f>
        <v>0</v>
      </c>
      <c r="E61" s="4">
        <f>Statistics!BB63</f>
        <v>0</v>
      </c>
      <c r="F61" s="4">
        <f t="shared" si="5"/>
        <v>0</v>
      </c>
      <c r="G61" s="1">
        <f>_xlfn.MAXIFS('Stats for predictor'!F$2:F$2000,'Stats for predictor'!$A$2:$A$2000,'Sheety McSheetface'!$A61)</f>
        <v>2</v>
      </c>
    </row>
    <row r="62" spans="1:7">
      <c r="A62">
        <f>Statistics!A64</f>
        <v>8735</v>
      </c>
      <c r="B62">
        <f>Statistics!B64</f>
        <v>8</v>
      </c>
      <c r="C62" s="1">
        <f>Statistics!BG64</f>
        <v>0</v>
      </c>
      <c r="D62" s="2">
        <f>IF('Sheety McSheetface'!C62=4,(Statistics!AR64/Statistics!B64),IF('Sheety McSheetface'!C62=3,(Statistics!AQ64/Statistics!B64),IF('Sheety McSheetface'!C62=2,(Statistics!AP64/Statistics!B64),IF('Sheety McSheetface'!C62=1,(Statistics!AO64/Statistics!B64),(Statistics!AN64/Statistics!B64)))))</f>
        <v>1</v>
      </c>
      <c r="E62" s="4">
        <f>Statistics!BB64</f>
        <v>0</v>
      </c>
      <c r="F62" s="4">
        <f t="shared" si="5"/>
        <v>0</v>
      </c>
      <c r="G62" s="1">
        <f>_xlfn.MAXIFS('Stats for predictor'!F$2:F$2000,'Stats for predictor'!$A$2:$A$2000,'Sheety McSheetface'!$A62)</f>
        <v>1</v>
      </c>
    </row>
    <row r="63" spans="1:7">
      <c r="A63">
        <f>Statistics!A65</f>
        <v>8764</v>
      </c>
      <c r="B63">
        <f>Statistics!B65</f>
        <v>9</v>
      </c>
      <c r="C63" s="1">
        <f>Statistics!BG65</f>
        <v>0</v>
      </c>
      <c r="D63" s="2">
        <f>IF('Sheety McSheetface'!C63=4,(Statistics!AR65/Statistics!B65),IF('Sheety McSheetface'!C63=3,(Statistics!AQ65/Statistics!B65),IF('Sheety McSheetface'!C63=2,(Statistics!AP65/Statistics!B65),IF('Sheety McSheetface'!C63=1,(Statistics!AO65/Statistics!B65),(Statistics!AN65/Statistics!B65)))))</f>
        <v>0.333333333333333</v>
      </c>
      <c r="E63" s="4">
        <f>Statistics!BB65</f>
        <v>1.33333333333333</v>
      </c>
      <c r="F63" s="4">
        <f t="shared" si="5"/>
        <v>0</v>
      </c>
      <c r="G63" s="1">
        <f>_xlfn.MAXIFS('Stats for predictor'!F$2:F$2000,'Stats for predictor'!$A$2:$A$2000,'Sheety McSheetface'!$A63)</f>
        <v>1</v>
      </c>
    </row>
    <row r="64" spans="1:7">
      <c r="A64">
        <f>Statistics!A66</f>
        <v>8765</v>
      </c>
      <c r="B64">
        <f>Statistics!B66</f>
        <v>8</v>
      </c>
      <c r="C64" s="1">
        <f>Statistics!BG66</f>
        <v>2</v>
      </c>
      <c r="D64" s="2">
        <f>IF('Sheety McSheetface'!C64=4,(Statistics!AR66/Statistics!B66),IF('Sheety McSheetface'!C64=3,(Statistics!AQ66/Statistics!B66),IF('Sheety McSheetface'!C64=2,(Statistics!AP66/Statistics!B66),IF('Sheety McSheetface'!C64=1,(Statistics!AO66/Statistics!B66),(Statistics!AN66/Statistics!B66)))))</f>
        <v>0</v>
      </c>
      <c r="E64" s="4">
        <f>Statistics!BB66</f>
        <v>0</v>
      </c>
      <c r="F64" s="4">
        <f t="shared" si="5"/>
        <v>0</v>
      </c>
      <c r="G64" s="1">
        <f>_xlfn.MAXIFS('Stats for predictor'!F$2:F$2000,'Stats for predictor'!$A$2:$A$2000,'Sheety McSheetface'!$A64)</f>
        <v>1</v>
      </c>
    </row>
    <row r="65" spans="1:7">
      <c r="A65">
        <f>Statistics!A67</f>
        <v>8789</v>
      </c>
      <c r="B65">
        <f>Statistics!B67</f>
        <v>9</v>
      </c>
      <c r="C65" s="1">
        <f>Statistics!BG67</f>
        <v>0</v>
      </c>
      <c r="D65" s="2">
        <f>IF('Sheety McSheetface'!C65=4,(Statistics!AR67/Statistics!B67),IF('Sheety McSheetface'!C65=3,(Statistics!AQ67/Statistics!B67),IF('Sheety McSheetface'!C65=2,(Statistics!AP67/Statistics!B67),IF('Sheety McSheetface'!C65=1,(Statistics!AO67/Statistics!B67),(Statistics!AN67/Statistics!B67)))))</f>
        <v>0.333333333333333</v>
      </c>
      <c r="E65" s="4">
        <f>Statistics!BB67</f>
        <v>1.33333333333333</v>
      </c>
      <c r="F65" s="4">
        <f t="shared" si="5"/>
        <v>0</v>
      </c>
      <c r="G65" s="1">
        <f>_xlfn.MAXIFS('Stats for predictor'!F$2:F$2000,'Stats for predictor'!$A$2:$A$2000,'Sheety McSheetface'!$A65)</f>
        <v>2</v>
      </c>
    </row>
    <row r="66" spans="1:7">
      <c r="A66">
        <f>Statistics!A68</f>
        <v>8850</v>
      </c>
      <c r="B66">
        <f>Statistics!B68</f>
        <v>9</v>
      </c>
      <c r="C66" s="1">
        <f>Statistics!BG68</f>
        <v>2</v>
      </c>
      <c r="D66" s="2">
        <f>IF('Sheety McSheetface'!C66=4,(Statistics!AR68/Statistics!B68),IF('Sheety McSheetface'!C66=3,(Statistics!AQ68/Statistics!B68),IF('Sheety McSheetface'!C66=2,(Statistics!AP68/Statistics!B68),IF('Sheety McSheetface'!C66=1,(Statistics!AO68/Statistics!B68),(Statistics!AN68/Statistics!B68)))))</f>
        <v>0</v>
      </c>
      <c r="E66" s="4">
        <f>Statistics!BB68</f>
        <v>0</v>
      </c>
      <c r="F66" s="4">
        <f t="shared" si="5"/>
        <v>0</v>
      </c>
      <c r="G66" s="1">
        <f>_xlfn.MAXIFS('Stats for predictor'!F$2:F$2000,'Stats for predictor'!$A$2:$A$2000,'Sheety McSheetface'!$A66)</f>
        <v>2</v>
      </c>
    </row>
    <row r="67" spans="1:7">
      <c r="A67">
        <f>Statistics!A69</f>
        <v>8884</v>
      </c>
      <c r="B67">
        <f>Statistics!B69</f>
        <v>9</v>
      </c>
      <c r="C67" s="1">
        <f>Statistics!BG69</f>
        <v>0</v>
      </c>
      <c r="D67" s="2">
        <f>IF('Sheety McSheetface'!C67=4,(Statistics!AR69/Statistics!B69),IF('Sheety McSheetface'!C67=3,(Statistics!AQ69/Statistics!B69),IF('Sheety McSheetface'!C67=2,(Statistics!AP69/Statistics!B69),IF('Sheety McSheetface'!C67=1,(Statistics!AO69/Statistics!B69),(Statistics!AN69/Statistics!B69)))))</f>
        <v>0.444444444444444</v>
      </c>
      <c r="E67" s="4">
        <f>Statistics!BB69</f>
        <v>1.11111111111111</v>
      </c>
      <c r="F67" s="4">
        <f t="shared" si="5"/>
        <v>0</v>
      </c>
      <c r="G67" s="1">
        <f>_xlfn.MAXIFS('Stats for predictor'!F$2:F$2000,'Stats for predictor'!$A$2:$A$2000,'Sheety McSheetface'!$A67)</f>
        <v>4</v>
      </c>
    </row>
    <row r="68" spans="1:7">
      <c r="A68">
        <f>Statistics!A70</f>
        <v>1360</v>
      </c>
      <c r="B68">
        <f>Statistics!B70</f>
        <v>8</v>
      </c>
      <c r="C68" s="1">
        <f>Statistics!BG70</f>
        <v>2</v>
      </c>
      <c r="D68" s="2">
        <f>IF('Sheety McSheetface'!C68=4,(Statistics!AR70/Statistics!B70),IF('Sheety McSheetface'!C68=3,(Statistics!AQ70/Statistics!B70),IF('Sheety McSheetface'!C68=2,(Statistics!AP70/Statistics!B70),IF('Sheety McSheetface'!C68=1,(Statistics!AO70/Statistics!B70),(Statistics!AN70/Statistics!B70)))))</f>
        <v>0.5</v>
      </c>
      <c r="E68" s="4">
        <f>Statistics!BB70</f>
        <v>1</v>
      </c>
      <c r="F68" s="4">
        <f t="shared" si="5"/>
        <v>0</v>
      </c>
      <c r="G68" s="1">
        <f>_xlfn.MAXIFS('Stats for predictor'!F$2:F$2000,'Stats for predictor'!$A$2:$A$2000,'Sheety McSheetface'!$A68)</f>
        <v>1</v>
      </c>
    </row>
    <row r="69" spans="1:7">
      <c r="A69">
        <f>Statistics!A71</f>
        <v>0</v>
      </c>
      <c r="B69">
        <f>Statistics!B71</f>
        <v>1390</v>
      </c>
      <c r="C69" s="1">
        <f>Statistics!BG71</f>
        <v>2</v>
      </c>
      <c r="D69" s="2">
        <f>IF('Sheety McSheetface'!C69=4,(Statistics!AR71/Statistics!B71),IF('Sheety McSheetface'!C69=3,(Statistics!AQ71/Statistics!B71),IF('Sheety McSheetface'!C69=2,(Statistics!AP71/Statistics!B71),IF('Sheety McSheetface'!C69=1,(Statistics!AO71/Statistics!B71),(Statistics!AN71/Statistics!B71)))))</f>
        <v>0</v>
      </c>
      <c r="E69" s="4">
        <f>Statistics!BB71</f>
        <v>0</v>
      </c>
      <c r="F69" s="4">
        <f t="shared" si="5"/>
        <v>0</v>
      </c>
      <c r="G69" s="1">
        <f>_xlfn.MAXIFS('Stats for predictor'!F$2:F$2000,'Stats for predictor'!$A$2:$A$2000,'Sheety McSheetface'!$A69)</f>
        <v>0</v>
      </c>
    </row>
    <row r="70" spans="1:7">
      <c r="A70">
        <f>Statistics!A72</f>
        <v>0</v>
      </c>
      <c r="B70">
        <f>Statistics!B72</f>
        <v>1390</v>
      </c>
      <c r="C70" s="1">
        <f>Statistics!BG72</f>
        <v>0</v>
      </c>
      <c r="D70" s="2">
        <f>IF('Sheety McSheetface'!C70=4,(Statistics!AR72/Statistics!B72),IF('Sheety McSheetface'!C70=3,(Statistics!AQ72/Statistics!B72),IF('Sheety McSheetface'!C70=2,(Statistics!AP72/Statistics!B72),IF('Sheety McSheetface'!C70=1,(Statistics!AO72/Statistics!B72),(Statistics!AN72/Statistics!B72)))))</f>
        <v>0</v>
      </c>
      <c r="E70" s="4">
        <f>Statistics!BB72</f>
        <v>0</v>
      </c>
      <c r="F70" s="4">
        <f t="shared" si="5"/>
        <v>0</v>
      </c>
      <c r="G70" s="1">
        <f>_xlfn.MAXIFS('Stats for predictor'!F$2:F$2000,'Stats for predictor'!$A$2:$A$2000,'Sheety McSheetface'!$A70)</f>
        <v>0</v>
      </c>
    </row>
    <row r="71" spans="1:7">
      <c r="A71">
        <f>Statistics!A73</f>
        <v>0</v>
      </c>
      <c r="B71">
        <f>Statistics!B73</f>
        <v>1390</v>
      </c>
      <c r="C71" s="1">
        <f>Statistics!BG73</f>
        <v>0</v>
      </c>
      <c r="D71" s="2">
        <f>IF('Sheety McSheetface'!C71=4,(Statistics!AR73/Statistics!B73),IF('Sheety McSheetface'!C71=3,(Statistics!AQ73/Statistics!B73),IF('Sheety McSheetface'!C71=2,(Statistics!AP73/Statistics!B73),IF('Sheety McSheetface'!C71=1,(Statistics!AO73/Statistics!B73),(Statistics!AN73/Statistics!B73)))))</f>
        <v>0</v>
      </c>
      <c r="E71" s="4">
        <f>Statistics!BB73</f>
        <v>0</v>
      </c>
      <c r="F71" s="4">
        <f t="shared" si="5"/>
        <v>0</v>
      </c>
      <c r="G71" s="1">
        <f>_xlfn.MAXIFS('Stats for predictor'!F$2:F$2000,'Stats for predictor'!$A$2:$A$2000,'Sheety McSheetface'!$A71)</f>
        <v>0</v>
      </c>
    </row>
    <row r="72" spans="1:7">
      <c r="A72">
        <f>Statistics!A74</f>
        <v>0</v>
      </c>
      <c r="B72">
        <f>Statistics!B74</f>
        <v>1390</v>
      </c>
      <c r="C72" s="1">
        <f>Statistics!BG74</f>
        <v>0</v>
      </c>
      <c r="D72" s="2">
        <f>IF('Sheety McSheetface'!C72=4,(Statistics!AR74/Statistics!B74),IF('Sheety McSheetface'!C72=3,(Statistics!AQ74/Statistics!B74),IF('Sheety McSheetface'!C72=2,(Statistics!AP74/Statistics!B74),IF('Sheety McSheetface'!C72=1,(Statistics!AO74/Statistics!B74),(Statistics!AN74/Statistics!B74)))))</f>
        <v>0</v>
      </c>
      <c r="E72" s="4">
        <f>Statistics!BB74</f>
        <v>0</v>
      </c>
      <c r="F72" s="4">
        <f t="shared" si="5"/>
        <v>0</v>
      </c>
      <c r="G72" s="1">
        <f>_xlfn.MAXIFS('Stats for predictor'!F$2:F$2000,'Stats for predictor'!$A$2:$A$2000,'Sheety McSheetface'!$A72)</f>
        <v>0</v>
      </c>
    </row>
    <row r="73" spans="1:7">
      <c r="A73">
        <f>Statistics!A75</f>
        <v>0</v>
      </c>
      <c r="B73">
        <f>Statistics!B75</f>
        <v>1390</v>
      </c>
      <c r="C73" s="1">
        <f>Statistics!BG75</f>
        <v>0</v>
      </c>
      <c r="D73" s="2">
        <f>IF('Sheety McSheetface'!C73=4,(Statistics!AR75/Statistics!B75),IF('Sheety McSheetface'!C73=3,(Statistics!AQ75/Statistics!B75),IF('Sheety McSheetface'!C73=2,(Statistics!AP75/Statistics!B75),IF('Sheety McSheetface'!C73=1,(Statistics!AO75/Statistics!B75),(Statistics!AN75/Statistics!B75)))))</f>
        <v>0</v>
      </c>
      <c r="E73" s="4">
        <f>Statistics!BB75</f>
        <v>0</v>
      </c>
      <c r="F73" s="4">
        <f t="shared" si="5"/>
        <v>0</v>
      </c>
      <c r="G73" s="1">
        <f>_xlfn.MAXIFS('Stats for predictor'!F$2:F$2000,'Stats for predictor'!$A$2:$A$2000,'Sheety McSheetface'!$A73)</f>
        <v>0</v>
      </c>
    </row>
    <row r="74" spans="1:7">
      <c r="A74">
        <f>Statistics!A76</f>
        <v>0</v>
      </c>
      <c r="B74">
        <f>Statistics!B76</f>
        <v>1390</v>
      </c>
      <c r="C74" s="1">
        <f>Statistics!BG76</f>
        <v>0</v>
      </c>
      <c r="D74" s="2">
        <f>IF('Sheety McSheetface'!C74=4,(Statistics!AR76/Statistics!B76),IF('Sheety McSheetface'!C74=3,(Statistics!AQ76/Statistics!B76),IF('Sheety McSheetface'!C74=2,(Statistics!AP76/Statistics!B76),IF('Sheety McSheetface'!C74=1,(Statistics!AO76/Statistics!B76),(Statistics!AN76/Statistics!B76)))))</f>
        <v>0</v>
      </c>
      <c r="E74" s="4">
        <f>Statistics!BB76</f>
        <v>0</v>
      </c>
      <c r="F74" s="4">
        <f t="shared" si="5"/>
        <v>0</v>
      </c>
      <c r="G74" s="1">
        <f>_xlfn.MAXIFS('Stats for predictor'!F$2:F$2000,'Stats for predictor'!$A$2:$A$2000,'Sheety McSheetface'!$A74)</f>
        <v>0</v>
      </c>
    </row>
    <row r="75" spans="1:7">
      <c r="A75">
        <f>Statistics!A77</f>
        <v>0</v>
      </c>
      <c r="B75">
        <f>Statistics!B77</f>
        <v>1390</v>
      </c>
      <c r="C75" s="1">
        <f>Statistics!BG77</f>
        <v>0</v>
      </c>
      <c r="D75" s="2">
        <f>IF('Sheety McSheetface'!C75=4,(Statistics!AR77/Statistics!B77),IF('Sheety McSheetface'!C75=3,(Statistics!AQ77/Statistics!B77),IF('Sheety McSheetface'!C75=2,(Statistics!AP77/Statistics!B77),IF('Sheety McSheetface'!C75=1,(Statistics!AO77/Statistics!B77),(Statistics!AN77/Statistics!B77)))))</f>
        <v>0</v>
      </c>
      <c r="E75" s="4">
        <f>Statistics!BB77</f>
        <v>0</v>
      </c>
      <c r="F75" s="4">
        <f t="shared" si="5"/>
        <v>0</v>
      </c>
      <c r="G75" s="1">
        <f>_xlfn.MAXIFS('Stats for predictor'!F$2:F$2000,'Stats for predictor'!$A$2:$A$2000,'Sheety McSheetface'!$A75)</f>
        <v>0</v>
      </c>
    </row>
    <row r="76" spans="1:7">
      <c r="A76">
        <f>Statistics!A78</f>
        <v>0</v>
      </c>
      <c r="B76">
        <f>Statistics!B78</f>
        <v>1390</v>
      </c>
      <c r="C76" s="1">
        <f>Statistics!BG78</f>
        <v>0</v>
      </c>
      <c r="D76" s="2">
        <f>IF('Sheety McSheetface'!C76=4,(Statistics!AR78/Statistics!B78),IF('Sheety McSheetface'!C76=3,(Statistics!AQ78/Statistics!B78),IF('Sheety McSheetface'!C76=2,(Statistics!AP78/Statistics!B78),IF('Sheety McSheetface'!C76=1,(Statistics!AO78/Statistics!B78),(Statistics!AN78/Statistics!B78)))))</f>
        <v>0</v>
      </c>
      <c r="E76" s="4">
        <f>Statistics!BB78</f>
        <v>0</v>
      </c>
      <c r="F76" s="4">
        <f t="shared" si="5"/>
        <v>0</v>
      </c>
      <c r="G76" s="1">
        <f>_xlfn.MAXIFS('Stats for predictor'!F$2:F$2000,'Stats for predictor'!$A$2:$A$2000,'Sheety McSheetface'!$A76)</f>
        <v>0</v>
      </c>
    </row>
    <row r="77" spans="1:7">
      <c r="A77">
        <f>Statistics!A79</f>
        <v>0</v>
      </c>
      <c r="B77">
        <f>Statistics!B79</f>
        <v>1390</v>
      </c>
      <c r="C77" s="1">
        <f>Statistics!BG79</f>
        <v>0</v>
      </c>
      <c r="D77" s="2">
        <f>IF('Sheety McSheetface'!C77=4,(Statistics!AR79/Statistics!B79),IF('Sheety McSheetface'!C77=3,(Statistics!AQ79/Statistics!B79),IF('Sheety McSheetface'!C77=2,(Statistics!AP79/Statistics!B79),IF('Sheety McSheetface'!C77=1,(Statistics!AO79/Statistics!B79),(Statistics!AN79/Statistics!B79)))))</f>
        <v>0</v>
      </c>
      <c r="E77" s="4">
        <f>Statistics!BB79</f>
        <v>0</v>
      </c>
      <c r="F77" s="4">
        <f t="shared" si="5"/>
        <v>0</v>
      </c>
      <c r="G77" s="1">
        <f>_xlfn.MAXIFS('Stats for predictor'!F$2:F$2000,'Stats for predictor'!$A$2:$A$2000,'Sheety McSheetface'!$A77)</f>
        <v>0</v>
      </c>
    </row>
    <row r="78" spans="1:7">
      <c r="A78">
        <f>Statistics!A80</f>
        <v>0</v>
      </c>
      <c r="B78">
        <f>Statistics!B80</f>
        <v>1390</v>
      </c>
      <c r="C78" s="1">
        <f>Statistics!BG80</f>
        <v>0</v>
      </c>
      <c r="D78" s="2">
        <f>IF('Sheety McSheetface'!C78=4,(Statistics!AR80/Statistics!B80),IF('Sheety McSheetface'!C78=3,(Statistics!AQ80/Statistics!B80),IF('Sheety McSheetface'!C78=2,(Statistics!AP80/Statistics!B80),IF('Sheety McSheetface'!C78=1,(Statistics!AO80/Statistics!B80),(Statistics!AN80/Statistics!B80)))))</f>
        <v>0</v>
      </c>
      <c r="E78" s="4">
        <f>Statistics!BB80</f>
        <v>0</v>
      </c>
      <c r="F78" s="4">
        <f t="shared" si="5"/>
        <v>0</v>
      </c>
      <c r="G78" s="1">
        <f>_xlfn.MAXIFS('Stats for predictor'!F$2:F$2000,'Stats for predictor'!$A$2:$A$2000,'Sheety McSheetface'!$A78)</f>
        <v>0</v>
      </c>
    </row>
    <row r="79" spans="1:7">
      <c r="A79">
        <f>Statistics!A81</f>
        <v>0</v>
      </c>
      <c r="B79">
        <f>Statistics!B81</f>
        <v>1390</v>
      </c>
      <c r="C79" s="1">
        <f>Statistics!BG81</f>
        <v>0</v>
      </c>
      <c r="D79" s="2">
        <f>IF('Sheety McSheetface'!C79=4,(Statistics!AR81/Statistics!B81),IF('Sheety McSheetface'!C79=3,(Statistics!AQ81/Statistics!B81),IF('Sheety McSheetface'!C79=2,(Statistics!AP81/Statistics!B81),IF('Sheety McSheetface'!C79=1,(Statistics!AO81/Statistics!B81),(Statistics!AN81/Statistics!B81)))))</f>
        <v>0</v>
      </c>
      <c r="E79" s="4">
        <f>Statistics!BB81</f>
        <v>0</v>
      </c>
      <c r="F79" s="4">
        <f t="shared" si="5"/>
        <v>0</v>
      </c>
      <c r="G79" s="1">
        <f>_xlfn.MAXIFS('Stats for predictor'!F$2:F$2000,'Stats for predictor'!$A$2:$A$2000,'Sheety McSheetface'!$A79)</f>
        <v>0</v>
      </c>
    </row>
    <row r="80" spans="1:7">
      <c r="A80">
        <f>Statistics!A82</f>
        <v>0</v>
      </c>
      <c r="B80">
        <f>Statistics!B82</f>
        <v>1390</v>
      </c>
      <c r="C80" s="1">
        <f>Statistics!BG82</f>
        <v>0</v>
      </c>
      <c r="D80" s="2">
        <f>IF('Sheety McSheetface'!C80=4,(Statistics!AR82/Statistics!B82),IF('Sheety McSheetface'!C80=3,(Statistics!AQ82/Statistics!B82),IF('Sheety McSheetface'!C80=2,(Statistics!AP82/Statistics!B82),IF('Sheety McSheetface'!C80=1,(Statistics!AO82/Statistics!B82),(Statistics!AN82/Statistics!B82)))))</f>
        <v>0</v>
      </c>
      <c r="E80" s="4">
        <f>Statistics!BB82</f>
        <v>0</v>
      </c>
      <c r="F80" s="4">
        <f t="shared" si="5"/>
        <v>0</v>
      </c>
      <c r="G80" s="1">
        <f>_xlfn.MAXIFS('Stats for predictor'!F$2:F$2000,'Stats for predictor'!$A$2:$A$2000,'Sheety McSheetface'!$A80)</f>
        <v>0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00"/>
  <sheetViews>
    <sheetView workbookViewId="0">
      <pane ySplit="1" topLeftCell="A1194" activePane="bottomLeft" state="frozen"/>
      <selection/>
      <selection pane="bottomLeft" activeCell="E1026" sqref="E1026"/>
    </sheetView>
  </sheetViews>
  <sheetFormatPr defaultColWidth="9" defaultRowHeight="14.5"/>
  <cols>
    <col min="4" max="4" width="10.2727272727273" customWidth="1"/>
    <col min="5" max="5" width="14.1818181818182" customWidth="1"/>
    <col min="9" max="9" width="10.5454545454545" customWidth="1"/>
    <col min="13" max="13" width="12.2727272727273" customWidth="1"/>
    <col min="14" max="14" width="12" customWidth="1"/>
    <col min="15" max="15" width="12.5454545454545" customWidth="1"/>
    <col min="16" max="16" width="12.4545454545455" customWidth="1"/>
  </cols>
  <sheetData>
    <row r="1" spans="1:16">
      <c r="A1" t="s">
        <v>6</v>
      </c>
      <c r="B1" t="s">
        <v>7</v>
      </c>
      <c r="C1" t="s">
        <v>8</v>
      </c>
      <c r="D1" t="s">
        <v>324</v>
      </c>
      <c r="E1" t="s">
        <v>129</v>
      </c>
      <c r="F1" t="s">
        <v>177</v>
      </c>
      <c r="G1" t="s">
        <v>178</v>
      </c>
      <c r="H1" t="s">
        <v>179</v>
      </c>
      <c r="I1" t="s">
        <v>180</v>
      </c>
      <c r="J1" t="s">
        <v>325</v>
      </c>
      <c r="K1" t="s">
        <v>10</v>
      </c>
      <c r="L1" t="s">
        <v>12</v>
      </c>
      <c r="M1" t="s">
        <v>147</v>
      </c>
      <c r="N1" t="s">
        <v>86</v>
      </c>
      <c r="O1" t="s">
        <v>141</v>
      </c>
      <c r="P1" t="s">
        <v>92</v>
      </c>
    </row>
    <row r="2" spans="1:16">
      <c r="A2">
        <f>Formulas!A3</f>
        <v>4069</v>
      </c>
      <c r="B2">
        <f>Formulas!B3</f>
        <v>1</v>
      </c>
      <c r="C2">
        <f>Formulas!C3</f>
        <v>1</v>
      </c>
      <c r="D2">
        <f>Formulas!AC3</f>
        <v>4</v>
      </c>
      <c r="E2">
        <f>IF(F2&gt;0,4,IF(G2&gt;0,3,IF(H2&gt;0,2,IF(I2&gt;0,1,0))))</f>
        <v>4</v>
      </c>
      <c r="F2" s="1">
        <f>COUNTIFS(Formulas!B$3:B$2000,'Stats for predictor'!B2,Formulas!C$3:C$2000,'Stats for predictor'!C2,Formulas!AC$3:AC$2000,4)</f>
        <v>2</v>
      </c>
      <c r="G2">
        <f>COUNTIFS(Formulas!B$3:B$2000,'Stats for predictor'!B2,Formulas!C$3:C$2000,'Stats for predictor'!C2,Formulas!AC$3:AC$2000,3)</f>
        <v>0</v>
      </c>
      <c r="H2">
        <f>COUNTIFS(Formulas!B$3:B$2000,'Stats for predictor'!B2,Formulas!C$3:C$2000,'Stats for predictor'!C2,Formulas!AC$3:AC$2000,2)</f>
        <v>2</v>
      </c>
      <c r="I2">
        <f>COUNTIFS(Formulas!B$3:B$2000,'Stats for predictor'!B2,Formulas!C$3:C$2000,'Stats for predictor'!C2,Formulas!AC$3:AC$2000,1)</f>
        <v>0</v>
      </c>
      <c r="J2">
        <f>COUNTIFS(Formulas!B$3:B$2000,'Stats for predictor'!B2,Formulas!C$3:C$2000,'Stats for predictor'!C2,Formulas!AC$3:AC$2000,0)</f>
        <v>2</v>
      </c>
      <c r="K2">
        <f>Formulas!P3</f>
        <v>0</v>
      </c>
      <c r="L2">
        <f>Formulas!R3</f>
        <v>5</v>
      </c>
      <c r="M2">
        <f>Formulas!T51</f>
        <v>0</v>
      </c>
      <c r="N2" s="2" t="e">
        <f>Formulas!V3</f>
        <v>#DIV/0!</v>
      </c>
      <c r="O2">
        <f>Formulas!U3</f>
        <v>8</v>
      </c>
      <c r="P2" s="2">
        <f>Formulas!W3</f>
        <v>0.625</v>
      </c>
    </row>
    <row r="3" spans="1:16">
      <c r="A3">
        <f>Formulas!A4</f>
        <v>8731</v>
      </c>
      <c r="B3">
        <f>Formulas!B4</f>
        <v>1</v>
      </c>
      <c r="C3">
        <f>Formulas!C4</f>
        <v>1</v>
      </c>
      <c r="D3">
        <f>Formulas!AC4</f>
        <v>0</v>
      </c>
      <c r="E3">
        <f t="shared" ref="E3:E66" si="0">IF(F3&gt;0,4,IF(G3&gt;0,3,IF(H3&gt;0,2,IF(I3&gt;0,1,0))))</f>
        <v>4</v>
      </c>
      <c r="F3" s="1">
        <f>COUNTIFS(Formulas!B$3:B$2000,'Stats for predictor'!B3,Formulas!C$3:C$2000,'Stats for predictor'!C3,Formulas!AC$3:AC$2000,4)</f>
        <v>2</v>
      </c>
      <c r="G3">
        <f>COUNTIFS(Formulas!B$3:B$2000,'Stats for predictor'!B3,Formulas!C$3:C$2000,'Stats for predictor'!C3,Formulas!AC$3:AC$2000,3)</f>
        <v>0</v>
      </c>
      <c r="H3">
        <f>COUNTIFS(Formulas!B$3:B$2000,'Stats for predictor'!B3,Formulas!C$3:C$2000,'Stats for predictor'!C3,Formulas!AC$3:AC$2000,2)</f>
        <v>2</v>
      </c>
      <c r="I3">
        <f>COUNTIFS(Formulas!B$3:B$2000,'Stats for predictor'!B3,Formulas!C$3:C$2000,'Stats for predictor'!C3,Formulas!AC$3:AC$2000,1)</f>
        <v>0</v>
      </c>
      <c r="J3">
        <f>COUNTIFS(Formulas!B$3:B$2000,'Stats for predictor'!B3,Formulas!C$3:C$2000,'Stats for predictor'!C3,Formulas!AC$3:AC$2000,0)</f>
        <v>2</v>
      </c>
      <c r="K3">
        <f>Formulas!P4</f>
        <v>4</v>
      </c>
      <c r="L3">
        <f>Formulas!R4</f>
        <v>0</v>
      </c>
      <c r="M3">
        <f>Formulas!T52</f>
        <v>0</v>
      </c>
      <c r="N3" s="2">
        <f>Formulas!V4</f>
        <v>1</v>
      </c>
      <c r="O3">
        <f>Formulas!U4</f>
        <v>0</v>
      </c>
      <c r="P3" s="2" t="e">
        <f>Formulas!W4</f>
        <v>#DIV/0!</v>
      </c>
    </row>
    <row r="4" spans="1:16">
      <c r="A4">
        <f>Formulas!A5</f>
        <v>5406</v>
      </c>
      <c r="B4">
        <f>Formulas!B5</f>
        <v>1</v>
      </c>
      <c r="C4">
        <f>Formulas!C5</f>
        <v>2</v>
      </c>
      <c r="D4">
        <f>Formulas!AC5</f>
        <v>4</v>
      </c>
      <c r="E4">
        <f t="shared" si="0"/>
        <v>4</v>
      </c>
      <c r="F4" s="1">
        <f>COUNTIFS(Formulas!B$3:B$2000,'Stats for predictor'!B4,Formulas!C$3:C$2000,'Stats for predictor'!C4,Formulas!AC$3:AC$2000,4)</f>
        <v>4</v>
      </c>
      <c r="G4">
        <f>COUNTIFS(Formulas!B$3:B$2000,'Stats for predictor'!B4,Formulas!C$3:C$2000,'Stats for predictor'!C4,Formulas!AC$3:AC$2000,3)</f>
        <v>0</v>
      </c>
      <c r="H4">
        <f>COUNTIFS(Formulas!B$3:B$2000,'Stats for predictor'!B4,Formulas!C$3:C$2000,'Stats for predictor'!C4,Formulas!AC$3:AC$2000,2)</f>
        <v>0</v>
      </c>
      <c r="I4">
        <f>COUNTIFS(Formulas!B$3:B$2000,'Stats for predictor'!B4,Formulas!C$3:C$2000,'Stats for predictor'!C4,Formulas!AC$3:AC$2000,1)</f>
        <v>0</v>
      </c>
      <c r="J4">
        <f>COUNTIFS(Formulas!B$3:B$2000,'Stats for predictor'!B4,Formulas!C$3:C$2000,'Stats for predictor'!C4,Formulas!AC$3:AC$2000,0)</f>
        <v>2</v>
      </c>
      <c r="K4">
        <f>Formulas!P5</f>
        <v>0</v>
      </c>
      <c r="L4">
        <f>Formulas!R5</f>
        <v>10</v>
      </c>
      <c r="M4">
        <f>Formulas!T53</f>
        <v>0</v>
      </c>
      <c r="N4" s="2" t="e">
        <f>Formulas!V5</f>
        <v>#DIV/0!</v>
      </c>
      <c r="O4">
        <f>Formulas!U5</f>
        <v>12</v>
      </c>
      <c r="P4" s="2">
        <f>Formulas!W5</f>
        <v>0.833333333333333</v>
      </c>
    </row>
    <row r="5" spans="1:16">
      <c r="A5">
        <f>Formulas!A6</f>
        <v>1114</v>
      </c>
      <c r="B5">
        <f>Formulas!B6</f>
        <v>1</v>
      </c>
      <c r="C5">
        <f>Formulas!C6</f>
        <v>2</v>
      </c>
      <c r="D5">
        <f>Formulas!AC6</f>
        <v>4</v>
      </c>
      <c r="E5">
        <f t="shared" si="0"/>
        <v>4</v>
      </c>
      <c r="F5" s="1">
        <f>COUNTIFS(Formulas!B$3:B$2000,'Stats for predictor'!B5,Formulas!C$3:C$2000,'Stats for predictor'!C5,Formulas!AC$3:AC$2000,4)</f>
        <v>4</v>
      </c>
      <c r="G5">
        <f>COUNTIFS(Formulas!B$3:B$2000,'Stats for predictor'!B5,Formulas!C$3:C$2000,'Stats for predictor'!C5,Formulas!AC$3:AC$2000,3)</f>
        <v>0</v>
      </c>
      <c r="H5">
        <f>COUNTIFS(Formulas!B$3:B$2000,'Stats for predictor'!B5,Formulas!C$3:C$2000,'Stats for predictor'!C5,Formulas!AC$3:AC$2000,2)</f>
        <v>0</v>
      </c>
      <c r="I5">
        <f>COUNTIFS(Formulas!B$3:B$2000,'Stats for predictor'!B5,Formulas!C$3:C$2000,'Stats for predictor'!C5,Formulas!AC$3:AC$2000,1)</f>
        <v>0</v>
      </c>
      <c r="J5">
        <f>COUNTIFS(Formulas!B$3:B$2000,'Stats for predictor'!B5,Formulas!C$3:C$2000,'Stats for predictor'!C5,Formulas!AC$3:AC$2000,0)</f>
        <v>2</v>
      </c>
      <c r="K5">
        <f>Formulas!P6</f>
        <v>0</v>
      </c>
      <c r="L5">
        <f>Formulas!R6</f>
        <v>12</v>
      </c>
      <c r="M5">
        <f>Formulas!T54</f>
        <v>0</v>
      </c>
      <c r="N5" s="2" t="e">
        <f>Formulas!V6</f>
        <v>#DIV/0!</v>
      </c>
      <c r="O5">
        <f>Formulas!U6</f>
        <v>15</v>
      </c>
      <c r="P5" s="2">
        <f>Formulas!W6</f>
        <v>0.8</v>
      </c>
    </row>
    <row r="6" spans="1:16">
      <c r="A6">
        <f>Formulas!A7</f>
        <v>8789</v>
      </c>
      <c r="B6">
        <f>Formulas!B7</f>
        <v>1</v>
      </c>
      <c r="C6">
        <f>Formulas!C7</f>
        <v>1</v>
      </c>
      <c r="D6">
        <f>Formulas!AC7</f>
        <v>2</v>
      </c>
      <c r="E6">
        <f t="shared" si="0"/>
        <v>4</v>
      </c>
      <c r="F6" s="1">
        <f>COUNTIFS(Formulas!B$3:B$2000,'Stats for predictor'!B6,Formulas!C$3:C$2000,'Stats for predictor'!C6,Formulas!AC$3:AC$2000,4)</f>
        <v>2</v>
      </c>
      <c r="G6">
        <f>COUNTIFS(Formulas!B$3:B$2000,'Stats for predictor'!B6,Formulas!C$3:C$2000,'Stats for predictor'!C6,Formulas!AC$3:AC$2000,3)</f>
        <v>0</v>
      </c>
      <c r="H6">
        <f>COUNTIFS(Formulas!B$3:B$2000,'Stats for predictor'!B6,Formulas!C$3:C$2000,'Stats for predictor'!C6,Formulas!AC$3:AC$2000,2)</f>
        <v>2</v>
      </c>
      <c r="I6">
        <f>COUNTIFS(Formulas!B$3:B$2000,'Stats for predictor'!B6,Formulas!C$3:C$2000,'Stats for predictor'!C6,Formulas!AC$3:AC$2000,1)</f>
        <v>0</v>
      </c>
      <c r="J6">
        <f>COUNTIFS(Formulas!B$3:B$2000,'Stats for predictor'!B6,Formulas!C$3:C$2000,'Stats for predictor'!C6,Formulas!AC$3:AC$2000,0)</f>
        <v>2</v>
      </c>
      <c r="K6">
        <f>Formulas!P7</f>
        <v>1</v>
      </c>
      <c r="L6">
        <f>Formulas!R7</f>
        <v>0</v>
      </c>
      <c r="M6">
        <f>Formulas!T55</f>
        <v>0</v>
      </c>
      <c r="N6" s="2">
        <f>Formulas!V7</f>
        <v>0.5</v>
      </c>
      <c r="O6">
        <f>Formulas!U7</f>
        <v>0</v>
      </c>
      <c r="P6" s="2" t="e">
        <f>Formulas!W7</f>
        <v>#DIV/0!</v>
      </c>
    </row>
    <row r="7" spans="1:16">
      <c r="A7">
        <f>Formulas!A8</f>
        <v>2198</v>
      </c>
      <c r="B7">
        <f>Formulas!B8</f>
        <v>1</v>
      </c>
      <c r="C7">
        <f>Formulas!C8</f>
        <v>2</v>
      </c>
      <c r="D7">
        <f>Formulas!AC8</f>
        <v>0</v>
      </c>
      <c r="E7">
        <f t="shared" si="0"/>
        <v>4</v>
      </c>
      <c r="F7" s="1">
        <f>COUNTIFS(Formulas!B$3:B$2000,'Stats for predictor'!B7,Formulas!C$3:C$2000,'Stats for predictor'!C7,Formulas!AC$3:AC$2000,4)</f>
        <v>4</v>
      </c>
      <c r="G7">
        <f>COUNTIFS(Formulas!B$3:B$2000,'Stats for predictor'!B7,Formulas!C$3:C$2000,'Stats for predictor'!C7,Formulas!AC$3:AC$2000,3)</f>
        <v>0</v>
      </c>
      <c r="H7">
        <f>COUNTIFS(Formulas!B$3:B$2000,'Stats for predictor'!B7,Formulas!C$3:C$2000,'Stats for predictor'!C7,Formulas!AC$3:AC$2000,2)</f>
        <v>0</v>
      </c>
      <c r="I7">
        <f>COUNTIFS(Formulas!B$3:B$2000,'Stats for predictor'!B7,Formulas!C$3:C$2000,'Stats for predictor'!C7,Formulas!AC$3:AC$2000,1)</f>
        <v>0</v>
      </c>
      <c r="J7">
        <f>COUNTIFS(Formulas!B$3:B$2000,'Stats for predictor'!B7,Formulas!C$3:C$2000,'Stats for predictor'!C7,Formulas!AC$3:AC$2000,0)</f>
        <v>2</v>
      </c>
      <c r="K7">
        <f>Formulas!P8</f>
        <v>0</v>
      </c>
      <c r="L7">
        <f>Formulas!R8</f>
        <v>4</v>
      </c>
      <c r="M7">
        <f>Formulas!T56</f>
        <v>0</v>
      </c>
      <c r="N7" s="2" t="e">
        <f>Formulas!V8</f>
        <v>#DIV/0!</v>
      </c>
      <c r="O7">
        <f>Formulas!U8</f>
        <v>5</v>
      </c>
      <c r="P7" s="2">
        <f>Formulas!W8</f>
        <v>0.8</v>
      </c>
    </row>
    <row r="8" spans="1:16">
      <c r="A8">
        <f>Formulas!A9</f>
        <v>5672</v>
      </c>
      <c r="B8">
        <f>Formulas!B9</f>
        <v>2</v>
      </c>
      <c r="C8">
        <f>Formulas!C9</f>
        <v>1</v>
      </c>
      <c r="D8">
        <f>Formulas!AC9</f>
        <v>0</v>
      </c>
      <c r="E8">
        <f t="shared" si="0"/>
        <v>4</v>
      </c>
      <c r="F8" s="1">
        <f>COUNTIFS(Formulas!B$3:B$2000,'Stats for predictor'!B8,Formulas!C$3:C$2000,'Stats for predictor'!C8,Formulas!AC$3:AC$2000,4)</f>
        <v>2</v>
      </c>
      <c r="G8">
        <f>COUNTIFS(Formulas!B$3:B$2000,'Stats for predictor'!B8,Formulas!C$3:C$2000,'Stats for predictor'!C8,Formulas!AC$3:AC$2000,3)</f>
        <v>0</v>
      </c>
      <c r="H8">
        <f>COUNTIFS(Formulas!B$3:B$2000,'Stats for predictor'!B8,Formulas!C$3:C$2000,'Stats for predictor'!C8,Formulas!AC$3:AC$2000,2)</f>
        <v>0</v>
      </c>
      <c r="I8">
        <f>COUNTIFS(Formulas!B$3:B$2000,'Stats for predictor'!B8,Formulas!C$3:C$2000,'Stats for predictor'!C8,Formulas!AC$3:AC$2000,1)</f>
        <v>0</v>
      </c>
      <c r="J8">
        <f>COUNTIFS(Formulas!B$3:B$2000,'Stats for predictor'!B8,Formulas!C$3:C$2000,'Stats for predictor'!C8,Formulas!AC$3:AC$2000,0)</f>
        <v>4</v>
      </c>
      <c r="K8">
        <f>Formulas!P9</f>
        <v>0</v>
      </c>
      <c r="L8">
        <f>Formulas!R9</f>
        <v>0</v>
      </c>
      <c r="M8">
        <f>Formulas!T57</f>
        <v>0</v>
      </c>
      <c r="N8" s="2" t="e">
        <f>Formulas!V9</f>
        <v>#DIV/0!</v>
      </c>
      <c r="O8">
        <f>Formulas!U9</f>
        <v>0</v>
      </c>
      <c r="P8" s="2" t="e">
        <f>Formulas!W9</f>
        <v>#DIV/0!</v>
      </c>
    </row>
    <row r="9" spans="1:16">
      <c r="A9">
        <f>Formulas!A10</f>
        <v>914</v>
      </c>
      <c r="B9">
        <f>Formulas!B10</f>
        <v>2</v>
      </c>
      <c r="C9">
        <f>Formulas!C10</f>
        <v>2</v>
      </c>
      <c r="D9">
        <f>Formulas!AC10</f>
        <v>0</v>
      </c>
      <c r="E9">
        <f t="shared" si="0"/>
        <v>2</v>
      </c>
      <c r="F9" s="1">
        <f>COUNTIFS(Formulas!B$3:B$2000,'Stats for predictor'!B9,Formulas!C$3:C$2000,'Stats for predictor'!C9,Formulas!AC$3:AC$2000,4)</f>
        <v>0</v>
      </c>
      <c r="G9">
        <f>COUNTIFS(Formulas!B$3:B$2000,'Stats for predictor'!B9,Formulas!C$3:C$2000,'Stats for predictor'!C9,Formulas!AC$3:AC$2000,3)</f>
        <v>0</v>
      </c>
      <c r="H9">
        <f>COUNTIFS(Formulas!B$3:B$2000,'Stats for predictor'!B9,Formulas!C$3:C$2000,'Stats for predictor'!C9,Formulas!AC$3:AC$2000,2)</f>
        <v>2</v>
      </c>
      <c r="I9">
        <f>COUNTIFS(Formulas!B$3:B$2000,'Stats for predictor'!B9,Formulas!C$3:C$2000,'Stats for predictor'!C9,Formulas!AC$3:AC$2000,1)</f>
        <v>0</v>
      </c>
      <c r="J9">
        <f>COUNTIFS(Formulas!B$3:B$2000,'Stats for predictor'!B9,Formulas!C$3:C$2000,'Stats for predictor'!C9,Formulas!AC$3:AC$2000,0)</f>
        <v>4</v>
      </c>
      <c r="K9">
        <f>Formulas!P10</f>
        <v>1</v>
      </c>
      <c r="L9">
        <f>Formulas!R10</f>
        <v>2</v>
      </c>
      <c r="M9">
        <f>Formulas!T58</f>
        <v>2</v>
      </c>
      <c r="N9" s="2">
        <f>Formulas!V10</f>
        <v>0.5</v>
      </c>
      <c r="O9">
        <f>Formulas!U10</f>
        <v>2</v>
      </c>
      <c r="P9" s="2">
        <f>Formulas!W10</f>
        <v>1</v>
      </c>
    </row>
    <row r="10" spans="1:16">
      <c r="A10">
        <f>Formulas!A11</f>
        <v>8850</v>
      </c>
      <c r="B10">
        <f>Formulas!B11</f>
        <v>2</v>
      </c>
      <c r="C10">
        <f>Formulas!C11</f>
        <v>1</v>
      </c>
      <c r="D10">
        <f>Formulas!AC11</f>
        <v>0</v>
      </c>
      <c r="E10">
        <f t="shared" si="0"/>
        <v>4</v>
      </c>
      <c r="F10" s="1">
        <f>COUNTIFS(Formulas!B$3:B$2000,'Stats for predictor'!B10,Formulas!C$3:C$2000,'Stats for predictor'!C10,Formulas!AC$3:AC$2000,4)</f>
        <v>2</v>
      </c>
      <c r="G10">
        <f>COUNTIFS(Formulas!B$3:B$2000,'Stats for predictor'!B10,Formulas!C$3:C$2000,'Stats for predictor'!C10,Formulas!AC$3:AC$2000,3)</f>
        <v>0</v>
      </c>
      <c r="H10">
        <f>COUNTIFS(Formulas!B$3:B$2000,'Stats for predictor'!B10,Formulas!C$3:C$2000,'Stats for predictor'!C10,Formulas!AC$3:AC$2000,2)</f>
        <v>0</v>
      </c>
      <c r="I10">
        <f>COUNTIFS(Formulas!B$3:B$2000,'Stats for predictor'!B10,Formulas!C$3:C$2000,'Stats for predictor'!C10,Formulas!AC$3:AC$2000,1)</f>
        <v>0</v>
      </c>
      <c r="J10">
        <f>COUNTIFS(Formulas!B$3:B$2000,'Stats for predictor'!B10,Formulas!C$3:C$2000,'Stats for predictor'!C10,Formulas!AC$3:AC$2000,0)</f>
        <v>4</v>
      </c>
      <c r="K10">
        <f>Formulas!P11</f>
        <v>4</v>
      </c>
      <c r="L10">
        <f>Formulas!R11</f>
        <v>0</v>
      </c>
      <c r="M10">
        <f>Formulas!T59</f>
        <v>0</v>
      </c>
      <c r="N10" s="2">
        <f>Formulas!V11</f>
        <v>0.571428571428571</v>
      </c>
      <c r="O10">
        <f>Formulas!U11</f>
        <v>0</v>
      </c>
      <c r="P10" s="2" t="e">
        <f>Formulas!W11</f>
        <v>#DIV/0!</v>
      </c>
    </row>
    <row r="11" spans="1:16">
      <c r="A11">
        <f>Formulas!A12</f>
        <v>4976</v>
      </c>
      <c r="B11">
        <f>Formulas!B12</f>
        <v>2</v>
      </c>
      <c r="C11">
        <f>Formulas!C12</f>
        <v>2</v>
      </c>
      <c r="D11">
        <f>Formulas!AC12</f>
        <v>0</v>
      </c>
      <c r="E11">
        <f t="shared" si="0"/>
        <v>2</v>
      </c>
      <c r="F11" s="1">
        <f>COUNTIFS(Formulas!B$3:B$2000,'Stats for predictor'!B11,Formulas!C$3:C$2000,'Stats for predictor'!C11,Formulas!AC$3:AC$2000,4)</f>
        <v>0</v>
      </c>
      <c r="G11">
        <f>COUNTIFS(Formulas!B$3:B$2000,'Stats for predictor'!B11,Formulas!C$3:C$2000,'Stats for predictor'!C11,Formulas!AC$3:AC$2000,3)</f>
        <v>0</v>
      </c>
      <c r="H11">
        <f>COUNTIFS(Formulas!B$3:B$2000,'Stats for predictor'!B11,Formulas!C$3:C$2000,'Stats for predictor'!C11,Formulas!AC$3:AC$2000,2)</f>
        <v>2</v>
      </c>
      <c r="I11">
        <f>COUNTIFS(Formulas!B$3:B$2000,'Stats for predictor'!B11,Formulas!C$3:C$2000,'Stats for predictor'!C11,Formulas!AC$3:AC$2000,1)</f>
        <v>0</v>
      </c>
      <c r="J11">
        <f>COUNTIFS(Formulas!B$3:B$2000,'Stats for predictor'!B11,Formulas!C$3:C$2000,'Stats for predictor'!C11,Formulas!AC$3:AC$2000,0)</f>
        <v>4</v>
      </c>
      <c r="K11">
        <f>Formulas!P12</f>
        <v>0</v>
      </c>
      <c r="L11">
        <f>Formulas!R12</f>
        <v>11</v>
      </c>
      <c r="M11">
        <f>Formulas!T60</f>
        <v>1</v>
      </c>
      <c r="N11" s="2" t="e">
        <f>Formulas!V12</f>
        <v>#DIV/0!</v>
      </c>
      <c r="O11">
        <f>Formulas!U12</f>
        <v>13</v>
      </c>
      <c r="P11" s="2">
        <f>Formulas!W12</f>
        <v>0.846153846153846</v>
      </c>
    </row>
    <row r="12" spans="1:16">
      <c r="A12">
        <f>Formulas!A13</f>
        <v>4917</v>
      </c>
      <c r="B12">
        <f>Formulas!B13</f>
        <v>2</v>
      </c>
      <c r="C12">
        <f>Formulas!C13</f>
        <v>1</v>
      </c>
      <c r="D12">
        <f>Formulas!AC13</f>
        <v>4</v>
      </c>
      <c r="E12">
        <f t="shared" si="0"/>
        <v>4</v>
      </c>
      <c r="F12" s="1">
        <f>COUNTIFS(Formulas!B$3:B$2000,'Stats for predictor'!B12,Formulas!C$3:C$2000,'Stats for predictor'!C12,Formulas!AC$3:AC$2000,4)</f>
        <v>2</v>
      </c>
      <c r="G12">
        <f>COUNTIFS(Formulas!B$3:B$2000,'Stats for predictor'!B12,Formulas!C$3:C$2000,'Stats for predictor'!C12,Formulas!AC$3:AC$2000,3)</f>
        <v>0</v>
      </c>
      <c r="H12">
        <f>COUNTIFS(Formulas!B$3:B$2000,'Stats for predictor'!B12,Formulas!C$3:C$2000,'Stats for predictor'!C12,Formulas!AC$3:AC$2000,2)</f>
        <v>0</v>
      </c>
      <c r="I12">
        <f>COUNTIFS(Formulas!B$3:B$2000,'Stats for predictor'!B12,Formulas!C$3:C$2000,'Stats for predictor'!C12,Formulas!AC$3:AC$2000,1)</f>
        <v>0</v>
      </c>
      <c r="J12">
        <f>COUNTIFS(Formulas!B$3:B$2000,'Stats for predictor'!B12,Formulas!C$3:C$2000,'Stats for predictor'!C12,Formulas!AC$3:AC$2000,0)</f>
        <v>4</v>
      </c>
      <c r="K12">
        <f>Formulas!P13</f>
        <v>0</v>
      </c>
      <c r="L12">
        <f>Formulas!R13</f>
        <v>7</v>
      </c>
      <c r="M12">
        <f>Formulas!T61</f>
        <v>0</v>
      </c>
      <c r="N12" s="2" t="e">
        <f>Formulas!V13</f>
        <v>#DIV/0!</v>
      </c>
      <c r="O12">
        <f>Formulas!U13</f>
        <v>10</v>
      </c>
      <c r="P12" s="2">
        <f>Formulas!W13</f>
        <v>0.7</v>
      </c>
    </row>
    <row r="13" spans="1:16">
      <c r="A13">
        <f>Formulas!A14</f>
        <v>7902</v>
      </c>
      <c r="B13">
        <f>Formulas!B14</f>
        <v>2</v>
      </c>
      <c r="C13">
        <f>Formulas!C14</f>
        <v>2</v>
      </c>
      <c r="D13">
        <f>Formulas!AC14</f>
        <v>2</v>
      </c>
      <c r="E13">
        <f t="shared" si="0"/>
        <v>2</v>
      </c>
      <c r="F13" s="1">
        <f>COUNTIFS(Formulas!B$3:B$2000,'Stats for predictor'!B13,Formulas!C$3:C$2000,'Stats for predictor'!C13,Formulas!AC$3:AC$2000,4)</f>
        <v>0</v>
      </c>
      <c r="G13">
        <f>COUNTIFS(Formulas!B$3:B$2000,'Stats for predictor'!B13,Formulas!C$3:C$2000,'Stats for predictor'!C13,Formulas!AC$3:AC$2000,3)</f>
        <v>0</v>
      </c>
      <c r="H13">
        <f>COUNTIFS(Formulas!B$3:B$2000,'Stats for predictor'!B13,Formulas!C$3:C$2000,'Stats for predictor'!C13,Formulas!AC$3:AC$2000,2)</f>
        <v>2</v>
      </c>
      <c r="I13">
        <f>COUNTIFS(Formulas!B$3:B$2000,'Stats for predictor'!B13,Formulas!C$3:C$2000,'Stats for predictor'!C13,Formulas!AC$3:AC$2000,1)</f>
        <v>0</v>
      </c>
      <c r="J13">
        <f>COUNTIFS(Formulas!B$3:B$2000,'Stats for predictor'!B13,Formulas!C$3:C$2000,'Stats for predictor'!C13,Formulas!AC$3:AC$2000,0)</f>
        <v>4</v>
      </c>
      <c r="K13">
        <f>Formulas!P14</f>
        <v>0</v>
      </c>
      <c r="L13">
        <f>Formulas!R14</f>
        <v>5</v>
      </c>
      <c r="M13">
        <f>Formulas!T62</f>
        <v>6</v>
      </c>
      <c r="N13" s="2" t="e">
        <f>Formulas!V14</f>
        <v>#DIV/0!</v>
      </c>
      <c r="O13">
        <f>Formulas!U14</f>
        <v>8</v>
      </c>
      <c r="P13" s="2">
        <f>Formulas!W14</f>
        <v>0.625</v>
      </c>
    </row>
    <row r="14" spans="1:16">
      <c r="A14">
        <f>Formulas!A15</f>
        <v>4069</v>
      </c>
      <c r="B14">
        <f>Formulas!B15</f>
        <v>1</v>
      </c>
      <c r="C14">
        <f>Formulas!C15</f>
        <v>1</v>
      </c>
      <c r="D14">
        <f>Formulas!AC15</f>
        <v>4</v>
      </c>
      <c r="E14">
        <f t="shared" si="0"/>
        <v>4</v>
      </c>
      <c r="F14" s="1">
        <f>COUNTIFS(Formulas!B$3:B$2000,'Stats for predictor'!B14,Formulas!C$3:C$2000,'Stats for predictor'!C14,Formulas!AC$3:AC$2000,4)</f>
        <v>2</v>
      </c>
      <c r="G14">
        <f>COUNTIFS(Formulas!B$3:B$2000,'Stats for predictor'!B14,Formulas!C$3:C$2000,'Stats for predictor'!C14,Formulas!AC$3:AC$2000,3)</f>
        <v>0</v>
      </c>
      <c r="H14">
        <f>COUNTIFS(Formulas!B$3:B$2000,'Stats for predictor'!B14,Formulas!C$3:C$2000,'Stats for predictor'!C14,Formulas!AC$3:AC$2000,2)</f>
        <v>2</v>
      </c>
      <c r="I14">
        <f>COUNTIFS(Formulas!B$3:B$2000,'Stats for predictor'!B14,Formulas!C$3:C$2000,'Stats for predictor'!C14,Formulas!AC$3:AC$2000,1)</f>
        <v>0</v>
      </c>
      <c r="J14">
        <f>COUNTIFS(Formulas!B$3:B$2000,'Stats for predictor'!B14,Formulas!C$3:C$2000,'Stats for predictor'!C14,Formulas!AC$3:AC$2000,0)</f>
        <v>2</v>
      </c>
      <c r="K14">
        <f>Formulas!P15</f>
        <v>0</v>
      </c>
      <c r="L14">
        <f>Formulas!R15</f>
        <v>5</v>
      </c>
      <c r="M14">
        <f>Formulas!T63</f>
        <v>0</v>
      </c>
      <c r="N14" s="2" t="e">
        <f>Formulas!V15</f>
        <v>#DIV/0!</v>
      </c>
      <c r="O14">
        <f>Formulas!U15</f>
        <v>8</v>
      </c>
      <c r="P14" s="2">
        <f>Formulas!W15</f>
        <v>0.625</v>
      </c>
    </row>
    <row r="15" spans="1:16">
      <c r="A15">
        <f>Formulas!A16</f>
        <v>8731</v>
      </c>
      <c r="B15">
        <f>Formulas!B16</f>
        <v>1</v>
      </c>
      <c r="C15">
        <f>Formulas!C16</f>
        <v>1</v>
      </c>
      <c r="D15">
        <f>Formulas!AC16</f>
        <v>0</v>
      </c>
      <c r="E15">
        <f t="shared" si="0"/>
        <v>4</v>
      </c>
      <c r="F15" s="1">
        <f>COUNTIFS(Formulas!B$3:B$2000,'Stats for predictor'!B15,Formulas!C$3:C$2000,'Stats for predictor'!C15,Formulas!AC$3:AC$2000,4)</f>
        <v>2</v>
      </c>
      <c r="G15">
        <f>COUNTIFS(Formulas!B$3:B$2000,'Stats for predictor'!B15,Formulas!C$3:C$2000,'Stats for predictor'!C15,Formulas!AC$3:AC$2000,3)</f>
        <v>0</v>
      </c>
      <c r="H15">
        <f>COUNTIFS(Formulas!B$3:B$2000,'Stats for predictor'!B15,Formulas!C$3:C$2000,'Stats for predictor'!C15,Formulas!AC$3:AC$2000,2)</f>
        <v>2</v>
      </c>
      <c r="I15">
        <f>COUNTIFS(Formulas!B$3:B$2000,'Stats for predictor'!B15,Formulas!C$3:C$2000,'Stats for predictor'!C15,Formulas!AC$3:AC$2000,1)</f>
        <v>0</v>
      </c>
      <c r="J15">
        <f>COUNTIFS(Formulas!B$3:B$2000,'Stats for predictor'!B15,Formulas!C$3:C$2000,'Stats for predictor'!C15,Formulas!AC$3:AC$2000,0)</f>
        <v>2</v>
      </c>
      <c r="K15">
        <f>Formulas!P16</f>
        <v>4</v>
      </c>
      <c r="L15">
        <f>Formulas!R16</f>
        <v>0</v>
      </c>
      <c r="M15">
        <f>Formulas!T64</f>
        <v>0</v>
      </c>
      <c r="N15" s="2">
        <f>Formulas!V16</f>
        <v>1</v>
      </c>
      <c r="O15">
        <f>Formulas!U16</f>
        <v>0</v>
      </c>
      <c r="P15" s="2" t="e">
        <f>Formulas!W16</f>
        <v>#DIV/0!</v>
      </c>
    </row>
    <row r="16" spans="1:16">
      <c r="A16">
        <f>Formulas!A17</f>
        <v>5406</v>
      </c>
      <c r="B16">
        <f>Formulas!B17</f>
        <v>1</v>
      </c>
      <c r="C16">
        <f>Formulas!C17</f>
        <v>2</v>
      </c>
      <c r="D16">
        <f>Formulas!AC17</f>
        <v>4</v>
      </c>
      <c r="E16">
        <f t="shared" si="0"/>
        <v>4</v>
      </c>
      <c r="F16" s="1">
        <f>COUNTIFS(Formulas!B$3:B$2000,'Stats for predictor'!B16,Formulas!C$3:C$2000,'Stats for predictor'!C16,Formulas!AC$3:AC$2000,4)</f>
        <v>4</v>
      </c>
      <c r="G16">
        <f>COUNTIFS(Formulas!B$3:B$2000,'Stats for predictor'!B16,Formulas!C$3:C$2000,'Stats for predictor'!C16,Formulas!AC$3:AC$2000,3)</f>
        <v>0</v>
      </c>
      <c r="H16">
        <f>COUNTIFS(Formulas!B$3:B$2000,'Stats for predictor'!B16,Formulas!C$3:C$2000,'Stats for predictor'!C16,Formulas!AC$3:AC$2000,2)</f>
        <v>0</v>
      </c>
      <c r="I16">
        <f>COUNTIFS(Formulas!B$3:B$2000,'Stats for predictor'!B16,Formulas!C$3:C$2000,'Stats for predictor'!C16,Formulas!AC$3:AC$2000,1)</f>
        <v>0</v>
      </c>
      <c r="J16">
        <f>COUNTIFS(Formulas!B$3:B$2000,'Stats for predictor'!B16,Formulas!C$3:C$2000,'Stats for predictor'!C16,Formulas!AC$3:AC$2000,0)</f>
        <v>2</v>
      </c>
      <c r="K16">
        <f>Formulas!P17</f>
        <v>0</v>
      </c>
      <c r="L16">
        <f>Formulas!R17</f>
        <v>10</v>
      </c>
      <c r="M16">
        <f>Formulas!T65</f>
        <v>1</v>
      </c>
      <c r="N16" s="2" t="e">
        <f>Formulas!V17</f>
        <v>#DIV/0!</v>
      </c>
      <c r="O16">
        <f>Formulas!U17</f>
        <v>12</v>
      </c>
      <c r="P16" s="2">
        <f>Formulas!W17</f>
        <v>0.833333333333333</v>
      </c>
    </row>
    <row r="17" spans="1:16">
      <c r="A17">
        <f>Formulas!A18</f>
        <v>1114</v>
      </c>
      <c r="B17">
        <f>Formulas!B18</f>
        <v>1</v>
      </c>
      <c r="C17">
        <f>Formulas!C18</f>
        <v>2</v>
      </c>
      <c r="D17">
        <f>Formulas!AC18</f>
        <v>4</v>
      </c>
      <c r="E17">
        <f t="shared" si="0"/>
        <v>4</v>
      </c>
      <c r="F17" s="1">
        <f>COUNTIFS(Formulas!B$3:B$2000,'Stats for predictor'!B17,Formulas!C$3:C$2000,'Stats for predictor'!C17,Formulas!AC$3:AC$2000,4)</f>
        <v>4</v>
      </c>
      <c r="G17">
        <f>COUNTIFS(Formulas!B$3:B$2000,'Stats for predictor'!B17,Formulas!C$3:C$2000,'Stats for predictor'!C17,Formulas!AC$3:AC$2000,3)</f>
        <v>0</v>
      </c>
      <c r="H17">
        <f>COUNTIFS(Formulas!B$3:B$2000,'Stats for predictor'!B17,Formulas!C$3:C$2000,'Stats for predictor'!C17,Formulas!AC$3:AC$2000,2)</f>
        <v>0</v>
      </c>
      <c r="I17">
        <f>COUNTIFS(Formulas!B$3:B$2000,'Stats for predictor'!B17,Formulas!C$3:C$2000,'Stats for predictor'!C17,Formulas!AC$3:AC$2000,1)</f>
        <v>0</v>
      </c>
      <c r="J17">
        <f>COUNTIFS(Formulas!B$3:B$2000,'Stats for predictor'!B17,Formulas!C$3:C$2000,'Stats for predictor'!C17,Formulas!AC$3:AC$2000,0)</f>
        <v>2</v>
      </c>
      <c r="K17">
        <f>Formulas!P18</f>
        <v>0</v>
      </c>
      <c r="L17">
        <f>Formulas!R18</f>
        <v>12</v>
      </c>
      <c r="M17">
        <f>Formulas!T66</f>
        <v>0</v>
      </c>
      <c r="N17" s="2" t="e">
        <f>Formulas!V18</f>
        <v>#DIV/0!</v>
      </c>
      <c r="O17">
        <f>Formulas!U18</f>
        <v>15</v>
      </c>
      <c r="P17" s="2">
        <f>Formulas!W18</f>
        <v>0.8</v>
      </c>
    </row>
    <row r="18" spans="1:16">
      <c r="A18">
        <f>Formulas!A19</f>
        <v>8789</v>
      </c>
      <c r="B18">
        <f>Formulas!B19</f>
        <v>1</v>
      </c>
      <c r="C18">
        <f>Formulas!C19</f>
        <v>1</v>
      </c>
      <c r="D18">
        <f>Formulas!AC19</f>
        <v>2</v>
      </c>
      <c r="E18">
        <f t="shared" si="0"/>
        <v>4</v>
      </c>
      <c r="F18" s="1">
        <f>COUNTIFS(Formulas!B$3:B$2000,'Stats for predictor'!B18,Formulas!C$3:C$2000,'Stats for predictor'!C18,Formulas!AC$3:AC$2000,4)</f>
        <v>2</v>
      </c>
      <c r="G18">
        <f>COUNTIFS(Formulas!B$3:B$2000,'Stats for predictor'!B18,Formulas!C$3:C$2000,'Stats for predictor'!C18,Formulas!AC$3:AC$2000,3)</f>
        <v>0</v>
      </c>
      <c r="H18">
        <f>COUNTIFS(Formulas!B$3:B$2000,'Stats for predictor'!B18,Formulas!C$3:C$2000,'Stats for predictor'!C18,Formulas!AC$3:AC$2000,2)</f>
        <v>2</v>
      </c>
      <c r="I18">
        <f>COUNTIFS(Formulas!B$3:B$2000,'Stats for predictor'!B18,Formulas!C$3:C$2000,'Stats for predictor'!C18,Formulas!AC$3:AC$2000,1)</f>
        <v>0</v>
      </c>
      <c r="J18">
        <f>COUNTIFS(Formulas!B$3:B$2000,'Stats for predictor'!B18,Formulas!C$3:C$2000,'Stats for predictor'!C18,Formulas!AC$3:AC$2000,0)</f>
        <v>2</v>
      </c>
      <c r="K18">
        <f>Formulas!P19</f>
        <v>1</v>
      </c>
      <c r="L18">
        <f>Formulas!R19</f>
        <v>0</v>
      </c>
      <c r="M18">
        <f>Formulas!T67</f>
        <v>0</v>
      </c>
      <c r="N18" s="2">
        <f>Formulas!V19</f>
        <v>0.5</v>
      </c>
      <c r="O18">
        <f>Formulas!U19</f>
        <v>0</v>
      </c>
      <c r="P18" s="2" t="e">
        <f>Formulas!W19</f>
        <v>#DIV/0!</v>
      </c>
    </row>
    <row r="19" spans="1:16">
      <c r="A19">
        <f>Formulas!A20</f>
        <v>2198</v>
      </c>
      <c r="B19">
        <f>Formulas!B20</f>
        <v>1</v>
      </c>
      <c r="C19">
        <f>Formulas!C20</f>
        <v>2</v>
      </c>
      <c r="D19">
        <f>Formulas!AC20</f>
        <v>0</v>
      </c>
      <c r="E19">
        <f t="shared" si="0"/>
        <v>4</v>
      </c>
      <c r="F19" s="1">
        <f>COUNTIFS(Formulas!B$3:B$2000,'Stats for predictor'!B19,Formulas!C$3:C$2000,'Stats for predictor'!C19,Formulas!AC$3:AC$2000,4)</f>
        <v>4</v>
      </c>
      <c r="G19">
        <f>COUNTIFS(Formulas!B$3:B$2000,'Stats for predictor'!B19,Formulas!C$3:C$2000,'Stats for predictor'!C19,Formulas!AC$3:AC$2000,3)</f>
        <v>0</v>
      </c>
      <c r="H19">
        <f>COUNTIFS(Formulas!B$3:B$2000,'Stats for predictor'!B19,Formulas!C$3:C$2000,'Stats for predictor'!C19,Formulas!AC$3:AC$2000,2)</f>
        <v>0</v>
      </c>
      <c r="I19">
        <f>COUNTIFS(Formulas!B$3:B$2000,'Stats for predictor'!B19,Formulas!C$3:C$2000,'Stats for predictor'!C19,Formulas!AC$3:AC$2000,1)</f>
        <v>0</v>
      </c>
      <c r="J19">
        <f>COUNTIFS(Formulas!B$3:B$2000,'Stats for predictor'!B19,Formulas!C$3:C$2000,'Stats for predictor'!C19,Formulas!AC$3:AC$2000,0)</f>
        <v>2</v>
      </c>
      <c r="K19">
        <f>Formulas!P20</f>
        <v>0</v>
      </c>
      <c r="L19">
        <f>Formulas!R20</f>
        <v>4</v>
      </c>
      <c r="M19">
        <f>Formulas!T68</f>
        <v>0</v>
      </c>
      <c r="N19" s="2" t="e">
        <f>Formulas!V20</f>
        <v>#DIV/0!</v>
      </c>
      <c r="O19">
        <f>Formulas!U20</f>
        <v>5</v>
      </c>
      <c r="P19" s="2">
        <f>Formulas!W20</f>
        <v>0.8</v>
      </c>
    </row>
    <row r="20" spans="1:16">
      <c r="A20">
        <f>Formulas!A21</f>
        <v>5672</v>
      </c>
      <c r="B20">
        <f>Formulas!B21</f>
        <v>2</v>
      </c>
      <c r="C20">
        <f>Formulas!C21</f>
        <v>1</v>
      </c>
      <c r="D20">
        <f>Formulas!AC21</f>
        <v>0</v>
      </c>
      <c r="E20">
        <f t="shared" si="0"/>
        <v>4</v>
      </c>
      <c r="F20" s="1">
        <f>COUNTIFS(Formulas!B$3:B$2000,'Stats for predictor'!B20,Formulas!C$3:C$2000,'Stats for predictor'!C20,Formulas!AC$3:AC$2000,4)</f>
        <v>2</v>
      </c>
      <c r="G20">
        <f>COUNTIFS(Formulas!B$3:B$2000,'Stats for predictor'!B20,Formulas!C$3:C$2000,'Stats for predictor'!C20,Formulas!AC$3:AC$2000,3)</f>
        <v>0</v>
      </c>
      <c r="H20">
        <f>COUNTIFS(Formulas!B$3:B$2000,'Stats for predictor'!B20,Formulas!C$3:C$2000,'Stats for predictor'!C20,Formulas!AC$3:AC$2000,2)</f>
        <v>0</v>
      </c>
      <c r="I20">
        <f>COUNTIFS(Formulas!B$3:B$2000,'Stats for predictor'!B20,Formulas!C$3:C$2000,'Stats for predictor'!C20,Formulas!AC$3:AC$2000,1)</f>
        <v>0</v>
      </c>
      <c r="J20">
        <f>COUNTIFS(Formulas!B$3:B$2000,'Stats for predictor'!B20,Formulas!C$3:C$2000,'Stats for predictor'!C20,Formulas!AC$3:AC$2000,0)</f>
        <v>4</v>
      </c>
      <c r="K20">
        <f>Formulas!P21</f>
        <v>0</v>
      </c>
      <c r="L20">
        <f>Formulas!R21</f>
        <v>0</v>
      </c>
      <c r="M20">
        <f>Formulas!T69</f>
        <v>0</v>
      </c>
      <c r="N20" s="2" t="e">
        <f>Formulas!V21</f>
        <v>#DIV/0!</v>
      </c>
      <c r="O20">
        <f>Formulas!U21</f>
        <v>0</v>
      </c>
      <c r="P20" s="2" t="e">
        <f>Formulas!W21</f>
        <v>#DIV/0!</v>
      </c>
    </row>
    <row r="21" spans="1:16">
      <c r="A21">
        <f>Formulas!A22</f>
        <v>914</v>
      </c>
      <c r="B21">
        <f>Formulas!B22</f>
        <v>2</v>
      </c>
      <c r="C21">
        <f>Formulas!C22</f>
        <v>2</v>
      </c>
      <c r="D21">
        <f>Formulas!AC22</f>
        <v>0</v>
      </c>
      <c r="E21">
        <f t="shared" si="0"/>
        <v>2</v>
      </c>
      <c r="F21" s="1">
        <f>COUNTIFS(Formulas!B$3:B$2000,'Stats for predictor'!B21,Formulas!C$3:C$2000,'Stats for predictor'!C21,Formulas!AC$3:AC$2000,4)</f>
        <v>0</v>
      </c>
      <c r="G21">
        <f>COUNTIFS(Formulas!B$3:B$2000,'Stats for predictor'!B21,Formulas!C$3:C$2000,'Stats for predictor'!C21,Formulas!AC$3:AC$2000,3)</f>
        <v>0</v>
      </c>
      <c r="H21">
        <f>COUNTIFS(Formulas!B$3:B$2000,'Stats for predictor'!B21,Formulas!C$3:C$2000,'Stats for predictor'!C21,Formulas!AC$3:AC$2000,2)</f>
        <v>2</v>
      </c>
      <c r="I21">
        <f>COUNTIFS(Formulas!B$3:B$2000,'Stats for predictor'!B21,Formulas!C$3:C$2000,'Stats for predictor'!C21,Formulas!AC$3:AC$2000,1)</f>
        <v>0</v>
      </c>
      <c r="J21">
        <f>COUNTIFS(Formulas!B$3:B$2000,'Stats for predictor'!B21,Formulas!C$3:C$2000,'Stats for predictor'!C21,Formulas!AC$3:AC$2000,0)</f>
        <v>4</v>
      </c>
      <c r="K21">
        <f>Formulas!P22</f>
        <v>1</v>
      </c>
      <c r="L21">
        <f>Formulas!R22</f>
        <v>2</v>
      </c>
      <c r="M21">
        <f>Formulas!T70</f>
        <v>0</v>
      </c>
      <c r="N21" s="2">
        <f>Formulas!V22</f>
        <v>0.5</v>
      </c>
      <c r="O21">
        <f>Formulas!U22</f>
        <v>2</v>
      </c>
      <c r="P21" s="2">
        <f>Formulas!W22</f>
        <v>1</v>
      </c>
    </row>
    <row r="22" spans="1:16">
      <c r="A22">
        <f>Formulas!A23</f>
        <v>8850</v>
      </c>
      <c r="B22">
        <f>Formulas!B23</f>
        <v>2</v>
      </c>
      <c r="C22">
        <f>Formulas!C23</f>
        <v>1</v>
      </c>
      <c r="D22">
        <f>Formulas!AC23</f>
        <v>0</v>
      </c>
      <c r="E22">
        <f t="shared" si="0"/>
        <v>4</v>
      </c>
      <c r="F22" s="1">
        <f>COUNTIFS(Formulas!B$3:B$2000,'Stats for predictor'!B22,Formulas!C$3:C$2000,'Stats for predictor'!C22,Formulas!AC$3:AC$2000,4)</f>
        <v>2</v>
      </c>
      <c r="G22">
        <f>COUNTIFS(Formulas!B$3:B$2000,'Stats for predictor'!B22,Formulas!C$3:C$2000,'Stats for predictor'!C22,Formulas!AC$3:AC$2000,3)</f>
        <v>0</v>
      </c>
      <c r="H22">
        <f>COUNTIFS(Formulas!B$3:B$2000,'Stats for predictor'!B22,Formulas!C$3:C$2000,'Stats for predictor'!C22,Formulas!AC$3:AC$2000,2)</f>
        <v>0</v>
      </c>
      <c r="I22">
        <f>COUNTIFS(Formulas!B$3:B$2000,'Stats for predictor'!B22,Formulas!C$3:C$2000,'Stats for predictor'!C22,Formulas!AC$3:AC$2000,1)</f>
        <v>0</v>
      </c>
      <c r="J22">
        <f>COUNTIFS(Formulas!B$3:B$2000,'Stats for predictor'!B22,Formulas!C$3:C$2000,'Stats for predictor'!C22,Formulas!AC$3:AC$2000,0)</f>
        <v>4</v>
      </c>
      <c r="K22">
        <f>Formulas!P23</f>
        <v>4</v>
      </c>
      <c r="L22">
        <f>Formulas!R23</f>
        <v>0</v>
      </c>
      <c r="M22">
        <f>Formulas!T71</f>
        <v>0</v>
      </c>
      <c r="N22" s="2">
        <f>Formulas!V23</f>
        <v>0.571428571428571</v>
      </c>
      <c r="O22">
        <f>Formulas!U23</f>
        <v>0</v>
      </c>
      <c r="P22" s="2" t="e">
        <f>Formulas!W23</f>
        <v>#DIV/0!</v>
      </c>
    </row>
    <row r="23" spans="1:16">
      <c r="A23">
        <f>Formulas!A24</f>
        <v>4976</v>
      </c>
      <c r="B23">
        <f>Formulas!B24</f>
        <v>2</v>
      </c>
      <c r="C23">
        <f>Formulas!C24</f>
        <v>2</v>
      </c>
      <c r="D23">
        <f>Formulas!AC24</f>
        <v>0</v>
      </c>
      <c r="E23">
        <f t="shared" si="0"/>
        <v>2</v>
      </c>
      <c r="F23" s="1">
        <f>COUNTIFS(Formulas!B$3:B$2000,'Stats for predictor'!B23,Formulas!C$3:C$2000,'Stats for predictor'!C23,Formulas!AC$3:AC$2000,4)</f>
        <v>0</v>
      </c>
      <c r="G23">
        <f>COUNTIFS(Formulas!B$3:B$2000,'Stats for predictor'!B23,Formulas!C$3:C$2000,'Stats for predictor'!C23,Formulas!AC$3:AC$2000,3)</f>
        <v>0</v>
      </c>
      <c r="H23">
        <f>COUNTIFS(Formulas!B$3:B$2000,'Stats for predictor'!B23,Formulas!C$3:C$2000,'Stats for predictor'!C23,Formulas!AC$3:AC$2000,2)</f>
        <v>2</v>
      </c>
      <c r="I23">
        <f>COUNTIFS(Formulas!B$3:B$2000,'Stats for predictor'!B23,Formulas!C$3:C$2000,'Stats for predictor'!C23,Formulas!AC$3:AC$2000,1)</f>
        <v>0</v>
      </c>
      <c r="J23">
        <f>COUNTIFS(Formulas!B$3:B$2000,'Stats for predictor'!B23,Formulas!C$3:C$2000,'Stats for predictor'!C23,Formulas!AC$3:AC$2000,0)</f>
        <v>4</v>
      </c>
      <c r="K23">
        <f>Formulas!P24</f>
        <v>0</v>
      </c>
      <c r="L23">
        <f>Formulas!R24</f>
        <v>11</v>
      </c>
      <c r="M23">
        <f>Formulas!T72</f>
        <v>0</v>
      </c>
      <c r="N23" s="2" t="e">
        <f>Formulas!V24</f>
        <v>#DIV/0!</v>
      </c>
      <c r="O23">
        <f>Formulas!U24</f>
        <v>13</v>
      </c>
      <c r="P23" s="2">
        <f>Formulas!W24</f>
        <v>0.846153846153846</v>
      </c>
    </row>
    <row r="24" spans="1:16">
      <c r="A24">
        <f>Formulas!A25</f>
        <v>4917</v>
      </c>
      <c r="B24">
        <f>Formulas!B25</f>
        <v>2</v>
      </c>
      <c r="C24">
        <f>Formulas!C25</f>
        <v>1</v>
      </c>
      <c r="D24">
        <f>Formulas!AC25</f>
        <v>4</v>
      </c>
      <c r="E24">
        <f t="shared" si="0"/>
        <v>4</v>
      </c>
      <c r="F24" s="1">
        <f>COUNTIFS(Formulas!B$3:B$2000,'Stats for predictor'!B24,Formulas!C$3:C$2000,'Stats for predictor'!C24,Formulas!AC$3:AC$2000,4)</f>
        <v>2</v>
      </c>
      <c r="G24">
        <f>COUNTIFS(Formulas!B$3:B$2000,'Stats for predictor'!B24,Formulas!C$3:C$2000,'Stats for predictor'!C24,Formulas!AC$3:AC$2000,3)</f>
        <v>0</v>
      </c>
      <c r="H24">
        <f>COUNTIFS(Formulas!B$3:B$2000,'Stats for predictor'!B24,Formulas!C$3:C$2000,'Stats for predictor'!C24,Formulas!AC$3:AC$2000,2)</f>
        <v>0</v>
      </c>
      <c r="I24">
        <f>COUNTIFS(Formulas!B$3:B$2000,'Stats for predictor'!B24,Formulas!C$3:C$2000,'Stats for predictor'!C24,Formulas!AC$3:AC$2000,1)</f>
        <v>0</v>
      </c>
      <c r="J24">
        <f>COUNTIFS(Formulas!B$3:B$2000,'Stats for predictor'!B24,Formulas!C$3:C$2000,'Stats for predictor'!C24,Formulas!AC$3:AC$2000,0)</f>
        <v>4</v>
      </c>
      <c r="K24">
        <f>Formulas!P25</f>
        <v>0</v>
      </c>
      <c r="L24">
        <f>Formulas!R25</f>
        <v>7</v>
      </c>
      <c r="M24">
        <f>Formulas!T73</f>
        <v>6</v>
      </c>
      <c r="N24" s="2" t="e">
        <f>Formulas!V25</f>
        <v>#DIV/0!</v>
      </c>
      <c r="O24">
        <f>Formulas!U25</f>
        <v>10</v>
      </c>
      <c r="P24" s="2">
        <f>Formulas!W25</f>
        <v>0.7</v>
      </c>
    </row>
    <row r="25" spans="1:16">
      <c r="A25">
        <f>Formulas!A26</f>
        <v>7902</v>
      </c>
      <c r="B25">
        <f>Formulas!B26</f>
        <v>2</v>
      </c>
      <c r="C25">
        <f>Formulas!C26</f>
        <v>2</v>
      </c>
      <c r="D25">
        <f>Formulas!AC26</f>
        <v>2</v>
      </c>
      <c r="E25">
        <f t="shared" si="0"/>
        <v>2</v>
      </c>
      <c r="F25" s="1">
        <f>COUNTIFS(Formulas!B$3:B$2000,'Stats for predictor'!B25,Formulas!C$3:C$2000,'Stats for predictor'!C25,Formulas!AC$3:AC$2000,4)</f>
        <v>0</v>
      </c>
      <c r="G25">
        <f>COUNTIFS(Formulas!B$3:B$2000,'Stats for predictor'!B25,Formulas!C$3:C$2000,'Stats for predictor'!C25,Formulas!AC$3:AC$2000,3)</f>
        <v>0</v>
      </c>
      <c r="H25">
        <f>COUNTIFS(Formulas!B$3:B$2000,'Stats for predictor'!B25,Formulas!C$3:C$2000,'Stats for predictor'!C25,Formulas!AC$3:AC$2000,2)</f>
        <v>2</v>
      </c>
      <c r="I25">
        <f>COUNTIFS(Formulas!B$3:B$2000,'Stats for predictor'!B25,Formulas!C$3:C$2000,'Stats for predictor'!C25,Formulas!AC$3:AC$2000,1)</f>
        <v>0</v>
      </c>
      <c r="J25">
        <f>COUNTIFS(Formulas!B$3:B$2000,'Stats for predictor'!B25,Formulas!C$3:C$2000,'Stats for predictor'!C25,Formulas!AC$3:AC$2000,0)</f>
        <v>4</v>
      </c>
      <c r="K25">
        <f>Formulas!P26</f>
        <v>0</v>
      </c>
      <c r="L25">
        <f>Formulas!R26</f>
        <v>5</v>
      </c>
      <c r="M25">
        <f>Formulas!T74</f>
        <v>6</v>
      </c>
      <c r="N25" s="2" t="e">
        <f>Formulas!V26</f>
        <v>#DIV/0!</v>
      </c>
      <c r="O25">
        <f>Formulas!U26</f>
        <v>8</v>
      </c>
      <c r="P25" s="2">
        <f>Formulas!W26</f>
        <v>0.625</v>
      </c>
    </row>
    <row r="26" spans="1:16">
      <c r="A26">
        <f>Formulas!A27</f>
        <v>1334</v>
      </c>
      <c r="B26">
        <f>Formulas!B27</f>
        <v>4</v>
      </c>
      <c r="C26">
        <f>Formulas!C27</f>
        <v>2</v>
      </c>
      <c r="D26">
        <f>Formulas!AC27</f>
        <v>2</v>
      </c>
      <c r="E26">
        <f t="shared" si="0"/>
        <v>2</v>
      </c>
      <c r="F26" s="1">
        <f>COUNTIFS(Formulas!B$3:B$2000,'Stats for predictor'!B26,Formulas!C$3:C$2000,'Stats for predictor'!C26,Formulas!AC$3:AC$2000,4)</f>
        <v>0</v>
      </c>
      <c r="G26">
        <f>COUNTIFS(Formulas!B$3:B$2000,'Stats for predictor'!B26,Formulas!C$3:C$2000,'Stats for predictor'!C26,Formulas!AC$3:AC$2000,3)</f>
        <v>0</v>
      </c>
      <c r="H26">
        <f>COUNTIFS(Formulas!B$3:B$2000,'Stats for predictor'!B26,Formulas!C$3:C$2000,'Stats for predictor'!C26,Formulas!AC$3:AC$2000,2)</f>
        <v>2</v>
      </c>
      <c r="I26">
        <f>COUNTIFS(Formulas!B$3:B$2000,'Stats for predictor'!B26,Formulas!C$3:C$2000,'Stats for predictor'!C26,Formulas!AC$3:AC$2000,1)</f>
        <v>0</v>
      </c>
      <c r="J26">
        <f>COUNTIFS(Formulas!B$3:B$2000,'Stats for predictor'!B26,Formulas!C$3:C$2000,'Stats for predictor'!C26,Formulas!AC$3:AC$2000,0)</f>
        <v>1</v>
      </c>
      <c r="K26">
        <f>Formulas!P27</f>
        <v>0</v>
      </c>
      <c r="L26">
        <f>Formulas!R27</f>
        <v>0</v>
      </c>
      <c r="M26">
        <f>Formulas!T75</f>
        <v>3</v>
      </c>
      <c r="N26" s="2" t="e">
        <f>Formulas!V27</f>
        <v>#DIV/0!</v>
      </c>
      <c r="O26">
        <f>Formulas!U27</f>
        <v>2</v>
      </c>
      <c r="P26" s="2">
        <f>Formulas!W27</f>
        <v>0</v>
      </c>
    </row>
    <row r="27" spans="1:16">
      <c r="A27">
        <f>Formulas!A28</f>
        <v>1325</v>
      </c>
      <c r="B27">
        <f>Formulas!B28</f>
        <v>3</v>
      </c>
      <c r="C27">
        <f>Formulas!C28</f>
        <v>1</v>
      </c>
      <c r="D27">
        <f>Formulas!AC28</f>
        <v>4</v>
      </c>
      <c r="E27">
        <f t="shared" si="0"/>
        <v>4</v>
      </c>
      <c r="F27" s="1">
        <f>COUNTIFS(Formulas!B$3:B$2000,'Stats for predictor'!B27,Formulas!C$3:C$2000,'Stats for predictor'!C27,Formulas!AC$3:AC$2000,4)</f>
        <v>1</v>
      </c>
      <c r="G27">
        <f>COUNTIFS(Formulas!B$3:B$2000,'Stats for predictor'!B27,Formulas!C$3:C$2000,'Stats for predictor'!C27,Formulas!AC$3:AC$2000,3)</f>
        <v>0</v>
      </c>
      <c r="H27">
        <f>COUNTIFS(Formulas!B$3:B$2000,'Stats for predictor'!B27,Formulas!C$3:C$2000,'Stats for predictor'!C27,Formulas!AC$3:AC$2000,2)</f>
        <v>0</v>
      </c>
      <c r="I27">
        <f>COUNTIFS(Formulas!B$3:B$2000,'Stats for predictor'!B27,Formulas!C$3:C$2000,'Stats for predictor'!C27,Formulas!AC$3:AC$2000,1)</f>
        <v>0</v>
      </c>
      <c r="J27">
        <f>COUNTIFS(Formulas!B$3:B$2000,'Stats for predictor'!B27,Formulas!C$3:C$2000,'Stats for predictor'!C27,Formulas!AC$3:AC$2000,0)</f>
        <v>0</v>
      </c>
      <c r="K27">
        <f>Formulas!P28</f>
        <v>0</v>
      </c>
      <c r="L27">
        <f>Formulas!R28</f>
        <v>5</v>
      </c>
      <c r="M27">
        <f>Formulas!T76</f>
        <v>0</v>
      </c>
      <c r="N27" s="2" t="e">
        <f>Formulas!V28</f>
        <v>#DIV/0!</v>
      </c>
      <c r="O27">
        <f>Formulas!U28</f>
        <v>7</v>
      </c>
      <c r="P27" s="2">
        <f>Formulas!W28</f>
        <v>0.714285714285714</v>
      </c>
    </row>
    <row r="28" spans="1:16">
      <c r="A28">
        <f>Formulas!A29</f>
        <v>4907</v>
      </c>
      <c r="B28">
        <f>Formulas!B29</f>
        <v>4</v>
      </c>
      <c r="C28">
        <f>Formulas!C29</f>
        <v>1</v>
      </c>
      <c r="D28">
        <f>Formulas!AC29</f>
        <v>4</v>
      </c>
      <c r="E28">
        <f t="shared" si="0"/>
        <v>4</v>
      </c>
      <c r="F28" s="1">
        <f>COUNTIFS(Formulas!B$3:B$2000,'Stats for predictor'!B28,Formulas!C$3:C$2000,'Stats for predictor'!C28,Formulas!AC$3:AC$2000,4)</f>
        <v>1</v>
      </c>
      <c r="G28">
        <f>COUNTIFS(Formulas!B$3:B$2000,'Stats for predictor'!B28,Formulas!C$3:C$2000,'Stats for predictor'!C28,Formulas!AC$3:AC$2000,3)</f>
        <v>0</v>
      </c>
      <c r="H28">
        <f>COUNTIFS(Formulas!B$3:B$2000,'Stats for predictor'!B28,Formulas!C$3:C$2000,'Stats for predictor'!C28,Formulas!AC$3:AC$2000,2)</f>
        <v>0</v>
      </c>
      <c r="I28">
        <f>COUNTIFS(Formulas!B$3:B$2000,'Stats for predictor'!B28,Formulas!C$3:C$2000,'Stats for predictor'!C28,Formulas!AC$3:AC$2000,1)</f>
        <v>1</v>
      </c>
      <c r="J28">
        <f>COUNTIFS(Formulas!B$3:B$2000,'Stats for predictor'!B28,Formulas!C$3:C$2000,'Stats for predictor'!C28,Formulas!AC$3:AC$2000,0)</f>
        <v>1</v>
      </c>
      <c r="K28">
        <f>Formulas!P29</f>
        <v>0</v>
      </c>
      <c r="L28">
        <f>Formulas!R29</f>
        <v>9</v>
      </c>
      <c r="M28">
        <f>Formulas!T77</f>
        <v>0</v>
      </c>
      <c r="N28" s="2" t="e">
        <f>Formulas!V29</f>
        <v>#DIV/0!</v>
      </c>
      <c r="O28">
        <f>Formulas!U29</f>
        <v>11</v>
      </c>
      <c r="P28" s="2">
        <f>Formulas!W29</f>
        <v>0.818181818181818</v>
      </c>
    </row>
    <row r="29" spans="1:16">
      <c r="A29">
        <f>Formulas!A30</f>
        <v>1360</v>
      </c>
      <c r="B29">
        <f>Formulas!B30</f>
        <v>4</v>
      </c>
      <c r="C29">
        <f>Formulas!C30</f>
        <v>1</v>
      </c>
      <c r="D29">
        <f>Formulas!AC30</f>
        <v>0</v>
      </c>
      <c r="E29">
        <f t="shared" si="0"/>
        <v>4</v>
      </c>
      <c r="F29" s="1">
        <f>COUNTIFS(Formulas!B$3:B$2000,'Stats for predictor'!B29,Formulas!C$3:C$2000,'Stats for predictor'!C29,Formulas!AC$3:AC$2000,4)</f>
        <v>1</v>
      </c>
      <c r="G29">
        <f>COUNTIFS(Formulas!B$3:B$2000,'Stats for predictor'!B29,Formulas!C$3:C$2000,'Stats for predictor'!C29,Formulas!AC$3:AC$2000,3)</f>
        <v>0</v>
      </c>
      <c r="H29">
        <f>COUNTIFS(Formulas!B$3:B$2000,'Stats for predictor'!B29,Formulas!C$3:C$2000,'Stats for predictor'!C29,Formulas!AC$3:AC$2000,2)</f>
        <v>0</v>
      </c>
      <c r="I29">
        <f>COUNTIFS(Formulas!B$3:B$2000,'Stats for predictor'!B29,Formulas!C$3:C$2000,'Stats for predictor'!C29,Formulas!AC$3:AC$2000,1)</f>
        <v>1</v>
      </c>
      <c r="J29">
        <f>COUNTIFS(Formulas!B$3:B$2000,'Stats for predictor'!B29,Formulas!C$3:C$2000,'Stats for predictor'!C29,Formulas!AC$3:AC$2000,0)</f>
        <v>1</v>
      </c>
      <c r="K29">
        <f>Formulas!P30</f>
        <v>0</v>
      </c>
      <c r="L29">
        <f>Formulas!R30</f>
        <v>4</v>
      </c>
      <c r="M29">
        <f>Formulas!T78</f>
        <v>0</v>
      </c>
      <c r="N29" s="2" t="e">
        <f>Formulas!V30</f>
        <v>#DIV/0!</v>
      </c>
      <c r="O29">
        <f>Formulas!U30</f>
        <v>6</v>
      </c>
      <c r="P29" s="2">
        <f>Formulas!W30</f>
        <v>0.666666666666667</v>
      </c>
    </row>
    <row r="30" spans="1:16">
      <c r="A30">
        <f>Formulas!A31</f>
        <v>2706</v>
      </c>
      <c r="B30">
        <f>Formulas!B31</f>
        <v>4</v>
      </c>
      <c r="C30">
        <f>Formulas!C31</f>
        <v>2</v>
      </c>
      <c r="D30">
        <f>Formulas!AC31</f>
        <v>2</v>
      </c>
      <c r="E30">
        <f t="shared" si="0"/>
        <v>2</v>
      </c>
      <c r="F30" s="1">
        <f>COUNTIFS(Formulas!B$3:B$2000,'Stats for predictor'!B30,Formulas!C$3:C$2000,'Stats for predictor'!C30,Formulas!AC$3:AC$2000,4)</f>
        <v>0</v>
      </c>
      <c r="G30">
        <f>COUNTIFS(Formulas!B$3:B$2000,'Stats for predictor'!B30,Formulas!C$3:C$2000,'Stats for predictor'!C30,Formulas!AC$3:AC$2000,3)</f>
        <v>0</v>
      </c>
      <c r="H30">
        <f>COUNTIFS(Formulas!B$3:B$2000,'Stats for predictor'!B30,Formulas!C$3:C$2000,'Stats for predictor'!C30,Formulas!AC$3:AC$2000,2)</f>
        <v>2</v>
      </c>
      <c r="I30">
        <f>COUNTIFS(Formulas!B$3:B$2000,'Stats for predictor'!B30,Formulas!C$3:C$2000,'Stats for predictor'!C30,Formulas!AC$3:AC$2000,1)</f>
        <v>0</v>
      </c>
      <c r="J30">
        <f>COUNTIFS(Formulas!B$3:B$2000,'Stats for predictor'!B30,Formulas!C$3:C$2000,'Stats for predictor'!C30,Formulas!AC$3:AC$2000,0)</f>
        <v>1</v>
      </c>
      <c r="K30">
        <f>Formulas!P31</f>
        <v>0</v>
      </c>
      <c r="L30">
        <f>Formulas!R31</f>
        <v>2</v>
      </c>
      <c r="M30">
        <f>Formulas!T79</f>
        <v>0</v>
      </c>
      <c r="N30" s="2" t="e">
        <f>Formulas!V31</f>
        <v>#DIV/0!</v>
      </c>
      <c r="O30">
        <f>Formulas!U31</f>
        <v>6</v>
      </c>
      <c r="P30" s="2">
        <f>Formulas!W31</f>
        <v>0.333333333333333</v>
      </c>
    </row>
    <row r="31" spans="1:16">
      <c r="A31">
        <f>Formulas!A32</f>
        <v>5024</v>
      </c>
      <c r="B31">
        <f>Formulas!B32</f>
        <v>4</v>
      </c>
      <c r="C31">
        <f>Formulas!C32</f>
        <v>2</v>
      </c>
      <c r="D31">
        <f>Formulas!AC32</f>
        <v>0</v>
      </c>
      <c r="E31">
        <f t="shared" si="0"/>
        <v>2</v>
      </c>
      <c r="F31" s="1">
        <f>COUNTIFS(Formulas!B$3:B$2000,'Stats for predictor'!B31,Formulas!C$3:C$2000,'Stats for predictor'!C31,Formulas!AC$3:AC$2000,4)</f>
        <v>0</v>
      </c>
      <c r="G31">
        <f>COUNTIFS(Formulas!B$3:B$2000,'Stats for predictor'!B31,Formulas!C$3:C$2000,'Stats for predictor'!C31,Formulas!AC$3:AC$2000,3)</f>
        <v>0</v>
      </c>
      <c r="H31">
        <f>COUNTIFS(Formulas!B$3:B$2000,'Stats for predictor'!B31,Formulas!C$3:C$2000,'Stats for predictor'!C31,Formulas!AC$3:AC$2000,2)</f>
        <v>2</v>
      </c>
      <c r="I31">
        <f>COUNTIFS(Formulas!B$3:B$2000,'Stats for predictor'!B31,Formulas!C$3:C$2000,'Stats for predictor'!C31,Formulas!AC$3:AC$2000,1)</f>
        <v>0</v>
      </c>
      <c r="J31">
        <f>COUNTIFS(Formulas!B$3:B$2000,'Stats for predictor'!B31,Formulas!C$3:C$2000,'Stats for predictor'!C31,Formulas!AC$3:AC$2000,0)</f>
        <v>1</v>
      </c>
      <c r="K31">
        <f>Formulas!P32</f>
        <v>5</v>
      </c>
      <c r="L31">
        <f>Formulas!R32</f>
        <v>0</v>
      </c>
      <c r="M31">
        <f>Formulas!T80</f>
        <v>0</v>
      </c>
      <c r="N31" s="2">
        <f>Formulas!V32</f>
        <v>1</v>
      </c>
      <c r="O31">
        <f>Formulas!U32</f>
        <v>0</v>
      </c>
      <c r="P31" s="2" t="e">
        <f>Formulas!W32</f>
        <v>#DIV/0!</v>
      </c>
    </row>
    <row r="32" spans="1:16">
      <c r="A32">
        <f>Formulas!A33</f>
        <v>7659</v>
      </c>
      <c r="B32">
        <f>Formulas!B33</f>
        <v>4</v>
      </c>
      <c r="C32">
        <f>Formulas!C33</f>
        <v>1</v>
      </c>
      <c r="D32">
        <f>Formulas!AC33</f>
        <v>1</v>
      </c>
      <c r="E32">
        <f t="shared" si="0"/>
        <v>4</v>
      </c>
      <c r="F32" s="1">
        <f>COUNTIFS(Formulas!B$3:B$2000,'Stats for predictor'!B32,Formulas!C$3:C$2000,'Stats for predictor'!C32,Formulas!AC$3:AC$2000,4)</f>
        <v>1</v>
      </c>
      <c r="G32">
        <f>COUNTIFS(Formulas!B$3:B$2000,'Stats for predictor'!B32,Formulas!C$3:C$2000,'Stats for predictor'!C32,Formulas!AC$3:AC$2000,3)</f>
        <v>0</v>
      </c>
      <c r="H32">
        <f>COUNTIFS(Formulas!B$3:B$2000,'Stats for predictor'!B32,Formulas!C$3:C$2000,'Stats for predictor'!C32,Formulas!AC$3:AC$2000,2)</f>
        <v>0</v>
      </c>
      <c r="I32">
        <f>COUNTIFS(Formulas!B$3:B$2000,'Stats for predictor'!B32,Formulas!C$3:C$2000,'Stats for predictor'!C32,Formulas!AC$3:AC$2000,1)</f>
        <v>1</v>
      </c>
      <c r="J32">
        <f>COUNTIFS(Formulas!B$3:B$2000,'Stats for predictor'!B32,Formulas!C$3:C$2000,'Stats for predictor'!C32,Formulas!AC$3:AC$2000,0)</f>
        <v>1</v>
      </c>
      <c r="K32">
        <f>Formulas!P33</f>
        <v>4</v>
      </c>
      <c r="L32">
        <f>Formulas!R33</f>
        <v>0</v>
      </c>
      <c r="M32">
        <f>Formulas!T81</f>
        <v>1</v>
      </c>
      <c r="N32" s="2">
        <f>Formulas!V33</f>
        <v>0.8</v>
      </c>
      <c r="O32">
        <f>Formulas!U33</f>
        <v>0</v>
      </c>
      <c r="P32" s="2" t="e">
        <f>Formulas!W33</f>
        <v>#DIV/0!</v>
      </c>
    </row>
    <row r="33" spans="1:16">
      <c r="A33">
        <f>Formulas!A34</f>
        <v>2609</v>
      </c>
      <c r="B33">
        <f>Formulas!B34</f>
        <v>5</v>
      </c>
      <c r="C33">
        <f>Formulas!C34</f>
        <v>2</v>
      </c>
      <c r="D33">
        <f>Formulas!AC34</f>
        <v>2</v>
      </c>
      <c r="E33">
        <f t="shared" si="0"/>
        <v>3</v>
      </c>
      <c r="F33" s="1">
        <f>COUNTIFS(Formulas!B$3:B$2000,'Stats for predictor'!B33,Formulas!C$3:C$2000,'Stats for predictor'!C33,Formulas!AC$3:AC$2000,4)</f>
        <v>0</v>
      </c>
      <c r="G33">
        <f>COUNTIFS(Formulas!B$3:B$2000,'Stats for predictor'!B33,Formulas!C$3:C$2000,'Stats for predictor'!C33,Formulas!AC$3:AC$2000,3)</f>
        <v>1</v>
      </c>
      <c r="H33">
        <f>COUNTIFS(Formulas!B$3:B$2000,'Stats for predictor'!B33,Formulas!C$3:C$2000,'Stats for predictor'!C33,Formulas!AC$3:AC$2000,2)</f>
        <v>1</v>
      </c>
      <c r="I33">
        <f>COUNTIFS(Formulas!B$3:B$2000,'Stats for predictor'!B33,Formulas!C$3:C$2000,'Stats for predictor'!C33,Formulas!AC$3:AC$2000,1)</f>
        <v>0</v>
      </c>
      <c r="J33">
        <f>COUNTIFS(Formulas!B$3:B$2000,'Stats for predictor'!B33,Formulas!C$3:C$2000,'Stats for predictor'!C33,Formulas!AC$3:AC$2000,0)</f>
        <v>1</v>
      </c>
      <c r="K33">
        <f>Formulas!P34</f>
        <v>0</v>
      </c>
      <c r="L33">
        <f>Formulas!R34</f>
        <v>7</v>
      </c>
      <c r="M33">
        <f>Formulas!T82</f>
        <v>0</v>
      </c>
      <c r="N33" s="2" t="e">
        <f>Formulas!V34</f>
        <v>#DIV/0!</v>
      </c>
      <c r="O33">
        <f>Formulas!U34</f>
        <v>10</v>
      </c>
      <c r="P33" s="2">
        <f>Formulas!W34</f>
        <v>0.7</v>
      </c>
    </row>
    <row r="34" spans="1:16">
      <c r="A34">
        <f>Formulas!A35</f>
        <v>4343</v>
      </c>
      <c r="B34">
        <f>Formulas!B35</f>
        <v>5</v>
      </c>
      <c r="C34">
        <f>Formulas!C35</f>
        <v>1</v>
      </c>
      <c r="D34">
        <f>Formulas!AC35</f>
        <v>0</v>
      </c>
      <c r="E34">
        <f t="shared" si="0"/>
        <v>0</v>
      </c>
      <c r="F34" s="1">
        <f>COUNTIFS(Formulas!B$3:B$2000,'Stats for predictor'!B34,Formulas!C$3:C$2000,'Stats for predictor'!C34,Formulas!AC$3:AC$2000,4)</f>
        <v>0</v>
      </c>
      <c r="G34">
        <f>COUNTIFS(Formulas!B$3:B$2000,'Stats for predictor'!B34,Formulas!C$3:C$2000,'Stats for predictor'!C34,Formulas!AC$3:AC$2000,3)</f>
        <v>0</v>
      </c>
      <c r="H34">
        <f>COUNTIFS(Formulas!B$3:B$2000,'Stats for predictor'!B34,Formulas!C$3:C$2000,'Stats for predictor'!C34,Formulas!AC$3:AC$2000,2)</f>
        <v>0</v>
      </c>
      <c r="I34">
        <f>COUNTIFS(Formulas!B$3:B$2000,'Stats for predictor'!B34,Formulas!C$3:C$2000,'Stats for predictor'!C34,Formulas!AC$3:AC$2000,1)</f>
        <v>0</v>
      </c>
      <c r="J34">
        <f>COUNTIFS(Formulas!B$3:B$2000,'Stats for predictor'!B34,Formulas!C$3:C$2000,'Stats for predictor'!C34,Formulas!AC$3:AC$2000,0)</f>
        <v>4</v>
      </c>
      <c r="K34">
        <f>Formulas!P35</f>
        <v>2</v>
      </c>
      <c r="L34">
        <f>Formulas!R35</f>
        <v>9</v>
      </c>
      <c r="M34">
        <f>Formulas!T83</f>
        <v>0</v>
      </c>
      <c r="N34" s="2">
        <f>Formulas!V35</f>
        <v>1</v>
      </c>
      <c r="O34">
        <f>Formulas!U35</f>
        <v>13</v>
      </c>
      <c r="P34" s="2">
        <f>Formulas!W35</f>
        <v>0.692307692307692</v>
      </c>
    </row>
    <row r="35" spans="1:16">
      <c r="A35">
        <f>Formulas!A36</f>
        <v>8764</v>
      </c>
      <c r="B35">
        <f>Formulas!B36</f>
        <v>5</v>
      </c>
      <c r="C35">
        <f>Formulas!C36</f>
        <v>2</v>
      </c>
      <c r="D35">
        <f>Formulas!AC36</f>
        <v>0</v>
      </c>
      <c r="E35">
        <f t="shared" si="0"/>
        <v>3</v>
      </c>
      <c r="F35" s="1">
        <f>COUNTIFS(Formulas!B$3:B$2000,'Stats for predictor'!B35,Formulas!C$3:C$2000,'Stats for predictor'!C35,Formulas!AC$3:AC$2000,4)</f>
        <v>0</v>
      </c>
      <c r="G35">
        <f>COUNTIFS(Formulas!B$3:B$2000,'Stats for predictor'!B35,Formulas!C$3:C$2000,'Stats for predictor'!C35,Formulas!AC$3:AC$2000,3)</f>
        <v>1</v>
      </c>
      <c r="H35">
        <f>COUNTIFS(Formulas!B$3:B$2000,'Stats for predictor'!B35,Formulas!C$3:C$2000,'Stats for predictor'!C35,Formulas!AC$3:AC$2000,2)</f>
        <v>1</v>
      </c>
      <c r="I35">
        <f>COUNTIFS(Formulas!B$3:B$2000,'Stats for predictor'!B35,Formulas!C$3:C$2000,'Stats for predictor'!C35,Formulas!AC$3:AC$2000,1)</f>
        <v>0</v>
      </c>
      <c r="J35">
        <f>COUNTIFS(Formulas!B$3:B$2000,'Stats for predictor'!B35,Formulas!C$3:C$2000,'Stats for predictor'!C35,Formulas!AC$3:AC$2000,0)</f>
        <v>1</v>
      </c>
      <c r="K35">
        <f>Formulas!P36</f>
        <v>5</v>
      </c>
      <c r="L35">
        <f>Formulas!R36</f>
        <v>0</v>
      </c>
      <c r="M35">
        <f>Formulas!T84</f>
        <v>0</v>
      </c>
      <c r="N35" s="2">
        <f>Formulas!V36</f>
        <v>0.833333333333333</v>
      </c>
      <c r="O35">
        <f>Formulas!U36</f>
        <v>0</v>
      </c>
      <c r="P35" s="2" t="e">
        <f>Formulas!W36</f>
        <v>#DIV/0!</v>
      </c>
    </row>
    <row r="36" spans="1:16">
      <c r="A36">
        <f>Formulas!A37</f>
        <v>6397</v>
      </c>
      <c r="B36">
        <f>Formulas!B37</f>
        <v>5</v>
      </c>
      <c r="C36">
        <f>Formulas!C37</f>
        <v>1</v>
      </c>
      <c r="D36">
        <f>Formulas!AC37</f>
        <v>0</v>
      </c>
      <c r="E36">
        <f t="shared" si="0"/>
        <v>0</v>
      </c>
      <c r="F36" s="1">
        <f>COUNTIFS(Formulas!B$3:B$2000,'Stats for predictor'!B36,Formulas!C$3:C$2000,'Stats for predictor'!C36,Formulas!AC$3:AC$2000,4)</f>
        <v>0</v>
      </c>
      <c r="G36">
        <f>COUNTIFS(Formulas!B$3:B$2000,'Stats for predictor'!B36,Formulas!C$3:C$2000,'Stats for predictor'!C36,Formulas!AC$3:AC$2000,3)</f>
        <v>0</v>
      </c>
      <c r="H36">
        <f>COUNTIFS(Formulas!B$3:B$2000,'Stats for predictor'!B36,Formulas!C$3:C$2000,'Stats for predictor'!C36,Formulas!AC$3:AC$2000,2)</f>
        <v>0</v>
      </c>
      <c r="I36">
        <f>COUNTIFS(Formulas!B$3:B$2000,'Stats for predictor'!B36,Formulas!C$3:C$2000,'Stats for predictor'!C36,Formulas!AC$3:AC$2000,1)</f>
        <v>0</v>
      </c>
      <c r="J36">
        <f>COUNTIFS(Formulas!B$3:B$2000,'Stats for predictor'!B36,Formulas!C$3:C$2000,'Stats for predictor'!C36,Formulas!AC$3:AC$2000,0)</f>
        <v>4</v>
      </c>
      <c r="K36">
        <f>Formulas!P37</f>
        <v>2</v>
      </c>
      <c r="L36">
        <f>Formulas!R37</f>
        <v>0</v>
      </c>
      <c r="M36">
        <f>Formulas!T85</f>
        <v>0</v>
      </c>
      <c r="N36" s="2">
        <f>Formulas!V37</f>
        <v>0.5</v>
      </c>
      <c r="O36">
        <f>Formulas!U37</f>
        <v>0</v>
      </c>
      <c r="P36" s="2" t="e">
        <f>Formulas!W37</f>
        <v>#DIV/0!</v>
      </c>
    </row>
    <row r="37" spans="1:16">
      <c r="A37">
        <f>Formulas!A38</f>
        <v>6397</v>
      </c>
      <c r="B37">
        <f>Formulas!B38</f>
        <v>5</v>
      </c>
      <c r="C37">
        <f>Formulas!C38</f>
        <v>1</v>
      </c>
      <c r="D37">
        <f>Formulas!AC38</f>
        <v>0</v>
      </c>
      <c r="E37">
        <f t="shared" si="0"/>
        <v>0</v>
      </c>
      <c r="F37" s="1">
        <f>COUNTIFS(Formulas!B$3:B$2000,'Stats for predictor'!B37,Formulas!C$3:C$2000,'Stats for predictor'!C37,Formulas!AC$3:AC$2000,4)</f>
        <v>0</v>
      </c>
      <c r="G37">
        <f>COUNTIFS(Formulas!B$3:B$2000,'Stats for predictor'!B37,Formulas!C$3:C$2000,'Stats for predictor'!C37,Formulas!AC$3:AC$2000,3)</f>
        <v>0</v>
      </c>
      <c r="H37">
        <f>COUNTIFS(Formulas!B$3:B$2000,'Stats for predictor'!B37,Formulas!C$3:C$2000,'Stats for predictor'!C37,Formulas!AC$3:AC$2000,2)</f>
        <v>0</v>
      </c>
      <c r="I37">
        <f>COUNTIFS(Formulas!B$3:B$2000,'Stats for predictor'!B37,Formulas!C$3:C$2000,'Stats for predictor'!C37,Formulas!AC$3:AC$2000,1)</f>
        <v>0</v>
      </c>
      <c r="J37">
        <f>COUNTIFS(Formulas!B$3:B$2000,'Stats for predictor'!B37,Formulas!C$3:C$2000,'Stats for predictor'!C37,Formulas!AC$3:AC$2000,0)</f>
        <v>4</v>
      </c>
      <c r="K37">
        <f>Formulas!P38</f>
        <v>2</v>
      </c>
      <c r="L37">
        <f>Formulas!R38</f>
        <v>0</v>
      </c>
      <c r="M37">
        <f>Formulas!T86</f>
        <v>0</v>
      </c>
      <c r="N37" s="2">
        <f>Formulas!V38</f>
        <v>0.5</v>
      </c>
      <c r="O37">
        <f>Formulas!U38</f>
        <v>0</v>
      </c>
      <c r="P37" s="2" t="e">
        <f>Formulas!W38</f>
        <v>#DIV/0!</v>
      </c>
    </row>
    <row r="38" spans="1:16">
      <c r="A38">
        <f>Formulas!A39</f>
        <v>3543</v>
      </c>
      <c r="B38">
        <f>Formulas!B39</f>
        <v>5</v>
      </c>
      <c r="C38">
        <f>Formulas!C39</f>
        <v>1</v>
      </c>
      <c r="D38">
        <f>Formulas!AC39</f>
        <v>0</v>
      </c>
      <c r="E38">
        <f t="shared" si="0"/>
        <v>0</v>
      </c>
      <c r="F38" s="1">
        <f>COUNTIFS(Formulas!B$3:B$2000,'Stats for predictor'!B38,Formulas!C$3:C$2000,'Stats for predictor'!C38,Formulas!AC$3:AC$2000,4)</f>
        <v>0</v>
      </c>
      <c r="G38">
        <f>COUNTIFS(Formulas!B$3:B$2000,'Stats for predictor'!B38,Formulas!C$3:C$2000,'Stats for predictor'!C38,Formulas!AC$3:AC$2000,3)</f>
        <v>0</v>
      </c>
      <c r="H38">
        <f>COUNTIFS(Formulas!B$3:B$2000,'Stats for predictor'!B38,Formulas!C$3:C$2000,'Stats for predictor'!C38,Formulas!AC$3:AC$2000,2)</f>
        <v>0</v>
      </c>
      <c r="I38">
        <f>COUNTIFS(Formulas!B$3:B$2000,'Stats for predictor'!B38,Formulas!C$3:C$2000,'Stats for predictor'!C38,Formulas!AC$3:AC$2000,1)</f>
        <v>0</v>
      </c>
      <c r="J38">
        <f>COUNTIFS(Formulas!B$3:B$2000,'Stats for predictor'!B38,Formulas!C$3:C$2000,'Stats for predictor'!C38,Formulas!AC$3:AC$2000,0)</f>
        <v>4</v>
      </c>
      <c r="K38">
        <f>Formulas!P39</f>
        <v>4</v>
      </c>
      <c r="L38">
        <f>Formulas!R39</f>
        <v>0</v>
      </c>
      <c r="M38">
        <f>Formulas!T87</f>
        <v>1</v>
      </c>
      <c r="N38" s="2">
        <f>Formulas!V39</f>
        <v>0.8</v>
      </c>
      <c r="O38">
        <f>Formulas!U39</f>
        <v>0</v>
      </c>
      <c r="P38" s="2" t="e">
        <f>Formulas!W39</f>
        <v>#DIV/0!</v>
      </c>
    </row>
    <row r="39" spans="1:16">
      <c r="A39">
        <f>Formulas!A40</f>
        <v>4039</v>
      </c>
      <c r="B39">
        <f>Formulas!B40</f>
        <v>5</v>
      </c>
      <c r="C39">
        <f>Formulas!C40</f>
        <v>2</v>
      </c>
      <c r="D39">
        <f>Formulas!AC40</f>
        <v>3</v>
      </c>
      <c r="E39">
        <f t="shared" si="0"/>
        <v>3</v>
      </c>
      <c r="F39" s="1">
        <f>COUNTIFS(Formulas!B$3:B$2000,'Stats for predictor'!B39,Formulas!C$3:C$2000,'Stats for predictor'!C39,Formulas!AC$3:AC$2000,4)</f>
        <v>0</v>
      </c>
      <c r="G39">
        <f>COUNTIFS(Formulas!B$3:B$2000,'Stats for predictor'!B39,Formulas!C$3:C$2000,'Stats for predictor'!C39,Formulas!AC$3:AC$2000,3)</f>
        <v>1</v>
      </c>
      <c r="H39">
        <f>COUNTIFS(Formulas!B$3:B$2000,'Stats for predictor'!B39,Formulas!C$3:C$2000,'Stats for predictor'!C39,Formulas!AC$3:AC$2000,2)</f>
        <v>1</v>
      </c>
      <c r="I39">
        <f>COUNTIFS(Formulas!B$3:B$2000,'Stats for predictor'!B39,Formulas!C$3:C$2000,'Stats for predictor'!C39,Formulas!AC$3:AC$2000,1)</f>
        <v>0</v>
      </c>
      <c r="J39">
        <f>COUNTIFS(Formulas!B$3:B$2000,'Stats for predictor'!B39,Formulas!C$3:C$2000,'Stats for predictor'!C39,Formulas!AC$3:AC$2000,0)</f>
        <v>1</v>
      </c>
      <c r="K39">
        <f>Formulas!P40</f>
        <v>0</v>
      </c>
      <c r="L39">
        <f>Formulas!R40</f>
        <v>12</v>
      </c>
      <c r="M39">
        <f>Formulas!T88</f>
        <v>5</v>
      </c>
      <c r="N39" s="2" t="e">
        <f>Formulas!V40</f>
        <v>#DIV/0!</v>
      </c>
      <c r="O39">
        <f>Formulas!U40</f>
        <v>16</v>
      </c>
      <c r="P39" s="2">
        <f>Formulas!W40</f>
        <v>0.75</v>
      </c>
    </row>
    <row r="40" spans="1:16">
      <c r="A40">
        <f>Formulas!A41</f>
        <v>2013</v>
      </c>
      <c r="B40">
        <f>Formulas!B41</f>
        <v>6</v>
      </c>
      <c r="C40">
        <f>Formulas!C41</f>
        <v>1</v>
      </c>
      <c r="D40">
        <f>Formulas!AC41</f>
        <v>4</v>
      </c>
      <c r="E40">
        <f t="shared" si="0"/>
        <v>4</v>
      </c>
      <c r="F40" s="1">
        <f>COUNTIFS(Formulas!B$3:B$2000,'Stats for predictor'!B40,Formulas!C$3:C$2000,'Stats for predictor'!C40,Formulas!AC$3:AC$2000,4)</f>
        <v>1</v>
      </c>
      <c r="G40">
        <f>COUNTIFS(Formulas!B$3:B$2000,'Stats for predictor'!B40,Formulas!C$3:C$2000,'Stats for predictor'!C40,Formulas!AC$3:AC$2000,3)</f>
        <v>0</v>
      </c>
      <c r="H40">
        <f>COUNTIFS(Formulas!B$3:B$2000,'Stats for predictor'!B40,Formulas!C$3:C$2000,'Stats for predictor'!C40,Formulas!AC$3:AC$2000,2)</f>
        <v>1</v>
      </c>
      <c r="I40">
        <f>COUNTIFS(Formulas!B$3:B$2000,'Stats for predictor'!B40,Formulas!C$3:C$2000,'Stats for predictor'!C40,Formulas!AC$3:AC$2000,1)</f>
        <v>0</v>
      </c>
      <c r="J40">
        <f>COUNTIFS(Formulas!B$3:B$2000,'Stats for predictor'!B40,Formulas!C$3:C$2000,'Stats for predictor'!C40,Formulas!AC$3:AC$2000,0)</f>
        <v>0</v>
      </c>
      <c r="K40">
        <f>Formulas!P41</f>
        <v>2</v>
      </c>
      <c r="L40">
        <f>Formulas!R41</f>
        <v>0</v>
      </c>
      <c r="M40">
        <f>Formulas!T89</f>
        <v>0</v>
      </c>
      <c r="N40" s="2">
        <f>Formulas!V41</f>
        <v>0.666666666666667</v>
      </c>
      <c r="O40">
        <f>Formulas!U41</f>
        <v>0</v>
      </c>
      <c r="P40" s="2" t="e">
        <f>Formulas!W41</f>
        <v>#DIV/0!</v>
      </c>
    </row>
    <row r="41" spans="1:16">
      <c r="A41">
        <f>Formulas!A42</f>
        <v>5032</v>
      </c>
      <c r="B41">
        <f>Formulas!B42</f>
        <v>6</v>
      </c>
      <c r="C41">
        <f>Formulas!C42</f>
        <v>2</v>
      </c>
      <c r="D41">
        <f>Formulas!AC42</f>
        <v>0</v>
      </c>
      <c r="E41">
        <f t="shared" si="0"/>
        <v>2</v>
      </c>
      <c r="F41" s="1">
        <f>COUNTIFS(Formulas!B$3:B$2000,'Stats for predictor'!B41,Formulas!C$3:C$2000,'Stats for predictor'!C41,Formulas!AC$3:AC$2000,4)</f>
        <v>0</v>
      </c>
      <c r="G41">
        <f>COUNTIFS(Formulas!B$3:B$2000,'Stats for predictor'!B41,Formulas!C$3:C$2000,'Stats for predictor'!C41,Formulas!AC$3:AC$2000,3)</f>
        <v>0</v>
      </c>
      <c r="H41">
        <f>COUNTIFS(Formulas!B$3:B$2000,'Stats for predictor'!B41,Formulas!C$3:C$2000,'Stats for predictor'!C41,Formulas!AC$3:AC$2000,2)</f>
        <v>1</v>
      </c>
      <c r="I41">
        <f>COUNTIFS(Formulas!B$3:B$2000,'Stats for predictor'!B41,Formulas!C$3:C$2000,'Stats for predictor'!C41,Formulas!AC$3:AC$2000,1)</f>
        <v>0</v>
      </c>
      <c r="J41">
        <f>COUNTIFS(Formulas!B$3:B$2000,'Stats for predictor'!B41,Formulas!C$3:C$2000,'Stats for predictor'!C41,Formulas!AC$3:AC$2000,0)</f>
        <v>2</v>
      </c>
      <c r="K41">
        <f>Formulas!P42</f>
        <v>0</v>
      </c>
      <c r="L41">
        <f>Formulas!R42</f>
        <v>11</v>
      </c>
      <c r="M41">
        <f>Formulas!T90</f>
        <v>0</v>
      </c>
      <c r="N41" s="2" t="e">
        <f>Formulas!V42</f>
        <v>#DIV/0!</v>
      </c>
      <c r="O41">
        <f>Formulas!U42</f>
        <v>16</v>
      </c>
      <c r="P41" s="2">
        <f>Formulas!W42</f>
        <v>0.6875</v>
      </c>
    </row>
    <row r="42" spans="1:16">
      <c r="A42">
        <f>Formulas!A43</f>
        <v>772</v>
      </c>
      <c r="B42">
        <f>Formulas!B43</f>
        <v>6</v>
      </c>
      <c r="C42">
        <f>Formulas!C43</f>
        <v>0</v>
      </c>
      <c r="D42">
        <f>Formulas!AC43</f>
        <v>0</v>
      </c>
      <c r="E42">
        <f t="shared" si="0"/>
        <v>0</v>
      </c>
      <c r="F42" s="1">
        <f>COUNTIFS(Formulas!B$3:B$2000,'Stats for predictor'!B42,Formulas!C$3:C$2000,'Stats for predictor'!C42,Formulas!AC$3:AC$2000,4)</f>
        <v>0</v>
      </c>
      <c r="G42">
        <f>COUNTIFS(Formulas!B$3:B$2000,'Stats for predictor'!B42,Formulas!C$3:C$2000,'Stats for predictor'!C42,Formulas!AC$3:AC$2000,3)</f>
        <v>0</v>
      </c>
      <c r="H42">
        <f>COUNTIFS(Formulas!B$3:B$2000,'Stats for predictor'!B42,Formulas!C$3:C$2000,'Stats for predictor'!C42,Formulas!AC$3:AC$2000,2)</f>
        <v>0</v>
      </c>
      <c r="I42">
        <f>COUNTIFS(Formulas!B$3:B$2000,'Stats for predictor'!B42,Formulas!C$3:C$2000,'Stats for predictor'!C42,Formulas!AC$3:AC$2000,1)</f>
        <v>0</v>
      </c>
      <c r="J42">
        <f>COUNTIFS(Formulas!B$3:B$2000,'Stats for predictor'!B42,Formulas!C$3:C$2000,'Stats for predictor'!C42,Formulas!AC$3:AC$2000,0)</f>
        <v>1</v>
      </c>
      <c r="K42">
        <f>Formulas!P43</f>
        <v>1</v>
      </c>
      <c r="L42">
        <f>Formulas!R43</f>
        <v>2</v>
      </c>
      <c r="M42">
        <f>Formulas!T91</f>
        <v>0</v>
      </c>
      <c r="N42" s="2">
        <f>Formulas!V43</f>
        <v>0.5</v>
      </c>
      <c r="O42">
        <f>Formulas!U43</f>
        <v>12</v>
      </c>
      <c r="P42" s="2">
        <f>Formulas!W43</f>
        <v>0.166666666666667</v>
      </c>
    </row>
    <row r="43" spans="1:16">
      <c r="A43">
        <f>Formulas!A44</f>
        <v>771</v>
      </c>
      <c r="B43">
        <f>Formulas!B44</f>
        <v>6</v>
      </c>
      <c r="C43">
        <f>Formulas!C44</f>
        <v>2</v>
      </c>
      <c r="D43">
        <f>Formulas!AC44</f>
        <v>0</v>
      </c>
      <c r="E43">
        <f t="shared" si="0"/>
        <v>2</v>
      </c>
      <c r="F43" s="1">
        <f>COUNTIFS(Formulas!B$3:B$2000,'Stats for predictor'!B43,Formulas!C$3:C$2000,'Stats for predictor'!C43,Formulas!AC$3:AC$2000,4)</f>
        <v>0</v>
      </c>
      <c r="G43">
        <f>COUNTIFS(Formulas!B$3:B$2000,'Stats for predictor'!B43,Formulas!C$3:C$2000,'Stats for predictor'!C43,Formulas!AC$3:AC$2000,3)</f>
        <v>0</v>
      </c>
      <c r="H43">
        <f>COUNTIFS(Formulas!B$3:B$2000,'Stats for predictor'!B43,Formulas!C$3:C$2000,'Stats for predictor'!C43,Formulas!AC$3:AC$2000,2)</f>
        <v>1</v>
      </c>
      <c r="I43">
        <f>COUNTIFS(Formulas!B$3:B$2000,'Stats for predictor'!B43,Formulas!C$3:C$2000,'Stats for predictor'!C43,Formulas!AC$3:AC$2000,1)</f>
        <v>0</v>
      </c>
      <c r="J43">
        <f>COUNTIFS(Formulas!B$3:B$2000,'Stats for predictor'!B43,Formulas!C$3:C$2000,'Stats for predictor'!C43,Formulas!AC$3:AC$2000,0)</f>
        <v>2</v>
      </c>
      <c r="K43">
        <f>Formulas!P44</f>
        <v>0</v>
      </c>
      <c r="L43">
        <f>Formulas!R44</f>
        <v>0</v>
      </c>
      <c r="M43">
        <f>Formulas!T92</f>
        <v>2</v>
      </c>
      <c r="N43" s="2" t="e">
        <f>Formulas!V44</f>
        <v>#DIV/0!</v>
      </c>
      <c r="O43">
        <f>Formulas!U44</f>
        <v>0</v>
      </c>
      <c r="P43" s="2" t="e">
        <f>Formulas!W44</f>
        <v>#DIV/0!</v>
      </c>
    </row>
    <row r="44" spans="1:16">
      <c r="A44">
        <f>Formulas!A45</f>
        <v>8089</v>
      </c>
      <c r="B44">
        <f>Formulas!B45</f>
        <v>6</v>
      </c>
      <c r="C44">
        <f>Formulas!C45</f>
        <v>2</v>
      </c>
      <c r="D44">
        <f>Formulas!AC45</f>
        <v>2</v>
      </c>
      <c r="E44">
        <f t="shared" si="0"/>
        <v>2</v>
      </c>
      <c r="F44" s="1">
        <f>COUNTIFS(Formulas!B$3:B$2000,'Stats for predictor'!B44,Formulas!C$3:C$2000,'Stats for predictor'!C44,Formulas!AC$3:AC$2000,4)</f>
        <v>0</v>
      </c>
      <c r="G44">
        <f>COUNTIFS(Formulas!B$3:B$2000,'Stats for predictor'!B44,Formulas!C$3:C$2000,'Stats for predictor'!C44,Formulas!AC$3:AC$2000,3)</f>
        <v>0</v>
      </c>
      <c r="H44">
        <f>COUNTIFS(Formulas!B$3:B$2000,'Stats for predictor'!B44,Formulas!C$3:C$2000,'Stats for predictor'!C44,Formulas!AC$3:AC$2000,2)</f>
        <v>1</v>
      </c>
      <c r="I44">
        <f>COUNTIFS(Formulas!B$3:B$2000,'Stats for predictor'!B44,Formulas!C$3:C$2000,'Stats for predictor'!C44,Formulas!AC$3:AC$2000,1)</f>
        <v>0</v>
      </c>
      <c r="J44">
        <f>COUNTIFS(Formulas!B$3:B$2000,'Stats for predictor'!B44,Formulas!C$3:C$2000,'Stats for predictor'!C44,Formulas!AC$3:AC$2000,0)</f>
        <v>2</v>
      </c>
      <c r="K44">
        <f>Formulas!P45</f>
        <v>0</v>
      </c>
      <c r="L44">
        <f>Formulas!R45</f>
        <v>2</v>
      </c>
      <c r="M44">
        <f>Formulas!T93</f>
        <v>1</v>
      </c>
      <c r="N44" s="2" t="e">
        <f>Formulas!V45</f>
        <v>#DIV/0!</v>
      </c>
      <c r="O44">
        <f>Formulas!U45</f>
        <v>5</v>
      </c>
      <c r="P44" s="2">
        <f>Formulas!W45</f>
        <v>0.4</v>
      </c>
    </row>
    <row r="45" spans="1:16">
      <c r="A45">
        <f>Formulas!A46</f>
        <v>2386</v>
      </c>
      <c r="B45">
        <f>Formulas!B46</f>
        <v>6</v>
      </c>
      <c r="C45">
        <f>Formulas!C46</f>
        <v>1</v>
      </c>
      <c r="D45">
        <f>Formulas!AC46</f>
        <v>2</v>
      </c>
      <c r="E45">
        <f t="shared" si="0"/>
        <v>4</v>
      </c>
      <c r="F45" s="1">
        <f>COUNTIFS(Formulas!B$3:B$2000,'Stats for predictor'!B45,Formulas!C$3:C$2000,'Stats for predictor'!C45,Formulas!AC$3:AC$2000,4)</f>
        <v>1</v>
      </c>
      <c r="G45">
        <f>COUNTIFS(Formulas!B$3:B$2000,'Stats for predictor'!B45,Formulas!C$3:C$2000,'Stats for predictor'!C45,Formulas!AC$3:AC$2000,3)</f>
        <v>0</v>
      </c>
      <c r="H45">
        <f>COUNTIFS(Formulas!B$3:B$2000,'Stats for predictor'!B45,Formulas!C$3:C$2000,'Stats for predictor'!C45,Formulas!AC$3:AC$2000,2)</f>
        <v>1</v>
      </c>
      <c r="I45">
        <f>COUNTIFS(Formulas!B$3:B$2000,'Stats for predictor'!B45,Formulas!C$3:C$2000,'Stats for predictor'!C45,Formulas!AC$3:AC$2000,1)</f>
        <v>0</v>
      </c>
      <c r="J45">
        <f>COUNTIFS(Formulas!B$3:B$2000,'Stats for predictor'!B45,Formulas!C$3:C$2000,'Stats for predictor'!C45,Formulas!AC$3:AC$2000,0)</f>
        <v>0</v>
      </c>
      <c r="K45">
        <f>Formulas!P46</f>
        <v>0</v>
      </c>
      <c r="L45">
        <f>Formulas!R46</f>
        <v>1</v>
      </c>
      <c r="M45">
        <f>Formulas!T94</f>
        <v>5</v>
      </c>
      <c r="N45" s="2">
        <f>Formulas!V46</f>
        <v>0</v>
      </c>
      <c r="O45">
        <f>Formulas!U46</f>
        <v>2</v>
      </c>
      <c r="P45" s="2">
        <f>Formulas!W46</f>
        <v>0.5</v>
      </c>
    </row>
    <row r="46" spans="1:16">
      <c r="A46">
        <f>Formulas!A47</f>
        <v>7480</v>
      </c>
      <c r="B46">
        <f>Formulas!B47</f>
        <v>7</v>
      </c>
      <c r="C46">
        <f>Formulas!C47</f>
        <v>2</v>
      </c>
      <c r="D46">
        <f>Formulas!AC47</f>
        <v>1</v>
      </c>
      <c r="E46">
        <f t="shared" si="0"/>
        <v>2</v>
      </c>
      <c r="F46" s="1">
        <f>COUNTIFS(Formulas!B$3:B$2000,'Stats for predictor'!B46,Formulas!C$3:C$2000,'Stats for predictor'!C46,Formulas!AC$3:AC$2000,4)</f>
        <v>0</v>
      </c>
      <c r="G46">
        <f>COUNTIFS(Formulas!B$3:B$2000,'Stats for predictor'!B46,Formulas!C$3:C$2000,'Stats for predictor'!C46,Formulas!AC$3:AC$2000,3)</f>
        <v>0</v>
      </c>
      <c r="H46">
        <f>COUNTIFS(Formulas!B$3:B$2000,'Stats for predictor'!B46,Formulas!C$3:C$2000,'Stats for predictor'!C46,Formulas!AC$3:AC$2000,2)</f>
        <v>1</v>
      </c>
      <c r="I46">
        <f>COUNTIFS(Formulas!B$3:B$2000,'Stats for predictor'!B46,Formulas!C$3:C$2000,'Stats for predictor'!C46,Formulas!AC$3:AC$2000,1)</f>
        <v>1</v>
      </c>
      <c r="J46">
        <f>COUNTIFS(Formulas!B$3:B$2000,'Stats for predictor'!B46,Formulas!C$3:C$2000,'Stats for predictor'!C46,Formulas!AC$3:AC$2000,0)</f>
        <v>1</v>
      </c>
      <c r="K46">
        <f>Formulas!P47</f>
        <v>0</v>
      </c>
      <c r="L46">
        <f>Formulas!R47</f>
        <v>2</v>
      </c>
      <c r="M46">
        <f>Formulas!T95</f>
        <v>0</v>
      </c>
      <c r="N46" s="2" t="e">
        <f>Formulas!V47</f>
        <v>#DIV/0!</v>
      </c>
      <c r="O46">
        <f>Formulas!U47</f>
        <v>6</v>
      </c>
      <c r="P46" s="2">
        <f>Formulas!W47</f>
        <v>0.333333333333333</v>
      </c>
    </row>
    <row r="47" spans="1:16">
      <c r="A47">
        <f>Formulas!A48</f>
        <v>6875</v>
      </c>
      <c r="B47">
        <f>Formulas!B48</f>
        <v>7</v>
      </c>
      <c r="C47">
        <f>Formulas!C48</f>
        <v>1</v>
      </c>
      <c r="D47">
        <f>Formulas!AC48</f>
        <v>2</v>
      </c>
      <c r="E47">
        <f t="shared" si="0"/>
        <v>2</v>
      </c>
      <c r="F47" s="1">
        <f>COUNTIFS(Formulas!B$3:B$2000,'Stats for predictor'!B47,Formulas!C$3:C$2000,'Stats for predictor'!C47,Formulas!AC$3:AC$2000,4)</f>
        <v>0</v>
      </c>
      <c r="G47">
        <f>COUNTIFS(Formulas!B$3:B$2000,'Stats for predictor'!B47,Formulas!C$3:C$2000,'Stats for predictor'!C47,Formulas!AC$3:AC$2000,3)</f>
        <v>0</v>
      </c>
      <c r="H47">
        <f>COUNTIFS(Formulas!B$3:B$2000,'Stats for predictor'!B47,Formulas!C$3:C$2000,'Stats for predictor'!C47,Formulas!AC$3:AC$2000,2)</f>
        <v>2</v>
      </c>
      <c r="I47">
        <f>COUNTIFS(Formulas!B$3:B$2000,'Stats for predictor'!B47,Formulas!C$3:C$2000,'Stats for predictor'!C47,Formulas!AC$3:AC$2000,1)</f>
        <v>0</v>
      </c>
      <c r="J47">
        <f>COUNTIFS(Formulas!B$3:B$2000,'Stats for predictor'!B47,Formulas!C$3:C$2000,'Stats for predictor'!C47,Formulas!AC$3:AC$2000,0)</f>
        <v>1</v>
      </c>
      <c r="K47">
        <f>Formulas!P48</f>
        <v>12</v>
      </c>
      <c r="L47">
        <f>Formulas!R48</f>
        <v>0</v>
      </c>
      <c r="M47">
        <f>Formulas!T96</f>
        <v>0</v>
      </c>
      <c r="N47" s="2">
        <f>Formulas!V48</f>
        <v>1</v>
      </c>
      <c r="O47">
        <f>Formulas!U48</f>
        <v>0</v>
      </c>
      <c r="P47" s="2" t="e">
        <f>Formulas!W48</f>
        <v>#DIV/0!</v>
      </c>
    </row>
    <row r="48" spans="1:16">
      <c r="A48">
        <f>Formulas!A49</f>
        <v>8735</v>
      </c>
      <c r="B48">
        <f>Formulas!B49</f>
        <v>7</v>
      </c>
      <c r="C48">
        <f>Formulas!C49</f>
        <v>1</v>
      </c>
      <c r="D48">
        <f>Formulas!AC49</f>
        <v>0</v>
      </c>
      <c r="E48">
        <f t="shared" si="0"/>
        <v>2</v>
      </c>
      <c r="F48" s="1">
        <f>COUNTIFS(Formulas!B$3:B$2000,'Stats for predictor'!B48,Formulas!C$3:C$2000,'Stats for predictor'!C48,Formulas!AC$3:AC$2000,4)</f>
        <v>0</v>
      </c>
      <c r="G48">
        <f>COUNTIFS(Formulas!B$3:B$2000,'Stats for predictor'!B48,Formulas!C$3:C$2000,'Stats for predictor'!C48,Formulas!AC$3:AC$2000,3)</f>
        <v>0</v>
      </c>
      <c r="H48">
        <f>COUNTIFS(Formulas!B$3:B$2000,'Stats for predictor'!B48,Formulas!C$3:C$2000,'Stats for predictor'!C48,Formulas!AC$3:AC$2000,2)</f>
        <v>2</v>
      </c>
      <c r="I48">
        <f>COUNTIFS(Formulas!B$3:B$2000,'Stats for predictor'!B48,Formulas!C$3:C$2000,'Stats for predictor'!C48,Formulas!AC$3:AC$2000,1)</f>
        <v>0</v>
      </c>
      <c r="J48">
        <f>COUNTIFS(Formulas!B$3:B$2000,'Stats for predictor'!B48,Formulas!C$3:C$2000,'Stats for predictor'!C48,Formulas!AC$3:AC$2000,0)</f>
        <v>1</v>
      </c>
      <c r="K48">
        <f>Formulas!P49</f>
        <v>0</v>
      </c>
      <c r="L48">
        <f>Formulas!R49</f>
        <v>0</v>
      </c>
      <c r="M48">
        <f>Formulas!T97</f>
        <v>0</v>
      </c>
      <c r="N48" s="2" t="e">
        <f>Formulas!V49</f>
        <v>#DIV/0!</v>
      </c>
      <c r="O48">
        <f>Formulas!U49</f>
        <v>0</v>
      </c>
      <c r="P48" s="2" t="e">
        <f>Formulas!W49</f>
        <v>#DIV/0!</v>
      </c>
    </row>
    <row r="49" spans="1:16">
      <c r="A49">
        <f>Formulas!A50</f>
        <v>1365</v>
      </c>
      <c r="B49">
        <f>Formulas!B50</f>
        <v>7</v>
      </c>
      <c r="C49">
        <f>Formulas!C50</f>
        <v>1</v>
      </c>
      <c r="D49">
        <f>Formulas!AC50</f>
        <v>2</v>
      </c>
      <c r="E49">
        <f t="shared" si="0"/>
        <v>2</v>
      </c>
      <c r="F49" s="1">
        <f>COUNTIFS(Formulas!B$3:B$2000,'Stats for predictor'!B49,Formulas!C$3:C$2000,'Stats for predictor'!C49,Formulas!AC$3:AC$2000,4)</f>
        <v>0</v>
      </c>
      <c r="G49">
        <f>COUNTIFS(Formulas!B$3:B$2000,'Stats for predictor'!B49,Formulas!C$3:C$2000,'Stats for predictor'!C49,Formulas!AC$3:AC$2000,3)</f>
        <v>0</v>
      </c>
      <c r="H49">
        <f>COUNTIFS(Formulas!B$3:B$2000,'Stats for predictor'!B49,Formulas!C$3:C$2000,'Stats for predictor'!C49,Formulas!AC$3:AC$2000,2)</f>
        <v>2</v>
      </c>
      <c r="I49">
        <f>COUNTIFS(Formulas!B$3:B$2000,'Stats for predictor'!B49,Formulas!C$3:C$2000,'Stats for predictor'!C49,Formulas!AC$3:AC$2000,1)</f>
        <v>0</v>
      </c>
      <c r="J49">
        <f>COUNTIFS(Formulas!B$3:B$2000,'Stats for predictor'!B49,Formulas!C$3:C$2000,'Stats for predictor'!C49,Formulas!AC$3:AC$2000,0)</f>
        <v>1</v>
      </c>
      <c r="K49">
        <f>Formulas!P50</f>
        <v>1</v>
      </c>
      <c r="L49">
        <f>Formulas!R50</f>
        <v>0</v>
      </c>
      <c r="M49">
        <f>Formulas!T98</f>
        <v>2</v>
      </c>
      <c r="N49" s="2">
        <f>Formulas!V50</f>
        <v>1</v>
      </c>
      <c r="O49">
        <f>Formulas!U50</f>
        <v>0</v>
      </c>
      <c r="P49" s="2" t="e">
        <f>Formulas!W50</f>
        <v>#DIV/0!</v>
      </c>
    </row>
    <row r="50" spans="1:16">
      <c r="A50">
        <f>Formulas!A51</f>
        <v>4476</v>
      </c>
      <c r="B50">
        <f>Formulas!B51</f>
        <v>7</v>
      </c>
      <c r="C50">
        <f>Formulas!C51</f>
        <v>2</v>
      </c>
      <c r="D50">
        <f>Formulas!AC51</f>
        <v>0</v>
      </c>
      <c r="E50">
        <f t="shared" si="0"/>
        <v>2</v>
      </c>
      <c r="F50" s="1">
        <f>COUNTIFS(Formulas!B$3:B$2000,'Stats for predictor'!B50,Formulas!C$3:C$2000,'Stats for predictor'!C50,Formulas!AC$3:AC$2000,4)</f>
        <v>0</v>
      </c>
      <c r="G50">
        <f>COUNTIFS(Formulas!B$3:B$2000,'Stats for predictor'!B50,Formulas!C$3:C$2000,'Stats for predictor'!C50,Formulas!AC$3:AC$2000,3)</f>
        <v>0</v>
      </c>
      <c r="H50">
        <f>COUNTIFS(Formulas!B$3:B$2000,'Stats for predictor'!B50,Formulas!C$3:C$2000,'Stats for predictor'!C50,Formulas!AC$3:AC$2000,2)</f>
        <v>1</v>
      </c>
      <c r="I50">
        <f>COUNTIFS(Formulas!B$3:B$2000,'Stats for predictor'!B50,Formulas!C$3:C$2000,'Stats for predictor'!C50,Formulas!AC$3:AC$2000,1)</f>
        <v>1</v>
      </c>
      <c r="J50">
        <f>COUNTIFS(Formulas!B$3:B$2000,'Stats for predictor'!B50,Formulas!C$3:C$2000,'Stats for predictor'!C50,Formulas!AC$3:AC$2000,0)</f>
        <v>1</v>
      </c>
      <c r="K50">
        <f>Formulas!P51</f>
        <v>0</v>
      </c>
      <c r="L50">
        <f>Formulas!R51</f>
        <v>14</v>
      </c>
      <c r="M50">
        <f>Formulas!T99</f>
        <v>0</v>
      </c>
      <c r="N50" s="2" t="e">
        <f>Formulas!V51</f>
        <v>#DIV/0!</v>
      </c>
      <c r="O50">
        <f>Formulas!U51</f>
        <v>18</v>
      </c>
      <c r="P50" s="2">
        <f>Formulas!W51</f>
        <v>0.777777777777778</v>
      </c>
    </row>
    <row r="51" spans="1:16">
      <c r="A51">
        <f>Formulas!A52</f>
        <v>1305</v>
      </c>
      <c r="B51">
        <f>Formulas!B52</f>
        <v>7</v>
      </c>
      <c r="C51">
        <f>Formulas!C52</f>
        <v>2</v>
      </c>
      <c r="D51">
        <f>Formulas!AC52</f>
        <v>2</v>
      </c>
      <c r="E51">
        <f t="shared" si="0"/>
        <v>2</v>
      </c>
      <c r="F51" s="1">
        <f>COUNTIFS(Formulas!B$3:B$2000,'Stats for predictor'!B51,Formulas!C$3:C$2000,'Stats for predictor'!C51,Formulas!AC$3:AC$2000,4)</f>
        <v>0</v>
      </c>
      <c r="G51">
        <f>COUNTIFS(Formulas!B$3:B$2000,'Stats for predictor'!B51,Formulas!C$3:C$2000,'Stats for predictor'!C51,Formulas!AC$3:AC$2000,3)</f>
        <v>0</v>
      </c>
      <c r="H51">
        <f>COUNTIFS(Formulas!B$3:B$2000,'Stats for predictor'!B51,Formulas!C$3:C$2000,'Stats for predictor'!C51,Formulas!AC$3:AC$2000,2)</f>
        <v>1</v>
      </c>
      <c r="I51">
        <f>COUNTIFS(Formulas!B$3:B$2000,'Stats for predictor'!B51,Formulas!C$3:C$2000,'Stats for predictor'!C51,Formulas!AC$3:AC$2000,1)</f>
        <v>1</v>
      </c>
      <c r="J51">
        <f>COUNTIFS(Formulas!B$3:B$2000,'Stats for predictor'!B51,Formulas!C$3:C$2000,'Stats for predictor'!C51,Formulas!AC$3:AC$2000,0)</f>
        <v>1</v>
      </c>
      <c r="K51">
        <f>Formulas!P52</f>
        <v>0</v>
      </c>
      <c r="L51">
        <f>Formulas!R52</f>
        <v>6</v>
      </c>
      <c r="M51">
        <f>Formulas!T100</f>
        <v>0</v>
      </c>
      <c r="N51" s="2" t="e">
        <f>Formulas!V52</f>
        <v>#DIV/0!</v>
      </c>
      <c r="O51">
        <f>Formulas!U52</f>
        <v>7</v>
      </c>
      <c r="P51" s="2">
        <f>Formulas!W52</f>
        <v>0.857142857142857</v>
      </c>
    </row>
    <row r="52" spans="1:16">
      <c r="A52">
        <f>Formulas!A53</f>
        <v>8574</v>
      </c>
      <c r="B52">
        <f>Formulas!B53</f>
        <v>8</v>
      </c>
      <c r="C52">
        <f>Formulas!C53</f>
        <v>2</v>
      </c>
      <c r="D52">
        <f>Formulas!AC53</f>
        <v>0</v>
      </c>
      <c r="E52">
        <f t="shared" si="0"/>
        <v>4</v>
      </c>
      <c r="F52" s="1">
        <f>COUNTIFS(Formulas!B$3:B$2000,'Stats for predictor'!B52,Formulas!C$3:C$2000,'Stats for predictor'!C52,Formulas!AC$3:AC$2000,4)</f>
        <v>1</v>
      </c>
      <c r="G52">
        <f>COUNTIFS(Formulas!B$3:B$2000,'Stats for predictor'!B52,Formulas!C$3:C$2000,'Stats for predictor'!C52,Formulas!AC$3:AC$2000,3)</f>
        <v>0</v>
      </c>
      <c r="H52">
        <f>COUNTIFS(Formulas!B$3:B$2000,'Stats for predictor'!B52,Formulas!C$3:C$2000,'Stats for predictor'!C52,Formulas!AC$3:AC$2000,2)</f>
        <v>1</v>
      </c>
      <c r="I52">
        <f>COUNTIFS(Formulas!B$3:B$2000,'Stats for predictor'!B52,Formulas!C$3:C$2000,'Stats for predictor'!C52,Formulas!AC$3:AC$2000,1)</f>
        <v>0</v>
      </c>
      <c r="J52">
        <f>COUNTIFS(Formulas!B$3:B$2000,'Stats for predictor'!B52,Formulas!C$3:C$2000,'Stats for predictor'!C52,Formulas!AC$3:AC$2000,0)</f>
        <v>1</v>
      </c>
      <c r="K52">
        <f>Formulas!P53</f>
        <v>0</v>
      </c>
      <c r="L52">
        <f>Formulas!R53</f>
        <v>0</v>
      </c>
      <c r="M52">
        <f>Formulas!T101</f>
        <v>0</v>
      </c>
      <c r="N52" s="2" t="e">
        <f>Formulas!V53</f>
        <v>#DIV/0!</v>
      </c>
      <c r="O52">
        <f>Formulas!U53</f>
        <v>0</v>
      </c>
      <c r="P52" s="2" t="e">
        <f>Formulas!W53</f>
        <v>#DIV/0!</v>
      </c>
    </row>
    <row r="53" spans="1:16">
      <c r="A53">
        <f>Formulas!A54</f>
        <v>6978</v>
      </c>
      <c r="B53">
        <f>Formulas!B54</f>
        <v>8</v>
      </c>
      <c r="C53">
        <f>Formulas!C54</f>
        <v>1</v>
      </c>
      <c r="D53">
        <f>Formulas!AC54</f>
        <v>2</v>
      </c>
      <c r="E53">
        <f t="shared" si="0"/>
        <v>2</v>
      </c>
      <c r="F53" s="1">
        <f>COUNTIFS(Formulas!B$3:B$2000,'Stats for predictor'!B53,Formulas!C$3:C$2000,'Stats for predictor'!C53,Formulas!AC$3:AC$2000,4)</f>
        <v>0</v>
      </c>
      <c r="G53">
        <f>COUNTIFS(Formulas!B$3:B$2000,'Stats for predictor'!B53,Formulas!C$3:C$2000,'Stats for predictor'!C53,Formulas!AC$3:AC$2000,3)</f>
        <v>0</v>
      </c>
      <c r="H53">
        <f>COUNTIFS(Formulas!B$3:B$2000,'Stats for predictor'!B53,Formulas!C$3:C$2000,'Stats for predictor'!C53,Formulas!AC$3:AC$2000,2)</f>
        <v>1</v>
      </c>
      <c r="I53">
        <f>COUNTIFS(Formulas!B$3:B$2000,'Stats for predictor'!B53,Formulas!C$3:C$2000,'Stats for predictor'!C53,Formulas!AC$3:AC$2000,1)</f>
        <v>0</v>
      </c>
      <c r="J53">
        <f>COUNTIFS(Formulas!B$3:B$2000,'Stats for predictor'!B53,Formulas!C$3:C$2000,'Stats for predictor'!C53,Formulas!AC$3:AC$2000,0)</f>
        <v>2</v>
      </c>
      <c r="K53">
        <f>Formulas!P54</f>
        <v>0</v>
      </c>
      <c r="L53">
        <f>Formulas!R54</f>
        <v>1</v>
      </c>
      <c r="M53">
        <f>Formulas!T102</f>
        <v>6</v>
      </c>
      <c r="N53" s="2" t="e">
        <f>Formulas!V54</f>
        <v>#DIV/0!</v>
      </c>
      <c r="O53">
        <f>Formulas!U54</f>
        <v>4</v>
      </c>
      <c r="P53" s="2">
        <f>Formulas!W54</f>
        <v>0.25</v>
      </c>
    </row>
    <row r="54" spans="1:16">
      <c r="A54">
        <f>Formulas!A55</f>
        <v>4951</v>
      </c>
      <c r="B54">
        <f>Formulas!B55</f>
        <v>8</v>
      </c>
      <c r="C54">
        <f>Formulas!C55</f>
        <v>2</v>
      </c>
      <c r="D54">
        <f>Formulas!AC55</f>
        <v>2</v>
      </c>
      <c r="E54">
        <f t="shared" si="0"/>
        <v>4</v>
      </c>
      <c r="F54" s="1">
        <f>COUNTIFS(Formulas!B$3:B$2000,'Stats for predictor'!B54,Formulas!C$3:C$2000,'Stats for predictor'!C54,Formulas!AC$3:AC$2000,4)</f>
        <v>1</v>
      </c>
      <c r="G54">
        <f>COUNTIFS(Formulas!B$3:B$2000,'Stats for predictor'!B54,Formulas!C$3:C$2000,'Stats for predictor'!C54,Formulas!AC$3:AC$2000,3)</f>
        <v>0</v>
      </c>
      <c r="H54">
        <f>COUNTIFS(Formulas!B$3:B$2000,'Stats for predictor'!B54,Formulas!C$3:C$2000,'Stats for predictor'!C54,Formulas!AC$3:AC$2000,2)</f>
        <v>1</v>
      </c>
      <c r="I54">
        <f>COUNTIFS(Formulas!B$3:B$2000,'Stats for predictor'!B54,Formulas!C$3:C$2000,'Stats for predictor'!C54,Formulas!AC$3:AC$2000,1)</f>
        <v>0</v>
      </c>
      <c r="J54">
        <f>COUNTIFS(Formulas!B$3:B$2000,'Stats for predictor'!B54,Formulas!C$3:C$2000,'Stats for predictor'!C54,Formulas!AC$3:AC$2000,0)</f>
        <v>1</v>
      </c>
      <c r="K54">
        <f>Formulas!P55</f>
        <v>0</v>
      </c>
      <c r="L54">
        <f>Formulas!R55</f>
        <v>0</v>
      </c>
      <c r="M54">
        <f>Formulas!T103</f>
        <v>6</v>
      </c>
      <c r="N54" s="2" t="e">
        <f>Formulas!V55</f>
        <v>#DIV/0!</v>
      </c>
      <c r="O54">
        <f>Formulas!U55</f>
        <v>1</v>
      </c>
      <c r="P54" s="2">
        <f>Formulas!W55</f>
        <v>0</v>
      </c>
    </row>
    <row r="55" spans="1:16">
      <c r="A55">
        <f>Formulas!A56</f>
        <v>1241</v>
      </c>
      <c r="B55">
        <f>Formulas!B56</f>
        <v>8</v>
      </c>
      <c r="C55">
        <f>Formulas!C56</f>
        <v>1</v>
      </c>
      <c r="D55">
        <f>Formulas!AC56</f>
        <v>0</v>
      </c>
      <c r="E55">
        <f t="shared" si="0"/>
        <v>2</v>
      </c>
      <c r="F55" s="1">
        <f>COUNTIFS(Formulas!B$3:B$2000,'Stats for predictor'!B55,Formulas!C$3:C$2000,'Stats for predictor'!C55,Formulas!AC$3:AC$2000,4)</f>
        <v>0</v>
      </c>
      <c r="G55">
        <f>COUNTIFS(Formulas!B$3:B$2000,'Stats for predictor'!B55,Formulas!C$3:C$2000,'Stats for predictor'!C55,Formulas!AC$3:AC$2000,3)</f>
        <v>0</v>
      </c>
      <c r="H55">
        <f>COUNTIFS(Formulas!B$3:B$2000,'Stats for predictor'!B55,Formulas!C$3:C$2000,'Stats for predictor'!C55,Formulas!AC$3:AC$2000,2)</f>
        <v>1</v>
      </c>
      <c r="I55">
        <f>COUNTIFS(Formulas!B$3:B$2000,'Stats for predictor'!B55,Formulas!C$3:C$2000,'Stats for predictor'!C55,Formulas!AC$3:AC$2000,1)</f>
        <v>0</v>
      </c>
      <c r="J55">
        <f>COUNTIFS(Formulas!B$3:B$2000,'Stats for predictor'!B55,Formulas!C$3:C$2000,'Stats for predictor'!C55,Formulas!AC$3:AC$2000,0)</f>
        <v>2</v>
      </c>
      <c r="K55">
        <f>Formulas!P56</f>
        <v>0</v>
      </c>
      <c r="L55">
        <f>Formulas!R56</f>
        <v>7</v>
      </c>
      <c r="M55">
        <f>Formulas!T104</f>
        <v>3</v>
      </c>
      <c r="N55" s="2" t="e">
        <f>Formulas!V56</f>
        <v>#DIV/0!</v>
      </c>
      <c r="O55">
        <f>Formulas!U56</f>
        <v>9</v>
      </c>
      <c r="P55" s="2">
        <f>Formulas!W56</f>
        <v>0.777777777777778</v>
      </c>
    </row>
    <row r="56" spans="1:16">
      <c r="A56">
        <f>Formulas!A57</f>
        <v>2056</v>
      </c>
      <c r="B56">
        <f>Formulas!B57</f>
        <v>8</v>
      </c>
      <c r="C56">
        <f>Formulas!C57</f>
        <v>2</v>
      </c>
      <c r="D56">
        <f>Formulas!AC57</f>
        <v>4</v>
      </c>
      <c r="E56">
        <f t="shared" si="0"/>
        <v>4</v>
      </c>
      <c r="F56" s="1">
        <f>COUNTIFS(Formulas!B$3:B$2000,'Stats for predictor'!B56,Formulas!C$3:C$2000,'Stats for predictor'!C56,Formulas!AC$3:AC$2000,4)</f>
        <v>1</v>
      </c>
      <c r="G56">
        <f>COUNTIFS(Formulas!B$3:B$2000,'Stats for predictor'!B56,Formulas!C$3:C$2000,'Stats for predictor'!C56,Formulas!AC$3:AC$2000,3)</f>
        <v>0</v>
      </c>
      <c r="H56">
        <f>COUNTIFS(Formulas!B$3:B$2000,'Stats for predictor'!B56,Formulas!C$3:C$2000,'Stats for predictor'!C56,Formulas!AC$3:AC$2000,2)</f>
        <v>1</v>
      </c>
      <c r="I56">
        <f>COUNTIFS(Formulas!B$3:B$2000,'Stats for predictor'!B56,Formulas!C$3:C$2000,'Stats for predictor'!C56,Formulas!AC$3:AC$2000,1)</f>
        <v>0</v>
      </c>
      <c r="J56">
        <f>COUNTIFS(Formulas!B$3:B$2000,'Stats for predictor'!B56,Formulas!C$3:C$2000,'Stats for predictor'!C56,Formulas!AC$3:AC$2000,0)</f>
        <v>1</v>
      </c>
      <c r="K56">
        <f>Formulas!P57</f>
        <v>0</v>
      </c>
      <c r="L56">
        <f>Formulas!R57</f>
        <v>15</v>
      </c>
      <c r="M56">
        <f>Formulas!T105</f>
        <v>0</v>
      </c>
      <c r="N56" s="2" t="e">
        <f>Formulas!V57</f>
        <v>#DIV/0!</v>
      </c>
      <c r="O56">
        <f>Formulas!U57</f>
        <v>15</v>
      </c>
      <c r="P56" s="2">
        <f>Formulas!W57</f>
        <v>1</v>
      </c>
    </row>
    <row r="57" spans="1:16">
      <c r="A57">
        <f>Formulas!A58</f>
        <v>7757</v>
      </c>
      <c r="B57">
        <f>Formulas!B58</f>
        <v>8</v>
      </c>
      <c r="C57">
        <f>Formulas!C58</f>
        <v>1</v>
      </c>
      <c r="D57">
        <f>Formulas!AC58</f>
        <v>0</v>
      </c>
      <c r="E57">
        <f t="shared" si="0"/>
        <v>2</v>
      </c>
      <c r="F57" s="1">
        <f>COUNTIFS(Formulas!B$3:B$2000,'Stats for predictor'!B57,Formulas!C$3:C$2000,'Stats for predictor'!C57,Formulas!AC$3:AC$2000,4)</f>
        <v>0</v>
      </c>
      <c r="G57">
        <f>COUNTIFS(Formulas!B$3:B$2000,'Stats for predictor'!B57,Formulas!C$3:C$2000,'Stats for predictor'!C57,Formulas!AC$3:AC$2000,3)</f>
        <v>0</v>
      </c>
      <c r="H57">
        <f>COUNTIFS(Formulas!B$3:B$2000,'Stats for predictor'!B57,Formulas!C$3:C$2000,'Stats for predictor'!C57,Formulas!AC$3:AC$2000,2)</f>
        <v>1</v>
      </c>
      <c r="I57">
        <f>COUNTIFS(Formulas!B$3:B$2000,'Stats for predictor'!B57,Formulas!C$3:C$2000,'Stats for predictor'!C57,Formulas!AC$3:AC$2000,1)</f>
        <v>0</v>
      </c>
      <c r="J57">
        <f>COUNTIFS(Formulas!B$3:B$2000,'Stats for predictor'!B57,Formulas!C$3:C$2000,'Stats for predictor'!C57,Formulas!AC$3:AC$2000,0)</f>
        <v>2</v>
      </c>
      <c r="K57">
        <f>Formulas!P58</f>
        <v>0</v>
      </c>
      <c r="L57">
        <f>Formulas!R58</f>
        <v>0</v>
      </c>
      <c r="M57">
        <f>Formulas!T106</f>
        <v>0</v>
      </c>
      <c r="N57" s="2">
        <f>Formulas!V58</f>
        <v>0</v>
      </c>
      <c r="O57">
        <f>Formulas!U58</f>
        <v>1</v>
      </c>
      <c r="P57" s="2">
        <f>Formulas!W58</f>
        <v>0</v>
      </c>
    </row>
    <row r="58" spans="1:16">
      <c r="A58">
        <f>Formulas!A59</f>
        <v>3560</v>
      </c>
      <c r="B58">
        <f>Formulas!B59</f>
        <v>10</v>
      </c>
      <c r="C58">
        <f>Formulas!C59</f>
        <v>1</v>
      </c>
      <c r="D58">
        <f>Formulas!AC59</f>
        <v>0</v>
      </c>
      <c r="E58">
        <f t="shared" si="0"/>
        <v>0</v>
      </c>
      <c r="F58" s="1">
        <f>COUNTIFS(Formulas!B$3:B$2000,'Stats for predictor'!B58,Formulas!C$3:C$2000,'Stats for predictor'!C58,Formulas!AC$3:AC$2000,4)</f>
        <v>0</v>
      </c>
      <c r="G58">
        <f>COUNTIFS(Formulas!B$3:B$2000,'Stats for predictor'!B58,Formulas!C$3:C$2000,'Stats for predictor'!C58,Formulas!AC$3:AC$2000,3)</f>
        <v>0</v>
      </c>
      <c r="H58">
        <f>COUNTIFS(Formulas!B$3:B$2000,'Stats for predictor'!B58,Formulas!C$3:C$2000,'Stats for predictor'!C58,Formulas!AC$3:AC$2000,2)</f>
        <v>0</v>
      </c>
      <c r="I58">
        <f>COUNTIFS(Formulas!B$3:B$2000,'Stats for predictor'!B58,Formulas!C$3:C$2000,'Stats for predictor'!C58,Formulas!AC$3:AC$2000,1)</f>
        <v>0</v>
      </c>
      <c r="J58">
        <f>COUNTIFS(Formulas!B$3:B$2000,'Stats for predictor'!B58,Formulas!C$3:C$2000,'Stats for predictor'!C58,Formulas!AC$3:AC$2000,0)</f>
        <v>4</v>
      </c>
      <c r="K58">
        <f>Formulas!P59</f>
        <v>0</v>
      </c>
      <c r="L58">
        <f>Formulas!R59</f>
        <v>5</v>
      </c>
      <c r="M58">
        <f>Formulas!T107</f>
        <v>0</v>
      </c>
      <c r="N58" s="2" t="e">
        <f>Formulas!V59</f>
        <v>#DIV/0!</v>
      </c>
      <c r="O58">
        <f>Formulas!U59</f>
        <v>7</v>
      </c>
      <c r="P58" s="2">
        <f>Formulas!W59</f>
        <v>0.714285714285714</v>
      </c>
    </row>
    <row r="59" spans="1:16">
      <c r="A59">
        <f>Formulas!A60</f>
        <v>3739</v>
      </c>
      <c r="B59">
        <f>Formulas!B60</f>
        <v>10</v>
      </c>
      <c r="C59">
        <f>Formulas!C60</f>
        <v>1</v>
      </c>
      <c r="D59">
        <f>Formulas!AC60</f>
        <v>0</v>
      </c>
      <c r="E59">
        <f t="shared" si="0"/>
        <v>0</v>
      </c>
      <c r="F59" s="1">
        <f>COUNTIFS(Formulas!B$3:B$2000,'Stats for predictor'!B59,Formulas!C$3:C$2000,'Stats for predictor'!C59,Formulas!AC$3:AC$2000,4)</f>
        <v>0</v>
      </c>
      <c r="G59">
        <f>COUNTIFS(Formulas!B$3:B$2000,'Stats for predictor'!B59,Formulas!C$3:C$2000,'Stats for predictor'!C59,Formulas!AC$3:AC$2000,3)</f>
        <v>0</v>
      </c>
      <c r="H59">
        <f>COUNTIFS(Formulas!B$3:B$2000,'Stats for predictor'!B59,Formulas!C$3:C$2000,'Stats for predictor'!C59,Formulas!AC$3:AC$2000,2)</f>
        <v>0</v>
      </c>
      <c r="I59">
        <f>COUNTIFS(Formulas!B$3:B$2000,'Stats for predictor'!B59,Formulas!C$3:C$2000,'Stats for predictor'!C59,Formulas!AC$3:AC$2000,1)</f>
        <v>0</v>
      </c>
      <c r="J59">
        <f>COUNTIFS(Formulas!B$3:B$2000,'Stats for predictor'!B59,Formulas!C$3:C$2000,'Stats for predictor'!C59,Formulas!AC$3:AC$2000,0)</f>
        <v>4</v>
      </c>
      <c r="K59">
        <f>Formulas!P60</f>
        <v>0</v>
      </c>
      <c r="L59">
        <f>Formulas!R60</f>
        <v>0</v>
      </c>
      <c r="M59">
        <f>Formulas!T108</f>
        <v>0</v>
      </c>
      <c r="N59" s="2">
        <f>Formulas!V60</f>
        <v>0</v>
      </c>
      <c r="O59">
        <f>Formulas!U60</f>
        <v>0</v>
      </c>
      <c r="P59" s="2" t="e">
        <f>Formulas!W60</f>
        <v>#DIV/0!</v>
      </c>
    </row>
    <row r="60" spans="1:16">
      <c r="A60">
        <f>Formulas!A61</f>
        <v>4946</v>
      </c>
      <c r="B60">
        <f>Formulas!B61</f>
        <v>10</v>
      </c>
      <c r="C60">
        <f>Formulas!C61</f>
        <v>2</v>
      </c>
      <c r="D60">
        <f>Formulas!AC61</f>
        <v>4</v>
      </c>
      <c r="E60">
        <f t="shared" si="0"/>
        <v>4</v>
      </c>
      <c r="F60" s="1">
        <f>COUNTIFS(Formulas!B$3:B$2000,'Stats for predictor'!B60,Formulas!C$3:C$2000,'Stats for predictor'!C60,Formulas!AC$3:AC$2000,4)</f>
        <v>1</v>
      </c>
      <c r="G60">
        <f>COUNTIFS(Formulas!B$3:B$2000,'Stats for predictor'!B60,Formulas!C$3:C$2000,'Stats for predictor'!C60,Formulas!AC$3:AC$2000,3)</f>
        <v>0</v>
      </c>
      <c r="H60">
        <f>COUNTIFS(Formulas!B$3:B$2000,'Stats for predictor'!B60,Formulas!C$3:C$2000,'Stats for predictor'!C60,Formulas!AC$3:AC$2000,2)</f>
        <v>1</v>
      </c>
      <c r="I60">
        <f>COUNTIFS(Formulas!B$3:B$2000,'Stats for predictor'!B60,Formulas!C$3:C$2000,'Stats for predictor'!C60,Formulas!AC$3:AC$2000,1)</f>
        <v>0</v>
      </c>
      <c r="J60">
        <f>COUNTIFS(Formulas!B$3:B$2000,'Stats for predictor'!B60,Formulas!C$3:C$2000,'Stats for predictor'!C60,Formulas!AC$3:AC$2000,0)</f>
        <v>2</v>
      </c>
      <c r="K60">
        <f>Formulas!P61</f>
        <v>0</v>
      </c>
      <c r="L60">
        <f>Formulas!R61</f>
        <v>6</v>
      </c>
      <c r="M60">
        <f>Formulas!T109</f>
        <v>0</v>
      </c>
      <c r="N60" s="2" t="e">
        <f>Formulas!V61</f>
        <v>#DIV/0!</v>
      </c>
      <c r="O60">
        <f>Formulas!U61</f>
        <v>10</v>
      </c>
      <c r="P60" s="2">
        <f>Formulas!W61</f>
        <v>0.6</v>
      </c>
    </row>
    <row r="61" spans="1:16">
      <c r="A61">
        <f>Formulas!A62</f>
        <v>6865</v>
      </c>
      <c r="B61">
        <f>Formulas!B62</f>
        <v>10</v>
      </c>
      <c r="C61">
        <f>Formulas!C62</f>
        <v>2</v>
      </c>
      <c r="D61">
        <f>Formulas!AC62</f>
        <v>0</v>
      </c>
      <c r="E61">
        <f t="shared" si="0"/>
        <v>4</v>
      </c>
      <c r="F61" s="1">
        <f>COUNTIFS(Formulas!B$3:B$2000,'Stats for predictor'!B61,Formulas!C$3:C$2000,'Stats for predictor'!C61,Formulas!AC$3:AC$2000,4)</f>
        <v>1</v>
      </c>
      <c r="G61">
        <f>COUNTIFS(Formulas!B$3:B$2000,'Stats for predictor'!B61,Formulas!C$3:C$2000,'Stats for predictor'!C61,Formulas!AC$3:AC$2000,3)</f>
        <v>0</v>
      </c>
      <c r="H61">
        <f>COUNTIFS(Formulas!B$3:B$2000,'Stats for predictor'!B61,Formulas!C$3:C$2000,'Stats for predictor'!C61,Formulas!AC$3:AC$2000,2)</f>
        <v>1</v>
      </c>
      <c r="I61">
        <f>COUNTIFS(Formulas!B$3:B$2000,'Stats for predictor'!B61,Formulas!C$3:C$2000,'Stats for predictor'!C61,Formulas!AC$3:AC$2000,1)</f>
        <v>0</v>
      </c>
      <c r="J61">
        <f>COUNTIFS(Formulas!B$3:B$2000,'Stats for predictor'!B61,Formulas!C$3:C$2000,'Stats for predictor'!C61,Formulas!AC$3:AC$2000,0)</f>
        <v>2</v>
      </c>
      <c r="K61">
        <f>Formulas!P62</f>
        <v>6</v>
      </c>
      <c r="L61">
        <f>Formulas!R62</f>
        <v>0</v>
      </c>
      <c r="M61">
        <f>Formulas!T110</f>
        <v>1</v>
      </c>
      <c r="N61" s="2">
        <f>Formulas!V62</f>
        <v>1</v>
      </c>
      <c r="O61">
        <f>Formulas!U62</f>
        <v>0</v>
      </c>
      <c r="P61" s="2" t="e">
        <f>Formulas!W62</f>
        <v>#DIV/0!</v>
      </c>
    </row>
    <row r="62" spans="1:16">
      <c r="A62">
        <f>Formulas!A63</f>
        <v>6864</v>
      </c>
      <c r="B62">
        <f>Formulas!B63</f>
        <v>10</v>
      </c>
      <c r="C62">
        <f>Formulas!C63</f>
        <v>2</v>
      </c>
      <c r="D62">
        <f>Formulas!AC63</f>
        <v>2</v>
      </c>
      <c r="E62">
        <f t="shared" si="0"/>
        <v>4</v>
      </c>
      <c r="F62" s="1">
        <f>COUNTIFS(Formulas!B$3:B$2000,'Stats for predictor'!B62,Formulas!C$3:C$2000,'Stats for predictor'!C62,Formulas!AC$3:AC$2000,4)</f>
        <v>1</v>
      </c>
      <c r="G62">
        <f>COUNTIFS(Formulas!B$3:B$2000,'Stats for predictor'!B62,Formulas!C$3:C$2000,'Stats for predictor'!C62,Formulas!AC$3:AC$2000,3)</f>
        <v>0</v>
      </c>
      <c r="H62">
        <f>COUNTIFS(Formulas!B$3:B$2000,'Stats for predictor'!B62,Formulas!C$3:C$2000,'Stats for predictor'!C62,Formulas!AC$3:AC$2000,2)</f>
        <v>1</v>
      </c>
      <c r="I62">
        <f>COUNTIFS(Formulas!B$3:B$2000,'Stats for predictor'!B62,Formulas!C$3:C$2000,'Stats for predictor'!C62,Formulas!AC$3:AC$2000,1)</f>
        <v>0</v>
      </c>
      <c r="J62">
        <f>COUNTIFS(Formulas!B$3:B$2000,'Stats for predictor'!B62,Formulas!C$3:C$2000,'Stats for predictor'!C62,Formulas!AC$3:AC$2000,0)</f>
        <v>2</v>
      </c>
      <c r="K62">
        <f>Formulas!P63</f>
        <v>0</v>
      </c>
      <c r="L62">
        <f>Formulas!R63</f>
        <v>3</v>
      </c>
      <c r="M62">
        <f>Formulas!T111</f>
        <v>0</v>
      </c>
      <c r="N62" s="2" t="e">
        <f>Formulas!V63</f>
        <v>#DIV/0!</v>
      </c>
      <c r="O62">
        <f>Formulas!U63</f>
        <v>8</v>
      </c>
      <c r="P62" s="2">
        <f>Formulas!W63</f>
        <v>0.375</v>
      </c>
    </row>
    <row r="63" spans="1:16">
      <c r="A63">
        <f>Formulas!A64</f>
        <v>8765</v>
      </c>
      <c r="B63">
        <f>Formulas!B64</f>
        <v>10</v>
      </c>
      <c r="C63">
        <f>Formulas!C64</f>
        <v>1</v>
      </c>
      <c r="D63">
        <f>Formulas!AC64</f>
        <v>0</v>
      </c>
      <c r="E63">
        <f t="shared" si="0"/>
        <v>0</v>
      </c>
      <c r="F63" s="1">
        <f>COUNTIFS(Formulas!B$3:B$2000,'Stats for predictor'!B63,Formulas!C$3:C$2000,'Stats for predictor'!C63,Formulas!AC$3:AC$2000,4)</f>
        <v>0</v>
      </c>
      <c r="G63">
        <f>COUNTIFS(Formulas!B$3:B$2000,'Stats for predictor'!B63,Formulas!C$3:C$2000,'Stats for predictor'!C63,Formulas!AC$3:AC$2000,3)</f>
        <v>0</v>
      </c>
      <c r="H63">
        <f>COUNTIFS(Formulas!B$3:B$2000,'Stats for predictor'!B63,Formulas!C$3:C$2000,'Stats for predictor'!C63,Formulas!AC$3:AC$2000,2)</f>
        <v>0</v>
      </c>
      <c r="I63">
        <f>COUNTIFS(Formulas!B$3:B$2000,'Stats for predictor'!B63,Formulas!C$3:C$2000,'Stats for predictor'!C63,Formulas!AC$3:AC$2000,1)</f>
        <v>0</v>
      </c>
      <c r="J63">
        <f>COUNTIFS(Formulas!B$3:B$2000,'Stats for predictor'!B63,Formulas!C$3:C$2000,'Stats for predictor'!C63,Formulas!AC$3:AC$2000,0)</f>
        <v>4</v>
      </c>
      <c r="K63">
        <f>Formulas!P64</f>
        <v>0</v>
      </c>
      <c r="L63">
        <f>Formulas!R64</f>
        <v>0</v>
      </c>
      <c r="M63">
        <f>Formulas!T112</f>
        <v>0</v>
      </c>
      <c r="N63" s="2" t="e">
        <f>Formulas!V64</f>
        <v>#DIV/0!</v>
      </c>
      <c r="O63">
        <f>Formulas!U64</f>
        <v>0</v>
      </c>
      <c r="P63" s="2" t="e">
        <f>Formulas!W64</f>
        <v>#DIV/0!</v>
      </c>
    </row>
    <row r="64" spans="1:16">
      <c r="A64">
        <f>Formulas!A65</f>
        <v>3739</v>
      </c>
      <c r="B64">
        <f>Formulas!B65</f>
        <v>10</v>
      </c>
      <c r="C64">
        <f>Formulas!C65</f>
        <v>1</v>
      </c>
      <c r="D64">
        <f>Formulas!AC65</f>
        <v>0</v>
      </c>
      <c r="E64">
        <f t="shared" si="0"/>
        <v>0</v>
      </c>
      <c r="F64" s="1">
        <f>COUNTIFS(Formulas!B$3:B$2000,'Stats for predictor'!B64,Formulas!C$3:C$2000,'Stats for predictor'!C64,Formulas!AC$3:AC$2000,4)</f>
        <v>0</v>
      </c>
      <c r="G64">
        <f>COUNTIFS(Formulas!B$3:B$2000,'Stats for predictor'!B64,Formulas!C$3:C$2000,'Stats for predictor'!C64,Formulas!AC$3:AC$2000,3)</f>
        <v>0</v>
      </c>
      <c r="H64">
        <f>COUNTIFS(Formulas!B$3:B$2000,'Stats for predictor'!B64,Formulas!C$3:C$2000,'Stats for predictor'!C64,Formulas!AC$3:AC$2000,2)</f>
        <v>0</v>
      </c>
      <c r="I64">
        <f>COUNTIFS(Formulas!B$3:B$2000,'Stats for predictor'!B64,Formulas!C$3:C$2000,'Stats for predictor'!C64,Formulas!AC$3:AC$2000,1)</f>
        <v>0</v>
      </c>
      <c r="J64">
        <f>COUNTIFS(Formulas!B$3:B$2000,'Stats for predictor'!B64,Formulas!C$3:C$2000,'Stats for predictor'!C64,Formulas!AC$3:AC$2000,0)</f>
        <v>4</v>
      </c>
      <c r="K64">
        <f>Formulas!P65</f>
        <v>0</v>
      </c>
      <c r="L64">
        <f>Formulas!R65</f>
        <v>0</v>
      </c>
      <c r="M64">
        <f>Formulas!T113</f>
        <v>0</v>
      </c>
      <c r="N64" s="2">
        <f>Formulas!V65</f>
        <v>0</v>
      </c>
      <c r="O64">
        <f>Formulas!U65</f>
        <v>2</v>
      </c>
      <c r="P64" s="2">
        <f>Formulas!W65</f>
        <v>0</v>
      </c>
    </row>
    <row r="65" spans="1:16">
      <c r="A65">
        <f>Formulas!A66</f>
        <v>4946</v>
      </c>
      <c r="B65">
        <f>Formulas!B66</f>
        <v>10</v>
      </c>
      <c r="C65">
        <f>Formulas!C66</f>
        <v>2</v>
      </c>
      <c r="D65">
        <f>Formulas!AC66</f>
        <v>0</v>
      </c>
      <c r="E65">
        <f t="shared" si="0"/>
        <v>4</v>
      </c>
      <c r="F65" s="1">
        <f>COUNTIFS(Formulas!B$3:B$2000,'Stats for predictor'!B65,Formulas!C$3:C$2000,'Stats for predictor'!C65,Formulas!AC$3:AC$2000,4)</f>
        <v>1</v>
      </c>
      <c r="G65">
        <f>COUNTIFS(Formulas!B$3:B$2000,'Stats for predictor'!B65,Formulas!C$3:C$2000,'Stats for predictor'!C65,Formulas!AC$3:AC$2000,3)</f>
        <v>0</v>
      </c>
      <c r="H65">
        <f>COUNTIFS(Formulas!B$3:B$2000,'Stats for predictor'!B65,Formulas!C$3:C$2000,'Stats for predictor'!C65,Formulas!AC$3:AC$2000,2)</f>
        <v>1</v>
      </c>
      <c r="I65">
        <f>COUNTIFS(Formulas!B$3:B$2000,'Stats for predictor'!B65,Formulas!C$3:C$2000,'Stats for predictor'!C65,Formulas!AC$3:AC$2000,1)</f>
        <v>0</v>
      </c>
      <c r="J65">
        <f>COUNTIFS(Formulas!B$3:B$2000,'Stats for predictor'!B65,Formulas!C$3:C$2000,'Stats for predictor'!C65,Formulas!AC$3:AC$2000,0)</f>
        <v>2</v>
      </c>
      <c r="K65">
        <f>Formulas!P66</f>
        <v>0</v>
      </c>
      <c r="L65">
        <f>Formulas!R66</f>
        <v>6</v>
      </c>
      <c r="M65">
        <f>Formulas!T114</f>
        <v>0</v>
      </c>
      <c r="N65" s="2" t="e">
        <f>Formulas!V66</f>
        <v>#DIV/0!</v>
      </c>
      <c r="O65">
        <f>Formulas!U66</f>
        <v>6</v>
      </c>
      <c r="P65" s="2">
        <f>Formulas!W66</f>
        <v>1</v>
      </c>
    </row>
    <row r="66" spans="1:16">
      <c r="A66">
        <f>Formulas!A67</f>
        <v>0</v>
      </c>
      <c r="B66">
        <f>Formulas!B67</f>
        <v>0</v>
      </c>
      <c r="C66">
        <f>Formulas!C67</f>
        <v>0</v>
      </c>
      <c r="D66">
        <f>Formulas!AC67</f>
        <v>0</v>
      </c>
      <c r="E66">
        <f t="shared" si="0"/>
        <v>0</v>
      </c>
      <c r="F66" s="1">
        <f>COUNTIFS(Formulas!B$3:B$2000,'Stats for predictor'!B66,Formulas!C$3:C$2000,'Stats for predictor'!C66,Formulas!AC$3:AC$2000,4)</f>
        <v>0</v>
      </c>
      <c r="G66">
        <f>COUNTIFS(Formulas!B$3:B$2000,'Stats for predictor'!B66,Formulas!C$3:C$2000,'Stats for predictor'!C66,Formulas!AC$3:AC$2000,3)</f>
        <v>0</v>
      </c>
      <c r="H66">
        <f>COUNTIFS(Formulas!B$3:B$2000,'Stats for predictor'!B66,Formulas!C$3:C$2000,'Stats for predictor'!C66,Formulas!AC$3:AC$2000,2)</f>
        <v>0</v>
      </c>
      <c r="I66">
        <f>COUNTIFS(Formulas!B$3:B$2000,'Stats for predictor'!B66,Formulas!C$3:C$2000,'Stats for predictor'!C66,Formulas!AC$3:AC$2000,1)</f>
        <v>0</v>
      </c>
      <c r="J66">
        <f>COUNTIFS(Formulas!B$3:B$2000,'Stats for predictor'!B66,Formulas!C$3:C$2000,'Stats for predictor'!C66,Formulas!AC$3:AC$2000,0)</f>
        <v>1390</v>
      </c>
      <c r="K66">
        <f>Formulas!P67</f>
        <v>0</v>
      </c>
      <c r="L66">
        <f>Formulas!R67</f>
        <v>0</v>
      </c>
      <c r="M66">
        <f>Formulas!T115</f>
        <v>0</v>
      </c>
      <c r="N66" s="2" t="e">
        <f>Formulas!V67</f>
        <v>#DIV/0!</v>
      </c>
      <c r="O66">
        <f>Formulas!U67</f>
        <v>0</v>
      </c>
      <c r="P66" s="2" t="e">
        <f>Formulas!W67</f>
        <v>#DIV/0!</v>
      </c>
    </row>
    <row r="67" spans="1:16">
      <c r="A67">
        <f>Formulas!A68</f>
        <v>0</v>
      </c>
      <c r="B67">
        <f>Formulas!B68</f>
        <v>0</v>
      </c>
      <c r="C67">
        <f>Formulas!C68</f>
        <v>0</v>
      </c>
      <c r="D67">
        <f>Formulas!AC68</f>
        <v>0</v>
      </c>
      <c r="E67">
        <f t="shared" ref="E67:E130" si="1">IF(F67&gt;0,4,IF(G67&gt;0,3,IF(H67&gt;0,2,IF(I67&gt;0,1,0))))</f>
        <v>0</v>
      </c>
      <c r="F67" s="1">
        <f>COUNTIFS(Formulas!B$3:B$2000,'Stats for predictor'!B67,Formulas!C$3:C$2000,'Stats for predictor'!C67,Formulas!AC$3:AC$2000,4)</f>
        <v>0</v>
      </c>
      <c r="G67">
        <f>COUNTIFS(Formulas!B$3:B$2000,'Stats for predictor'!B67,Formulas!C$3:C$2000,'Stats for predictor'!C67,Formulas!AC$3:AC$2000,3)</f>
        <v>0</v>
      </c>
      <c r="H67">
        <f>COUNTIFS(Formulas!B$3:B$2000,'Stats for predictor'!B67,Formulas!C$3:C$2000,'Stats for predictor'!C67,Formulas!AC$3:AC$2000,2)</f>
        <v>0</v>
      </c>
      <c r="I67">
        <f>COUNTIFS(Formulas!B$3:B$2000,'Stats for predictor'!B67,Formulas!C$3:C$2000,'Stats for predictor'!C67,Formulas!AC$3:AC$2000,1)</f>
        <v>0</v>
      </c>
      <c r="J67">
        <f>COUNTIFS(Formulas!B$3:B$2000,'Stats for predictor'!B67,Formulas!C$3:C$2000,'Stats for predictor'!C67,Formulas!AC$3:AC$2000,0)</f>
        <v>1390</v>
      </c>
      <c r="K67">
        <f>Formulas!P68</f>
        <v>0</v>
      </c>
      <c r="L67">
        <f>Formulas!R68</f>
        <v>0</v>
      </c>
      <c r="M67">
        <f>Formulas!T116</f>
        <v>0</v>
      </c>
      <c r="N67" s="2" t="e">
        <f>Formulas!V68</f>
        <v>#DIV/0!</v>
      </c>
      <c r="O67">
        <f>Formulas!U68</f>
        <v>0</v>
      </c>
      <c r="P67" s="2" t="e">
        <f>Formulas!W68</f>
        <v>#DIV/0!</v>
      </c>
    </row>
    <row r="68" spans="1:16">
      <c r="A68">
        <f>Formulas!A69</f>
        <v>0</v>
      </c>
      <c r="B68">
        <f>Formulas!B69</f>
        <v>0</v>
      </c>
      <c r="C68">
        <f>Formulas!C69</f>
        <v>0</v>
      </c>
      <c r="D68">
        <f>Formulas!AC69</f>
        <v>0</v>
      </c>
      <c r="E68">
        <f t="shared" si="1"/>
        <v>0</v>
      </c>
      <c r="F68" s="1">
        <f>COUNTIFS(Formulas!B$3:B$2000,'Stats for predictor'!B68,Formulas!C$3:C$2000,'Stats for predictor'!C68,Formulas!AC$3:AC$2000,4)</f>
        <v>0</v>
      </c>
      <c r="G68">
        <f>COUNTIFS(Formulas!B$3:B$2000,'Stats for predictor'!B68,Formulas!C$3:C$2000,'Stats for predictor'!C68,Formulas!AC$3:AC$2000,3)</f>
        <v>0</v>
      </c>
      <c r="H68">
        <f>COUNTIFS(Formulas!B$3:B$2000,'Stats for predictor'!B68,Formulas!C$3:C$2000,'Stats for predictor'!C68,Formulas!AC$3:AC$2000,2)</f>
        <v>0</v>
      </c>
      <c r="I68">
        <f>COUNTIFS(Formulas!B$3:B$2000,'Stats for predictor'!B68,Formulas!C$3:C$2000,'Stats for predictor'!C68,Formulas!AC$3:AC$2000,1)</f>
        <v>0</v>
      </c>
      <c r="J68">
        <f>COUNTIFS(Formulas!B$3:B$2000,'Stats for predictor'!B68,Formulas!C$3:C$2000,'Stats for predictor'!C68,Formulas!AC$3:AC$2000,0)</f>
        <v>1390</v>
      </c>
      <c r="K68">
        <f>Formulas!P69</f>
        <v>0</v>
      </c>
      <c r="L68">
        <f>Formulas!R69</f>
        <v>0</v>
      </c>
      <c r="M68">
        <f>Formulas!T117</f>
        <v>0</v>
      </c>
      <c r="N68" s="2" t="e">
        <f>Formulas!V69</f>
        <v>#DIV/0!</v>
      </c>
      <c r="O68">
        <f>Formulas!U69</f>
        <v>0</v>
      </c>
      <c r="P68" s="2" t="e">
        <f>Formulas!W69</f>
        <v>#DIV/0!</v>
      </c>
    </row>
    <row r="69" spans="1:16">
      <c r="A69">
        <f>Formulas!A70</f>
        <v>1305</v>
      </c>
      <c r="B69">
        <f>Formulas!B70</f>
        <v>15</v>
      </c>
      <c r="C69">
        <f>Formulas!C70</f>
        <v>2</v>
      </c>
      <c r="D69">
        <f>Formulas!AC70</f>
        <v>0</v>
      </c>
      <c r="E69">
        <f t="shared" si="1"/>
        <v>3</v>
      </c>
      <c r="F69" s="1">
        <f>COUNTIFS(Formulas!B$3:B$2000,'Stats for predictor'!B69,Formulas!C$3:C$2000,'Stats for predictor'!C69,Formulas!AC$3:AC$2000,4)</f>
        <v>0</v>
      </c>
      <c r="G69">
        <f>COUNTIFS(Formulas!B$3:B$2000,'Stats for predictor'!B69,Formulas!C$3:C$2000,'Stats for predictor'!C69,Formulas!AC$3:AC$2000,3)</f>
        <v>1</v>
      </c>
      <c r="H69">
        <f>COUNTIFS(Formulas!B$3:B$2000,'Stats for predictor'!B69,Formulas!C$3:C$2000,'Stats for predictor'!C69,Formulas!AC$3:AC$2000,2)</f>
        <v>2</v>
      </c>
      <c r="I69">
        <f>COUNTIFS(Formulas!B$3:B$2000,'Stats for predictor'!B69,Formulas!C$3:C$2000,'Stats for predictor'!C69,Formulas!AC$3:AC$2000,1)</f>
        <v>0</v>
      </c>
      <c r="J69">
        <f>COUNTIFS(Formulas!B$3:B$2000,'Stats for predictor'!B69,Formulas!C$3:C$2000,'Stats for predictor'!C69,Formulas!AC$3:AC$2000,0)</f>
        <v>3</v>
      </c>
      <c r="K69">
        <f>Formulas!P70</f>
        <v>0</v>
      </c>
      <c r="L69">
        <f>Formulas!R70</f>
        <v>4</v>
      </c>
      <c r="M69">
        <f>Formulas!T118</f>
        <v>0</v>
      </c>
      <c r="N69" s="2" t="e">
        <f>Formulas!V70</f>
        <v>#DIV/0!</v>
      </c>
      <c r="O69">
        <f>Formulas!U70</f>
        <v>4</v>
      </c>
      <c r="P69" s="2">
        <f>Formulas!W70</f>
        <v>1</v>
      </c>
    </row>
    <row r="70" spans="1:16">
      <c r="A70">
        <f>Formulas!A71</f>
        <v>1374</v>
      </c>
      <c r="B70">
        <f>Formulas!B71</f>
        <v>15</v>
      </c>
      <c r="C70">
        <f>Formulas!C71</f>
        <v>2</v>
      </c>
      <c r="D70">
        <f>Formulas!AC71</f>
        <v>0</v>
      </c>
      <c r="E70">
        <f t="shared" si="1"/>
        <v>3</v>
      </c>
      <c r="F70" s="1">
        <f>COUNTIFS(Formulas!B$3:B$2000,'Stats for predictor'!B70,Formulas!C$3:C$2000,'Stats for predictor'!C70,Formulas!AC$3:AC$2000,4)</f>
        <v>0</v>
      </c>
      <c r="G70">
        <f>COUNTIFS(Formulas!B$3:B$2000,'Stats for predictor'!B70,Formulas!C$3:C$2000,'Stats for predictor'!C70,Formulas!AC$3:AC$2000,3)</f>
        <v>1</v>
      </c>
      <c r="H70">
        <f>COUNTIFS(Formulas!B$3:B$2000,'Stats for predictor'!B70,Formulas!C$3:C$2000,'Stats for predictor'!C70,Formulas!AC$3:AC$2000,2)</f>
        <v>2</v>
      </c>
      <c r="I70">
        <f>COUNTIFS(Formulas!B$3:B$2000,'Stats for predictor'!B70,Formulas!C$3:C$2000,'Stats for predictor'!C70,Formulas!AC$3:AC$2000,1)</f>
        <v>0</v>
      </c>
      <c r="J70">
        <f>COUNTIFS(Formulas!B$3:B$2000,'Stats for predictor'!B70,Formulas!C$3:C$2000,'Stats for predictor'!C70,Formulas!AC$3:AC$2000,0)</f>
        <v>3</v>
      </c>
      <c r="K70">
        <f>Formulas!P71</f>
        <v>0</v>
      </c>
      <c r="L70">
        <f>Formulas!R71</f>
        <v>0</v>
      </c>
      <c r="M70">
        <f>Formulas!T119</f>
        <v>2</v>
      </c>
      <c r="N70" s="2" t="e">
        <f>Formulas!V71</f>
        <v>#DIV/0!</v>
      </c>
      <c r="O70">
        <f>Formulas!U71</f>
        <v>0</v>
      </c>
      <c r="P70" s="2" t="e">
        <f>Formulas!W71</f>
        <v>#DIV/0!</v>
      </c>
    </row>
    <row r="71" spans="1:16">
      <c r="A71">
        <f>Formulas!A72</f>
        <v>772</v>
      </c>
      <c r="B71">
        <f>Formulas!B72</f>
        <v>15</v>
      </c>
      <c r="C71">
        <f>Formulas!C72</f>
        <v>1</v>
      </c>
      <c r="D71">
        <f>Formulas!AC72</f>
        <v>0</v>
      </c>
      <c r="E71">
        <f t="shared" si="1"/>
        <v>2</v>
      </c>
      <c r="F71" s="1">
        <f>COUNTIFS(Formulas!B$3:B$2000,'Stats for predictor'!B71,Formulas!C$3:C$2000,'Stats for predictor'!C71,Formulas!AC$3:AC$2000,4)</f>
        <v>0</v>
      </c>
      <c r="G71">
        <f>COUNTIFS(Formulas!B$3:B$2000,'Stats for predictor'!B71,Formulas!C$3:C$2000,'Stats for predictor'!C71,Formulas!AC$3:AC$2000,3)</f>
        <v>0</v>
      </c>
      <c r="H71">
        <f>COUNTIFS(Formulas!B$3:B$2000,'Stats for predictor'!B71,Formulas!C$3:C$2000,'Stats for predictor'!C71,Formulas!AC$3:AC$2000,2)</f>
        <v>2</v>
      </c>
      <c r="I71">
        <f>COUNTIFS(Formulas!B$3:B$2000,'Stats for predictor'!B71,Formulas!C$3:C$2000,'Stats for predictor'!C71,Formulas!AC$3:AC$2000,1)</f>
        <v>0</v>
      </c>
      <c r="J71">
        <f>COUNTIFS(Formulas!B$3:B$2000,'Stats for predictor'!B71,Formulas!C$3:C$2000,'Stats for predictor'!C71,Formulas!AC$3:AC$2000,0)</f>
        <v>6</v>
      </c>
      <c r="K71">
        <f>Formulas!P72</f>
        <v>0</v>
      </c>
      <c r="L71">
        <f>Formulas!R72</f>
        <v>2</v>
      </c>
      <c r="M71">
        <f>Formulas!T120</f>
        <v>0</v>
      </c>
      <c r="N71" s="2" t="e">
        <f>Formulas!V72</f>
        <v>#DIV/0!</v>
      </c>
      <c r="O71">
        <f>Formulas!U72</f>
        <v>2</v>
      </c>
      <c r="P71" s="2">
        <f>Formulas!W72</f>
        <v>1</v>
      </c>
    </row>
    <row r="72" spans="1:16">
      <c r="A72">
        <f>Formulas!A73</f>
        <v>8731</v>
      </c>
      <c r="B72">
        <f>Formulas!B73</f>
        <v>15</v>
      </c>
      <c r="C72">
        <f>Formulas!C73</f>
        <v>1</v>
      </c>
      <c r="D72">
        <f>Formulas!AC73</f>
        <v>0</v>
      </c>
      <c r="E72">
        <f t="shared" si="1"/>
        <v>2</v>
      </c>
      <c r="F72" s="1">
        <f>COUNTIFS(Formulas!B$3:B$2000,'Stats for predictor'!B72,Formulas!C$3:C$2000,'Stats for predictor'!C72,Formulas!AC$3:AC$2000,4)</f>
        <v>0</v>
      </c>
      <c r="G72">
        <f>COUNTIFS(Formulas!B$3:B$2000,'Stats for predictor'!B72,Formulas!C$3:C$2000,'Stats for predictor'!C72,Formulas!AC$3:AC$2000,3)</f>
        <v>0</v>
      </c>
      <c r="H72">
        <f>COUNTIFS(Formulas!B$3:B$2000,'Stats for predictor'!B72,Formulas!C$3:C$2000,'Stats for predictor'!C72,Formulas!AC$3:AC$2000,2)</f>
        <v>2</v>
      </c>
      <c r="I72">
        <f>COUNTIFS(Formulas!B$3:B$2000,'Stats for predictor'!B72,Formulas!C$3:C$2000,'Stats for predictor'!C72,Formulas!AC$3:AC$2000,1)</f>
        <v>0</v>
      </c>
      <c r="J72">
        <f>COUNTIFS(Formulas!B$3:B$2000,'Stats for predictor'!B72,Formulas!C$3:C$2000,'Stats for predictor'!C72,Formulas!AC$3:AC$2000,0)</f>
        <v>6</v>
      </c>
      <c r="K72">
        <f>Formulas!P73</f>
        <v>6</v>
      </c>
      <c r="L72">
        <f>Formulas!R73</f>
        <v>0</v>
      </c>
      <c r="M72">
        <f>Formulas!T121</f>
        <v>2</v>
      </c>
      <c r="N72" s="2">
        <f>Formulas!V73</f>
        <v>1</v>
      </c>
      <c r="O72">
        <f>Formulas!U73</f>
        <v>0</v>
      </c>
      <c r="P72" s="2" t="e">
        <f>Formulas!W73</f>
        <v>#DIV/0!</v>
      </c>
    </row>
    <row r="73" spans="1:16">
      <c r="A73">
        <f>Formulas!A74</f>
        <v>8731</v>
      </c>
      <c r="B73">
        <f>Formulas!B74</f>
        <v>15</v>
      </c>
      <c r="C73">
        <f>Formulas!C74</f>
        <v>1</v>
      </c>
      <c r="D73">
        <f>Formulas!AC74</f>
        <v>0</v>
      </c>
      <c r="E73">
        <f t="shared" si="1"/>
        <v>2</v>
      </c>
      <c r="F73" s="1">
        <f>COUNTIFS(Formulas!B$3:B$2000,'Stats for predictor'!B73,Formulas!C$3:C$2000,'Stats for predictor'!C73,Formulas!AC$3:AC$2000,4)</f>
        <v>0</v>
      </c>
      <c r="G73">
        <f>COUNTIFS(Formulas!B$3:B$2000,'Stats for predictor'!B73,Formulas!C$3:C$2000,'Stats for predictor'!C73,Formulas!AC$3:AC$2000,3)</f>
        <v>0</v>
      </c>
      <c r="H73">
        <f>COUNTIFS(Formulas!B$3:B$2000,'Stats for predictor'!B73,Formulas!C$3:C$2000,'Stats for predictor'!C73,Formulas!AC$3:AC$2000,2)</f>
        <v>2</v>
      </c>
      <c r="I73">
        <f>COUNTIFS(Formulas!B$3:B$2000,'Stats for predictor'!B73,Formulas!C$3:C$2000,'Stats for predictor'!C73,Formulas!AC$3:AC$2000,1)</f>
        <v>0</v>
      </c>
      <c r="J73">
        <f>COUNTIFS(Formulas!B$3:B$2000,'Stats for predictor'!B73,Formulas!C$3:C$2000,'Stats for predictor'!C73,Formulas!AC$3:AC$2000,0)</f>
        <v>6</v>
      </c>
      <c r="K73">
        <f>Formulas!P74</f>
        <v>6</v>
      </c>
      <c r="L73">
        <f>Formulas!R74</f>
        <v>0</v>
      </c>
      <c r="M73">
        <f>Formulas!T122</f>
        <v>0</v>
      </c>
      <c r="N73" s="2">
        <f>Formulas!V74</f>
        <v>1</v>
      </c>
      <c r="O73">
        <f>Formulas!U74</f>
        <v>0</v>
      </c>
      <c r="P73" s="2" t="e">
        <f>Formulas!W74</f>
        <v>#DIV/0!</v>
      </c>
    </row>
    <row r="74" spans="1:16">
      <c r="A74">
        <f>Formulas!A75</f>
        <v>2013</v>
      </c>
      <c r="B74">
        <f>Formulas!B75</f>
        <v>15</v>
      </c>
      <c r="C74">
        <f>Formulas!C75</f>
        <v>2</v>
      </c>
      <c r="D74">
        <f>Formulas!AC75</f>
        <v>2</v>
      </c>
      <c r="E74">
        <f t="shared" si="1"/>
        <v>3</v>
      </c>
      <c r="F74" s="1">
        <f>COUNTIFS(Formulas!B$3:B$2000,'Stats for predictor'!B74,Formulas!C$3:C$2000,'Stats for predictor'!C74,Formulas!AC$3:AC$2000,4)</f>
        <v>0</v>
      </c>
      <c r="G74">
        <f>COUNTIFS(Formulas!B$3:B$2000,'Stats for predictor'!B74,Formulas!C$3:C$2000,'Stats for predictor'!C74,Formulas!AC$3:AC$2000,3)</f>
        <v>1</v>
      </c>
      <c r="H74">
        <f>COUNTIFS(Formulas!B$3:B$2000,'Stats for predictor'!B74,Formulas!C$3:C$2000,'Stats for predictor'!C74,Formulas!AC$3:AC$2000,2)</f>
        <v>2</v>
      </c>
      <c r="I74">
        <f>COUNTIFS(Formulas!B$3:B$2000,'Stats for predictor'!B74,Formulas!C$3:C$2000,'Stats for predictor'!C74,Formulas!AC$3:AC$2000,1)</f>
        <v>0</v>
      </c>
      <c r="J74">
        <f>COUNTIFS(Formulas!B$3:B$2000,'Stats for predictor'!B74,Formulas!C$3:C$2000,'Stats for predictor'!C74,Formulas!AC$3:AC$2000,0)</f>
        <v>3</v>
      </c>
      <c r="K74">
        <f>Formulas!P75</f>
        <v>2</v>
      </c>
      <c r="L74">
        <f>Formulas!R75</f>
        <v>0</v>
      </c>
      <c r="M74">
        <f>Formulas!T123</f>
        <v>0</v>
      </c>
      <c r="N74" s="2">
        <f>Formulas!V75</f>
        <v>0.666666666666667</v>
      </c>
      <c r="O74">
        <f>Formulas!U75</f>
        <v>0</v>
      </c>
      <c r="P74" s="2" t="e">
        <f>Formulas!W75</f>
        <v>#DIV/0!</v>
      </c>
    </row>
    <row r="75" spans="1:16">
      <c r="A75">
        <f>Formulas!A76</f>
        <v>7757</v>
      </c>
      <c r="B75">
        <f>Formulas!B76</f>
        <v>15</v>
      </c>
      <c r="C75">
        <f>Formulas!C76</f>
        <v>1</v>
      </c>
      <c r="D75">
        <f>Formulas!AC76</f>
        <v>2</v>
      </c>
      <c r="E75">
        <f t="shared" si="1"/>
        <v>2</v>
      </c>
      <c r="F75" s="1">
        <f>COUNTIFS(Formulas!B$3:B$2000,'Stats for predictor'!B75,Formulas!C$3:C$2000,'Stats for predictor'!C75,Formulas!AC$3:AC$2000,4)</f>
        <v>0</v>
      </c>
      <c r="G75">
        <f>COUNTIFS(Formulas!B$3:B$2000,'Stats for predictor'!B75,Formulas!C$3:C$2000,'Stats for predictor'!C75,Formulas!AC$3:AC$2000,3)</f>
        <v>0</v>
      </c>
      <c r="H75">
        <f>COUNTIFS(Formulas!B$3:B$2000,'Stats for predictor'!B75,Formulas!C$3:C$2000,'Stats for predictor'!C75,Formulas!AC$3:AC$2000,2)</f>
        <v>2</v>
      </c>
      <c r="I75">
        <f>COUNTIFS(Formulas!B$3:B$2000,'Stats for predictor'!B75,Formulas!C$3:C$2000,'Stats for predictor'!C75,Formulas!AC$3:AC$2000,1)</f>
        <v>0</v>
      </c>
      <c r="J75">
        <f>COUNTIFS(Formulas!B$3:B$2000,'Stats for predictor'!B75,Formulas!C$3:C$2000,'Stats for predictor'!C75,Formulas!AC$3:AC$2000,0)</f>
        <v>6</v>
      </c>
      <c r="K75">
        <f>Formulas!P76</f>
        <v>0</v>
      </c>
      <c r="L75">
        <f>Formulas!R76</f>
        <v>0</v>
      </c>
      <c r="M75">
        <f>Formulas!T124</f>
        <v>0</v>
      </c>
      <c r="N75" s="2" t="e">
        <f>Formulas!V76</f>
        <v>#DIV/0!</v>
      </c>
      <c r="O75">
        <f>Formulas!U76</f>
        <v>0</v>
      </c>
      <c r="P75" s="2" t="e">
        <f>Formulas!W76</f>
        <v>#DIV/0!</v>
      </c>
    </row>
    <row r="76" spans="1:16">
      <c r="A76">
        <f>Formulas!A77</f>
        <v>2706</v>
      </c>
      <c r="B76">
        <f>Formulas!B77</f>
        <v>16</v>
      </c>
      <c r="C76">
        <f>Formulas!C77</f>
        <v>1</v>
      </c>
      <c r="D76">
        <f>Formulas!AC77</f>
        <v>2</v>
      </c>
      <c r="E76">
        <f t="shared" si="1"/>
        <v>2</v>
      </c>
      <c r="F76" s="1">
        <f>COUNTIFS(Formulas!B$3:B$2000,'Stats for predictor'!B76,Formulas!C$3:C$2000,'Stats for predictor'!C76,Formulas!AC$3:AC$2000,4)</f>
        <v>0</v>
      </c>
      <c r="G76">
        <f>COUNTIFS(Formulas!B$3:B$2000,'Stats for predictor'!B76,Formulas!C$3:C$2000,'Stats for predictor'!C76,Formulas!AC$3:AC$2000,3)</f>
        <v>0</v>
      </c>
      <c r="H76">
        <f>COUNTIFS(Formulas!B$3:B$2000,'Stats for predictor'!B76,Formulas!C$3:C$2000,'Stats for predictor'!C76,Formulas!AC$3:AC$2000,2)</f>
        <v>4</v>
      </c>
      <c r="I76">
        <f>COUNTIFS(Formulas!B$3:B$2000,'Stats for predictor'!B76,Formulas!C$3:C$2000,'Stats for predictor'!C76,Formulas!AC$3:AC$2000,1)</f>
        <v>2</v>
      </c>
      <c r="J76">
        <f>COUNTIFS(Formulas!B$3:B$2000,'Stats for predictor'!B76,Formulas!C$3:C$2000,'Stats for predictor'!C76,Formulas!AC$3:AC$2000,0)</f>
        <v>0</v>
      </c>
      <c r="K76">
        <f>Formulas!P77</f>
        <v>0</v>
      </c>
      <c r="L76">
        <f>Formulas!R77</f>
        <v>3</v>
      </c>
      <c r="M76">
        <f>Formulas!T125</f>
        <v>6</v>
      </c>
      <c r="N76" s="2" t="e">
        <f>Formulas!V77</f>
        <v>#DIV/0!</v>
      </c>
      <c r="O76">
        <f>Formulas!U77</f>
        <v>5</v>
      </c>
      <c r="P76" s="2">
        <f>Formulas!W77</f>
        <v>0.6</v>
      </c>
    </row>
    <row r="77" spans="1:16">
      <c r="A77">
        <f>Formulas!A78</f>
        <v>4015</v>
      </c>
      <c r="B77">
        <f>Formulas!B78</f>
        <v>16</v>
      </c>
      <c r="C77">
        <f>Formulas!C78</f>
        <v>1</v>
      </c>
      <c r="D77">
        <f>Formulas!AC78</f>
        <v>1</v>
      </c>
      <c r="E77">
        <f t="shared" si="1"/>
        <v>2</v>
      </c>
      <c r="F77" s="1">
        <f>COUNTIFS(Formulas!B$3:B$2000,'Stats for predictor'!B77,Formulas!C$3:C$2000,'Stats for predictor'!C77,Formulas!AC$3:AC$2000,4)</f>
        <v>0</v>
      </c>
      <c r="G77">
        <f>COUNTIFS(Formulas!B$3:B$2000,'Stats for predictor'!B77,Formulas!C$3:C$2000,'Stats for predictor'!C77,Formulas!AC$3:AC$2000,3)</f>
        <v>0</v>
      </c>
      <c r="H77">
        <f>COUNTIFS(Formulas!B$3:B$2000,'Stats for predictor'!B77,Formulas!C$3:C$2000,'Stats for predictor'!C77,Formulas!AC$3:AC$2000,2)</f>
        <v>4</v>
      </c>
      <c r="I77">
        <f>COUNTIFS(Formulas!B$3:B$2000,'Stats for predictor'!B77,Formulas!C$3:C$2000,'Stats for predictor'!C77,Formulas!AC$3:AC$2000,1)</f>
        <v>2</v>
      </c>
      <c r="J77">
        <f>COUNTIFS(Formulas!B$3:B$2000,'Stats for predictor'!B77,Formulas!C$3:C$2000,'Stats for predictor'!C77,Formulas!AC$3:AC$2000,0)</f>
        <v>0</v>
      </c>
      <c r="K77">
        <f>Formulas!P78</f>
        <v>0</v>
      </c>
      <c r="L77">
        <f>Formulas!R78</f>
        <v>3</v>
      </c>
      <c r="M77">
        <f>Formulas!T126</f>
        <v>0</v>
      </c>
      <c r="N77" s="2" t="e">
        <f>Formulas!V78</f>
        <v>#DIV/0!</v>
      </c>
      <c r="O77">
        <f>Formulas!U78</f>
        <v>4</v>
      </c>
      <c r="P77" s="2">
        <f>Formulas!W78</f>
        <v>0.75</v>
      </c>
    </row>
    <row r="78" spans="1:16">
      <c r="A78">
        <f>Formulas!A79</f>
        <v>4343</v>
      </c>
      <c r="B78">
        <f>Formulas!B79</f>
        <v>16</v>
      </c>
      <c r="C78">
        <f>Formulas!C79</f>
        <v>1</v>
      </c>
      <c r="D78">
        <f>Formulas!AC79</f>
        <v>2</v>
      </c>
      <c r="E78">
        <f t="shared" si="1"/>
        <v>2</v>
      </c>
      <c r="F78" s="1">
        <f>COUNTIFS(Formulas!B$3:B$2000,'Stats for predictor'!B78,Formulas!C$3:C$2000,'Stats for predictor'!C78,Formulas!AC$3:AC$2000,4)</f>
        <v>0</v>
      </c>
      <c r="G78">
        <f>COUNTIFS(Formulas!B$3:B$2000,'Stats for predictor'!B78,Formulas!C$3:C$2000,'Stats for predictor'!C78,Formulas!AC$3:AC$2000,3)</f>
        <v>0</v>
      </c>
      <c r="H78">
        <f>COUNTIFS(Formulas!B$3:B$2000,'Stats for predictor'!B78,Formulas!C$3:C$2000,'Stats for predictor'!C78,Formulas!AC$3:AC$2000,2)</f>
        <v>4</v>
      </c>
      <c r="I78">
        <f>COUNTIFS(Formulas!B$3:B$2000,'Stats for predictor'!B78,Formulas!C$3:C$2000,'Stats for predictor'!C78,Formulas!AC$3:AC$2000,1)</f>
        <v>2</v>
      </c>
      <c r="J78">
        <f>COUNTIFS(Formulas!B$3:B$2000,'Stats for predictor'!B78,Formulas!C$3:C$2000,'Stats for predictor'!C78,Formulas!AC$3:AC$2000,0)</f>
        <v>0</v>
      </c>
      <c r="K78">
        <f>Formulas!P79</f>
        <v>0</v>
      </c>
      <c r="L78">
        <f>Formulas!R79</f>
        <v>9</v>
      </c>
      <c r="M78">
        <f>Formulas!T127</f>
        <v>0</v>
      </c>
      <c r="N78" s="2" t="e">
        <f>Formulas!V79</f>
        <v>#DIV/0!</v>
      </c>
      <c r="O78">
        <f>Formulas!U79</f>
        <v>10</v>
      </c>
      <c r="P78" s="2">
        <f>Formulas!W79</f>
        <v>0.9</v>
      </c>
    </row>
    <row r="79" spans="1:16">
      <c r="A79">
        <f>Formulas!A80</f>
        <v>4951</v>
      </c>
      <c r="B79">
        <f>Formulas!B80</f>
        <v>16</v>
      </c>
      <c r="C79">
        <f>Formulas!C80</f>
        <v>2</v>
      </c>
      <c r="D79">
        <f>Formulas!AC80</f>
        <v>2</v>
      </c>
      <c r="E79">
        <f t="shared" si="1"/>
        <v>4</v>
      </c>
      <c r="F79" s="1">
        <f>COUNTIFS(Formulas!B$3:B$2000,'Stats for predictor'!B79,Formulas!C$3:C$2000,'Stats for predictor'!C79,Formulas!AC$3:AC$2000,4)</f>
        <v>2</v>
      </c>
      <c r="G79">
        <f>COUNTIFS(Formulas!B$3:B$2000,'Stats for predictor'!B79,Formulas!C$3:C$2000,'Stats for predictor'!C79,Formulas!AC$3:AC$2000,3)</f>
        <v>0</v>
      </c>
      <c r="H79">
        <f>COUNTIFS(Formulas!B$3:B$2000,'Stats for predictor'!B79,Formulas!C$3:C$2000,'Stats for predictor'!C79,Formulas!AC$3:AC$2000,2)</f>
        <v>2</v>
      </c>
      <c r="I79">
        <f>COUNTIFS(Formulas!B$3:B$2000,'Stats for predictor'!B79,Formulas!C$3:C$2000,'Stats for predictor'!C79,Formulas!AC$3:AC$2000,1)</f>
        <v>2</v>
      </c>
      <c r="J79">
        <f>COUNTIFS(Formulas!B$3:B$2000,'Stats for predictor'!B79,Formulas!C$3:C$2000,'Stats for predictor'!C79,Formulas!AC$3:AC$2000,0)</f>
        <v>0</v>
      </c>
      <c r="K79">
        <f>Formulas!P80</f>
        <v>0</v>
      </c>
      <c r="L79">
        <f>Formulas!R80</f>
        <v>1</v>
      </c>
      <c r="M79">
        <f>Formulas!T128</f>
        <v>5</v>
      </c>
      <c r="N79" s="2" t="e">
        <f>Formulas!V80</f>
        <v>#DIV/0!</v>
      </c>
      <c r="O79">
        <f>Formulas!U80</f>
        <v>4</v>
      </c>
      <c r="P79" s="2">
        <f>Formulas!W80</f>
        <v>0.25</v>
      </c>
    </row>
    <row r="80" spans="1:16">
      <c r="A80">
        <f>Formulas!A81</f>
        <v>610</v>
      </c>
      <c r="B80">
        <f>Formulas!B81</f>
        <v>16</v>
      </c>
      <c r="C80">
        <f>Formulas!C81</f>
        <v>2</v>
      </c>
      <c r="D80">
        <f>Formulas!AC81</f>
        <v>1</v>
      </c>
      <c r="E80">
        <f t="shared" si="1"/>
        <v>4</v>
      </c>
      <c r="F80" s="1">
        <f>COUNTIFS(Formulas!B$3:B$2000,'Stats for predictor'!B80,Formulas!C$3:C$2000,'Stats for predictor'!C80,Formulas!AC$3:AC$2000,4)</f>
        <v>2</v>
      </c>
      <c r="G80">
        <f>COUNTIFS(Formulas!B$3:B$2000,'Stats for predictor'!B80,Formulas!C$3:C$2000,'Stats for predictor'!C80,Formulas!AC$3:AC$2000,3)</f>
        <v>0</v>
      </c>
      <c r="H80">
        <f>COUNTIFS(Formulas!B$3:B$2000,'Stats for predictor'!B80,Formulas!C$3:C$2000,'Stats for predictor'!C80,Formulas!AC$3:AC$2000,2)</f>
        <v>2</v>
      </c>
      <c r="I80">
        <f>COUNTIFS(Formulas!B$3:B$2000,'Stats for predictor'!B80,Formulas!C$3:C$2000,'Stats for predictor'!C80,Formulas!AC$3:AC$2000,1)</f>
        <v>2</v>
      </c>
      <c r="J80">
        <f>COUNTIFS(Formulas!B$3:B$2000,'Stats for predictor'!B80,Formulas!C$3:C$2000,'Stats for predictor'!C80,Formulas!AC$3:AC$2000,0)</f>
        <v>0</v>
      </c>
      <c r="K80">
        <f>Formulas!P81</f>
        <v>1</v>
      </c>
      <c r="L80">
        <f>Formulas!R81</f>
        <v>4</v>
      </c>
      <c r="M80">
        <f>Formulas!T129</f>
        <v>0</v>
      </c>
      <c r="N80" s="2">
        <f>Formulas!V81</f>
        <v>1</v>
      </c>
      <c r="O80">
        <f>Formulas!U81</f>
        <v>6</v>
      </c>
      <c r="P80" s="2">
        <f>Formulas!W81</f>
        <v>0.666666666666667</v>
      </c>
    </row>
    <row r="81" spans="1:16">
      <c r="A81">
        <f>Formulas!A82</f>
        <v>3161</v>
      </c>
      <c r="B81">
        <f>Formulas!B82</f>
        <v>16</v>
      </c>
      <c r="C81">
        <f>Formulas!C82</f>
        <v>2</v>
      </c>
      <c r="D81">
        <f>Formulas!AC82</f>
        <v>4</v>
      </c>
      <c r="E81">
        <f t="shared" si="1"/>
        <v>4</v>
      </c>
      <c r="F81" s="1">
        <f>COUNTIFS(Formulas!B$3:B$2000,'Stats for predictor'!B81,Formulas!C$3:C$2000,'Stats for predictor'!C81,Formulas!AC$3:AC$2000,4)</f>
        <v>2</v>
      </c>
      <c r="G81">
        <f>COUNTIFS(Formulas!B$3:B$2000,'Stats for predictor'!B81,Formulas!C$3:C$2000,'Stats for predictor'!C81,Formulas!AC$3:AC$2000,3)</f>
        <v>0</v>
      </c>
      <c r="H81">
        <f>COUNTIFS(Formulas!B$3:B$2000,'Stats for predictor'!B81,Formulas!C$3:C$2000,'Stats for predictor'!C81,Formulas!AC$3:AC$2000,2)</f>
        <v>2</v>
      </c>
      <c r="I81">
        <f>COUNTIFS(Formulas!B$3:B$2000,'Stats for predictor'!B81,Formulas!C$3:C$2000,'Stats for predictor'!C81,Formulas!AC$3:AC$2000,1)</f>
        <v>2</v>
      </c>
      <c r="J81">
        <f>COUNTIFS(Formulas!B$3:B$2000,'Stats for predictor'!B81,Formulas!C$3:C$2000,'Stats for predictor'!C81,Formulas!AC$3:AC$2000,0)</f>
        <v>0</v>
      </c>
      <c r="K81">
        <f>Formulas!P82</f>
        <v>0</v>
      </c>
      <c r="L81">
        <f>Formulas!R82</f>
        <v>2</v>
      </c>
      <c r="M81">
        <f>Formulas!T130</f>
        <v>0</v>
      </c>
      <c r="N81" s="2" t="e">
        <f>Formulas!V82</f>
        <v>#DIV/0!</v>
      </c>
      <c r="O81">
        <f>Formulas!U82</f>
        <v>4</v>
      </c>
      <c r="P81" s="2">
        <f>Formulas!W82</f>
        <v>0.5</v>
      </c>
    </row>
    <row r="82" spans="1:16">
      <c r="A82">
        <f>Formulas!A83</f>
        <v>2609</v>
      </c>
      <c r="B82">
        <f>Formulas!B83</f>
        <v>17</v>
      </c>
      <c r="C82">
        <f>Formulas!C83</f>
        <v>2</v>
      </c>
      <c r="D82">
        <f>Formulas!AC83</f>
        <v>4</v>
      </c>
      <c r="E82">
        <f t="shared" si="1"/>
        <v>4</v>
      </c>
      <c r="F82" s="1">
        <f>COUNTIFS(Formulas!B$3:B$2000,'Stats for predictor'!B82,Formulas!C$3:C$2000,'Stats for predictor'!C82,Formulas!AC$3:AC$2000,4)</f>
        <v>4</v>
      </c>
      <c r="G82">
        <f>COUNTIFS(Formulas!B$3:B$2000,'Stats for predictor'!B82,Formulas!C$3:C$2000,'Stats for predictor'!C82,Formulas!AC$3:AC$2000,3)</f>
        <v>0</v>
      </c>
      <c r="H82">
        <f>COUNTIFS(Formulas!B$3:B$2000,'Stats for predictor'!B82,Formulas!C$3:C$2000,'Stats for predictor'!C82,Formulas!AC$3:AC$2000,2)</f>
        <v>2</v>
      </c>
      <c r="I82">
        <f>COUNTIFS(Formulas!B$3:B$2000,'Stats for predictor'!B82,Formulas!C$3:C$2000,'Stats for predictor'!C82,Formulas!AC$3:AC$2000,1)</f>
        <v>0</v>
      </c>
      <c r="J82">
        <f>COUNTIFS(Formulas!B$3:B$2000,'Stats for predictor'!B82,Formulas!C$3:C$2000,'Stats for predictor'!C82,Formulas!AC$3:AC$2000,0)</f>
        <v>0</v>
      </c>
      <c r="K82">
        <f>Formulas!P83</f>
        <v>0</v>
      </c>
      <c r="L82">
        <f>Formulas!R83</f>
        <v>7</v>
      </c>
      <c r="M82">
        <f>Formulas!T131</f>
        <v>1</v>
      </c>
      <c r="N82" s="2" t="e">
        <f>Formulas!V83</f>
        <v>#DIV/0!</v>
      </c>
      <c r="O82">
        <f>Formulas!U83</f>
        <v>7</v>
      </c>
      <c r="P82" s="2">
        <f>Formulas!W83</f>
        <v>1</v>
      </c>
    </row>
    <row r="83" spans="1:16">
      <c r="A83">
        <f>Formulas!A84</f>
        <v>6865</v>
      </c>
      <c r="B83">
        <f>Formulas!B84</f>
        <v>17</v>
      </c>
      <c r="C83">
        <f>Formulas!C84</f>
        <v>2</v>
      </c>
      <c r="D83">
        <f>Formulas!AC84</f>
        <v>2</v>
      </c>
      <c r="E83">
        <f t="shared" si="1"/>
        <v>4</v>
      </c>
      <c r="F83" s="1">
        <f>COUNTIFS(Formulas!B$3:B$2000,'Stats for predictor'!B83,Formulas!C$3:C$2000,'Stats for predictor'!C83,Formulas!AC$3:AC$2000,4)</f>
        <v>4</v>
      </c>
      <c r="G83">
        <f>COUNTIFS(Formulas!B$3:B$2000,'Stats for predictor'!B83,Formulas!C$3:C$2000,'Stats for predictor'!C83,Formulas!AC$3:AC$2000,3)</f>
        <v>0</v>
      </c>
      <c r="H83">
        <f>COUNTIFS(Formulas!B$3:B$2000,'Stats for predictor'!B83,Formulas!C$3:C$2000,'Stats for predictor'!C83,Formulas!AC$3:AC$2000,2)</f>
        <v>2</v>
      </c>
      <c r="I83">
        <f>COUNTIFS(Formulas!B$3:B$2000,'Stats for predictor'!B83,Formulas!C$3:C$2000,'Stats for predictor'!C83,Formulas!AC$3:AC$2000,1)</f>
        <v>0</v>
      </c>
      <c r="J83">
        <f>COUNTIFS(Formulas!B$3:B$2000,'Stats for predictor'!B83,Formulas!C$3:C$2000,'Stats for predictor'!C83,Formulas!AC$3:AC$2000,0)</f>
        <v>0</v>
      </c>
      <c r="K83">
        <f>Formulas!P84</f>
        <v>0</v>
      </c>
      <c r="L83">
        <f>Formulas!R84</f>
        <v>0</v>
      </c>
      <c r="M83">
        <f>Formulas!T132</f>
        <v>0</v>
      </c>
      <c r="N83" s="2" t="e">
        <f>Formulas!V84</f>
        <v>#DIV/0!</v>
      </c>
      <c r="O83">
        <f>Formulas!U84</f>
        <v>0</v>
      </c>
      <c r="P83" s="2" t="e">
        <f>Formulas!W84</f>
        <v>#DIV/0!</v>
      </c>
    </row>
    <row r="84" spans="1:16">
      <c r="A84">
        <f>Formulas!A85</f>
        <v>7480</v>
      </c>
      <c r="B84">
        <f>Formulas!B85</f>
        <v>17</v>
      </c>
      <c r="C84">
        <f>Formulas!C85</f>
        <v>1</v>
      </c>
      <c r="D84">
        <f>Formulas!AC85</f>
        <v>2</v>
      </c>
      <c r="E84">
        <f t="shared" si="1"/>
        <v>2</v>
      </c>
      <c r="F84" s="1">
        <f>COUNTIFS(Formulas!B$3:B$2000,'Stats for predictor'!B84,Formulas!C$3:C$2000,'Stats for predictor'!C84,Formulas!AC$3:AC$2000,4)</f>
        <v>0</v>
      </c>
      <c r="G84">
        <f>COUNTIFS(Formulas!B$3:B$2000,'Stats for predictor'!B84,Formulas!C$3:C$2000,'Stats for predictor'!C84,Formulas!AC$3:AC$2000,3)</f>
        <v>0</v>
      </c>
      <c r="H84">
        <f>COUNTIFS(Formulas!B$3:B$2000,'Stats for predictor'!B84,Formulas!C$3:C$2000,'Stats for predictor'!C84,Formulas!AC$3:AC$2000,2)</f>
        <v>2</v>
      </c>
      <c r="I84">
        <f>COUNTIFS(Formulas!B$3:B$2000,'Stats for predictor'!B84,Formulas!C$3:C$2000,'Stats for predictor'!C84,Formulas!AC$3:AC$2000,1)</f>
        <v>0</v>
      </c>
      <c r="J84">
        <f>COUNTIFS(Formulas!B$3:B$2000,'Stats for predictor'!B84,Formulas!C$3:C$2000,'Stats for predictor'!C84,Formulas!AC$3:AC$2000,0)</f>
        <v>0</v>
      </c>
      <c r="K84">
        <f>Formulas!P85</f>
        <v>0</v>
      </c>
      <c r="L84">
        <f>Formulas!R85</f>
        <v>5</v>
      </c>
      <c r="M84">
        <f>Formulas!T133</f>
        <v>0</v>
      </c>
      <c r="N84" s="2" t="e">
        <f>Formulas!V85</f>
        <v>#DIV/0!</v>
      </c>
      <c r="O84">
        <f>Formulas!U85</f>
        <v>5</v>
      </c>
      <c r="P84" s="2">
        <f>Formulas!W85</f>
        <v>1</v>
      </c>
    </row>
    <row r="85" spans="1:16">
      <c r="A85">
        <f>Formulas!A86</f>
        <v>2200</v>
      </c>
      <c r="B85">
        <f>Formulas!B86</f>
        <v>17</v>
      </c>
      <c r="C85">
        <f>Formulas!C86</f>
        <v>2</v>
      </c>
      <c r="D85">
        <f>Formulas!AC86</f>
        <v>4</v>
      </c>
      <c r="E85">
        <f t="shared" si="1"/>
        <v>4</v>
      </c>
      <c r="F85" s="1">
        <f>COUNTIFS(Formulas!B$3:B$2000,'Stats for predictor'!B85,Formulas!C$3:C$2000,'Stats for predictor'!C85,Formulas!AC$3:AC$2000,4)</f>
        <v>4</v>
      </c>
      <c r="G85">
        <f>COUNTIFS(Formulas!B$3:B$2000,'Stats for predictor'!B85,Formulas!C$3:C$2000,'Stats for predictor'!C85,Formulas!AC$3:AC$2000,3)</f>
        <v>0</v>
      </c>
      <c r="H85">
        <f>COUNTIFS(Formulas!B$3:B$2000,'Stats for predictor'!B85,Formulas!C$3:C$2000,'Stats for predictor'!C85,Formulas!AC$3:AC$2000,2)</f>
        <v>2</v>
      </c>
      <c r="I85">
        <f>COUNTIFS(Formulas!B$3:B$2000,'Stats for predictor'!B85,Formulas!C$3:C$2000,'Stats for predictor'!C85,Formulas!AC$3:AC$2000,1)</f>
        <v>0</v>
      </c>
      <c r="J85">
        <f>COUNTIFS(Formulas!B$3:B$2000,'Stats for predictor'!B85,Formulas!C$3:C$2000,'Stats for predictor'!C85,Formulas!AC$3:AC$2000,0)</f>
        <v>0</v>
      </c>
      <c r="K85">
        <f>Formulas!P86</f>
        <v>0</v>
      </c>
      <c r="L85">
        <f>Formulas!R86</f>
        <v>10</v>
      </c>
      <c r="M85">
        <f>Formulas!T134</f>
        <v>0</v>
      </c>
      <c r="N85" s="2" t="e">
        <f>Formulas!V86</f>
        <v>#DIV/0!</v>
      </c>
      <c r="O85">
        <f>Formulas!U86</f>
        <v>11</v>
      </c>
      <c r="P85" s="2">
        <f>Formulas!W86</f>
        <v>0.909090909090909</v>
      </c>
    </row>
    <row r="86" spans="1:16">
      <c r="A86">
        <f>Formulas!A87</f>
        <v>4152</v>
      </c>
      <c r="B86">
        <f>Formulas!B87</f>
        <v>11</v>
      </c>
      <c r="C86">
        <f>Formulas!C87</f>
        <v>2</v>
      </c>
      <c r="D86">
        <f>Formulas!AC87</f>
        <v>4</v>
      </c>
      <c r="E86">
        <f t="shared" si="1"/>
        <v>4</v>
      </c>
      <c r="F86" s="1">
        <f>COUNTIFS(Formulas!B$3:B$2000,'Stats for predictor'!B86,Formulas!C$3:C$2000,'Stats for predictor'!C86,Formulas!AC$3:AC$2000,4)</f>
        <v>2</v>
      </c>
      <c r="G86">
        <f>COUNTIFS(Formulas!B$3:B$2000,'Stats for predictor'!B86,Formulas!C$3:C$2000,'Stats for predictor'!C86,Formulas!AC$3:AC$2000,3)</f>
        <v>0</v>
      </c>
      <c r="H86">
        <f>COUNTIFS(Formulas!B$3:B$2000,'Stats for predictor'!B86,Formulas!C$3:C$2000,'Stats for predictor'!C86,Formulas!AC$3:AC$2000,2)</f>
        <v>2</v>
      </c>
      <c r="I86">
        <f>COUNTIFS(Formulas!B$3:B$2000,'Stats for predictor'!B86,Formulas!C$3:C$2000,'Stats for predictor'!C86,Formulas!AC$3:AC$2000,1)</f>
        <v>0</v>
      </c>
      <c r="J86">
        <f>COUNTIFS(Formulas!B$3:B$2000,'Stats for predictor'!B86,Formulas!C$3:C$2000,'Stats for predictor'!C86,Formulas!AC$3:AC$2000,0)</f>
        <v>2</v>
      </c>
      <c r="K86">
        <f>Formulas!P87</f>
        <v>1</v>
      </c>
      <c r="L86">
        <f>Formulas!R87</f>
        <v>5</v>
      </c>
      <c r="M86">
        <f>Formulas!T135</f>
        <v>0</v>
      </c>
      <c r="N86" s="2">
        <f>Formulas!V87</f>
        <v>1</v>
      </c>
      <c r="O86">
        <f>Formulas!U87</f>
        <v>7</v>
      </c>
      <c r="P86" s="2">
        <f>Formulas!W87</f>
        <v>0.714285714285714</v>
      </c>
    </row>
    <row r="87" spans="1:16">
      <c r="A87">
        <f>Formulas!A88</f>
        <v>8884</v>
      </c>
      <c r="B87">
        <f>Formulas!B88</f>
        <v>11</v>
      </c>
      <c r="C87">
        <f>Formulas!C88</f>
        <v>1</v>
      </c>
      <c r="D87">
        <f>Formulas!AC88</f>
        <v>0</v>
      </c>
      <c r="E87">
        <f t="shared" si="1"/>
        <v>4</v>
      </c>
      <c r="F87" s="1">
        <f>COUNTIFS(Formulas!B$3:B$2000,'Stats for predictor'!B87,Formulas!C$3:C$2000,'Stats for predictor'!C87,Formulas!AC$3:AC$2000,4)</f>
        <v>4</v>
      </c>
      <c r="G87">
        <f>COUNTIFS(Formulas!B$3:B$2000,'Stats for predictor'!B87,Formulas!C$3:C$2000,'Stats for predictor'!C87,Formulas!AC$3:AC$2000,3)</f>
        <v>0</v>
      </c>
      <c r="H87">
        <f>COUNTIFS(Formulas!B$3:B$2000,'Stats for predictor'!B87,Formulas!C$3:C$2000,'Stats for predictor'!C87,Formulas!AC$3:AC$2000,2)</f>
        <v>0</v>
      </c>
      <c r="I87">
        <f>COUNTIFS(Formulas!B$3:B$2000,'Stats for predictor'!B87,Formulas!C$3:C$2000,'Stats for predictor'!C87,Formulas!AC$3:AC$2000,1)</f>
        <v>0</v>
      </c>
      <c r="J87">
        <f>COUNTIFS(Formulas!B$3:B$2000,'Stats for predictor'!B87,Formulas!C$3:C$2000,'Stats for predictor'!C87,Formulas!AC$3:AC$2000,0)</f>
        <v>2</v>
      </c>
      <c r="K87">
        <f>Formulas!P88</f>
        <v>3</v>
      </c>
      <c r="L87">
        <f>Formulas!R88</f>
        <v>0</v>
      </c>
      <c r="M87">
        <f>Formulas!T136</f>
        <v>11</v>
      </c>
      <c r="N87" s="2">
        <f>Formulas!V88</f>
        <v>0.6</v>
      </c>
      <c r="O87">
        <f>Formulas!U88</f>
        <v>0</v>
      </c>
      <c r="P87" s="2" t="e">
        <f>Formulas!W88</f>
        <v>#DIV/0!</v>
      </c>
    </row>
    <row r="88" spans="1:16">
      <c r="A88">
        <f>Formulas!A89</f>
        <v>7520</v>
      </c>
      <c r="B88">
        <f>Formulas!B89</f>
        <v>11</v>
      </c>
      <c r="C88">
        <f>Formulas!C89</f>
        <v>2</v>
      </c>
      <c r="D88">
        <f>Formulas!AC89</f>
        <v>0</v>
      </c>
      <c r="E88">
        <f t="shared" si="1"/>
        <v>4</v>
      </c>
      <c r="F88" s="1">
        <f>COUNTIFS(Formulas!B$3:B$2000,'Stats for predictor'!B88,Formulas!C$3:C$2000,'Stats for predictor'!C88,Formulas!AC$3:AC$2000,4)</f>
        <v>2</v>
      </c>
      <c r="G88">
        <f>COUNTIFS(Formulas!B$3:B$2000,'Stats for predictor'!B88,Formulas!C$3:C$2000,'Stats for predictor'!C88,Formulas!AC$3:AC$2000,3)</f>
        <v>0</v>
      </c>
      <c r="H88">
        <f>COUNTIFS(Formulas!B$3:B$2000,'Stats for predictor'!B88,Formulas!C$3:C$2000,'Stats for predictor'!C88,Formulas!AC$3:AC$2000,2)</f>
        <v>2</v>
      </c>
      <c r="I88">
        <f>COUNTIFS(Formulas!B$3:B$2000,'Stats for predictor'!B88,Formulas!C$3:C$2000,'Stats for predictor'!C88,Formulas!AC$3:AC$2000,1)</f>
        <v>0</v>
      </c>
      <c r="J88">
        <f>COUNTIFS(Formulas!B$3:B$2000,'Stats for predictor'!B88,Formulas!C$3:C$2000,'Stats for predictor'!C88,Formulas!AC$3:AC$2000,0)</f>
        <v>2</v>
      </c>
      <c r="K88">
        <f>Formulas!P89</f>
        <v>0</v>
      </c>
      <c r="L88">
        <f>Formulas!R89</f>
        <v>1</v>
      </c>
      <c r="M88">
        <f>Formulas!T137</f>
        <v>0</v>
      </c>
      <c r="N88" s="2" t="e">
        <f>Formulas!V89</f>
        <v>#DIV/0!</v>
      </c>
      <c r="O88">
        <f>Formulas!U89</f>
        <v>1</v>
      </c>
      <c r="P88" s="2">
        <f>Formulas!W89</f>
        <v>1</v>
      </c>
    </row>
    <row r="89" spans="1:16">
      <c r="A89">
        <f>Formulas!A90</f>
        <v>4678</v>
      </c>
      <c r="B89">
        <f>Formulas!B90</f>
        <v>11</v>
      </c>
      <c r="C89">
        <f>Formulas!C90</f>
        <v>2</v>
      </c>
      <c r="D89">
        <f>Formulas!AC90</f>
        <v>2</v>
      </c>
      <c r="E89">
        <f t="shared" si="1"/>
        <v>4</v>
      </c>
      <c r="F89" s="1">
        <f>COUNTIFS(Formulas!B$3:B$2000,'Stats for predictor'!B89,Formulas!C$3:C$2000,'Stats for predictor'!C89,Formulas!AC$3:AC$2000,4)</f>
        <v>2</v>
      </c>
      <c r="G89">
        <f>COUNTIFS(Formulas!B$3:B$2000,'Stats for predictor'!B89,Formulas!C$3:C$2000,'Stats for predictor'!C89,Formulas!AC$3:AC$2000,3)</f>
        <v>0</v>
      </c>
      <c r="H89">
        <f>COUNTIFS(Formulas!B$3:B$2000,'Stats for predictor'!B89,Formulas!C$3:C$2000,'Stats for predictor'!C89,Formulas!AC$3:AC$2000,2)</f>
        <v>2</v>
      </c>
      <c r="I89">
        <f>COUNTIFS(Formulas!B$3:B$2000,'Stats for predictor'!B89,Formulas!C$3:C$2000,'Stats for predictor'!C89,Formulas!AC$3:AC$2000,1)</f>
        <v>0</v>
      </c>
      <c r="J89">
        <f>COUNTIFS(Formulas!B$3:B$2000,'Stats for predictor'!B89,Formulas!C$3:C$2000,'Stats for predictor'!C89,Formulas!AC$3:AC$2000,0)</f>
        <v>2</v>
      </c>
      <c r="K89">
        <f>Formulas!P90</f>
        <v>0</v>
      </c>
      <c r="L89">
        <f>Formulas!R90</f>
        <v>13</v>
      </c>
      <c r="M89">
        <f>Formulas!T138</f>
        <v>4</v>
      </c>
      <c r="N89" s="2" t="e">
        <f>Formulas!V90</f>
        <v>#DIV/0!</v>
      </c>
      <c r="O89">
        <f>Formulas!U90</f>
        <v>18</v>
      </c>
      <c r="P89" s="2">
        <f>Formulas!W90</f>
        <v>0.722222222222222</v>
      </c>
    </row>
    <row r="90" spans="1:16">
      <c r="A90">
        <f>Formulas!A91</f>
        <v>865</v>
      </c>
      <c r="B90">
        <f>Formulas!B91</f>
        <v>11</v>
      </c>
      <c r="C90">
        <f>Formulas!C91</f>
        <v>1</v>
      </c>
      <c r="D90">
        <f>Formulas!AC91</f>
        <v>4</v>
      </c>
      <c r="E90">
        <f t="shared" si="1"/>
        <v>4</v>
      </c>
      <c r="F90" s="1">
        <f>COUNTIFS(Formulas!B$3:B$2000,'Stats for predictor'!B90,Formulas!C$3:C$2000,'Stats for predictor'!C90,Formulas!AC$3:AC$2000,4)</f>
        <v>4</v>
      </c>
      <c r="G90">
        <f>COUNTIFS(Formulas!B$3:B$2000,'Stats for predictor'!B90,Formulas!C$3:C$2000,'Stats for predictor'!C90,Formulas!AC$3:AC$2000,3)</f>
        <v>0</v>
      </c>
      <c r="H90">
        <f>COUNTIFS(Formulas!B$3:B$2000,'Stats for predictor'!B90,Formulas!C$3:C$2000,'Stats for predictor'!C90,Formulas!AC$3:AC$2000,2)</f>
        <v>0</v>
      </c>
      <c r="I90">
        <f>COUNTIFS(Formulas!B$3:B$2000,'Stats for predictor'!B90,Formulas!C$3:C$2000,'Stats for predictor'!C90,Formulas!AC$3:AC$2000,1)</f>
        <v>0</v>
      </c>
      <c r="J90">
        <f>COUNTIFS(Formulas!B$3:B$2000,'Stats for predictor'!B90,Formulas!C$3:C$2000,'Stats for predictor'!C90,Formulas!AC$3:AC$2000,0)</f>
        <v>2</v>
      </c>
      <c r="K90">
        <f>Formulas!P91</f>
        <v>0</v>
      </c>
      <c r="L90">
        <f>Formulas!R91</f>
        <v>1</v>
      </c>
      <c r="M90">
        <f>Formulas!T139</f>
        <v>7</v>
      </c>
      <c r="N90" s="2" t="e">
        <f>Formulas!V91</f>
        <v>#DIV/0!</v>
      </c>
      <c r="O90">
        <f>Formulas!U91</f>
        <v>2</v>
      </c>
      <c r="P90" s="2">
        <f>Formulas!W91</f>
        <v>0.5</v>
      </c>
    </row>
    <row r="91" spans="1:16">
      <c r="A91">
        <f>Formulas!A92</f>
        <v>4903</v>
      </c>
      <c r="B91">
        <f>Formulas!B92</f>
        <v>11</v>
      </c>
      <c r="C91">
        <f>Formulas!C92</f>
        <v>1</v>
      </c>
      <c r="D91">
        <f>Formulas!AC92</f>
        <v>4</v>
      </c>
      <c r="E91">
        <f t="shared" si="1"/>
        <v>4</v>
      </c>
      <c r="F91" s="1">
        <f>COUNTIFS(Formulas!B$3:B$2000,'Stats for predictor'!B91,Formulas!C$3:C$2000,'Stats for predictor'!C91,Formulas!AC$3:AC$2000,4)</f>
        <v>4</v>
      </c>
      <c r="G91">
        <f>COUNTIFS(Formulas!B$3:B$2000,'Stats for predictor'!B91,Formulas!C$3:C$2000,'Stats for predictor'!C91,Formulas!AC$3:AC$2000,3)</f>
        <v>0</v>
      </c>
      <c r="H91">
        <f>COUNTIFS(Formulas!B$3:B$2000,'Stats for predictor'!B91,Formulas!C$3:C$2000,'Stats for predictor'!C91,Formulas!AC$3:AC$2000,2)</f>
        <v>0</v>
      </c>
      <c r="I91">
        <f>COUNTIFS(Formulas!B$3:B$2000,'Stats for predictor'!B91,Formulas!C$3:C$2000,'Stats for predictor'!C91,Formulas!AC$3:AC$2000,1)</f>
        <v>0</v>
      </c>
      <c r="J91">
        <f>COUNTIFS(Formulas!B$3:B$2000,'Stats for predictor'!B91,Formulas!C$3:C$2000,'Stats for predictor'!C91,Formulas!AC$3:AC$2000,0)</f>
        <v>2</v>
      </c>
      <c r="K91">
        <f>Formulas!P92</f>
        <v>2</v>
      </c>
      <c r="L91">
        <f>Formulas!R92</f>
        <v>0</v>
      </c>
      <c r="M91">
        <f>Formulas!T140</f>
        <v>3</v>
      </c>
      <c r="N91" s="2">
        <f>Formulas!V92</f>
        <v>1</v>
      </c>
      <c r="O91">
        <f>Formulas!U92</f>
        <v>0</v>
      </c>
      <c r="P91" s="2" t="e">
        <f>Formulas!W92</f>
        <v>#DIV/0!</v>
      </c>
    </row>
    <row r="92" spans="1:16">
      <c r="A92">
        <f>Formulas!A93</f>
        <v>4152</v>
      </c>
      <c r="B92">
        <f>Formulas!B93</f>
        <v>11</v>
      </c>
      <c r="C92">
        <f>Formulas!C93</f>
        <v>2</v>
      </c>
      <c r="D92">
        <f>Formulas!AC93</f>
        <v>4</v>
      </c>
      <c r="E92">
        <f t="shared" si="1"/>
        <v>4</v>
      </c>
      <c r="F92" s="1">
        <f>COUNTIFS(Formulas!B$3:B$2000,'Stats for predictor'!B92,Formulas!C$3:C$2000,'Stats for predictor'!C92,Formulas!AC$3:AC$2000,4)</f>
        <v>2</v>
      </c>
      <c r="G92">
        <f>COUNTIFS(Formulas!B$3:B$2000,'Stats for predictor'!B92,Formulas!C$3:C$2000,'Stats for predictor'!C92,Formulas!AC$3:AC$2000,3)</f>
        <v>0</v>
      </c>
      <c r="H92">
        <f>COUNTIFS(Formulas!B$3:B$2000,'Stats for predictor'!B92,Formulas!C$3:C$2000,'Stats for predictor'!C92,Formulas!AC$3:AC$2000,2)</f>
        <v>2</v>
      </c>
      <c r="I92">
        <f>COUNTIFS(Formulas!B$3:B$2000,'Stats for predictor'!B92,Formulas!C$3:C$2000,'Stats for predictor'!C92,Formulas!AC$3:AC$2000,1)</f>
        <v>0</v>
      </c>
      <c r="J92">
        <f>COUNTIFS(Formulas!B$3:B$2000,'Stats for predictor'!B92,Formulas!C$3:C$2000,'Stats for predictor'!C92,Formulas!AC$3:AC$2000,0)</f>
        <v>2</v>
      </c>
      <c r="K92">
        <f>Formulas!P93</f>
        <v>1</v>
      </c>
      <c r="L92">
        <f>Formulas!R93</f>
        <v>5</v>
      </c>
      <c r="M92">
        <f>Formulas!T141</f>
        <v>3</v>
      </c>
      <c r="N92" s="2">
        <f>Formulas!V93</f>
        <v>1</v>
      </c>
      <c r="O92">
        <f>Formulas!U93</f>
        <v>7</v>
      </c>
      <c r="P92" s="2">
        <f>Formulas!W93</f>
        <v>0.714285714285714</v>
      </c>
    </row>
    <row r="93" spans="1:16">
      <c r="A93">
        <f>Formulas!A94</f>
        <v>8884</v>
      </c>
      <c r="B93">
        <f>Formulas!B94</f>
        <v>11</v>
      </c>
      <c r="C93">
        <f>Formulas!C94</f>
        <v>1</v>
      </c>
      <c r="D93">
        <f>Formulas!AC94</f>
        <v>0</v>
      </c>
      <c r="E93">
        <f t="shared" si="1"/>
        <v>4</v>
      </c>
      <c r="F93" s="1">
        <f>COUNTIFS(Formulas!B$3:B$2000,'Stats for predictor'!B93,Formulas!C$3:C$2000,'Stats for predictor'!C93,Formulas!AC$3:AC$2000,4)</f>
        <v>4</v>
      </c>
      <c r="G93">
        <f>COUNTIFS(Formulas!B$3:B$2000,'Stats for predictor'!B93,Formulas!C$3:C$2000,'Stats for predictor'!C93,Formulas!AC$3:AC$2000,3)</f>
        <v>0</v>
      </c>
      <c r="H93">
        <f>COUNTIFS(Formulas!B$3:B$2000,'Stats for predictor'!B93,Formulas!C$3:C$2000,'Stats for predictor'!C93,Formulas!AC$3:AC$2000,2)</f>
        <v>0</v>
      </c>
      <c r="I93">
        <f>COUNTIFS(Formulas!B$3:B$2000,'Stats for predictor'!B93,Formulas!C$3:C$2000,'Stats for predictor'!C93,Formulas!AC$3:AC$2000,1)</f>
        <v>0</v>
      </c>
      <c r="J93">
        <f>COUNTIFS(Formulas!B$3:B$2000,'Stats for predictor'!B93,Formulas!C$3:C$2000,'Stats for predictor'!C93,Formulas!AC$3:AC$2000,0)</f>
        <v>2</v>
      </c>
      <c r="K93">
        <f>Formulas!P94</f>
        <v>3</v>
      </c>
      <c r="L93">
        <f>Formulas!R94</f>
        <v>0</v>
      </c>
      <c r="M93">
        <f>Formulas!T142</f>
        <v>1</v>
      </c>
      <c r="N93" s="2">
        <f>Formulas!V94</f>
        <v>0.6</v>
      </c>
      <c r="O93">
        <f>Formulas!U94</f>
        <v>0</v>
      </c>
      <c r="P93" s="2" t="e">
        <f>Formulas!W94</f>
        <v>#DIV/0!</v>
      </c>
    </row>
    <row r="94" spans="1:16">
      <c r="A94">
        <f>Formulas!A95</f>
        <v>7520</v>
      </c>
      <c r="B94">
        <f>Formulas!B95</f>
        <v>11</v>
      </c>
      <c r="C94">
        <f>Formulas!C95</f>
        <v>2</v>
      </c>
      <c r="D94">
        <f>Formulas!AC95</f>
        <v>0</v>
      </c>
      <c r="E94">
        <f t="shared" si="1"/>
        <v>4</v>
      </c>
      <c r="F94" s="1">
        <f>COUNTIFS(Formulas!B$3:B$2000,'Stats for predictor'!B94,Formulas!C$3:C$2000,'Stats for predictor'!C94,Formulas!AC$3:AC$2000,4)</f>
        <v>2</v>
      </c>
      <c r="G94">
        <f>COUNTIFS(Formulas!B$3:B$2000,'Stats for predictor'!B94,Formulas!C$3:C$2000,'Stats for predictor'!C94,Formulas!AC$3:AC$2000,3)</f>
        <v>0</v>
      </c>
      <c r="H94">
        <f>COUNTIFS(Formulas!B$3:B$2000,'Stats for predictor'!B94,Formulas!C$3:C$2000,'Stats for predictor'!C94,Formulas!AC$3:AC$2000,2)</f>
        <v>2</v>
      </c>
      <c r="I94">
        <f>COUNTIFS(Formulas!B$3:B$2000,'Stats for predictor'!B94,Formulas!C$3:C$2000,'Stats for predictor'!C94,Formulas!AC$3:AC$2000,1)</f>
        <v>0</v>
      </c>
      <c r="J94">
        <f>COUNTIFS(Formulas!B$3:B$2000,'Stats for predictor'!B94,Formulas!C$3:C$2000,'Stats for predictor'!C94,Formulas!AC$3:AC$2000,0)</f>
        <v>2</v>
      </c>
      <c r="K94">
        <f>Formulas!P95</f>
        <v>0</v>
      </c>
      <c r="L94">
        <f>Formulas!R95</f>
        <v>1</v>
      </c>
      <c r="M94">
        <f>Formulas!T143</f>
        <v>6</v>
      </c>
      <c r="N94" s="2" t="e">
        <f>Formulas!V95</f>
        <v>#DIV/0!</v>
      </c>
      <c r="O94">
        <f>Formulas!U95</f>
        <v>1</v>
      </c>
      <c r="P94" s="2">
        <f>Formulas!W95</f>
        <v>1</v>
      </c>
    </row>
    <row r="95" spans="1:16">
      <c r="A95">
        <f>Formulas!A96</f>
        <v>4678</v>
      </c>
      <c r="B95">
        <f>Formulas!B96</f>
        <v>11</v>
      </c>
      <c r="C95">
        <f>Formulas!C96</f>
        <v>2</v>
      </c>
      <c r="D95">
        <f>Formulas!AC96</f>
        <v>2</v>
      </c>
      <c r="E95">
        <f t="shared" si="1"/>
        <v>4</v>
      </c>
      <c r="F95" s="1">
        <f>COUNTIFS(Formulas!B$3:B$2000,'Stats for predictor'!B95,Formulas!C$3:C$2000,'Stats for predictor'!C95,Formulas!AC$3:AC$2000,4)</f>
        <v>2</v>
      </c>
      <c r="G95">
        <f>COUNTIFS(Formulas!B$3:B$2000,'Stats for predictor'!B95,Formulas!C$3:C$2000,'Stats for predictor'!C95,Formulas!AC$3:AC$2000,3)</f>
        <v>0</v>
      </c>
      <c r="H95">
        <f>COUNTIFS(Formulas!B$3:B$2000,'Stats for predictor'!B95,Formulas!C$3:C$2000,'Stats for predictor'!C95,Formulas!AC$3:AC$2000,2)</f>
        <v>2</v>
      </c>
      <c r="I95">
        <f>COUNTIFS(Formulas!B$3:B$2000,'Stats for predictor'!B95,Formulas!C$3:C$2000,'Stats for predictor'!C95,Formulas!AC$3:AC$2000,1)</f>
        <v>0</v>
      </c>
      <c r="J95">
        <f>COUNTIFS(Formulas!B$3:B$2000,'Stats for predictor'!B95,Formulas!C$3:C$2000,'Stats for predictor'!C95,Formulas!AC$3:AC$2000,0)</f>
        <v>2</v>
      </c>
      <c r="K95">
        <f>Formulas!P96</f>
        <v>0</v>
      </c>
      <c r="L95">
        <f>Formulas!R96</f>
        <v>13</v>
      </c>
      <c r="M95">
        <f>Formulas!T144</f>
        <v>0</v>
      </c>
      <c r="N95" s="2" t="e">
        <f>Formulas!V96</f>
        <v>#DIV/0!</v>
      </c>
      <c r="O95">
        <f>Formulas!U96</f>
        <v>18</v>
      </c>
      <c r="P95" s="2">
        <f>Formulas!W96</f>
        <v>0.722222222222222</v>
      </c>
    </row>
    <row r="96" spans="1:16">
      <c r="A96">
        <f>Formulas!A97</f>
        <v>865</v>
      </c>
      <c r="B96">
        <f>Formulas!B97</f>
        <v>11</v>
      </c>
      <c r="C96">
        <f>Formulas!C97</f>
        <v>1</v>
      </c>
      <c r="D96">
        <f>Formulas!AC97</f>
        <v>4</v>
      </c>
      <c r="E96">
        <f t="shared" si="1"/>
        <v>4</v>
      </c>
      <c r="F96" s="1">
        <f>COUNTIFS(Formulas!B$3:B$2000,'Stats for predictor'!B96,Formulas!C$3:C$2000,'Stats for predictor'!C96,Formulas!AC$3:AC$2000,4)</f>
        <v>4</v>
      </c>
      <c r="G96">
        <f>COUNTIFS(Formulas!B$3:B$2000,'Stats for predictor'!B96,Formulas!C$3:C$2000,'Stats for predictor'!C96,Formulas!AC$3:AC$2000,3)</f>
        <v>0</v>
      </c>
      <c r="H96">
        <f>COUNTIFS(Formulas!B$3:B$2000,'Stats for predictor'!B96,Formulas!C$3:C$2000,'Stats for predictor'!C96,Formulas!AC$3:AC$2000,2)</f>
        <v>0</v>
      </c>
      <c r="I96">
        <f>COUNTIFS(Formulas!B$3:B$2000,'Stats for predictor'!B96,Formulas!C$3:C$2000,'Stats for predictor'!C96,Formulas!AC$3:AC$2000,1)</f>
        <v>0</v>
      </c>
      <c r="J96">
        <f>COUNTIFS(Formulas!B$3:B$2000,'Stats for predictor'!B96,Formulas!C$3:C$2000,'Stats for predictor'!C96,Formulas!AC$3:AC$2000,0)</f>
        <v>2</v>
      </c>
      <c r="K96">
        <f>Formulas!P97</f>
        <v>0</v>
      </c>
      <c r="L96">
        <f>Formulas!R97</f>
        <v>1</v>
      </c>
      <c r="M96">
        <f>Formulas!T145</f>
        <v>0</v>
      </c>
      <c r="N96" s="2" t="e">
        <f>Formulas!V97</f>
        <v>#DIV/0!</v>
      </c>
      <c r="O96">
        <f>Formulas!U97</f>
        <v>2</v>
      </c>
      <c r="P96" s="2">
        <f>Formulas!W97</f>
        <v>0.5</v>
      </c>
    </row>
    <row r="97" spans="1:16">
      <c r="A97">
        <f>Formulas!A98</f>
        <v>4903</v>
      </c>
      <c r="B97">
        <f>Formulas!B98</f>
        <v>11</v>
      </c>
      <c r="C97">
        <f>Formulas!C98</f>
        <v>1</v>
      </c>
      <c r="D97">
        <f>Formulas!AC98</f>
        <v>4</v>
      </c>
      <c r="E97">
        <f t="shared" si="1"/>
        <v>4</v>
      </c>
      <c r="F97" s="1">
        <f>COUNTIFS(Formulas!B$3:B$2000,'Stats for predictor'!B97,Formulas!C$3:C$2000,'Stats for predictor'!C97,Formulas!AC$3:AC$2000,4)</f>
        <v>4</v>
      </c>
      <c r="G97">
        <f>COUNTIFS(Formulas!B$3:B$2000,'Stats for predictor'!B97,Formulas!C$3:C$2000,'Stats for predictor'!C97,Formulas!AC$3:AC$2000,3)</f>
        <v>0</v>
      </c>
      <c r="H97">
        <f>COUNTIFS(Formulas!B$3:B$2000,'Stats for predictor'!B97,Formulas!C$3:C$2000,'Stats for predictor'!C97,Formulas!AC$3:AC$2000,2)</f>
        <v>0</v>
      </c>
      <c r="I97">
        <f>COUNTIFS(Formulas!B$3:B$2000,'Stats for predictor'!B97,Formulas!C$3:C$2000,'Stats for predictor'!C97,Formulas!AC$3:AC$2000,1)</f>
        <v>0</v>
      </c>
      <c r="J97">
        <f>COUNTIFS(Formulas!B$3:B$2000,'Stats for predictor'!B97,Formulas!C$3:C$2000,'Stats for predictor'!C97,Formulas!AC$3:AC$2000,0)</f>
        <v>2</v>
      </c>
      <c r="K97">
        <f>Formulas!P98</f>
        <v>2</v>
      </c>
      <c r="L97">
        <f>Formulas!R98</f>
        <v>0</v>
      </c>
      <c r="M97">
        <f>Formulas!T146</f>
        <v>0</v>
      </c>
      <c r="N97" s="2">
        <f>Formulas!V98</f>
        <v>1</v>
      </c>
      <c r="O97">
        <f>Formulas!U98</f>
        <v>0</v>
      </c>
      <c r="P97" s="2" t="e">
        <f>Formulas!W98</f>
        <v>#DIV/0!</v>
      </c>
    </row>
    <row r="98" spans="1:16">
      <c r="A98">
        <f>Formulas!A99</f>
        <v>1305</v>
      </c>
      <c r="B98">
        <f>Formulas!B99</f>
        <v>15</v>
      </c>
      <c r="C98">
        <f>Formulas!C99</f>
        <v>2</v>
      </c>
      <c r="D98">
        <f>Formulas!AC99</f>
        <v>3</v>
      </c>
      <c r="E98">
        <f t="shared" si="1"/>
        <v>3</v>
      </c>
      <c r="F98" s="1">
        <f>COUNTIFS(Formulas!B$3:B$2000,'Stats for predictor'!B98,Formulas!C$3:C$2000,'Stats for predictor'!C98,Formulas!AC$3:AC$2000,4)</f>
        <v>0</v>
      </c>
      <c r="G98">
        <f>COUNTIFS(Formulas!B$3:B$2000,'Stats for predictor'!B98,Formulas!C$3:C$2000,'Stats for predictor'!C98,Formulas!AC$3:AC$2000,3)</f>
        <v>1</v>
      </c>
      <c r="H98">
        <f>COUNTIFS(Formulas!B$3:B$2000,'Stats for predictor'!B98,Formulas!C$3:C$2000,'Stats for predictor'!C98,Formulas!AC$3:AC$2000,2)</f>
        <v>2</v>
      </c>
      <c r="I98">
        <f>COUNTIFS(Formulas!B$3:B$2000,'Stats for predictor'!B98,Formulas!C$3:C$2000,'Stats for predictor'!C98,Formulas!AC$3:AC$2000,1)</f>
        <v>0</v>
      </c>
      <c r="J98">
        <f>COUNTIFS(Formulas!B$3:B$2000,'Stats for predictor'!B98,Formulas!C$3:C$2000,'Stats for predictor'!C98,Formulas!AC$3:AC$2000,0)</f>
        <v>3</v>
      </c>
      <c r="K98">
        <f>Formulas!P99</f>
        <v>0</v>
      </c>
      <c r="L98">
        <f>Formulas!R99</f>
        <v>4</v>
      </c>
      <c r="M98">
        <f>Formulas!T147</f>
        <v>6</v>
      </c>
      <c r="N98" s="2" t="e">
        <f>Formulas!V99</f>
        <v>#DIV/0!</v>
      </c>
      <c r="O98">
        <f>Formulas!U99</f>
        <v>4</v>
      </c>
      <c r="P98" s="2">
        <f>Formulas!W99</f>
        <v>1</v>
      </c>
    </row>
    <row r="99" spans="1:16">
      <c r="A99">
        <f>Formulas!A100</f>
        <v>1374</v>
      </c>
      <c r="B99">
        <f>Formulas!B100</f>
        <v>15</v>
      </c>
      <c r="C99">
        <f>Formulas!C100</f>
        <v>2</v>
      </c>
      <c r="D99">
        <f>Formulas!AC100</f>
        <v>0</v>
      </c>
      <c r="E99">
        <f t="shared" si="1"/>
        <v>3</v>
      </c>
      <c r="F99" s="1">
        <f>COUNTIFS(Formulas!B$3:B$2000,'Stats for predictor'!B99,Formulas!C$3:C$2000,'Stats for predictor'!C99,Formulas!AC$3:AC$2000,4)</f>
        <v>0</v>
      </c>
      <c r="G99">
        <f>COUNTIFS(Formulas!B$3:B$2000,'Stats for predictor'!B99,Formulas!C$3:C$2000,'Stats for predictor'!C99,Formulas!AC$3:AC$2000,3)</f>
        <v>1</v>
      </c>
      <c r="H99">
        <f>COUNTIFS(Formulas!B$3:B$2000,'Stats for predictor'!B99,Formulas!C$3:C$2000,'Stats for predictor'!C99,Formulas!AC$3:AC$2000,2)</f>
        <v>2</v>
      </c>
      <c r="I99">
        <f>COUNTIFS(Formulas!B$3:B$2000,'Stats for predictor'!B99,Formulas!C$3:C$2000,'Stats for predictor'!C99,Formulas!AC$3:AC$2000,1)</f>
        <v>0</v>
      </c>
      <c r="J99">
        <f>COUNTIFS(Formulas!B$3:B$2000,'Stats for predictor'!B99,Formulas!C$3:C$2000,'Stats for predictor'!C99,Formulas!AC$3:AC$2000,0)</f>
        <v>3</v>
      </c>
      <c r="K99">
        <f>Formulas!P100</f>
        <v>0</v>
      </c>
      <c r="L99">
        <f>Formulas!R100</f>
        <v>0</v>
      </c>
      <c r="M99">
        <f>Formulas!T148</f>
        <v>0</v>
      </c>
      <c r="N99" s="2" t="e">
        <f>Formulas!V100</f>
        <v>#DIV/0!</v>
      </c>
      <c r="O99">
        <f>Formulas!U100</f>
        <v>0</v>
      </c>
      <c r="P99" s="2" t="e">
        <f>Formulas!W100</f>
        <v>#DIV/0!</v>
      </c>
    </row>
    <row r="100" spans="1:16">
      <c r="A100">
        <f>Formulas!A101</f>
        <v>772</v>
      </c>
      <c r="B100">
        <f>Formulas!B101</f>
        <v>15</v>
      </c>
      <c r="C100">
        <f>Formulas!C101</f>
        <v>1</v>
      </c>
      <c r="D100">
        <f>Formulas!AC101</f>
        <v>0</v>
      </c>
      <c r="E100">
        <f t="shared" si="1"/>
        <v>2</v>
      </c>
      <c r="F100" s="1">
        <f>COUNTIFS(Formulas!B$3:B$2000,'Stats for predictor'!B100,Formulas!C$3:C$2000,'Stats for predictor'!C100,Formulas!AC$3:AC$2000,4)</f>
        <v>0</v>
      </c>
      <c r="G100">
        <f>COUNTIFS(Formulas!B$3:B$2000,'Stats for predictor'!B100,Formulas!C$3:C$2000,'Stats for predictor'!C100,Formulas!AC$3:AC$2000,3)</f>
        <v>0</v>
      </c>
      <c r="H100">
        <f>COUNTIFS(Formulas!B$3:B$2000,'Stats for predictor'!B100,Formulas!C$3:C$2000,'Stats for predictor'!C100,Formulas!AC$3:AC$2000,2)</f>
        <v>2</v>
      </c>
      <c r="I100">
        <f>COUNTIFS(Formulas!B$3:B$2000,'Stats for predictor'!B100,Formulas!C$3:C$2000,'Stats for predictor'!C100,Formulas!AC$3:AC$2000,1)</f>
        <v>0</v>
      </c>
      <c r="J100">
        <f>COUNTIFS(Formulas!B$3:B$2000,'Stats for predictor'!B100,Formulas!C$3:C$2000,'Stats for predictor'!C100,Formulas!AC$3:AC$2000,0)</f>
        <v>6</v>
      </c>
      <c r="K100">
        <f>Formulas!P101</f>
        <v>0</v>
      </c>
      <c r="L100">
        <f>Formulas!R101</f>
        <v>2</v>
      </c>
      <c r="M100">
        <f>Formulas!T149</f>
        <v>0</v>
      </c>
      <c r="N100" s="2" t="e">
        <f>Formulas!V101</f>
        <v>#DIV/0!</v>
      </c>
      <c r="O100">
        <f>Formulas!U101</f>
        <v>2</v>
      </c>
      <c r="P100" s="2">
        <f>Formulas!W101</f>
        <v>1</v>
      </c>
    </row>
    <row r="101" spans="1:16">
      <c r="A101">
        <f>Formulas!A102</f>
        <v>8731</v>
      </c>
      <c r="B101">
        <f>Formulas!B102</f>
        <v>15</v>
      </c>
      <c r="C101">
        <f>Formulas!C102</f>
        <v>1</v>
      </c>
      <c r="D101">
        <f>Formulas!AC102</f>
        <v>0</v>
      </c>
      <c r="E101">
        <f t="shared" si="1"/>
        <v>2</v>
      </c>
      <c r="F101" s="1">
        <f>COUNTIFS(Formulas!B$3:B$2000,'Stats for predictor'!B101,Formulas!C$3:C$2000,'Stats for predictor'!C101,Formulas!AC$3:AC$2000,4)</f>
        <v>0</v>
      </c>
      <c r="G101">
        <f>COUNTIFS(Formulas!B$3:B$2000,'Stats for predictor'!B101,Formulas!C$3:C$2000,'Stats for predictor'!C101,Formulas!AC$3:AC$2000,3)</f>
        <v>0</v>
      </c>
      <c r="H101">
        <f>COUNTIFS(Formulas!B$3:B$2000,'Stats for predictor'!B101,Formulas!C$3:C$2000,'Stats for predictor'!C101,Formulas!AC$3:AC$2000,2)</f>
        <v>2</v>
      </c>
      <c r="I101">
        <f>COUNTIFS(Formulas!B$3:B$2000,'Stats for predictor'!B101,Formulas!C$3:C$2000,'Stats for predictor'!C101,Formulas!AC$3:AC$2000,1)</f>
        <v>0</v>
      </c>
      <c r="J101">
        <f>COUNTIFS(Formulas!B$3:B$2000,'Stats for predictor'!B101,Formulas!C$3:C$2000,'Stats for predictor'!C101,Formulas!AC$3:AC$2000,0)</f>
        <v>6</v>
      </c>
      <c r="K101">
        <f>Formulas!P102</f>
        <v>6</v>
      </c>
      <c r="L101">
        <f>Formulas!R102</f>
        <v>0</v>
      </c>
      <c r="M101">
        <f>Formulas!T150</f>
        <v>1</v>
      </c>
      <c r="N101" s="2">
        <f>Formulas!V102</f>
        <v>1</v>
      </c>
      <c r="O101">
        <f>Formulas!U102</f>
        <v>0</v>
      </c>
      <c r="P101" s="2" t="e">
        <f>Formulas!W102</f>
        <v>#DIV/0!</v>
      </c>
    </row>
    <row r="102" spans="1:16">
      <c r="A102">
        <f>Formulas!A103</f>
        <v>8731</v>
      </c>
      <c r="B102">
        <f>Formulas!B103</f>
        <v>15</v>
      </c>
      <c r="C102">
        <f>Formulas!C103</f>
        <v>1</v>
      </c>
      <c r="D102">
        <f>Formulas!AC103</f>
        <v>0</v>
      </c>
      <c r="E102">
        <f t="shared" si="1"/>
        <v>2</v>
      </c>
      <c r="F102" s="1">
        <f>COUNTIFS(Formulas!B$3:B$2000,'Stats for predictor'!B102,Formulas!C$3:C$2000,'Stats for predictor'!C102,Formulas!AC$3:AC$2000,4)</f>
        <v>0</v>
      </c>
      <c r="G102">
        <f>COUNTIFS(Formulas!B$3:B$2000,'Stats for predictor'!B102,Formulas!C$3:C$2000,'Stats for predictor'!C102,Formulas!AC$3:AC$2000,3)</f>
        <v>0</v>
      </c>
      <c r="H102">
        <f>COUNTIFS(Formulas!B$3:B$2000,'Stats for predictor'!B102,Formulas!C$3:C$2000,'Stats for predictor'!C102,Formulas!AC$3:AC$2000,2)</f>
        <v>2</v>
      </c>
      <c r="I102">
        <f>COUNTIFS(Formulas!B$3:B$2000,'Stats for predictor'!B102,Formulas!C$3:C$2000,'Stats for predictor'!C102,Formulas!AC$3:AC$2000,1)</f>
        <v>0</v>
      </c>
      <c r="J102">
        <f>COUNTIFS(Formulas!B$3:B$2000,'Stats for predictor'!B102,Formulas!C$3:C$2000,'Stats for predictor'!C102,Formulas!AC$3:AC$2000,0)</f>
        <v>6</v>
      </c>
      <c r="K102">
        <f>Formulas!P103</f>
        <v>6</v>
      </c>
      <c r="L102">
        <f>Formulas!R103</f>
        <v>0</v>
      </c>
      <c r="M102">
        <f>Formulas!T151</f>
        <v>0</v>
      </c>
      <c r="N102" s="2">
        <f>Formulas!V103</f>
        <v>1</v>
      </c>
      <c r="O102">
        <f>Formulas!U103</f>
        <v>0</v>
      </c>
      <c r="P102" s="2" t="e">
        <f>Formulas!W103</f>
        <v>#DIV/0!</v>
      </c>
    </row>
    <row r="103" spans="1:16">
      <c r="A103">
        <f>Formulas!A104</f>
        <v>2013</v>
      </c>
      <c r="B103">
        <f>Formulas!B104</f>
        <v>15</v>
      </c>
      <c r="C103">
        <f>Formulas!C104</f>
        <v>2</v>
      </c>
      <c r="D103">
        <f>Formulas!AC104</f>
        <v>2</v>
      </c>
      <c r="E103">
        <f t="shared" si="1"/>
        <v>3</v>
      </c>
      <c r="F103" s="1">
        <f>COUNTIFS(Formulas!B$3:B$2000,'Stats for predictor'!B103,Formulas!C$3:C$2000,'Stats for predictor'!C103,Formulas!AC$3:AC$2000,4)</f>
        <v>0</v>
      </c>
      <c r="G103">
        <f>COUNTIFS(Formulas!B$3:B$2000,'Stats for predictor'!B103,Formulas!C$3:C$2000,'Stats for predictor'!C103,Formulas!AC$3:AC$2000,3)</f>
        <v>1</v>
      </c>
      <c r="H103">
        <f>COUNTIFS(Formulas!B$3:B$2000,'Stats for predictor'!B103,Formulas!C$3:C$2000,'Stats for predictor'!C103,Formulas!AC$3:AC$2000,2)</f>
        <v>2</v>
      </c>
      <c r="I103">
        <f>COUNTIFS(Formulas!B$3:B$2000,'Stats for predictor'!B103,Formulas!C$3:C$2000,'Stats for predictor'!C103,Formulas!AC$3:AC$2000,1)</f>
        <v>0</v>
      </c>
      <c r="J103">
        <f>COUNTIFS(Formulas!B$3:B$2000,'Stats for predictor'!B103,Formulas!C$3:C$2000,'Stats for predictor'!C103,Formulas!AC$3:AC$2000,0)</f>
        <v>3</v>
      </c>
      <c r="K103">
        <f>Formulas!P104</f>
        <v>2</v>
      </c>
      <c r="L103">
        <f>Formulas!R104</f>
        <v>0</v>
      </c>
      <c r="M103">
        <f>Formulas!T152</f>
        <v>0</v>
      </c>
      <c r="N103" s="2">
        <f>Formulas!V104</f>
        <v>0.666666666666667</v>
      </c>
      <c r="O103">
        <f>Formulas!U104</f>
        <v>0</v>
      </c>
      <c r="P103" s="2" t="e">
        <f>Formulas!W104</f>
        <v>#DIV/0!</v>
      </c>
    </row>
    <row r="104" spans="1:16">
      <c r="A104">
        <f>Formulas!A105</f>
        <v>7757</v>
      </c>
      <c r="B104">
        <f>Formulas!B105</f>
        <v>15</v>
      </c>
      <c r="C104">
        <f>Formulas!C105</f>
        <v>1</v>
      </c>
      <c r="D104">
        <f>Formulas!AC105</f>
        <v>2</v>
      </c>
      <c r="E104">
        <f t="shared" si="1"/>
        <v>2</v>
      </c>
      <c r="F104" s="1">
        <f>COUNTIFS(Formulas!B$3:B$2000,'Stats for predictor'!B104,Formulas!C$3:C$2000,'Stats for predictor'!C104,Formulas!AC$3:AC$2000,4)</f>
        <v>0</v>
      </c>
      <c r="G104">
        <f>COUNTIFS(Formulas!B$3:B$2000,'Stats for predictor'!B104,Formulas!C$3:C$2000,'Stats for predictor'!C104,Formulas!AC$3:AC$2000,3)</f>
        <v>0</v>
      </c>
      <c r="H104">
        <f>COUNTIFS(Formulas!B$3:B$2000,'Stats for predictor'!B104,Formulas!C$3:C$2000,'Stats for predictor'!C104,Formulas!AC$3:AC$2000,2)</f>
        <v>2</v>
      </c>
      <c r="I104">
        <f>COUNTIFS(Formulas!B$3:B$2000,'Stats for predictor'!B104,Formulas!C$3:C$2000,'Stats for predictor'!C104,Formulas!AC$3:AC$2000,1)</f>
        <v>0</v>
      </c>
      <c r="J104">
        <f>COUNTIFS(Formulas!B$3:B$2000,'Stats for predictor'!B104,Formulas!C$3:C$2000,'Stats for predictor'!C104,Formulas!AC$3:AC$2000,0)</f>
        <v>6</v>
      </c>
      <c r="K104">
        <f>Formulas!P105</f>
        <v>0</v>
      </c>
      <c r="L104">
        <f>Formulas!R105</f>
        <v>0</v>
      </c>
      <c r="M104">
        <f>Formulas!T153</f>
        <v>3</v>
      </c>
      <c r="N104" s="2" t="e">
        <f>Formulas!V105</f>
        <v>#DIV/0!</v>
      </c>
      <c r="O104">
        <f>Formulas!U105</f>
        <v>0</v>
      </c>
      <c r="P104" s="2" t="e">
        <f>Formulas!W105</f>
        <v>#DIV/0!</v>
      </c>
    </row>
    <row r="105" spans="1:16">
      <c r="A105">
        <f>Formulas!A106</f>
        <v>2706</v>
      </c>
      <c r="B105">
        <f>Formulas!B106</f>
        <v>16</v>
      </c>
      <c r="C105">
        <f>Formulas!C106</f>
        <v>1</v>
      </c>
      <c r="D105">
        <f>Formulas!AC106</f>
        <v>2</v>
      </c>
      <c r="E105">
        <f t="shared" si="1"/>
        <v>2</v>
      </c>
      <c r="F105" s="1">
        <f>COUNTIFS(Formulas!B$3:B$2000,'Stats for predictor'!B105,Formulas!C$3:C$2000,'Stats for predictor'!C105,Formulas!AC$3:AC$2000,4)</f>
        <v>0</v>
      </c>
      <c r="G105">
        <f>COUNTIFS(Formulas!B$3:B$2000,'Stats for predictor'!B105,Formulas!C$3:C$2000,'Stats for predictor'!C105,Formulas!AC$3:AC$2000,3)</f>
        <v>0</v>
      </c>
      <c r="H105">
        <f>COUNTIFS(Formulas!B$3:B$2000,'Stats for predictor'!B105,Formulas!C$3:C$2000,'Stats for predictor'!C105,Formulas!AC$3:AC$2000,2)</f>
        <v>4</v>
      </c>
      <c r="I105">
        <f>COUNTIFS(Formulas!B$3:B$2000,'Stats for predictor'!B105,Formulas!C$3:C$2000,'Stats for predictor'!C105,Formulas!AC$3:AC$2000,1)</f>
        <v>2</v>
      </c>
      <c r="J105">
        <f>COUNTIFS(Formulas!B$3:B$2000,'Stats for predictor'!B105,Formulas!C$3:C$2000,'Stats for predictor'!C105,Formulas!AC$3:AC$2000,0)</f>
        <v>0</v>
      </c>
      <c r="K105">
        <f>Formulas!P106</f>
        <v>0</v>
      </c>
      <c r="L105">
        <f>Formulas!R106</f>
        <v>3</v>
      </c>
      <c r="M105">
        <f>Formulas!T154</f>
        <v>1</v>
      </c>
      <c r="N105" s="2" t="e">
        <f>Formulas!V106</f>
        <v>#DIV/0!</v>
      </c>
      <c r="O105">
        <f>Formulas!U106</f>
        <v>5</v>
      </c>
      <c r="P105" s="2">
        <f>Formulas!W106</f>
        <v>0.6</v>
      </c>
    </row>
    <row r="106" spans="1:16">
      <c r="A106">
        <f>Formulas!A107</f>
        <v>4015</v>
      </c>
      <c r="B106">
        <f>Formulas!B107</f>
        <v>16</v>
      </c>
      <c r="C106">
        <f>Formulas!C107</f>
        <v>1</v>
      </c>
      <c r="D106">
        <f>Formulas!AC107</f>
        <v>1</v>
      </c>
      <c r="E106">
        <f t="shared" si="1"/>
        <v>2</v>
      </c>
      <c r="F106" s="1">
        <f>COUNTIFS(Formulas!B$3:B$2000,'Stats for predictor'!B106,Formulas!C$3:C$2000,'Stats for predictor'!C106,Formulas!AC$3:AC$2000,4)</f>
        <v>0</v>
      </c>
      <c r="G106">
        <f>COUNTIFS(Formulas!B$3:B$2000,'Stats for predictor'!B106,Formulas!C$3:C$2000,'Stats for predictor'!C106,Formulas!AC$3:AC$2000,3)</f>
        <v>0</v>
      </c>
      <c r="H106">
        <f>COUNTIFS(Formulas!B$3:B$2000,'Stats for predictor'!B106,Formulas!C$3:C$2000,'Stats for predictor'!C106,Formulas!AC$3:AC$2000,2)</f>
        <v>4</v>
      </c>
      <c r="I106">
        <f>COUNTIFS(Formulas!B$3:B$2000,'Stats for predictor'!B106,Formulas!C$3:C$2000,'Stats for predictor'!C106,Formulas!AC$3:AC$2000,1)</f>
        <v>2</v>
      </c>
      <c r="J106">
        <f>COUNTIFS(Formulas!B$3:B$2000,'Stats for predictor'!B106,Formulas!C$3:C$2000,'Stats for predictor'!C106,Formulas!AC$3:AC$2000,0)</f>
        <v>0</v>
      </c>
      <c r="K106">
        <f>Formulas!P107</f>
        <v>0</v>
      </c>
      <c r="L106">
        <f>Formulas!R107</f>
        <v>3</v>
      </c>
      <c r="M106">
        <f>Formulas!T155</f>
        <v>0</v>
      </c>
      <c r="N106" s="2" t="e">
        <f>Formulas!V107</f>
        <v>#DIV/0!</v>
      </c>
      <c r="O106">
        <f>Formulas!U107</f>
        <v>4</v>
      </c>
      <c r="P106" s="2">
        <f>Formulas!W107</f>
        <v>0.75</v>
      </c>
    </row>
    <row r="107" spans="1:16">
      <c r="A107">
        <f>Formulas!A108</f>
        <v>4343</v>
      </c>
      <c r="B107">
        <f>Formulas!B108</f>
        <v>16</v>
      </c>
      <c r="C107">
        <f>Formulas!C108</f>
        <v>1</v>
      </c>
      <c r="D107">
        <f>Formulas!AC108</f>
        <v>2</v>
      </c>
      <c r="E107">
        <f t="shared" si="1"/>
        <v>2</v>
      </c>
      <c r="F107" s="1">
        <f>COUNTIFS(Formulas!B$3:B$2000,'Stats for predictor'!B107,Formulas!C$3:C$2000,'Stats for predictor'!C107,Formulas!AC$3:AC$2000,4)</f>
        <v>0</v>
      </c>
      <c r="G107">
        <f>COUNTIFS(Formulas!B$3:B$2000,'Stats for predictor'!B107,Formulas!C$3:C$2000,'Stats for predictor'!C107,Formulas!AC$3:AC$2000,3)</f>
        <v>0</v>
      </c>
      <c r="H107">
        <f>COUNTIFS(Formulas!B$3:B$2000,'Stats for predictor'!B107,Formulas!C$3:C$2000,'Stats for predictor'!C107,Formulas!AC$3:AC$2000,2)</f>
        <v>4</v>
      </c>
      <c r="I107">
        <f>COUNTIFS(Formulas!B$3:B$2000,'Stats for predictor'!B107,Formulas!C$3:C$2000,'Stats for predictor'!C107,Formulas!AC$3:AC$2000,1)</f>
        <v>2</v>
      </c>
      <c r="J107">
        <f>COUNTIFS(Formulas!B$3:B$2000,'Stats for predictor'!B107,Formulas!C$3:C$2000,'Stats for predictor'!C107,Formulas!AC$3:AC$2000,0)</f>
        <v>0</v>
      </c>
      <c r="K107">
        <f>Formulas!P108</f>
        <v>0</v>
      </c>
      <c r="L107">
        <f>Formulas!R108</f>
        <v>9</v>
      </c>
      <c r="M107">
        <f>Formulas!T156</f>
        <v>0</v>
      </c>
      <c r="N107" s="2" t="e">
        <f>Formulas!V108</f>
        <v>#DIV/0!</v>
      </c>
      <c r="O107">
        <f>Formulas!U108</f>
        <v>10</v>
      </c>
      <c r="P107" s="2">
        <f>Formulas!W108</f>
        <v>0.9</v>
      </c>
    </row>
    <row r="108" spans="1:16">
      <c r="A108">
        <f>Formulas!A109</f>
        <v>4951</v>
      </c>
      <c r="B108">
        <f>Formulas!B109</f>
        <v>16</v>
      </c>
      <c r="C108">
        <f>Formulas!C109</f>
        <v>2</v>
      </c>
      <c r="D108">
        <f>Formulas!AC109</f>
        <v>2</v>
      </c>
      <c r="E108">
        <f t="shared" si="1"/>
        <v>4</v>
      </c>
      <c r="F108" s="1">
        <f>COUNTIFS(Formulas!B$3:B$2000,'Stats for predictor'!B108,Formulas!C$3:C$2000,'Stats for predictor'!C108,Formulas!AC$3:AC$2000,4)</f>
        <v>2</v>
      </c>
      <c r="G108">
        <f>COUNTIFS(Formulas!B$3:B$2000,'Stats for predictor'!B108,Formulas!C$3:C$2000,'Stats for predictor'!C108,Formulas!AC$3:AC$2000,3)</f>
        <v>0</v>
      </c>
      <c r="H108">
        <f>COUNTIFS(Formulas!B$3:B$2000,'Stats for predictor'!B108,Formulas!C$3:C$2000,'Stats for predictor'!C108,Formulas!AC$3:AC$2000,2)</f>
        <v>2</v>
      </c>
      <c r="I108">
        <f>COUNTIFS(Formulas!B$3:B$2000,'Stats for predictor'!B108,Formulas!C$3:C$2000,'Stats for predictor'!C108,Formulas!AC$3:AC$2000,1)</f>
        <v>2</v>
      </c>
      <c r="J108">
        <f>COUNTIFS(Formulas!B$3:B$2000,'Stats for predictor'!B108,Formulas!C$3:C$2000,'Stats for predictor'!C108,Formulas!AC$3:AC$2000,0)</f>
        <v>0</v>
      </c>
      <c r="K108">
        <f>Formulas!P109</f>
        <v>0</v>
      </c>
      <c r="L108">
        <f>Formulas!R109</f>
        <v>1</v>
      </c>
      <c r="M108">
        <f>Formulas!T157</f>
        <v>0</v>
      </c>
      <c r="N108" s="2" t="e">
        <f>Formulas!V109</f>
        <v>#DIV/0!</v>
      </c>
      <c r="O108">
        <f>Formulas!U109</f>
        <v>4</v>
      </c>
      <c r="P108" s="2">
        <f>Formulas!W109</f>
        <v>0.25</v>
      </c>
    </row>
    <row r="109" spans="1:16">
      <c r="A109">
        <f>Formulas!A110</f>
        <v>610</v>
      </c>
      <c r="B109">
        <f>Formulas!B110</f>
        <v>16</v>
      </c>
      <c r="C109">
        <f>Formulas!C110</f>
        <v>2</v>
      </c>
      <c r="D109">
        <f>Formulas!AC110</f>
        <v>1</v>
      </c>
      <c r="E109">
        <f t="shared" si="1"/>
        <v>4</v>
      </c>
      <c r="F109" s="1">
        <f>COUNTIFS(Formulas!B$3:B$2000,'Stats for predictor'!B109,Formulas!C$3:C$2000,'Stats for predictor'!C109,Formulas!AC$3:AC$2000,4)</f>
        <v>2</v>
      </c>
      <c r="G109">
        <f>COUNTIFS(Formulas!B$3:B$2000,'Stats for predictor'!B109,Formulas!C$3:C$2000,'Stats for predictor'!C109,Formulas!AC$3:AC$2000,3)</f>
        <v>0</v>
      </c>
      <c r="H109">
        <f>COUNTIFS(Formulas!B$3:B$2000,'Stats for predictor'!B109,Formulas!C$3:C$2000,'Stats for predictor'!C109,Formulas!AC$3:AC$2000,2)</f>
        <v>2</v>
      </c>
      <c r="I109">
        <f>COUNTIFS(Formulas!B$3:B$2000,'Stats for predictor'!B109,Formulas!C$3:C$2000,'Stats for predictor'!C109,Formulas!AC$3:AC$2000,1)</f>
        <v>2</v>
      </c>
      <c r="J109">
        <f>COUNTIFS(Formulas!B$3:B$2000,'Stats for predictor'!B109,Formulas!C$3:C$2000,'Stats for predictor'!C109,Formulas!AC$3:AC$2000,0)</f>
        <v>0</v>
      </c>
      <c r="K109">
        <f>Formulas!P110</f>
        <v>1</v>
      </c>
      <c r="L109">
        <f>Formulas!R110</f>
        <v>4</v>
      </c>
      <c r="M109">
        <f>Formulas!T158</f>
        <v>0</v>
      </c>
      <c r="N109" s="2">
        <f>Formulas!V110</f>
        <v>1</v>
      </c>
      <c r="O109">
        <f>Formulas!U110</f>
        <v>6</v>
      </c>
      <c r="P109" s="2">
        <f>Formulas!W110</f>
        <v>0.666666666666667</v>
      </c>
    </row>
    <row r="110" spans="1:16">
      <c r="A110">
        <f>Formulas!A111</f>
        <v>3161</v>
      </c>
      <c r="B110">
        <f>Formulas!B111</f>
        <v>16</v>
      </c>
      <c r="C110">
        <f>Formulas!C111</f>
        <v>2</v>
      </c>
      <c r="D110">
        <f>Formulas!AC111</f>
        <v>4</v>
      </c>
      <c r="E110">
        <f t="shared" si="1"/>
        <v>4</v>
      </c>
      <c r="F110" s="1">
        <f>COUNTIFS(Formulas!B$3:B$2000,'Stats for predictor'!B110,Formulas!C$3:C$2000,'Stats for predictor'!C110,Formulas!AC$3:AC$2000,4)</f>
        <v>2</v>
      </c>
      <c r="G110">
        <f>COUNTIFS(Formulas!B$3:B$2000,'Stats for predictor'!B110,Formulas!C$3:C$2000,'Stats for predictor'!C110,Formulas!AC$3:AC$2000,3)</f>
        <v>0</v>
      </c>
      <c r="H110">
        <f>COUNTIFS(Formulas!B$3:B$2000,'Stats for predictor'!B110,Formulas!C$3:C$2000,'Stats for predictor'!C110,Formulas!AC$3:AC$2000,2)</f>
        <v>2</v>
      </c>
      <c r="I110">
        <f>COUNTIFS(Formulas!B$3:B$2000,'Stats for predictor'!B110,Formulas!C$3:C$2000,'Stats for predictor'!C110,Formulas!AC$3:AC$2000,1)</f>
        <v>2</v>
      </c>
      <c r="J110">
        <f>COUNTIFS(Formulas!B$3:B$2000,'Stats for predictor'!B110,Formulas!C$3:C$2000,'Stats for predictor'!C110,Formulas!AC$3:AC$2000,0)</f>
        <v>0</v>
      </c>
      <c r="K110">
        <f>Formulas!P111</f>
        <v>0</v>
      </c>
      <c r="L110">
        <f>Formulas!R111</f>
        <v>2</v>
      </c>
      <c r="M110">
        <f>Formulas!T159</f>
        <v>0</v>
      </c>
      <c r="N110" s="2" t="e">
        <f>Formulas!V111</f>
        <v>#DIV/0!</v>
      </c>
      <c r="O110">
        <f>Formulas!U111</f>
        <v>4</v>
      </c>
      <c r="P110" s="2">
        <f>Formulas!W111</f>
        <v>0.5</v>
      </c>
    </row>
    <row r="111" spans="1:16">
      <c r="A111">
        <f>Formulas!A112</f>
        <v>2609</v>
      </c>
      <c r="B111">
        <f>Formulas!B112</f>
        <v>17</v>
      </c>
      <c r="C111">
        <f>Formulas!C112</f>
        <v>2</v>
      </c>
      <c r="D111">
        <f>Formulas!AC112</f>
        <v>4</v>
      </c>
      <c r="E111">
        <f t="shared" si="1"/>
        <v>4</v>
      </c>
      <c r="F111" s="1">
        <f>COUNTIFS(Formulas!B$3:B$2000,'Stats for predictor'!B111,Formulas!C$3:C$2000,'Stats for predictor'!C111,Formulas!AC$3:AC$2000,4)</f>
        <v>4</v>
      </c>
      <c r="G111">
        <f>COUNTIFS(Formulas!B$3:B$2000,'Stats for predictor'!B111,Formulas!C$3:C$2000,'Stats for predictor'!C111,Formulas!AC$3:AC$2000,3)</f>
        <v>0</v>
      </c>
      <c r="H111">
        <f>COUNTIFS(Formulas!B$3:B$2000,'Stats for predictor'!B111,Formulas!C$3:C$2000,'Stats for predictor'!C111,Formulas!AC$3:AC$2000,2)</f>
        <v>2</v>
      </c>
      <c r="I111">
        <f>COUNTIFS(Formulas!B$3:B$2000,'Stats for predictor'!B111,Formulas!C$3:C$2000,'Stats for predictor'!C111,Formulas!AC$3:AC$2000,1)</f>
        <v>0</v>
      </c>
      <c r="J111">
        <f>COUNTIFS(Formulas!B$3:B$2000,'Stats for predictor'!B111,Formulas!C$3:C$2000,'Stats for predictor'!C111,Formulas!AC$3:AC$2000,0)</f>
        <v>0</v>
      </c>
      <c r="K111">
        <f>Formulas!P112</f>
        <v>0</v>
      </c>
      <c r="L111">
        <f>Formulas!R112</f>
        <v>7</v>
      </c>
      <c r="M111">
        <f>Formulas!T160</f>
        <v>0</v>
      </c>
      <c r="N111" s="2" t="e">
        <f>Formulas!V112</f>
        <v>#DIV/0!</v>
      </c>
      <c r="O111">
        <f>Formulas!U112</f>
        <v>7</v>
      </c>
      <c r="P111" s="2">
        <f>Formulas!W112</f>
        <v>1</v>
      </c>
    </row>
    <row r="112" spans="1:16">
      <c r="A112">
        <f>Formulas!A113</f>
        <v>6865</v>
      </c>
      <c r="B112">
        <f>Formulas!B113</f>
        <v>17</v>
      </c>
      <c r="C112">
        <f>Formulas!C113</f>
        <v>2</v>
      </c>
      <c r="D112">
        <f>Formulas!AC113</f>
        <v>2</v>
      </c>
      <c r="E112">
        <f t="shared" si="1"/>
        <v>4</v>
      </c>
      <c r="F112" s="1">
        <f>COUNTIFS(Formulas!B$3:B$2000,'Stats for predictor'!B112,Formulas!C$3:C$2000,'Stats for predictor'!C112,Formulas!AC$3:AC$2000,4)</f>
        <v>4</v>
      </c>
      <c r="G112">
        <f>COUNTIFS(Formulas!B$3:B$2000,'Stats for predictor'!B112,Formulas!C$3:C$2000,'Stats for predictor'!C112,Formulas!AC$3:AC$2000,3)</f>
        <v>0</v>
      </c>
      <c r="H112">
        <f>COUNTIFS(Formulas!B$3:B$2000,'Stats for predictor'!B112,Formulas!C$3:C$2000,'Stats for predictor'!C112,Formulas!AC$3:AC$2000,2)</f>
        <v>2</v>
      </c>
      <c r="I112">
        <f>COUNTIFS(Formulas!B$3:B$2000,'Stats for predictor'!B112,Formulas!C$3:C$2000,'Stats for predictor'!C112,Formulas!AC$3:AC$2000,1)</f>
        <v>0</v>
      </c>
      <c r="J112">
        <f>COUNTIFS(Formulas!B$3:B$2000,'Stats for predictor'!B112,Formulas!C$3:C$2000,'Stats for predictor'!C112,Formulas!AC$3:AC$2000,0)</f>
        <v>0</v>
      </c>
      <c r="K112">
        <f>Formulas!P113</f>
        <v>0</v>
      </c>
      <c r="L112">
        <f>Formulas!R113</f>
        <v>0</v>
      </c>
      <c r="M112">
        <f>Formulas!T161</f>
        <v>0</v>
      </c>
      <c r="N112" s="2" t="e">
        <f>Formulas!V113</f>
        <v>#DIV/0!</v>
      </c>
      <c r="O112">
        <f>Formulas!U113</f>
        <v>0</v>
      </c>
      <c r="P112" s="2" t="e">
        <f>Formulas!W113</f>
        <v>#DIV/0!</v>
      </c>
    </row>
    <row r="113" spans="1:16">
      <c r="A113">
        <f>Formulas!A114</f>
        <v>7480</v>
      </c>
      <c r="B113">
        <f>Formulas!B114</f>
        <v>17</v>
      </c>
      <c r="C113">
        <f>Formulas!C114</f>
        <v>1</v>
      </c>
      <c r="D113">
        <f>Formulas!AC114</f>
        <v>2</v>
      </c>
      <c r="E113">
        <f t="shared" si="1"/>
        <v>2</v>
      </c>
      <c r="F113" s="1">
        <f>COUNTIFS(Formulas!B$3:B$2000,'Stats for predictor'!B113,Formulas!C$3:C$2000,'Stats for predictor'!C113,Formulas!AC$3:AC$2000,4)</f>
        <v>0</v>
      </c>
      <c r="G113">
        <f>COUNTIFS(Formulas!B$3:B$2000,'Stats for predictor'!B113,Formulas!C$3:C$2000,'Stats for predictor'!C113,Formulas!AC$3:AC$2000,3)</f>
        <v>0</v>
      </c>
      <c r="H113">
        <f>COUNTIFS(Formulas!B$3:B$2000,'Stats for predictor'!B113,Formulas!C$3:C$2000,'Stats for predictor'!C113,Formulas!AC$3:AC$2000,2)</f>
        <v>2</v>
      </c>
      <c r="I113">
        <f>COUNTIFS(Formulas!B$3:B$2000,'Stats for predictor'!B113,Formulas!C$3:C$2000,'Stats for predictor'!C113,Formulas!AC$3:AC$2000,1)</f>
        <v>0</v>
      </c>
      <c r="J113">
        <f>COUNTIFS(Formulas!B$3:B$2000,'Stats for predictor'!B113,Formulas!C$3:C$2000,'Stats for predictor'!C113,Formulas!AC$3:AC$2000,0)</f>
        <v>0</v>
      </c>
      <c r="K113">
        <f>Formulas!P114</f>
        <v>0</v>
      </c>
      <c r="L113">
        <f>Formulas!R114</f>
        <v>5</v>
      </c>
      <c r="M113">
        <f>Formulas!T162</f>
        <v>0</v>
      </c>
      <c r="N113" s="2" t="e">
        <f>Formulas!V114</f>
        <v>#DIV/0!</v>
      </c>
      <c r="O113">
        <f>Formulas!U114</f>
        <v>5</v>
      </c>
      <c r="P113" s="2">
        <f>Formulas!W114</f>
        <v>1</v>
      </c>
    </row>
    <row r="114" spans="1:16">
      <c r="A114">
        <f>Formulas!A115</f>
        <v>2200</v>
      </c>
      <c r="B114">
        <f>Formulas!B115</f>
        <v>17</v>
      </c>
      <c r="C114">
        <f>Formulas!C115</f>
        <v>2</v>
      </c>
      <c r="D114">
        <f>Formulas!AC115</f>
        <v>4</v>
      </c>
      <c r="E114">
        <f t="shared" si="1"/>
        <v>4</v>
      </c>
      <c r="F114" s="1">
        <f>COUNTIFS(Formulas!B$3:B$2000,'Stats for predictor'!B114,Formulas!C$3:C$2000,'Stats for predictor'!C114,Formulas!AC$3:AC$2000,4)</f>
        <v>4</v>
      </c>
      <c r="G114">
        <f>COUNTIFS(Formulas!B$3:B$2000,'Stats for predictor'!B114,Formulas!C$3:C$2000,'Stats for predictor'!C114,Formulas!AC$3:AC$2000,3)</f>
        <v>0</v>
      </c>
      <c r="H114">
        <f>COUNTIFS(Formulas!B$3:B$2000,'Stats for predictor'!B114,Formulas!C$3:C$2000,'Stats for predictor'!C114,Formulas!AC$3:AC$2000,2)</f>
        <v>2</v>
      </c>
      <c r="I114">
        <f>COUNTIFS(Formulas!B$3:B$2000,'Stats for predictor'!B114,Formulas!C$3:C$2000,'Stats for predictor'!C114,Formulas!AC$3:AC$2000,1)</f>
        <v>0</v>
      </c>
      <c r="J114">
        <f>COUNTIFS(Formulas!B$3:B$2000,'Stats for predictor'!B114,Formulas!C$3:C$2000,'Stats for predictor'!C114,Formulas!AC$3:AC$2000,0)</f>
        <v>0</v>
      </c>
      <c r="K114">
        <f>Formulas!P115</f>
        <v>0</v>
      </c>
      <c r="L114">
        <f>Formulas!R115</f>
        <v>10</v>
      </c>
      <c r="M114">
        <f>Formulas!T163</f>
        <v>0</v>
      </c>
      <c r="N114" s="2" t="e">
        <f>Formulas!V115</f>
        <v>#DIV/0!</v>
      </c>
      <c r="O114">
        <f>Formulas!U115</f>
        <v>11</v>
      </c>
      <c r="P114" s="2">
        <f>Formulas!W115</f>
        <v>0.909090909090909</v>
      </c>
    </row>
    <row r="115" spans="1:16">
      <c r="A115">
        <f>Formulas!A116</f>
        <v>4617</v>
      </c>
      <c r="B115">
        <f>Formulas!B116</f>
        <v>19</v>
      </c>
      <c r="C115">
        <f>Formulas!C116</f>
        <v>2</v>
      </c>
      <c r="D115">
        <f>Formulas!AC116</f>
        <v>0</v>
      </c>
      <c r="E115">
        <f t="shared" si="1"/>
        <v>2</v>
      </c>
      <c r="F115" s="1">
        <f>COUNTIFS(Formulas!B$3:B$2000,'Stats for predictor'!B115,Formulas!C$3:C$2000,'Stats for predictor'!C115,Formulas!AC$3:AC$2000,4)</f>
        <v>0</v>
      </c>
      <c r="G115">
        <f>COUNTIFS(Formulas!B$3:B$2000,'Stats for predictor'!B115,Formulas!C$3:C$2000,'Stats for predictor'!C115,Formulas!AC$3:AC$2000,3)</f>
        <v>0</v>
      </c>
      <c r="H115">
        <f>COUNTIFS(Formulas!B$3:B$2000,'Stats for predictor'!B115,Formulas!C$3:C$2000,'Stats for predictor'!C115,Formulas!AC$3:AC$2000,2)</f>
        <v>1</v>
      </c>
      <c r="I115">
        <f>COUNTIFS(Formulas!B$3:B$2000,'Stats for predictor'!B115,Formulas!C$3:C$2000,'Stats for predictor'!C115,Formulas!AC$3:AC$2000,1)</f>
        <v>0</v>
      </c>
      <c r="J115">
        <f>COUNTIFS(Formulas!B$3:B$2000,'Stats for predictor'!B115,Formulas!C$3:C$2000,'Stats for predictor'!C115,Formulas!AC$3:AC$2000,0)</f>
        <v>2</v>
      </c>
      <c r="K115">
        <f>Formulas!P116</f>
        <v>0</v>
      </c>
      <c r="L115">
        <f>Formulas!R116</f>
        <v>0</v>
      </c>
      <c r="M115">
        <f>Formulas!T164</f>
        <v>3</v>
      </c>
      <c r="N115" s="2" t="e">
        <f>Formulas!V116</f>
        <v>#DIV/0!</v>
      </c>
      <c r="O115">
        <f>Formulas!U116</f>
        <v>0</v>
      </c>
      <c r="P115" s="2" t="e">
        <f>Formulas!W116</f>
        <v>#DIV/0!</v>
      </c>
    </row>
    <row r="116" spans="1:16">
      <c r="A116">
        <f>Formulas!A117</f>
        <v>771</v>
      </c>
      <c r="B116">
        <f>Formulas!B117</f>
        <v>19</v>
      </c>
      <c r="C116">
        <f>Formulas!C117</f>
        <v>1</v>
      </c>
      <c r="D116">
        <f>Formulas!AC117</f>
        <v>0</v>
      </c>
      <c r="E116">
        <f t="shared" si="1"/>
        <v>4</v>
      </c>
      <c r="F116" s="1">
        <f>COUNTIFS(Formulas!B$3:B$2000,'Stats for predictor'!B116,Formulas!C$3:C$2000,'Stats for predictor'!C116,Formulas!AC$3:AC$2000,4)</f>
        <v>1</v>
      </c>
      <c r="G116">
        <f>COUNTIFS(Formulas!B$3:B$2000,'Stats for predictor'!B116,Formulas!C$3:C$2000,'Stats for predictor'!C116,Formulas!AC$3:AC$2000,3)</f>
        <v>0</v>
      </c>
      <c r="H116">
        <f>COUNTIFS(Formulas!B$3:B$2000,'Stats for predictor'!B116,Formulas!C$3:C$2000,'Stats for predictor'!C116,Formulas!AC$3:AC$2000,2)</f>
        <v>0</v>
      </c>
      <c r="I116">
        <f>COUNTIFS(Formulas!B$3:B$2000,'Stats for predictor'!B116,Formulas!C$3:C$2000,'Stats for predictor'!C116,Formulas!AC$3:AC$2000,1)</f>
        <v>0</v>
      </c>
      <c r="J116">
        <f>COUNTIFS(Formulas!B$3:B$2000,'Stats for predictor'!B116,Formulas!C$3:C$2000,'Stats for predictor'!C116,Formulas!AC$3:AC$2000,0)</f>
        <v>1</v>
      </c>
      <c r="K116">
        <f>Formulas!P117</f>
        <v>0</v>
      </c>
      <c r="L116">
        <f>Formulas!R117</f>
        <v>0</v>
      </c>
      <c r="M116">
        <f>Formulas!T165</f>
        <v>2</v>
      </c>
      <c r="N116" s="2" t="e">
        <f>Formulas!V117</f>
        <v>#DIV/0!</v>
      </c>
      <c r="O116">
        <f>Formulas!U117</f>
        <v>0</v>
      </c>
      <c r="P116" s="2" t="e">
        <f>Formulas!W117</f>
        <v>#DIV/0!</v>
      </c>
    </row>
    <row r="117" spans="1:16">
      <c r="A117">
        <f>Formulas!A118</f>
        <v>6135</v>
      </c>
      <c r="B117">
        <f>Formulas!B118</f>
        <v>19</v>
      </c>
      <c r="C117">
        <f>Formulas!C118</f>
        <v>2</v>
      </c>
      <c r="D117">
        <f>Formulas!AC118</f>
        <v>0</v>
      </c>
      <c r="E117">
        <f t="shared" si="1"/>
        <v>2</v>
      </c>
      <c r="F117" s="1">
        <f>COUNTIFS(Formulas!B$3:B$2000,'Stats for predictor'!B117,Formulas!C$3:C$2000,'Stats for predictor'!C117,Formulas!AC$3:AC$2000,4)</f>
        <v>0</v>
      </c>
      <c r="G117">
        <f>COUNTIFS(Formulas!B$3:B$2000,'Stats for predictor'!B117,Formulas!C$3:C$2000,'Stats for predictor'!C117,Formulas!AC$3:AC$2000,3)</f>
        <v>0</v>
      </c>
      <c r="H117">
        <f>COUNTIFS(Formulas!B$3:B$2000,'Stats for predictor'!B117,Formulas!C$3:C$2000,'Stats for predictor'!C117,Formulas!AC$3:AC$2000,2)</f>
        <v>1</v>
      </c>
      <c r="I117">
        <f>COUNTIFS(Formulas!B$3:B$2000,'Stats for predictor'!B117,Formulas!C$3:C$2000,'Stats for predictor'!C117,Formulas!AC$3:AC$2000,1)</f>
        <v>0</v>
      </c>
      <c r="J117">
        <f>COUNTIFS(Formulas!B$3:B$2000,'Stats for predictor'!B117,Formulas!C$3:C$2000,'Stats for predictor'!C117,Formulas!AC$3:AC$2000,0)</f>
        <v>2</v>
      </c>
      <c r="K117">
        <f>Formulas!P118</f>
        <v>0</v>
      </c>
      <c r="L117">
        <f>Formulas!R118</f>
        <v>7</v>
      </c>
      <c r="M117">
        <f>Formulas!T166</f>
        <v>1</v>
      </c>
      <c r="N117" s="2" t="e">
        <f>Formulas!V118</f>
        <v>#DIV/0!</v>
      </c>
      <c r="O117">
        <f>Formulas!U118</f>
        <v>14</v>
      </c>
      <c r="P117" s="2">
        <f>Formulas!W118</f>
        <v>0.5</v>
      </c>
    </row>
    <row r="118" spans="1:16">
      <c r="A118">
        <f>Formulas!A119</f>
        <v>8884</v>
      </c>
      <c r="B118">
        <f>Formulas!B119</f>
        <v>19</v>
      </c>
      <c r="C118">
        <f>Formulas!C119</f>
        <v>2</v>
      </c>
      <c r="D118">
        <f>Formulas!AC119</f>
        <v>2</v>
      </c>
      <c r="E118">
        <f t="shared" si="1"/>
        <v>2</v>
      </c>
      <c r="F118" s="1">
        <f>COUNTIFS(Formulas!B$3:B$2000,'Stats for predictor'!B118,Formulas!C$3:C$2000,'Stats for predictor'!C118,Formulas!AC$3:AC$2000,4)</f>
        <v>0</v>
      </c>
      <c r="G118">
        <f>COUNTIFS(Formulas!B$3:B$2000,'Stats for predictor'!B118,Formulas!C$3:C$2000,'Stats for predictor'!C118,Formulas!AC$3:AC$2000,3)</f>
        <v>0</v>
      </c>
      <c r="H118">
        <f>COUNTIFS(Formulas!B$3:B$2000,'Stats for predictor'!B118,Formulas!C$3:C$2000,'Stats for predictor'!C118,Formulas!AC$3:AC$2000,2)</f>
        <v>1</v>
      </c>
      <c r="I118">
        <f>COUNTIFS(Formulas!B$3:B$2000,'Stats for predictor'!B118,Formulas!C$3:C$2000,'Stats for predictor'!C118,Formulas!AC$3:AC$2000,1)</f>
        <v>0</v>
      </c>
      <c r="J118">
        <f>COUNTIFS(Formulas!B$3:B$2000,'Stats for predictor'!B118,Formulas!C$3:C$2000,'Stats for predictor'!C118,Formulas!AC$3:AC$2000,0)</f>
        <v>2</v>
      </c>
      <c r="K118">
        <f>Formulas!P119</f>
        <v>1</v>
      </c>
      <c r="L118">
        <f>Formulas!R119</f>
        <v>0</v>
      </c>
      <c r="M118">
        <f>Formulas!T167</f>
        <v>5</v>
      </c>
      <c r="N118" s="2">
        <f>Formulas!V119</f>
        <v>0.5</v>
      </c>
      <c r="O118">
        <f>Formulas!U119</f>
        <v>0</v>
      </c>
      <c r="P118" s="2" t="e">
        <f>Formulas!W119</f>
        <v>#DIV/0!</v>
      </c>
    </row>
    <row r="119" spans="1:16">
      <c r="A119">
        <f>Formulas!A120</f>
        <v>865</v>
      </c>
      <c r="B119">
        <f>Formulas!B120</f>
        <v>19</v>
      </c>
      <c r="C119">
        <f>Formulas!C120</f>
        <v>1</v>
      </c>
      <c r="D119">
        <f>Formulas!AC120</f>
        <v>4</v>
      </c>
      <c r="E119">
        <f t="shared" si="1"/>
        <v>4</v>
      </c>
      <c r="F119" s="1">
        <f>COUNTIFS(Formulas!B$3:B$2000,'Stats for predictor'!B119,Formulas!C$3:C$2000,'Stats for predictor'!C119,Formulas!AC$3:AC$2000,4)</f>
        <v>1</v>
      </c>
      <c r="G119">
        <f>COUNTIFS(Formulas!B$3:B$2000,'Stats for predictor'!B119,Formulas!C$3:C$2000,'Stats for predictor'!C119,Formulas!AC$3:AC$2000,3)</f>
        <v>0</v>
      </c>
      <c r="H119">
        <f>COUNTIFS(Formulas!B$3:B$2000,'Stats for predictor'!B119,Formulas!C$3:C$2000,'Stats for predictor'!C119,Formulas!AC$3:AC$2000,2)</f>
        <v>0</v>
      </c>
      <c r="I119">
        <f>COUNTIFS(Formulas!B$3:B$2000,'Stats for predictor'!B119,Formulas!C$3:C$2000,'Stats for predictor'!C119,Formulas!AC$3:AC$2000,1)</f>
        <v>0</v>
      </c>
      <c r="J119">
        <f>COUNTIFS(Formulas!B$3:B$2000,'Stats for predictor'!B119,Formulas!C$3:C$2000,'Stats for predictor'!C119,Formulas!AC$3:AC$2000,0)</f>
        <v>1</v>
      </c>
      <c r="K119">
        <f>Formulas!P120</f>
        <v>0</v>
      </c>
      <c r="L119">
        <f>Formulas!R120</f>
        <v>4</v>
      </c>
      <c r="M119">
        <f>Formulas!T168</f>
        <v>0</v>
      </c>
      <c r="N119" s="2" t="e">
        <f>Formulas!V120</f>
        <v>#DIV/0!</v>
      </c>
      <c r="O119">
        <f>Formulas!U120</f>
        <v>6</v>
      </c>
      <c r="P119" s="2">
        <f>Formulas!W120</f>
        <v>0.666666666666667</v>
      </c>
    </row>
    <row r="120" spans="1:16">
      <c r="A120">
        <f>Formulas!A121</f>
        <v>7659</v>
      </c>
      <c r="B120">
        <f>Formulas!B121</f>
        <v>20</v>
      </c>
      <c r="C120">
        <f>Formulas!C121</f>
        <v>2</v>
      </c>
      <c r="D120">
        <f>Formulas!AC121</f>
        <v>0</v>
      </c>
      <c r="E120">
        <f t="shared" si="1"/>
        <v>3</v>
      </c>
      <c r="F120" s="1">
        <f>COUNTIFS(Formulas!B$3:B$2000,'Stats for predictor'!B120,Formulas!C$3:C$2000,'Stats for predictor'!C120,Formulas!AC$3:AC$2000,4)</f>
        <v>0</v>
      </c>
      <c r="G120">
        <f>COUNTIFS(Formulas!B$3:B$2000,'Stats for predictor'!B120,Formulas!C$3:C$2000,'Stats for predictor'!C120,Formulas!AC$3:AC$2000,3)</f>
        <v>1</v>
      </c>
      <c r="H120">
        <f>COUNTIFS(Formulas!B$3:B$2000,'Stats for predictor'!B120,Formulas!C$3:C$2000,'Stats for predictor'!C120,Formulas!AC$3:AC$2000,2)</f>
        <v>1</v>
      </c>
      <c r="I120">
        <f>COUNTIFS(Formulas!B$3:B$2000,'Stats for predictor'!B120,Formulas!C$3:C$2000,'Stats for predictor'!C120,Formulas!AC$3:AC$2000,1)</f>
        <v>0</v>
      </c>
      <c r="J120">
        <f>COUNTIFS(Formulas!B$3:B$2000,'Stats for predictor'!B120,Formulas!C$3:C$2000,'Stats for predictor'!C120,Formulas!AC$3:AC$2000,0)</f>
        <v>1</v>
      </c>
      <c r="K120">
        <f>Formulas!P121</f>
        <v>2</v>
      </c>
      <c r="L120">
        <f>Formulas!R121</f>
        <v>0</v>
      </c>
      <c r="M120">
        <f>Formulas!T169</f>
        <v>1</v>
      </c>
      <c r="N120" s="2">
        <f>Formulas!V121</f>
        <v>1</v>
      </c>
      <c r="O120">
        <f>Formulas!U121</f>
        <v>0</v>
      </c>
      <c r="P120" s="2" t="e">
        <f>Formulas!W121</f>
        <v>#DIV/0!</v>
      </c>
    </row>
    <row r="121" spans="1:16">
      <c r="A121">
        <f>Formulas!A122</f>
        <v>1325</v>
      </c>
      <c r="B121">
        <f>Formulas!B122</f>
        <v>20</v>
      </c>
      <c r="C121">
        <f>Formulas!C122</f>
        <v>2</v>
      </c>
      <c r="D121">
        <f>Formulas!AC122</f>
        <v>3</v>
      </c>
      <c r="E121">
        <f t="shared" si="1"/>
        <v>3</v>
      </c>
      <c r="F121" s="1">
        <f>COUNTIFS(Formulas!B$3:B$2000,'Stats for predictor'!B121,Formulas!C$3:C$2000,'Stats for predictor'!C121,Formulas!AC$3:AC$2000,4)</f>
        <v>0</v>
      </c>
      <c r="G121">
        <f>COUNTIFS(Formulas!B$3:B$2000,'Stats for predictor'!B121,Formulas!C$3:C$2000,'Stats for predictor'!C121,Formulas!AC$3:AC$2000,3)</f>
        <v>1</v>
      </c>
      <c r="H121">
        <f>COUNTIFS(Formulas!B$3:B$2000,'Stats for predictor'!B121,Formulas!C$3:C$2000,'Stats for predictor'!C121,Formulas!AC$3:AC$2000,2)</f>
        <v>1</v>
      </c>
      <c r="I121">
        <f>COUNTIFS(Formulas!B$3:B$2000,'Stats for predictor'!B121,Formulas!C$3:C$2000,'Stats for predictor'!C121,Formulas!AC$3:AC$2000,1)</f>
        <v>0</v>
      </c>
      <c r="J121">
        <f>COUNTIFS(Formulas!B$3:B$2000,'Stats for predictor'!B121,Formulas!C$3:C$2000,'Stats for predictor'!C121,Formulas!AC$3:AC$2000,0)</f>
        <v>1</v>
      </c>
      <c r="K121">
        <f>Formulas!P122</f>
        <v>0</v>
      </c>
      <c r="L121">
        <f>Formulas!R122</f>
        <v>14</v>
      </c>
      <c r="M121">
        <f>Formulas!T170</f>
        <v>0</v>
      </c>
      <c r="N121" s="2" t="e">
        <f>Formulas!V122</f>
        <v>#DIV/0!</v>
      </c>
      <c r="O121">
        <f>Formulas!U122</f>
        <v>17</v>
      </c>
      <c r="P121" s="2">
        <f>Formulas!W122</f>
        <v>0.823529411764706</v>
      </c>
    </row>
    <row r="122" spans="1:16">
      <c r="A122">
        <f>Formulas!A123</f>
        <v>8574</v>
      </c>
      <c r="B122">
        <f>Formulas!B123</f>
        <v>20</v>
      </c>
      <c r="C122">
        <f>Formulas!C123</f>
        <v>1</v>
      </c>
      <c r="D122">
        <f>Formulas!AC123</f>
        <v>0</v>
      </c>
      <c r="E122">
        <f t="shared" si="1"/>
        <v>4</v>
      </c>
      <c r="F122" s="1">
        <f>COUNTIFS(Formulas!B$3:B$2000,'Stats for predictor'!B122,Formulas!C$3:C$2000,'Stats for predictor'!C122,Formulas!AC$3:AC$2000,4)</f>
        <v>1</v>
      </c>
      <c r="G122">
        <f>COUNTIFS(Formulas!B$3:B$2000,'Stats for predictor'!B122,Formulas!C$3:C$2000,'Stats for predictor'!C122,Formulas!AC$3:AC$2000,3)</f>
        <v>0</v>
      </c>
      <c r="H122">
        <f>COUNTIFS(Formulas!B$3:B$2000,'Stats for predictor'!B122,Formulas!C$3:C$2000,'Stats for predictor'!C122,Formulas!AC$3:AC$2000,2)</f>
        <v>0</v>
      </c>
      <c r="I122">
        <f>COUNTIFS(Formulas!B$3:B$2000,'Stats for predictor'!B122,Formulas!C$3:C$2000,'Stats for predictor'!C122,Formulas!AC$3:AC$2000,1)</f>
        <v>1</v>
      </c>
      <c r="J122">
        <f>COUNTIFS(Formulas!B$3:B$2000,'Stats for predictor'!B122,Formulas!C$3:C$2000,'Stats for predictor'!C122,Formulas!AC$3:AC$2000,0)</f>
        <v>1</v>
      </c>
      <c r="K122">
        <f>Formulas!P123</f>
        <v>0</v>
      </c>
      <c r="L122">
        <f>Formulas!R123</f>
        <v>0</v>
      </c>
      <c r="M122">
        <f>Formulas!T171</f>
        <v>0</v>
      </c>
      <c r="N122" s="2" t="e">
        <f>Formulas!V123</f>
        <v>#DIV/0!</v>
      </c>
      <c r="O122">
        <f>Formulas!U123</f>
        <v>0</v>
      </c>
      <c r="P122" s="2" t="e">
        <f>Formulas!W123</f>
        <v>#DIV/0!</v>
      </c>
    </row>
    <row r="123" spans="1:16">
      <c r="A123">
        <f>Formulas!A124</f>
        <v>3739</v>
      </c>
      <c r="B123">
        <f>Formulas!B124</f>
        <v>20</v>
      </c>
      <c r="C123">
        <f>Formulas!C124</f>
        <v>2</v>
      </c>
      <c r="D123">
        <f>Formulas!AC124</f>
        <v>2</v>
      </c>
      <c r="E123">
        <f t="shared" si="1"/>
        <v>3</v>
      </c>
      <c r="F123" s="1">
        <f>COUNTIFS(Formulas!B$3:B$2000,'Stats for predictor'!B123,Formulas!C$3:C$2000,'Stats for predictor'!C123,Formulas!AC$3:AC$2000,4)</f>
        <v>0</v>
      </c>
      <c r="G123">
        <f>COUNTIFS(Formulas!B$3:B$2000,'Stats for predictor'!B123,Formulas!C$3:C$2000,'Stats for predictor'!C123,Formulas!AC$3:AC$2000,3)</f>
        <v>1</v>
      </c>
      <c r="H123">
        <f>COUNTIFS(Formulas!B$3:B$2000,'Stats for predictor'!B123,Formulas!C$3:C$2000,'Stats for predictor'!C123,Formulas!AC$3:AC$2000,2)</f>
        <v>1</v>
      </c>
      <c r="I123">
        <f>COUNTIFS(Formulas!B$3:B$2000,'Stats for predictor'!B123,Formulas!C$3:C$2000,'Stats for predictor'!C123,Formulas!AC$3:AC$2000,1)</f>
        <v>0</v>
      </c>
      <c r="J123">
        <f>COUNTIFS(Formulas!B$3:B$2000,'Stats for predictor'!B123,Formulas!C$3:C$2000,'Stats for predictor'!C123,Formulas!AC$3:AC$2000,0)</f>
        <v>1</v>
      </c>
      <c r="K123">
        <f>Formulas!P124</f>
        <v>0</v>
      </c>
      <c r="L123">
        <f>Formulas!R124</f>
        <v>0</v>
      </c>
      <c r="M123">
        <f>Formulas!T172</f>
        <v>0</v>
      </c>
      <c r="N123" s="2" t="e">
        <f>Formulas!V124</f>
        <v>#DIV/0!</v>
      </c>
      <c r="O123">
        <f>Formulas!U124</f>
        <v>0</v>
      </c>
      <c r="P123" s="2" t="e">
        <f>Formulas!W124</f>
        <v>#DIV/0!</v>
      </c>
    </row>
    <row r="124" spans="1:16">
      <c r="A124">
        <f>Formulas!A125</f>
        <v>6978</v>
      </c>
      <c r="B124">
        <f>Formulas!B125</f>
        <v>21</v>
      </c>
      <c r="C124">
        <f>Formulas!C125</f>
        <v>2</v>
      </c>
      <c r="D124">
        <f>Formulas!AC125</f>
        <v>2</v>
      </c>
      <c r="E124">
        <f t="shared" si="1"/>
        <v>2</v>
      </c>
      <c r="F124" s="1">
        <f>COUNTIFS(Formulas!B$3:B$2000,'Stats for predictor'!B124,Formulas!C$3:C$2000,'Stats for predictor'!C124,Formulas!AC$3:AC$2000,4)</f>
        <v>0</v>
      </c>
      <c r="G124">
        <f>COUNTIFS(Formulas!B$3:B$2000,'Stats for predictor'!B124,Formulas!C$3:C$2000,'Stats for predictor'!C124,Formulas!AC$3:AC$2000,3)</f>
        <v>0</v>
      </c>
      <c r="H124">
        <f>COUNTIFS(Formulas!B$3:B$2000,'Stats for predictor'!B124,Formulas!C$3:C$2000,'Stats for predictor'!C124,Formulas!AC$3:AC$2000,2)</f>
        <v>3</v>
      </c>
      <c r="I124">
        <f>COUNTIFS(Formulas!B$3:B$2000,'Stats for predictor'!B124,Formulas!C$3:C$2000,'Stats for predictor'!C124,Formulas!AC$3:AC$2000,1)</f>
        <v>0</v>
      </c>
      <c r="J124">
        <f>COUNTIFS(Formulas!B$3:B$2000,'Stats for predictor'!B124,Formulas!C$3:C$2000,'Stats for predictor'!C124,Formulas!AC$3:AC$2000,0)</f>
        <v>0</v>
      </c>
      <c r="K124">
        <f>Formulas!P125</f>
        <v>4</v>
      </c>
      <c r="L124">
        <f>Formulas!R125</f>
        <v>0</v>
      </c>
      <c r="M124">
        <f>Formulas!T173</f>
        <v>0</v>
      </c>
      <c r="N124" s="2">
        <f>Formulas!V125</f>
        <v>0.666666666666667</v>
      </c>
      <c r="O124">
        <f>Formulas!U125</f>
        <v>0</v>
      </c>
      <c r="P124" s="2" t="e">
        <f>Formulas!W125</f>
        <v>#DIV/0!</v>
      </c>
    </row>
    <row r="125" spans="1:16">
      <c r="A125">
        <f>Formulas!A126</f>
        <v>5409</v>
      </c>
      <c r="B125">
        <f>Formulas!B126</f>
        <v>20</v>
      </c>
      <c r="C125">
        <f>Formulas!C126</f>
        <v>1</v>
      </c>
      <c r="D125">
        <f>Formulas!AC126</f>
        <v>1</v>
      </c>
      <c r="E125">
        <f t="shared" si="1"/>
        <v>4</v>
      </c>
      <c r="F125" s="1">
        <f>COUNTIFS(Formulas!B$3:B$2000,'Stats for predictor'!B125,Formulas!C$3:C$2000,'Stats for predictor'!C125,Formulas!AC$3:AC$2000,4)</f>
        <v>1</v>
      </c>
      <c r="G125">
        <f>COUNTIFS(Formulas!B$3:B$2000,'Stats for predictor'!B125,Formulas!C$3:C$2000,'Stats for predictor'!C125,Formulas!AC$3:AC$2000,3)</f>
        <v>0</v>
      </c>
      <c r="H125">
        <f>COUNTIFS(Formulas!B$3:B$2000,'Stats for predictor'!B125,Formulas!C$3:C$2000,'Stats for predictor'!C125,Formulas!AC$3:AC$2000,2)</f>
        <v>0</v>
      </c>
      <c r="I125">
        <f>COUNTIFS(Formulas!B$3:B$2000,'Stats for predictor'!B125,Formulas!C$3:C$2000,'Stats for predictor'!C125,Formulas!AC$3:AC$2000,1)</f>
        <v>1</v>
      </c>
      <c r="J125">
        <f>COUNTIFS(Formulas!B$3:B$2000,'Stats for predictor'!B125,Formulas!C$3:C$2000,'Stats for predictor'!C125,Formulas!AC$3:AC$2000,0)</f>
        <v>1</v>
      </c>
      <c r="K125">
        <f>Formulas!P126</f>
        <v>0</v>
      </c>
      <c r="L125">
        <f>Formulas!R126</f>
        <v>12</v>
      </c>
      <c r="M125">
        <f>Formulas!T174</f>
        <v>1</v>
      </c>
      <c r="N125" s="2" t="e">
        <f>Formulas!V126</f>
        <v>#DIV/0!</v>
      </c>
      <c r="O125">
        <f>Formulas!U126</f>
        <v>15</v>
      </c>
      <c r="P125" s="2">
        <f>Formulas!W126</f>
        <v>0.8</v>
      </c>
    </row>
    <row r="126" spans="1:16">
      <c r="A126">
        <f>Formulas!A127</f>
        <v>4152</v>
      </c>
      <c r="B126">
        <f>Formulas!B127</f>
        <v>20</v>
      </c>
      <c r="C126">
        <f>Formulas!C127</f>
        <v>1</v>
      </c>
      <c r="D126">
        <f>Formulas!AC127</f>
        <v>4</v>
      </c>
      <c r="E126">
        <f t="shared" si="1"/>
        <v>4</v>
      </c>
      <c r="F126" s="1">
        <f>COUNTIFS(Formulas!B$3:B$2000,'Stats for predictor'!B126,Formulas!C$3:C$2000,'Stats for predictor'!C126,Formulas!AC$3:AC$2000,4)</f>
        <v>1</v>
      </c>
      <c r="G126">
        <f>COUNTIFS(Formulas!B$3:B$2000,'Stats for predictor'!B126,Formulas!C$3:C$2000,'Stats for predictor'!C126,Formulas!AC$3:AC$2000,3)</f>
        <v>0</v>
      </c>
      <c r="H126">
        <f>COUNTIFS(Formulas!B$3:B$2000,'Stats for predictor'!B126,Formulas!C$3:C$2000,'Stats for predictor'!C126,Formulas!AC$3:AC$2000,2)</f>
        <v>0</v>
      </c>
      <c r="I126">
        <f>COUNTIFS(Formulas!B$3:B$2000,'Stats for predictor'!B126,Formulas!C$3:C$2000,'Stats for predictor'!C126,Formulas!AC$3:AC$2000,1)</f>
        <v>1</v>
      </c>
      <c r="J126">
        <f>COUNTIFS(Formulas!B$3:B$2000,'Stats for predictor'!B126,Formulas!C$3:C$2000,'Stats for predictor'!C126,Formulas!AC$3:AC$2000,0)</f>
        <v>1</v>
      </c>
      <c r="K126">
        <f>Formulas!P127</f>
        <v>0</v>
      </c>
      <c r="L126">
        <f>Formulas!R127</f>
        <v>6</v>
      </c>
      <c r="M126">
        <f>Formulas!T175</f>
        <v>7</v>
      </c>
      <c r="N126" s="2" t="e">
        <f>Formulas!V127</f>
        <v>#DIV/0!</v>
      </c>
      <c r="O126">
        <f>Formulas!U127</f>
        <v>9</v>
      </c>
      <c r="P126" s="2">
        <f>Formulas!W127</f>
        <v>0.666666666666667</v>
      </c>
    </row>
    <row r="127" spans="1:16">
      <c r="A127">
        <f>Formulas!A128</f>
        <v>781</v>
      </c>
      <c r="B127">
        <f>Formulas!B128</f>
        <v>21</v>
      </c>
      <c r="C127">
        <f>Formulas!C128</f>
        <v>2</v>
      </c>
      <c r="D127">
        <f>Formulas!AC128</f>
        <v>2</v>
      </c>
      <c r="E127">
        <f t="shared" si="1"/>
        <v>2</v>
      </c>
      <c r="F127" s="1">
        <f>COUNTIFS(Formulas!B$3:B$2000,'Stats for predictor'!B127,Formulas!C$3:C$2000,'Stats for predictor'!C127,Formulas!AC$3:AC$2000,4)</f>
        <v>0</v>
      </c>
      <c r="G127">
        <f>COUNTIFS(Formulas!B$3:B$2000,'Stats for predictor'!B127,Formulas!C$3:C$2000,'Stats for predictor'!C127,Formulas!AC$3:AC$2000,3)</f>
        <v>0</v>
      </c>
      <c r="H127">
        <f>COUNTIFS(Formulas!B$3:B$2000,'Stats for predictor'!B127,Formulas!C$3:C$2000,'Stats for predictor'!C127,Formulas!AC$3:AC$2000,2)</f>
        <v>3</v>
      </c>
      <c r="I127">
        <f>COUNTIFS(Formulas!B$3:B$2000,'Stats for predictor'!B127,Formulas!C$3:C$2000,'Stats for predictor'!C127,Formulas!AC$3:AC$2000,1)</f>
        <v>0</v>
      </c>
      <c r="J127">
        <f>COUNTIFS(Formulas!B$3:B$2000,'Stats for predictor'!B127,Formulas!C$3:C$2000,'Stats for predictor'!C127,Formulas!AC$3:AC$2000,0)</f>
        <v>0</v>
      </c>
      <c r="K127">
        <f>Formulas!P128</f>
        <v>4</v>
      </c>
      <c r="L127">
        <f>Formulas!R128</f>
        <v>0</v>
      </c>
      <c r="M127">
        <f>Formulas!T176</f>
        <v>0</v>
      </c>
      <c r="N127" s="2">
        <f>Formulas!V128</f>
        <v>0.8</v>
      </c>
      <c r="O127">
        <f>Formulas!U128</f>
        <v>0</v>
      </c>
      <c r="P127" s="2" t="e">
        <f>Formulas!W128</f>
        <v>#DIV/0!</v>
      </c>
    </row>
    <row r="128" spans="1:16">
      <c r="A128">
        <f>Formulas!A129</f>
        <v>8089</v>
      </c>
      <c r="B128">
        <f>Formulas!B129</f>
        <v>21</v>
      </c>
      <c r="C128">
        <f>Formulas!C129</f>
        <v>1</v>
      </c>
      <c r="D128">
        <f>Formulas!AC129</f>
        <v>2</v>
      </c>
      <c r="E128">
        <f t="shared" si="1"/>
        <v>2</v>
      </c>
      <c r="F128" s="1">
        <f>COUNTIFS(Formulas!B$3:B$2000,'Stats for predictor'!B128,Formulas!C$3:C$2000,'Stats for predictor'!C128,Formulas!AC$3:AC$2000,4)</f>
        <v>0</v>
      </c>
      <c r="G128">
        <f>COUNTIFS(Formulas!B$3:B$2000,'Stats for predictor'!B128,Formulas!C$3:C$2000,'Stats for predictor'!C128,Formulas!AC$3:AC$2000,3)</f>
        <v>0</v>
      </c>
      <c r="H128">
        <f>COUNTIFS(Formulas!B$3:B$2000,'Stats for predictor'!B128,Formulas!C$3:C$2000,'Stats for predictor'!C128,Formulas!AC$3:AC$2000,2)</f>
        <v>1</v>
      </c>
      <c r="I128">
        <f>COUNTIFS(Formulas!B$3:B$2000,'Stats for predictor'!B128,Formulas!C$3:C$2000,'Stats for predictor'!C128,Formulas!AC$3:AC$2000,1)</f>
        <v>1</v>
      </c>
      <c r="J128">
        <f>COUNTIFS(Formulas!B$3:B$2000,'Stats for predictor'!B128,Formulas!C$3:C$2000,'Stats for predictor'!C128,Formulas!AC$3:AC$2000,0)</f>
        <v>0</v>
      </c>
      <c r="K128">
        <f>Formulas!P129</f>
        <v>0</v>
      </c>
      <c r="L128">
        <f>Formulas!R129</f>
        <v>2</v>
      </c>
      <c r="M128">
        <f>Formulas!T177</f>
        <v>0</v>
      </c>
      <c r="N128" s="2" t="e">
        <f>Formulas!V129</f>
        <v>#DIV/0!</v>
      </c>
      <c r="O128">
        <f>Formulas!U129</f>
        <v>5</v>
      </c>
      <c r="P128" s="2">
        <f>Formulas!W129</f>
        <v>0.4</v>
      </c>
    </row>
    <row r="129" spans="1:16">
      <c r="A129">
        <f>Formulas!A130</f>
        <v>4476</v>
      </c>
      <c r="B129">
        <f>Formulas!B130</f>
        <v>21</v>
      </c>
      <c r="C129">
        <f>Formulas!C130</f>
        <v>1</v>
      </c>
      <c r="D129">
        <f>Formulas!AC130</f>
        <v>1</v>
      </c>
      <c r="E129">
        <f t="shared" si="1"/>
        <v>2</v>
      </c>
      <c r="F129" s="1">
        <f>COUNTIFS(Formulas!B$3:B$2000,'Stats for predictor'!B129,Formulas!C$3:C$2000,'Stats for predictor'!C129,Formulas!AC$3:AC$2000,4)</f>
        <v>0</v>
      </c>
      <c r="G129">
        <f>COUNTIFS(Formulas!B$3:B$2000,'Stats for predictor'!B129,Formulas!C$3:C$2000,'Stats for predictor'!C129,Formulas!AC$3:AC$2000,3)</f>
        <v>0</v>
      </c>
      <c r="H129">
        <f>COUNTIFS(Formulas!B$3:B$2000,'Stats for predictor'!B129,Formulas!C$3:C$2000,'Stats for predictor'!C129,Formulas!AC$3:AC$2000,2)</f>
        <v>1</v>
      </c>
      <c r="I129">
        <f>COUNTIFS(Formulas!B$3:B$2000,'Stats for predictor'!B129,Formulas!C$3:C$2000,'Stats for predictor'!C129,Formulas!AC$3:AC$2000,1)</f>
        <v>1</v>
      </c>
      <c r="J129">
        <f>COUNTIFS(Formulas!B$3:B$2000,'Stats for predictor'!B129,Formulas!C$3:C$2000,'Stats for predictor'!C129,Formulas!AC$3:AC$2000,0)</f>
        <v>0</v>
      </c>
      <c r="K129">
        <f>Formulas!P130</f>
        <v>0</v>
      </c>
      <c r="L129">
        <f>Formulas!R130</f>
        <v>14</v>
      </c>
      <c r="M129">
        <f>Formulas!T178</f>
        <v>0</v>
      </c>
      <c r="N129" s="2" t="e">
        <f>Formulas!V130</f>
        <v>#DIV/0!</v>
      </c>
      <c r="O129">
        <f>Formulas!U130</f>
        <v>18</v>
      </c>
      <c r="P129" s="2">
        <f>Formulas!W130</f>
        <v>0.777777777777778</v>
      </c>
    </row>
    <row r="130" spans="1:16">
      <c r="A130">
        <f>Formulas!A131</f>
        <v>3560</v>
      </c>
      <c r="B130">
        <f>Formulas!B131</f>
        <v>21</v>
      </c>
      <c r="C130">
        <f>Formulas!C131</f>
        <v>2</v>
      </c>
      <c r="D130">
        <f>Formulas!AC131</f>
        <v>2</v>
      </c>
      <c r="E130">
        <f t="shared" si="1"/>
        <v>2</v>
      </c>
      <c r="F130" s="1">
        <f>COUNTIFS(Formulas!B$3:B$2000,'Stats for predictor'!B130,Formulas!C$3:C$2000,'Stats for predictor'!C130,Formulas!AC$3:AC$2000,4)</f>
        <v>0</v>
      </c>
      <c r="G130">
        <f>COUNTIFS(Formulas!B$3:B$2000,'Stats for predictor'!B130,Formulas!C$3:C$2000,'Stats for predictor'!C130,Formulas!AC$3:AC$2000,3)</f>
        <v>0</v>
      </c>
      <c r="H130">
        <f>COUNTIFS(Formulas!B$3:B$2000,'Stats for predictor'!B130,Formulas!C$3:C$2000,'Stats for predictor'!C130,Formulas!AC$3:AC$2000,2)</f>
        <v>3</v>
      </c>
      <c r="I130">
        <f>COUNTIFS(Formulas!B$3:B$2000,'Stats for predictor'!B130,Formulas!C$3:C$2000,'Stats for predictor'!C130,Formulas!AC$3:AC$2000,1)</f>
        <v>0</v>
      </c>
      <c r="J130">
        <f>COUNTIFS(Formulas!B$3:B$2000,'Stats for predictor'!B130,Formulas!C$3:C$2000,'Stats for predictor'!C130,Formulas!AC$3:AC$2000,0)</f>
        <v>0</v>
      </c>
      <c r="K130">
        <f>Formulas!P131</f>
        <v>1</v>
      </c>
      <c r="L130">
        <f>Formulas!R131</f>
        <v>5</v>
      </c>
      <c r="M130">
        <f>Formulas!T179</f>
        <v>0</v>
      </c>
      <c r="N130" s="2">
        <f>Formulas!V131</f>
        <v>1</v>
      </c>
      <c r="O130">
        <f>Formulas!U131</f>
        <v>7</v>
      </c>
      <c r="P130" s="2">
        <f>Formulas!W131</f>
        <v>0.714285714285714</v>
      </c>
    </row>
    <row r="131" spans="1:16">
      <c r="A131">
        <f>Formulas!A132</f>
        <v>1241</v>
      </c>
      <c r="B131">
        <f>Formulas!B132</f>
        <v>22</v>
      </c>
      <c r="C131">
        <f>Formulas!C132</f>
        <v>2</v>
      </c>
      <c r="D131">
        <f>Formulas!AC132</f>
        <v>2</v>
      </c>
      <c r="E131">
        <f t="shared" ref="E131:E194" si="2">IF(F131&gt;0,4,IF(G131&gt;0,3,IF(H131&gt;0,2,IF(I131&gt;0,1,0))))</f>
        <v>4</v>
      </c>
      <c r="F131" s="1">
        <f>COUNTIFS(Formulas!B$3:B$2000,'Stats for predictor'!B131,Formulas!C$3:C$2000,'Stats for predictor'!C131,Formulas!AC$3:AC$2000,4)</f>
        <v>2</v>
      </c>
      <c r="G131">
        <f>COUNTIFS(Formulas!B$3:B$2000,'Stats for predictor'!B131,Formulas!C$3:C$2000,'Stats for predictor'!C131,Formulas!AC$3:AC$2000,3)</f>
        <v>0</v>
      </c>
      <c r="H131">
        <f>COUNTIFS(Formulas!B$3:B$2000,'Stats for predictor'!B131,Formulas!C$3:C$2000,'Stats for predictor'!C131,Formulas!AC$3:AC$2000,2)</f>
        <v>1</v>
      </c>
      <c r="I131">
        <f>COUNTIFS(Formulas!B$3:B$2000,'Stats for predictor'!B131,Formulas!C$3:C$2000,'Stats for predictor'!C131,Formulas!AC$3:AC$2000,1)</f>
        <v>0</v>
      </c>
      <c r="J131">
        <f>COUNTIFS(Formulas!B$3:B$2000,'Stats for predictor'!B131,Formulas!C$3:C$2000,'Stats for predictor'!C131,Formulas!AC$3:AC$2000,0)</f>
        <v>0</v>
      </c>
      <c r="K131">
        <f>Formulas!P132</f>
        <v>0</v>
      </c>
      <c r="L131">
        <f>Formulas!R132</f>
        <v>15</v>
      </c>
      <c r="M131">
        <f>Formulas!T180</f>
        <v>5</v>
      </c>
      <c r="N131" s="2" t="e">
        <f>Formulas!V132</f>
        <v>#DIV/0!</v>
      </c>
      <c r="O131">
        <f>Formulas!U132</f>
        <v>20</v>
      </c>
      <c r="P131" s="2">
        <f>Formulas!W132</f>
        <v>0.75</v>
      </c>
    </row>
    <row r="132" spans="1:16">
      <c r="A132">
        <f>Formulas!A133</f>
        <v>4946</v>
      </c>
      <c r="B132">
        <f>Formulas!B133</f>
        <v>22</v>
      </c>
      <c r="C132">
        <f>Formulas!C133</f>
        <v>2</v>
      </c>
      <c r="D132">
        <f>Formulas!AC133</f>
        <v>4</v>
      </c>
      <c r="E132">
        <f t="shared" si="2"/>
        <v>4</v>
      </c>
      <c r="F132" s="1">
        <f>COUNTIFS(Formulas!B$3:B$2000,'Stats for predictor'!B132,Formulas!C$3:C$2000,'Stats for predictor'!C132,Formulas!AC$3:AC$2000,4)</f>
        <v>2</v>
      </c>
      <c r="G132">
        <f>COUNTIFS(Formulas!B$3:B$2000,'Stats for predictor'!B132,Formulas!C$3:C$2000,'Stats for predictor'!C132,Formulas!AC$3:AC$2000,3)</f>
        <v>0</v>
      </c>
      <c r="H132">
        <f>COUNTIFS(Formulas!B$3:B$2000,'Stats for predictor'!B132,Formulas!C$3:C$2000,'Stats for predictor'!C132,Formulas!AC$3:AC$2000,2)</f>
        <v>1</v>
      </c>
      <c r="I132">
        <f>COUNTIFS(Formulas!B$3:B$2000,'Stats for predictor'!B132,Formulas!C$3:C$2000,'Stats for predictor'!C132,Formulas!AC$3:AC$2000,1)</f>
        <v>0</v>
      </c>
      <c r="J132">
        <f>COUNTIFS(Formulas!B$3:B$2000,'Stats for predictor'!B132,Formulas!C$3:C$2000,'Stats for predictor'!C132,Formulas!AC$3:AC$2000,0)</f>
        <v>0</v>
      </c>
      <c r="K132">
        <f>Formulas!P133</f>
        <v>0</v>
      </c>
      <c r="L132">
        <f>Formulas!R133</f>
        <v>9</v>
      </c>
      <c r="M132">
        <f>Formulas!T181</f>
        <v>0</v>
      </c>
      <c r="N132" s="2" t="e">
        <f>Formulas!V133</f>
        <v>#DIV/0!</v>
      </c>
      <c r="O132">
        <f>Formulas!U133</f>
        <v>12</v>
      </c>
      <c r="P132" s="2">
        <f>Formulas!W133</f>
        <v>0.75</v>
      </c>
    </row>
    <row r="133" spans="1:16">
      <c r="A133">
        <f>Formulas!A134</f>
        <v>8729</v>
      </c>
      <c r="B133">
        <f>Formulas!B134</f>
        <v>22</v>
      </c>
      <c r="C133">
        <f>Formulas!C134</f>
        <v>1</v>
      </c>
      <c r="D133">
        <f>Formulas!AC134</f>
        <v>0</v>
      </c>
      <c r="E133">
        <f t="shared" si="2"/>
        <v>2</v>
      </c>
      <c r="F133" s="1">
        <f>COUNTIFS(Formulas!B$3:B$2000,'Stats for predictor'!B133,Formulas!C$3:C$2000,'Stats for predictor'!C133,Formulas!AC$3:AC$2000,4)</f>
        <v>0</v>
      </c>
      <c r="G133">
        <f>COUNTIFS(Formulas!B$3:B$2000,'Stats for predictor'!B133,Formulas!C$3:C$2000,'Stats for predictor'!C133,Formulas!AC$3:AC$2000,3)</f>
        <v>0</v>
      </c>
      <c r="H133">
        <f>COUNTIFS(Formulas!B$3:B$2000,'Stats for predictor'!B133,Formulas!C$3:C$2000,'Stats for predictor'!C133,Formulas!AC$3:AC$2000,2)</f>
        <v>1</v>
      </c>
      <c r="I133">
        <f>COUNTIFS(Formulas!B$3:B$2000,'Stats for predictor'!B133,Formulas!C$3:C$2000,'Stats for predictor'!C133,Formulas!AC$3:AC$2000,1)</f>
        <v>0</v>
      </c>
      <c r="J133">
        <f>COUNTIFS(Formulas!B$3:B$2000,'Stats for predictor'!B133,Formulas!C$3:C$2000,'Stats for predictor'!C133,Formulas!AC$3:AC$2000,0)</f>
        <v>1</v>
      </c>
      <c r="K133">
        <f>Formulas!P134</f>
        <v>0</v>
      </c>
      <c r="L133">
        <f>Formulas!R134</f>
        <v>0</v>
      </c>
      <c r="M133">
        <f>Formulas!T182</f>
        <v>0</v>
      </c>
      <c r="N133" s="2" t="e">
        <f>Formulas!V134</f>
        <v>#DIV/0!</v>
      </c>
      <c r="O133">
        <f>Formulas!U134</f>
        <v>0</v>
      </c>
      <c r="P133" s="2" t="e">
        <f>Formulas!W134</f>
        <v>#DIV/0!</v>
      </c>
    </row>
    <row r="134" spans="1:16">
      <c r="A134">
        <f>Formulas!A135</f>
        <v>4678</v>
      </c>
      <c r="B134">
        <f>Formulas!B135</f>
        <v>22</v>
      </c>
      <c r="C134">
        <f>Formulas!C135</f>
        <v>2</v>
      </c>
      <c r="D134">
        <f>Formulas!AC135</f>
        <v>4</v>
      </c>
      <c r="E134">
        <f t="shared" si="2"/>
        <v>4</v>
      </c>
      <c r="F134" s="1">
        <f>COUNTIFS(Formulas!B$3:B$2000,'Stats for predictor'!B134,Formulas!C$3:C$2000,'Stats for predictor'!C134,Formulas!AC$3:AC$2000,4)</f>
        <v>2</v>
      </c>
      <c r="G134">
        <f>COUNTIFS(Formulas!B$3:B$2000,'Stats for predictor'!B134,Formulas!C$3:C$2000,'Stats for predictor'!C134,Formulas!AC$3:AC$2000,3)</f>
        <v>0</v>
      </c>
      <c r="H134">
        <f>COUNTIFS(Formulas!B$3:B$2000,'Stats for predictor'!B134,Formulas!C$3:C$2000,'Stats for predictor'!C134,Formulas!AC$3:AC$2000,2)</f>
        <v>1</v>
      </c>
      <c r="I134">
        <f>COUNTIFS(Formulas!B$3:B$2000,'Stats for predictor'!B134,Formulas!C$3:C$2000,'Stats for predictor'!C134,Formulas!AC$3:AC$2000,1)</f>
        <v>0</v>
      </c>
      <c r="J134">
        <f>COUNTIFS(Formulas!B$3:B$2000,'Stats for predictor'!B134,Formulas!C$3:C$2000,'Stats for predictor'!C134,Formulas!AC$3:AC$2000,0)</f>
        <v>0</v>
      </c>
      <c r="K134">
        <f>Formulas!P135</f>
        <v>0</v>
      </c>
      <c r="L134">
        <f>Formulas!R135</f>
        <v>9</v>
      </c>
      <c r="M134">
        <f>Formulas!T183</f>
        <v>0</v>
      </c>
      <c r="N134" s="2" t="e">
        <f>Formulas!V135</f>
        <v>#DIV/0!</v>
      </c>
      <c r="O134">
        <f>Formulas!U135</f>
        <v>10</v>
      </c>
      <c r="P134" s="2">
        <f>Formulas!W135</f>
        <v>0.9</v>
      </c>
    </row>
    <row r="135" spans="1:16">
      <c r="A135">
        <f>Formulas!A136</f>
        <v>5036</v>
      </c>
      <c r="B135">
        <f>Formulas!B136</f>
        <v>22</v>
      </c>
      <c r="C135">
        <f>Formulas!C136</f>
        <v>1</v>
      </c>
      <c r="D135">
        <f>Formulas!AC136</f>
        <v>2</v>
      </c>
      <c r="E135">
        <f t="shared" si="2"/>
        <v>2</v>
      </c>
      <c r="F135" s="1">
        <f>COUNTIFS(Formulas!B$3:B$2000,'Stats for predictor'!B135,Formulas!C$3:C$2000,'Stats for predictor'!C135,Formulas!AC$3:AC$2000,4)</f>
        <v>0</v>
      </c>
      <c r="G135">
        <f>COUNTIFS(Formulas!B$3:B$2000,'Stats for predictor'!B135,Formulas!C$3:C$2000,'Stats for predictor'!C135,Formulas!AC$3:AC$2000,3)</f>
        <v>0</v>
      </c>
      <c r="H135">
        <f>COUNTIFS(Formulas!B$3:B$2000,'Stats for predictor'!B135,Formulas!C$3:C$2000,'Stats for predictor'!C135,Formulas!AC$3:AC$2000,2)</f>
        <v>1</v>
      </c>
      <c r="I135">
        <f>COUNTIFS(Formulas!B$3:B$2000,'Stats for predictor'!B135,Formulas!C$3:C$2000,'Stats for predictor'!C135,Formulas!AC$3:AC$2000,1)</f>
        <v>0</v>
      </c>
      <c r="J135">
        <f>COUNTIFS(Formulas!B$3:B$2000,'Stats for predictor'!B135,Formulas!C$3:C$2000,'Stats for predictor'!C135,Formulas!AC$3:AC$2000,0)</f>
        <v>1</v>
      </c>
      <c r="K135">
        <f>Formulas!P136</f>
        <v>11</v>
      </c>
      <c r="L135">
        <f>Formulas!R136</f>
        <v>0</v>
      </c>
      <c r="M135">
        <f>Formulas!T184</f>
        <v>2</v>
      </c>
      <c r="N135" s="2">
        <f>Formulas!V136</f>
        <v>1</v>
      </c>
      <c r="O135">
        <f>Formulas!U136</f>
        <v>0</v>
      </c>
      <c r="P135" s="2" t="e">
        <f>Formulas!W136</f>
        <v>#DIV/0!</v>
      </c>
    </row>
    <row r="136" spans="1:16">
      <c r="A136">
        <f>Formulas!A137</f>
        <v>5672</v>
      </c>
      <c r="B136">
        <f>Formulas!B137</f>
        <v>23</v>
      </c>
      <c r="C136">
        <f>Formulas!C137</f>
        <v>2</v>
      </c>
      <c r="D136">
        <f>Formulas!AC137</f>
        <v>0</v>
      </c>
      <c r="E136">
        <f t="shared" si="2"/>
        <v>4</v>
      </c>
      <c r="F136" s="1">
        <f>COUNTIFS(Formulas!B$3:B$2000,'Stats for predictor'!B136,Formulas!C$3:C$2000,'Stats for predictor'!C136,Formulas!AC$3:AC$2000,4)</f>
        <v>2</v>
      </c>
      <c r="G136">
        <f>COUNTIFS(Formulas!B$3:B$2000,'Stats for predictor'!B136,Formulas!C$3:C$2000,'Stats for predictor'!C136,Formulas!AC$3:AC$2000,3)</f>
        <v>0</v>
      </c>
      <c r="H136">
        <f>COUNTIFS(Formulas!B$3:B$2000,'Stats for predictor'!B136,Formulas!C$3:C$2000,'Stats for predictor'!C136,Formulas!AC$3:AC$2000,2)</f>
        <v>0</v>
      </c>
      <c r="I136">
        <f>COUNTIFS(Formulas!B$3:B$2000,'Stats for predictor'!B136,Formulas!C$3:C$2000,'Stats for predictor'!C136,Formulas!AC$3:AC$2000,1)</f>
        <v>0</v>
      </c>
      <c r="J136">
        <f>COUNTIFS(Formulas!B$3:B$2000,'Stats for predictor'!B136,Formulas!C$3:C$2000,'Stats for predictor'!C136,Formulas!AC$3:AC$2000,0)</f>
        <v>1</v>
      </c>
      <c r="K136">
        <f>Formulas!P137</f>
        <v>0</v>
      </c>
      <c r="L136">
        <f>Formulas!R137</f>
        <v>0</v>
      </c>
      <c r="M136">
        <f>Formulas!T185</f>
        <v>6</v>
      </c>
      <c r="N136" s="2" t="e">
        <f>Formulas!V137</f>
        <v>#DIV/0!</v>
      </c>
      <c r="O136">
        <f>Formulas!U137</f>
        <v>0</v>
      </c>
      <c r="P136" s="2" t="e">
        <f>Formulas!W137</f>
        <v>#DIV/0!</v>
      </c>
    </row>
    <row r="137" spans="1:16">
      <c r="A137">
        <f>Formulas!A138</f>
        <v>4903</v>
      </c>
      <c r="B137">
        <f>Formulas!B138</f>
        <v>23</v>
      </c>
      <c r="C137">
        <f>Formulas!C138</f>
        <v>2</v>
      </c>
      <c r="D137">
        <f>Formulas!AC138</f>
        <v>4</v>
      </c>
      <c r="E137">
        <f t="shared" si="2"/>
        <v>4</v>
      </c>
      <c r="F137" s="1">
        <f>COUNTIFS(Formulas!B$3:B$2000,'Stats for predictor'!B137,Formulas!C$3:C$2000,'Stats for predictor'!C137,Formulas!AC$3:AC$2000,4)</f>
        <v>2</v>
      </c>
      <c r="G137">
        <f>COUNTIFS(Formulas!B$3:B$2000,'Stats for predictor'!B137,Formulas!C$3:C$2000,'Stats for predictor'!C137,Formulas!AC$3:AC$2000,3)</f>
        <v>0</v>
      </c>
      <c r="H137">
        <f>COUNTIFS(Formulas!B$3:B$2000,'Stats for predictor'!B137,Formulas!C$3:C$2000,'Stats for predictor'!C137,Formulas!AC$3:AC$2000,2)</f>
        <v>0</v>
      </c>
      <c r="I137">
        <f>COUNTIFS(Formulas!B$3:B$2000,'Stats for predictor'!B137,Formulas!C$3:C$2000,'Stats for predictor'!C137,Formulas!AC$3:AC$2000,1)</f>
        <v>0</v>
      </c>
      <c r="J137">
        <f>COUNTIFS(Formulas!B$3:B$2000,'Stats for predictor'!B137,Formulas!C$3:C$2000,'Stats for predictor'!C137,Formulas!AC$3:AC$2000,0)</f>
        <v>1</v>
      </c>
      <c r="K137">
        <f>Formulas!P138</f>
        <v>4</v>
      </c>
      <c r="L137">
        <f>Formulas!R138</f>
        <v>0</v>
      </c>
      <c r="M137">
        <f>Formulas!T186</f>
        <v>0</v>
      </c>
      <c r="N137" s="2">
        <f>Formulas!V138</f>
        <v>1</v>
      </c>
      <c r="O137">
        <f>Formulas!U138</f>
        <v>0</v>
      </c>
      <c r="P137" s="2" t="e">
        <f>Formulas!W138</f>
        <v>#DIV/0!</v>
      </c>
    </row>
    <row r="138" spans="1:16">
      <c r="A138">
        <f>Formulas!A139</f>
        <v>8764</v>
      </c>
      <c r="B138">
        <f>Formulas!B139</f>
        <v>23</v>
      </c>
      <c r="C138">
        <f>Formulas!C139</f>
        <v>1</v>
      </c>
      <c r="D138">
        <f>Formulas!AC139</f>
        <v>2</v>
      </c>
      <c r="E138">
        <f t="shared" si="2"/>
        <v>2</v>
      </c>
      <c r="F138" s="1">
        <f>COUNTIFS(Formulas!B$3:B$2000,'Stats for predictor'!B138,Formulas!C$3:C$2000,'Stats for predictor'!C138,Formulas!AC$3:AC$2000,4)</f>
        <v>0</v>
      </c>
      <c r="G138">
        <f>COUNTIFS(Formulas!B$3:B$2000,'Stats for predictor'!B138,Formulas!C$3:C$2000,'Stats for predictor'!C138,Formulas!AC$3:AC$2000,3)</f>
        <v>0</v>
      </c>
      <c r="H138">
        <f>COUNTIFS(Formulas!B$3:B$2000,'Stats for predictor'!B138,Formulas!C$3:C$2000,'Stats for predictor'!C138,Formulas!AC$3:AC$2000,2)</f>
        <v>2</v>
      </c>
      <c r="I138">
        <f>COUNTIFS(Formulas!B$3:B$2000,'Stats for predictor'!B138,Formulas!C$3:C$2000,'Stats for predictor'!C138,Formulas!AC$3:AC$2000,1)</f>
        <v>1</v>
      </c>
      <c r="J138">
        <f>COUNTIFS(Formulas!B$3:B$2000,'Stats for predictor'!B138,Formulas!C$3:C$2000,'Stats for predictor'!C138,Formulas!AC$3:AC$2000,0)</f>
        <v>0</v>
      </c>
      <c r="K138">
        <f>Formulas!P139</f>
        <v>3</v>
      </c>
      <c r="L138">
        <f>Formulas!R139</f>
        <v>0</v>
      </c>
      <c r="M138">
        <f>Formulas!T187</f>
        <v>0</v>
      </c>
      <c r="N138" s="2">
        <f>Formulas!V139</f>
        <v>0.428571428571429</v>
      </c>
      <c r="O138">
        <f>Formulas!U139</f>
        <v>0</v>
      </c>
      <c r="P138" s="2" t="e">
        <f>Formulas!W139</f>
        <v>#DIV/0!</v>
      </c>
    </row>
    <row r="139" spans="1:16">
      <c r="A139">
        <f>Formulas!A140</f>
        <v>610</v>
      </c>
      <c r="B139">
        <f>Formulas!B140</f>
        <v>23</v>
      </c>
      <c r="C139">
        <f>Formulas!C140</f>
        <v>1</v>
      </c>
      <c r="D139">
        <f>Formulas!AC140</f>
        <v>1</v>
      </c>
      <c r="E139">
        <f t="shared" si="2"/>
        <v>2</v>
      </c>
      <c r="F139" s="1">
        <f>COUNTIFS(Formulas!B$3:B$2000,'Stats for predictor'!B139,Formulas!C$3:C$2000,'Stats for predictor'!C139,Formulas!AC$3:AC$2000,4)</f>
        <v>0</v>
      </c>
      <c r="G139">
        <f>COUNTIFS(Formulas!B$3:B$2000,'Stats for predictor'!B139,Formulas!C$3:C$2000,'Stats for predictor'!C139,Formulas!AC$3:AC$2000,3)</f>
        <v>0</v>
      </c>
      <c r="H139">
        <f>COUNTIFS(Formulas!B$3:B$2000,'Stats for predictor'!B139,Formulas!C$3:C$2000,'Stats for predictor'!C139,Formulas!AC$3:AC$2000,2)</f>
        <v>2</v>
      </c>
      <c r="I139">
        <f>COUNTIFS(Formulas!B$3:B$2000,'Stats for predictor'!B139,Formulas!C$3:C$2000,'Stats for predictor'!C139,Formulas!AC$3:AC$2000,1)</f>
        <v>1</v>
      </c>
      <c r="J139">
        <f>COUNTIFS(Formulas!B$3:B$2000,'Stats for predictor'!B139,Formulas!C$3:C$2000,'Stats for predictor'!C139,Formulas!AC$3:AC$2000,0)</f>
        <v>0</v>
      </c>
      <c r="K139">
        <f>Formulas!P140</f>
        <v>2</v>
      </c>
      <c r="L139">
        <f>Formulas!R140</f>
        <v>4</v>
      </c>
      <c r="M139">
        <f>Formulas!T188</f>
        <v>2</v>
      </c>
      <c r="N139" s="2">
        <f>Formulas!V140</f>
        <v>0.666666666666667</v>
      </c>
      <c r="O139">
        <f>Formulas!U140</f>
        <v>7</v>
      </c>
      <c r="P139" s="2">
        <f>Formulas!W140</f>
        <v>0.571428571428571</v>
      </c>
    </row>
    <row r="140" spans="1:16">
      <c r="A140">
        <f>Formulas!A141</f>
        <v>3161</v>
      </c>
      <c r="B140">
        <f>Formulas!B141</f>
        <v>23</v>
      </c>
      <c r="C140">
        <f>Formulas!C141</f>
        <v>2</v>
      </c>
      <c r="D140">
        <f>Formulas!AC141</f>
        <v>4</v>
      </c>
      <c r="E140">
        <f t="shared" si="2"/>
        <v>4</v>
      </c>
      <c r="F140" s="1">
        <f>COUNTIFS(Formulas!B$3:B$2000,'Stats for predictor'!B140,Formulas!C$3:C$2000,'Stats for predictor'!C140,Formulas!AC$3:AC$2000,4)</f>
        <v>2</v>
      </c>
      <c r="G140">
        <f>COUNTIFS(Formulas!B$3:B$2000,'Stats for predictor'!B140,Formulas!C$3:C$2000,'Stats for predictor'!C140,Formulas!AC$3:AC$2000,3)</f>
        <v>0</v>
      </c>
      <c r="H140">
        <f>COUNTIFS(Formulas!B$3:B$2000,'Stats for predictor'!B140,Formulas!C$3:C$2000,'Stats for predictor'!C140,Formulas!AC$3:AC$2000,2)</f>
        <v>0</v>
      </c>
      <c r="I140">
        <f>COUNTIFS(Formulas!B$3:B$2000,'Stats for predictor'!B140,Formulas!C$3:C$2000,'Stats for predictor'!C140,Formulas!AC$3:AC$2000,1)</f>
        <v>0</v>
      </c>
      <c r="J140">
        <f>COUNTIFS(Formulas!B$3:B$2000,'Stats for predictor'!B140,Formulas!C$3:C$2000,'Stats for predictor'!C140,Formulas!AC$3:AC$2000,0)</f>
        <v>1</v>
      </c>
      <c r="K140">
        <f>Formulas!P141</f>
        <v>3</v>
      </c>
      <c r="L140">
        <f>Formulas!R141</f>
        <v>0</v>
      </c>
      <c r="M140">
        <f>Formulas!T189</f>
        <v>11</v>
      </c>
      <c r="N140" s="2">
        <f>Formulas!V141</f>
        <v>1</v>
      </c>
      <c r="O140">
        <f>Formulas!U141</f>
        <v>1</v>
      </c>
      <c r="P140" s="2">
        <f>Formulas!W141</f>
        <v>0</v>
      </c>
    </row>
    <row r="141" spans="1:16">
      <c r="A141">
        <f>Formulas!A142</f>
        <v>5031</v>
      </c>
      <c r="B141">
        <f>Formulas!B142</f>
        <v>23</v>
      </c>
      <c r="C141">
        <f>Formulas!C142</f>
        <v>1</v>
      </c>
      <c r="D141">
        <f>Formulas!AC142</f>
        <v>2</v>
      </c>
      <c r="E141">
        <f t="shared" si="2"/>
        <v>2</v>
      </c>
      <c r="F141" s="1">
        <f>COUNTIFS(Formulas!B$3:B$2000,'Stats for predictor'!B141,Formulas!C$3:C$2000,'Stats for predictor'!C141,Formulas!AC$3:AC$2000,4)</f>
        <v>0</v>
      </c>
      <c r="G141">
        <f>COUNTIFS(Formulas!B$3:B$2000,'Stats for predictor'!B141,Formulas!C$3:C$2000,'Stats for predictor'!C141,Formulas!AC$3:AC$2000,3)</f>
        <v>0</v>
      </c>
      <c r="H141">
        <f>COUNTIFS(Formulas!B$3:B$2000,'Stats for predictor'!B141,Formulas!C$3:C$2000,'Stats for predictor'!C141,Formulas!AC$3:AC$2000,2)</f>
        <v>2</v>
      </c>
      <c r="I141">
        <f>COUNTIFS(Formulas!B$3:B$2000,'Stats for predictor'!B141,Formulas!C$3:C$2000,'Stats for predictor'!C141,Formulas!AC$3:AC$2000,1)</f>
        <v>1</v>
      </c>
      <c r="J141">
        <f>COUNTIFS(Formulas!B$3:B$2000,'Stats for predictor'!B141,Formulas!C$3:C$2000,'Stats for predictor'!C141,Formulas!AC$3:AC$2000,0)</f>
        <v>0</v>
      </c>
      <c r="K141">
        <f>Formulas!P142</f>
        <v>1</v>
      </c>
      <c r="L141">
        <f>Formulas!R142</f>
        <v>1</v>
      </c>
      <c r="M141">
        <f>Formulas!T190</f>
        <v>0</v>
      </c>
      <c r="N141" s="2">
        <f>Formulas!V142</f>
        <v>1</v>
      </c>
      <c r="O141">
        <f>Formulas!U142</f>
        <v>1</v>
      </c>
      <c r="P141" s="2">
        <f>Formulas!W142</f>
        <v>1</v>
      </c>
    </row>
    <row r="142" spans="1:16">
      <c r="A142">
        <f>Formulas!A143</f>
        <v>8731</v>
      </c>
      <c r="B142">
        <f>Formulas!B143</f>
        <v>24</v>
      </c>
      <c r="C142">
        <f>Formulas!C143</f>
        <v>0</v>
      </c>
      <c r="D142">
        <f>Formulas!AC143</f>
        <v>0</v>
      </c>
      <c r="E142">
        <f t="shared" si="2"/>
        <v>0</v>
      </c>
      <c r="F142" s="1">
        <f>COUNTIFS(Formulas!B$3:B$2000,'Stats for predictor'!B142,Formulas!C$3:C$2000,'Stats for predictor'!C142,Formulas!AC$3:AC$2000,4)</f>
        <v>0</v>
      </c>
      <c r="G142">
        <f>COUNTIFS(Formulas!B$3:B$2000,'Stats for predictor'!B142,Formulas!C$3:C$2000,'Stats for predictor'!C142,Formulas!AC$3:AC$2000,3)</f>
        <v>0</v>
      </c>
      <c r="H142">
        <f>COUNTIFS(Formulas!B$3:B$2000,'Stats for predictor'!B142,Formulas!C$3:C$2000,'Stats for predictor'!C142,Formulas!AC$3:AC$2000,2)</f>
        <v>0</v>
      </c>
      <c r="I142">
        <f>COUNTIFS(Formulas!B$3:B$2000,'Stats for predictor'!B142,Formulas!C$3:C$2000,'Stats for predictor'!C142,Formulas!AC$3:AC$2000,1)</f>
        <v>0</v>
      </c>
      <c r="J142">
        <f>COUNTIFS(Formulas!B$3:B$2000,'Stats for predictor'!B142,Formulas!C$3:C$2000,'Stats for predictor'!C142,Formulas!AC$3:AC$2000,0)</f>
        <v>1</v>
      </c>
      <c r="K142">
        <f>Formulas!P143</f>
        <v>6</v>
      </c>
      <c r="L142">
        <f>Formulas!R143</f>
        <v>0</v>
      </c>
      <c r="M142">
        <f>Formulas!T191</f>
        <v>0</v>
      </c>
      <c r="N142" s="2">
        <f>Formulas!V143</f>
        <v>1</v>
      </c>
      <c r="O142">
        <f>Formulas!U143</f>
        <v>0</v>
      </c>
      <c r="P142" s="2" t="e">
        <f>Formulas!W143</f>
        <v>#DIV/0!</v>
      </c>
    </row>
    <row r="143" spans="1:16">
      <c r="A143">
        <f>Formulas!A144</f>
        <v>3683</v>
      </c>
      <c r="B143">
        <f>Formulas!B144</f>
        <v>24</v>
      </c>
      <c r="C143">
        <f>Formulas!C144</f>
        <v>2</v>
      </c>
      <c r="D143">
        <f>Formulas!AC144</f>
        <v>3</v>
      </c>
      <c r="E143">
        <f t="shared" si="2"/>
        <v>3</v>
      </c>
      <c r="F143" s="1">
        <f>COUNTIFS(Formulas!B$3:B$2000,'Stats for predictor'!B143,Formulas!C$3:C$2000,'Stats for predictor'!C143,Formulas!AC$3:AC$2000,4)</f>
        <v>0</v>
      </c>
      <c r="G143">
        <f>COUNTIFS(Formulas!B$3:B$2000,'Stats for predictor'!B143,Formulas!C$3:C$2000,'Stats for predictor'!C143,Formulas!AC$3:AC$2000,3)</f>
        <v>1</v>
      </c>
      <c r="H143">
        <f>COUNTIFS(Formulas!B$3:B$2000,'Stats for predictor'!B143,Formulas!C$3:C$2000,'Stats for predictor'!C143,Formulas!AC$3:AC$2000,2)</f>
        <v>1</v>
      </c>
      <c r="I143">
        <f>COUNTIFS(Formulas!B$3:B$2000,'Stats for predictor'!B143,Formulas!C$3:C$2000,'Stats for predictor'!C143,Formulas!AC$3:AC$2000,1)</f>
        <v>0</v>
      </c>
      <c r="J143">
        <f>COUNTIFS(Formulas!B$3:B$2000,'Stats for predictor'!B143,Formulas!C$3:C$2000,'Stats for predictor'!C143,Formulas!AC$3:AC$2000,0)</f>
        <v>0</v>
      </c>
      <c r="K143">
        <f>Formulas!P144</f>
        <v>0</v>
      </c>
      <c r="L143">
        <f>Formulas!R144</f>
        <v>9</v>
      </c>
      <c r="M143">
        <f>Formulas!T192</f>
        <v>5</v>
      </c>
      <c r="N143" s="2" t="e">
        <f>Formulas!V144</f>
        <v>#DIV/0!</v>
      </c>
      <c r="O143">
        <f>Formulas!U144</f>
        <v>10</v>
      </c>
      <c r="P143" s="2">
        <f>Formulas!W144</f>
        <v>0.9</v>
      </c>
    </row>
    <row r="144" spans="1:16">
      <c r="A144">
        <f>Formulas!A145</f>
        <v>2386</v>
      </c>
      <c r="B144">
        <f>Formulas!B145</f>
        <v>24</v>
      </c>
      <c r="C144">
        <f>Formulas!C145</f>
        <v>1</v>
      </c>
      <c r="D144">
        <f>Formulas!AC145</f>
        <v>2</v>
      </c>
      <c r="E144">
        <f t="shared" si="2"/>
        <v>3</v>
      </c>
      <c r="F144" s="1">
        <f>COUNTIFS(Formulas!B$3:B$2000,'Stats for predictor'!B144,Formulas!C$3:C$2000,'Stats for predictor'!C144,Formulas!AC$3:AC$2000,4)</f>
        <v>0</v>
      </c>
      <c r="G144">
        <f>COUNTIFS(Formulas!B$3:B$2000,'Stats for predictor'!B144,Formulas!C$3:C$2000,'Stats for predictor'!C144,Formulas!AC$3:AC$2000,3)</f>
        <v>1</v>
      </c>
      <c r="H144">
        <f>COUNTIFS(Formulas!B$3:B$2000,'Stats for predictor'!B144,Formulas!C$3:C$2000,'Stats for predictor'!C144,Formulas!AC$3:AC$2000,2)</f>
        <v>1</v>
      </c>
      <c r="I144">
        <f>COUNTIFS(Formulas!B$3:B$2000,'Stats for predictor'!B144,Formulas!C$3:C$2000,'Stats for predictor'!C144,Formulas!AC$3:AC$2000,1)</f>
        <v>0</v>
      </c>
      <c r="J144">
        <f>COUNTIFS(Formulas!B$3:B$2000,'Stats for predictor'!B144,Formulas!C$3:C$2000,'Stats for predictor'!C144,Formulas!AC$3:AC$2000,0)</f>
        <v>1</v>
      </c>
      <c r="K144">
        <f>Formulas!P145</f>
        <v>0</v>
      </c>
      <c r="L144">
        <f>Formulas!R145</f>
        <v>0</v>
      </c>
      <c r="M144">
        <f>Formulas!T193</f>
        <v>0</v>
      </c>
      <c r="N144" s="2" t="e">
        <f>Formulas!V145</f>
        <v>#DIV/0!</v>
      </c>
      <c r="O144">
        <f>Formulas!U145</f>
        <v>0</v>
      </c>
      <c r="P144" s="2" t="e">
        <f>Formulas!W145</f>
        <v>#DIV/0!</v>
      </c>
    </row>
    <row r="145" spans="1:16">
      <c r="A145">
        <f>Formulas!A146</f>
        <v>7480</v>
      </c>
      <c r="B145">
        <f>Formulas!B146</f>
        <v>24</v>
      </c>
      <c r="C145">
        <f>Formulas!C146</f>
        <v>2</v>
      </c>
      <c r="D145">
        <f>Formulas!AC146</f>
        <v>2</v>
      </c>
      <c r="E145">
        <f t="shared" si="2"/>
        <v>3</v>
      </c>
      <c r="F145" s="1">
        <f>COUNTIFS(Formulas!B$3:B$2000,'Stats for predictor'!B145,Formulas!C$3:C$2000,'Stats for predictor'!C145,Formulas!AC$3:AC$2000,4)</f>
        <v>0</v>
      </c>
      <c r="G145">
        <f>COUNTIFS(Formulas!B$3:B$2000,'Stats for predictor'!B145,Formulas!C$3:C$2000,'Stats for predictor'!C145,Formulas!AC$3:AC$2000,3)</f>
        <v>1</v>
      </c>
      <c r="H145">
        <f>COUNTIFS(Formulas!B$3:B$2000,'Stats for predictor'!B145,Formulas!C$3:C$2000,'Stats for predictor'!C145,Formulas!AC$3:AC$2000,2)</f>
        <v>1</v>
      </c>
      <c r="I145">
        <f>COUNTIFS(Formulas!B$3:B$2000,'Stats for predictor'!B145,Formulas!C$3:C$2000,'Stats for predictor'!C145,Formulas!AC$3:AC$2000,1)</f>
        <v>0</v>
      </c>
      <c r="J145">
        <f>COUNTIFS(Formulas!B$3:B$2000,'Stats for predictor'!B145,Formulas!C$3:C$2000,'Stats for predictor'!C145,Formulas!AC$3:AC$2000,0)</f>
        <v>0</v>
      </c>
      <c r="K145">
        <f>Formulas!P146</f>
        <v>0</v>
      </c>
      <c r="L145">
        <f>Formulas!R146</f>
        <v>2</v>
      </c>
      <c r="M145">
        <f>Formulas!T194</f>
        <v>15</v>
      </c>
      <c r="N145" s="2" t="e">
        <f>Formulas!V146</f>
        <v>#DIV/0!</v>
      </c>
      <c r="O145">
        <f>Formulas!U146</f>
        <v>5</v>
      </c>
      <c r="P145" s="2">
        <f>Formulas!W146</f>
        <v>0.4</v>
      </c>
    </row>
    <row r="146" spans="1:16">
      <c r="A146">
        <f>Formulas!A147</f>
        <v>3543</v>
      </c>
      <c r="B146">
        <f>Formulas!B147</f>
        <v>24</v>
      </c>
      <c r="C146">
        <f>Formulas!C147</f>
        <v>1</v>
      </c>
      <c r="D146">
        <f>Formulas!AC147</f>
        <v>0</v>
      </c>
      <c r="E146">
        <f t="shared" si="2"/>
        <v>3</v>
      </c>
      <c r="F146" s="1">
        <f>COUNTIFS(Formulas!B$3:B$2000,'Stats for predictor'!B146,Formulas!C$3:C$2000,'Stats for predictor'!C146,Formulas!AC$3:AC$2000,4)</f>
        <v>0</v>
      </c>
      <c r="G146">
        <f>COUNTIFS(Formulas!B$3:B$2000,'Stats for predictor'!B146,Formulas!C$3:C$2000,'Stats for predictor'!C146,Formulas!AC$3:AC$2000,3)</f>
        <v>1</v>
      </c>
      <c r="H146">
        <f>COUNTIFS(Formulas!B$3:B$2000,'Stats for predictor'!B146,Formulas!C$3:C$2000,'Stats for predictor'!C146,Formulas!AC$3:AC$2000,2)</f>
        <v>1</v>
      </c>
      <c r="I146">
        <f>COUNTIFS(Formulas!B$3:B$2000,'Stats for predictor'!B146,Formulas!C$3:C$2000,'Stats for predictor'!C146,Formulas!AC$3:AC$2000,1)</f>
        <v>0</v>
      </c>
      <c r="J146">
        <f>COUNTIFS(Formulas!B$3:B$2000,'Stats for predictor'!B146,Formulas!C$3:C$2000,'Stats for predictor'!C146,Formulas!AC$3:AC$2000,0)</f>
        <v>1</v>
      </c>
      <c r="K146">
        <f>Formulas!P147</f>
        <v>5</v>
      </c>
      <c r="L146">
        <f>Formulas!R147</f>
        <v>0</v>
      </c>
      <c r="M146">
        <f>Formulas!T195</f>
        <v>0</v>
      </c>
      <c r="N146" s="2">
        <f>Formulas!V147</f>
        <v>0.833333333333333</v>
      </c>
      <c r="O146">
        <f>Formulas!U147</f>
        <v>0</v>
      </c>
      <c r="P146" s="2" t="e">
        <f>Formulas!W147</f>
        <v>#DIV/0!</v>
      </c>
    </row>
    <row r="147" spans="1:16">
      <c r="A147">
        <f>Formulas!A148</f>
        <v>2056</v>
      </c>
      <c r="B147">
        <f>Formulas!B148</f>
        <v>24</v>
      </c>
      <c r="C147">
        <f>Formulas!C148</f>
        <v>1</v>
      </c>
      <c r="D147">
        <f>Formulas!AC148</f>
        <v>3</v>
      </c>
      <c r="E147">
        <f t="shared" si="2"/>
        <v>3</v>
      </c>
      <c r="F147" s="1">
        <f>COUNTIFS(Formulas!B$3:B$2000,'Stats for predictor'!B147,Formulas!C$3:C$2000,'Stats for predictor'!C147,Formulas!AC$3:AC$2000,4)</f>
        <v>0</v>
      </c>
      <c r="G147">
        <f>COUNTIFS(Formulas!B$3:B$2000,'Stats for predictor'!B147,Formulas!C$3:C$2000,'Stats for predictor'!C147,Formulas!AC$3:AC$2000,3)</f>
        <v>1</v>
      </c>
      <c r="H147">
        <f>COUNTIFS(Formulas!B$3:B$2000,'Stats for predictor'!B147,Formulas!C$3:C$2000,'Stats for predictor'!C147,Formulas!AC$3:AC$2000,2)</f>
        <v>1</v>
      </c>
      <c r="I147">
        <f>COUNTIFS(Formulas!B$3:B$2000,'Stats for predictor'!B147,Formulas!C$3:C$2000,'Stats for predictor'!C147,Formulas!AC$3:AC$2000,1)</f>
        <v>0</v>
      </c>
      <c r="J147">
        <f>COUNTIFS(Formulas!B$3:B$2000,'Stats for predictor'!B147,Formulas!C$3:C$2000,'Stats for predictor'!C147,Formulas!AC$3:AC$2000,0)</f>
        <v>1</v>
      </c>
      <c r="K147">
        <f>Formulas!P148</f>
        <v>0</v>
      </c>
      <c r="L147">
        <f>Formulas!R148</f>
        <v>12</v>
      </c>
      <c r="M147">
        <f>Formulas!T196</f>
        <v>2</v>
      </c>
      <c r="N147" s="2" t="e">
        <f>Formulas!V148</f>
        <v>#DIV/0!</v>
      </c>
      <c r="O147">
        <f>Formulas!U148</f>
        <v>12</v>
      </c>
      <c r="P147" s="2">
        <f>Formulas!W148</f>
        <v>1</v>
      </c>
    </row>
    <row r="148" spans="1:16">
      <c r="A148">
        <f>Formulas!A149</f>
        <v>1374</v>
      </c>
      <c r="B148">
        <f>Formulas!B149</f>
        <v>25</v>
      </c>
      <c r="C148">
        <f>Formulas!C149</f>
        <v>1</v>
      </c>
      <c r="D148">
        <f>Formulas!AC149</f>
        <v>0</v>
      </c>
      <c r="E148">
        <f t="shared" si="2"/>
        <v>2</v>
      </c>
      <c r="F148" s="1">
        <f>COUNTIFS(Formulas!B$3:B$2000,'Stats for predictor'!B148,Formulas!C$3:C$2000,'Stats for predictor'!C148,Formulas!AC$3:AC$2000,4)</f>
        <v>0</v>
      </c>
      <c r="G148">
        <f>COUNTIFS(Formulas!B$3:B$2000,'Stats for predictor'!B148,Formulas!C$3:C$2000,'Stats for predictor'!C148,Formulas!AC$3:AC$2000,3)</f>
        <v>0</v>
      </c>
      <c r="H148">
        <f>COUNTIFS(Formulas!B$3:B$2000,'Stats for predictor'!B148,Formulas!C$3:C$2000,'Stats for predictor'!C148,Formulas!AC$3:AC$2000,2)</f>
        <v>1</v>
      </c>
      <c r="I148">
        <f>COUNTIFS(Formulas!B$3:B$2000,'Stats for predictor'!B148,Formulas!C$3:C$2000,'Stats for predictor'!C148,Formulas!AC$3:AC$2000,1)</f>
        <v>0</v>
      </c>
      <c r="J148">
        <f>COUNTIFS(Formulas!B$3:B$2000,'Stats for predictor'!B148,Formulas!C$3:C$2000,'Stats for predictor'!C148,Formulas!AC$3:AC$2000,0)</f>
        <v>2</v>
      </c>
      <c r="K148">
        <f>Formulas!P149</f>
        <v>0</v>
      </c>
      <c r="L148">
        <f>Formulas!R149</f>
        <v>1</v>
      </c>
      <c r="M148">
        <f>Formulas!T197</f>
        <v>3</v>
      </c>
      <c r="N148" s="2" t="e">
        <f>Formulas!V149</f>
        <v>#DIV/0!</v>
      </c>
      <c r="O148">
        <f>Formulas!U149</f>
        <v>2</v>
      </c>
      <c r="P148" s="2">
        <f>Formulas!W149</f>
        <v>0.5</v>
      </c>
    </row>
    <row r="149" spans="1:16">
      <c r="A149">
        <f>Formulas!A150</f>
        <v>1334</v>
      </c>
      <c r="B149">
        <f>Formulas!B150</f>
        <v>25</v>
      </c>
      <c r="C149">
        <f>Formulas!C150</f>
        <v>1</v>
      </c>
      <c r="D149">
        <f>Formulas!AC150</f>
        <v>0</v>
      </c>
      <c r="E149">
        <f t="shared" si="2"/>
        <v>2</v>
      </c>
      <c r="F149" s="1">
        <f>COUNTIFS(Formulas!B$3:B$2000,'Stats for predictor'!B149,Formulas!C$3:C$2000,'Stats for predictor'!C149,Formulas!AC$3:AC$2000,4)</f>
        <v>0</v>
      </c>
      <c r="G149">
        <f>COUNTIFS(Formulas!B$3:B$2000,'Stats for predictor'!B149,Formulas!C$3:C$2000,'Stats for predictor'!C149,Formulas!AC$3:AC$2000,3)</f>
        <v>0</v>
      </c>
      <c r="H149">
        <f>COUNTIFS(Formulas!B$3:B$2000,'Stats for predictor'!B149,Formulas!C$3:C$2000,'Stats for predictor'!C149,Formulas!AC$3:AC$2000,2)</f>
        <v>1</v>
      </c>
      <c r="I149">
        <f>COUNTIFS(Formulas!B$3:B$2000,'Stats for predictor'!B149,Formulas!C$3:C$2000,'Stats for predictor'!C149,Formulas!AC$3:AC$2000,1)</f>
        <v>0</v>
      </c>
      <c r="J149">
        <f>COUNTIFS(Formulas!B$3:B$2000,'Stats for predictor'!B149,Formulas!C$3:C$2000,'Stats for predictor'!C149,Formulas!AC$3:AC$2000,0)</f>
        <v>2</v>
      </c>
      <c r="K149">
        <f>Formulas!P150</f>
        <v>0</v>
      </c>
      <c r="L149">
        <f>Formulas!R150</f>
        <v>0</v>
      </c>
      <c r="M149">
        <f>Formulas!T198</f>
        <v>0</v>
      </c>
      <c r="N149" s="2">
        <f>Formulas!V150</f>
        <v>0</v>
      </c>
      <c r="O149">
        <f>Formulas!U150</f>
        <v>0</v>
      </c>
      <c r="P149" s="2" t="e">
        <f>Formulas!W150</f>
        <v>#DIV/0!</v>
      </c>
    </row>
    <row r="150" spans="1:16">
      <c r="A150">
        <f>Formulas!A151</f>
        <v>4039</v>
      </c>
      <c r="B150">
        <f>Formulas!B151</f>
        <v>25</v>
      </c>
      <c r="C150">
        <f>Formulas!C151</f>
        <v>2</v>
      </c>
      <c r="D150">
        <f>Formulas!AC151</f>
        <v>3</v>
      </c>
      <c r="E150">
        <f t="shared" si="2"/>
        <v>3</v>
      </c>
      <c r="F150" s="1">
        <f>COUNTIFS(Formulas!B$3:B$2000,'Stats for predictor'!B150,Formulas!C$3:C$2000,'Stats for predictor'!C150,Formulas!AC$3:AC$2000,4)</f>
        <v>0</v>
      </c>
      <c r="G150">
        <f>COUNTIFS(Formulas!B$3:B$2000,'Stats for predictor'!B150,Formulas!C$3:C$2000,'Stats for predictor'!C150,Formulas!AC$3:AC$2000,3)</f>
        <v>2</v>
      </c>
      <c r="H150">
        <f>COUNTIFS(Formulas!B$3:B$2000,'Stats for predictor'!B150,Formulas!C$3:C$2000,'Stats for predictor'!C150,Formulas!AC$3:AC$2000,2)</f>
        <v>0</v>
      </c>
      <c r="I150">
        <f>COUNTIFS(Formulas!B$3:B$2000,'Stats for predictor'!B150,Formulas!C$3:C$2000,'Stats for predictor'!C150,Formulas!AC$3:AC$2000,1)</f>
        <v>0</v>
      </c>
      <c r="J150">
        <f>COUNTIFS(Formulas!B$3:B$2000,'Stats for predictor'!B150,Formulas!C$3:C$2000,'Stats for predictor'!C150,Formulas!AC$3:AC$2000,0)</f>
        <v>1</v>
      </c>
      <c r="K150">
        <f>Formulas!P151</f>
        <v>0</v>
      </c>
      <c r="L150">
        <f>Formulas!R151</f>
        <v>10</v>
      </c>
      <c r="M150">
        <f>Formulas!T199</f>
        <v>0</v>
      </c>
      <c r="N150" s="2" t="e">
        <f>Formulas!V151</f>
        <v>#DIV/0!</v>
      </c>
      <c r="O150">
        <f>Formulas!U151</f>
        <v>14</v>
      </c>
      <c r="P150" s="2">
        <f>Formulas!W151</f>
        <v>0.714285714285714</v>
      </c>
    </row>
    <row r="151" spans="1:16">
      <c r="A151">
        <f>Formulas!A152</f>
        <v>914</v>
      </c>
      <c r="B151">
        <f>Formulas!B152</f>
        <v>25</v>
      </c>
      <c r="C151">
        <f>Formulas!C152</f>
        <v>1</v>
      </c>
      <c r="D151">
        <f>Formulas!AC152</f>
        <v>2</v>
      </c>
      <c r="E151">
        <f t="shared" si="2"/>
        <v>2</v>
      </c>
      <c r="F151" s="1">
        <f>COUNTIFS(Formulas!B$3:B$2000,'Stats for predictor'!B151,Formulas!C$3:C$2000,'Stats for predictor'!C151,Formulas!AC$3:AC$2000,4)</f>
        <v>0</v>
      </c>
      <c r="G151">
        <f>COUNTIFS(Formulas!B$3:B$2000,'Stats for predictor'!B151,Formulas!C$3:C$2000,'Stats for predictor'!C151,Formulas!AC$3:AC$2000,3)</f>
        <v>0</v>
      </c>
      <c r="H151">
        <f>COUNTIFS(Formulas!B$3:B$2000,'Stats for predictor'!B151,Formulas!C$3:C$2000,'Stats for predictor'!C151,Formulas!AC$3:AC$2000,2)</f>
        <v>1</v>
      </c>
      <c r="I151">
        <f>COUNTIFS(Formulas!B$3:B$2000,'Stats for predictor'!B151,Formulas!C$3:C$2000,'Stats for predictor'!C151,Formulas!AC$3:AC$2000,1)</f>
        <v>0</v>
      </c>
      <c r="J151">
        <f>COUNTIFS(Formulas!B$3:B$2000,'Stats for predictor'!B151,Formulas!C$3:C$2000,'Stats for predictor'!C151,Formulas!AC$3:AC$2000,0)</f>
        <v>2</v>
      </c>
      <c r="K151">
        <f>Formulas!P152</f>
        <v>0</v>
      </c>
      <c r="L151">
        <f>Formulas!R152</f>
        <v>3</v>
      </c>
      <c r="M151">
        <f>Formulas!T200</f>
        <v>1</v>
      </c>
      <c r="N151" s="2" t="e">
        <f>Formulas!V152</f>
        <v>#DIV/0!</v>
      </c>
      <c r="O151">
        <f>Formulas!U152</f>
        <v>6</v>
      </c>
      <c r="P151" s="2">
        <f>Formulas!W152</f>
        <v>0.5</v>
      </c>
    </row>
    <row r="152" spans="1:16">
      <c r="A152">
        <f>Formulas!A153</f>
        <v>2013</v>
      </c>
      <c r="B152">
        <f>Formulas!B153</f>
        <v>25</v>
      </c>
      <c r="C152">
        <f>Formulas!C153</f>
        <v>2</v>
      </c>
      <c r="D152">
        <f>Formulas!AC153</f>
        <v>3</v>
      </c>
      <c r="E152">
        <f t="shared" si="2"/>
        <v>3</v>
      </c>
      <c r="F152" s="1">
        <f>COUNTIFS(Formulas!B$3:B$2000,'Stats for predictor'!B152,Formulas!C$3:C$2000,'Stats for predictor'!C152,Formulas!AC$3:AC$2000,4)</f>
        <v>0</v>
      </c>
      <c r="G152">
        <f>COUNTIFS(Formulas!B$3:B$2000,'Stats for predictor'!B152,Formulas!C$3:C$2000,'Stats for predictor'!C152,Formulas!AC$3:AC$2000,3)</f>
        <v>2</v>
      </c>
      <c r="H152">
        <f>COUNTIFS(Formulas!B$3:B$2000,'Stats for predictor'!B152,Formulas!C$3:C$2000,'Stats for predictor'!C152,Formulas!AC$3:AC$2000,2)</f>
        <v>0</v>
      </c>
      <c r="I152">
        <f>COUNTIFS(Formulas!B$3:B$2000,'Stats for predictor'!B152,Formulas!C$3:C$2000,'Stats for predictor'!C152,Formulas!AC$3:AC$2000,1)</f>
        <v>0</v>
      </c>
      <c r="J152">
        <f>COUNTIFS(Formulas!B$3:B$2000,'Stats for predictor'!B152,Formulas!C$3:C$2000,'Stats for predictor'!C152,Formulas!AC$3:AC$2000,0)</f>
        <v>1</v>
      </c>
      <c r="K152">
        <f>Formulas!P153</f>
        <v>3</v>
      </c>
      <c r="L152">
        <f>Formulas!R153</f>
        <v>0</v>
      </c>
      <c r="M152">
        <f>Formulas!T201</f>
        <v>0</v>
      </c>
      <c r="N152" s="2">
        <f>Formulas!V153</f>
        <v>1</v>
      </c>
      <c r="O152">
        <f>Formulas!U153</f>
        <v>0</v>
      </c>
      <c r="P152" s="2" t="e">
        <f>Formulas!W153</f>
        <v>#DIV/0!</v>
      </c>
    </row>
    <row r="153" spans="1:16">
      <c r="A153">
        <f>Formulas!A154</f>
        <v>2706</v>
      </c>
      <c r="B153">
        <f>Formulas!B154</f>
        <v>25</v>
      </c>
      <c r="C153">
        <f>Formulas!C154</f>
        <v>2</v>
      </c>
      <c r="D153">
        <f>Formulas!AC154</f>
        <v>0</v>
      </c>
      <c r="E153">
        <f t="shared" si="2"/>
        <v>3</v>
      </c>
      <c r="F153" s="1">
        <f>COUNTIFS(Formulas!B$3:B$2000,'Stats for predictor'!B153,Formulas!C$3:C$2000,'Stats for predictor'!C153,Formulas!AC$3:AC$2000,4)</f>
        <v>0</v>
      </c>
      <c r="G153">
        <f>COUNTIFS(Formulas!B$3:B$2000,'Stats for predictor'!B153,Formulas!C$3:C$2000,'Stats for predictor'!C153,Formulas!AC$3:AC$2000,3)</f>
        <v>2</v>
      </c>
      <c r="H153">
        <f>COUNTIFS(Formulas!B$3:B$2000,'Stats for predictor'!B153,Formulas!C$3:C$2000,'Stats for predictor'!C153,Formulas!AC$3:AC$2000,2)</f>
        <v>0</v>
      </c>
      <c r="I153">
        <f>COUNTIFS(Formulas!B$3:B$2000,'Stats for predictor'!B153,Formulas!C$3:C$2000,'Stats for predictor'!C153,Formulas!AC$3:AC$2000,1)</f>
        <v>0</v>
      </c>
      <c r="J153">
        <f>COUNTIFS(Formulas!B$3:B$2000,'Stats for predictor'!B153,Formulas!C$3:C$2000,'Stats for predictor'!C153,Formulas!AC$3:AC$2000,0)</f>
        <v>1</v>
      </c>
      <c r="K153">
        <f>Formulas!P154</f>
        <v>1</v>
      </c>
      <c r="L153">
        <f>Formulas!R154</f>
        <v>6</v>
      </c>
      <c r="M153">
        <f>Formulas!T202</f>
        <v>0</v>
      </c>
      <c r="N153" s="2">
        <f>Formulas!V154</f>
        <v>1</v>
      </c>
      <c r="O153">
        <f>Formulas!U154</f>
        <v>7</v>
      </c>
      <c r="P153" s="2">
        <f>Formulas!W154</f>
        <v>0.857142857142857</v>
      </c>
    </row>
    <row r="154" spans="1:16">
      <c r="A154">
        <f>Formulas!A155</f>
        <v>7757</v>
      </c>
      <c r="B154">
        <f>Formulas!B155</f>
        <v>26</v>
      </c>
      <c r="C154">
        <f>Formulas!C155</f>
        <v>1</v>
      </c>
      <c r="D154">
        <f>Formulas!AC155</f>
        <v>2</v>
      </c>
      <c r="E154">
        <f t="shared" si="2"/>
        <v>4</v>
      </c>
      <c r="F154" s="1">
        <f>COUNTIFS(Formulas!B$3:B$2000,'Stats for predictor'!B154,Formulas!C$3:C$2000,'Stats for predictor'!C154,Formulas!AC$3:AC$2000,4)</f>
        <v>2</v>
      </c>
      <c r="G154">
        <f>COUNTIFS(Formulas!B$3:B$2000,'Stats for predictor'!B154,Formulas!C$3:C$2000,'Stats for predictor'!C154,Formulas!AC$3:AC$2000,3)</f>
        <v>0</v>
      </c>
      <c r="H154">
        <f>COUNTIFS(Formulas!B$3:B$2000,'Stats for predictor'!B154,Formulas!C$3:C$2000,'Stats for predictor'!C154,Formulas!AC$3:AC$2000,2)</f>
        <v>1</v>
      </c>
      <c r="I154">
        <f>COUNTIFS(Formulas!B$3:B$2000,'Stats for predictor'!B154,Formulas!C$3:C$2000,'Stats for predictor'!C154,Formulas!AC$3:AC$2000,1)</f>
        <v>0</v>
      </c>
      <c r="J154">
        <f>COUNTIFS(Formulas!B$3:B$2000,'Stats for predictor'!B154,Formulas!C$3:C$2000,'Stats for predictor'!C154,Formulas!AC$3:AC$2000,0)</f>
        <v>0</v>
      </c>
      <c r="K154">
        <f>Formulas!P155</f>
        <v>0</v>
      </c>
      <c r="L154">
        <f>Formulas!R155</f>
        <v>0</v>
      </c>
      <c r="M154">
        <f>Formulas!T203</f>
        <v>0</v>
      </c>
      <c r="N154" s="2" t="e">
        <f>Formulas!V155</f>
        <v>#DIV/0!</v>
      </c>
      <c r="O154">
        <f>Formulas!U155</f>
        <v>1</v>
      </c>
      <c r="P154" s="2">
        <f>Formulas!W155</f>
        <v>0</v>
      </c>
    </row>
    <row r="155" spans="1:16">
      <c r="A155">
        <f>Formulas!A156</f>
        <v>5406</v>
      </c>
      <c r="B155">
        <f>Formulas!B156</f>
        <v>26</v>
      </c>
      <c r="C155">
        <f>Formulas!C156</f>
        <v>1</v>
      </c>
      <c r="D155">
        <f>Formulas!AC156</f>
        <v>4</v>
      </c>
      <c r="E155">
        <f t="shared" si="2"/>
        <v>4</v>
      </c>
      <c r="F155" s="1">
        <f>COUNTIFS(Formulas!B$3:B$2000,'Stats for predictor'!B155,Formulas!C$3:C$2000,'Stats for predictor'!C155,Formulas!AC$3:AC$2000,4)</f>
        <v>2</v>
      </c>
      <c r="G155">
        <f>COUNTIFS(Formulas!B$3:B$2000,'Stats for predictor'!B155,Formulas!C$3:C$2000,'Stats for predictor'!C155,Formulas!AC$3:AC$2000,3)</f>
        <v>0</v>
      </c>
      <c r="H155">
        <f>COUNTIFS(Formulas!B$3:B$2000,'Stats for predictor'!B155,Formulas!C$3:C$2000,'Stats for predictor'!C155,Formulas!AC$3:AC$2000,2)</f>
        <v>1</v>
      </c>
      <c r="I155">
        <f>COUNTIFS(Formulas!B$3:B$2000,'Stats for predictor'!B155,Formulas!C$3:C$2000,'Stats for predictor'!C155,Formulas!AC$3:AC$2000,1)</f>
        <v>0</v>
      </c>
      <c r="J155">
        <f>COUNTIFS(Formulas!B$3:B$2000,'Stats for predictor'!B155,Formulas!C$3:C$2000,'Stats for predictor'!C155,Formulas!AC$3:AC$2000,0)</f>
        <v>0</v>
      </c>
      <c r="K155">
        <f>Formulas!P156</f>
        <v>0</v>
      </c>
      <c r="L155">
        <f>Formulas!R156</f>
        <v>11</v>
      </c>
      <c r="M155">
        <f>Formulas!T204</f>
        <v>0</v>
      </c>
      <c r="N155" s="2" t="e">
        <f>Formulas!V156</f>
        <v>#DIV/0!</v>
      </c>
      <c r="O155">
        <f>Formulas!U156</f>
        <v>17</v>
      </c>
      <c r="P155" s="2">
        <f>Formulas!W156</f>
        <v>0.647058823529412</v>
      </c>
    </row>
    <row r="156" spans="1:16">
      <c r="A156">
        <f>Formulas!A157</f>
        <v>6875</v>
      </c>
      <c r="B156">
        <f>Formulas!B157</f>
        <v>26</v>
      </c>
      <c r="C156">
        <f>Formulas!C157</f>
        <v>2</v>
      </c>
      <c r="D156">
        <f>Formulas!AC157</f>
        <v>2</v>
      </c>
      <c r="E156">
        <f t="shared" si="2"/>
        <v>2</v>
      </c>
      <c r="F156" s="1">
        <f>COUNTIFS(Formulas!B$3:B$2000,'Stats for predictor'!B156,Formulas!C$3:C$2000,'Stats for predictor'!C156,Formulas!AC$3:AC$2000,4)</f>
        <v>0</v>
      </c>
      <c r="G156">
        <f>COUNTIFS(Formulas!B$3:B$2000,'Stats for predictor'!B156,Formulas!C$3:C$2000,'Stats for predictor'!C156,Formulas!AC$3:AC$2000,3)</f>
        <v>0</v>
      </c>
      <c r="H156">
        <f>COUNTIFS(Formulas!B$3:B$2000,'Stats for predictor'!B156,Formulas!C$3:C$2000,'Stats for predictor'!C156,Formulas!AC$3:AC$2000,2)</f>
        <v>1</v>
      </c>
      <c r="I156">
        <f>COUNTIFS(Formulas!B$3:B$2000,'Stats for predictor'!B156,Formulas!C$3:C$2000,'Stats for predictor'!C156,Formulas!AC$3:AC$2000,1)</f>
        <v>1</v>
      </c>
      <c r="J156">
        <f>COUNTIFS(Formulas!B$3:B$2000,'Stats for predictor'!B156,Formulas!C$3:C$2000,'Stats for predictor'!C156,Formulas!AC$3:AC$2000,0)</f>
        <v>1</v>
      </c>
      <c r="K156">
        <f>Formulas!P157</f>
        <v>0</v>
      </c>
      <c r="L156">
        <f>Formulas!R157</f>
        <v>0</v>
      </c>
      <c r="M156">
        <f>Formulas!T205</f>
        <v>0</v>
      </c>
      <c r="N156" s="2" t="e">
        <f>Formulas!V157</f>
        <v>#DIV/0!</v>
      </c>
      <c r="O156">
        <f>Formulas!U157</f>
        <v>0</v>
      </c>
      <c r="P156" s="2" t="e">
        <f>Formulas!W157</f>
        <v>#DIV/0!</v>
      </c>
    </row>
    <row r="157" spans="1:16">
      <c r="A157">
        <f>Formulas!A158</f>
        <v>4976</v>
      </c>
      <c r="B157">
        <f>Formulas!B158</f>
        <v>26</v>
      </c>
      <c r="C157">
        <f>Formulas!C158</f>
        <v>2</v>
      </c>
      <c r="D157">
        <f>Formulas!AC158</f>
        <v>0</v>
      </c>
      <c r="E157">
        <f t="shared" si="2"/>
        <v>2</v>
      </c>
      <c r="F157" s="1">
        <f>COUNTIFS(Formulas!B$3:B$2000,'Stats for predictor'!B157,Formulas!C$3:C$2000,'Stats for predictor'!C157,Formulas!AC$3:AC$2000,4)</f>
        <v>0</v>
      </c>
      <c r="G157">
        <f>COUNTIFS(Formulas!B$3:B$2000,'Stats for predictor'!B157,Formulas!C$3:C$2000,'Stats for predictor'!C157,Formulas!AC$3:AC$2000,3)</f>
        <v>0</v>
      </c>
      <c r="H157">
        <f>COUNTIFS(Formulas!B$3:B$2000,'Stats for predictor'!B157,Formulas!C$3:C$2000,'Stats for predictor'!C157,Formulas!AC$3:AC$2000,2)</f>
        <v>1</v>
      </c>
      <c r="I157">
        <f>COUNTIFS(Formulas!B$3:B$2000,'Stats for predictor'!B157,Formulas!C$3:C$2000,'Stats for predictor'!C157,Formulas!AC$3:AC$2000,1)</f>
        <v>1</v>
      </c>
      <c r="J157">
        <f>COUNTIFS(Formulas!B$3:B$2000,'Stats for predictor'!B157,Formulas!C$3:C$2000,'Stats for predictor'!C157,Formulas!AC$3:AC$2000,0)</f>
        <v>1</v>
      </c>
      <c r="K157">
        <f>Formulas!P158</f>
        <v>0</v>
      </c>
      <c r="L157">
        <f>Formulas!R158</f>
        <v>0</v>
      </c>
      <c r="M157">
        <f>Formulas!T206</f>
        <v>0</v>
      </c>
      <c r="N157" s="2" t="e">
        <f>Formulas!V158</f>
        <v>#DIV/0!</v>
      </c>
      <c r="O157">
        <f>Formulas!U158</f>
        <v>0</v>
      </c>
      <c r="P157" s="2" t="e">
        <f>Formulas!W158</f>
        <v>#DIV/0!</v>
      </c>
    </row>
    <row r="158" spans="1:16">
      <c r="A158">
        <f>Formulas!A159</f>
        <v>865</v>
      </c>
      <c r="B158">
        <f>Formulas!B159</f>
        <v>26</v>
      </c>
      <c r="C158">
        <f>Formulas!C159</f>
        <v>1</v>
      </c>
      <c r="D158">
        <f>Formulas!AC159</f>
        <v>4</v>
      </c>
      <c r="E158">
        <f t="shared" si="2"/>
        <v>4</v>
      </c>
      <c r="F158" s="1">
        <f>COUNTIFS(Formulas!B$3:B$2000,'Stats for predictor'!B158,Formulas!C$3:C$2000,'Stats for predictor'!C158,Formulas!AC$3:AC$2000,4)</f>
        <v>2</v>
      </c>
      <c r="G158">
        <f>COUNTIFS(Formulas!B$3:B$2000,'Stats for predictor'!B158,Formulas!C$3:C$2000,'Stats for predictor'!C158,Formulas!AC$3:AC$2000,3)</f>
        <v>0</v>
      </c>
      <c r="H158">
        <f>COUNTIFS(Formulas!B$3:B$2000,'Stats for predictor'!B158,Formulas!C$3:C$2000,'Stats for predictor'!C158,Formulas!AC$3:AC$2000,2)</f>
        <v>1</v>
      </c>
      <c r="I158">
        <f>COUNTIFS(Formulas!B$3:B$2000,'Stats for predictor'!B158,Formulas!C$3:C$2000,'Stats for predictor'!C158,Formulas!AC$3:AC$2000,1)</f>
        <v>0</v>
      </c>
      <c r="J158">
        <f>COUNTIFS(Formulas!B$3:B$2000,'Stats for predictor'!B158,Formulas!C$3:C$2000,'Stats for predictor'!C158,Formulas!AC$3:AC$2000,0)</f>
        <v>0</v>
      </c>
      <c r="K158">
        <f>Formulas!P159</f>
        <v>0</v>
      </c>
      <c r="L158">
        <f>Formulas!R159</f>
        <v>5</v>
      </c>
      <c r="M158">
        <f>Formulas!T207</f>
        <v>0</v>
      </c>
      <c r="N158" s="2" t="e">
        <f>Formulas!V159</f>
        <v>#DIV/0!</v>
      </c>
      <c r="O158">
        <f>Formulas!U159</f>
        <v>5</v>
      </c>
      <c r="P158" s="2">
        <f>Formulas!W159</f>
        <v>1</v>
      </c>
    </row>
    <row r="159" spans="1:16">
      <c r="A159">
        <f>Formulas!A160</f>
        <v>4343</v>
      </c>
      <c r="B159">
        <f>Formulas!B160</f>
        <v>26</v>
      </c>
      <c r="C159">
        <f>Formulas!C160</f>
        <v>2</v>
      </c>
      <c r="D159">
        <f>Formulas!AC160</f>
        <v>1</v>
      </c>
      <c r="E159">
        <f t="shared" si="2"/>
        <v>2</v>
      </c>
      <c r="F159" s="1">
        <f>COUNTIFS(Formulas!B$3:B$2000,'Stats for predictor'!B159,Formulas!C$3:C$2000,'Stats for predictor'!C159,Formulas!AC$3:AC$2000,4)</f>
        <v>0</v>
      </c>
      <c r="G159">
        <f>COUNTIFS(Formulas!B$3:B$2000,'Stats for predictor'!B159,Formulas!C$3:C$2000,'Stats for predictor'!C159,Formulas!AC$3:AC$2000,3)</f>
        <v>0</v>
      </c>
      <c r="H159">
        <f>COUNTIFS(Formulas!B$3:B$2000,'Stats for predictor'!B159,Formulas!C$3:C$2000,'Stats for predictor'!C159,Formulas!AC$3:AC$2000,2)</f>
        <v>1</v>
      </c>
      <c r="I159">
        <f>COUNTIFS(Formulas!B$3:B$2000,'Stats for predictor'!B159,Formulas!C$3:C$2000,'Stats for predictor'!C159,Formulas!AC$3:AC$2000,1)</f>
        <v>1</v>
      </c>
      <c r="J159">
        <f>COUNTIFS(Formulas!B$3:B$2000,'Stats for predictor'!B159,Formulas!C$3:C$2000,'Stats for predictor'!C159,Formulas!AC$3:AC$2000,0)</f>
        <v>1</v>
      </c>
      <c r="K159">
        <f>Formulas!P160</f>
        <v>0</v>
      </c>
      <c r="L159">
        <f>Formulas!R160</f>
        <v>8</v>
      </c>
      <c r="M159">
        <f>Formulas!T208</f>
        <v>0</v>
      </c>
      <c r="N159" s="2" t="e">
        <f>Formulas!V160</f>
        <v>#DIV/0!</v>
      </c>
      <c r="O159">
        <f>Formulas!U160</f>
        <v>12</v>
      </c>
      <c r="P159" s="2">
        <f>Formulas!W160</f>
        <v>0.666666666666667</v>
      </c>
    </row>
    <row r="160" spans="1:16">
      <c r="A160">
        <f>Formulas!A161</f>
        <v>8765</v>
      </c>
      <c r="B160">
        <f>Formulas!B161</f>
        <v>27</v>
      </c>
      <c r="C160">
        <f>Formulas!C161</f>
        <v>2</v>
      </c>
      <c r="D160">
        <f>Formulas!AC161</f>
        <v>0</v>
      </c>
      <c r="E160">
        <f t="shared" si="2"/>
        <v>0</v>
      </c>
      <c r="F160" s="1">
        <f>COUNTIFS(Formulas!B$3:B$2000,'Stats for predictor'!B160,Formulas!C$3:C$2000,'Stats for predictor'!C160,Formulas!AC$3:AC$2000,4)</f>
        <v>0</v>
      </c>
      <c r="G160">
        <f>COUNTIFS(Formulas!B$3:B$2000,'Stats for predictor'!B160,Formulas!C$3:C$2000,'Stats for predictor'!C160,Formulas!AC$3:AC$2000,3)</f>
        <v>0</v>
      </c>
      <c r="H160">
        <f>COUNTIFS(Formulas!B$3:B$2000,'Stats for predictor'!B160,Formulas!C$3:C$2000,'Stats for predictor'!C160,Formulas!AC$3:AC$2000,2)</f>
        <v>0</v>
      </c>
      <c r="I160">
        <f>COUNTIFS(Formulas!B$3:B$2000,'Stats for predictor'!B160,Formulas!C$3:C$2000,'Stats for predictor'!C160,Formulas!AC$3:AC$2000,1)</f>
        <v>0</v>
      </c>
      <c r="J160">
        <f>COUNTIFS(Formulas!B$3:B$2000,'Stats for predictor'!B160,Formulas!C$3:C$2000,'Stats for predictor'!C160,Formulas!AC$3:AC$2000,0)</f>
        <v>3</v>
      </c>
      <c r="K160">
        <f>Formulas!P161</f>
        <v>0</v>
      </c>
      <c r="L160">
        <f>Formulas!R161</f>
        <v>0</v>
      </c>
      <c r="M160">
        <f>Formulas!T209</f>
        <v>0</v>
      </c>
      <c r="N160" s="2" t="e">
        <f>Formulas!V161</f>
        <v>#DIV/0!</v>
      </c>
      <c r="O160">
        <f>Formulas!U161</f>
        <v>0</v>
      </c>
      <c r="P160" s="2" t="e">
        <f>Formulas!W161</f>
        <v>#DIV/0!</v>
      </c>
    </row>
    <row r="161" spans="1:16">
      <c r="A161">
        <f>Formulas!A162</f>
        <v>4617</v>
      </c>
      <c r="B161">
        <f>Formulas!B162</f>
        <v>27</v>
      </c>
      <c r="C161">
        <f>Formulas!C162</f>
        <v>2</v>
      </c>
      <c r="D161">
        <f>Formulas!AC162</f>
        <v>0</v>
      </c>
      <c r="E161">
        <f t="shared" si="2"/>
        <v>0</v>
      </c>
      <c r="F161" s="1">
        <f>COUNTIFS(Formulas!B$3:B$2000,'Stats for predictor'!B161,Formulas!C$3:C$2000,'Stats for predictor'!C161,Formulas!AC$3:AC$2000,4)</f>
        <v>0</v>
      </c>
      <c r="G161">
        <f>COUNTIFS(Formulas!B$3:B$2000,'Stats for predictor'!B161,Formulas!C$3:C$2000,'Stats for predictor'!C161,Formulas!AC$3:AC$2000,3)</f>
        <v>0</v>
      </c>
      <c r="H161">
        <f>COUNTIFS(Formulas!B$3:B$2000,'Stats for predictor'!B161,Formulas!C$3:C$2000,'Stats for predictor'!C161,Formulas!AC$3:AC$2000,2)</f>
        <v>0</v>
      </c>
      <c r="I161">
        <f>COUNTIFS(Formulas!B$3:B$2000,'Stats for predictor'!B161,Formulas!C$3:C$2000,'Stats for predictor'!C161,Formulas!AC$3:AC$2000,1)</f>
        <v>0</v>
      </c>
      <c r="J161">
        <f>COUNTIFS(Formulas!B$3:B$2000,'Stats for predictor'!B161,Formulas!C$3:C$2000,'Stats for predictor'!C161,Formulas!AC$3:AC$2000,0)</f>
        <v>3</v>
      </c>
      <c r="K161">
        <f>Formulas!P162</f>
        <v>0</v>
      </c>
      <c r="L161">
        <f>Formulas!R162</f>
        <v>0</v>
      </c>
      <c r="M161">
        <f>Formulas!T210</f>
        <v>5</v>
      </c>
      <c r="N161" s="2" t="e">
        <f>Formulas!V162</f>
        <v>#DIV/0!</v>
      </c>
      <c r="O161">
        <f>Formulas!U162</f>
        <v>0</v>
      </c>
      <c r="P161" s="2" t="e">
        <f>Formulas!W162</f>
        <v>#DIV/0!</v>
      </c>
    </row>
    <row r="162" spans="1:16">
      <c r="A162">
        <f>Formulas!A163</f>
        <v>1305</v>
      </c>
      <c r="B162">
        <f>Formulas!B163</f>
        <v>27</v>
      </c>
      <c r="C162">
        <f>Formulas!C163</f>
        <v>2</v>
      </c>
      <c r="D162">
        <f>Formulas!AC163</f>
        <v>0</v>
      </c>
      <c r="E162">
        <f t="shared" si="2"/>
        <v>0</v>
      </c>
      <c r="F162" s="1">
        <f>COUNTIFS(Formulas!B$3:B$2000,'Stats for predictor'!B162,Formulas!C$3:C$2000,'Stats for predictor'!C162,Formulas!AC$3:AC$2000,4)</f>
        <v>0</v>
      </c>
      <c r="G162">
        <f>COUNTIFS(Formulas!B$3:B$2000,'Stats for predictor'!B162,Formulas!C$3:C$2000,'Stats for predictor'!C162,Formulas!AC$3:AC$2000,3)</f>
        <v>0</v>
      </c>
      <c r="H162">
        <f>COUNTIFS(Formulas!B$3:B$2000,'Stats for predictor'!B162,Formulas!C$3:C$2000,'Stats for predictor'!C162,Formulas!AC$3:AC$2000,2)</f>
        <v>0</v>
      </c>
      <c r="I162">
        <f>COUNTIFS(Formulas!B$3:B$2000,'Stats for predictor'!B162,Formulas!C$3:C$2000,'Stats for predictor'!C162,Formulas!AC$3:AC$2000,1)</f>
        <v>0</v>
      </c>
      <c r="J162">
        <f>COUNTIFS(Formulas!B$3:B$2000,'Stats for predictor'!B162,Formulas!C$3:C$2000,'Stats for predictor'!C162,Formulas!AC$3:AC$2000,0)</f>
        <v>3</v>
      </c>
      <c r="K162">
        <f>Formulas!P163</f>
        <v>0</v>
      </c>
      <c r="L162">
        <f>Formulas!R163</f>
        <v>6</v>
      </c>
      <c r="M162">
        <f>Formulas!T211</f>
        <v>0</v>
      </c>
      <c r="N162" s="2" t="e">
        <f>Formulas!V163</f>
        <v>#DIV/0!</v>
      </c>
      <c r="O162">
        <f>Formulas!U163</f>
        <v>9</v>
      </c>
      <c r="P162" s="2">
        <f>Formulas!W163</f>
        <v>0.666666666666667</v>
      </c>
    </row>
    <row r="163" spans="1:16">
      <c r="A163">
        <f>Formulas!A164</f>
        <v>2200</v>
      </c>
      <c r="B163">
        <f>Formulas!B164</f>
        <v>27</v>
      </c>
      <c r="C163">
        <f>Formulas!C164</f>
        <v>1</v>
      </c>
      <c r="D163">
        <f>Formulas!AC164</f>
        <v>4</v>
      </c>
      <c r="E163">
        <f t="shared" si="2"/>
        <v>4</v>
      </c>
      <c r="F163" s="1">
        <f>COUNTIFS(Formulas!B$3:B$2000,'Stats for predictor'!B163,Formulas!C$3:C$2000,'Stats for predictor'!C163,Formulas!AC$3:AC$2000,4)</f>
        <v>1</v>
      </c>
      <c r="G163">
        <f>COUNTIFS(Formulas!B$3:B$2000,'Stats for predictor'!B163,Formulas!C$3:C$2000,'Stats for predictor'!C163,Formulas!AC$3:AC$2000,3)</f>
        <v>0</v>
      </c>
      <c r="H163">
        <f>COUNTIFS(Formulas!B$3:B$2000,'Stats for predictor'!B163,Formulas!C$3:C$2000,'Stats for predictor'!C163,Formulas!AC$3:AC$2000,2)</f>
        <v>0</v>
      </c>
      <c r="I163">
        <f>COUNTIFS(Formulas!B$3:B$2000,'Stats for predictor'!B163,Formulas!C$3:C$2000,'Stats for predictor'!C163,Formulas!AC$3:AC$2000,1)</f>
        <v>0</v>
      </c>
      <c r="J163">
        <f>COUNTIFS(Formulas!B$3:B$2000,'Stats for predictor'!B163,Formulas!C$3:C$2000,'Stats for predictor'!C163,Formulas!AC$3:AC$2000,0)</f>
        <v>2</v>
      </c>
      <c r="K163">
        <f>Formulas!P164</f>
        <v>1</v>
      </c>
      <c r="L163">
        <f>Formulas!R164</f>
        <v>2</v>
      </c>
      <c r="M163">
        <f>Formulas!T212</f>
        <v>0</v>
      </c>
      <c r="N163" s="2">
        <f>Formulas!V164</f>
        <v>0.333333333333333</v>
      </c>
      <c r="O163">
        <f>Formulas!U164</f>
        <v>3</v>
      </c>
      <c r="P163" s="2">
        <f>Formulas!W164</f>
        <v>0.666666666666667</v>
      </c>
    </row>
    <row r="164" spans="1:16">
      <c r="A164">
        <f>Formulas!A165</f>
        <v>7520</v>
      </c>
      <c r="B164">
        <f>Formulas!B165</f>
        <v>27</v>
      </c>
      <c r="C164">
        <f>Formulas!C165</f>
        <v>1</v>
      </c>
      <c r="D164">
        <f>Formulas!AC165</f>
        <v>0</v>
      </c>
      <c r="E164">
        <f t="shared" si="2"/>
        <v>4</v>
      </c>
      <c r="F164" s="1">
        <f>COUNTIFS(Formulas!B$3:B$2000,'Stats for predictor'!B164,Formulas!C$3:C$2000,'Stats for predictor'!C164,Formulas!AC$3:AC$2000,4)</f>
        <v>1</v>
      </c>
      <c r="G164">
        <f>COUNTIFS(Formulas!B$3:B$2000,'Stats for predictor'!B164,Formulas!C$3:C$2000,'Stats for predictor'!C164,Formulas!AC$3:AC$2000,3)</f>
        <v>0</v>
      </c>
      <c r="H164">
        <f>COUNTIFS(Formulas!B$3:B$2000,'Stats for predictor'!B164,Formulas!C$3:C$2000,'Stats for predictor'!C164,Formulas!AC$3:AC$2000,2)</f>
        <v>0</v>
      </c>
      <c r="I164">
        <f>COUNTIFS(Formulas!B$3:B$2000,'Stats for predictor'!B164,Formulas!C$3:C$2000,'Stats for predictor'!C164,Formulas!AC$3:AC$2000,1)</f>
        <v>0</v>
      </c>
      <c r="J164">
        <f>COUNTIFS(Formulas!B$3:B$2000,'Stats for predictor'!B164,Formulas!C$3:C$2000,'Stats for predictor'!C164,Formulas!AC$3:AC$2000,0)</f>
        <v>2</v>
      </c>
      <c r="K164">
        <f>Formulas!P165</f>
        <v>2</v>
      </c>
      <c r="L164">
        <f>Formulas!R165</f>
        <v>2</v>
      </c>
      <c r="M164">
        <f>Formulas!T213</f>
        <v>0</v>
      </c>
      <c r="N164" s="2">
        <f>Formulas!V165</f>
        <v>1</v>
      </c>
      <c r="O164">
        <f>Formulas!U165</f>
        <v>2</v>
      </c>
      <c r="P164" s="2">
        <f>Formulas!W165</f>
        <v>1</v>
      </c>
    </row>
    <row r="165" spans="1:16">
      <c r="A165">
        <f>Formulas!A166</f>
        <v>5409</v>
      </c>
      <c r="B165">
        <f>Formulas!B166</f>
        <v>27</v>
      </c>
      <c r="C165">
        <f>Formulas!C166</f>
        <v>1</v>
      </c>
      <c r="D165">
        <f>Formulas!AC166</f>
        <v>0</v>
      </c>
      <c r="E165">
        <f t="shared" si="2"/>
        <v>4</v>
      </c>
      <c r="F165" s="1">
        <f>COUNTIFS(Formulas!B$3:B$2000,'Stats for predictor'!B165,Formulas!C$3:C$2000,'Stats for predictor'!C165,Formulas!AC$3:AC$2000,4)</f>
        <v>1</v>
      </c>
      <c r="G165">
        <f>COUNTIFS(Formulas!B$3:B$2000,'Stats for predictor'!B165,Formulas!C$3:C$2000,'Stats for predictor'!C165,Formulas!AC$3:AC$2000,3)</f>
        <v>0</v>
      </c>
      <c r="H165">
        <f>COUNTIFS(Formulas!B$3:B$2000,'Stats for predictor'!B165,Formulas!C$3:C$2000,'Stats for predictor'!C165,Formulas!AC$3:AC$2000,2)</f>
        <v>0</v>
      </c>
      <c r="I165">
        <f>COUNTIFS(Formulas!B$3:B$2000,'Stats for predictor'!B165,Formulas!C$3:C$2000,'Stats for predictor'!C165,Formulas!AC$3:AC$2000,1)</f>
        <v>0</v>
      </c>
      <c r="J165">
        <f>COUNTIFS(Formulas!B$3:B$2000,'Stats for predictor'!B165,Formulas!C$3:C$2000,'Stats for predictor'!C165,Formulas!AC$3:AC$2000,0)</f>
        <v>2</v>
      </c>
      <c r="K165">
        <f>Formulas!P166</f>
        <v>0</v>
      </c>
      <c r="L165">
        <f>Formulas!R166</f>
        <v>8</v>
      </c>
      <c r="M165">
        <f>Formulas!T214</f>
        <v>7</v>
      </c>
      <c r="N165" s="2">
        <f>Formulas!V166</f>
        <v>0</v>
      </c>
      <c r="O165">
        <f>Formulas!U166</f>
        <v>12</v>
      </c>
      <c r="P165" s="2">
        <f>Formulas!W166</f>
        <v>0.666666666666667</v>
      </c>
    </row>
    <row r="166" spans="1:16">
      <c r="A166">
        <f>Formulas!A167</f>
        <v>6864</v>
      </c>
      <c r="B166">
        <f>Formulas!B167</f>
        <v>28</v>
      </c>
      <c r="C166">
        <f>Formulas!C167</f>
        <v>2</v>
      </c>
      <c r="D166">
        <f>Formulas!AC167</f>
        <v>3</v>
      </c>
      <c r="E166">
        <f t="shared" si="2"/>
        <v>3</v>
      </c>
      <c r="F166" s="1">
        <f>COUNTIFS(Formulas!B$3:B$2000,'Stats for predictor'!B166,Formulas!C$3:C$2000,'Stats for predictor'!C166,Formulas!AC$3:AC$2000,4)</f>
        <v>0</v>
      </c>
      <c r="G166">
        <f>COUNTIFS(Formulas!B$3:B$2000,'Stats for predictor'!B166,Formulas!C$3:C$2000,'Stats for predictor'!C166,Formulas!AC$3:AC$2000,3)</f>
        <v>1</v>
      </c>
      <c r="H166">
        <f>COUNTIFS(Formulas!B$3:B$2000,'Stats for predictor'!B166,Formulas!C$3:C$2000,'Stats for predictor'!C166,Formulas!AC$3:AC$2000,2)</f>
        <v>0</v>
      </c>
      <c r="I166">
        <f>COUNTIFS(Formulas!B$3:B$2000,'Stats for predictor'!B166,Formulas!C$3:C$2000,'Stats for predictor'!C166,Formulas!AC$3:AC$2000,1)</f>
        <v>0</v>
      </c>
      <c r="J166">
        <f>COUNTIFS(Formulas!B$3:B$2000,'Stats for predictor'!B166,Formulas!C$3:C$2000,'Stats for predictor'!C166,Formulas!AC$3:AC$2000,0)</f>
        <v>2</v>
      </c>
      <c r="K166">
        <f>Formulas!P167</f>
        <v>4</v>
      </c>
      <c r="L166">
        <f>Formulas!R167</f>
        <v>1</v>
      </c>
      <c r="M166">
        <f>Formulas!T215</f>
        <v>0</v>
      </c>
      <c r="N166" s="2">
        <f>Formulas!V167</f>
        <v>0.8</v>
      </c>
      <c r="O166">
        <f>Formulas!U167</f>
        <v>2</v>
      </c>
      <c r="P166" s="2">
        <f>Formulas!W167</f>
        <v>0.5</v>
      </c>
    </row>
    <row r="167" spans="1:16">
      <c r="A167">
        <f>Formulas!A168</f>
        <v>2198</v>
      </c>
      <c r="B167">
        <f>Formulas!B168</f>
        <v>28</v>
      </c>
      <c r="C167">
        <f>Formulas!C168</f>
        <v>1</v>
      </c>
      <c r="D167">
        <f>Formulas!AC168</f>
        <v>2</v>
      </c>
      <c r="E167">
        <f t="shared" si="2"/>
        <v>4</v>
      </c>
      <c r="F167" s="1">
        <f>COUNTIFS(Formulas!B$3:B$2000,'Stats for predictor'!B167,Formulas!C$3:C$2000,'Stats for predictor'!C167,Formulas!AC$3:AC$2000,4)</f>
        <v>1</v>
      </c>
      <c r="G167">
        <f>COUNTIFS(Formulas!B$3:B$2000,'Stats for predictor'!B167,Formulas!C$3:C$2000,'Stats for predictor'!C167,Formulas!AC$3:AC$2000,3)</f>
        <v>0</v>
      </c>
      <c r="H167">
        <f>COUNTIFS(Formulas!B$3:B$2000,'Stats for predictor'!B167,Formulas!C$3:C$2000,'Stats for predictor'!C167,Formulas!AC$3:AC$2000,2)</f>
        <v>1</v>
      </c>
      <c r="I167">
        <f>COUNTIFS(Formulas!B$3:B$2000,'Stats for predictor'!B167,Formulas!C$3:C$2000,'Stats for predictor'!C167,Formulas!AC$3:AC$2000,1)</f>
        <v>0</v>
      </c>
      <c r="J167">
        <f>COUNTIFS(Formulas!B$3:B$2000,'Stats for predictor'!B167,Formulas!C$3:C$2000,'Stats for predictor'!C167,Formulas!AC$3:AC$2000,0)</f>
        <v>1</v>
      </c>
      <c r="K167">
        <f>Formulas!P168</f>
        <v>0</v>
      </c>
      <c r="L167">
        <f>Formulas!R168</f>
        <v>1</v>
      </c>
      <c r="M167">
        <f>Formulas!T216</f>
        <v>5</v>
      </c>
      <c r="N167" s="2" t="e">
        <f>Formulas!V168</f>
        <v>#DIV/0!</v>
      </c>
      <c r="O167">
        <f>Formulas!U168</f>
        <v>3</v>
      </c>
      <c r="P167" s="2">
        <f>Formulas!W168</f>
        <v>0.333333333333333</v>
      </c>
    </row>
    <row r="168" spans="1:16">
      <c r="A168">
        <f>Formulas!A169</f>
        <v>6978</v>
      </c>
      <c r="B168">
        <f>Formulas!B169</f>
        <v>28</v>
      </c>
      <c r="C168">
        <f>Formulas!C169</f>
        <v>2</v>
      </c>
      <c r="D168">
        <f>Formulas!AC169</f>
        <v>0</v>
      </c>
      <c r="E168">
        <f t="shared" si="2"/>
        <v>3</v>
      </c>
      <c r="F168" s="1">
        <f>COUNTIFS(Formulas!B$3:B$2000,'Stats for predictor'!B168,Formulas!C$3:C$2000,'Stats for predictor'!C168,Formulas!AC$3:AC$2000,4)</f>
        <v>0</v>
      </c>
      <c r="G168">
        <f>COUNTIFS(Formulas!B$3:B$2000,'Stats for predictor'!B168,Formulas!C$3:C$2000,'Stats for predictor'!C168,Formulas!AC$3:AC$2000,3)</f>
        <v>1</v>
      </c>
      <c r="H168">
        <f>COUNTIFS(Formulas!B$3:B$2000,'Stats for predictor'!B168,Formulas!C$3:C$2000,'Stats for predictor'!C168,Formulas!AC$3:AC$2000,2)</f>
        <v>0</v>
      </c>
      <c r="I168">
        <f>COUNTIFS(Formulas!B$3:B$2000,'Stats for predictor'!B168,Formulas!C$3:C$2000,'Stats for predictor'!C168,Formulas!AC$3:AC$2000,1)</f>
        <v>0</v>
      </c>
      <c r="J168">
        <f>COUNTIFS(Formulas!B$3:B$2000,'Stats for predictor'!B168,Formulas!C$3:C$2000,'Stats for predictor'!C168,Formulas!AC$3:AC$2000,0)</f>
        <v>2</v>
      </c>
      <c r="K168">
        <f>Formulas!P169</f>
        <v>1</v>
      </c>
      <c r="L168">
        <f>Formulas!R169</f>
        <v>7</v>
      </c>
      <c r="M168">
        <f>Formulas!T217</f>
        <v>0</v>
      </c>
      <c r="N168" s="2">
        <f>Formulas!V169</f>
        <v>1</v>
      </c>
      <c r="O168">
        <f>Formulas!U169</f>
        <v>11</v>
      </c>
      <c r="P168" s="2">
        <f>Formulas!W169</f>
        <v>0.636363636363636</v>
      </c>
    </row>
    <row r="169" spans="1:16">
      <c r="A169">
        <f>Formulas!A170</f>
        <v>8850</v>
      </c>
      <c r="B169">
        <f>Formulas!B170</f>
        <v>28</v>
      </c>
      <c r="C169">
        <f>Formulas!C170</f>
        <v>2</v>
      </c>
      <c r="D169">
        <f>Formulas!AC170</f>
        <v>0</v>
      </c>
      <c r="E169">
        <f t="shared" si="2"/>
        <v>3</v>
      </c>
      <c r="F169" s="1">
        <f>COUNTIFS(Formulas!B$3:B$2000,'Stats for predictor'!B169,Formulas!C$3:C$2000,'Stats for predictor'!C169,Formulas!AC$3:AC$2000,4)</f>
        <v>0</v>
      </c>
      <c r="G169">
        <f>COUNTIFS(Formulas!B$3:B$2000,'Stats for predictor'!B169,Formulas!C$3:C$2000,'Stats for predictor'!C169,Formulas!AC$3:AC$2000,3)</f>
        <v>1</v>
      </c>
      <c r="H169">
        <f>COUNTIFS(Formulas!B$3:B$2000,'Stats for predictor'!B169,Formulas!C$3:C$2000,'Stats for predictor'!C169,Formulas!AC$3:AC$2000,2)</f>
        <v>0</v>
      </c>
      <c r="I169">
        <f>COUNTIFS(Formulas!B$3:B$2000,'Stats for predictor'!B169,Formulas!C$3:C$2000,'Stats for predictor'!C169,Formulas!AC$3:AC$2000,1)</f>
        <v>0</v>
      </c>
      <c r="J169">
        <f>COUNTIFS(Formulas!B$3:B$2000,'Stats for predictor'!B169,Formulas!C$3:C$2000,'Stats for predictor'!C169,Formulas!AC$3:AC$2000,0)</f>
        <v>2</v>
      </c>
      <c r="K169">
        <f>Formulas!P170</f>
        <v>0</v>
      </c>
      <c r="L169">
        <f>Formulas!R170</f>
        <v>0</v>
      </c>
      <c r="M169">
        <f>Formulas!T218</f>
        <v>0</v>
      </c>
      <c r="N169" s="2" t="e">
        <f>Formulas!V170</f>
        <v>#DIV/0!</v>
      </c>
      <c r="O169">
        <f>Formulas!U170</f>
        <v>0</v>
      </c>
      <c r="P169" s="2" t="e">
        <f>Formulas!W170</f>
        <v>#DIV/0!</v>
      </c>
    </row>
    <row r="170" spans="1:16">
      <c r="A170">
        <f>Formulas!A171</f>
        <v>3560</v>
      </c>
      <c r="B170">
        <f>Formulas!B171</f>
        <v>28</v>
      </c>
      <c r="C170">
        <f>Formulas!C171</f>
        <v>1</v>
      </c>
      <c r="D170">
        <f>Formulas!AC171</f>
        <v>0</v>
      </c>
      <c r="E170">
        <f t="shared" si="2"/>
        <v>4</v>
      </c>
      <c r="F170" s="1">
        <f>COUNTIFS(Formulas!B$3:B$2000,'Stats for predictor'!B170,Formulas!C$3:C$2000,'Stats for predictor'!C170,Formulas!AC$3:AC$2000,4)</f>
        <v>1</v>
      </c>
      <c r="G170">
        <f>COUNTIFS(Formulas!B$3:B$2000,'Stats for predictor'!B170,Formulas!C$3:C$2000,'Stats for predictor'!C170,Formulas!AC$3:AC$2000,3)</f>
        <v>0</v>
      </c>
      <c r="H170">
        <f>COUNTIFS(Formulas!B$3:B$2000,'Stats for predictor'!B170,Formulas!C$3:C$2000,'Stats for predictor'!C170,Formulas!AC$3:AC$2000,2)</f>
        <v>1</v>
      </c>
      <c r="I170">
        <f>COUNTIFS(Formulas!B$3:B$2000,'Stats for predictor'!B170,Formulas!C$3:C$2000,'Stats for predictor'!C170,Formulas!AC$3:AC$2000,1)</f>
        <v>0</v>
      </c>
      <c r="J170">
        <f>COUNTIFS(Formulas!B$3:B$2000,'Stats for predictor'!B170,Formulas!C$3:C$2000,'Stats for predictor'!C170,Formulas!AC$3:AC$2000,0)</f>
        <v>1</v>
      </c>
      <c r="K170">
        <f>Formulas!P171</f>
        <v>0</v>
      </c>
      <c r="L170">
        <f>Formulas!R171</f>
        <v>6</v>
      </c>
      <c r="M170">
        <f>Formulas!T219</f>
        <v>0</v>
      </c>
      <c r="N170" s="2" t="e">
        <f>Formulas!V171</f>
        <v>#DIV/0!</v>
      </c>
      <c r="O170">
        <f>Formulas!U171</f>
        <v>9</v>
      </c>
      <c r="P170" s="2">
        <f>Formulas!W171</f>
        <v>0.666666666666667</v>
      </c>
    </row>
    <row r="171" spans="1:16">
      <c r="A171">
        <f>Formulas!A172</f>
        <v>1325</v>
      </c>
      <c r="B171">
        <f>Formulas!B172</f>
        <v>28</v>
      </c>
      <c r="C171">
        <f>Formulas!C172</f>
        <v>1</v>
      </c>
      <c r="D171">
        <f>Formulas!AC172</f>
        <v>4</v>
      </c>
      <c r="E171">
        <f t="shared" si="2"/>
        <v>4</v>
      </c>
      <c r="F171" s="1">
        <f>COUNTIFS(Formulas!B$3:B$2000,'Stats for predictor'!B171,Formulas!C$3:C$2000,'Stats for predictor'!C171,Formulas!AC$3:AC$2000,4)</f>
        <v>1</v>
      </c>
      <c r="G171">
        <f>COUNTIFS(Formulas!B$3:B$2000,'Stats for predictor'!B171,Formulas!C$3:C$2000,'Stats for predictor'!C171,Formulas!AC$3:AC$2000,3)</f>
        <v>0</v>
      </c>
      <c r="H171">
        <f>COUNTIFS(Formulas!B$3:B$2000,'Stats for predictor'!B171,Formulas!C$3:C$2000,'Stats for predictor'!C171,Formulas!AC$3:AC$2000,2)</f>
        <v>1</v>
      </c>
      <c r="I171">
        <f>COUNTIFS(Formulas!B$3:B$2000,'Stats for predictor'!B171,Formulas!C$3:C$2000,'Stats for predictor'!C171,Formulas!AC$3:AC$2000,1)</f>
        <v>0</v>
      </c>
      <c r="J171">
        <f>COUNTIFS(Formulas!B$3:B$2000,'Stats for predictor'!B171,Formulas!C$3:C$2000,'Stats for predictor'!C171,Formulas!AC$3:AC$2000,0)</f>
        <v>1</v>
      </c>
      <c r="K171">
        <f>Formulas!P172</f>
        <v>0</v>
      </c>
      <c r="L171">
        <f>Formulas!R172</f>
        <v>11</v>
      </c>
      <c r="M171">
        <f>Formulas!T220</f>
        <v>7</v>
      </c>
      <c r="N171" s="2" t="e">
        <f>Formulas!V172</f>
        <v>#DIV/0!</v>
      </c>
      <c r="O171">
        <f>Formulas!U172</f>
        <v>16</v>
      </c>
      <c r="P171" s="2">
        <f>Formulas!W172</f>
        <v>0.6875</v>
      </c>
    </row>
    <row r="172" spans="1:16">
      <c r="A172">
        <f>Formulas!A173</f>
        <v>8729</v>
      </c>
      <c r="B172">
        <f>Formulas!B173</f>
        <v>29</v>
      </c>
      <c r="C172">
        <f>Formulas!C173</f>
        <v>2</v>
      </c>
      <c r="D172">
        <f>Formulas!AC173</f>
        <v>0</v>
      </c>
      <c r="E172">
        <f t="shared" si="2"/>
        <v>2</v>
      </c>
      <c r="F172" s="1">
        <f>COUNTIFS(Formulas!B$3:B$2000,'Stats for predictor'!B172,Formulas!C$3:C$2000,'Stats for predictor'!C172,Formulas!AC$3:AC$2000,4)</f>
        <v>0</v>
      </c>
      <c r="G172">
        <f>COUNTIFS(Formulas!B$3:B$2000,'Stats for predictor'!B172,Formulas!C$3:C$2000,'Stats for predictor'!C172,Formulas!AC$3:AC$2000,3)</f>
        <v>0</v>
      </c>
      <c r="H172">
        <f>COUNTIFS(Formulas!B$3:B$2000,'Stats for predictor'!B172,Formulas!C$3:C$2000,'Stats for predictor'!C172,Formulas!AC$3:AC$2000,2)</f>
        <v>1</v>
      </c>
      <c r="I172">
        <f>COUNTIFS(Formulas!B$3:B$2000,'Stats for predictor'!B172,Formulas!C$3:C$2000,'Stats for predictor'!C172,Formulas!AC$3:AC$2000,1)</f>
        <v>0</v>
      </c>
      <c r="J172">
        <f>COUNTIFS(Formulas!B$3:B$2000,'Stats for predictor'!B172,Formulas!C$3:C$2000,'Stats for predictor'!C172,Formulas!AC$3:AC$2000,0)</f>
        <v>2</v>
      </c>
      <c r="K172">
        <f>Formulas!P173</f>
        <v>0</v>
      </c>
      <c r="L172">
        <f>Formulas!R173</f>
        <v>4</v>
      </c>
      <c r="M172">
        <f>Formulas!T221</f>
        <v>7</v>
      </c>
      <c r="N172" s="2" t="e">
        <f>Formulas!V173</f>
        <v>#DIV/0!</v>
      </c>
      <c r="O172">
        <f>Formulas!U173</f>
        <v>7</v>
      </c>
      <c r="P172" s="2">
        <f>Formulas!W173</f>
        <v>0.571428571428571</v>
      </c>
    </row>
    <row r="173" spans="1:16">
      <c r="A173">
        <f>Formulas!A174</f>
        <v>8574</v>
      </c>
      <c r="B173">
        <f>Formulas!B174</f>
        <v>29</v>
      </c>
      <c r="C173">
        <f>Formulas!C174</f>
        <v>1</v>
      </c>
      <c r="D173">
        <f>Formulas!AC174</f>
        <v>0</v>
      </c>
      <c r="E173">
        <f t="shared" si="2"/>
        <v>4</v>
      </c>
      <c r="F173" s="1">
        <f>COUNTIFS(Formulas!B$3:B$2000,'Stats for predictor'!B173,Formulas!C$3:C$2000,'Stats for predictor'!C173,Formulas!AC$3:AC$2000,4)</f>
        <v>2</v>
      </c>
      <c r="G173">
        <f>COUNTIFS(Formulas!B$3:B$2000,'Stats for predictor'!B173,Formulas!C$3:C$2000,'Stats for predictor'!C173,Formulas!AC$3:AC$2000,3)</f>
        <v>0</v>
      </c>
      <c r="H173">
        <f>COUNTIFS(Formulas!B$3:B$2000,'Stats for predictor'!B173,Formulas!C$3:C$2000,'Stats for predictor'!C173,Formulas!AC$3:AC$2000,2)</f>
        <v>0</v>
      </c>
      <c r="I173">
        <f>COUNTIFS(Formulas!B$3:B$2000,'Stats for predictor'!B173,Formulas!C$3:C$2000,'Stats for predictor'!C173,Formulas!AC$3:AC$2000,1)</f>
        <v>0</v>
      </c>
      <c r="J173">
        <f>COUNTIFS(Formulas!B$3:B$2000,'Stats for predictor'!B173,Formulas!C$3:C$2000,'Stats for predictor'!C173,Formulas!AC$3:AC$2000,0)</f>
        <v>1</v>
      </c>
      <c r="K173">
        <f>Formulas!P174</f>
        <v>0</v>
      </c>
      <c r="L173">
        <f>Formulas!R174</f>
        <v>0</v>
      </c>
      <c r="M173">
        <f>Formulas!T222</f>
        <v>0</v>
      </c>
      <c r="N173" s="2">
        <f>Formulas!V174</f>
        <v>0</v>
      </c>
      <c r="O173">
        <f>Formulas!U174</f>
        <v>0</v>
      </c>
      <c r="P173" s="2" t="e">
        <f>Formulas!W174</f>
        <v>#DIV/0!</v>
      </c>
    </row>
    <row r="174" spans="1:16">
      <c r="A174">
        <f>Formulas!A175</f>
        <v>6397</v>
      </c>
      <c r="B174">
        <f>Formulas!B175</f>
        <v>29</v>
      </c>
      <c r="C174">
        <f>Formulas!C175</f>
        <v>2</v>
      </c>
      <c r="D174">
        <f>Formulas!AC175</f>
        <v>0</v>
      </c>
      <c r="E174">
        <f t="shared" si="2"/>
        <v>2</v>
      </c>
      <c r="F174" s="1">
        <f>COUNTIFS(Formulas!B$3:B$2000,'Stats for predictor'!B174,Formulas!C$3:C$2000,'Stats for predictor'!C174,Formulas!AC$3:AC$2000,4)</f>
        <v>0</v>
      </c>
      <c r="G174">
        <f>COUNTIFS(Formulas!B$3:B$2000,'Stats for predictor'!B174,Formulas!C$3:C$2000,'Stats for predictor'!C174,Formulas!AC$3:AC$2000,3)</f>
        <v>0</v>
      </c>
      <c r="H174">
        <f>COUNTIFS(Formulas!B$3:B$2000,'Stats for predictor'!B174,Formulas!C$3:C$2000,'Stats for predictor'!C174,Formulas!AC$3:AC$2000,2)</f>
        <v>1</v>
      </c>
      <c r="I174">
        <f>COUNTIFS(Formulas!B$3:B$2000,'Stats for predictor'!B174,Formulas!C$3:C$2000,'Stats for predictor'!C174,Formulas!AC$3:AC$2000,1)</f>
        <v>0</v>
      </c>
      <c r="J174">
        <f>COUNTIFS(Formulas!B$3:B$2000,'Stats for predictor'!B174,Formulas!C$3:C$2000,'Stats for predictor'!C174,Formulas!AC$3:AC$2000,0)</f>
        <v>2</v>
      </c>
      <c r="K174">
        <f>Formulas!P175</f>
        <v>3</v>
      </c>
      <c r="L174">
        <f>Formulas!R175</f>
        <v>0</v>
      </c>
      <c r="M174">
        <f>Formulas!T223</f>
        <v>0</v>
      </c>
      <c r="N174" s="2">
        <f>Formulas!V175</f>
        <v>0.428571428571429</v>
      </c>
      <c r="O174">
        <f>Formulas!U175</f>
        <v>0</v>
      </c>
      <c r="P174" s="2" t="e">
        <f>Formulas!W175</f>
        <v>#DIV/0!</v>
      </c>
    </row>
    <row r="175" spans="1:16">
      <c r="A175">
        <f>Formulas!A176</f>
        <v>4917</v>
      </c>
      <c r="B175">
        <f>Formulas!B176</f>
        <v>29</v>
      </c>
      <c r="C175">
        <f>Formulas!C176</f>
        <v>1</v>
      </c>
      <c r="D175">
        <f>Formulas!AC176</f>
        <v>4</v>
      </c>
      <c r="E175">
        <f t="shared" si="2"/>
        <v>4</v>
      </c>
      <c r="F175" s="1">
        <f>COUNTIFS(Formulas!B$3:B$2000,'Stats for predictor'!B175,Formulas!C$3:C$2000,'Stats for predictor'!C175,Formulas!AC$3:AC$2000,4)</f>
        <v>2</v>
      </c>
      <c r="G175">
        <f>COUNTIFS(Formulas!B$3:B$2000,'Stats for predictor'!B175,Formulas!C$3:C$2000,'Stats for predictor'!C175,Formulas!AC$3:AC$2000,3)</f>
        <v>0</v>
      </c>
      <c r="H175">
        <f>COUNTIFS(Formulas!B$3:B$2000,'Stats for predictor'!B175,Formulas!C$3:C$2000,'Stats for predictor'!C175,Formulas!AC$3:AC$2000,2)</f>
        <v>0</v>
      </c>
      <c r="I175">
        <f>COUNTIFS(Formulas!B$3:B$2000,'Stats for predictor'!B175,Formulas!C$3:C$2000,'Stats for predictor'!C175,Formulas!AC$3:AC$2000,1)</f>
        <v>0</v>
      </c>
      <c r="J175">
        <f>COUNTIFS(Formulas!B$3:B$2000,'Stats for predictor'!B175,Formulas!C$3:C$2000,'Stats for predictor'!C175,Formulas!AC$3:AC$2000,0)</f>
        <v>1</v>
      </c>
      <c r="K175">
        <f>Formulas!P176</f>
        <v>0</v>
      </c>
      <c r="L175">
        <f>Formulas!R176</f>
        <v>8</v>
      </c>
      <c r="M175">
        <f>Formulas!T224</f>
        <v>4</v>
      </c>
      <c r="N175" s="2" t="e">
        <f>Formulas!V176</f>
        <v>#DIV/0!</v>
      </c>
      <c r="O175">
        <f>Formulas!U176</f>
        <v>12</v>
      </c>
      <c r="P175" s="2">
        <f>Formulas!W176</f>
        <v>0.666666666666667</v>
      </c>
    </row>
    <row r="176" spans="1:16">
      <c r="A176">
        <f>Formulas!A177</f>
        <v>4917</v>
      </c>
      <c r="B176">
        <f>Formulas!B177</f>
        <v>29</v>
      </c>
      <c r="C176">
        <f>Formulas!C177</f>
        <v>1</v>
      </c>
      <c r="D176">
        <f>Formulas!AC177</f>
        <v>4</v>
      </c>
      <c r="E176">
        <f t="shared" si="2"/>
        <v>4</v>
      </c>
      <c r="F176" s="1">
        <f>COUNTIFS(Formulas!B$3:B$2000,'Stats for predictor'!B176,Formulas!C$3:C$2000,'Stats for predictor'!C176,Formulas!AC$3:AC$2000,4)</f>
        <v>2</v>
      </c>
      <c r="G176">
        <f>COUNTIFS(Formulas!B$3:B$2000,'Stats for predictor'!B176,Formulas!C$3:C$2000,'Stats for predictor'!C176,Formulas!AC$3:AC$2000,3)</f>
        <v>0</v>
      </c>
      <c r="H176">
        <f>COUNTIFS(Formulas!B$3:B$2000,'Stats for predictor'!B176,Formulas!C$3:C$2000,'Stats for predictor'!C176,Formulas!AC$3:AC$2000,2)</f>
        <v>0</v>
      </c>
      <c r="I176">
        <f>COUNTIFS(Formulas!B$3:B$2000,'Stats for predictor'!B176,Formulas!C$3:C$2000,'Stats for predictor'!C176,Formulas!AC$3:AC$2000,1)</f>
        <v>0</v>
      </c>
      <c r="J176">
        <f>COUNTIFS(Formulas!B$3:B$2000,'Stats for predictor'!B176,Formulas!C$3:C$2000,'Stats for predictor'!C176,Formulas!AC$3:AC$2000,0)</f>
        <v>1</v>
      </c>
      <c r="K176">
        <f>Formulas!P177</f>
        <v>0</v>
      </c>
      <c r="L176">
        <f>Formulas!R177</f>
        <v>10</v>
      </c>
      <c r="M176">
        <f>Formulas!T225</f>
        <v>0</v>
      </c>
      <c r="N176" s="2" t="e">
        <f>Formulas!V177</f>
        <v>#DIV/0!</v>
      </c>
      <c r="O176">
        <f>Formulas!U177</f>
        <v>13</v>
      </c>
      <c r="P176" s="2">
        <f>Formulas!W177</f>
        <v>0.769230769230769</v>
      </c>
    </row>
    <row r="177" spans="1:16">
      <c r="A177">
        <f>Formulas!A178</f>
        <v>1360</v>
      </c>
      <c r="B177">
        <f>Formulas!B178</f>
        <v>29</v>
      </c>
      <c r="C177">
        <f>Formulas!C178</f>
        <v>2</v>
      </c>
      <c r="D177">
        <f>Formulas!AC178</f>
        <v>2</v>
      </c>
      <c r="E177">
        <f t="shared" si="2"/>
        <v>2</v>
      </c>
      <c r="F177" s="1">
        <f>COUNTIFS(Formulas!B$3:B$2000,'Stats for predictor'!B177,Formulas!C$3:C$2000,'Stats for predictor'!C177,Formulas!AC$3:AC$2000,4)</f>
        <v>0</v>
      </c>
      <c r="G177">
        <f>COUNTIFS(Formulas!B$3:B$2000,'Stats for predictor'!B177,Formulas!C$3:C$2000,'Stats for predictor'!C177,Formulas!AC$3:AC$2000,3)</f>
        <v>0</v>
      </c>
      <c r="H177">
        <f>COUNTIFS(Formulas!B$3:B$2000,'Stats for predictor'!B177,Formulas!C$3:C$2000,'Stats for predictor'!C177,Formulas!AC$3:AC$2000,2)</f>
        <v>1</v>
      </c>
      <c r="I177">
        <f>COUNTIFS(Formulas!B$3:B$2000,'Stats for predictor'!B177,Formulas!C$3:C$2000,'Stats for predictor'!C177,Formulas!AC$3:AC$2000,1)</f>
        <v>0</v>
      </c>
      <c r="J177">
        <f>COUNTIFS(Formulas!B$3:B$2000,'Stats for predictor'!B177,Formulas!C$3:C$2000,'Stats for predictor'!C177,Formulas!AC$3:AC$2000,0)</f>
        <v>2</v>
      </c>
      <c r="K177">
        <f>Formulas!P178</f>
        <v>0</v>
      </c>
      <c r="L177">
        <f>Formulas!R178</f>
        <v>5</v>
      </c>
      <c r="M177">
        <f>Formulas!T226</f>
        <v>0</v>
      </c>
      <c r="N177" s="2" t="e">
        <f>Formulas!V178</f>
        <v>#DIV/0!</v>
      </c>
      <c r="O177">
        <f>Formulas!U178</f>
        <v>8</v>
      </c>
      <c r="P177" s="2">
        <f>Formulas!W178</f>
        <v>0.625</v>
      </c>
    </row>
    <row r="178" spans="1:16">
      <c r="A178">
        <f>Formulas!A179</f>
        <v>5032</v>
      </c>
      <c r="B178">
        <f>Formulas!B179</f>
        <v>30</v>
      </c>
      <c r="C178">
        <f>Formulas!C179</f>
        <v>2</v>
      </c>
      <c r="D178">
        <f>Formulas!AC179</f>
        <v>2</v>
      </c>
      <c r="E178">
        <f t="shared" si="2"/>
        <v>4</v>
      </c>
      <c r="F178" s="1">
        <f>COUNTIFS(Formulas!B$3:B$2000,'Stats for predictor'!B178,Formulas!C$3:C$2000,'Stats for predictor'!C178,Formulas!AC$3:AC$2000,4)</f>
        <v>1</v>
      </c>
      <c r="G178">
        <f>COUNTIFS(Formulas!B$3:B$2000,'Stats for predictor'!B178,Formulas!C$3:C$2000,'Stats for predictor'!C178,Formulas!AC$3:AC$2000,3)</f>
        <v>0</v>
      </c>
      <c r="H178">
        <f>COUNTIFS(Formulas!B$3:B$2000,'Stats for predictor'!B178,Formulas!C$3:C$2000,'Stats for predictor'!C178,Formulas!AC$3:AC$2000,2)</f>
        <v>1</v>
      </c>
      <c r="I178">
        <f>COUNTIFS(Formulas!B$3:B$2000,'Stats for predictor'!B178,Formulas!C$3:C$2000,'Stats for predictor'!C178,Formulas!AC$3:AC$2000,1)</f>
        <v>0</v>
      </c>
      <c r="J178">
        <f>COUNTIFS(Formulas!B$3:B$2000,'Stats for predictor'!B178,Formulas!C$3:C$2000,'Stats for predictor'!C178,Formulas!AC$3:AC$2000,0)</f>
        <v>0</v>
      </c>
      <c r="K178">
        <f>Formulas!P179</f>
        <v>0</v>
      </c>
      <c r="L178">
        <f>Formulas!R179</f>
        <v>0</v>
      </c>
      <c r="M178">
        <f>Formulas!T227</f>
        <v>0</v>
      </c>
      <c r="N178" s="2" t="e">
        <f>Formulas!V179</f>
        <v>#DIV/0!</v>
      </c>
      <c r="O178">
        <f>Formulas!U179</f>
        <v>0</v>
      </c>
      <c r="P178" s="2" t="e">
        <f>Formulas!W179</f>
        <v>#DIV/0!</v>
      </c>
    </row>
    <row r="179" spans="1:16">
      <c r="A179">
        <f>Formulas!A180</f>
        <v>3739</v>
      </c>
      <c r="B179">
        <f>Formulas!B180</f>
        <v>30</v>
      </c>
      <c r="C179">
        <f>Formulas!C180</f>
        <v>0</v>
      </c>
      <c r="D179">
        <f>Formulas!AC180</f>
        <v>0</v>
      </c>
      <c r="E179">
        <f t="shared" si="2"/>
        <v>0</v>
      </c>
      <c r="F179" s="1">
        <f>COUNTIFS(Formulas!B$3:B$2000,'Stats for predictor'!B179,Formulas!C$3:C$2000,'Stats for predictor'!C179,Formulas!AC$3:AC$2000,4)</f>
        <v>0</v>
      </c>
      <c r="G179">
        <f>COUNTIFS(Formulas!B$3:B$2000,'Stats for predictor'!B179,Formulas!C$3:C$2000,'Stats for predictor'!C179,Formulas!AC$3:AC$2000,3)</f>
        <v>0</v>
      </c>
      <c r="H179">
        <f>COUNTIFS(Formulas!B$3:B$2000,'Stats for predictor'!B179,Formulas!C$3:C$2000,'Stats for predictor'!C179,Formulas!AC$3:AC$2000,2)</f>
        <v>0</v>
      </c>
      <c r="I179">
        <f>COUNTIFS(Formulas!B$3:B$2000,'Stats for predictor'!B179,Formulas!C$3:C$2000,'Stats for predictor'!C179,Formulas!AC$3:AC$2000,1)</f>
        <v>0</v>
      </c>
      <c r="J179">
        <f>COUNTIFS(Formulas!B$3:B$2000,'Stats for predictor'!B179,Formulas!C$3:C$2000,'Stats for predictor'!C179,Formulas!AC$3:AC$2000,0)</f>
        <v>1</v>
      </c>
      <c r="K179">
        <f>Formulas!P180</f>
        <v>5</v>
      </c>
      <c r="L179">
        <f>Formulas!R180</f>
        <v>0</v>
      </c>
      <c r="M179">
        <f>Formulas!T228</f>
        <v>0</v>
      </c>
      <c r="N179" s="2">
        <f>Formulas!V180</f>
        <v>1</v>
      </c>
      <c r="O179">
        <f>Formulas!U180</f>
        <v>0</v>
      </c>
      <c r="P179" s="2" t="e">
        <f>Formulas!W180</f>
        <v>#DIV/0!</v>
      </c>
    </row>
    <row r="180" spans="1:16">
      <c r="A180">
        <f>Formulas!A181</f>
        <v>2609</v>
      </c>
      <c r="B180">
        <f>Formulas!B181</f>
        <v>30</v>
      </c>
      <c r="C180">
        <f>Formulas!C181</f>
        <v>2</v>
      </c>
      <c r="D180">
        <f>Formulas!AC181</f>
        <v>4</v>
      </c>
      <c r="E180">
        <f t="shared" si="2"/>
        <v>4</v>
      </c>
      <c r="F180" s="1">
        <f>COUNTIFS(Formulas!B$3:B$2000,'Stats for predictor'!B180,Formulas!C$3:C$2000,'Stats for predictor'!C180,Formulas!AC$3:AC$2000,4)</f>
        <v>1</v>
      </c>
      <c r="G180">
        <f>COUNTIFS(Formulas!B$3:B$2000,'Stats for predictor'!B180,Formulas!C$3:C$2000,'Stats for predictor'!C180,Formulas!AC$3:AC$2000,3)</f>
        <v>0</v>
      </c>
      <c r="H180">
        <f>COUNTIFS(Formulas!B$3:B$2000,'Stats for predictor'!B180,Formulas!C$3:C$2000,'Stats for predictor'!C180,Formulas!AC$3:AC$2000,2)</f>
        <v>1</v>
      </c>
      <c r="I180">
        <f>COUNTIFS(Formulas!B$3:B$2000,'Stats for predictor'!B180,Formulas!C$3:C$2000,'Stats for predictor'!C180,Formulas!AC$3:AC$2000,1)</f>
        <v>0</v>
      </c>
      <c r="J180">
        <f>COUNTIFS(Formulas!B$3:B$2000,'Stats for predictor'!B180,Formulas!C$3:C$2000,'Stats for predictor'!C180,Formulas!AC$3:AC$2000,0)</f>
        <v>0</v>
      </c>
      <c r="K180">
        <f>Formulas!P181</f>
        <v>0</v>
      </c>
      <c r="L180">
        <f>Formulas!R181</f>
        <v>0</v>
      </c>
      <c r="M180">
        <f>Formulas!T229</f>
        <v>0</v>
      </c>
      <c r="N180" s="2" t="e">
        <f>Formulas!V181</f>
        <v>#DIV/0!</v>
      </c>
      <c r="O180">
        <f>Formulas!U181</f>
        <v>1</v>
      </c>
      <c r="P180" s="2">
        <f>Formulas!W181</f>
        <v>0</v>
      </c>
    </row>
    <row r="181" spans="1:16">
      <c r="A181">
        <f>Formulas!A182</f>
        <v>7902</v>
      </c>
      <c r="B181">
        <f>Formulas!B182</f>
        <v>30</v>
      </c>
      <c r="C181">
        <f>Formulas!C182</f>
        <v>1</v>
      </c>
      <c r="D181">
        <f>Formulas!AC182</f>
        <v>0</v>
      </c>
      <c r="E181">
        <f t="shared" si="2"/>
        <v>4</v>
      </c>
      <c r="F181" s="1">
        <f>COUNTIFS(Formulas!B$3:B$2000,'Stats for predictor'!B181,Formulas!C$3:C$2000,'Stats for predictor'!C181,Formulas!AC$3:AC$2000,4)</f>
        <v>1</v>
      </c>
      <c r="G181">
        <f>COUNTIFS(Formulas!B$3:B$2000,'Stats for predictor'!B181,Formulas!C$3:C$2000,'Stats for predictor'!C181,Formulas!AC$3:AC$2000,3)</f>
        <v>0</v>
      </c>
      <c r="H181">
        <f>COUNTIFS(Formulas!B$3:B$2000,'Stats for predictor'!B181,Formulas!C$3:C$2000,'Stats for predictor'!C181,Formulas!AC$3:AC$2000,2)</f>
        <v>0</v>
      </c>
      <c r="I181">
        <f>COUNTIFS(Formulas!B$3:B$2000,'Stats for predictor'!B181,Formulas!C$3:C$2000,'Stats for predictor'!C181,Formulas!AC$3:AC$2000,1)</f>
        <v>0</v>
      </c>
      <c r="J181">
        <f>COUNTIFS(Formulas!B$3:B$2000,'Stats for predictor'!B181,Formulas!C$3:C$2000,'Stats for predictor'!C181,Formulas!AC$3:AC$2000,0)</f>
        <v>2</v>
      </c>
      <c r="K181">
        <f>Formulas!P182</f>
        <v>0</v>
      </c>
      <c r="L181">
        <f>Formulas!R182</f>
        <v>7</v>
      </c>
      <c r="M181">
        <f>Formulas!T230</f>
        <v>0</v>
      </c>
      <c r="N181" s="2" t="e">
        <f>Formulas!V182</f>
        <v>#DIV/0!</v>
      </c>
      <c r="O181">
        <f>Formulas!U182</f>
        <v>11</v>
      </c>
      <c r="P181" s="2">
        <f>Formulas!W182</f>
        <v>0.636363636363636</v>
      </c>
    </row>
    <row r="182" spans="1:16">
      <c r="A182">
        <f>Formulas!A183</f>
        <v>8089</v>
      </c>
      <c r="B182">
        <f>Formulas!B183</f>
        <v>30</v>
      </c>
      <c r="C182">
        <f>Formulas!C183</f>
        <v>1</v>
      </c>
      <c r="D182">
        <f>Formulas!AC183</f>
        <v>0</v>
      </c>
      <c r="E182">
        <f t="shared" si="2"/>
        <v>4</v>
      </c>
      <c r="F182" s="1">
        <f>COUNTIFS(Formulas!B$3:B$2000,'Stats for predictor'!B182,Formulas!C$3:C$2000,'Stats for predictor'!C182,Formulas!AC$3:AC$2000,4)</f>
        <v>1</v>
      </c>
      <c r="G182">
        <f>COUNTIFS(Formulas!B$3:B$2000,'Stats for predictor'!B182,Formulas!C$3:C$2000,'Stats for predictor'!C182,Formulas!AC$3:AC$2000,3)</f>
        <v>0</v>
      </c>
      <c r="H182">
        <f>COUNTIFS(Formulas!B$3:B$2000,'Stats for predictor'!B182,Formulas!C$3:C$2000,'Stats for predictor'!C182,Formulas!AC$3:AC$2000,2)</f>
        <v>0</v>
      </c>
      <c r="I182">
        <f>COUNTIFS(Formulas!B$3:B$2000,'Stats for predictor'!B182,Formulas!C$3:C$2000,'Stats for predictor'!C182,Formulas!AC$3:AC$2000,1)</f>
        <v>0</v>
      </c>
      <c r="J182">
        <f>COUNTIFS(Formulas!B$3:B$2000,'Stats for predictor'!B182,Formulas!C$3:C$2000,'Stats for predictor'!C182,Formulas!AC$3:AC$2000,0)</f>
        <v>2</v>
      </c>
      <c r="K182">
        <f>Formulas!P183</f>
        <v>0</v>
      </c>
      <c r="L182">
        <f>Formulas!R183</f>
        <v>4</v>
      </c>
      <c r="M182">
        <f>Formulas!T231</f>
        <v>0</v>
      </c>
      <c r="N182" s="2" t="e">
        <f>Formulas!V183</f>
        <v>#DIV/0!</v>
      </c>
      <c r="O182">
        <f>Formulas!U183</f>
        <v>4</v>
      </c>
      <c r="P182" s="2">
        <f>Formulas!W183</f>
        <v>1</v>
      </c>
    </row>
    <row r="183" spans="1:16">
      <c r="A183">
        <f>Formulas!A184</f>
        <v>4678</v>
      </c>
      <c r="B183">
        <f>Formulas!B184</f>
        <v>30</v>
      </c>
      <c r="C183">
        <f>Formulas!C184</f>
        <v>1</v>
      </c>
      <c r="D183">
        <f>Formulas!AC184</f>
        <v>4</v>
      </c>
      <c r="E183">
        <f t="shared" si="2"/>
        <v>4</v>
      </c>
      <c r="F183" s="1">
        <f>COUNTIFS(Formulas!B$3:B$2000,'Stats for predictor'!B183,Formulas!C$3:C$2000,'Stats for predictor'!C183,Formulas!AC$3:AC$2000,4)</f>
        <v>1</v>
      </c>
      <c r="G183">
        <f>COUNTIFS(Formulas!B$3:B$2000,'Stats for predictor'!B183,Formulas!C$3:C$2000,'Stats for predictor'!C183,Formulas!AC$3:AC$2000,3)</f>
        <v>0</v>
      </c>
      <c r="H183">
        <f>COUNTIFS(Formulas!B$3:B$2000,'Stats for predictor'!B183,Formulas!C$3:C$2000,'Stats for predictor'!C183,Formulas!AC$3:AC$2000,2)</f>
        <v>0</v>
      </c>
      <c r="I183">
        <f>COUNTIFS(Formulas!B$3:B$2000,'Stats for predictor'!B183,Formulas!C$3:C$2000,'Stats for predictor'!C183,Formulas!AC$3:AC$2000,1)</f>
        <v>0</v>
      </c>
      <c r="J183">
        <f>COUNTIFS(Formulas!B$3:B$2000,'Stats for predictor'!B183,Formulas!C$3:C$2000,'Stats for predictor'!C183,Formulas!AC$3:AC$2000,0)</f>
        <v>2</v>
      </c>
      <c r="K183">
        <f>Formulas!P184</f>
        <v>2</v>
      </c>
      <c r="L183">
        <f>Formulas!R184</f>
        <v>6</v>
      </c>
      <c r="M183">
        <f>Formulas!T232</f>
        <v>0</v>
      </c>
      <c r="N183" s="2">
        <f>Formulas!V184</f>
        <v>1</v>
      </c>
      <c r="O183">
        <f>Formulas!U184</f>
        <v>6</v>
      </c>
      <c r="P183" s="2">
        <f>Formulas!W184</f>
        <v>1</v>
      </c>
    </row>
    <row r="184" spans="1:16">
      <c r="A184">
        <f>Formulas!A185</f>
        <v>4903</v>
      </c>
      <c r="B184">
        <f>Formulas!B185</f>
        <v>31</v>
      </c>
      <c r="C184">
        <f>Formulas!C185</f>
        <v>2</v>
      </c>
      <c r="D184">
        <f>Formulas!AC185</f>
        <v>4</v>
      </c>
      <c r="E184">
        <f t="shared" si="2"/>
        <v>4</v>
      </c>
      <c r="F184" s="1">
        <f>COUNTIFS(Formulas!B$3:B$2000,'Stats for predictor'!B184,Formulas!C$3:C$2000,'Stats for predictor'!C184,Formulas!AC$3:AC$2000,4)</f>
        <v>1</v>
      </c>
      <c r="G184">
        <f>COUNTIFS(Formulas!B$3:B$2000,'Stats for predictor'!B184,Formulas!C$3:C$2000,'Stats for predictor'!C184,Formulas!AC$3:AC$2000,3)</f>
        <v>0</v>
      </c>
      <c r="H184">
        <f>COUNTIFS(Formulas!B$3:B$2000,'Stats for predictor'!B184,Formulas!C$3:C$2000,'Stats for predictor'!C184,Formulas!AC$3:AC$2000,2)</f>
        <v>0</v>
      </c>
      <c r="I184">
        <f>COUNTIFS(Formulas!B$3:B$2000,'Stats for predictor'!B184,Formulas!C$3:C$2000,'Stats for predictor'!C184,Formulas!AC$3:AC$2000,1)</f>
        <v>0</v>
      </c>
      <c r="J184">
        <f>COUNTIFS(Formulas!B$3:B$2000,'Stats for predictor'!B184,Formulas!C$3:C$2000,'Stats for predictor'!C184,Formulas!AC$3:AC$2000,0)</f>
        <v>2</v>
      </c>
      <c r="K184">
        <f>Formulas!P185</f>
        <v>5</v>
      </c>
      <c r="L184">
        <f>Formulas!R185</f>
        <v>0</v>
      </c>
      <c r="M184">
        <f>Formulas!T233</f>
        <v>0</v>
      </c>
      <c r="N184" s="2">
        <f>Formulas!V185</f>
        <v>0.833333333333333</v>
      </c>
      <c r="O184">
        <f>Formulas!U185</f>
        <v>0</v>
      </c>
      <c r="P184" s="2" t="e">
        <f>Formulas!W185</f>
        <v>#DIV/0!</v>
      </c>
    </row>
    <row r="185" spans="1:16">
      <c r="A185">
        <f>Formulas!A186</f>
        <v>4946</v>
      </c>
      <c r="B185">
        <f>Formulas!B186</f>
        <v>31</v>
      </c>
      <c r="C185">
        <f>Formulas!C186</f>
        <v>1</v>
      </c>
      <c r="D185">
        <f>Formulas!AC186</f>
        <v>4</v>
      </c>
      <c r="E185">
        <f t="shared" si="2"/>
        <v>4</v>
      </c>
      <c r="F185" s="1">
        <f>COUNTIFS(Formulas!B$3:B$2000,'Stats for predictor'!B185,Formulas!C$3:C$2000,'Stats for predictor'!C185,Formulas!AC$3:AC$2000,4)</f>
        <v>1</v>
      </c>
      <c r="G185">
        <f>COUNTIFS(Formulas!B$3:B$2000,'Stats for predictor'!B185,Formulas!C$3:C$2000,'Stats for predictor'!C185,Formulas!AC$3:AC$2000,3)</f>
        <v>1</v>
      </c>
      <c r="H185">
        <f>COUNTIFS(Formulas!B$3:B$2000,'Stats for predictor'!B185,Formulas!C$3:C$2000,'Stats for predictor'!C185,Formulas!AC$3:AC$2000,2)</f>
        <v>0</v>
      </c>
      <c r="I185">
        <f>COUNTIFS(Formulas!B$3:B$2000,'Stats for predictor'!B185,Formulas!C$3:C$2000,'Stats for predictor'!C185,Formulas!AC$3:AC$2000,1)</f>
        <v>1</v>
      </c>
      <c r="J185">
        <f>COUNTIFS(Formulas!B$3:B$2000,'Stats for predictor'!B185,Formulas!C$3:C$2000,'Stats for predictor'!C185,Formulas!AC$3:AC$2000,0)</f>
        <v>0</v>
      </c>
      <c r="K185">
        <f>Formulas!P186</f>
        <v>0</v>
      </c>
      <c r="L185">
        <f>Formulas!R186</f>
        <v>6</v>
      </c>
      <c r="M185">
        <f>Formulas!T234</f>
        <v>4</v>
      </c>
      <c r="N185" s="2" t="e">
        <f>Formulas!V186</f>
        <v>#DIV/0!</v>
      </c>
      <c r="O185">
        <f>Formulas!U186</f>
        <v>8</v>
      </c>
      <c r="P185" s="2">
        <f>Formulas!W186</f>
        <v>0.75</v>
      </c>
    </row>
    <row r="186" spans="1:16">
      <c r="A186">
        <f>Formulas!A187</f>
        <v>4015</v>
      </c>
      <c r="B186">
        <f>Formulas!B187</f>
        <v>31</v>
      </c>
      <c r="C186">
        <f>Formulas!C187</f>
        <v>2</v>
      </c>
      <c r="D186">
        <f>Formulas!AC187</f>
        <v>0</v>
      </c>
      <c r="E186">
        <f t="shared" si="2"/>
        <v>4</v>
      </c>
      <c r="F186" s="1">
        <f>COUNTIFS(Formulas!B$3:B$2000,'Stats for predictor'!B186,Formulas!C$3:C$2000,'Stats for predictor'!C186,Formulas!AC$3:AC$2000,4)</f>
        <v>1</v>
      </c>
      <c r="G186">
        <f>COUNTIFS(Formulas!B$3:B$2000,'Stats for predictor'!B186,Formulas!C$3:C$2000,'Stats for predictor'!C186,Formulas!AC$3:AC$2000,3)</f>
        <v>0</v>
      </c>
      <c r="H186">
        <f>COUNTIFS(Formulas!B$3:B$2000,'Stats for predictor'!B186,Formulas!C$3:C$2000,'Stats for predictor'!C186,Formulas!AC$3:AC$2000,2)</f>
        <v>0</v>
      </c>
      <c r="I186">
        <f>COUNTIFS(Formulas!B$3:B$2000,'Stats for predictor'!B186,Formulas!C$3:C$2000,'Stats for predictor'!C186,Formulas!AC$3:AC$2000,1)</f>
        <v>0</v>
      </c>
      <c r="J186">
        <f>COUNTIFS(Formulas!B$3:B$2000,'Stats for predictor'!B186,Formulas!C$3:C$2000,'Stats for predictor'!C186,Formulas!AC$3:AC$2000,0)</f>
        <v>2</v>
      </c>
      <c r="K186">
        <f>Formulas!P187</f>
        <v>0</v>
      </c>
      <c r="L186">
        <f>Formulas!R187</f>
        <v>4</v>
      </c>
      <c r="M186">
        <f>Formulas!T235</f>
        <v>1</v>
      </c>
      <c r="N186" s="2" t="e">
        <f>Formulas!V187</f>
        <v>#DIV/0!</v>
      </c>
      <c r="O186">
        <f>Formulas!U187</f>
        <v>6</v>
      </c>
      <c r="P186" s="2">
        <f>Formulas!W187</f>
        <v>0.666666666666667</v>
      </c>
    </row>
    <row r="187" spans="1:16">
      <c r="A187">
        <f>Formulas!A188</f>
        <v>5024</v>
      </c>
      <c r="B187">
        <f>Formulas!B188</f>
        <v>31</v>
      </c>
      <c r="C187">
        <f>Formulas!C188</f>
        <v>1</v>
      </c>
      <c r="D187">
        <f>Formulas!AC188</f>
        <v>1</v>
      </c>
      <c r="E187">
        <f t="shared" si="2"/>
        <v>4</v>
      </c>
      <c r="F187" s="1">
        <f>COUNTIFS(Formulas!B$3:B$2000,'Stats for predictor'!B187,Formulas!C$3:C$2000,'Stats for predictor'!C187,Formulas!AC$3:AC$2000,4)</f>
        <v>1</v>
      </c>
      <c r="G187">
        <f>COUNTIFS(Formulas!B$3:B$2000,'Stats for predictor'!B187,Formulas!C$3:C$2000,'Stats for predictor'!C187,Formulas!AC$3:AC$2000,3)</f>
        <v>1</v>
      </c>
      <c r="H187">
        <f>COUNTIFS(Formulas!B$3:B$2000,'Stats for predictor'!B187,Formulas!C$3:C$2000,'Stats for predictor'!C187,Formulas!AC$3:AC$2000,2)</f>
        <v>0</v>
      </c>
      <c r="I187">
        <f>COUNTIFS(Formulas!B$3:B$2000,'Stats for predictor'!B187,Formulas!C$3:C$2000,'Stats for predictor'!C187,Formulas!AC$3:AC$2000,1)</f>
        <v>1</v>
      </c>
      <c r="J187">
        <f>COUNTIFS(Formulas!B$3:B$2000,'Stats for predictor'!B187,Formulas!C$3:C$2000,'Stats for predictor'!C187,Formulas!AC$3:AC$2000,0)</f>
        <v>0</v>
      </c>
      <c r="K187">
        <f>Formulas!P188</f>
        <v>2</v>
      </c>
      <c r="L187">
        <f>Formulas!R188</f>
        <v>0</v>
      </c>
      <c r="M187">
        <f>Formulas!T236</f>
        <v>0</v>
      </c>
      <c r="N187" s="2">
        <f>Formulas!V188</f>
        <v>1</v>
      </c>
      <c r="O187">
        <f>Formulas!U188</f>
        <v>3</v>
      </c>
      <c r="P187" s="2">
        <f>Formulas!W188</f>
        <v>0</v>
      </c>
    </row>
    <row r="188" spans="1:16">
      <c r="A188">
        <f>Formulas!A189</f>
        <v>8764</v>
      </c>
      <c r="B188">
        <f>Formulas!B189</f>
        <v>31</v>
      </c>
      <c r="C188">
        <f>Formulas!C189</f>
        <v>2</v>
      </c>
      <c r="D188">
        <f>Formulas!AC189</f>
        <v>0</v>
      </c>
      <c r="E188">
        <f t="shared" si="2"/>
        <v>4</v>
      </c>
      <c r="F188" s="1">
        <f>COUNTIFS(Formulas!B$3:B$2000,'Stats for predictor'!B188,Formulas!C$3:C$2000,'Stats for predictor'!C188,Formulas!AC$3:AC$2000,4)</f>
        <v>1</v>
      </c>
      <c r="G188">
        <f>COUNTIFS(Formulas!B$3:B$2000,'Stats for predictor'!B188,Formulas!C$3:C$2000,'Stats for predictor'!C188,Formulas!AC$3:AC$2000,3)</f>
        <v>0</v>
      </c>
      <c r="H188">
        <f>COUNTIFS(Formulas!B$3:B$2000,'Stats for predictor'!B188,Formulas!C$3:C$2000,'Stats for predictor'!C188,Formulas!AC$3:AC$2000,2)</f>
        <v>0</v>
      </c>
      <c r="I188">
        <f>COUNTIFS(Formulas!B$3:B$2000,'Stats for predictor'!B188,Formulas!C$3:C$2000,'Stats for predictor'!C188,Formulas!AC$3:AC$2000,1)</f>
        <v>0</v>
      </c>
      <c r="J188">
        <f>COUNTIFS(Formulas!B$3:B$2000,'Stats for predictor'!B188,Formulas!C$3:C$2000,'Stats for predictor'!C188,Formulas!AC$3:AC$2000,0)</f>
        <v>2</v>
      </c>
      <c r="K188">
        <f>Formulas!P189</f>
        <v>10</v>
      </c>
      <c r="L188">
        <f>Formulas!R189</f>
        <v>0</v>
      </c>
      <c r="M188">
        <f>Formulas!T237</f>
        <v>2</v>
      </c>
      <c r="N188" s="2">
        <f>Formulas!V189</f>
        <v>0.909090909090909</v>
      </c>
      <c r="O188">
        <f>Formulas!U189</f>
        <v>0</v>
      </c>
      <c r="P188" s="2" t="e">
        <f>Formulas!W189</f>
        <v>#DIV/0!</v>
      </c>
    </row>
    <row r="189" spans="1:16">
      <c r="A189">
        <f>Formulas!A190</f>
        <v>4069</v>
      </c>
      <c r="B189">
        <f>Formulas!B190</f>
        <v>31</v>
      </c>
      <c r="C189">
        <f>Formulas!C190</f>
        <v>1</v>
      </c>
      <c r="D189">
        <f>Formulas!AC190</f>
        <v>3</v>
      </c>
      <c r="E189">
        <f t="shared" si="2"/>
        <v>4</v>
      </c>
      <c r="F189" s="1">
        <f>COUNTIFS(Formulas!B$3:B$2000,'Stats for predictor'!B189,Formulas!C$3:C$2000,'Stats for predictor'!C189,Formulas!AC$3:AC$2000,4)</f>
        <v>1</v>
      </c>
      <c r="G189">
        <f>COUNTIFS(Formulas!B$3:B$2000,'Stats for predictor'!B189,Formulas!C$3:C$2000,'Stats for predictor'!C189,Formulas!AC$3:AC$2000,3)</f>
        <v>1</v>
      </c>
      <c r="H189">
        <f>COUNTIFS(Formulas!B$3:B$2000,'Stats for predictor'!B189,Formulas!C$3:C$2000,'Stats for predictor'!C189,Formulas!AC$3:AC$2000,2)</f>
        <v>0</v>
      </c>
      <c r="I189">
        <f>COUNTIFS(Formulas!B$3:B$2000,'Stats for predictor'!B189,Formulas!C$3:C$2000,'Stats for predictor'!C189,Formulas!AC$3:AC$2000,1)</f>
        <v>1</v>
      </c>
      <c r="J189">
        <f>COUNTIFS(Formulas!B$3:B$2000,'Stats for predictor'!B189,Formulas!C$3:C$2000,'Stats for predictor'!C189,Formulas!AC$3:AC$2000,0)</f>
        <v>0</v>
      </c>
      <c r="K189">
        <f>Formulas!P190</f>
        <v>0</v>
      </c>
      <c r="L189">
        <f>Formulas!R190</f>
        <v>5</v>
      </c>
      <c r="M189">
        <f>Formulas!T238</f>
        <v>0</v>
      </c>
      <c r="N189" s="2" t="e">
        <f>Formulas!V190</f>
        <v>#DIV/0!</v>
      </c>
      <c r="O189">
        <f>Formulas!U190</f>
        <v>6</v>
      </c>
      <c r="P189" s="2">
        <f>Formulas!W190</f>
        <v>0.833333333333333</v>
      </c>
    </row>
    <row r="190" spans="1:16">
      <c r="A190">
        <f>Formulas!A191</f>
        <v>1114</v>
      </c>
      <c r="B190">
        <f>Formulas!B191</f>
        <v>32</v>
      </c>
      <c r="C190">
        <f>Formulas!C191</f>
        <v>0</v>
      </c>
      <c r="D190">
        <f>Formulas!AC191</f>
        <v>3</v>
      </c>
      <c r="E190">
        <f t="shared" si="2"/>
        <v>3</v>
      </c>
      <c r="F190" s="1">
        <f>COUNTIFS(Formulas!B$3:B$2000,'Stats for predictor'!B190,Formulas!C$3:C$2000,'Stats for predictor'!C190,Formulas!AC$3:AC$2000,4)</f>
        <v>0</v>
      </c>
      <c r="G190">
        <f>COUNTIFS(Formulas!B$3:B$2000,'Stats for predictor'!B190,Formulas!C$3:C$2000,'Stats for predictor'!C190,Formulas!AC$3:AC$2000,3)</f>
        <v>1</v>
      </c>
      <c r="H190">
        <f>COUNTIFS(Formulas!B$3:B$2000,'Stats for predictor'!B190,Formulas!C$3:C$2000,'Stats for predictor'!C190,Formulas!AC$3:AC$2000,2)</f>
        <v>0</v>
      </c>
      <c r="I190">
        <f>COUNTIFS(Formulas!B$3:B$2000,'Stats for predictor'!B190,Formulas!C$3:C$2000,'Stats for predictor'!C190,Formulas!AC$3:AC$2000,1)</f>
        <v>0</v>
      </c>
      <c r="J190">
        <f>COUNTIFS(Formulas!B$3:B$2000,'Stats for predictor'!B190,Formulas!C$3:C$2000,'Stats for predictor'!C190,Formulas!AC$3:AC$2000,0)</f>
        <v>0</v>
      </c>
      <c r="K190">
        <f>Formulas!P191</f>
        <v>0</v>
      </c>
      <c r="L190">
        <f>Formulas!R191</f>
        <v>12</v>
      </c>
      <c r="M190">
        <f>Formulas!T239</f>
        <v>2</v>
      </c>
      <c r="N190" s="2" t="e">
        <f>Formulas!V191</f>
        <v>#DIV/0!</v>
      </c>
      <c r="O190">
        <f>Formulas!U191</f>
        <v>13</v>
      </c>
      <c r="P190" s="2">
        <f>Formulas!W191</f>
        <v>0.923076923076923</v>
      </c>
    </row>
    <row r="191" spans="1:16">
      <c r="A191">
        <f>Formulas!A192</f>
        <v>781</v>
      </c>
      <c r="B191">
        <f>Formulas!B192</f>
        <v>32</v>
      </c>
      <c r="C191">
        <f>Formulas!C192</f>
        <v>2</v>
      </c>
      <c r="D191">
        <f>Formulas!AC192</f>
        <v>2</v>
      </c>
      <c r="E191">
        <f t="shared" si="2"/>
        <v>2</v>
      </c>
      <c r="F191" s="1">
        <f>COUNTIFS(Formulas!B$3:B$2000,'Stats for predictor'!B191,Formulas!C$3:C$2000,'Stats for predictor'!C191,Formulas!AC$3:AC$2000,4)</f>
        <v>0</v>
      </c>
      <c r="G191">
        <f>COUNTIFS(Formulas!B$3:B$2000,'Stats for predictor'!B191,Formulas!C$3:C$2000,'Stats for predictor'!C191,Formulas!AC$3:AC$2000,3)</f>
        <v>0</v>
      </c>
      <c r="H191">
        <f>COUNTIFS(Formulas!B$3:B$2000,'Stats for predictor'!B191,Formulas!C$3:C$2000,'Stats for predictor'!C191,Formulas!AC$3:AC$2000,2)</f>
        <v>1</v>
      </c>
      <c r="I191">
        <f>COUNTIFS(Formulas!B$3:B$2000,'Stats for predictor'!B191,Formulas!C$3:C$2000,'Stats for predictor'!C191,Formulas!AC$3:AC$2000,1)</f>
        <v>0</v>
      </c>
      <c r="J191">
        <f>COUNTIFS(Formulas!B$3:B$2000,'Stats for predictor'!B191,Formulas!C$3:C$2000,'Stats for predictor'!C191,Formulas!AC$3:AC$2000,0)</f>
        <v>1</v>
      </c>
      <c r="K191">
        <f>Formulas!P192</f>
        <v>4</v>
      </c>
      <c r="L191">
        <f>Formulas!R192</f>
        <v>0</v>
      </c>
      <c r="M191">
        <f>Formulas!T240</f>
        <v>0</v>
      </c>
      <c r="N191" s="2">
        <f>Formulas!V192</f>
        <v>0.8</v>
      </c>
      <c r="O191">
        <f>Formulas!U192</f>
        <v>0</v>
      </c>
      <c r="P191" s="2" t="e">
        <f>Formulas!W192</f>
        <v>#DIV/0!</v>
      </c>
    </row>
    <row r="192" spans="1:16">
      <c r="A192">
        <f>Formulas!A193</f>
        <v>771</v>
      </c>
      <c r="B192">
        <f>Formulas!B193</f>
        <v>32</v>
      </c>
      <c r="C192">
        <f>Formulas!C193</f>
        <v>2</v>
      </c>
      <c r="D192">
        <f>Formulas!AC193</f>
        <v>0</v>
      </c>
      <c r="E192">
        <f t="shared" si="2"/>
        <v>2</v>
      </c>
      <c r="F192" s="1">
        <f>COUNTIFS(Formulas!B$3:B$2000,'Stats for predictor'!B192,Formulas!C$3:C$2000,'Stats for predictor'!C192,Formulas!AC$3:AC$2000,4)</f>
        <v>0</v>
      </c>
      <c r="G192">
        <f>COUNTIFS(Formulas!B$3:B$2000,'Stats for predictor'!B192,Formulas!C$3:C$2000,'Stats for predictor'!C192,Formulas!AC$3:AC$2000,3)</f>
        <v>0</v>
      </c>
      <c r="H192">
        <f>COUNTIFS(Formulas!B$3:B$2000,'Stats for predictor'!B192,Formulas!C$3:C$2000,'Stats for predictor'!C192,Formulas!AC$3:AC$2000,2)</f>
        <v>1</v>
      </c>
      <c r="I192">
        <f>COUNTIFS(Formulas!B$3:B$2000,'Stats for predictor'!B192,Formulas!C$3:C$2000,'Stats for predictor'!C192,Formulas!AC$3:AC$2000,1)</f>
        <v>0</v>
      </c>
      <c r="J192">
        <f>COUNTIFS(Formulas!B$3:B$2000,'Stats for predictor'!B192,Formulas!C$3:C$2000,'Stats for predictor'!C192,Formulas!AC$3:AC$2000,0)</f>
        <v>1</v>
      </c>
      <c r="K192">
        <f>Formulas!P193</f>
        <v>0</v>
      </c>
      <c r="L192">
        <f>Formulas!R193</f>
        <v>0</v>
      </c>
      <c r="M192">
        <f>Formulas!T241</f>
        <v>0</v>
      </c>
      <c r="N192" s="2" t="e">
        <f>Formulas!V193</f>
        <v>#DIV/0!</v>
      </c>
      <c r="O192">
        <f>Formulas!U193</f>
        <v>0</v>
      </c>
      <c r="P192" s="2" t="e">
        <f>Formulas!W193</f>
        <v>#DIV/0!</v>
      </c>
    </row>
    <row r="193" spans="1:16">
      <c r="A193">
        <f>Formulas!A194</f>
        <v>5036</v>
      </c>
      <c r="B193">
        <f>Formulas!B194</f>
        <v>32</v>
      </c>
      <c r="C193">
        <f>Formulas!C194</f>
        <v>1</v>
      </c>
      <c r="D193">
        <f>Formulas!AC194</f>
        <v>2</v>
      </c>
      <c r="E193">
        <f t="shared" si="2"/>
        <v>2</v>
      </c>
      <c r="F193" s="1">
        <f>COUNTIFS(Formulas!B$3:B$2000,'Stats for predictor'!B193,Formulas!C$3:C$2000,'Stats for predictor'!C193,Formulas!AC$3:AC$2000,4)</f>
        <v>0</v>
      </c>
      <c r="G193">
        <f>COUNTIFS(Formulas!B$3:B$2000,'Stats for predictor'!B193,Formulas!C$3:C$2000,'Stats for predictor'!C193,Formulas!AC$3:AC$2000,3)</f>
        <v>0</v>
      </c>
      <c r="H193">
        <f>COUNTIFS(Formulas!B$3:B$2000,'Stats for predictor'!B193,Formulas!C$3:C$2000,'Stats for predictor'!C193,Formulas!AC$3:AC$2000,2)</f>
        <v>2</v>
      </c>
      <c r="I193">
        <f>COUNTIFS(Formulas!B$3:B$2000,'Stats for predictor'!B193,Formulas!C$3:C$2000,'Stats for predictor'!C193,Formulas!AC$3:AC$2000,1)</f>
        <v>0</v>
      </c>
      <c r="J193">
        <f>COUNTIFS(Formulas!B$3:B$2000,'Stats for predictor'!B193,Formulas!C$3:C$2000,'Stats for predictor'!C193,Formulas!AC$3:AC$2000,0)</f>
        <v>1</v>
      </c>
      <c r="K193">
        <f>Formulas!P194</f>
        <v>15</v>
      </c>
      <c r="L193">
        <f>Formulas!R194</f>
        <v>0</v>
      </c>
      <c r="M193">
        <f>Formulas!T242</f>
        <v>0</v>
      </c>
      <c r="N193" s="2">
        <f>Formulas!V194</f>
        <v>1</v>
      </c>
      <c r="O193">
        <f>Formulas!U194</f>
        <v>0</v>
      </c>
      <c r="P193" s="2" t="e">
        <f>Formulas!W194</f>
        <v>#DIV/0!</v>
      </c>
    </row>
    <row r="194" spans="1:16">
      <c r="A194">
        <f>Formulas!A195</f>
        <v>4951</v>
      </c>
      <c r="B194">
        <f>Formulas!B195</f>
        <v>32</v>
      </c>
      <c r="C194">
        <f>Formulas!C195</f>
        <v>1</v>
      </c>
      <c r="D194">
        <f>Formulas!AC195</f>
        <v>2</v>
      </c>
      <c r="E194">
        <f t="shared" si="2"/>
        <v>2</v>
      </c>
      <c r="F194" s="1">
        <f>COUNTIFS(Formulas!B$3:B$2000,'Stats for predictor'!B194,Formulas!C$3:C$2000,'Stats for predictor'!C194,Formulas!AC$3:AC$2000,4)</f>
        <v>0</v>
      </c>
      <c r="G194">
        <f>COUNTIFS(Formulas!B$3:B$2000,'Stats for predictor'!B194,Formulas!C$3:C$2000,'Stats for predictor'!C194,Formulas!AC$3:AC$2000,3)</f>
        <v>0</v>
      </c>
      <c r="H194">
        <f>COUNTIFS(Formulas!B$3:B$2000,'Stats for predictor'!B194,Formulas!C$3:C$2000,'Stats for predictor'!C194,Formulas!AC$3:AC$2000,2)</f>
        <v>2</v>
      </c>
      <c r="I194">
        <f>COUNTIFS(Formulas!B$3:B$2000,'Stats for predictor'!B194,Formulas!C$3:C$2000,'Stats for predictor'!C194,Formulas!AC$3:AC$2000,1)</f>
        <v>0</v>
      </c>
      <c r="J194">
        <f>COUNTIFS(Formulas!B$3:B$2000,'Stats for predictor'!B194,Formulas!C$3:C$2000,'Stats for predictor'!C194,Formulas!AC$3:AC$2000,0)</f>
        <v>1</v>
      </c>
      <c r="K194">
        <f>Formulas!P195</f>
        <v>0</v>
      </c>
      <c r="L194">
        <f>Formulas!R195</f>
        <v>4</v>
      </c>
      <c r="M194">
        <f>Formulas!T243</f>
        <v>0</v>
      </c>
      <c r="N194" s="2" t="e">
        <f>Formulas!V195</f>
        <v>#DIV/0!</v>
      </c>
      <c r="O194">
        <f>Formulas!U195</f>
        <v>5</v>
      </c>
      <c r="P194" s="2">
        <f>Formulas!W195</f>
        <v>0.8</v>
      </c>
    </row>
    <row r="195" spans="1:16">
      <c r="A195">
        <f>Formulas!A196</f>
        <v>6865</v>
      </c>
      <c r="B195">
        <f>Formulas!B196</f>
        <v>32</v>
      </c>
      <c r="C195">
        <f>Formulas!C196</f>
        <v>1</v>
      </c>
      <c r="D195">
        <f>Formulas!AC196</f>
        <v>0</v>
      </c>
      <c r="E195">
        <f t="shared" ref="E195:E258" si="3">IF(F195&gt;0,4,IF(G195&gt;0,3,IF(H195&gt;0,2,IF(I195&gt;0,1,0))))</f>
        <v>2</v>
      </c>
      <c r="F195" s="1">
        <f>COUNTIFS(Formulas!B$3:B$2000,'Stats for predictor'!B195,Formulas!C$3:C$2000,'Stats for predictor'!C195,Formulas!AC$3:AC$2000,4)</f>
        <v>0</v>
      </c>
      <c r="G195">
        <f>COUNTIFS(Formulas!B$3:B$2000,'Stats for predictor'!B195,Formulas!C$3:C$2000,'Stats for predictor'!C195,Formulas!AC$3:AC$2000,3)</f>
        <v>0</v>
      </c>
      <c r="H195">
        <f>COUNTIFS(Formulas!B$3:B$2000,'Stats for predictor'!B195,Formulas!C$3:C$2000,'Stats for predictor'!C195,Formulas!AC$3:AC$2000,2)</f>
        <v>2</v>
      </c>
      <c r="I195">
        <f>COUNTIFS(Formulas!B$3:B$2000,'Stats for predictor'!B195,Formulas!C$3:C$2000,'Stats for predictor'!C195,Formulas!AC$3:AC$2000,1)</f>
        <v>0</v>
      </c>
      <c r="J195">
        <f>COUNTIFS(Formulas!B$3:B$2000,'Stats for predictor'!B195,Formulas!C$3:C$2000,'Stats for predictor'!C195,Formulas!AC$3:AC$2000,0)</f>
        <v>1</v>
      </c>
      <c r="K195">
        <f>Formulas!P196</f>
        <v>0</v>
      </c>
      <c r="L195">
        <f>Formulas!R196</f>
        <v>0</v>
      </c>
      <c r="M195">
        <f>Formulas!T244</f>
        <v>0</v>
      </c>
      <c r="N195" s="2">
        <f>Formulas!V196</f>
        <v>0</v>
      </c>
      <c r="O195">
        <f>Formulas!U196</f>
        <v>0</v>
      </c>
      <c r="P195" s="2" t="e">
        <f>Formulas!W196</f>
        <v>#DIV/0!</v>
      </c>
    </row>
    <row r="196" spans="1:16">
      <c r="A196">
        <f>Formulas!A197</f>
        <v>7659</v>
      </c>
      <c r="B196">
        <f>Formulas!B197</f>
        <v>33</v>
      </c>
      <c r="C196">
        <f>Formulas!C197</f>
        <v>1</v>
      </c>
      <c r="D196">
        <f>Formulas!AC197</f>
        <v>2</v>
      </c>
      <c r="E196">
        <f t="shared" si="3"/>
        <v>2</v>
      </c>
      <c r="F196" s="1">
        <f>COUNTIFS(Formulas!B$3:B$2000,'Stats for predictor'!B196,Formulas!C$3:C$2000,'Stats for predictor'!C196,Formulas!AC$3:AC$2000,4)</f>
        <v>0</v>
      </c>
      <c r="G196">
        <f>COUNTIFS(Formulas!B$3:B$2000,'Stats for predictor'!B196,Formulas!C$3:C$2000,'Stats for predictor'!C196,Formulas!AC$3:AC$2000,3)</f>
        <v>0</v>
      </c>
      <c r="H196">
        <f>COUNTIFS(Formulas!B$3:B$2000,'Stats for predictor'!B196,Formulas!C$3:C$2000,'Stats for predictor'!C196,Formulas!AC$3:AC$2000,2)</f>
        <v>1</v>
      </c>
      <c r="I196">
        <f>COUNTIFS(Formulas!B$3:B$2000,'Stats for predictor'!B196,Formulas!C$3:C$2000,'Stats for predictor'!C196,Formulas!AC$3:AC$2000,1)</f>
        <v>0</v>
      </c>
      <c r="J196">
        <f>COUNTIFS(Formulas!B$3:B$2000,'Stats for predictor'!B196,Formulas!C$3:C$2000,'Stats for predictor'!C196,Formulas!AC$3:AC$2000,0)</f>
        <v>1</v>
      </c>
      <c r="K196">
        <f>Formulas!P197</f>
        <v>3</v>
      </c>
      <c r="L196">
        <f>Formulas!R197</f>
        <v>0</v>
      </c>
      <c r="M196">
        <f>Formulas!T245</f>
        <v>0</v>
      </c>
      <c r="N196" s="2">
        <f>Formulas!V197</f>
        <v>1</v>
      </c>
      <c r="O196">
        <f>Formulas!U197</f>
        <v>0</v>
      </c>
      <c r="P196" s="2" t="e">
        <f>Formulas!W197</f>
        <v>#DIV/0!</v>
      </c>
    </row>
    <row r="197" spans="1:16">
      <c r="A197">
        <f>Formulas!A198</f>
        <v>772</v>
      </c>
      <c r="B197">
        <f>Formulas!B198</f>
        <v>33</v>
      </c>
      <c r="C197">
        <f>Formulas!C198</f>
        <v>2</v>
      </c>
      <c r="D197">
        <f>Formulas!AC198</f>
        <v>0</v>
      </c>
      <c r="E197">
        <f t="shared" si="3"/>
        <v>2</v>
      </c>
      <c r="F197" s="1">
        <f>COUNTIFS(Formulas!B$3:B$2000,'Stats for predictor'!B197,Formulas!C$3:C$2000,'Stats for predictor'!C197,Formulas!AC$3:AC$2000,4)</f>
        <v>0</v>
      </c>
      <c r="G197">
        <f>COUNTIFS(Formulas!B$3:B$2000,'Stats for predictor'!B197,Formulas!C$3:C$2000,'Stats for predictor'!C197,Formulas!AC$3:AC$2000,3)</f>
        <v>0</v>
      </c>
      <c r="H197">
        <f>COUNTIFS(Formulas!B$3:B$2000,'Stats for predictor'!B197,Formulas!C$3:C$2000,'Stats for predictor'!C197,Formulas!AC$3:AC$2000,2)</f>
        <v>1</v>
      </c>
      <c r="I197">
        <f>COUNTIFS(Formulas!B$3:B$2000,'Stats for predictor'!B197,Formulas!C$3:C$2000,'Stats for predictor'!C197,Formulas!AC$3:AC$2000,1)</f>
        <v>0</v>
      </c>
      <c r="J197">
        <f>COUNTIFS(Formulas!B$3:B$2000,'Stats for predictor'!B197,Formulas!C$3:C$2000,'Stats for predictor'!C197,Formulas!AC$3:AC$2000,0)</f>
        <v>2</v>
      </c>
      <c r="K197">
        <f>Formulas!P198</f>
        <v>0</v>
      </c>
      <c r="L197">
        <f>Formulas!R198</f>
        <v>6</v>
      </c>
      <c r="M197">
        <f>Formulas!T246</f>
        <v>11</v>
      </c>
      <c r="N197" s="2" t="e">
        <f>Formulas!V198</f>
        <v>#DIV/0!</v>
      </c>
      <c r="O197">
        <f>Formulas!U198</f>
        <v>13</v>
      </c>
      <c r="P197" s="2">
        <f>Formulas!W198</f>
        <v>0.461538461538462</v>
      </c>
    </row>
    <row r="198" spans="1:16">
      <c r="A198">
        <f>Formulas!A199</f>
        <v>8884</v>
      </c>
      <c r="B198">
        <f>Formulas!B199</f>
        <v>33</v>
      </c>
      <c r="C198">
        <f>Formulas!C199</f>
        <v>2</v>
      </c>
      <c r="D198">
        <f>Formulas!AC199</f>
        <v>0</v>
      </c>
      <c r="E198">
        <f t="shared" si="3"/>
        <v>2</v>
      </c>
      <c r="F198" s="1">
        <f>COUNTIFS(Formulas!B$3:B$2000,'Stats for predictor'!B198,Formulas!C$3:C$2000,'Stats for predictor'!C198,Formulas!AC$3:AC$2000,4)</f>
        <v>0</v>
      </c>
      <c r="G198">
        <f>COUNTIFS(Formulas!B$3:B$2000,'Stats for predictor'!B198,Formulas!C$3:C$2000,'Stats for predictor'!C198,Formulas!AC$3:AC$2000,3)</f>
        <v>0</v>
      </c>
      <c r="H198">
        <f>COUNTIFS(Formulas!B$3:B$2000,'Stats for predictor'!B198,Formulas!C$3:C$2000,'Stats for predictor'!C198,Formulas!AC$3:AC$2000,2)</f>
        <v>1</v>
      </c>
      <c r="I198">
        <f>COUNTIFS(Formulas!B$3:B$2000,'Stats for predictor'!B198,Formulas!C$3:C$2000,'Stats for predictor'!C198,Formulas!AC$3:AC$2000,1)</f>
        <v>0</v>
      </c>
      <c r="J198">
        <f>COUNTIFS(Formulas!B$3:B$2000,'Stats for predictor'!B198,Formulas!C$3:C$2000,'Stats for predictor'!C198,Formulas!AC$3:AC$2000,0)</f>
        <v>2</v>
      </c>
      <c r="K198">
        <f>Formulas!P199</f>
        <v>0</v>
      </c>
      <c r="L198">
        <f>Formulas!R199</f>
        <v>0</v>
      </c>
      <c r="M198">
        <f>Formulas!T247</f>
        <v>2</v>
      </c>
      <c r="N198" s="2" t="e">
        <f>Formulas!V199</f>
        <v>#DIV/0!</v>
      </c>
      <c r="O198">
        <f>Formulas!U199</f>
        <v>0</v>
      </c>
      <c r="P198" s="2" t="e">
        <f>Formulas!W199</f>
        <v>#DIV/0!</v>
      </c>
    </row>
    <row r="199" spans="1:16">
      <c r="A199">
        <f>Formulas!A200</f>
        <v>1241</v>
      </c>
      <c r="B199">
        <f>Formulas!B200</f>
        <v>33</v>
      </c>
      <c r="C199">
        <f>Formulas!C200</f>
        <v>2</v>
      </c>
      <c r="D199">
        <f>Formulas!AC200</f>
        <v>2</v>
      </c>
      <c r="E199">
        <f t="shared" si="3"/>
        <v>2</v>
      </c>
      <c r="F199" s="1">
        <f>COUNTIFS(Formulas!B$3:B$2000,'Stats for predictor'!B199,Formulas!C$3:C$2000,'Stats for predictor'!C199,Formulas!AC$3:AC$2000,4)</f>
        <v>0</v>
      </c>
      <c r="G199">
        <f>COUNTIFS(Formulas!B$3:B$2000,'Stats for predictor'!B199,Formulas!C$3:C$2000,'Stats for predictor'!C199,Formulas!AC$3:AC$2000,3)</f>
        <v>0</v>
      </c>
      <c r="H199">
        <f>COUNTIFS(Formulas!B$3:B$2000,'Stats for predictor'!B199,Formulas!C$3:C$2000,'Stats for predictor'!C199,Formulas!AC$3:AC$2000,2)</f>
        <v>1</v>
      </c>
      <c r="I199">
        <f>COUNTIFS(Formulas!B$3:B$2000,'Stats for predictor'!B199,Formulas!C$3:C$2000,'Stats for predictor'!C199,Formulas!AC$3:AC$2000,1)</f>
        <v>0</v>
      </c>
      <c r="J199">
        <f>COUNTIFS(Formulas!B$3:B$2000,'Stats for predictor'!B199,Formulas!C$3:C$2000,'Stats for predictor'!C199,Formulas!AC$3:AC$2000,0)</f>
        <v>2</v>
      </c>
      <c r="K199">
        <f>Formulas!P200</f>
        <v>1</v>
      </c>
      <c r="L199">
        <f>Formulas!R200</f>
        <v>15</v>
      </c>
      <c r="M199">
        <f>Formulas!T248</f>
        <v>0</v>
      </c>
      <c r="N199" s="2">
        <f>Formulas!V200</f>
        <v>1</v>
      </c>
      <c r="O199">
        <f>Formulas!U200</f>
        <v>19</v>
      </c>
      <c r="P199" s="2">
        <f>Formulas!W200</f>
        <v>0.789473684210526</v>
      </c>
    </row>
    <row r="200" spans="1:16">
      <c r="A200">
        <f>Formulas!A201</f>
        <v>4476</v>
      </c>
      <c r="B200">
        <f>Formulas!B201</f>
        <v>33</v>
      </c>
      <c r="C200">
        <f>Formulas!C201</f>
        <v>0</v>
      </c>
      <c r="D200">
        <f>Formulas!AC201</f>
        <v>0</v>
      </c>
      <c r="E200">
        <f t="shared" si="3"/>
        <v>0</v>
      </c>
      <c r="F200" s="1">
        <f>COUNTIFS(Formulas!B$3:B$2000,'Stats for predictor'!B200,Formulas!C$3:C$2000,'Stats for predictor'!C200,Formulas!AC$3:AC$2000,4)</f>
        <v>0</v>
      </c>
      <c r="G200">
        <f>COUNTIFS(Formulas!B$3:B$2000,'Stats for predictor'!B200,Formulas!C$3:C$2000,'Stats for predictor'!C200,Formulas!AC$3:AC$2000,3)</f>
        <v>0</v>
      </c>
      <c r="H200">
        <f>COUNTIFS(Formulas!B$3:B$2000,'Stats for predictor'!B200,Formulas!C$3:C$2000,'Stats for predictor'!C200,Formulas!AC$3:AC$2000,2)</f>
        <v>0</v>
      </c>
      <c r="I200">
        <f>COUNTIFS(Formulas!B$3:B$2000,'Stats for predictor'!B200,Formulas!C$3:C$2000,'Stats for predictor'!C200,Formulas!AC$3:AC$2000,1)</f>
        <v>0</v>
      </c>
      <c r="J200">
        <f>COUNTIFS(Formulas!B$3:B$2000,'Stats for predictor'!B200,Formulas!C$3:C$2000,'Stats for predictor'!C200,Formulas!AC$3:AC$2000,0)</f>
        <v>1</v>
      </c>
      <c r="K200">
        <f>Formulas!P201</f>
        <v>0</v>
      </c>
      <c r="L200">
        <f>Formulas!R201</f>
        <v>13</v>
      </c>
      <c r="M200">
        <f>Formulas!T249</f>
        <v>0</v>
      </c>
      <c r="N200" s="2" t="e">
        <f>Formulas!V201</f>
        <v>#DIV/0!</v>
      </c>
      <c r="O200">
        <f>Formulas!U201</f>
        <v>13</v>
      </c>
      <c r="P200" s="2">
        <f>Formulas!W201</f>
        <v>1</v>
      </c>
    </row>
    <row r="201" spans="1:16">
      <c r="A201">
        <f>Formulas!A202</f>
        <v>8789</v>
      </c>
      <c r="B201">
        <f>Formulas!B202</f>
        <v>33</v>
      </c>
      <c r="C201">
        <f>Formulas!C202</f>
        <v>1</v>
      </c>
      <c r="D201">
        <f>Formulas!AC202</f>
        <v>0</v>
      </c>
      <c r="E201">
        <f t="shared" si="3"/>
        <v>2</v>
      </c>
      <c r="F201" s="1">
        <f>COUNTIFS(Formulas!B$3:B$2000,'Stats for predictor'!B201,Formulas!C$3:C$2000,'Stats for predictor'!C201,Formulas!AC$3:AC$2000,4)</f>
        <v>0</v>
      </c>
      <c r="G201">
        <f>COUNTIFS(Formulas!B$3:B$2000,'Stats for predictor'!B201,Formulas!C$3:C$2000,'Stats for predictor'!C201,Formulas!AC$3:AC$2000,3)</f>
        <v>0</v>
      </c>
      <c r="H201">
        <f>COUNTIFS(Formulas!B$3:B$2000,'Stats for predictor'!B201,Formulas!C$3:C$2000,'Stats for predictor'!C201,Formulas!AC$3:AC$2000,2)</f>
        <v>1</v>
      </c>
      <c r="I201">
        <f>COUNTIFS(Formulas!B$3:B$2000,'Stats for predictor'!B201,Formulas!C$3:C$2000,'Stats for predictor'!C201,Formulas!AC$3:AC$2000,1)</f>
        <v>0</v>
      </c>
      <c r="J201">
        <f>COUNTIFS(Formulas!B$3:B$2000,'Stats for predictor'!B201,Formulas!C$3:C$2000,'Stats for predictor'!C201,Formulas!AC$3:AC$2000,0)</f>
        <v>1</v>
      </c>
      <c r="K201">
        <f>Formulas!P202</f>
        <v>0</v>
      </c>
      <c r="L201">
        <f>Formulas!R202</f>
        <v>0</v>
      </c>
      <c r="M201">
        <f>Formulas!T250</f>
        <v>4</v>
      </c>
      <c r="N201" s="2" t="e">
        <f>Formulas!V202</f>
        <v>#DIV/0!</v>
      </c>
      <c r="O201">
        <f>Formulas!U202</f>
        <v>0</v>
      </c>
      <c r="P201" s="2" t="e">
        <f>Formulas!W202</f>
        <v>#DIV/0!</v>
      </c>
    </row>
    <row r="202" spans="1:16">
      <c r="A202">
        <f>Formulas!A203</f>
        <v>4907</v>
      </c>
      <c r="B202">
        <f>Formulas!B203</f>
        <v>34</v>
      </c>
      <c r="C202">
        <f>Formulas!C203</f>
        <v>1</v>
      </c>
      <c r="D202">
        <f>Formulas!AC203</f>
        <v>4</v>
      </c>
      <c r="E202">
        <f t="shared" si="3"/>
        <v>4</v>
      </c>
      <c r="F202" s="1">
        <f>COUNTIFS(Formulas!B$3:B$2000,'Stats for predictor'!B202,Formulas!C$3:C$2000,'Stats for predictor'!C202,Formulas!AC$3:AC$2000,4)</f>
        <v>1</v>
      </c>
      <c r="G202">
        <f>COUNTIFS(Formulas!B$3:B$2000,'Stats for predictor'!B202,Formulas!C$3:C$2000,'Stats for predictor'!C202,Formulas!AC$3:AC$2000,3)</f>
        <v>0</v>
      </c>
      <c r="H202">
        <f>COUNTIFS(Formulas!B$3:B$2000,'Stats for predictor'!B202,Formulas!C$3:C$2000,'Stats for predictor'!C202,Formulas!AC$3:AC$2000,2)</f>
        <v>0</v>
      </c>
      <c r="I202">
        <f>COUNTIFS(Formulas!B$3:B$2000,'Stats for predictor'!B202,Formulas!C$3:C$2000,'Stats for predictor'!C202,Formulas!AC$3:AC$2000,1)</f>
        <v>0</v>
      </c>
      <c r="J202">
        <f>COUNTIFS(Formulas!B$3:B$2000,'Stats for predictor'!B202,Formulas!C$3:C$2000,'Stats for predictor'!C202,Formulas!AC$3:AC$2000,0)</f>
        <v>2</v>
      </c>
      <c r="K202">
        <f>Formulas!P203</f>
        <v>0</v>
      </c>
      <c r="L202">
        <f>Formulas!R203</f>
        <v>7</v>
      </c>
      <c r="M202">
        <f>Formulas!T251</f>
        <v>8</v>
      </c>
      <c r="N202" s="2" t="e">
        <f>Formulas!V203</f>
        <v>#DIV/0!</v>
      </c>
      <c r="O202">
        <f>Formulas!U203</f>
        <v>14</v>
      </c>
      <c r="P202" s="2">
        <f>Formulas!W203</f>
        <v>0.5</v>
      </c>
    </row>
    <row r="203" spans="1:16">
      <c r="A203">
        <f>Formulas!A204</f>
        <v>4343</v>
      </c>
      <c r="B203">
        <f>Formulas!B204</f>
        <v>34</v>
      </c>
      <c r="C203">
        <f>Formulas!C204</f>
        <v>2</v>
      </c>
      <c r="D203">
        <f>Formulas!AC204</f>
        <v>0</v>
      </c>
      <c r="E203">
        <f t="shared" si="3"/>
        <v>4</v>
      </c>
      <c r="F203" s="1">
        <f>COUNTIFS(Formulas!B$3:B$2000,'Stats for predictor'!B203,Formulas!C$3:C$2000,'Stats for predictor'!C203,Formulas!AC$3:AC$2000,4)</f>
        <v>1</v>
      </c>
      <c r="G203">
        <f>COUNTIFS(Formulas!B$3:B$2000,'Stats for predictor'!B203,Formulas!C$3:C$2000,'Stats for predictor'!C203,Formulas!AC$3:AC$2000,3)</f>
        <v>0</v>
      </c>
      <c r="H203">
        <f>COUNTIFS(Formulas!B$3:B$2000,'Stats for predictor'!B203,Formulas!C$3:C$2000,'Stats for predictor'!C203,Formulas!AC$3:AC$2000,2)</f>
        <v>0</v>
      </c>
      <c r="I203">
        <f>COUNTIFS(Formulas!B$3:B$2000,'Stats for predictor'!B203,Formulas!C$3:C$2000,'Stats for predictor'!C203,Formulas!AC$3:AC$2000,1)</f>
        <v>0</v>
      </c>
      <c r="J203">
        <f>COUNTIFS(Formulas!B$3:B$2000,'Stats for predictor'!B203,Formulas!C$3:C$2000,'Stats for predictor'!C203,Formulas!AC$3:AC$2000,0)</f>
        <v>2</v>
      </c>
      <c r="K203">
        <f>Formulas!P204</f>
        <v>0</v>
      </c>
      <c r="L203">
        <f>Formulas!R204</f>
        <v>6</v>
      </c>
      <c r="M203">
        <f>Formulas!T252</f>
        <v>0</v>
      </c>
      <c r="N203" s="2" t="e">
        <f>Formulas!V204</f>
        <v>#DIV/0!</v>
      </c>
      <c r="O203">
        <f>Formulas!U204</f>
        <v>8</v>
      </c>
      <c r="P203" s="2">
        <f>Formulas!W204</f>
        <v>0.75</v>
      </c>
    </row>
    <row r="204" spans="1:16">
      <c r="A204">
        <f>Formulas!A205</f>
        <v>4152</v>
      </c>
      <c r="B204">
        <f>Formulas!B205</f>
        <v>34</v>
      </c>
      <c r="C204">
        <f>Formulas!C205</f>
        <v>2</v>
      </c>
      <c r="D204">
        <f>Formulas!AC205</f>
        <v>4</v>
      </c>
      <c r="E204">
        <f t="shared" si="3"/>
        <v>4</v>
      </c>
      <c r="F204" s="1">
        <f>COUNTIFS(Formulas!B$3:B$2000,'Stats for predictor'!B204,Formulas!C$3:C$2000,'Stats for predictor'!C204,Formulas!AC$3:AC$2000,4)</f>
        <v>1</v>
      </c>
      <c r="G204">
        <f>COUNTIFS(Formulas!B$3:B$2000,'Stats for predictor'!B204,Formulas!C$3:C$2000,'Stats for predictor'!C204,Formulas!AC$3:AC$2000,3)</f>
        <v>0</v>
      </c>
      <c r="H204">
        <f>COUNTIFS(Formulas!B$3:B$2000,'Stats for predictor'!B204,Formulas!C$3:C$2000,'Stats for predictor'!C204,Formulas!AC$3:AC$2000,2)</f>
        <v>0</v>
      </c>
      <c r="I204">
        <f>COUNTIFS(Formulas!B$3:B$2000,'Stats for predictor'!B204,Formulas!C$3:C$2000,'Stats for predictor'!C204,Formulas!AC$3:AC$2000,1)</f>
        <v>0</v>
      </c>
      <c r="J204">
        <f>COUNTIFS(Formulas!B$3:B$2000,'Stats for predictor'!B204,Formulas!C$3:C$2000,'Stats for predictor'!C204,Formulas!AC$3:AC$2000,0)</f>
        <v>2</v>
      </c>
      <c r="K204">
        <f>Formulas!P205</f>
        <v>0</v>
      </c>
      <c r="L204">
        <f>Formulas!R205</f>
        <v>5</v>
      </c>
      <c r="M204">
        <f>Formulas!T253</f>
        <v>0</v>
      </c>
      <c r="N204" s="2" t="e">
        <f>Formulas!V205</f>
        <v>#DIV/0!</v>
      </c>
      <c r="O204">
        <f>Formulas!U205</f>
        <v>8</v>
      </c>
      <c r="P204" s="2">
        <f>Formulas!W205</f>
        <v>0.625</v>
      </c>
    </row>
    <row r="205" spans="1:16">
      <c r="A205">
        <f>Formulas!A206</f>
        <v>8765</v>
      </c>
      <c r="B205">
        <f>Formulas!B206</f>
        <v>34</v>
      </c>
      <c r="C205">
        <f>Formulas!C206</f>
        <v>1</v>
      </c>
      <c r="D205">
        <f>Formulas!AC206</f>
        <v>0</v>
      </c>
      <c r="E205">
        <f t="shared" si="3"/>
        <v>4</v>
      </c>
      <c r="F205" s="1">
        <f>COUNTIFS(Formulas!B$3:B$2000,'Stats for predictor'!B205,Formulas!C$3:C$2000,'Stats for predictor'!C205,Formulas!AC$3:AC$2000,4)</f>
        <v>1</v>
      </c>
      <c r="G205">
        <f>COUNTIFS(Formulas!B$3:B$2000,'Stats for predictor'!B205,Formulas!C$3:C$2000,'Stats for predictor'!C205,Formulas!AC$3:AC$2000,3)</f>
        <v>0</v>
      </c>
      <c r="H205">
        <f>COUNTIFS(Formulas!B$3:B$2000,'Stats for predictor'!B205,Formulas!C$3:C$2000,'Stats for predictor'!C205,Formulas!AC$3:AC$2000,2)</f>
        <v>0</v>
      </c>
      <c r="I205">
        <f>COUNTIFS(Formulas!B$3:B$2000,'Stats for predictor'!B205,Formulas!C$3:C$2000,'Stats for predictor'!C205,Formulas!AC$3:AC$2000,1)</f>
        <v>0</v>
      </c>
      <c r="J205">
        <f>COUNTIFS(Formulas!B$3:B$2000,'Stats for predictor'!B205,Formulas!C$3:C$2000,'Stats for predictor'!C205,Formulas!AC$3:AC$2000,0)</f>
        <v>2</v>
      </c>
      <c r="K205">
        <f>Formulas!P206</f>
        <v>0</v>
      </c>
      <c r="L205">
        <f>Formulas!R206</f>
        <v>0</v>
      </c>
      <c r="M205">
        <f>Formulas!T254</f>
        <v>0</v>
      </c>
      <c r="N205" s="2" t="e">
        <f>Formulas!V206</f>
        <v>#DIV/0!</v>
      </c>
      <c r="O205">
        <f>Formulas!U206</f>
        <v>0</v>
      </c>
      <c r="P205" s="2" t="e">
        <f>Formulas!W206</f>
        <v>#DIV/0!</v>
      </c>
    </row>
    <row r="206" spans="1:16">
      <c r="A206">
        <f>Formulas!A207</f>
        <v>1374</v>
      </c>
      <c r="B206">
        <f>Formulas!B207</f>
        <v>34</v>
      </c>
      <c r="C206">
        <f>Formulas!C207</f>
        <v>2</v>
      </c>
      <c r="D206">
        <f>Formulas!AC207</f>
        <v>0</v>
      </c>
      <c r="E206">
        <f t="shared" si="3"/>
        <v>4</v>
      </c>
      <c r="F206" s="1">
        <f>COUNTIFS(Formulas!B$3:B$2000,'Stats for predictor'!B206,Formulas!C$3:C$2000,'Stats for predictor'!C206,Formulas!AC$3:AC$2000,4)</f>
        <v>1</v>
      </c>
      <c r="G206">
        <f>COUNTIFS(Formulas!B$3:B$2000,'Stats for predictor'!B206,Formulas!C$3:C$2000,'Stats for predictor'!C206,Formulas!AC$3:AC$2000,3)</f>
        <v>0</v>
      </c>
      <c r="H206">
        <f>COUNTIFS(Formulas!B$3:B$2000,'Stats for predictor'!B206,Formulas!C$3:C$2000,'Stats for predictor'!C206,Formulas!AC$3:AC$2000,2)</f>
        <v>0</v>
      </c>
      <c r="I206">
        <f>COUNTIFS(Formulas!B$3:B$2000,'Stats for predictor'!B206,Formulas!C$3:C$2000,'Stats for predictor'!C206,Formulas!AC$3:AC$2000,1)</f>
        <v>0</v>
      </c>
      <c r="J206">
        <f>COUNTIFS(Formulas!B$3:B$2000,'Stats for predictor'!B206,Formulas!C$3:C$2000,'Stats for predictor'!C206,Formulas!AC$3:AC$2000,0)</f>
        <v>2</v>
      </c>
      <c r="K206">
        <f>Formulas!P207</f>
        <v>0</v>
      </c>
      <c r="L206">
        <f>Formulas!R207</f>
        <v>0</v>
      </c>
      <c r="M206">
        <f>Formulas!T255</f>
        <v>0</v>
      </c>
      <c r="N206" s="2" t="e">
        <f>Formulas!V207</f>
        <v>#DIV/0!</v>
      </c>
      <c r="O206">
        <f>Formulas!U207</f>
        <v>0</v>
      </c>
      <c r="P206" s="2" t="e">
        <f>Formulas!W207</f>
        <v>#DIV/0!</v>
      </c>
    </row>
    <row r="207" spans="1:16">
      <c r="A207">
        <f>Formulas!A208</f>
        <v>6135</v>
      </c>
      <c r="B207">
        <f>Formulas!B208</f>
        <v>34</v>
      </c>
      <c r="C207">
        <f>Formulas!C208</f>
        <v>1</v>
      </c>
      <c r="D207">
        <f>Formulas!AC208</f>
        <v>0</v>
      </c>
      <c r="E207">
        <f t="shared" si="3"/>
        <v>4</v>
      </c>
      <c r="F207" s="1">
        <f>COUNTIFS(Formulas!B$3:B$2000,'Stats for predictor'!B207,Formulas!C$3:C$2000,'Stats for predictor'!C207,Formulas!AC$3:AC$2000,4)</f>
        <v>1</v>
      </c>
      <c r="G207">
        <f>COUNTIFS(Formulas!B$3:B$2000,'Stats for predictor'!B207,Formulas!C$3:C$2000,'Stats for predictor'!C207,Formulas!AC$3:AC$2000,3)</f>
        <v>0</v>
      </c>
      <c r="H207">
        <f>COUNTIFS(Formulas!B$3:B$2000,'Stats for predictor'!B207,Formulas!C$3:C$2000,'Stats for predictor'!C207,Formulas!AC$3:AC$2000,2)</f>
        <v>0</v>
      </c>
      <c r="I207">
        <f>COUNTIFS(Formulas!B$3:B$2000,'Stats for predictor'!B207,Formulas!C$3:C$2000,'Stats for predictor'!C207,Formulas!AC$3:AC$2000,1)</f>
        <v>0</v>
      </c>
      <c r="J207">
        <f>COUNTIFS(Formulas!B$3:B$2000,'Stats for predictor'!B207,Formulas!C$3:C$2000,'Stats for predictor'!C207,Formulas!AC$3:AC$2000,0)</f>
        <v>2</v>
      </c>
      <c r="K207">
        <f>Formulas!P208</f>
        <v>0</v>
      </c>
      <c r="L207">
        <f>Formulas!R208</f>
        <v>0</v>
      </c>
      <c r="M207">
        <f>Formulas!T256</f>
        <v>3</v>
      </c>
      <c r="N207" s="2" t="e">
        <f>Formulas!V208</f>
        <v>#DIV/0!</v>
      </c>
      <c r="O207">
        <f>Formulas!U208</f>
        <v>0</v>
      </c>
      <c r="P207" s="2" t="e">
        <f>Formulas!W208</f>
        <v>#DIV/0!</v>
      </c>
    </row>
    <row r="208" spans="1:16">
      <c r="A208">
        <f>Formulas!A209</f>
        <v>5409</v>
      </c>
      <c r="B208">
        <f>Formulas!B209</f>
        <v>35</v>
      </c>
      <c r="C208">
        <f>Formulas!C209</f>
        <v>1</v>
      </c>
      <c r="D208">
        <f>Formulas!AC209</f>
        <v>1</v>
      </c>
      <c r="E208">
        <f t="shared" si="3"/>
        <v>2</v>
      </c>
      <c r="F208" s="1">
        <f>COUNTIFS(Formulas!B$3:B$2000,'Stats for predictor'!B208,Formulas!C$3:C$2000,'Stats for predictor'!C208,Formulas!AC$3:AC$2000,4)</f>
        <v>0</v>
      </c>
      <c r="G208">
        <f>COUNTIFS(Formulas!B$3:B$2000,'Stats for predictor'!B208,Formulas!C$3:C$2000,'Stats for predictor'!C208,Formulas!AC$3:AC$2000,3)</f>
        <v>0</v>
      </c>
      <c r="H208">
        <f>COUNTIFS(Formulas!B$3:B$2000,'Stats for predictor'!B208,Formulas!C$3:C$2000,'Stats for predictor'!C208,Formulas!AC$3:AC$2000,2)</f>
        <v>2</v>
      </c>
      <c r="I208">
        <f>COUNTIFS(Formulas!B$3:B$2000,'Stats for predictor'!B208,Formulas!C$3:C$2000,'Stats for predictor'!C208,Formulas!AC$3:AC$2000,1)</f>
        <v>2</v>
      </c>
      <c r="J208">
        <f>COUNTIFS(Formulas!B$3:B$2000,'Stats for predictor'!B208,Formulas!C$3:C$2000,'Stats for predictor'!C208,Formulas!AC$3:AC$2000,0)</f>
        <v>3</v>
      </c>
      <c r="K208">
        <f>Formulas!P209</f>
        <v>0</v>
      </c>
      <c r="L208">
        <f>Formulas!R209</f>
        <v>5</v>
      </c>
      <c r="M208">
        <f>Formulas!T257</f>
        <v>0</v>
      </c>
      <c r="N208" s="2" t="e">
        <f>Formulas!V209</f>
        <v>#DIV/0!</v>
      </c>
      <c r="O208">
        <f>Formulas!U209</f>
        <v>9</v>
      </c>
      <c r="P208" s="2">
        <f>Formulas!W209</f>
        <v>0.555555555555556</v>
      </c>
    </row>
    <row r="209" spans="1:16">
      <c r="A209">
        <f>Formulas!A210</f>
        <v>3543</v>
      </c>
      <c r="B209">
        <f>Formulas!B210</f>
        <v>35</v>
      </c>
      <c r="C209">
        <f>Formulas!C210</f>
        <v>2</v>
      </c>
      <c r="D209">
        <f>Formulas!AC210</f>
        <v>0</v>
      </c>
      <c r="E209">
        <f t="shared" si="3"/>
        <v>0</v>
      </c>
      <c r="F209" s="1">
        <f>COUNTIFS(Formulas!B$3:B$2000,'Stats for predictor'!B209,Formulas!C$3:C$2000,'Stats for predictor'!C209,Formulas!AC$3:AC$2000,4)</f>
        <v>0</v>
      </c>
      <c r="G209">
        <f>COUNTIFS(Formulas!B$3:B$2000,'Stats for predictor'!B209,Formulas!C$3:C$2000,'Stats for predictor'!C209,Formulas!AC$3:AC$2000,3)</f>
        <v>0</v>
      </c>
      <c r="H209">
        <f>COUNTIFS(Formulas!B$3:B$2000,'Stats for predictor'!B209,Formulas!C$3:C$2000,'Stats for predictor'!C209,Formulas!AC$3:AC$2000,2)</f>
        <v>0</v>
      </c>
      <c r="I209">
        <f>COUNTIFS(Formulas!B$3:B$2000,'Stats for predictor'!B209,Formulas!C$3:C$2000,'Stats for predictor'!C209,Formulas!AC$3:AC$2000,1)</f>
        <v>0</v>
      </c>
      <c r="J209">
        <f>COUNTIFS(Formulas!B$3:B$2000,'Stats for predictor'!B209,Formulas!C$3:C$2000,'Stats for predictor'!C209,Formulas!AC$3:AC$2000,0)</f>
        <v>6</v>
      </c>
      <c r="K209">
        <f>Formulas!P210</f>
        <v>2</v>
      </c>
      <c r="L209">
        <f>Formulas!R210</f>
        <v>0</v>
      </c>
      <c r="M209">
        <f>Formulas!T258</f>
        <v>0</v>
      </c>
      <c r="N209" s="2">
        <f>Formulas!V210</f>
        <v>0.4</v>
      </c>
      <c r="O209">
        <f>Formulas!U210</f>
        <v>0</v>
      </c>
      <c r="P209" s="2" t="e">
        <f>Formulas!W210</f>
        <v>#DIV/0!</v>
      </c>
    </row>
    <row r="210" spans="1:16">
      <c r="A210">
        <f>Formulas!A211</f>
        <v>6978</v>
      </c>
      <c r="B210">
        <f>Formulas!B211</f>
        <v>35</v>
      </c>
      <c r="C210">
        <f>Formulas!C211</f>
        <v>1</v>
      </c>
      <c r="D210">
        <f>Formulas!AC211</f>
        <v>2</v>
      </c>
      <c r="E210">
        <f t="shared" si="3"/>
        <v>2</v>
      </c>
      <c r="F210" s="1">
        <f>COUNTIFS(Formulas!B$3:B$2000,'Stats for predictor'!B210,Formulas!C$3:C$2000,'Stats for predictor'!C210,Formulas!AC$3:AC$2000,4)</f>
        <v>0</v>
      </c>
      <c r="G210">
        <f>COUNTIFS(Formulas!B$3:B$2000,'Stats for predictor'!B210,Formulas!C$3:C$2000,'Stats for predictor'!C210,Formulas!AC$3:AC$2000,3)</f>
        <v>0</v>
      </c>
      <c r="H210">
        <f>COUNTIFS(Formulas!B$3:B$2000,'Stats for predictor'!B210,Formulas!C$3:C$2000,'Stats for predictor'!C210,Formulas!AC$3:AC$2000,2)</f>
        <v>2</v>
      </c>
      <c r="I210">
        <f>COUNTIFS(Formulas!B$3:B$2000,'Stats for predictor'!B210,Formulas!C$3:C$2000,'Stats for predictor'!C210,Formulas!AC$3:AC$2000,1)</f>
        <v>2</v>
      </c>
      <c r="J210">
        <f>COUNTIFS(Formulas!B$3:B$2000,'Stats for predictor'!B210,Formulas!C$3:C$2000,'Stats for predictor'!C210,Formulas!AC$3:AC$2000,0)</f>
        <v>3</v>
      </c>
      <c r="K210">
        <f>Formulas!P211</f>
        <v>0</v>
      </c>
      <c r="L210">
        <f>Formulas!R211</f>
        <v>3</v>
      </c>
      <c r="M210">
        <f>Formulas!T259</f>
        <v>0</v>
      </c>
      <c r="N210" s="2" t="e">
        <f>Formulas!V211</f>
        <v>#DIV/0!</v>
      </c>
      <c r="O210">
        <f>Formulas!U211</f>
        <v>9</v>
      </c>
      <c r="P210" s="2">
        <f>Formulas!W211</f>
        <v>0.333333333333333</v>
      </c>
    </row>
    <row r="211" spans="1:16">
      <c r="A211">
        <f>Formulas!A212</f>
        <v>3161</v>
      </c>
      <c r="B211">
        <f>Formulas!B212</f>
        <v>35</v>
      </c>
      <c r="C211">
        <f>Formulas!C212</f>
        <v>2</v>
      </c>
      <c r="D211">
        <f>Formulas!AC212</f>
        <v>0</v>
      </c>
      <c r="E211">
        <f t="shared" si="3"/>
        <v>0</v>
      </c>
      <c r="F211" s="1">
        <f>COUNTIFS(Formulas!B$3:B$2000,'Stats for predictor'!B211,Formulas!C$3:C$2000,'Stats for predictor'!C211,Formulas!AC$3:AC$2000,4)</f>
        <v>0</v>
      </c>
      <c r="G211">
        <f>COUNTIFS(Formulas!B$3:B$2000,'Stats for predictor'!B211,Formulas!C$3:C$2000,'Stats for predictor'!C211,Formulas!AC$3:AC$2000,3)</f>
        <v>0</v>
      </c>
      <c r="H211">
        <f>COUNTIFS(Formulas!B$3:B$2000,'Stats for predictor'!B211,Formulas!C$3:C$2000,'Stats for predictor'!C211,Formulas!AC$3:AC$2000,2)</f>
        <v>0</v>
      </c>
      <c r="I211">
        <f>COUNTIFS(Formulas!B$3:B$2000,'Stats for predictor'!B211,Formulas!C$3:C$2000,'Stats for predictor'!C211,Formulas!AC$3:AC$2000,1)</f>
        <v>0</v>
      </c>
      <c r="J211">
        <f>COUNTIFS(Formulas!B$3:B$2000,'Stats for predictor'!B211,Formulas!C$3:C$2000,'Stats for predictor'!C211,Formulas!AC$3:AC$2000,0)</f>
        <v>6</v>
      </c>
      <c r="K211">
        <f>Formulas!P212</f>
        <v>0</v>
      </c>
      <c r="L211">
        <f>Formulas!R212</f>
        <v>0</v>
      </c>
      <c r="M211">
        <f>Formulas!T260</f>
        <v>0</v>
      </c>
      <c r="N211" s="2" t="e">
        <f>Formulas!V212</f>
        <v>#DIV/0!</v>
      </c>
      <c r="O211">
        <f>Formulas!U212</f>
        <v>0</v>
      </c>
      <c r="P211" s="2" t="e">
        <f>Formulas!W212</f>
        <v>#DIV/0!</v>
      </c>
    </row>
    <row r="212" spans="1:16">
      <c r="A212">
        <f>Formulas!A213</f>
        <v>4617</v>
      </c>
      <c r="B212">
        <f>Formulas!B213</f>
        <v>35</v>
      </c>
      <c r="C212">
        <f>Formulas!C213</f>
        <v>1</v>
      </c>
      <c r="D212">
        <f>Formulas!AC213</f>
        <v>0</v>
      </c>
      <c r="E212">
        <f t="shared" si="3"/>
        <v>2</v>
      </c>
      <c r="F212" s="1">
        <f>COUNTIFS(Formulas!B$3:B$2000,'Stats for predictor'!B212,Formulas!C$3:C$2000,'Stats for predictor'!C212,Formulas!AC$3:AC$2000,4)</f>
        <v>0</v>
      </c>
      <c r="G212">
        <f>COUNTIFS(Formulas!B$3:B$2000,'Stats for predictor'!B212,Formulas!C$3:C$2000,'Stats for predictor'!C212,Formulas!AC$3:AC$2000,3)</f>
        <v>0</v>
      </c>
      <c r="H212">
        <f>COUNTIFS(Formulas!B$3:B$2000,'Stats for predictor'!B212,Formulas!C$3:C$2000,'Stats for predictor'!C212,Formulas!AC$3:AC$2000,2)</f>
        <v>2</v>
      </c>
      <c r="I212">
        <f>COUNTIFS(Formulas!B$3:B$2000,'Stats for predictor'!B212,Formulas!C$3:C$2000,'Stats for predictor'!C212,Formulas!AC$3:AC$2000,1)</f>
        <v>2</v>
      </c>
      <c r="J212">
        <f>COUNTIFS(Formulas!B$3:B$2000,'Stats for predictor'!B212,Formulas!C$3:C$2000,'Stats for predictor'!C212,Formulas!AC$3:AC$2000,0)</f>
        <v>3</v>
      </c>
      <c r="K212">
        <f>Formulas!P213</f>
        <v>0</v>
      </c>
      <c r="L212">
        <f>Formulas!R213</f>
        <v>0</v>
      </c>
      <c r="M212">
        <f>Formulas!T261</f>
        <v>0</v>
      </c>
      <c r="N212" s="2" t="e">
        <f>Formulas!V213</f>
        <v>#DIV/0!</v>
      </c>
      <c r="O212">
        <f>Formulas!U213</f>
        <v>0</v>
      </c>
      <c r="P212" s="2" t="e">
        <f>Formulas!W213</f>
        <v>#DIV/0!</v>
      </c>
    </row>
    <row r="213" spans="1:16">
      <c r="A213">
        <f>Formulas!A214</f>
        <v>8731</v>
      </c>
      <c r="B213">
        <f>Formulas!B214</f>
        <v>35</v>
      </c>
      <c r="C213">
        <f>Formulas!C214</f>
        <v>2</v>
      </c>
      <c r="D213">
        <f>Formulas!AC214</f>
        <v>0</v>
      </c>
      <c r="E213">
        <f t="shared" si="3"/>
        <v>0</v>
      </c>
      <c r="F213" s="1">
        <f>COUNTIFS(Formulas!B$3:B$2000,'Stats for predictor'!B213,Formulas!C$3:C$2000,'Stats for predictor'!C213,Formulas!AC$3:AC$2000,4)</f>
        <v>0</v>
      </c>
      <c r="G213">
        <f>COUNTIFS(Formulas!B$3:B$2000,'Stats for predictor'!B213,Formulas!C$3:C$2000,'Stats for predictor'!C213,Formulas!AC$3:AC$2000,3)</f>
        <v>0</v>
      </c>
      <c r="H213">
        <f>COUNTIFS(Formulas!B$3:B$2000,'Stats for predictor'!B213,Formulas!C$3:C$2000,'Stats for predictor'!C213,Formulas!AC$3:AC$2000,2)</f>
        <v>0</v>
      </c>
      <c r="I213">
        <f>COUNTIFS(Formulas!B$3:B$2000,'Stats for predictor'!B213,Formulas!C$3:C$2000,'Stats for predictor'!C213,Formulas!AC$3:AC$2000,1)</f>
        <v>0</v>
      </c>
      <c r="J213">
        <f>COUNTIFS(Formulas!B$3:B$2000,'Stats for predictor'!B213,Formulas!C$3:C$2000,'Stats for predictor'!C213,Formulas!AC$3:AC$2000,0)</f>
        <v>6</v>
      </c>
      <c r="K213">
        <f>Formulas!P214</f>
        <v>7</v>
      </c>
      <c r="L213">
        <f>Formulas!R214</f>
        <v>0</v>
      </c>
      <c r="M213">
        <f>Formulas!T262</f>
        <v>0</v>
      </c>
      <c r="N213" s="2">
        <f>Formulas!V214</f>
        <v>1</v>
      </c>
      <c r="O213">
        <f>Formulas!U214</f>
        <v>0</v>
      </c>
      <c r="P213" s="2" t="e">
        <f>Formulas!W214</f>
        <v>#DIV/0!</v>
      </c>
    </row>
    <row r="214" spans="1:16">
      <c r="A214">
        <f>Formulas!A215</f>
        <v>5409</v>
      </c>
      <c r="B214">
        <f>Formulas!B215</f>
        <v>35</v>
      </c>
      <c r="C214">
        <f>Formulas!C215</f>
        <v>1</v>
      </c>
      <c r="D214">
        <f>Formulas!AC215</f>
        <v>1</v>
      </c>
      <c r="E214">
        <f t="shared" si="3"/>
        <v>2</v>
      </c>
      <c r="F214" s="1">
        <f>COUNTIFS(Formulas!B$3:B$2000,'Stats for predictor'!B214,Formulas!C$3:C$2000,'Stats for predictor'!C214,Formulas!AC$3:AC$2000,4)</f>
        <v>0</v>
      </c>
      <c r="G214">
        <f>COUNTIFS(Formulas!B$3:B$2000,'Stats for predictor'!B214,Formulas!C$3:C$2000,'Stats for predictor'!C214,Formulas!AC$3:AC$2000,3)</f>
        <v>0</v>
      </c>
      <c r="H214">
        <f>COUNTIFS(Formulas!B$3:B$2000,'Stats for predictor'!B214,Formulas!C$3:C$2000,'Stats for predictor'!C214,Formulas!AC$3:AC$2000,2)</f>
        <v>2</v>
      </c>
      <c r="I214">
        <f>COUNTIFS(Formulas!B$3:B$2000,'Stats for predictor'!B214,Formulas!C$3:C$2000,'Stats for predictor'!C214,Formulas!AC$3:AC$2000,1)</f>
        <v>2</v>
      </c>
      <c r="J214">
        <f>COUNTIFS(Formulas!B$3:B$2000,'Stats for predictor'!B214,Formulas!C$3:C$2000,'Stats for predictor'!C214,Formulas!AC$3:AC$2000,0)</f>
        <v>3</v>
      </c>
      <c r="K214">
        <f>Formulas!P215</f>
        <v>0</v>
      </c>
      <c r="L214">
        <f>Formulas!R215</f>
        <v>5</v>
      </c>
      <c r="M214">
        <f>Formulas!T263</f>
        <v>0</v>
      </c>
      <c r="N214" s="2" t="e">
        <f>Formulas!V215</f>
        <v>#DIV/0!</v>
      </c>
      <c r="O214">
        <f>Formulas!U215</f>
        <v>9</v>
      </c>
      <c r="P214" s="2">
        <f>Formulas!W215</f>
        <v>0.555555555555556</v>
      </c>
    </row>
    <row r="215" spans="1:16">
      <c r="A215">
        <f>Formulas!A216</f>
        <v>3543</v>
      </c>
      <c r="B215">
        <f>Formulas!B216</f>
        <v>35</v>
      </c>
      <c r="C215">
        <f>Formulas!C216</f>
        <v>2</v>
      </c>
      <c r="D215">
        <f>Formulas!AC216</f>
        <v>0</v>
      </c>
      <c r="E215">
        <f t="shared" si="3"/>
        <v>0</v>
      </c>
      <c r="F215" s="1">
        <f>COUNTIFS(Formulas!B$3:B$2000,'Stats for predictor'!B215,Formulas!C$3:C$2000,'Stats for predictor'!C215,Formulas!AC$3:AC$2000,4)</f>
        <v>0</v>
      </c>
      <c r="G215">
        <f>COUNTIFS(Formulas!B$3:B$2000,'Stats for predictor'!B215,Formulas!C$3:C$2000,'Stats for predictor'!C215,Formulas!AC$3:AC$2000,3)</f>
        <v>0</v>
      </c>
      <c r="H215">
        <f>COUNTIFS(Formulas!B$3:B$2000,'Stats for predictor'!B215,Formulas!C$3:C$2000,'Stats for predictor'!C215,Formulas!AC$3:AC$2000,2)</f>
        <v>0</v>
      </c>
      <c r="I215">
        <f>COUNTIFS(Formulas!B$3:B$2000,'Stats for predictor'!B215,Formulas!C$3:C$2000,'Stats for predictor'!C215,Formulas!AC$3:AC$2000,1)</f>
        <v>0</v>
      </c>
      <c r="J215">
        <f>COUNTIFS(Formulas!B$3:B$2000,'Stats for predictor'!B215,Formulas!C$3:C$2000,'Stats for predictor'!C215,Formulas!AC$3:AC$2000,0)</f>
        <v>6</v>
      </c>
      <c r="K215">
        <f>Formulas!P216</f>
        <v>2</v>
      </c>
      <c r="L215">
        <f>Formulas!R216</f>
        <v>0</v>
      </c>
      <c r="M215">
        <f>Formulas!T264</f>
        <v>0</v>
      </c>
      <c r="N215" s="2">
        <f>Formulas!V216</f>
        <v>0.4</v>
      </c>
      <c r="O215">
        <f>Formulas!U216</f>
        <v>0</v>
      </c>
      <c r="P215" s="2" t="e">
        <f>Formulas!W216</f>
        <v>#DIV/0!</v>
      </c>
    </row>
    <row r="216" spans="1:16">
      <c r="A216">
        <f>Formulas!A217</f>
        <v>6978</v>
      </c>
      <c r="B216">
        <f>Formulas!B217</f>
        <v>35</v>
      </c>
      <c r="C216">
        <f>Formulas!C217</f>
        <v>1</v>
      </c>
      <c r="D216">
        <f>Formulas!AC217</f>
        <v>2</v>
      </c>
      <c r="E216">
        <f t="shared" si="3"/>
        <v>2</v>
      </c>
      <c r="F216" s="1">
        <f>COUNTIFS(Formulas!B$3:B$2000,'Stats for predictor'!B216,Formulas!C$3:C$2000,'Stats for predictor'!C216,Formulas!AC$3:AC$2000,4)</f>
        <v>0</v>
      </c>
      <c r="G216">
        <f>COUNTIFS(Formulas!B$3:B$2000,'Stats for predictor'!B216,Formulas!C$3:C$2000,'Stats for predictor'!C216,Formulas!AC$3:AC$2000,3)</f>
        <v>0</v>
      </c>
      <c r="H216">
        <f>COUNTIFS(Formulas!B$3:B$2000,'Stats for predictor'!B216,Formulas!C$3:C$2000,'Stats for predictor'!C216,Formulas!AC$3:AC$2000,2)</f>
        <v>2</v>
      </c>
      <c r="I216">
        <f>COUNTIFS(Formulas!B$3:B$2000,'Stats for predictor'!B216,Formulas!C$3:C$2000,'Stats for predictor'!C216,Formulas!AC$3:AC$2000,1)</f>
        <v>2</v>
      </c>
      <c r="J216">
        <f>COUNTIFS(Formulas!B$3:B$2000,'Stats for predictor'!B216,Formulas!C$3:C$2000,'Stats for predictor'!C216,Formulas!AC$3:AC$2000,0)</f>
        <v>3</v>
      </c>
      <c r="K216">
        <f>Formulas!P217</f>
        <v>0</v>
      </c>
      <c r="L216">
        <f>Formulas!R217</f>
        <v>3</v>
      </c>
      <c r="M216">
        <f>Formulas!T265</f>
        <v>6</v>
      </c>
      <c r="N216" s="2" t="e">
        <f>Formulas!V217</f>
        <v>#DIV/0!</v>
      </c>
      <c r="O216">
        <f>Formulas!U217</f>
        <v>9</v>
      </c>
      <c r="P216" s="2">
        <f>Formulas!W217</f>
        <v>0.333333333333333</v>
      </c>
    </row>
    <row r="217" spans="1:16">
      <c r="A217">
        <f>Formulas!A218</f>
        <v>3161</v>
      </c>
      <c r="B217">
        <f>Formulas!B218</f>
        <v>35</v>
      </c>
      <c r="C217">
        <f>Formulas!C218</f>
        <v>2</v>
      </c>
      <c r="D217">
        <f>Formulas!AC218</f>
        <v>0</v>
      </c>
      <c r="E217">
        <f t="shared" si="3"/>
        <v>0</v>
      </c>
      <c r="F217" s="1">
        <f>COUNTIFS(Formulas!B$3:B$2000,'Stats for predictor'!B217,Formulas!C$3:C$2000,'Stats for predictor'!C217,Formulas!AC$3:AC$2000,4)</f>
        <v>0</v>
      </c>
      <c r="G217">
        <f>COUNTIFS(Formulas!B$3:B$2000,'Stats for predictor'!B217,Formulas!C$3:C$2000,'Stats for predictor'!C217,Formulas!AC$3:AC$2000,3)</f>
        <v>0</v>
      </c>
      <c r="H217">
        <f>COUNTIFS(Formulas!B$3:B$2000,'Stats for predictor'!B217,Formulas!C$3:C$2000,'Stats for predictor'!C217,Formulas!AC$3:AC$2000,2)</f>
        <v>0</v>
      </c>
      <c r="I217">
        <f>COUNTIFS(Formulas!B$3:B$2000,'Stats for predictor'!B217,Formulas!C$3:C$2000,'Stats for predictor'!C217,Formulas!AC$3:AC$2000,1)</f>
        <v>0</v>
      </c>
      <c r="J217">
        <f>COUNTIFS(Formulas!B$3:B$2000,'Stats for predictor'!B217,Formulas!C$3:C$2000,'Stats for predictor'!C217,Formulas!AC$3:AC$2000,0)</f>
        <v>6</v>
      </c>
      <c r="K217">
        <f>Formulas!P218</f>
        <v>0</v>
      </c>
      <c r="L217">
        <f>Formulas!R218</f>
        <v>0</v>
      </c>
      <c r="M217">
        <f>Formulas!T266</f>
        <v>0</v>
      </c>
      <c r="N217" s="2" t="e">
        <f>Formulas!V218</f>
        <v>#DIV/0!</v>
      </c>
      <c r="O217">
        <f>Formulas!U218</f>
        <v>0</v>
      </c>
      <c r="P217" s="2" t="e">
        <f>Formulas!W218</f>
        <v>#DIV/0!</v>
      </c>
    </row>
    <row r="218" spans="1:16">
      <c r="A218">
        <f>Formulas!A219</f>
        <v>4617</v>
      </c>
      <c r="B218">
        <f>Formulas!B219</f>
        <v>35</v>
      </c>
      <c r="C218">
        <f>Formulas!C219</f>
        <v>1</v>
      </c>
      <c r="D218">
        <f>Formulas!AC219</f>
        <v>0</v>
      </c>
      <c r="E218">
        <f t="shared" si="3"/>
        <v>2</v>
      </c>
      <c r="F218" s="1">
        <f>COUNTIFS(Formulas!B$3:B$2000,'Stats for predictor'!B218,Formulas!C$3:C$2000,'Stats for predictor'!C218,Formulas!AC$3:AC$2000,4)</f>
        <v>0</v>
      </c>
      <c r="G218">
        <f>COUNTIFS(Formulas!B$3:B$2000,'Stats for predictor'!B218,Formulas!C$3:C$2000,'Stats for predictor'!C218,Formulas!AC$3:AC$2000,3)</f>
        <v>0</v>
      </c>
      <c r="H218">
        <f>COUNTIFS(Formulas!B$3:B$2000,'Stats for predictor'!B218,Formulas!C$3:C$2000,'Stats for predictor'!C218,Formulas!AC$3:AC$2000,2)</f>
        <v>2</v>
      </c>
      <c r="I218">
        <f>COUNTIFS(Formulas!B$3:B$2000,'Stats for predictor'!B218,Formulas!C$3:C$2000,'Stats for predictor'!C218,Formulas!AC$3:AC$2000,1)</f>
        <v>2</v>
      </c>
      <c r="J218">
        <f>COUNTIFS(Formulas!B$3:B$2000,'Stats for predictor'!B218,Formulas!C$3:C$2000,'Stats for predictor'!C218,Formulas!AC$3:AC$2000,0)</f>
        <v>3</v>
      </c>
      <c r="K218">
        <f>Formulas!P219</f>
        <v>0</v>
      </c>
      <c r="L218">
        <f>Formulas!R219</f>
        <v>0</v>
      </c>
      <c r="M218">
        <f>Formulas!T267</f>
        <v>0</v>
      </c>
      <c r="N218" s="2" t="e">
        <f>Formulas!V219</f>
        <v>#DIV/0!</v>
      </c>
      <c r="O218">
        <f>Formulas!U219</f>
        <v>0</v>
      </c>
      <c r="P218" s="2" t="e">
        <f>Formulas!W219</f>
        <v>#DIV/0!</v>
      </c>
    </row>
    <row r="219" spans="1:16">
      <c r="A219">
        <f>Formulas!A220</f>
        <v>8731</v>
      </c>
      <c r="B219">
        <f>Formulas!B220</f>
        <v>35</v>
      </c>
      <c r="C219">
        <f>Formulas!C220</f>
        <v>2</v>
      </c>
      <c r="D219">
        <f>Formulas!AC220</f>
        <v>0</v>
      </c>
      <c r="E219">
        <f t="shared" si="3"/>
        <v>0</v>
      </c>
      <c r="F219" s="1">
        <f>COUNTIFS(Formulas!B$3:B$2000,'Stats for predictor'!B219,Formulas!C$3:C$2000,'Stats for predictor'!C219,Formulas!AC$3:AC$2000,4)</f>
        <v>0</v>
      </c>
      <c r="G219">
        <f>COUNTIFS(Formulas!B$3:B$2000,'Stats for predictor'!B219,Formulas!C$3:C$2000,'Stats for predictor'!C219,Formulas!AC$3:AC$2000,3)</f>
        <v>0</v>
      </c>
      <c r="H219">
        <f>COUNTIFS(Formulas!B$3:B$2000,'Stats for predictor'!B219,Formulas!C$3:C$2000,'Stats for predictor'!C219,Formulas!AC$3:AC$2000,2)</f>
        <v>0</v>
      </c>
      <c r="I219">
        <f>COUNTIFS(Formulas!B$3:B$2000,'Stats for predictor'!B219,Formulas!C$3:C$2000,'Stats for predictor'!C219,Formulas!AC$3:AC$2000,1)</f>
        <v>0</v>
      </c>
      <c r="J219">
        <f>COUNTIFS(Formulas!B$3:B$2000,'Stats for predictor'!B219,Formulas!C$3:C$2000,'Stats for predictor'!C219,Formulas!AC$3:AC$2000,0)</f>
        <v>6</v>
      </c>
      <c r="K219">
        <f>Formulas!P220</f>
        <v>7</v>
      </c>
      <c r="L219">
        <f>Formulas!R220</f>
        <v>0</v>
      </c>
      <c r="M219">
        <f>Formulas!T268</f>
        <v>0</v>
      </c>
      <c r="N219" s="2">
        <f>Formulas!V220</f>
        <v>1</v>
      </c>
      <c r="O219">
        <f>Formulas!U220</f>
        <v>0</v>
      </c>
      <c r="P219" s="2" t="e">
        <f>Formulas!W220</f>
        <v>#DIV/0!</v>
      </c>
    </row>
    <row r="220" spans="1:16">
      <c r="A220">
        <f>Formulas!A221</f>
        <v>8764</v>
      </c>
      <c r="B220">
        <f>Formulas!B221</f>
        <v>38</v>
      </c>
      <c r="C220">
        <f>Formulas!C221</f>
        <v>0</v>
      </c>
      <c r="D220">
        <f>Formulas!AC221</f>
        <v>0</v>
      </c>
      <c r="E220">
        <f t="shared" si="3"/>
        <v>3</v>
      </c>
      <c r="F220" s="1">
        <f>COUNTIFS(Formulas!B$3:B$2000,'Stats for predictor'!B220,Formulas!C$3:C$2000,'Stats for predictor'!C220,Formulas!AC$3:AC$2000,4)</f>
        <v>0</v>
      </c>
      <c r="G220">
        <f>COUNTIFS(Formulas!B$3:B$2000,'Stats for predictor'!B220,Formulas!C$3:C$2000,'Stats for predictor'!C220,Formulas!AC$3:AC$2000,3)</f>
        <v>1</v>
      </c>
      <c r="H220">
        <f>COUNTIFS(Formulas!B$3:B$2000,'Stats for predictor'!B220,Formulas!C$3:C$2000,'Stats for predictor'!C220,Formulas!AC$3:AC$2000,2)</f>
        <v>0</v>
      </c>
      <c r="I220">
        <f>COUNTIFS(Formulas!B$3:B$2000,'Stats for predictor'!B220,Formulas!C$3:C$2000,'Stats for predictor'!C220,Formulas!AC$3:AC$2000,1)</f>
        <v>0</v>
      </c>
      <c r="J220">
        <f>COUNTIFS(Formulas!B$3:B$2000,'Stats for predictor'!B220,Formulas!C$3:C$2000,'Stats for predictor'!C220,Formulas!AC$3:AC$2000,0)</f>
        <v>1</v>
      </c>
      <c r="K220">
        <f>Formulas!P221</f>
        <v>7</v>
      </c>
      <c r="L220">
        <f>Formulas!R221</f>
        <v>0</v>
      </c>
      <c r="M220">
        <f>Formulas!T269</f>
        <v>0</v>
      </c>
      <c r="N220" s="2">
        <f>Formulas!V221</f>
        <v>1</v>
      </c>
      <c r="O220">
        <f>Formulas!U221</f>
        <v>0</v>
      </c>
      <c r="P220" s="2" t="e">
        <f>Formulas!W221</f>
        <v>#DIV/0!</v>
      </c>
    </row>
    <row r="221" spans="1:16">
      <c r="A221">
        <f>Formulas!A222</f>
        <v>5406</v>
      </c>
      <c r="B221">
        <f>Formulas!B222</f>
        <v>37</v>
      </c>
      <c r="C221">
        <f>Formulas!C222</f>
        <v>2</v>
      </c>
      <c r="D221">
        <f>Formulas!AC222</f>
        <v>4</v>
      </c>
      <c r="E221">
        <f t="shared" si="3"/>
        <v>4</v>
      </c>
      <c r="F221" s="1">
        <f>COUNTIFS(Formulas!B$3:B$2000,'Stats for predictor'!B221,Formulas!C$3:C$2000,'Stats for predictor'!C221,Formulas!AC$3:AC$2000,4)</f>
        <v>1</v>
      </c>
      <c r="G221">
        <f>COUNTIFS(Formulas!B$3:B$2000,'Stats for predictor'!B221,Formulas!C$3:C$2000,'Stats for predictor'!C221,Formulas!AC$3:AC$2000,3)</f>
        <v>0</v>
      </c>
      <c r="H221">
        <f>COUNTIFS(Formulas!B$3:B$2000,'Stats for predictor'!B221,Formulas!C$3:C$2000,'Stats for predictor'!C221,Formulas!AC$3:AC$2000,2)</f>
        <v>1</v>
      </c>
      <c r="I221">
        <f>COUNTIFS(Formulas!B$3:B$2000,'Stats for predictor'!B221,Formulas!C$3:C$2000,'Stats for predictor'!C221,Formulas!AC$3:AC$2000,1)</f>
        <v>0</v>
      </c>
      <c r="J221">
        <f>COUNTIFS(Formulas!B$3:B$2000,'Stats for predictor'!B221,Formulas!C$3:C$2000,'Stats for predictor'!C221,Formulas!AC$3:AC$2000,0)</f>
        <v>1</v>
      </c>
      <c r="K221">
        <f>Formulas!P222</f>
        <v>0</v>
      </c>
      <c r="L221">
        <f>Formulas!R222</f>
        <v>9</v>
      </c>
      <c r="M221">
        <f>Formulas!T270</f>
        <v>0</v>
      </c>
      <c r="N221" s="2" t="e">
        <f>Formulas!V222</f>
        <v>#DIV/0!</v>
      </c>
      <c r="O221">
        <f>Formulas!U222</f>
        <v>13</v>
      </c>
      <c r="P221" s="2">
        <f>Formulas!W222</f>
        <v>0.692307692307692</v>
      </c>
    </row>
    <row r="222" spans="1:16">
      <c r="A222">
        <f>Formulas!A223</f>
        <v>610</v>
      </c>
      <c r="B222">
        <f>Formulas!B223</f>
        <v>37</v>
      </c>
      <c r="C222">
        <f>Formulas!C223</f>
        <v>1</v>
      </c>
      <c r="D222">
        <f>Formulas!AC223</f>
        <v>0</v>
      </c>
      <c r="E222">
        <f t="shared" si="3"/>
        <v>0</v>
      </c>
      <c r="F222" s="1">
        <f>COUNTIFS(Formulas!B$3:B$2000,'Stats for predictor'!B222,Formulas!C$3:C$2000,'Stats for predictor'!C222,Formulas!AC$3:AC$2000,4)</f>
        <v>0</v>
      </c>
      <c r="G222">
        <f>COUNTIFS(Formulas!B$3:B$2000,'Stats for predictor'!B222,Formulas!C$3:C$2000,'Stats for predictor'!C222,Formulas!AC$3:AC$2000,3)</f>
        <v>0</v>
      </c>
      <c r="H222">
        <f>COUNTIFS(Formulas!B$3:B$2000,'Stats for predictor'!B222,Formulas!C$3:C$2000,'Stats for predictor'!C222,Formulas!AC$3:AC$2000,2)</f>
        <v>0</v>
      </c>
      <c r="I222">
        <f>COUNTIFS(Formulas!B$3:B$2000,'Stats for predictor'!B222,Formulas!C$3:C$2000,'Stats for predictor'!C222,Formulas!AC$3:AC$2000,1)</f>
        <v>0</v>
      </c>
      <c r="J222">
        <f>COUNTIFS(Formulas!B$3:B$2000,'Stats for predictor'!B222,Formulas!C$3:C$2000,'Stats for predictor'!C222,Formulas!AC$3:AC$2000,0)</f>
        <v>2</v>
      </c>
      <c r="K222">
        <f>Formulas!P223</f>
        <v>0</v>
      </c>
      <c r="L222">
        <f>Formulas!R223</f>
        <v>0</v>
      </c>
      <c r="M222">
        <f>Formulas!T271</f>
        <v>0</v>
      </c>
      <c r="N222" s="2" t="e">
        <f>Formulas!V223</f>
        <v>#DIV/0!</v>
      </c>
      <c r="O222">
        <f>Formulas!U223</f>
        <v>0</v>
      </c>
      <c r="P222" s="2" t="e">
        <f>Formulas!W223</f>
        <v>#DIV/0!</v>
      </c>
    </row>
    <row r="223" spans="1:16">
      <c r="A223">
        <f>Formulas!A224</f>
        <v>8850</v>
      </c>
      <c r="B223">
        <f>Formulas!B224</f>
        <v>37</v>
      </c>
      <c r="C223">
        <f>Formulas!C224</f>
        <v>2</v>
      </c>
      <c r="D223">
        <f>Formulas!AC224</f>
        <v>0</v>
      </c>
      <c r="E223">
        <f t="shared" si="3"/>
        <v>4</v>
      </c>
      <c r="F223" s="1">
        <f>COUNTIFS(Formulas!B$3:B$2000,'Stats for predictor'!B223,Formulas!C$3:C$2000,'Stats for predictor'!C223,Formulas!AC$3:AC$2000,4)</f>
        <v>1</v>
      </c>
      <c r="G223">
        <f>COUNTIFS(Formulas!B$3:B$2000,'Stats for predictor'!B223,Formulas!C$3:C$2000,'Stats for predictor'!C223,Formulas!AC$3:AC$2000,3)</f>
        <v>0</v>
      </c>
      <c r="H223">
        <f>COUNTIFS(Formulas!B$3:B$2000,'Stats for predictor'!B223,Formulas!C$3:C$2000,'Stats for predictor'!C223,Formulas!AC$3:AC$2000,2)</f>
        <v>1</v>
      </c>
      <c r="I223">
        <f>COUNTIFS(Formulas!B$3:B$2000,'Stats for predictor'!B223,Formulas!C$3:C$2000,'Stats for predictor'!C223,Formulas!AC$3:AC$2000,1)</f>
        <v>0</v>
      </c>
      <c r="J223">
        <f>COUNTIFS(Formulas!B$3:B$2000,'Stats for predictor'!B223,Formulas!C$3:C$2000,'Stats for predictor'!C223,Formulas!AC$3:AC$2000,0)</f>
        <v>1</v>
      </c>
      <c r="K223">
        <f>Formulas!P224</f>
        <v>0</v>
      </c>
      <c r="L223">
        <f>Formulas!R224</f>
        <v>0</v>
      </c>
      <c r="M223">
        <f>Formulas!T272</f>
        <v>7</v>
      </c>
      <c r="N223" s="2">
        <f>Formulas!V224</f>
        <v>0</v>
      </c>
      <c r="O223">
        <f>Formulas!U224</f>
        <v>0</v>
      </c>
      <c r="P223" s="2" t="e">
        <f>Formulas!W224</f>
        <v>#DIV/0!</v>
      </c>
    </row>
    <row r="224" spans="1:16">
      <c r="A224">
        <f>Formulas!A225</f>
        <v>3683</v>
      </c>
      <c r="B224">
        <f>Formulas!B225</f>
        <v>35</v>
      </c>
      <c r="C224">
        <f>Formulas!C225</f>
        <v>1</v>
      </c>
      <c r="D224">
        <f>Formulas!AC225</f>
        <v>0</v>
      </c>
      <c r="E224">
        <f t="shared" si="3"/>
        <v>2</v>
      </c>
      <c r="F224" s="1">
        <f>COUNTIFS(Formulas!B$3:B$2000,'Stats for predictor'!B224,Formulas!C$3:C$2000,'Stats for predictor'!C224,Formulas!AC$3:AC$2000,4)</f>
        <v>0</v>
      </c>
      <c r="G224">
        <f>COUNTIFS(Formulas!B$3:B$2000,'Stats for predictor'!B224,Formulas!C$3:C$2000,'Stats for predictor'!C224,Formulas!AC$3:AC$2000,3)</f>
        <v>0</v>
      </c>
      <c r="H224">
        <f>COUNTIFS(Formulas!B$3:B$2000,'Stats for predictor'!B224,Formulas!C$3:C$2000,'Stats for predictor'!C224,Formulas!AC$3:AC$2000,2)</f>
        <v>2</v>
      </c>
      <c r="I224">
        <f>COUNTIFS(Formulas!B$3:B$2000,'Stats for predictor'!B224,Formulas!C$3:C$2000,'Stats for predictor'!C224,Formulas!AC$3:AC$2000,1)</f>
        <v>2</v>
      </c>
      <c r="J224">
        <f>COUNTIFS(Formulas!B$3:B$2000,'Stats for predictor'!B224,Formulas!C$3:C$2000,'Stats for predictor'!C224,Formulas!AC$3:AC$2000,0)</f>
        <v>3</v>
      </c>
      <c r="K224">
        <f>Formulas!P225</f>
        <v>0</v>
      </c>
      <c r="L224">
        <f>Formulas!R225</f>
        <v>6</v>
      </c>
      <c r="M224">
        <f>Formulas!T273</f>
        <v>0</v>
      </c>
      <c r="N224" s="2" t="e">
        <f>Formulas!V225</f>
        <v>#DIV/0!</v>
      </c>
      <c r="O224">
        <f>Formulas!U225</f>
        <v>8</v>
      </c>
      <c r="P224" s="2">
        <f>Formulas!W225</f>
        <v>0.75</v>
      </c>
    </row>
    <row r="225" spans="1:16">
      <c r="A225">
        <f>Formulas!A226</f>
        <v>7480</v>
      </c>
      <c r="B225">
        <f>Formulas!B226</f>
        <v>37</v>
      </c>
      <c r="C225">
        <f>Formulas!C226</f>
        <v>2</v>
      </c>
      <c r="D225">
        <f>Formulas!AC226</f>
        <v>2</v>
      </c>
      <c r="E225">
        <f t="shared" si="3"/>
        <v>4</v>
      </c>
      <c r="F225" s="1">
        <f>COUNTIFS(Formulas!B$3:B$2000,'Stats for predictor'!B225,Formulas!C$3:C$2000,'Stats for predictor'!C225,Formulas!AC$3:AC$2000,4)</f>
        <v>1</v>
      </c>
      <c r="G225">
        <f>COUNTIFS(Formulas!B$3:B$2000,'Stats for predictor'!B225,Formulas!C$3:C$2000,'Stats for predictor'!C225,Formulas!AC$3:AC$2000,3)</f>
        <v>0</v>
      </c>
      <c r="H225">
        <f>COUNTIFS(Formulas!B$3:B$2000,'Stats for predictor'!B225,Formulas!C$3:C$2000,'Stats for predictor'!C225,Formulas!AC$3:AC$2000,2)</f>
        <v>1</v>
      </c>
      <c r="I225">
        <f>COUNTIFS(Formulas!B$3:B$2000,'Stats for predictor'!B225,Formulas!C$3:C$2000,'Stats for predictor'!C225,Formulas!AC$3:AC$2000,1)</f>
        <v>0</v>
      </c>
      <c r="J225">
        <f>COUNTIFS(Formulas!B$3:B$2000,'Stats for predictor'!B225,Formulas!C$3:C$2000,'Stats for predictor'!C225,Formulas!AC$3:AC$2000,0)</f>
        <v>1</v>
      </c>
      <c r="K225">
        <f>Formulas!P226</f>
        <v>0</v>
      </c>
      <c r="L225">
        <f>Formulas!R226</f>
        <v>12</v>
      </c>
      <c r="M225">
        <f>Formulas!T274</f>
        <v>0</v>
      </c>
      <c r="N225" s="2" t="e">
        <f>Formulas!V226</f>
        <v>#DIV/0!</v>
      </c>
      <c r="O225">
        <f>Formulas!U226</f>
        <v>16</v>
      </c>
      <c r="P225" s="2">
        <f>Formulas!W226</f>
        <v>0.75</v>
      </c>
    </row>
    <row r="226" spans="1:16">
      <c r="A226">
        <f>Formulas!A227</f>
        <v>5032</v>
      </c>
      <c r="B226">
        <f>Formulas!B227</f>
        <v>37</v>
      </c>
      <c r="C226">
        <f>Formulas!C227</f>
        <v>1</v>
      </c>
      <c r="D226">
        <f>Formulas!AC227</f>
        <v>0</v>
      </c>
      <c r="E226">
        <f t="shared" si="3"/>
        <v>0</v>
      </c>
      <c r="F226" s="1">
        <f>COUNTIFS(Formulas!B$3:B$2000,'Stats for predictor'!B226,Formulas!C$3:C$2000,'Stats for predictor'!C226,Formulas!AC$3:AC$2000,4)</f>
        <v>0</v>
      </c>
      <c r="G226">
        <f>COUNTIFS(Formulas!B$3:B$2000,'Stats for predictor'!B226,Formulas!C$3:C$2000,'Stats for predictor'!C226,Formulas!AC$3:AC$2000,3)</f>
        <v>0</v>
      </c>
      <c r="H226">
        <f>COUNTIFS(Formulas!B$3:B$2000,'Stats for predictor'!B226,Formulas!C$3:C$2000,'Stats for predictor'!C226,Formulas!AC$3:AC$2000,2)</f>
        <v>0</v>
      </c>
      <c r="I226">
        <f>COUNTIFS(Formulas!B$3:B$2000,'Stats for predictor'!B226,Formulas!C$3:C$2000,'Stats for predictor'!C226,Formulas!AC$3:AC$2000,1)</f>
        <v>0</v>
      </c>
      <c r="J226">
        <f>COUNTIFS(Formulas!B$3:B$2000,'Stats for predictor'!B226,Formulas!C$3:C$2000,'Stats for predictor'!C226,Formulas!AC$3:AC$2000,0)</f>
        <v>2</v>
      </c>
      <c r="K226">
        <f>Formulas!P227</f>
        <v>0</v>
      </c>
      <c r="L226">
        <f>Formulas!R227</f>
        <v>8</v>
      </c>
      <c r="M226">
        <f>Formulas!T275</f>
        <v>0</v>
      </c>
      <c r="N226" s="2" t="e">
        <f>Formulas!V227</f>
        <v>#DIV/0!</v>
      </c>
      <c r="O226">
        <f>Formulas!U227</f>
        <v>17</v>
      </c>
      <c r="P226" s="2">
        <f>Formulas!W227</f>
        <v>0.470588235294118</v>
      </c>
    </row>
    <row r="227" spans="1:16">
      <c r="A227">
        <f>Formulas!A228</f>
        <v>1334</v>
      </c>
      <c r="B227">
        <f>Formulas!B228</f>
        <v>38</v>
      </c>
      <c r="C227">
        <f>Formulas!C228</f>
        <v>1</v>
      </c>
      <c r="D227">
        <f>Formulas!AC228</f>
        <v>0</v>
      </c>
      <c r="E227">
        <f t="shared" si="3"/>
        <v>0</v>
      </c>
      <c r="F227" s="1">
        <f>COUNTIFS(Formulas!B$3:B$2000,'Stats for predictor'!B227,Formulas!C$3:C$2000,'Stats for predictor'!C227,Formulas!AC$3:AC$2000,4)</f>
        <v>0</v>
      </c>
      <c r="G227">
        <f>COUNTIFS(Formulas!B$3:B$2000,'Stats for predictor'!B227,Formulas!C$3:C$2000,'Stats for predictor'!C227,Formulas!AC$3:AC$2000,3)</f>
        <v>0</v>
      </c>
      <c r="H227">
        <f>COUNTIFS(Formulas!B$3:B$2000,'Stats for predictor'!B227,Formulas!C$3:C$2000,'Stats for predictor'!C227,Formulas!AC$3:AC$2000,2)</f>
        <v>0</v>
      </c>
      <c r="I227">
        <f>COUNTIFS(Formulas!B$3:B$2000,'Stats for predictor'!B227,Formulas!C$3:C$2000,'Stats for predictor'!C227,Formulas!AC$3:AC$2000,1)</f>
        <v>0</v>
      </c>
      <c r="J227">
        <f>COUNTIFS(Formulas!B$3:B$2000,'Stats for predictor'!B227,Formulas!C$3:C$2000,'Stats for predictor'!C227,Formulas!AC$3:AC$2000,0)</f>
        <v>1</v>
      </c>
      <c r="K227">
        <f>Formulas!P228</f>
        <v>0</v>
      </c>
      <c r="L227">
        <f>Formulas!R228</f>
        <v>0</v>
      </c>
      <c r="M227">
        <f>Formulas!T276</f>
        <v>2</v>
      </c>
      <c r="N227" s="2" t="e">
        <f>Formulas!V228</f>
        <v>#DIV/0!</v>
      </c>
      <c r="O227">
        <f>Formulas!U228</f>
        <v>1</v>
      </c>
      <c r="P227" s="2">
        <f>Formulas!W228</f>
        <v>0</v>
      </c>
    </row>
    <row r="228" spans="1:16">
      <c r="A228">
        <f>Formulas!A229</f>
        <v>8082</v>
      </c>
      <c r="B228">
        <f>Formulas!B229</f>
        <v>36</v>
      </c>
      <c r="C228">
        <f>Formulas!C229</f>
        <v>2</v>
      </c>
      <c r="D228">
        <f>Formulas!AC229</f>
        <v>0</v>
      </c>
      <c r="E228">
        <f t="shared" si="3"/>
        <v>0</v>
      </c>
      <c r="F228" s="1">
        <f>COUNTIFS(Formulas!B$3:B$2000,'Stats for predictor'!B228,Formulas!C$3:C$2000,'Stats for predictor'!C228,Formulas!AC$3:AC$2000,4)</f>
        <v>0</v>
      </c>
      <c r="G228">
        <f>COUNTIFS(Formulas!B$3:B$2000,'Stats for predictor'!B228,Formulas!C$3:C$2000,'Stats for predictor'!C228,Formulas!AC$3:AC$2000,3)</f>
        <v>0</v>
      </c>
      <c r="H228">
        <f>COUNTIFS(Formulas!B$3:B$2000,'Stats for predictor'!B228,Formulas!C$3:C$2000,'Stats for predictor'!C228,Formulas!AC$3:AC$2000,2)</f>
        <v>0</v>
      </c>
      <c r="I228">
        <f>COUNTIFS(Formulas!B$3:B$2000,'Stats for predictor'!B228,Formulas!C$3:C$2000,'Stats for predictor'!C228,Formulas!AC$3:AC$2000,1)</f>
        <v>0</v>
      </c>
      <c r="J228">
        <f>COUNTIFS(Formulas!B$3:B$2000,'Stats for predictor'!B228,Formulas!C$3:C$2000,'Stats for predictor'!C228,Formulas!AC$3:AC$2000,0)</f>
        <v>1</v>
      </c>
      <c r="K228">
        <f>Formulas!P229</f>
        <v>0</v>
      </c>
      <c r="L228">
        <f>Formulas!R229</f>
        <v>0</v>
      </c>
      <c r="M228">
        <f>Formulas!T277</f>
        <v>1</v>
      </c>
      <c r="N228" s="2" t="e">
        <f>Formulas!V229</f>
        <v>#DIV/0!</v>
      </c>
      <c r="O228">
        <f>Formulas!U229</f>
        <v>0</v>
      </c>
      <c r="P228" s="2" t="e">
        <f>Formulas!W229</f>
        <v>#DIV/0!</v>
      </c>
    </row>
    <row r="229" spans="1:16">
      <c r="A229">
        <f>Formulas!A230</f>
        <v>8729</v>
      </c>
      <c r="B229">
        <f>Formulas!B230</f>
        <v>38</v>
      </c>
      <c r="C229">
        <f>Formulas!C230</f>
        <v>2</v>
      </c>
      <c r="D229">
        <f>Formulas!AC230</f>
        <v>1</v>
      </c>
      <c r="E229">
        <f t="shared" si="3"/>
        <v>1</v>
      </c>
      <c r="F229" s="1">
        <f>COUNTIFS(Formulas!B$3:B$2000,'Stats for predictor'!B229,Formulas!C$3:C$2000,'Stats for predictor'!C229,Formulas!AC$3:AC$2000,4)</f>
        <v>0</v>
      </c>
      <c r="G229">
        <f>COUNTIFS(Formulas!B$3:B$2000,'Stats for predictor'!B229,Formulas!C$3:C$2000,'Stats for predictor'!C229,Formulas!AC$3:AC$2000,3)</f>
        <v>0</v>
      </c>
      <c r="H229">
        <f>COUNTIFS(Formulas!B$3:B$2000,'Stats for predictor'!B229,Formulas!C$3:C$2000,'Stats for predictor'!C229,Formulas!AC$3:AC$2000,2)</f>
        <v>0</v>
      </c>
      <c r="I229">
        <f>COUNTIFS(Formulas!B$3:B$2000,'Stats for predictor'!B229,Formulas!C$3:C$2000,'Stats for predictor'!C229,Formulas!AC$3:AC$2000,1)</f>
        <v>1</v>
      </c>
      <c r="J229">
        <f>COUNTIFS(Formulas!B$3:B$2000,'Stats for predictor'!B229,Formulas!C$3:C$2000,'Stats for predictor'!C229,Formulas!AC$3:AC$2000,0)</f>
        <v>0</v>
      </c>
      <c r="K229">
        <f>Formulas!P230</f>
        <v>0</v>
      </c>
      <c r="L229">
        <f>Formulas!R230</f>
        <v>3</v>
      </c>
      <c r="M229">
        <f>Formulas!T278</f>
        <v>0</v>
      </c>
      <c r="N229" s="2" t="e">
        <f>Formulas!V230</f>
        <v>#DIV/0!</v>
      </c>
      <c r="O229">
        <f>Formulas!U230</f>
        <v>9</v>
      </c>
      <c r="P229" s="2">
        <f>Formulas!W230</f>
        <v>0.333333333333333</v>
      </c>
    </row>
    <row r="230" spans="1:16">
      <c r="A230">
        <f>Formulas!A231</f>
        <v>3739</v>
      </c>
      <c r="B230">
        <f>Formulas!B231</f>
        <v>38</v>
      </c>
      <c r="C230">
        <f>Formulas!C231</f>
        <v>0</v>
      </c>
      <c r="D230">
        <f>Formulas!AC231</f>
        <v>3</v>
      </c>
      <c r="E230">
        <f t="shared" si="3"/>
        <v>3</v>
      </c>
      <c r="F230" s="1">
        <f>COUNTIFS(Formulas!B$3:B$2000,'Stats for predictor'!B230,Formulas!C$3:C$2000,'Stats for predictor'!C230,Formulas!AC$3:AC$2000,4)</f>
        <v>0</v>
      </c>
      <c r="G230">
        <f>COUNTIFS(Formulas!B$3:B$2000,'Stats for predictor'!B230,Formulas!C$3:C$2000,'Stats for predictor'!C230,Formulas!AC$3:AC$2000,3)</f>
        <v>1</v>
      </c>
      <c r="H230">
        <f>COUNTIFS(Formulas!B$3:B$2000,'Stats for predictor'!B230,Formulas!C$3:C$2000,'Stats for predictor'!C230,Formulas!AC$3:AC$2000,2)</f>
        <v>0</v>
      </c>
      <c r="I230">
        <f>COUNTIFS(Formulas!B$3:B$2000,'Stats for predictor'!B230,Formulas!C$3:C$2000,'Stats for predictor'!C230,Formulas!AC$3:AC$2000,1)</f>
        <v>0</v>
      </c>
      <c r="J230">
        <f>COUNTIFS(Formulas!B$3:B$2000,'Stats for predictor'!B230,Formulas!C$3:C$2000,'Stats for predictor'!C230,Formulas!AC$3:AC$2000,0)</f>
        <v>1</v>
      </c>
      <c r="K230">
        <f>Formulas!P231</f>
        <v>0</v>
      </c>
      <c r="L230">
        <f>Formulas!R231</f>
        <v>1</v>
      </c>
      <c r="M230">
        <f>Formulas!T279</f>
        <v>0</v>
      </c>
      <c r="N230" s="2" t="e">
        <f>Formulas!V231</f>
        <v>#DIV/0!</v>
      </c>
      <c r="O230">
        <f>Formulas!U231</f>
        <v>1</v>
      </c>
      <c r="P230" s="2">
        <f>Formulas!W231</f>
        <v>1</v>
      </c>
    </row>
    <row r="231" spans="1:16">
      <c r="A231">
        <f>Formulas!A232</f>
        <v>4976</v>
      </c>
      <c r="B231">
        <f>Formulas!B232</f>
        <v>39</v>
      </c>
      <c r="C231">
        <f>Formulas!C232</f>
        <v>1</v>
      </c>
      <c r="D231">
        <f>Formulas!AC232</f>
        <v>3</v>
      </c>
      <c r="E231">
        <f t="shared" si="3"/>
        <v>3</v>
      </c>
      <c r="F231" s="1">
        <f>COUNTIFS(Formulas!B$3:B$2000,'Stats for predictor'!B231,Formulas!C$3:C$2000,'Stats for predictor'!C231,Formulas!AC$3:AC$2000,4)</f>
        <v>0</v>
      </c>
      <c r="G231">
        <f>COUNTIFS(Formulas!B$3:B$2000,'Stats for predictor'!B231,Formulas!C$3:C$2000,'Stats for predictor'!C231,Formulas!AC$3:AC$2000,3)</f>
        <v>1</v>
      </c>
      <c r="H231">
        <f>COUNTIFS(Formulas!B$3:B$2000,'Stats for predictor'!B231,Formulas!C$3:C$2000,'Stats for predictor'!C231,Formulas!AC$3:AC$2000,2)</f>
        <v>1</v>
      </c>
      <c r="I231">
        <f>COUNTIFS(Formulas!B$3:B$2000,'Stats for predictor'!B231,Formulas!C$3:C$2000,'Stats for predictor'!C231,Formulas!AC$3:AC$2000,1)</f>
        <v>2</v>
      </c>
      <c r="J231">
        <f>COUNTIFS(Formulas!B$3:B$2000,'Stats for predictor'!B231,Formulas!C$3:C$2000,'Stats for predictor'!C231,Formulas!AC$3:AC$2000,0)</f>
        <v>0</v>
      </c>
      <c r="K231">
        <f>Formulas!P232</f>
        <v>0</v>
      </c>
      <c r="L231">
        <f>Formulas!R232</f>
        <v>5</v>
      </c>
      <c r="M231">
        <f>Formulas!T280</f>
        <v>0</v>
      </c>
      <c r="N231" s="2" t="e">
        <f>Formulas!V232</f>
        <v>#DIV/0!</v>
      </c>
      <c r="O231">
        <f>Formulas!U232</f>
        <v>13</v>
      </c>
      <c r="P231" s="2">
        <f>Formulas!W232</f>
        <v>0.384615384615385</v>
      </c>
    </row>
    <row r="232" spans="1:16">
      <c r="A232">
        <f>Formulas!A233</f>
        <v>865</v>
      </c>
      <c r="B232">
        <f>Formulas!B233</f>
        <v>39</v>
      </c>
      <c r="C232">
        <f>Formulas!C233</f>
        <v>2</v>
      </c>
      <c r="D232">
        <f>Formulas!AC233</f>
        <v>4</v>
      </c>
      <c r="E232">
        <f t="shared" si="3"/>
        <v>4</v>
      </c>
      <c r="F232" s="1">
        <f>COUNTIFS(Formulas!B$3:B$2000,'Stats for predictor'!B232,Formulas!C$3:C$2000,'Stats for predictor'!C232,Formulas!AC$3:AC$2000,4)</f>
        <v>1</v>
      </c>
      <c r="G232">
        <f>COUNTIFS(Formulas!B$3:B$2000,'Stats for predictor'!B232,Formulas!C$3:C$2000,'Stats for predictor'!C232,Formulas!AC$3:AC$2000,3)</f>
        <v>0</v>
      </c>
      <c r="H232">
        <f>COUNTIFS(Formulas!B$3:B$2000,'Stats for predictor'!B232,Formulas!C$3:C$2000,'Stats for predictor'!C232,Formulas!AC$3:AC$2000,2)</f>
        <v>1</v>
      </c>
      <c r="I232">
        <f>COUNTIFS(Formulas!B$3:B$2000,'Stats for predictor'!B232,Formulas!C$3:C$2000,'Stats for predictor'!C232,Formulas!AC$3:AC$2000,1)</f>
        <v>0</v>
      </c>
      <c r="J232">
        <f>COUNTIFS(Formulas!B$3:B$2000,'Stats for predictor'!B232,Formulas!C$3:C$2000,'Stats for predictor'!C232,Formulas!AC$3:AC$2000,0)</f>
        <v>1</v>
      </c>
      <c r="K232">
        <f>Formulas!P233</f>
        <v>0</v>
      </c>
      <c r="L232">
        <f>Formulas!R233</f>
        <v>6</v>
      </c>
      <c r="M232">
        <f>Formulas!T281</f>
        <v>0</v>
      </c>
      <c r="N232" s="2" t="e">
        <f>Formulas!V233</f>
        <v>#DIV/0!</v>
      </c>
      <c r="O232">
        <f>Formulas!U233</f>
        <v>7</v>
      </c>
      <c r="P232" s="2">
        <f>Formulas!W233</f>
        <v>0.857142857142857</v>
      </c>
    </row>
    <row r="233" spans="1:16">
      <c r="A233">
        <f>Formulas!A234</f>
        <v>6865</v>
      </c>
      <c r="B233">
        <f>Formulas!B234</f>
        <v>39</v>
      </c>
      <c r="C233">
        <f>Formulas!C234</f>
        <v>2</v>
      </c>
      <c r="D233">
        <f>Formulas!AC234</f>
        <v>2</v>
      </c>
      <c r="E233">
        <f t="shared" si="3"/>
        <v>4</v>
      </c>
      <c r="F233" s="1">
        <f>COUNTIFS(Formulas!B$3:B$2000,'Stats for predictor'!B233,Formulas!C$3:C$2000,'Stats for predictor'!C233,Formulas!AC$3:AC$2000,4)</f>
        <v>1</v>
      </c>
      <c r="G233">
        <f>COUNTIFS(Formulas!B$3:B$2000,'Stats for predictor'!B233,Formulas!C$3:C$2000,'Stats for predictor'!C233,Formulas!AC$3:AC$2000,3)</f>
        <v>0</v>
      </c>
      <c r="H233">
        <f>COUNTIFS(Formulas!B$3:B$2000,'Stats for predictor'!B233,Formulas!C$3:C$2000,'Stats for predictor'!C233,Formulas!AC$3:AC$2000,2)</f>
        <v>1</v>
      </c>
      <c r="I233">
        <f>COUNTIFS(Formulas!B$3:B$2000,'Stats for predictor'!B233,Formulas!C$3:C$2000,'Stats for predictor'!C233,Formulas!AC$3:AC$2000,1)</f>
        <v>0</v>
      </c>
      <c r="J233">
        <f>COUNTIFS(Formulas!B$3:B$2000,'Stats for predictor'!B233,Formulas!C$3:C$2000,'Stats for predictor'!C233,Formulas!AC$3:AC$2000,0)</f>
        <v>1</v>
      </c>
      <c r="K233">
        <f>Formulas!P234</f>
        <v>4</v>
      </c>
      <c r="L233">
        <f>Formulas!R234</f>
        <v>0</v>
      </c>
      <c r="M233">
        <f>Formulas!T282</f>
        <v>0</v>
      </c>
      <c r="N233" s="2">
        <f>Formulas!V234</f>
        <v>1</v>
      </c>
      <c r="O233">
        <f>Formulas!U234</f>
        <v>0</v>
      </c>
      <c r="P233" s="2" t="e">
        <f>Formulas!W234</f>
        <v>#DIV/0!</v>
      </c>
    </row>
    <row r="234" spans="1:16">
      <c r="A234">
        <f>Formulas!A235</f>
        <v>6864</v>
      </c>
      <c r="B234">
        <f>Formulas!B235</f>
        <v>39</v>
      </c>
      <c r="C234">
        <f>Formulas!C235</f>
        <v>1</v>
      </c>
      <c r="D234">
        <f>Formulas!AC235</f>
        <v>2</v>
      </c>
      <c r="E234">
        <f t="shared" si="3"/>
        <v>3</v>
      </c>
      <c r="F234" s="1">
        <f>COUNTIFS(Formulas!B$3:B$2000,'Stats for predictor'!B234,Formulas!C$3:C$2000,'Stats for predictor'!C234,Formulas!AC$3:AC$2000,4)</f>
        <v>0</v>
      </c>
      <c r="G234">
        <f>COUNTIFS(Formulas!B$3:B$2000,'Stats for predictor'!B234,Formulas!C$3:C$2000,'Stats for predictor'!C234,Formulas!AC$3:AC$2000,3)</f>
        <v>1</v>
      </c>
      <c r="H234">
        <f>COUNTIFS(Formulas!B$3:B$2000,'Stats for predictor'!B234,Formulas!C$3:C$2000,'Stats for predictor'!C234,Formulas!AC$3:AC$2000,2)</f>
        <v>1</v>
      </c>
      <c r="I234">
        <f>COUNTIFS(Formulas!B$3:B$2000,'Stats for predictor'!B234,Formulas!C$3:C$2000,'Stats for predictor'!C234,Formulas!AC$3:AC$2000,1)</f>
        <v>2</v>
      </c>
      <c r="J234">
        <f>COUNTIFS(Formulas!B$3:B$2000,'Stats for predictor'!B234,Formulas!C$3:C$2000,'Stats for predictor'!C234,Formulas!AC$3:AC$2000,0)</f>
        <v>0</v>
      </c>
      <c r="K234">
        <f>Formulas!P235</f>
        <v>1</v>
      </c>
      <c r="L234">
        <f>Formulas!R235</f>
        <v>1</v>
      </c>
      <c r="M234">
        <f>Formulas!T283</f>
        <v>0</v>
      </c>
      <c r="N234" s="2">
        <f>Formulas!V235</f>
        <v>1</v>
      </c>
      <c r="O234">
        <f>Formulas!U235</f>
        <v>2</v>
      </c>
      <c r="P234" s="2">
        <f>Formulas!W235</f>
        <v>0.5</v>
      </c>
    </row>
    <row r="235" spans="1:16">
      <c r="A235">
        <f>Formulas!A236</f>
        <v>8574</v>
      </c>
      <c r="B235">
        <f>Formulas!B236</f>
        <v>39</v>
      </c>
      <c r="C235">
        <f>Formulas!C236</f>
        <v>2</v>
      </c>
      <c r="D235">
        <f>Formulas!AC236</f>
        <v>0</v>
      </c>
      <c r="E235">
        <f t="shared" si="3"/>
        <v>4</v>
      </c>
      <c r="F235" s="1">
        <f>COUNTIFS(Formulas!B$3:B$2000,'Stats for predictor'!B235,Formulas!C$3:C$2000,'Stats for predictor'!C235,Formulas!AC$3:AC$2000,4)</f>
        <v>1</v>
      </c>
      <c r="G235">
        <f>COUNTIFS(Formulas!B$3:B$2000,'Stats for predictor'!B235,Formulas!C$3:C$2000,'Stats for predictor'!C235,Formulas!AC$3:AC$2000,3)</f>
        <v>0</v>
      </c>
      <c r="H235">
        <f>COUNTIFS(Formulas!B$3:B$2000,'Stats for predictor'!B235,Formulas!C$3:C$2000,'Stats for predictor'!C235,Formulas!AC$3:AC$2000,2)</f>
        <v>1</v>
      </c>
      <c r="I235">
        <f>COUNTIFS(Formulas!B$3:B$2000,'Stats for predictor'!B235,Formulas!C$3:C$2000,'Stats for predictor'!C235,Formulas!AC$3:AC$2000,1)</f>
        <v>0</v>
      </c>
      <c r="J235">
        <f>COUNTIFS(Formulas!B$3:B$2000,'Stats for predictor'!B235,Formulas!C$3:C$2000,'Stats for predictor'!C235,Formulas!AC$3:AC$2000,0)</f>
        <v>1</v>
      </c>
      <c r="K235">
        <f>Formulas!P236</f>
        <v>0</v>
      </c>
      <c r="L235">
        <f>Formulas!R236</f>
        <v>0</v>
      </c>
      <c r="M235">
        <f>Formulas!T284</f>
        <v>7</v>
      </c>
      <c r="N235" s="2" t="e">
        <f>Formulas!V236</f>
        <v>#DIV/0!</v>
      </c>
      <c r="O235">
        <f>Formulas!U236</f>
        <v>0</v>
      </c>
      <c r="P235" s="2" t="e">
        <f>Formulas!W236</f>
        <v>#DIV/0!</v>
      </c>
    </row>
    <row r="236" spans="1:16">
      <c r="A236">
        <f>Formulas!A237</f>
        <v>914</v>
      </c>
      <c r="B236">
        <f>Formulas!B237</f>
        <v>39</v>
      </c>
      <c r="C236">
        <f>Formulas!C237</f>
        <v>0</v>
      </c>
      <c r="D236">
        <f>Formulas!AC237</f>
        <v>2</v>
      </c>
      <c r="E236">
        <f t="shared" si="3"/>
        <v>2</v>
      </c>
      <c r="F236" s="1">
        <f>COUNTIFS(Formulas!B$3:B$2000,'Stats for predictor'!B236,Formulas!C$3:C$2000,'Stats for predictor'!C236,Formulas!AC$3:AC$2000,4)</f>
        <v>0</v>
      </c>
      <c r="G236">
        <f>COUNTIFS(Formulas!B$3:B$2000,'Stats for predictor'!B236,Formulas!C$3:C$2000,'Stats for predictor'!C236,Formulas!AC$3:AC$2000,3)</f>
        <v>0</v>
      </c>
      <c r="H236">
        <f>COUNTIFS(Formulas!B$3:B$2000,'Stats for predictor'!B236,Formulas!C$3:C$2000,'Stats for predictor'!C236,Formulas!AC$3:AC$2000,2)</f>
        <v>2</v>
      </c>
      <c r="I236">
        <f>COUNTIFS(Formulas!B$3:B$2000,'Stats for predictor'!B236,Formulas!C$3:C$2000,'Stats for predictor'!C236,Formulas!AC$3:AC$2000,1)</f>
        <v>0</v>
      </c>
      <c r="J236">
        <f>COUNTIFS(Formulas!B$3:B$2000,'Stats for predictor'!B236,Formulas!C$3:C$2000,'Stats for predictor'!C236,Formulas!AC$3:AC$2000,0)</f>
        <v>0</v>
      </c>
      <c r="K236">
        <f>Formulas!P237</f>
        <v>0</v>
      </c>
      <c r="L236">
        <f>Formulas!R237</f>
        <v>1</v>
      </c>
      <c r="M236">
        <f>Formulas!T285</f>
        <v>0</v>
      </c>
      <c r="N236" s="2">
        <f>Formulas!V237</f>
        <v>0</v>
      </c>
      <c r="O236">
        <f>Formulas!U237</f>
        <v>1</v>
      </c>
      <c r="P236" s="2">
        <f>Formulas!W237</f>
        <v>1</v>
      </c>
    </row>
    <row r="237" spans="1:16">
      <c r="A237">
        <f>Formulas!A238</f>
        <v>5024</v>
      </c>
      <c r="B237">
        <f>Formulas!B238</f>
        <v>39</v>
      </c>
      <c r="C237">
        <f>Formulas!C238</f>
        <v>1</v>
      </c>
      <c r="D237">
        <f>Formulas!AC238</f>
        <v>1</v>
      </c>
      <c r="E237">
        <f t="shared" si="3"/>
        <v>3</v>
      </c>
      <c r="F237" s="1">
        <f>COUNTIFS(Formulas!B$3:B$2000,'Stats for predictor'!B237,Formulas!C$3:C$2000,'Stats for predictor'!C237,Formulas!AC$3:AC$2000,4)</f>
        <v>0</v>
      </c>
      <c r="G237">
        <f>COUNTIFS(Formulas!B$3:B$2000,'Stats for predictor'!B237,Formulas!C$3:C$2000,'Stats for predictor'!C237,Formulas!AC$3:AC$2000,3)</f>
        <v>1</v>
      </c>
      <c r="H237">
        <f>COUNTIFS(Formulas!B$3:B$2000,'Stats for predictor'!B237,Formulas!C$3:C$2000,'Stats for predictor'!C237,Formulas!AC$3:AC$2000,2)</f>
        <v>1</v>
      </c>
      <c r="I237">
        <f>COUNTIFS(Formulas!B$3:B$2000,'Stats for predictor'!B237,Formulas!C$3:C$2000,'Stats for predictor'!C237,Formulas!AC$3:AC$2000,1)</f>
        <v>2</v>
      </c>
      <c r="J237">
        <f>COUNTIFS(Formulas!B$3:B$2000,'Stats for predictor'!B237,Formulas!C$3:C$2000,'Stats for predictor'!C237,Formulas!AC$3:AC$2000,0)</f>
        <v>0</v>
      </c>
      <c r="K237">
        <f>Formulas!P238</f>
        <v>0</v>
      </c>
      <c r="L237">
        <f>Formulas!R238</f>
        <v>6</v>
      </c>
      <c r="M237">
        <f>Formulas!T286</f>
        <v>0</v>
      </c>
      <c r="N237" s="2" t="e">
        <f>Formulas!V238</f>
        <v>#DIV/0!</v>
      </c>
      <c r="O237">
        <f>Formulas!U238</f>
        <v>7</v>
      </c>
      <c r="P237" s="2">
        <f>Formulas!W238</f>
        <v>0.857142857142857</v>
      </c>
    </row>
    <row r="238" spans="1:16">
      <c r="A238">
        <f>Formulas!A239</f>
        <v>914</v>
      </c>
      <c r="B238">
        <f>Formulas!B239</f>
        <v>39</v>
      </c>
      <c r="C238">
        <f>Formulas!C239</f>
        <v>0</v>
      </c>
      <c r="D238">
        <f>Formulas!AC239</f>
        <v>2</v>
      </c>
      <c r="E238">
        <f t="shared" si="3"/>
        <v>2</v>
      </c>
      <c r="F238" s="1">
        <f>COUNTIFS(Formulas!B$3:B$2000,'Stats for predictor'!B238,Formulas!C$3:C$2000,'Stats for predictor'!C238,Formulas!AC$3:AC$2000,4)</f>
        <v>0</v>
      </c>
      <c r="G238">
        <f>COUNTIFS(Formulas!B$3:B$2000,'Stats for predictor'!B238,Formulas!C$3:C$2000,'Stats for predictor'!C238,Formulas!AC$3:AC$2000,3)</f>
        <v>0</v>
      </c>
      <c r="H238">
        <f>COUNTIFS(Formulas!B$3:B$2000,'Stats for predictor'!B238,Formulas!C$3:C$2000,'Stats for predictor'!C238,Formulas!AC$3:AC$2000,2)</f>
        <v>2</v>
      </c>
      <c r="I238">
        <f>COUNTIFS(Formulas!B$3:B$2000,'Stats for predictor'!B238,Formulas!C$3:C$2000,'Stats for predictor'!C238,Formulas!AC$3:AC$2000,1)</f>
        <v>0</v>
      </c>
      <c r="J238">
        <f>COUNTIFS(Formulas!B$3:B$2000,'Stats for predictor'!B238,Formulas!C$3:C$2000,'Stats for predictor'!C238,Formulas!AC$3:AC$2000,0)</f>
        <v>0</v>
      </c>
      <c r="K238">
        <f>Formulas!P239</f>
        <v>0</v>
      </c>
      <c r="L238">
        <f>Formulas!R239</f>
        <v>1</v>
      </c>
      <c r="M238">
        <f>Formulas!T287</f>
        <v>0</v>
      </c>
      <c r="N238" s="2">
        <f>Formulas!V239</f>
        <v>0</v>
      </c>
      <c r="O238">
        <f>Formulas!U239</f>
        <v>1</v>
      </c>
      <c r="P238" s="2">
        <f>Formulas!W239</f>
        <v>1</v>
      </c>
    </row>
    <row r="239" spans="1:16">
      <c r="A239">
        <f>Formulas!A240</f>
        <v>5024</v>
      </c>
      <c r="B239">
        <f>Formulas!B240</f>
        <v>39</v>
      </c>
      <c r="C239">
        <f>Formulas!C240</f>
        <v>1</v>
      </c>
      <c r="D239">
        <f>Formulas!AC240</f>
        <v>1</v>
      </c>
      <c r="E239">
        <f t="shared" si="3"/>
        <v>3</v>
      </c>
      <c r="F239" s="1">
        <f>COUNTIFS(Formulas!B$3:B$2000,'Stats for predictor'!B239,Formulas!C$3:C$2000,'Stats for predictor'!C239,Formulas!AC$3:AC$2000,4)</f>
        <v>0</v>
      </c>
      <c r="G239">
        <f>COUNTIFS(Formulas!B$3:B$2000,'Stats for predictor'!B239,Formulas!C$3:C$2000,'Stats for predictor'!C239,Formulas!AC$3:AC$2000,3)</f>
        <v>1</v>
      </c>
      <c r="H239">
        <f>COUNTIFS(Formulas!B$3:B$2000,'Stats for predictor'!B239,Formulas!C$3:C$2000,'Stats for predictor'!C239,Formulas!AC$3:AC$2000,2)</f>
        <v>1</v>
      </c>
      <c r="I239">
        <f>COUNTIFS(Formulas!B$3:B$2000,'Stats for predictor'!B239,Formulas!C$3:C$2000,'Stats for predictor'!C239,Formulas!AC$3:AC$2000,1)</f>
        <v>2</v>
      </c>
      <c r="J239">
        <f>COUNTIFS(Formulas!B$3:B$2000,'Stats for predictor'!B239,Formulas!C$3:C$2000,'Stats for predictor'!C239,Formulas!AC$3:AC$2000,0)</f>
        <v>0</v>
      </c>
      <c r="K239">
        <f>Formulas!P240</f>
        <v>0</v>
      </c>
      <c r="L239">
        <f>Formulas!R240</f>
        <v>6</v>
      </c>
      <c r="M239">
        <f>Formulas!T288</f>
        <v>4</v>
      </c>
      <c r="N239" s="2" t="e">
        <f>Formulas!V240</f>
        <v>#DIV/0!</v>
      </c>
      <c r="O239">
        <f>Formulas!U240</f>
        <v>7</v>
      </c>
      <c r="P239" s="2">
        <f>Formulas!W240</f>
        <v>0.857142857142857</v>
      </c>
    </row>
    <row r="240" spans="1:16">
      <c r="A240">
        <f>Formulas!A241</f>
        <v>5031</v>
      </c>
      <c r="B240">
        <f>Formulas!B241</f>
        <v>41</v>
      </c>
      <c r="C240">
        <f>Formulas!C241</f>
        <v>1</v>
      </c>
      <c r="D240">
        <f>Formulas!AC241</f>
        <v>0</v>
      </c>
      <c r="E240">
        <f t="shared" si="3"/>
        <v>4</v>
      </c>
      <c r="F240" s="1">
        <f>COUNTIFS(Formulas!B$3:B$2000,'Stats for predictor'!B240,Formulas!C$3:C$2000,'Stats for predictor'!C240,Formulas!AC$3:AC$2000,4)</f>
        <v>1</v>
      </c>
      <c r="G240">
        <f>COUNTIFS(Formulas!B$3:B$2000,'Stats for predictor'!B240,Formulas!C$3:C$2000,'Stats for predictor'!C240,Formulas!AC$3:AC$2000,3)</f>
        <v>0</v>
      </c>
      <c r="H240">
        <f>COUNTIFS(Formulas!B$3:B$2000,'Stats for predictor'!B240,Formulas!C$3:C$2000,'Stats for predictor'!C240,Formulas!AC$3:AC$2000,2)</f>
        <v>0</v>
      </c>
      <c r="I240">
        <f>COUNTIFS(Formulas!B$3:B$2000,'Stats for predictor'!B240,Formulas!C$3:C$2000,'Stats for predictor'!C240,Formulas!AC$3:AC$2000,1)</f>
        <v>0</v>
      </c>
      <c r="J240">
        <f>COUNTIFS(Formulas!B$3:B$2000,'Stats for predictor'!B240,Formulas!C$3:C$2000,'Stats for predictor'!C240,Formulas!AC$3:AC$2000,0)</f>
        <v>2</v>
      </c>
      <c r="K240">
        <f>Formulas!P241</f>
        <v>0</v>
      </c>
      <c r="L240">
        <f>Formulas!R241</f>
        <v>0</v>
      </c>
      <c r="M240">
        <f>Formulas!T289</f>
        <v>1</v>
      </c>
      <c r="N240" s="2" t="e">
        <f>Formulas!V241</f>
        <v>#DIV/0!</v>
      </c>
      <c r="O240">
        <f>Formulas!U241</f>
        <v>0</v>
      </c>
      <c r="P240" s="2" t="e">
        <f>Formulas!W241</f>
        <v>#DIV/0!</v>
      </c>
    </row>
    <row r="241" spans="1:16">
      <c r="A241">
        <f>Formulas!A242</f>
        <v>2013</v>
      </c>
      <c r="B241">
        <f>Formulas!B242</f>
        <v>40</v>
      </c>
      <c r="C241">
        <f>Formulas!C242</f>
        <v>1</v>
      </c>
      <c r="D241">
        <f>Formulas!AC242</f>
        <v>0</v>
      </c>
      <c r="E241">
        <f t="shared" si="3"/>
        <v>0</v>
      </c>
      <c r="F241" s="1">
        <f>COUNTIFS(Formulas!B$3:B$2000,'Stats for predictor'!B241,Formulas!C$3:C$2000,'Stats for predictor'!C241,Formulas!AC$3:AC$2000,4)</f>
        <v>0</v>
      </c>
      <c r="G241">
        <f>COUNTIFS(Formulas!B$3:B$2000,'Stats for predictor'!B241,Formulas!C$3:C$2000,'Stats for predictor'!C241,Formulas!AC$3:AC$2000,3)</f>
        <v>0</v>
      </c>
      <c r="H241">
        <f>COUNTIFS(Formulas!B$3:B$2000,'Stats for predictor'!B241,Formulas!C$3:C$2000,'Stats for predictor'!C241,Formulas!AC$3:AC$2000,2)</f>
        <v>0</v>
      </c>
      <c r="I241">
        <f>COUNTIFS(Formulas!B$3:B$2000,'Stats for predictor'!B241,Formulas!C$3:C$2000,'Stats for predictor'!C241,Formulas!AC$3:AC$2000,1)</f>
        <v>0</v>
      </c>
      <c r="J241">
        <f>COUNTIFS(Formulas!B$3:B$2000,'Stats for predictor'!B241,Formulas!C$3:C$2000,'Stats for predictor'!C241,Formulas!AC$3:AC$2000,0)</f>
        <v>2</v>
      </c>
      <c r="K241">
        <f>Formulas!P242</f>
        <v>0</v>
      </c>
      <c r="L241">
        <f>Formulas!R242</f>
        <v>0</v>
      </c>
      <c r="M241">
        <f>Formulas!T290</f>
        <v>0</v>
      </c>
      <c r="N241" s="2" t="e">
        <f>Formulas!V242</f>
        <v>#DIV/0!</v>
      </c>
      <c r="O241">
        <f>Formulas!U242</f>
        <v>0</v>
      </c>
      <c r="P241" s="2" t="e">
        <f>Formulas!W242</f>
        <v>#DIV/0!</v>
      </c>
    </row>
    <row r="242" spans="1:16">
      <c r="A242">
        <f>Formulas!A243</f>
        <v>2609</v>
      </c>
      <c r="B242">
        <f>Formulas!B243</f>
        <v>40</v>
      </c>
      <c r="C242">
        <f>Formulas!C243</f>
        <v>1</v>
      </c>
      <c r="D242">
        <f>Formulas!AC243</f>
        <v>0</v>
      </c>
      <c r="E242">
        <f t="shared" si="3"/>
        <v>0</v>
      </c>
      <c r="F242" s="1">
        <f>COUNTIFS(Formulas!B$3:B$2000,'Stats for predictor'!B242,Formulas!C$3:C$2000,'Stats for predictor'!C242,Formulas!AC$3:AC$2000,4)</f>
        <v>0</v>
      </c>
      <c r="G242">
        <f>COUNTIFS(Formulas!B$3:B$2000,'Stats for predictor'!B242,Formulas!C$3:C$2000,'Stats for predictor'!C242,Formulas!AC$3:AC$2000,3)</f>
        <v>0</v>
      </c>
      <c r="H242">
        <f>COUNTIFS(Formulas!B$3:B$2000,'Stats for predictor'!B242,Formulas!C$3:C$2000,'Stats for predictor'!C242,Formulas!AC$3:AC$2000,2)</f>
        <v>0</v>
      </c>
      <c r="I242">
        <f>COUNTIFS(Formulas!B$3:B$2000,'Stats for predictor'!B242,Formulas!C$3:C$2000,'Stats for predictor'!C242,Formulas!AC$3:AC$2000,1)</f>
        <v>0</v>
      </c>
      <c r="J242">
        <f>COUNTIFS(Formulas!B$3:B$2000,'Stats for predictor'!B242,Formulas!C$3:C$2000,'Stats for predictor'!C242,Formulas!AC$3:AC$2000,0)</f>
        <v>2</v>
      </c>
      <c r="K242">
        <f>Formulas!P243</f>
        <v>0</v>
      </c>
      <c r="L242">
        <f>Formulas!R243</f>
        <v>6</v>
      </c>
      <c r="M242">
        <f>Formulas!T291</f>
        <v>0</v>
      </c>
      <c r="N242" s="2" t="e">
        <f>Formulas!V243</f>
        <v>#DIV/0!</v>
      </c>
      <c r="O242">
        <f>Formulas!U243</f>
        <v>6</v>
      </c>
      <c r="P242" s="2">
        <f>Formulas!W243</f>
        <v>1</v>
      </c>
    </row>
    <row r="243" spans="1:16">
      <c r="A243">
        <f>Formulas!A244</f>
        <v>4069</v>
      </c>
      <c r="B243">
        <f>Formulas!B244</f>
        <v>41</v>
      </c>
      <c r="C243">
        <f>Formulas!C244</f>
        <v>1</v>
      </c>
      <c r="D243">
        <f>Formulas!AC244</f>
        <v>4</v>
      </c>
      <c r="E243">
        <f t="shared" si="3"/>
        <v>4</v>
      </c>
      <c r="F243" s="1">
        <f>COUNTIFS(Formulas!B$3:B$2000,'Stats for predictor'!B243,Formulas!C$3:C$2000,'Stats for predictor'!C243,Formulas!AC$3:AC$2000,4)</f>
        <v>1</v>
      </c>
      <c r="G243">
        <f>COUNTIFS(Formulas!B$3:B$2000,'Stats for predictor'!B243,Formulas!C$3:C$2000,'Stats for predictor'!C243,Formulas!AC$3:AC$2000,3)</f>
        <v>0</v>
      </c>
      <c r="H243">
        <f>COUNTIFS(Formulas!B$3:B$2000,'Stats for predictor'!B243,Formulas!C$3:C$2000,'Stats for predictor'!C243,Formulas!AC$3:AC$2000,2)</f>
        <v>0</v>
      </c>
      <c r="I243">
        <f>COUNTIFS(Formulas!B$3:B$2000,'Stats for predictor'!B243,Formulas!C$3:C$2000,'Stats for predictor'!C243,Formulas!AC$3:AC$2000,1)</f>
        <v>0</v>
      </c>
      <c r="J243">
        <f>COUNTIFS(Formulas!B$3:B$2000,'Stats for predictor'!B243,Formulas!C$3:C$2000,'Stats for predictor'!C243,Formulas!AC$3:AC$2000,0)</f>
        <v>2</v>
      </c>
      <c r="K243">
        <f>Formulas!P244</f>
        <v>0</v>
      </c>
      <c r="L243">
        <f>Formulas!R244</f>
        <v>5</v>
      </c>
      <c r="M243">
        <f>Formulas!T292</f>
        <v>0</v>
      </c>
      <c r="N243" s="2" t="e">
        <f>Formulas!V244</f>
        <v>#DIV/0!</v>
      </c>
      <c r="O243">
        <f>Formulas!U244</f>
        <v>7</v>
      </c>
      <c r="P243" s="2">
        <f>Formulas!W244</f>
        <v>0.714285714285714</v>
      </c>
    </row>
    <row r="244" spans="1:16">
      <c r="A244">
        <f>Formulas!A245</f>
        <v>7520</v>
      </c>
      <c r="B244">
        <f>Formulas!B245</f>
        <v>41</v>
      </c>
      <c r="C244">
        <f>Formulas!C245</f>
        <v>2</v>
      </c>
      <c r="D244">
        <f>Formulas!AC245</f>
        <v>0</v>
      </c>
      <c r="E244">
        <f t="shared" si="3"/>
        <v>2</v>
      </c>
      <c r="F244" s="1">
        <f>COUNTIFS(Formulas!B$3:B$2000,'Stats for predictor'!B244,Formulas!C$3:C$2000,'Stats for predictor'!C244,Formulas!AC$3:AC$2000,4)</f>
        <v>0</v>
      </c>
      <c r="G244">
        <f>COUNTIFS(Formulas!B$3:B$2000,'Stats for predictor'!B244,Formulas!C$3:C$2000,'Stats for predictor'!C244,Formulas!AC$3:AC$2000,3)</f>
        <v>0</v>
      </c>
      <c r="H244">
        <f>COUNTIFS(Formulas!B$3:B$2000,'Stats for predictor'!B244,Formulas!C$3:C$2000,'Stats for predictor'!C244,Formulas!AC$3:AC$2000,2)</f>
        <v>1</v>
      </c>
      <c r="I244">
        <f>COUNTIFS(Formulas!B$3:B$2000,'Stats for predictor'!B244,Formulas!C$3:C$2000,'Stats for predictor'!C244,Formulas!AC$3:AC$2000,1)</f>
        <v>1</v>
      </c>
      <c r="J244">
        <f>COUNTIFS(Formulas!B$3:B$2000,'Stats for predictor'!B244,Formulas!C$3:C$2000,'Stats for predictor'!C244,Formulas!AC$3:AC$2000,0)</f>
        <v>1</v>
      </c>
      <c r="K244">
        <f>Formulas!P245</f>
        <v>0</v>
      </c>
      <c r="L244">
        <f>Formulas!R245</f>
        <v>0</v>
      </c>
      <c r="M244">
        <f>Formulas!T293</f>
        <v>0</v>
      </c>
      <c r="N244" s="2" t="e">
        <f>Formulas!V245</f>
        <v>#DIV/0!</v>
      </c>
      <c r="O244">
        <f>Formulas!U245</f>
        <v>0</v>
      </c>
      <c r="P244" s="2" t="e">
        <f>Formulas!W245</f>
        <v>#DIV/0!</v>
      </c>
    </row>
    <row r="245" spans="1:16">
      <c r="A245">
        <f>Formulas!A246</f>
        <v>6875</v>
      </c>
      <c r="B245">
        <f>Formulas!B246</f>
        <v>41</v>
      </c>
      <c r="C245">
        <f>Formulas!C246</f>
        <v>2</v>
      </c>
      <c r="D245">
        <f>Formulas!AC246</f>
        <v>2</v>
      </c>
      <c r="E245">
        <f t="shared" si="3"/>
        <v>2</v>
      </c>
      <c r="F245" s="1">
        <f>COUNTIFS(Formulas!B$3:B$2000,'Stats for predictor'!B245,Formulas!C$3:C$2000,'Stats for predictor'!C245,Formulas!AC$3:AC$2000,4)</f>
        <v>0</v>
      </c>
      <c r="G245">
        <f>COUNTIFS(Formulas!B$3:B$2000,'Stats for predictor'!B245,Formulas!C$3:C$2000,'Stats for predictor'!C245,Formulas!AC$3:AC$2000,3)</f>
        <v>0</v>
      </c>
      <c r="H245">
        <f>COUNTIFS(Formulas!B$3:B$2000,'Stats for predictor'!B245,Formulas!C$3:C$2000,'Stats for predictor'!C245,Formulas!AC$3:AC$2000,2)</f>
        <v>1</v>
      </c>
      <c r="I245">
        <f>COUNTIFS(Formulas!B$3:B$2000,'Stats for predictor'!B245,Formulas!C$3:C$2000,'Stats for predictor'!C245,Formulas!AC$3:AC$2000,1)</f>
        <v>1</v>
      </c>
      <c r="J245">
        <f>COUNTIFS(Formulas!B$3:B$2000,'Stats for predictor'!B245,Formulas!C$3:C$2000,'Stats for predictor'!C245,Formulas!AC$3:AC$2000,0)</f>
        <v>1</v>
      </c>
      <c r="K245">
        <f>Formulas!P246</f>
        <v>8</v>
      </c>
      <c r="L245">
        <f>Formulas!R246</f>
        <v>0</v>
      </c>
      <c r="M245">
        <f>Formulas!T294</f>
        <v>1</v>
      </c>
      <c r="N245" s="2">
        <f>Formulas!V246</f>
        <v>0.727272727272727</v>
      </c>
      <c r="O245">
        <f>Formulas!U246</f>
        <v>0</v>
      </c>
      <c r="P245" s="2" t="e">
        <f>Formulas!W246</f>
        <v>#DIV/0!</v>
      </c>
    </row>
    <row r="246" spans="1:16">
      <c r="A246">
        <f>Formulas!A247</f>
        <v>7659</v>
      </c>
      <c r="B246">
        <f>Formulas!B247</f>
        <v>41</v>
      </c>
      <c r="C246">
        <f>Formulas!C247</f>
        <v>2</v>
      </c>
      <c r="D246">
        <f>Formulas!AC247</f>
        <v>1</v>
      </c>
      <c r="E246">
        <f t="shared" si="3"/>
        <v>2</v>
      </c>
      <c r="F246" s="1">
        <f>COUNTIFS(Formulas!B$3:B$2000,'Stats for predictor'!B246,Formulas!C$3:C$2000,'Stats for predictor'!C246,Formulas!AC$3:AC$2000,4)</f>
        <v>0</v>
      </c>
      <c r="G246">
        <f>COUNTIFS(Formulas!B$3:B$2000,'Stats for predictor'!B246,Formulas!C$3:C$2000,'Stats for predictor'!C246,Formulas!AC$3:AC$2000,3)</f>
        <v>0</v>
      </c>
      <c r="H246">
        <f>COUNTIFS(Formulas!B$3:B$2000,'Stats for predictor'!B246,Formulas!C$3:C$2000,'Stats for predictor'!C246,Formulas!AC$3:AC$2000,2)</f>
        <v>1</v>
      </c>
      <c r="I246">
        <f>COUNTIFS(Formulas!B$3:B$2000,'Stats for predictor'!B246,Formulas!C$3:C$2000,'Stats for predictor'!C246,Formulas!AC$3:AC$2000,1)</f>
        <v>1</v>
      </c>
      <c r="J246">
        <f>COUNTIFS(Formulas!B$3:B$2000,'Stats for predictor'!B246,Formulas!C$3:C$2000,'Stats for predictor'!C246,Formulas!AC$3:AC$2000,0)</f>
        <v>1</v>
      </c>
      <c r="K246">
        <f>Formulas!P247</f>
        <v>2</v>
      </c>
      <c r="L246">
        <f>Formulas!R247</f>
        <v>0</v>
      </c>
      <c r="M246">
        <f>Formulas!T295</f>
        <v>2</v>
      </c>
      <c r="N246" s="2">
        <f>Formulas!V247</f>
        <v>1</v>
      </c>
      <c r="O246">
        <f>Formulas!U247</f>
        <v>0</v>
      </c>
      <c r="P246" s="2" t="e">
        <f>Formulas!W247</f>
        <v>#DIV/0!</v>
      </c>
    </row>
    <row r="247" spans="1:16">
      <c r="A247">
        <f>Formulas!A248</f>
        <v>4152</v>
      </c>
      <c r="B247">
        <f>Formulas!B248</f>
        <v>42</v>
      </c>
      <c r="C247">
        <f>Formulas!C248</f>
        <v>1</v>
      </c>
      <c r="D247">
        <f>Formulas!AC248</f>
        <v>2</v>
      </c>
      <c r="E247">
        <f t="shared" si="3"/>
        <v>3</v>
      </c>
      <c r="F247" s="1">
        <f>COUNTIFS(Formulas!B$3:B$2000,'Stats for predictor'!B247,Formulas!C$3:C$2000,'Stats for predictor'!C247,Formulas!AC$3:AC$2000,4)</f>
        <v>0</v>
      </c>
      <c r="G247">
        <f>COUNTIFS(Formulas!B$3:B$2000,'Stats for predictor'!B247,Formulas!C$3:C$2000,'Stats for predictor'!C247,Formulas!AC$3:AC$2000,3)</f>
        <v>1</v>
      </c>
      <c r="H247">
        <f>COUNTIFS(Formulas!B$3:B$2000,'Stats for predictor'!B247,Formulas!C$3:C$2000,'Stats for predictor'!C247,Formulas!AC$3:AC$2000,2)</f>
        <v>1</v>
      </c>
      <c r="I247">
        <f>COUNTIFS(Formulas!B$3:B$2000,'Stats for predictor'!B247,Formulas!C$3:C$2000,'Stats for predictor'!C247,Formulas!AC$3:AC$2000,1)</f>
        <v>0</v>
      </c>
      <c r="J247">
        <f>COUNTIFS(Formulas!B$3:B$2000,'Stats for predictor'!B247,Formulas!C$3:C$2000,'Stats for predictor'!C247,Formulas!AC$3:AC$2000,0)</f>
        <v>1</v>
      </c>
      <c r="K247">
        <f>Formulas!P248</f>
        <v>0</v>
      </c>
      <c r="L247">
        <f>Formulas!R248</f>
        <v>3</v>
      </c>
      <c r="M247">
        <f>Formulas!T296</f>
        <v>0</v>
      </c>
      <c r="N247" s="2" t="e">
        <f>Formulas!V248</f>
        <v>#DIV/0!</v>
      </c>
      <c r="O247">
        <f>Formulas!U248</f>
        <v>6</v>
      </c>
      <c r="P247" s="2">
        <f>Formulas!W248</f>
        <v>0.5</v>
      </c>
    </row>
    <row r="248" spans="1:16">
      <c r="A248">
        <f>Formulas!A249</f>
        <v>4015</v>
      </c>
      <c r="B248">
        <f>Formulas!B249</f>
        <v>42</v>
      </c>
      <c r="C248">
        <f>Formulas!C249</f>
        <v>2</v>
      </c>
      <c r="D248">
        <f>Formulas!AC249</f>
        <v>2</v>
      </c>
      <c r="E248">
        <f t="shared" si="3"/>
        <v>2</v>
      </c>
      <c r="F248" s="1">
        <f>COUNTIFS(Formulas!B$3:B$2000,'Stats for predictor'!B248,Formulas!C$3:C$2000,'Stats for predictor'!C248,Formulas!AC$3:AC$2000,4)</f>
        <v>0</v>
      </c>
      <c r="G248">
        <f>COUNTIFS(Formulas!B$3:B$2000,'Stats for predictor'!B248,Formulas!C$3:C$2000,'Stats for predictor'!C248,Formulas!AC$3:AC$2000,3)</f>
        <v>0</v>
      </c>
      <c r="H248">
        <f>COUNTIFS(Formulas!B$3:B$2000,'Stats for predictor'!B248,Formulas!C$3:C$2000,'Stats for predictor'!C248,Formulas!AC$3:AC$2000,2)</f>
        <v>1</v>
      </c>
      <c r="I248">
        <f>COUNTIFS(Formulas!B$3:B$2000,'Stats for predictor'!B248,Formulas!C$3:C$2000,'Stats for predictor'!C248,Formulas!AC$3:AC$2000,1)</f>
        <v>1</v>
      </c>
      <c r="J248">
        <f>COUNTIFS(Formulas!B$3:B$2000,'Stats for predictor'!B248,Formulas!C$3:C$2000,'Stats for predictor'!C248,Formulas!AC$3:AC$2000,0)</f>
        <v>1</v>
      </c>
      <c r="K248">
        <f>Formulas!P249</f>
        <v>0</v>
      </c>
      <c r="L248">
        <f>Formulas!R249</f>
        <v>0</v>
      </c>
      <c r="M248">
        <f>Formulas!T297</f>
        <v>0</v>
      </c>
      <c r="N248" s="2" t="e">
        <f>Formulas!V249</f>
        <v>#DIV/0!</v>
      </c>
      <c r="O248">
        <f>Formulas!U249</f>
        <v>1</v>
      </c>
      <c r="P248" s="2">
        <f>Formulas!W249</f>
        <v>0</v>
      </c>
    </row>
    <row r="249" spans="1:16">
      <c r="A249">
        <f>Formulas!A250</f>
        <v>772</v>
      </c>
      <c r="B249">
        <f>Formulas!B250</f>
        <v>42</v>
      </c>
      <c r="C249">
        <f>Formulas!C250</f>
        <v>2</v>
      </c>
      <c r="D249">
        <f>Formulas!AC250</f>
        <v>0</v>
      </c>
      <c r="E249">
        <f t="shared" si="3"/>
        <v>2</v>
      </c>
      <c r="F249" s="1">
        <f>COUNTIFS(Formulas!B$3:B$2000,'Stats for predictor'!B249,Formulas!C$3:C$2000,'Stats for predictor'!C249,Formulas!AC$3:AC$2000,4)</f>
        <v>0</v>
      </c>
      <c r="G249">
        <f>COUNTIFS(Formulas!B$3:B$2000,'Stats for predictor'!B249,Formulas!C$3:C$2000,'Stats for predictor'!C249,Formulas!AC$3:AC$2000,3)</f>
        <v>0</v>
      </c>
      <c r="H249">
        <f>COUNTIFS(Formulas!B$3:B$2000,'Stats for predictor'!B249,Formulas!C$3:C$2000,'Stats for predictor'!C249,Formulas!AC$3:AC$2000,2)</f>
        <v>1</v>
      </c>
      <c r="I249">
        <f>COUNTIFS(Formulas!B$3:B$2000,'Stats for predictor'!B249,Formulas!C$3:C$2000,'Stats for predictor'!C249,Formulas!AC$3:AC$2000,1)</f>
        <v>1</v>
      </c>
      <c r="J249">
        <f>COUNTIFS(Formulas!B$3:B$2000,'Stats for predictor'!B249,Formulas!C$3:C$2000,'Stats for predictor'!C249,Formulas!AC$3:AC$2000,0)</f>
        <v>1</v>
      </c>
      <c r="K249">
        <f>Formulas!P250</f>
        <v>2</v>
      </c>
      <c r="L249">
        <f>Formulas!R250</f>
        <v>0</v>
      </c>
      <c r="M249">
        <f>Formulas!T298</f>
        <v>1</v>
      </c>
      <c r="N249" s="2">
        <f>Formulas!V250</f>
        <v>0.5</v>
      </c>
      <c r="O249">
        <f>Formulas!U250</f>
        <v>9</v>
      </c>
      <c r="P249" s="2">
        <f>Formulas!W250</f>
        <v>0</v>
      </c>
    </row>
    <row r="250" spans="1:16">
      <c r="A250">
        <f>Formulas!A251</f>
        <v>5036</v>
      </c>
      <c r="B250">
        <f>Formulas!B251</f>
        <v>42</v>
      </c>
      <c r="C250">
        <f>Formulas!C251</f>
        <v>2</v>
      </c>
      <c r="D250">
        <f>Formulas!AC251</f>
        <v>1</v>
      </c>
      <c r="E250">
        <f t="shared" si="3"/>
        <v>2</v>
      </c>
      <c r="F250" s="1">
        <f>COUNTIFS(Formulas!B$3:B$2000,'Stats for predictor'!B250,Formulas!C$3:C$2000,'Stats for predictor'!C250,Formulas!AC$3:AC$2000,4)</f>
        <v>0</v>
      </c>
      <c r="G250">
        <f>COUNTIFS(Formulas!B$3:B$2000,'Stats for predictor'!B250,Formulas!C$3:C$2000,'Stats for predictor'!C250,Formulas!AC$3:AC$2000,3)</f>
        <v>0</v>
      </c>
      <c r="H250">
        <f>COUNTIFS(Formulas!B$3:B$2000,'Stats for predictor'!B250,Formulas!C$3:C$2000,'Stats for predictor'!C250,Formulas!AC$3:AC$2000,2)</f>
        <v>1</v>
      </c>
      <c r="I250">
        <f>COUNTIFS(Formulas!B$3:B$2000,'Stats for predictor'!B250,Formulas!C$3:C$2000,'Stats for predictor'!C250,Formulas!AC$3:AC$2000,1)</f>
        <v>1</v>
      </c>
      <c r="J250">
        <f>COUNTIFS(Formulas!B$3:B$2000,'Stats for predictor'!B250,Formulas!C$3:C$2000,'Stats for predictor'!C250,Formulas!AC$3:AC$2000,0)</f>
        <v>1</v>
      </c>
      <c r="K250">
        <f>Formulas!P251</f>
        <v>8</v>
      </c>
      <c r="L250">
        <f>Formulas!R251</f>
        <v>0</v>
      </c>
      <c r="M250">
        <f>Formulas!T299</f>
        <v>2</v>
      </c>
      <c r="N250" s="2">
        <f>Formulas!V251</f>
        <v>1</v>
      </c>
      <c r="O250">
        <f>Formulas!U251</f>
        <v>0</v>
      </c>
      <c r="P250" s="2" t="e">
        <f>Formulas!W251</f>
        <v>#DIV/0!</v>
      </c>
    </row>
    <row r="251" spans="1:16">
      <c r="A251">
        <f>Formulas!A252</f>
        <v>4917</v>
      </c>
      <c r="B251">
        <f>Formulas!B252</f>
        <v>42</v>
      </c>
      <c r="C251">
        <f>Formulas!C252</f>
        <v>1</v>
      </c>
      <c r="D251">
        <f>Formulas!AC252</f>
        <v>3</v>
      </c>
      <c r="E251">
        <f t="shared" si="3"/>
        <v>3</v>
      </c>
      <c r="F251" s="1">
        <f>COUNTIFS(Formulas!B$3:B$2000,'Stats for predictor'!B251,Formulas!C$3:C$2000,'Stats for predictor'!C251,Formulas!AC$3:AC$2000,4)</f>
        <v>0</v>
      </c>
      <c r="G251">
        <f>COUNTIFS(Formulas!B$3:B$2000,'Stats for predictor'!B251,Formulas!C$3:C$2000,'Stats for predictor'!C251,Formulas!AC$3:AC$2000,3)</f>
        <v>1</v>
      </c>
      <c r="H251">
        <f>COUNTIFS(Formulas!B$3:B$2000,'Stats for predictor'!B251,Formulas!C$3:C$2000,'Stats for predictor'!C251,Formulas!AC$3:AC$2000,2)</f>
        <v>1</v>
      </c>
      <c r="I251">
        <f>COUNTIFS(Formulas!B$3:B$2000,'Stats for predictor'!B251,Formulas!C$3:C$2000,'Stats for predictor'!C251,Formulas!AC$3:AC$2000,1)</f>
        <v>0</v>
      </c>
      <c r="J251">
        <f>COUNTIFS(Formulas!B$3:B$2000,'Stats for predictor'!B251,Formulas!C$3:C$2000,'Stats for predictor'!C251,Formulas!AC$3:AC$2000,0)</f>
        <v>1</v>
      </c>
      <c r="K251">
        <f>Formulas!P252</f>
        <v>0</v>
      </c>
      <c r="L251">
        <f>Formulas!R252</f>
        <v>5</v>
      </c>
      <c r="M251">
        <f>Formulas!T300</f>
        <v>0</v>
      </c>
      <c r="N251" s="2" t="e">
        <f>Formulas!V252</f>
        <v>#DIV/0!</v>
      </c>
      <c r="O251">
        <f>Formulas!U252</f>
        <v>11</v>
      </c>
      <c r="P251" s="2">
        <f>Formulas!W252</f>
        <v>0.454545454545455</v>
      </c>
    </row>
    <row r="252" spans="1:16">
      <c r="A252">
        <f>Formulas!A253</f>
        <v>771</v>
      </c>
      <c r="B252">
        <f>Formulas!B253</f>
        <v>41</v>
      </c>
      <c r="C252">
        <f>Formulas!C253</f>
        <v>1</v>
      </c>
      <c r="D252">
        <f>Formulas!AC253</f>
        <v>0</v>
      </c>
      <c r="E252">
        <f t="shared" si="3"/>
        <v>4</v>
      </c>
      <c r="F252" s="1">
        <f>COUNTIFS(Formulas!B$3:B$2000,'Stats for predictor'!B252,Formulas!C$3:C$2000,'Stats for predictor'!C252,Formulas!AC$3:AC$2000,4)</f>
        <v>1</v>
      </c>
      <c r="G252">
        <f>COUNTIFS(Formulas!B$3:B$2000,'Stats for predictor'!B252,Formulas!C$3:C$2000,'Stats for predictor'!C252,Formulas!AC$3:AC$2000,3)</f>
        <v>0</v>
      </c>
      <c r="H252">
        <f>COUNTIFS(Formulas!B$3:B$2000,'Stats for predictor'!B252,Formulas!C$3:C$2000,'Stats for predictor'!C252,Formulas!AC$3:AC$2000,2)</f>
        <v>0</v>
      </c>
      <c r="I252">
        <f>COUNTIFS(Formulas!B$3:B$2000,'Stats for predictor'!B252,Formulas!C$3:C$2000,'Stats for predictor'!C252,Formulas!AC$3:AC$2000,1)</f>
        <v>0</v>
      </c>
      <c r="J252">
        <f>COUNTIFS(Formulas!B$3:B$2000,'Stats for predictor'!B252,Formulas!C$3:C$2000,'Stats for predictor'!C252,Formulas!AC$3:AC$2000,0)</f>
        <v>2</v>
      </c>
      <c r="K252">
        <f>Formulas!P253</f>
        <v>0</v>
      </c>
      <c r="L252">
        <f>Formulas!R253</f>
        <v>0</v>
      </c>
      <c r="M252">
        <f>Formulas!T301</f>
        <v>0</v>
      </c>
      <c r="N252" s="2" t="e">
        <f>Formulas!V253</f>
        <v>#DIV/0!</v>
      </c>
      <c r="O252">
        <f>Formulas!U253</f>
        <v>0</v>
      </c>
      <c r="P252" s="2" t="e">
        <f>Formulas!W253</f>
        <v>#DIV/0!</v>
      </c>
    </row>
    <row r="253" spans="1:16">
      <c r="A253">
        <f>Formulas!A254</f>
        <v>781</v>
      </c>
      <c r="B253">
        <f>Formulas!B254</f>
        <v>43</v>
      </c>
      <c r="C253">
        <f>Formulas!C254</f>
        <v>1</v>
      </c>
      <c r="D253">
        <f>Formulas!AC254</f>
        <v>2</v>
      </c>
      <c r="E253">
        <f t="shared" si="3"/>
        <v>4</v>
      </c>
      <c r="F253" s="1">
        <f>COUNTIFS(Formulas!B$3:B$2000,'Stats for predictor'!B253,Formulas!C$3:C$2000,'Stats for predictor'!C253,Formulas!AC$3:AC$2000,4)</f>
        <v>1</v>
      </c>
      <c r="G253">
        <f>COUNTIFS(Formulas!B$3:B$2000,'Stats for predictor'!B253,Formulas!C$3:C$2000,'Stats for predictor'!C253,Formulas!AC$3:AC$2000,3)</f>
        <v>0</v>
      </c>
      <c r="H253">
        <f>COUNTIFS(Formulas!B$3:B$2000,'Stats for predictor'!B253,Formulas!C$3:C$2000,'Stats for predictor'!C253,Formulas!AC$3:AC$2000,2)</f>
        <v>2</v>
      </c>
      <c r="I253">
        <f>COUNTIFS(Formulas!B$3:B$2000,'Stats for predictor'!B253,Formulas!C$3:C$2000,'Stats for predictor'!C253,Formulas!AC$3:AC$2000,1)</f>
        <v>0</v>
      </c>
      <c r="J253">
        <f>COUNTIFS(Formulas!B$3:B$2000,'Stats for predictor'!B253,Formulas!C$3:C$2000,'Stats for predictor'!C253,Formulas!AC$3:AC$2000,0)</f>
        <v>0</v>
      </c>
      <c r="K253">
        <f>Formulas!P254</f>
        <v>0</v>
      </c>
      <c r="L253">
        <f>Formulas!R254</f>
        <v>2</v>
      </c>
      <c r="M253">
        <f>Formulas!T302</f>
        <v>0</v>
      </c>
      <c r="N253" s="2" t="e">
        <f>Formulas!V254</f>
        <v>#DIV/0!</v>
      </c>
      <c r="O253">
        <f>Formulas!U254</f>
        <v>3</v>
      </c>
      <c r="P253" s="2">
        <f>Formulas!W254</f>
        <v>0.666666666666667</v>
      </c>
    </row>
    <row r="254" spans="1:16">
      <c r="A254">
        <f>Formulas!A255</f>
        <v>4678</v>
      </c>
      <c r="B254">
        <f>Formulas!B255</f>
        <v>43</v>
      </c>
      <c r="C254">
        <f>Formulas!C255</f>
        <v>1</v>
      </c>
      <c r="D254">
        <f>Formulas!AC255</f>
        <v>4</v>
      </c>
      <c r="E254">
        <f t="shared" si="3"/>
        <v>4</v>
      </c>
      <c r="F254" s="1">
        <f>COUNTIFS(Formulas!B$3:B$2000,'Stats for predictor'!B254,Formulas!C$3:C$2000,'Stats for predictor'!C254,Formulas!AC$3:AC$2000,4)</f>
        <v>1</v>
      </c>
      <c r="G254">
        <f>COUNTIFS(Formulas!B$3:B$2000,'Stats for predictor'!B254,Formulas!C$3:C$2000,'Stats for predictor'!C254,Formulas!AC$3:AC$2000,3)</f>
        <v>0</v>
      </c>
      <c r="H254">
        <f>COUNTIFS(Formulas!B$3:B$2000,'Stats for predictor'!B254,Formulas!C$3:C$2000,'Stats for predictor'!C254,Formulas!AC$3:AC$2000,2)</f>
        <v>2</v>
      </c>
      <c r="I254">
        <f>COUNTIFS(Formulas!B$3:B$2000,'Stats for predictor'!B254,Formulas!C$3:C$2000,'Stats for predictor'!C254,Formulas!AC$3:AC$2000,1)</f>
        <v>0</v>
      </c>
      <c r="J254">
        <f>COUNTIFS(Formulas!B$3:B$2000,'Stats for predictor'!B254,Formulas!C$3:C$2000,'Stats for predictor'!C254,Formulas!AC$3:AC$2000,0)</f>
        <v>0</v>
      </c>
      <c r="K254">
        <f>Formulas!P255</f>
        <v>0</v>
      </c>
      <c r="L254">
        <f>Formulas!R255</f>
        <v>6</v>
      </c>
      <c r="M254">
        <f>Formulas!T303</f>
        <v>0</v>
      </c>
      <c r="N254" s="2" t="e">
        <f>Formulas!V255</f>
        <v>#DIV/0!</v>
      </c>
      <c r="O254">
        <f>Formulas!U255</f>
        <v>7</v>
      </c>
      <c r="P254" s="2">
        <f>Formulas!W255</f>
        <v>0.857142857142857</v>
      </c>
    </row>
    <row r="255" spans="1:16">
      <c r="A255">
        <f>Formulas!A256</f>
        <v>2706</v>
      </c>
      <c r="B255">
        <f>Formulas!B256</f>
        <v>43</v>
      </c>
      <c r="C255">
        <f>Formulas!C256</f>
        <v>1</v>
      </c>
      <c r="D255">
        <f>Formulas!AC256</f>
        <v>2</v>
      </c>
      <c r="E255">
        <f t="shared" si="3"/>
        <v>4</v>
      </c>
      <c r="F255" s="1">
        <f>COUNTIFS(Formulas!B$3:B$2000,'Stats for predictor'!B255,Formulas!C$3:C$2000,'Stats for predictor'!C255,Formulas!AC$3:AC$2000,4)</f>
        <v>1</v>
      </c>
      <c r="G255">
        <f>COUNTIFS(Formulas!B$3:B$2000,'Stats for predictor'!B255,Formulas!C$3:C$2000,'Stats for predictor'!C255,Formulas!AC$3:AC$2000,3)</f>
        <v>0</v>
      </c>
      <c r="H255">
        <f>COUNTIFS(Formulas!B$3:B$2000,'Stats for predictor'!B255,Formulas!C$3:C$2000,'Stats for predictor'!C255,Formulas!AC$3:AC$2000,2)</f>
        <v>2</v>
      </c>
      <c r="I255">
        <f>COUNTIFS(Formulas!B$3:B$2000,'Stats for predictor'!B255,Formulas!C$3:C$2000,'Stats for predictor'!C255,Formulas!AC$3:AC$2000,1)</f>
        <v>0</v>
      </c>
      <c r="J255">
        <f>COUNTIFS(Formulas!B$3:B$2000,'Stats for predictor'!B255,Formulas!C$3:C$2000,'Stats for predictor'!C255,Formulas!AC$3:AC$2000,0)</f>
        <v>0</v>
      </c>
      <c r="K255">
        <f>Formulas!P256</f>
        <v>1</v>
      </c>
      <c r="L255">
        <f>Formulas!R256</f>
        <v>1</v>
      </c>
      <c r="M255">
        <f>Formulas!T304</f>
        <v>6</v>
      </c>
      <c r="N255" s="2">
        <f>Formulas!V256</f>
        <v>0.333333333333333</v>
      </c>
      <c r="O255">
        <f>Formulas!U256</f>
        <v>2</v>
      </c>
      <c r="P255" s="2">
        <f>Formulas!W256</f>
        <v>0.5</v>
      </c>
    </row>
    <row r="256" spans="1:16">
      <c r="A256">
        <f>Formulas!A257</f>
        <v>6135</v>
      </c>
      <c r="B256">
        <f>Formulas!B257</f>
        <v>43</v>
      </c>
      <c r="C256">
        <f>Formulas!C257</f>
        <v>2</v>
      </c>
      <c r="D256">
        <f>Formulas!AC257</f>
        <v>0</v>
      </c>
      <c r="E256">
        <f t="shared" si="3"/>
        <v>2</v>
      </c>
      <c r="F256" s="1">
        <f>COUNTIFS(Formulas!B$3:B$2000,'Stats for predictor'!B256,Formulas!C$3:C$2000,'Stats for predictor'!C256,Formulas!AC$3:AC$2000,4)</f>
        <v>0</v>
      </c>
      <c r="G256">
        <f>COUNTIFS(Formulas!B$3:B$2000,'Stats for predictor'!B256,Formulas!C$3:C$2000,'Stats for predictor'!C256,Formulas!AC$3:AC$2000,3)</f>
        <v>0</v>
      </c>
      <c r="H256">
        <f>COUNTIFS(Formulas!B$3:B$2000,'Stats for predictor'!B256,Formulas!C$3:C$2000,'Stats for predictor'!C256,Formulas!AC$3:AC$2000,2)</f>
        <v>1</v>
      </c>
      <c r="I256">
        <f>COUNTIFS(Formulas!B$3:B$2000,'Stats for predictor'!B256,Formulas!C$3:C$2000,'Stats for predictor'!C256,Formulas!AC$3:AC$2000,1)</f>
        <v>0</v>
      </c>
      <c r="J256">
        <f>COUNTIFS(Formulas!B$3:B$2000,'Stats for predictor'!B256,Formulas!C$3:C$2000,'Stats for predictor'!C256,Formulas!AC$3:AC$2000,0)</f>
        <v>2</v>
      </c>
      <c r="K256">
        <f>Formulas!P257</f>
        <v>0</v>
      </c>
      <c r="L256">
        <f>Formulas!R257</f>
        <v>7</v>
      </c>
      <c r="M256">
        <f>Formulas!T305</f>
        <v>0</v>
      </c>
      <c r="N256" s="2" t="e">
        <f>Formulas!V257</f>
        <v>#DIV/0!</v>
      </c>
      <c r="O256">
        <f>Formulas!U257</f>
        <v>8</v>
      </c>
      <c r="P256" s="2">
        <f>Formulas!W257</f>
        <v>0.875</v>
      </c>
    </row>
    <row r="257" spans="1:16">
      <c r="A257">
        <f>Formulas!A258</f>
        <v>4039</v>
      </c>
      <c r="B257">
        <f>Formulas!B258</f>
        <v>42</v>
      </c>
      <c r="C257">
        <f>Formulas!C258</f>
        <v>1</v>
      </c>
      <c r="D257">
        <f>Formulas!AC258</f>
        <v>0</v>
      </c>
      <c r="E257">
        <f t="shared" si="3"/>
        <v>3</v>
      </c>
      <c r="F257" s="1">
        <f>COUNTIFS(Formulas!B$3:B$2000,'Stats for predictor'!B257,Formulas!C$3:C$2000,'Stats for predictor'!C257,Formulas!AC$3:AC$2000,4)</f>
        <v>0</v>
      </c>
      <c r="G257">
        <f>COUNTIFS(Formulas!B$3:B$2000,'Stats for predictor'!B257,Formulas!C$3:C$2000,'Stats for predictor'!C257,Formulas!AC$3:AC$2000,3)</f>
        <v>1</v>
      </c>
      <c r="H257">
        <f>COUNTIFS(Formulas!B$3:B$2000,'Stats for predictor'!B257,Formulas!C$3:C$2000,'Stats for predictor'!C257,Formulas!AC$3:AC$2000,2)</f>
        <v>1</v>
      </c>
      <c r="I257">
        <f>COUNTIFS(Formulas!B$3:B$2000,'Stats for predictor'!B257,Formulas!C$3:C$2000,'Stats for predictor'!C257,Formulas!AC$3:AC$2000,1)</f>
        <v>0</v>
      </c>
      <c r="J257">
        <f>COUNTIFS(Formulas!B$3:B$2000,'Stats for predictor'!B257,Formulas!C$3:C$2000,'Stats for predictor'!C257,Formulas!AC$3:AC$2000,0)</f>
        <v>1</v>
      </c>
      <c r="K257">
        <f>Formulas!P258</f>
        <v>0</v>
      </c>
      <c r="L257">
        <f>Formulas!R258</f>
        <v>13</v>
      </c>
      <c r="M257">
        <f>Formulas!T306</f>
        <v>5</v>
      </c>
      <c r="N257" s="2" t="e">
        <f>Formulas!V258</f>
        <v>#DIV/0!</v>
      </c>
      <c r="O257">
        <f>Formulas!U258</f>
        <v>14</v>
      </c>
      <c r="P257" s="2">
        <f>Formulas!W258</f>
        <v>0.928571428571429</v>
      </c>
    </row>
    <row r="258" spans="1:16">
      <c r="A258">
        <f>Formulas!A259</f>
        <v>1241</v>
      </c>
      <c r="B258">
        <f>Formulas!B259</f>
        <v>43</v>
      </c>
      <c r="C258">
        <f>Formulas!C259</f>
        <v>2</v>
      </c>
      <c r="D258">
        <f>Formulas!AC259</f>
        <v>0</v>
      </c>
      <c r="E258">
        <f t="shared" si="3"/>
        <v>2</v>
      </c>
      <c r="F258" s="1">
        <f>COUNTIFS(Formulas!B$3:B$2000,'Stats for predictor'!B258,Formulas!C$3:C$2000,'Stats for predictor'!C258,Formulas!AC$3:AC$2000,4)</f>
        <v>0</v>
      </c>
      <c r="G258">
        <f>COUNTIFS(Formulas!B$3:B$2000,'Stats for predictor'!B258,Formulas!C$3:C$2000,'Stats for predictor'!C258,Formulas!AC$3:AC$2000,3)</f>
        <v>0</v>
      </c>
      <c r="H258">
        <f>COUNTIFS(Formulas!B$3:B$2000,'Stats for predictor'!B258,Formulas!C$3:C$2000,'Stats for predictor'!C258,Formulas!AC$3:AC$2000,2)</f>
        <v>1</v>
      </c>
      <c r="I258">
        <f>COUNTIFS(Formulas!B$3:B$2000,'Stats for predictor'!B258,Formulas!C$3:C$2000,'Stats for predictor'!C258,Formulas!AC$3:AC$2000,1)</f>
        <v>0</v>
      </c>
      <c r="J258">
        <f>COUNTIFS(Formulas!B$3:B$2000,'Stats for predictor'!B258,Formulas!C$3:C$2000,'Stats for predictor'!C258,Formulas!AC$3:AC$2000,0)</f>
        <v>2</v>
      </c>
      <c r="K258">
        <f>Formulas!P259</f>
        <v>0</v>
      </c>
      <c r="L258">
        <f>Formulas!R259</f>
        <v>17</v>
      </c>
      <c r="M258">
        <f>Formulas!T307</f>
        <v>0</v>
      </c>
      <c r="N258" s="2" t="e">
        <f>Formulas!V259</f>
        <v>#DIV/0!</v>
      </c>
      <c r="O258">
        <f>Formulas!U259</f>
        <v>19</v>
      </c>
      <c r="P258" s="2">
        <f>Formulas!W259</f>
        <v>0.894736842105263</v>
      </c>
    </row>
    <row r="259" spans="1:16">
      <c r="A259">
        <f>Formulas!A260</f>
        <v>8789</v>
      </c>
      <c r="B259">
        <f>Formulas!B260</f>
        <v>43</v>
      </c>
      <c r="C259">
        <f>Formulas!C260</f>
        <v>2</v>
      </c>
      <c r="D259">
        <f>Formulas!AC260</f>
        <v>2</v>
      </c>
      <c r="E259">
        <f t="shared" ref="E259:E322" si="4">IF(F259&gt;0,4,IF(G259&gt;0,3,IF(H259&gt;0,2,IF(I259&gt;0,1,0))))</f>
        <v>2</v>
      </c>
      <c r="F259" s="1">
        <f>COUNTIFS(Formulas!B$3:B$2000,'Stats for predictor'!B259,Formulas!C$3:C$2000,'Stats for predictor'!C259,Formulas!AC$3:AC$2000,4)</f>
        <v>0</v>
      </c>
      <c r="G259">
        <f>COUNTIFS(Formulas!B$3:B$2000,'Stats for predictor'!B259,Formulas!C$3:C$2000,'Stats for predictor'!C259,Formulas!AC$3:AC$2000,3)</f>
        <v>0</v>
      </c>
      <c r="H259">
        <f>COUNTIFS(Formulas!B$3:B$2000,'Stats for predictor'!B259,Formulas!C$3:C$2000,'Stats for predictor'!C259,Formulas!AC$3:AC$2000,2)</f>
        <v>1</v>
      </c>
      <c r="I259">
        <f>COUNTIFS(Formulas!B$3:B$2000,'Stats for predictor'!B259,Formulas!C$3:C$2000,'Stats for predictor'!C259,Formulas!AC$3:AC$2000,1)</f>
        <v>0</v>
      </c>
      <c r="J259">
        <f>COUNTIFS(Formulas!B$3:B$2000,'Stats for predictor'!B259,Formulas!C$3:C$2000,'Stats for predictor'!C259,Formulas!AC$3:AC$2000,0)</f>
        <v>2</v>
      </c>
      <c r="K259">
        <f>Formulas!P260</f>
        <v>0</v>
      </c>
      <c r="L259">
        <f>Formulas!R260</f>
        <v>0</v>
      </c>
      <c r="M259">
        <f>Formulas!T308</f>
        <v>0</v>
      </c>
      <c r="N259" s="2" t="e">
        <f>Formulas!V260</f>
        <v>#DIV/0!</v>
      </c>
      <c r="O259">
        <f>Formulas!U260</f>
        <v>0</v>
      </c>
      <c r="P259" s="2" t="e">
        <f>Formulas!W260</f>
        <v>#DIV/0!</v>
      </c>
    </row>
    <row r="260" spans="1:16">
      <c r="A260">
        <f>Formulas!A261</f>
        <v>8735</v>
      </c>
      <c r="B260">
        <f>Formulas!B261</f>
        <v>44</v>
      </c>
      <c r="C260">
        <f>Formulas!C261</f>
        <v>1</v>
      </c>
      <c r="D260">
        <f>Formulas!AC261</f>
        <v>0</v>
      </c>
      <c r="E260">
        <f t="shared" si="4"/>
        <v>0</v>
      </c>
      <c r="F260" s="1">
        <f>COUNTIFS(Formulas!B$3:B$2000,'Stats for predictor'!B260,Formulas!C$3:C$2000,'Stats for predictor'!C260,Formulas!AC$3:AC$2000,4)</f>
        <v>0</v>
      </c>
      <c r="G260">
        <f>COUNTIFS(Formulas!B$3:B$2000,'Stats for predictor'!B260,Formulas!C$3:C$2000,'Stats for predictor'!C260,Formulas!AC$3:AC$2000,3)</f>
        <v>0</v>
      </c>
      <c r="H260">
        <f>COUNTIFS(Formulas!B$3:B$2000,'Stats for predictor'!B260,Formulas!C$3:C$2000,'Stats for predictor'!C260,Formulas!AC$3:AC$2000,2)</f>
        <v>0</v>
      </c>
      <c r="I260">
        <f>COUNTIFS(Formulas!B$3:B$2000,'Stats for predictor'!B260,Formulas!C$3:C$2000,'Stats for predictor'!C260,Formulas!AC$3:AC$2000,1)</f>
        <v>0</v>
      </c>
      <c r="J260">
        <f>COUNTIFS(Formulas!B$3:B$2000,'Stats for predictor'!B260,Formulas!C$3:C$2000,'Stats for predictor'!C260,Formulas!AC$3:AC$2000,0)</f>
        <v>3</v>
      </c>
      <c r="K260">
        <f>Formulas!P261</f>
        <v>0</v>
      </c>
      <c r="L260">
        <f>Formulas!R261</f>
        <v>0</v>
      </c>
      <c r="M260">
        <f>Formulas!T309</f>
        <v>0</v>
      </c>
      <c r="N260" s="2" t="e">
        <f>Formulas!V261</f>
        <v>#DIV/0!</v>
      </c>
      <c r="O260">
        <f>Formulas!U261</f>
        <v>0</v>
      </c>
      <c r="P260" s="2" t="e">
        <f>Formulas!W261</f>
        <v>#DIV/0!</v>
      </c>
    </row>
    <row r="261" spans="1:16">
      <c r="A261">
        <f>Formulas!A262</f>
        <v>7757</v>
      </c>
      <c r="B261">
        <f>Formulas!B262</f>
        <v>44</v>
      </c>
      <c r="C261">
        <f>Formulas!C262</f>
        <v>2</v>
      </c>
      <c r="D261">
        <f>Formulas!AC262</f>
        <v>0</v>
      </c>
      <c r="E261">
        <f t="shared" si="4"/>
        <v>0</v>
      </c>
      <c r="F261" s="1">
        <f>COUNTIFS(Formulas!B$3:B$2000,'Stats for predictor'!B261,Formulas!C$3:C$2000,'Stats for predictor'!C261,Formulas!AC$3:AC$2000,4)</f>
        <v>0</v>
      </c>
      <c r="G261">
        <f>COUNTIFS(Formulas!B$3:B$2000,'Stats for predictor'!B261,Formulas!C$3:C$2000,'Stats for predictor'!C261,Formulas!AC$3:AC$2000,3)</f>
        <v>0</v>
      </c>
      <c r="H261">
        <f>COUNTIFS(Formulas!B$3:B$2000,'Stats for predictor'!B261,Formulas!C$3:C$2000,'Stats for predictor'!C261,Formulas!AC$3:AC$2000,2)</f>
        <v>0</v>
      </c>
      <c r="I261">
        <f>COUNTIFS(Formulas!B$3:B$2000,'Stats for predictor'!B261,Formulas!C$3:C$2000,'Stats for predictor'!C261,Formulas!AC$3:AC$2000,1)</f>
        <v>0</v>
      </c>
      <c r="J261">
        <f>COUNTIFS(Formulas!B$3:B$2000,'Stats for predictor'!B261,Formulas!C$3:C$2000,'Stats for predictor'!C261,Formulas!AC$3:AC$2000,0)</f>
        <v>2</v>
      </c>
      <c r="K261">
        <f>Formulas!P262</f>
        <v>0</v>
      </c>
      <c r="L261">
        <f>Formulas!R262</f>
        <v>1</v>
      </c>
      <c r="M261">
        <f>Formulas!T310</f>
        <v>0</v>
      </c>
      <c r="N261" s="2" t="e">
        <f>Formulas!V262</f>
        <v>#DIV/0!</v>
      </c>
      <c r="O261">
        <f>Formulas!U262</f>
        <v>2</v>
      </c>
      <c r="P261" s="2">
        <f>Formulas!W262</f>
        <v>0.5</v>
      </c>
    </row>
    <row r="262" spans="1:16">
      <c r="A262">
        <f>Formulas!A263</f>
        <v>7902</v>
      </c>
      <c r="B262">
        <f>Formulas!B263</f>
        <v>44</v>
      </c>
      <c r="C262">
        <f>Formulas!C263</f>
        <v>2</v>
      </c>
      <c r="D262">
        <f>Formulas!AC263</f>
        <v>0</v>
      </c>
      <c r="E262">
        <f t="shared" si="4"/>
        <v>0</v>
      </c>
      <c r="F262" s="1">
        <f>COUNTIFS(Formulas!B$3:B$2000,'Stats for predictor'!B262,Formulas!C$3:C$2000,'Stats for predictor'!C262,Formulas!AC$3:AC$2000,4)</f>
        <v>0</v>
      </c>
      <c r="G262">
        <f>COUNTIFS(Formulas!B$3:B$2000,'Stats for predictor'!B262,Formulas!C$3:C$2000,'Stats for predictor'!C262,Formulas!AC$3:AC$2000,3)</f>
        <v>0</v>
      </c>
      <c r="H262">
        <f>COUNTIFS(Formulas!B$3:B$2000,'Stats for predictor'!B262,Formulas!C$3:C$2000,'Stats for predictor'!C262,Formulas!AC$3:AC$2000,2)</f>
        <v>0</v>
      </c>
      <c r="I262">
        <f>COUNTIFS(Formulas!B$3:B$2000,'Stats for predictor'!B262,Formulas!C$3:C$2000,'Stats for predictor'!C262,Formulas!AC$3:AC$2000,1)</f>
        <v>0</v>
      </c>
      <c r="J262">
        <f>COUNTIFS(Formulas!B$3:B$2000,'Stats for predictor'!B262,Formulas!C$3:C$2000,'Stats for predictor'!C262,Formulas!AC$3:AC$2000,0)</f>
        <v>2</v>
      </c>
      <c r="K262">
        <f>Formulas!P263</f>
        <v>0</v>
      </c>
      <c r="L262">
        <f>Formulas!R263</f>
        <v>11</v>
      </c>
      <c r="M262">
        <f>Formulas!T311</f>
        <v>0</v>
      </c>
      <c r="N262" s="2" t="e">
        <f>Formulas!V263</f>
        <v>#DIV/0!</v>
      </c>
      <c r="O262">
        <f>Formulas!U263</f>
        <v>16</v>
      </c>
      <c r="P262" s="2">
        <f>Formulas!W263</f>
        <v>0.6875</v>
      </c>
    </row>
    <row r="263" spans="1:16">
      <c r="A263">
        <f>Formulas!A264</f>
        <v>3560</v>
      </c>
      <c r="B263">
        <f>Formulas!B264</f>
        <v>44</v>
      </c>
      <c r="C263">
        <f>Formulas!C264</f>
        <v>1</v>
      </c>
      <c r="D263">
        <f>Formulas!AC264</f>
        <v>0</v>
      </c>
      <c r="E263">
        <f t="shared" si="4"/>
        <v>0</v>
      </c>
      <c r="F263" s="1">
        <f>COUNTIFS(Formulas!B$3:B$2000,'Stats for predictor'!B263,Formulas!C$3:C$2000,'Stats for predictor'!C263,Formulas!AC$3:AC$2000,4)</f>
        <v>0</v>
      </c>
      <c r="G263">
        <f>COUNTIFS(Formulas!B$3:B$2000,'Stats for predictor'!B263,Formulas!C$3:C$2000,'Stats for predictor'!C263,Formulas!AC$3:AC$2000,3)</f>
        <v>0</v>
      </c>
      <c r="H263">
        <f>COUNTIFS(Formulas!B$3:B$2000,'Stats for predictor'!B263,Formulas!C$3:C$2000,'Stats for predictor'!C263,Formulas!AC$3:AC$2000,2)</f>
        <v>0</v>
      </c>
      <c r="I263">
        <f>COUNTIFS(Formulas!B$3:B$2000,'Stats for predictor'!B263,Formulas!C$3:C$2000,'Stats for predictor'!C263,Formulas!AC$3:AC$2000,1)</f>
        <v>0</v>
      </c>
      <c r="J263">
        <f>COUNTIFS(Formulas!B$3:B$2000,'Stats for predictor'!B263,Formulas!C$3:C$2000,'Stats for predictor'!C263,Formulas!AC$3:AC$2000,0)</f>
        <v>3</v>
      </c>
      <c r="K263">
        <f>Formulas!P264</f>
        <v>0</v>
      </c>
      <c r="L263">
        <f>Formulas!R264</f>
        <v>8</v>
      </c>
      <c r="M263">
        <f>Formulas!T312</f>
        <v>4</v>
      </c>
      <c r="N263" s="2" t="e">
        <f>Formulas!V264</f>
        <v>#DIV/0!</v>
      </c>
      <c r="O263">
        <f>Formulas!U264</f>
        <v>11</v>
      </c>
      <c r="P263" s="2">
        <f>Formulas!W264</f>
        <v>0.727272727272727</v>
      </c>
    </row>
    <row r="264" spans="1:16">
      <c r="A264">
        <f>Formulas!A265</f>
        <v>8884</v>
      </c>
      <c r="B264">
        <f>Formulas!B265</f>
        <v>44</v>
      </c>
      <c r="C264">
        <f>Formulas!C265</f>
        <v>1</v>
      </c>
      <c r="D264">
        <f>Formulas!AC265</f>
        <v>0</v>
      </c>
      <c r="E264">
        <f t="shared" si="4"/>
        <v>0</v>
      </c>
      <c r="F264" s="1">
        <f>COUNTIFS(Formulas!B$3:B$2000,'Stats for predictor'!B264,Formulas!C$3:C$2000,'Stats for predictor'!C264,Formulas!AC$3:AC$2000,4)</f>
        <v>0</v>
      </c>
      <c r="G264">
        <f>COUNTIFS(Formulas!B$3:B$2000,'Stats for predictor'!B264,Formulas!C$3:C$2000,'Stats for predictor'!C264,Formulas!AC$3:AC$2000,3)</f>
        <v>0</v>
      </c>
      <c r="H264">
        <f>COUNTIFS(Formulas!B$3:B$2000,'Stats for predictor'!B264,Formulas!C$3:C$2000,'Stats for predictor'!C264,Formulas!AC$3:AC$2000,2)</f>
        <v>0</v>
      </c>
      <c r="I264">
        <f>COUNTIFS(Formulas!B$3:B$2000,'Stats for predictor'!B264,Formulas!C$3:C$2000,'Stats for predictor'!C264,Formulas!AC$3:AC$2000,1)</f>
        <v>0</v>
      </c>
      <c r="J264">
        <f>COUNTIFS(Formulas!B$3:B$2000,'Stats for predictor'!B264,Formulas!C$3:C$2000,'Stats for predictor'!C264,Formulas!AC$3:AC$2000,0)</f>
        <v>3</v>
      </c>
      <c r="K264">
        <f>Formulas!P265</f>
        <v>6</v>
      </c>
      <c r="L264">
        <f>Formulas!R265</f>
        <v>0</v>
      </c>
      <c r="M264">
        <f>Formulas!T313</f>
        <v>0</v>
      </c>
      <c r="N264" s="2">
        <f>Formulas!V265</f>
        <v>1</v>
      </c>
      <c r="O264">
        <f>Formulas!U265</f>
        <v>0</v>
      </c>
      <c r="P264" s="2" t="e">
        <f>Formulas!W265</f>
        <v>#DIV/0!</v>
      </c>
    </row>
    <row r="265" spans="1:16">
      <c r="A265">
        <f>Formulas!A266</f>
        <v>4976</v>
      </c>
      <c r="B265">
        <f>Formulas!B266</f>
        <v>46</v>
      </c>
      <c r="C265">
        <f>Formulas!C266</f>
        <v>1</v>
      </c>
      <c r="D265">
        <f>Formulas!AC266</f>
        <v>4</v>
      </c>
      <c r="E265">
        <f t="shared" si="4"/>
        <v>4</v>
      </c>
      <c r="F265" s="1">
        <f>COUNTIFS(Formulas!B$3:B$2000,'Stats for predictor'!B265,Formulas!C$3:C$2000,'Stats for predictor'!C265,Formulas!AC$3:AC$2000,4)</f>
        <v>2</v>
      </c>
      <c r="G265">
        <f>COUNTIFS(Formulas!B$3:B$2000,'Stats for predictor'!B265,Formulas!C$3:C$2000,'Stats for predictor'!C265,Formulas!AC$3:AC$2000,3)</f>
        <v>0</v>
      </c>
      <c r="H265">
        <f>COUNTIFS(Formulas!B$3:B$2000,'Stats for predictor'!B265,Formulas!C$3:C$2000,'Stats for predictor'!C265,Formulas!AC$3:AC$2000,2)</f>
        <v>0</v>
      </c>
      <c r="I265">
        <f>COUNTIFS(Formulas!B$3:B$2000,'Stats for predictor'!B265,Formulas!C$3:C$2000,'Stats for predictor'!C265,Formulas!AC$3:AC$2000,1)</f>
        <v>0</v>
      </c>
      <c r="J265">
        <f>COUNTIFS(Formulas!B$3:B$2000,'Stats for predictor'!B265,Formulas!C$3:C$2000,'Stats for predictor'!C265,Formulas!AC$3:AC$2000,0)</f>
        <v>1</v>
      </c>
      <c r="K265">
        <f>Formulas!P266</f>
        <v>0</v>
      </c>
      <c r="L265">
        <f>Formulas!R266</f>
        <v>12</v>
      </c>
      <c r="M265">
        <f>Formulas!T314</f>
        <v>0</v>
      </c>
      <c r="N265" s="2" t="e">
        <f>Formulas!V266</f>
        <v>#DIV/0!</v>
      </c>
      <c r="O265">
        <f>Formulas!U266</f>
        <v>14</v>
      </c>
      <c r="P265" s="2">
        <f>Formulas!W266</f>
        <v>0.857142857142857</v>
      </c>
    </row>
    <row r="266" spans="1:16">
      <c r="A266">
        <f>Formulas!A267</f>
        <v>5409</v>
      </c>
      <c r="B266">
        <f>Formulas!B267</f>
        <v>46</v>
      </c>
      <c r="C266">
        <f>Formulas!C267</f>
        <v>2</v>
      </c>
      <c r="D266">
        <f>Formulas!AC267</f>
        <v>1</v>
      </c>
      <c r="E266">
        <f t="shared" si="4"/>
        <v>2</v>
      </c>
      <c r="F266" s="1">
        <f>COUNTIFS(Formulas!B$3:B$2000,'Stats for predictor'!B266,Formulas!C$3:C$2000,'Stats for predictor'!C266,Formulas!AC$3:AC$2000,4)</f>
        <v>0</v>
      </c>
      <c r="G266">
        <f>COUNTIFS(Formulas!B$3:B$2000,'Stats for predictor'!B266,Formulas!C$3:C$2000,'Stats for predictor'!C266,Formulas!AC$3:AC$2000,3)</f>
        <v>0</v>
      </c>
      <c r="H266">
        <f>COUNTIFS(Formulas!B$3:B$2000,'Stats for predictor'!B266,Formulas!C$3:C$2000,'Stats for predictor'!C266,Formulas!AC$3:AC$2000,2)</f>
        <v>2</v>
      </c>
      <c r="I266">
        <f>COUNTIFS(Formulas!B$3:B$2000,'Stats for predictor'!B266,Formulas!C$3:C$2000,'Stats for predictor'!C266,Formulas!AC$3:AC$2000,1)</f>
        <v>1</v>
      </c>
      <c r="J266">
        <f>COUNTIFS(Formulas!B$3:B$2000,'Stats for predictor'!B266,Formulas!C$3:C$2000,'Stats for predictor'!C266,Formulas!AC$3:AC$2000,0)</f>
        <v>0</v>
      </c>
      <c r="K266">
        <f>Formulas!P267</f>
        <v>0</v>
      </c>
      <c r="L266">
        <f>Formulas!R267</f>
        <v>17</v>
      </c>
      <c r="M266">
        <f>Formulas!T315</f>
        <v>0</v>
      </c>
      <c r="N266" s="2" t="e">
        <f>Formulas!V267</f>
        <v>#DIV/0!</v>
      </c>
      <c r="O266">
        <f>Formulas!U267</f>
        <v>17</v>
      </c>
      <c r="P266" s="2">
        <f>Formulas!W267</f>
        <v>1</v>
      </c>
    </row>
    <row r="267" spans="1:16">
      <c r="A267">
        <f>Formulas!A268</f>
        <v>5032</v>
      </c>
      <c r="B267">
        <f>Formulas!B268</f>
        <v>46</v>
      </c>
      <c r="C267">
        <f>Formulas!C268</f>
        <v>2</v>
      </c>
      <c r="D267">
        <f>Formulas!AC268</f>
        <v>2</v>
      </c>
      <c r="E267">
        <f t="shared" si="4"/>
        <v>2</v>
      </c>
      <c r="F267" s="1">
        <f>COUNTIFS(Formulas!B$3:B$2000,'Stats for predictor'!B267,Formulas!C$3:C$2000,'Stats for predictor'!C267,Formulas!AC$3:AC$2000,4)</f>
        <v>0</v>
      </c>
      <c r="G267">
        <f>COUNTIFS(Formulas!B$3:B$2000,'Stats for predictor'!B267,Formulas!C$3:C$2000,'Stats for predictor'!C267,Formulas!AC$3:AC$2000,3)</f>
        <v>0</v>
      </c>
      <c r="H267">
        <f>COUNTIFS(Formulas!B$3:B$2000,'Stats for predictor'!B267,Formulas!C$3:C$2000,'Stats for predictor'!C267,Formulas!AC$3:AC$2000,2)</f>
        <v>2</v>
      </c>
      <c r="I267">
        <f>COUNTIFS(Formulas!B$3:B$2000,'Stats for predictor'!B267,Formulas!C$3:C$2000,'Stats for predictor'!C267,Formulas!AC$3:AC$2000,1)</f>
        <v>1</v>
      </c>
      <c r="J267">
        <f>COUNTIFS(Formulas!B$3:B$2000,'Stats for predictor'!B267,Formulas!C$3:C$2000,'Stats for predictor'!C267,Formulas!AC$3:AC$2000,0)</f>
        <v>0</v>
      </c>
      <c r="K267">
        <f>Formulas!P268</f>
        <v>0</v>
      </c>
      <c r="L267">
        <f>Formulas!R268</f>
        <v>4</v>
      </c>
      <c r="M267">
        <f>Formulas!T316</f>
        <v>0</v>
      </c>
      <c r="N267" s="2" t="e">
        <f>Formulas!V268</f>
        <v>#DIV/0!</v>
      </c>
      <c r="O267">
        <f>Formulas!U268</f>
        <v>7</v>
      </c>
      <c r="P267" s="2">
        <f>Formulas!W268</f>
        <v>0.571428571428571</v>
      </c>
    </row>
    <row r="268" spans="1:16">
      <c r="A268">
        <f>Formulas!A269</f>
        <v>865</v>
      </c>
      <c r="B268">
        <f>Formulas!B269</f>
        <v>46</v>
      </c>
      <c r="C268">
        <f>Formulas!C269</f>
        <v>1</v>
      </c>
      <c r="D268">
        <f>Formulas!AC269</f>
        <v>4</v>
      </c>
      <c r="E268">
        <f t="shared" si="4"/>
        <v>4</v>
      </c>
      <c r="F268" s="1">
        <f>COUNTIFS(Formulas!B$3:B$2000,'Stats for predictor'!B268,Formulas!C$3:C$2000,'Stats for predictor'!C268,Formulas!AC$3:AC$2000,4)</f>
        <v>2</v>
      </c>
      <c r="G268">
        <f>COUNTIFS(Formulas!B$3:B$2000,'Stats for predictor'!B268,Formulas!C$3:C$2000,'Stats for predictor'!C268,Formulas!AC$3:AC$2000,3)</f>
        <v>0</v>
      </c>
      <c r="H268">
        <f>COUNTIFS(Formulas!B$3:B$2000,'Stats for predictor'!B268,Formulas!C$3:C$2000,'Stats for predictor'!C268,Formulas!AC$3:AC$2000,2)</f>
        <v>0</v>
      </c>
      <c r="I268">
        <f>COUNTIFS(Formulas!B$3:B$2000,'Stats for predictor'!B268,Formulas!C$3:C$2000,'Stats for predictor'!C268,Formulas!AC$3:AC$2000,1)</f>
        <v>0</v>
      </c>
      <c r="J268">
        <f>COUNTIFS(Formulas!B$3:B$2000,'Stats for predictor'!B268,Formulas!C$3:C$2000,'Stats for predictor'!C268,Formulas!AC$3:AC$2000,0)</f>
        <v>1</v>
      </c>
      <c r="K268">
        <f>Formulas!P269</f>
        <v>0</v>
      </c>
      <c r="L268">
        <f>Formulas!R269</f>
        <v>2</v>
      </c>
      <c r="M268">
        <f>Formulas!T317</f>
        <v>0</v>
      </c>
      <c r="N268" s="2" t="e">
        <f>Formulas!V269</f>
        <v>#DIV/0!</v>
      </c>
      <c r="O268">
        <f>Formulas!U269</f>
        <v>5</v>
      </c>
      <c r="P268" s="2">
        <f>Formulas!W269</f>
        <v>0.4</v>
      </c>
    </row>
    <row r="269" spans="1:16">
      <c r="A269">
        <f>Formulas!A270</f>
        <v>5672</v>
      </c>
      <c r="B269">
        <f>Formulas!B270</f>
        <v>46</v>
      </c>
      <c r="C269">
        <f>Formulas!C270</f>
        <v>1</v>
      </c>
      <c r="D269">
        <f>Formulas!AC270</f>
        <v>0</v>
      </c>
      <c r="E269">
        <f t="shared" si="4"/>
        <v>4</v>
      </c>
      <c r="F269" s="1">
        <f>COUNTIFS(Formulas!B$3:B$2000,'Stats for predictor'!B269,Formulas!C$3:C$2000,'Stats for predictor'!C269,Formulas!AC$3:AC$2000,4)</f>
        <v>2</v>
      </c>
      <c r="G269">
        <f>COUNTIFS(Formulas!B$3:B$2000,'Stats for predictor'!B269,Formulas!C$3:C$2000,'Stats for predictor'!C269,Formulas!AC$3:AC$2000,3)</f>
        <v>0</v>
      </c>
      <c r="H269">
        <f>COUNTIFS(Formulas!B$3:B$2000,'Stats for predictor'!B269,Formulas!C$3:C$2000,'Stats for predictor'!C269,Formulas!AC$3:AC$2000,2)</f>
        <v>0</v>
      </c>
      <c r="I269">
        <f>COUNTIFS(Formulas!B$3:B$2000,'Stats for predictor'!B269,Formulas!C$3:C$2000,'Stats for predictor'!C269,Formulas!AC$3:AC$2000,1)</f>
        <v>0</v>
      </c>
      <c r="J269">
        <f>COUNTIFS(Formulas!B$3:B$2000,'Stats for predictor'!B269,Formulas!C$3:C$2000,'Stats for predictor'!C269,Formulas!AC$3:AC$2000,0)</f>
        <v>1</v>
      </c>
      <c r="K269">
        <f>Formulas!P270</f>
        <v>0</v>
      </c>
      <c r="L269">
        <f>Formulas!R270</f>
        <v>0</v>
      </c>
      <c r="M269">
        <f>Formulas!T318</f>
        <v>4</v>
      </c>
      <c r="N269" s="2" t="e">
        <f>Formulas!V270</f>
        <v>#DIV/0!</v>
      </c>
      <c r="O269">
        <f>Formulas!U270</f>
        <v>0</v>
      </c>
      <c r="P269" s="2" t="e">
        <f>Formulas!W270</f>
        <v>#DIV/0!</v>
      </c>
    </row>
    <row r="270" spans="1:16">
      <c r="A270">
        <f>Formulas!A271</f>
        <v>1334</v>
      </c>
      <c r="B270">
        <f>Formulas!B271</f>
        <v>46</v>
      </c>
      <c r="C270">
        <f>Formulas!C271</f>
        <v>2</v>
      </c>
      <c r="D270">
        <f>Formulas!AC271</f>
        <v>2</v>
      </c>
      <c r="E270">
        <f t="shared" si="4"/>
        <v>2</v>
      </c>
      <c r="F270" s="1">
        <f>COUNTIFS(Formulas!B$3:B$2000,'Stats for predictor'!B270,Formulas!C$3:C$2000,'Stats for predictor'!C270,Formulas!AC$3:AC$2000,4)</f>
        <v>0</v>
      </c>
      <c r="G270">
        <f>COUNTIFS(Formulas!B$3:B$2000,'Stats for predictor'!B270,Formulas!C$3:C$2000,'Stats for predictor'!C270,Formulas!AC$3:AC$2000,3)</f>
        <v>0</v>
      </c>
      <c r="H270">
        <f>COUNTIFS(Formulas!B$3:B$2000,'Stats for predictor'!B270,Formulas!C$3:C$2000,'Stats for predictor'!C270,Formulas!AC$3:AC$2000,2)</f>
        <v>2</v>
      </c>
      <c r="I270">
        <f>COUNTIFS(Formulas!B$3:B$2000,'Stats for predictor'!B270,Formulas!C$3:C$2000,'Stats for predictor'!C270,Formulas!AC$3:AC$2000,1)</f>
        <v>1</v>
      </c>
      <c r="J270">
        <f>COUNTIFS(Formulas!B$3:B$2000,'Stats for predictor'!B270,Formulas!C$3:C$2000,'Stats for predictor'!C270,Formulas!AC$3:AC$2000,0)</f>
        <v>0</v>
      </c>
      <c r="K270">
        <f>Formulas!P271</f>
        <v>0</v>
      </c>
      <c r="L270">
        <f>Formulas!R271</f>
        <v>1</v>
      </c>
      <c r="M270">
        <f>Formulas!T319</f>
        <v>0</v>
      </c>
      <c r="N270" s="2" t="e">
        <f>Formulas!V271</f>
        <v>#DIV/0!</v>
      </c>
      <c r="O270">
        <f>Formulas!U271</f>
        <v>2</v>
      </c>
      <c r="P270" s="2">
        <f>Formulas!W271</f>
        <v>0.5</v>
      </c>
    </row>
    <row r="271" spans="1:16">
      <c r="A271">
        <f>Formulas!A272</f>
        <v>1305</v>
      </c>
      <c r="B271">
        <f>Formulas!B272</f>
        <v>45</v>
      </c>
      <c r="C271">
        <f>Formulas!C272</f>
        <v>2</v>
      </c>
      <c r="D271">
        <f>Formulas!AC272</f>
        <v>0</v>
      </c>
      <c r="E271">
        <f t="shared" si="4"/>
        <v>2</v>
      </c>
      <c r="F271" s="1">
        <f>COUNTIFS(Formulas!B$3:B$2000,'Stats for predictor'!B271,Formulas!C$3:C$2000,'Stats for predictor'!C271,Formulas!AC$3:AC$2000,4)</f>
        <v>0</v>
      </c>
      <c r="G271">
        <f>COUNTIFS(Formulas!B$3:B$2000,'Stats for predictor'!B271,Formulas!C$3:C$2000,'Stats for predictor'!C271,Formulas!AC$3:AC$2000,3)</f>
        <v>0</v>
      </c>
      <c r="H271">
        <f>COUNTIFS(Formulas!B$3:B$2000,'Stats for predictor'!B271,Formulas!C$3:C$2000,'Stats for predictor'!C271,Formulas!AC$3:AC$2000,2)</f>
        <v>1</v>
      </c>
      <c r="I271">
        <f>COUNTIFS(Formulas!B$3:B$2000,'Stats for predictor'!B271,Formulas!C$3:C$2000,'Stats for predictor'!C271,Formulas!AC$3:AC$2000,1)</f>
        <v>0</v>
      </c>
      <c r="J271">
        <f>COUNTIFS(Formulas!B$3:B$2000,'Stats for predictor'!B271,Formulas!C$3:C$2000,'Stats for predictor'!C271,Formulas!AC$3:AC$2000,0)</f>
        <v>2</v>
      </c>
      <c r="K271">
        <f>Formulas!P272</f>
        <v>3</v>
      </c>
      <c r="L271">
        <f>Formulas!R272</f>
        <v>0</v>
      </c>
      <c r="M271">
        <f>Formulas!T320</f>
        <v>0</v>
      </c>
      <c r="N271" s="2">
        <f>Formulas!V272</f>
        <v>0.428571428571429</v>
      </c>
      <c r="O271">
        <f>Formulas!U272</f>
        <v>0</v>
      </c>
      <c r="P271" s="2" t="e">
        <f>Formulas!W272</f>
        <v>#DIV/0!</v>
      </c>
    </row>
    <row r="272" spans="1:16">
      <c r="A272">
        <f>Formulas!A273</f>
        <v>2386</v>
      </c>
      <c r="B272">
        <f>Formulas!B273</f>
        <v>45</v>
      </c>
      <c r="C272">
        <f>Formulas!C273</f>
        <v>1</v>
      </c>
      <c r="D272">
        <f>Formulas!AC273</f>
        <v>2</v>
      </c>
      <c r="E272">
        <f t="shared" si="4"/>
        <v>4</v>
      </c>
      <c r="F272" s="1">
        <f>COUNTIFS(Formulas!B$3:B$2000,'Stats for predictor'!B272,Formulas!C$3:C$2000,'Stats for predictor'!C272,Formulas!AC$3:AC$2000,4)</f>
        <v>1</v>
      </c>
      <c r="G272">
        <f>COUNTIFS(Formulas!B$3:B$2000,'Stats for predictor'!B272,Formulas!C$3:C$2000,'Stats for predictor'!C272,Formulas!AC$3:AC$2000,3)</f>
        <v>0</v>
      </c>
      <c r="H272">
        <f>COUNTIFS(Formulas!B$3:B$2000,'Stats for predictor'!B272,Formulas!C$3:C$2000,'Stats for predictor'!C272,Formulas!AC$3:AC$2000,2)</f>
        <v>1</v>
      </c>
      <c r="I272">
        <f>COUNTIFS(Formulas!B$3:B$2000,'Stats for predictor'!B272,Formulas!C$3:C$2000,'Stats for predictor'!C272,Formulas!AC$3:AC$2000,1)</f>
        <v>0</v>
      </c>
      <c r="J272">
        <f>COUNTIFS(Formulas!B$3:B$2000,'Stats for predictor'!B272,Formulas!C$3:C$2000,'Stats for predictor'!C272,Formulas!AC$3:AC$2000,0)</f>
        <v>0</v>
      </c>
      <c r="K272">
        <f>Formulas!P273</f>
        <v>0</v>
      </c>
      <c r="L272">
        <f>Formulas!R273</f>
        <v>4</v>
      </c>
      <c r="M272">
        <f>Formulas!T321</f>
        <v>0</v>
      </c>
      <c r="N272" s="2" t="e">
        <f>Formulas!V273</f>
        <v>#DIV/0!</v>
      </c>
      <c r="O272">
        <f>Formulas!U273</f>
        <v>7</v>
      </c>
      <c r="P272" s="2">
        <f>Formulas!W273</f>
        <v>0.571428571428571</v>
      </c>
    </row>
    <row r="273" spans="1:16">
      <c r="A273">
        <f>Formulas!A274</f>
        <v>8765</v>
      </c>
      <c r="B273">
        <f>Formulas!B274</f>
        <v>47</v>
      </c>
      <c r="C273">
        <f>Formulas!C274</f>
        <v>1</v>
      </c>
      <c r="D273">
        <f>Formulas!AC274</f>
        <v>0</v>
      </c>
      <c r="E273">
        <f t="shared" si="4"/>
        <v>3</v>
      </c>
      <c r="F273" s="1">
        <f>COUNTIFS(Formulas!B$3:B$2000,'Stats for predictor'!B273,Formulas!C$3:C$2000,'Stats for predictor'!C273,Formulas!AC$3:AC$2000,4)</f>
        <v>0</v>
      </c>
      <c r="G273">
        <f>COUNTIFS(Formulas!B$3:B$2000,'Stats for predictor'!B273,Formulas!C$3:C$2000,'Stats for predictor'!C273,Formulas!AC$3:AC$2000,3)</f>
        <v>1</v>
      </c>
      <c r="H273">
        <f>COUNTIFS(Formulas!B$3:B$2000,'Stats for predictor'!B273,Formulas!C$3:C$2000,'Stats for predictor'!C273,Formulas!AC$3:AC$2000,2)</f>
        <v>0</v>
      </c>
      <c r="I273">
        <f>COUNTIFS(Formulas!B$3:B$2000,'Stats for predictor'!B273,Formulas!C$3:C$2000,'Stats for predictor'!C273,Formulas!AC$3:AC$2000,1)</f>
        <v>0</v>
      </c>
      <c r="J273">
        <f>COUNTIFS(Formulas!B$3:B$2000,'Stats for predictor'!B273,Formulas!C$3:C$2000,'Stats for predictor'!C273,Formulas!AC$3:AC$2000,0)</f>
        <v>3</v>
      </c>
      <c r="K273">
        <f>Formulas!P274</f>
        <v>0</v>
      </c>
      <c r="L273">
        <f>Formulas!R274</f>
        <v>0</v>
      </c>
      <c r="M273">
        <f>Formulas!T322</f>
        <v>0</v>
      </c>
      <c r="N273" s="2" t="e">
        <f>Formulas!V274</f>
        <v>#DIV/0!</v>
      </c>
      <c r="O273">
        <f>Formulas!U274</f>
        <v>0</v>
      </c>
      <c r="P273" s="2" t="e">
        <f>Formulas!W274</f>
        <v>#DIV/0!</v>
      </c>
    </row>
    <row r="274" spans="1:16">
      <c r="A274">
        <f>Formulas!A275</f>
        <v>4946</v>
      </c>
      <c r="B274">
        <f>Formulas!B275</f>
        <v>45</v>
      </c>
      <c r="C274">
        <f>Formulas!C275</f>
        <v>1</v>
      </c>
      <c r="D274">
        <f>Formulas!AC275</f>
        <v>4</v>
      </c>
      <c r="E274">
        <f t="shared" si="4"/>
        <v>4</v>
      </c>
      <c r="F274" s="1">
        <f>COUNTIFS(Formulas!B$3:B$2000,'Stats for predictor'!B274,Formulas!C$3:C$2000,'Stats for predictor'!C274,Formulas!AC$3:AC$2000,4)</f>
        <v>1</v>
      </c>
      <c r="G274">
        <f>COUNTIFS(Formulas!B$3:B$2000,'Stats for predictor'!B274,Formulas!C$3:C$2000,'Stats for predictor'!C274,Formulas!AC$3:AC$2000,3)</f>
        <v>0</v>
      </c>
      <c r="H274">
        <f>COUNTIFS(Formulas!B$3:B$2000,'Stats for predictor'!B274,Formulas!C$3:C$2000,'Stats for predictor'!C274,Formulas!AC$3:AC$2000,2)</f>
        <v>1</v>
      </c>
      <c r="I274">
        <f>COUNTIFS(Formulas!B$3:B$2000,'Stats for predictor'!B274,Formulas!C$3:C$2000,'Stats for predictor'!C274,Formulas!AC$3:AC$2000,1)</f>
        <v>0</v>
      </c>
      <c r="J274">
        <f>COUNTIFS(Formulas!B$3:B$2000,'Stats for predictor'!B274,Formulas!C$3:C$2000,'Stats for predictor'!C274,Formulas!AC$3:AC$2000,0)</f>
        <v>0</v>
      </c>
      <c r="K274">
        <f>Formulas!P275</f>
        <v>0</v>
      </c>
      <c r="L274">
        <f>Formulas!R275</f>
        <v>5</v>
      </c>
      <c r="M274">
        <f>Formulas!T323</f>
        <v>0</v>
      </c>
      <c r="N274" s="2" t="e">
        <f>Formulas!V275</f>
        <v>#DIV/0!</v>
      </c>
      <c r="O274">
        <f>Formulas!U275</f>
        <v>6</v>
      </c>
      <c r="P274" s="2">
        <f>Formulas!W275</f>
        <v>0.833333333333333</v>
      </c>
    </row>
    <row r="275" spans="1:16">
      <c r="A275">
        <f>Formulas!A276</f>
        <v>2198</v>
      </c>
      <c r="B275">
        <f>Formulas!B276</f>
        <v>45</v>
      </c>
      <c r="C275">
        <f>Formulas!C276</f>
        <v>2</v>
      </c>
      <c r="D275">
        <f>Formulas!AC276</f>
        <v>2</v>
      </c>
      <c r="E275">
        <f t="shared" si="4"/>
        <v>2</v>
      </c>
      <c r="F275" s="1">
        <f>COUNTIFS(Formulas!B$3:B$2000,'Stats for predictor'!B275,Formulas!C$3:C$2000,'Stats for predictor'!C275,Formulas!AC$3:AC$2000,4)</f>
        <v>0</v>
      </c>
      <c r="G275">
        <f>COUNTIFS(Formulas!B$3:B$2000,'Stats for predictor'!B275,Formulas!C$3:C$2000,'Stats for predictor'!C275,Formulas!AC$3:AC$2000,3)</f>
        <v>0</v>
      </c>
      <c r="H275">
        <f>COUNTIFS(Formulas!B$3:B$2000,'Stats for predictor'!B275,Formulas!C$3:C$2000,'Stats for predictor'!C275,Formulas!AC$3:AC$2000,2)</f>
        <v>1</v>
      </c>
      <c r="I275">
        <f>COUNTIFS(Formulas!B$3:B$2000,'Stats for predictor'!B275,Formulas!C$3:C$2000,'Stats for predictor'!C275,Formulas!AC$3:AC$2000,1)</f>
        <v>0</v>
      </c>
      <c r="J275">
        <f>COUNTIFS(Formulas!B$3:B$2000,'Stats for predictor'!B275,Formulas!C$3:C$2000,'Stats for predictor'!C275,Formulas!AC$3:AC$2000,0)</f>
        <v>2</v>
      </c>
      <c r="K275">
        <f>Formulas!P276</f>
        <v>2</v>
      </c>
      <c r="L275">
        <f>Formulas!R276</f>
        <v>0</v>
      </c>
      <c r="M275">
        <f>Formulas!T324</f>
        <v>0</v>
      </c>
      <c r="N275" s="2">
        <f>Formulas!V276</f>
        <v>1</v>
      </c>
      <c r="O275">
        <f>Formulas!U276</f>
        <v>3</v>
      </c>
      <c r="P275" s="2">
        <f>Formulas!W276</f>
        <v>0</v>
      </c>
    </row>
    <row r="276" spans="1:16">
      <c r="A276">
        <f>Formulas!A277</f>
        <v>6397</v>
      </c>
      <c r="B276">
        <f>Formulas!B277</f>
        <v>45</v>
      </c>
      <c r="C276">
        <f>Formulas!C277</f>
        <v>2</v>
      </c>
      <c r="D276">
        <f>Formulas!AC277</f>
        <v>0</v>
      </c>
      <c r="E276">
        <f t="shared" si="4"/>
        <v>2</v>
      </c>
      <c r="F276" s="1">
        <f>COUNTIFS(Formulas!B$3:B$2000,'Stats for predictor'!B276,Formulas!C$3:C$2000,'Stats for predictor'!C276,Formulas!AC$3:AC$2000,4)</f>
        <v>0</v>
      </c>
      <c r="G276">
        <f>COUNTIFS(Formulas!B$3:B$2000,'Stats for predictor'!B276,Formulas!C$3:C$2000,'Stats for predictor'!C276,Formulas!AC$3:AC$2000,3)</f>
        <v>0</v>
      </c>
      <c r="H276">
        <f>COUNTIFS(Formulas!B$3:B$2000,'Stats for predictor'!B276,Formulas!C$3:C$2000,'Stats for predictor'!C276,Formulas!AC$3:AC$2000,2)</f>
        <v>1</v>
      </c>
      <c r="I276">
        <f>COUNTIFS(Formulas!B$3:B$2000,'Stats for predictor'!B276,Formulas!C$3:C$2000,'Stats for predictor'!C276,Formulas!AC$3:AC$2000,1)</f>
        <v>0</v>
      </c>
      <c r="J276">
        <f>COUNTIFS(Formulas!B$3:B$2000,'Stats for predictor'!B276,Formulas!C$3:C$2000,'Stats for predictor'!C276,Formulas!AC$3:AC$2000,0)</f>
        <v>2</v>
      </c>
      <c r="K276">
        <f>Formulas!P277</f>
        <v>1</v>
      </c>
      <c r="L276">
        <f>Formulas!R277</f>
        <v>0</v>
      </c>
      <c r="M276">
        <f>Formulas!T325</f>
        <v>0</v>
      </c>
      <c r="N276" s="2">
        <f>Formulas!V277</f>
        <v>1</v>
      </c>
      <c r="O276">
        <f>Formulas!U277</f>
        <v>0</v>
      </c>
      <c r="P276" s="2" t="e">
        <f>Formulas!W277</f>
        <v>#DIV/0!</v>
      </c>
    </row>
    <row r="277" spans="1:16">
      <c r="A277">
        <f>Formulas!A278</f>
        <v>4476</v>
      </c>
      <c r="B277">
        <f>Formulas!B278</f>
        <v>47</v>
      </c>
      <c r="C277">
        <f>Formulas!C278</f>
        <v>2</v>
      </c>
      <c r="D277">
        <f>Formulas!AC278</f>
        <v>0</v>
      </c>
      <c r="E277">
        <f t="shared" si="4"/>
        <v>2</v>
      </c>
      <c r="F277" s="1">
        <f>COUNTIFS(Formulas!B$3:B$2000,'Stats for predictor'!B277,Formulas!C$3:C$2000,'Stats for predictor'!C277,Formulas!AC$3:AC$2000,4)</f>
        <v>0</v>
      </c>
      <c r="G277">
        <f>COUNTIFS(Formulas!B$3:B$2000,'Stats for predictor'!B277,Formulas!C$3:C$2000,'Stats for predictor'!C277,Formulas!AC$3:AC$2000,3)</f>
        <v>0</v>
      </c>
      <c r="H277">
        <f>COUNTIFS(Formulas!B$3:B$2000,'Stats for predictor'!B277,Formulas!C$3:C$2000,'Stats for predictor'!C277,Formulas!AC$3:AC$2000,2)</f>
        <v>1</v>
      </c>
      <c r="I277">
        <f>COUNTIFS(Formulas!B$3:B$2000,'Stats for predictor'!B277,Formulas!C$3:C$2000,'Stats for predictor'!C277,Formulas!AC$3:AC$2000,1)</f>
        <v>0</v>
      </c>
      <c r="J277">
        <f>COUNTIFS(Formulas!B$3:B$2000,'Stats for predictor'!B277,Formulas!C$3:C$2000,'Stats for predictor'!C277,Formulas!AC$3:AC$2000,0)</f>
        <v>2</v>
      </c>
      <c r="K277">
        <f>Formulas!P278</f>
        <v>0</v>
      </c>
      <c r="L277">
        <f>Formulas!R278</f>
        <v>18</v>
      </c>
      <c r="M277">
        <f>Formulas!T326</f>
        <v>1</v>
      </c>
      <c r="N277" s="2" t="e">
        <f>Formulas!V278</f>
        <v>#DIV/0!</v>
      </c>
      <c r="O277">
        <f>Formulas!U278</f>
        <v>18</v>
      </c>
      <c r="P277" s="2">
        <f>Formulas!W278</f>
        <v>1</v>
      </c>
    </row>
    <row r="278" spans="1:16">
      <c r="A278">
        <f>Formulas!A279</f>
        <v>6864</v>
      </c>
      <c r="B278">
        <f>Formulas!B279</f>
        <v>47</v>
      </c>
      <c r="C278">
        <f>Formulas!C279</f>
        <v>1</v>
      </c>
      <c r="D278">
        <f>Formulas!AC279</f>
        <v>0</v>
      </c>
      <c r="E278">
        <f t="shared" si="4"/>
        <v>3</v>
      </c>
      <c r="F278" s="1">
        <f>COUNTIFS(Formulas!B$3:B$2000,'Stats for predictor'!B278,Formulas!C$3:C$2000,'Stats for predictor'!C278,Formulas!AC$3:AC$2000,4)</f>
        <v>0</v>
      </c>
      <c r="G278">
        <f>COUNTIFS(Formulas!B$3:B$2000,'Stats for predictor'!B278,Formulas!C$3:C$2000,'Stats for predictor'!C278,Formulas!AC$3:AC$2000,3)</f>
        <v>1</v>
      </c>
      <c r="H278">
        <f>COUNTIFS(Formulas!B$3:B$2000,'Stats for predictor'!B278,Formulas!C$3:C$2000,'Stats for predictor'!C278,Formulas!AC$3:AC$2000,2)</f>
        <v>0</v>
      </c>
      <c r="I278">
        <f>COUNTIFS(Formulas!B$3:B$2000,'Stats for predictor'!B278,Formulas!C$3:C$2000,'Stats for predictor'!C278,Formulas!AC$3:AC$2000,1)</f>
        <v>0</v>
      </c>
      <c r="J278">
        <f>COUNTIFS(Formulas!B$3:B$2000,'Stats for predictor'!B278,Formulas!C$3:C$2000,'Stats for predictor'!C278,Formulas!AC$3:AC$2000,0)</f>
        <v>3</v>
      </c>
      <c r="K278">
        <f>Formulas!P279</f>
        <v>0</v>
      </c>
      <c r="L278">
        <f>Formulas!R279</f>
        <v>1</v>
      </c>
      <c r="M278">
        <f>Formulas!T327</f>
        <v>0</v>
      </c>
      <c r="N278" s="2" t="e">
        <f>Formulas!V279</f>
        <v>#DIV/0!</v>
      </c>
      <c r="O278">
        <f>Formulas!U279</f>
        <v>1</v>
      </c>
      <c r="P278" s="2">
        <f>Formulas!W279</f>
        <v>1</v>
      </c>
    </row>
    <row r="279" spans="1:16">
      <c r="A279">
        <f>Formulas!A280</f>
        <v>4951</v>
      </c>
      <c r="B279">
        <f>Formulas!B280</f>
        <v>47</v>
      </c>
      <c r="C279">
        <f>Formulas!C280</f>
        <v>2</v>
      </c>
      <c r="D279">
        <f>Formulas!AC280</f>
        <v>2</v>
      </c>
      <c r="E279">
        <f t="shared" si="4"/>
        <v>2</v>
      </c>
      <c r="F279" s="1">
        <f>COUNTIFS(Formulas!B$3:B$2000,'Stats for predictor'!B279,Formulas!C$3:C$2000,'Stats for predictor'!C279,Formulas!AC$3:AC$2000,4)</f>
        <v>0</v>
      </c>
      <c r="G279">
        <f>COUNTIFS(Formulas!B$3:B$2000,'Stats for predictor'!B279,Formulas!C$3:C$2000,'Stats for predictor'!C279,Formulas!AC$3:AC$2000,3)</f>
        <v>0</v>
      </c>
      <c r="H279">
        <f>COUNTIFS(Formulas!B$3:B$2000,'Stats for predictor'!B279,Formulas!C$3:C$2000,'Stats for predictor'!C279,Formulas!AC$3:AC$2000,2)</f>
        <v>1</v>
      </c>
      <c r="I279">
        <f>COUNTIFS(Formulas!B$3:B$2000,'Stats for predictor'!B279,Formulas!C$3:C$2000,'Stats for predictor'!C279,Formulas!AC$3:AC$2000,1)</f>
        <v>0</v>
      </c>
      <c r="J279">
        <f>COUNTIFS(Formulas!B$3:B$2000,'Stats for predictor'!B279,Formulas!C$3:C$2000,'Stats for predictor'!C279,Formulas!AC$3:AC$2000,0)</f>
        <v>2</v>
      </c>
      <c r="K279">
        <f>Formulas!P280</f>
        <v>0</v>
      </c>
      <c r="L279">
        <f>Formulas!R280</f>
        <v>5</v>
      </c>
      <c r="M279">
        <f>Formulas!T328</f>
        <v>0</v>
      </c>
      <c r="N279" s="2" t="e">
        <f>Formulas!V280</f>
        <v>#DIV/0!</v>
      </c>
      <c r="O279">
        <f>Formulas!U280</f>
        <v>7</v>
      </c>
      <c r="P279" s="2">
        <f>Formulas!W280</f>
        <v>0.714285714285714</v>
      </c>
    </row>
    <row r="280" spans="1:16">
      <c r="A280">
        <f>Formulas!A281</f>
        <v>3682</v>
      </c>
      <c r="B280">
        <f>Formulas!B281</f>
        <v>47</v>
      </c>
      <c r="C280">
        <f>Formulas!C281</f>
        <v>1</v>
      </c>
      <c r="D280">
        <f>Formulas!AC281</f>
        <v>3</v>
      </c>
      <c r="E280">
        <f t="shared" si="4"/>
        <v>3</v>
      </c>
      <c r="F280" s="1">
        <f>COUNTIFS(Formulas!B$3:B$2000,'Stats for predictor'!B280,Formulas!C$3:C$2000,'Stats for predictor'!C280,Formulas!AC$3:AC$2000,4)</f>
        <v>0</v>
      </c>
      <c r="G280">
        <f>COUNTIFS(Formulas!B$3:B$2000,'Stats for predictor'!B280,Formulas!C$3:C$2000,'Stats for predictor'!C280,Formulas!AC$3:AC$2000,3)</f>
        <v>1</v>
      </c>
      <c r="H280">
        <f>COUNTIFS(Formulas!B$3:B$2000,'Stats for predictor'!B280,Formulas!C$3:C$2000,'Stats for predictor'!C280,Formulas!AC$3:AC$2000,2)</f>
        <v>0</v>
      </c>
      <c r="I280">
        <f>COUNTIFS(Formulas!B$3:B$2000,'Stats for predictor'!B280,Formulas!C$3:C$2000,'Stats for predictor'!C280,Formulas!AC$3:AC$2000,1)</f>
        <v>0</v>
      </c>
      <c r="J280">
        <f>COUNTIFS(Formulas!B$3:B$2000,'Stats for predictor'!B280,Formulas!C$3:C$2000,'Stats for predictor'!C280,Formulas!AC$3:AC$2000,0)</f>
        <v>3</v>
      </c>
      <c r="K280">
        <f>Formulas!P281</f>
        <v>0</v>
      </c>
      <c r="L280">
        <f>Formulas!R281</f>
        <v>6</v>
      </c>
      <c r="M280">
        <f>Formulas!T329</f>
        <v>0</v>
      </c>
      <c r="N280" s="2" t="e">
        <f>Formulas!V281</f>
        <v>#DIV/0!</v>
      </c>
      <c r="O280">
        <f>Formulas!U281</f>
        <v>11</v>
      </c>
      <c r="P280" s="2">
        <f>Formulas!W281</f>
        <v>0.545454545454545</v>
      </c>
    </row>
    <row r="281" spans="1:16">
      <c r="A281">
        <f>Formulas!A282</f>
        <v>5406</v>
      </c>
      <c r="B281">
        <f>Formulas!B282</f>
        <v>47</v>
      </c>
      <c r="C281">
        <f>Formulas!C282</f>
        <v>1</v>
      </c>
      <c r="D281">
        <f>Formulas!AC282</f>
        <v>0</v>
      </c>
      <c r="E281">
        <f t="shared" si="4"/>
        <v>3</v>
      </c>
      <c r="F281" s="1">
        <f>COUNTIFS(Formulas!B$3:B$2000,'Stats for predictor'!B281,Formulas!C$3:C$2000,'Stats for predictor'!C281,Formulas!AC$3:AC$2000,4)</f>
        <v>0</v>
      </c>
      <c r="G281">
        <f>COUNTIFS(Formulas!B$3:B$2000,'Stats for predictor'!B281,Formulas!C$3:C$2000,'Stats for predictor'!C281,Formulas!AC$3:AC$2000,3)</f>
        <v>1</v>
      </c>
      <c r="H281">
        <f>COUNTIFS(Formulas!B$3:B$2000,'Stats for predictor'!B281,Formulas!C$3:C$2000,'Stats for predictor'!C281,Formulas!AC$3:AC$2000,2)</f>
        <v>0</v>
      </c>
      <c r="I281">
        <f>COUNTIFS(Formulas!B$3:B$2000,'Stats for predictor'!B281,Formulas!C$3:C$2000,'Stats for predictor'!C281,Formulas!AC$3:AC$2000,1)</f>
        <v>0</v>
      </c>
      <c r="J281">
        <f>COUNTIFS(Formulas!B$3:B$2000,'Stats for predictor'!B281,Formulas!C$3:C$2000,'Stats for predictor'!C281,Formulas!AC$3:AC$2000,0)</f>
        <v>3</v>
      </c>
      <c r="K281">
        <f>Formulas!P282</f>
        <v>0</v>
      </c>
      <c r="L281">
        <f>Formulas!R282</f>
        <v>10</v>
      </c>
      <c r="M281">
        <f>Formulas!T330</f>
        <v>0</v>
      </c>
      <c r="N281" s="2" t="e">
        <f>Formulas!V282</f>
        <v>#DIV/0!</v>
      </c>
      <c r="O281">
        <f>Formulas!U282</f>
        <v>13</v>
      </c>
      <c r="P281" s="2">
        <f>Formulas!W282</f>
        <v>0.769230769230769</v>
      </c>
    </row>
    <row r="282" spans="1:16">
      <c r="A282">
        <f>Formulas!A283</f>
        <v>1360</v>
      </c>
      <c r="B282">
        <f>Formulas!B283</f>
        <v>47</v>
      </c>
      <c r="C282">
        <f>Formulas!C283</f>
        <v>2</v>
      </c>
      <c r="D282">
        <f>Formulas!AC283</f>
        <v>0</v>
      </c>
      <c r="E282">
        <f t="shared" si="4"/>
        <v>2</v>
      </c>
      <c r="F282" s="1">
        <f>COUNTIFS(Formulas!B$3:B$2000,'Stats for predictor'!B282,Formulas!C$3:C$2000,'Stats for predictor'!C282,Formulas!AC$3:AC$2000,4)</f>
        <v>0</v>
      </c>
      <c r="G282">
        <f>COUNTIFS(Formulas!B$3:B$2000,'Stats for predictor'!B282,Formulas!C$3:C$2000,'Stats for predictor'!C282,Formulas!AC$3:AC$2000,3)</f>
        <v>0</v>
      </c>
      <c r="H282">
        <f>COUNTIFS(Formulas!B$3:B$2000,'Stats for predictor'!B282,Formulas!C$3:C$2000,'Stats for predictor'!C282,Formulas!AC$3:AC$2000,2)</f>
        <v>1</v>
      </c>
      <c r="I282">
        <f>COUNTIFS(Formulas!B$3:B$2000,'Stats for predictor'!B282,Formulas!C$3:C$2000,'Stats for predictor'!C282,Formulas!AC$3:AC$2000,1)</f>
        <v>0</v>
      </c>
      <c r="J282">
        <f>COUNTIFS(Formulas!B$3:B$2000,'Stats for predictor'!B282,Formulas!C$3:C$2000,'Stats for predictor'!C282,Formulas!AC$3:AC$2000,0)</f>
        <v>2</v>
      </c>
      <c r="K282">
        <f>Formulas!P283</f>
        <v>0</v>
      </c>
      <c r="L282">
        <f>Formulas!R283</f>
        <v>0</v>
      </c>
      <c r="M282">
        <f>Formulas!T331</f>
        <v>0</v>
      </c>
      <c r="N282" s="2" t="e">
        <f>Formulas!V283</f>
        <v>#DIV/0!</v>
      </c>
      <c r="O282">
        <f>Formulas!U283</f>
        <v>2</v>
      </c>
      <c r="P282" s="2">
        <f>Formulas!W283</f>
        <v>0</v>
      </c>
    </row>
    <row r="283" spans="1:16">
      <c r="A283">
        <f>Formulas!A284</f>
        <v>6865</v>
      </c>
      <c r="B283">
        <f>Formulas!B284</f>
        <v>48</v>
      </c>
      <c r="C283">
        <f>Formulas!C284</f>
        <v>2</v>
      </c>
      <c r="D283">
        <f>Formulas!AC284</f>
        <v>2</v>
      </c>
      <c r="E283">
        <f t="shared" si="4"/>
        <v>2</v>
      </c>
      <c r="F283" s="1">
        <f>COUNTIFS(Formulas!B$3:B$2000,'Stats for predictor'!B283,Formulas!C$3:C$2000,'Stats for predictor'!C283,Formulas!AC$3:AC$2000,4)</f>
        <v>0</v>
      </c>
      <c r="G283">
        <f>COUNTIFS(Formulas!B$3:B$2000,'Stats for predictor'!B283,Formulas!C$3:C$2000,'Stats for predictor'!C283,Formulas!AC$3:AC$2000,3)</f>
        <v>0</v>
      </c>
      <c r="H283">
        <f>COUNTIFS(Formulas!B$3:B$2000,'Stats for predictor'!B283,Formulas!C$3:C$2000,'Stats for predictor'!C283,Formulas!AC$3:AC$2000,2)</f>
        <v>1</v>
      </c>
      <c r="I283">
        <f>COUNTIFS(Formulas!B$3:B$2000,'Stats for predictor'!B283,Formulas!C$3:C$2000,'Stats for predictor'!C283,Formulas!AC$3:AC$2000,1)</f>
        <v>0</v>
      </c>
      <c r="J283">
        <f>COUNTIFS(Formulas!B$3:B$2000,'Stats for predictor'!B283,Formulas!C$3:C$2000,'Stats for predictor'!C283,Formulas!AC$3:AC$2000,0)</f>
        <v>1</v>
      </c>
      <c r="K283">
        <f>Formulas!P284</f>
        <v>4</v>
      </c>
      <c r="L283">
        <f>Formulas!R284</f>
        <v>0</v>
      </c>
      <c r="M283">
        <f>Formulas!T332</f>
        <v>1</v>
      </c>
      <c r="N283" s="2">
        <f>Formulas!V284</f>
        <v>0.571428571428571</v>
      </c>
      <c r="O283">
        <f>Formulas!U284</f>
        <v>0</v>
      </c>
      <c r="P283" s="2" t="e">
        <f>Formulas!W284</f>
        <v>#DIV/0!</v>
      </c>
    </row>
    <row r="284" spans="1:16">
      <c r="A284">
        <f>Formulas!A285</f>
        <v>8729</v>
      </c>
      <c r="B284">
        <f>Formulas!B285</f>
        <v>48</v>
      </c>
      <c r="C284">
        <f>Formulas!C285</f>
        <v>2</v>
      </c>
      <c r="D284">
        <f>Formulas!AC285</f>
        <v>0</v>
      </c>
      <c r="E284">
        <f t="shared" si="4"/>
        <v>2</v>
      </c>
      <c r="F284" s="1">
        <f>COUNTIFS(Formulas!B$3:B$2000,'Stats for predictor'!B284,Formulas!C$3:C$2000,'Stats for predictor'!C284,Formulas!AC$3:AC$2000,4)</f>
        <v>0</v>
      </c>
      <c r="G284">
        <f>COUNTIFS(Formulas!B$3:B$2000,'Stats for predictor'!B284,Formulas!C$3:C$2000,'Stats for predictor'!C284,Formulas!AC$3:AC$2000,3)</f>
        <v>0</v>
      </c>
      <c r="H284">
        <f>COUNTIFS(Formulas!B$3:B$2000,'Stats for predictor'!B284,Formulas!C$3:C$2000,'Stats for predictor'!C284,Formulas!AC$3:AC$2000,2)</f>
        <v>1</v>
      </c>
      <c r="I284">
        <f>COUNTIFS(Formulas!B$3:B$2000,'Stats for predictor'!B284,Formulas!C$3:C$2000,'Stats for predictor'!C284,Formulas!AC$3:AC$2000,1)</f>
        <v>0</v>
      </c>
      <c r="J284">
        <f>COUNTIFS(Formulas!B$3:B$2000,'Stats for predictor'!B284,Formulas!C$3:C$2000,'Stats for predictor'!C284,Formulas!AC$3:AC$2000,0)</f>
        <v>1</v>
      </c>
      <c r="K284">
        <f>Formulas!P285</f>
        <v>0</v>
      </c>
      <c r="L284">
        <f>Formulas!R285</f>
        <v>5</v>
      </c>
      <c r="M284">
        <f>Formulas!T333</f>
        <v>0</v>
      </c>
      <c r="N284" s="2" t="e">
        <f>Formulas!V285</f>
        <v>#DIV/0!</v>
      </c>
      <c r="O284">
        <f>Formulas!U285</f>
        <v>10</v>
      </c>
      <c r="P284" s="2">
        <f>Formulas!W285</f>
        <v>0.5</v>
      </c>
    </row>
    <row r="285" spans="1:16">
      <c r="A285">
        <f>Formulas!A286</f>
        <v>3161</v>
      </c>
      <c r="B285">
        <f>Formulas!B286</f>
        <v>48</v>
      </c>
      <c r="C285">
        <f>Formulas!C286</f>
        <v>1</v>
      </c>
      <c r="D285">
        <f>Formulas!AC286</f>
        <v>4</v>
      </c>
      <c r="E285">
        <f t="shared" si="4"/>
        <v>4</v>
      </c>
      <c r="F285" s="1">
        <f>COUNTIFS(Formulas!B$3:B$2000,'Stats for predictor'!B285,Formulas!C$3:C$2000,'Stats for predictor'!C285,Formulas!AC$3:AC$2000,4)</f>
        <v>2</v>
      </c>
      <c r="G285">
        <f>COUNTIFS(Formulas!B$3:B$2000,'Stats for predictor'!B285,Formulas!C$3:C$2000,'Stats for predictor'!C285,Formulas!AC$3:AC$2000,3)</f>
        <v>0</v>
      </c>
      <c r="H285">
        <f>COUNTIFS(Formulas!B$3:B$2000,'Stats for predictor'!B285,Formulas!C$3:C$2000,'Stats for predictor'!C285,Formulas!AC$3:AC$2000,2)</f>
        <v>0</v>
      </c>
      <c r="I285">
        <f>COUNTIFS(Formulas!B$3:B$2000,'Stats for predictor'!B285,Formulas!C$3:C$2000,'Stats for predictor'!C285,Formulas!AC$3:AC$2000,1)</f>
        <v>0</v>
      </c>
      <c r="J285">
        <f>COUNTIFS(Formulas!B$3:B$2000,'Stats for predictor'!B285,Formulas!C$3:C$2000,'Stats for predictor'!C285,Formulas!AC$3:AC$2000,0)</f>
        <v>1</v>
      </c>
      <c r="K285">
        <f>Formulas!P286</f>
        <v>0</v>
      </c>
      <c r="L285">
        <f>Formulas!R286</f>
        <v>0</v>
      </c>
      <c r="M285">
        <f>Formulas!T334</f>
        <v>0</v>
      </c>
      <c r="N285" s="2" t="e">
        <f>Formulas!V286</f>
        <v>#DIV/0!</v>
      </c>
      <c r="O285">
        <f>Formulas!U286</f>
        <v>0</v>
      </c>
      <c r="P285" s="2" t="e">
        <f>Formulas!W286</f>
        <v>#DIV/0!</v>
      </c>
    </row>
    <row r="286" spans="1:16">
      <c r="A286">
        <f>Formulas!A287</f>
        <v>4617</v>
      </c>
      <c r="B286">
        <f>Formulas!B287</f>
        <v>48</v>
      </c>
      <c r="C286">
        <f>Formulas!C287</f>
        <v>1</v>
      </c>
      <c r="D286">
        <f>Formulas!AC287</f>
        <v>0</v>
      </c>
      <c r="E286">
        <f t="shared" si="4"/>
        <v>4</v>
      </c>
      <c r="F286" s="1">
        <f>COUNTIFS(Formulas!B$3:B$2000,'Stats for predictor'!B286,Formulas!C$3:C$2000,'Stats for predictor'!C286,Formulas!AC$3:AC$2000,4)</f>
        <v>2</v>
      </c>
      <c r="G286">
        <f>COUNTIFS(Formulas!B$3:B$2000,'Stats for predictor'!B286,Formulas!C$3:C$2000,'Stats for predictor'!C286,Formulas!AC$3:AC$2000,3)</f>
        <v>0</v>
      </c>
      <c r="H286">
        <f>COUNTIFS(Formulas!B$3:B$2000,'Stats for predictor'!B286,Formulas!C$3:C$2000,'Stats for predictor'!C286,Formulas!AC$3:AC$2000,2)</f>
        <v>0</v>
      </c>
      <c r="I286">
        <f>COUNTIFS(Formulas!B$3:B$2000,'Stats for predictor'!B286,Formulas!C$3:C$2000,'Stats for predictor'!C286,Formulas!AC$3:AC$2000,1)</f>
        <v>0</v>
      </c>
      <c r="J286">
        <f>COUNTIFS(Formulas!B$3:B$2000,'Stats for predictor'!B286,Formulas!C$3:C$2000,'Stats for predictor'!C286,Formulas!AC$3:AC$2000,0)</f>
        <v>1</v>
      </c>
      <c r="K286">
        <f>Formulas!P287</f>
        <v>0</v>
      </c>
      <c r="L286">
        <f>Formulas!R287</f>
        <v>0</v>
      </c>
      <c r="M286">
        <f>Formulas!T335</f>
        <v>3</v>
      </c>
      <c r="N286" s="2" t="e">
        <f>Formulas!V287</f>
        <v>#DIV/0!</v>
      </c>
      <c r="O286">
        <f>Formulas!U287</f>
        <v>0</v>
      </c>
      <c r="P286" s="2" t="e">
        <f>Formulas!W287</f>
        <v>#DIV/0!</v>
      </c>
    </row>
    <row r="287" spans="1:16">
      <c r="A287">
        <f>Formulas!A288</f>
        <v>2013</v>
      </c>
      <c r="B287">
        <f>Formulas!B288</f>
        <v>48</v>
      </c>
      <c r="C287">
        <f>Formulas!C288</f>
        <v>1</v>
      </c>
      <c r="D287">
        <f>Formulas!AC288</f>
        <v>4</v>
      </c>
      <c r="E287">
        <f t="shared" si="4"/>
        <v>4</v>
      </c>
      <c r="F287" s="1">
        <f>COUNTIFS(Formulas!B$3:B$2000,'Stats for predictor'!B287,Formulas!C$3:C$2000,'Stats for predictor'!C287,Formulas!AC$3:AC$2000,4)</f>
        <v>2</v>
      </c>
      <c r="G287">
        <f>COUNTIFS(Formulas!B$3:B$2000,'Stats for predictor'!B287,Formulas!C$3:C$2000,'Stats for predictor'!C287,Formulas!AC$3:AC$2000,3)</f>
        <v>0</v>
      </c>
      <c r="H287">
        <f>COUNTIFS(Formulas!B$3:B$2000,'Stats for predictor'!B287,Formulas!C$3:C$2000,'Stats for predictor'!C287,Formulas!AC$3:AC$2000,2)</f>
        <v>0</v>
      </c>
      <c r="I287">
        <f>COUNTIFS(Formulas!B$3:B$2000,'Stats for predictor'!B287,Formulas!C$3:C$2000,'Stats for predictor'!C287,Formulas!AC$3:AC$2000,1)</f>
        <v>0</v>
      </c>
      <c r="J287">
        <f>COUNTIFS(Formulas!B$3:B$2000,'Stats for predictor'!B287,Formulas!C$3:C$2000,'Stats for predictor'!C287,Formulas!AC$3:AC$2000,0)</f>
        <v>1</v>
      </c>
      <c r="K287">
        <f>Formulas!P288</f>
        <v>4</v>
      </c>
      <c r="L287">
        <f>Formulas!R288</f>
        <v>0</v>
      </c>
      <c r="M287">
        <f>Formulas!T336</f>
        <v>0</v>
      </c>
      <c r="N287" s="2">
        <f>Formulas!V288</f>
        <v>1</v>
      </c>
      <c r="O287">
        <f>Formulas!U288</f>
        <v>0</v>
      </c>
      <c r="P287" s="2" t="e">
        <f>Formulas!W288</f>
        <v>#DIV/0!</v>
      </c>
    </row>
    <row r="288" spans="1:16">
      <c r="A288">
        <f>Formulas!A289</f>
        <v>772</v>
      </c>
      <c r="B288">
        <f>Formulas!B289</f>
        <v>49</v>
      </c>
      <c r="C288">
        <f>Formulas!C289</f>
        <v>2</v>
      </c>
      <c r="D288">
        <f>Formulas!AC289</f>
        <v>0</v>
      </c>
      <c r="E288">
        <f t="shared" si="4"/>
        <v>0</v>
      </c>
      <c r="F288" s="1">
        <f>COUNTIFS(Formulas!B$3:B$2000,'Stats for predictor'!B288,Formulas!C$3:C$2000,'Stats for predictor'!C288,Formulas!AC$3:AC$2000,4)</f>
        <v>0</v>
      </c>
      <c r="G288">
        <f>COUNTIFS(Formulas!B$3:B$2000,'Stats for predictor'!B288,Formulas!C$3:C$2000,'Stats for predictor'!C288,Formulas!AC$3:AC$2000,3)</f>
        <v>0</v>
      </c>
      <c r="H288">
        <f>COUNTIFS(Formulas!B$3:B$2000,'Stats for predictor'!B288,Formulas!C$3:C$2000,'Stats for predictor'!C288,Formulas!AC$3:AC$2000,2)</f>
        <v>0</v>
      </c>
      <c r="I288">
        <f>COUNTIFS(Formulas!B$3:B$2000,'Stats for predictor'!B288,Formulas!C$3:C$2000,'Stats for predictor'!C288,Formulas!AC$3:AC$2000,1)</f>
        <v>0</v>
      </c>
      <c r="J288">
        <f>COUNTIFS(Formulas!B$3:B$2000,'Stats for predictor'!B288,Formulas!C$3:C$2000,'Stats for predictor'!C288,Formulas!AC$3:AC$2000,0)</f>
        <v>3</v>
      </c>
      <c r="K288">
        <f>Formulas!P289</f>
        <v>1</v>
      </c>
      <c r="L288">
        <f>Formulas!R289</f>
        <v>3</v>
      </c>
      <c r="M288">
        <f>Formulas!T337</f>
        <v>0</v>
      </c>
      <c r="N288" s="2">
        <f>Formulas!V289</f>
        <v>1</v>
      </c>
      <c r="O288">
        <f>Formulas!U289</f>
        <v>9</v>
      </c>
      <c r="P288" s="2">
        <f>Formulas!W289</f>
        <v>0.333333333333333</v>
      </c>
    </row>
    <row r="289" spans="1:16">
      <c r="A289">
        <f>Formulas!A290</f>
        <v>771</v>
      </c>
      <c r="B289">
        <f>Formulas!B290</f>
        <v>49</v>
      </c>
      <c r="C289">
        <f>Formulas!C290</f>
        <v>2</v>
      </c>
      <c r="D289">
        <f>Formulas!AC290</f>
        <v>0</v>
      </c>
      <c r="E289">
        <f t="shared" si="4"/>
        <v>0</v>
      </c>
      <c r="F289" s="1">
        <f>COUNTIFS(Formulas!B$3:B$2000,'Stats for predictor'!B289,Formulas!C$3:C$2000,'Stats for predictor'!C289,Formulas!AC$3:AC$2000,4)</f>
        <v>0</v>
      </c>
      <c r="G289">
        <f>COUNTIFS(Formulas!B$3:B$2000,'Stats for predictor'!B289,Formulas!C$3:C$2000,'Stats for predictor'!C289,Formulas!AC$3:AC$2000,3)</f>
        <v>0</v>
      </c>
      <c r="H289">
        <f>COUNTIFS(Formulas!B$3:B$2000,'Stats for predictor'!B289,Formulas!C$3:C$2000,'Stats for predictor'!C289,Formulas!AC$3:AC$2000,2)</f>
        <v>0</v>
      </c>
      <c r="I289">
        <f>COUNTIFS(Formulas!B$3:B$2000,'Stats for predictor'!B289,Formulas!C$3:C$2000,'Stats for predictor'!C289,Formulas!AC$3:AC$2000,1)</f>
        <v>0</v>
      </c>
      <c r="J289">
        <f>COUNTIFS(Formulas!B$3:B$2000,'Stats for predictor'!B289,Formulas!C$3:C$2000,'Stats for predictor'!C289,Formulas!AC$3:AC$2000,0)</f>
        <v>3</v>
      </c>
      <c r="K289">
        <f>Formulas!P290</f>
        <v>0</v>
      </c>
      <c r="L289">
        <f>Formulas!R290</f>
        <v>0</v>
      </c>
      <c r="M289">
        <f>Formulas!T338</f>
        <v>1</v>
      </c>
      <c r="N289" s="2" t="e">
        <f>Formulas!V290</f>
        <v>#DIV/0!</v>
      </c>
      <c r="O289">
        <f>Formulas!U290</f>
        <v>0</v>
      </c>
      <c r="P289" s="2" t="e">
        <f>Formulas!W290</f>
        <v>#DIV/0!</v>
      </c>
    </row>
    <row r="290" spans="1:16">
      <c r="A290">
        <f>Formulas!A291</f>
        <v>610</v>
      </c>
      <c r="B290">
        <f>Formulas!B291</f>
        <v>49</v>
      </c>
      <c r="C290">
        <f>Formulas!C291</f>
        <v>1</v>
      </c>
      <c r="D290">
        <f>Formulas!AC291</f>
        <v>0</v>
      </c>
      <c r="E290">
        <f t="shared" si="4"/>
        <v>4</v>
      </c>
      <c r="F290" s="1">
        <f>COUNTIFS(Formulas!B$3:B$2000,'Stats for predictor'!B290,Formulas!C$3:C$2000,'Stats for predictor'!C290,Formulas!AC$3:AC$2000,4)</f>
        <v>2</v>
      </c>
      <c r="G290">
        <f>COUNTIFS(Formulas!B$3:B$2000,'Stats for predictor'!B290,Formulas!C$3:C$2000,'Stats for predictor'!C290,Formulas!AC$3:AC$2000,3)</f>
        <v>0</v>
      </c>
      <c r="H290">
        <f>COUNTIFS(Formulas!B$3:B$2000,'Stats for predictor'!B290,Formulas!C$3:C$2000,'Stats for predictor'!C290,Formulas!AC$3:AC$2000,2)</f>
        <v>0</v>
      </c>
      <c r="I290">
        <f>COUNTIFS(Formulas!B$3:B$2000,'Stats for predictor'!B290,Formulas!C$3:C$2000,'Stats for predictor'!C290,Formulas!AC$3:AC$2000,1)</f>
        <v>0</v>
      </c>
      <c r="J290">
        <f>COUNTIFS(Formulas!B$3:B$2000,'Stats for predictor'!B290,Formulas!C$3:C$2000,'Stats for predictor'!C290,Formulas!AC$3:AC$2000,0)</f>
        <v>1</v>
      </c>
      <c r="K290">
        <f>Formulas!P291</f>
        <v>0</v>
      </c>
      <c r="L290">
        <f>Formulas!R291</f>
        <v>6</v>
      </c>
      <c r="M290">
        <f>Formulas!T339</f>
        <v>0</v>
      </c>
      <c r="N290" s="2" t="e">
        <f>Formulas!V291</f>
        <v>#DIV/0!</v>
      </c>
      <c r="O290">
        <f>Formulas!U291</f>
        <v>6</v>
      </c>
      <c r="P290" s="2">
        <f>Formulas!W291</f>
        <v>1</v>
      </c>
    </row>
    <row r="291" spans="1:16">
      <c r="A291">
        <f>Formulas!A292</f>
        <v>4069</v>
      </c>
      <c r="B291">
        <f>Formulas!B292</f>
        <v>49</v>
      </c>
      <c r="C291">
        <f>Formulas!C292</f>
        <v>1</v>
      </c>
      <c r="D291">
        <f>Formulas!AC292</f>
        <v>4</v>
      </c>
      <c r="E291">
        <f t="shared" si="4"/>
        <v>4</v>
      </c>
      <c r="F291" s="1">
        <f>COUNTIFS(Formulas!B$3:B$2000,'Stats for predictor'!B291,Formulas!C$3:C$2000,'Stats for predictor'!C291,Formulas!AC$3:AC$2000,4)</f>
        <v>2</v>
      </c>
      <c r="G291">
        <f>COUNTIFS(Formulas!B$3:B$2000,'Stats for predictor'!B291,Formulas!C$3:C$2000,'Stats for predictor'!C291,Formulas!AC$3:AC$2000,3)</f>
        <v>0</v>
      </c>
      <c r="H291">
        <f>COUNTIFS(Formulas!B$3:B$2000,'Stats for predictor'!B291,Formulas!C$3:C$2000,'Stats for predictor'!C291,Formulas!AC$3:AC$2000,2)</f>
        <v>0</v>
      </c>
      <c r="I291">
        <f>COUNTIFS(Formulas!B$3:B$2000,'Stats for predictor'!B291,Formulas!C$3:C$2000,'Stats for predictor'!C291,Formulas!AC$3:AC$2000,1)</f>
        <v>0</v>
      </c>
      <c r="J291">
        <f>COUNTIFS(Formulas!B$3:B$2000,'Stats for predictor'!B291,Formulas!C$3:C$2000,'Stats for predictor'!C291,Formulas!AC$3:AC$2000,0)</f>
        <v>1</v>
      </c>
      <c r="K291">
        <f>Formulas!P292</f>
        <v>0</v>
      </c>
      <c r="L291">
        <f>Formulas!R292</f>
        <v>2</v>
      </c>
      <c r="M291">
        <f>Formulas!T340</f>
        <v>0</v>
      </c>
      <c r="N291" s="2" t="e">
        <f>Formulas!V292</f>
        <v>#DIV/0!</v>
      </c>
      <c r="O291">
        <f>Formulas!U292</f>
        <v>7</v>
      </c>
      <c r="P291" s="2">
        <f>Formulas!W292</f>
        <v>0.285714285714286</v>
      </c>
    </row>
    <row r="292" spans="1:16">
      <c r="A292">
        <f>Formulas!A293</f>
        <v>2056</v>
      </c>
      <c r="B292">
        <f>Formulas!B293</f>
        <v>49</v>
      </c>
      <c r="C292">
        <f>Formulas!C293</f>
        <v>1</v>
      </c>
      <c r="D292">
        <f>Formulas!AC293</f>
        <v>4</v>
      </c>
      <c r="E292">
        <f t="shared" si="4"/>
        <v>4</v>
      </c>
      <c r="F292" s="1">
        <f>COUNTIFS(Formulas!B$3:B$2000,'Stats for predictor'!B292,Formulas!C$3:C$2000,'Stats for predictor'!C292,Formulas!AC$3:AC$2000,4)</f>
        <v>2</v>
      </c>
      <c r="G292">
        <f>COUNTIFS(Formulas!B$3:B$2000,'Stats for predictor'!B292,Formulas!C$3:C$2000,'Stats for predictor'!C292,Formulas!AC$3:AC$2000,3)</f>
        <v>0</v>
      </c>
      <c r="H292">
        <f>COUNTIFS(Formulas!B$3:B$2000,'Stats for predictor'!B292,Formulas!C$3:C$2000,'Stats for predictor'!C292,Formulas!AC$3:AC$2000,2)</f>
        <v>0</v>
      </c>
      <c r="I292">
        <f>COUNTIFS(Formulas!B$3:B$2000,'Stats for predictor'!B292,Formulas!C$3:C$2000,'Stats for predictor'!C292,Formulas!AC$3:AC$2000,1)</f>
        <v>0</v>
      </c>
      <c r="J292">
        <f>COUNTIFS(Formulas!B$3:B$2000,'Stats for predictor'!B292,Formulas!C$3:C$2000,'Stats for predictor'!C292,Formulas!AC$3:AC$2000,0)</f>
        <v>1</v>
      </c>
      <c r="K292">
        <f>Formulas!P293</f>
        <v>0</v>
      </c>
      <c r="L292">
        <f>Formulas!R293</f>
        <v>17</v>
      </c>
      <c r="M292">
        <f>Formulas!T341</f>
        <v>0</v>
      </c>
      <c r="N292" s="2" t="e">
        <f>Formulas!V293</f>
        <v>#DIV/0!</v>
      </c>
      <c r="O292">
        <f>Formulas!U293</f>
        <v>17</v>
      </c>
      <c r="P292" s="2">
        <f>Formulas!W293</f>
        <v>1</v>
      </c>
    </row>
    <row r="293" spans="1:16">
      <c r="A293">
        <f>Formulas!A294</f>
        <v>4152</v>
      </c>
      <c r="B293">
        <f>Formulas!B294</f>
        <v>49</v>
      </c>
      <c r="C293">
        <f>Formulas!C294</f>
        <v>2</v>
      </c>
      <c r="D293">
        <f>Formulas!AC294</f>
        <v>0</v>
      </c>
      <c r="E293">
        <f t="shared" si="4"/>
        <v>0</v>
      </c>
      <c r="F293" s="1">
        <f>COUNTIFS(Formulas!B$3:B$2000,'Stats for predictor'!B293,Formulas!C$3:C$2000,'Stats for predictor'!C293,Formulas!AC$3:AC$2000,4)</f>
        <v>0</v>
      </c>
      <c r="G293">
        <f>COUNTIFS(Formulas!B$3:B$2000,'Stats for predictor'!B293,Formulas!C$3:C$2000,'Stats for predictor'!C293,Formulas!AC$3:AC$2000,3)</f>
        <v>0</v>
      </c>
      <c r="H293">
        <f>COUNTIFS(Formulas!B$3:B$2000,'Stats for predictor'!B293,Formulas!C$3:C$2000,'Stats for predictor'!C293,Formulas!AC$3:AC$2000,2)</f>
        <v>0</v>
      </c>
      <c r="I293">
        <f>COUNTIFS(Formulas!B$3:B$2000,'Stats for predictor'!B293,Formulas!C$3:C$2000,'Stats for predictor'!C293,Formulas!AC$3:AC$2000,1)</f>
        <v>0</v>
      </c>
      <c r="J293">
        <f>COUNTIFS(Formulas!B$3:B$2000,'Stats for predictor'!B293,Formulas!C$3:C$2000,'Stats for predictor'!C293,Formulas!AC$3:AC$2000,0)</f>
        <v>3</v>
      </c>
      <c r="K293">
        <f>Formulas!P294</f>
        <v>1</v>
      </c>
      <c r="L293">
        <f>Formulas!R294</f>
        <v>7</v>
      </c>
      <c r="M293">
        <f>Formulas!T342</f>
        <v>0</v>
      </c>
      <c r="N293" s="2">
        <f>Formulas!V294</f>
        <v>1</v>
      </c>
      <c r="O293">
        <f>Formulas!U294</f>
        <v>8</v>
      </c>
      <c r="P293" s="2">
        <f>Formulas!W294</f>
        <v>0.875</v>
      </c>
    </row>
    <row r="294" spans="1:16">
      <c r="A294">
        <f>Formulas!A295</f>
        <v>4678</v>
      </c>
      <c r="B294">
        <f>Formulas!B295</f>
        <v>50</v>
      </c>
      <c r="C294">
        <f>Formulas!C295</f>
        <v>2</v>
      </c>
      <c r="D294">
        <f>Formulas!AC295</f>
        <v>4</v>
      </c>
      <c r="E294">
        <f t="shared" si="4"/>
        <v>4</v>
      </c>
      <c r="F294" s="1">
        <f>COUNTIFS(Formulas!B$3:B$2000,'Stats for predictor'!B294,Formulas!C$3:C$2000,'Stats for predictor'!C294,Formulas!AC$3:AC$2000,4)</f>
        <v>1</v>
      </c>
      <c r="G294">
        <f>COUNTIFS(Formulas!B$3:B$2000,'Stats for predictor'!B294,Formulas!C$3:C$2000,'Stats for predictor'!C294,Formulas!AC$3:AC$2000,3)</f>
        <v>0</v>
      </c>
      <c r="H294">
        <f>COUNTIFS(Formulas!B$3:B$2000,'Stats for predictor'!B294,Formulas!C$3:C$2000,'Stats for predictor'!C294,Formulas!AC$3:AC$2000,2)</f>
        <v>1</v>
      </c>
      <c r="I294">
        <f>COUNTIFS(Formulas!B$3:B$2000,'Stats for predictor'!B294,Formulas!C$3:C$2000,'Stats for predictor'!C294,Formulas!AC$3:AC$2000,1)</f>
        <v>0</v>
      </c>
      <c r="J294">
        <f>COUNTIFS(Formulas!B$3:B$2000,'Stats for predictor'!B294,Formulas!C$3:C$2000,'Stats for predictor'!C294,Formulas!AC$3:AC$2000,0)</f>
        <v>1</v>
      </c>
      <c r="K294">
        <f>Formulas!P295</f>
        <v>0</v>
      </c>
      <c r="L294">
        <f>Formulas!R295</f>
        <v>4</v>
      </c>
      <c r="M294">
        <f>Formulas!T343</f>
        <v>0</v>
      </c>
      <c r="N294" s="2">
        <f>Formulas!V295</f>
        <v>0</v>
      </c>
      <c r="O294">
        <f>Formulas!U295</f>
        <v>7</v>
      </c>
      <c r="P294" s="2">
        <f>Formulas!W295</f>
        <v>0.571428571428571</v>
      </c>
    </row>
    <row r="295" spans="1:16">
      <c r="A295">
        <f>Formulas!A296</f>
        <v>1374</v>
      </c>
      <c r="B295">
        <f>Formulas!B296</f>
        <v>50</v>
      </c>
      <c r="C295">
        <f>Formulas!C296</f>
        <v>1</v>
      </c>
      <c r="D295">
        <f>Formulas!AC296</f>
        <v>1</v>
      </c>
      <c r="E295">
        <f t="shared" si="4"/>
        <v>4</v>
      </c>
      <c r="F295" s="1">
        <f>COUNTIFS(Formulas!B$3:B$2000,'Stats for predictor'!B295,Formulas!C$3:C$2000,'Stats for predictor'!C295,Formulas!AC$3:AC$2000,4)</f>
        <v>1</v>
      </c>
      <c r="G295">
        <f>COUNTIFS(Formulas!B$3:B$2000,'Stats for predictor'!B295,Formulas!C$3:C$2000,'Stats for predictor'!C295,Formulas!AC$3:AC$2000,3)</f>
        <v>0</v>
      </c>
      <c r="H295">
        <f>COUNTIFS(Formulas!B$3:B$2000,'Stats for predictor'!B295,Formulas!C$3:C$2000,'Stats for predictor'!C295,Formulas!AC$3:AC$2000,2)</f>
        <v>0</v>
      </c>
      <c r="I295">
        <f>COUNTIFS(Formulas!B$3:B$2000,'Stats for predictor'!B295,Formulas!C$3:C$2000,'Stats for predictor'!C295,Formulas!AC$3:AC$2000,1)</f>
        <v>1</v>
      </c>
      <c r="J295">
        <f>COUNTIFS(Formulas!B$3:B$2000,'Stats for predictor'!B295,Formulas!C$3:C$2000,'Stats for predictor'!C295,Formulas!AC$3:AC$2000,0)</f>
        <v>1</v>
      </c>
      <c r="K295">
        <f>Formulas!P296</f>
        <v>0</v>
      </c>
      <c r="L295">
        <f>Formulas!R296</f>
        <v>0</v>
      </c>
      <c r="M295">
        <f>Formulas!T344</f>
        <v>0</v>
      </c>
      <c r="N295" s="2" t="e">
        <f>Formulas!V296</f>
        <v>#DIV/0!</v>
      </c>
      <c r="O295">
        <f>Formulas!U296</f>
        <v>0</v>
      </c>
      <c r="P295" s="2" t="e">
        <f>Formulas!W296</f>
        <v>#DIV/0!</v>
      </c>
    </row>
    <row r="296" spans="1:16">
      <c r="A296">
        <f>Formulas!A297</f>
        <v>2200</v>
      </c>
      <c r="B296">
        <f>Formulas!B297</f>
        <v>50</v>
      </c>
      <c r="C296">
        <f>Formulas!C297</f>
        <v>1</v>
      </c>
      <c r="D296">
        <f>Formulas!AC297</f>
        <v>4</v>
      </c>
      <c r="E296">
        <f t="shared" si="4"/>
        <v>4</v>
      </c>
      <c r="F296" s="1">
        <f>COUNTIFS(Formulas!B$3:B$2000,'Stats for predictor'!B296,Formulas!C$3:C$2000,'Stats for predictor'!C296,Formulas!AC$3:AC$2000,4)</f>
        <v>1</v>
      </c>
      <c r="G296">
        <f>COUNTIFS(Formulas!B$3:B$2000,'Stats for predictor'!B296,Formulas!C$3:C$2000,'Stats for predictor'!C296,Formulas!AC$3:AC$2000,3)</f>
        <v>0</v>
      </c>
      <c r="H296">
        <f>COUNTIFS(Formulas!B$3:B$2000,'Stats for predictor'!B296,Formulas!C$3:C$2000,'Stats for predictor'!C296,Formulas!AC$3:AC$2000,2)</f>
        <v>0</v>
      </c>
      <c r="I296">
        <f>COUNTIFS(Formulas!B$3:B$2000,'Stats for predictor'!B296,Formulas!C$3:C$2000,'Stats for predictor'!C296,Formulas!AC$3:AC$2000,1)</f>
        <v>1</v>
      </c>
      <c r="J296">
        <f>COUNTIFS(Formulas!B$3:B$2000,'Stats for predictor'!B296,Formulas!C$3:C$2000,'Stats for predictor'!C296,Formulas!AC$3:AC$2000,0)</f>
        <v>1</v>
      </c>
      <c r="K296">
        <f>Formulas!P297</f>
        <v>0</v>
      </c>
      <c r="L296">
        <f>Formulas!R297</f>
        <v>14</v>
      </c>
      <c r="M296">
        <f>Formulas!T345</f>
        <v>0</v>
      </c>
      <c r="N296" s="2" t="e">
        <f>Formulas!V297</f>
        <v>#DIV/0!</v>
      </c>
      <c r="O296">
        <f>Formulas!U297</f>
        <v>19</v>
      </c>
      <c r="P296" s="2">
        <f>Formulas!W297</f>
        <v>0.736842105263158</v>
      </c>
    </row>
    <row r="297" spans="1:16">
      <c r="A297">
        <f>Formulas!A298</f>
        <v>6978</v>
      </c>
      <c r="B297">
        <f>Formulas!B298</f>
        <v>50</v>
      </c>
      <c r="C297">
        <f>Formulas!C298</f>
        <v>2</v>
      </c>
      <c r="D297">
        <f>Formulas!AC298</f>
        <v>2</v>
      </c>
      <c r="E297">
        <f t="shared" si="4"/>
        <v>4</v>
      </c>
      <c r="F297" s="1">
        <f>COUNTIFS(Formulas!B$3:B$2000,'Stats for predictor'!B297,Formulas!C$3:C$2000,'Stats for predictor'!C297,Formulas!AC$3:AC$2000,4)</f>
        <v>1</v>
      </c>
      <c r="G297">
        <f>COUNTIFS(Formulas!B$3:B$2000,'Stats for predictor'!B297,Formulas!C$3:C$2000,'Stats for predictor'!C297,Formulas!AC$3:AC$2000,3)</f>
        <v>0</v>
      </c>
      <c r="H297">
        <f>COUNTIFS(Formulas!B$3:B$2000,'Stats for predictor'!B297,Formulas!C$3:C$2000,'Stats for predictor'!C297,Formulas!AC$3:AC$2000,2)</f>
        <v>1</v>
      </c>
      <c r="I297">
        <f>COUNTIFS(Formulas!B$3:B$2000,'Stats for predictor'!B297,Formulas!C$3:C$2000,'Stats for predictor'!C297,Formulas!AC$3:AC$2000,1)</f>
        <v>0</v>
      </c>
      <c r="J297">
        <f>COUNTIFS(Formulas!B$3:B$2000,'Stats for predictor'!B297,Formulas!C$3:C$2000,'Stats for predictor'!C297,Formulas!AC$3:AC$2000,0)</f>
        <v>1</v>
      </c>
      <c r="K297">
        <f>Formulas!P298</f>
        <v>1</v>
      </c>
      <c r="L297">
        <f>Formulas!R298</f>
        <v>2</v>
      </c>
      <c r="M297">
        <f>Formulas!T346</f>
        <v>0</v>
      </c>
      <c r="N297" s="2">
        <f>Formulas!V298</f>
        <v>1</v>
      </c>
      <c r="O297">
        <f>Formulas!U298</f>
        <v>7</v>
      </c>
      <c r="P297" s="2">
        <f>Formulas!W298</f>
        <v>0.285714285714286</v>
      </c>
    </row>
    <row r="298" spans="1:16">
      <c r="A298">
        <f>Formulas!A299</f>
        <v>4015</v>
      </c>
      <c r="B298">
        <f>Formulas!B299</f>
        <v>50</v>
      </c>
      <c r="C298">
        <f>Formulas!C299</f>
        <v>1</v>
      </c>
      <c r="D298">
        <f>Formulas!AC299</f>
        <v>0</v>
      </c>
      <c r="E298">
        <f t="shared" si="4"/>
        <v>4</v>
      </c>
      <c r="F298" s="1">
        <f>COUNTIFS(Formulas!B$3:B$2000,'Stats for predictor'!B298,Formulas!C$3:C$2000,'Stats for predictor'!C298,Formulas!AC$3:AC$2000,4)</f>
        <v>1</v>
      </c>
      <c r="G298">
        <f>COUNTIFS(Formulas!B$3:B$2000,'Stats for predictor'!B298,Formulas!C$3:C$2000,'Stats for predictor'!C298,Formulas!AC$3:AC$2000,3)</f>
        <v>0</v>
      </c>
      <c r="H298">
        <f>COUNTIFS(Formulas!B$3:B$2000,'Stats for predictor'!B298,Formulas!C$3:C$2000,'Stats for predictor'!C298,Formulas!AC$3:AC$2000,2)</f>
        <v>0</v>
      </c>
      <c r="I298">
        <f>COUNTIFS(Formulas!B$3:B$2000,'Stats for predictor'!B298,Formulas!C$3:C$2000,'Stats for predictor'!C298,Formulas!AC$3:AC$2000,1)</f>
        <v>1</v>
      </c>
      <c r="J298">
        <f>COUNTIFS(Formulas!B$3:B$2000,'Stats for predictor'!B298,Formulas!C$3:C$2000,'Stats for predictor'!C298,Formulas!AC$3:AC$2000,0)</f>
        <v>1</v>
      </c>
      <c r="K298">
        <f>Formulas!P299</f>
        <v>0</v>
      </c>
      <c r="L298">
        <f>Formulas!R299</f>
        <v>0</v>
      </c>
      <c r="M298">
        <f>Formulas!T347</f>
        <v>2</v>
      </c>
      <c r="N298" s="2">
        <f>Formulas!V299</f>
        <v>0</v>
      </c>
      <c r="O298">
        <f>Formulas!U299</f>
        <v>3</v>
      </c>
      <c r="P298" s="2">
        <f>Formulas!W299</f>
        <v>0</v>
      </c>
    </row>
    <row r="299" spans="1:16">
      <c r="A299">
        <f>Formulas!A300</f>
        <v>7659</v>
      </c>
      <c r="B299">
        <f>Formulas!B300</f>
        <v>50</v>
      </c>
      <c r="C299">
        <f>Formulas!C300</f>
        <v>2</v>
      </c>
      <c r="D299">
        <f>Formulas!AC300</f>
        <v>0</v>
      </c>
      <c r="E299">
        <f t="shared" si="4"/>
        <v>4</v>
      </c>
      <c r="F299" s="1">
        <f>COUNTIFS(Formulas!B$3:B$2000,'Stats for predictor'!B299,Formulas!C$3:C$2000,'Stats for predictor'!C299,Formulas!AC$3:AC$2000,4)</f>
        <v>1</v>
      </c>
      <c r="G299">
        <f>COUNTIFS(Formulas!B$3:B$2000,'Stats for predictor'!B299,Formulas!C$3:C$2000,'Stats for predictor'!C299,Formulas!AC$3:AC$2000,3)</f>
        <v>0</v>
      </c>
      <c r="H299">
        <f>COUNTIFS(Formulas!B$3:B$2000,'Stats for predictor'!B299,Formulas!C$3:C$2000,'Stats for predictor'!C299,Formulas!AC$3:AC$2000,2)</f>
        <v>1</v>
      </c>
      <c r="I299">
        <f>COUNTIFS(Formulas!B$3:B$2000,'Stats for predictor'!B299,Formulas!C$3:C$2000,'Stats for predictor'!C299,Formulas!AC$3:AC$2000,1)</f>
        <v>0</v>
      </c>
      <c r="J299">
        <f>COUNTIFS(Formulas!B$3:B$2000,'Stats for predictor'!B299,Formulas!C$3:C$2000,'Stats for predictor'!C299,Formulas!AC$3:AC$2000,0)</f>
        <v>1</v>
      </c>
      <c r="K299">
        <f>Formulas!P300</f>
        <v>0</v>
      </c>
      <c r="L299">
        <f>Formulas!R300</f>
        <v>0</v>
      </c>
      <c r="M299">
        <f>Formulas!T348</f>
        <v>0</v>
      </c>
      <c r="N299" s="2" t="e">
        <f>Formulas!V300</f>
        <v>#DIV/0!</v>
      </c>
      <c r="O299">
        <f>Formulas!U300</f>
        <v>0</v>
      </c>
      <c r="P299" s="2" t="e">
        <f>Formulas!W300</f>
        <v>#DIV/0!</v>
      </c>
    </row>
    <row r="300" spans="1:16">
      <c r="A300">
        <f>Formulas!A301</f>
        <v>8884</v>
      </c>
      <c r="B300">
        <f>Formulas!B301</f>
        <v>52</v>
      </c>
      <c r="C300">
        <f>Formulas!C301</f>
        <v>2</v>
      </c>
      <c r="D300">
        <f>Formulas!AC301</f>
        <v>2</v>
      </c>
      <c r="E300">
        <f t="shared" si="4"/>
        <v>2</v>
      </c>
      <c r="F300" s="1">
        <f>COUNTIFS(Formulas!B$3:B$2000,'Stats for predictor'!B300,Formulas!C$3:C$2000,'Stats for predictor'!C300,Formulas!AC$3:AC$2000,4)</f>
        <v>0</v>
      </c>
      <c r="G300">
        <f>COUNTIFS(Formulas!B$3:B$2000,'Stats for predictor'!B300,Formulas!C$3:C$2000,'Stats for predictor'!C300,Formulas!AC$3:AC$2000,3)</f>
        <v>0</v>
      </c>
      <c r="H300">
        <f>COUNTIFS(Formulas!B$3:B$2000,'Stats for predictor'!B300,Formulas!C$3:C$2000,'Stats for predictor'!C300,Formulas!AC$3:AC$2000,2)</f>
        <v>3</v>
      </c>
      <c r="I300">
        <f>COUNTIFS(Formulas!B$3:B$2000,'Stats for predictor'!B300,Formulas!C$3:C$2000,'Stats for predictor'!C300,Formulas!AC$3:AC$2000,1)</f>
        <v>0</v>
      </c>
      <c r="J300">
        <f>COUNTIFS(Formulas!B$3:B$2000,'Stats for predictor'!B300,Formulas!C$3:C$2000,'Stats for predictor'!C300,Formulas!AC$3:AC$2000,0)</f>
        <v>0</v>
      </c>
      <c r="K300">
        <f>Formulas!P301</f>
        <v>0</v>
      </c>
      <c r="L300">
        <f>Formulas!R301</f>
        <v>0</v>
      </c>
      <c r="M300">
        <f>Formulas!T349</f>
        <v>3</v>
      </c>
      <c r="N300" s="2" t="e">
        <f>Formulas!V301</f>
        <v>#DIV/0!</v>
      </c>
      <c r="O300">
        <f>Formulas!U301</f>
        <v>0</v>
      </c>
      <c r="P300" s="2" t="e">
        <f>Formulas!W301</f>
        <v>#DIV/0!</v>
      </c>
    </row>
    <row r="301" spans="1:16">
      <c r="A301">
        <f>Formulas!A302</f>
        <v>781</v>
      </c>
      <c r="B301">
        <f>Formulas!B302</f>
        <v>52</v>
      </c>
      <c r="C301">
        <f>Formulas!C302</f>
        <v>2</v>
      </c>
      <c r="D301">
        <f>Formulas!AC302</f>
        <v>2</v>
      </c>
      <c r="E301">
        <f t="shared" si="4"/>
        <v>2</v>
      </c>
      <c r="F301" s="1">
        <f>COUNTIFS(Formulas!B$3:B$2000,'Stats for predictor'!B301,Formulas!C$3:C$2000,'Stats for predictor'!C301,Formulas!AC$3:AC$2000,4)</f>
        <v>0</v>
      </c>
      <c r="G301">
        <f>COUNTIFS(Formulas!B$3:B$2000,'Stats for predictor'!B301,Formulas!C$3:C$2000,'Stats for predictor'!C301,Formulas!AC$3:AC$2000,3)</f>
        <v>0</v>
      </c>
      <c r="H301">
        <f>COUNTIFS(Formulas!B$3:B$2000,'Stats for predictor'!B301,Formulas!C$3:C$2000,'Stats for predictor'!C301,Formulas!AC$3:AC$2000,2)</f>
        <v>3</v>
      </c>
      <c r="I301">
        <f>COUNTIFS(Formulas!B$3:B$2000,'Stats for predictor'!B301,Formulas!C$3:C$2000,'Stats for predictor'!C301,Formulas!AC$3:AC$2000,1)</f>
        <v>0</v>
      </c>
      <c r="J301">
        <f>COUNTIFS(Formulas!B$3:B$2000,'Stats for predictor'!B301,Formulas!C$3:C$2000,'Stats for predictor'!C301,Formulas!AC$3:AC$2000,0)</f>
        <v>0</v>
      </c>
      <c r="K301">
        <f>Formulas!P302</f>
        <v>0</v>
      </c>
      <c r="L301">
        <f>Formulas!R302</f>
        <v>1</v>
      </c>
      <c r="M301">
        <f>Formulas!T350</f>
        <v>0</v>
      </c>
      <c r="N301" s="2" t="e">
        <f>Formulas!V302</f>
        <v>#DIV/0!</v>
      </c>
      <c r="O301">
        <f>Formulas!U302</f>
        <v>5</v>
      </c>
      <c r="P301" s="2">
        <f>Formulas!W302</f>
        <v>0.2</v>
      </c>
    </row>
    <row r="302" spans="1:16">
      <c r="A302">
        <f>Formulas!A303</f>
        <v>781</v>
      </c>
      <c r="B302">
        <f>Formulas!B303</f>
        <v>52</v>
      </c>
      <c r="C302">
        <f>Formulas!C303</f>
        <v>2</v>
      </c>
      <c r="D302">
        <f>Formulas!AC303</f>
        <v>2</v>
      </c>
      <c r="E302">
        <f t="shared" si="4"/>
        <v>2</v>
      </c>
      <c r="F302" s="1">
        <f>COUNTIFS(Formulas!B$3:B$2000,'Stats for predictor'!B302,Formulas!C$3:C$2000,'Stats for predictor'!C302,Formulas!AC$3:AC$2000,4)</f>
        <v>0</v>
      </c>
      <c r="G302">
        <f>COUNTIFS(Formulas!B$3:B$2000,'Stats for predictor'!B302,Formulas!C$3:C$2000,'Stats for predictor'!C302,Formulas!AC$3:AC$2000,3)</f>
        <v>0</v>
      </c>
      <c r="H302">
        <f>COUNTIFS(Formulas!B$3:B$2000,'Stats for predictor'!B302,Formulas!C$3:C$2000,'Stats for predictor'!C302,Formulas!AC$3:AC$2000,2)</f>
        <v>3</v>
      </c>
      <c r="I302">
        <f>COUNTIFS(Formulas!B$3:B$2000,'Stats for predictor'!B302,Formulas!C$3:C$2000,'Stats for predictor'!C302,Formulas!AC$3:AC$2000,1)</f>
        <v>0</v>
      </c>
      <c r="J302">
        <f>COUNTIFS(Formulas!B$3:B$2000,'Stats for predictor'!B302,Formulas!C$3:C$2000,'Stats for predictor'!C302,Formulas!AC$3:AC$2000,0)</f>
        <v>0</v>
      </c>
      <c r="K302">
        <f>Formulas!P303</f>
        <v>0</v>
      </c>
      <c r="L302">
        <f>Formulas!R303</f>
        <v>1</v>
      </c>
      <c r="M302">
        <f>Formulas!T351</f>
        <v>0</v>
      </c>
      <c r="N302" s="2" t="e">
        <f>Formulas!V303</f>
        <v>#DIV/0!</v>
      </c>
      <c r="O302">
        <f>Formulas!U303</f>
        <v>5</v>
      </c>
      <c r="P302" s="2">
        <f>Formulas!W303</f>
        <v>0.2</v>
      </c>
    </row>
    <row r="303" spans="1:16">
      <c r="A303">
        <f>Formulas!A304</f>
        <v>8850</v>
      </c>
      <c r="B303">
        <f>Formulas!B304</f>
        <v>52</v>
      </c>
      <c r="C303">
        <f>Formulas!C304</f>
        <v>1</v>
      </c>
      <c r="D303">
        <f>Formulas!AC304</f>
        <v>0</v>
      </c>
      <c r="E303">
        <f t="shared" si="4"/>
        <v>3</v>
      </c>
      <c r="F303" s="1">
        <f>COUNTIFS(Formulas!B$3:B$2000,'Stats for predictor'!B303,Formulas!C$3:C$2000,'Stats for predictor'!C303,Formulas!AC$3:AC$2000,4)</f>
        <v>0</v>
      </c>
      <c r="G303">
        <f>COUNTIFS(Formulas!B$3:B$2000,'Stats for predictor'!B303,Formulas!C$3:C$2000,'Stats for predictor'!C303,Formulas!AC$3:AC$2000,3)</f>
        <v>2</v>
      </c>
      <c r="H303">
        <f>COUNTIFS(Formulas!B$3:B$2000,'Stats for predictor'!B303,Formulas!C$3:C$2000,'Stats for predictor'!C303,Formulas!AC$3:AC$2000,2)</f>
        <v>0</v>
      </c>
      <c r="I303">
        <f>COUNTIFS(Formulas!B$3:B$2000,'Stats for predictor'!B303,Formulas!C$3:C$2000,'Stats for predictor'!C303,Formulas!AC$3:AC$2000,1)</f>
        <v>0</v>
      </c>
      <c r="J303">
        <f>COUNTIFS(Formulas!B$3:B$2000,'Stats for predictor'!B303,Formulas!C$3:C$2000,'Stats for predictor'!C303,Formulas!AC$3:AC$2000,0)</f>
        <v>1</v>
      </c>
      <c r="K303">
        <f>Formulas!P304</f>
        <v>3</v>
      </c>
      <c r="L303">
        <f>Formulas!R304</f>
        <v>0</v>
      </c>
      <c r="M303">
        <f>Formulas!T352</f>
        <v>0</v>
      </c>
      <c r="N303" s="2">
        <f>Formulas!V304</f>
        <v>0.5</v>
      </c>
      <c r="O303">
        <f>Formulas!U304</f>
        <v>0</v>
      </c>
      <c r="P303" s="2" t="e">
        <f>Formulas!W304</f>
        <v>#DIV/0!</v>
      </c>
    </row>
    <row r="304" spans="1:16">
      <c r="A304">
        <f>Formulas!A305</f>
        <v>4039</v>
      </c>
      <c r="B304">
        <f>Formulas!B305</f>
        <v>52</v>
      </c>
      <c r="C304">
        <f>Formulas!C305</f>
        <v>1</v>
      </c>
      <c r="D304">
        <f>Formulas!AC305</f>
        <v>3</v>
      </c>
      <c r="E304">
        <f t="shared" si="4"/>
        <v>3</v>
      </c>
      <c r="F304" s="1">
        <f>COUNTIFS(Formulas!B$3:B$2000,'Stats for predictor'!B304,Formulas!C$3:C$2000,'Stats for predictor'!C304,Formulas!AC$3:AC$2000,4)</f>
        <v>0</v>
      </c>
      <c r="G304">
        <f>COUNTIFS(Formulas!B$3:B$2000,'Stats for predictor'!B304,Formulas!C$3:C$2000,'Stats for predictor'!C304,Formulas!AC$3:AC$2000,3)</f>
        <v>2</v>
      </c>
      <c r="H304">
        <f>COUNTIFS(Formulas!B$3:B$2000,'Stats for predictor'!B304,Formulas!C$3:C$2000,'Stats for predictor'!C304,Formulas!AC$3:AC$2000,2)</f>
        <v>0</v>
      </c>
      <c r="I304">
        <f>COUNTIFS(Formulas!B$3:B$2000,'Stats for predictor'!B304,Formulas!C$3:C$2000,'Stats for predictor'!C304,Formulas!AC$3:AC$2000,1)</f>
        <v>0</v>
      </c>
      <c r="J304">
        <f>COUNTIFS(Formulas!B$3:B$2000,'Stats for predictor'!B304,Formulas!C$3:C$2000,'Stats for predictor'!C304,Formulas!AC$3:AC$2000,0)</f>
        <v>1</v>
      </c>
      <c r="K304">
        <f>Formulas!P305</f>
        <v>0</v>
      </c>
      <c r="L304">
        <f>Formulas!R305</f>
        <v>10</v>
      </c>
      <c r="M304">
        <f>Formulas!T353</f>
        <v>8</v>
      </c>
      <c r="N304" s="2" t="e">
        <f>Formulas!V305</f>
        <v>#DIV/0!</v>
      </c>
      <c r="O304">
        <f>Formulas!U305</f>
        <v>12</v>
      </c>
      <c r="P304" s="2">
        <f>Formulas!W305</f>
        <v>0.833333333333333</v>
      </c>
    </row>
    <row r="305" spans="1:16">
      <c r="A305">
        <f>Formulas!A306</f>
        <v>4903</v>
      </c>
      <c r="B305">
        <f>Formulas!B306</f>
        <v>52</v>
      </c>
      <c r="C305">
        <f>Formulas!C306</f>
        <v>1</v>
      </c>
      <c r="D305">
        <f>Formulas!AC306</f>
        <v>3</v>
      </c>
      <c r="E305">
        <f t="shared" si="4"/>
        <v>3</v>
      </c>
      <c r="F305" s="1">
        <f>COUNTIFS(Formulas!B$3:B$2000,'Stats for predictor'!B305,Formulas!C$3:C$2000,'Stats for predictor'!C305,Formulas!AC$3:AC$2000,4)</f>
        <v>0</v>
      </c>
      <c r="G305">
        <f>COUNTIFS(Formulas!B$3:B$2000,'Stats for predictor'!B305,Formulas!C$3:C$2000,'Stats for predictor'!C305,Formulas!AC$3:AC$2000,3)</f>
        <v>2</v>
      </c>
      <c r="H305">
        <f>COUNTIFS(Formulas!B$3:B$2000,'Stats for predictor'!B305,Formulas!C$3:C$2000,'Stats for predictor'!C305,Formulas!AC$3:AC$2000,2)</f>
        <v>0</v>
      </c>
      <c r="I305">
        <f>COUNTIFS(Formulas!B$3:B$2000,'Stats for predictor'!B305,Formulas!C$3:C$2000,'Stats for predictor'!C305,Formulas!AC$3:AC$2000,1)</f>
        <v>0</v>
      </c>
      <c r="J305">
        <f>COUNTIFS(Formulas!B$3:B$2000,'Stats for predictor'!B305,Formulas!C$3:C$2000,'Stats for predictor'!C305,Formulas!AC$3:AC$2000,0)</f>
        <v>1</v>
      </c>
      <c r="K305">
        <f>Formulas!P306</f>
        <v>5</v>
      </c>
      <c r="L305">
        <f>Formulas!R306</f>
        <v>0</v>
      </c>
      <c r="M305">
        <f>Formulas!T354</f>
        <v>3</v>
      </c>
      <c r="N305" s="2">
        <f>Formulas!V306</f>
        <v>1</v>
      </c>
      <c r="O305">
        <f>Formulas!U306</f>
        <v>0</v>
      </c>
      <c r="P305" s="2" t="e">
        <f>Formulas!W306</f>
        <v>#DIV/0!</v>
      </c>
    </row>
    <row r="306" spans="1:16">
      <c r="A306">
        <f>Formulas!A307</f>
        <v>7520</v>
      </c>
      <c r="B306">
        <f>Formulas!B307</f>
        <v>53</v>
      </c>
      <c r="C306">
        <f>Formulas!C307</f>
        <v>2</v>
      </c>
      <c r="D306">
        <f>Formulas!AC307</f>
        <v>2</v>
      </c>
      <c r="E306">
        <f t="shared" si="4"/>
        <v>2</v>
      </c>
      <c r="F306" s="1">
        <f>COUNTIFS(Formulas!B$3:B$2000,'Stats for predictor'!B306,Formulas!C$3:C$2000,'Stats for predictor'!C306,Formulas!AC$3:AC$2000,4)</f>
        <v>0</v>
      </c>
      <c r="G306">
        <f>COUNTIFS(Formulas!B$3:B$2000,'Stats for predictor'!B306,Formulas!C$3:C$2000,'Stats for predictor'!C306,Formulas!AC$3:AC$2000,3)</f>
        <v>0</v>
      </c>
      <c r="H306">
        <f>COUNTIFS(Formulas!B$3:B$2000,'Stats for predictor'!B306,Formulas!C$3:C$2000,'Stats for predictor'!C306,Formulas!AC$3:AC$2000,2)</f>
        <v>2</v>
      </c>
      <c r="I306">
        <f>COUNTIFS(Formulas!B$3:B$2000,'Stats for predictor'!B306,Formulas!C$3:C$2000,'Stats for predictor'!C306,Formulas!AC$3:AC$2000,1)</f>
        <v>0</v>
      </c>
      <c r="J306">
        <f>COUNTIFS(Formulas!B$3:B$2000,'Stats for predictor'!B306,Formulas!C$3:C$2000,'Stats for predictor'!C306,Formulas!AC$3:AC$2000,0)</f>
        <v>4</v>
      </c>
      <c r="K306">
        <f>Formulas!P307</f>
        <v>0</v>
      </c>
      <c r="L306">
        <f>Formulas!R307</f>
        <v>1</v>
      </c>
      <c r="M306">
        <f>Formulas!T355</f>
        <v>4</v>
      </c>
      <c r="N306" s="2" t="e">
        <f>Formulas!V307</f>
        <v>#DIV/0!</v>
      </c>
      <c r="O306">
        <f>Formulas!U307</f>
        <v>2</v>
      </c>
      <c r="P306" s="2">
        <f>Formulas!W307</f>
        <v>0.5</v>
      </c>
    </row>
    <row r="307" spans="1:16">
      <c r="A307">
        <f>Formulas!A308</f>
        <v>8735</v>
      </c>
      <c r="B307">
        <f>Formulas!B308</f>
        <v>53</v>
      </c>
      <c r="C307">
        <f>Formulas!C308</f>
        <v>2</v>
      </c>
      <c r="D307">
        <f>Formulas!AC308</f>
        <v>0</v>
      </c>
      <c r="E307">
        <f t="shared" si="4"/>
        <v>2</v>
      </c>
      <c r="F307" s="1">
        <f>COUNTIFS(Formulas!B$3:B$2000,'Stats for predictor'!B307,Formulas!C$3:C$2000,'Stats for predictor'!C307,Formulas!AC$3:AC$2000,4)</f>
        <v>0</v>
      </c>
      <c r="G307">
        <f>COUNTIFS(Formulas!B$3:B$2000,'Stats for predictor'!B307,Formulas!C$3:C$2000,'Stats for predictor'!C307,Formulas!AC$3:AC$2000,3)</f>
        <v>0</v>
      </c>
      <c r="H307">
        <f>COUNTIFS(Formulas!B$3:B$2000,'Stats for predictor'!B307,Formulas!C$3:C$2000,'Stats for predictor'!C307,Formulas!AC$3:AC$2000,2)</f>
        <v>2</v>
      </c>
      <c r="I307">
        <f>COUNTIFS(Formulas!B$3:B$2000,'Stats for predictor'!B307,Formulas!C$3:C$2000,'Stats for predictor'!C307,Formulas!AC$3:AC$2000,1)</f>
        <v>0</v>
      </c>
      <c r="J307">
        <f>COUNTIFS(Formulas!B$3:B$2000,'Stats for predictor'!B307,Formulas!C$3:C$2000,'Stats for predictor'!C307,Formulas!AC$3:AC$2000,0)</f>
        <v>4</v>
      </c>
      <c r="K307">
        <f>Formulas!P308</f>
        <v>0</v>
      </c>
      <c r="L307">
        <f>Formulas!R308</f>
        <v>0</v>
      </c>
      <c r="M307">
        <f>Formulas!T356</f>
        <v>5</v>
      </c>
      <c r="N307" s="2" t="e">
        <f>Formulas!V308</f>
        <v>#DIV/0!</v>
      </c>
      <c r="O307">
        <f>Formulas!U308</f>
        <v>0</v>
      </c>
      <c r="P307" s="2" t="e">
        <f>Formulas!W308</f>
        <v>#DIV/0!</v>
      </c>
    </row>
    <row r="308" spans="1:16">
      <c r="A308">
        <f>Formulas!A309</f>
        <v>6135</v>
      </c>
      <c r="B308">
        <f>Formulas!B309</f>
        <v>54</v>
      </c>
      <c r="C308">
        <f>Formulas!C309</f>
        <v>1</v>
      </c>
      <c r="D308">
        <f>Formulas!AC309</f>
        <v>0</v>
      </c>
      <c r="E308">
        <f t="shared" si="4"/>
        <v>1</v>
      </c>
      <c r="F308" s="1">
        <f>COUNTIFS(Formulas!B$3:B$2000,'Stats for predictor'!B308,Formulas!C$3:C$2000,'Stats for predictor'!C308,Formulas!AC$3:AC$2000,4)</f>
        <v>0</v>
      </c>
      <c r="G308">
        <f>COUNTIFS(Formulas!B$3:B$2000,'Stats for predictor'!B308,Formulas!C$3:C$2000,'Stats for predictor'!C308,Formulas!AC$3:AC$2000,3)</f>
        <v>0</v>
      </c>
      <c r="H308">
        <f>COUNTIFS(Formulas!B$3:B$2000,'Stats for predictor'!B308,Formulas!C$3:C$2000,'Stats for predictor'!C308,Formulas!AC$3:AC$2000,2)</f>
        <v>0</v>
      </c>
      <c r="I308">
        <f>COUNTIFS(Formulas!B$3:B$2000,'Stats for predictor'!B308,Formulas!C$3:C$2000,'Stats for predictor'!C308,Formulas!AC$3:AC$2000,1)</f>
        <v>1</v>
      </c>
      <c r="J308">
        <f>COUNTIFS(Formulas!B$3:B$2000,'Stats for predictor'!B308,Formulas!C$3:C$2000,'Stats for predictor'!C308,Formulas!AC$3:AC$2000,0)</f>
        <v>2</v>
      </c>
      <c r="K308">
        <f>Formulas!P309</f>
        <v>0</v>
      </c>
      <c r="L308">
        <f>Formulas!R309</f>
        <v>0</v>
      </c>
      <c r="M308">
        <f>Formulas!T357</f>
        <v>8</v>
      </c>
      <c r="N308" s="2" t="e">
        <f>Formulas!V309</f>
        <v>#DIV/0!</v>
      </c>
      <c r="O308">
        <f>Formulas!U309</f>
        <v>0</v>
      </c>
      <c r="P308" s="2" t="e">
        <f>Formulas!W309</f>
        <v>#DIV/0!</v>
      </c>
    </row>
    <row r="309" spans="1:16">
      <c r="A309">
        <f>Formulas!A310</f>
        <v>2386</v>
      </c>
      <c r="B309">
        <f>Formulas!B310</f>
        <v>53</v>
      </c>
      <c r="C309">
        <f>Formulas!C310</f>
        <v>1</v>
      </c>
      <c r="D309">
        <f>Formulas!AC310</f>
        <v>0</v>
      </c>
      <c r="E309">
        <f t="shared" si="4"/>
        <v>2</v>
      </c>
      <c r="F309" s="1">
        <f>COUNTIFS(Formulas!B$3:B$2000,'Stats for predictor'!B309,Formulas!C$3:C$2000,'Stats for predictor'!C309,Formulas!AC$3:AC$2000,4)</f>
        <v>0</v>
      </c>
      <c r="G309">
        <f>COUNTIFS(Formulas!B$3:B$2000,'Stats for predictor'!B309,Formulas!C$3:C$2000,'Stats for predictor'!C309,Formulas!AC$3:AC$2000,3)</f>
        <v>0</v>
      </c>
      <c r="H309">
        <f>COUNTIFS(Formulas!B$3:B$2000,'Stats for predictor'!B309,Formulas!C$3:C$2000,'Stats for predictor'!C309,Formulas!AC$3:AC$2000,2)</f>
        <v>2</v>
      </c>
      <c r="I309">
        <f>COUNTIFS(Formulas!B$3:B$2000,'Stats for predictor'!B309,Formulas!C$3:C$2000,'Stats for predictor'!C309,Formulas!AC$3:AC$2000,1)</f>
        <v>0</v>
      </c>
      <c r="J309">
        <f>COUNTIFS(Formulas!B$3:B$2000,'Stats for predictor'!B309,Formulas!C$3:C$2000,'Stats for predictor'!C309,Formulas!AC$3:AC$2000,0)</f>
        <v>2</v>
      </c>
      <c r="K309">
        <f>Formulas!P310</f>
        <v>0</v>
      </c>
      <c r="L309">
        <f>Formulas!R310</f>
        <v>0</v>
      </c>
      <c r="M309">
        <f>Formulas!T358</f>
        <v>0</v>
      </c>
      <c r="N309" s="2" t="e">
        <f>Formulas!V310</f>
        <v>#DIV/0!</v>
      </c>
      <c r="O309">
        <f>Formulas!U310</f>
        <v>0</v>
      </c>
      <c r="P309" s="2" t="e">
        <f>Formulas!W310</f>
        <v>#DIV/0!</v>
      </c>
    </row>
    <row r="310" spans="1:16">
      <c r="A310">
        <f>Formulas!A311</f>
        <v>2198</v>
      </c>
      <c r="B310">
        <f>Formulas!B311</f>
        <v>53</v>
      </c>
      <c r="C310">
        <f>Formulas!C311</f>
        <v>1</v>
      </c>
      <c r="D310">
        <f>Formulas!AC311</f>
        <v>2</v>
      </c>
      <c r="E310">
        <f t="shared" si="4"/>
        <v>2</v>
      </c>
      <c r="F310" s="1">
        <f>COUNTIFS(Formulas!B$3:B$2000,'Stats for predictor'!B310,Formulas!C$3:C$2000,'Stats for predictor'!C310,Formulas!AC$3:AC$2000,4)</f>
        <v>0</v>
      </c>
      <c r="G310">
        <f>COUNTIFS(Formulas!B$3:B$2000,'Stats for predictor'!B310,Formulas!C$3:C$2000,'Stats for predictor'!C310,Formulas!AC$3:AC$2000,3)</f>
        <v>0</v>
      </c>
      <c r="H310">
        <f>COUNTIFS(Formulas!B$3:B$2000,'Stats for predictor'!B310,Formulas!C$3:C$2000,'Stats for predictor'!C310,Formulas!AC$3:AC$2000,2)</f>
        <v>2</v>
      </c>
      <c r="I310">
        <f>COUNTIFS(Formulas!B$3:B$2000,'Stats for predictor'!B310,Formulas!C$3:C$2000,'Stats for predictor'!C310,Formulas!AC$3:AC$2000,1)</f>
        <v>0</v>
      </c>
      <c r="J310">
        <f>COUNTIFS(Formulas!B$3:B$2000,'Stats for predictor'!B310,Formulas!C$3:C$2000,'Stats for predictor'!C310,Formulas!AC$3:AC$2000,0)</f>
        <v>2</v>
      </c>
      <c r="K310">
        <f>Formulas!P311</f>
        <v>0</v>
      </c>
      <c r="L310">
        <f>Formulas!R311</f>
        <v>3</v>
      </c>
      <c r="M310">
        <f>Formulas!T359</f>
        <v>5</v>
      </c>
      <c r="N310" s="2" t="e">
        <f>Formulas!V311</f>
        <v>#DIV/0!</v>
      </c>
      <c r="O310">
        <f>Formulas!U311</f>
        <v>6</v>
      </c>
      <c r="P310" s="2">
        <f>Formulas!W311</f>
        <v>0.5</v>
      </c>
    </row>
    <row r="311" spans="1:16">
      <c r="A311">
        <f>Formulas!A312</f>
        <v>3739</v>
      </c>
      <c r="B311">
        <f>Formulas!B312</f>
        <v>53</v>
      </c>
      <c r="C311">
        <f>Formulas!C312</f>
        <v>2</v>
      </c>
      <c r="D311">
        <f>Formulas!AC312</f>
        <v>0</v>
      </c>
      <c r="E311">
        <f t="shared" si="4"/>
        <v>2</v>
      </c>
      <c r="F311" s="1">
        <f>COUNTIFS(Formulas!B$3:B$2000,'Stats for predictor'!B311,Formulas!C$3:C$2000,'Stats for predictor'!C311,Formulas!AC$3:AC$2000,4)</f>
        <v>0</v>
      </c>
      <c r="G311">
        <f>COUNTIFS(Formulas!B$3:B$2000,'Stats for predictor'!B311,Formulas!C$3:C$2000,'Stats for predictor'!C311,Formulas!AC$3:AC$2000,3)</f>
        <v>0</v>
      </c>
      <c r="H311">
        <f>COUNTIFS(Formulas!B$3:B$2000,'Stats for predictor'!B311,Formulas!C$3:C$2000,'Stats for predictor'!C311,Formulas!AC$3:AC$2000,2)</f>
        <v>2</v>
      </c>
      <c r="I311">
        <f>COUNTIFS(Formulas!B$3:B$2000,'Stats for predictor'!B311,Formulas!C$3:C$2000,'Stats for predictor'!C311,Formulas!AC$3:AC$2000,1)</f>
        <v>0</v>
      </c>
      <c r="J311">
        <f>COUNTIFS(Formulas!B$3:B$2000,'Stats for predictor'!B311,Formulas!C$3:C$2000,'Stats for predictor'!C311,Formulas!AC$3:AC$2000,0)</f>
        <v>4</v>
      </c>
      <c r="K311">
        <f>Formulas!P312</f>
        <v>3</v>
      </c>
      <c r="L311">
        <f>Formulas!R312</f>
        <v>0</v>
      </c>
      <c r="M311">
        <f>Formulas!T360</f>
        <v>0</v>
      </c>
      <c r="N311" s="2">
        <f>Formulas!V312</f>
        <v>0.75</v>
      </c>
      <c r="O311">
        <f>Formulas!U312</f>
        <v>0</v>
      </c>
      <c r="P311" s="2" t="e">
        <f>Formulas!W312</f>
        <v>#DIV/0!</v>
      </c>
    </row>
    <row r="312" spans="1:16">
      <c r="A312">
        <f>Formulas!A313</f>
        <v>7520</v>
      </c>
      <c r="B312">
        <f>Formulas!B313</f>
        <v>53</v>
      </c>
      <c r="C312">
        <f>Formulas!C313</f>
        <v>2</v>
      </c>
      <c r="D312">
        <f>Formulas!AC313</f>
        <v>2</v>
      </c>
      <c r="E312">
        <f t="shared" si="4"/>
        <v>2</v>
      </c>
      <c r="F312" s="1">
        <f>COUNTIFS(Formulas!B$3:B$2000,'Stats for predictor'!B312,Formulas!C$3:C$2000,'Stats for predictor'!C312,Formulas!AC$3:AC$2000,4)</f>
        <v>0</v>
      </c>
      <c r="G312">
        <f>COUNTIFS(Formulas!B$3:B$2000,'Stats for predictor'!B312,Formulas!C$3:C$2000,'Stats for predictor'!C312,Formulas!AC$3:AC$2000,3)</f>
        <v>0</v>
      </c>
      <c r="H312">
        <f>COUNTIFS(Formulas!B$3:B$2000,'Stats for predictor'!B312,Formulas!C$3:C$2000,'Stats for predictor'!C312,Formulas!AC$3:AC$2000,2)</f>
        <v>2</v>
      </c>
      <c r="I312">
        <f>COUNTIFS(Formulas!B$3:B$2000,'Stats for predictor'!B312,Formulas!C$3:C$2000,'Stats for predictor'!C312,Formulas!AC$3:AC$2000,1)</f>
        <v>0</v>
      </c>
      <c r="J312">
        <f>COUNTIFS(Formulas!B$3:B$2000,'Stats for predictor'!B312,Formulas!C$3:C$2000,'Stats for predictor'!C312,Formulas!AC$3:AC$2000,0)</f>
        <v>4</v>
      </c>
      <c r="K312">
        <f>Formulas!P313</f>
        <v>0</v>
      </c>
      <c r="L312">
        <f>Formulas!R313</f>
        <v>1</v>
      </c>
      <c r="M312">
        <f>Formulas!T361</f>
        <v>4</v>
      </c>
      <c r="N312" s="2" t="e">
        <f>Formulas!V313</f>
        <v>#DIV/0!</v>
      </c>
      <c r="O312">
        <f>Formulas!U313</f>
        <v>2</v>
      </c>
      <c r="P312" s="2">
        <f>Formulas!W313</f>
        <v>0.5</v>
      </c>
    </row>
    <row r="313" spans="1:16">
      <c r="A313">
        <f>Formulas!A314</f>
        <v>8735</v>
      </c>
      <c r="B313">
        <f>Formulas!B314</f>
        <v>53</v>
      </c>
      <c r="C313">
        <f>Formulas!C314</f>
        <v>2</v>
      </c>
      <c r="D313">
        <f>Formulas!AC314</f>
        <v>0</v>
      </c>
      <c r="E313">
        <f t="shared" si="4"/>
        <v>2</v>
      </c>
      <c r="F313" s="1">
        <f>COUNTIFS(Formulas!B$3:B$2000,'Stats for predictor'!B313,Formulas!C$3:C$2000,'Stats for predictor'!C313,Formulas!AC$3:AC$2000,4)</f>
        <v>0</v>
      </c>
      <c r="G313">
        <f>COUNTIFS(Formulas!B$3:B$2000,'Stats for predictor'!B313,Formulas!C$3:C$2000,'Stats for predictor'!C313,Formulas!AC$3:AC$2000,3)</f>
        <v>0</v>
      </c>
      <c r="H313">
        <f>COUNTIFS(Formulas!B$3:B$2000,'Stats for predictor'!B313,Formulas!C$3:C$2000,'Stats for predictor'!C313,Formulas!AC$3:AC$2000,2)</f>
        <v>2</v>
      </c>
      <c r="I313">
        <f>COUNTIFS(Formulas!B$3:B$2000,'Stats for predictor'!B313,Formulas!C$3:C$2000,'Stats for predictor'!C313,Formulas!AC$3:AC$2000,1)</f>
        <v>0</v>
      </c>
      <c r="J313">
        <f>COUNTIFS(Formulas!B$3:B$2000,'Stats for predictor'!B313,Formulas!C$3:C$2000,'Stats for predictor'!C313,Formulas!AC$3:AC$2000,0)</f>
        <v>4</v>
      </c>
      <c r="K313">
        <f>Formulas!P314</f>
        <v>0</v>
      </c>
      <c r="L313">
        <f>Formulas!R314</f>
        <v>0</v>
      </c>
      <c r="M313">
        <f>Formulas!T362</f>
        <v>0</v>
      </c>
      <c r="N313" s="2" t="e">
        <f>Formulas!V314</f>
        <v>#DIV/0!</v>
      </c>
      <c r="O313">
        <f>Formulas!U314</f>
        <v>0</v>
      </c>
      <c r="P313" s="2" t="e">
        <f>Formulas!W314</f>
        <v>#DIV/0!</v>
      </c>
    </row>
    <row r="314" spans="1:16">
      <c r="A314">
        <f>Formulas!A315</f>
        <v>6135</v>
      </c>
      <c r="B314">
        <f>Formulas!B315</f>
        <v>54</v>
      </c>
      <c r="C314">
        <f>Formulas!C315</f>
        <v>1</v>
      </c>
      <c r="D314">
        <f>Formulas!AC315</f>
        <v>0</v>
      </c>
      <c r="E314">
        <f t="shared" si="4"/>
        <v>1</v>
      </c>
      <c r="F314" s="1">
        <f>COUNTIFS(Formulas!B$3:B$2000,'Stats for predictor'!B314,Formulas!C$3:C$2000,'Stats for predictor'!C314,Formulas!AC$3:AC$2000,4)</f>
        <v>0</v>
      </c>
      <c r="G314">
        <f>COUNTIFS(Formulas!B$3:B$2000,'Stats for predictor'!B314,Formulas!C$3:C$2000,'Stats for predictor'!C314,Formulas!AC$3:AC$2000,3)</f>
        <v>0</v>
      </c>
      <c r="H314">
        <f>COUNTIFS(Formulas!B$3:B$2000,'Stats for predictor'!B314,Formulas!C$3:C$2000,'Stats for predictor'!C314,Formulas!AC$3:AC$2000,2)</f>
        <v>0</v>
      </c>
      <c r="I314">
        <f>COUNTIFS(Formulas!B$3:B$2000,'Stats for predictor'!B314,Formulas!C$3:C$2000,'Stats for predictor'!C314,Formulas!AC$3:AC$2000,1)</f>
        <v>1</v>
      </c>
      <c r="J314">
        <f>COUNTIFS(Formulas!B$3:B$2000,'Stats for predictor'!B314,Formulas!C$3:C$2000,'Stats for predictor'!C314,Formulas!AC$3:AC$2000,0)</f>
        <v>2</v>
      </c>
      <c r="K314">
        <f>Formulas!P315</f>
        <v>0</v>
      </c>
      <c r="L314">
        <f>Formulas!R315</f>
        <v>0</v>
      </c>
      <c r="M314">
        <f>Formulas!T363</f>
        <v>6</v>
      </c>
      <c r="N314" s="2" t="e">
        <f>Formulas!V315</f>
        <v>#DIV/0!</v>
      </c>
      <c r="O314">
        <f>Formulas!U315</f>
        <v>0</v>
      </c>
      <c r="P314" s="2" t="e">
        <f>Formulas!W315</f>
        <v>#DIV/0!</v>
      </c>
    </row>
    <row r="315" spans="1:16">
      <c r="A315">
        <f>Formulas!A316</f>
        <v>2386</v>
      </c>
      <c r="B315">
        <f>Formulas!B316</f>
        <v>53</v>
      </c>
      <c r="C315">
        <f>Formulas!C316</f>
        <v>1</v>
      </c>
      <c r="D315">
        <f>Formulas!AC316</f>
        <v>0</v>
      </c>
      <c r="E315">
        <f t="shared" si="4"/>
        <v>2</v>
      </c>
      <c r="F315" s="1">
        <f>COUNTIFS(Formulas!B$3:B$2000,'Stats for predictor'!B315,Formulas!C$3:C$2000,'Stats for predictor'!C315,Formulas!AC$3:AC$2000,4)</f>
        <v>0</v>
      </c>
      <c r="G315">
        <f>COUNTIFS(Formulas!B$3:B$2000,'Stats for predictor'!B315,Formulas!C$3:C$2000,'Stats for predictor'!C315,Formulas!AC$3:AC$2000,3)</f>
        <v>0</v>
      </c>
      <c r="H315">
        <f>COUNTIFS(Formulas!B$3:B$2000,'Stats for predictor'!B315,Formulas!C$3:C$2000,'Stats for predictor'!C315,Formulas!AC$3:AC$2000,2)</f>
        <v>2</v>
      </c>
      <c r="I315">
        <f>COUNTIFS(Formulas!B$3:B$2000,'Stats for predictor'!B315,Formulas!C$3:C$2000,'Stats for predictor'!C315,Formulas!AC$3:AC$2000,1)</f>
        <v>0</v>
      </c>
      <c r="J315">
        <f>COUNTIFS(Formulas!B$3:B$2000,'Stats for predictor'!B315,Formulas!C$3:C$2000,'Stats for predictor'!C315,Formulas!AC$3:AC$2000,0)</f>
        <v>2</v>
      </c>
      <c r="K315">
        <f>Formulas!P316</f>
        <v>0</v>
      </c>
      <c r="L315">
        <f>Formulas!R316</f>
        <v>0</v>
      </c>
      <c r="M315">
        <f>Formulas!T364</f>
        <v>0</v>
      </c>
      <c r="N315" s="2" t="e">
        <f>Formulas!V316</f>
        <v>#DIV/0!</v>
      </c>
      <c r="O315">
        <f>Formulas!U316</f>
        <v>0</v>
      </c>
      <c r="P315" s="2" t="e">
        <f>Formulas!W316</f>
        <v>#DIV/0!</v>
      </c>
    </row>
    <row r="316" spans="1:16">
      <c r="A316">
        <f>Formulas!A317</f>
        <v>2198</v>
      </c>
      <c r="B316">
        <f>Formulas!B317</f>
        <v>53</v>
      </c>
      <c r="C316">
        <f>Formulas!C317</f>
        <v>1</v>
      </c>
      <c r="D316">
        <f>Formulas!AC317</f>
        <v>2</v>
      </c>
      <c r="E316">
        <f t="shared" si="4"/>
        <v>2</v>
      </c>
      <c r="F316" s="1">
        <f>COUNTIFS(Formulas!B$3:B$2000,'Stats for predictor'!B316,Formulas!C$3:C$2000,'Stats for predictor'!C316,Formulas!AC$3:AC$2000,4)</f>
        <v>0</v>
      </c>
      <c r="G316">
        <f>COUNTIFS(Formulas!B$3:B$2000,'Stats for predictor'!B316,Formulas!C$3:C$2000,'Stats for predictor'!C316,Formulas!AC$3:AC$2000,3)</f>
        <v>0</v>
      </c>
      <c r="H316">
        <f>COUNTIFS(Formulas!B$3:B$2000,'Stats for predictor'!B316,Formulas!C$3:C$2000,'Stats for predictor'!C316,Formulas!AC$3:AC$2000,2)</f>
        <v>2</v>
      </c>
      <c r="I316">
        <f>COUNTIFS(Formulas!B$3:B$2000,'Stats for predictor'!B316,Formulas!C$3:C$2000,'Stats for predictor'!C316,Formulas!AC$3:AC$2000,1)</f>
        <v>0</v>
      </c>
      <c r="J316">
        <f>COUNTIFS(Formulas!B$3:B$2000,'Stats for predictor'!B316,Formulas!C$3:C$2000,'Stats for predictor'!C316,Formulas!AC$3:AC$2000,0)</f>
        <v>2</v>
      </c>
      <c r="K316">
        <f>Formulas!P317</f>
        <v>0</v>
      </c>
      <c r="L316">
        <f>Formulas!R317</f>
        <v>3</v>
      </c>
      <c r="M316">
        <f>Formulas!T365</f>
        <v>0</v>
      </c>
      <c r="N316" s="2" t="e">
        <f>Formulas!V317</f>
        <v>#DIV/0!</v>
      </c>
      <c r="O316">
        <f>Formulas!U317</f>
        <v>6</v>
      </c>
      <c r="P316" s="2">
        <f>Formulas!W317</f>
        <v>0.5</v>
      </c>
    </row>
    <row r="317" spans="1:16">
      <c r="A317">
        <f>Formulas!A318</f>
        <v>3739</v>
      </c>
      <c r="B317">
        <f>Formulas!B318</f>
        <v>53</v>
      </c>
      <c r="C317">
        <f>Formulas!C318</f>
        <v>2</v>
      </c>
      <c r="D317">
        <f>Formulas!AC318</f>
        <v>0</v>
      </c>
      <c r="E317">
        <f t="shared" si="4"/>
        <v>2</v>
      </c>
      <c r="F317" s="1">
        <f>COUNTIFS(Formulas!B$3:B$2000,'Stats for predictor'!B317,Formulas!C$3:C$2000,'Stats for predictor'!C317,Formulas!AC$3:AC$2000,4)</f>
        <v>0</v>
      </c>
      <c r="G317">
        <f>COUNTIFS(Formulas!B$3:B$2000,'Stats for predictor'!B317,Formulas!C$3:C$2000,'Stats for predictor'!C317,Formulas!AC$3:AC$2000,3)</f>
        <v>0</v>
      </c>
      <c r="H317">
        <f>COUNTIFS(Formulas!B$3:B$2000,'Stats for predictor'!B317,Formulas!C$3:C$2000,'Stats for predictor'!C317,Formulas!AC$3:AC$2000,2)</f>
        <v>2</v>
      </c>
      <c r="I317">
        <f>COUNTIFS(Formulas!B$3:B$2000,'Stats for predictor'!B317,Formulas!C$3:C$2000,'Stats for predictor'!C317,Formulas!AC$3:AC$2000,1)</f>
        <v>0</v>
      </c>
      <c r="J317">
        <f>COUNTIFS(Formulas!B$3:B$2000,'Stats for predictor'!B317,Formulas!C$3:C$2000,'Stats for predictor'!C317,Formulas!AC$3:AC$2000,0)</f>
        <v>4</v>
      </c>
      <c r="K317">
        <f>Formulas!P318</f>
        <v>3</v>
      </c>
      <c r="L317">
        <f>Formulas!R318</f>
        <v>0</v>
      </c>
      <c r="M317">
        <f>Formulas!T366</f>
        <v>16</v>
      </c>
      <c r="N317" s="2">
        <f>Formulas!V318</f>
        <v>0.75</v>
      </c>
      <c r="O317">
        <f>Formulas!U318</f>
        <v>0</v>
      </c>
      <c r="P317" s="2" t="e">
        <f>Formulas!W318</f>
        <v>#DIV/0!</v>
      </c>
    </row>
    <row r="318" spans="1:16">
      <c r="A318">
        <f>Formulas!A319</f>
        <v>4946</v>
      </c>
      <c r="B318">
        <f>Formulas!B319</f>
        <v>55</v>
      </c>
      <c r="C318">
        <f>Formulas!C319</f>
        <v>1</v>
      </c>
      <c r="D318">
        <f>Formulas!AC319</f>
        <v>3</v>
      </c>
      <c r="E318">
        <f t="shared" si="4"/>
        <v>3</v>
      </c>
      <c r="F318" s="1">
        <f>COUNTIFS(Formulas!B$3:B$2000,'Stats for predictor'!B318,Formulas!C$3:C$2000,'Stats for predictor'!C318,Formulas!AC$3:AC$2000,4)</f>
        <v>0</v>
      </c>
      <c r="G318">
        <f>COUNTIFS(Formulas!B$3:B$2000,'Stats for predictor'!B318,Formulas!C$3:C$2000,'Stats for predictor'!C318,Formulas!AC$3:AC$2000,3)</f>
        <v>1</v>
      </c>
      <c r="H318">
        <f>COUNTIFS(Formulas!B$3:B$2000,'Stats for predictor'!B318,Formulas!C$3:C$2000,'Stats for predictor'!C318,Formulas!AC$3:AC$2000,2)</f>
        <v>1</v>
      </c>
      <c r="I318">
        <f>COUNTIFS(Formulas!B$3:B$2000,'Stats for predictor'!B318,Formulas!C$3:C$2000,'Stats for predictor'!C318,Formulas!AC$3:AC$2000,1)</f>
        <v>0</v>
      </c>
      <c r="J318">
        <f>COUNTIFS(Formulas!B$3:B$2000,'Stats for predictor'!B318,Formulas!C$3:C$2000,'Stats for predictor'!C318,Formulas!AC$3:AC$2000,0)</f>
        <v>1</v>
      </c>
      <c r="K318">
        <f>Formulas!P319</f>
        <v>0</v>
      </c>
      <c r="L318">
        <f>Formulas!R319</f>
        <v>4</v>
      </c>
      <c r="M318">
        <f>Formulas!T367</f>
        <v>0</v>
      </c>
      <c r="N318" s="2" t="e">
        <f>Formulas!V319</f>
        <v>#DIV/0!</v>
      </c>
      <c r="O318">
        <f>Formulas!U319</f>
        <v>5</v>
      </c>
      <c r="P318" s="2">
        <f>Formulas!W319</f>
        <v>0.8</v>
      </c>
    </row>
    <row r="319" spans="1:16">
      <c r="A319">
        <f>Formulas!A320</f>
        <v>7902</v>
      </c>
      <c r="B319">
        <f>Formulas!B320</f>
        <v>55</v>
      </c>
      <c r="C319">
        <f>Formulas!C320</f>
        <v>2</v>
      </c>
      <c r="D319">
        <f>Formulas!AC320</f>
        <v>3</v>
      </c>
      <c r="E319">
        <f t="shared" si="4"/>
        <v>3</v>
      </c>
      <c r="F319" s="1">
        <f>COUNTIFS(Formulas!B$3:B$2000,'Stats for predictor'!B319,Formulas!C$3:C$2000,'Stats for predictor'!C319,Formulas!AC$3:AC$2000,4)</f>
        <v>0</v>
      </c>
      <c r="G319">
        <f>COUNTIFS(Formulas!B$3:B$2000,'Stats for predictor'!B319,Formulas!C$3:C$2000,'Stats for predictor'!C319,Formulas!AC$3:AC$2000,3)</f>
        <v>1</v>
      </c>
      <c r="H319">
        <f>COUNTIFS(Formulas!B$3:B$2000,'Stats for predictor'!B319,Formulas!C$3:C$2000,'Stats for predictor'!C319,Formulas!AC$3:AC$2000,2)</f>
        <v>1</v>
      </c>
      <c r="I319">
        <f>COUNTIFS(Formulas!B$3:B$2000,'Stats for predictor'!B319,Formulas!C$3:C$2000,'Stats for predictor'!C319,Formulas!AC$3:AC$2000,1)</f>
        <v>0</v>
      </c>
      <c r="J319">
        <f>COUNTIFS(Formulas!B$3:B$2000,'Stats for predictor'!B319,Formulas!C$3:C$2000,'Stats for predictor'!C319,Formulas!AC$3:AC$2000,0)</f>
        <v>1</v>
      </c>
      <c r="K319">
        <f>Formulas!P320</f>
        <v>0</v>
      </c>
      <c r="L319">
        <f>Formulas!R320</f>
        <v>7</v>
      </c>
      <c r="M319">
        <f>Formulas!T368</f>
        <v>1</v>
      </c>
      <c r="N319" s="2" t="e">
        <f>Formulas!V320</f>
        <v>#DIV/0!</v>
      </c>
      <c r="O319">
        <f>Formulas!U320</f>
        <v>9</v>
      </c>
      <c r="P319" s="2">
        <f>Formulas!W320</f>
        <v>0.777777777777778</v>
      </c>
    </row>
    <row r="320" spans="1:16">
      <c r="A320">
        <f>Formulas!A321</f>
        <v>4343</v>
      </c>
      <c r="B320">
        <f>Formulas!B321</f>
        <v>55</v>
      </c>
      <c r="C320">
        <f>Formulas!C321</f>
        <v>2</v>
      </c>
      <c r="D320">
        <f>Formulas!AC321</f>
        <v>2</v>
      </c>
      <c r="E320">
        <f t="shared" si="4"/>
        <v>3</v>
      </c>
      <c r="F320" s="1">
        <f>COUNTIFS(Formulas!B$3:B$2000,'Stats for predictor'!B320,Formulas!C$3:C$2000,'Stats for predictor'!C320,Formulas!AC$3:AC$2000,4)</f>
        <v>0</v>
      </c>
      <c r="G320">
        <f>COUNTIFS(Formulas!B$3:B$2000,'Stats for predictor'!B320,Formulas!C$3:C$2000,'Stats for predictor'!C320,Formulas!AC$3:AC$2000,3)</f>
        <v>1</v>
      </c>
      <c r="H320">
        <f>COUNTIFS(Formulas!B$3:B$2000,'Stats for predictor'!B320,Formulas!C$3:C$2000,'Stats for predictor'!C320,Formulas!AC$3:AC$2000,2)</f>
        <v>1</v>
      </c>
      <c r="I320">
        <f>COUNTIFS(Formulas!B$3:B$2000,'Stats for predictor'!B320,Formulas!C$3:C$2000,'Stats for predictor'!C320,Formulas!AC$3:AC$2000,1)</f>
        <v>0</v>
      </c>
      <c r="J320">
        <f>COUNTIFS(Formulas!B$3:B$2000,'Stats for predictor'!B320,Formulas!C$3:C$2000,'Stats for predictor'!C320,Formulas!AC$3:AC$2000,0)</f>
        <v>1</v>
      </c>
      <c r="K320">
        <f>Formulas!P321</f>
        <v>0</v>
      </c>
      <c r="L320">
        <f>Formulas!R321</f>
        <v>6</v>
      </c>
      <c r="M320">
        <f>Formulas!T369</f>
        <v>0</v>
      </c>
      <c r="N320" s="2" t="e">
        <f>Formulas!V321</f>
        <v>#DIV/0!</v>
      </c>
      <c r="O320">
        <f>Formulas!U321</f>
        <v>8</v>
      </c>
      <c r="P320" s="2">
        <f>Formulas!W321</f>
        <v>0.75</v>
      </c>
    </row>
    <row r="321" spans="1:16">
      <c r="A321">
        <f>Formulas!A322</f>
        <v>8574</v>
      </c>
      <c r="B321">
        <f>Formulas!B322</f>
        <v>55</v>
      </c>
      <c r="C321">
        <f>Formulas!C322</f>
        <v>2</v>
      </c>
      <c r="D321">
        <f>Formulas!AC322</f>
        <v>0</v>
      </c>
      <c r="E321">
        <f t="shared" si="4"/>
        <v>3</v>
      </c>
      <c r="F321" s="1">
        <f>COUNTIFS(Formulas!B$3:B$2000,'Stats for predictor'!B321,Formulas!C$3:C$2000,'Stats for predictor'!C321,Formulas!AC$3:AC$2000,4)</f>
        <v>0</v>
      </c>
      <c r="G321">
        <f>COUNTIFS(Formulas!B$3:B$2000,'Stats for predictor'!B321,Formulas!C$3:C$2000,'Stats for predictor'!C321,Formulas!AC$3:AC$2000,3)</f>
        <v>1</v>
      </c>
      <c r="H321">
        <f>COUNTIFS(Formulas!B$3:B$2000,'Stats for predictor'!B321,Formulas!C$3:C$2000,'Stats for predictor'!C321,Formulas!AC$3:AC$2000,2)</f>
        <v>1</v>
      </c>
      <c r="I321">
        <f>COUNTIFS(Formulas!B$3:B$2000,'Stats for predictor'!B321,Formulas!C$3:C$2000,'Stats for predictor'!C321,Formulas!AC$3:AC$2000,1)</f>
        <v>0</v>
      </c>
      <c r="J321">
        <f>COUNTIFS(Formulas!B$3:B$2000,'Stats for predictor'!B321,Formulas!C$3:C$2000,'Stats for predictor'!C321,Formulas!AC$3:AC$2000,0)</f>
        <v>1</v>
      </c>
      <c r="K321">
        <f>Formulas!P322</f>
        <v>0</v>
      </c>
      <c r="L321">
        <f>Formulas!R322</f>
        <v>0</v>
      </c>
      <c r="M321">
        <f>Formulas!T370</f>
        <v>6</v>
      </c>
      <c r="N321" s="2" t="e">
        <f>Formulas!V322</f>
        <v>#DIV/0!</v>
      </c>
      <c r="O321">
        <f>Formulas!U322</f>
        <v>0</v>
      </c>
      <c r="P321" s="2" t="e">
        <f>Formulas!W322</f>
        <v>#DIV/0!</v>
      </c>
    </row>
    <row r="322" spans="1:16">
      <c r="A322">
        <f>Formulas!A323</f>
        <v>5031</v>
      </c>
      <c r="B322">
        <f>Formulas!B323</f>
        <v>55</v>
      </c>
      <c r="C322">
        <f>Formulas!C323</f>
        <v>1</v>
      </c>
      <c r="D322">
        <f>Formulas!AC323</f>
        <v>0</v>
      </c>
      <c r="E322">
        <f t="shared" si="4"/>
        <v>3</v>
      </c>
      <c r="F322" s="1">
        <f>COUNTIFS(Formulas!B$3:B$2000,'Stats for predictor'!B322,Formulas!C$3:C$2000,'Stats for predictor'!C322,Formulas!AC$3:AC$2000,4)</f>
        <v>0</v>
      </c>
      <c r="G322">
        <f>COUNTIFS(Formulas!B$3:B$2000,'Stats for predictor'!B322,Formulas!C$3:C$2000,'Stats for predictor'!C322,Formulas!AC$3:AC$2000,3)</f>
        <v>1</v>
      </c>
      <c r="H322">
        <f>COUNTIFS(Formulas!B$3:B$2000,'Stats for predictor'!B322,Formulas!C$3:C$2000,'Stats for predictor'!C322,Formulas!AC$3:AC$2000,2)</f>
        <v>1</v>
      </c>
      <c r="I322">
        <f>COUNTIFS(Formulas!B$3:B$2000,'Stats for predictor'!B322,Formulas!C$3:C$2000,'Stats for predictor'!C322,Formulas!AC$3:AC$2000,1)</f>
        <v>0</v>
      </c>
      <c r="J322">
        <f>COUNTIFS(Formulas!B$3:B$2000,'Stats for predictor'!B322,Formulas!C$3:C$2000,'Stats for predictor'!C322,Formulas!AC$3:AC$2000,0)</f>
        <v>1</v>
      </c>
      <c r="K322">
        <f>Formulas!P323</f>
        <v>0</v>
      </c>
      <c r="L322">
        <f>Formulas!R323</f>
        <v>0</v>
      </c>
      <c r="M322">
        <f>Formulas!T371</f>
        <v>2</v>
      </c>
      <c r="N322" s="2" t="e">
        <f>Formulas!V323</f>
        <v>#DIV/0!</v>
      </c>
      <c r="O322">
        <f>Formulas!U323</f>
        <v>0</v>
      </c>
      <c r="P322" s="2" t="e">
        <f>Formulas!W323</f>
        <v>#DIV/0!</v>
      </c>
    </row>
    <row r="323" spans="1:16">
      <c r="A323">
        <f>Formulas!A324</f>
        <v>7480</v>
      </c>
      <c r="B323">
        <f>Formulas!B324</f>
        <v>55</v>
      </c>
      <c r="C323">
        <f>Formulas!C324</f>
        <v>1</v>
      </c>
      <c r="D323">
        <f>Formulas!AC324</f>
        <v>2</v>
      </c>
      <c r="E323">
        <f t="shared" ref="E323:E386" si="5">IF(F323&gt;0,4,IF(G323&gt;0,3,IF(H323&gt;0,2,IF(I323&gt;0,1,0))))</f>
        <v>3</v>
      </c>
      <c r="F323" s="1">
        <f>COUNTIFS(Formulas!B$3:B$2000,'Stats for predictor'!B323,Formulas!C$3:C$2000,'Stats for predictor'!C323,Formulas!AC$3:AC$2000,4)</f>
        <v>0</v>
      </c>
      <c r="G323">
        <f>COUNTIFS(Formulas!B$3:B$2000,'Stats for predictor'!B323,Formulas!C$3:C$2000,'Stats for predictor'!C323,Formulas!AC$3:AC$2000,3)</f>
        <v>1</v>
      </c>
      <c r="H323">
        <f>COUNTIFS(Formulas!B$3:B$2000,'Stats for predictor'!B323,Formulas!C$3:C$2000,'Stats for predictor'!C323,Formulas!AC$3:AC$2000,2)</f>
        <v>1</v>
      </c>
      <c r="I323">
        <f>COUNTIFS(Formulas!B$3:B$2000,'Stats for predictor'!B323,Formulas!C$3:C$2000,'Stats for predictor'!C323,Formulas!AC$3:AC$2000,1)</f>
        <v>0</v>
      </c>
      <c r="J323">
        <f>COUNTIFS(Formulas!B$3:B$2000,'Stats for predictor'!B323,Formulas!C$3:C$2000,'Stats for predictor'!C323,Formulas!AC$3:AC$2000,0)</f>
        <v>1</v>
      </c>
      <c r="K323">
        <f>Formulas!P324</f>
        <v>0</v>
      </c>
      <c r="L323">
        <f>Formulas!R324</f>
        <v>9</v>
      </c>
      <c r="M323">
        <f>Formulas!T372</f>
        <v>0</v>
      </c>
      <c r="N323" s="2" t="e">
        <f>Formulas!V324</f>
        <v>#DIV/0!</v>
      </c>
      <c r="O323">
        <f>Formulas!U324</f>
        <v>11</v>
      </c>
      <c r="P323" s="2">
        <f>Formulas!W324</f>
        <v>0.818181818181818</v>
      </c>
    </row>
    <row r="324" spans="1:16">
      <c r="A324">
        <f>Formulas!A325</f>
        <v>914</v>
      </c>
      <c r="B324">
        <f>Formulas!B325</f>
        <v>56</v>
      </c>
      <c r="C324">
        <f>Formulas!C325</f>
        <v>2</v>
      </c>
      <c r="D324">
        <f>Formulas!AC325</f>
        <v>2</v>
      </c>
      <c r="E324">
        <f t="shared" si="5"/>
        <v>4</v>
      </c>
      <c r="F324" s="1">
        <f>COUNTIFS(Formulas!B$3:B$2000,'Stats for predictor'!B324,Formulas!C$3:C$2000,'Stats for predictor'!C324,Formulas!AC$3:AC$2000,4)</f>
        <v>1</v>
      </c>
      <c r="G324">
        <f>COUNTIFS(Formulas!B$3:B$2000,'Stats for predictor'!B324,Formulas!C$3:C$2000,'Stats for predictor'!C324,Formulas!AC$3:AC$2000,3)</f>
        <v>0</v>
      </c>
      <c r="H324">
        <f>COUNTIFS(Formulas!B$3:B$2000,'Stats for predictor'!B324,Formulas!C$3:C$2000,'Stats for predictor'!C324,Formulas!AC$3:AC$2000,2)</f>
        <v>1</v>
      </c>
      <c r="I324">
        <f>COUNTIFS(Formulas!B$3:B$2000,'Stats for predictor'!B324,Formulas!C$3:C$2000,'Stats for predictor'!C324,Formulas!AC$3:AC$2000,1)</f>
        <v>0</v>
      </c>
      <c r="J324">
        <f>COUNTIFS(Formulas!B$3:B$2000,'Stats for predictor'!B324,Formulas!C$3:C$2000,'Stats for predictor'!C324,Formulas!AC$3:AC$2000,0)</f>
        <v>1</v>
      </c>
      <c r="K324">
        <f>Formulas!P325</f>
        <v>0</v>
      </c>
      <c r="L324">
        <f>Formulas!R325</f>
        <v>3</v>
      </c>
      <c r="M324">
        <f>Formulas!T373</f>
        <v>0</v>
      </c>
      <c r="N324" s="2" t="e">
        <f>Formulas!V325</f>
        <v>#DIV/0!</v>
      </c>
      <c r="O324">
        <f>Formulas!U325</f>
        <v>5</v>
      </c>
      <c r="P324" s="2">
        <f>Formulas!W325</f>
        <v>0.6</v>
      </c>
    </row>
    <row r="325" spans="1:16">
      <c r="A325">
        <f>Formulas!A326</f>
        <v>8764</v>
      </c>
      <c r="B325">
        <f>Formulas!B326</f>
        <v>56</v>
      </c>
      <c r="C325">
        <f>Formulas!C326</f>
        <v>1</v>
      </c>
      <c r="D325">
        <f>Formulas!AC326</f>
        <v>2</v>
      </c>
      <c r="E325">
        <f t="shared" si="5"/>
        <v>3</v>
      </c>
      <c r="F325" s="1">
        <f>COUNTIFS(Formulas!B$3:B$2000,'Stats for predictor'!B325,Formulas!C$3:C$2000,'Stats for predictor'!C325,Formulas!AC$3:AC$2000,4)</f>
        <v>0</v>
      </c>
      <c r="G325">
        <f>COUNTIFS(Formulas!B$3:B$2000,'Stats for predictor'!B325,Formulas!C$3:C$2000,'Stats for predictor'!C325,Formulas!AC$3:AC$2000,3)</f>
        <v>1</v>
      </c>
      <c r="H325">
        <f>COUNTIFS(Formulas!B$3:B$2000,'Stats for predictor'!B325,Formulas!C$3:C$2000,'Stats for predictor'!C325,Formulas!AC$3:AC$2000,2)</f>
        <v>1</v>
      </c>
      <c r="I325">
        <f>COUNTIFS(Formulas!B$3:B$2000,'Stats for predictor'!B325,Formulas!C$3:C$2000,'Stats for predictor'!C325,Formulas!AC$3:AC$2000,1)</f>
        <v>0</v>
      </c>
      <c r="J325">
        <f>COUNTIFS(Formulas!B$3:B$2000,'Stats for predictor'!B325,Formulas!C$3:C$2000,'Stats for predictor'!C325,Formulas!AC$3:AC$2000,0)</f>
        <v>0</v>
      </c>
      <c r="K325">
        <f>Formulas!P326</f>
        <v>1</v>
      </c>
      <c r="L325">
        <f>Formulas!R326</f>
        <v>0</v>
      </c>
      <c r="M325">
        <f>Formulas!T374</f>
        <v>0</v>
      </c>
      <c r="N325" s="2">
        <f>Formulas!V326</f>
        <v>1</v>
      </c>
      <c r="O325">
        <f>Formulas!U326</f>
        <v>0</v>
      </c>
      <c r="P325" s="2" t="e">
        <f>Formulas!W326</f>
        <v>#DIV/0!</v>
      </c>
    </row>
    <row r="326" spans="1:16">
      <c r="A326">
        <f>Formulas!A327</f>
        <v>1241</v>
      </c>
      <c r="B326">
        <f>Formulas!B327</f>
        <v>54</v>
      </c>
      <c r="C326">
        <f>Formulas!C327</f>
        <v>1</v>
      </c>
      <c r="D326">
        <f>Formulas!AC327</f>
        <v>1</v>
      </c>
      <c r="E326">
        <f t="shared" si="5"/>
        <v>1</v>
      </c>
      <c r="F326" s="1">
        <f>COUNTIFS(Formulas!B$3:B$2000,'Stats for predictor'!B326,Formulas!C$3:C$2000,'Stats for predictor'!C326,Formulas!AC$3:AC$2000,4)</f>
        <v>0</v>
      </c>
      <c r="G326">
        <f>COUNTIFS(Formulas!B$3:B$2000,'Stats for predictor'!B326,Formulas!C$3:C$2000,'Stats for predictor'!C326,Formulas!AC$3:AC$2000,3)</f>
        <v>0</v>
      </c>
      <c r="H326">
        <f>COUNTIFS(Formulas!B$3:B$2000,'Stats for predictor'!B326,Formulas!C$3:C$2000,'Stats for predictor'!C326,Formulas!AC$3:AC$2000,2)</f>
        <v>0</v>
      </c>
      <c r="I326">
        <f>COUNTIFS(Formulas!B$3:B$2000,'Stats for predictor'!B326,Formulas!C$3:C$2000,'Stats for predictor'!C326,Formulas!AC$3:AC$2000,1)</f>
        <v>1</v>
      </c>
      <c r="J326">
        <f>COUNTIFS(Formulas!B$3:B$2000,'Stats for predictor'!B326,Formulas!C$3:C$2000,'Stats for predictor'!C326,Formulas!AC$3:AC$2000,0)</f>
        <v>2</v>
      </c>
      <c r="K326">
        <f>Formulas!P327</f>
        <v>0</v>
      </c>
      <c r="L326">
        <f>Formulas!R327</f>
        <v>16</v>
      </c>
      <c r="M326">
        <f>Formulas!T375</f>
        <v>0</v>
      </c>
      <c r="N326" s="2" t="e">
        <f>Formulas!V327</f>
        <v>#DIV/0!</v>
      </c>
      <c r="O326">
        <f>Formulas!U327</f>
        <v>19</v>
      </c>
      <c r="P326" s="2">
        <f>Formulas!W327</f>
        <v>0.842105263157895</v>
      </c>
    </row>
    <row r="327" spans="1:16">
      <c r="A327">
        <f>Formulas!A328</f>
        <v>1114</v>
      </c>
      <c r="B327">
        <f>Formulas!B328</f>
        <v>56</v>
      </c>
      <c r="C327">
        <f>Formulas!C328</f>
        <v>1</v>
      </c>
      <c r="D327">
        <f>Formulas!AC328</f>
        <v>3</v>
      </c>
      <c r="E327">
        <f t="shared" si="5"/>
        <v>3</v>
      </c>
      <c r="F327" s="1">
        <f>COUNTIFS(Formulas!B$3:B$2000,'Stats for predictor'!B327,Formulas!C$3:C$2000,'Stats for predictor'!C327,Formulas!AC$3:AC$2000,4)</f>
        <v>0</v>
      </c>
      <c r="G327">
        <f>COUNTIFS(Formulas!B$3:B$2000,'Stats for predictor'!B327,Formulas!C$3:C$2000,'Stats for predictor'!C327,Formulas!AC$3:AC$2000,3)</f>
        <v>1</v>
      </c>
      <c r="H327">
        <f>COUNTIFS(Formulas!B$3:B$2000,'Stats for predictor'!B327,Formulas!C$3:C$2000,'Stats for predictor'!C327,Formulas!AC$3:AC$2000,2)</f>
        <v>1</v>
      </c>
      <c r="I327">
        <f>COUNTIFS(Formulas!B$3:B$2000,'Stats for predictor'!B327,Formulas!C$3:C$2000,'Stats for predictor'!C327,Formulas!AC$3:AC$2000,1)</f>
        <v>0</v>
      </c>
      <c r="J327">
        <f>COUNTIFS(Formulas!B$3:B$2000,'Stats for predictor'!B327,Formulas!C$3:C$2000,'Stats for predictor'!C327,Formulas!AC$3:AC$2000,0)</f>
        <v>0</v>
      </c>
      <c r="K327">
        <f>Formulas!P328</f>
        <v>0</v>
      </c>
      <c r="L327">
        <f>Formulas!R328</f>
        <v>14</v>
      </c>
      <c r="M327">
        <f>Formulas!T376</f>
        <v>4</v>
      </c>
      <c r="N327" s="2" t="e">
        <f>Formulas!V328</f>
        <v>#DIV/0!</v>
      </c>
      <c r="O327">
        <f>Formulas!U328</f>
        <v>16</v>
      </c>
      <c r="P327" s="2">
        <f>Formulas!W328</f>
        <v>0.875</v>
      </c>
    </row>
    <row r="328" spans="1:16">
      <c r="A328">
        <f>Formulas!A329</f>
        <v>865</v>
      </c>
      <c r="B328">
        <f>Formulas!B329</f>
        <v>56</v>
      </c>
      <c r="C328">
        <f>Formulas!C329</f>
        <v>2</v>
      </c>
      <c r="D328">
        <f>Formulas!AC329</f>
        <v>4</v>
      </c>
      <c r="E328">
        <f t="shared" si="5"/>
        <v>4</v>
      </c>
      <c r="F328" s="1">
        <f>COUNTIFS(Formulas!B$3:B$2000,'Stats for predictor'!B328,Formulas!C$3:C$2000,'Stats for predictor'!C328,Formulas!AC$3:AC$2000,4)</f>
        <v>1</v>
      </c>
      <c r="G328">
        <f>COUNTIFS(Formulas!B$3:B$2000,'Stats for predictor'!B328,Formulas!C$3:C$2000,'Stats for predictor'!C328,Formulas!AC$3:AC$2000,3)</f>
        <v>0</v>
      </c>
      <c r="H328">
        <f>COUNTIFS(Formulas!B$3:B$2000,'Stats for predictor'!B328,Formulas!C$3:C$2000,'Stats for predictor'!C328,Formulas!AC$3:AC$2000,2)</f>
        <v>1</v>
      </c>
      <c r="I328">
        <f>COUNTIFS(Formulas!B$3:B$2000,'Stats for predictor'!B328,Formulas!C$3:C$2000,'Stats for predictor'!C328,Formulas!AC$3:AC$2000,1)</f>
        <v>0</v>
      </c>
      <c r="J328">
        <f>COUNTIFS(Formulas!B$3:B$2000,'Stats for predictor'!B328,Formulas!C$3:C$2000,'Stats for predictor'!C328,Formulas!AC$3:AC$2000,0)</f>
        <v>1</v>
      </c>
      <c r="K328">
        <f>Formulas!P329</f>
        <v>0</v>
      </c>
      <c r="L328">
        <f>Formulas!R329</f>
        <v>3</v>
      </c>
      <c r="M328">
        <f>Formulas!T377</f>
        <v>0</v>
      </c>
      <c r="N328" s="2" t="e">
        <f>Formulas!V329</f>
        <v>#DIV/0!</v>
      </c>
      <c r="O328">
        <f>Formulas!U329</f>
        <v>4</v>
      </c>
      <c r="P328" s="2">
        <f>Formulas!W329</f>
        <v>0.75</v>
      </c>
    </row>
    <row r="329" spans="1:16">
      <c r="A329">
        <f>Formulas!A330</f>
        <v>4907</v>
      </c>
      <c r="B329">
        <f>Formulas!B330</f>
        <v>56</v>
      </c>
      <c r="C329">
        <f>Formulas!C330</f>
        <v>2</v>
      </c>
      <c r="D329">
        <f>Formulas!AC330</f>
        <v>0</v>
      </c>
      <c r="E329">
        <f t="shared" si="5"/>
        <v>4</v>
      </c>
      <c r="F329" s="1">
        <f>COUNTIFS(Formulas!B$3:B$2000,'Stats for predictor'!B329,Formulas!C$3:C$2000,'Stats for predictor'!C329,Formulas!AC$3:AC$2000,4)</f>
        <v>1</v>
      </c>
      <c r="G329">
        <f>COUNTIFS(Formulas!B$3:B$2000,'Stats for predictor'!B329,Formulas!C$3:C$2000,'Stats for predictor'!C329,Formulas!AC$3:AC$2000,3)</f>
        <v>0</v>
      </c>
      <c r="H329">
        <f>COUNTIFS(Formulas!B$3:B$2000,'Stats for predictor'!B329,Formulas!C$3:C$2000,'Stats for predictor'!C329,Formulas!AC$3:AC$2000,2)</f>
        <v>1</v>
      </c>
      <c r="I329">
        <f>COUNTIFS(Formulas!B$3:B$2000,'Stats for predictor'!B329,Formulas!C$3:C$2000,'Stats for predictor'!C329,Formulas!AC$3:AC$2000,1)</f>
        <v>0</v>
      </c>
      <c r="J329">
        <f>COUNTIFS(Formulas!B$3:B$2000,'Stats for predictor'!B329,Formulas!C$3:C$2000,'Stats for predictor'!C329,Formulas!AC$3:AC$2000,0)</f>
        <v>1</v>
      </c>
      <c r="K329">
        <f>Formulas!P330</f>
        <v>0</v>
      </c>
      <c r="L329">
        <f>Formulas!R330</f>
        <v>10</v>
      </c>
      <c r="M329">
        <f>Formulas!T378</f>
        <v>0</v>
      </c>
      <c r="N329" s="2" t="e">
        <f>Formulas!V330</f>
        <v>#DIV/0!</v>
      </c>
      <c r="O329">
        <f>Formulas!U330</f>
        <v>10</v>
      </c>
      <c r="P329" s="2">
        <f>Formulas!W330</f>
        <v>1</v>
      </c>
    </row>
    <row r="330" spans="1:16">
      <c r="A330">
        <f>Formulas!A331</f>
        <v>3161</v>
      </c>
      <c r="B330">
        <f>Formulas!B331</f>
        <v>57</v>
      </c>
      <c r="C330">
        <f>Formulas!C331</f>
        <v>2</v>
      </c>
      <c r="D330">
        <f>Formulas!AC331</f>
        <v>0</v>
      </c>
      <c r="E330">
        <f t="shared" si="5"/>
        <v>0</v>
      </c>
      <c r="F330" s="1">
        <f>COUNTIFS(Formulas!B$3:B$2000,'Stats for predictor'!B330,Formulas!C$3:C$2000,'Stats for predictor'!C330,Formulas!AC$3:AC$2000,4)</f>
        <v>0</v>
      </c>
      <c r="G330">
        <f>COUNTIFS(Formulas!B$3:B$2000,'Stats for predictor'!B330,Formulas!C$3:C$2000,'Stats for predictor'!C330,Formulas!AC$3:AC$2000,3)</f>
        <v>0</v>
      </c>
      <c r="H330">
        <f>COUNTIFS(Formulas!B$3:B$2000,'Stats for predictor'!B330,Formulas!C$3:C$2000,'Stats for predictor'!C330,Formulas!AC$3:AC$2000,2)</f>
        <v>0</v>
      </c>
      <c r="I330">
        <f>COUNTIFS(Formulas!B$3:B$2000,'Stats for predictor'!B330,Formulas!C$3:C$2000,'Stats for predictor'!C330,Formulas!AC$3:AC$2000,1)</f>
        <v>0</v>
      </c>
      <c r="J330">
        <f>COUNTIFS(Formulas!B$3:B$2000,'Stats for predictor'!B330,Formulas!C$3:C$2000,'Stats for predictor'!C330,Formulas!AC$3:AC$2000,0)</f>
        <v>2</v>
      </c>
      <c r="K330">
        <f>Formulas!P331</f>
        <v>0</v>
      </c>
      <c r="L330">
        <f>Formulas!R331</f>
        <v>0</v>
      </c>
      <c r="M330">
        <f>Formulas!T379</f>
        <v>0</v>
      </c>
      <c r="N330" s="2" t="e">
        <f>Formulas!V331</f>
        <v>#DIV/0!</v>
      </c>
      <c r="O330">
        <f>Formulas!U331</f>
        <v>0</v>
      </c>
      <c r="P330" s="2" t="e">
        <f>Formulas!W331</f>
        <v>#DIV/0!</v>
      </c>
    </row>
    <row r="331" spans="1:16">
      <c r="A331">
        <f>Formulas!A332</f>
        <v>4069</v>
      </c>
      <c r="B331">
        <f>Formulas!B332</f>
        <v>57</v>
      </c>
      <c r="C331">
        <f>Formulas!C332</f>
        <v>0</v>
      </c>
      <c r="D331">
        <f>Formulas!AC332</f>
        <v>3</v>
      </c>
      <c r="E331">
        <f t="shared" si="5"/>
        <v>3</v>
      </c>
      <c r="F331" s="1">
        <f>COUNTIFS(Formulas!B$3:B$2000,'Stats for predictor'!B331,Formulas!C$3:C$2000,'Stats for predictor'!C331,Formulas!AC$3:AC$2000,4)</f>
        <v>0</v>
      </c>
      <c r="G331">
        <f>COUNTIFS(Formulas!B$3:B$2000,'Stats for predictor'!B331,Formulas!C$3:C$2000,'Stats for predictor'!C331,Formulas!AC$3:AC$2000,3)</f>
        <v>1</v>
      </c>
      <c r="H331">
        <f>COUNTIFS(Formulas!B$3:B$2000,'Stats for predictor'!B331,Formulas!C$3:C$2000,'Stats for predictor'!C331,Formulas!AC$3:AC$2000,2)</f>
        <v>0</v>
      </c>
      <c r="I331">
        <f>COUNTIFS(Formulas!B$3:B$2000,'Stats for predictor'!B331,Formulas!C$3:C$2000,'Stats for predictor'!C331,Formulas!AC$3:AC$2000,1)</f>
        <v>0</v>
      </c>
      <c r="J331">
        <f>COUNTIFS(Formulas!B$3:B$2000,'Stats for predictor'!B331,Formulas!C$3:C$2000,'Stats for predictor'!C331,Formulas!AC$3:AC$2000,0)</f>
        <v>0</v>
      </c>
      <c r="K331">
        <f>Formulas!P332</f>
        <v>1</v>
      </c>
      <c r="L331">
        <f>Formulas!R332</f>
        <v>6</v>
      </c>
      <c r="M331">
        <f>Formulas!T380</f>
        <v>0</v>
      </c>
      <c r="N331" s="2">
        <f>Formulas!V332</f>
        <v>1</v>
      </c>
      <c r="O331">
        <f>Formulas!U332</f>
        <v>8</v>
      </c>
      <c r="P331" s="2">
        <f>Formulas!W332</f>
        <v>0.75</v>
      </c>
    </row>
    <row r="332" spans="1:16">
      <c r="A332">
        <f>Formulas!A333</f>
        <v>8765</v>
      </c>
      <c r="B332">
        <f>Formulas!B333</f>
        <v>57</v>
      </c>
      <c r="C332">
        <f>Formulas!C333</f>
        <v>1</v>
      </c>
      <c r="D332">
        <f>Formulas!AC333</f>
        <v>0</v>
      </c>
      <c r="E332">
        <f t="shared" si="5"/>
        <v>4</v>
      </c>
      <c r="F332" s="1">
        <f>COUNTIFS(Formulas!B$3:B$2000,'Stats for predictor'!B332,Formulas!C$3:C$2000,'Stats for predictor'!C332,Formulas!AC$3:AC$2000,4)</f>
        <v>1</v>
      </c>
      <c r="G332">
        <f>COUNTIFS(Formulas!B$3:B$2000,'Stats for predictor'!B332,Formulas!C$3:C$2000,'Stats for predictor'!C332,Formulas!AC$3:AC$2000,3)</f>
        <v>0</v>
      </c>
      <c r="H332">
        <f>COUNTIFS(Formulas!B$3:B$2000,'Stats for predictor'!B332,Formulas!C$3:C$2000,'Stats for predictor'!C332,Formulas!AC$3:AC$2000,2)</f>
        <v>0</v>
      </c>
      <c r="I332">
        <f>COUNTIFS(Formulas!B$3:B$2000,'Stats for predictor'!B332,Formulas!C$3:C$2000,'Stats for predictor'!C332,Formulas!AC$3:AC$2000,1)</f>
        <v>0</v>
      </c>
      <c r="J332">
        <f>COUNTIFS(Formulas!B$3:B$2000,'Stats for predictor'!B332,Formulas!C$3:C$2000,'Stats for predictor'!C332,Formulas!AC$3:AC$2000,0)</f>
        <v>2</v>
      </c>
      <c r="K332">
        <f>Formulas!P333</f>
        <v>0</v>
      </c>
      <c r="L332">
        <f>Formulas!R333</f>
        <v>0</v>
      </c>
      <c r="M332">
        <f>Formulas!T381</f>
        <v>0</v>
      </c>
      <c r="N332" s="2" t="e">
        <f>Formulas!V333</f>
        <v>#DIV/0!</v>
      </c>
      <c r="O332">
        <f>Formulas!U333</f>
        <v>0</v>
      </c>
      <c r="P332" s="2" t="e">
        <f>Formulas!W333</f>
        <v>#DIV/0!</v>
      </c>
    </row>
    <row r="333" spans="1:16">
      <c r="A333">
        <f>Formulas!A334</f>
        <v>4678</v>
      </c>
      <c r="B333">
        <f>Formulas!B334</f>
        <v>57</v>
      </c>
      <c r="C333">
        <f>Formulas!C334</f>
        <v>1</v>
      </c>
      <c r="D333">
        <f>Formulas!AC334</f>
        <v>0</v>
      </c>
      <c r="E333">
        <f t="shared" si="5"/>
        <v>4</v>
      </c>
      <c r="F333" s="1">
        <f>COUNTIFS(Formulas!B$3:B$2000,'Stats for predictor'!B333,Formulas!C$3:C$2000,'Stats for predictor'!C333,Formulas!AC$3:AC$2000,4)</f>
        <v>1</v>
      </c>
      <c r="G333">
        <f>COUNTIFS(Formulas!B$3:B$2000,'Stats for predictor'!B333,Formulas!C$3:C$2000,'Stats for predictor'!C333,Formulas!AC$3:AC$2000,3)</f>
        <v>0</v>
      </c>
      <c r="H333">
        <f>COUNTIFS(Formulas!B$3:B$2000,'Stats for predictor'!B333,Formulas!C$3:C$2000,'Stats for predictor'!C333,Formulas!AC$3:AC$2000,2)</f>
        <v>0</v>
      </c>
      <c r="I333">
        <f>COUNTIFS(Formulas!B$3:B$2000,'Stats for predictor'!B333,Formulas!C$3:C$2000,'Stats for predictor'!C333,Formulas!AC$3:AC$2000,1)</f>
        <v>0</v>
      </c>
      <c r="J333">
        <f>COUNTIFS(Formulas!B$3:B$2000,'Stats for predictor'!B333,Formulas!C$3:C$2000,'Stats for predictor'!C333,Formulas!AC$3:AC$2000,0)</f>
        <v>2</v>
      </c>
      <c r="K333">
        <f>Formulas!P334</f>
        <v>0</v>
      </c>
      <c r="L333">
        <f>Formulas!R334</f>
        <v>0</v>
      </c>
      <c r="M333">
        <f>Formulas!T382</f>
        <v>0</v>
      </c>
      <c r="N333" s="2" t="e">
        <f>Formulas!V334</f>
        <v>#DIV/0!</v>
      </c>
      <c r="O333">
        <f>Formulas!U334</f>
        <v>0</v>
      </c>
      <c r="P333" s="2" t="e">
        <f>Formulas!W334</f>
        <v>#DIV/0!</v>
      </c>
    </row>
    <row r="334" spans="1:16">
      <c r="A334">
        <f>Formulas!A335</f>
        <v>4951</v>
      </c>
      <c r="B334">
        <f>Formulas!B335</f>
        <v>58</v>
      </c>
      <c r="C334">
        <f>Formulas!C335</f>
        <v>1</v>
      </c>
      <c r="D334">
        <f>Formulas!AC335</f>
        <v>0</v>
      </c>
      <c r="E334">
        <f t="shared" si="5"/>
        <v>4</v>
      </c>
      <c r="F334" s="1">
        <f>COUNTIFS(Formulas!B$3:B$2000,'Stats for predictor'!B334,Formulas!C$3:C$2000,'Stats for predictor'!C334,Formulas!AC$3:AC$2000,4)</f>
        <v>1</v>
      </c>
      <c r="G334">
        <f>COUNTIFS(Formulas!B$3:B$2000,'Stats for predictor'!B334,Formulas!C$3:C$2000,'Stats for predictor'!C334,Formulas!AC$3:AC$2000,3)</f>
        <v>0</v>
      </c>
      <c r="H334">
        <f>COUNTIFS(Formulas!B$3:B$2000,'Stats for predictor'!B334,Formulas!C$3:C$2000,'Stats for predictor'!C334,Formulas!AC$3:AC$2000,2)</f>
        <v>0</v>
      </c>
      <c r="I334">
        <f>COUNTIFS(Formulas!B$3:B$2000,'Stats for predictor'!B334,Formulas!C$3:C$2000,'Stats for predictor'!C334,Formulas!AC$3:AC$2000,1)</f>
        <v>0</v>
      </c>
      <c r="J334">
        <f>COUNTIFS(Formulas!B$3:B$2000,'Stats for predictor'!B334,Formulas!C$3:C$2000,'Stats for predictor'!C334,Formulas!AC$3:AC$2000,0)</f>
        <v>2</v>
      </c>
      <c r="K334">
        <f>Formulas!P335</f>
        <v>0</v>
      </c>
      <c r="L334">
        <f>Formulas!R335</f>
        <v>0</v>
      </c>
      <c r="M334">
        <f>Formulas!T383</f>
        <v>0</v>
      </c>
      <c r="N334" s="2">
        <f>Formulas!V335</f>
        <v>0</v>
      </c>
      <c r="O334">
        <f>Formulas!U335</f>
        <v>0</v>
      </c>
      <c r="P334" s="2" t="e">
        <f>Formulas!W335</f>
        <v>#DIV/0!</v>
      </c>
    </row>
    <row r="335" spans="1:16">
      <c r="A335">
        <f>Formulas!A336</f>
        <v>2056</v>
      </c>
      <c r="B335">
        <f>Formulas!B336</f>
        <v>57</v>
      </c>
      <c r="C335">
        <f>Formulas!C336</f>
        <v>1</v>
      </c>
      <c r="D335">
        <f>Formulas!AC336</f>
        <v>4</v>
      </c>
      <c r="E335">
        <f t="shared" si="5"/>
        <v>4</v>
      </c>
      <c r="F335" s="1">
        <f>COUNTIFS(Formulas!B$3:B$2000,'Stats for predictor'!B335,Formulas!C$3:C$2000,'Stats for predictor'!C335,Formulas!AC$3:AC$2000,4)</f>
        <v>1</v>
      </c>
      <c r="G335">
        <f>COUNTIFS(Formulas!B$3:B$2000,'Stats for predictor'!B335,Formulas!C$3:C$2000,'Stats for predictor'!C335,Formulas!AC$3:AC$2000,3)</f>
        <v>0</v>
      </c>
      <c r="H335">
        <f>COUNTIFS(Formulas!B$3:B$2000,'Stats for predictor'!B335,Formulas!C$3:C$2000,'Stats for predictor'!C335,Formulas!AC$3:AC$2000,2)</f>
        <v>0</v>
      </c>
      <c r="I335">
        <f>COUNTIFS(Formulas!B$3:B$2000,'Stats for predictor'!B335,Formulas!C$3:C$2000,'Stats for predictor'!C335,Formulas!AC$3:AC$2000,1)</f>
        <v>0</v>
      </c>
      <c r="J335">
        <f>COUNTIFS(Formulas!B$3:B$2000,'Stats for predictor'!B335,Formulas!C$3:C$2000,'Stats for predictor'!C335,Formulas!AC$3:AC$2000,0)</f>
        <v>2</v>
      </c>
      <c r="K335">
        <f>Formulas!P336</f>
        <v>0</v>
      </c>
      <c r="L335">
        <f>Formulas!R336</f>
        <v>17</v>
      </c>
      <c r="M335">
        <f>Formulas!T384</f>
        <v>4</v>
      </c>
      <c r="N335" s="2" t="e">
        <f>Formulas!V336</f>
        <v>#DIV/0!</v>
      </c>
      <c r="O335">
        <f>Formulas!U336</f>
        <v>19</v>
      </c>
      <c r="P335" s="2">
        <f>Formulas!W336</f>
        <v>0.894736842105263</v>
      </c>
    </row>
    <row r="336" spans="1:16">
      <c r="A336">
        <f>Formulas!A337</f>
        <v>1334</v>
      </c>
      <c r="B336">
        <f>Formulas!B337</f>
        <v>57</v>
      </c>
      <c r="C336">
        <f>Formulas!C337</f>
        <v>2</v>
      </c>
      <c r="D336">
        <f>Formulas!AC337</f>
        <v>0</v>
      </c>
      <c r="E336">
        <f t="shared" si="5"/>
        <v>0</v>
      </c>
      <c r="F336" s="1">
        <f>COUNTIFS(Formulas!B$3:B$2000,'Stats for predictor'!B336,Formulas!C$3:C$2000,'Stats for predictor'!C336,Formulas!AC$3:AC$2000,4)</f>
        <v>0</v>
      </c>
      <c r="G336">
        <f>COUNTIFS(Formulas!B$3:B$2000,'Stats for predictor'!B336,Formulas!C$3:C$2000,'Stats for predictor'!C336,Formulas!AC$3:AC$2000,3)</f>
        <v>0</v>
      </c>
      <c r="H336">
        <f>COUNTIFS(Formulas!B$3:B$2000,'Stats for predictor'!B336,Formulas!C$3:C$2000,'Stats for predictor'!C336,Formulas!AC$3:AC$2000,2)</f>
        <v>0</v>
      </c>
      <c r="I336">
        <f>COUNTIFS(Formulas!B$3:B$2000,'Stats for predictor'!B336,Formulas!C$3:C$2000,'Stats for predictor'!C336,Formulas!AC$3:AC$2000,1)</f>
        <v>0</v>
      </c>
      <c r="J336">
        <f>COUNTIFS(Formulas!B$3:B$2000,'Stats for predictor'!B336,Formulas!C$3:C$2000,'Stats for predictor'!C336,Formulas!AC$3:AC$2000,0)</f>
        <v>2</v>
      </c>
      <c r="K336">
        <f>Formulas!P337</f>
        <v>0</v>
      </c>
      <c r="L336">
        <f>Formulas!R337</f>
        <v>0</v>
      </c>
      <c r="M336">
        <f>Formulas!T385</f>
        <v>0</v>
      </c>
      <c r="N336" s="2" t="e">
        <f>Formulas!V337</f>
        <v>#DIV/0!</v>
      </c>
      <c r="O336">
        <f>Formulas!U337</f>
        <v>0</v>
      </c>
      <c r="P336" s="2" t="e">
        <f>Formulas!W337</f>
        <v>#DIV/0!</v>
      </c>
    </row>
    <row r="337" spans="1:16">
      <c r="A337">
        <f>Formulas!A338</f>
        <v>5024</v>
      </c>
      <c r="B337">
        <f>Formulas!B338</f>
        <v>58</v>
      </c>
      <c r="C337">
        <f>Formulas!C338</f>
        <v>2</v>
      </c>
      <c r="D337">
        <f>Formulas!AC338</f>
        <v>0</v>
      </c>
      <c r="E337">
        <f t="shared" si="5"/>
        <v>0</v>
      </c>
      <c r="F337" s="1">
        <f>COUNTIFS(Formulas!B$3:B$2000,'Stats for predictor'!B337,Formulas!C$3:C$2000,'Stats for predictor'!C337,Formulas!AC$3:AC$2000,4)</f>
        <v>0</v>
      </c>
      <c r="G337">
        <f>COUNTIFS(Formulas!B$3:B$2000,'Stats for predictor'!B337,Formulas!C$3:C$2000,'Stats for predictor'!C337,Formulas!AC$3:AC$2000,3)</f>
        <v>0</v>
      </c>
      <c r="H337">
        <f>COUNTIFS(Formulas!B$3:B$2000,'Stats for predictor'!B337,Formulas!C$3:C$2000,'Stats for predictor'!C337,Formulas!AC$3:AC$2000,2)</f>
        <v>0</v>
      </c>
      <c r="I337">
        <f>COUNTIFS(Formulas!B$3:B$2000,'Stats for predictor'!B337,Formulas!C$3:C$2000,'Stats for predictor'!C337,Formulas!AC$3:AC$2000,1)</f>
        <v>0</v>
      </c>
      <c r="J337">
        <f>COUNTIFS(Formulas!B$3:B$2000,'Stats for predictor'!B337,Formulas!C$3:C$2000,'Stats for predictor'!C337,Formulas!AC$3:AC$2000,0)</f>
        <v>3</v>
      </c>
      <c r="K337">
        <f>Formulas!P338</f>
        <v>1</v>
      </c>
      <c r="L337">
        <f>Formulas!R338</f>
        <v>8</v>
      </c>
      <c r="M337">
        <f>Formulas!T386</f>
        <v>1</v>
      </c>
      <c r="N337" s="2">
        <f>Formulas!V338</f>
        <v>1</v>
      </c>
      <c r="O337">
        <f>Formulas!U338</f>
        <v>9</v>
      </c>
      <c r="P337" s="2">
        <f>Formulas!W338</f>
        <v>0.888888888888889</v>
      </c>
    </row>
    <row r="338" spans="1:16">
      <c r="A338">
        <f>Formulas!A339</f>
        <v>2609</v>
      </c>
      <c r="B338">
        <f>Formulas!B339</f>
        <v>58</v>
      </c>
      <c r="C338">
        <f>Formulas!C339</f>
        <v>1</v>
      </c>
      <c r="D338">
        <f>Formulas!AC339</f>
        <v>4</v>
      </c>
      <c r="E338">
        <f t="shared" si="5"/>
        <v>4</v>
      </c>
      <c r="F338" s="1">
        <f>COUNTIFS(Formulas!B$3:B$2000,'Stats for predictor'!B338,Formulas!C$3:C$2000,'Stats for predictor'!C338,Formulas!AC$3:AC$2000,4)</f>
        <v>1</v>
      </c>
      <c r="G338">
        <f>COUNTIFS(Formulas!B$3:B$2000,'Stats for predictor'!B338,Formulas!C$3:C$2000,'Stats for predictor'!C338,Formulas!AC$3:AC$2000,3)</f>
        <v>0</v>
      </c>
      <c r="H338">
        <f>COUNTIFS(Formulas!B$3:B$2000,'Stats for predictor'!B338,Formulas!C$3:C$2000,'Stats for predictor'!C338,Formulas!AC$3:AC$2000,2)</f>
        <v>0</v>
      </c>
      <c r="I338">
        <f>COUNTIFS(Formulas!B$3:B$2000,'Stats for predictor'!B338,Formulas!C$3:C$2000,'Stats for predictor'!C338,Formulas!AC$3:AC$2000,1)</f>
        <v>0</v>
      </c>
      <c r="J338">
        <f>COUNTIFS(Formulas!B$3:B$2000,'Stats for predictor'!B338,Formulas!C$3:C$2000,'Stats for predictor'!C338,Formulas!AC$3:AC$2000,0)</f>
        <v>2</v>
      </c>
      <c r="K338">
        <f>Formulas!P339</f>
        <v>0</v>
      </c>
      <c r="L338">
        <f>Formulas!R339</f>
        <v>7</v>
      </c>
      <c r="M338">
        <f>Formulas!T387</f>
        <v>0</v>
      </c>
      <c r="N338" s="2" t="e">
        <f>Formulas!V339</f>
        <v>#DIV/0!</v>
      </c>
      <c r="O338">
        <f>Formulas!U339</f>
        <v>8</v>
      </c>
      <c r="P338" s="2">
        <f>Formulas!W339</f>
        <v>0.875</v>
      </c>
    </row>
    <row r="339" spans="1:16">
      <c r="A339">
        <f>Formulas!A340</f>
        <v>5672</v>
      </c>
      <c r="B339">
        <f>Formulas!B340</f>
        <v>58</v>
      </c>
      <c r="C339">
        <f>Formulas!C340</f>
        <v>2</v>
      </c>
      <c r="D339">
        <f>Formulas!AC340</f>
        <v>0</v>
      </c>
      <c r="E339">
        <f t="shared" si="5"/>
        <v>0</v>
      </c>
      <c r="F339" s="1">
        <f>COUNTIFS(Formulas!B$3:B$2000,'Stats for predictor'!B339,Formulas!C$3:C$2000,'Stats for predictor'!C339,Formulas!AC$3:AC$2000,4)</f>
        <v>0</v>
      </c>
      <c r="G339">
        <f>COUNTIFS(Formulas!B$3:B$2000,'Stats for predictor'!B339,Formulas!C$3:C$2000,'Stats for predictor'!C339,Formulas!AC$3:AC$2000,3)</f>
        <v>0</v>
      </c>
      <c r="H339">
        <f>COUNTIFS(Formulas!B$3:B$2000,'Stats for predictor'!B339,Formulas!C$3:C$2000,'Stats for predictor'!C339,Formulas!AC$3:AC$2000,2)</f>
        <v>0</v>
      </c>
      <c r="I339">
        <f>COUNTIFS(Formulas!B$3:B$2000,'Stats for predictor'!B339,Formulas!C$3:C$2000,'Stats for predictor'!C339,Formulas!AC$3:AC$2000,1)</f>
        <v>0</v>
      </c>
      <c r="J339">
        <f>COUNTIFS(Formulas!B$3:B$2000,'Stats for predictor'!B339,Formulas!C$3:C$2000,'Stats for predictor'!C339,Formulas!AC$3:AC$2000,0)</f>
        <v>3</v>
      </c>
      <c r="K339">
        <f>Formulas!P340</f>
        <v>0</v>
      </c>
      <c r="L339">
        <f>Formulas!R340</f>
        <v>0</v>
      </c>
      <c r="M339">
        <f>Formulas!T388</f>
        <v>1</v>
      </c>
      <c r="N339" s="2" t="e">
        <f>Formulas!V340</f>
        <v>#DIV/0!</v>
      </c>
      <c r="O339">
        <f>Formulas!U340</f>
        <v>0</v>
      </c>
      <c r="P339" s="2" t="e">
        <f>Formulas!W340</f>
        <v>#DIV/0!</v>
      </c>
    </row>
    <row r="340" spans="1:16">
      <c r="A340">
        <f>Formulas!A341</f>
        <v>8729</v>
      </c>
      <c r="B340">
        <f>Formulas!B341</f>
        <v>58</v>
      </c>
      <c r="C340">
        <f>Formulas!C341</f>
        <v>1</v>
      </c>
      <c r="D340">
        <f>Formulas!AC341</f>
        <v>0</v>
      </c>
      <c r="E340">
        <f t="shared" si="5"/>
        <v>4</v>
      </c>
      <c r="F340" s="1">
        <f>COUNTIFS(Formulas!B$3:B$2000,'Stats for predictor'!B340,Formulas!C$3:C$2000,'Stats for predictor'!C340,Formulas!AC$3:AC$2000,4)</f>
        <v>1</v>
      </c>
      <c r="G340">
        <f>COUNTIFS(Formulas!B$3:B$2000,'Stats for predictor'!B340,Formulas!C$3:C$2000,'Stats for predictor'!C340,Formulas!AC$3:AC$2000,3)</f>
        <v>0</v>
      </c>
      <c r="H340">
        <f>COUNTIFS(Formulas!B$3:B$2000,'Stats for predictor'!B340,Formulas!C$3:C$2000,'Stats for predictor'!C340,Formulas!AC$3:AC$2000,2)</f>
        <v>0</v>
      </c>
      <c r="I340">
        <f>COUNTIFS(Formulas!B$3:B$2000,'Stats for predictor'!B340,Formulas!C$3:C$2000,'Stats for predictor'!C340,Formulas!AC$3:AC$2000,1)</f>
        <v>0</v>
      </c>
      <c r="J340">
        <f>COUNTIFS(Formulas!B$3:B$2000,'Stats for predictor'!B340,Formulas!C$3:C$2000,'Stats for predictor'!C340,Formulas!AC$3:AC$2000,0)</f>
        <v>2</v>
      </c>
      <c r="K340">
        <f>Formulas!P341</f>
        <v>0</v>
      </c>
      <c r="L340">
        <f>Formulas!R341</f>
        <v>3</v>
      </c>
      <c r="M340">
        <f>Formulas!T389</f>
        <v>2</v>
      </c>
      <c r="N340" s="2" t="e">
        <f>Formulas!V341</f>
        <v>#DIV/0!</v>
      </c>
      <c r="O340">
        <f>Formulas!U341</f>
        <v>6</v>
      </c>
      <c r="P340" s="2">
        <f>Formulas!W341</f>
        <v>0.5</v>
      </c>
    </row>
    <row r="341" spans="1:16">
      <c r="A341">
        <f>Formulas!A342</f>
        <v>772</v>
      </c>
      <c r="B341">
        <f>Formulas!B342</f>
        <v>58</v>
      </c>
      <c r="C341">
        <f>Formulas!C342</f>
        <v>2</v>
      </c>
      <c r="D341">
        <f>Formulas!AC342</f>
        <v>0</v>
      </c>
      <c r="E341">
        <f t="shared" si="5"/>
        <v>0</v>
      </c>
      <c r="F341" s="1">
        <f>COUNTIFS(Formulas!B$3:B$2000,'Stats for predictor'!B341,Formulas!C$3:C$2000,'Stats for predictor'!C341,Formulas!AC$3:AC$2000,4)</f>
        <v>0</v>
      </c>
      <c r="G341">
        <f>COUNTIFS(Formulas!B$3:B$2000,'Stats for predictor'!B341,Formulas!C$3:C$2000,'Stats for predictor'!C341,Formulas!AC$3:AC$2000,3)</f>
        <v>0</v>
      </c>
      <c r="H341">
        <f>COUNTIFS(Formulas!B$3:B$2000,'Stats for predictor'!B341,Formulas!C$3:C$2000,'Stats for predictor'!C341,Formulas!AC$3:AC$2000,2)</f>
        <v>0</v>
      </c>
      <c r="I341">
        <f>COUNTIFS(Formulas!B$3:B$2000,'Stats for predictor'!B341,Formulas!C$3:C$2000,'Stats for predictor'!C341,Formulas!AC$3:AC$2000,1)</f>
        <v>0</v>
      </c>
      <c r="J341">
        <f>COUNTIFS(Formulas!B$3:B$2000,'Stats for predictor'!B341,Formulas!C$3:C$2000,'Stats for predictor'!C341,Formulas!AC$3:AC$2000,0)</f>
        <v>3</v>
      </c>
      <c r="K341">
        <f>Formulas!P342</f>
        <v>0</v>
      </c>
      <c r="L341">
        <f>Formulas!R342</f>
        <v>7</v>
      </c>
      <c r="M341">
        <f>Formulas!T390</f>
        <v>9</v>
      </c>
      <c r="N341" s="2" t="e">
        <f>Formulas!V342</f>
        <v>#DIV/0!</v>
      </c>
      <c r="O341">
        <f>Formulas!U342</f>
        <v>13</v>
      </c>
      <c r="P341" s="2">
        <f>Formulas!W342</f>
        <v>0.538461538461538</v>
      </c>
    </row>
    <row r="342" spans="1:16">
      <c r="A342">
        <f>Formulas!A343</f>
        <v>2200</v>
      </c>
      <c r="B342">
        <f>Formulas!B343</f>
        <v>59</v>
      </c>
      <c r="C342">
        <f>Formulas!C343</f>
        <v>1</v>
      </c>
      <c r="D342">
        <f>Formulas!AC343</f>
        <v>2</v>
      </c>
      <c r="E342">
        <f t="shared" si="5"/>
        <v>2</v>
      </c>
      <c r="F342" s="1">
        <f>COUNTIFS(Formulas!B$3:B$2000,'Stats for predictor'!B342,Formulas!C$3:C$2000,'Stats for predictor'!C342,Formulas!AC$3:AC$2000,4)</f>
        <v>0</v>
      </c>
      <c r="G342">
        <f>COUNTIFS(Formulas!B$3:B$2000,'Stats for predictor'!B342,Formulas!C$3:C$2000,'Stats for predictor'!C342,Formulas!AC$3:AC$2000,3)</f>
        <v>0</v>
      </c>
      <c r="H342">
        <f>COUNTIFS(Formulas!B$3:B$2000,'Stats for predictor'!B342,Formulas!C$3:C$2000,'Stats for predictor'!C342,Formulas!AC$3:AC$2000,2)</f>
        <v>1</v>
      </c>
      <c r="I342">
        <f>COUNTIFS(Formulas!B$3:B$2000,'Stats for predictor'!B342,Formulas!C$3:C$2000,'Stats for predictor'!C342,Formulas!AC$3:AC$2000,1)</f>
        <v>0</v>
      </c>
      <c r="J342">
        <f>COUNTIFS(Formulas!B$3:B$2000,'Stats for predictor'!B342,Formulas!C$3:C$2000,'Stats for predictor'!C342,Formulas!AC$3:AC$2000,0)</f>
        <v>2</v>
      </c>
      <c r="K342">
        <f>Formulas!P343</f>
        <v>0</v>
      </c>
      <c r="L342">
        <f>Formulas!R343</f>
        <v>6</v>
      </c>
      <c r="M342">
        <f>Formulas!T391</f>
        <v>0</v>
      </c>
      <c r="N342" s="2" t="e">
        <f>Formulas!V343</f>
        <v>#DIV/0!</v>
      </c>
      <c r="O342">
        <f>Formulas!U343</f>
        <v>8</v>
      </c>
      <c r="P342" s="2">
        <f>Formulas!W343</f>
        <v>0.75</v>
      </c>
    </row>
    <row r="343" spans="1:16">
      <c r="A343">
        <f>Formulas!A344</f>
        <v>3560</v>
      </c>
      <c r="B343">
        <f>Formulas!B344</f>
        <v>59</v>
      </c>
      <c r="C343">
        <f>Formulas!C344</f>
        <v>2</v>
      </c>
      <c r="D343">
        <f>Formulas!AC344</f>
        <v>2</v>
      </c>
      <c r="E343">
        <f t="shared" si="5"/>
        <v>2</v>
      </c>
      <c r="F343" s="1">
        <f>COUNTIFS(Formulas!B$3:B$2000,'Stats for predictor'!B343,Formulas!C$3:C$2000,'Stats for predictor'!C343,Formulas!AC$3:AC$2000,4)</f>
        <v>0</v>
      </c>
      <c r="G343">
        <f>COUNTIFS(Formulas!B$3:B$2000,'Stats for predictor'!B343,Formulas!C$3:C$2000,'Stats for predictor'!C343,Formulas!AC$3:AC$2000,3)</f>
        <v>0</v>
      </c>
      <c r="H343">
        <f>COUNTIFS(Formulas!B$3:B$2000,'Stats for predictor'!B343,Formulas!C$3:C$2000,'Stats for predictor'!C343,Formulas!AC$3:AC$2000,2)</f>
        <v>1</v>
      </c>
      <c r="I343">
        <f>COUNTIFS(Formulas!B$3:B$2000,'Stats for predictor'!B343,Formulas!C$3:C$2000,'Stats for predictor'!C343,Formulas!AC$3:AC$2000,1)</f>
        <v>0</v>
      </c>
      <c r="J343">
        <f>COUNTIFS(Formulas!B$3:B$2000,'Stats for predictor'!B343,Formulas!C$3:C$2000,'Stats for predictor'!C343,Formulas!AC$3:AC$2000,0)</f>
        <v>2</v>
      </c>
      <c r="K343">
        <f>Formulas!P344</f>
        <v>0</v>
      </c>
      <c r="L343">
        <f>Formulas!R344</f>
        <v>8</v>
      </c>
      <c r="M343">
        <f>Formulas!T392</f>
        <v>0</v>
      </c>
      <c r="N343" s="2" t="e">
        <f>Formulas!V344</f>
        <v>#DIV/0!</v>
      </c>
      <c r="O343">
        <f>Formulas!U344</f>
        <v>9</v>
      </c>
      <c r="P343" s="2">
        <f>Formulas!W344</f>
        <v>0.888888888888889</v>
      </c>
    </row>
    <row r="344" spans="1:16">
      <c r="A344">
        <f>Formulas!A345</f>
        <v>6864</v>
      </c>
      <c r="B344">
        <f>Formulas!B345</f>
        <v>59</v>
      </c>
      <c r="C344">
        <f>Formulas!C345</f>
        <v>2</v>
      </c>
      <c r="D344">
        <f>Formulas!AC345</f>
        <v>0</v>
      </c>
      <c r="E344">
        <f t="shared" si="5"/>
        <v>2</v>
      </c>
      <c r="F344" s="1">
        <f>COUNTIFS(Formulas!B$3:B$2000,'Stats for predictor'!B344,Formulas!C$3:C$2000,'Stats for predictor'!C344,Formulas!AC$3:AC$2000,4)</f>
        <v>0</v>
      </c>
      <c r="G344">
        <f>COUNTIFS(Formulas!B$3:B$2000,'Stats for predictor'!B344,Formulas!C$3:C$2000,'Stats for predictor'!C344,Formulas!AC$3:AC$2000,3)</f>
        <v>0</v>
      </c>
      <c r="H344">
        <f>COUNTIFS(Formulas!B$3:B$2000,'Stats for predictor'!B344,Formulas!C$3:C$2000,'Stats for predictor'!C344,Formulas!AC$3:AC$2000,2)</f>
        <v>1</v>
      </c>
      <c r="I344">
        <f>COUNTIFS(Formulas!B$3:B$2000,'Stats for predictor'!B344,Formulas!C$3:C$2000,'Stats for predictor'!C344,Formulas!AC$3:AC$2000,1)</f>
        <v>0</v>
      </c>
      <c r="J344">
        <f>COUNTIFS(Formulas!B$3:B$2000,'Stats for predictor'!B344,Formulas!C$3:C$2000,'Stats for predictor'!C344,Formulas!AC$3:AC$2000,0)</f>
        <v>2</v>
      </c>
      <c r="K344">
        <f>Formulas!P345</f>
        <v>0</v>
      </c>
      <c r="L344">
        <f>Formulas!R345</f>
        <v>0</v>
      </c>
      <c r="M344">
        <f>Formulas!T393</f>
        <v>2</v>
      </c>
      <c r="N344" s="2" t="e">
        <f>Formulas!V345</f>
        <v>#DIV/0!</v>
      </c>
      <c r="O344">
        <f>Formulas!U345</f>
        <v>0</v>
      </c>
      <c r="P344" s="2" t="e">
        <f>Formulas!W345</f>
        <v>#DIV/0!</v>
      </c>
    </row>
    <row r="345" spans="1:16">
      <c r="A345">
        <f>Formulas!A346</f>
        <v>5032</v>
      </c>
      <c r="B345">
        <f>Formulas!B346</f>
        <v>59</v>
      </c>
      <c r="C345">
        <f>Formulas!C346</f>
        <v>2</v>
      </c>
      <c r="D345">
        <f>Formulas!AC346</f>
        <v>0</v>
      </c>
      <c r="E345">
        <f t="shared" si="5"/>
        <v>2</v>
      </c>
      <c r="F345" s="1">
        <f>COUNTIFS(Formulas!B$3:B$2000,'Stats for predictor'!B345,Formulas!C$3:C$2000,'Stats for predictor'!C345,Formulas!AC$3:AC$2000,4)</f>
        <v>0</v>
      </c>
      <c r="G345">
        <f>COUNTIFS(Formulas!B$3:B$2000,'Stats for predictor'!B345,Formulas!C$3:C$2000,'Stats for predictor'!C345,Formulas!AC$3:AC$2000,3)</f>
        <v>0</v>
      </c>
      <c r="H345">
        <f>COUNTIFS(Formulas!B$3:B$2000,'Stats for predictor'!B345,Formulas!C$3:C$2000,'Stats for predictor'!C345,Formulas!AC$3:AC$2000,2)</f>
        <v>1</v>
      </c>
      <c r="I345">
        <f>COUNTIFS(Formulas!B$3:B$2000,'Stats for predictor'!B345,Formulas!C$3:C$2000,'Stats for predictor'!C345,Formulas!AC$3:AC$2000,1)</f>
        <v>0</v>
      </c>
      <c r="J345">
        <f>COUNTIFS(Formulas!B$3:B$2000,'Stats for predictor'!B345,Formulas!C$3:C$2000,'Stats for predictor'!C345,Formulas!AC$3:AC$2000,0)</f>
        <v>2</v>
      </c>
      <c r="K345">
        <f>Formulas!P346</f>
        <v>0</v>
      </c>
      <c r="L345">
        <f>Formulas!R346</f>
        <v>16</v>
      </c>
      <c r="M345">
        <f>Formulas!T394</f>
        <v>0</v>
      </c>
      <c r="N345" s="2" t="e">
        <f>Formulas!V346</f>
        <v>#DIV/0!</v>
      </c>
      <c r="O345">
        <f>Formulas!U346</f>
        <v>19</v>
      </c>
      <c r="P345" s="2">
        <f>Formulas!W346</f>
        <v>0.842105263157895</v>
      </c>
    </row>
    <row r="346" spans="1:16">
      <c r="A346">
        <f>Formulas!A347</f>
        <v>7659</v>
      </c>
      <c r="B346">
        <f>Formulas!B347</f>
        <v>59</v>
      </c>
      <c r="C346">
        <f>Formulas!C347</f>
        <v>1</v>
      </c>
      <c r="D346">
        <f>Formulas!AC347</f>
        <v>0</v>
      </c>
      <c r="E346">
        <f t="shared" si="5"/>
        <v>2</v>
      </c>
      <c r="F346" s="1">
        <f>COUNTIFS(Formulas!B$3:B$2000,'Stats for predictor'!B346,Formulas!C$3:C$2000,'Stats for predictor'!C346,Formulas!AC$3:AC$2000,4)</f>
        <v>0</v>
      </c>
      <c r="G346">
        <f>COUNTIFS(Formulas!B$3:B$2000,'Stats for predictor'!B346,Formulas!C$3:C$2000,'Stats for predictor'!C346,Formulas!AC$3:AC$2000,3)</f>
        <v>0</v>
      </c>
      <c r="H346">
        <f>COUNTIFS(Formulas!B$3:B$2000,'Stats for predictor'!B346,Formulas!C$3:C$2000,'Stats for predictor'!C346,Formulas!AC$3:AC$2000,2)</f>
        <v>1</v>
      </c>
      <c r="I346">
        <f>COUNTIFS(Formulas!B$3:B$2000,'Stats for predictor'!B346,Formulas!C$3:C$2000,'Stats for predictor'!C346,Formulas!AC$3:AC$2000,1)</f>
        <v>0</v>
      </c>
      <c r="J346">
        <f>COUNTIFS(Formulas!B$3:B$2000,'Stats for predictor'!B346,Formulas!C$3:C$2000,'Stats for predictor'!C346,Formulas!AC$3:AC$2000,0)</f>
        <v>2</v>
      </c>
      <c r="K346">
        <f>Formulas!P347</f>
        <v>2</v>
      </c>
      <c r="L346">
        <f>Formulas!R347</f>
        <v>0</v>
      </c>
      <c r="M346">
        <f>Formulas!T395</f>
        <v>0</v>
      </c>
      <c r="N346" s="2">
        <f>Formulas!V347</f>
        <v>1</v>
      </c>
      <c r="O346">
        <f>Formulas!U347</f>
        <v>0</v>
      </c>
      <c r="P346" s="2" t="e">
        <f>Formulas!W347</f>
        <v>#DIV/0!</v>
      </c>
    </row>
    <row r="347" spans="1:16">
      <c r="A347">
        <f>Formulas!A348</f>
        <v>2706</v>
      </c>
      <c r="B347">
        <f>Formulas!B348</f>
        <v>59</v>
      </c>
      <c r="C347">
        <f>Formulas!C348</f>
        <v>1</v>
      </c>
      <c r="D347">
        <f>Formulas!AC348</f>
        <v>0</v>
      </c>
      <c r="E347">
        <f t="shared" si="5"/>
        <v>2</v>
      </c>
      <c r="F347" s="1">
        <f>COUNTIFS(Formulas!B$3:B$2000,'Stats for predictor'!B347,Formulas!C$3:C$2000,'Stats for predictor'!C347,Formulas!AC$3:AC$2000,4)</f>
        <v>0</v>
      </c>
      <c r="G347">
        <f>COUNTIFS(Formulas!B$3:B$2000,'Stats for predictor'!B347,Formulas!C$3:C$2000,'Stats for predictor'!C347,Formulas!AC$3:AC$2000,3)</f>
        <v>0</v>
      </c>
      <c r="H347">
        <f>COUNTIFS(Formulas!B$3:B$2000,'Stats for predictor'!B347,Formulas!C$3:C$2000,'Stats for predictor'!C347,Formulas!AC$3:AC$2000,2)</f>
        <v>1</v>
      </c>
      <c r="I347">
        <f>COUNTIFS(Formulas!B$3:B$2000,'Stats for predictor'!B347,Formulas!C$3:C$2000,'Stats for predictor'!C347,Formulas!AC$3:AC$2000,1)</f>
        <v>0</v>
      </c>
      <c r="J347">
        <f>COUNTIFS(Formulas!B$3:B$2000,'Stats for predictor'!B347,Formulas!C$3:C$2000,'Stats for predictor'!C347,Formulas!AC$3:AC$2000,0)</f>
        <v>2</v>
      </c>
      <c r="K347">
        <f>Formulas!P348</f>
        <v>0</v>
      </c>
      <c r="L347">
        <f>Formulas!R348</f>
        <v>8</v>
      </c>
      <c r="M347">
        <f>Formulas!T396</f>
        <v>0</v>
      </c>
      <c r="N347" s="2" t="e">
        <f>Formulas!V348</f>
        <v>#DIV/0!</v>
      </c>
      <c r="O347">
        <f>Formulas!U348</f>
        <v>13</v>
      </c>
      <c r="P347" s="2">
        <f>Formulas!W348</f>
        <v>0.615384615384615</v>
      </c>
    </row>
    <row r="348" spans="1:16">
      <c r="A348">
        <f>Formulas!A349</f>
        <v>3543</v>
      </c>
      <c r="B348">
        <f>Formulas!B349</f>
        <v>61</v>
      </c>
      <c r="C348">
        <f>Formulas!C349</f>
        <v>1</v>
      </c>
      <c r="D348">
        <f>Formulas!AC349</f>
        <v>0</v>
      </c>
      <c r="E348">
        <f t="shared" si="5"/>
        <v>3</v>
      </c>
      <c r="F348" s="1">
        <f>COUNTIFS(Formulas!B$3:B$2000,'Stats for predictor'!B348,Formulas!C$3:C$2000,'Stats for predictor'!C348,Formulas!AC$3:AC$2000,4)</f>
        <v>0</v>
      </c>
      <c r="G348">
        <f>COUNTIFS(Formulas!B$3:B$2000,'Stats for predictor'!B348,Formulas!C$3:C$2000,'Stats for predictor'!C348,Formulas!AC$3:AC$2000,3)</f>
        <v>1</v>
      </c>
      <c r="H348">
        <f>COUNTIFS(Formulas!B$3:B$2000,'Stats for predictor'!B348,Formulas!C$3:C$2000,'Stats for predictor'!C348,Formulas!AC$3:AC$2000,2)</f>
        <v>0</v>
      </c>
      <c r="I348">
        <f>COUNTIFS(Formulas!B$3:B$2000,'Stats for predictor'!B348,Formulas!C$3:C$2000,'Stats for predictor'!C348,Formulas!AC$3:AC$2000,1)</f>
        <v>0</v>
      </c>
      <c r="J348">
        <f>COUNTIFS(Formulas!B$3:B$2000,'Stats for predictor'!B348,Formulas!C$3:C$2000,'Stats for predictor'!C348,Formulas!AC$3:AC$2000,0)</f>
        <v>2</v>
      </c>
      <c r="K348">
        <f>Formulas!P349</f>
        <v>2</v>
      </c>
      <c r="L348">
        <f>Formulas!R349</f>
        <v>0</v>
      </c>
      <c r="M348">
        <f>Formulas!T397</f>
        <v>0</v>
      </c>
      <c r="N348" s="2">
        <f>Formulas!V349</f>
        <v>0.666666666666667</v>
      </c>
      <c r="O348">
        <f>Formulas!U349</f>
        <v>0</v>
      </c>
      <c r="P348" s="2" t="e">
        <f>Formulas!W349</f>
        <v>#DIV/0!</v>
      </c>
    </row>
    <row r="349" spans="1:16">
      <c r="A349">
        <f>Formulas!A350</f>
        <v>6135</v>
      </c>
      <c r="B349">
        <f>Formulas!B350</f>
        <v>60</v>
      </c>
      <c r="C349">
        <f>Formulas!C350</f>
        <v>1</v>
      </c>
      <c r="D349">
        <f>Formulas!AC350</f>
        <v>0</v>
      </c>
      <c r="E349">
        <f t="shared" si="5"/>
        <v>0</v>
      </c>
      <c r="F349" s="1">
        <f>COUNTIFS(Formulas!B$3:B$2000,'Stats for predictor'!B349,Formulas!C$3:C$2000,'Stats for predictor'!C349,Formulas!AC$3:AC$2000,4)</f>
        <v>0</v>
      </c>
      <c r="G349">
        <f>COUNTIFS(Formulas!B$3:B$2000,'Stats for predictor'!B349,Formulas!C$3:C$2000,'Stats for predictor'!C349,Formulas!AC$3:AC$2000,3)</f>
        <v>0</v>
      </c>
      <c r="H349">
        <f>COUNTIFS(Formulas!B$3:B$2000,'Stats for predictor'!B349,Formulas!C$3:C$2000,'Stats for predictor'!C349,Formulas!AC$3:AC$2000,2)</f>
        <v>0</v>
      </c>
      <c r="I349">
        <f>COUNTIFS(Formulas!B$3:B$2000,'Stats for predictor'!B349,Formulas!C$3:C$2000,'Stats for predictor'!C349,Formulas!AC$3:AC$2000,1)</f>
        <v>0</v>
      </c>
      <c r="J349">
        <f>COUNTIFS(Formulas!B$3:B$2000,'Stats for predictor'!B349,Formulas!C$3:C$2000,'Stats for predictor'!C349,Formulas!AC$3:AC$2000,0)</f>
        <v>3</v>
      </c>
      <c r="K349">
        <f>Formulas!P350</f>
        <v>0</v>
      </c>
      <c r="L349">
        <f>Formulas!R350</f>
        <v>14</v>
      </c>
      <c r="M349">
        <f>Formulas!T398</f>
        <v>0</v>
      </c>
      <c r="N349" s="2" t="e">
        <f>Formulas!V350</f>
        <v>#DIV/0!</v>
      </c>
      <c r="O349">
        <f>Formulas!U350</f>
        <v>14</v>
      </c>
      <c r="P349" s="2">
        <f>Formulas!W350</f>
        <v>1</v>
      </c>
    </row>
    <row r="350" spans="1:16">
      <c r="A350">
        <f>Formulas!A351</f>
        <v>4015</v>
      </c>
      <c r="B350">
        <f>Formulas!B351</f>
        <v>60</v>
      </c>
      <c r="C350">
        <f>Formulas!C351</f>
        <v>1</v>
      </c>
      <c r="D350">
        <f>Formulas!AC351</f>
        <v>0</v>
      </c>
      <c r="E350">
        <f t="shared" si="5"/>
        <v>0</v>
      </c>
      <c r="F350" s="1">
        <f>COUNTIFS(Formulas!B$3:B$2000,'Stats for predictor'!B350,Formulas!C$3:C$2000,'Stats for predictor'!C350,Formulas!AC$3:AC$2000,4)</f>
        <v>0</v>
      </c>
      <c r="G350">
        <f>COUNTIFS(Formulas!B$3:B$2000,'Stats for predictor'!B350,Formulas!C$3:C$2000,'Stats for predictor'!C350,Formulas!AC$3:AC$2000,3)</f>
        <v>0</v>
      </c>
      <c r="H350">
        <f>COUNTIFS(Formulas!B$3:B$2000,'Stats for predictor'!B350,Formulas!C$3:C$2000,'Stats for predictor'!C350,Formulas!AC$3:AC$2000,2)</f>
        <v>0</v>
      </c>
      <c r="I350">
        <f>COUNTIFS(Formulas!B$3:B$2000,'Stats for predictor'!B350,Formulas!C$3:C$2000,'Stats for predictor'!C350,Formulas!AC$3:AC$2000,1)</f>
        <v>0</v>
      </c>
      <c r="J350">
        <f>COUNTIFS(Formulas!B$3:B$2000,'Stats for predictor'!B350,Formulas!C$3:C$2000,'Stats for predictor'!C350,Formulas!AC$3:AC$2000,0)</f>
        <v>3</v>
      </c>
      <c r="K350">
        <f>Formulas!P351</f>
        <v>0</v>
      </c>
      <c r="L350">
        <f>Formulas!R351</f>
        <v>6</v>
      </c>
      <c r="M350">
        <f>Formulas!T399</f>
        <v>0</v>
      </c>
      <c r="N350" s="2" t="e">
        <f>Formulas!V351</f>
        <v>#DIV/0!</v>
      </c>
      <c r="O350">
        <f>Formulas!U351</f>
        <v>11</v>
      </c>
      <c r="P350" s="2">
        <f>Formulas!W351</f>
        <v>0.545454545454545</v>
      </c>
    </row>
    <row r="351" spans="1:16">
      <c r="A351">
        <f>Formulas!A352</f>
        <v>7520</v>
      </c>
      <c r="B351">
        <f>Formulas!B352</f>
        <v>60</v>
      </c>
      <c r="C351">
        <f>Formulas!C352</f>
        <v>1</v>
      </c>
      <c r="D351">
        <f>Formulas!AC352</f>
        <v>0</v>
      </c>
      <c r="E351">
        <f t="shared" si="5"/>
        <v>0</v>
      </c>
      <c r="F351" s="1">
        <f>COUNTIFS(Formulas!B$3:B$2000,'Stats for predictor'!B351,Formulas!C$3:C$2000,'Stats for predictor'!C351,Formulas!AC$3:AC$2000,4)</f>
        <v>0</v>
      </c>
      <c r="G351">
        <f>COUNTIFS(Formulas!B$3:B$2000,'Stats for predictor'!B351,Formulas!C$3:C$2000,'Stats for predictor'!C351,Formulas!AC$3:AC$2000,3)</f>
        <v>0</v>
      </c>
      <c r="H351">
        <f>COUNTIFS(Formulas!B$3:B$2000,'Stats for predictor'!B351,Formulas!C$3:C$2000,'Stats for predictor'!C351,Formulas!AC$3:AC$2000,2)</f>
        <v>0</v>
      </c>
      <c r="I351">
        <f>COUNTIFS(Formulas!B$3:B$2000,'Stats for predictor'!B351,Formulas!C$3:C$2000,'Stats for predictor'!C351,Formulas!AC$3:AC$2000,1)</f>
        <v>0</v>
      </c>
      <c r="J351">
        <f>COUNTIFS(Formulas!B$3:B$2000,'Stats for predictor'!B351,Formulas!C$3:C$2000,'Stats for predictor'!C351,Formulas!AC$3:AC$2000,0)</f>
        <v>3</v>
      </c>
      <c r="K351">
        <f>Formulas!P352</f>
        <v>0</v>
      </c>
      <c r="L351">
        <f>Formulas!R352</f>
        <v>0</v>
      </c>
      <c r="M351">
        <f>Formulas!T400</f>
        <v>3</v>
      </c>
      <c r="N351" s="2" t="e">
        <f>Formulas!V352</f>
        <v>#DIV/0!</v>
      </c>
      <c r="O351">
        <f>Formulas!U352</f>
        <v>0</v>
      </c>
      <c r="P351" s="2" t="e">
        <f>Formulas!W352</f>
        <v>#DIV/0!</v>
      </c>
    </row>
    <row r="352" spans="1:16">
      <c r="A352">
        <f>Formulas!A353</f>
        <v>8731</v>
      </c>
      <c r="B352">
        <f>Formulas!B353</f>
        <v>60</v>
      </c>
      <c r="C352">
        <f>Formulas!C353</f>
        <v>2</v>
      </c>
      <c r="D352">
        <f>Formulas!AC353</f>
        <v>0</v>
      </c>
      <c r="E352">
        <f t="shared" si="5"/>
        <v>3</v>
      </c>
      <c r="F352" s="1">
        <f>COUNTIFS(Formulas!B$3:B$2000,'Stats for predictor'!B352,Formulas!C$3:C$2000,'Stats for predictor'!C352,Formulas!AC$3:AC$2000,4)</f>
        <v>0</v>
      </c>
      <c r="G352">
        <f>COUNTIFS(Formulas!B$3:B$2000,'Stats for predictor'!B352,Formulas!C$3:C$2000,'Stats for predictor'!C352,Formulas!AC$3:AC$2000,3)</f>
        <v>1</v>
      </c>
      <c r="H352">
        <f>COUNTIFS(Formulas!B$3:B$2000,'Stats for predictor'!B352,Formulas!C$3:C$2000,'Stats for predictor'!C352,Formulas!AC$3:AC$2000,2)</f>
        <v>1</v>
      </c>
      <c r="I352">
        <f>COUNTIFS(Formulas!B$3:B$2000,'Stats for predictor'!B352,Formulas!C$3:C$2000,'Stats for predictor'!C352,Formulas!AC$3:AC$2000,1)</f>
        <v>0</v>
      </c>
      <c r="J352">
        <f>COUNTIFS(Formulas!B$3:B$2000,'Stats for predictor'!B352,Formulas!C$3:C$2000,'Stats for predictor'!C352,Formulas!AC$3:AC$2000,0)</f>
        <v>1</v>
      </c>
      <c r="K352">
        <f>Formulas!P353</f>
        <v>8</v>
      </c>
      <c r="L352">
        <f>Formulas!R353</f>
        <v>0</v>
      </c>
      <c r="M352">
        <f>Formulas!T401</f>
        <v>0</v>
      </c>
      <c r="N352" s="2">
        <f>Formulas!V353</f>
        <v>1</v>
      </c>
      <c r="O352">
        <f>Formulas!U353</f>
        <v>0</v>
      </c>
      <c r="P352" s="2" t="e">
        <f>Formulas!W353</f>
        <v>#DIV/0!</v>
      </c>
    </row>
    <row r="353" spans="1:16">
      <c r="A353">
        <f>Formulas!A354</f>
        <v>4976</v>
      </c>
      <c r="B353">
        <f>Formulas!B354</f>
        <v>60</v>
      </c>
      <c r="C353">
        <f>Formulas!C354</f>
        <v>2</v>
      </c>
      <c r="D353">
        <f>Formulas!AC354</f>
        <v>3</v>
      </c>
      <c r="E353">
        <f t="shared" si="5"/>
        <v>3</v>
      </c>
      <c r="F353" s="1">
        <f>COUNTIFS(Formulas!B$3:B$2000,'Stats for predictor'!B353,Formulas!C$3:C$2000,'Stats for predictor'!C353,Formulas!AC$3:AC$2000,4)</f>
        <v>0</v>
      </c>
      <c r="G353">
        <f>COUNTIFS(Formulas!B$3:B$2000,'Stats for predictor'!B353,Formulas!C$3:C$2000,'Stats for predictor'!C353,Formulas!AC$3:AC$2000,3)</f>
        <v>1</v>
      </c>
      <c r="H353">
        <f>COUNTIFS(Formulas!B$3:B$2000,'Stats for predictor'!B353,Formulas!C$3:C$2000,'Stats for predictor'!C353,Formulas!AC$3:AC$2000,2)</f>
        <v>1</v>
      </c>
      <c r="I353">
        <f>COUNTIFS(Formulas!B$3:B$2000,'Stats for predictor'!B353,Formulas!C$3:C$2000,'Stats for predictor'!C353,Formulas!AC$3:AC$2000,1)</f>
        <v>0</v>
      </c>
      <c r="J353">
        <f>COUNTIFS(Formulas!B$3:B$2000,'Stats for predictor'!B353,Formulas!C$3:C$2000,'Stats for predictor'!C353,Formulas!AC$3:AC$2000,0)</f>
        <v>1</v>
      </c>
      <c r="K353">
        <f>Formulas!P354</f>
        <v>2</v>
      </c>
      <c r="L353">
        <f>Formulas!R354</f>
        <v>1</v>
      </c>
      <c r="M353">
        <f>Formulas!T402</f>
        <v>0</v>
      </c>
      <c r="N353" s="2">
        <f>Formulas!V354</f>
        <v>0.666666666666667</v>
      </c>
      <c r="O353">
        <f>Formulas!U354</f>
        <v>7</v>
      </c>
      <c r="P353" s="2">
        <f>Formulas!W354</f>
        <v>0.142857142857143</v>
      </c>
    </row>
    <row r="354" spans="1:16">
      <c r="A354">
        <f>Formulas!A355</f>
        <v>6397</v>
      </c>
      <c r="B354">
        <f>Formulas!B355</f>
        <v>60</v>
      </c>
      <c r="C354">
        <f>Formulas!C355</f>
        <v>2</v>
      </c>
      <c r="D354">
        <f>Formulas!AC355</f>
        <v>2</v>
      </c>
      <c r="E354">
        <f t="shared" si="5"/>
        <v>3</v>
      </c>
      <c r="F354" s="1">
        <f>COUNTIFS(Formulas!B$3:B$2000,'Stats for predictor'!B354,Formulas!C$3:C$2000,'Stats for predictor'!C354,Formulas!AC$3:AC$2000,4)</f>
        <v>0</v>
      </c>
      <c r="G354">
        <f>COUNTIFS(Formulas!B$3:B$2000,'Stats for predictor'!B354,Formulas!C$3:C$2000,'Stats for predictor'!C354,Formulas!AC$3:AC$2000,3)</f>
        <v>1</v>
      </c>
      <c r="H354">
        <f>COUNTIFS(Formulas!B$3:B$2000,'Stats for predictor'!B354,Formulas!C$3:C$2000,'Stats for predictor'!C354,Formulas!AC$3:AC$2000,2)</f>
        <v>1</v>
      </c>
      <c r="I354">
        <f>COUNTIFS(Formulas!B$3:B$2000,'Stats for predictor'!B354,Formulas!C$3:C$2000,'Stats for predictor'!C354,Formulas!AC$3:AC$2000,1)</f>
        <v>0</v>
      </c>
      <c r="J354">
        <f>COUNTIFS(Formulas!B$3:B$2000,'Stats for predictor'!B354,Formulas!C$3:C$2000,'Stats for predictor'!C354,Formulas!AC$3:AC$2000,0)</f>
        <v>1</v>
      </c>
      <c r="K354">
        <f>Formulas!P355</f>
        <v>4</v>
      </c>
      <c r="L354">
        <f>Formulas!R355</f>
        <v>0</v>
      </c>
      <c r="M354">
        <f>Formulas!T403</f>
        <v>0</v>
      </c>
      <c r="N354" s="2">
        <f>Formulas!V355</f>
        <v>1</v>
      </c>
      <c r="O354">
        <f>Formulas!U355</f>
        <v>0</v>
      </c>
      <c r="P354" s="2" t="e">
        <f>Formulas!W355</f>
        <v>#DIV/0!</v>
      </c>
    </row>
    <row r="355" spans="1:16">
      <c r="A355">
        <f>Formulas!A356</f>
        <v>781</v>
      </c>
      <c r="B355">
        <f>Formulas!B356</f>
        <v>61</v>
      </c>
      <c r="C355">
        <f>Formulas!C356</f>
        <v>2</v>
      </c>
      <c r="D355">
        <f>Formulas!AC356</f>
        <v>0</v>
      </c>
      <c r="E355">
        <f t="shared" si="5"/>
        <v>3</v>
      </c>
      <c r="F355" s="1">
        <f>COUNTIFS(Formulas!B$3:B$2000,'Stats for predictor'!B355,Formulas!C$3:C$2000,'Stats for predictor'!C355,Formulas!AC$3:AC$2000,4)</f>
        <v>0</v>
      </c>
      <c r="G355">
        <f>COUNTIFS(Formulas!B$3:B$2000,'Stats for predictor'!B355,Formulas!C$3:C$2000,'Stats for predictor'!C355,Formulas!AC$3:AC$2000,3)</f>
        <v>1</v>
      </c>
      <c r="H355">
        <f>COUNTIFS(Formulas!B$3:B$2000,'Stats for predictor'!B355,Formulas!C$3:C$2000,'Stats for predictor'!C355,Formulas!AC$3:AC$2000,2)</f>
        <v>1</v>
      </c>
      <c r="I355">
        <f>COUNTIFS(Formulas!B$3:B$2000,'Stats for predictor'!B355,Formulas!C$3:C$2000,'Stats for predictor'!C355,Formulas!AC$3:AC$2000,1)</f>
        <v>0</v>
      </c>
      <c r="J355">
        <f>COUNTIFS(Formulas!B$3:B$2000,'Stats for predictor'!B355,Formulas!C$3:C$2000,'Stats for predictor'!C355,Formulas!AC$3:AC$2000,0)</f>
        <v>1</v>
      </c>
      <c r="K355">
        <f>Formulas!P356</f>
        <v>5</v>
      </c>
      <c r="L355">
        <f>Formulas!R356</f>
        <v>1</v>
      </c>
      <c r="M355">
        <f>Formulas!T404</f>
        <v>5</v>
      </c>
      <c r="N355" s="2">
        <f>Formulas!V356</f>
        <v>1</v>
      </c>
      <c r="O355">
        <f>Formulas!U356</f>
        <v>5</v>
      </c>
      <c r="P355" s="2">
        <f>Formulas!W356</f>
        <v>0.2</v>
      </c>
    </row>
    <row r="356" spans="1:16">
      <c r="A356">
        <f>Formulas!A357</f>
        <v>3739</v>
      </c>
      <c r="B356">
        <f>Formulas!B357</f>
        <v>61</v>
      </c>
      <c r="C356">
        <f>Formulas!C357</f>
        <v>2</v>
      </c>
      <c r="D356">
        <f>Formulas!AC357</f>
        <v>2</v>
      </c>
      <c r="E356">
        <f t="shared" si="5"/>
        <v>3</v>
      </c>
      <c r="F356" s="1">
        <f>COUNTIFS(Formulas!B$3:B$2000,'Stats for predictor'!B356,Formulas!C$3:C$2000,'Stats for predictor'!C356,Formulas!AC$3:AC$2000,4)</f>
        <v>0</v>
      </c>
      <c r="G356">
        <f>COUNTIFS(Formulas!B$3:B$2000,'Stats for predictor'!B356,Formulas!C$3:C$2000,'Stats for predictor'!C356,Formulas!AC$3:AC$2000,3)</f>
        <v>1</v>
      </c>
      <c r="H356">
        <f>COUNTIFS(Formulas!B$3:B$2000,'Stats for predictor'!B356,Formulas!C$3:C$2000,'Stats for predictor'!C356,Formulas!AC$3:AC$2000,2)</f>
        <v>1</v>
      </c>
      <c r="I356">
        <f>COUNTIFS(Formulas!B$3:B$2000,'Stats for predictor'!B356,Formulas!C$3:C$2000,'Stats for predictor'!C356,Formulas!AC$3:AC$2000,1)</f>
        <v>0</v>
      </c>
      <c r="J356">
        <f>COUNTIFS(Formulas!B$3:B$2000,'Stats for predictor'!B356,Formulas!C$3:C$2000,'Stats for predictor'!C356,Formulas!AC$3:AC$2000,0)</f>
        <v>1</v>
      </c>
      <c r="K356">
        <f>Formulas!P357</f>
        <v>8</v>
      </c>
      <c r="L356">
        <f>Formulas!R357</f>
        <v>0</v>
      </c>
      <c r="M356">
        <f>Formulas!T405</f>
        <v>0</v>
      </c>
      <c r="N356" s="2">
        <f>Formulas!V357</f>
        <v>1</v>
      </c>
      <c r="O356">
        <f>Formulas!U357</f>
        <v>0</v>
      </c>
      <c r="P356" s="2" t="e">
        <f>Formulas!W357</f>
        <v>#DIV/0!</v>
      </c>
    </row>
    <row r="357" spans="1:16">
      <c r="A357">
        <f>Formulas!A358</f>
        <v>6978</v>
      </c>
      <c r="B357">
        <f>Formulas!B358</f>
        <v>61</v>
      </c>
      <c r="C357">
        <f>Formulas!C358</f>
        <v>1</v>
      </c>
      <c r="D357">
        <f>Formulas!AC358</f>
        <v>0</v>
      </c>
      <c r="E357">
        <f t="shared" si="5"/>
        <v>3</v>
      </c>
      <c r="F357" s="1">
        <f>COUNTIFS(Formulas!B$3:B$2000,'Stats for predictor'!B357,Formulas!C$3:C$2000,'Stats for predictor'!C357,Formulas!AC$3:AC$2000,4)</f>
        <v>0</v>
      </c>
      <c r="G357">
        <f>COUNTIFS(Formulas!B$3:B$2000,'Stats for predictor'!B357,Formulas!C$3:C$2000,'Stats for predictor'!C357,Formulas!AC$3:AC$2000,3)</f>
        <v>1</v>
      </c>
      <c r="H357">
        <f>COUNTIFS(Formulas!B$3:B$2000,'Stats for predictor'!B357,Formulas!C$3:C$2000,'Stats for predictor'!C357,Formulas!AC$3:AC$2000,2)</f>
        <v>0</v>
      </c>
      <c r="I357">
        <f>COUNTIFS(Formulas!B$3:B$2000,'Stats for predictor'!B357,Formulas!C$3:C$2000,'Stats for predictor'!C357,Formulas!AC$3:AC$2000,1)</f>
        <v>0</v>
      </c>
      <c r="J357">
        <f>COUNTIFS(Formulas!B$3:B$2000,'Stats for predictor'!B357,Formulas!C$3:C$2000,'Stats for predictor'!C357,Formulas!AC$3:AC$2000,0)</f>
        <v>2</v>
      </c>
      <c r="K357">
        <f>Formulas!P358</f>
        <v>0</v>
      </c>
      <c r="L357">
        <f>Formulas!R358</f>
        <v>0</v>
      </c>
      <c r="M357">
        <f>Formulas!T406</f>
        <v>2</v>
      </c>
      <c r="N357" s="2" t="e">
        <f>Formulas!V358</f>
        <v>#DIV/0!</v>
      </c>
      <c r="O357">
        <f>Formulas!U358</f>
        <v>2</v>
      </c>
      <c r="P357" s="2">
        <f>Formulas!W358</f>
        <v>0</v>
      </c>
    </row>
    <row r="358" spans="1:16">
      <c r="A358">
        <f>Formulas!A359</f>
        <v>4903</v>
      </c>
      <c r="B358">
        <f>Formulas!B359</f>
        <v>61</v>
      </c>
      <c r="C358">
        <f>Formulas!C359</f>
        <v>2</v>
      </c>
      <c r="D358">
        <f>Formulas!AC359</f>
        <v>3</v>
      </c>
      <c r="E358">
        <f t="shared" si="5"/>
        <v>3</v>
      </c>
      <c r="F358" s="1">
        <f>COUNTIFS(Formulas!B$3:B$2000,'Stats for predictor'!B358,Formulas!C$3:C$2000,'Stats for predictor'!C358,Formulas!AC$3:AC$2000,4)</f>
        <v>0</v>
      </c>
      <c r="G358">
        <f>COUNTIFS(Formulas!B$3:B$2000,'Stats for predictor'!B358,Formulas!C$3:C$2000,'Stats for predictor'!C358,Formulas!AC$3:AC$2000,3)</f>
        <v>1</v>
      </c>
      <c r="H358">
        <f>COUNTIFS(Formulas!B$3:B$2000,'Stats for predictor'!B358,Formulas!C$3:C$2000,'Stats for predictor'!C358,Formulas!AC$3:AC$2000,2)</f>
        <v>1</v>
      </c>
      <c r="I358">
        <f>COUNTIFS(Formulas!B$3:B$2000,'Stats for predictor'!B358,Formulas!C$3:C$2000,'Stats for predictor'!C358,Formulas!AC$3:AC$2000,1)</f>
        <v>0</v>
      </c>
      <c r="J358">
        <f>COUNTIFS(Formulas!B$3:B$2000,'Stats for predictor'!B358,Formulas!C$3:C$2000,'Stats for predictor'!C358,Formulas!AC$3:AC$2000,0)</f>
        <v>1</v>
      </c>
      <c r="K358">
        <f>Formulas!P359</f>
        <v>5</v>
      </c>
      <c r="L358">
        <f>Formulas!R359</f>
        <v>0</v>
      </c>
      <c r="M358">
        <f>Formulas!T407</f>
        <v>2</v>
      </c>
      <c r="N358" s="2">
        <f>Formulas!V359</f>
        <v>1</v>
      </c>
      <c r="O358">
        <f>Formulas!U359</f>
        <v>0</v>
      </c>
      <c r="P358" s="2" t="e">
        <f>Formulas!W359</f>
        <v>#DIV/0!</v>
      </c>
    </row>
    <row r="359" spans="1:16">
      <c r="A359">
        <f>Formulas!A360</f>
        <v>1305</v>
      </c>
      <c r="B359">
        <f>Formulas!B360</f>
        <v>61</v>
      </c>
      <c r="C359">
        <f>Formulas!C360</f>
        <v>1</v>
      </c>
      <c r="D359">
        <f>Formulas!AC360</f>
        <v>3</v>
      </c>
      <c r="E359">
        <f t="shared" si="5"/>
        <v>3</v>
      </c>
      <c r="F359" s="1">
        <f>COUNTIFS(Formulas!B$3:B$2000,'Stats for predictor'!B359,Formulas!C$3:C$2000,'Stats for predictor'!C359,Formulas!AC$3:AC$2000,4)</f>
        <v>0</v>
      </c>
      <c r="G359">
        <f>COUNTIFS(Formulas!B$3:B$2000,'Stats for predictor'!B359,Formulas!C$3:C$2000,'Stats for predictor'!C359,Formulas!AC$3:AC$2000,3)</f>
        <v>1</v>
      </c>
      <c r="H359">
        <f>COUNTIFS(Formulas!B$3:B$2000,'Stats for predictor'!B359,Formulas!C$3:C$2000,'Stats for predictor'!C359,Formulas!AC$3:AC$2000,2)</f>
        <v>0</v>
      </c>
      <c r="I359">
        <f>COUNTIFS(Formulas!B$3:B$2000,'Stats for predictor'!B359,Formulas!C$3:C$2000,'Stats for predictor'!C359,Formulas!AC$3:AC$2000,1)</f>
        <v>0</v>
      </c>
      <c r="J359">
        <f>COUNTIFS(Formulas!B$3:B$2000,'Stats for predictor'!B359,Formulas!C$3:C$2000,'Stats for predictor'!C359,Formulas!AC$3:AC$2000,0)</f>
        <v>2</v>
      </c>
      <c r="K359">
        <f>Formulas!P360</f>
        <v>0</v>
      </c>
      <c r="L359">
        <f>Formulas!R360</f>
        <v>6</v>
      </c>
      <c r="M359">
        <f>Formulas!T408</f>
        <v>0</v>
      </c>
      <c r="N359" s="2" t="e">
        <f>Formulas!V360</f>
        <v>#DIV/0!</v>
      </c>
      <c r="O359">
        <f>Formulas!U360</f>
        <v>9</v>
      </c>
      <c r="P359" s="2">
        <f>Formulas!W360</f>
        <v>0.666666666666667</v>
      </c>
    </row>
    <row r="360" spans="1:16">
      <c r="A360">
        <f>Formulas!A361</f>
        <v>8574</v>
      </c>
      <c r="B360">
        <f>Formulas!B361</f>
        <v>62</v>
      </c>
      <c r="C360">
        <f>Formulas!C361</f>
        <v>2</v>
      </c>
      <c r="D360">
        <f>Formulas!AC361</f>
        <v>0</v>
      </c>
      <c r="E360">
        <f t="shared" si="5"/>
        <v>4</v>
      </c>
      <c r="F360" s="1">
        <f>COUNTIFS(Formulas!B$3:B$2000,'Stats for predictor'!B360,Formulas!C$3:C$2000,'Stats for predictor'!C360,Formulas!AC$3:AC$2000,4)</f>
        <v>2</v>
      </c>
      <c r="G360">
        <f>COUNTIFS(Formulas!B$3:B$2000,'Stats for predictor'!B360,Formulas!C$3:C$2000,'Stats for predictor'!C360,Formulas!AC$3:AC$2000,3)</f>
        <v>0</v>
      </c>
      <c r="H360">
        <f>COUNTIFS(Formulas!B$3:B$2000,'Stats for predictor'!B360,Formulas!C$3:C$2000,'Stats for predictor'!C360,Formulas!AC$3:AC$2000,2)</f>
        <v>1</v>
      </c>
      <c r="I360">
        <f>COUNTIFS(Formulas!B$3:B$2000,'Stats for predictor'!B360,Formulas!C$3:C$2000,'Stats for predictor'!C360,Formulas!AC$3:AC$2000,1)</f>
        <v>0</v>
      </c>
      <c r="J360">
        <f>COUNTIFS(Formulas!B$3:B$2000,'Stats for predictor'!B360,Formulas!C$3:C$2000,'Stats for predictor'!C360,Formulas!AC$3:AC$2000,0)</f>
        <v>1</v>
      </c>
      <c r="K360">
        <f>Formulas!P361</f>
        <v>4</v>
      </c>
      <c r="L360">
        <f>Formulas!R361</f>
        <v>0</v>
      </c>
      <c r="M360">
        <f>Formulas!T409</f>
        <v>0</v>
      </c>
      <c r="N360" s="2">
        <f>Formulas!V361</f>
        <v>1</v>
      </c>
      <c r="O360">
        <f>Formulas!U361</f>
        <v>0</v>
      </c>
      <c r="P360" s="2" t="e">
        <f>Formulas!W361</f>
        <v>#DIV/0!</v>
      </c>
    </row>
    <row r="361" spans="1:16">
      <c r="A361">
        <f>Formulas!A362</f>
        <v>4343</v>
      </c>
      <c r="B361">
        <f>Formulas!B362</f>
        <v>62</v>
      </c>
      <c r="C361">
        <f>Formulas!C362</f>
        <v>1</v>
      </c>
      <c r="D361">
        <f>Formulas!AC362</f>
        <v>2</v>
      </c>
      <c r="E361">
        <f t="shared" si="5"/>
        <v>2</v>
      </c>
      <c r="F361" s="1">
        <f>COUNTIFS(Formulas!B$3:B$2000,'Stats for predictor'!B361,Formulas!C$3:C$2000,'Stats for predictor'!C361,Formulas!AC$3:AC$2000,4)</f>
        <v>0</v>
      </c>
      <c r="G361">
        <f>COUNTIFS(Formulas!B$3:B$2000,'Stats for predictor'!B361,Formulas!C$3:C$2000,'Stats for predictor'!C361,Formulas!AC$3:AC$2000,3)</f>
        <v>0</v>
      </c>
      <c r="H361">
        <f>COUNTIFS(Formulas!B$3:B$2000,'Stats for predictor'!B361,Formulas!C$3:C$2000,'Stats for predictor'!C361,Formulas!AC$3:AC$2000,2)</f>
        <v>2</v>
      </c>
      <c r="I361">
        <f>COUNTIFS(Formulas!B$3:B$2000,'Stats for predictor'!B361,Formulas!C$3:C$2000,'Stats for predictor'!C361,Formulas!AC$3:AC$2000,1)</f>
        <v>0</v>
      </c>
      <c r="J361">
        <f>COUNTIFS(Formulas!B$3:B$2000,'Stats for predictor'!B361,Formulas!C$3:C$2000,'Stats for predictor'!C361,Formulas!AC$3:AC$2000,0)</f>
        <v>1</v>
      </c>
      <c r="K361">
        <f>Formulas!P362</f>
        <v>0</v>
      </c>
      <c r="L361">
        <f>Formulas!R362</f>
        <v>9</v>
      </c>
      <c r="M361">
        <f>Formulas!T410</f>
        <v>0</v>
      </c>
      <c r="N361" s="2" t="e">
        <f>Formulas!V362</f>
        <v>#DIV/0!</v>
      </c>
      <c r="O361">
        <f>Formulas!U362</f>
        <v>10</v>
      </c>
      <c r="P361" s="2">
        <f>Formulas!W362</f>
        <v>0.9</v>
      </c>
    </row>
    <row r="362" spans="1:16">
      <c r="A362">
        <f>Formulas!A363</f>
        <v>8884</v>
      </c>
      <c r="B362">
        <f>Formulas!B363</f>
        <v>62</v>
      </c>
      <c r="C362">
        <f>Formulas!C363</f>
        <v>1</v>
      </c>
      <c r="D362">
        <f>Formulas!AC363</f>
        <v>2</v>
      </c>
      <c r="E362">
        <f t="shared" si="5"/>
        <v>2</v>
      </c>
      <c r="F362" s="1">
        <f>COUNTIFS(Formulas!B$3:B$2000,'Stats for predictor'!B362,Formulas!C$3:C$2000,'Stats for predictor'!C362,Formulas!AC$3:AC$2000,4)</f>
        <v>0</v>
      </c>
      <c r="G362">
        <f>COUNTIFS(Formulas!B$3:B$2000,'Stats for predictor'!B362,Formulas!C$3:C$2000,'Stats for predictor'!C362,Formulas!AC$3:AC$2000,3)</f>
        <v>0</v>
      </c>
      <c r="H362">
        <f>COUNTIFS(Formulas!B$3:B$2000,'Stats for predictor'!B362,Formulas!C$3:C$2000,'Stats for predictor'!C362,Formulas!AC$3:AC$2000,2)</f>
        <v>2</v>
      </c>
      <c r="I362">
        <f>COUNTIFS(Formulas!B$3:B$2000,'Stats for predictor'!B362,Formulas!C$3:C$2000,'Stats for predictor'!C362,Formulas!AC$3:AC$2000,1)</f>
        <v>0</v>
      </c>
      <c r="J362">
        <f>COUNTIFS(Formulas!B$3:B$2000,'Stats for predictor'!B362,Formulas!C$3:C$2000,'Stats for predictor'!C362,Formulas!AC$3:AC$2000,0)</f>
        <v>1</v>
      </c>
      <c r="K362">
        <f>Formulas!P363</f>
        <v>6</v>
      </c>
      <c r="L362">
        <f>Formulas!R363</f>
        <v>0</v>
      </c>
      <c r="M362">
        <f>Formulas!T411</f>
        <v>10</v>
      </c>
      <c r="N362" s="2">
        <f>Formulas!V363</f>
        <v>1</v>
      </c>
      <c r="O362">
        <f>Formulas!U363</f>
        <v>0</v>
      </c>
      <c r="P362" s="2" t="e">
        <f>Formulas!W363</f>
        <v>#DIV/0!</v>
      </c>
    </row>
    <row r="363" spans="1:16">
      <c r="A363">
        <f>Formulas!A364</f>
        <v>8089</v>
      </c>
      <c r="B363">
        <f>Formulas!B364</f>
        <v>62</v>
      </c>
      <c r="C363">
        <f>Formulas!C364</f>
        <v>2</v>
      </c>
      <c r="D363">
        <f>Formulas!AC364</f>
        <v>2</v>
      </c>
      <c r="E363">
        <f t="shared" si="5"/>
        <v>4</v>
      </c>
      <c r="F363" s="1">
        <f>COUNTIFS(Formulas!B$3:B$2000,'Stats for predictor'!B363,Formulas!C$3:C$2000,'Stats for predictor'!C363,Formulas!AC$3:AC$2000,4)</f>
        <v>2</v>
      </c>
      <c r="G363">
        <f>COUNTIFS(Formulas!B$3:B$2000,'Stats for predictor'!B363,Formulas!C$3:C$2000,'Stats for predictor'!C363,Formulas!AC$3:AC$2000,3)</f>
        <v>0</v>
      </c>
      <c r="H363">
        <f>COUNTIFS(Formulas!B$3:B$2000,'Stats for predictor'!B363,Formulas!C$3:C$2000,'Stats for predictor'!C363,Formulas!AC$3:AC$2000,2)</f>
        <v>1</v>
      </c>
      <c r="I363">
        <f>COUNTIFS(Formulas!B$3:B$2000,'Stats for predictor'!B363,Formulas!C$3:C$2000,'Stats for predictor'!C363,Formulas!AC$3:AC$2000,1)</f>
        <v>0</v>
      </c>
      <c r="J363">
        <f>COUNTIFS(Formulas!B$3:B$2000,'Stats for predictor'!B363,Formulas!C$3:C$2000,'Stats for predictor'!C363,Formulas!AC$3:AC$2000,0)</f>
        <v>1</v>
      </c>
      <c r="K363">
        <f>Formulas!P364</f>
        <v>0</v>
      </c>
      <c r="L363">
        <f>Formulas!R364</f>
        <v>5</v>
      </c>
      <c r="M363">
        <f>Formulas!T412</f>
        <v>0</v>
      </c>
      <c r="N363" s="2" t="e">
        <f>Formulas!V364</f>
        <v>#DIV/0!</v>
      </c>
      <c r="O363">
        <f>Formulas!U364</f>
        <v>6</v>
      </c>
      <c r="P363" s="2">
        <f>Formulas!W364</f>
        <v>0.833333333333333</v>
      </c>
    </row>
    <row r="364" spans="1:16">
      <c r="A364">
        <f>Formulas!A365</f>
        <v>2386</v>
      </c>
      <c r="B364">
        <f>Formulas!B365</f>
        <v>62</v>
      </c>
      <c r="C364">
        <f>Formulas!C365</f>
        <v>2</v>
      </c>
      <c r="D364">
        <f>Formulas!AC365</f>
        <v>4</v>
      </c>
      <c r="E364">
        <f t="shared" si="5"/>
        <v>4</v>
      </c>
      <c r="F364" s="1">
        <f>COUNTIFS(Formulas!B$3:B$2000,'Stats for predictor'!B364,Formulas!C$3:C$2000,'Stats for predictor'!C364,Formulas!AC$3:AC$2000,4)</f>
        <v>2</v>
      </c>
      <c r="G364">
        <f>COUNTIFS(Formulas!B$3:B$2000,'Stats for predictor'!B364,Formulas!C$3:C$2000,'Stats for predictor'!C364,Formulas!AC$3:AC$2000,3)</f>
        <v>0</v>
      </c>
      <c r="H364">
        <f>COUNTIFS(Formulas!B$3:B$2000,'Stats for predictor'!B364,Formulas!C$3:C$2000,'Stats for predictor'!C364,Formulas!AC$3:AC$2000,2)</f>
        <v>1</v>
      </c>
      <c r="I364">
        <f>COUNTIFS(Formulas!B$3:B$2000,'Stats for predictor'!B364,Formulas!C$3:C$2000,'Stats for predictor'!C364,Formulas!AC$3:AC$2000,1)</f>
        <v>0</v>
      </c>
      <c r="J364">
        <f>COUNTIFS(Formulas!B$3:B$2000,'Stats for predictor'!B364,Formulas!C$3:C$2000,'Stats for predictor'!C364,Formulas!AC$3:AC$2000,0)</f>
        <v>1</v>
      </c>
      <c r="K364">
        <f>Formulas!P365</f>
        <v>0</v>
      </c>
      <c r="L364">
        <f>Formulas!R365</f>
        <v>0</v>
      </c>
      <c r="M364">
        <f>Formulas!T413</f>
        <v>0</v>
      </c>
      <c r="N364" s="2" t="e">
        <f>Formulas!V365</f>
        <v>#DIV/0!</v>
      </c>
      <c r="O364">
        <f>Formulas!U365</f>
        <v>0</v>
      </c>
      <c r="P364" s="2" t="e">
        <f>Formulas!W365</f>
        <v>#DIV/0!</v>
      </c>
    </row>
    <row r="365" spans="1:16">
      <c r="A365">
        <f>Formulas!A366</f>
        <v>5036</v>
      </c>
      <c r="B365">
        <f>Formulas!B366</f>
        <v>62</v>
      </c>
      <c r="C365">
        <f>Formulas!C366</f>
        <v>1</v>
      </c>
      <c r="D365">
        <f>Formulas!AC366</f>
        <v>0</v>
      </c>
      <c r="E365">
        <f t="shared" si="5"/>
        <v>2</v>
      </c>
      <c r="F365" s="1">
        <f>COUNTIFS(Formulas!B$3:B$2000,'Stats for predictor'!B365,Formulas!C$3:C$2000,'Stats for predictor'!C365,Formulas!AC$3:AC$2000,4)</f>
        <v>0</v>
      </c>
      <c r="G365">
        <f>COUNTIFS(Formulas!B$3:B$2000,'Stats for predictor'!B365,Formulas!C$3:C$2000,'Stats for predictor'!C365,Formulas!AC$3:AC$2000,3)</f>
        <v>0</v>
      </c>
      <c r="H365">
        <f>COUNTIFS(Formulas!B$3:B$2000,'Stats for predictor'!B365,Formulas!C$3:C$2000,'Stats for predictor'!C365,Formulas!AC$3:AC$2000,2)</f>
        <v>2</v>
      </c>
      <c r="I365">
        <f>COUNTIFS(Formulas!B$3:B$2000,'Stats for predictor'!B365,Formulas!C$3:C$2000,'Stats for predictor'!C365,Formulas!AC$3:AC$2000,1)</f>
        <v>0</v>
      </c>
      <c r="J365">
        <f>COUNTIFS(Formulas!B$3:B$2000,'Stats for predictor'!B365,Formulas!C$3:C$2000,'Stats for predictor'!C365,Formulas!AC$3:AC$2000,0)</f>
        <v>1</v>
      </c>
      <c r="K365">
        <f>Formulas!P366</f>
        <v>14</v>
      </c>
      <c r="L365">
        <f>Formulas!R366</f>
        <v>0</v>
      </c>
      <c r="M365">
        <f>Formulas!T414</f>
        <v>0</v>
      </c>
      <c r="N365" s="2">
        <f>Formulas!V366</f>
        <v>0.875</v>
      </c>
      <c r="O365">
        <f>Formulas!U366</f>
        <v>0</v>
      </c>
      <c r="P365" s="2" t="e">
        <f>Formulas!W366</f>
        <v>#DIV/0!</v>
      </c>
    </row>
    <row r="366" spans="1:16">
      <c r="A366">
        <f>Formulas!A367</f>
        <v>914</v>
      </c>
      <c r="B366">
        <f>Formulas!B367</f>
        <v>63</v>
      </c>
      <c r="C366">
        <f>Formulas!C367</f>
        <v>0</v>
      </c>
      <c r="D366">
        <f>Formulas!AC367</f>
        <v>2</v>
      </c>
      <c r="E366">
        <f t="shared" si="5"/>
        <v>2</v>
      </c>
      <c r="F366" s="1">
        <f>COUNTIFS(Formulas!B$3:B$2000,'Stats for predictor'!B366,Formulas!C$3:C$2000,'Stats for predictor'!C366,Formulas!AC$3:AC$2000,4)</f>
        <v>0</v>
      </c>
      <c r="G366">
        <f>COUNTIFS(Formulas!B$3:B$2000,'Stats for predictor'!B366,Formulas!C$3:C$2000,'Stats for predictor'!C366,Formulas!AC$3:AC$2000,3)</f>
        <v>0</v>
      </c>
      <c r="H366">
        <f>COUNTIFS(Formulas!B$3:B$2000,'Stats for predictor'!B366,Formulas!C$3:C$2000,'Stats for predictor'!C366,Formulas!AC$3:AC$2000,2)</f>
        <v>1</v>
      </c>
      <c r="I366">
        <f>COUNTIFS(Formulas!B$3:B$2000,'Stats for predictor'!B366,Formulas!C$3:C$2000,'Stats for predictor'!C366,Formulas!AC$3:AC$2000,1)</f>
        <v>0</v>
      </c>
      <c r="J366">
        <f>COUNTIFS(Formulas!B$3:B$2000,'Stats for predictor'!B366,Formulas!C$3:C$2000,'Stats for predictor'!C366,Formulas!AC$3:AC$2000,0)</f>
        <v>0</v>
      </c>
      <c r="K366">
        <f>Formulas!P367</f>
        <v>0</v>
      </c>
      <c r="L366">
        <f>Formulas!R367</f>
        <v>7</v>
      </c>
      <c r="M366">
        <f>Formulas!T415</f>
        <v>0</v>
      </c>
      <c r="N366" s="2" t="e">
        <f>Formulas!V367</f>
        <v>#DIV/0!</v>
      </c>
      <c r="O366">
        <f>Formulas!U367</f>
        <v>14</v>
      </c>
      <c r="P366" s="2">
        <f>Formulas!W367</f>
        <v>0.5</v>
      </c>
    </row>
    <row r="367" spans="1:16">
      <c r="A367">
        <f>Formulas!A368</f>
        <v>5409</v>
      </c>
      <c r="B367">
        <f>Formulas!B368</f>
        <v>63</v>
      </c>
      <c r="C367">
        <f>Formulas!C368</f>
        <v>2</v>
      </c>
      <c r="D367">
        <f>Formulas!AC368</f>
        <v>1</v>
      </c>
      <c r="E367">
        <f t="shared" si="5"/>
        <v>4</v>
      </c>
      <c r="F367" s="1">
        <f>COUNTIFS(Formulas!B$3:B$2000,'Stats for predictor'!B367,Formulas!C$3:C$2000,'Stats for predictor'!C367,Formulas!AC$3:AC$2000,4)</f>
        <v>1</v>
      </c>
      <c r="G367">
        <f>COUNTIFS(Formulas!B$3:B$2000,'Stats for predictor'!B367,Formulas!C$3:C$2000,'Stats for predictor'!C367,Formulas!AC$3:AC$2000,3)</f>
        <v>0</v>
      </c>
      <c r="H367">
        <f>COUNTIFS(Formulas!B$3:B$2000,'Stats for predictor'!B367,Formulas!C$3:C$2000,'Stats for predictor'!C367,Formulas!AC$3:AC$2000,2)</f>
        <v>1</v>
      </c>
      <c r="I367">
        <f>COUNTIFS(Formulas!B$3:B$2000,'Stats for predictor'!B367,Formulas!C$3:C$2000,'Stats for predictor'!C367,Formulas!AC$3:AC$2000,1)</f>
        <v>1</v>
      </c>
      <c r="J367">
        <f>COUNTIFS(Formulas!B$3:B$2000,'Stats for predictor'!B367,Formulas!C$3:C$2000,'Stats for predictor'!C367,Formulas!AC$3:AC$2000,0)</f>
        <v>0</v>
      </c>
      <c r="K367">
        <f>Formulas!P368</f>
        <v>1</v>
      </c>
      <c r="L367">
        <f>Formulas!R368</f>
        <v>13</v>
      </c>
      <c r="M367">
        <f>Formulas!T416</f>
        <v>16</v>
      </c>
      <c r="N367" s="2">
        <f>Formulas!V368</f>
        <v>1</v>
      </c>
      <c r="O367">
        <f>Formulas!U368</f>
        <v>15</v>
      </c>
      <c r="P367" s="2">
        <f>Formulas!W368</f>
        <v>0.866666666666667</v>
      </c>
    </row>
    <row r="368" spans="1:16">
      <c r="A368">
        <f>Formulas!A369</f>
        <v>8789</v>
      </c>
      <c r="B368">
        <f>Formulas!B369</f>
        <v>63</v>
      </c>
      <c r="C368">
        <f>Formulas!C369</f>
        <v>1</v>
      </c>
      <c r="D368">
        <f>Formulas!AC369</f>
        <v>2</v>
      </c>
      <c r="E368">
        <f t="shared" si="5"/>
        <v>2</v>
      </c>
      <c r="F368" s="1">
        <f>COUNTIFS(Formulas!B$3:B$2000,'Stats for predictor'!B368,Formulas!C$3:C$2000,'Stats for predictor'!C368,Formulas!AC$3:AC$2000,4)</f>
        <v>0</v>
      </c>
      <c r="G368">
        <f>COUNTIFS(Formulas!B$3:B$2000,'Stats for predictor'!B368,Formulas!C$3:C$2000,'Stats for predictor'!C368,Formulas!AC$3:AC$2000,3)</f>
        <v>0</v>
      </c>
      <c r="H368">
        <f>COUNTIFS(Formulas!B$3:B$2000,'Stats for predictor'!B368,Formulas!C$3:C$2000,'Stats for predictor'!C368,Formulas!AC$3:AC$2000,2)</f>
        <v>2</v>
      </c>
      <c r="I368">
        <f>COUNTIFS(Formulas!B$3:B$2000,'Stats for predictor'!B368,Formulas!C$3:C$2000,'Stats for predictor'!C368,Formulas!AC$3:AC$2000,1)</f>
        <v>0</v>
      </c>
      <c r="J368">
        <f>COUNTIFS(Formulas!B$3:B$2000,'Stats for predictor'!B368,Formulas!C$3:C$2000,'Stats for predictor'!C368,Formulas!AC$3:AC$2000,0)</f>
        <v>0</v>
      </c>
      <c r="K368">
        <f>Formulas!P369</f>
        <v>0</v>
      </c>
      <c r="L368">
        <f>Formulas!R369</f>
        <v>2</v>
      </c>
      <c r="M368">
        <f>Formulas!T417</f>
        <v>0</v>
      </c>
      <c r="N368" s="2" t="e">
        <f>Formulas!V369</f>
        <v>#DIV/0!</v>
      </c>
      <c r="O368">
        <f>Formulas!U369</f>
        <v>3</v>
      </c>
      <c r="P368" s="2">
        <f>Formulas!W369</f>
        <v>0.666666666666667</v>
      </c>
    </row>
    <row r="369" spans="1:16">
      <c r="A369">
        <f>Formulas!A370</f>
        <v>6875</v>
      </c>
      <c r="B369">
        <f>Formulas!B370</f>
        <v>63</v>
      </c>
      <c r="C369">
        <f>Formulas!C370</f>
        <v>1</v>
      </c>
      <c r="D369">
        <f>Formulas!AC370</f>
        <v>2</v>
      </c>
      <c r="E369">
        <f t="shared" si="5"/>
        <v>2</v>
      </c>
      <c r="F369" s="1">
        <f>COUNTIFS(Formulas!B$3:B$2000,'Stats for predictor'!B369,Formulas!C$3:C$2000,'Stats for predictor'!C369,Formulas!AC$3:AC$2000,4)</f>
        <v>0</v>
      </c>
      <c r="G369">
        <f>COUNTIFS(Formulas!B$3:B$2000,'Stats for predictor'!B369,Formulas!C$3:C$2000,'Stats for predictor'!C369,Formulas!AC$3:AC$2000,3)</f>
        <v>0</v>
      </c>
      <c r="H369">
        <f>COUNTIFS(Formulas!B$3:B$2000,'Stats for predictor'!B369,Formulas!C$3:C$2000,'Stats for predictor'!C369,Formulas!AC$3:AC$2000,2)</f>
        <v>2</v>
      </c>
      <c r="I369">
        <f>COUNTIFS(Formulas!B$3:B$2000,'Stats for predictor'!B369,Formulas!C$3:C$2000,'Stats for predictor'!C369,Formulas!AC$3:AC$2000,1)</f>
        <v>0</v>
      </c>
      <c r="J369">
        <f>COUNTIFS(Formulas!B$3:B$2000,'Stats for predictor'!B369,Formulas!C$3:C$2000,'Stats for predictor'!C369,Formulas!AC$3:AC$2000,0)</f>
        <v>0</v>
      </c>
      <c r="K369">
        <f>Formulas!P370</f>
        <v>4</v>
      </c>
      <c r="L369">
        <f>Formulas!R370</f>
        <v>0</v>
      </c>
      <c r="M369">
        <f>Formulas!T418</f>
        <v>0</v>
      </c>
      <c r="N369" s="2">
        <f>Formulas!V370</f>
        <v>0.666666666666667</v>
      </c>
      <c r="O369">
        <f>Formulas!U370</f>
        <v>0</v>
      </c>
      <c r="P369" s="2" t="e">
        <f>Formulas!W370</f>
        <v>#DIV/0!</v>
      </c>
    </row>
    <row r="370" spans="1:16">
      <c r="A370">
        <f>Formulas!A371</f>
        <v>4946</v>
      </c>
      <c r="B370">
        <f>Formulas!B371</f>
        <v>63</v>
      </c>
      <c r="C370">
        <f>Formulas!C371</f>
        <v>2</v>
      </c>
      <c r="D370">
        <f>Formulas!AC371</f>
        <v>4</v>
      </c>
      <c r="E370">
        <f t="shared" si="5"/>
        <v>4</v>
      </c>
      <c r="F370" s="1">
        <f>COUNTIFS(Formulas!B$3:B$2000,'Stats for predictor'!B370,Formulas!C$3:C$2000,'Stats for predictor'!C370,Formulas!AC$3:AC$2000,4)</f>
        <v>1</v>
      </c>
      <c r="G370">
        <f>COUNTIFS(Formulas!B$3:B$2000,'Stats for predictor'!B370,Formulas!C$3:C$2000,'Stats for predictor'!C370,Formulas!AC$3:AC$2000,3)</f>
        <v>0</v>
      </c>
      <c r="H370">
        <f>COUNTIFS(Formulas!B$3:B$2000,'Stats for predictor'!B370,Formulas!C$3:C$2000,'Stats for predictor'!C370,Formulas!AC$3:AC$2000,2)</f>
        <v>1</v>
      </c>
      <c r="I370">
        <f>COUNTIFS(Formulas!B$3:B$2000,'Stats for predictor'!B370,Formulas!C$3:C$2000,'Stats for predictor'!C370,Formulas!AC$3:AC$2000,1)</f>
        <v>1</v>
      </c>
      <c r="J370">
        <f>COUNTIFS(Formulas!B$3:B$2000,'Stats for predictor'!B370,Formulas!C$3:C$2000,'Stats for predictor'!C370,Formulas!AC$3:AC$2000,0)</f>
        <v>0</v>
      </c>
      <c r="K370">
        <f>Formulas!P371</f>
        <v>0</v>
      </c>
      <c r="L370">
        <f>Formulas!R371</f>
        <v>10</v>
      </c>
      <c r="M370">
        <f>Formulas!T419</f>
        <v>0</v>
      </c>
      <c r="N370" s="2">
        <f>Formulas!V371</f>
        <v>0</v>
      </c>
      <c r="O370">
        <f>Formulas!U371</f>
        <v>10</v>
      </c>
      <c r="P370" s="2">
        <f>Formulas!W371</f>
        <v>1</v>
      </c>
    </row>
    <row r="371" spans="1:16">
      <c r="A371">
        <f>Formulas!A372</f>
        <v>1360</v>
      </c>
      <c r="B371">
        <f>Formulas!B372</f>
        <v>63</v>
      </c>
      <c r="C371">
        <f>Formulas!C372</f>
        <v>2</v>
      </c>
      <c r="D371">
        <f>Formulas!AC372</f>
        <v>2</v>
      </c>
      <c r="E371">
        <f t="shared" si="5"/>
        <v>4</v>
      </c>
      <c r="F371" s="1">
        <f>COUNTIFS(Formulas!B$3:B$2000,'Stats for predictor'!B371,Formulas!C$3:C$2000,'Stats for predictor'!C371,Formulas!AC$3:AC$2000,4)</f>
        <v>1</v>
      </c>
      <c r="G371">
        <f>COUNTIFS(Formulas!B$3:B$2000,'Stats for predictor'!B371,Formulas!C$3:C$2000,'Stats for predictor'!C371,Formulas!AC$3:AC$2000,3)</f>
        <v>0</v>
      </c>
      <c r="H371">
        <f>COUNTIFS(Formulas!B$3:B$2000,'Stats for predictor'!B371,Formulas!C$3:C$2000,'Stats for predictor'!C371,Formulas!AC$3:AC$2000,2)</f>
        <v>1</v>
      </c>
      <c r="I371">
        <f>COUNTIFS(Formulas!B$3:B$2000,'Stats for predictor'!B371,Formulas!C$3:C$2000,'Stats for predictor'!C371,Formulas!AC$3:AC$2000,1)</f>
        <v>1</v>
      </c>
      <c r="J371">
        <f>COUNTIFS(Formulas!B$3:B$2000,'Stats for predictor'!B371,Formulas!C$3:C$2000,'Stats for predictor'!C371,Formulas!AC$3:AC$2000,0)</f>
        <v>0</v>
      </c>
      <c r="K371">
        <f>Formulas!P372</f>
        <v>0</v>
      </c>
      <c r="L371">
        <f>Formulas!R372</f>
        <v>8</v>
      </c>
      <c r="M371">
        <f>Formulas!T420</f>
        <v>0</v>
      </c>
      <c r="N371" s="2" t="e">
        <f>Formulas!V372</f>
        <v>#DIV/0!</v>
      </c>
      <c r="O371">
        <f>Formulas!U372</f>
        <v>11</v>
      </c>
      <c r="P371" s="2">
        <f>Formulas!W372</f>
        <v>0.727272727272727</v>
      </c>
    </row>
    <row r="372" spans="1:16">
      <c r="A372">
        <f>Formulas!A373</f>
        <v>8735</v>
      </c>
      <c r="B372">
        <f>Formulas!B373</f>
        <v>64</v>
      </c>
      <c r="C372">
        <f>Formulas!C373</f>
        <v>2</v>
      </c>
      <c r="D372">
        <f>Formulas!AC373</f>
        <v>0</v>
      </c>
      <c r="E372">
        <f t="shared" si="5"/>
        <v>2</v>
      </c>
      <c r="F372" s="1">
        <f>COUNTIFS(Formulas!B$3:B$2000,'Stats for predictor'!B372,Formulas!C$3:C$2000,'Stats for predictor'!C372,Formulas!AC$3:AC$2000,4)</f>
        <v>0</v>
      </c>
      <c r="G372">
        <f>COUNTIFS(Formulas!B$3:B$2000,'Stats for predictor'!B372,Formulas!C$3:C$2000,'Stats for predictor'!C372,Formulas!AC$3:AC$2000,3)</f>
        <v>0</v>
      </c>
      <c r="H372">
        <f>COUNTIFS(Formulas!B$3:B$2000,'Stats for predictor'!B372,Formulas!C$3:C$2000,'Stats for predictor'!C372,Formulas!AC$3:AC$2000,2)</f>
        <v>1</v>
      </c>
      <c r="I372">
        <f>COUNTIFS(Formulas!B$3:B$2000,'Stats for predictor'!B372,Formulas!C$3:C$2000,'Stats for predictor'!C372,Formulas!AC$3:AC$2000,1)</f>
        <v>0</v>
      </c>
      <c r="J372">
        <f>COUNTIFS(Formulas!B$3:B$2000,'Stats for predictor'!B372,Formulas!C$3:C$2000,'Stats for predictor'!C372,Formulas!AC$3:AC$2000,0)</f>
        <v>1</v>
      </c>
      <c r="K372">
        <f>Formulas!P373</f>
        <v>0</v>
      </c>
      <c r="L372">
        <f>Formulas!R373</f>
        <v>0</v>
      </c>
      <c r="M372">
        <f>Formulas!T421</f>
        <v>7</v>
      </c>
      <c r="N372" s="2" t="e">
        <f>Formulas!V373</f>
        <v>#DIV/0!</v>
      </c>
      <c r="O372">
        <f>Formulas!U373</f>
        <v>0</v>
      </c>
      <c r="P372" s="2" t="e">
        <f>Formulas!W373</f>
        <v>#DIV/0!</v>
      </c>
    </row>
    <row r="373" spans="1:16">
      <c r="A373">
        <f>Formulas!A374</f>
        <v>1114</v>
      </c>
      <c r="B373">
        <f>Formulas!B374</f>
        <v>64</v>
      </c>
      <c r="C373">
        <f>Formulas!C374</f>
        <v>1</v>
      </c>
      <c r="D373">
        <f>Formulas!AC374</f>
        <v>3</v>
      </c>
      <c r="E373">
        <f t="shared" si="5"/>
        <v>3</v>
      </c>
      <c r="F373" s="1">
        <f>COUNTIFS(Formulas!B$3:B$2000,'Stats for predictor'!B373,Formulas!C$3:C$2000,'Stats for predictor'!C373,Formulas!AC$3:AC$2000,4)</f>
        <v>0</v>
      </c>
      <c r="G373">
        <f>COUNTIFS(Formulas!B$3:B$2000,'Stats for predictor'!B373,Formulas!C$3:C$2000,'Stats for predictor'!C373,Formulas!AC$3:AC$2000,3)</f>
        <v>1</v>
      </c>
      <c r="H373">
        <f>COUNTIFS(Formulas!B$3:B$2000,'Stats for predictor'!B373,Formulas!C$3:C$2000,'Stats for predictor'!C373,Formulas!AC$3:AC$2000,2)</f>
        <v>1</v>
      </c>
      <c r="I373">
        <f>COUNTIFS(Formulas!B$3:B$2000,'Stats for predictor'!B373,Formulas!C$3:C$2000,'Stats for predictor'!C373,Formulas!AC$3:AC$2000,1)</f>
        <v>0</v>
      </c>
      <c r="J373">
        <f>COUNTIFS(Formulas!B$3:B$2000,'Stats for predictor'!B373,Formulas!C$3:C$2000,'Stats for predictor'!C373,Formulas!AC$3:AC$2000,0)</f>
        <v>0</v>
      </c>
      <c r="K373">
        <f>Formulas!P374</f>
        <v>0</v>
      </c>
      <c r="L373">
        <f>Formulas!R374</f>
        <v>14</v>
      </c>
      <c r="M373">
        <f>Formulas!T422</f>
        <v>5</v>
      </c>
      <c r="N373" s="2" t="e">
        <f>Formulas!V374</f>
        <v>#DIV/0!</v>
      </c>
      <c r="O373">
        <f>Formulas!U374</f>
        <v>16</v>
      </c>
      <c r="P373" s="2">
        <f>Formulas!W374</f>
        <v>0.875</v>
      </c>
    </row>
    <row r="374" spans="1:16">
      <c r="A374">
        <f>Formulas!A375</f>
        <v>4152</v>
      </c>
      <c r="B374">
        <f>Formulas!B375</f>
        <v>64</v>
      </c>
      <c r="C374">
        <f>Formulas!C375</f>
        <v>1</v>
      </c>
      <c r="D374">
        <f>Formulas!AC375</f>
        <v>2</v>
      </c>
      <c r="E374">
        <f t="shared" si="5"/>
        <v>3</v>
      </c>
      <c r="F374" s="1">
        <f>COUNTIFS(Formulas!B$3:B$2000,'Stats for predictor'!B374,Formulas!C$3:C$2000,'Stats for predictor'!C374,Formulas!AC$3:AC$2000,4)</f>
        <v>0</v>
      </c>
      <c r="G374">
        <f>COUNTIFS(Formulas!B$3:B$2000,'Stats for predictor'!B374,Formulas!C$3:C$2000,'Stats for predictor'!C374,Formulas!AC$3:AC$2000,3)</f>
        <v>1</v>
      </c>
      <c r="H374">
        <f>COUNTIFS(Formulas!B$3:B$2000,'Stats for predictor'!B374,Formulas!C$3:C$2000,'Stats for predictor'!C374,Formulas!AC$3:AC$2000,2)</f>
        <v>1</v>
      </c>
      <c r="I374">
        <f>COUNTIFS(Formulas!B$3:B$2000,'Stats for predictor'!B374,Formulas!C$3:C$2000,'Stats for predictor'!C374,Formulas!AC$3:AC$2000,1)</f>
        <v>0</v>
      </c>
      <c r="J374">
        <f>COUNTIFS(Formulas!B$3:B$2000,'Stats for predictor'!B374,Formulas!C$3:C$2000,'Stats for predictor'!C374,Formulas!AC$3:AC$2000,0)</f>
        <v>0</v>
      </c>
      <c r="K374">
        <f>Formulas!P375</f>
        <v>0</v>
      </c>
      <c r="L374">
        <f>Formulas!R375</f>
        <v>5</v>
      </c>
      <c r="M374">
        <f>Formulas!T423</f>
        <v>0</v>
      </c>
      <c r="N374" s="2" t="e">
        <f>Formulas!V375</f>
        <v>#DIV/0!</v>
      </c>
      <c r="O374">
        <f>Formulas!U375</f>
        <v>8</v>
      </c>
      <c r="P374" s="2">
        <f>Formulas!W375</f>
        <v>0.625</v>
      </c>
    </row>
    <row r="375" spans="1:16">
      <c r="A375">
        <f>Formulas!A376</f>
        <v>8850</v>
      </c>
      <c r="B375">
        <f>Formulas!B376</f>
        <v>66</v>
      </c>
      <c r="C375">
        <f>Formulas!C376</f>
        <v>2</v>
      </c>
      <c r="D375">
        <f>Formulas!AC376</f>
        <v>0</v>
      </c>
      <c r="E375">
        <f t="shared" si="5"/>
        <v>2</v>
      </c>
      <c r="F375" s="1">
        <f>COUNTIFS(Formulas!B$3:B$2000,'Stats for predictor'!B375,Formulas!C$3:C$2000,'Stats for predictor'!C375,Formulas!AC$3:AC$2000,4)</f>
        <v>0</v>
      </c>
      <c r="G375">
        <f>COUNTIFS(Formulas!B$3:B$2000,'Stats for predictor'!B375,Formulas!C$3:C$2000,'Stats for predictor'!C375,Formulas!AC$3:AC$2000,3)</f>
        <v>0</v>
      </c>
      <c r="H375">
        <f>COUNTIFS(Formulas!B$3:B$2000,'Stats for predictor'!B375,Formulas!C$3:C$2000,'Stats for predictor'!C375,Formulas!AC$3:AC$2000,2)</f>
        <v>1</v>
      </c>
      <c r="I375">
        <f>COUNTIFS(Formulas!B$3:B$2000,'Stats for predictor'!B375,Formulas!C$3:C$2000,'Stats for predictor'!C375,Formulas!AC$3:AC$2000,1)</f>
        <v>0</v>
      </c>
      <c r="J375">
        <f>COUNTIFS(Formulas!B$3:B$2000,'Stats for predictor'!B375,Formulas!C$3:C$2000,'Stats for predictor'!C375,Formulas!AC$3:AC$2000,0)</f>
        <v>3</v>
      </c>
      <c r="K375">
        <f>Formulas!P376</f>
        <v>2</v>
      </c>
      <c r="L375">
        <f>Formulas!R376</f>
        <v>0</v>
      </c>
      <c r="M375">
        <f>Formulas!T424</f>
        <v>4</v>
      </c>
      <c r="N375" s="2">
        <f>Formulas!V376</f>
        <v>0.5</v>
      </c>
      <c r="O375">
        <f>Formulas!U376</f>
        <v>0</v>
      </c>
      <c r="P375" s="2" t="e">
        <f>Formulas!W376</f>
        <v>#DIV/0!</v>
      </c>
    </row>
    <row r="376" spans="1:16">
      <c r="A376">
        <f>Formulas!A377</f>
        <v>1241</v>
      </c>
      <c r="B376">
        <f>Formulas!B377</f>
        <v>67</v>
      </c>
      <c r="C376">
        <f>Formulas!C377</f>
        <v>2</v>
      </c>
      <c r="D376">
        <f>Formulas!AC377</f>
        <v>0</v>
      </c>
      <c r="E376">
        <f t="shared" si="5"/>
        <v>4</v>
      </c>
      <c r="F376" s="1">
        <f>COUNTIFS(Formulas!B$3:B$2000,'Stats for predictor'!B376,Formulas!C$3:C$2000,'Stats for predictor'!C376,Formulas!AC$3:AC$2000,4)</f>
        <v>1</v>
      </c>
      <c r="G376">
        <f>COUNTIFS(Formulas!B$3:B$2000,'Stats for predictor'!B376,Formulas!C$3:C$2000,'Stats for predictor'!C376,Formulas!AC$3:AC$2000,3)</f>
        <v>0</v>
      </c>
      <c r="H376">
        <f>COUNTIFS(Formulas!B$3:B$2000,'Stats for predictor'!B376,Formulas!C$3:C$2000,'Stats for predictor'!C376,Formulas!AC$3:AC$2000,2)</f>
        <v>0</v>
      </c>
      <c r="I376">
        <f>COUNTIFS(Formulas!B$3:B$2000,'Stats for predictor'!B376,Formulas!C$3:C$2000,'Stats for predictor'!C376,Formulas!AC$3:AC$2000,1)</f>
        <v>0</v>
      </c>
      <c r="J376">
        <f>COUNTIFS(Formulas!B$3:B$2000,'Stats for predictor'!B376,Formulas!C$3:C$2000,'Stats for predictor'!C376,Formulas!AC$3:AC$2000,0)</f>
        <v>2</v>
      </c>
      <c r="K376">
        <f>Formulas!P377</f>
        <v>0</v>
      </c>
      <c r="L376">
        <f>Formulas!R377</f>
        <v>18</v>
      </c>
      <c r="M376">
        <f>Formulas!T425</f>
        <v>0</v>
      </c>
      <c r="N376" s="2" t="e">
        <f>Formulas!V377</f>
        <v>#DIV/0!</v>
      </c>
      <c r="O376">
        <f>Formulas!U377</f>
        <v>20</v>
      </c>
      <c r="P376" s="2">
        <f>Formulas!W377</f>
        <v>0.9</v>
      </c>
    </row>
    <row r="377" spans="1:16">
      <c r="A377">
        <f>Formulas!A378</f>
        <v>2706</v>
      </c>
      <c r="B377">
        <f>Formulas!B378</f>
        <v>68</v>
      </c>
      <c r="C377">
        <f>Formulas!C378</f>
        <v>2</v>
      </c>
      <c r="D377">
        <f>Formulas!AC378</f>
        <v>0</v>
      </c>
      <c r="E377">
        <f t="shared" si="5"/>
        <v>2</v>
      </c>
      <c r="F377" s="1">
        <f>COUNTIFS(Formulas!B$3:B$2000,'Stats for predictor'!B377,Formulas!C$3:C$2000,'Stats for predictor'!C377,Formulas!AC$3:AC$2000,4)</f>
        <v>0</v>
      </c>
      <c r="G377">
        <f>COUNTIFS(Formulas!B$3:B$2000,'Stats for predictor'!B377,Formulas!C$3:C$2000,'Stats for predictor'!C377,Formulas!AC$3:AC$2000,3)</f>
        <v>0</v>
      </c>
      <c r="H377">
        <f>COUNTIFS(Formulas!B$3:B$2000,'Stats for predictor'!B377,Formulas!C$3:C$2000,'Stats for predictor'!C377,Formulas!AC$3:AC$2000,2)</f>
        <v>1</v>
      </c>
      <c r="I377">
        <f>COUNTIFS(Formulas!B$3:B$2000,'Stats for predictor'!B377,Formulas!C$3:C$2000,'Stats for predictor'!C377,Formulas!AC$3:AC$2000,1)</f>
        <v>0</v>
      </c>
      <c r="J377">
        <f>COUNTIFS(Formulas!B$3:B$2000,'Stats for predictor'!B377,Formulas!C$3:C$2000,'Stats for predictor'!C377,Formulas!AC$3:AC$2000,0)</f>
        <v>1</v>
      </c>
      <c r="K377">
        <f>Formulas!P378</f>
        <v>0</v>
      </c>
      <c r="L377">
        <f>Formulas!R378</f>
        <v>8</v>
      </c>
      <c r="M377">
        <f>Formulas!T426</f>
        <v>5</v>
      </c>
      <c r="N377" s="2" t="e">
        <f>Formulas!V378</f>
        <v>#DIV/0!</v>
      </c>
      <c r="O377">
        <f>Formulas!U378</f>
        <v>11</v>
      </c>
      <c r="P377" s="2">
        <f>Formulas!W378</f>
        <v>0.727272727272727</v>
      </c>
    </row>
    <row r="378" spans="1:16">
      <c r="A378">
        <f>Formulas!A379</f>
        <v>6978</v>
      </c>
      <c r="B378">
        <f>Formulas!B379</f>
        <v>68</v>
      </c>
      <c r="C378">
        <f>Formulas!C379</f>
        <v>2</v>
      </c>
      <c r="D378">
        <f>Formulas!AC379</f>
        <v>2</v>
      </c>
      <c r="E378">
        <f t="shared" si="5"/>
        <v>2</v>
      </c>
      <c r="F378" s="1">
        <f>COUNTIFS(Formulas!B$3:B$2000,'Stats for predictor'!B378,Formulas!C$3:C$2000,'Stats for predictor'!C378,Formulas!AC$3:AC$2000,4)</f>
        <v>0</v>
      </c>
      <c r="G378">
        <f>COUNTIFS(Formulas!B$3:B$2000,'Stats for predictor'!B378,Formulas!C$3:C$2000,'Stats for predictor'!C378,Formulas!AC$3:AC$2000,3)</f>
        <v>0</v>
      </c>
      <c r="H378">
        <f>COUNTIFS(Formulas!B$3:B$2000,'Stats for predictor'!B378,Formulas!C$3:C$2000,'Stats for predictor'!C378,Formulas!AC$3:AC$2000,2)</f>
        <v>1</v>
      </c>
      <c r="I378">
        <f>COUNTIFS(Formulas!B$3:B$2000,'Stats for predictor'!B378,Formulas!C$3:C$2000,'Stats for predictor'!C378,Formulas!AC$3:AC$2000,1)</f>
        <v>0</v>
      </c>
      <c r="J378">
        <f>COUNTIFS(Formulas!B$3:B$2000,'Stats for predictor'!B378,Formulas!C$3:C$2000,'Stats for predictor'!C378,Formulas!AC$3:AC$2000,0)</f>
        <v>1</v>
      </c>
      <c r="K378">
        <f>Formulas!P379</f>
        <v>0</v>
      </c>
      <c r="L378">
        <f>Formulas!R379</f>
        <v>0</v>
      </c>
      <c r="M378">
        <f>Formulas!T427</f>
        <v>0</v>
      </c>
      <c r="N378" s="2" t="e">
        <f>Formulas!V379</f>
        <v>#DIV/0!</v>
      </c>
      <c r="O378">
        <f>Formulas!U379</f>
        <v>3</v>
      </c>
      <c r="P378" s="2">
        <f>Formulas!W379</f>
        <v>0</v>
      </c>
    </row>
    <row r="379" spans="1:16">
      <c r="A379">
        <f>Formulas!A380</f>
        <v>4976</v>
      </c>
      <c r="B379">
        <f>Formulas!B380</f>
        <v>68</v>
      </c>
      <c r="C379">
        <f>Formulas!C380</f>
        <v>1</v>
      </c>
      <c r="D379">
        <f>Formulas!AC380</f>
        <v>0</v>
      </c>
      <c r="E379">
        <f t="shared" si="5"/>
        <v>2</v>
      </c>
      <c r="F379" s="1">
        <f>COUNTIFS(Formulas!B$3:B$2000,'Stats for predictor'!B379,Formulas!C$3:C$2000,'Stats for predictor'!C379,Formulas!AC$3:AC$2000,4)</f>
        <v>0</v>
      </c>
      <c r="G379">
        <f>COUNTIFS(Formulas!B$3:B$2000,'Stats for predictor'!B379,Formulas!C$3:C$2000,'Stats for predictor'!C379,Formulas!AC$3:AC$2000,3)</f>
        <v>0</v>
      </c>
      <c r="H379">
        <f>COUNTIFS(Formulas!B$3:B$2000,'Stats for predictor'!B379,Formulas!C$3:C$2000,'Stats for predictor'!C379,Formulas!AC$3:AC$2000,2)</f>
        <v>1</v>
      </c>
      <c r="I379">
        <f>COUNTIFS(Formulas!B$3:B$2000,'Stats for predictor'!B379,Formulas!C$3:C$2000,'Stats for predictor'!C379,Formulas!AC$3:AC$2000,1)</f>
        <v>0</v>
      </c>
      <c r="J379">
        <f>COUNTIFS(Formulas!B$3:B$2000,'Stats for predictor'!B379,Formulas!C$3:C$2000,'Stats for predictor'!C379,Formulas!AC$3:AC$2000,0)</f>
        <v>3</v>
      </c>
      <c r="K379">
        <f>Formulas!P380</f>
        <v>0</v>
      </c>
      <c r="L379">
        <f>Formulas!R380</f>
        <v>0</v>
      </c>
      <c r="M379">
        <f>Formulas!T428</f>
        <v>0</v>
      </c>
      <c r="N379" s="2" t="e">
        <f>Formulas!V380</f>
        <v>#DIV/0!</v>
      </c>
      <c r="O379">
        <f>Formulas!U380</f>
        <v>0</v>
      </c>
      <c r="P379" s="2" t="e">
        <f>Formulas!W380</f>
        <v>#DIV/0!</v>
      </c>
    </row>
    <row r="380" spans="1:16">
      <c r="A380">
        <f>Formulas!A381</f>
        <v>1305</v>
      </c>
      <c r="B380">
        <f>Formulas!B381</f>
        <v>68</v>
      </c>
      <c r="C380">
        <f>Formulas!C381</f>
        <v>1</v>
      </c>
      <c r="D380">
        <f>Formulas!AC381</f>
        <v>2</v>
      </c>
      <c r="E380">
        <f t="shared" si="5"/>
        <v>2</v>
      </c>
      <c r="F380" s="1">
        <f>COUNTIFS(Formulas!B$3:B$2000,'Stats for predictor'!B380,Formulas!C$3:C$2000,'Stats for predictor'!C380,Formulas!AC$3:AC$2000,4)</f>
        <v>0</v>
      </c>
      <c r="G380">
        <f>COUNTIFS(Formulas!B$3:B$2000,'Stats for predictor'!B380,Formulas!C$3:C$2000,'Stats for predictor'!C380,Formulas!AC$3:AC$2000,3)</f>
        <v>0</v>
      </c>
      <c r="H380">
        <f>COUNTIFS(Formulas!B$3:B$2000,'Stats for predictor'!B380,Formulas!C$3:C$2000,'Stats for predictor'!C380,Formulas!AC$3:AC$2000,2)</f>
        <v>1</v>
      </c>
      <c r="I380">
        <f>COUNTIFS(Formulas!B$3:B$2000,'Stats for predictor'!B380,Formulas!C$3:C$2000,'Stats for predictor'!C380,Formulas!AC$3:AC$2000,1)</f>
        <v>0</v>
      </c>
      <c r="J380">
        <f>COUNTIFS(Formulas!B$3:B$2000,'Stats for predictor'!B380,Formulas!C$3:C$2000,'Stats for predictor'!C380,Formulas!AC$3:AC$2000,0)</f>
        <v>3</v>
      </c>
      <c r="K380">
        <f>Formulas!P381</f>
        <v>0</v>
      </c>
      <c r="L380">
        <f>Formulas!R381</f>
        <v>7</v>
      </c>
      <c r="M380">
        <f>Formulas!T429</f>
        <v>2</v>
      </c>
      <c r="N380" s="2" t="e">
        <f>Formulas!V381</f>
        <v>#DIV/0!</v>
      </c>
      <c r="O380">
        <f>Formulas!U381</f>
        <v>10</v>
      </c>
      <c r="P380" s="2">
        <f>Formulas!W381</f>
        <v>0.7</v>
      </c>
    </row>
    <row r="381" spans="1:16">
      <c r="A381">
        <f>Formulas!A382</f>
        <v>4917</v>
      </c>
      <c r="B381">
        <f>Formulas!B382</f>
        <v>67</v>
      </c>
      <c r="C381">
        <f>Formulas!C382</f>
        <v>2</v>
      </c>
      <c r="D381">
        <f>Formulas!AC382</f>
        <v>4</v>
      </c>
      <c r="E381">
        <f t="shared" si="5"/>
        <v>4</v>
      </c>
      <c r="F381" s="1">
        <f>COUNTIFS(Formulas!B$3:B$2000,'Stats for predictor'!B381,Formulas!C$3:C$2000,'Stats for predictor'!C381,Formulas!AC$3:AC$2000,4)</f>
        <v>1</v>
      </c>
      <c r="G381">
        <f>COUNTIFS(Formulas!B$3:B$2000,'Stats for predictor'!B381,Formulas!C$3:C$2000,'Stats for predictor'!C381,Formulas!AC$3:AC$2000,3)</f>
        <v>0</v>
      </c>
      <c r="H381">
        <f>COUNTIFS(Formulas!B$3:B$2000,'Stats for predictor'!B381,Formulas!C$3:C$2000,'Stats for predictor'!C381,Formulas!AC$3:AC$2000,2)</f>
        <v>0</v>
      </c>
      <c r="I381">
        <f>COUNTIFS(Formulas!B$3:B$2000,'Stats for predictor'!B381,Formulas!C$3:C$2000,'Stats for predictor'!C381,Formulas!AC$3:AC$2000,1)</f>
        <v>0</v>
      </c>
      <c r="J381">
        <f>COUNTIFS(Formulas!B$3:B$2000,'Stats for predictor'!B381,Formulas!C$3:C$2000,'Stats for predictor'!C381,Formulas!AC$3:AC$2000,0)</f>
        <v>2</v>
      </c>
      <c r="K381">
        <f>Formulas!P382</f>
        <v>0</v>
      </c>
      <c r="L381">
        <f>Formulas!R382</f>
        <v>11</v>
      </c>
      <c r="M381">
        <f>Formulas!T430</f>
        <v>0</v>
      </c>
      <c r="N381" s="2" t="e">
        <f>Formulas!V382</f>
        <v>#DIV/0!</v>
      </c>
      <c r="O381">
        <f>Formulas!U382</f>
        <v>12</v>
      </c>
      <c r="P381" s="2">
        <f>Formulas!W382</f>
        <v>0.916666666666667</v>
      </c>
    </row>
    <row r="382" spans="1:16">
      <c r="A382">
        <f>Formulas!A383</f>
        <v>7480</v>
      </c>
      <c r="B382">
        <f>Formulas!B383</f>
        <v>67</v>
      </c>
      <c r="C382">
        <f>Formulas!C383</f>
        <v>2</v>
      </c>
      <c r="D382">
        <f>Formulas!AC383</f>
        <v>0</v>
      </c>
      <c r="E382">
        <f t="shared" si="5"/>
        <v>4</v>
      </c>
      <c r="F382" s="1">
        <f>COUNTIFS(Formulas!B$3:B$2000,'Stats for predictor'!B382,Formulas!C$3:C$2000,'Stats for predictor'!C382,Formulas!AC$3:AC$2000,4)</f>
        <v>1</v>
      </c>
      <c r="G382">
        <f>COUNTIFS(Formulas!B$3:B$2000,'Stats for predictor'!B382,Formulas!C$3:C$2000,'Stats for predictor'!C382,Formulas!AC$3:AC$2000,3)</f>
        <v>0</v>
      </c>
      <c r="H382">
        <f>COUNTIFS(Formulas!B$3:B$2000,'Stats for predictor'!B382,Formulas!C$3:C$2000,'Stats for predictor'!C382,Formulas!AC$3:AC$2000,2)</f>
        <v>0</v>
      </c>
      <c r="I382">
        <f>COUNTIFS(Formulas!B$3:B$2000,'Stats for predictor'!B382,Formulas!C$3:C$2000,'Stats for predictor'!C382,Formulas!AC$3:AC$2000,1)</f>
        <v>0</v>
      </c>
      <c r="J382">
        <f>COUNTIFS(Formulas!B$3:B$2000,'Stats for predictor'!B382,Formulas!C$3:C$2000,'Stats for predictor'!C382,Formulas!AC$3:AC$2000,0)</f>
        <v>2</v>
      </c>
      <c r="K382">
        <f>Formulas!P383</f>
        <v>0</v>
      </c>
      <c r="L382">
        <f>Formulas!R383</f>
        <v>11</v>
      </c>
      <c r="M382">
        <f>Formulas!T431</f>
        <v>0</v>
      </c>
      <c r="N382" s="2" t="e">
        <f>Formulas!V383</f>
        <v>#DIV/0!</v>
      </c>
      <c r="O382">
        <f>Formulas!U383</f>
        <v>15</v>
      </c>
      <c r="P382" s="2">
        <f>Formulas!W383</f>
        <v>0.733333333333333</v>
      </c>
    </row>
    <row r="383" spans="1:16">
      <c r="A383">
        <f>Formulas!A384</f>
        <v>2013</v>
      </c>
      <c r="B383">
        <f>Formulas!B384</f>
        <v>67</v>
      </c>
      <c r="C383">
        <f>Formulas!C384</f>
        <v>1</v>
      </c>
      <c r="D383">
        <f>Formulas!AC384</f>
        <v>4</v>
      </c>
      <c r="E383">
        <f t="shared" si="5"/>
        <v>4</v>
      </c>
      <c r="F383" s="1">
        <f>COUNTIFS(Formulas!B$3:B$2000,'Stats for predictor'!B383,Formulas!C$3:C$2000,'Stats for predictor'!C383,Formulas!AC$3:AC$2000,4)</f>
        <v>2</v>
      </c>
      <c r="G383">
        <f>COUNTIFS(Formulas!B$3:B$2000,'Stats for predictor'!B383,Formulas!C$3:C$2000,'Stats for predictor'!C383,Formulas!AC$3:AC$2000,3)</f>
        <v>0</v>
      </c>
      <c r="H383">
        <f>COUNTIFS(Formulas!B$3:B$2000,'Stats for predictor'!B383,Formulas!C$3:C$2000,'Stats for predictor'!C383,Formulas!AC$3:AC$2000,2)</f>
        <v>0</v>
      </c>
      <c r="I383">
        <f>COUNTIFS(Formulas!B$3:B$2000,'Stats for predictor'!B383,Formulas!C$3:C$2000,'Stats for predictor'!C383,Formulas!AC$3:AC$2000,1)</f>
        <v>0</v>
      </c>
      <c r="J383">
        <f>COUNTIFS(Formulas!B$3:B$2000,'Stats for predictor'!B383,Formulas!C$3:C$2000,'Stats for predictor'!C383,Formulas!AC$3:AC$2000,0)</f>
        <v>1</v>
      </c>
      <c r="K383">
        <f>Formulas!P384</f>
        <v>4</v>
      </c>
      <c r="L383">
        <f>Formulas!R384</f>
        <v>0</v>
      </c>
      <c r="M383">
        <f>Formulas!T432</f>
        <v>0</v>
      </c>
      <c r="N383" s="2">
        <f>Formulas!V384</f>
        <v>1</v>
      </c>
      <c r="O383">
        <f>Formulas!U384</f>
        <v>0</v>
      </c>
      <c r="P383" s="2" t="e">
        <f>Formulas!W384</f>
        <v>#DIV/0!</v>
      </c>
    </row>
    <row r="384" spans="1:16">
      <c r="A384">
        <f>Formulas!A385</f>
        <v>5406</v>
      </c>
      <c r="B384">
        <f>Formulas!B385</f>
        <v>67</v>
      </c>
      <c r="C384">
        <f>Formulas!C385</f>
        <v>1</v>
      </c>
      <c r="D384">
        <f>Formulas!AC385</f>
        <v>4</v>
      </c>
      <c r="E384">
        <f t="shared" si="5"/>
        <v>4</v>
      </c>
      <c r="F384" s="1">
        <f>COUNTIFS(Formulas!B$3:B$2000,'Stats for predictor'!B384,Formulas!C$3:C$2000,'Stats for predictor'!C384,Formulas!AC$3:AC$2000,4)</f>
        <v>2</v>
      </c>
      <c r="G384">
        <f>COUNTIFS(Formulas!B$3:B$2000,'Stats for predictor'!B384,Formulas!C$3:C$2000,'Stats for predictor'!C384,Formulas!AC$3:AC$2000,3)</f>
        <v>0</v>
      </c>
      <c r="H384">
        <f>COUNTIFS(Formulas!B$3:B$2000,'Stats for predictor'!B384,Formulas!C$3:C$2000,'Stats for predictor'!C384,Formulas!AC$3:AC$2000,2)</f>
        <v>0</v>
      </c>
      <c r="I384">
        <f>COUNTIFS(Formulas!B$3:B$2000,'Stats for predictor'!B384,Formulas!C$3:C$2000,'Stats for predictor'!C384,Formulas!AC$3:AC$2000,1)</f>
        <v>0</v>
      </c>
      <c r="J384">
        <f>COUNTIFS(Formulas!B$3:B$2000,'Stats for predictor'!B384,Formulas!C$3:C$2000,'Stats for predictor'!C384,Formulas!AC$3:AC$2000,0)</f>
        <v>1</v>
      </c>
      <c r="K384">
        <f>Formulas!P385</f>
        <v>0</v>
      </c>
      <c r="L384">
        <f>Formulas!R385</f>
        <v>9</v>
      </c>
      <c r="M384">
        <f>Formulas!T433</f>
        <v>0</v>
      </c>
      <c r="N384" s="2" t="e">
        <f>Formulas!V385</f>
        <v>#DIV/0!</v>
      </c>
      <c r="O384">
        <f>Formulas!U385</f>
        <v>13</v>
      </c>
      <c r="P384" s="2">
        <f>Formulas!W385</f>
        <v>0.692307692307692</v>
      </c>
    </row>
    <row r="385" spans="1:16">
      <c r="A385">
        <f>Formulas!A386</f>
        <v>5031</v>
      </c>
      <c r="B385">
        <f>Formulas!B386</f>
        <v>67</v>
      </c>
      <c r="C385">
        <f>Formulas!C386</f>
        <v>1</v>
      </c>
      <c r="D385">
        <f>Formulas!AC386</f>
        <v>0</v>
      </c>
      <c r="E385">
        <f t="shared" si="5"/>
        <v>4</v>
      </c>
      <c r="F385" s="1">
        <f>COUNTIFS(Formulas!B$3:B$2000,'Stats for predictor'!B385,Formulas!C$3:C$2000,'Stats for predictor'!C385,Formulas!AC$3:AC$2000,4)</f>
        <v>2</v>
      </c>
      <c r="G385">
        <f>COUNTIFS(Formulas!B$3:B$2000,'Stats for predictor'!B385,Formulas!C$3:C$2000,'Stats for predictor'!C385,Formulas!AC$3:AC$2000,3)</f>
        <v>0</v>
      </c>
      <c r="H385">
        <f>COUNTIFS(Formulas!B$3:B$2000,'Stats for predictor'!B385,Formulas!C$3:C$2000,'Stats for predictor'!C385,Formulas!AC$3:AC$2000,2)</f>
        <v>0</v>
      </c>
      <c r="I385">
        <f>COUNTIFS(Formulas!B$3:B$2000,'Stats for predictor'!B385,Formulas!C$3:C$2000,'Stats for predictor'!C385,Formulas!AC$3:AC$2000,1)</f>
        <v>0</v>
      </c>
      <c r="J385">
        <f>COUNTIFS(Formulas!B$3:B$2000,'Stats for predictor'!B385,Formulas!C$3:C$2000,'Stats for predictor'!C385,Formulas!AC$3:AC$2000,0)</f>
        <v>1</v>
      </c>
      <c r="K385">
        <f>Formulas!P386</f>
        <v>1</v>
      </c>
      <c r="L385">
        <f>Formulas!R386</f>
        <v>0</v>
      </c>
      <c r="M385">
        <f>Formulas!T434</f>
        <v>7</v>
      </c>
      <c r="N385" s="2">
        <f>Formulas!V386</f>
        <v>1</v>
      </c>
      <c r="O385">
        <f>Formulas!U386</f>
        <v>1</v>
      </c>
      <c r="P385" s="2">
        <f>Formulas!W386</f>
        <v>0</v>
      </c>
    </row>
    <row r="386" spans="1:16">
      <c r="A386">
        <f>Formulas!A387</f>
        <v>7520</v>
      </c>
      <c r="B386">
        <f>Formulas!B387</f>
        <v>68</v>
      </c>
      <c r="C386">
        <f>Formulas!C387</f>
        <v>1</v>
      </c>
      <c r="D386">
        <f>Formulas!AC387</f>
        <v>0</v>
      </c>
      <c r="E386">
        <f t="shared" si="5"/>
        <v>2</v>
      </c>
      <c r="F386" s="1">
        <f>COUNTIFS(Formulas!B$3:B$2000,'Stats for predictor'!B386,Formulas!C$3:C$2000,'Stats for predictor'!C386,Formulas!AC$3:AC$2000,4)</f>
        <v>0</v>
      </c>
      <c r="G386">
        <f>COUNTIFS(Formulas!B$3:B$2000,'Stats for predictor'!B386,Formulas!C$3:C$2000,'Stats for predictor'!C386,Formulas!AC$3:AC$2000,3)</f>
        <v>0</v>
      </c>
      <c r="H386">
        <f>COUNTIFS(Formulas!B$3:B$2000,'Stats for predictor'!B386,Formulas!C$3:C$2000,'Stats for predictor'!C386,Formulas!AC$3:AC$2000,2)</f>
        <v>1</v>
      </c>
      <c r="I386">
        <f>COUNTIFS(Formulas!B$3:B$2000,'Stats for predictor'!B386,Formulas!C$3:C$2000,'Stats for predictor'!C386,Formulas!AC$3:AC$2000,1)</f>
        <v>0</v>
      </c>
      <c r="J386">
        <f>COUNTIFS(Formulas!B$3:B$2000,'Stats for predictor'!B386,Formulas!C$3:C$2000,'Stats for predictor'!C386,Formulas!AC$3:AC$2000,0)</f>
        <v>3</v>
      </c>
      <c r="K386">
        <f>Formulas!P387</f>
        <v>0</v>
      </c>
      <c r="L386">
        <f>Formulas!R387</f>
        <v>3</v>
      </c>
      <c r="M386">
        <f>Formulas!T435</f>
        <v>2</v>
      </c>
      <c r="N386" s="2" t="e">
        <f>Formulas!V387</f>
        <v>#DIV/0!</v>
      </c>
      <c r="O386">
        <f>Formulas!U387</f>
        <v>4</v>
      </c>
      <c r="P386" s="2">
        <f>Formulas!W387</f>
        <v>0.75</v>
      </c>
    </row>
    <row r="387" spans="1:16">
      <c r="A387">
        <f>Formulas!A388</f>
        <v>2198</v>
      </c>
      <c r="B387">
        <f>Formulas!B388</f>
        <v>66</v>
      </c>
      <c r="C387">
        <f>Formulas!C388</f>
        <v>2</v>
      </c>
      <c r="D387">
        <f>Formulas!AC388</f>
        <v>0</v>
      </c>
      <c r="E387">
        <f t="shared" ref="E387:E450" si="6">IF(F387&gt;0,4,IF(G387&gt;0,3,IF(H387&gt;0,2,IF(I387&gt;0,1,0))))</f>
        <v>2</v>
      </c>
      <c r="F387" s="1">
        <f>COUNTIFS(Formulas!B$3:B$2000,'Stats for predictor'!B387,Formulas!C$3:C$2000,'Stats for predictor'!C387,Formulas!AC$3:AC$2000,4)</f>
        <v>0</v>
      </c>
      <c r="G387">
        <f>COUNTIFS(Formulas!B$3:B$2000,'Stats for predictor'!B387,Formulas!C$3:C$2000,'Stats for predictor'!C387,Formulas!AC$3:AC$2000,3)</f>
        <v>0</v>
      </c>
      <c r="H387">
        <f>COUNTIFS(Formulas!B$3:B$2000,'Stats for predictor'!B387,Formulas!C$3:C$2000,'Stats for predictor'!C387,Formulas!AC$3:AC$2000,2)</f>
        <v>1</v>
      </c>
      <c r="I387">
        <f>COUNTIFS(Formulas!B$3:B$2000,'Stats for predictor'!B387,Formulas!C$3:C$2000,'Stats for predictor'!C387,Formulas!AC$3:AC$2000,1)</f>
        <v>0</v>
      </c>
      <c r="J387">
        <f>COUNTIFS(Formulas!B$3:B$2000,'Stats for predictor'!B387,Formulas!C$3:C$2000,'Stats for predictor'!C387,Formulas!AC$3:AC$2000,0)</f>
        <v>3</v>
      </c>
      <c r="K387">
        <f>Formulas!P388</f>
        <v>1</v>
      </c>
      <c r="L387">
        <f>Formulas!R388</f>
        <v>3</v>
      </c>
      <c r="M387">
        <f>Formulas!T436</f>
        <v>0</v>
      </c>
      <c r="N387" s="2">
        <f>Formulas!V388</f>
        <v>1</v>
      </c>
      <c r="O387">
        <f>Formulas!U388</f>
        <v>7</v>
      </c>
      <c r="P387" s="2">
        <f>Formulas!W388</f>
        <v>0.428571428571429</v>
      </c>
    </row>
    <row r="388" spans="1:16">
      <c r="A388">
        <f>Formulas!A389</f>
        <v>7902</v>
      </c>
      <c r="B388">
        <f>Formulas!B389</f>
        <v>66</v>
      </c>
      <c r="C388">
        <f>Formulas!C389</f>
        <v>2</v>
      </c>
      <c r="D388">
        <f>Formulas!AC389</f>
        <v>2</v>
      </c>
      <c r="E388">
        <f t="shared" si="6"/>
        <v>2</v>
      </c>
      <c r="F388" s="1">
        <f>COUNTIFS(Formulas!B$3:B$2000,'Stats for predictor'!B388,Formulas!C$3:C$2000,'Stats for predictor'!C388,Formulas!AC$3:AC$2000,4)</f>
        <v>0</v>
      </c>
      <c r="G388">
        <f>COUNTIFS(Formulas!B$3:B$2000,'Stats for predictor'!B388,Formulas!C$3:C$2000,'Stats for predictor'!C388,Formulas!AC$3:AC$2000,3)</f>
        <v>0</v>
      </c>
      <c r="H388">
        <f>COUNTIFS(Formulas!B$3:B$2000,'Stats for predictor'!B388,Formulas!C$3:C$2000,'Stats for predictor'!C388,Formulas!AC$3:AC$2000,2)</f>
        <v>1</v>
      </c>
      <c r="I388">
        <f>COUNTIFS(Formulas!B$3:B$2000,'Stats for predictor'!B388,Formulas!C$3:C$2000,'Stats for predictor'!C388,Formulas!AC$3:AC$2000,1)</f>
        <v>0</v>
      </c>
      <c r="J388">
        <f>COUNTIFS(Formulas!B$3:B$2000,'Stats for predictor'!B388,Formulas!C$3:C$2000,'Stats for predictor'!C388,Formulas!AC$3:AC$2000,0)</f>
        <v>3</v>
      </c>
      <c r="K388">
        <f>Formulas!P389</f>
        <v>1</v>
      </c>
      <c r="L388">
        <f>Formulas!R389</f>
        <v>4</v>
      </c>
      <c r="M388">
        <f>Formulas!T437</f>
        <v>0</v>
      </c>
      <c r="N388" s="2">
        <f>Formulas!V389</f>
        <v>0.5</v>
      </c>
      <c r="O388">
        <f>Formulas!U389</f>
        <v>5</v>
      </c>
      <c r="P388" s="2">
        <f>Formulas!W389</f>
        <v>0.8</v>
      </c>
    </row>
    <row r="389" spans="1:16">
      <c r="A389">
        <f>Formulas!A390</f>
        <v>8764</v>
      </c>
      <c r="B389">
        <f>Formulas!B390</f>
        <v>66</v>
      </c>
      <c r="C389">
        <f>Formulas!C390</f>
        <v>1</v>
      </c>
      <c r="D389">
        <f>Formulas!AC390</f>
        <v>2</v>
      </c>
      <c r="E389">
        <f t="shared" si="6"/>
        <v>3</v>
      </c>
      <c r="F389" s="1">
        <f>COUNTIFS(Formulas!B$3:B$2000,'Stats for predictor'!B389,Formulas!C$3:C$2000,'Stats for predictor'!C389,Formulas!AC$3:AC$2000,4)</f>
        <v>0</v>
      </c>
      <c r="G389">
        <f>COUNTIFS(Formulas!B$3:B$2000,'Stats for predictor'!B389,Formulas!C$3:C$2000,'Stats for predictor'!C389,Formulas!AC$3:AC$2000,3)</f>
        <v>1</v>
      </c>
      <c r="H389">
        <f>COUNTIFS(Formulas!B$3:B$2000,'Stats for predictor'!B389,Formulas!C$3:C$2000,'Stats for predictor'!C389,Formulas!AC$3:AC$2000,2)</f>
        <v>1</v>
      </c>
      <c r="I389">
        <f>COUNTIFS(Formulas!B$3:B$2000,'Stats for predictor'!B389,Formulas!C$3:C$2000,'Stats for predictor'!C389,Formulas!AC$3:AC$2000,1)</f>
        <v>0</v>
      </c>
      <c r="J389">
        <f>COUNTIFS(Formulas!B$3:B$2000,'Stats for predictor'!B389,Formulas!C$3:C$2000,'Stats for predictor'!C389,Formulas!AC$3:AC$2000,0)</f>
        <v>0</v>
      </c>
      <c r="K389">
        <f>Formulas!P390</f>
        <v>9</v>
      </c>
      <c r="L389">
        <f>Formulas!R390</f>
        <v>0</v>
      </c>
      <c r="M389">
        <f>Formulas!T438</f>
        <v>0</v>
      </c>
      <c r="N389" s="2">
        <f>Formulas!V390</f>
        <v>1</v>
      </c>
      <c r="O389">
        <f>Formulas!U390</f>
        <v>0</v>
      </c>
      <c r="P389" s="2" t="e">
        <f>Formulas!W390</f>
        <v>#DIV/0!</v>
      </c>
    </row>
    <row r="390" spans="1:16">
      <c r="A390">
        <f>Formulas!A391</f>
        <v>3683</v>
      </c>
      <c r="B390">
        <f>Formulas!B391</f>
        <v>66</v>
      </c>
      <c r="C390">
        <f>Formulas!C391</f>
        <v>1</v>
      </c>
      <c r="D390">
        <f>Formulas!AC391</f>
        <v>3</v>
      </c>
      <c r="E390">
        <f t="shared" si="6"/>
        <v>3</v>
      </c>
      <c r="F390" s="1">
        <f>COUNTIFS(Formulas!B$3:B$2000,'Stats for predictor'!B390,Formulas!C$3:C$2000,'Stats for predictor'!C390,Formulas!AC$3:AC$2000,4)</f>
        <v>0</v>
      </c>
      <c r="G390">
        <f>COUNTIFS(Formulas!B$3:B$2000,'Stats for predictor'!B390,Formulas!C$3:C$2000,'Stats for predictor'!C390,Formulas!AC$3:AC$2000,3)</f>
        <v>1</v>
      </c>
      <c r="H390">
        <f>COUNTIFS(Formulas!B$3:B$2000,'Stats for predictor'!B390,Formulas!C$3:C$2000,'Stats for predictor'!C390,Formulas!AC$3:AC$2000,2)</f>
        <v>1</v>
      </c>
      <c r="I390">
        <f>COUNTIFS(Formulas!B$3:B$2000,'Stats for predictor'!B390,Formulas!C$3:C$2000,'Stats for predictor'!C390,Formulas!AC$3:AC$2000,1)</f>
        <v>0</v>
      </c>
      <c r="J390">
        <f>COUNTIFS(Formulas!B$3:B$2000,'Stats for predictor'!B390,Formulas!C$3:C$2000,'Stats for predictor'!C390,Formulas!AC$3:AC$2000,0)</f>
        <v>0</v>
      </c>
      <c r="K390">
        <f>Formulas!P391</f>
        <v>0</v>
      </c>
      <c r="L390">
        <f>Formulas!R391</f>
        <v>7</v>
      </c>
      <c r="M390">
        <f>Formulas!T439</f>
        <v>1</v>
      </c>
      <c r="N390" s="2" t="e">
        <f>Formulas!V391</f>
        <v>#DIV/0!</v>
      </c>
      <c r="O390">
        <f>Formulas!U391</f>
        <v>10</v>
      </c>
      <c r="P390" s="2">
        <f>Formulas!W391</f>
        <v>0.7</v>
      </c>
    </row>
    <row r="391" spans="1:16">
      <c r="A391">
        <f>Formulas!A392</f>
        <v>1374</v>
      </c>
      <c r="B391">
        <f>Formulas!B392</f>
        <v>66</v>
      </c>
      <c r="C391">
        <f>Formulas!C392</f>
        <v>2</v>
      </c>
      <c r="D391">
        <f>Formulas!AC392</f>
        <v>0</v>
      </c>
      <c r="E391">
        <f t="shared" si="6"/>
        <v>2</v>
      </c>
      <c r="F391" s="1">
        <f>COUNTIFS(Formulas!B$3:B$2000,'Stats for predictor'!B391,Formulas!C$3:C$2000,'Stats for predictor'!C391,Formulas!AC$3:AC$2000,4)</f>
        <v>0</v>
      </c>
      <c r="G391">
        <f>COUNTIFS(Formulas!B$3:B$2000,'Stats for predictor'!B391,Formulas!C$3:C$2000,'Stats for predictor'!C391,Formulas!AC$3:AC$2000,3)</f>
        <v>0</v>
      </c>
      <c r="H391">
        <f>COUNTIFS(Formulas!B$3:B$2000,'Stats for predictor'!B391,Formulas!C$3:C$2000,'Stats for predictor'!C391,Formulas!AC$3:AC$2000,2)</f>
        <v>1</v>
      </c>
      <c r="I391">
        <f>COUNTIFS(Formulas!B$3:B$2000,'Stats for predictor'!B391,Formulas!C$3:C$2000,'Stats for predictor'!C391,Formulas!AC$3:AC$2000,1)</f>
        <v>0</v>
      </c>
      <c r="J391">
        <f>COUNTIFS(Formulas!B$3:B$2000,'Stats for predictor'!B391,Formulas!C$3:C$2000,'Stats for predictor'!C391,Formulas!AC$3:AC$2000,0)</f>
        <v>3</v>
      </c>
      <c r="K391">
        <f>Formulas!P392</f>
        <v>0</v>
      </c>
      <c r="L391">
        <f>Formulas!R392</f>
        <v>0</v>
      </c>
      <c r="M391">
        <f>Formulas!T440</f>
        <v>0</v>
      </c>
      <c r="N391" s="2" t="e">
        <f>Formulas!V392</f>
        <v>#DIV/0!</v>
      </c>
      <c r="O391">
        <f>Formulas!U392</f>
        <v>0</v>
      </c>
      <c r="P391" s="2" t="e">
        <f>Formulas!W392</f>
        <v>#DIV/0!</v>
      </c>
    </row>
    <row r="392" spans="1:16">
      <c r="A392">
        <f>Formulas!A393</f>
        <v>6135</v>
      </c>
      <c r="B392">
        <f>Formulas!B393</f>
        <v>69</v>
      </c>
      <c r="C392">
        <f>Formulas!C393</f>
        <v>1</v>
      </c>
      <c r="D392">
        <f>Formulas!AC393</f>
        <v>0</v>
      </c>
      <c r="E392">
        <f t="shared" si="6"/>
        <v>4</v>
      </c>
      <c r="F392" s="1">
        <f>COUNTIFS(Formulas!B$3:B$2000,'Stats for predictor'!B392,Formulas!C$3:C$2000,'Stats for predictor'!C392,Formulas!AC$3:AC$2000,4)</f>
        <v>1</v>
      </c>
      <c r="G392">
        <f>COUNTIFS(Formulas!B$3:B$2000,'Stats for predictor'!B392,Formulas!C$3:C$2000,'Stats for predictor'!C392,Formulas!AC$3:AC$2000,3)</f>
        <v>0</v>
      </c>
      <c r="H392">
        <f>COUNTIFS(Formulas!B$3:B$2000,'Stats for predictor'!B392,Formulas!C$3:C$2000,'Stats for predictor'!C392,Formulas!AC$3:AC$2000,2)</f>
        <v>1</v>
      </c>
      <c r="I392">
        <f>COUNTIFS(Formulas!B$3:B$2000,'Stats for predictor'!B392,Formulas!C$3:C$2000,'Stats for predictor'!C392,Formulas!AC$3:AC$2000,1)</f>
        <v>0</v>
      </c>
      <c r="J392">
        <f>COUNTIFS(Formulas!B$3:B$2000,'Stats for predictor'!B392,Formulas!C$3:C$2000,'Stats for predictor'!C392,Formulas!AC$3:AC$2000,0)</f>
        <v>2</v>
      </c>
      <c r="K392">
        <f>Formulas!P393</f>
        <v>0</v>
      </c>
      <c r="L392">
        <f>Formulas!R393</f>
        <v>9</v>
      </c>
      <c r="M392">
        <f>Formulas!T441</f>
        <v>10</v>
      </c>
      <c r="N392" s="2">
        <f>Formulas!V393</f>
        <v>0</v>
      </c>
      <c r="O392">
        <f>Formulas!U393</f>
        <v>10</v>
      </c>
      <c r="P392" s="2">
        <f>Formulas!W393</f>
        <v>0.9</v>
      </c>
    </row>
    <row r="393" spans="1:16">
      <c r="A393">
        <f>Formulas!A394</f>
        <v>2200</v>
      </c>
      <c r="B393">
        <f>Formulas!B394</f>
        <v>69</v>
      </c>
      <c r="C393">
        <f>Formulas!C394</f>
        <v>1</v>
      </c>
      <c r="D393">
        <f>Formulas!AC394</f>
        <v>4</v>
      </c>
      <c r="E393">
        <f t="shared" si="6"/>
        <v>4</v>
      </c>
      <c r="F393" s="1">
        <f>COUNTIFS(Formulas!B$3:B$2000,'Stats for predictor'!B393,Formulas!C$3:C$2000,'Stats for predictor'!C393,Formulas!AC$3:AC$2000,4)</f>
        <v>1</v>
      </c>
      <c r="G393">
        <f>COUNTIFS(Formulas!B$3:B$2000,'Stats for predictor'!B393,Formulas!C$3:C$2000,'Stats for predictor'!C393,Formulas!AC$3:AC$2000,3)</f>
        <v>0</v>
      </c>
      <c r="H393">
        <f>COUNTIFS(Formulas!B$3:B$2000,'Stats for predictor'!B393,Formulas!C$3:C$2000,'Stats for predictor'!C393,Formulas!AC$3:AC$2000,2)</f>
        <v>1</v>
      </c>
      <c r="I393">
        <f>COUNTIFS(Formulas!B$3:B$2000,'Stats for predictor'!B393,Formulas!C$3:C$2000,'Stats for predictor'!C393,Formulas!AC$3:AC$2000,1)</f>
        <v>0</v>
      </c>
      <c r="J393">
        <f>COUNTIFS(Formulas!B$3:B$2000,'Stats for predictor'!B393,Formulas!C$3:C$2000,'Stats for predictor'!C393,Formulas!AC$3:AC$2000,0)</f>
        <v>2</v>
      </c>
      <c r="K393">
        <f>Formulas!P394</f>
        <v>0</v>
      </c>
      <c r="L393">
        <f>Formulas!R394</f>
        <v>9</v>
      </c>
      <c r="M393">
        <f>Formulas!T442</f>
        <v>0</v>
      </c>
      <c r="N393" s="2" t="e">
        <f>Formulas!V394</f>
        <v>#DIV/0!</v>
      </c>
      <c r="O393">
        <f>Formulas!U394</f>
        <v>14</v>
      </c>
      <c r="P393" s="2">
        <f>Formulas!W394</f>
        <v>0.642857142857143</v>
      </c>
    </row>
    <row r="394" spans="1:16">
      <c r="A394">
        <f>Formulas!A395</f>
        <v>2386</v>
      </c>
      <c r="B394">
        <f>Formulas!B395</f>
        <v>69</v>
      </c>
      <c r="C394">
        <f>Formulas!C395</f>
        <v>2</v>
      </c>
      <c r="D394">
        <f>Formulas!AC395</f>
        <v>4</v>
      </c>
      <c r="E394">
        <f t="shared" si="6"/>
        <v>4</v>
      </c>
      <c r="F394" s="1">
        <f>COUNTIFS(Formulas!B$3:B$2000,'Stats for predictor'!B394,Formulas!C$3:C$2000,'Stats for predictor'!C394,Formulas!AC$3:AC$2000,4)</f>
        <v>1</v>
      </c>
      <c r="G394">
        <f>COUNTIFS(Formulas!B$3:B$2000,'Stats for predictor'!B394,Formulas!C$3:C$2000,'Stats for predictor'!C394,Formulas!AC$3:AC$2000,3)</f>
        <v>0</v>
      </c>
      <c r="H394">
        <f>COUNTIFS(Formulas!B$3:B$2000,'Stats for predictor'!B394,Formulas!C$3:C$2000,'Stats for predictor'!C394,Formulas!AC$3:AC$2000,2)</f>
        <v>0</v>
      </c>
      <c r="I394">
        <f>COUNTIFS(Formulas!B$3:B$2000,'Stats for predictor'!B394,Formulas!C$3:C$2000,'Stats for predictor'!C394,Formulas!AC$3:AC$2000,1)</f>
        <v>0</v>
      </c>
      <c r="J394">
        <f>COUNTIFS(Formulas!B$3:B$2000,'Stats for predictor'!B394,Formulas!C$3:C$2000,'Stats for predictor'!C394,Formulas!AC$3:AC$2000,0)</f>
        <v>0</v>
      </c>
      <c r="K394">
        <f>Formulas!P395</f>
        <v>0</v>
      </c>
      <c r="L394">
        <f>Formulas!R395</f>
        <v>3</v>
      </c>
      <c r="M394">
        <f>Formulas!T443</f>
        <v>1</v>
      </c>
      <c r="N394" s="2" t="e">
        <f>Formulas!V395</f>
        <v>#DIV/0!</v>
      </c>
      <c r="O394">
        <f>Formulas!U395</f>
        <v>3</v>
      </c>
      <c r="P394" s="2">
        <f>Formulas!W395</f>
        <v>1</v>
      </c>
    </row>
    <row r="395" spans="1:16">
      <c r="A395">
        <f>Formulas!A396</f>
        <v>8574</v>
      </c>
      <c r="B395">
        <f>Formulas!B396</f>
        <v>69</v>
      </c>
      <c r="C395">
        <f>Formulas!C396</f>
        <v>1</v>
      </c>
      <c r="D395">
        <f>Formulas!AC396</f>
        <v>2</v>
      </c>
      <c r="E395">
        <f t="shared" si="6"/>
        <v>4</v>
      </c>
      <c r="F395" s="1">
        <f>COUNTIFS(Formulas!B$3:B$2000,'Stats for predictor'!B395,Formulas!C$3:C$2000,'Stats for predictor'!C395,Formulas!AC$3:AC$2000,4)</f>
        <v>1</v>
      </c>
      <c r="G395">
        <f>COUNTIFS(Formulas!B$3:B$2000,'Stats for predictor'!B395,Formulas!C$3:C$2000,'Stats for predictor'!C395,Formulas!AC$3:AC$2000,3)</f>
        <v>0</v>
      </c>
      <c r="H395">
        <f>COUNTIFS(Formulas!B$3:B$2000,'Stats for predictor'!B395,Formulas!C$3:C$2000,'Stats for predictor'!C395,Formulas!AC$3:AC$2000,2)</f>
        <v>1</v>
      </c>
      <c r="I395">
        <f>COUNTIFS(Formulas!B$3:B$2000,'Stats for predictor'!B395,Formulas!C$3:C$2000,'Stats for predictor'!C395,Formulas!AC$3:AC$2000,1)</f>
        <v>0</v>
      </c>
      <c r="J395">
        <f>COUNTIFS(Formulas!B$3:B$2000,'Stats for predictor'!B395,Formulas!C$3:C$2000,'Stats for predictor'!C395,Formulas!AC$3:AC$2000,0)</f>
        <v>2</v>
      </c>
      <c r="K395">
        <f>Formulas!P396</f>
        <v>0</v>
      </c>
      <c r="L395">
        <f>Formulas!R396</f>
        <v>0</v>
      </c>
      <c r="M395">
        <f>Formulas!T444</f>
        <v>0</v>
      </c>
      <c r="N395" s="2" t="e">
        <f>Formulas!V396</f>
        <v>#DIV/0!</v>
      </c>
      <c r="O395">
        <f>Formulas!U396</f>
        <v>0</v>
      </c>
      <c r="P395" s="2" t="e">
        <f>Formulas!W396</f>
        <v>#DIV/0!</v>
      </c>
    </row>
    <row r="396" spans="1:16">
      <c r="A396">
        <f>Formulas!A397</f>
        <v>2386</v>
      </c>
      <c r="B396">
        <f>Formulas!B397</f>
        <v>62</v>
      </c>
      <c r="C396">
        <f>Formulas!C397</f>
        <v>2</v>
      </c>
      <c r="D396">
        <f>Formulas!AC397</f>
        <v>4</v>
      </c>
      <c r="E396">
        <f t="shared" si="6"/>
        <v>4</v>
      </c>
      <c r="F396" s="1">
        <f>COUNTIFS(Formulas!B$3:B$2000,'Stats for predictor'!B396,Formulas!C$3:C$2000,'Stats for predictor'!C396,Formulas!AC$3:AC$2000,4)</f>
        <v>2</v>
      </c>
      <c r="G396">
        <f>COUNTIFS(Formulas!B$3:B$2000,'Stats for predictor'!B396,Formulas!C$3:C$2000,'Stats for predictor'!C396,Formulas!AC$3:AC$2000,3)</f>
        <v>0</v>
      </c>
      <c r="H396">
        <f>COUNTIFS(Formulas!B$3:B$2000,'Stats for predictor'!B396,Formulas!C$3:C$2000,'Stats for predictor'!C396,Formulas!AC$3:AC$2000,2)</f>
        <v>1</v>
      </c>
      <c r="I396">
        <f>COUNTIFS(Formulas!B$3:B$2000,'Stats for predictor'!B396,Formulas!C$3:C$2000,'Stats for predictor'!C396,Formulas!AC$3:AC$2000,1)</f>
        <v>0</v>
      </c>
      <c r="J396">
        <f>COUNTIFS(Formulas!B$3:B$2000,'Stats for predictor'!B396,Formulas!C$3:C$2000,'Stats for predictor'!C396,Formulas!AC$3:AC$2000,0)</f>
        <v>1</v>
      </c>
      <c r="K396">
        <f>Formulas!P397</f>
        <v>0</v>
      </c>
      <c r="L396">
        <f>Formulas!R397</f>
        <v>0</v>
      </c>
      <c r="M396">
        <f>Formulas!T445</f>
        <v>7</v>
      </c>
      <c r="N396" s="2" t="e">
        <f>Formulas!V397</f>
        <v>#DIV/0!</v>
      </c>
      <c r="O396">
        <f>Formulas!U397</f>
        <v>0</v>
      </c>
      <c r="P396" s="2" t="e">
        <f>Formulas!W397</f>
        <v>#DIV/0!</v>
      </c>
    </row>
    <row r="397" spans="1:16">
      <c r="A397">
        <f>Formulas!A398</f>
        <v>7757</v>
      </c>
      <c r="B397">
        <f>Formulas!B398</f>
        <v>64</v>
      </c>
      <c r="C397">
        <f>Formulas!C398</f>
        <v>2</v>
      </c>
      <c r="D397">
        <f>Formulas!AC398</f>
        <v>2</v>
      </c>
      <c r="E397">
        <f t="shared" si="6"/>
        <v>2</v>
      </c>
      <c r="F397" s="1">
        <f>COUNTIFS(Formulas!B$3:B$2000,'Stats for predictor'!B397,Formulas!C$3:C$2000,'Stats for predictor'!C397,Formulas!AC$3:AC$2000,4)</f>
        <v>0</v>
      </c>
      <c r="G397">
        <f>COUNTIFS(Formulas!B$3:B$2000,'Stats for predictor'!B397,Formulas!C$3:C$2000,'Stats for predictor'!C397,Formulas!AC$3:AC$2000,3)</f>
        <v>0</v>
      </c>
      <c r="H397">
        <f>COUNTIFS(Formulas!B$3:B$2000,'Stats for predictor'!B397,Formulas!C$3:C$2000,'Stats for predictor'!C397,Formulas!AC$3:AC$2000,2)</f>
        <v>1</v>
      </c>
      <c r="I397">
        <f>COUNTIFS(Formulas!B$3:B$2000,'Stats for predictor'!B397,Formulas!C$3:C$2000,'Stats for predictor'!C397,Formulas!AC$3:AC$2000,1)</f>
        <v>0</v>
      </c>
      <c r="J397">
        <f>COUNTIFS(Formulas!B$3:B$2000,'Stats for predictor'!B397,Formulas!C$3:C$2000,'Stats for predictor'!C397,Formulas!AC$3:AC$2000,0)</f>
        <v>1</v>
      </c>
      <c r="K397">
        <f>Formulas!P398</f>
        <v>0</v>
      </c>
      <c r="L397">
        <f>Formulas!R398</f>
        <v>0</v>
      </c>
      <c r="M397">
        <f>Formulas!T446</f>
        <v>0</v>
      </c>
      <c r="N397" s="2" t="e">
        <f>Formulas!V398</f>
        <v>#DIV/0!</v>
      </c>
      <c r="O397">
        <f>Formulas!U398</f>
        <v>2</v>
      </c>
      <c r="P397" s="2">
        <f>Formulas!W398</f>
        <v>0</v>
      </c>
    </row>
    <row r="398" spans="1:16">
      <c r="A398">
        <f>Formulas!A399</f>
        <v>4039</v>
      </c>
      <c r="B398">
        <f>Formulas!B399</f>
        <v>65</v>
      </c>
      <c r="C398">
        <f>Formulas!C399</f>
        <v>1</v>
      </c>
      <c r="D398">
        <f>Formulas!AC399</f>
        <v>3</v>
      </c>
      <c r="E398">
        <f t="shared" si="6"/>
        <v>3</v>
      </c>
      <c r="F398" s="1">
        <f>COUNTIFS(Formulas!B$3:B$2000,'Stats for predictor'!B398,Formulas!C$3:C$2000,'Stats for predictor'!C398,Formulas!AC$3:AC$2000,4)</f>
        <v>0</v>
      </c>
      <c r="G398">
        <f>COUNTIFS(Formulas!B$3:B$2000,'Stats for predictor'!B398,Formulas!C$3:C$2000,'Stats for predictor'!C398,Formulas!AC$3:AC$2000,3)</f>
        <v>1</v>
      </c>
      <c r="H398">
        <f>COUNTIFS(Formulas!B$3:B$2000,'Stats for predictor'!B398,Formulas!C$3:C$2000,'Stats for predictor'!C398,Formulas!AC$3:AC$2000,2)</f>
        <v>0</v>
      </c>
      <c r="I398">
        <f>COUNTIFS(Formulas!B$3:B$2000,'Stats for predictor'!B398,Formulas!C$3:C$2000,'Stats for predictor'!C398,Formulas!AC$3:AC$2000,1)</f>
        <v>0</v>
      </c>
      <c r="J398">
        <f>COUNTIFS(Formulas!B$3:B$2000,'Stats for predictor'!B398,Formulas!C$3:C$2000,'Stats for predictor'!C398,Formulas!AC$3:AC$2000,0)</f>
        <v>2</v>
      </c>
      <c r="K398">
        <f>Formulas!P399</f>
        <v>0</v>
      </c>
      <c r="L398">
        <f>Formulas!R399</f>
        <v>9</v>
      </c>
      <c r="M398">
        <f>Formulas!T447</f>
        <v>0</v>
      </c>
      <c r="N398" s="2" t="e">
        <f>Formulas!V399</f>
        <v>#DIV/0!</v>
      </c>
      <c r="O398">
        <f>Formulas!U399</f>
        <v>15</v>
      </c>
      <c r="P398" s="2">
        <f>Formulas!W399</f>
        <v>0.6</v>
      </c>
    </row>
    <row r="399" spans="1:16">
      <c r="A399">
        <f>Formulas!A400</f>
        <v>6865</v>
      </c>
      <c r="B399">
        <f>Formulas!B400</f>
        <v>65</v>
      </c>
      <c r="C399">
        <f>Formulas!C400</f>
        <v>1</v>
      </c>
      <c r="D399">
        <f>Formulas!AC400</f>
        <v>0</v>
      </c>
      <c r="E399">
        <f t="shared" si="6"/>
        <v>3</v>
      </c>
      <c r="F399" s="1">
        <f>COUNTIFS(Formulas!B$3:B$2000,'Stats for predictor'!B399,Formulas!C$3:C$2000,'Stats for predictor'!C399,Formulas!AC$3:AC$2000,4)</f>
        <v>0</v>
      </c>
      <c r="G399">
        <f>COUNTIFS(Formulas!B$3:B$2000,'Stats for predictor'!B399,Formulas!C$3:C$2000,'Stats for predictor'!C399,Formulas!AC$3:AC$2000,3)</f>
        <v>1</v>
      </c>
      <c r="H399">
        <f>COUNTIFS(Formulas!B$3:B$2000,'Stats for predictor'!B399,Formulas!C$3:C$2000,'Stats for predictor'!C399,Formulas!AC$3:AC$2000,2)</f>
        <v>0</v>
      </c>
      <c r="I399">
        <f>COUNTIFS(Formulas!B$3:B$2000,'Stats for predictor'!B399,Formulas!C$3:C$2000,'Stats for predictor'!C399,Formulas!AC$3:AC$2000,1)</f>
        <v>0</v>
      </c>
      <c r="J399">
        <f>COUNTIFS(Formulas!B$3:B$2000,'Stats for predictor'!B399,Formulas!C$3:C$2000,'Stats for predictor'!C399,Formulas!AC$3:AC$2000,0)</f>
        <v>2</v>
      </c>
      <c r="K399">
        <f>Formulas!P400</f>
        <v>1</v>
      </c>
      <c r="L399">
        <f>Formulas!R400</f>
        <v>0</v>
      </c>
      <c r="M399">
        <f>Formulas!T448</f>
        <v>1</v>
      </c>
      <c r="N399" s="2">
        <f>Formulas!V400</f>
        <v>0.333333333333333</v>
      </c>
      <c r="O399">
        <f>Formulas!U400</f>
        <v>0</v>
      </c>
      <c r="P399" s="2" t="e">
        <f>Formulas!W400</f>
        <v>#DIV/0!</v>
      </c>
    </row>
    <row r="400" spans="1:16">
      <c r="A400">
        <f>Formulas!A401</f>
        <v>610</v>
      </c>
      <c r="B400">
        <f>Formulas!B401</f>
        <v>65</v>
      </c>
      <c r="C400">
        <f>Formulas!C401</f>
        <v>2</v>
      </c>
      <c r="D400">
        <f>Formulas!AC401</f>
        <v>2</v>
      </c>
      <c r="E400">
        <f t="shared" si="6"/>
        <v>4</v>
      </c>
      <c r="F400" s="1">
        <f>COUNTIFS(Formulas!B$3:B$2000,'Stats for predictor'!B400,Formulas!C$3:C$2000,'Stats for predictor'!C400,Formulas!AC$3:AC$2000,4)</f>
        <v>1</v>
      </c>
      <c r="G400">
        <f>COUNTIFS(Formulas!B$3:B$2000,'Stats for predictor'!B400,Formulas!C$3:C$2000,'Stats for predictor'!C400,Formulas!AC$3:AC$2000,3)</f>
        <v>0</v>
      </c>
      <c r="H400">
        <f>COUNTIFS(Formulas!B$3:B$2000,'Stats for predictor'!B400,Formulas!C$3:C$2000,'Stats for predictor'!C400,Formulas!AC$3:AC$2000,2)</f>
        <v>1</v>
      </c>
      <c r="I400">
        <f>COUNTIFS(Formulas!B$3:B$2000,'Stats for predictor'!B400,Formulas!C$3:C$2000,'Stats for predictor'!C400,Formulas!AC$3:AC$2000,1)</f>
        <v>0</v>
      </c>
      <c r="J400">
        <f>COUNTIFS(Formulas!B$3:B$2000,'Stats for predictor'!B400,Formulas!C$3:C$2000,'Stats for predictor'!C400,Formulas!AC$3:AC$2000,0)</f>
        <v>1</v>
      </c>
      <c r="K400">
        <f>Formulas!P401</f>
        <v>0</v>
      </c>
      <c r="L400">
        <f>Formulas!R401</f>
        <v>4</v>
      </c>
      <c r="M400">
        <f>Formulas!T449</f>
        <v>0</v>
      </c>
      <c r="N400" s="2" t="e">
        <f>Formulas!V401</f>
        <v>#DIV/0!</v>
      </c>
      <c r="O400">
        <f>Formulas!U401</f>
        <v>5</v>
      </c>
      <c r="P400" s="2">
        <f>Formulas!W401</f>
        <v>0.8</v>
      </c>
    </row>
    <row r="401" spans="1:16">
      <c r="A401">
        <f>Formulas!A402</f>
        <v>4907</v>
      </c>
      <c r="B401">
        <f>Formulas!B402</f>
        <v>65</v>
      </c>
      <c r="C401">
        <f>Formulas!C402</f>
        <v>2</v>
      </c>
      <c r="D401">
        <f>Formulas!AC402</f>
        <v>0</v>
      </c>
      <c r="E401">
        <f t="shared" si="6"/>
        <v>4</v>
      </c>
      <c r="F401" s="1">
        <f>COUNTIFS(Formulas!B$3:B$2000,'Stats for predictor'!B401,Formulas!C$3:C$2000,'Stats for predictor'!C401,Formulas!AC$3:AC$2000,4)</f>
        <v>1</v>
      </c>
      <c r="G401">
        <f>COUNTIFS(Formulas!B$3:B$2000,'Stats for predictor'!B401,Formulas!C$3:C$2000,'Stats for predictor'!C401,Formulas!AC$3:AC$2000,3)</f>
        <v>0</v>
      </c>
      <c r="H401">
        <f>COUNTIFS(Formulas!B$3:B$2000,'Stats for predictor'!B401,Formulas!C$3:C$2000,'Stats for predictor'!C401,Formulas!AC$3:AC$2000,2)</f>
        <v>1</v>
      </c>
      <c r="I401">
        <f>COUNTIFS(Formulas!B$3:B$2000,'Stats for predictor'!B401,Formulas!C$3:C$2000,'Stats for predictor'!C401,Formulas!AC$3:AC$2000,1)</f>
        <v>0</v>
      </c>
      <c r="J401">
        <f>COUNTIFS(Formulas!B$3:B$2000,'Stats for predictor'!B401,Formulas!C$3:C$2000,'Stats for predictor'!C401,Formulas!AC$3:AC$2000,0)</f>
        <v>1</v>
      </c>
      <c r="K401">
        <f>Formulas!P402</f>
        <v>0</v>
      </c>
      <c r="L401">
        <f>Formulas!R402</f>
        <v>13</v>
      </c>
      <c r="M401">
        <f>Formulas!T450</f>
        <v>0</v>
      </c>
      <c r="N401" s="2" t="e">
        <f>Formulas!V402</f>
        <v>#DIV/0!</v>
      </c>
      <c r="O401">
        <f>Formulas!U402</f>
        <v>15</v>
      </c>
      <c r="P401" s="2">
        <f>Formulas!W402</f>
        <v>0.866666666666667</v>
      </c>
    </row>
    <row r="402" spans="1:16">
      <c r="A402">
        <f>Formulas!A403</f>
        <v>1325</v>
      </c>
      <c r="B402">
        <f>Formulas!B403</f>
        <v>65</v>
      </c>
      <c r="C402">
        <f>Formulas!C403</f>
        <v>2</v>
      </c>
      <c r="D402">
        <f>Formulas!AC403</f>
        <v>4</v>
      </c>
      <c r="E402">
        <f t="shared" si="6"/>
        <v>4</v>
      </c>
      <c r="F402" s="1">
        <f>COUNTIFS(Formulas!B$3:B$2000,'Stats for predictor'!B402,Formulas!C$3:C$2000,'Stats for predictor'!C402,Formulas!AC$3:AC$2000,4)</f>
        <v>1</v>
      </c>
      <c r="G402">
        <f>COUNTIFS(Formulas!B$3:B$2000,'Stats for predictor'!B402,Formulas!C$3:C$2000,'Stats for predictor'!C402,Formulas!AC$3:AC$2000,3)</f>
        <v>0</v>
      </c>
      <c r="H402">
        <f>COUNTIFS(Formulas!B$3:B$2000,'Stats for predictor'!B402,Formulas!C$3:C$2000,'Stats for predictor'!C402,Formulas!AC$3:AC$2000,2)</f>
        <v>1</v>
      </c>
      <c r="I402">
        <f>COUNTIFS(Formulas!B$3:B$2000,'Stats for predictor'!B402,Formulas!C$3:C$2000,'Stats for predictor'!C402,Formulas!AC$3:AC$2000,1)</f>
        <v>0</v>
      </c>
      <c r="J402">
        <f>COUNTIFS(Formulas!B$3:B$2000,'Stats for predictor'!B402,Formulas!C$3:C$2000,'Stats for predictor'!C402,Formulas!AC$3:AC$2000,0)</f>
        <v>1</v>
      </c>
      <c r="K402">
        <f>Formulas!P403</f>
        <v>0</v>
      </c>
      <c r="L402">
        <f>Formulas!R403</f>
        <v>15</v>
      </c>
      <c r="M402">
        <f>Formulas!T451</f>
        <v>3</v>
      </c>
      <c r="N402" s="2" t="e">
        <f>Formulas!V403</f>
        <v>#DIV/0!</v>
      </c>
      <c r="O402">
        <f>Formulas!U403</f>
        <v>16</v>
      </c>
      <c r="P402" s="2">
        <f>Formulas!W403</f>
        <v>0.9375</v>
      </c>
    </row>
    <row r="403" spans="1:16">
      <c r="A403">
        <f>Formulas!A404</f>
        <v>6865</v>
      </c>
      <c r="B403">
        <f>Formulas!B404</f>
        <v>65</v>
      </c>
      <c r="C403">
        <f>Formulas!C404</f>
        <v>1</v>
      </c>
      <c r="D403">
        <f>Formulas!AC404</f>
        <v>0</v>
      </c>
      <c r="E403">
        <f t="shared" si="6"/>
        <v>3</v>
      </c>
      <c r="F403" s="1">
        <f>COUNTIFS(Formulas!B$3:B$2000,'Stats for predictor'!B403,Formulas!C$3:C$2000,'Stats for predictor'!C403,Formulas!AC$3:AC$2000,4)</f>
        <v>0</v>
      </c>
      <c r="G403">
        <f>COUNTIFS(Formulas!B$3:B$2000,'Stats for predictor'!B403,Formulas!C$3:C$2000,'Stats for predictor'!C403,Formulas!AC$3:AC$2000,3)</f>
        <v>1</v>
      </c>
      <c r="H403">
        <f>COUNTIFS(Formulas!B$3:B$2000,'Stats for predictor'!B403,Formulas!C$3:C$2000,'Stats for predictor'!C403,Formulas!AC$3:AC$2000,2)</f>
        <v>0</v>
      </c>
      <c r="I403">
        <f>COUNTIFS(Formulas!B$3:B$2000,'Stats for predictor'!B403,Formulas!C$3:C$2000,'Stats for predictor'!C403,Formulas!AC$3:AC$2000,1)</f>
        <v>0</v>
      </c>
      <c r="J403">
        <f>COUNTIFS(Formulas!B$3:B$2000,'Stats for predictor'!B403,Formulas!C$3:C$2000,'Stats for predictor'!C403,Formulas!AC$3:AC$2000,0)</f>
        <v>2</v>
      </c>
      <c r="K403">
        <f>Formulas!P404</f>
        <v>4</v>
      </c>
      <c r="L403">
        <f>Formulas!R404</f>
        <v>0</v>
      </c>
      <c r="M403">
        <f>Formulas!T452</f>
        <v>0</v>
      </c>
      <c r="N403" s="2">
        <f>Formulas!V404</f>
        <v>0.8</v>
      </c>
      <c r="O403">
        <f>Formulas!U404</f>
        <v>0</v>
      </c>
      <c r="P403" s="2" t="e">
        <f>Formulas!W404</f>
        <v>#DIV/0!</v>
      </c>
    </row>
    <row r="404" spans="1:16">
      <c r="A404">
        <f>Formulas!A405</f>
        <v>8729</v>
      </c>
      <c r="B404">
        <f>Formulas!B405</f>
        <v>70</v>
      </c>
      <c r="C404">
        <f>Formulas!C405</f>
        <v>1</v>
      </c>
      <c r="D404">
        <f>Formulas!AC405</f>
        <v>0</v>
      </c>
      <c r="E404">
        <f t="shared" si="6"/>
        <v>4</v>
      </c>
      <c r="F404" s="1">
        <f>COUNTIFS(Formulas!B$3:B$2000,'Stats for predictor'!B404,Formulas!C$3:C$2000,'Stats for predictor'!C404,Formulas!AC$3:AC$2000,4)</f>
        <v>1</v>
      </c>
      <c r="G404">
        <f>COUNTIFS(Formulas!B$3:B$2000,'Stats for predictor'!B404,Formulas!C$3:C$2000,'Stats for predictor'!C404,Formulas!AC$3:AC$2000,3)</f>
        <v>0</v>
      </c>
      <c r="H404">
        <f>COUNTIFS(Formulas!B$3:B$2000,'Stats for predictor'!B404,Formulas!C$3:C$2000,'Stats for predictor'!C404,Formulas!AC$3:AC$2000,2)</f>
        <v>1</v>
      </c>
      <c r="I404">
        <f>COUNTIFS(Formulas!B$3:B$2000,'Stats for predictor'!B404,Formulas!C$3:C$2000,'Stats for predictor'!C404,Formulas!AC$3:AC$2000,1)</f>
        <v>0</v>
      </c>
      <c r="J404">
        <f>COUNTIFS(Formulas!B$3:B$2000,'Stats for predictor'!B404,Formulas!C$3:C$2000,'Stats for predictor'!C404,Formulas!AC$3:AC$2000,0)</f>
        <v>1</v>
      </c>
      <c r="K404">
        <f>Formulas!P405</f>
        <v>0</v>
      </c>
      <c r="L404">
        <f>Formulas!R405</f>
        <v>1</v>
      </c>
      <c r="M404">
        <f>Formulas!T453</f>
        <v>0</v>
      </c>
      <c r="N404" s="2" t="e">
        <f>Formulas!V405</f>
        <v>#DIV/0!</v>
      </c>
      <c r="O404">
        <f>Formulas!U405</f>
        <v>5</v>
      </c>
      <c r="P404" s="2">
        <f>Formulas!W405</f>
        <v>0.2</v>
      </c>
    </row>
    <row r="405" spans="1:16">
      <c r="A405">
        <f>Formulas!A406</f>
        <v>6135</v>
      </c>
      <c r="B405">
        <f>Formulas!B406</f>
        <v>69</v>
      </c>
      <c r="C405">
        <f>Formulas!C406</f>
        <v>1</v>
      </c>
      <c r="D405">
        <f>Formulas!AC406</f>
        <v>0</v>
      </c>
      <c r="E405">
        <f t="shared" si="6"/>
        <v>4</v>
      </c>
      <c r="F405" s="1">
        <f>COUNTIFS(Formulas!B$3:B$2000,'Stats for predictor'!B405,Formulas!C$3:C$2000,'Stats for predictor'!C405,Formulas!AC$3:AC$2000,4)</f>
        <v>1</v>
      </c>
      <c r="G405">
        <f>COUNTIFS(Formulas!B$3:B$2000,'Stats for predictor'!B405,Formulas!C$3:C$2000,'Stats for predictor'!C405,Formulas!AC$3:AC$2000,3)</f>
        <v>0</v>
      </c>
      <c r="H405">
        <f>COUNTIFS(Formulas!B$3:B$2000,'Stats for predictor'!B405,Formulas!C$3:C$2000,'Stats for predictor'!C405,Formulas!AC$3:AC$2000,2)</f>
        <v>1</v>
      </c>
      <c r="I405">
        <f>COUNTIFS(Formulas!B$3:B$2000,'Stats for predictor'!B405,Formulas!C$3:C$2000,'Stats for predictor'!C405,Formulas!AC$3:AC$2000,1)</f>
        <v>0</v>
      </c>
      <c r="J405">
        <f>COUNTIFS(Formulas!B$3:B$2000,'Stats for predictor'!B405,Formulas!C$3:C$2000,'Stats for predictor'!C405,Formulas!AC$3:AC$2000,0)</f>
        <v>2</v>
      </c>
      <c r="K405">
        <f>Formulas!P406</f>
        <v>0</v>
      </c>
      <c r="L405">
        <f>Formulas!R406</f>
        <v>9</v>
      </c>
      <c r="M405">
        <f>Formulas!T454</f>
        <v>4</v>
      </c>
      <c r="N405" s="2">
        <f>Formulas!V406</f>
        <v>0</v>
      </c>
      <c r="O405">
        <f>Formulas!U406</f>
        <v>10</v>
      </c>
      <c r="P405" s="2">
        <f>Formulas!W406</f>
        <v>0.9</v>
      </c>
    </row>
    <row r="406" spans="1:16">
      <c r="A406">
        <f>Formulas!A407</f>
        <v>781</v>
      </c>
      <c r="B406">
        <f>Formulas!B407</f>
        <v>73</v>
      </c>
      <c r="C406">
        <f>Formulas!C407</f>
        <v>1</v>
      </c>
      <c r="D406">
        <f>Formulas!AC407</f>
        <v>2</v>
      </c>
      <c r="E406">
        <f t="shared" si="6"/>
        <v>4</v>
      </c>
      <c r="F406" s="1">
        <f>COUNTIFS(Formulas!B$3:B$2000,'Stats for predictor'!B406,Formulas!C$3:C$2000,'Stats for predictor'!C406,Formulas!AC$3:AC$2000,4)</f>
        <v>1</v>
      </c>
      <c r="G406">
        <f>COUNTIFS(Formulas!B$3:B$2000,'Stats for predictor'!B406,Formulas!C$3:C$2000,'Stats for predictor'!C406,Formulas!AC$3:AC$2000,3)</f>
        <v>0</v>
      </c>
      <c r="H406">
        <f>COUNTIFS(Formulas!B$3:B$2000,'Stats for predictor'!B406,Formulas!C$3:C$2000,'Stats for predictor'!C406,Formulas!AC$3:AC$2000,2)</f>
        <v>1</v>
      </c>
      <c r="I406">
        <f>COUNTIFS(Formulas!B$3:B$2000,'Stats for predictor'!B406,Formulas!C$3:C$2000,'Stats for predictor'!C406,Formulas!AC$3:AC$2000,1)</f>
        <v>0</v>
      </c>
      <c r="J406">
        <f>COUNTIFS(Formulas!B$3:B$2000,'Stats for predictor'!B406,Formulas!C$3:C$2000,'Stats for predictor'!C406,Formulas!AC$3:AC$2000,0)</f>
        <v>1</v>
      </c>
      <c r="K406">
        <f>Formulas!P407</f>
        <v>2</v>
      </c>
      <c r="L406">
        <f>Formulas!R407</f>
        <v>0</v>
      </c>
      <c r="M406">
        <f>Formulas!T455</f>
        <v>0</v>
      </c>
      <c r="N406" s="2">
        <f>Formulas!V407</f>
        <v>1</v>
      </c>
      <c r="O406">
        <f>Formulas!U407</f>
        <v>1</v>
      </c>
      <c r="P406" s="2">
        <f>Formulas!W407</f>
        <v>0</v>
      </c>
    </row>
    <row r="407" spans="1:16">
      <c r="A407">
        <f>Formulas!A408</f>
        <v>4015</v>
      </c>
      <c r="B407">
        <f>Formulas!B408</f>
        <v>71</v>
      </c>
      <c r="C407">
        <f>Formulas!C408</f>
        <v>1</v>
      </c>
      <c r="D407">
        <f>Formulas!AC408</f>
        <v>2</v>
      </c>
      <c r="E407">
        <f t="shared" si="6"/>
        <v>2</v>
      </c>
      <c r="F407" s="1">
        <f>COUNTIFS(Formulas!B$3:B$2000,'Stats for predictor'!B407,Formulas!C$3:C$2000,'Stats for predictor'!C407,Formulas!AC$3:AC$2000,4)</f>
        <v>0</v>
      </c>
      <c r="G407">
        <f>COUNTIFS(Formulas!B$3:B$2000,'Stats for predictor'!B407,Formulas!C$3:C$2000,'Stats for predictor'!C407,Formulas!AC$3:AC$2000,3)</f>
        <v>0</v>
      </c>
      <c r="H407">
        <f>COUNTIFS(Formulas!B$3:B$2000,'Stats for predictor'!B407,Formulas!C$3:C$2000,'Stats for predictor'!C407,Formulas!AC$3:AC$2000,2)</f>
        <v>1</v>
      </c>
      <c r="I407">
        <f>COUNTIFS(Formulas!B$3:B$2000,'Stats for predictor'!B407,Formulas!C$3:C$2000,'Stats for predictor'!C407,Formulas!AC$3:AC$2000,1)</f>
        <v>0</v>
      </c>
      <c r="J407">
        <f>COUNTIFS(Formulas!B$3:B$2000,'Stats for predictor'!B407,Formulas!C$3:C$2000,'Stats for predictor'!C407,Formulas!AC$3:AC$2000,0)</f>
        <v>1</v>
      </c>
      <c r="K407">
        <f>Formulas!P408</f>
        <v>0</v>
      </c>
      <c r="L407">
        <f>Formulas!R408</f>
        <v>4</v>
      </c>
      <c r="M407">
        <f>Formulas!T456</f>
        <v>0</v>
      </c>
      <c r="N407" s="2" t="e">
        <f>Formulas!V408</f>
        <v>#DIV/0!</v>
      </c>
      <c r="O407">
        <f>Formulas!U408</f>
        <v>8</v>
      </c>
      <c r="P407" s="2">
        <f>Formulas!W408</f>
        <v>0.5</v>
      </c>
    </row>
    <row r="408" spans="1:16">
      <c r="A408">
        <f>Formulas!A409</f>
        <v>772</v>
      </c>
      <c r="B408">
        <f>Formulas!B409</f>
        <v>73</v>
      </c>
      <c r="C408">
        <f>Formulas!C409</f>
        <v>1</v>
      </c>
      <c r="D408">
        <f>Formulas!AC409</f>
        <v>0</v>
      </c>
      <c r="E408">
        <f t="shared" si="6"/>
        <v>4</v>
      </c>
      <c r="F408" s="1">
        <f>COUNTIFS(Formulas!B$3:B$2000,'Stats for predictor'!B408,Formulas!C$3:C$2000,'Stats for predictor'!C408,Formulas!AC$3:AC$2000,4)</f>
        <v>1</v>
      </c>
      <c r="G408">
        <f>COUNTIFS(Formulas!B$3:B$2000,'Stats for predictor'!B408,Formulas!C$3:C$2000,'Stats for predictor'!C408,Formulas!AC$3:AC$2000,3)</f>
        <v>0</v>
      </c>
      <c r="H408">
        <f>COUNTIFS(Formulas!B$3:B$2000,'Stats for predictor'!B408,Formulas!C$3:C$2000,'Stats for predictor'!C408,Formulas!AC$3:AC$2000,2)</f>
        <v>1</v>
      </c>
      <c r="I408">
        <f>COUNTIFS(Formulas!B$3:B$2000,'Stats for predictor'!B408,Formulas!C$3:C$2000,'Stats for predictor'!C408,Formulas!AC$3:AC$2000,1)</f>
        <v>0</v>
      </c>
      <c r="J408">
        <f>COUNTIFS(Formulas!B$3:B$2000,'Stats for predictor'!B408,Formulas!C$3:C$2000,'Stats for predictor'!C408,Formulas!AC$3:AC$2000,0)</f>
        <v>1</v>
      </c>
      <c r="K408">
        <f>Formulas!P409</f>
        <v>0</v>
      </c>
      <c r="L408">
        <f>Formulas!R409</f>
        <v>4</v>
      </c>
      <c r="M408">
        <f>Formulas!T457</f>
        <v>7</v>
      </c>
      <c r="N408" s="2" t="e">
        <f>Formulas!V409</f>
        <v>#DIV/0!</v>
      </c>
      <c r="O408">
        <f>Formulas!U409</f>
        <v>18</v>
      </c>
      <c r="P408" s="2">
        <f>Formulas!W409</f>
        <v>0.222222222222222</v>
      </c>
    </row>
    <row r="409" spans="1:16">
      <c r="A409">
        <f>Formulas!A410</f>
        <v>8789</v>
      </c>
      <c r="B409">
        <f>Formulas!B410</f>
        <v>71</v>
      </c>
      <c r="C409">
        <f>Formulas!C410</f>
        <v>2</v>
      </c>
      <c r="D409">
        <f>Formulas!AC410</f>
        <v>2</v>
      </c>
      <c r="E409">
        <f t="shared" si="6"/>
        <v>2</v>
      </c>
      <c r="F409" s="1">
        <f>COUNTIFS(Formulas!B$3:B$2000,'Stats for predictor'!B409,Formulas!C$3:C$2000,'Stats for predictor'!C409,Formulas!AC$3:AC$2000,4)</f>
        <v>0</v>
      </c>
      <c r="G409">
        <f>COUNTIFS(Formulas!B$3:B$2000,'Stats for predictor'!B409,Formulas!C$3:C$2000,'Stats for predictor'!C409,Formulas!AC$3:AC$2000,3)</f>
        <v>0</v>
      </c>
      <c r="H409">
        <f>COUNTIFS(Formulas!B$3:B$2000,'Stats for predictor'!B409,Formulas!C$3:C$2000,'Stats for predictor'!C409,Formulas!AC$3:AC$2000,2)</f>
        <v>1</v>
      </c>
      <c r="I409">
        <f>COUNTIFS(Formulas!B$3:B$2000,'Stats for predictor'!B409,Formulas!C$3:C$2000,'Stats for predictor'!C409,Formulas!AC$3:AC$2000,1)</f>
        <v>0</v>
      </c>
      <c r="J409">
        <f>COUNTIFS(Formulas!B$3:B$2000,'Stats for predictor'!B409,Formulas!C$3:C$2000,'Stats for predictor'!C409,Formulas!AC$3:AC$2000,0)</f>
        <v>0</v>
      </c>
      <c r="K409">
        <f>Formulas!P410</f>
        <v>0</v>
      </c>
      <c r="L409">
        <f>Formulas!R410</f>
        <v>0</v>
      </c>
      <c r="M409">
        <f>Formulas!T458</f>
        <v>4</v>
      </c>
      <c r="N409" s="2" t="e">
        <f>Formulas!V410</f>
        <v>#DIV/0!</v>
      </c>
      <c r="O409">
        <f>Formulas!U410</f>
        <v>0</v>
      </c>
      <c r="P409" s="2" t="e">
        <f>Formulas!W410</f>
        <v>#DIV/0!</v>
      </c>
    </row>
    <row r="410" spans="1:16">
      <c r="A410">
        <f>Formulas!A411</f>
        <v>8764</v>
      </c>
      <c r="B410">
        <f>Formulas!B411</f>
        <v>73</v>
      </c>
      <c r="C410">
        <f>Formulas!C411</f>
        <v>2</v>
      </c>
      <c r="D410">
        <f>Formulas!AC411</f>
        <v>2</v>
      </c>
      <c r="E410">
        <f t="shared" si="6"/>
        <v>2</v>
      </c>
      <c r="F410" s="1">
        <f>COUNTIFS(Formulas!B$3:B$2000,'Stats for predictor'!B410,Formulas!C$3:C$2000,'Stats for predictor'!C410,Formulas!AC$3:AC$2000,4)</f>
        <v>0</v>
      </c>
      <c r="G410">
        <f>COUNTIFS(Formulas!B$3:B$2000,'Stats for predictor'!B410,Formulas!C$3:C$2000,'Stats for predictor'!C410,Formulas!AC$3:AC$2000,3)</f>
        <v>0</v>
      </c>
      <c r="H410">
        <f>COUNTIFS(Formulas!B$3:B$2000,'Stats for predictor'!B410,Formulas!C$3:C$2000,'Stats for predictor'!C410,Formulas!AC$3:AC$2000,2)</f>
        <v>2</v>
      </c>
      <c r="I410">
        <f>COUNTIFS(Formulas!B$3:B$2000,'Stats for predictor'!B410,Formulas!C$3:C$2000,'Stats for predictor'!C410,Formulas!AC$3:AC$2000,1)</f>
        <v>0</v>
      </c>
      <c r="J410">
        <f>COUNTIFS(Formulas!B$3:B$2000,'Stats for predictor'!B410,Formulas!C$3:C$2000,'Stats for predictor'!C410,Formulas!AC$3:AC$2000,0)</f>
        <v>1</v>
      </c>
      <c r="K410">
        <f>Formulas!P411</f>
        <v>10</v>
      </c>
      <c r="L410">
        <f>Formulas!R411</f>
        <v>0</v>
      </c>
      <c r="M410">
        <f>Formulas!T459</f>
        <v>0</v>
      </c>
      <c r="N410" s="2">
        <f>Formulas!V411</f>
        <v>1</v>
      </c>
      <c r="O410">
        <f>Formulas!U411</f>
        <v>0</v>
      </c>
      <c r="P410" s="2" t="e">
        <f>Formulas!W411</f>
        <v>#DIV/0!</v>
      </c>
    </row>
    <row r="411" spans="1:16">
      <c r="A411">
        <f>Formulas!A412</f>
        <v>865</v>
      </c>
      <c r="B411">
        <f>Formulas!B412</f>
        <v>73</v>
      </c>
      <c r="C411">
        <f>Formulas!C412</f>
        <v>2</v>
      </c>
      <c r="D411">
        <f>Formulas!AC412</f>
        <v>2</v>
      </c>
      <c r="E411">
        <f t="shared" si="6"/>
        <v>2</v>
      </c>
      <c r="F411" s="1">
        <f>COUNTIFS(Formulas!B$3:B$2000,'Stats for predictor'!B411,Formulas!C$3:C$2000,'Stats for predictor'!C411,Formulas!AC$3:AC$2000,4)</f>
        <v>0</v>
      </c>
      <c r="G411">
        <f>COUNTIFS(Formulas!B$3:B$2000,'Stats for predictor'!B411,Formulas!C$3:C$2000,'Stats for predictor'!C411,Formulas!AC$3:AC$2000,3)</f>
        <v>0</v>
      </c>
      <c r="H411">
        <f>COUNTIFS(Formulas!B$3:B$2000,'Stats for predictor'!B411,Formulas!C$3:C$2000,'Stats for predictor'!C411,Formulas!AC$3:AC$2000,2)</f>
        <v>2</v>
      </c>
      <c r="I411">
        <f>COUNTIFS(Formulas!B$3:B$2000,'Stats for predictor'!B411,Formulas!C$3:C$2000,'Stats for predictor'!C411,Formulas!AC$3:AC$2000,1)</f>
        <v>0</v>
      </c>
      <c r="J411">
        <f>COUNTIFS(Formulas!B$3:B$2000,'Stats for predictor'!B411,Formulas!C$3:C$2000,'Stats for predictor'!C411,Formulas!AC$3:AC$2000,0)</f>
        <v>1</v>
      </c>
      <c r="K411">
        <f>Formulas!P412</f>
        <v>0</v>
      </c>
      <c r="L411">
        <f>Formulas!R412</f>
        <v>3</v>
      </c>
      <c r="M411">
        <f>Formulas!T460</f>
        <v>0</v>
      </c>
      <c r="N411" s="2" t="e">
        <f>Formulas!V412</f>
        <v>#DIV/0!</v>
      </c>
      <c r="O411">
        <f>Formulas!U412</f>
        <v>4</v>
      </c>
      <c r="P411" s="2">
        <f>Formulas!W412</f>
        <v>0.75</v>
      </c>
    </row>
    <row r="412" spans="1:16">
      <c r="A412">
        <f>Formulas!A413</f>
        <v>8735</v>
      </c>
      <c r="B412">
        <f>Formulas!B413</f>
        <v>73</v>
      </c>
      <c r="C412">
        <f>Formulas!C413</f>
        <v>2</v>
      </c>
      <c r="D412">
        <f>Formulas!AC413</f>
        <v>0</v>
      </c>
      <c r="E412">
        <f t="shared" si="6"/>
        <v>2</v>
      </c>
      <c r="F412" s="1">
        <f>COUNTIFS(Formulas!B$3:B$2000,'Stats for predictor'!B412,Formulas!C$3:C$2000,'Stats for predictor'!C412,Formulas!AC$3:AC$2000,4)</f>
        <v>0</v>
      </c>
      <c r="G412">
        <f>COUNTIFS(Formulas!B$3:B$2000,'Stats for predictor'!B412,Formulas!C$3:C$2000,'Stats for predictor'!C412,Formulas!AC$3:AC$2000,3)</f>
        <v>0</v>
      </c>
      <c r="H412">
        <f>COUNTIFS(Formulas!B$3:B$2000,'Stats for predictor'!B412,Formulas!C$3:C$2000,'Stats for predictor'!C412,Formulas!AC$3:AC$2000,2)</f>
        <v>2</v>
      </c>
      <c r="I412">
        <f>COUNTIFS(Formulas!B$3:B$2000,'Stats for predictor'!B412,Formulas!C$3:C$2000,'Stats for predictor'!C412,Formulas!AC$3:AC$2000,1)</f>
        <v>0</v>
      </c>
      <c r="J412">
        <f>COUNTIFS(Formulas!B$3:B$2000,'Stats for predictor'!B412,Formulas!C$3:C$2000,'Stats for predictor'!C412,Formulas!AC$3:AC$2000,0)</f>
        <v>1</v>
      </c>
      <c r="K412">
        <f>Formulas!P413</f>
        <v>0</v>
      </c>
      <c r="L412">
        <f>Formulas!R413</f>
        <v>0</v>
      </c>
      <c r="M412">
        <f>Formulas!T461</f>
        <v>0</v>
      </c>
      <c r="N412" s="2" t="e">
        <f>Formulas!V413</f>
        <v>#DIV/0!</v>
      </c>
      <c r="O412">
        <f>Formulas!U413</f>
        <v>0</v>
      </c>
      <c r="P412" s="2" t="e">
        <f>Formulas!W413</f>
        <v>#DIV/0!</v>
      </c>
    </row>
    <row r="413" spans="1:16">
      <c r="A413">
        <f>Formulas!A414</f>
        <v>6864</v>
      </c>
      <c r="B413">
        <f>Formulas!B414</f>
        <v>71</v>
      </c>
      <c r="C413">
        <f>Formulas!C414</f>
        <v>1</v>
      </c>
      <c r="D413">
        <f>Formulas!AC414</f>
        <v>0</v>
      </c>
      <c r="E413">
        <f t="shared" si="6"/>
        <v>2</v>
      </c>
      <c r="F413" s="1">
        <f>COUNTIFS(Formulas!B$3:B$2000,'Stats for predictor'!B413,Formulas!C$3:C$2000,'Stats for predictor'!C413,Formulas!AC$3:AC$2000,4)</f>
        <v>0</v>
      </c>
      <c r="G413">
        <f>COUNTIFS(Formulas!B$3:B$2000,'Stats for predictor'!B413,Formulas!C$3:C$2000,'Stats for predictor'!C413,Formulas!AC$3:AC$2000,3)</f>
        <v>0</v>
      </c>
      <c r="H413">
        <f>COUNTIFS(Formulas!B$3:B$2000,'Stats for predictor'!B413,Formulas!C$3:C$2000,'Stats for predictor'!C413,Formulas!AC$3:AC$2000,2)</f>
        <v>1</v>
      </c>
      <c r="I413">
        <f>COUNTIFS(Formulas!B$3:B$2000,'Stats for predictor'!B413,Formulas!C$3:C$2000,'Stats for predictor'!C413,Formulas!AC$3:AC$2000,1)</f>
        <v>0</v>
      </c>
      <c r="J413">
        <f>COUNTIFS(Formulas!B$3:B$2000,'Stats for predictor'!B413,Formulas!C$3:C$2000,'Stats for predictor'!C413,Formulas!AC$3:AC$2000,0)</f>
        <v>1</v>
      </c>
      <c r="K413">
        <f>Formulas!P414</f>
        <v>0</v>
      </c>
      <c r="L413">
        <f>Formulas!R414</f>
        <v>0</v>
      </c>
      <c r="M413">
        <f>Formulas!T462</f>
        <v>1</v>
      </c>
      <c r="N413" s="2" t="e">
        <f>Formulas!V414</f>
        <v>#DIV/0!</v>
      </c>
      <c r="O413">
        <f>Formulas!U414</f>
        <v>4</v>
      </c>
      <c r="P413" s="2">
        <f>Formulas!W414</f>
        <v>0</v>
      </c>
    </row>
    <row r="414" spans="1:16">
      <c r="A414">
        <f>Formulas!A415</f>
        <v>1325</v>
      </c>
      <c r="B414">
        <f>Formulas!B415</f>
        <v>73</v>
      </c>
      <c r="C414">
        <f>Formulas!C415</f>
        <v>1</v>
      </c>
      <c r="D414">
        <f>Formulas!AC415</f>
        <v>4</v>
      </c>
      <c r="E414">
        <f t="shared" si="6"/>
        <v>4</v>
      </c>
      <c r="F414" s="1">
        <f>COUNTIFS(Formulas!B$3:B$2000,'Stats for predictor'!B414,Formulas!C$3:C$2000,'Stats for predictor'!C414,Formulas!AC$3:AC$2000,4)</f>
        <v>1</v>
      </c>
      <c r="G414">
        <f>COUNTIFS(Formulas!B$3:B$2000,'Stats for predictor'!B414,Formulas!C$3:C$2000,'Stats for predictor'!C414,Formulas!AC$3:AC$2000,3)</f>
        <v>0</v>
      </c>
      <c r="H414">
        <f>COUNTIFS(Formulas!B$3:B$2000,'Stats for predictor'!B414,Formulas!C$3:C$2000,'Stats for predictor'!C414,Formulas!AC$3:AC$2000,2)</f>
        <v>1</v>
      </c>
      <c r="I414">
        <f>COUNTIFS(Formulas!B$3:B$2000,'Stats for predictor'!B414,Formulas!C$3:C$2000,'Stats for predictor'!C414,Formulas!AC$3:AC$2000,1)</f>
        <v>0</v>
      </c>
      <c r="J414">
        <f>COUNTIFS(Formulas!B$3:B$2000,'Stats for predictor'!B414,Formulas!C$3:C$2000,'Stats for predictor'!C414,Formulas!AC$3:AC$2000,0)</f>
        <v>1</v>
      </c>
      <c r="K414">
        <f>Formulas!P415</f>
        <v>0</v>
      </c>
      <c r="L414">
        <f>Formulas!R415</f>
        <v>9</v>
      </c>
      <c r="M414">
        <f>Formulas!T463</f>
        <v>0</v>
      </c>
      <c r="N414" s="2" t="e">
        <f>Formulas!V415</f>
        <v>#DIV/0!</v>
      </c>
      <c r="O414">
        <f>Formulas!U415</f>
        <v>9</v>
      </c>
      <c r="P414" s="2">
        <f>Formulas!W415</f>
        <v>1</v>
      </c>
    </row>
    <row r="415" spans="1:16">
      <c r="A415">
        <f>Formulas!A416</f>
        <v>5036</v>
      </c>
      <c r="B415">
        <f>Formulas!B416</f>
        <v>70</v>
      </c>
      <c r="C415">
        <f>Formulas!C416</f>
        <v>2</v>
      </c>
      <c r="D415">
        <f>Formulas!AC416</f>
        <v>0</v>
      </c>
      <c r="E415">
        <f t="shared" si="6"/>
        <v>0</v>
      </c>
      <c r="F415" s="1">
        <f>COUNTIFS(Formulas!B$3:B$2000,'Stats for predictor'!B415,Formulas!C$3:C$2000,'Stats for predictor'!C415,Formulas!AC$3:AC$2000,4)</f>
        <v>0</v>
      </c>
      <c r="G415">
        <f>COUNTIFS(Formulas!B$3:B$2000,'Stats for predictor'!B415,Formulas!C$3:C$2000,'Stats for predictor'!C415,Formulas!AC$3:AC$2000,3)</f>
        <v>0</v>
      </c>
      <c r="H415">
        <f>COUNTIFS(Formulas!B$3:B$2000,'Stats for predictor'!B415,Formulas!C$3:C$2000,'Stats for predictor'!C415,Formulas!AC$3:AC$2000,2)</f>
        <v>0</v>
      </c>
      <c r="I415">
        <f>COUNTIFS(Formulas!B$3:B$2000,'Stats for predictor'!B415,Formulas!C$3:C$2000,'Stats for predictor'!C415,Formulas!AC$3:AC$2000,1)</f>
        <v>0</v>
      </c>
      <c r="J415">
        <f>COUNTIFS(Formulas!B$3:B$2000,'Stats for predictor'!B415,Formulas!C$3:C$2000,'Stats for predictor'!C415,Formulas!AC$3:AC$2000,0)</f>
        <v>3</v>
      </c>
      <c r="K415">
        <f>Formulas!P416</f>
        <v>11</v>
      </c>
      <c r="L415">
        <f>Formulas!R416</f>
        <v>0</v>
      </c>
      <c r="M415">
        <f>Formulas!T464</f>
        <v>0</v>
      </c>
      <c r="N415" s="2">
        <f>Formulas!V416</f>
        <v>0.6875</v>
      </c>
      <c r="O415">
        <f>Formulas!U416</f>
        <v>0</v>
      </c>
      <c r="P415" s="2" t="e">
        <f>Formulas!W416</f>
        <v>#DIV/0!</v>
      </c>
    </row>
    <row r="416" spans="1:16">
      <c r="A416">
        <f>Formulas!A417</f>
        <v>610</v>
      </c>
      <c r="B416">
        <f>Formulas!B417</f>
        <v>72</v>
      </c>
      <c r="C416">
        <f>Formulas!C417</f>
        <v>2</v>
      </c>
      <c r="D416">
        <f>Formulas!AC417</f>
        <v>2</v>
      </c>
      <c r="E416">
        <f t="shared" si="6"/>
        <v>3</v>
      </c>
      <c r="F416" s="1">
        <f>COUNTIFS(Formulas!B$3:B$2000,'Stats for predictor'!B416,Formulas!C$3:C$2000,'Stats for predictor'!C416,Formulas!AC$3:AC$2000,4)</f>
        <v>0</v>
      </c>
      <c r="G416">
        <f>COUNTIFS(Formulas!B$3:B$2000,'Stats for predictor'!B416,Formulas!C$3:C$2000,'Stats for predictor'!C416,Formulas!AC$3:AC$2000,3)</f>
        <v>1</v>
      </c>
      <c r="H416">
        <f>COUNTIFS(Formulas!B$3:B$2000,'Stats for predictor'!B416,Formulas!C$3:C$2000,'Stats for predictor'!C416,Formulas!AC$3:AC$2000,2)</f>
        <v>1</v>
      </c>
      <c r="I416">
        <f>COUNTIFS(Formulas!B$3:B$2000,'Stats for predictor'!B416,Formulas!C$3:C$2000,'Stats for predictor'!C416,Formulas!AC$3:AC$2000,1)</f>
        <v>0</v>
      </c>
      <c r="J416">
        <f>COUNTIFS(Formulas!B$3:B$2000,'Stats for predictor'!B416,Formulas!C$3:C$2000,'Stats for predictor'!C416,Formulas!AC$3:AC$2000,0)</f>
        <v>2</v>
      </c>
      <c r="K416">
        <f>Formulas!P417</f>
        <v>0</v>
      </c>
      <c r="L416">
        <f>Formulas!R417</f>
        <v>9</v>
      </c>
      <c r="M416">
        <f>Formulas!T465</f>
        <v>0</v>
      </c>
      <c r="N416" s="2" t="e">
        <f>Formulas!V417</f>
        <v>#DIV/0!</v>
      </c>
      <c r="O416">
        <f>Formulas!U417</f>
        <v>11</v>
      </c>
      <c r="P416" s="2">
        <f>Formulas!W417</f>
        <v>0.818181818181818</v>
      </c>
    </row>
    <row r="417" spans="1:16">
      <c r="A417">
        <f>Formulas!A418</f>
        <v>7757</v>
      </c>
      <c r="B417">
        <f>Formulas!B418</f>
        <v>74</v>
      </c>
      <c r="C417">
        <f>Formulas!C418</f>
        <v>2</v>
      </c>
      <c r="D417">
        <f>Formulas!AC418</f>
        <v>2</v>
      </c>
      <c r="E417">
        <f t="shared" si="6"/>
        <v>2</v>
      </c>
      <c r="F417" s="1">
        <f>COUNTIFS(Formulas!B$3:B$2000,'Stats for predictor'!B417,Formulas!C$3:C$2000,'Stats for predictor'!C417,Formulas!AC$3:AC$2000,4)</f>
        <v>0</v>
      </c>
      <c r="G417">
        <f>COUNTIFS(Formulas!B$3:B$2000,'Stats for predictor'!B417,Formulas!C$3:C$2000,'Stats for predictor'!C417,Formulas!AC$3:AC$2000,3)</f>
        <v>0</v>
      </c>
      <c r="H417">
        <f>COUNTIFS(Formulas!B$3:B$2000,'Stats for predictor'!B417,Formulas!C$3:C$2000,'Stats for predictor'!C417,Formulas!AC$3:AC$2000,2)</f>
        <v>2</v>
      </c>
      <c r="I417">
        <f>COUNTIFS(Formulas!B$3:B$2000,'Stats for predictor'!B417,Formulas!C$3:C$2000,'Stats for predictor'!C417,Formulas!AC$3:AC$2000,1)</f>
        <v>1</v>
      </c>
      <c r="J417">
        <f>COUNTIFS(Formulas!B$3:B$2000,'Stats for predictor'!B417,Formulas!C$3:C$2000,'Stats for predictor'!C417,Formulas!AC$3:AC$2000,0)</f>
        <v>1</v>
      </c>
      <c r="K417">
        <f>Formulas!P418</f>
        <v>0</v>
      </c>
      <c r="L417">
        <f>Formulas!R418</f>
        <v>0</v>
      </c>
      <c r="M417">
        <f>Formulas!T466</f>
        <v>0</v>
      </c>
      <c r="N417" s="2" t="e">
        <f>Formulas!V418</f>
        <v>#DIV/0!</v>
      </c>
      <c r="O417">
        <f>Formulas!U418</f>
        <v>0</v>
      </c>
      <c r="P417" s="2" t="e">
        <f>Formulas!W418</f>
        <v>#DIV/0!</v>
      </c>
    </row>
    <row r="418" spans="1:16">
      <c r="A418">
        <f>Formulas!A419</f>
        <v>914</v>
      </c>
      <c r="B418">
        <f>Formulas!B419</f>
        <v>70</v>
      </c>
      <c r="C418">
        <f>Formulas!C419</f>
        <v>1</v>
      </c>
      <c r="D418">
        <f>Formulas!AC419</f>
        <v>2</v>
      </c>
      <c r="E418">
        <f t="shared" si="6"/>
        <v>4</v>
      </c>
      <c r="F418" s="1">
        <f>COUNTIFS(Formulas!B$3:B$2000,'Stats for predictor'!B418,Formulas!C$3:C$2000,'Stats for predictor'!C418,Formulas!AC$3:AC$2000,4)</f>
        <v>1</v>
      </c>
      <c r="G418">
        <f>COUNTIFS(Formulas!B$3:B$2000,'Stats for predictor'!B418,Formulas!C$3:C$2000,'Stats for predictor'!C418,Formulas!AC$3:AC$2000,3)</f>
        <v>0</v>
      </c>
      <c r="H418">
        <f>COUNTIFS(Formulas!B$3:B$2000,'Stats for predictor'!B418,Formulas!C$3:C$2000,'Stats for predictor'!C418,Formulas!AC$3:AC$2000,2)</f>
        <v>1</v>
      </c>
      <c r="I418">
        <f>COUNTIFS(Formulas!B$3:B$2000,'Stats for predictor'!B418,Formulas!C$3:C$2000,'Stats for predictor'!C418,Formulas!AC$3:AC$2000,1)</f>
        <v>0</v>
      </c>
      <c r="J418">
        <f>COUNTIFS(Formulas!B$3:B$2000,'Stats for predictor'!B418,Formulas!C$3:C$2000,'Stats for predictor'!C418,Formulas!AC$3:AC$2000,0)</f>
        <v>1</v>
      </c>
      <c r="K418">
        <f>Formulas!P419</f>
        <v>0</v>
      </c>
      <c r="L418">
        <f>Formulas!R419</f>
        <v>5</v>
      </c>
      <c r="M418">
        <f>Formulas!T467</f>
        <v>0</v>
      </c>
      <c r="N418" s="2" t="e">
        <f>Formulas!V419</f>
        <v>#DIV/0!</v>
      </c>
      <c r="O418">
        <f>Formulas!U419</f>
        <v>7</v>
      </c>
      <c r="P418" s="2">
        <f>Formulas!W419</f>
        <v>0.714285714285714</v>
      </c>
    </row>
    <row r="419" spans="1:16">
      <c r="A419">
        <f>Formulas!A420</f>
        <v>3560</v>
      </c>
      <c r="B419">
        <f>Formulas!B420</f>
        <v>72</v>
      </c>
      <c r="C419">
        <f>Formulas!C420</f>
        <v>1</v>
      </c>
      <c r="D419">
        <f>Formulas!AC420</f>
        <v>2</v>
      </c>
      <c r="E419">
        <f t="shared" si="6"/>
        <v>2</v>
      </c>
      <c r="F419" s="1">
        <f>COUNTIFS(Formulas!B$3:B$2000,'Stats for predictor'!B419,Formulas!C$3:C$2000,'Stats for predictor'!C419,Formulas!AC$3:AC$2000,4)</f>
        <v>0</v>
      </c>
      <c r="G419">
        <f>COUNTIFS(Formulas!B$3:B$2000,'Stats for predictor'!B419,Formulas!C$3:C$2000,'Stats for predictor'!C419,Formulas!AC$3:AC$2000,3)</f>
        <v>0</v>
      </c>
      <c r="H419">
        <f>COUNTIFS(Formulas!B$3:B$2000,'Stats for predictor'!B419,Formulas!C$3:C$2000,'Stats for predictor'!C419,Formulas!AC$3:AC$2000,2)</f>
        <v>2</v>
      </c>
      <c r="I419">
        <f>COUNTIFS(Formulas!B$3:B$2000,'Stats for predictor'!B419,Formulas!C$3:C$2000,'Stats for predictor'!C419,Formulas!AC$3:AC$2000,1)</f>
        <v>0</v>
      </c>
      <c r="J419">
        <f>COUNTIFS(Formulas!B$3:B$2000,'Stats for predictor'!B419,Formulas!C$3:C$2000,'Stats for predictor'!C419,Formulas!AC$3:AC$2000,0)</f>
        <v>0</v>
      </c>
      <c r="K419">
        <f>Formulas!P420</f>
        <v>0</v>
      </c>
      <c r="L419">
        <f>Formulas!R420</f>
        <v>8</v>
      </c>
      <c r="M419">
        <f>Formulas!T468</f>
        <v>0</v>
      </c>
      <c r="N419" s="2" t="e">
        <f>Formulas!V420</f>
        <v>#DIV/0!</v>
      </c>
      <c r="O419">
        <f>Formulas!U420</f>
        <v>12</v>
      </c>
      <c r="P419" s="2">
        <f>Formulas!W420</f>
        <v>0.666666666666667</v>
      </c>
    </row>
    <row r="420" spans="1:16">
      <c r="A420">
        <f>Formulas!A421</f>
        <v>5406</v>
      </c>
      <c r="B420">
        <f>Formulas!B421</f>
        <v>74</v>
      </c>
      <c r="C420">
        <f>Formulas!C421</f>
        <v>1</v>
      </c>
      <c r="D420">
        <f>Formulas!AC421</f>
        <v>4</v>
      </c>
      <c r="E420">
        <f t="shared" si="6"/>
        <v>4</v>
      </c>
      <c r="F420" s="1">
        <f>COUNTIFS(Formulas!B$3:B$2000,'Stats for predictor'!B420,Formulas!C$3:C$2000,'Stats for predictor'!C420,Formulas!AC$3:AC$2000,4)</f>
        <v>2</v>
      </c>
      <c r="G420">
        <f>COUNTIFS(Formulas!B$3:B$2000,'Stats for predictor'!B420,Formulas!C$3:C$2000,'Stats for predictor'!C420,Formulas!AC$3:AC$2000,3)</f>
        <v>0</v>
      </c>
      <c r="H420">
        <f>COUNTIFS(Formulas!B$3:B$2000,'Stats for predictor'!B420,Formulas!C$3:C$2000,'Stats for predictor'!C420,Formulas!AC$3:AC$2000,2)</f>
        <v>0</v>
      </c>
      <c r="I420">
        <f>COUNTIFS(Formulas!B$3:B$2000,'Stats for predictor'!B420,Formulas!C$3:C$2000,'Stats for predictor'!C420,Formulas!AC$3:AC$2000,1)</f>
        <v>0</v>
      </c>
      <c r="J420">
        <f>COUNTIFS(Formulas!B$3:B$2000,'Stats for predictor'!B420,Formulas!C$3:C$2000,'Stats for predictor'!C420,Formulas!AC$3:AC$2000,0)</f>
        <v>0</v>
      </c>
      <c r="K420">
        <f>Formulas!P421</f>
        <v>4</v>
      </c>
      <c r="L420">
        <f>Formulas!R421</f>
        <v>0</v>
      </c>
      <c r="M420">
        <f>Formulas!T469</f>
        <v>0</v>
      </c>
      <c r="N420" s="2">
        <f>Formulas!V421</f>
        <v>0.571428571428571</v>
      </c>
      <c r="O420">
        <f>Formulas!U421</f>
        <v>0</v>
      </c>
      <c r="P420" s="2" t="e">
        <f>Formulas!W421</f>
        <v>#DIV/0!</v>
      </c>
    </row>
    <row r="421" spans="1:16">
      <c r="A421">
        <f>Formulas!A422</f>
        <v>4903</v>
      </c>
      <c r="B421">
        <f>Formulas!B422</f>
        <v>70</v>
      </c>
      <c r="C421">
        <f>Formulas!C422</f>
        <v>1</v>
      </c>
      <c r="D421">
        <f>Formulas!AC422</f>
        <v>4</v>
      </c>
      <c r="E421">
        <f t="shared" si="6"/>
        <v>4</v>
      </c>
      <c r="F421" s="1">
        <f>COUNTIFS(Formulas!B$3:B$2000,'Stats for predictor'!B421,Formulas!C$3:C$2000,'Stats for predictor'!C421,Formulas!AC$3:AC$2000,4)</f>
        <v>1</v>
      </c>
      <c r="G421">
        <f>COUNTIFS(Formulas!B$3:B$2000,'Stats for predictor'!B421,Formulas!C$3:C$2000,'Stats for predictor'!C421,Formulas!AC$3:AC$2000,3)</f>
        <v>0</v>
      </c>
      <c r="H421">
        <f>COUNTIFS(Formulas!B$3:B$2000,'Stats for predictor'!B421,Formulas!C$3:C$2000,'Stats for predictor'!C421,Formulas!AC$3:AC$2000,2)</f>
        <v>1</v>
      </c>
      <c r="I421">
        <f>COUNTIFS(Formulas!B$3:B$2000,'Stats for predictor'!B421,Formulas!C$3:C$2000,'Stats for predictor'!C421,Formulas!AC$3:AC$2000,1)</f>
        <v>0</v>
      </c>
      <c r="J421">
        <f>COUNTIFS(Formulas!B$3:B$2000,'Stats for predictor'!B421,Formulas!C$3:C$2000,'Stats for predictor'!C421,Formulas!AC$3:AC$2000,0)</f>
        <v>1</v>
      </c>
      <c r="K421">
        <f>Formulas!P422</f>
        <v>5</v>
      </c>
      <c r="L421">
        <f>Formulas!R422</f>
        <v>0</v>
      </c>
      <c r="M421">
        <f>Formulas!T470</f>
        <v>0</v>
      </c>
      <c r="N421" s="2">
        <f>Formulas!V422</f>
        <v>1</v>
      </c>
      <c r="O421">
        <f>Formulas!U422</f>
        <v>0</v>
      </c>
      <c r="P421" s="2" t="e">
        <f>Formulas!W422</f>
        <v>#DIV/0!</v>
      </c>
    </row>
    <row r="422" spans="1:16">
      <c r="A422">
        <f>Formulas!A423</f>
        <v>1360</v>
      </c>
      <c r="B422">
        <f>Formulas!B423</f>
        <v>72</v>
      </c>
      <c r="C422">
        <f>Formulas!C423</f>
        <v>1</v>
      </c>
      <c r="D422">
        <f>Formulas!AC423</f>
        <v>2</v>
      </c>
      <c r="E422">
        <f t="shared" si="6"/>
        <v>2</v>
      </c>
      <c r="F422" s="1">
        <f>COUNTIFS(Formulas!B$3:B$2000,'Stats for predictor'!B422,Formulas!C$3:C$2000,'Stats for predictor'!C422,Formulas!AC$3:AC$2000,4)</f>
        <v>0</v>
      </c>
      <c r="G422">
        <f>COUNTIFS(Formulas!B$3:B$2000,'Stats for predictor'!B422,Formulas!C$3:C$2000,'Stats for predictor'!C422,Formulas!AC$3:AC$2000,3)</f>
        <v>0</v>
      </c>
      <c r="H422">
        <f>COUNTIFS(Formulas!B$3:B$2000,'Stats for predictor'!B422,Formulas!C$3:C$2000,'Stats for predictor'!C422,Formulas!AC$3:AC$2000,2)</f>
        <v>2</v>
      </c>
      <c r="I422">
        <f>COUNTIFS(Formulas!B$3:B$2000,'Stats for predictor'!B422,Formulas!C$3:C$2000,'Stats for predictor'!C422,Formulas!AC$3:AC$2000,1)</f>
        <v>0</v>
      </c>
      <c r="J422">
        <f>COUNTIFS(Formulas!B$3:B$2000,'Stats for predictor'!B422,Formulas!C$3:C$2000,'Stats for predictor'!C422,Formulas!AC$3:AC$2000,0)</f>
        <v>0</v>
      </c>
      <c r="K422">
        <f>Formulas!P423</f>
        <v>0</v>
      </c>
      <c r="L422">
        <f>Formulas!R423</f>
        <v>5</v>
      </c>
      <c r="M422">
        <f>Formulas!T471</f>
        <v>0</v>
      </c>
      <c r="N422" s="2" t="e">
        <f>Formulas!V423</f>
        <v>#DIV/0!</v>
      </c>
      <c r="O422">
        <f>Formulas!U423</f>
        <v>5</v>
      </c>
      <c r="P422" s="2">
        <f>Formulas!W423</f>
        <v>1</v>
      </c>
    </row>
    <row r="423" spans="1:16">
      <c r="A423">
        <f>Formulas!A424</f>
        <v>3739</v>
      </c>
      <c r="B423">
        <f>Formulas!B424</f>
        <v>74</v>
      </c>
      <c r="C423">
        <f>Formulas!C424</f>
        <v>1</v>
      </c>
      <c r="D423">
        <f>Formulas!AC424</f>
        <v>4</v>
      </c>
      <c r="E423">
        <f t="shared" si="6"/>
        <v>4</v>
      </c>
      <c r="F423" s="1">
        <f>COUNTIFS(Formulas!B$3:B$2000,'Stats for predictor'!B423,Formulas!C$3:C$2000,'Stats for predictor'!C423,Formulas!AC$3:AC$2000,4)</f>
        <v>2</v>
      </c>
      <c r="G423">
        <f>COUNTIFS(Formulas!B$3:B$2000,'Stats for predictor'!B423,Formulas!C$3:C$2000,'Stats for predictor'!C423,Formulas!AC$3:AC$2000,3)</f>
        <v>0</v>
      </c>
      <c r="H423">
        <f>COUNTIFS(Formulas!B$3:B$2000,'Stats for predictor'!B423,Formulas!C$3:C$2000,'Stats for predictor'!C423,Formulas!AC$3:AC$2000,2)</f>
        <v>0</v>
      </c>
      <c r="I423">
        <f>COUNTIFS(Formulas!B$3:B$2000,'Stats for predictor'!B423,Formulas!C$3:C$2000,'Stats for predictor'!C423,Formulas!AC$3:AC$2000,1)</f>
        <v>0</v>
      </c>
      <c r="J423">
        <f>COUNTIFS(Formulas!B$3:B$2000,'Stats for predictor'!B423,Formulas!C$3:C$2000,'Stats for predictor'!C423,Formulas!AC$3:AC$2000,0)</f>
        <v>0</v>
      </c>
      <c r="K423">
        <f>Formulas!P424</f>
        <v>4</v>
      </c>
      <c r="L423">
        <f>Formulas!R424</f>
        <v>0</v>
      </c>
      <c r="M423">
        <f>Formulas!T472</f>
        <v>0</v>
      </c>
      <c r="N423" s="2">
        <f>Formulas!V424</f>
        <v>1</v>
      </c>
      <c r="O423">
        <f>Formulas!U424</f>
        <v>0</v>
      </c>
      <c r="P423" s="2" t="e">
        <f>Formulas!W424</f>
        <v>#DIV/0!</v>
      </c>
    </row>
    <row r="424" spans="1:16">
      <c r="A424">
        <f>Formulas!A425</f>
        <v>5031</v>
      </c>
      <c r="B424">
        <f>Formulas!B425</f>
        <v>74</v>
      </c>
      <c r="C424">
        <f>Formulas!C425</f>
        <v>2</v>
      </c>
      <c r="D424">
        <f>Formulas!AC425</f>
        <v>2</v>
      </c>
      <c r="E424">
        <f t="shared" si="6"/>
        <v>2</v>
      </c>
      <c r="F424" s="1">
        <f>COUNTIFS(Formulas!B$3:B$2000,'Stats for predictor'!B424,Formulas!C$3:C$2000,'Stats for predictor'!C424,Formulas!AC$3:AC$2000,4)</f>
        <v>0</v>
      </c>
      <c r="G424">
        <f>COUNTIFS(Formulas!B$3:B$2000,'Stats for predictor'!B424,Formulas!C$3:C$2000,'Stats for predictor'!C424,Formulas!AC$3:AC$2000,3)</f>
        <v>0</v>
      </c>
      <c r="H424">
        <f>COUNTIFS(Formulas!B$3:B$2000,'Stats for predictor'!B424,Formulas!C$3:C$2000,'Stats for predictor'!C424,Formulas!AC$3:AC$2000,2)</f>
        <v>2</v>
      </c>
      <c r="I424">
        <f>COUNTIFS(Formulas!B$3:B$2000,'Stats for predictor'!B424,Formulas!C$3:C$2000,'Stats for predictor'!C424,Formulas!AC$3:AC$2000,1)</f>
        <v>1</v>
      </c>
      <c r="J424">
        <f>COUNTIFS(Formulas!B$3:B$2000,'Stats for predictor'!B424,Formulas!C$3:C$2000,'Stats for predictor'!C424,Formulas!AC$3:AC$2000,0)</f>
        <v>1</v>
      </c>
      <c r="K424">
        <f>Formulas!P425</f>
        <v>0</v>
      </c>
      <c r="L424">
        <f>Formulas!R425</f>
        <v>0</v>
      </c>
      <c r="M424">
        <f>Formulas!T473</f>
        <v>0</v>
      </c>
      <c r="N424" s="2" t="e">
        <f>Formulas!V425</f>
        <v>#DIV/0!</v>
      </c>
      <c r="O424">
        <f>Formulas!U425</f>
        <v>0</v>
      </c>
      <c r="P424" s="2" t="e">
        <f>Formulas!W425</f>
        <v>#DIV/0!</v>
      </c>
    </row>
    <row r="425" spans="1:16">
      <c r="A425">
        <f>Formulas!A426</f>
        <v>7659</v>
      </c>
      <c r="B425">
        <f>Formulas!B426</f>
        <v>70</v>
      </c>
      <c r="C425">
        <f>Formulas!C426</f>
        <v>2</v>
      </c>
      <c r="D425">
        <f>Formulas!AC426</f>
        <v>0</v>
      </c>
      <c r="E425">
        <f t="shared" si="6"/>
        <v>0</v>
      </c>
      <c r="F425" s="1">
        <f>COUNTIFS(Formulas!B$3:B$2000,'Stats for predictor'!B425,Formulas!C$3:C$2000,'Stats for predictor'!C425,Formulas!AC$3:AC$2000,4)</f>
        <v>0</v>
      </c>
      <c r="G425">
        <f>COUNTIFS(Formulas!B$3:B$2000,'Stats for predictor'!B425,Formulas!C$3:C$2000,'Stats for predictor'!C425,Formulas!AC$3:AC$2000,3)</f>
        <v>0</v>
      </c>
      <c r="H425">
        <f>COUNTIFS(Formulas!B$3:B$2000,'Stats for predictor'!B425,Formulas!C$3:C$2000,'Stats for predictor'!C425,Formulas!AC$3:AC$2000,2)</f>
        <v>0</v>
      </c>
      <c r="I425">
        <f>COUNTIFS(Formulas!B$3:B$2000,'Stats for predictor'!B425,Formulas!C$3:C$2000,'Stats for predictor'!C425,Formulas!AC$3:AC$2000,1)</f>
        <v>0</v>
      </c>
      <c r="J425">
        <f>COUNTIFS(Formulas!B$3:B$2000,'Stats for predictor'!B425,Formulas!C$3:C$2000,'Stats for predictor'!C425,Formulas!AC$3:AC$2000,0)</f>
        <v>3</v>
      </c>
      <c r="K425">
        <f>Formulas!P426</f>
        <v>5</v>
      </c>
      <c r="L425">
        <f>Formulas!R426</f>
        <v>0</v>
      </c>
      <c r="M425">
        <f>Formulas!T474</f>
        <v>0</v>
      </c>
      <c r="N425" s="2">
        <f>Formulas!V426</f>
        <v>1</v>
      </c>
      <c r="O425">
        <f>Formulas!U426</f>
        <v>0</v>
      </c>
      <c r="P425" s="2" t="e">
        <f>Formulas!W426</f>
        <v>#DIV/0!</v>
      </c>
    </row>
    <row r="426" spans="1:16">
      <c r="A426">
        <f>Formulas!A427</f>
        <v>8765</v>
      </c>
      <c r="B426">
        <f>Formulas!B427</f>
        <v>70</v>
      </c>
      <c r="C426">
        <f>Formulas!C427</f>
        <v>2</v>
      </c>
      <c r="D426">
        <f>Formulas!AC427</f>
        <v>0</v>
      </c>
      <c r="E426">
        <f t="shared" si="6"/>
        <v>0</v>
      </c>
      <c r="F426" s="1">
        <f>COUNTIFS(Formulas!B$3:B$2000,'Stats for predictor'!B426,Formulas!C$3:C$2000,'Stats for predictor'!C426,Formulas!AC$3:AC$2000,4)</f>
        <v>0</v>
      </c>
      <c r="G426">
        <f>COUNTIFS(Formulas!B$3:B$2000,'Stats for predictor'!B426,Formulas!C$3:C$2000,'Stats for predictor'!C426,Formulas!AC$3:AC$2000,3)</f>
        <v>0</v>
      </c>
      <c r="H426">
        <f>COUNTIFS(Formulas!B$3:B$2000,'Stats for predictor'!B426,Formulas!C$3:C$2000,'Stats for predictor'!C426,Formulas!AC$3:AC$2000,2)</f>
        <v>0</v>
      </c>
      <c r="I426">
        <f>COUNTIFS(Formulas!B$3:B$2000,'Stats for predictor'!B426,Formulas!C$3:C$2000,'Stats for predictor'!C426,Formulas!AC$3:AC$2000,1)</f>
        <v>0</v>
      </c>
      <c r="J426">
        <f>COUNTIFS(Formulas!B$3:B$2000,'Stats for predictor'!B426,Formulas!C$3:C$2000,'Stats for predictor'!C426,Formulas!AC$3:AC$2000,0)</f>
        <v>3</v>
      </c>
      <c r="K426">
        <f>Formulas!P427</f>
        <v>0</v>
      </c>
      <c r="L426">
        <f>Formulas!R427</f>
        <v>0</v>
      </c>
      <c r="M426">
        <f>Formulas!T475</f>
        <v>0</v>
      </c>
      <c r="N426" s="2" t="e">
        <f>Formulas!V427</f>
        <v>#DIV/0!</v>
      </c>
      <c r="O426">
        <f>Formulas!U427</f>
        <v>0</v>
      </c>
      <c r="P426" s="2" t="e">
        <f>Formulas!W427</f>
        <v>#DIV/0!</v>
      </c>
    </row>
    <row r="427" spans="1:16">
      <c r="A427">
        <f>Formulas!A428</f>
        <v>4343</v>
      </c>
      <c r="B427">
        <f>Formulas!B428</f>
        <v>72</v>
      </c>
      <c r="C427">
        <f>Formulas!C428</f>
        <v>2</v>
      </c>
      <c r="D427">
        <f>Formulas!AC428</f>
        <v>0</v>
      </c>
      <c r="E427">
        <f t="shared" si="6"/>
        <v>3</v>
      </c>
      <c r="F427" s="1">
        <f>COUNTIFS(Formulas!B$3:B$2000,'Stats for predictor'!B427,Formulas!C$3:C$2000,'Stats for predictor'!C427,Formulas!AC$3:AC$2000,4)</f>
        <v>0</v>
      </c>
      <c r="G427">
        <f>COUNTIFS(Formulas!B$3:B$2000,'Stats for predictor'!B427,Formulas!C$3:C$2000,'Stats for predictor'!C427,Formulas!AC$3:AC$2000,3)</f>
        <v>1</v>
      </c>
      <c r="H427">
        <f>COUNTIFS(Formulas!B$3:B$2000,'Stats for predictor'!B427,Formulas!C$3:C$2000,'Stats for predictor'!C427,Formulas!AC$3:AC$2000,2)</f>
        <v>1</v>
      </c>
      <c r="I427">
        <f>COUNTIFS(Formulas!B$3:B$2000,'Stats for predictor'!B427,Formulas!C$3:C$2000,'Stats for predictor'!C427,Formulas!AC$3:AC$2000,1)</f>
        <v>0</v>
      </c>
      <c r="J427">
        <f>COUNTIFS(Formulas!B$3:B$2000,'Stats for predictor'!B427,Formulas!C$3:C$2000,'Stats for predictor'!C427,Formulas!AC$3:AC$2000,0)</f>
        <v>2</v>
      </c>
      <c r="K427">
        <f>Formulas!P428</f>
        <v>0</v>
      </c>
      <c r="L427">
        <f>Formulas!R428</f>
        <v>6</v>
      </c>
      <c r="M427">
        <f>Formulas!T476</f>
        <v>9</v>
      </c>
      <c r="N427" s="2" t="e">
        <f>Formulas!V428</f>
        <v>#DIV/0!</v>
      </c>
      <c r="O427">
        <f>Formulas!U428</f>
        <v>8</v>
      </c>
      <c r="P427" s="2">
        <f>Formulas!W428</f>
        <v>0.75</v>
      </c>
    </row>
    <row r="428" spans="1:16">
      <c r="A428">
        <f>Formulas!A429</f>
        <v>5672</v>
      </c>
      <c r="B428">
        <f>Formulas!B429</f>
        <v>74</v>
      </c>
      <c r="C428">
        <f>Formulas!C429</f>
        <v>2</v>
      </c>
      <c r="D428">
        <f>Formulas!AC429</f>
        <v>1</v>
      </c>
      <c r="E428">
        <f t="shared" si="6"/>
        <v>2</v>
      </c>
      <c r="F428" s="1">
        <f>COUNTIFS(Formulas!B$3:B$2000,'Stats for predictor'!B428,Formulas!C$3:C$2000,'Stats for predictor'!C428,Formulas!AC$3:AC$2000,4)</f>
        <v>0</v>
      </c>
      <c r="G428">
        <f>COUNTIFS(Formulas!B$3:B$2000,'Stats for predictor'!B428,Formulas!C$3:C$2000,'Stats for predictor'!C428,Formulas!AC$3:AC$2000,3)</f>
        <v>0</v>
      </c>
      <c r="H428">
        <f>COUNTIFS(Formulas!B$3:B$2000,'Stats for predictor'!B428,Formulas!C$3:C$2000,'Stats for predictor'!C428,Formulas!AC$3:AC$2000,2)</f>
        <v>2</v>
      </c>
      <c r="I428">
        <f>COUNTIFS(Formulas!B$3:B$2000,'Stats for predictor'!B428,Formulas!C$3:C$2000,'Stats for predictor'!C428,Formulas!AC$3:AC$2000,1)</f>
        <v>1</v>
      </c>
      <c r="J428">
        <f>COUNTIFS(Formulas!B$3:B$2000,'Stats for predictor'!B428,Formulas!C$3:C$2000,'Stats for predictor'!C428,Formulas!AC$3:AC$2000,0)</f>
        <v>1</v>
      </c>
      <c r="K428">
        <f>Formulas!P429</f>
        <v>1</v>
      </c>
      <c r="L428">
        <f>Formulas!R429</f>
        <v>0</v>
      </c>
      <c r="M428">
        <f>Formulas!T477</f>
        <v>1</v>
      </c>
      <c r="N428" s="2">
        <f>Formulas!V429</f>
        <v>0.5</v>
      </c>
      <c r="O428">
        <f>Formulas!U429</f>
        <v>0</v>
      </c>
      <c r="P428" s="2" t="e">
        <f>Formulas!W429</f>
        <v>#DIV/0!</v>
      </c>
    </row>
    <row r="429" spans="1:16">
      <c r="A429">
        <f>Formulas!A430</f>
        <v>610</v>
      </c>
      <c r="B429">
        <f>Formulas!B430</f>
        <v>72</v>
      </c>
      <c r="C429">
        <f>Formulas!C430</f>
        <v>2</v>
      </c>
      <c r="D429">
        <f>Formulas!AC430</f>
        <v>0</v>
      </c>
      <c r="E429">
        <f t="shared" si="6"/>
        <v>3</v>
      </c>
      <c r="F429" s="1">
        <f>COUNTIFS(Formulas!B$3:B$2000,'Stats for predictor'!B429,Formulas!C$3:C$2000,'Stats for predictor'!C429,Formulas!AC$3:AC$2000,4)</f>
        <v>0</v>
      </c>
      <c r="G429">
        <f>COUNTIFS(Formulas!B$3:B$2000,'Stats for predictor'!B429,Formulas!C$3:C$2000,'Stats for predictor'!C429,Formulas!AC$3:AC$2000,3)</f>
        <v>1</v>
      </c>
      <c r="H429">
        <f>COUNTIFS(Formulas!B$3:B$2000,'Stats for predictor'!B429,Formulas!C$3:C$2000,'Stats for predictor'!C429,Formulas!AC$3:AC$2000,2)</f>
        <v>1</v>
      </c>
      <c r="I429">
        <f>COUNTIFS(Formulas!B$3:B$2000,'Stats for predictor'!B429,Formulas!C$3:C$2000,'Stats for predictor'!C429,Formulas!AC$3:AC$2000,1)</f>
        <v>0</v>
      </c>
      <c r="J429">
        <f>COUNTIFS(Formulas!B$3:B$2000,'Stats for predictor'!B429,Formulas!C$3:C$2000,'Stats for predictor'!C429,Formulas!AC$3:AC$2000,0)</f>
        <v>2</v>
      </c>
      <c r="K429">
        <f>Formulas!P430</f>
        <v>0</v>
      </c>
      <c r="L429">
        <f>Formulas!R430</f>
        <v>9</v>
      </c>
      <c r="M429">
        <f>Formulas!T478</f>
        <v>0</v>
      </c>
      <c r="N429" s="2" t="e">
        <f>Formulas!V430</f>
        <v>#DIV/0!</v>
      </c>
      <c r="O429">
        <f>Formulas!U430</f>
        <v>12</v>
      </c>
      <c r="P429" s="2">
        <f>Formulas!W430</f>
        <v>0.75</v>
      </c>
    </row>
    <row r="430" spans="1:16">
      <c r="A430">
        <f>Formulas!A431</f>
        <v>5031</v>
      </c>
      <c r="B430">
        <f>Formulas!B431</f>
        <v>74</v>
      </c>
      <c r="C430">
        <f>Formulas!C431</f>
        <v>2</v>
      </c>
      <c r="D430">
        <f>Formulas!AC431</f>
        <v>0</v>
      </c>
      <c r="E430">
        <f t="shared" si="6"/>
        <v>2</v>
      </c>
      <c r="F430" s="1">
        <f>COUNTIFS(Formulas!B$3:B$2000,'Stats for predictor'!B430,Formulas!C$3:C$2000,'Stats for predictor'!C430,Formulas!AC$3:AC$2000,4)</f>
        <v>0</v>
      </c>
      <c r="G430">
        <f>COUNTIFS(Formulas!B$3:B$2000,'Stats for predictor'!B430,Formulas!C$3:C$2000,'Stats for predictor'!C430,Formulas!AC$3:AC$2000,3)</f>
        <v>0</v>
      </c>
      <c r="H430">
        <f>COUNTIFS(Formulas!B$3:B$2000,'Stats for predictor'!B430,Formulas!C$3:C$2000,'Stats for predictor'!C430,Formulas!AC$3:AC$2000,2)</f>
        <v>2</v>
      </c>
      <c r="I430">
        <f>COUNTIFS(Formulas!B$3:B$2000,'Stats for predictor'!B430,Formulas!C$3:C$2000,'Stats for predictor'!C430,Formulas!AC$3:AC$2000,1)</f>
        <v>1</v>
      </c>
      <c r="J430">
        <f>COUNTIFS(Formulas!B$3:B$2000,'Stats for predictor'!B430,Formulas!C$3:C$2000,'Stats for predictor'!C430,Formulas!AC$3:AC$2000,0)</f>
        <v>1</v>
      </c>
      <c r="K430">
        <f>Formulas!P431</f>
        <v>0</v>
      </c>
      <c r="L430">
        <f>Formulas!R431</f>
        <v>0</v>
      </c>
      <c r="M430">
        <f>Formulas!T479</f>
        <v>0</v>
      </c>
      <c r="N430" s="2" t="e">
        <f>Formulas!V431</f>
        <v>#DIV/0!</v>
      </c>
      <c r="O430">
        <f>Formulas!U431</f>
        <v>0</v>
      </c>
      <c r="P430" s="2" t="e">
        <f>Formulas!W431</f>
        <v>#DIV/0!</v>
      </c>
    </row>
    <row r="431" spans="1:16">
      <c r="A431">
        <f>Formulas!A432</f>
        <v>4069</v>
      </c>
      <c r="B431">
        <f>Formulas!B432</f>
        <v>75</v>
      </c>
      <c r="C431">
        <f>Formulas!C432</f>
        <v>1</v>
      </c>
      <c r="D431">
        <f>Formulas!AC432</f>
        <v>4</v>
      </c>
      <c r="E431">
        <f t="shared" si="6"/>
        <v>4</v>
      </c>
      <c r="F431" s="1">
        <f>COUNTIFS(Formulas!B$3:B$2000,'Stats for predictor'!B431,Formulas!C$3:C$2000,'Stats for predictor'!C431,Formulas!AC$3:AC$2000,4)</f>
        <v>1</v>
      </c>
      <c r="G431">
        <f>COUNTIFS(Formulas!B$3:B$2000,'Stats for predictor'!B431,Formulas!C$3:C$2000,'Stats for predictor'!C431,Formulas!AC$3:AC$2000,3)</f>
        <v>0</v>
      </c>
      <c r="H431">
        <f>COUNTIFS(Formulas!B$3:B$2000,'Stats for predictor'!B431,Formulas!C$3:C$2000,'Stats for predictor'!C431,Formulas!AC$3:AC$2000,2)</f>
        <v>0</v>
      </c>
      <c r="I431">
        <f>COUNTIFS(Formulas!B$3:B$2000,'Stats for predictor'!B431,Formulas!C$3:C$2000,'Stats for predictor'!C431,Formulas!AC$3:AC$2000,1)</f>
        <v>0</v>
      </c>
      <c r="J431">
        <f>COUNTIFS(Formulas!B$3:B$2000,'Stats for predictor'!B431,Formulas!C$3:C$2000,'Stats for predictor'!C431,Formulas!AC$3:AC$2000,0)</f>
        <v>2</v>
      </c>
      <c r="K431">
        <f>Formulas!P432</f>
        <v>0</v>
      </c>
      <c r="L431">
        <f>Formulas!R432</f>
        <v>4</v>
      </c>
      <c r="M431">
        <f>Formulas!T480</f>
        <v>0</v>
      </c>
      <c r="N431" s="2" t="e">
        <f>Formulas!V432</f>
        <v>#DIV/0!</v>
      </c>
      <c r="O431">
        <f>Formulas!U432</f>
        <v>5</v>
      </c>
      <c r="P431" s="2">
        <f>Formulas!W432</f>
        <v>0.8</v>
      </c>
    </row>
    <row r="432" spans="1:16">
      <c r="A432">
        <f>Formulas!A433</f>
        <v>4678</v>
      </c>
      <c r="B432">
        <f>Formulas!B433</f>
        <v>75</v>
      </c>
      <c r="C432">
        <f>Formulas!C433</f>
        <v>1</v>
      </c>
      <c r="D432">
        <f>Formulas!AC433</f>
        <v>0</v>
      </c>
      <c r="E432">
        <f t="shared" si="6"/>
        <v>4</v>
      </c>
      <c r="F432" s="1">
        <f>COUNTIFS(Formulas!B$3:B$2000,'Stats for predictor'!B432,Formulas!C$3:C$2000,'Stats for predictor'!C432,Formulas!AC$3:AC$2000,4)</f>
        <v>1</v>
      </c>
      <c r="G432">
        <f>COUNTIFS(Formulas!B$3:B$2000,'Stats for predictor'!B432,Formulas!C$3:C$2000,'Stats for predictor'!C432,Formulas!AC$3:AC$2000,3)</f>
        <v>0</v>
      </c>
      <c r="H432">
        <f>COUNTIFS(Formulas!B$3:B$2000,'Stats for predictor'!B432,Formulas!C$3:C$2000,'Stats for predictor'!C432,Formulas!AC$3:AC$2000,2)</f>
        <v>0</v>
      </c>
      <c r="I432">
        <f>COUNTIFS(Formulas!B$3:B$2000,'Stats for predictor'!B432,Formulas!C$3:C$2000,'Stats for predictor'!C432,Formulas!AC$3:AC$2000,1)</f>
        <v>0</v>
      </c>
      <c r="J432">
        <f>COUNTIFS(Formulas!B$3:B$2000,'Stats for predictor'!B432,Formulas!C$3:C$2000,'Stats for predictor'!C432,Formulas!AC$3:AC$2000,0)</f>
        <v>2</v>
      </c>
      <c r="K432">
        <f>Formulas!P433</f>
        <v>0</v>
      </c>
      <c r="L432">
        <f>Formulas!R433</f>
        <v>15</v>
      </c>
      <c r="M432">
        <f>Formulas!T481</f>
        <v>0</v>
      </c>
      <c r="N432" s="2" t="e">
        <f>Formulas!V433</f>
        <v>#DIV/0!</v>
      </c>
      <c r="O432">
        <f>Formulas!U433</f>
        <v>17</v>
      </c>
      <c r="P432" s="2">
        <f>Formulas!W433</f>
        <v>0.882352941176471</v>
      </c>
    </row>
    <row r="433" spans="1:16">
      <c r="A433">
        <f>Formulas!A434</f>
        <v>2013</v>
      </c>
      <c r="B433">
        <f>Formulas!B434</f>
        <v>75</v>
      </c>
      <c r="C433">
        <f>Formulas!C434</f>
        <v>2</v>
      </c>
      <c r="D433">
        <f>Formulas!AC434</f>
        <v>4</v>
      </c>
      <c r="E433">
        <f t="shared" si="6"/>
        <v>4</v>
      </c>
      <c r="F433" s="1">
        <f>COUNTIFS(Formulas!B$3:B$2000,'Stats for predictor'!B433,Formulas!C$3:C$2000,'Stats for predictor'!C433,Formulas!AC$3:AC$2000,4)</f>
        <v>2</v>
      </c>
      <c r="G433">
        <f>COUNTIFS(Formulas!B$3:B$2000,'Stats for predictor'!B433,Formulas!C$3:C$2000,'Stats for predictor'!C433,Formulas!AC$3:AC$2000,3)</f>
        <v>0</v>
      </c>
      <c r="H433">
        <f>COUNTIFS(Formulas!B$3:B$2000,'Stats for predictor'!B433,Formulas!C$3:C$2000,'Stats for predictor'!C433,Formulas!AC$3:AC$2000,2)</f>
        <v>0</v>
      </c>
      <c r="I433">
        <f>COUNTIFS(Formulas!B$3:B$2000,'Stats for predictor'!B433,Formulas!C$3:C$2000,'Stats for predictor'!C433,Formulas!AC$3:AC$2000,1)</f>
        <v>0</v>
      </c>
      <c r="J433">
        <f>COUNTIFS(Formulas!B$3:B$2000,'Stats for predictor'!B433,Formulas!C$3:C$2000,'Stats for predictor'!C433,Formulas!AC$3:AC$2000,0)</f>
        <v>0</v>
      </c>
      <c r="K433">
        <f>Formulas!P434</f>
        <v>3</v>
      </c>
      <c r="L433">
        <f>Formulas!R434</f>
        <v>0</v>
      </c>
      <c r="M433">
        <f>Formulas!T482</f>
        <v>2</v>
      </c>
      <c r="N433" s="2">
        <f>Formulas!V434</f>
        <v>0.428571428571429</v>
      </c>
      <c r="O433">
        <f>Formulas!U434</f>
        <v>0</v>
      </c>
      <c r="P433" s="2" t="e">
        <f>Formulas!W434</f>
        <v>#DIV/0!</v>
      </c>
    </row>
    <row r="434" spans="1:16">
      <c r="A434">
        <f>Formulas!A435</f>
        <v>8731</v>
      </c>
      <c r="B434">
        <f>Formulas!B435</f>
        <v>75</v>
      </c>
      <c r="C434">
        <f>Formulas!C435</f>
        <v>0</v>
      </c>
      <c r="D434">
        <f>Formulas!AC435</f>
        <v>0</v>
      </c>
      <c r="E434">
        <f t="shared" si="6"/>
        <v>0</v>
      </c>
      <c r="F434" s="1">
        <f>COUNTIFS(Formulas!B$3:B$2000,'Stats for predictor'!B434,Formulas!C$3:C$2000,'Stats for predictor'!C434,Formulas!AC$3:AC$2000,4)</f>
        <v>0</v>
      </c>
      <c r="G434">
        <f>COUNTIFS(Formulas!B$3:B$2000,'Stats for predictor'!B434,Formulas!C$3:C$2000,'Stats for predictor'!C434,Formulas!AC$3:AC$2000,3)</f>
        <v>0</v>
      </c>
      <c r="H434">
        <f>COUNTIFS(Formulas!B$3:B$2000,'Stats for predictor'!B434,Formulas!C$3:C$2000,'Stats for predictor'!C434,Formulas!AC$3:AC$2000,2)</f>
        <v>0</v>
      </c>
      <c r="I434">
        <f>COUNTIFS(Formulas!B$3:B$2000,'Stats for predictor'!B434,Formulas!C$3:C$2000,'Stats for predictor'!C434,Formulas!AC$3:AC$2000,1)</f>
        <v>0</v>
      </c>
      <c r="J434">
        <f>COUNTIFS(Formulas!B$3:B$2000,'Stats for predictor'!B434,Formulas!C$3:C$2000,'Stats for predictor'!C434,Formulas!AC$3:AC$2000,0)</f>
        <v>1</v>
      </c>
      <c r="K434">
        <f>Formulas!P435</f>
        <v>1</v>
      </c>
      <c r="L434">
        <f>Formulas!R435</f>
        <v>0</v>
      </c>
      <c r="M434">
        <f>Formulas!T483</f>
        <v>0</v>
      </c>
      <c r="N434" s="2">
        <f>Formulas!V435</f>
        <v>0.5</v>
      </c>
      <c r="O434">
        <f>Formulas!U435</f>
        <v>1</v>
      </c>
      <c r="P434" s="2">
        <f>Formulas!W435</f>
        <v>0</v>
      </c>
    </row>
    <row r="435" spans="1:16">
      <c r="A435">
        <f>Formulas!A436</f>
        <v>4476</v>
      </c>
      <c r="B435">
        <f>Formulas!B436</f>
        <v>75</v>
      </c>
      <c r="C435">
        <f>Formulas!C436</f>
        <v>1</v>
      </c>
      <c r="D435">
        <f>Formulas!AC436</f>
        <v>0</v>
      </c>
      <c r="E435">
        <f t="shared" si="6"/>
        <v>4</v>
      </c>
      <c r="F435" s="1">
        <f>COUNTIFS(Formulas!B$3:B$2000,'Stats for predictor'!B435,Formulas!C$3:C$2000,'Stats for predictor'!C435,Formulas!AC$3:AC$2000,4)</f>
        <v>1</v>
      </c>
      <c r="G435">
        <f>COUNTIFS(Formulas!B$3:B$2000,'Stats for predictor'!B435,Formulas!C$3:C$2000,'Stats for predictor'!C435,Formulas!AC$3:AC$2000,3)</f>
        <v>0</v>
      </c>
      <c r="H435">
        <f>COUNTIFS(Formulas!B$3:B$2000,'Stats for predictor'!B435,Formulas!C$3:C$2000,'Stats for predictor'!C435,Formulas!AC$3:AC$2000,2)</f>
        <v>0</v>
      </c>
      <c r="I435">
        <f>COUNTIFS(Formulas!B$3:B$2000,'Stats for predictor'!B435,Formulas!C$3:C$2000,'Stats for predictor'!C435,Formulas!AC$3:AC$2000,1)</f>
        <v>0</v>
      </c>
      <c r="J435">
        <f>COUNTIFS(Formulas!B$3:B$2000,'Stats for predictor'!B435,Formulas!C$3:C$2000,'Stats for predictor'!C435,Formulas!AC$3:AC$2000,0)</f>
        <v>2</v>
      </c>
      <c r="K435">
        <f>Formulas!P436</f>
        <v>0</v>
      </c>
      <c r="L435">
        <f>Formulas!R436</f>
        <v>12</v>
      </c>
      <c r="M435">
        <f>Formulas!T484</f>
        <v>5</v>
      </c>
      <c r="N435" s="2" t="e">
        <f>Formulas!V436</f>
        <v>#DIV/0!</v>
      </c>
      <c r="O435">
        <f>Formulas!U436</f>
        <v>13</v>
      </c>
      <c r="P435" s="2">
        <f>Formulas!W436</f>
        <v>0.923076923076923</v>
      </c>
    </row>
    <row r="436" spans="1:16">
      <c r="A436">
        <f>Formulas!A437</f>
        <v>4917</v>
      </c>
      <c r="B436">
        <f>Formulas!B437</f>
        <v>75</v>
      </c>
      <c r="C436">
        <f>Formulas!C437</f>
        <v>2</v>
      </c>
      <c r="D436">
        <f>Formulas!AC437</f>
        <v>4</v>
      </c>
      <c r="E436">
        <f t="shared" si="6"/>
        <v>4</v>
      </c>
      <c r="F436" s="1">
        <f>COUNTIFS(Formulas!B$3:B$2000,'Stats for predictor'!B436,Formulas!C$3:C$2000,'Stats for predictor'!C436,Formulas!AC$3:AC$2000,4)</f>
        <v>2</v>
      </c>
      <c r="G436">
        <f>COUNTIFS(Formulas!B$3:B$2000,'Stats for predictor'!B436,Formulas!C$3:C$2000,'Stats for predictor'!C436,Formulas!AC$3:AC$2000,3)</f>
        <v>0</v>
      </c>
      <c r="H436">
        <f>COUNTIFS(Formulas!B$3:B$2000,'Stats for predictor'!B436,Formulas!C$3:C$2000,'Stats for predictor'!C436,Formulas!AC$3:AC$2000,2)</f>
        <v>0</v>
      </c>
      <c r="I436">
        <f>COUNTIFS(Formulas!B$3:B$2000,'Stats for predictor'!B436,Formulas!C$3:C$2000,'Stats for predictor'!C436,Formulas!AC$3:AC$2000,1)</f>
        <v>0</v>
      </c>
      <c r="J436">
        <f>COUNTIFS(Formulas!B$3:B$2000,'Stats for predictor'!B436,Formulas!C$3:C$2000,'Stats for predictor'!C436,Formulas!AC$3:AC$2000,0)</f>
        <v>0</v>
      </c>
      <c r="K436">
        <f>Formulas!P437</f>
        <v>0</v>
      </c>
      <c r="L436">
        <f>Formulas!R437</f>
        <v>7</v>
      </c>
      <c r="M436">
        <f>Formulas!T485</f>
        <v>4</v>
      </c>
      <c r="N436" s="2" t="e">
        <f>Formulas!V437</f>
        <v>#DIV/0!</v>
      </c>
      <c r="O436">
        <f>Formulas!U437</f>
        <v>8</v>
      </c>
      <c r="P436" s="2">
        <f>Formulas!W437</f>
        <v>0.875</v>
      </c>
    </row>
    <row r="437" spans="1:16">
      <c r="A437">
        <f>Formulas!A438</f>
        <v>4039</v>
      </c>
      <c r="B437">
        <f>Formulas!B438</f>
        <v>72</v>
      </c>
      <c r="C437">
        <f>Formulas!C438</f>
        <v>2</v>
      </c>
      <c r="D437">
        <f>Formulas!AC438</f>
        <v>3</v>
      </c>
      <c r="E437">
        <f t="shared" si="6"/>
        <v>3</v>
      </c>
      <c r="F437" s="1">
        <f>COUNTIFS(Formulas!B$3:B$2000,'Stats for predictor'!B437,Formulas!C$3:C$2000,'Stats for predictor'!C437,Formulas!AC$3:AC$2000,4)</f>
        <v>0</v>
      </c>
      <c r="G437">
        <f>COUNTIFS(Formulas!B$3:B$2000,'Stats for predictor'!B437,Formulas!C$3:C$2000,'Stats for predictor'!C437,Formulas!AC$3:AC$2000,3)</f>
        <v>1</v>
      </c>
      <c r="H437">
        <f>COUNTIFS(Formulas!B$3:B$2000,'Stats for predictor'!B437,Formulas!C$3:C$2000,'Stats for predictor'!C437,Formulas!AC$3:AC$2000,2)</f>
        <v>1</v>
      </c>
      <c r="I437">
        <f>COUNTIFS(Formulas!B$3:B$2000,'Stats for predictor'!B437,Formulas!C$3:C$2000,'Stats for predictor'!C437,Formulas!AC$3:AC$2000,1)</f>
        <v>0</v>
      </c>
      <c r="J437">
        <f>COUNTIFS(Formulas!B$3:B$2000,'Stats for predictor'!B437,Formulas!C$3:C$2000,'Stats for predictor'!C437,Formulas!AC$3:AC$2000,0)</f>
        <v>2</v>
      </c>
      <c r="K437">
        <f>Formulas!P438</f>
        <v>0</v>
      </c>
      <c r="L437">
        <f>Formulas!R438</f>
        <v>9</v>
      </c>
      <c r="M437">
        <f>Formulas!T486</f>
        <v>0</v>
      </c>
      <c r="N437" s="2" t="e">
        <f>Formulas!V438</f>
        <v>#DIV/0!</v>
      </c>
      <c r="O437">
        <f>Formulas!U438</f>
        <v>11</v>
      </c>
      <c r="P437" s="2">
        <f>Formulas!W438</f>
        <v>0.818181818181818</v>
      </c>
    </row>
    <row r="438" spans="1:16">
      <c r="A438">
        <f>Formulas!A439</f>
        <v>5024</v>
      </c>
      <c r="B438">
        <f>Formulas!B439</f>
        <v>51</v>
      </c>
      <c r="C438">
        <f>Formulas!C439</f>
        <v>2</v>
      </c>
      <c r="D438">
        <f>Formulas!AC439</f>
        <v>2</v>
      </c>
      <c r="E438">
        <f t="shared" si="6"/>
        <v>4</v>
      </c>
      <c r="F438" s="1">
        <f>COUNTIFS(Formulas!B$3:B$2000,'Stats for predictor'!B438,Formulas!C$3:C$2000,'Stats for predictor'!C438,Formulas!AC$3:AC$2000,4)</f>
        <v>1</v>
      </c>
      <c r="G438">
        <f>COUNTIFS(Formulas!B$3:B$2000,'Stats for predictor'!B438,Formulas!C$3:C$2000,'Stats for predictor'!C438,Formulas!AC$3:AC$2000,3)</f>
        <v>0</v>
      </c>
      <c r="H438">
        <f>COUNTIFS(Formulas!B$3:B$2000,'Stats for predictor'!B438,Formulas!C$3:C$2000,'Stats for predictor'!C438,Formulas!AC$3:AC$2000,2)</f>
        <v>1</v>
      </c>
      <c r="I438">
        <f>COUNTIFS(Formulas!B$3:B$2000,'Stats for predictor'!B438,Formulas!C$3:C$2000,'Stats for predictor'!C438,Formulas!AC$3:AC$2000,1)</f>
        <v>0</v>
      </c>
      <c r="J438">
        <f>COUNTIFS(Formulas!B$3:B$2000,'Stats for predictor'!B438,Formulas!C$3:C$2000,'Stats for predictor'!C438,Formulas!AC$3:AC$2000,0)</f>
        <v>1</v>
      </c>
      <c r="K438">
        <f>Formulas!P439</f>
        <v>1</v>
      </c>
      <c r="L438">
        <f>Formulas!R439</f>
        <v>5</v>
      </c>
      <c r="M438">
        <f>Formulas!T487</f>
        <v>0</v>
      </c>
      <c r="N438" s="2">
        <f>Formulas!V439</f>
        <v>1</v>
      </c>
      <c r="O438">
        <f>Formulas!U439</f>
        <v>7</v>
      </c>
      <c r="P438" s="2">
        <f>Formulas!W439</f>
        <v>0.714285714285714</v>
      </c>
    </row>
    <row r="439" spans="1:16">
      <c r="A439">
        <f>Formulas!A440</f>
        <v>3560</v>
      </c>
      <c r="B439">
        <f>Formulas!B440</f>
        <v>51</v>
      </c>
      <c r="C439">
        <f>Formulas!C440</f>
        <v>1</v>
      </c>
      <c r="D439">
        <f>Formulas!AC440</f>
        <v>2</v>
      </c>
      <c r="E439">
        <f t="shared" si="6"/>
        <v>2</v>
      </c>
      <c r="F439" s="1">
        <f>COUNTIFS(Formulas!B$3:B$2000,'Stats for predictor'!B439,Formulas!C$3:C$2000,'Stats for predictor'!C439,Formulas!AC$3:AC$2000,4)</f>
        <v>0</v>
      </c>
      <c r="G439">
        <f>COUNTIFS(Formulas!B$3:B$2000,'Stats for predictor'!B439,Formulas!C$3:C$2000,'Stats for predictor'!C439,Formulas!AC$3:AC$2000,3)</f>
        <v>0</v>
      </c>
      <c r="H439">
        <f>COUNTIFS(Formulas!B$3:B$2000,'Stats for predictor'!B439,Formulas!C$3:C$2000,'Stats for predictor'!C439,Formulas!AC$3:AC$2000,2)</f>
        <v>1</v>
      </c>
      <c r="I439">
        <f>COUNTIFS(Formulas!B$3:B$2000,'Stats for predictor'!B439,Formulas!C$3:C$2000,'Stats for predictor'!C439,Formulas!AC$3:AC$2000,1)</f>
        <v>0</v>
      </c>
      <c r="J439">
        <f>COUNTIFS(Formulas!B$3:B$2000,'Stats for predictor'!B439,Formulas!C$3:C$2000,'Stats for predictor'!C439,Formulas!AC$3:AC$2000,0)</f>
        <v>1</v>
      </c>
      <c r="K439">
        <f>Formulas!P440</f>
        <v>0</v>
      </c>
      <c r="L439">
        <f>Formulas!R440</f>
        <v>4</v>
      </c>
      <c r="M439">
        <f>Formulas!T488</f>
        <v>0</v>
      </c>
      <c r="N439" s="2" t="e">
        <f>Formulas!V440</f>
        <v>#DIV/0!</v>
      </c>
      <c r="O439">
        <f>Formulas!U440</f>
        <v>5</v>
      </c>
      <c r="P439" s="2">
        <f>Formulas!W440</f>
        <v>0.8</v>
      </c>
    </row>
    <row r="440" spans="1:16">
      <c r="A440">
        <f>Formulas!A441</f>
        <v>8731</v>
      </c>
      <c r="B440">
        <f>Formulas!B441</f>
        <v>51</v>
      </c>
      <c r="C440">
        <f>Formulas!C441</f>
        <v>1</v>
      </c>
      <c r="D440">
        <f>Formulas!AC441</f>
        <v>0</v>
      </c>
      <c r="E440">
        <f t="shared" si="6"/>
        <v>2</v>
      </c>
      <c r="F440" s="1">
        <f>COUNTIFS(Formulas!B$3:B$2000,'Stats for predictor'!B440,Formulas!C$3:C$2000,'Stats for predictor'!C440,Formulas!AC$3:AC$2000,4)</f>
        <v>0</v>
      </c>
      <c r="G440">
        <f>COUNTIFS(Formulas!B$3:B$2000,'Stats for predictor'!B440,Formulas!C$3:C$2000,'Stats for predictor'!C440,Formulas!AC$3:AC$2000,3)</f>
        <v>0</v>
      </c>
      <c r="H440">
        <f>COUNTIFS(Formulas!B$3:B$2000,'Stats for predictor'!B440,Formulas!C$3:C$2000,'Stats for predictor'!C440,Formulas!AC$3:AC$2000,2)</f>
        <v>1</v>
      </c>
      <c r="I440">
        <f>COUNTIFS(Formulas!B$3:B$2000,'Stats for predictor'!B440,Formulas!C$3:C$2000,'Stats for predictor'!C440,Formulas!AC$3:AC$2000,1)</f>
        <v>0</v>
      </c>
      <c r="J440">
        <f>COUNTIFS(Formulas!B$3:B$2000,'Stats for predictor'!B440,Formulas!C$3:C$2000,'Stats for predictor'!C440,Formulas!AC$3:AC$2000,0)</f>
        <v>1</v>
      </c>
      <c r="K440">
        <f>Formulas!P441</f>
        <v>10</v>
      </c>
      <c r="L440">
        <f>Formulas!R441</f>
        <v>0</v>
      </c>
      <c r="M440">
        <f>Formulas!T489</f>
        <v>0</v>
      </c>
      <c r="N440" s="2">
        <f>Formulas!V441</f>
        <v>1</v>
      </c>
      <c r="O440">
        <f>Formulas!U441</f>
        <v>0</v>
      </c>
      <c r="P440" s="2" t="e">
        <f>Formulas!W441</f>
        <v>#DIV/0!</v>
      </c>
    </row>
    <row r="441" spans="1:16">
      <c r="A441">
        <f>Formulas!A442</f>
        <v>5036</v>
      </c>
      <c r="B441">
        <f>Formulas!B442</f>
        <v>51</v>
      </c>
      <c r="C441">
        <f>Formulas!C442</f>
        <v>2</v>
      </c>
      <c r="D441">
        <f>Formulas!AC442</f>
        <v>0</v>
      </c>
      <c r="E441">
        <f t="shared" si="6"/>
        <v>4</v>
      </c>
      <c r="F441" s="1">
        <f>COUNTIFS(Formulas!B$3:B$2000,'Stats for predictor'!B441,Formulas!C$3:C$2000,'Stats for predictor'!C441,Formulas!AC$3:AC$2000,4)</f>
        <v>1</v>
      </c>
      <c r="G441">
        <f>COUNTIFS(Formulas!B$3:B$2000,'Stats for predictor'!B441,Formulas!C$3:C$2000,'Stats for predictor'!C441,Formulas!AC$3:AC$2000,3)</f>
        <v>0</v>
      </c>
      <c r="H441">
        <f>COUNTIFS(Formulas!B$3:B$2000,'Stats for predictor'!B441,Formulas!C$3:C$2000,'Stats for predictor'!C441,Formulas!AC$3:AC$2000,2)</f>
        <v>1</v>
      </c>
      <c r="I441">
        <f>COUNTIFS(Formulas!B$3:B$2000,'Stats for predictor'!B441,Formulas!C$3:C$2000,'Stats for predictor'!C441,Formulas!AC$3:AC$2000,1)</f>
        <v>0</v>
      </c>
      <c r="J441">
        <f>COUNTIFS(Formulas!B$3:B$2000,'Stats for predictor'!B441,Formulas!C$3:C$2000,'Stats for predictor'!C441,Formulas!AC$3:AC$2000,0)</f>
        <v>1</v>
      </c>
      <c r="K441">
        <f>Formulas!P442</f>
        <v>0</v>
      </c>
      <c r="L441">
        <f>Formulas!R442</f>
        <v>0</v>
      </c>
      <c r="M441">
        <f>Formulas!T490</f>
        <v>0</v>
      </c>
      <c r="N441" s="2" t="e">
        <f>Formulas!V442</f>
        <v>#DIV/0!</v>
      </c>
      <c r="O441">
        <f>Formulas!U442</f>
        <v>0</v>
      </c>
      <c r="P441" s="2" t="e">
        <f>Formulas!W442</f>
        <v>#DIV/0!</v>
      </c>
    </row>
    <row r="442" spans="1:16">
      <c r="A442">
        <f>Formulas!A443</f>
        <v>2706</v>
      </c>
      <c r="B442">
        <f>Formulas!B443</f>
        <v>51</v>
      </c>
      <c r="C442">
        <f>Formulas!C443</f>
        <v>0</v>
      </c>
      <c r="D442">
        <f>Formulas!AC443</f>
        <v>2</v>
      </c>
      <c r="E442">
        <f t="shared" si="6"/>
        <v>2</v>
      </c>
      <c r="F442" s="1">
        <f>COUNTIFS(Formulas!B$3:B$2000,'Stats for predictor'!B442,Formulas!C$3:C$2000,'Stats for predictor'!C442,Formulas!AC$3:AC$2000,4)</f>
        <v>0</v>
      </c>
      <c r="G442">
        <f>COUNTIFS(Formulas!B$3:B$2000,'Stats for predictor'!B442,Formulas!C$3:C$2000,'Stats for predictor'!C442,Formulas!AC$3:AC$2000,3)</f>
        <v>0</v>
      </c>
      <c r="H442">
        <f>COUNTIFS(Formulas!B$3:B$2000,'Stats for predictor'!B442,Formulas!C$3:C$2000,'Stats for predictor'!C442,Formulas!AC$3:AC$2000,2)</f>
        <v>1</v>
      </c>
      <c r="I442">
        <f>COUNTIFS(Formulas!B$3:B$2000,'Stats for predictor'!B442,Formulas!C$3:C$2000,'Stats for predictor'!C442,Formulas!AC$3:AC$2000,1)</f>
        <v>0</v>
      </c>
      <c r="J442">
        <f>COUNTIFS(Formulas!B$3:B$2000,'Stats for predictor'!B442,Formulas!C$3:C$2000,'Stats for predictor'!C442,Formulas!AC$3:AC$2000,0)</f>
        <v>0</v>
      </c>
      <c r="K442">
        <f>Formulas!P443</f>
        <v>0</v>
      </c>
      <c r="L442">
        <f>Formulas!R443</f>
        <v>2</v>
      </c>
      <c r="M442">
        <f>Formulas!T491</f>
        <v>0</v>
      </c>
      <c r="N442" s="2">
        <f>Formulas!V443</f>
        <v>0</v>
      </c>
      <c r="O442">
        <f>Formulas!U443</f>
        <v>2</v>
      </c>
      <c r="P442" s="2">
        <f>Formulas!W443</f>
        <v>1</v>
      </c>
    </row>
    <row r="443" spans="1:16">
      <c r="A443">
        <f>Formulas!A444</f>
        <v>2609</v>
      </c>
      <c r="B443">
        <f>Formulas!B444</f>
        <v>51</v>
      </c>
      <c r="C443">
        <f>Formulas!C444</f>
        <v>2</v>
      </c>
      <c r="D443">
        <f>Formulas!AC444</f>
        <v>4</v>
      </c>
      <c r="E443">
        <f t="shared" si="6"/>
        <v>4</v>
      </c>
      <c r="F443" s="1">
        <f>COUNTIFS(Formulas!B$3:B$2000,'Stats for predictor'!B443,Formulas!C$3:C$2000,'Stats for predictor'!C443,Formulas!AC$3:AC$2000,4)</f>
        <v>1</v>
      </c>
      <c r="G443">
        <f>COUNTIFS(Formulas!B$3:B$2000,'Stats for predictor'!B443,Formulas!C$3:C$2000,'Stats for predictor'!C443,Formulas!AC$3:AC$2000,3)</f>
        <v>0</v>
      </c>
      <c r="H443">
        <f>COUNTIFS(Formulas!B$3:B$2000,'Stats for predictor'!B443,Formulas!C$3:C$2000,'Stats for predictor'!C443,Formulas!AC$3:AC$2000,2)</f>
        <v>1</v>
      </c>
      <c r="I443">
        <f>COUNTIFS(Formulas!B$3:B$2000,'Stats for predictor'!B443,Formulas!C$3:C$2000,'Stats for predictor'!C443,Formulas!AC$3:AC$2000,1)</f>
        <v>0</v>
      </c>
      <c r="J443">
        <f>COUNTIFS(Formulas!B$3:B$2000,'Stats for predictor'!B443,Formulas!C$3:C$2000,'Stats for predictor'!C443,Formulas!AC$3:AC$2000,0)</f>
        <v>1</v>
      </c>
      <c r="K443">
        <f>Formulas!P444</f>
        <v>0</v>
      </c>
      <c r="L443">
        <f>Formulas!R444</f>
        <v>9</v>
      </c>
      <c r="M443">
        <f>Formulas!T492</f>
        <v>8</v>
      </c>
      <c r="N443" s="2" t="e">
        <f>Formulas!V444</f>
        <v>#DIV/0!</v>
      </c>
      <c r="O443">
        <f>Formulas!U444</f>
        <v>13</v>
      </c>
      <c r="P443" s="2">
        <f>Formulas!W444</f>
        <v>0.692307692307692</v>
      </c>
    </row>
    <row r="444" spans="1:16">
      <c r="A444">
        <f>Formulas!A445</f>
        <v>6875</v>
      </c>
      <c r="B444">
        <f>Formulas!B445</f>
        <v>76</v>
      </c>
      <c r="C444">
        <f>Formulas!C445</f>
        <v>1</v>
      </c>
      <c r="D444">
        <f>Formulas!AC445</f>
        <v>2</v>
      </c>
      <c r="E444">
        <f t="shared" si="6"/>
        <v>2</v>
      </c>
      <c r="F444" s="1">
        <f>COUNTIFS(Formulas!B$3:B$2000,'Stats for predictor'!B444,Formulas!C$3:C$2000,'Stats for predictor'!C444,Formulas!AC$3:AC$2000,4)</f>
        <v>0</v>
      </c>
      <c r="G444">
        <f>COUNTIFS(Formulas!B$3:B$2000,'Stats for predictor'!B444,Formulas!C$3:C$2000,'Stats for predictor'!C444,Formulas!AC$3:AC$2000,3)</f>
        <v>0</v>
      </c>
      <c r="H444">
        <f>COUNTIFS(Formulas!B$3:B$2000,'Stats for predictor'!B444,Formulas!C$3:C$2000,'Stats for predictor'!C444,Formulas!AC$3:AC$2000,2)</f>
        <v>2</v>
      </c>
      <c r="I444">
        <f>COUNTIFS(Formulas!B$3:B$2000,'Stats for predictor'!B444,Formulas!C$3:C$2000,'Stats for predictor'!C444,Formulas!AC$3:AC$2000,1)</f>
        <v>0</v>
      </c>
      <c r="J444">
        <f>COUNTIFS(Formulas!B$3:B$2000,'Stats for predictor'!B444,Formulas!C$3:C$2000,'Stats for predictor'!C444,Formulas!AC$3:AC$2000,0)</f>
        <v>1</v>
      </c>
      <c r="K444">
        <f>Formulas!P445</f>
        <v>7</v>
      </c>
      <c r="L444">
        <f>Formulas!R445</f>
        <v>0</v>
      </c>
      <c r="M444">
        <f>Formulas!T493</f>
        <v>0</v>
      </c>
      <c r="N444" s="2">
        <f>Formulas!V445</f>
        <v>1</v>
      </c>
      <c r="O444">
        <f>Formulas!U445</f>
        <v>0</v>
      </c>
      <c r="P444" s="2" t="e">
        <f>Formulas!W445</f>
        <v>#DIV/0!</v>
      </c>
    </row>
    <row r="445" spans="1:16">
      <c r="A445">
        <f>Formulas!A446</f>
        <v>5409</v>
      </c>
      <c r="B445">
        <f>Formulas!B446</f>
        <v>76</v>
      </c>
      <c r="C445">
        <f>Formulas!C446</f>
        <v>1</v>
      </c>
      <c r="D445">
        <f>Formulas!AC446</f>
        <v>0</v>
      </c>
      <c r="E445">
        <f t="shared" si="6"/>
        <v>2</v>
      </c>
      <c r="F445" s="1">
        <f>COUNTIFS(Formulas!B$3:B$2000,'Stats for predictor'!B445,Formulas!C$3:C$2000,'Stats for predictor'!C445,Formulas!AC$3:AC$2000,4)</f>
        <v>0</v>
      </c>
      <c r="G445">
        <f>COUNTIFS(Formulas!B$3:B$2000,'Stats for predictor'!B445,Formulas!C$3:C$2000,'Stats for predictor'!C445,Formulas!AC$3:AC$2000,3)</f>
        <v>0</v>
      </c>
      <c r="H445">
        <f>COUNTIFS(Formulas!B$3:B$2000,'Stats for predictor'!B445,Formulas!C$3:C$2000,'Stats for predictor'!C445,Formulas!AC$3:AC$2000,2)</f>
        <v>2</v>
      </c>
      <c r="I445">
        <f>COUNTIFS(Formulas!B$3:B$2000,'Stats for predictor'!B445,Formulas!C$3:C$2000,'Stats for predictor'!C445,Formulas!AC$3:AC$2000,1)</f>
        <v>0</v>
      </c>
      <c r="J445">
        <f>COUNTIFS(Formulas!B$3:B$2000,'Stats for predictor'!B445,Formulas!C$3:C$2000,'Stats for predictor'!C445,Formulas!AC$3:AC$2000,0)</f>
        <v>1</v>
      </c>
      <c r="K445">
        <f>Formulas!P446</f>
        <v>0</v>
      </c>
      <c r="L445">
        <f>Formulas!R446</f>
        <v>9</v>
      </c>
      <c r="M445">
        <f>Formulas!T494</f>
        <v>0</v>
      </c>
      <c r="N445" s="2" t="e">
        <f>Formulas!V446</f>
        <v>#DIV/0!</v>
      </c>
      <c r="O445">
        <f>Formulas!U446</f>
        <v>10</v>
      </c>
      <c r="P445" s="2">
        <f>Formulas!W446</f>
        <v>0.9</v>
      </c>
    </row>
    <row r="446" spans="1:16">
      <c r="A446">
        <f>Formulas!A447</f>
        <v>4907</v>
      </c>
      <c r="B446">
        <f>Formulas!B447</f>
        <v>76</v>
      </c>
      <c r="C446">
        <f>Formulas!C447</f>
        <v>2</v>
      </c>
      <c r="D446">
        <f>Formulas!AC447</f>
        <v>0</v>
      </c>
      <c r="E446">
        <f t="shared" si="6"/>
        <v>3</v>
      </c>
      <c r="F446" s="1">
        <f>COUNTIFS(Formulas!B$3:B$2000,'Stats for predictor'!B446,Formulas!C$3:C$2000,'Stats for predictor'!C446,Formulas!AC$3:AC$2000,4)</f>
        <v>0</v>
      </c>
      <c r="G446">
        <f>COUNTIFS(Formulas!B$3:B$2000,'Stats for predictor'!B446,Formulas!C$3:C$2000,'Stats for predictor'!C446,Formulas!AC$3:AC$2000,3)</f>
        <v>1</v>
      </c>
      <c r="H446">
        <f>COUNTIFS(Formulas!B$3:B$2000,'Stats for predictor'!B446,Formulas!C$3:C$2000,'Stats for predictor'!C446,Formulas!AC$3:AC$2000,2)</f>
        <v>0</v>
      </c>
      <c r="I446">
        <f>COUNTIFS(Formulas!B$3:B$2000,'Stats for predictor'!B446,Formulas!C$3:C$2000,'Stats for predictor'!C446,Formulas!AC$3:AC$2000,1)</f>
        <v>0</v>
      </c>
      <c r="J446">
        <f>COUNTIFS(Formulas!B$3:B$2000,'Stats for predictor'!B446,Formulas!C$3:C$2000,'Stats for predictor'!C446,Formulas!AC$3:AC$2000,0)</f>
        <v>2</v>
      </c>
      <c r="K446">
        <f>Formulas!P447</f>
        <v>0</v>
      </c>
      <c r="L446">
        <f>Formulas!R447</f>
        <v>9</v>
      </c>
      <c r="M446">
        <f>Formulas!T495</f>
        <v>0</v>
      </c>
      <c r="N446" s="2" t="e">
        <f>Formulas!V447</f>
        <v>#DIV/0!</v>
      </c>
      <c r="O446">
        <f>Formulas!U447</f>
        <v>10</v>
      </c>
      <c r="P446" s="2">
        <f>Formulas!W447</f>
        <v>0.9</v>
      </c>
    </row>
    <row r="447" spans="1:16">
      <c r="A447">
        <f>Formulas!A448</f>
        <v>1114</v>
      </c>
      <c r="B447">
        <f>Formulas!B448</f>
        <v>76</v>
      </c>
      <c r="C447">
        <f>Formulas!C448</f>
        <v>2</v>
      </c>
      <c r="D447">
        <f>Formulas!AC448</f>
        <v>3</v>
      </c>
      <c r="E447">
        <f t="shared" si="6"/>
        <v>3</v>
      </c>
      <c r="F447" s="1">
        <f>COUNTIFS(Formulas!B$3:B$2000,'Stats for predictor'!B447,Formulas!C$3:C$2000,'Stats for predictor'!C447,Formulas!AC$3:AC$2000,4)</f>
        <v>0</v>
      </c>
      <c r="G447">
        <f>COUNTIFS(Formulas!B$3:B$2000,'Stats for predictor'!B447,Formulas!C$3:C$2000,'Stats for predictor'!C447,Formulas!AC$3:AC$2000,3)</f>
        <v>1</v>
      </c>
      <c r="H447">
        <f>COUNTIFS(Formulas!B$3:B$2000,'Stats for predictor'!B447,Formulas!C$3:C$2000,'Stats for predictor'!C447,Formulas!AC$3:AC$2000,2)</f>
        <v>0</v>
      </c>
      <c r="I447">
        <f>COUNTIFS(Formulas!B$3:B$2000,'Stats for predictor'!B447,Formulas!C$3:C$2000,'Stats for predictor'!C447,Formulas!AC$3:AC$2000,1)</f>
        <v>0</v>
      </c>
      <c r="J447">
        <f>COUNTIFS(Formulas!B$3:B$2000,'Stats for predictor'!B447,Formulas!C$3:C$2000,'Stats for predictor'!C447,Formulas!AC$3:AC$2000,0)</f>
        <v>2</v>
      </c>
      <c r="K447">
        <f>Formulas!P448</f>
        <v>1</v>
      </c>
      <c r="L447">
        <f>Formulas!R448</f>
        <v>12</v>
      </c>
      <c r="M447">
        <f>Formulas!T496</f>
        <v>1</v>
      </c>
      <c r="N447" s="2">
        <f>Formulas!V448</f>
        <v>1</v>
      </c>
      <c r="O447">
        <f>Formulas!U448</f>
        <v>16</v>
      </c>
      <c r="P447" s="2">
        <f>Formulas!W448</f>
        <v>0.75</v>
      </c>
    </row>
    <row r="448" spans="1:16">
      <c r="A448">
        <f>Formulas!A449</f>
        <v>3683</v>
      </c>
      <c r="B448">
        <f>Formulas!B449</f>
        <v>76</v>
      </c>
      <c r="C448">
        <f>Formulas!C449</f>
        <v>2</v>
      </c>
      <c r="D448">
        <f>Formulas!AC449</f>
        <v>0</v>
      </c>
      <c r="E448">
        <f t="shared" si="6"/>
        <v>3</v>
      </c>
      <c r="F448" s="1">
        <f>COUNTIFS(Formulas!B$3:B$2000,'Stats for predictor'!B448,Formulas!C$3:C$2000,'Stats for predictor'!C448,Formulas!AC$3:AC$2000,4)</f>
        <v>0</v>
      </c>
      <c r="G448">
        <f>COUNTIFS(Formulas!B$3:B$2000,'Stats for predictor'!B448,Formulas!C$3:C$2000,'Stats for predictor'!C448,Formulas!AC$3:AC$2000,3)</f>
        <v>1</v>
      </c>
      <c r="H448">
        <f>COUNTIFS(Formulas!B$3:B$2000,'Stats for predictor'!B448,Formulas!C$3:C$2000,'Stats for predictor'!C448,Formulas!AC$3:AC$2000,2)</f>
        <v>0</v>
      </c>
      <c r="I448">
        <f>COUNTIFS(Formulas!B$3:B$2000,'Stats for predictor'!B448,Formulas!C$3:C$2000,'Stats for predictor'!C448,Formulas!AC$3:AC$2000,1)</f>
        <v>0</v>
      </c>
      <c r="J448">
        <f>COUNTIFS(Formulas!B$3:B$2000,'Stats for predictor'!B448,Formulas!C$3:C$2000,'Stats for predictor'!C448,Formulas!AC$3:AC$2000,0)</f>
        <v>2</v>
      </c>
      <c r="K448">
        <f>Formulas!P449</f>
        <v>0</v>
      </c>
      <c r="L448">
        <f>Formulas!R449</f>
        <v>11</v>
      </c>
      <c r="M448">
        <f>Formulas!T497</f>
        <v>0</v>
      </c>
      <c r="N448" s="2" t="e">
        <f>Formulas!V449</f>
        <v>#DIV/0!</v>
      </c>
      <c r="O448">
        <f>Formulas!U449</f>
        <v>14</v>
      </c>
      <c r="P448" s="2">
        <f>Formulas!W449</f>
        <v>0.785714285714286</v>
      </c>
    </row>
    <row r="449" spans="1:16">
      <c r="A449">
        <f>Formulas!A450</f>
        <v>4152</v>
      </c>
      <c r="B449">
        <f>Formulas!B450</f>
        <v>77</v>
      </c>
      <c r="C449">
        <f>Formulas!C450</f>
        <v>1</v>
      </c>
      <c r="D449">
        <f>Formulas!AC450</f>
        <v>4</v>
      </c>
      <c r="E449">
        <f t="shared" si="6"/>
        <v>4</v>
      </c>
      <c r="F449" s="1">
        <f>COUNTIFS(Formulas!B$3:B$2000,'Stats for predictor'!B449,Formulas!C$3:C$2000,'Stats for predictor'!C449,Formulas!AC$3:AC$2000,4)</f>
        <v>1</v>
      </c>
      <c r="G449">
        <f>COUNTIFS(Formulas!B$3:B$2000,'Stats for predictor'!B449,Formulas!C$3:C$2000,'Stats for predictor'!C449,Formulas!AC$3:AC$2000,3)</f>
        <v>0</v>
      </c>
      <c r="H449">
        <f>COUNTIFS(Formulas!B$3:B$2000,'Stats for predictor'!B449,Formulas!C$3:C$2000,'Stats for predictor'!C449,Formulas!AC$3:AC$2000,2)</f>
        <v>0</v>
      </c>
      <c r="I449">
        <f>COUNTIFS(Formulas!B$3:B$2000,'Stats for predictor'!B449,Formulas!C$3:C$2000,'Stats for predictor'!C449,Formulas!AC$3:AC$2000,1)</f>
        <v>0</v>
      </c>
      <c r="J449">
        <f>COUNTIFS(Formulas!B$3:B$2000,'Stats for predictor'!B449,Formulas!C$3:C$2000,'Stats for predictor'!C449,Formulas!AC$3:AC$2000,0)</f>
        <v>1</v>
      </c>
      <c r="K449">
        <f>Formulas!P450</f>
        <v>0</v>
      </c>
      <c r="L449">
        <f>Formulas!R450</f>
        <v>5</v>
      </c>
      <c r="M449">
        <f>Formulas!T498</f>
        <v>0</v>
      </c>
      <c r="N449" s="2" t="e">
        <f>Formulas!V450</f>
        <v>#DIV/0!</v>
      </c>
      <c r="O449">
        <f>Formulas!U450</f>
        <v>7</v>
      </c>
      <c r="P449" s="2">
        <f>Formulas!W450</f>
        <v>0.714285714285714</v>
      </c>
    </row>
    <row r="450" spans="1:16">
      <c r="A450">
        <f>Formulas!A451</f>
        <v>2198</v>
      </c>
      <c r="B450">
        <f>Formulas!B451</f>
        <v>77</v>
      </c>
      <c r="C450">
        <f>Formulas!C451</f>
        <v>1</v>
      </c>
      <c r="D450">
        <f>Formulas!AC451</f>
        <v>0</v>
      </c>
      <c r="E450">
        <f t="shared" si="6"/>
        <v>4</v>
      </c>
      <c r="F450" s="1">
        <f>COUNTIFS(Formulas!B$3:B$2000,'Stats for predictor'!B450,Formulas!C$3:C$2000,'Stats for predictor'!C450,Formulas!AC$3:AC$2000,4)</f>
        <v>1</v>
      </c>
      <c r="G450">
        <f>COUNTIFS(Formulas!B$3:B$2000,'Stats for predictor'!B450,Formulas!C$3:C$2000,'Stats for predictor'!C450,Formulas!AC$3:AC$2000,3)</f>
        <v>0</v>
      </c>
      <c r="H450">
        <f>COUNTIFS(Formulas!B$3:B$2000,'Stats for predictor'!B450,Formulas!C$3:C$2000,'Stats for predictor'!C450,Formulas!AC$3:AC$2000,2)</f>
        <v>0</v>
      </c>
      <c r="I450">
        <f>COUNTIFS(Formulas!B$3:B$2000,'Stats for predictor'!B450,Formulas!C$3:C$2000,'Stats for predictor'!C450,Formulas!AC$3:AC$2000,1)</f>
        <v>0</v>
      </c>
      <c r="J450">
        <f>COUNTIFS(Formulas!B$3:B$2000,'Stats for predictor'!B450,Formulas!C$3:C$2000,'Stats for predictor'!C450,Formulas!AC$3:AC$2000,0)</f>
        <v>1</v>
      </c>
      <c r="K450">
        <f>Formulas!P451</f>
        <v>0</v>
      </c>
      <c r="L450">
        <f>Formulas!R451</f>
        <v>3</v>
      </c>
      <c r="M450">
        <f>Formulas!T499</f>
        <v>0</v>
      </c>
      <c r="N450" s="2">
        <f>Formulas!V451</f>
        <v>0</v>
      </c>
      <c r="O450">
        <f>Formulas!U451</f>
        <v>5</v>
      </c>
      <c r="P450" s="2">
        <f>Formulas!W451</f>
        <v>0.6</v>
      </c>
    </row>
    <row r="451" spans="1:16">
      <c r="A451">
        <f>Formulas!A452</f>
        <v>7480</v>
      </c>
      <c r="B451">
        <f>Formulas!B452</f>
        <v>77</v>
      </c>
      <c r="C451">
        <f>Formulas!C452</f>
        <v>2</v>
      </c>
      <c r="D451">
        <f>Formulas!AC452</f>
        <v>2</v>
      </c>
      <c r="E451">
        <f t="shared" ref="E451:E514" si="7">IF(F451&gt;0,4,IF(G451&gt;0,3,IF(H451&gt;0,2,IF(I451&gt;0,1,0))))</f>
        <v>2</v>
      </c>
      <c r="F451" s="1">
        <f>COUNTIFS(Formulas!B$3:B$2000,'Stats for predictor'!B451,Formulas!C$3:C$2000,'Stats for predictor'!C451,Formulas!AC$3:AC$2000,4)</f>
        <v>0</v>
      </c>
      <c r="G451">
        <f>COUNTIFS(Formulas!B$3:B$2000,'Stats for predictor'!B451,Formulas!C$3:C$2000,'Stats for predictor'!C451,Formulas!AC$3:AC$2000,3)</f>
        <v>0</v>
      </c>
      <c r="H451">
        <f>COUNTIFS(Formulas!B$3:B$2000,'Stats for predictor'!B451,Formulas!C$3:C$2000,'Stats for predictor'!C451,Formulas!AC$3:AC$2000,2)</f>
        <v>1</v>
      </c>
      <c r="I451">
        <f>COUNTIFS(Formulas!B$3:B$2000,'Stats for predictor'!B451,Formulas!C$3:C$2000,'Stats for predictor'!C451,Formulas!AC$3:AC$2000,1)</f>
        <v>0</v>
      </c>
      <c r="J451">
        <f>COUNTIFS(Formulas!B$3:B$2000,'Stats for predictor'!B451,Formulas!C$3:C$2000,'Stats for predictor'!C451,Formulas!AC$3:AC$2000,0)</f>
        <v>0</v>
      </c>
      <c r="K451">
        <f>Formulas!P452</f>
        <v>0</v>
      </c>
      <c r="L451">
        <f>Formulas!R452</f>
        <v>12</v>
      </c>
      <c r="M451">
        <f>Formulas!T500</f>
        <v>3</v>
      </c>
      <c r="N451" s="2" t="e">
        <f>Formulas!V452</f>
        <v>#DIV/0!</v>
      </c>
      <c r="O451">
        <f>Formulas!U452</f>
        <v>14</v>
      </c>
      <c r="P451" s="2">
        <f>Formulas!W452</f>
        <v>0.857142857142857</v>
      </c>
    </row>
    <row r="452" spans="1:16">
      <c r="A452">
        <f>Formulas!A453</f>
        <v>771</v>
      </c>
      <c r="B452">
        <f>Formulas!B453</f>
        <v>78</v>
      </c>
      <c r="C452">
        <f>Formulas!C453</f>
        <v>1</v>
      </c>
      <c r="D452">
        <f>Formulas!AC453</f>
        <v>0</v>
      </c>
      <c r="E452">
        <f t="shared" si="7"/>
        <v>4</v>
      </c>
      <c r="F452" s="1">
        <f>COUNTIFS(Formulas!B$3:B$2000,'Stats for predictor'!B452,Formulas!C$3:C$2000,'Stats for predictor'!C452,Formulas!AC$3:AC$2000,4)</f>
        <v>1</v>
      </c>
      <c r="G452">
        <f>COUNTIFS(Formulas!B$3:B$2000,'Stats for predictor'!B452,Formulas!C$3:C$2000,'Stats for predictor'!C452,Formulas!AC$3:AC$2000,3)</f>
        <v>0</v>
      </c>
      <c r="H452">
        <f>COUNTIFS(Formulas!B$3:B$2000,'Stats for predictor'!B452,Formulas!C$3:C$2000,'Stats for predictor'!C452,Formulas!AC$3:AC$2000,2)</f>
        <v>0</v>
      </c>
      <c r="I452">
        <f>COUNTIFS(Formulas!B$3:B$2000,'Stats for predictor'!B452,Formulas!C$3:C$2000,'Stats for predictor'!C452,Formulas!AC$3:AC$2000,1)</f>
        <v>0</v>
      </c>
      <c r="J452">
        <f>COUNTIFS(Formulas!B$3:B$2000,'Stats for predictor'!B452,Formulas!C$3:C$2000,'Stats for predictor'!C452,Formulas!AC$3:AC$2000,0)</f>
        <v>1</v>
      </c>
      <c r="K452">
        <f>Formulas!P453</f>
        <v>0</v>
      </c>
      <c r="L452">
        <f>Formulas!R453</f>
        <v>0</v>
      </c>
      <c r="M452">
        <f>Formulas!T501</f>
        <v>0</v>
      </c>
      <c r="N452" s="2" t="e">
        <f>Formulas!V453</f>
        <v>#DIV/0!</v>
      </c>
      <c r="O452">
        <f>Formulas!U453</f>
        <v>0</v>
      </c>
      <c r="P452" s="2" t="e">
        <f>Formulas!W453</f>
        <v>#DIV/0!</v>
      </c>
    </row>
    <row r="453" spans="1:16">
      <c r="A453">
        <f>Formulas!A454</f>
        <v>3543</v>
      </c>
      <c r="B453">
        <f>Formulas!B454</f>
        <v>78</v>
      </c>
      <c r="C453">
        <f>Formulas!C454</f>
        <v>2</v>
      </c>
      <c r="D453">
        <f>Formulas!AC454</f>
        <v>2</v>
      </c>
      <c r="E453">
        <f t="shared" si="7"/>
        <v>2</v>
      </c>
      <c r="F453" s="1">
        <f>COUNTIFS(Formulas!B$3:B$2000,'Stats for predictor'!B453,Formulas!C$3:C$2000,'Stats for predictor'!C453,Formulas!AC$3:AC$2000,4)</f>
        <v>0</v>
      </c>
      <c r="G453">
        <f>COUNTIFS(Formulas!B$3:B$2000,'Stats for predictor'!B453,Formulas!C$3:C$2000,'Stats for predictor'!C453,Formulas!AC$3:AC$2000,3)</f>
        <v>0</v>
      </c>
      <c r="H453">
        <f>COUNTIFS(Formulas!B$3:B$2000,'Stats for predictor'!B453,Formulas!C$3:C$2000,'Stats for predictor'!C453,Formulas!AC$3:AC$2000,2)</f>
        <v>1</v>
      </c>
      <c r="I453">
        <f>COUNTIFS(Formulas!B$3:B$2000,'Stats for predictor'!B453,Formulas!C$3:C$2000,'Stats for predictor'!C453,Formulas!AC$3:AC$2000,1)</f>
        <v>0</v>
      </c>
      <c r="J453">
        <f>COUNTIFS(Formulas!B$3:B$2000,'Stats for predictor'!B453,Formulas!C$3:C$2000,'Stats for predictor'!C453,Formulas!AC$3:AC$2000,0)</f>
        <v>2</v>
      </c>
      <c r="K453">
        <f>Formulas!P454</f>
        <v>3</v>
      </c>
      <c r="L453">
        <f>Formulas!R454</f>
        <v>0</v>
      </c>
      <c r="M453">
        <f>Formulas!T502</f>
        <v>0</v>
      </c>
      <c r="N453" s="2">
        <f>Formulas!V454</f>
        <v>0.75</v>
      </c>
      <c r="O453">
        <f>Formulas!U454</f>
        <v>0</v>
      </c>
      <c r="P453" s="2" t="e">
        <f>Formulas!W454</f>
        <v>#DIV/0!</v>
      </c>
    </row>
    <row r="454" spans="1:16">
      <c r="A454">
        <f>Formulas!A455</f>
        <v>4946</v>
      </c>
      <c r="B454">
        <f>Formulas!B455</f>
        <v>78</v>
      </c>
      <c r="C454">
        <f>Formulas!C455</f>
        <v>1</v>
      </c>
      <c r="D454">
        <f>Formulas!AC455</f>
        <v>4</v>
      </c>
      <c r="E454">
        <f t="shared" si="7"/>
        <v>4</v>
      </c>
      <c r="F454" s="1">
        <f>COUNTIFS(Formulas!B$3:B$2000,'Stats for predictor'!B454,Formulas!C$3:C$2000,'Stats for predictor'!C454,Formulas!AC$3:AC$2000,4)</f>
        <v>1</v>
      </c>
      <c r="G454">
        <f>COUNTIFS(Formulas!B$3:B$2000,'Stats for predictor'!B454,Formulas!C$3:C$2000,'Stats for predictor'!C454,Formulas!AC$3:AC$2000,3)</f>
        <v>0</v>
      </c>
      <c r="H454">
        <f>COUNTIFS(Formulas!B$3:B$2000,'Stats for predictor'!B454,Formulas!C$3:C$2000,'Stats for predictor'!C454,Formulas!AC$3:AC$2000,2)</f>
        <v>0</v>
      </c>
      <c r="I454">
        <f>COUNTIFS(Formulas!B$3:B$2000,'Stats for predictor'!B454,Formulas!C$3:C$2000,'Stats for predictor'!C454,Formulas!AC$3:AC$2000,1)</f>
        <v>0</v>
      </c>
      <c r="J454">
        <f>COUNTIFS(Formulas!B$3:B$2000,'Stats for predictor'!B454,Formulas!C$3:C$2000,'Stats for predictor'!C454,Formulas!AC$3:AC$2000,0)</f>
        <v>1</v>
      </c>
      <c r="K454">
        <f>Formulas!P455</f>
        <v>0</v>
      </c>
      <c r="L454">
        <f>Formulas!R455</f>
        <v>7</v>
      </c>
      <c r="M454">
        <f>Formulas!T503</f>
        <v>0</v>
      </c>
      <c r="N454" s="2" t="e">
        <f>Formulas!V455</f>
        <v>#DIV/0!</v>
      </c>
      <c r="O454">
        <f>Formulas!U455</f>
        <v>11</v>
      </c>
      <c r="P454" s="2">
        <f>Formulas!W455</f>
        <v>0.636363636363636</v>
      </c>
    </row>
    <row r="455" spans="1:16">
      <c r="A455">
        <f>Formulas!A456</f>
        <v>6865</v>
      </c>
      <c r="B455">
        <f>Formulas!B456</f>
        <v>78</v>
      </c>
      <c r="C455">
        <f>Formulas!C456</f>
        <v>2</v>
      </c>
      <c r="D455">
        <f>Formulas!AC456</f>
        <v>0</v>
      </c>
      <c r="E455">
        <f t="shared" si="7"/>
        <v>2</v>
      </c>
      <c r="F455" s="1">
        <f>COUNTIFS(Formulas!B$3:B$2000,'Stats for predictor'!B455,Formulas!C$3:C$2000,'Stats for predictor'!C455,Formulas!AC$3:AC$2000,4)</f>
        <v>0</v>
      </c>
      <c r="G455">
        <f>COUNTIFS(Formulas!B$3:B$2000,'Stats for predictor'!B455,Formulas!C$3:C$2000,'Stats for predictor'!C455,Formulas!AC$3:AC$2000,3)</f>
        <v>0</v>
      </c>
      <c r="H455">
        <f>COUNTIFS(Formulas!B$3:B$2000,'Stats for predictor'!B455,Formulas!C$3:C$2000,'Stats for predictor'!C455,Formulas!AC$3:AC$2000,2)</f>
        <v>1</v>
      </c>
      <c r="I455">
        <f>COUNTIFS(Formulas!B$3:B$2000,'Stats for predictor'!B455,Formulas!C$3:C$2000,'Stats for predictor'!C455,Formulas!AC$3:AC$2000,1)</f>
        <v>0</v>
      </c>
      <c r="J455">
        <f>COUNTIFS(Formulas!B$3:B$2000,'Stats for predictor'!B455,Formulas!C$3:C$2000,'Stats for predictor'!C455,Formulas!AC$3:AC$2000,0)</f>
        <v>2</v>
      </c>
      <c r="K455">
        <f>Formulas!P456</f>
        <v>0</v>
      </c>
      <c r="L455">
        <f>Formulas!R456</f>
        <v>0</v>
      </c>
      <c r="M455">
        <f>Formulas!T504</f>
        <v>2</v>
      </c>
      <c r="N455" s="2" t="e">
        <f>Formulas!V456</f>
        <v>#DIV/0!</v>
      </c>
      <c r="O455">
        <f>Formulas!U456</f>
        <v>0</v>
      </c>
      <c r="P455" s="2" t="e">
        <f>Formulas!W456</f>
        <v>#DIV/0!</v>
      </c>
    </row>
    <row r="456" spans="1:16">
      <c r="A456">
        <f>Formulas!A457</f>
        <v>8850</v>
      </c>
      <c r="B456">
        <f>Formulas!B457</f>
        <v>78</v>
      </c>
      <c r="C456">
        <f>Formulas!C457</f>
        <v>2</v>
      </c>
      <c r="D456">
        <f>Formulas!AC457</f>
        <v>0</v>
      </c>
      <c r="E456">
        <f t="shared" si="7"/>
        <v>2</v>
      </c>
      <c r="F456" s="1">
        <f>COUNTIFS(Formulas!B$3:B$2000,'Stats for predictor'!B456,Formulas!C$3:C$2000,'Stats for predictor'!C456,Formulas!AC$3:AC$2000,4)</f>
        <v>0</v>
      </c>
      <c r="G456">
        <f>COUNTIFS(Formulas!B$3:B$2000,'Stats for predictor'!B456,Formulas!C$3:C$2000,'Stats for predictor'!C456,Formulas!AC$3:AC$2000,3)</f>
        <v>0</v>
      </c>
      <c r="H456">
        <f>COUNTIFS(Formulas!B$3:B$2000,'Stats for predictor'!B456,Formulas!C$3:C$2000,'Stats for predictor'!C456,Formulas!AC$3:AC$2000,2)</f>
        <v>1</v>
      </c>
      <c r="I456">
        <f>COUNTIFS(Formulas!B$3:B$2000,'Stats for predictor'!B456,Formulas!C$3:C$2000,'Stats for predictor'!C456,Formulas!AC$3:AC$2000,1)</f>
        <v>0</v>
      </c>
      <c r="J456">
        <f>COUNTIFS(Formulas!B$3:B$2000,'Stats for predictor'!B456,Formulas!C$3:C$2000,'Stats for predictor'!C456,Formulas!AC$3:AC$2000,0)</f>
        <v>2</v>
      </c>
      <c r="K456">
        <f>Formulas!P457</f>
        <v>1</v>
      </c>
      <c r="L456">
        <f>Formulas!R457</f>
        <v>0</v>
      </c>
      <c r="M456">
        <f>Formulas!T505</f>
        <v>6</v>
      </c>
      <c r="N456" s="2">
        <f>Formulas!V457</f>
        <v>0.142857142857143</v>
      </c>
      <c r="O456">
        <f>Formulas!U457</f>
        <v>0</v>
      </c>
      <c r="P456" s="2" t="e">
        <f>Formulas!W457</f>
        <v>#DIV/0!</v>
      </c>
    </row>
    <row r="457" spans="1:16">
      <c r="A457">
        <f>Formulas!A458</f>
        <v>6397</v>
      </c>
      <c r="B457">
        <f>Formulas!B458</f>
        <v>76</v>
      </c>
      <c r="C457">
        <f>Formulas!C458</f>
        <v>1</v>
      </c>
      <c r="D457">
        <f>Formulas!AC458</f>
        <v>2</v>
      </c>
      <c r="E457">
        <f t="shared" si="7"/>
        <v>2</v>
      </c>
      <c r="F457" s="1">
        <f>COUNTIFS(Formulas!B$3:B$2000,'Stats for predictor'!B457,Formulas!C$3:C$2000,'Stats for predictor'!C457,Formulas!AC$3:AC$2000,4)</f>
        <v>0</v>
      </c>
      <c r="G457">
        <f>COUNTIFS(Formulas!B$3:B$2000,'Stats for predictor'!B457,Formulas!C$3:C$2000,'Stats for predictor'!C457,Formulas!AC$3:AC$2000,3)</f>
        <v>0</v>
      </c>
      <c r="H457">
        <f>COUNTIFS(Formulas!B$3:B$2000,'Stats for predictor'!B457,Formulas!C$3:C$2000,'Stats for predictor'!C457,Formulas!AC$3:AC$2000,2)</f>
        <v>2</v>
      </c>
      <c r="I457">
        <f>COUNTIFS(Formulas!B$3:B$2000,'Stats for predictor'!B457,Formulas!C$3:C$2000,'Stats for predictor'!C457,Formulas!AC$3:AC$2000,1)</f>
        <v>0</v>
      </c>
      <c r="J457">
        <f>COUNTIFS(Formulas!B$3:B$2000,'Stats for predictor'!B457,Formulas!C$3:C$2000,'Stats for predictor'!C457,Formulas!AC$3:AC$2000,0)</f>
        <v>1</v>
      </c>
      <c r="K457">
        <f>Formulas!P458</f>
        <v>2</v>
      </c>
      <c r="L457">
        <f>Formulas!R458</f>
        <v>0</v>
      </c>
      <c r="M457">
        <f>Formulas!T506</f>
        <v>0</v>
      </c>
      <c r="N457" s="2">
        <f>Formulas!V458</f>
        <v>0.5</v>
      </c>
      <c r="O457">
        <f>Formulas!U458</f>
        <v>0</v>
      </c>
      <c r="P457" s="2" t="e">
        <f>Formulas!W458</f>
        <v>#DIV/0!</v>
      </c>
    </row>
    <row r="458" spans="1:16">
      <c r="A458">
        <f>Formulas!A459</f>
        <v>1360</v>
      </c>
      <c r="B458">
        <f>Formulas!B459</f>
        <v>79</v>
      </c>
      <c r="C458">
        <f>Formulas!C459</f>
        <v>2</v>
      </c>
      <c r="D458">
        <f>Formulas!AC459</f>
        <v>0</v>
      </c>
      <c r="E458">
        <f t="shared" si="7"/>
        <v>2</v>
      </c>
      <c r="F458" s="1">
        <f>COUNTIFS(Formulas!B$3:B$2000,'Stats for predictor'!B458,Formulas!C$3:C$2000,'Stats for predictor'!C458,Formulas!AC$3:AC$2000,4)</f>
        <v>0</v>
      </c>
      <c r="G458">
        <f>COUNTIFS(Formulas!B$3:B$2000,'Stats for predictor'!B458,Formulas!C$3:C$2000,'Stats for predictor'!C458,Formulas!AC$3:AC$2000,3)</f>
        <v>0</v>
      </c>
      <c r="H458">
        <f>COUNTIFS(Formulas!B$3:B$2000,'Stats for predictor'!B458,Formulas!C$3:C$2000,'Stats for predictor'!C458,Formulas!AC$3:AC$2000,2)</f>
        <v>1</v>
      </c>
      <c r="I458">
        <f>COUNTIFS(Formulas!B$3:B$2000,'Stats for predictor'!B458,Formulas!C$3:C$2000,'Stats for predictor'!C458,Formulas!AC$3:AC$2000,1)</f>
        <v>0</v>
      </c>
      <c r="J458">
        <f>COUNTIFS(Formulas!B$3:B$2000,'Stats for predictor'!B458,Formulas!C$3:C$2000,'Stats for predictor'!C458,Formulas!AC$3:AC$2000,0)</f>
        <v>2</v>
      </c>
      <c r="K458">
        <f>Formulas!P459</f>
        <v>0</v>
      </c>
      <c r="L458">
        <f>Formulas!R459</f>
        <v>8</v>
      </c>
      <c r="M458">
        <f>Formulas!T507</f>
        <v>0</v>
      </c>
      <c r="N458" s="2" t="e">
        <f>Formulas!V459</f>
        <v>#DIV/0!</v>
      </c>
      <c r="O458">
        <f>Formulas!U459</f>
        <v>9</v>
      </c>
      <c r="P458" s="2">
        <f>Formulas!W459</f>
        <v>0.888888888888889</v>
      </c>
    </row>
    <row r="459" spans="1:16">
      <c r="A459">
        <f>Formulas!A460</f>
        <v>1334</v>
      </c>
      <c r="B459">
        <f>Formulas!B460</f>
        <v>79</v>
      </c>
      <c r="C459">
        <f>Formulas!C460</f>
        <v>2</v>
      </c>
      <c r="D459">
        <f>Formulas!AC460</f>
        <v>0</v>
      </c>
      <c r="E459">
        <f t="shared" si="7"/>
        <v>2</v>
      </c>
      <c r="F459" s="1">
        <f>COUNTIFS(Formulas!B$3:B$2000,'Stats for predictor'!B459,Formulas!C$3:C$2000,'Stats for predictor'!C459,Formulas!AC$3:AC$2000,4)</f>
        <v>0</v>
      </c>
      <c r="G459">
        <f>COUNTIFS(Formulas!B$3:B$2000,'Stats for predictor'!B459,Formulas!C$3:C$2000,'Stats for predictor'!C459,Formulas!AC$3:AC$2000,3)</f>
        <v>0</v>
      </c>
      <c r="H459">
        <f>COUNTIFS(Formulas!B$3:B$2000,'Stats for predictor'!B459,Formulas!C$3:C$2000,'Stats for predictor'!C459,Formulas!AC$3:AC$2000,2)</f>
        <v>1</v>
      </c>
      <c r="I459">
        <f>COUNTIFS(Formulas!B$3:B$2000,'Stats for predictor'!B459,Formulas!C$3:C$2000,'Stats for predictor'!C459,Formulas!AC$3:AC$2000,1)</f>
        <v>0</v>
      </c>
      <c r="J459">
        <f>COUNTIFS(Formulas!B$3:B$2000,'Stats for predictor'!B459,Formulas!C$3:C$2000,'Stats for predictor'!C459,Formulas!AC$3:AC$2000,0)</f>
        <v>2</v>
      </c>
      <c r="K459">
        <f>Formulas!P460</f>
        <v>0</v>
      </c>
      <c r="L459">
        <f>Formulas!R460</f>
        <v>0</v>
      </c>
      <c r="M459">
        <f>Formulas!T508</f>
        <v>0</v>
      </c>
      <c r="N459" s="2" t="e">
        <f>Formulas!V460</f>
        <v>#DIV/0!</v>
      </c>
      <c r="O459">
        <f>Formulas!U460</f>
        <v>0</v>
      </c>
      <c r="P459" s="2" t="e">
        <f>Formulas!W460</f>
        <v>#DIV/0!</v>
      </c>
    </row>
    <row r="460" spans="1:16">
      <c r="A460">
        <f>Formulas!A461</f>
        <v>7902</v>
      </c>
      <c r="B460">
        <f>Formulas!B461</f>
        <v>79</v>
      </c>
      <c r="C460">
        <f>Formulas!C461</f>
        <v>1</v>
      </c>
      <c r="D460">
        <f>Formulas!AC461</f>
        <v>0</v>
      </c>
      <c r="E460">
        <f t="shared" si="7"/>
        <v>0</v>
      </c>
      <c r="F460" s="1">
        <f>COUNTIFS(Formulas!B$3:B$2000,'Stats for predictor'!B460,Formulas!C$3:C$2000,'Stats for predictor'!C460,Formulas!AC$3:AC$2000,4)</f>
        <v>0</v>
      </c>
      <c r="G460">
        <f>COUNTIFS(Formulas!B$3:B$2000,'Stats for predictor'!B460,Formulas!C$3:C$2000,'Stats for predictor'!C460,Formulas!AC$3:AC$2000,3)</f>
        <v>0</v>
      </c>
      <c r="H460">
        <f>COUNTIFS(Formulas!B$3:B$2000,'Stats for predictor'!B460,Formulas!C$3:C$2000,'Stats for predictor'!C460,Formulas!AC$3:AC$2000,2)</f>
        <v>0</v>
      </c>
      <c r="I460">
        <f>COUNTIFS(Formulas!B$3:B$2000,'Stats for predictor'!B460,Formulas!C$3:C$2000,'Stats for predictor'!C460,Formulas!AC$3:AC$2000,1)</f>
        <v>0</v>
      </c>
      <c r="J460">
        <f>COUNTIFS(Formulas!B$3:B$2000,'Stats for predictor'!B460,Formulas!C$3:C$2000,'Stats for predictor'!C460,Formulas!AC$3:AC$2000,0)</f>
        <v>2</v>
      </c>
      <c r="K460">
        <f>Formulas!P461</f>
        <v>0</v>
      </c>
      <c r="L460">
        <f>Formulas!R461</f>
        <v>7</v>
      </c>
      <c r="M460">
        <f>Formulas!T509</f>
        <v>1</v>
      </c>
      <c r="N460" s="2" t="e">
        <f>Formulas!V461</f>
        <v>#DIV/0!</v>
      </c>
      <c r="O460">
        <f>Formulas!U461</f>
        <v>11</v>
      </c>
      <c r="P460" s="2">
        <f>Formulas!W461</f>
        <v>0.636363636363636</v>
      </c>
    </row>
    <row r="461" spans="1:16">
      <c r="A461">
        <f>Formulas!A462</f>
        <v>4015</v>
      </c>
      <c r="B461">
        <f>Formulas!B462</f>
        <v>79</v>
      </c>
      <c r="C461">
        <f>Formulas!C462</f>
        <v>2</v>
      </c>
      <c r="D461">
        <f>Formulas!AC462</f>
        <v>2</v>
      </c>
      <c r="E461">
        <f t="shared" si="7"/>
        <v>2</v>
      </c>
      <c r="F461" s="1">
        <f>COUNTIFS(Formulas!B$3:B$2000,'Stats for predictor'!B461,Formulas!C$3:C$2000,'Stats for predictor'!C461,Formulas!AC$3:AC$2000,4)</f>
        <v>0</v>
      </c>
      <c r="G461">
        <f>COUNTIFS(Formulas!B$3:B$2000,'Stats for predictor'!B461,Formulas!C$3:C$2000,'Stats for predictor'!C461,Formulas!AC$3:AC$2000,3)</f>
        <v>0</v>
      </c>
      <c r="H461">
        <f>COUNTIFS(Formulas!B$3:B$2000,'Stats for predictor'!B461,Formulas!C$3:C$2000,'Stats for predictor'!C461,Formulas!AC$3:AC$2000,2)</f>
        <v>1</v>
      </c>
      <c r="I461">
        <f>COUNTIFS(Formulas!B$3:B$2000,'Stats for predictor'!B461,Formulas!C$3:C$2000,'Stats for predictor'!C461,Formulas!AC$3:AC$2000,1)</f>
        <v>0</v>
      </c>
      <c r="J461">
        <f>COUNTIFS(Formulas!B$3:B$2000,'Stats for predictor'!B461,Formulas!C$3:C$2000,'Stats for predictor'!C461,Formulas!AC$3:AC$2000,0)</f>
        <v>2</v>
      </c>
      <c r="K461">
        <f>Formulas!P462</f>
        <v>1</v>
      </c>
      <c r="L461">
        <f>Formulas!R462</f>
        <v>7</v>
      </c>
      <c r="M461">
        <f>Formulas!T510</f>
        <v>9</v>
      </c>
      <c r="N461" s="2">
        <f>Formulas!V462</f>
        <v>1</v>
      </c>
      <c r="O461">
        <f>Formulas!U462</f>
        <v>7</v>
      </c>
      <c r="P461" s="2">
        <f>Formulas!W462</f>
        <v>1</v>
      </c>
    </row>
    <row r="462" spans="1:16">
      <c r="A462">
        <f>Formulas!A463</f>
        <v>1305</v>
      </c>
      <c r="B462">
        <f>Formulas!B463</f>
        <v>79</v>
      </c>
      <c r="C462">
        <f>Formulas!C463</f>
        <v>1</v>
      </c>
      <c r="D462">
        <f>Formulas!AC463</f>
        <v>0</v>
      </c>
      <c r="E462">
        <f t="shared" si="7"/>
        <v>0</v>
      </c>
      <c r="F462" s="1">
        <f>COUNTIFS(Formulas!B$3:B$2000,'Stats for predictor'!B462,Formulas!C$3:C$2000,'Stats for predictor'!C462,Formulas!AC$3:AC$2000,4)</f>
        <v>0</v>
      </c>
      <c r="G462">
        <f>COUNTIFS(Formulas!B$3:B$2000,'Stats for predictor'!B462,Formulas!C$3:C$2000,'Stats for predictor'!C462,Formulas!AC$3:AC$2000,3)</f>
        <v>0</v>
      </c>
      <c r="H462">
        <f>COUNTIFS(Formulas!B$3:B$2000,'Stats for predictor'!B462,Formulas!C$3:C$2000,'Stats for predictor'!C462,Formulas!AC$3:AC$2000,2)</f>
        <v>0</v>
      </c>
      <c r="I462">
        <f>COUNTIFS(Formulas!B$3:B$2000,'Stats for predictor'!B462,Formulas!C$3:C$2000,'Stats for predictor'!C462,Formulas!AC$3:AC$2000,1)</f>
        <v>0</v>
      </c>
      <c r="J462">
        <f>COUNTIFS(Formulas!B$3:B$2000,'Stats for predictor'!B462,Formulas!C$3:C$2000,'Stats for predictor'!C462,Formulas!AC$3:AC$2000,0)</f>
        <v>2</v>
      </c>
      <c r="K462">
        <f>Formulas!P463</f>
        <v>0</v>
      </c>
      <c r="L462">
        <f>Formulas!R463</f>
        <v>2</v>
      </c>
      <c r="M462">
        <f>Formulas!T511</f>
        <v>4</v>
      </c>
      <c r="N462" s="2" t="e">
        <f>Formulas!V463</f>
        <v>#DIV/0!</v>
      </c>
      <c r="O462">
        <f>Formulas!U463</f>
        <v>5</v>
      </c>
      <c r="P462" s="2">
        <f>Formulas!W463</f>
        <v>0.4</v>
      </c>
    </row>
    <row r="463" spans="1:16">
      <c r="A463">
        <f>Formulas!A464</f>
        <v>7520</v>
      </c>
      <c r="B463">
        <f>Formulas!B464</f>
        <v>80</v>
      </c>
      <c r="C463">
        <f>Formulas!C464</f>
        <v>2</v>
      </c>
      <c r="D463">
        <f>Formulas!AC464</f>
        <v>0</v>
      </c>
      <c r="E463">
        <f t="shared" si="7"/>
        <v>2</v>
      </c>
      <c r="F463" s="1">
        <f>COUNTIFS(Formulas!B$3:B$2000,'Stats for predictor'!B463,Formulas!C$3:C$2000,'Stats for predictor'!C463,Formulas!AC$3:AC$2000,4)</f>
        <v>0</v>
      </c>
      <c r="G463">
        <f>COUNTIFS(Formulas!B$3:B$2000,'Stats for predictor'!B463,Formulas!C$3:C$2000,'Stats for predictor'!C463,Formulas!AC$3:AC$2000,3)</f>
        <v>0</v>
      </c>
      <c r="H463">
        <f>COUNTIFS(Formulas!B$3:B$2000,'Stats for predictor'!B463,Formulas!C$3:C$2000,'Stats for predictor'!C463,Formulas!AC$3:AC$2000,2)</f>
        <v>1</v>
      </c>
      <c r="I463">
        <f>COUNTIFS(Formulas!B$3:B$2000,'Stats for predictor'!B463,Formulas!C$3:C$2000,'Stats for predictor'!C463,Formulas!AC$3:AC$2000,1)</f>
        <v>0</v>
      </c>
      <c r="J463">
        <f>COUNTIFS(Formulas!B$3:B$2000,'Stats for predictor'!B463,Formulas!C$3:C$2000,'Stats for predictor'!C463,Formulas!AC$3:AC$2000,0)</f>
        <v>2</v>
      </c>
      <c r="K463">
        <f>Formulas!P464</f>
        <v>0</v>
      </c>
      <c r="L463">
        <f>Formulas!R464</f>
        <v>0</v>
      </c>
      <c r="M463">
        <f>Formulas!T512</f>
        <v>6</v>
      </c>
      <c r="N463" s="2" t="e">
        <f>Formulas!V464</f>
        <v>#DIV/0!</v>
      </c>
      <c r="O463">
        <f>Formulas!U464</f>
        <v>0</v>
      </c>
      <c r="P463" s="2" t="e">
        <f>Formulas!W464</f>
        <v>#DIV/0!</v>
      </c>
    </row>
    <row r="464" spans="1:16">
      <c r="A464">
        <f>Formulas!A465</f>
        <v>8789</v>
      </c>
      <c r="B464">
        <f>Formulas!B465</f>
        <v>80</v>
      </c>
      <c r="C464">
        <f>Formulas!C465</f>
        <v>1</v>
      </c>
      <c r="D464">
        <f>Formulas!AC465</f>
        <v>2</v>
      </c>
      <c r="E464">
        <f t="shared" si="7"/>
        <v>2</v>
      </c>
      <c r="F464" s="1">
        <f>COUNTIFS(Formulas!B$3:B$2000,'Stats for predictor'!B464,Formulas!C$3:C$2000,'Stats for predictor'!C464,Formulas!AC$3:AC$2000,4)</f>
        <v>0</v>
      </c>
      <c r="G464">
        <f>COUNTIFS(Formulas!B$3:B$2000,'Stats for predictor'!B464,Formulas!C$3:C$2000,'Stats for predictor'!C464,Formulas!AC$3:AC$2000,3)</f>
        <v>0</v>
      </c>
      <c r="H464">
        <f>COUNTIFS(Formulas!B$3:B$2000,'Stats for predictor'!B464,Formulas!C$3:C$2000,'Stats for predictor'!C464,Formulas!AC$3:AC$2000,2)</f>
        <v>2</v>
      </c>
      <c r="I464">
        <f>COUNTIFS(Formulas!B$3:B$2000,'Stats for predictor'!B464,Formulas!C$3:C$2000,'Stats for predictor'!C464,Formulas!AC$3:AC$2000,1)</f>
        <v>1</v>
      </c>
      <c r="J464">
        <f>COUNTIFS(Formulas!B$3:B$2000,'Stats for predictor'!B464,Formulas!C$3:C$2000,'Stats for predictor'!C464,Formulas!AC$3:AC$2000,0)</f>
        <v>0</v>
      </c>
      <c r="K464">
        <f>Formulas!P465</f>
        <v>0</v>
      </c>
      <c r="L464">
        <f>Formulas!R465</f>
        <v>0</v>
      </c>
      <c r="M464">
        <f>Formulas!T513</f>
        <v>0</v>
      </c>
      <c r="N464" s="2" t="e">
        <f>Formulas!V465</f>
        <v>#DIV/0!</v>
      </c>
      <c r="O464">
        <f>Formulas!U465</f>
        <v>0</v>
      </c>
      <c r="P464" s="2" t="e">
        <f>Formulas!W465</f>
        <v>#DIV/0!</v>
      </c>
    </row>
    <row r="465" spans="1:16">
      <c r="A465">
        <f>Formulas!A466</f>
        <v>4343</v>
      </c>
      <c r="B465">
        <f>Formulas!B466</f>
        <v>80</v>
      </c>
      <c r="C465">
        <f>Formulas!C466</f>
        <v>2</v>
      </c>
      <c r="D465">
        <f>Formulas!AC466</f>
        <v>2</v>
      </c>
      <c r="E465">
        <f t="shared" si="7"/>
        <v>2</v>
      </c>
      <c r="F465" s="1">
        <f>COUNTIFS(Formulas!B$3:B$2000,'Stats for predictor'!B465,Formulas!C$3:C$2000,'Stats for predictor'!C465,Formulas!AC$3:AC$2000,4)</f>
        <v>0</v>
      </c>
      <c r="G465">
        <f>COUNTIFS(Formulas!B$3:B$2000,'Stats for predictor'!B465,Formulas!C$3:C$2000,'Stats for predictor'!C465,Formulas!AC$3:AC$2000,3)</f>
        <v>0</v>
      </c>
      <c r="H465">
        <f>COUNTIFS(Formulas!B$3:B$2000,'Stats for predictor'!B465,Formulas!C$3:C$2000,'Stats for predictor'!C465,Formulas!AC$3:AC$2000,2)</f>
        <v>1</v>
      </c>
      <c r="I465">
        <f>COUNTIFS(Formulas!B$3:B$2000,'Stats for predictor'!B465,Formulas!C$3:C$2000,'Stats for predictor'!C465,Formulas!AC$3:AC$2000,1)</f>
        <v>0</v>
      </c>
      <c r="J465">
        <f>COUNTIFS(Formulas!B$3:B$2000,'Stats for predictor'!B465,Formulas!C$3:C$2000,'Stats for predictor'!C465,Formulas!AC$3:AC$2000,0)</f>
        <v>2</v>
      </c>
      <c r="K465">
        <f>Formulas!P466</f>
        <v>0</v>
      </c>
      <c r="L465">
        <f>Formulas!R466</f>
        <v>10</v>
      </c>
      <c r="M465">
        <f>Formulas!T514</f>
        <v>0</v>
      </c>
      <c r="N465" s="2" t="e">
        <f>Formulas!V466</f>
        <v>#DIV/0!</v>
      </c>
      <c r="O465">
        <f>Formulas!U466</f>
        <v>11</v>
      </c>
      <c r="P465" s="2">
        <f>Formulas!W466</f>
        <v>0.909090909090909</v>
      </c>
    </row>
    <row r="466" spans="1:16">
      <c r="A466">
        <f>Formulas!A467</f>
        <v>610</v>
      </c>
      <c r="B466">
        <f>Formulas!B467</f>
        <v>80</v>
      </c>
      <c r="C466">
        <f>Formulas!C467</f>
        <v>1</v>
      </c>
      <c r="D466">
        <f>Formulas!AC467</f>
        <v>1</v>
      </c>
      <c r="E466">
        <f t="shared" si="7"/>
        <v>2</v>
      </c>
      <c r="F466" s="1">
        <f>COUNTIFS(Formulas!B$3:B$2000,'Stats for predictor'!B466,Formulas!C$3:C$2000,'Stats for predictor'!C466,Formulas!AC$3:AC$2000,4)</f>
        <v>0</v>
      </c>
      <c r="G466">
        <f>COUNTIFS(Formulas!B$3:B$2000,'Stats for predictor'!B466,Formulas!C$3:C$2000,'Stats for predictor'!C466,Formulas!AC$3:AC$2000,3)</f>
        <v>0</v>
      </c>
      <c r="H466">
        <f>COUNTIFS(Formulas!B$3:B$2000,'Stats for predictor'!B466,Formulas!C$3:C$2000,'Stats for predictor'!C466,Formulas!AC$3:AC$2000,2)</f>
        <v>2</v>
      </c>
      <c r="I466">
        <f>COUNTIFS(Formulas!B$3:B$2000,'Stats for predictor'!B466,Formulas!C$3:C$2000,'Stats for predictor'!C466,Formulas!AC$3:AC$2000,1)</f>
        <v>1</v>
      </c>
      <c r="J466">
        <f>COUNTIFS(Formulas!B$3:B$2000,'Stats for predictor'!B466,Formulas!C$3:C$2000,'Stats for predictor'!C466,Formulas!AC$3:AC$2000,0)</f>
        <v>0</v>
      </c>
      <c r="K466">
        <f>Formulas!P467</f>
        <v>0</v>
      </c>
      <c r="L466">
        <f>Formulas!R467</f>
        <v>4</v>
      </c>
      <c r="M466">
        <f>Formulas!T515</f>
        <v>0</v>
      </c>
      <c r="N466" s="2" t="e">
        <f>Formulas!V467</f>
        <v>#DIV/0!</v>
      </c>
      <c r="O466">
        <f>Formulas!U467</f>
        <v>7</v>
      </c>
      <c r="P466" s="2">
        <f>Formulas!W467</f>
        <v>0.571428571428571</v>
      </c>
    </row>
    <row r="467" spans="1:16">
      <c r="A467">
        <f>Formulas!A468</f>
        <v>2056</v>
      </c>
      <c r="B467">
        <f>Formulas!B468</f>
        <v>80</v>
      </c>
      <c r="C467">
        <f>Formulas!C468</f>
        <v>2</v>
      </c>
      <c r="D467">
        <f>Formulas!AC468</f>
        <v>0</v>
      </c>
      <c r="E467">
        <f t="shared" si="7"/>
        <v>2</v>
      </c>
      <c r="F467" s="1">
        <f>COUNTIFS(Formulas!B$3:B$2000,'Stats for predictor'!B467,Formulas!C$3:C$2000,'Stats for predictor'!C467,Formulas!AC$3:AC$2000,4)</f>
        <v>0</v>
      </c>
      <c r="G467">
        <f>COUNTIFS(Formulas!B$3:B$2000,'Stats for predictor'!B467,Formulas!C$3:C$2000,'Stats for predictor'!C467,Formulas!AC$3:AC$2000,3)</f>
        <v>0</v>
      </c>
      <c r="H467">
        <f>COUNTIFS(Formulas!B$3:B$2000,'Stats for predictor'!B467,Formulas!C$3:C$2000,'Stats for predictor'!C467,Formulas!AC$3:AC$2000,2)</f>
        <v>1</v>
      </c>
      <c r="I467">
        <f>COUNTIFS(Formulas!B$3:B$2000,'Stats for predictor'!B467,Formulas!C$3:C$2000,'Stats for predictor'!C467,Formulas!AC$3:AC$2000,1)</f>
        <v>0</v>
      </c>
      <c r="J467">
        <f>COUNTIFS(Formulas!B$3:B$2000,'Stats for predictor'!B467,Formulas!C$3:C$2000,'Stats for predictor'!C467,Formulas!AC$3:AC$2000,0)</f>
        <v>2</v>
      </c>
      <c r="K467">
        <f>Formulas!P468</f>
        <v>0</v>
      </c>
      <c r="L467">
        <f>Formulas!R468</f>
        <v>12</v>
      </c>
      <c r="M467">
        <f>Formulas!T516</f>
        <v>0</v>
      </c>
      <c r="N467" s="2" t="e">
        <f>Formulas!V468</f>
        <v>#DIV/0!</v>
      </c>
      <c r="O467">
        <f>Formulas!U468</f>
        <v>12</v>
      </c>
      <c r="P467" s="2">
        <f>Formulas!W468</f>
        <v>1</v>
      </c>
    </row>
    <row r="468" spans="1:16">
      <c r="A468">
        <f>Formulas!A469</f>
        <v>8729</v>
      </c>
      <c r="B468">
        <f>Formulas!B469</f>
        <v>80</v>
      </c>
      <c r="C468">
        <f>Formulas!C469</f>
        <v>1</v>
      </c>
      <c r="D468">
        <f>Formulas!AC469</f>
        <v>2</v>
      </c>
      <c r="E468">
        <f t="shared" si="7"/>
        <v>2</v>
      </c>
      <c r="F468" s="1">
        <f>COUNTIFS(Formulas!B$3:B$2000,'Stats for predictor'!B468,Formulas!C$3:C$2000,'Stats for predictor'!C468,Formulas!AC$3:AC$2000,4)</f>
        <v>0</v>
      </c>
      <c r="G468">
        <f>COUNTIFS(Formulas!B$3:B$2000,'Stats for predictor'!B468,Formulas!C$3:C$2000,'Stats for predictor'!C468,Formulas!AC$3:AC$2000,3)</f>
        <v>0</v>
      </c>
      <c r="H468">
        <f>COUNTIFS(Formulas!B$3:B$2000,'Stats for predictor'!B468,Formulas!C$3:C$2000,'Stats for predictor'!C468,Formulas!AC$3:AC$2000,2)</f>
        <v>2</v>
      </c>
      <c r="I468">
        <f>COUNTIFS(Formulas!B$3:B$2000,'Stats for predictor'!B468,Formulas!C$3:C$2000,'Stats for predictor'!C468,Formulas!AC$3:AC$2000,1)</f>
        <v>1</v>
      </c>
      <c r="J468">
        <f>COUNTIFS(Formulas!B$3:B$2000,'Stats for predictor'!B468,Formulas!C$3:C$2000,'Stats for predictor'!C468,Formulas!AC$3:AC$2000,0)</f>
        <v>0</v>
      </c>
      <c r="K468">
        <f>Formulas!P469</f>
        <v>0</v>
      </c>
      <c r="L468">
        <f>Formulas!R469</f>
        <v>4</v>
      </c>
      <c r="M468">
        <f>Formulas!T517</f>
        <v>0</v>
      </c>
      <c r="N468" s="2" t="e">
        <f>Formulas!V469</f>
        <v>#DIV/0!</v>
      </c>
      <c r="O468">
        <f>Formulas!U469</f>
        <v>6</v>
      </c>
      <c r="P468" s="2">
        <f>Formulas!W469</f>
        <v>0.666666666666667</v>
      </c>
    </row>
    <row r="469" spans="1:16">
      <c r="A469">
        <f>Formulas!A470</f>
        <v>914</v>
      </c>
      <c r="B469">
        <f>Formulas!B470</f>
        <v>81</v>
      </c>
      <c r="C469">
        <f>Formulas!C470</f>
        <v>2</v>
      </c>
      <c r="D469">
        <f>Formulas!AC470</f>
        <v>2</v>
      </c>
      <c r="E469">
        <f t="shared" si="7"/>
        <v>2</v>
      </c>
      <c r="F469" s="1">
        <f>COUNTIFS(Formulas!B$3:B$2000,'Stats for predictor'!B469,Formulas!C$3:C$2000,'Stats for predictor'!C469,Formulas!AC$3:AC$2000,4)</f>
        <v>0</v>
      </c>
      <c r="G469">
        <f>COUNTIFS(Formulas!B$3:B$2000,'Stats for predictor'!B469,Formulas!C$3:C$2000,'Stats for predictor'!C469,Formulas!AC$3:AC$2000,3)</f>
        <v>0</v>
      </c>
      <c r="H469">
        <f>COUNTIFS(Formulas!B$3:B$2000,'Stats for predictor'!B469,Formulas!C$3:C$2000,'Stats for predictor'!C469,Formulas!AC$3:AC$2000,2)</f>
        <v>1</v>
      </c>
      <c r="I469">
        <f>COUNTIFS(Formulas!B$3:B$2000,'Stats for predictor'!B469,Formulas!C$3:C$2000,'Stats for predictor'!C469,Formulas!AC$3:AC$2000,1)</f>
        <v>0</v>
      </c>
      <c r="J469">
        <f>COUNTIFS(Formulas!B$3:B$2000,'Stats for predictor'!B469,Formulas!C$3:C$2000,'Stats for predictor'!C469,Formulas!AC$3:AC$2000,0)</f>
        <v>2</v>
      </c>
      <c r="K469">
        <f>Formulas!P470</f>
        <v>0</v>
      </c>
      <c r="L469">
        <f>Formulas!R470</f>
        <v>7</v>
      </c>
      <c r="M469">
        <f>Formulas!T518</f>
        <v>0</v>
      </c>
      <c r="N469" s="2" t="e">
        <f>Formulas!V470</f>
        <v>#DIV/0!</v>
      </c>
      <c r="O469">
        <f>Formulas!U470</f>
        <v>11</v>
      </c>
      <c r="P469" s="2">
        <f>Formulas!W470</f>
        <v>0.636363636363636</v>
      </c>
    </row>
    <row r="470" spans="1:16">
      <c r="A470">
        <f>Formulas!A471</f>
        <v>6978</v>
      </c>
      <c r="B470">
        <f>Formulas!B471</f>
        <v>81</v>
      </c>
      <c r="C470">
        <f>Formulas!C471</f>
        <v>1</v>
      </c>
      <c r="D470">
        <f>Formulas!AC471</f>
        <v>2</v>
      </c>
      <c r="E470">
        <f t="shared" si="7"/>
        <v>2</v>
      </c>
      <c r="F470" s="1">
        <f>COUNTIFS(Formulas!B$3:B$2000,'Stats for predictor'!B470,Formulas!C$3:C$2000,'Stats for predictor'!C470,Formulas!AC$3:AC$2000,4)</f>
        <v>0</v>
      </c>
      <c r="G470">
        <f>COUNTIFS(Formulas!B$3:B$2000,'Stats for predictor'!B470,Formulas!C$3:C$2000,'Stats for predictor'!C470,Formulas!AC$3:AC$2000,3)</f>
        <v>0</v>
      </c>
      <c r="H470">
        <f>COUNTIFS(Formulas!B$3:B$2000,'Stats for predictor'!B470,Formulas!C$3:C$2000,'Stats for predictor'!C470,Formulas!AC$3:AC$2000,2)</f>
        <v>1</v>
      </c>
      <c r="I470">
        <f>COUNTIFS(Formulas!B$3:B$2000,'Stats for predictor'!B470,Formulas!C$3:C$2000,'Stats for predictor'!C470,Formulas!AC$3:AC$2000,1)</f>
        <v>0</v>
      </c>
      <c r="J470">
        <f>COUNTIFS(Formulas!B$3:B$2000,'Stats for predictor'!B470,Formulas!C$3:C$2000,'Stats for predictor'!C470,Formulas!AC$3:AC$2000,0)</f>
        <v>2</v>
      </c>
      <c r="K470">
        <f>Formulas!P471</f>
        <v>0</v>
      </c>
      <c r="L470">
        <f>Formulas!R471</f>
        <v>3</v>
      </c>
      <c r="M470">
        <f>Formulas!T519</f>
        <v>0</v>
      </c>
      <c r="N470" s="2" t="e">
        <f>Formulas!V471</f>
        <v>#DIV/0!</v>
      </c>
      <c r="O470">
        <f>Formulas!U471</f>
        <v>7</v>
      </c>
      <c r="P470" s="2">
        <f>Formulas!W471</f>
        <v>0.428571428571429</v>
      </c>
    </row>
    <row r="471" spans="1:16">
      <c r="A471">
        <f>Formulas!A472</f>
        <v>772</v>
      </c>
      <c r="B471">
        <f>Formulas!B472</f>
        <v>81</v>
      </c>
      <c r="C471">
        <f>Formulas!C472</f>
        <v>1</v>
      </c>
      <c r="D471">
        <f>Formulas!AC472</f>
        <v>0</v>
      </c>
      <c r="E471">
        <f t="shared" si="7"/>
        <v>2</v>
      </c>
      <c r="F471" s="1">
        <f>COUNTIFS(Formulas!B$3:B$2000,'Stats for predictor'!B471,Formulas!C$3:C$2000,'Stats for predictor'!C471,Formulas!AC$3:AC$2000,4)</f>
        <v>0</v>
      </c>
      <c r="G471">
        <f>COUNTIFS(Formulas!B$3:B$2000,'Stats for predictor'!B471,Formulas!C$3:C$2000,'Stats for predictor'!C471,Formulas!AC$3:AC$2000,3)</f>
        <v>0</v>
      </c>
      <c r="H471">
        <f>COUNTIFS(Formulas!B$3:B$2000,'Stats for predictor'!B471,Formulas!C$3:C$2000,'Stats for predictor'!C471,Formulas!AC$3:AC$2000,2)</f>
        <v>1</v>
      </c>
      <c r="I471">
        <f>COUNTIFS(Formulas!B$3:B$2000,'Stats for predictor'!B471,Formulas!C$3:C$2000,'Stats for predictor'!C471,Formulas!AC$3:AC$2000,1)</f>
        <v>0</v>
      </c>
      <c r="J471">
        <f>COUNTIFS(Formulas!B$3:B$2000,'Stats for predictor'!B471,Formulas!C$3:C$2000,'Stats for predictor'!C471,Formulas!AC$3:AC$2000,0)</f>
        <v>2</v>
      </c>
      <c r="K471">
        <f>Formulas!P472</f>
        <v>0</v>
      </c>
      <c r="L471">
        <f>Formulas!R472</f>
        <v>9</v>
      </c>
      <c r="M471">
        <f>Formulas!T520</f>
        <v>4</v>
      </c>
      <c r="N471" s="2" t="e">
        <f>Formulas!V472</f>
        <v>#DIV/0!</v>
      </c>
      <c r="O471">
        <f>Formulas!U472</f>
        <v>13</v>
      </c>
      <c r="P471" s="2">
        <f>Formulas!W472</f>
        <v>0.692307692307692</v>
      </c>
    </row>
    <row r="472" spans="1:16">
      <c r="A472">
        <f>Formulas!A473</f>
        <v>8735</v>
      </c>
      <c r="B472">
        <f>Formulas!B473</f>
        <v>81</v>
      </c>
      <c r="C472">
        <f>Formulas!C473</f>
        <v>1</v>
      </c>
      <c r="D472">
        <f>Formulas!AC473</f>
        <v>0</v>
      </c>
      <c r="E472">
        <f t="shared" si="7"/>
        <v>2</v>
      </c>
      <c r="F472" s="1">
        <f>COUNTIFS(Formulas!B$3:B$2000,'Stats for predictor'!B472,Formulas!C$3:C$2000,'Stats for predictor'!C472,Formulas!AC$3:AC$2000,4)</f>
        <v>0</v>
      </c>
      <c r="G472">
        <f>COUNTIFS(Formulas!B$3:B$2000,'Stats for predictor'!B472,Formulas!C$3:C$2000,'Stats for predictor'!C472,Formulas!AC$3:AC$2000,3)</f>
        <v>0</v>
      </c>
      <c r="H472">
        <f>COUNTIFS(Formulas!B$3:B$2000,'Stats for predictor'!B472,Formulas!C$3:C$2000,'Stats for predictor'!C472,Formulas!AC$3:AC$2000,2)</f>
        <v>1</v>
      </c>
      <c r="I472">
        <f>COUNTIFS(Formulas!B$3:B$2000,'Stats for predictor'!B472,Formulas!C$3:C$2000,'Stats for predictor'!C472,Formulas!AC$3:AC$2000,1)</f>
        <v>0</v>
      </c>
      <c r="J472">
        <f>COUNTIFS(Formulas!B$3:B$2000,'Stats for predictor'!B472,Formulas!C$3:C$2000,'Stats for predictor'!C472,Formulas!AC$3:AC$2000,0)</f>
        <v>2</v>
      </c>
      <c r="K472">
        <f>Formulas!P473</f>
        <v>0</v>
      </c>
      <c r="L472">
        <f>Formulas!R473</f>
        <v>0</v>
      </c>
      <c r="M472">
        <f>Formulas!T521</f>
        <v>0</v>
      </c>
      <c r="N472" s="2" t="e">
        <f>Formulas!V473</f>
        <v>#DIV/0!</v>
      </c>
      <c r="O472">
        <f>Formulas!U473</f>
        <v>0</v>
      </c>
      <c r="P472" s="2" t="e">
        <f>Formulas!W473</f>
        <v>#DIV/0!</v>
      </c>
    </row>
    <row r="473" spans="1:16">
      <c r="A473">
        <f>Formulas!A474</f>
        <v>5406</v>
      </c>
      <c r="B473">
        <f>Formulas!B474</f>
        <v>81</v>
      </c>
      <c r="C473">
        <f>Formulas!C474</f>
        <v>2</v>
      </c>
      <c r="D473">
        <f>Formulas!AC474</f>
        <v>0</v>
      </c>
      <c r="E473">
        <f t="shared" si="7"/>
        <v>2</v>
      </c>
      <c r="F473" s="1">
        <f>COUNTIFS(Formulas!B$3:B$2000,'Stats for predictor'!B473,Formulas!C$3:C$2000,'Stats for predictor'!C473,Formulas!AC$3:AC$2000,4)</f>
        <v>0</v>
      </c>
      <c r="G473">
        <f>COUNTIFS(Formulas!B$3:B$2000,'Stats for predictor'!B473,Formulas!C$3:C$2000,'Stats for predictor'!C473,Formulas!AC$3:AC$2000,3)</f>
        <v>0</v>
      </c>
      <c r="H473">
        <f>COUNTIFS(Formulas!B$3:B$2000,'Stats for predictor'!B473,Formulas!C$3:C$2000,'Stats for predictor'!C473,Formulas!AC$3:AC$2000,2)</f>
        <v>1</v>
      </c>
      <c r="I473">
        <f>COUNTIFS(Formulas!B$3:B$2000,'Stats for predictor'!B473,Formulas!C$3:C$2000,'Stats for predictor'!C473,Formulas!AC$3:AC$2000,1)</f>
        <v>0</v>
      </c>
      <c r="J473">
        <f>COUNTIFS(Formulas!B$3:B$2000,'Stats for predictor'!B473,Formulas!C$3:C$2000,'Stats for predictor'!C473,Formulas!AC$3:AC$2000,0)</f>
        <v>2</v>
      </c>
      <c r="K473">
        <f>Formulas!P474</f>
        <v>0</v>
      </c>
      <c r="L473">
        <f>Formulas!R474</f>
        <v>4</v>
      </c>
      <c r="M473">
        <f>Formulas!T522</f>
        <v>0</v>
      </c>
      <c r="N473" s="2" t="e">
        <f>Formulas!V474</f>
        <v>#DIV/0!</v>
      </c>
      <c r="O473">
        <f>Formulas!U474</f>
        <v>6</v>
      </c>
      <c r="P473" s="2">
        <f>Formulas!W474</f>
        <v>0.666666666666667</v>
      </c>
    </row>
    <row r="474" spans="1:16">
      <c r="A474">
        <f>Formulas!A475</f>
        <v>8765</v>
      </c>
      <c r="B474">
        <f>Formulas!B475</f>
        <v>81</v>
      </c>
      <c r="C474">
        <f>Formulas!C475</f>
        <v>2</v>
      </c>
      <c r="D474">
        <f>Formulas!AC475</f>
        <v>0</v>
      </c>
      <c r="E474">
        <f t="shared" si="7"/>
        <v>2</v>
      </c>
      <c r="F474" s="1">
        <f>COUNTIFS(Formulas!B$3:B$2000,'Stats for predictor'!B474,Formulas!C$3:C$2000,'Stats for predictor'!C474,Formulas!AC$3:AC$2000,4)</f>
        <v>0</v>
      </c>
      <c r="G474">
        <f>COUNTIFS(Formulas!B$3:B$2000,'Stats for predictor'!B474,Formulas!C$3:C$2000,'Stats for predictor'!C474,Formulas!AC$3:AC$2000,3)</f>
        <v>0</v>
      </c>
      <c r="H474">
        <f>COUNTIFS(Formulas!B$3:B$2000,'Stats for predictor'!B474,Formulas!C$3:C$2000,'Stats for predictor'!C474,Formulas!AC$3:AC$2000,2)</f>
        <v>1</v>
      </c>
      <c r="I474">
        <f>COUNTIFS(Formulas!B$3:B$2000,'Stats for predictor'!B474,Formulas!C$3:C$2000,'Stats for predictor'!C474,Formulas!AC$3:AC$2000,1)</f>
        <v>0</v>
      </c>
      <c r="J474">
        <f>COUNTIFS(Formulas!B$3:B$2000,'Stats for predictor'!B474,Formulas!C$3:C$2000,'Stats for predictor'!C474,Formulas!AC$3:AC$2000,0)</f>
        <v>2</v>
      </c>
      <c r="K474">
        <f>Formulas!P475</f>
        <v>0</v>
      </c>
      <c r="L474">
        <f>Formulas!R475</f>
        <v>0</v>
      </c>
      <c r="M474">
        <f>Formulas!T523</f>
        <v>1</v>
      </c>
      <c r="N474" s="2" t="e">
        <f>Formulas!V475</f>
        <v>#DIV/0!</v>
      </c>
      <c r="O474">
        <f>Formulas!U475</f>
        <v>0</v>
      </c>
      <c r="P474" s="2" t="e">
        <f>Formulas!W475</f>
        <v>#DIV/0!</v>
      </c>
    </row>
    <row r="475" spans="1:16">
      <c r="A475">
        <f>Formulas!A476</f>
        <v>8764</v>
      </c>
      <c r="B475">
        <f>Formulas!B476</f>
        <v>82</v>
      </c>
      <c r="C475">
        <f>Formulas!C476</f>
        <v>1</v>
      </c>
      <c r="D475">
        <f>Formulas!AC476</f>
        <v>2</v>
      </c>
      <c r="E475">
        <f t="shared" si="7"/>
        <v>2</v>
      </c>
      <c r="F475" s="1">
        <f>COUNTIFS(Formulas!B$3:B$2000,'Stats for predictor'!B475,Formulas!C$3:C$2000,'Stats for predictor'!C475,Formulas!AC$3:AC$2000,4)</f>
        <v>0</v>
      </c>
      <c r="G475">
        <f>COUNTIFS(Formulas!B$3:B$2000,'Stats for predictor'!B475,Formulas!C$3:C$2000,'Stats for predictor'!C475,Formulas!AC$3:AC$2000,3)</f>
        <v>0</v>
      </c>
      <c r="H475">
        <f>COUNTIFS(Formulas!B$3:B$2000,'Stats for predictor'!B475,Formulas!C$3:C$2000,'Stats for predictor'!C475,Formulas!AC$3:AC$2000,2)</f>
        <v>1</v>
      </c>
      <c r="I475">
        <f>COUNTIFS(Formulas!B$3:B$2000,'Stats for predictor'!B475,Formulas!C$3:C$2000,'Stats for predictor'!C475,Formulas!AC$3:AC$2000,1)</f>
        <v>0</v>
      </c>
      <c r="J475">
        <f>COUNTIFS(Formulas!B$3:B$2000,'Stats for predictor'!B475,Formulas!C$3:C$2000,'Stats for predictor'!C475,Formulas!AC$3:AC$2000,0)</f>
        <v>2</v>
      </c>
      <c r="K475">
        <f>Formulas!P476</f>
        <v>8</v>
      </c>
      <c r="L475">
        <f>Formulas!R476</f>
        <v>0</v>
      </c>
      <c r="M475">
        <f>Formulas!T524</f>
        <v>0</v>
      </c>
      <c r="N475" s="2">
        <f>Formulas!V476</f>
        <v>0.888888888888889</v>
      </c>
      <c r="O475">
        <f>Formulas!U476</f>
        <v>0</v>
      </c>
      <c r="P475" s="2" t="e">
        <f>Formulas!W476</f>
        <v>#DIV/0!</v>
      </c>
    </row>
    <row r="476" spans="1:16">
      <c r="A476">
        <f>Formulas!A477</f>
        <v>8574</v>
      </c>
      <c r="B476">
        <f>Formulas!B477</f>
        <v>82</v>
      </c>
      <c r="C476">
        <f>Formulas!C477</f>
        <v>2</v>
      </c>
      <c r="D476">
        <f>Formulas!AC477</f>
        <v>0</v>
      </c>
      <c r="E476">
        <f t="shared" si="7"/>
        <v>0</v>
      </c>
      <c r="F476" s="1">
        <f>COUNTIFS(Formulas!B$3:B$2000,'Stats for predictor'!B476,Formulas!C$3:C$2000,'Stats for predictor'!C476,Formulas!AC$3:AC$2000,4)</f>
        <v>0</v>
      </c>
      <c r="G476">
        <f>COUNTIFS(Formulas!B$3:B$2000,'Stats for predictor'!B476,Formulas!C$3:C$2000,'Stats for predictor'!C476,Formulas!AC$3:AC$2000,3)</f>
        <v>0</v>
      </c>
      <c r="H476">
        <f>COUNTIFS(Formulas!B$3:B$2000,'Stats for predictor'!B476,Formulas!C$3:C$2000,'Stats for predictor'!C476,Formulas!AC$3:AC$2000,2)</f>
        <v>0</v>
      </c>
      <c r="I476">
        <f>COUNTIFS(Formulas!B$3:B$2000,'Stats for predictor'!B476,Formulas!C$3:C$2000,'Stats for predictor'!C476,Formulas!AC$3:AC$2000,1)</f>
        <v>0</v>
      </c>
      <c r="J476">
        <f>COUNTIFS(Formulas!B$3:B$2000,'Stats for predictor'!B476,Formulas!C$3:C$2000,'Stats for predictor'!C476,Formulas!AC$3:AC$2000,0)</f>
        <v>2</v>
      </c>
      <c r="K476">
        <f>Formulas!P477</f>
        <v>1</v>
      </c>
      <c r="L476">
        <f>Formulas!R477</f>
        <v>0</v>
      </c>
      <c r="M476">
        <f>Formulas!T525</f>
        <v>0</v>
      </c>
      <c r="N476" s="2">
        <f>Formulas!V477</f>
        <v>1</v>
      </c>
      <c r="O476">
        <f>Formulas!U477</f>
        <v>0</v>
      </c>
      <c r="P476" s="2" t="e">
        <f>Formulas!W477</f>
        <v>#DIV/0!</v>
      </c>
    </row>
    <row r="477" spans="1:16">
      <c r="A477">
        <f>Formulas!A478</f>
        <v>5031</v>
      </c>
      <c r="B477">
        <f>Formulas!B478</f>
        <v>83</v>
      </c>
      <c r="C477">
        <f>Formulas!C478</f>
        <v>1</v>
      </c>
      <c r="D477">
        <f>Formulas!AC478</f>
        <v>0</v>
      </c>
      <c r="E477">
        <f t="shared" si="7"/>
        <v>3</v>
      </c>
      <c r="F477" s="1">
        <f>COUNTIFS(Formulas!B$3:B$2000,'Stats for predictor'!B477,Formulas!C$3:C$2000,'Stats for predictor'!C477,Formulas!AC$3:AC$2000,4)</f>
        <v>0</v>
      </c>
      <c r="G477">
        <f>COUNTIFS(Formulas!B$3:B$2000,'Stats for predictor'!B477,Formulas!C$3:C$2000,'Stats for predictor'!C477,Formulas!AC$3:AC$2000,3)</f>
        <v>1</v>
      </c>
      <c r="H477">
        <f>COUNTIFS(Formulas!B$3:B$2000,'Stats for predictor'!B477,Formulas!C$3:C$2000,'Stats for predictor'!C477,Formulas!AC$3:AC$2000,2)</f>
        <v>0</v>
      </c>
      <c r="I477">
        <f>COUNTIFS(Formulas!B$3:B$2000,'Stats for predictor'!B477,Formulas!C$3:C$2000,'Stats for predictor'!C477,Formulas!AC$3:AC$2000,1)</f>
        <v>0</v>
      </c>
      <c r="J477">
        <f>COUNTIFS(Formulas!B$3:B$2000,'Stats for predictor'!B477,Formulas!C$3:C$2000,'Stats for predictor'!C477,Formulas!AC$3:AC$2000,0)</f>
        <v>2</v>
      </c>
      <c r="K477">
        <f>Formulas!P478</f>
        <v>0</v>
      </c>
      <c r="L477">
        <f>Formulas!R478</f>
        <v>0</v>
      </c>
      <c r="M477">
        <f>Formulas!T526</f>
        <v>0</v>
      </c>
      <c r="N477" s="2" t="e">
        <f>Formulas!V478</f>
        <v>#DIV/0!</v>
      </c>
      <c r="O477">
        <f>Formulas!U478</f>
        <v>6</v>
      </c>
      <c r="P477" s="2">
        <f>Formulas!W478</f>
        <v>0</v>
      </c>
    </row>
    <row r="478" spans="1:16">
      <c r="A478">
        <f>Formulas!A479</f>
        <v>4907</v>
      </c>
      <c r="B478">
        <f>Formulas!B479</f>
        <v>83</v>
      </c>
      <c r="C478">
        <f>Formulas!C479</f>
        <v>2</v>
      </c>
      <c r="D478">
        <f>Formulas!AC479</f>
        <v>4</v>
      </c>
      <c r="E478">
        <f t="shared" si="7"/>
        <v>4</v>
      </c>
      <c r="F478" s="1">
        <f>COUNTIFS(Formulas!B$3:B$2000,'Stats for predictor'!B478,Formulas!C$3:C$2000,'Stats for predictor'!C478,Formulas!AC$3:AC$2000,4)</f>
        <v>2</v>
      </c>
      <c r="G478">
        <f>COUNTIFS(Formulas!B$3:B$2000,'Stats for predictor'!B478,Formulas!C$3:C$2000,'Stats for predictor'!C478,Formulas!AC$3:AC$2000,3)</f>
        <v>0</v>
      </c>
      <c r="H478">
        <f>COUNTIFS(Formulas!B$3:B$2000,'Stats for predictor'!B478,Formulas!C$3:C$2000,'Stats for predictor'!C478,Formulas!AC$3:AC$2000,2)</f>
        <v>1</v>
      </c>
      <c r="I478">
        <f>COUNTIFS(Formulas!B$3:B$2000,'Stats for predictor'!B478,Formulas!C$3:C$2000,'Stats for predictor'!C478,Formulas!AC$3:AC$2000,1)</f>
        <v>0</v>
      </c>
      <c r="J478">
        <f>COUNTIFS(Formulas!B$3:B$2000,'Stats for predictor'!B478,Formulas!C$3:C$2000,'Stats for predictor'!C478,Formulas!AC$3:AC$2000,0)</f>
        <v>0</v>
      </c>
      <c r="K478">
        <f>Formulas!P479</f>
        <v>0</v>
      </c>
      <c r="L478">
        <f>Formulas!R479</f>
        <v>10</v>
      </c>
      <c r="M478">
        <f>Formulas!T527</f>
        <v>11</v>
      </c>
      <c r="N478" s="2" t="e">
        <f>Formulas!V479</f>
        <v>#DIV/0!</v>
      </c>
      <c r="O478">
        <f>Formulas!U479</f>
        <v>12</v>
      </c>
      <c r="P478" s="2">
        <f>Formulas!W479</f>
        <v>0.833333333333333</v>
      </c>
    </row>
    <row r="479" spans="1:16">
      <c r="A479">
        <f>Formulas!A480</f>
        <v>4017</v>
      </c>
      <c r="B479">
        <f>Formulas!B480</f>
        <v>82</v>
      </c>
      <c r="C479">
        <f>Formulas!C480</f>
        <v>2</v>
      </c>
      <c r="D479">
        <f>Formulas!AC480</f>
        <v>0</v>
      </c>
      <c r="E479">
        <f t="shared" si="7"/>
        <v>0</v>
      </c>
      <c r="F479" s="1">
        <f>COUNTIFS(Formulas!B$3:B$2000,'Stats for predictor'!B479,Formulas!C$3:C$2000,'Stats for predictor'!C479,Formulas!AC$3:AC$2000,4)</f>
        <v>0</v>
      </c>
      <c r="G479">
        <f>COUNTIFS(Formulas!B$3:B$2000,'Stats for predictor'!B479,Formulas!C$3:C$2000,'Stats for predictor'!C479,Formulas!AC$3:AC$2000,3)</f>
        <v>0</v>
      </c>
      <c r="H479">
        <f>COUNTIFS(Formulas!B$3:B$2000,'Stats for predictor'!B479,Formulas!C$3:C$2000,'Stats for predictor'!C479,Formulas!AC$3:AC$2000,2)</f>
        <v>0</v>
      </c>
      <c r="I479">
        <f>COUNTIFS(Formulas!B$3:B$2000,'Stats for predictor'!B479,Formulas!C$3:C$2000,'Stats for predictor'!C479,Formulas!AC$3:AC$2000,1)</f>
        <v>0</v>
      </c>
      <c r="J479">
        <f>COUNTIFS(Formulas!B$3:B$2000,'Stats for predictor'!B479,Formulas!C$3:C$2000,'Stats for predictor'!C479,Formulas!AC$3:AC$2000,0)</f>
        <v>2</v>
      </c>
      <c r="K479">
        <f>Formulas!P480</f>
        <v>0</v>
      </c>
      <c r="L479">
        <f>Formulas!R480</f>
        <v>0</v>
      </c>
      <c r="M479">
        <f>Formulas!T528</f>
        <v>0</v>
      </c>
      <c r="N479" s="2" t="e">
        <f>Formulas!V480</f>
        <v>#DIV/0!</v>
      </c>
      <c r="O479">
        <f>Formulas!U480</f>
        <v>0</v>
      </c>
      <c r="P479" s="2" t="e">
        <f>Formulas!W480</f>
        <v>#DIV/0!</v>
      </c>
    </row>
    <row r="480" spans="1:16">
      <c r="A480">
        <f>Formulas!A481</f>
        <v>4476</v>
      </c>
      <c r="B480">
        <f>Formulas!B481</f>
        <v>82</v>
      </c>
      <c r="C480">
        <f>Formulas!C481</f>
        <v>0</v>
      </c>
      <c r="D480">
        <f>Formulas!AC481</f>
        <v>0</v>
      </c>
      <c r="E480">
        <f t="shared" si="7"/>
        <v>0</v>
      </c>
      <c r="F480" s="1">
        <f>COUNTIFS(Formulas!B$3:B$2000,'Stats for predictor'!B480,Formulas!C$3:C$2000,'Stats for predictor'!C480,Formulas!AC$3:AC$2000,4)</f>
        <v>0</v>
      </c>
      <c r="G480">
        <f>COUNTIFS(Formulas!B$3:B$2000,'Stats for predictor'!B480,Formulas!C$3:C$2000,'Stats for predictor'!C480,Formulas!AC$3:AC$2000,3)</f>
        <v>0</v>
      </c>
      <c r="H480">
        <f>COUNTIFS(Formulas!B$3:B$2000,'Stats for predictor'!B480,Formulas!C$3:C$2000,'Stats for predictor'!C480,Formulas!AC$3:AC$2000,2)</f>
        <v>0</v>
      </c>
      <c r="I480">
        <f>COUNTIFS(Formulas!B$3:B$2000,'Stats for predictor'!B480,Formulas!C$3:C$2000,'Stats for predictor'!C480,Formulas!AC$3:AC$2000,1)</f>
        <v>0</v>
      </c>
      <c r="J480">
        <f>COUNTIFS(Formulas!B$3:B$2000,'Stats for predictor'!B480,Formulas!C$3:C$2000,'Stats for predictor'!C480,Formulas!AC$3:AC$2000,0)</f>
        <v>1</v>
      </c>
      <c r="K480">
        <f>Formulas!P481</f>
        <v>0</v>
      </c>
      <c r="L480">
        <f>Formulas!R481</f>
        <v>16</v>
      </c>
      <c r="M480">
        <f>Formulas!T529</f>
        <v>0</v>
      </c>
      <c r="N480" s="2" t="e">
        <f>Formulas!V481</f>
        <v>#DIV/0!</v>
      </c>
      <c r="O480">
        <f>Formulas!U481</f>
        <v>18</v>
      </c>
      <c r="P480" s="2">
        <f>Formulas!W481</f>
        <v>0.888888888888889</v>
      </c>
    </row>
    <row r="481" spans="1:16">
      <c r="A481">
        <f>Formulas!A482</f>
        <v>7739</v>
      </c>
      <c r="B481">
        <f>Formulas!B482</f>
        <v>83</v>
      </c>
      <c r="C481">
        <f>Formulas!C482</f>
        <v>1</v>
      </c>
      <c r="D481">
        <f>Formulas!AC482</f>
        <v>3</v>
      </c>
      <c r="E481">
        <f t="shared" si="7"/>
        <v>3</v>
      </c>
      <c r="F481" s="1">
        <f>COUNTIFS(Formulas!B$3:B$2000,'Stats for predictor'!B481,Formulas!C$3:C$2000,'Stats for predictor'!C481,Formulas!AC$3:AC$2000,4)</f>
        <v>0</v>
      </c>
      <c r="G481">
        <f>COUNTIFS(Formulas!B$3:B$2000,'Stats for predictor'!B481,Formulas!C$3:C$2000,'Stats for predictor'!C481,Formulas!AC$3:AC$2000,3)</f>
        <v>1</v>
      </c>
      <c r="H481">
        <f>COUNTIFS(Formulas!B$3:B$2000,'Stats for predictor'!B481,Formulas!C$3:C$2000,'Stats for predictor'!C481,Formulas!AC$3:AC$2000,2)</f>
        <v>0</v>
      </c>
      <c r="I481">
        <f>COUNTIFS(Formulas!B$3:B$2000,'Stats for predictor'!B481,Formulas!C$3:C$2000,'Stats for predictor'!C481,Formulas!AC$3:AC$2000,1)</f>
        <v>0</v>
      </c>
      <c r="J481">
        <f>COUNTIFS(Formulas!B$3:B$2000,'Stats for predictor'!B481,Formulas!C$3:C$2000,'Stats for predictor'!C481,Formulas!AC$3:AC$2000,0)</f>
        <v>2</v>
      </c>
      <c r="K481">
        <f>Formulas!P482</f>
        <v>0</v>
      </c>
      <c r="L481">
        <f>Formulas!R482</f>
        <v>1</v>
      </c>
      <c r="M481">
        <f>Formulas!T530</f>
        <v>1</v>
      </c>
      <c r="N481" s="2">
        <f>Formulas!V482</f>
        <v>0</v>
      </c>
      <c r="O481">
        <f>Formulas!U482</f>
        <v>1</v>
      </c>
      <c r="P481" s="2">
        <f>Formulas!W482</f>
        <v>1</v>
      </c>
    </row>
    <row r="482" spans="1:16">
      <c r="A482">
        <f>Formulas!A483</f>
        <v>5672</v>
      </c>
      <c r="B482">
        <f>Formulas!B483</f>
        <v>82</v>
      </c>
      <c r="C482">
        <f>Formulas!C483</f>
        <v>1</v>
      </c>
      <c r="D482">
        <f>Formulas!AC483</f>
        <v>0</v>
      </c>
      <c r="E482">
        <f t="shared" si="7"/>
        <v>2</v>
      </c>
      <c r="F482" s="1">
        <f>COUNTIFS(Formulas!B$3:B$2000,'Stats for predictor'!B482,Formulas!C$3:C$2000,'Stats for predictor'!C482,Formulas!AC$3:AC$2000,4)</f>
        <v>0</v>
      </c>
      <c r="G482">
        <f>COUNTIFS(Formulas!B$3:B$2000,'Stats for predictor'!B482,Formulas!C$3:C$2000,'Stats for predictor'!C482,Formulas!AC$3:AC$2000,3)</f>
        <v>0</v>
      </c>
      <c r="H482">
        <f>COUNTIFS(Formulas!B$3:B$2000,'Stats for predictor'!B482,Formulas!C$3:C$2000,'Stats for predictor'!C482,Formulas!AC$3:AC$2000,2)</f>
        <v>1</v>
      </c>
      <c r="I482">
        <f>COUNTIFS(Formulas!B$3:B$2000,'Stats for predictor'!B482,Formulas!C$3:C$2000,'Stats for predictor'!C482,Formulas!AC$3:AC$2000,1)</f>
        <v>0</v>
      </c>
      <c r="J482">
        <f>COUNTIFS(Formulas!B$3:B$2000,'Stats for predictor'!B482,Formulas!C$3:C$2000,'Stats for predictor'!C482,Formulas!AC$3:AC$2000,0)</f>
        <v>2</v>
      </c>
      <c r="K482">
        <f>Formulas!P483</f>
        <v>0</v>
      </c>
      <c r="L482">
        <f>Formulas!R483</f>
        <v>0</v>
      </c>
      <c r="M482">
        <f>Formulas!T531</f>
        <v>9</v>
      </c>
      <c r="N482" s="2" t="e">
        <f>Formulas!V483</f>
        <v>#DIV/0!</v>
      </c>
      <c r="O482">
        <f>Formulas!U483</f>
        <v>0</v>
      </c>
      <c r="P482" s="2" t="e">
        <f>Formulas!W483</f>
        <v>#DIV/0!</v>
      </c>
    </row>
    <row r="483" spans="1:16">
      <c r="A483">
        <f>Formulas!A484</f>
        <v>8731</v>
      </c>
      <c r="B483">
        <f>Formulas!B484</f>
        <v>83</v>
      </c>
      <c r="C483">
        <f>Formulas!C484</f>
        <v>1</v>
      </c>
      <c r="D483">
        <f>Formulas!AC484</f>
        <v>0</v>
      </c>
      <c r="E483">
        <f t="shared" si="7"/>
        <v>3</v>
      </c>
      <c r="F483" s="1">
        <f>COUNTIFS(Formulas!B$3:B$2000,'Stats for predictor'!B483,Formulas!C$3:C$2000,'Stats for predictor'!C483,Formulas!AC$3:AC$2000,4)</f>
        <v>0</v>
      </c>
      <c r="G483">
        <f>COUNTIFS(Formulas!B$3:B$2000,'Stats for predictor'!B483,Formulas!C$3:C$2000,'Stats for predictor'!C483,Formulas!AC$3:AC$2000,3)</f>
        <v>1</v>
      </c>
      <c r="H483">
        <f>COUNTIFS(Formulas!B$3:B$2000,'Stats for predictor'!B483,Formulas!C$3:C$2000,'Stats for predictor'!C483,Formulas!AC$3:AC$2000,2)</f>
        <v>0</v>
      </c>
      <c r="I483">
        <f>COUNTIFS(Formulas!B$3:B$2000,'Stats for predictor'!B483,Formulas!C$3:C$2000,'Stats for predictor'!C483,Formulas!AC$3:AC$2000,1)</f>
        <v>0</v>
      </c>
      <c r="J483">
        <f>COUNTIFS(Formulas!B$3:B$2000,'Stats for predictor'!B483,Formulas!C$3:C$2000,'Stats for predictor'!C483,Formulas!AC$3:AC$2000,0)</f>
        <v>2</v>
      </c>
      <c r="K483">
        <f>Formulas!P484</f>
        <v>5</v>
      </c>
      <c r="L483">
        <f>Formulas!R484</f>
        <v>0</v>
      </c>
      <c r="M483">
        <f>Formulas!T532</f>
        <v>0</v>
      </c>
      <c r="N483" s="2">
        <f>Formulas!V484</f>
        <v>1</v>
      </c>
      <c r="O483">
        <f>Formulas!U484</f>
        <v>0</v>
      </c>
      <c r="P483" s="2" t="e">
        <f>Formulas!W484</f>
        <v>#DIV/0!</v>
      </c>
    </row>
    <row r="484" spans="1:16">
      <c r="A484">
        <f>Formulas!A485</f>
        <v>8884</v>
      </c>
      <c r="B484">
        <f>Formulas!B485</f>
        <v>83</v>
      </c>
      <c r="C484">
        <f>Formulas!C485</f>
        <v>2</v>
      </c>
      <c r="D484">
        <f>Formulas!AC485</f>
        <v>2</v>
      </c>
      <c r="E484">
        <f t="shared" si="7"/>
        <v>4</v>
      </c>
      <c r="F484" s="1">
        <f>COUNTIFS(Formulas!B$3:B$2000,'Stats for predictor'!B484,Formulas!C$3:C$2000,'Stats for predictor'!C484,Formulas!AC$3:AC$2000,4)</f>
        <v>2</v>
      </c>
      <c r="G484">
        <f>COUNTIFS(Formulas!B$3:B$2000,'Stats for predictor'!B484,Formulas!C$3:C$2000,'Stats for predictor'!C484,Formulas!AC$3:AC$2000,3)</f>
        <v>0</v>
      </c>
      <c r="H484">
        <f>COUNTIFS(Formulas!B$3:B$2000,'Stats for predictor'!B484,Formulas!C$3:C$2000,'Stats for predictor'!C484,Formulas!AC$3:AC$2000,2)</f>
        <v>1</v>
      </c>
      <c r="I484">
        <f>COUNTIFS(Formulas!B$3:B$2000,'Stats for predictor'!B484,Formulas!C$3:C$2000,'Stats for predictor'!C484,Formulas!AC$3:AC$2000,1)</f>
        <v>0</v>
      </c>
      <c r="J484">
        <f>COUNTIFS(Formulas!B$3:B$2000,'Stats for predictor'!B484,Formulas!C$3:C$2000,'Stats for predictor'!C484,Formulas!AC$3:AC$2000,0)</f>
        <v>0</v>
      </c>
      <c r="K484">
        <f>Formulas!P485</f>
        <v>4</v>
      </c>
      <c r="L484">
        <f>Formulas!R485</f>
        <v>0</v>
      </c>
      <c r="M484">
        <f>Formulas!T533</f>
        <v>0</v>
      </c>
      <c r="N484" s="2">
        <f>Formulas!V485</f>
        <v>1</v>
      </c>
      <c r="O484">
        <f>Formulas!U485</f>
        <v>0</v>
      </c>
      <c r="P484" s="2" t="e">
        <f>Formulas!W485</f>
        <v>#DIV/0!</v>
      </c>
    </row>
    <row r="485" spans="1:16">
      <c r="A485">
        <f>Formulas!A486</f>
        <v>5036</v>
      </c>
      <c r="B485">
        <f>Formulas!B486</f>
        <v>84</v>
      </c>
      <c r="C485">
        <f>Formulas!C486</f>
        <v>2</v>
      </c>
      <c r="D485">
        <f>Formulas!AC486</f>
        <v>2</v>
      </c>
      <c r="E485">
        <f t="shared" si="7"/>
        <v>2</v>
      </c>
      <c r="F485" s="1">
        <f>COUNTIFS(Formulas!B$3:B$2000,'Stats for predictor'!B485,Formulas!C$3:C$2000,'Stats for predictor'!C485,Formulas!AC$3:AC$2000,4)</f>
        <v>0</v>
      </c>
      <c r="G485">
        <f>COUNTIFS(Formulas!B$3:B$2000,'Stats for predictor'!B485,Formulas!C$3:C$2000,'Stats for predictor'!C485,Formulas!AC$3:AC$2000,3)</f>
        <v>0</v>
      </c>
      <c r="H485">
        <f>COUNTIFS(Formulas!B$3:B$2000,'Stats for predictor'!B485,Formulas!C$3:C$2000,'Stats for predictor'!C485,Formulas!AC$3:AC$2000,2)</f>
        <v>1</v>
      </c>
      <c r="I485">
        <f>COUNTIFS(Formulas!B$3:B$2000,'Stats for predictor'!B485,Formulas!C$3:C$2000,'Stats for predictor'!C485,Formulas!AC$3:AC$2000,1)</f>
        <v>0</v>
      </c>
      <c r="J485">
        <f>COUNTIFS(Formulas!B$3:B$2000,'Stats for predictor'!B485,Formulas!C$3:C$2000,'Stats for predictor'!C485,Formulas!AC$3:AC$2000,0)</f>
        <v>0</v>
      </c>
      <c r="K485">
        <f>Formulas!P486</f>
        <v>0</v>
      </c>
      <c r="L485">
        <f>Formulas!R486</f>
        <v>0</v>
      </c>
      <c r="M485">
        <f>Formulas!T534</f>
        <v>0</v>
      </c>
      <c r="N485" s="2" t="e">
        <f>Formulas!V486</f>
        <v>#DIV/0!</v>
      </c>
      <c r="O485">
        <f>Formulas!U486</f>
        <v>0</v>
      </c>
      <c r="P485" s="2" t="e">
        <f>Formulas!W486</f>
        <v>#DIV/0!</v>
      </c>
    </row>
    <row r="486" spans="1:16">
      <c r="A486">
        <f>Formulas!A487</f>
        <v>5409</v>
      </c>
      <c r="B486">
        <f>Formulas!B487</f>
        <v>84</v>
      </c>
      <c r="C486">
        <f>Formulas!C487</f>
        <v>1</v>
      </c>
      <c r="D486">
        <f>Formulas!AC487</f>
        <v>1</v>
      </c>
      <c r="E486">
        <f t="shared" si="7"/>
        <v>2</v>
      </c>
      <c r="F486" s="1">
        <f>COUNTIFS(Formulas!B$3:B$2000,'Stats for predictor'!B486,Formulas!C$3:C$2000,'Stats for predictor'!C486,Formulas!AC$3:AC$2000,4)</f>
        <v>0</v>
      </c>
      <c r="G486">
        <f>COUNTIFS(Formulas!B$3:B$2000,'Stats for predictor'!B486,Formulas!C$3:C$2000,'Stats for predictor'!C486,Formulas!AC$3:AC$2000,3)</f>
        <v>0</v>
      </c>
      <c r="H486">
        <f>COUNTIFS(Formulas!B$3:B$2000,'Stats for predictor'!B486,Formulas!C$3:C$2000,'Stats for predictor'!C486,Formulas!AC$3:AC$2000,2)</f>
        <v>1</v>
      </c>
      <c r="I486">
        <f>COUNTIFS(Formulas!B$3:B$2000,'Stats for predictor'!B486,Formulas!C$3:C$2000,'Stats for predictor'!C486,Formulas!AC$3:AC$2000,1)</f>
        <v>2</v>
      </c>
      <c r="J486">
        <f>COUNTIFS(Formulas!B$3:B$2000,'Stats for predictor'!B486,Formulas!C$3:C$2000,'Stats for predictor'!C486,Formulas!AC$3:AC$2000,0)</f>
        <v>0</v>
      </c>
      <c r="K486">
        <f>Formulas!P487</f>
        <v>0</v>
      </c>
      <c r="L486">
        <f>Formulas!R487</f>
        <v>12</v>
      </c>
      <c r="M486">
        <f>Formulas!T535</f>
        <v>0</v>
      </c>
      <c r="N486" s="2" t="e">
        <f>Formulas!V487</f>
        <v>#DIV/0!</v>
      </c>
      <c r="O486">
        <f>Formulas!U487</f>
        <v>14</v>
      </c>
      <c r="P486" s="2">
        <f>Formulas!W487</f>
        <v>0.857142857142857</v>
      </c>
    </row>
    <row r="487" spans="1:16">
      <c r="A487">
        <f>Formulas!A488</f>
        <v>1374</v>
      </c>
      <c r="B487">
        <f>Formulas!B488</f>
        <v>68</v>
      </c>
      <c r="C487">
        <f>Formulas!C488</f>
        <v>1</v>
      </c>
      <c r="D487">
        <f>Formulas!AC488</f>
        <v>0</v>
      </c>
      <c r="E487">
        <f t="shared" si="7"/>
        <v>2</v>
      </c>
      <c r="F487" s="1">
        <f>COUNTIFS(Formulas!B$3:B$2000,'Stats for predictor'!B487,Formulas!C$3:C$2000,'Stats for predictor'!C487,Formulas!AC$3:AC$2000,4)</f>
        <v>0</v>
      </c>
      <c r="G487">
        <f>COUNTIFS(Formulas!B$3:B$2000,'Stats for predictor'!B487,Formulas!C$3:C$2000,'Stats for predictor'!C487,Formulas!AC$3:AC$2000,3)</f>
        <v>0</v>
      </c>
      <c r="H487">
        <f>COUNTIFS(Formulas!B$3:B$2000,'Stats for predictor'!B487,Formulas!C$3:C$2000,'Stats for predictor'!C487,Formulas!AC$3:AC$2000,2)</f>
        <v>1</v>
      </c>
      <c r="I487">
        <f>COUNTIFS(Formulas!B$3:B$2000,'Stats for predictor'!B487,Formulas!C$3:C$2000,'Stats for predictor'!C487,Formulas!AC$3:AC$2000,1)</f>
        <v>0</v>
      </c>
      <c r="J487">
        <f>COUNTIFS(Formulas!B$3:B$2000,'Stats for predictor'!B487,Formulas!C$3:C$2000,'Stats for predictor'!C487,Formulas!AC$3:AC$2000,0)</f>
        <v>3</v>
      </c>
      <c r="K487">
        <f>Formulas!P488</f>
        <v>0</v>
      </c>
      <c r="L487">
        <f>Formulas!R488</f>
        <v>0</v>
      </c>
      <c r="M487">
        <f>Formulas!T536</f>
        <v>0</v>
      </c>
      <c r="N487" s="2" t="e">
        <f>Formulas!V488</f>
        <v>#DIV/0!</v>
      </c>
      <c r="O487">
        <f>Formulas!U488</f>
        <v>0</v>
      </c>
      <c r="P487" s="2" t="e">
        <f>Formulas!W488</f>
        <v>#DIV/0!</v>
      </c>
    </row>
    <row r="488" spans="1:16">
      <c r="A488">
        <f>Formulas!A489</f>
        <v>6864</v>
      </c>
      <c r="B488">
        <f>Formulas!B489</f>
        <v>84</v>
      </c>
      <c r="C488">
        <f>Formulas!C489</f>
        <v>1</v>
      </c>
      <c r="D488">
        <f>Formulas!AC489</f>
        <v>2</v>
      </c>
      <c r="E488">
        <f t="shared" si="7"/>
        <v>2</v>
      </c>
      <c r="F488" s="1">
        <f>COUNTIFS(Formulas!B$3:B$2000,'Stats for predictor'!B488,Formulas!C$3:C$2000,'Stats for predictor'!C488,Formulas!AC$3:AC$2000,4)</f>
        <v>0</v>
      </c>
      <c r="G488">
        <f>COUNTIFS(Formulas!B$3:B$2000,'Stats for predictor'!B488,Formulas!C$3:C$2000,'Stats for predictor'!C488,Formulas!AC$3:AC$2000,3)</f>
        <v>0</v>
      </c>
      <c r="H488">
        <f>COUNTIFS(Formulas!B$3:B$2000,'Stats for predictor'!B488,Formulas!C$3:C$2000,'Stats for predictor'!C488,Formulas!AC$3:AC$2000,2)</f>
        <v>1</v>
      </c>
      <c r="I488">
        <f>COUNTIFS(Formulas!B$3:B$2000,'Stats for predictor'!B488,Formulas!C$3:C$2000,'Stats for predictor'!C488,Formulas!AC$3:AC$2000,1)</f>
        <v>2</v>
      </c>
      <c r="J488">
        <f>COUNTIFS(Formulas!B$3:B$2000,'Stats for predictor'!B488,Formulas!C$3:C$2000,'Stats for predictor'!C488,Formulas!AC$3:AC$2000,0)</f>
        <v>0</v>
      </c>
      <c r="K488">
        <f>Formulas!P489</f>
        <v>0</v>
      </c>
      <c r="L488">
        <f>Formulas!R489</f>
        <v>4</v>
      </c>
      <c r="M488">
        <f>Formulas!T537</f>
        <v>0</v>
      </c>
      <c r="N488" s="2" t="e">
        <f>Formulas!V489</f>
        <v>#DIV/0!</v>
      </c>
      <c r="O488">
        <f>Formulas!U489</f>
        <v>8</v>
      </c>
      <c r="P488" s="2">
        <f>Formulas!W489</f>
        <v>0.5</v>
      </c>
    </row>
    <row r="489" spans="1:16">
      <c r="A489">
        <f>Formulas!A490</f>
        <v>5032</v>
      </c>
      <c r="B489">
        <f>Formulas!B490</f>
        <v>82</v>
      </c>
      <c r="C489">
        <f>Formulas!C490</f>
        <v>1</v>
      </c>
      <c r="D489">
        <f>Formulas!AC490</f>
        <v>0</v>
      </c>
      <c r="E489">
        <f t="shared" si="7"/>
        <v>2</v>
      </c>
      <c r="F489" s="1">
        <f>COUNTIFS(Formulas!B$3:B$2000,'Stats for predictor'!B489,Formulas!C$3:C$2000,'Stats for predictor'!C489,Formulas!AC$3:AC$2000,4)</f>
        <v>0</v>
      </c>
      <c r="G489">
        <f>COUNTIFS(Formulas!B$3:B$2000,'Stats for predictor'!B489,Formulas!C$3:C$2000,'Stats for predictor'!C489,Formulas!AC$3:AC$2000,3)</f>
        <v>0</v>
      </c>
      <c r="H489">
        <f>COUNTIFS(Formulas!B$3:B$2000,'Stats for predictor'!B489,Formulas!C$3:C$2000,'Stats for predictor'!C489,Formulas!AC$3:AC$2000,2)</f>
        <v>1</v>
      </c>
      <c r="I489">
        <f>COUNTIFS(Formulas!B$3:B$2000,'Stats for predictor'!B489,Formulas!C$3:C$2000,'Stats for predictor'!C489,Formulas!AC$3:AC$2000,1)</f>
        <v>0</v>
      </c>
      <c r="J489">
        <f>COUNTIFS(Formulas!B$3:B$2000,'Stats for predictor'!B489,Formulas!C$3:C$2000,'Stats for predictor'!C489,Formulas!AC$3:AC$2000,0)</f>
        <v>2</v>
      </c>
      <c r="K489">
        <f>Formulas!P490</f>
        <v>0</v>
      </c>
      <c r="L489">
        <f>Formulas!R490</f>
        <v>11</v>
      </c>
      <c r="M489">
        <f>Formulas!T538</f>
        <v>3</v>
      </c>
      <c r="N489" s="2" t="e">
        <f>Formulas!V490</f>
        <v>#DIV/0!</v>
      </c>
      <c r="O489">
        <f>Formulas!U490</f>
        <v>14</v>
      </c>
      <c r="P489" s="2">
        <f>Formulas!W490</f>
        <v>0.785714285714286</v>
      </c>
    </row>
    <row r="490" spans="1:16">
      <c r="A490">
        <f>Formulas!A491</f>
        <v>5409</v>
      </c>
      <c r="B490">
        <f>Formulas!B491</f>
        <v>84</v>
      </c>
      <c r="C490">
        <f>Formulas!C491</f>
        <v>1</v>
      </c>
      <c r="D490">
        <f>Formulas!AC491</f>
        <v>1</v>
      </c>
      <c r="E490">
        <f t="shared" si="7"/>
        <v>2</v>
      </c>
      <c r="F490" s="1">
        <f>COUNTIFS(Formulas!B$3:B$2000,'Stats for predictor'!B490,Formulas!C$3:C$2000,'Stats for predictor'!C490,Formulas!AC$3:AC$2000,4)</f>
        <v>0</v>
      </c>
      <c r="G490">
        <f>COUNTIFS(Formulas!B$3:B$2000,'Stats for predictor'!B490,Formulas!C$3:C$2000,'Stats for predictor'!C490,Formulas!AC$3:AC$2000,3)</f>
        <v>0</v>
      </c>
      <c r="H490">
        <f>COUNTIFS(Formulas!B$3:B$2000,'Stats for predictor'!B490,Formulas!C$3:C$2000,'Stats for predictor'!C490,Formulas!AC$3:AC$2000,2)</f>
        <v>1</v>
      </c>
      <c r="I490">
        <f>COUNTIFS(Formulas!B$3:B$2000,'Stats for predictor'!B490,Formulas!C$3:C$2000,'Stats for predictor'!C490,Formulas!AC$3:AC$2000,1)</f>
        <v>2</v>
      </c>
      <c r="J490">
        <f>COUNTIFS(Formulas!B$3:B$2000,'Stats for predictor'!B490,Formulas!C$3:C$2000,'Stats for predictor'!C490,Formulas!AC$3:AC$2000,0)</f>
        <v>0</v>
      </c>
      <c r="K490">
        <f>Formulas!P491</f>
        <v>0</v>
      </c>
      <c r="L490">
        <f>Formulas!R491</f>
        <v>11</v>
      </c>
      <c r="M490">
        <f>Formulas!T539</f>
        <v>0</v>
      </c>
      <c r="N490" s="2" t="e">
        <f>Formulas!V491</f>
        <v>#DIV/0!</v>
      </c>
      <c r="O490">
        <f>Formulas!U491</f>
        <v>13</v>
      </c>
      <c r="P490" s="2">
        <f>Formulas!W491</f>
        <v>0.846153846153846</v>
      </c>
    </row>
    <row r="491" spans="1:16">
      <c r="A491">
        <f>Formulas!A492</f>
        <v>2013</v>
      </c>
      <c r="B491">
        <f>Formulas!B492</f>
        <v>84</v>
      </c>
      <c r="C491">
        <f>Formulas!C492</f>
        <v>0</v>
      </c>
      <c r="D491">
        <f>Formulas!AC492</f>
        <v>4</v>
      </c>
      <c r="E491">
        <f t="shared" si="7"/>
        <v>4</v>
      </c>
      <c r="F491" s="1">
        <f>COUNTIFS(Formulas!B$3:B$2000,'Stats for predictor'!B491,Formulas!C$3:C$2000,'Stats for predictor'!C491,Formulas!AC$3:AC$2000,4)</f>
        <v>1</v>
      </c>
      <c r="G491">
        <f>COUNTIFS(Formulas!B$3:B$2000,'Stats for predictor'!B491,Formulas!C$3:C$2000,'Stats for predictor'!C491,Formulas!AC$3:AC$2000,3)</f>
        <v>0</v>
      </c>
      <c r="H491">
        <f>COUNTIFS(Formulas!B$3:B$2000,'Stats for predictor'!B491,Formulas!C$3:C$2000,'Stats for predictor'!C491,Formulas!AC$3:AC$2000,2)</f>
        <v>0</v>
      </c>
      <c r="I491">
        <f>COUNTIFS(Formulas!B$3:B$2000,'Stats for predictor'!B491,Formulas!C$3:C$2000,'Stats for predictor'!C491,Formulas!AC$3:AC$2000,1)</f>
        <v>0</v>
      </c>
      <c r="J491">
        <f>COUNTIFS(Formulas!B$3:B$2000,'Stats for predictor'!B491,Formulas!C$3:C$2000,'Stats for predictor'!C491,Formulas!AC$3:AC$2000,0)</f>
        <v>0</v>
      </c>
      <c r="K491">
        <f>Formulas!P492</f>
        <v>6</v>
      </c>
      <c r="L491">
        <f>Formulas!R492</f>
        <v>0</v>
      </c>
      <c r="M491">
        <f>Formulas!T540</f>
        <v>0</v>
      </c>
      <c r="N491" s="2">
        <f>Formulas!V492</f>
        <v>0.75</v>
      </c>
      <c r="O491">
        <f>Formulas!U492</f>
        <v>0</v>
      </c>
      <c r="P491" s="2" t="e">
        <f>Formulas!W492</f>
        <v>#DIV/0!</v>
      </c>
    </row>
    <row r="492" spans="1:16">
      <c r="A492">
        <f>Formulas!A493</f>
        <v>2200</v>
      </c>
      <c r="B492">
        <f>Formulas!B493</f>
        <v>83</v>
      </c>
      <c r="C492">
        <f>Formulas!C493</f>
        <v>2</v>
      </c>
      <c r="D492">
        <f>Formulas!AC493</f>
        <v>4</v>
      </c>
      <c r="E492">
        <f t="shared" si="7"/>
        <v>4</v>
      </c>
      <c r="F492" s="1">
        <f>COUNTIFS(Formulas!B$3:B$2000,'Stats for predictor'!B492,Formulas!C$3:C$2000,'Stats for predictor'!C492,Formulas!AC$3:AC$2000,4)</f>
        <v>2</v>
      </c>
      <c r="G492">
        <f>COUNTIFS(Formulas!B$3:B$2000,'Stats for predictor'!B492,Formulas!C$3:C$2000,'Stats for predictor'!C492,Formulas!AC$3:AC$2000,3)</f>
        <v>0</v>
      </c>
      <c r="H492">
        <f>COUNTIFS(Formulas!B$3:B$2000,'Stats for predictor'!B492,Formulas!C$3:C$2000,'Stats for predictor'!C492,Formulas!AC$3:AC$2000,2)</f>
        <v>1</v>
      </c>
      <c r="I492">
        <f>COUNTIFS(Formulas!B$3:B$2000,'Stats for predictor'!B492,Formulas!C$3:C$2000,'Stats for predictor'!C492,Formulas!AC$3:AC$2000,1)</f>
        <v>0</v>
      </c>
      <c r="J492">
        <f>COUNTIFS(Formulas!B$3:B$2000,'Stats for predictor'!B492,Formulas!C$3:C$2000,'Stats for predictor'!C492,Formulas!AC$3:AC$2000,0)</f>
        <v>0</v>
      </c>
      <c r="K492">
        <f>Formulas!P493</f>
        <v>0</v>
      </c>
      <c r="L492">
        <f>Formulas!R493</f>
        <v>13</v>
      </c>
      <c r="M492">
        <f>Formulas!T541</f>
        <v>4</v>
      </c>
      <c r="N492" s="2" t="e">
        <f>Formulas!V493</f>
        <v>#DIV/0!</v>
      </c>
      <c r="O492">
        <f>Formulas!U493</f>
        <v>15</v>
      </c>
      <c r="P492" s="2">
        <f>Formulas!W493</f>
        <v>0.866666666666667</v>
      </c>
    </row>
    <row r="493" spans="1:16">
      <c r="A493">
        <f>Formulas!A494</f>
        <v>865</v>
      </c>
      <c r="B493">
        <f>Formulas!B494</f>
        <v>85</v>
      </c>
      <c r="C493">
        <f>Formulas!C494</f>
        <v>2</v>
      </c>
      <c r="D493">
        <f>Formulas!AC494</f>
        <v>4</v>
      </c>
      <c r="E493">
        <f t="shared" si="7"/>
        <v>4</v>
      </c>
      <c r="F493" s="1">
        <f>COUNTIFS(Formulas!B$3:B$2000,'Stats for predictor'!B493,Formulas!C$3:C$2000,'Stats for predictor'!C493,Formulas!AC$3:AC$2000,4)</f>
        <v>2</v>
      </c>
      <c r="G493">
        <f>COUNTIFS(Formulas!B$3:B$2000,'Stats for predictor'!B493,Formulas!C$3:C$2000,'Stats for predictor'!C493,Formulas!AC$3:AC$2000,3)</f>
        <v>0</v>
      </c>
      <c r="H493">
        <f>COUNTIFS(Formulas!B$3:B$2000,'Stats for predictor'!B493,Formulas!C$3:C$2000,'Stats for predictor'!C493,Formulas!AC$3:AC$2000,2)</f>
        <v>0</v>
      </c>
      <c r="I493">
        <f>COUNTIFS(Formulas!B$3:B$2000,'Stats for predictor'!B493,Formulas!C$3:C$2000,'Stats for predictor'!C493,Formulas!AC$3:AC$2000,1)</f>
        <v>0</v>
      </c>
      <c r="J493">
        <f>COUNTIFS(Formulas!B$3:B$2000,'Stats for predictor'!B493,Formulas!C$3:C$2000,'Stats for predictor'!C493,Formulas!AC$3:AC$2000,0)</f>
        <v>0</v>
      </c>
      <c r="K493">
        <f>Formulas!P494</f>
        <v>0</v>
      </c>
      <c r="L493">
        <f>Formulas!R494</f>
        <v>4</v>
      </c>
      <c r="M493">
        <f>Formulas!T542</f>
        <v>0</v>
      </c>
      <c r="N493" s="2" t="e">
        <f>Formulas!V494</f>
        <v>#DIV/0!</v>
      </c>
      <c r="O493">
        <f>Formulas!U494</f>
        <v>10</v>
      </c>
      <c r="P493" s="2">
        <f>Formulas!W494</f>
        <v>0.4</v>
      </c>
    </row>
    <row r="494" spans="1:16">
      <c r="A494">
        <f>Formulas!A495</f>
        <v>4946</v>
      </c>
      <c r="B494">
        <f>Formulas!B495</f>
        <v>85</v>
      </c>
      <c r="C494">
        <f>Formulas!C495</f>
        <v>2</v>
      </c>
      <c r="D494">
        <f>Formulas!AC495</f>
        <v>4</v>
      </c>
      <c r="E494">
        <f t="shared" si="7"/>
        <v>4</v>
      </c>
      <c r="F494" s="1">
        <f>COUNTIFS(Formulas!B$3:B$2000,'Stats for predictor'!B494,Formulas!C$3:C$2000,'Stats for predictor'!C494,Formulas!AC$3:AC$2000,4)</f>
        <v>2</v>
      </c>
      <c r="G494">
        <f>COUNTIFS(Formulas!B$3:B$2000,'Stats for predictor'!B494,Formulas!C$3:C$2000,'Stats for predictor'!C494,Formulas!AC$3:AC$2000,3)</f>
        <v>0</v>
      </c>
      <c r="H494">
        <f>COUNTIFS(Formulas!B$3:B$2000,'Stats for predictor'!B494,Formulas!C$3:C$2000,'Stats for predictor'!C494,Formulas!AC$3:AC$2000,2)</f>
        <v>0</v>
      </c>
      <c r="I494">
        <f>COUNTIFS(Formulas!B$3:B$2000,'Stats for predictor'!B494,Formulas!C$3:C$2000,'Stats for predictor'!C494,Formulas!AC$3:AC$2000,1)</f>
        <v>0</v>
      </c>
      <c r="J494">
        <f>COUNTIFS(Formulas!B$3:B$2000,'Stats for predictor'!B494,Formulas!C$3:C$2000,'Stats for predictor'!C494,Formulas!AC$3:AC$2000,0)</f>
        <v>0</v>
      </c>
      <c r="K494">
        <f>Formulas!P495</f>
        <v>0</v>
      </c>
      <c r="L494">
        <f>Formulas!R495</f>
        <v>6</v>
      </c>
      <c r="M494">
        <f>Formulas!T543</f>
        <v>0</v>
      </c>
      <c r="N494" s="2" t="e">
        <f>Formulas!V495</f>
        <v>#DIV/0!</v>
      </c>
      <c r="O494">
        <f>Formulas!U495</f>
        <v>11</v>
      </c>
      <c r="P494" s="2">
        <f>Formulas!W495</f>
        <v>0.545454545454545</v>
      </c>
    </row>
    <row r="495" spans="1:16">
      <c r="A495">
        <f>Formulas!A496</f>
        <v>8089</v>
      </c>
      <c r="B495">
        <f>Formulas!B496</f>
        <v>85</v>
      </c>
      <c r="C495">
        <f>Formulas!C496</f>
        <v>1</v>
      </c>
      <c r="D495">
        <f>Formulas!AC496</f>
        <v>2</v>
      </c>
      <c r="E495">
        <f t="shared" si="7"/>
        <v>2</v>
      </c>
      <c r="F495" s="1">
        <f>COUNTIFS(Formulas!B$3:B$2000,'Stats for predictor'!B495,Formulas!C$3:C$2000,'Stats for predictor'!C495,Formulas!AC$3:AC$2000,4)</f>
        <v>0</v>
      </c>
      <c r="G495">
        <f>COUNTIFS(Formulas!B$3:B$2000,'Stats for predictor'!B495,Formulas!C$3:C$2000,'Stats for predictor'!C495,Formulas!AC$3:AC$2000,3)</f>
        <v>0</v>
      </c>
      <c r="H495">
        <f>COUNTIFS(Formulas!B$3:B$2000,'Stats for predictor'!B495,Formulas!C$3:C$2000,'Stats for predictor'!C495,Formulas!AC$3:AC$2000,2)</f>
        <v>2</v>
      </c>
      <c r="I495">
        <f>COUNTIFS(Formulas!B$3:B$2000,'Stats for predictor'!B495,Formulas!C$3:C$2000,'Stats for predictor'!C495,Formulas!AC$3:AC$2000,1)</f>
        <v>0</v>
      </c>
      <c r="J495">
        <f>COUNTIFS(Formulas!B$3:B$2000,'Stats for predictor'!B495,Formulas!C$3:C$2000,'Stats for predictor'!C495,Formulas!AC$3:AC$2000,0)</f>
        <v>0</v>
      </c>
      <c r="K495">
        <f>Formulas!P496</f>
        <v>1</v>
      </c>
      <c r="L495">
        <f>Formulas!R496</f>
        <v>5</v>
      </c>
      <c r="M495">
        <f>Formulas!T544</f>
        <v>0</v>
      </c>
      <c r="N495" s="2">
        <f>Formulas!V496</f>
        <v>1</v>
      </c>
      <c r="O495">
        <f>Formulas!U496</f>
        <v>8</v>
      </c>
      <c r="P495" s="2">
        <f>Formulas!W496</f>
        <v>0.625</v>
      </c>
    </row>
    <row r="496" spans="1:16">
      <c r="A496">
        <f>Formulas!A497</f>
        <v>4951</v>
      </c>
      <c r="B496">
        <f>Formulas!B497</f>
        <v>85</v>
      </c>
      <c r="C496">
        <f>Formulas!C497</f>
        <v>1</v>
      </c>
      <c r="D496">
        <f>Formulas!AC497</f>
        <v>2</v>
      </c>
      <c r="E496">
        <f t="shared" si="7"/>
        <v>2</v>
      </c>
      <c r="F496" s="1">
        <f>COUNTIFS(Formulas!B$3:B$2000,'Stats for predictor'!B496,Formulas!C$3:C$2000,'Stats for predictor'!C496,Formulas!AC$3:AC$2000,4)</f>
        <v>0</v>
      </c>
      <c r="G496">
        <f>COUNTIFS(Formulas!B$3:B$2000,'Stats for predictor'!B496,Formulas!C$3:C$2000,'Stats for predictor'!C496,Formulas!AC$3:AC$2000,3)</f>
        <v>0</v>
      </c>
      <c r="H496">
        <f>COUNTIFS(Formulas!B$3:B$2000,'Stats for predictor'!B496,Formulas!C$3:C$2000,'Stats for predictor'!C496,Formulas!AC$3:AC$2000,2)</f>
        <v>2</v>
      </c>
      <c r="I496">
        <f>COUNTIFS(Formulas!B$3:B$2000,'Stats for predictor'!B496,Formulas!C$3:C$2000,'Stats for predictor'!C496,Formulas!AC$3:AC$2000,1)</f>
        <v>0</v>
      </c>
      <c r="J496">
        <f>COUNTIFS(Formulas!B$3:B$2000,'Stats for predictor'!B496,Formulas!C$3:C$2000,'Stats for predictor'!C496,Formulas!AC$3:AC$2000,0)</f>
        <v>0</v>
      </c>
      <c r="K496">
        <f>Formulas!P497</f>
        <v>0</v>
      </c>
      <c r="L496">
        <f>Formulas!R497</f>
        <v>1</v>
      </c>
      <c r="M496">
        <f>Formulas!T545</f>
        <v>5</v>
      </c>
      <c r="N496" s="2" t="e">
        <f>Formulas!V497</f>
        <v>#DIV/0!</v>
      </c>
      <c r="O496">
        <f>Formulas!U497</f>
        <v>2</v>
      </c>
      <c r="P496" s="2">
        <f>Formulas!W497</f>
        <v>0.5</v>
      </c>
    </row>
    <row r="497" spans="1:16">
      <c r="A497">
        <f>Formulas!A498</f>
        <v>6135</v>
      </c>
      <c r="B497">
        <f>Formulas!B498</f>
        <v>89</v>
      </c>
      <c r="C497">
        <f>Formulas!C498</f>
        <v>2</v>
      </c>
      <c r="D497">
        <f>Formulas!AC498</f>
        <v>0</v>
      </c>
      <c r="E497">
        <f t="shared" si="7"/>
        <v>2</v>
      </c>
      <c r="F497" s="1">
        <f>COUNTIFS(Formulas!B$3:B$2000,'Stats for predictor'!B497,Formulas!C$3:C$2000,'Stats for predictor'!C497,Formulas!AC$3:AC$2000,4)</f>
        <v>0</v>
      </c>
      <c r="G497">
        <f>COUNTIFS(Formulas!B$3:B$2000,'Stats for predictor'!B497,Formulas!C$3:C$2000,'Stats for predictor'!C497,Formulas!AC$3:AC$2000,3)</f>
        <v>0</v>
      </c>
      <c r="H497">
        <f>COUNTIFS(Formulas!B$3:B$2000,'Stats for predictor'!B497,Formulas!C$3:C$2000,'Stats for predictor'!C497,Formulas!AC$3:AC$2000,2)</f>
        <v>1</v>
      </c>
      <c r="I497">
        <f>COUNTIFS(Formulas!B$3:B$2000,'Stats for predictor'!B497,Formulas!C$3:C$2000,'Stats for predictor'!C497,Formulas!AC$3:AC$2000,1)</f>
        <v>1</v>
      </c>
      <c r="J497">
        <f>COUNTIFS(Formulas!B$3:B$2000,'Stats for predictor'!B497,Formulas!C$3:C$2000,'Stats for predictor'!C497,Formulas!AC$3:AC$2000,0)</f>
        <v>1</v>
      </c>
      <c r="K497">
        <f>Formulas!P498</f>
        <v>0</v>
      </c>
      <c r="L497">
        <f>Formulas!R498</f>
        <v>2</v>
      </c>
      <c r="M497">
        <f>Formulas!T546</f>
        <v>0</v>
      </c>
      <c r="N497" s="2" t="e">
        <f>Formulas!V498</f>
        <v>#DIV/0!</v>
      </c>
      <c r="O497">
        <f>Formulas!U498</f>
        <v>2</v>
      </c>
      <c r="P497" s="2">
        <f>Formulas!W498</f>
        <v>1</v>
      </c>
    </row>
    <row r="498" spans="1:16">
      <c r="A498">
        <f>Formulas!A499</f>
        <v>7757</v>
      </c>
      <c r="B498">
        <f>Formulas!B499</f>
        <v>89</v>
      </c>
      <c r="C498">
        <f>Formulas!C499</f>
        <v>1</v>
      </c>
      <c r="D498">
        <f>Formulas!AC499</f>
        <v>1</v>
      </c>
      <c r="E498">
        <f t="shared" si="7"/>
        <v>4</v>
      </c>
      <c r="F498" s="1">
        <f>COUNTIFS(Formulas!B$3:B$2000,'Stats for predictor'!B498,Formulas!C$3:C$2000,'Stats for predictor'!C498,Formulas!AC$3:AC$2000,4)</f>
        <v>1</v>
      </c>
      <c r="G498">
        <f>COUNTIFS(Formulas!B$3:B$2000,'Stats for predictor'!B498,Formulas!C$3:C$2000,'Stats for predictor'!C498,Formulas!AC$3:AC$2000,3)</f>
        <v>0</v>
      </c>
      <c r="H498">
        <f>COUNTIFS(Formulas!B$3:B$2000,'Stats for predictor'!B498,Formulas!C$3:C$2000,'Stats for predictor'!C498,Formulas!AC$3:AC$2000,2)</f>
        <v>1</v>
      </c>
      <c r="I498">
        <f>COUNTIFS(Formulas!B$3:B$2000,'Stats for predictor'!B498,Formulas!C$3:C$2000,'Stats for predictor'!C498,Formulas!AC$3:AC$2000,1)</f>
        <v>1</v>
      </c>
      <c r="J498">
        <f>COUNTIFS(Formulas!B$3:B$2000,'Stats for predictor'!B498,Formulas!C$3:C$2000,'Stats for predictor'!C498,Formulas!AC$3:AC$2000,0)</f>
        <v>0</v>
      </c>
      <c r="K498">
        <f>Formulas!P499</f>
        <v>0</v>
      </c>
      <c r="L498">
        <f>Formulas!R499</f>
        <v>0</v>
      </c>
      <c r="M498">
        <f>Formulas!T547</f>
        <v>0</v>
      </c>
      <c r="N498" s="2" t="e">
        <f>Formulas!V499</f>
        <v>#DIV/0!</v>
      </c>
      <c r="O498">
        <f>Formulas!U499</f>
        <v>0</v>
      </c>
      <c r="P498" s="2" t="e">
        <f>Formulas!W499</f>
        <v>#DIV/0!</v>
      </c>
    </row>
    <row r="499" spans="1:16">
      <c r="A499">
        <f>Formulas!A500</f>
        <v>7659</v>
      </c>
      <c r="B499">
        <f>Formulas!B500</f>
        <v>89</v>
      </c>
      <c r="C499">
        <f>Formulas!C500</f>
        <v>2</v>
      </c>
      <c r="D499">
        <f>Formulas!AC500</f>
        <v>1</v>
      </c>
      <c r="E499">
        <f t="shared" si="7"/>
        <v>2</v>
      </c>
      <c r="F499" s="1">
        <f>COUNTIFS(Formulas!B$3:B$2000,'Stats for predictor'!B499,Formulas!C$3:C$2000,'Stats for predictor'!C499,Formulas!AC$3:AC$2000,4)</f>
        <v>0</v>
      </c>
      <c r="G499">
        <f>COUNTIFS(Formulas!B$3:B$2000,'Stats for predictor'!B499,Formulas!C$3:C$2000,'Stats for predictor'!C499,Formulas!AC$3:AC$2000,3)</f>
        <v>0</v>
      </c>
      <c r="H499">
        <f>COUNTIFS(Formulas!B$3:B$2000,'Stats for predictor'!B499,Formulas!C$3:C$2000,'Stats for predictor'!C499,Formulas!AC$3:AC$2000,2)</f>
        <v>1</v>
      </c>
      <c r="I499">
        <f>COUNTIFS(Formulas!B$3:B$2000,'Stats for predictor'!B499,Formulas!C$3:C$2000,'Stats for predictor'!C499,Formulas!AC$3:AC$2000,1)</f>
        <v>1</v>
      </c>
      <c r="J499">
        <f>COUNTIFS(Formulas!B$3:B$2000,'Stats for predictor'!B499,Formulas!C$3:C$2000,'Stats for predictor'!C499,Formulas!AC$3:AC$2000,0)</f>
        <v>1</v>
      </c>
      <c r="K499">
        <f>Formulas!P500</f>
        <v>3</v>
      </c>
      <c r="L499">
        <f>Formulas!R500</f>
        <v>0</v>
      </c>
      <c r="M499">
        <f>Formulas!T548</f>
        <v>0</v>
      </c>
      <c r="N499" s="2">
        <f>Formulas!V500</f>
        <v>1</v>
      </c>
      <c r="O499">
        <f>Formulas!U500</f>
        <v>0</v>
      </c>
      <c r="P499" s="2" t="e">
        <f>Formulas!W500</f>
        <v>#DIV/0!</v>
      </c>
    </row>
    <row r="500" spans="1:16">
      <c r="A500">
        <f>Formulas!A501</f>
        <v>1114</v>
      </c>
      <c r="B500">
        <f>Formulas!B501</f>
        <v>89</v>
      </c>
      <c r="C500">
        <f>Formulas!C501</f>
        <v>1</v>
      </c>
      <c r="D500">
        <f>Formulas!AC501</f>
        <v>4</v>
      </c>
      <c r="E500">
        <f t="shared" si="7"/>
        <v>4</v>
      </c>
      <c r="F500" s="1">
        <f>COUNTIFS(Formulas!B$3:B$2000,'Stats for predictor'!B500,Formulas!C$3:C$2000,'Stats for predictor'!C500,Formulas!AC$3:AC$2000,4)</f>
        <v>1</v>
      </c>
      <c r="G500">
        <f>COUNTIFS(Formulas!B$3:B$2000,'Stats for predictor'!B500,Formulas!C$3:C$2000,'Stats for predictor'!C500,Formulas!AC$3:AC$2000,3)</f>
        <v>0</v>
      </c>
      <c r="H500">
        <f>COUNTIFS(Formulas!B$3:B$2000,'Stats for predictor'!B500,Formulas!C$3:C$2000,'Stats for predictor'!C500,Formulas!AC$3:AC$2000,2)</f>
        <v>1</v>
      </c>
      <c r="I500">
        <f>COUNTIFS(Formulas!B$3:B$2000,'Stats for predictor'!B500,Formulas!C$3:C$2000,'Stats for predictor'!C500,Formulas!AC$3:AC$2000,1)</f>
        <v>1</v>
      </c>
      <c r="J500">
        <f>COUNTIFS(Formulas!B$3:B$2000,'Stats for predictor'!B500,Formulas!C$3:C$2000,'Stats for predictor'!C500,Formulas!AC$3:AC$2000,0)</f>
        <v>0</v>
      </c>
      <c r="K500">
        <f>Formulas!P501</f>
        <v>0</v>
      </c>
      <c r="L500">
        <f>Formulas!R501</f>
        <v>9</v>
      </c>
      <c r="M500">
        <f>Formulas!T549</f>
        <v>0</v>
      </c>
      <c r="N500" s="2" t="e">
        <f>Formulas!V501</f>
        <v>#DIV/0!</v>
      </c>
      <c r="O500">
        <f>Formulas!U501</f>
        <v>13</v>
      </c>
      <c r="P500" s="2">
        <f>Formulas!W501</f>
        <v>0.692307692307692</v>
      </c>
    </row>
    <row r="501" spans="1:16">
      <c r="A501">
        <f>Formulas!A502</f>
        <v>7480</v>
      </c>
      <c r="B501">
        <f>Formulas!B502</f>
        <v>89</v>
      </c>
      <c r="C501">
        <f>Formulas!C502</f>
        <v>1</v>
      </c>
      <c r="D501">
        <f>Formulas!AC502</f>
        <v>2</v>
      </c>
      <c r="E501">
        <f t="shared" si="7"/>
        <v>4</v>
      </c>
      <c r="F501" s="1">
        <f>COUNTIFS(Formulas!B$3:B$2000,'Stats for predictor'!B501,Formulas!C$3:C$2000,'Stats for predictor'!C501,Formulas!AC$3:AC$2000,4)</f>
        <v>1</v>
      </c>
      <c r="G501">
        <f>COUNTIFS(Formulas!B$3:B$2000,'Stats for predictor'!B501,Formulas!C$3:C$2000,'Stats for predictor'!C501,Formulas!AC$3:AC$2000,3)</f>
        <v>0</v>
      </c>
      <c r="H501">
        <f>COUNTIFS(Formulas!B$3:B$2000,'Stats for predictor'!B501,Formulas!C$3:C$2000,'Stats for predictor'!C501,Formulas!AC$3:AC$2000,2)</f>
        <v>1</v>
      </c>
      <c r="I501">
        <f>COUNTIFS(Formulas!B$3:B$2000,'Stats for predictor'!B501,Formulas!C$3:C$2000,'Stats for predictor'!C501,Formulas!AC$3:AC$2000,1)</f>
        <v>1</v>
      </c>
      <c r="J501">
        <f>COUNTIFS(Formulas!B$3:B$2000,'Stats for predictor'!B501,Formulas!C$3:C$2000,'Stats for predictor'!C501,Formulas!AC$3:AC$2000,0)</f>
        <v>0</v>
      </c>
      <c r="K501">
        <f>Formulas!P502</f>
        <v>0</v>
      </c>
      <c r="L501">
        <f>Formulas!R502</f>
        <v>8</v>
      </c>
      <c r="M501">
        <f>Formulas!T550</f>
        <v>1</v>
      </c>
      <c r="N501" s="2" t="e">
        <f>Formulas!V502</f>
        <v>#DIV/0!</v>
      </c>
      <c r="O501">
        <f>Formulas!U502</f>
        <v>11</v>
      </c>
      <c r="P501" s="2">
        <f>Formulas!W502</f>
        <v>0.727272727272727</v>
      </c>
    </row>
    <row r="502" spans="1:16">
      <c r="A502">
        <f>Formulas!A503</f>
        <v>4039</v>
      </c>
      <c r="B502">
        <f>Formulas!B503</f>
        <v>89</v>
      </c>
      <c r="C502">
        <f>Formulas!C503</f>
        <v>2</v>
      </c>
      <c r="D502">
        <f>Formulas!AC503</f>
        <v>2</v>
      </c>
      <c r="E502">
        <f t="shared" si="7"/>
        <v>2</v>
      </c>
      <c r="F502" s="1">
        <f>COUNTIFS(Formulas!B$3:B$2000,'Stats for predictor'!B502,Formulas!C$3:C$2000,'Stats for predictor'!C502,Formulas!AC$3:AC$2000,4)</f>
        <v>0</v>
      </c>
      <c r="G502">
        <f>COUNTIFS(Formulas!B$3:B$2000,'Stats for predictor'!B502,Formulas!C$3:C$2000,'Stats for predictor'!C502,Formulas!AC$3:AC$2000,3)</f>
        <v>0</v>
      </c>
      <c r="H502">
        <f>COUNTIFS(Formulas!B$3:B$2000,'Stats for predictor'!B502,Formulas!C$3:C$2000,'Stats for predictor'!C502,Formulas!AC$3:AC$2000,2)</f>
        <v>1</v>
      </c>
      <c r="I502">
        <f>COUNTIFS(Formulas!B$3:B$2000,'Stats for predictor'!B502,Formulas!C$3:C$2000,'Stats for predictor'!C502,Formulas!AC$3:AC$2000,1)</f>
        <v>1</v>
      </c>
      <c r="J502">
        <f>COUNTIFS(Formulas!B$3:B$2000,'Stats for predictor'!B502,Formulas!C$3:C$2000,'Stats for predictor'!C502,Formulas!AC$3:AC$2000,0)</f>
        <v>1</v>
      </c>
      <c r="K502">
        <f>Formulas!P503</f>
        <v>0</v>
      </c>
      <c r="L502">
        <f>Formulas!R503</f>
        <v>12</v>
      </c>
      <c r="M502">
        <f>Formulas!T551</f>
        <v>0</v>
      </c>
      <c r="N502" s="2" t="e">
        <f>Formulas!V503</f>
        <v>#DIV/0!</v>
      </c>
      <c r="O502">
        <f>Formulas!U503</f>
        <v>14</v>
      </c>
      <c r="P502" s="2">
        <f>Formulas!W503</f>
        <v>0.857142857142857</v>
      </c>
    </row>
    <row r="503" spans="1:16">
      <c r="A503">
        <f>Formulas!A504</f>
        <v>4976</v>
      </c>
      <c r="B503">
        <f>Formulas!B504</f>
        <v>87</v>
      </c>
      <c r="C503">
        <f>Formulas!C504</f>
        <v>1</v>
      </c>
      <c r="D503">
        <f>Formulas!AC504</f>
        <v>0</v>
      </c>
      <c r="E503">
        <f t="shared" si="7"/>
        <v>4</v>
      </c>
      <c r="F503" s="1">
        <f>COUNTIFS(Formulas!B$3:B$2000,'Stats for predictor'!B503,Formulas!C$3:C$2000,'Stats for predictor'!C503,Formulas!AC$3:AC$2000,4)</f>
        <v>2</v>
      </c>
      <c r="G503">
        <f>COUNTIFS(Formulas!B$3:B$2000,'Stats for predictor'!B503,Formulas!C$3:C$2000,'Stats for predictor'!C503,Formulas!AC$3:AC$2000,3)</f>
        <v>0</v>
      </c>
      <c r="H503">
        <f>COUNTIFS(Formulas!B$3:B$2000,'Stats for predictor'!B503,Formulas!C$3:C$2000,'Stats for predictor'!C503,Formulas!AC$3:AC$2000,2)</f>
        <v>0</v>
      </c>
      <c r="I503">
        <f>COUNTIFS(Formulas!B$3:B$2000,'Stats for predictor'!B503,Formulas!C$3:C$2000,'Stats for predictor'!C503,Formulas!AC$3:AC$2000,1)</f>
        <v>0</v>
      </c>
      <c r="J503">
        <f>COUNTIFS(Formulas!B$3:B$2000,'Stats for predictor'!B503,Formulas!C$3:C$2000,'Stats for predictor'!C503,Formulas!AC$3:AC$2000,0)</f>
        <v>1</v>
      </c>
      <c r="K503">
        <f>Formulas!P504</f>
        <v>0</v>
      </c>
      <c r="L503">
        <f>Formulas!R504</f>
        <v>3</v>
      </c>
      <c r="M503">
        <f>Formulas!T552</f>
        <v>0</v>
      </c>
      <c r="N503" s="2">
        <f>Formulas!V504</f>
        <v>0</v>
      </c>
      <c r="O503">
        <f>Formulas!U504</f>
        <v>6</v>
      </c>
      <c r="P503" s="2">
        <f>Formulas!W504</f>
        <v>0.5</v>
      </c>
    </row>
    <row r="504" spans="1:16">
      <c r="A504">
        <f>Formulas!A505</f>
        <v>4917</v>
      </c>
      <c r="B504">
        <f>Formulas!B505</f>
        <v>87</v>
      </c>
      <c r="C504">
        <f>Formulas!C505</f>
        <v>1</v>
      </c>
      <c r="D504">
        <f>Formulas!AC505</f>
        <v>4</v>
      </c>
      <c r="E504">
        <f t="shared" si="7"/>
        <v>4</v>
      </c>
      <c r="F504" s="1">
        <f>COUNTIFS(Formulas!B$3:B$2000,'Stats for predictor'!B504,Formulas!C$3:C$2000,'Stats for predictor'!C504,Formulas!AC$3:AC$2000,4)</f>
        <v>2</v>
      </c>
      <c r="G504">
        <f>COUNTIFS(Formulas!B$3:B$2000,'Stats for predictor'!B504,Formulas!C$3:C$2000,'Stats for predictor'!C504,Formulas!AC$3:AC$2000,3)</f>
        <v>0</v>
      </c>
      <c r="H504">
        <f>COUNTIFS(Formulas!B$3:B$2000,'Stats for predictor'!B504,Formulas!C$3:C$2000,'Stats for predictor'!C504,Formulas!AC$3:AC$2000,2)</f>
        <v>0</v>
      </c>
      <c r="I504">
        <f>COUNTIFS(Formulas!B$3:B$2000,'Stats for predictor'!B504,Formulas!C$3:C$2000,'Stats for predictor'!C504,Formulas!AC$3:AC$2000,1)</f>
        <v>0</v>
      </c>
      <c r="J504">
        <f>COUNTIFS(Formulas!B$3:B$2000,'Stats for predictor'!B504,Formulas!C$3:C$2000,'Stats for predictor'!C504,Formulas!AC$3:AC$2000,0)</f>
        <v>1</v>
      </c>
      <c r="K504">
        <f>Formulas!P505</f>
        <v>0</v>
      </c>
      <c r="L504">
        <f>Formulas!R505</f>
        <v>0</v>
      </c>
      <c r="M504">
        <f>Formulas!T553</f>
        <v>0</v>
      </c>
      <c r="N504" s="2">
        <f>Formulas!V505</f>
        <v>0</v>
      </c>
      <c r="O504">
        <f>Formulas!U505</f>
        <v>3</v>
      </c>
      <c r="P504" s="2">
        <f>Formulas!W505</f>
        <v>0</v>
      </c>
    </row>
    <row r="505" spans="1:16">
      <c r="A505">
        <f>Formulas!A506</f>
        <v>4678</v>
      </c>
      <c r="B505">
        <f>Formulas!B506</f>
        <v>87</v>
      </c>
      <c r="C505">
        <f>Formulas!C506</f>
        <v>1</v>
      </c>
      <c r="D505">
        <f>Formulas!AC506</f>
        <v>4</v>
      </c>
      <c r="E505">
        <f t="shared" si="7"/>
        <v>4</v>
      </c>
      <c r="F505" s="1">
        <f>COUNTIFS(Formulas!B$3:B$2000,'Stats for predictor'!B505,Formulas!C$3:C$2000,'Stats for predictor'!C505,Formulas!AC$3:AC$2000,4)</f>
        <v>2</v>
      </c>
      <c r="G505">
        <f>COUNTIFS(Formulas!B$3:B$2000,'Stats for predictor'!B505,Formulas!C$3:C$2000,'Stats for predictor'!C505,Formulas!AC$3:AC$2000,3)</f>
        <v>0</v>
      </c>
      <c r="H505">
        <f>COUNTIFS(Formulas!B$3:B$2000,'Stats for predictor'!B505,Formulas!C$3:C$2000,'Stats for predictor'!C505,Formulas!AC$3:AC$2000,2)</f>
        <v>0</v>
      </c>
      <c r="I505">
        <f>COUNTIFS(Formulas!B$3:B$2000,'Stats for predictor'!B505,Formulas!C$3:C$2000,'Stats for predictor'!C505,Formulas!AC$3:AC$2000,1)</f>
        <v>0</v>
      </c>
      <c r="J505">
        <f>COUNTIFS(Formulas!B$3:B$2000,'Stats for predictor'!B505,Formulas!C$3:C$2000,'Stats for predictor'!C505,Formulas!AC$3:AC$2000,0)</f>
        <v>1</v>
      </c>
      <c r="K505">
        <f>Formulas!P506</f>
        <v>0</v>
      </c>
      <c r="L505">
        <f>Formulas!R506</f>
        <v>3</v>
      </c>
      <c r="M505">
        <f>Formulas!T554</f>
        <v>0</v>
      </c>
      <c r="N505" s="2" t="e">
        <f>Formulas!V506</f>
        <v>#DIV/0!</v>
      </c>
      <c r="O505">
        <f>Formulas!U506</f>
        <v>3</v>
      </c>
      <c r="P505" s="2">
        <f>Formulas!W506</f>
        <v>1</v>
      </c>
    </row>
    <row r="506" spans="1:16">
      <c r="A506">
        <f>Formulas!A507</f>
        <v>3560</v>
      </c>
      <c r="B506">
        <f>Formulas!B507</f>
        <v>87</v>
      </c>
      <c r="C506">
        <f>Formulas!C507</f>
        <v>2</v>
      </c>
      <c r="D506">
        <f>Formulas!AC507</f>
        <v>2</v>
      </c>
      <c r="E506">
        <f t="shared" si="7"/>
        <v>2</v>
      </c>
      <c r="F506" s="1">
        <f>COUNTIFS(Formulas!B$3:B$2000,'Stats for predictor'!B506,Formulas!C$3:C$2000,'Stats for predictor'!C506,Formulas!AC$3:AC$2000,4)</f>
        <v>0</v>
      </c>
      <c r="G506">
        <f>COUNTIFS(Formulas!B$3:B$2000,'Stats for predictor'!B506,Formulas!C$3:C$2000,'Stats for predictor'!C506,Formulas!AC$3:AC$2000,3)</f>
        <v>0</v>
      </c>
      <c r="H506">
        <f>COUNTIFS(Formulas!B$3:B$2000,'Stats for predictor'!B506,Formulas!C$3:C$2000,'Stats for predictor'!C506,Formulas!AC$3:AC$2000,2)</f>
        <v>1</v>
      </c>
      <c r="I506">
        <f>COUNTIFS(Formulas!B$3:B$2000,'Stats for predictor'!B506,Formulas!C$3:C$2000,'Stats for predictor'!C506,Formulas!AC$3:AC$2000,1)</f>
        <v>0</v>
      </c>
      <c r="J506">
        <f>COUNTIFS(Formulas!B$3:B$2000,'Stats for predictor'!B506,Formulas!C$3:C$2000,'Stats for predictor'!C506,Formulas!AC$3:AC$2000,0)</f>
        <v>0</v>
      </c>
      <c r="K506">
        <f>Formulas!P507</f>
        <v>0</v>
      </c>
      <c r="L506">
        <f>Formulas!R507</f>
        <v>1</v>
      </c>
      <c r="M506">
        <f>Formulas!T555</f>
        <v>0</v>
      </c>
      <c r="N506" s="2" t="e">
        <f>Formulas!V507</f>
        <v>#DIV/0!</v>
      </c>
      <c r="O506">
        <f>Formulas!U507</f>
        <v>3</v>
      </c>
      <c r="P506" s="2">
        <f>Formulas!W507</f>
        <v>0.333333333333333</v>
      </c>
    </row>
    <row r="507" spans="1:16">
      <c r="A507">
        <f>Formulas!A508</f>
        <v>5406</v>
      </c>
      <c r="B507">
        <f>Formulas!B508</f>
        <v>90</v>
      </c>
      <c r="C507">
        <f>Formulas!C508</f>
        <v>1</v>
      </c>
      <c r="D507">
        <f>Formulas!AC508</f>
        <v>0</v>
      </c>
      <c r="E507">
        <f t="shared" si="7"/>
        <v>1</v>
      </c>
      <c r="F507" s="1">
        <f>COUNTIFS(Formulas!B$3:B$2000,'Stats for predictor'!B507,Formulas!C$3:C$2000,'Stats for predictor'!C507,Formulas!AC$3:AC$2000,4)</f>
        <v>0</v>
      </c>
      <c r="G507">
        <f>COUNTIFS(Formulas!B$3:B$2000,'Stats for predictor'!B507,Formulas!C$3:C$2000,'Stats for predictor'!C507,Formulas!AC$3:AC$2000,3)</f>
        <v>0</v>
      </c>
      <c r="H507">
        <f>COUNTIFS(Formulas!B$3:B$2000,'Stats for predictor'!B507,Formulas!C$3:C$2000,'Stats for predictor'!C507,Formulas!AC$3:AC$2000,2)</f>
        <v>0</v>
      </c>
      <c r="I507">
        <f>COUNTIFS(Formulas!B$3:B$2000,'Stats for predictor'!B507,Formulas!C$3:C$2000,'Stats for predictor'!C507,Formulas!AC$3:AC$2000,1)</f>
        <v>1</v>
      </c>
      <c r="J507">
        <f>COUNTIFS(Formulas!B$3:B$2000,'Stats for predictor'!B507,Formulas!C$3:C$2000,'Stats for predictor'!C507,Formulas!AC$3:AC$2000,0)</f>
        <v>2</v>
      </c>
      <c r="K507">
        <f>Formulas!P508</f>
        <v>0</v>
      </c>
      <c r="L507">
        <f>Formulas!R508</f>
        <v>9</v>
      </c>
      <c r="M507">
        <f>Formulas!T556</f>
        <v>1</v>
      </c>
      <c r="N507" s="2" t="e">
        <f>Formulas!V508</f>
        <v>#DIV/0!</v>
      </c>
      <c r="O507">
        <f>Formulas!U508</f>
        <v>10</v>
      </c>
      <c r="P507" s="2">
        <f>Formulas!W508</f>
        <v>0.9</v>
      </c>
    </row>
    <row r="508" spans="1:16">
      <c r="A508">
        <f>Formulas!A509</f>
        <v>4015</v>
      </c>
      <c r="B508">
        <f>Formulas!B509</f>
        <v>90</v>
      </c>
      <c r="C508">
        <f>Formulas!C509</f>
        <v>2</v>
      </c>
      <c r="D508">
        <f>Formulas!AC509</f>
        <v>2</v>
      </c>
      <c r="E508">
        <f t="shared" si="7"/>
        <v>2</v>
      </c>
      <c r="F508" s="1">
        <f>COUNTIFS(Formulas!B$3:B$2000,'Stats for predictor'!B508,Formulas!C$3:C$2000,'Stats for predictor'!C508,Formulas!AC$3:AC$2000,4)</f>
        <v>0</v>
      </c>
      <c r="G508">
        <f>COUNTIFS(Formulas!B$3:B$2000,'Stats for predictor'!B508,Formulas!C$3:C$2000,'Stats for predictor'!C508,Formulas!AC$3:AC$2000,3)</f>
        <v>0</v>
      </c>
      <c r="H508">
        <f>COUNTIFS(Formulas!B$3:B$2000,'Stats for predictor'!B508,Formulas!C$3:C$2000,'Stats for predictor'!C508,Formulas!AC$3:AC$2000,2)</f>
        <v>1</v>
      </c>
      <c r="I508">
        <f>COUNTIFS(Formulas!B$3:B$2000,'Stats for predictor'!B508,Formulas!C$3:C$2000,'Stats for predictor'!C508,Formulas!AC$3:AC$2000,1)</f>
        <v>0</v>
      </c>
      <c r="J508">
        <f>COUNTIFS(Formulas!B$3:B$2000,'Stats for predictor'!B508,Formulas!C$3:C$2000,'Stats for predictor'!C508,Formulas!AC$3:AC$2000,0)</f>
        <v>0</v>
      </c>
      <c r="K508">
        <f>Formulas!P509</f>
        <v>0</v>
      </c>
      <c r="L508">
        <f>Formulas!R509</f>
        <v>6</v>
      </c>
      <c r="M508">
        <f>Formulas!T557</f>
        <v>7</v>
      </c>
      <c r="N508" s="2">
        <f>Formulas!V509</f>
        <v>0</v>
      </c>
      <c r="O508">
        <f>Formulas!U509</f>
        <v>8</v>
      </c>
      <c r="P508" s="2">
        <f>Formulas!W509</f>
        <v>0.75</v>
      </c>
    </row>
    <row r="509" spans="1:16">
      <c r="A509">
        <f>Formulas!A510</f>
        <v>6865</v>
      </c>
      <c r="B509">
        <f>Formulas!B510</f>
        <v>90</v>
      </c>
      <c r="C509">
        <f>Formulas!C510</f>
        <v>1</v>
      </c>
      <c r="D509">
        <f>Formulas!AC510</f>
        <v>0</v>
      </c>
      <c r="E509">
        <f t="shared" si="7"/>
        <v>1</v>
      </c>
      <c r="F509" s="1">
        <f>COUNTIFS(Formulas!B$3:B$2000,'Stats for predictor'!B509,Formulas!C$3:C$2000,'Stats for predictor'!C509,Formulas!AC$3:AC$2000,4)</f>
        <v>0</v>
      </c>
      <c r="G509">
        <f>COUNTIFS(Formulas!B$3:B$2000,'Stats for predictor'!B509,Formulas!C$3:C$2000,'Stats for predictor'!C509,Formulas!AC$3:AC$2000,3)</f>
        <v>0</v>
      </c>
      <c r="H509">
        <f>COUNTIFS(Formulas!B$3:B$2000,'Stats for predictor'!B509,Formulas!C$3:C$2000,'Stats for predictor'!C509,Formulas!AC$3:AC$2000,2)</f>
        <v>0</v>
      </c>
      <c r="I509">
        <f>COUNTIFS(Formulas!B$3:B$2000,'Stats for predictor'!B509,Formulas!C$3:C$2000,'Stats for predictor'!C509,Formulas!AC$3:AC$2000,1)</f>
        <v>1</v>
      </c>
      <c r="J509">
        <f>COUNTIFS(Formulas!B$3:B$2000,'Stats for predictor'!B509,Formulas!C$3:C$2000,'Stats for predictor'!C509,Formulas!AC$3:AC$2000,0)</f>
        <v>2</v>
      </c>
      <c r="K509">
        <f>Formulas!P510</f>
        <v>6</v>
      </c>
      <c r="L509">
        <f>Formulas!R510</f>
        <v>0</v>
      </c>
      <c r="M509">
        <f>Formulas!T558</f>
        <v>4</v>
      </c>
      <c r="N509" s="2">
        <f>Formulas!V510</f>
        <v>0.666666666666667</v>
      </c>
      <c r="O509">
        <f>Formulas!U510</f>
        <v>0</v>
      </c>
      <c r="P509" s="2" t="e">
        <f>Formulas!W510</f>
        <v>#DIV/0!</v>
      </c>
    </row>
    <row r="510" spans="1:16">
      <c r="A510">
        <f>Formulas!A511</f>
        <v>5672</v>
      </c>
      <c r="B510">
        <f>Formulas!B511</f>
        <v>90</v>
      </c>
      <c r="C510">
        <f>Formulas!C511</f>
        <v>1</v>
      </c>
      <c r="D510">
        <f>Formulas!AC511</f>
        <v>1</v>
      </c>
      <c r="E510">
        <f t="shared" si="7"/>
        <v>1</v>
      </c>
      <c r="F510" s="1">
        <f>COUNTIFS(Formulas!B$3:B$2000,'Stats for predictor'!B510,Formulas!C$3:C$2000,'Stats for predictor'!C510,Formulas!AC$3:AC$2000,4)</f>
        <v>0</v>
      </c>
      <c r="G510">
        <f>COUNTIFS(Formulas!B$3:B$2000,'Stats for predictor'!B510,Formulas!C$3:C$2000,'Stats for predictor'!C510,Formulas!AC$3:AC$2000,3)</f>
        <v>0</v>
      </c>
      <c r="H510">
        <f>COUNTIFS(Formulas!B$3:B$2000,'Stats for predictor'!B510,Formulas!C$3:C$2000,'Stats for predictor'!C510,Formulas!AC$3:AC$2000,2)</f>
        <v>0</v>
      </c>
      <c r="I510">
        <f>COUNTIFS(Formulas!B$3:B$2000,'Stats for predictor'!B510,Formulas!C$3:C$2000,'Stats for predictor'!C510,Formulas!AC$3:AC$2000,1)</f>
        <v>1</v>
      </c>
      <c r="J510">
        <f>COUNTIFS(Formulas!B$3:B$2000,'Stats for predictor'!B510,Formulas!C$3:C$2000,'Stats for predictor'!C510,Formulas!AC$3:AC$2000,0)</f>
        <v>2</v>
      </c>
      <c r="K510">
        <f>Formulas!P511</f>
        <v>4</v>
      </c>
      <c r="L510">
        <f>Formulas!R511</f>
        <v>0</v>
      </c>
      <c r="M510">
        <f>Formulas!T559</f>
        <v>0</v>
      </c>
      <c r="N510" s="2">
        <f>Formulas!V511</f>
        <v>1</v>
      </c>
      <c r="O510">
        <f>Formulas!U511</f>
        <v>0</v>
      </c>
      <c r="P510" s="2" t="e">
        <f>Formulas!W511</f>
        <v>#DIV/0!</v>
      </c>
    </row>
    <row r="511" spans="1:16">
      <c r="A511">
        <f>Formulas!A512</f>
        <v>8884</v>
      </c>
      <c r="B511">
        <f>Formulas!B512</f>
        <v>90</v>
      </c>
      <c r="C511">
        <f>Formulas!C512</f>
        <v>0</v>
      </c>
      <c r="D511">
        <f>Formulas!AC512</f>
        <v>2</v>
      </c>
      <c r="E511">
        <f t="shared" si="7"/>
        <v>2</v>
      </c>
      <c r="F511" s="1">
        <f>COUNTIFS(Formulas!B$3:B$2000,'Stats for predictor'!B511,Formulas!C$3:C$2000,'Stats for predictor'!C511,Formulas!AC$3:AC$2000,4)</f>
        <v>0</v>
      </c>
      <c r="G511">
        <f>COUNTIFS(Formulas!B$3:B$2000,'Stats for predictor'!B511,Formulas!C$3:C$2000,'Stats for predictor'!C511,Formulas!AC$3:AC$2000,3)</f>
        <v>0</v>
      </c>
      <c r="H511">
        <f>COUNTIFS(Formulas!B$3:B$2000,'Stats for predictor'!B511,Formulas!C$3:C$2000,'Stats for predictor'!C511,Formulas!AC$3:AC$2000,2)</f>
        <v>1</v>
      </c>
      <c r="I511">
        <f>COUNTIFS(Formulas!B$3:B$2000,'Stats for predictor'!B511,Formulas!C$3:C$2000,'Stats for predictor'!C511,Formulas!AC$3:AC$2000,1)</f>
        <v>0</v>
      </c>
      <c r="J511">
        <f>COUNTIFS(Formulas!B$3:B$2000,'Stats for predictor'!B511,Formulas!C$3:C$2000,'Stats for predictor'!C511,Formulas!AC$3:AC$2000,0)</f>
        <v>0</v>
      </c>
      <c r="K511">
        <f>Formulas!P512</f>
        <v>5</v>
      </c>
      <c r="L511">
        <f>Formulas!R512</f>
        <v>0</v>
      </c>
      <c r="M511">
        <f>Formulas!T560</f>
        <v>1</v>
      </c>
      <c r="N511" s="2">
        <f>Formulas!V512</f>
        <v>0.833333333333333</v>
      </c>
      <c r="O511">
        <f>Formulas!U512</f>
        <v>0</v>
      </c>
      <c r="P511" s="2" t="e">
        <f>Formulas!W512</f>
        <v>#DIV/0!</v>
      </c>
    </row>
    <row r="512" spans="1:16">
      <c r="A512">
        <f>Formulas!A513</f>
        <v>4343</v>
      </c>
      <c r="B512">
        <f>Formulas!B513</f>
        <v>91</v>
      </c>
      <c r="C512">
        <f>Formulas!C513</f>
        <v>1</v>
      </c>
      <c r="D512">
        <f>Formulas!AC513</f>
        <v>1</v>
      </c>
      <c r="E512">
        <f t="shared" si="7"/>
        <v>2</v>
      </c>
      <c r="F512" s="1">
        <f>COUNTIFS(Formulas!B$3:B$2000,'Stats for predictor'!B512,Formulas!C$3:C$2000,'Stats for predictor'!C512,Formulas!AC$3:AC$2000,4)</f>
        <v>0</v>
      </c>
      <c r="G512">
        <f>COUNTIFS(Formulas!B$3:B$2000,'Stats for predictor'!B512,Formulas!C$3:C$2000,'Stats for predictor'!C512,Formulas!AC$3:AC$2000,3)</f>
        <v>0</v>
      </c>
      <c r="H512">
        <f>COUNTIFS(Formulas!B$3:B$2000,'Stats for predictor'!B512,Formulas!C$3:C$2000,'Stats for predictor'!C512,Formulas!AC$3:AC$2000,2)</f>
        <v>1</v>
      </c>
      <c r="I512">
        <f>COUNTIFS(Formulas!B$3:B$2000,'Stats for predictor'!B512,Formulas!C$3:C$2000,'Stats for predictor'!C512,Formulas!AC$3:AC$2000,1)</f>
        <v>1</v>
      </c>
      <c r="J512">
        <f>COUNTIFS(Formulas!B$3:B$2000,'Stats for predictor'!B512,Formulas!C$3:C$2000,'Stats for predictor'!C512,Formulas!AC$3:AC$2000,0)</f>
        <v>0</v>
      </c>
      <c r="K512">
        <f>Formulas!P513</f>
        <v>0</v>
      </c>
      <c r="L512">
        <f>Formulas!R513</f>
        <v>8</v>
      </c>
      <c r="M512">
        <f>Formulas!T561</f>
        <v>0</v>
      </c>
      <c r="N512" s="2" t="e">
        <f>Formulas!V513</f>
        <v>#DIV/0!</v>
      </c>
      <c r="O512">
        <f>Formulas!U513</f>
        <v>8</v>
      </c>
      <c r="P512" s="2">
        <f>Formulas!W513</f>
        <v>1</v>
      </c>
    </row>
    <row r="513" spans="1:16">
      <c r="A513">
        <f>Formulas!A514</f>
        <v>1305</v>
      </c>
      <c r="B513">
        <f>Formulas!B514</f>
        <v>91</v>
      </c>
      <c r="C513">
        <f>Formulas!C514</f>
        <v>2</v>
      </c>
      <c r="D513">
        <f>Formulas!AC514</f>
        <v>2</v>
      </c>
      <c r="E513">
        <f t="shared" si="7"/>
        <v>2</v>
      </c>
      <c r="F513" s="1">
        <f>COUNTIFS(Formulas!B$3:B$2000,'Stats for predictor'!B513,Formulas!C$3:C$2000,'Stats for predictor'!C513,Formulas!AC$3:AC$2000,4)</f>
        <v>0</v>
      </c>
      <c r="G513">
        <f>COUNTIFS(Formulas!B$3:B$2000,'Stats for predictor'!B513,Formulas!C$3:C$2000,'Stats for predictor'!C513,Formulas!AC$3:AC$2000,3)</f>
        <v>0</v>
      </c>
      <c r="H513">
        <f>COUNTIFS(Formulas!B$3:B$2000,'Stats for predictor'!B513,Formulas!C$3:C$2000,'Stats for predictor'!C513,Formulas!AC$3:AC$2000,2)</f>
        <v>2</v>
      </c>
      <c r="I513">
        <f>COUNTIFS(Formulas!B$3:B$2000,'Stats for predictor'!B513,Formulas!C$3:C$2000,'Stats for predictor'!C513,Formulas!AC$3:AC$2000,1)</f>
        <v>0</v>
      </c>
      <c r="J513">
        <f>COUNTIFS(Formulas!B$3:B$2000,'Stats for predictor'!B513,Formulas!C$3:C$2000,'Stats for predictor'!C513,Formulas!AC$3:AC$2000,0)</f>
        <v>1</v>
      </c>
      <c r="K513">
        <f>Formulas!P514</f>
        <v>0</v>
      </c>
      <c r="L513">
        <f>Formulas!R514</f>
        <v>8</v>
      </c>
      <c r="M513">
        <f>Formulas!T562</f>
        <v>0</v>
      </c>
      <c r="N513" s="2" t="e">
        <f>Formulas!V514</f>
        <v>#DIV/0!</v>
      </c>
      <c r="O513">
        <f>Formulas!U514</f>
        <v>11</v>
      </c>
      <c r="P513" s="2">
        <f>Formulas!W514</f>
        <v>0.727272727272727</v>
      </c>
    </row>
    <row r="514" spans="1:16">
      <c r="A514">
        <f>Formulas!A515</f>
        <v>6864</v>
      </c>
      <c r="B514">
        <f>Formulas!B515</f>
        <v>91</v>
      </c>
      <c r="C514">
        <f>Formulas!C515</f>
        <v>1</v>
      </c>
      <c r="D514">
        <f>Formulas!AC515</f>
        <v>2</v>
      </c>
      <c r="E514">
        <f t="shared" si="7"/>
        <v>2</v>
      </c>
      <c r="F514" s="1">
        <f>COUNTIFS(Formulas!B$3:B$2000,'Stats for predictor'!B514,Formulas!C$3:C$2000,'Stats for predictor'!C514,Formulas!AC$3:AC$2000,4)</f>
        <v>0</v>
      </c>
      <c r="G514">
        <f>COUNTIFS(Formulas!B$3:B$2000,'Stats for predictor'!B514,Formulas!C$3:C$2000,'Stats for predictor'!C514,Formulas!AC$3:AC$2000,3)</f>
        <v>0</v>
      </c>
      <c r="H514">
        <f>COUNTIFS(Formulas!B$3:B$2000,'Stats for predictor'!B514,Formulas!C$3:C$2000,'Stats for predictor'!C514,Formulas!AC$3:AC$2000,2)</f>
        <v>1</v>
      </c>
      <c r="I514">
        <f>COUNTIFS(Formulas!B$3:B$2000,'Stats for predictor'!B514,Formulas!C$3:C$2000,'Stats for predictor'!C514,Formulas!AC$3:AC$2000,1)</f>
        <v>1</v>
      </c>
      <c r="J514">
        <f>COUNTIFS(Formulas!B$3:B$2000,'Stats for predictor'!B514,Formulas!C$3:C$2000,'Stats for predictor'!C514,Formulas!AC$3:AC$2000,0)</f>
        <v>0</v>
      </c>
      <c r="K514">
        <f>Formulas!P515</f>
        <v>0</v>
      </c>
      <c r="L514">
        <f>Formulas!R515</f>
        <v>0</v>
      </c>
      <c r="M514">
        <f>Formulas!T563</f>
        <v>6</v>
      </c>
      <c r="N514" s="2" t="e">
        <f>Formulas!V515</f>
        <v>#DIV/0!</v>
      </c>
      <c r="O514">
        <f>Formulas!U515</f>
        <v>0</v>
      </c>
      <c r="P514" s="2" t="e">
        <f>Formulas!W515</f>
        <v>#DIV/0!</v>
      </c>
    </row>
    <row r="515" spans="1:16">
      <c r="A515">
        <f>Formulas!A516</f>
        <v>772</v>
      </c>
      <c r="B515">
        <f>Formulas!B516</f>
        <v>91</v>
      </c>
      <c r="C515">
        <f>Formulas!C516</f>
        <v>2</v>
      </c>
      <c r="D515">
        <f>Formulas!AC516</f>
        <v>0</v>
      </c>
      <c r="E515">
        <f t="shared" ref="E515:E578" si="8">IF(F515&gt;0,4,IF(G515&gt;0,3,IF(H515&gt;0,2,IF(I515&gt;0,1,0))))</f>
        <v>2</v>
      </c>
      <c r="F515" s="1">
        <f>COUNTIFS(Formulas!B$3:B$2000,'Stats for predictor'!B515,Formulas!C$3:C$2000,'Stats for predictor'!C515,Formulas!AC$3:AC$2000,4)</f>
        <v>0</v>
      </c>
      <c r="G515">
        <f>COUNTIFS(Formulas!B$3:B$2000,'Stats for predictor'!B515,Formulas!C$3:C$2000,'Stats for predictor'!C515,Formulas!AC$3:AC$2000,3)</f>
        <v>0</v>
      </c>
      <c r="H515">
        <f>COUNTIFS(Formulas!B$3:B$2000,'Stats for predictor'!B515,Formulas!C$3:C$2000,'Stats for predictor'!C515,Formulas!AC$3:AC$2000,2)</f>
        <v>2</v>
      </c>
      <c r="I515">
        <f>COUNTIFS(Formulas!B$3:B$2000,'Stats for predictor'!B515,Formulas!C$3:C$2000,'Stats for predictor'!C515,Formulas!AC$3:AC$2000,1)</f>
        <v>0</v>
      </c>
      <c r="J515">
        <f>COUNTIFS(Formulas!B$3:B$2000,'Stats for predictor'!B515,Formulas!C$3:C$2000,'Stats for predictor'!C515,Formulas!AC$3:AC$2000,0)</f>
        <v>1</v>
      </c>
      <c r="K515">
        <f>Formulas!P516</f>
        <v>0</v>
      </c>
      <c r="L515">
        <f>Formulas!R516</f>
        <v>3</v>
      </c>
      <c r="M515">
        <f>Formulas!T564</f>
        <v>0</v>
      </c>
      <c r="N515" s="2" t="e">
        <f>Formulas!V516</f>
        <v>#DIV/0!</v>
      </c>
      <c r="O515">
        <f>Formulas!U516</f>
        <v>8</v>
      </c>
      <c r="P515" s="2">
        <f>Formulas!W516</f>
        <v>0.375</v>
      </c>
    </row>
    <row r="516" spans="1:16">
      <c r="A516">
        <f>Formulas!A517</f>
        <v>914</v>
      </c>
      <c r="B516">
        <f>Formulas!B517</f>
        <v>91</v>
      </c>
      <c r="C516">
        <f>Formulas!C517</f>
        <v>2</v>
      </c>
      <c r="D516">
        <f>Formulas!AC517</f>
        <v>2</v>
      </c>
      <c r="E516">
        <f t="shared" si="8"/>
        <v>2</v>
      </c>
      <c r="F516" s="1">
        <f>COUNTIFS(Formulas!B$3:B$2000,'Stats for predictor'!B516,Formulas!C$3:C$2000,'Stats for predictor'!C516,Formulas!AC$3:AC$2000,4)</f>
        <v>0</v>
      </c>
      <c r="G516">
        <f>COUNTIFS(Formulas!B$3:B$2000,'Stats for predictor'!B516,Formulas!C$3:C$2000,'Stats for predictor'!C516,Formulas!AC$3:AC$2000,3)</f>
        <v>0</v>
      </c>
      <c r="H516">
        <f>COUNTIFS(Formulas!B$3:B$2000,'Stats for predictor'!B516,Formulas!C$3:C$2000,'Stats for predictor'!C516,Formulas!AC$3:AC$2000,2)</f>
        <v>2</v>
      </c>
      <c r="I516">
        <f>COUNTIFS(Formulas!B$3:B$2000,'Stats for predictor'!B516,Formulas!C$3:C$2000,'Stats for predictor'!C516,Formulas!AC$3:AC$2000,1)</f>
        <v>0</v>
      </c>
      <c r="J516">
        <f>COUNTIFS(Formulas!B$3:B$2000,'Stats for predictor'!B516,Formulas!C$3:C$2000,'Stats for predictor'!C516,Formulas!AC$3:AC$2000,0)</f>
        <v>1</v>
      </c>
      <c r="K516">
        <f>Formulas!P517</f>
        <v>0</v>
      </c>
      <c r="L516">
        <f>Formulas!R517</f>
        <v>2</v>
      </c>
      <c r="M516">
        <f>Formulas!T565</f>
        <v>0</v>
      </c>
      <c r="N516" s="2" t="e">
        <f>Formulas!V517</f>
        <v>#DIV/0!</v>
      </c>
      <c r="O516">
        <f>Formulas!U517</f>
        <v>7</v>
      </c>
      <c r="P516" s="2">
        <f>Formulas!W517</f>
        <v>0.285714285714286</v>
      </c>
    </row>
    <row r="517" spans="1:16">
      <c r="A517">
        <f>Formulas!A518</f>
        <v>4907</v>
      </c>
      <c r="B517">
        <f>Formulas!B518</f>
        <v>91</v>
      </c>
      <c r="C517">
        <f>Formulas!C518</f>
        <v>0</v>
      </c>
      <c r="D517">
        <f>Formulas!AC518</f>
        <v>4</v>
      </c>
      <c r="E517">
        <f t="shared" si="8"/>
        <v>4</v>
      </c>
      <c r="F517" s="1">
        <f>COUNTIFS(Formulas!B$3:B$2000,'Stats for predictor'!B517,Formulas!C$3:C$2000,'Stats for predictor'!C517,Formulas!AC$3:AC$2000,4)</f>
        <v>1</v>
      </c>
      <c r="G517">
        <f>COUNTIFS(Formulas!B$3:B$2000,'Stats for predictor'!B517,Formulas!C$3:C$2000,'Stats for predictor'!C517,Formulas!AC$3:AC$2000,3)</f>
        <v>0</v>
      </c>
      <c r="H517">
        <f>COUNTIFS(Formulas!B$3:B$2000,'Stats for predictor'!B517,Formulas!C$3:C$2000,'Stats for predictor'!C517,Formulas!AC$3:AC$2000,2)</f>
        <v>0</v>
      </c>
      <c r="I517">
        <f>COUNTIFS(Formulas!B$3:B$2000,'Stats for predictor'!B517,Formulas!C$3:C$2000,'Stats for predictor'!C517,Formulas!AC$3:AC$2000,1)</f>
        <v>0</v>
      </c>
      <c r="J517">
        <f>COUNTIFS(Formulas!B$3:B$2000,'Stats for predictor'!B517,Formulas!C$3:C$2000,'Stats for predictor'!C517,Formulas!AC$3:AC$2000,0)</f>
        <v>0</v>
      </c>
      <c r="K517">
        <f>Formulas!P518</f>
        <v>0</v>
      </c>
      <c r="L517">
        <f>Formulas!R518</f>
        <v>6</v>
      </c>
      <c r="M517">
        <f>Formulas!T566</f>
        <v>2</v>
      </c>
      <c r="N517" s="2" t="e">
        <f>Formulas!V518</f>
        <v>#DIV/0!</v>
      </c>
      <c r="O517">
        <f>Formulas!U518</f>
        <v>6</v>
      </c>
      <c r="P517" s="2">
        <f>Formulas!W518</f>
        <v>1</v>
      </c>
    </row>
    <row r="518" spans="1:16">
      <c r="A518">
        <f>Formulas!A519</f>
        <v>2056</v>
      </c>
      <c r="B518">
        <f>Formulas!B519</f>
        <v>92</v>
      </c>
      <c r="C518">
        <f>Formulas!C519</f>
        <v>2</v>
      </c>
      <c r="D518">
        <f>Formulas!AC519</f>
        <v>3</v>
      </c>
      <c r="E518">
        <f t="shared" si="8"/>
        <v>3</v>
      </c>
      <c r="F518" s="1">
        <f>COUNTIFS(Formulas!B$3:B$2000,'Stats for predictor'!B518,Formulas!C$3:C$2000,'Stats for predictor'!C518,Formulas!AC$3:AC$2000,4)</f>
        <v>0</v>
      </c>
      <c r="G518">
        <f>COUNTIFS(Formulas!B$3:B$2000,'Stats for predictor'!B518,Formulas!C$3:C$2000,'Stats for predictor'!C518,Formulas!AC$3:AC$2000,3)</f>
        <v>1</v>
      </c>
      <c r="H518">
        <f>COUNTIFS(Formulas!B$3:B$2000,'Stats for predictor'!B518,Formulas!C$3:C$2000,'Stats for predictor'!C518,Formulas!AC$3:AC$2000,2)</f>
        <v>0</v>
      </c>
      <c r="I518">
        <f>COUNTIFS(Formulas!B$3:B$2000,'Stats for predictor'!B518,Formulas!C$3:C$2000,'Stats for predictor'!C518,Formulas!AC$3:AC$2000,1)</f>
        <v>0</v>
      </c>
      <c r="J518">
        <f>COUNTIFS(Formulas!B$3:B$2000,'Stats for predictor'!B518,Formulas!C$3:C$2000,'Stats for predictor'!C518,Formulas!AC$3:AC$2000,0)</f>
        <v>1</v>
      </c>
      <c r="K518">
        <f>Formulas!P519</f>
        <v>0</v>
      </c>
      <c r="L518">
        <f>Formulas!R519</f>
        <v>14</v>
      </c>
      <c r="M518">
        <f>Formulas!T567</f>
        <v>0</v>
      </c>
      <c r="N518" s="2" t="e">
        <f>Formulas!V519</f>
        <v>#DIV/0!</v>
      </c>
      <c r="O518">
        <f>Formulas!U519</f>
        <v>14</v>
      </c>
      <c r="P518" s="2">
        <f>Formulas!W519</f>
        <v>1</v>
      </c>
    </row>
    <row r="519" spans="1:16">
      <c r="A519">
        <f>Formulas!A520</f>
        <v>3739</v>
      </c>
      <c r="B519">
        <f>Formulas!B520</f>
        <v>92</v>
      </c>
      <c r="C519">
        <f>Formulas!C520</f>
        <v>1</v>
      </c>
      <c r="D519">
        <f>Formulas!AC520</f>
        <v>0</v>
      </c>
      <c r="E519">
        <f t="shared" si="8"/>
        <v>2</v>
      </c>
      <c r="F519" s="1">
        <f>COUNTIFS(Formulas!B$3:B$2000,'Stats for predictor'!B519,Formulas!C$3:C$2000,'Stats for predictor'!C519,Formulas!AC$3:AC$2000,4)</f>
        <v>0</v>
      </c>
      <c r="G519">
        <f>COUNTIFS(Formulas!B$3:B$2000,'Stats for predictor'!B519,Formulas!C$3:C$2000,'Stats for predictor'!C519,Formulas!AC$3:AC$2000,3)</f>
        <v>0</v>
      </c>
      <c r="H519">
        <f>COUNTIFS(Formulas!B$3:B$2000,'Stats for predictor'!B519,Formulas!C$3:C$2000,'Stats for predictor'!C519,Formulas!AC$3:AC$2000,2)</f>
        <v>1</v>
      </c>
      <c r="I519">
        <f>COUNTIFS(Formulas!B$3:B$2000,'Stats for predictor'!B519,Formulas!C$3:C$2000,'Stats for predictor'!C519,Formulas!AC$3:AC$2000,1)</f>
        <v>0</v>
      </c>
      <c r="J519">
        <f>COUNTIFS(Formulas!B$3:B$2000,'Stats for predictor'!B519,Formulas!C$3:C$2000,'Stats for predictor'!C519,Formulas!AC$3:AC$2000,0)</f>
        <v>1</v>
      </c>
      <c r="K519">
        <f>Formulas!P520</f>
        <v>3</v>
      </c>
      <c r="L519">
        <f>Formulas!R520</f>
        <v>0</v>
      </c>
      <c r="M519">
        <f>Formulas!T568</f>
        <v>0</v>
      </c>
      <c r="N519" s="2">
        <f>Formulas!V520</f>
        <v>0.75</v>
      </c>
      <c r="O519">
        <f>Formulas!U520</f>
        <v>0</v>
      </c>
      <c r="P519" s="2" t="e">
        <f>Formulas!W520</f>
        <v>#DIV/0!</v>
      </c>
    </row>
    <row r="520" spans="1:16">
      <c r="A520">
        <f>Formulas!A521</f>
        <v>5036</v>
      </c>
      <c r="B520">
        <f>Formulas!B521</f>
        <v>93</v>
      </c>
      <c r="C520">
        <f>Formulas!C521</f>
        <v>2</v>
      </c>
      <c r="D520">
        <f>Formulas!AC521</f>
        <v>2</v>
      </c>
      <c r="E520">
        <f t="shared" si="8"/>
        <v>4</v>
      </c>
      <c r="F520" s="1">
        <f>COUNTIFS(Formulas!B$3:B$2000,'Stats for predictor'!B520,Formulas!C$3:C$2000,'Stats for predictor'!C520,Formulas!AC$3:AC$2000,4)</f>
        <v>1</v>
      </c>
      <c r="G520">
        <f>COUNTIFS(Formulas!B$3:B$2000,'Stats for predictor'!B520,Formulas!C$3:C$2000,'Stats for predictor'!C520,Formulas!AC$3:AC$2000,3)</f>
        <v>0</v>
      </c>
      <c r="H520">
        <f>COUNTIFS(Formulas!B$3:B$2000,'Stats for predictor'!B520,Formulas!C$3:C$2000,'Stats for predictor'!C520,Formulas!AC$3:AC$2000,2)</f>
        <v>2</v>
      </c>
      <c r="I520">
        <f>COUNTIFS(Formulas!B$3:B$2000,'Stats for predictor'!B520,Formulas!C$3:C$2000,'Stats for predictor'!C520,Formulas!AC$3:AC$2000,1)</f>
        <v>0</v>
      </c>
      <c r="J520">
        <f>COUNTIFS(Formulas!B$3:B$2000,'Stats for predictor'!B520,Formulas!C$3:C$2000,'Stats for predictor'!C520,Formulas!AC$3:AC$2000,0)</f>
        <v>0</v>
      </c>
      <c r="K520">
        <f>Formulas!P521</f>
        <v>0</v>
      </c>
      <c r="L520">
        <f>Formulas!R521</f>
        <v>0</v>
      </c>
      <c r="M520">
        <f>Formulas!T569</f>
        <v>0</v>
      </c>
      <c r="N520" s="2" t="e">
        <f>Formulas!V521</f>
        <v>#DIV/0!</v>
      </c>
      <c r="O520">
        <f>Formulas!U521</f>
        <v>0</v>
      </c>
      <c r="P520" s="2" t="e">
        <f>Formulas!W521</f>
        <v>#DIV/0!</v>
      </c>
    </row>
    <row r="521" spans="1:16">
      <c r="A521">
        <f>Formulas!A522</f>
        <v>8789</v>
      </c>
      <c r="B521">
        <f>Formulas!B522</f>
        <v>92</v>
      </c>
      <c r="C521">
        <f>Formulas!C522</f>
        <v>2</v>
      </c>
      <c r="D521">
        <f>Formulas!AC522</f>
        <v>0</v>
      </c>
      <c r="E521">
        <f t="shared" si="8"/>
        <v>3</v>
      </c>
      <c r="F521" s="1">
        <f>COUNTIFS(Formulas!B$3:B$2000,'Stats for predictor'!B521,Formulas!C$3:C$2000,'Stats for predictor'!C521,Formulas!AC$3:AC$2000,4)</f>
        <v>0</v>
      </c>
      <c r="G521">
        <f>COUNTIFS(Formulas!B$3:B$2000,'Stats for predictor'!B521,Formulas!C$3:C$2000,'Stats for predictor'!C521,Formulas!AC$3:AC$2000,3)</f>
        <v>1</v>
      </c>
      <c r="H521">
        <f>COUNTIFS(Formulas!B$3:B$2000,'Stats for predictor'!B521,Formulas!C$3:C$2000,'Stats for predictor'!C521,Formulas!AC$3:AC$2000,2)</f>
        <v>0</v>
      </c>
      <c r="I521">
        <f>COUNTIFS(Formulas!B$3:B$2000,'Stats for predictor'!B521,Formulas!C$3:C$2000,'Stats for predictor'!C521,Formulas!AC$3:AC$2000,1)</f>
        <v>0</v>
      </c>
      <c r="J521">
        <f>COUNTIFS(Formulas!B$3:B$2000,'Stats for predictor'!B521,Formulas!C$3:C$2000,'Stats for predictor'!C521,Formulas!AC$3:AC$2000,0)</f>
        <v>1</v>
      </c>
      <c r="K521">
        <f>Formulas!P522</f>
        <v>0</v>
      </c>
      <c r="L521">
        <f>Formulas!R522</f>
        <v>7</v>
      </c>
      <c r="M521">
        <f>Formulas!T570</f>
        <v>0</v>
      </c>
      <c r="N521" s="2" t="e">
        <f>Formulas!V522</f>
        <v>#DIV/0!</v>
      </c>
      <c r="O521">
        <f>Formulas!U522</f>
        <v>8</v>
      </c>
      <c r="P521" s="2">
        <f>Formulas!W522</f>
        <v>0.875</v>
      </c>
    </row>
    <row r="522" spans="1:16">
      <c r="A522">
        <f>Formulas!A523</f>
        <v>4951</v>
      </c>
      <c r="B522">
        <f>Formulas!B523</f>
        <v>92</v>
      </c>
      <c r="C522">
        <f>Formulas!C523</f>
        <v>1</v>
      </c>
      <c r="D522">
        <f>Formulas!AC523</f>
        <v>2</v>
      </c>
      <c r="E522">
        <f t="shared" si="8"/>
        <v>2</v>
      </c>
      <c r="F522" s="1">
        <f>COUNTIFS(Formulas!B$3:B$2000,'Stats for predictor'!B522,Formulas!C$3:C$2000,'Stats for predictor'!C522,Formulas!AC$3:AC$2000,4)</f>
        <v>0</v>
      </c>
      <c r="G522">
        <f>COUNTIFS(Formulas!B$3:B$2000,'Stats for predictor'!B522,Formulas!C$3:C$2000,'Stats for predictor'!C522,Formulas!AC$3:AC$2000,3)</f>
        <v>0</v>
      </c>
      <c r="H522">
        <f>COUNTIFS(Formulas!B$3:B$2000,'Stats for predictor'!B522,Formulas!C$3:C$2000,'Stats for predictor'!C522,Formulas!AC$3:AC$2000,2)</f>
        <v>1</v>
      </c>
      <c r="I522">
        <f>COUNTIFS(Formulas!B$3:B$2000,'Stats for predictor'!B522,Formulas!C$3:C$2000,'Stats for predictor'!C522,Formulas!AC$3:AC$2000,1)</f>
        <v>0</v>
      </c>
      <c r="J522">
        <f>COUNTIFS(Formulas!B$3:B$2000,'Stats for predictor'!B522,Formulas!C$3:C$2000,'Stats for predictor'!C522,Formulas!AC$3:AC$2000,0)</f>
        <v>1</v>
      </c>
      <c r="K522">
        <f>Formulas!P523</f>
        <v>0</v>
      </c>
      <c r="L522">
        <f>Formulas!R523</f>
        <v>3</v>
      </c>
      <c r="M522">
        <f>Formulas!T571</f>
        <v>0</v>
      </c>
      <c r="N522" s="2">
        <f>Formulas!V523</f>
        <v>0</v>
      </c>
      <c r="O522">
        <f>Formulas!U523</f>
        <v>5</v>
      </c>
      <c r="P522" s="2">
        <f>Formulas!W523</f>
        <v>0.6</v>
      </c>
    </row>
    <row r="523" spans="1:16">
      <c r="A523">
        <f>Formulas!A524</f>
        <v>1334</v>
      </c>
      <c r="B523">
        <f>Formulas!B524</f>
        <v>93</v>
      </c>
      <c r="C523">
        <f>Formulas!C524</f>
        <v>1</v>
      </c>
      <c r="D523">
        <f>Formulas!AC524</f>
        <v>0</v>
      </c>
      <c r="E523">
        <f t="shared" si="8"/>
        <v>2</v>
      </c>
      <c r="F523" s="1">
        <f>COUNTIFS(Formulas!B$3:B$2000,'Stats for predictor'!B523,Formulas!C$3:C$2000,'Stats for predictor'!C523,Formulas!AC$3:AC$2000,4)</f>
        <v>0</v>
      </c>
      <c r="G523">
        <f>COUNTIFS(Formulas!B$3:B$2000,'Stats for predictor'!B523,Formulas!C$3:C$2000,'Stats for predictor'!C523,Formulas!AC$3:AC$2000,3)</f>
        <v>0</v>
      </c>
      <c r="H523">
        <f>COUNTIFS(Formulas!B$3:B$2000,'Stats for predictor'!B523,Formulas!C$3:C$2000,'Stats for predictor'!C523,Formulas!AC$3:AC$2000,2)</f>
        <v>1</v>
      </c>
      <c r="I523">
        <f>COUNTIFS(Formulas!B$3:B$2000,'Stats for predictor'!B523,Formulas!C$3:C$2000,'Stats for predictor'!C523,Formulas!AC$3:AC$2000,1)</f>
        <v>1</v>
      </c>
      <c r="J523">
        <f>COUNTIFS(Formulas!B$3:B$2000,'Stats for predictor'!B523,Formulas!C$3:C$2000,'Stats for predictor'!C523,Formulas!AC$3:AC$2000,0)</f>
        <v>1</v>
      </c>
      <c r="K523">
        <f>Formulas!P524</f>
        <v>0</v>
      </c>
      <c r="L523">
        <f>Formulas!R524</f>
        <v>2</v>
      </c>
      <c r="M523">
        <f>Formulas!T572</f>
        <v>3</v>
      </c>
      <c r="N523" s="2" t="e">
        <f>Formulas!V524</f>
        <v>#DIV/0!</v>
      </c>
      <c r="O523">
        <f>Formulas!U524</f>
        <v>2</v>
      </c>
      <c r="P523" s="2">
        <f>Formulas!W524</f>
        <v>1</v>
      </c>
    </row>
    <row r="524" spans="1:16">
      <c r="A524">
        <f>Formulas!A525</f>
        <v>6978</v>
      </c>
      <c r="B524">
        <f>Formulas!B525</f>
        <v>93</v>
      </c>
      <c r="C524">
        <f>Formulas!C525</f>
        <v>1</v>
      </c>
      <c r="D524">
        <f>Formulas!AC525</f>
        <v>2</v>
      </c>
      <c r="E524">
        <f t="shared" si="8"/>
        <v>2</v>
      </c>
      <c r="F524" s="1">
        <f>COUNTIFS(Formulas!B$3:B$2000,'Stats for predictor'!B524,Formulas!C$3:C$2000,'Stats for predictor'!C524,Formulas!AC$3:AC$2000,4)</f>
        <v>0</v>
      </c>
      <c r="G524">
        <f>COUNTIFS(Formulas!B$3:B$2000,'Stats for predictor'!B524,Formulas!C$3:C$2000,'Stats for predictor'!C524,Formulas!AC$3:AC$2000,3)</f>
        <v>0</v>
      </c>
      <c r="H524">
        <f>COUNTIFS(Formulas!B$3:B$2000,'Stats for predictor'!B524,Formulas!C$3:C$2000,'Stats for predictor'!C524,Formulas!AC$3:AC$2000,2)</f>
        <v>1</v>
      </c>
      <c r="I524">
        <f>COUNTIFS(Formulas!B$3:B$2000,'Stats for predictor'!B524,Formulas!C$3:C$2000,'Stats for predictor'!C524,Formulas!AC$3:AC$2000,1)</f>
        <v>1</v>
      </c>
      <c r="J524">
        <f>COUNTIFS(Formulas!B$3:B$2000,'Stats for predictor'!B524,Formulas!C$3:C$2000,'Stats for predictor'!C524,Formulas!AC$3:AC$2000,0)</f>
        <v>1</v>
      </c>
      <c r="K524">
        <f>Formulas!P525</f>
        <v>0</v>
      </c>
      <c r="L524">
        <f>Formulas!R525</f>
        <v>0</v>
      </c>
      <c r="M524">
        <f>Formulas!T573</f>
        <v>0</v>
      </c>
      <c r="N524" s="2" t="e">
        <f>Formulas!V525</f>
        <v>#DIV/0!</v>
      </c>
      <c r="O524">
        <f>Formulas!U525</f>
        <v>0</v>
      </c>
      <c r="P524" s="2" t="e">
        <f>Formulas!W525</f>
        <v>#DIV/0!</v>
      </c>
    </row>
    <row r="525" spans="1:16">
      <c r="A525">
        <f>Formulas!A526</f>
        <v>4946</v>
      </c>
      <c r="B525">
        <f>Formulas!B526</f>
        <v>93</v>
      </c>
      <c r="C525">
        <f>Formulas!C526</f>
        <v>2</v>
      </c>
      <c r="D525">
        <f>Formulas!AC526</f>
        <v>4</v>
      </c>
      <c r="E525">
        <f t="shared" si="8"/>
        <v>4</v>
      </c>
      <c r="F525" s="1">
        <f>COUNTIFS(Formulas!B$3:B$2000,'Stats for predictor'!B525,Formulas!C$3:C$2000,'Stats for predictor'!C525,Formulas!AC$3:AC$2000,4)</f>
        <v>1</v>
      </c>
      <c r="G525">
        <f>COUNTIFS(Formulas!B$3:B$2000,'Stats for predictor'!B525,Formulas!C$3:C$2000,'Stats for predictor'!C525,Formulas!AC$3:AC$2000,3)</f>
        <v>0</v>
      </c>
      <c r="H525">
        <f>COUNTIFS(Formulas!B$3:B$2000,'Stats for predictor'!B525,Formulas!C$3:C$2000,'Stats for predictor'!C525,Formulas!AC$3:AC$2000,2)</f>
        <v>2</v>
      </c>
      <c r="I525">
        <f>COUNTIFS(Formulas!B$3:B$2000,'Stats for predictor'!B525,Formulas!C$3:C$2000,'Stats for predictor'!C525,Formulas!AC$3:AC$2000,1)</f>
        <v>0</v>
      </c>
      <c r="J525">
        <f>COUNTIFS(Formulas!B$3:B$2000,'Stats for predictor'!B525,Formulas!C$3:C$2000,'Stats for predictor'!C525,Formulas!AC$3:AC$2000,0)</f>
        <v>0</v>
      </c>
      <c r="K525">
        <f>Formulas!P526</f>
        <v>0</v>
      </c>
      <c r="L525">
        <f>Formulas!R526</f>
        <v>5</v>
      </c>
      <c r="M525">
        <f>Formulas!T574</f>
        <v>0</v>
      </c>
      <c r="N525" s="2" t="e">
        <f>Formulas!V526</f>
        <v>#DIV/0!</v>
      </c>
      <c r="O525">
        <f>Formulas!U526</f>
        <v>8</v>
      </c>
      <c r="P525" s="2">
        <f>Formulas!W526</f>
        <v>0.625</v>
      </c>
    </row>
    <row r="526" spans="1:16">
      <c r="A526">
        <f>Formulas!A527</f>
        <v>8764</v>
      </c>
      <c r="B526">
        <f>Formulas!B527</f>
        <v>93</v>
      </c>
      <c r="C526">
        <f>Formulas!C527</f>
        <v>2</v>
      </c>
      <c r="D526">
        <f>Formulas!AC527</f>
        <v>2</v>
      </c>
      <c r="E526">
        <f t="shared" si="8"/>
        <v>4</v>
      </c>
      <c r="F526" s="1">
        <f>COUNTIFS(Formulas!B$3:B$2000,'Stats for predictor'!B526,Formulas!C$3:C$2000,'Stats for predictor'!C526,Formulas!AC$3:AC$2000,4)</f>
        <v>1</v>
      </c>
      <c r="G526">
        <f>COUNTIFS(Formulas!B$3:B$2000,'Stats for predictor'!B526,Formulas!C$3:C$2000,'Stats for predictor'!C526,Formulas!AC$3:AC$2000,3)</f>
        <v>0</v>
      </c>
      <c r="H526">
        <f>COUNTIFS(Formulas!B$3:B$2000,'Stats for predictor'!B526,Formulas!C$3:C$2000,'Stats for predictor'!C526,Formulas!AC$3:AC$2000,2)</f>
        <v>2</v>
      </c>
      <c r="I526">
        <f>COUNTIFS(Formulas!B$3:B$2000,'Stats for predictor'!B526,Formulas!C$3:C$2000,'Stats for predictor'!C526,Formulas!AC$3:AC$2000,1)</f>
        <v>0</v>
      </c>
      <c r="J526">
        <f>COUNTIFS(Formulas!B$3:B$2000,'Stats for predictor'!B526,Formulas!C$3:C$2000,'Stats for predictor'!C526,Formulas!AC$3:AC$2000,0)</f>
        <v>0</v>
      </c>
      <c r="K526">
        <f>Formulas!P527</f>
        <v>11</v>
      </c>
      <c r="L526">
        <f>Formulas!R527</f>
        <v>0</v>
      </c>
      <c r="M526">
        <f>Formulas!T575</f>
        <v>0</v>
      </c>
      <c r="N526" s="2">
        <f>Formulas!V527</f>
        <v>1</v>
      </c>
      <c r="O526">
        <f>Formulas!U527</f>
        <v>0</v>
      </c>
      <c r="P526" s="2" t="e">
        <f>Formulas!W527</f>
        <v>#DIV/0!</v>
      </c>
    </row>
    <row r="527" spans="1:16">
      <c r="A527">
        <f>Formulas!A528</f>
        <v>610</v>
      </c>
      <c r="B527">
        <f>Formulas!B528</f>
        <v>93</v>
      </c>
      <c r="C527">
        <f>Formulas!C528</f>
        <v>1</v>
      </c>
      <c r="D527">
        <f>Formulas!AC528</f>
        <v>1</v>
      </c>
      <c r="E527">
        <f t="shared" si="8"/>
        <v>2</v>
      </c>
      <c r="F527" s="1">
        <f>COUNTIFS(Formulas!B$3:B$2000,'Stats for predictor'!B527,Formulas!C$3:C$2000,'Stats for predictor'!C527,Formulas!AC$3:AC$2000,4)</f>
        <v>0</v>
      </c>
      <c r="G527">
        <f>COUNTIFS(Formulas!B$3:B$2000,'Stats for predictor'!B527,Formulas!C$3:C$2000,'Stats for predictor'!C527,Formulas!AC$3:AC$2000,3)</f>
        <v>0</v>
      </c>
      <c r="H527">
        <f>COUNTIFS(Formulas!B$3:B$2000,'Stats for predictor'!B527,Formulas!C$3:C$2000,'Stats for predictor'!C527,Formulas!AC$3:AC$2000,2)</f>
        <v>1</v>
      </c>
      <c r="I527">
        <f>COUNTIFS(Formulas!B$3:B$2000,'Stats for predictor'!B527,Formulas!C$3:C$2000,'Stats for predictor'!C527,Formulas!AC$3:AC$2000,1)</f>
        <v>1</v>
      </c>
      <c r="J527">
        <f>COUNTIFS(Formulas!B$3:B$2000,'Stats for predictor'!B527,Formulas!C$3:C$2000,'Stats for predictor'!C527,Formulas!AC$3:AC$2000,0)</f>
        <v>1</v>
      </c>
      <c r="K527">
        <f>Formulas!P528</f>
        <v>0</v>
      </c>
      <c r="L527">
        <f>Formulas!R528</f>
        <v>8</v>
      </c>
      <c r="M527">
        <f>Formulas!T576</f>
        <v>0</v>
      </c>
      <c r="N527" s="2" t="e">
        <f>Formulas!V528</f>
        <v>#DIV/0!</v>
      </c>
      <c r="O527">
        <f>Formulas!U528</f>
        <v>10</v>
      </c>
      <c r="P527" s="2">
        <f>Formulas!W528</f>
        <v>0.8</v>
      </c>
    </row>
    <row r="528" spans="1:16">
      <c r="A528">
        <f>Formulas!A529</f>
        <v>3161</v>
      </c>
      <c r="B528">
        <f>Formulas!B529</f>
        <v>94</v>
      </c>
      <c r="C528">
        <f>Formulas!C529</f>
        <v>1</v>
      </c>
      <c r="D528">
        <f>Formulas!AC529</f>
        <v>3</v>
      </c>
      <c r="E528">
        <f t="shared" si="8"/>
        <v>4</v>
      </c>
      <c r="F528" s="1">
        <f>COUNTIFS(Formulas!B$3:B$2000,'Stats for predictor'!B528,Formulas!C$3:C$2000,'Stats for predictor'!C528,Formulas!AC$3:AC$2000,4)</f>
        <v>1</v>
      </c>
      <c r="G528">
        <f>COUNTIFS(Formulas!B$3:B$2000,'Stats for predictor'!B528,Formulas!C$3:C$2000,'Stats for predictor'!C528,Formulas!AC$3:AC$2000,3)</f>
        <v>1</v>
      </c>
      <c r="H528">
        <f>COUNTIFS(Formulas!B$3:B$2000,'Stats for predictor'!B528,Formulas!C$3:C$2000,'Stats for predictor'!C528,Formulas!AC$3:AC$2000,2)</f>
        <v>0</v>
      </c>
      <c r="I528">
        <f>COUNTIFS(Formulas!B$3:B$2000,'Stats for predictor'!B528,Formulas!C$3:C$2000,'Stats for predictor'!C528,Formulas!AC$3:AC$2000,1)</f>
        <v>0</v>
      </c>
      <c r="J528">
        <f>COUNTIFS(Formulas!B$3:B$2000,'Stats for predictor'!B528,Formulas!C$3:C$2000,'Stats for predictor'!C528,Formulas!AC$3:AC$2000,0)</f>
        <v>1</v>
      </c>
      <c r="K528">
        <f>Formulas!P529</f>
        <v>0</v>
      </c>
      <c r="L528">
        <f>Formulas!R529</f>
        <v>1</v>
      </c>
      <c r="M528">
        <f>Formulas!T577</f>
        <v>2</v>
      </c>
      <c r="N528" s="2" t="e">
        <f>Formulas!V529</f>
        <v>#DIV/0!</v>
      </c>
      <c r="O528">
        <f>Formulas!U529</f>
        <v>6</v>
      </c>
      <c r="P528" s="2">
        <f>Formulas!W529</f>
        <v>0.166666666666667</v>
      </c>
    </row>
    <row r="529" spans="1:16">
      <c r="A529">
        <f>Formulas!A530</f>
        <v>2200</v>
      </c>
      <c r="B529">
        <f>Formulas!B530</f>
        <v>94</v>
      </c>
      <c r="C529">
        <f>Formulas!C530</f>
        <v>1</v>
      </c>
      <c r="D529">
        <f>Formulas!AC530</f>
        <v>4</v>
      </c>
      <c r="E529">
        <f t="shared" si="8"/>
        <v>4</v>
      </c>
      <c r="F529" s="1">
        <f>COUNTIFS(Formulas!B$3:B$2000,'Stats for predictor'!B529,Formulas!C$3:C$2000,'Stats for predictor'!C529,Formulas!AC$3:AC$2000,4)</f>
        <v>1</v>
      </c>
      <c r="G529">
        <f>COUNTIFS(Formulas!B$3:B$2000,'Stats for predictor'!B529,Formulas!C$3:C$2000,'Stats for predictor'!C529,Formulas!AC$3:AC$2000,3)</f>
        <v>1</v>
      </c>
      <c r="H529">
        <f>COUNTIFS(Formulas!B$3:B$2000,'Stats for predictor'!B529,Formulas!C$3:C$2000,'Stats for predictor'!C529,Formulas!AC$3:AC$2000,2)</f>
        <v>0</v>
      </c>
      <c r="I529">
        <f>COUNTIFS(Formulas!B$3:B$2000,'Stats for predictor'!B529,Formulas!C$3:C$2000,'Stats for predictor'!C529,Formulas!AC$3:AC$2000,1)</f>
        <v>0</v>
      </c>
      <c r="J529">
        <f>COUNTIFS(Formulas!B$3:B$2000,'Stats for predictor'!B529,Formulas!C$3:C$2000,'Stats for predictor'!C529,Formulas!AC$3:AC$2000,0)</f>
        <v>1</v>
      </c>
      <c r="K529">
        <f>Formulas!P530</f>
        <v>1</v>
      </c>
      <c r="L529">
        <f>Formulas!R530</f>
        <v>4</v>
      </c>
      <c r="M529">
        <f>Formulas!T578</f>
        <v>0</v>
      </c>
      <c r="N529" s="2">
        <f>Formulas!V530</f>
        <v>1</v>
      </c>
      <c r="O529">
        <f>Formulas!U530</f>
        <v>6</v>
      </c>
      <c r="P529" s="2">
        <f>Formulas!W530</f>
        <v>0.666666666666667</v>
      </c>
    </row>
    <row r="530" spans="1:16">
      <c r="A530">
        <f>Formulas!A531</f>
        <v>8850</v>
      </c>
      <c r="B530">
        <f>Formulas!B531</f>
        <v>94</v>
      </c>
      <c r="C530">
        <f>Formulas!C531</f>
        <v>1</v>
      </c>
      <c r="D530">
        <f>Formulas!AC531</f>
        <v>0</v>
      </c>
      <c r="E530">
        <f t="shared" si="8"/>
        <v>4</v>
      </c>
      <c r="F530" s="1">
        <f>COUNTIFS(Formulas!B$3:B$2000,'Stats for predictor'!B530,Formulas!C$3:C$2000,'Stats for predictor'!C530,Formulas!AC$3:AC$2000,4)</f>
        <v>1</v>
      </c>
      <c r="G530">
        <f>COUNTIFS(Formulas!B$3:B$2000,'Stats for predictor'!B530,Formulas!C$3:C$2000,'Stats for predictor'!C530,Formulas!AC$3:AC$2000,3)</f>
        <v>1</v>
      </c>
      <c r="H530">
        <f>COUNTIFS(Formulas!B$3:B$2000,'Stats for predictor'!B530,Formulas!C$3:C$2000,'Stats for predictor'!C530,Formulas!AC$3:AC$2000,2)</f>
        <v>0</v>
      </c>
      <c r="I530">
        <f>COUNTIFS(Formulas!B$3:B$2000,'Stats for predictor'!B530,Formulas!C$3:C$2000,'Stats for predictor'!C530,Formulas!AC$3:AC$2000,1)</f>
        <v>0</v>
      </c>
      <c r="J530">
        <f>COUNTIFS(Formulas!B$3:B$2000,'Stats for predictor'!B530,Formulas!C$3:C$2000,'Stats for predictor'!C530,Formulas!AC$3:AC$2000,0)</f>
        <v>1</v>
      </c>
      <c r="K530">
        <f>Formulas!P531</f>
        <v>4</v>
      </c>
      <c r="L530">
        <f>Formulas!R531</f>
        <v>0</v>
      </c>
      <c r="M530">
        <f>Formulas!T579</f>
        <v>0</v>
      </c>
      <c r="N530" s="2">
        <f>Formulas!V531</f>
        <v>0.444444444444444</v>
      </c>
      <c r="O530">
        <f>Formulas!U531</f>
        <v>0</v>
      </c>
      <c r="P530" s="2" t="e">
        <f>Formulas!W531</f>
        <v>#DIV/0!</v>
      </c>
    </row>
    <row r="531" spans="1:16">
      <c r="A531">
        <f>Formulas!A532</f>
        <v>4678</v>
      </c>
      <c r="B531">
        <f>Formulas!B532</f>
        <v>95</v>
      </c>
      <c r="C531">
        <f>Formulas!C532</f>
        <v>2</v>
      </c>
      <c r="D531">
        <f>Formulas!AC532</f>
        <v>4</v>
      </c>
      <c r="E531">
        <f t="shared" si="8"/>
        <v>4</v>
      </c>
      <c r="F531" s="1">
        <f>COUNTIFS(Formulas!B$3:B$2000,'Stats for predictor'!B531,Formulas!C$3:C$2000,'Stats for predictor'!C531,Formulas!AC$3:AC$2000,4)</f>
        <v>1</v>
      </c>
      <c r="G531">
        <f>COUNTIFS(Formulas!B$3:B$2000,'Stats for predictor'!B531,Formulas!C$3:C$2000,'Stats for predictor'!C531,Formulas!AC$3:AC$2000,3)</f>
        <v>0</v>
      </c>
      <c r="H531">
        <f>COUNTIFS(Formulas!B$3:B$2000,'Stats for predictor'!B531,Formulas!C$3:C$2000,'Stats for predictor'!C531,Formulas!AC$3:AC$2000,2)</f>
        <v>0</v>
      </c>
      <c r="I531">
        <f>COUNTIFS(Formulas!B$3:B$2000,'Stats for predictor'!B531,Formulas!C$3:C$2000,'Stats for predictor'!C531,Formulas!AC$3:AC$2000,1)</f>
        <v>0</v>
      </c>
      <c r="J531">
        <f>COUNTIFS(Formulas!B$3:B$2000,'Stats for predictor'!B531,Formulas!C$3:C$2000,'Stats for predictor'!C531,Formulas!AC$3:AC$2000,0)</f>
        <v>1</v>
      </c>
      <c r="K531">
        <f>Formulas!P532</f>
        <v>0</v>
      </c>
      <c r="L531">
        <f>Formulas!R532</f>
        <v>8</v>
      </c>
      <c r="M531">
        <f>Formulas!T580</f>
        <v>0</v>
      </c>
      <c r="N531" s="2" t="e">
        <f>Formulas!V532</f>
        <v>#DIV/0!</v>
      </c>
      <c r="O531">
        <f>Formulas!U532</f>
        <v>14</v>
      </c>
      <c r="P531" s="2">
        <f>Formulas!W532</f>
        <v>0.571428571428571</v>
      </c>
    </row>
    <row r="532" spans="1:16">
      <c r="A532">
        <f>Formulas!A533</f>
        <v>4476</v>
      </c>
      <c r="B532">
        <f>Formulas!B533</f>
        <v>94</v>
      </c>
      <c r="C532">
        <f>Formulas!C533</f>
        <v>2</v>
      </c>
      <c r="D532">
        <f>Formulas!AC533</f>
        <v>0</v>
      </c>
      <c r="E532">
        <f t="shared" si="8"/>
        <v>0</v>
      </c>
      <c r="F532" s="1">
        <f>COUNTIFS(Formulas!B$3:B$2000,'Stats for predictor'!B532,Formulas!C$3:C$2000,'Stats for predictor'!C532,Formulas!AC$3:AC$2000,4)</f>
        <v>0</v>
      </c>
      <c r="G532">
        <f>COUNTIFS(Formulas!B$3:B$2000,'Stats for predictor'!B532,Formulas!C$3:C$2000,'Stats for predictor'!C532,Formulas!AC$3:AC$2000,3)</f>
        <v>0</v>
      </c>
      <c r="H532">
        <f>COUNTIFS(Formulas!B$3:B$2000,'Stats for predictor'!B532,Formulas!C$3:C$2000,'Stats for predictor'!C532,Formulas!AC$3:AC$2000,2)</f>
        <v>0</v>
      </c>
      <c r="I532">
        <f>COUNTIFS(Formulas!B$3:B$2000,'Stats for predictor'!B532,Formulas!C$3:C$2000,'Stats for predictor'!C532,Formulas!AC$3:AC$2000,1)</f>
        <v>0</v>
      </c>
      <c r="J532">
        <f>COUNTIFS(Formulas!B$3:B$2000,'Stats for predictor'!B532,Formulas!C$3:C$2000,'Stats for predictor'!C532,Formulas!AC$3:AC$2000,0)</f>
        <v>1</v>
      </c>
      <c r="K532">
        <f>Formulas!P533</f>
        <v>0</v>
      </c>
      <c r="L532">
        <f>Formulas!R533</f>
        <v>13</v>
      </c>
      <c r="M532">
        <f>Formulas!T581</f>
        <v>0</v>
      </c>
      <c r="N532" s="2" t="e">
        <f>Formulas!V533</f>
        <v>#DIV/0!</v>
      </c>
      <c r="O532">
        <f>Formulas!U533</f>
        <v>18</v>
      </c>
      <c r="P532" s="2">
        <f>Formulas!W533</f>
        <v>0.722222222222222</v>
      </c>
    </row>
    <row r="533" spans="1:16">
      <c r="A533">
        <f>Formulas!A534</f>
        <v>6397</v>
      </c>
      <c r="B533">
        <f>Formulas!B534</f>
        <v>95</v>
      </c>
      <c r="C533">
        <f>Formulas!C534</f>
        <v>1</v>
      </c>
      <c r="D533">
        <f>Formulas!AC534</f>
        <v>2</v>
      </c>
      <c r="E533">
        <f t="shared" si="8"/>
        <v>4</v>
      </c>
      <c r="F533" s="1">
        <f>COUNTIFS(Formulas!B$3:B$2000,'Stats for predictor'!B533,Formulas!C$3:C$2000,'Stats for predictor'!C533,Formulas!AC$3:AC$2000,4)</f>
        <v>1</v>
      </c>
      <c r="G533">
        <f>COUNTIFS(Formulas!B$3:B$2000,'Stats for predictor'!B533,Formulas!C$3:C$2000,'Stats for predictor'!C533,Formulas!AC$3:AC$2000,3)</f>
        <v>0</v>
      </c>
      <c r="H533">
        <f>COUNTIFS(Formulas!B$3:B$2000,'Stats for predictor'!B533,Formulas!C$3:C$2000,'Stats for predictor'!C533,Formulas!AC$3:AC$2000,2)</f>
        <v>2</v>
      </c>
      <c r="I533">
        <f>COUNTIFS(Formulas!B$3:B$2000,'Stats for predictor'!B533,Formulas!C$3:C$2000,'Stats for predictor'!C533,Formulas!AC$3:AC$2000,1)</f>
        <v>0</v>
      </c>
      <c r="J533">
        <f>COUNTIFS(Formulas!B$3:B$2000,'Stats for predictor'!B533,Formulas!C$3:C$2000,'Stats for predictor'!C533,Formulas!AC$3:AC$2000,0)</f>
        <v>1</v>
      </c>
      <c r="K533">
        <f>Formulas!P534</f>
        <v>0</v>
      </c>
      <c r="L533">
        <f>Formulas!R534</f>
        <v>0</v>
      </c>
      <c r="M533">
        <f>Formulas!T582</f>
        <v>5</v>
      </c>
      <c r="N533" s="2" t="e">
        <f>Formulas!V534</f>
        <v>#DIV/0!</v>
      </c>
      <c r="O533">
        <f>Formulas!U534</f>
        <v>0</v>
      </c>
      <c r="P533" s="2" t="e">
        <f>Formulas!W534</f>
        <v>#DIV/0!</v>
      </c>
    </row>
    <row r="534" spans="1:16">
      <c r="A534">
        <f>Formulas!A535</f>
        <v>4152</v>
      </c>
      <c r="B534">
        <f>Formulas!B535</f>
        <v>95</v>
      </c>
      <c r="C534">
        <f>Formulas!C535</f>
        <v>1</v>
      </c>
      <c r="D534">
        <f>Formulas!AC535</f>
        <v>4</v>
      </c>
      <c r="E534">
        <f t="shared" si="8"/>
        <v>4</v>
      </c>
      <c r="F534" s="1">
        <f>COUNTIFS(Formulas!B$3:B$2000,'Stats for predictor'!B534,Formulas!C$3:C$2000,'Stats for predictor'!C534,Formulas!AC$3:AC$2000,4)</f>
        <v>1</v>
      </c>
      <c r="G534">
        <f>COUNTIFS(Formulas!B$3:B$2000,'Stats for predictor'!B534,Formulas!C$3:C$2000,'Stats for predictor'!C534,Formulas!AC$3:AC$2000,3)</f>
        <v>0</v>
      </c>
      <c r="H534">
        <f>COUNTIFS(Formulas!B$3:B$2000,'Stats for predictor'!B534,Formulas!C$3:C$2000,'Stats for predictor'!C534,Formulas!AC$3:AC$2000,2)</f>
        <v>2</v>
      </c>
      <c r="I534">
        <f>COUNTIFS(Formulas!B$3:B$2000,'Stats for predictor'!B534,Formulas!C$3:C$2000,'Stats for predictor'!C534,Formulas!AC$3:AC$2000,1)</f>
        <v>0</v>
      </c>
      <c r="J534">
        <f>COUNTIFS(Formulas!B$3:B$2000,'Stats for predictor'!B534,Formulas!C$3:C$2000,'Stats for predictor'!C534,Formulas!AC$3:AC$2000,0)</f>
        <v>1</v>
      </c>
      <c r="K534">
        <f>Formulas!P535</f>
        <v>0</v>
      </c>
      <c r="L534">
        <f>Formulas!R535</f>
        <v>0</v>
      </c>
      <c r="M534">
        <f>Formulas!T583</f>
        <v>0</v>
      </c>
      <c r="N534" s="2" t="e">
        <f>Formulas!V535</f>
        <v>#DIV/0!</v>
      </c>
      <c r="O534">
        <f>Formulas!U535</f>
        <v>0</v>
      </c>
      <c r="P534" s="2" t="e">
        <f>Formulas!W535</f>
        <v>#DIV/0!</v>
      </c>
    </row>
    <row r="535" spans="1:16">
      <c r="A535">
        <f>Formulas!A536</f>
        <v>4617</v>
      </c>
      <c r="B535">
        <f>Formulas!B536</f>
        <v>95</v>
      </c>
      <c r="C535">
        <f>Formulas!C536</f>
        <v>0</v>
      </c>
      <c r="D535">
        <f>Formulas!AC536</f>
        <v>0</v>
      </c>
      <c r="E535">
        <f t="shared" si="8"/>
        <v>0</v>
      </c>
      <c r="F535" s="1">
        <f>COUNTIFS(Formulas!B$3:B$2000,'Stats for predictor'!B535,Formulas!C$3:C$2000,'Stats for predictor'!C535,Formulas!AC$3:AC$2000,4)</f>
        <v>0</v>
      </c>
      <c r="G535">
        <f>COUNTIFS(Formulas!B$3:B$2000,'Stats for predictor'!B535,Formulas!C$3:C$2000,'Stats for predictor'!C535,Formulas!AC$3:AC$2000,3)</f>
        <v>0</v>
      </c>
      <c r="H535">
        <f>COUNTIFS(Formulas!B$3:B$2000,'Stats for predictor'!B535,Formulas!C$3:C$2000,'Stats for predictor'!C535,Formulas!AC$3:AC$2000,2)</f>
        <v>0</v>
      </c>
      <c r="I535">
        <f>COUNTIFS(Formulas!B$3:B$2000,'Stats for predictor'!B535,Formulas!C$3:C$2000,'Stats for predictor'!C535,Formulas!AC$3:AC$2000,1)</f>
        <v>0</v>
      </c>
      <c r="J535">
        <f>COUNTIFS(Formulas!B$3:B$2000,'Stats for predictor'!B535,Formulas!C$3:C$2000,'Stats for predictor'!C535,Formulas!AC$3:AC$2000,0)</f>
        <v>1</v>
      </c>
      <c r="K535">
        <f>Formulas!P536</f>
        <v>0</v>
      </c>
      <c r="L535">
        <f>Formulas!R536</f>
        <v>0</v>
      </c>
      <c r="M535">
        <f>Formulas!T584</f>
        <v>0</v>
      </c>
      <c r="N535" s="2" t="e">
        <f>Formulas!V536</f>
        <v>#DIV/0!</v>
      </c>
      <c r="O535">
        <f>Formulas!U536</f>
        <v>0</v>
      </c>
      <c r="P535" s="2" t="e">
        <f>Formulas!W536</f>
        <v>#DIV/0!</v>
      </c>
    </row>
    <row r="536" spans="1:16">
      <c r="A536">
        <f>Formulas!A537</f>
        <v>1374</v>
      </c>
      <c r="B536">
        <f>Formulas!B537</f>
        <v>95</v>
      </c>
      <c r="C536">
        <f>Formulas!C537</f>
        <v>2</v>
      </c>
      <c r="D536">
        <f>Formulas!AC537</f>
        <v>0</v>
      </c>
      <c r="E536">
        <f t="shared" si="8"/>
        <v>4</v>
      </c>
      <c r="F536" s="1">
        <f>COUNTIFS(Formulas!B$3:B$2000,'Stats for predictor'!B536,Formulas!C$3:C$2000,'Stats for predictor'!C536,Formulas!AC$3:AC$2000,4)</f>
        <v>1</v>
      </c>
      <c r="G536">
        <f>COUNTIFS(Formulas!B$3:B$2000,'Stats for predictor'!B536,Formulas!C$3:C$2000,'Stats for predictor'!C536,Formulas!AC$3:AC$2000,3)</f>
        <v>0</v>
      </c>
      <c r="H536">
        <f>COUNTIFS(Formulas!B$3:B$2000,'Stats for predictor'!B536,Formulas!C$3:C$2000,'Stats for predictor'!C536,Formulas!AC$3:AC$2000,2)</f>
        <v>0</v>
      </c>
      <c r="I536">
        <f>COUNTIFS(Formulas!B$3:B$2000,'Stats for predictor'!B536,Formulas!C$3:C$2000,'Stats for predictor'!C536,Formulas!AC$3:AC$2000,1)</f>
        <v>0</v>
      </c>
      <c r="J536">
        <f>COUNTIFS(Formulas!B$3:B$2000,'Stats for predictor'!B536,Formulas!C$3:C$2000,'Stats for predictor'!C536,Formulas!AC$3:AC$2000,0)</f>
        <v>1</v>
      </c>
      <c r="K536">
        <f>Formulas!P537</f>
        <v>0</v>
      </c>
      <c r="L536">
        <f>Formulas!R537</f>
        <v>0</v>
      </c>
      <c r="M536">
        <f>Formulas!T585</f>
        <v>0</v>
      </c>
      <c r="N536" s="2" t="e">
        <f>Formulas!V537</f>
        <v>#DIV/0!</v>
      </c>
      <c r="O536">
        <f>Formulas!U537</f>
        <v>0</v>
      </c>
      <c r="P536" s="2" t="e">
        <f>Formulas!W537</f>
        <v>#DIV/0!</v>
      </c>
    </row>
    <row r="537" spans="1:16">
      <c r="A537">
        <f>Formulas!A538</f>
        <v>5031</v>
      </c>
      <c r="B537">
        <f>Formulas!B538</f>
        <v>95</v>
      </c>
      <c r="C537">
        <f>Formulas!C538</f>
        <v>1</v>
      </c>
      <c r="D537">
        <f>Formulas!AC538</f>
        <v>0</v>
      </c>
      <c r="E537">
        <f t="shared" si="8"/>
        <v>4</v>
      </c>
      <c r="F537" s="1">
        <f>COUNTIFS(Formulas!B$3:B$2000,'Stats for predictor'!B537,Formulas!C$3:C$2000,'Stats for predictor'!C537,Formulas!AC$3:AC$2000,4)</f>
        <v>1</v>
      </c>
      <c r="G537">
        <f>COUNTIFS(Formulas!B$3:B$2000,'Stats for predictor'!B537,Formulas!C$3:C$2000,'Stats for predictor'!C537,Formulas!AC$3:AC$2000,3)</f>
        <v>0</v>
      </c>
      <c r="H537">
        <f>COUNTIFS(Formulas!B$3:B$2000,'Stats for predictor'!B537,Formulas!C$3:C$2000,'Stats for predictor'!C537,Formulas!AC$3:AC$2000,2)</f>
        <v>2</v>
      </c>
      <c r="I537">
        <f>COUNTIFS(Formulas!B$3:B$2000,'Stats for predictor'!B537,Formulas!C$3:C$2000,'Stats for predictor'!C537,Formulas!AC$3:AC$2000,1)</f>
        <v>0</v>
      </c>
      <c r="J537">
        <f>COUNTIFS(Formulas!B$3:B$2000,'Stats for predictor'!B537,Formulas!C$3:C$2000,'Stats for predictor'!C537,Formulas!AC$3:AC$2000,0)</f>
        <v>1</v>
      </c>
      <c r="K537">
        <f>Formulas!P538</f>
        <v>2</v>
      </c>
      <c r="L537">
        <f>Formulas!R538</f>
        <v>2</v>
      </c>
      <c r="M537">
        <f>Formulas!T586</f>
        <v>2</v>
      </c>
      <c r="N537" s="2">
        <f>Formulas!V538</f>
        <v>0.666666666666667</v>
      </c>
      <c r="O537">
        <f>Formulas!U538</f>
        <v>5</v>
      </c>
      <c r="P537" s="2">
        <f>Formulas!W538</f>
        <v>0.4</v>
      </c>
    </row>
    <row r="538" spans="1:16">
      <c r="A538">
        <f>Formulas!A539</f>
        <v>6397</v>
      </c>
      <c r="B538">
        <f>Formulas!B539</f>
        <v>95</v>
      </c>
      <c r="C538">
        <f>Formulas!C539</f>
        <v>1</v>
      </c>
      <c r="D538">
        <f>Formulas!AC539</f>
        <v>2</v>
      </c>
      <c r="E538">
        <f t="shared" si="8"/>
        <v>4</v>
      </c>
      <c r="F538" s="1">
        <f>COUNTIFS(Formulas!B$3:B$2000,'Stats for predictor'!B538,Formulas!C$3:C$2000,'Stats for predictor'!C538,Formulas!AC$3:AC$2000,4)</f>
        <v>1</v>
      </c>
      <c r="G538">
        <f>COUNTIFS(Formulas!B$3:B$2000,'Stats for predictor'!B538,Formulas!C$3:C$2000,'Stats for predictor'!C538,Formulas!AC$3:AC$2000,3)</f>
        <v>0</v>
      </c>
      <c r="H538">
        <f>COUNTIFS(Formulas!B$3:B$2000,'Stats for predictor'!B538,Formulas!C$3:C$2000,'Stats for predictor'!C538,Formulas!AC$3:AC$2000,2)</f>
        <v>2</v>
      </c>
      <c r="I538">
        <f>COUNTIFS(Formulas!B$3:B$2000,'Stats for predictor'!B538,Formulas!C$3:C$2000,'Stats for predictor'!C538,Formulas!AC$3:AC$2000,1)</f>
        <v>0</v>
      </c>
      <c r="J538">
        <f>COUNTIFS(Formulas!B$3:B$2000,'Stats for predictor'!B538,Formulas!C$3:C$2000,'Stats for predictor'!C538,Formulas!AC$3:AC$2000,0)</f>
        <v>1</v>
      </c>
      <c r="K538">
        <f>Formulas!P539</f>
        <v>0</v>
      </c>
      <c r="L538">
        <f>Formulas!R539</f>
        <v>0</v>
      </c>
      <c r="M538">
        <f>Formulas!T587</f>
        <v>0</v>
      </c>
      <c r="N538" s="2" t="e">
        <f>Formulas!V539</f>
        <v>#DIV/0!</v>
      </c>
      <c r="O538">
        <f>Formulas!U539</f>
        <v>0</v>
      </c>
      <c r="P538" s="2" t="e">
        <f>Formulas!W539</f>
        <v>#DIV/0!</v>
      </c>
    </row>
    <row r="539" spans="1:16">
      <c r="A539">
        <f>Formulas!A540</f>
        <v>2386</v>
      </c>
      <c r="B539">
        <f>Formulas!B540</f>
        <v>96</v>
      </c>
      <c r="C539">
        <f>Formulas!C540</f>
        <v>2</v>
      </c>
      <c r="D539">
        <f>Formulas!AC540</f>
        <v>4</v>
      </c>
      <c r="E539">
        <f t="shared" si="8"/>
        <v>4</v>
      </c>
      <c r="F539" s="1">
        <f>COUNTIFS(Formulas!B$3:B$2000,'Stats for predictor'!B539,Formulas!C$3:C$2000,'Stats for predictor'!C539,Formulas!AC$3:AC$2000,4)</f>
        <v>1</v>
      </c>
      <c r="G539">
        <f>COUNTIFS(Formulas!B$3:B$2000,'Stats for predictor'!B539,Formulas!C$3:C$2000,'Stats for predictor'!C539,Formulas!AC$3:AC$2000,3)</f>
        <v>0</v>
      </c>
      <c r="H539">
        <f>COUNTIFS(Formulas!B$3:B$2000,'Stats for predictor'!B539,Formulas!C$3:C$2000,'Stats for predictor'!C539,Formulas!AC$3:AC$2000,2)</f>
        <v>0</v>
      </c>
      <c r="I539">
        <f>COUNTIFS(Formulas!B$3:B$2000,'Stats for predictor'!B539,Formulas!C$3:C$2000,'Stats for predictor'!C539,Formulas!AC$3:AC$2000,1)</f>
        <v>0</v>
      </c>
      <c r="J539">
        <f>COUNTIFS(Formulas!B$3:B$2000,'Stats for predictor'!B539,Formulas!C$3:C$2000,'Stats for predictor'!C539,Formulas!AC$3:AC$2000,0)</f>
        <v>1</v>
      </c>
      <c r="K539">
        <f>Formulas!P540</f>
        <v>0</v>
      </c>
      <c r="L539">
        <f>Formulas!R540</f>
        <v>4</v>
      </c>
      <c r="M539">
        <f>Formulas!T588</f>
        <v>0</v>
      </c>
      <c r="N539" s="2" t="e">
        <f>Formulas!V540</f>
        <v>#DIV/0!</v>
      </c>
      <c r="O539">
        <f>Formulas!U540</f>
        <v>6</v>
      </c>
      <c r="P539" s="2">
        <f>Formulas!W540</f>
        <v>0.666666666666667</v>
      </c>
    </row>
    <row r="540" spans="1:16">
      <c r="A540">
        <f>Formulas!A541</f>
        <v>4903</v>
      </c>
      <c r="B540">
        <f>Formulas!B541</f>
        <v>96</v>
      </c>
      <c r="C540">
        <f>Formulas!C541</f>
        <v>1</v>
      </c>
      <c r="D540">
        <f>Formulas!AC541</f>
        <v>4</v>
      </c>
      <c r="E540">
        <f t="shared" si="8"/>
        <v>4</v>
      </c>
      <c r="F540" s="1">
        <f>COUNTIFS(Formulas!B$3:B$2000,'Stats for predictor'!B540,Formulas!C$3:C$2000,'Stats for predictor'!C540,Formulas!AC$3:AC$2000,4)</f>
        <v>1</v>
      </c>
      <c r="G540">
        <f>COUNTIFS(Formulas!B$3:B$2000,'Stats for predictor'!B540,Formulas!C$3:C$2000,'Stats for predictor'!C540,Formulas!AC$3:AC$2000,3)</f>
        <v>0</v>
      </c>
      <c r="H540">
        <f>COUNTIFS(Formulas!B$3:B$2000,'Stats for predictor'!B540,Formulas!C$3:C$2000,'Stats for predictor'!C540,Formulas!AC$3:AC$2000,2)</f>
        <v>1</v>
      </c>
      <c r="I540">
        <f>COUNTIFS(Formulas!B$3:B$2000,'Stats for predictor'!B540,Formulas!C$3:C$2000,'Stats for predictor'!C540,Formulas!AC$3:AC$2000,1)</f>
        <v>0</v>
      </c>
      <c r="J540">
        <f>COUNTIFS(Formulas!B$3:B$2000,'Stats for predictor'!B540,Formulas!C$3:C$2000,'Stats for predictor'!C540,Formulas!AC$3:AC$2000,0)</f>
        <v>1</v>
      </c>
      <c r="K540">
        <f>Formulas!P541</f>
        <v>4</v>
      </c>
      <c r="L540">
        <f>Formulas!R541</f>
        <v>0</v>
      </c>
      <c r="M540">
        <f>Formulas!T589</f>
        <v>0</v>
      </c>
      <c r="N540" s="2">
        <f>Formulas!V541</f>
        <v>1</v>
      </c>
      <c r="O540">
        <f>Formulas!U541</f>
        <v>0</v>
      </c>
      <c r="P540" s="2" t="e">
        <f>Formulas!W541</f>
        <v>#DIV/0!</v>
      </c>
    </row>
    <row r="541" spans="1:16">
      <c r="A541">
        <f>Formulas!A542</f>
        <v>7757</v>
      </c>
      <c r="B541">
        <f>Formulas!B542</f>
        <v>96</v>
      </c>
      <c r="C541">
        <f>Formulas!C542</f>
        <v>1</v>
      </c>
      <c r="D541">
        <f>Formulas!AC542</f>
        <v>0</v>
      </c>
      <c r="E541">
        <f t="shared" si="8"/>
        <v>4</v>
      </c>
      <c r="F541" s="1">
        <f>COUNTIFS(Formulas!B$3:B$2000,'Stats for predictor'!B541,Formulas!C$3:C$2000,'Stats for predictor'!C541,Formulas!AC$3:AC$2000,4)</f>
        <v>1</v>
      </c>
      <c r="G541">
        <f>COUNTIFS(Formulas!B$3:B$2000,'Stats for predictor'!B541,Formulas!C$3:C$2000,'Stats for predictor'!C541,Formulas!AC$3:AC$2000,3)</f>
        <v>0</v>
      </c>
      <c r="H541">
        <f>COUNTIFS(Formulas!B$3:B$2000,'Stats for predictor'!B541,Formulas!C$3:C$2000,'Stats for predictor'!C541,Formulas!AC$3:AC$2000,2)</f>
        <v>1</v>
      </c>
      <c r="I541">
        <f>COUNTIFS(Formulas!B$3:B$2000,'Stats for predictor'!B541,Formulas!C$3:C$2000,'Stats for predictor'!C541,Formulas!AC$3:AC$2000,1)</f>
        <v>0</v>
      </c>
      <c r="J541">
        <f>COUNTIFS(Formulas!B$3:B$2000,'Stats for predictor'!B541,Formulas!C$3:C$2000,'Stats for predictor'!C541,Formulas!AC$3:AC$2000,0)</f>
        <v>1</v>
      </c>
      <c r="K541">
        <f>Formulas!P542</f>
        <v>0</v>
      </c>
      <c r="L541">
        <f>Formulas!R542</f>
        <v>0</v>
      </c>
      <c r="M541">
        <f>Formulas!T590</f>
        <v>3</v>
      </c>
      <c r="N541" s="2" t="e">
        <f>Formulas!V542</f>
        <v>#DIV/0!</v>
      </c>
      <c r="O541">
        <f>Formulas!U542</f>
        <v>0</v>
      </c>
      <c r="P541" s="2" t="e">
        <f>Formulas!W542</f>
        <v>#DIV/0!</v>
      </c>
    </row>
    <row r="542" spans="1:16">
      <c r="A542">
        <f>Formulas!A543</f>
        <v>3560</v>
      </c>
      <c r="B542">
        <f>Formulas!B543</f>
        <v>96</v>
      </c>
      <c r="C542">
        <f>Formulas!C543</f>
        <v>1</v>
      </c>
      <c r="D542">
        <f>Formulas!AC543</f>
        <v>2</v>
      </c>
      <c r="E542">
        <f t="shared" si="8"/>
        <v>4</v>
      </c>
      <c r="F542" s="1">
        <f>COUNTIFS(Formulas!B$3:B$2000,'Stats for predictor'!B542,Formulas!C$3:C$2000,'Stats for predictor'!C542,Formulas!AC$3:AC$2000,4)</f>
        <v>1</v>
      </c>
      <c r="G542">
        <f>COUNTIFS(Formulas!B$3:B$2000,'Stats for predictor'!B542,Formulas!C$3:C$2000,'Stats for predictor'!C542,Formulas!AC$3:AC$2000,3)</f>
        <v>0</v>
      </c>
      <c r="H542">
        <f>COUNTIFS(Formulas!B$3:B$2000,'Stats for predictor'!B542,Formulas!C$3:C$2000,'Stats for predictor'!C542,Formulas!AC$3:AC$2000,2)</f>
        <v>1</v>
      </c>
      <c r="I542">
        <f>COUNTIFS(Formulas!B$3:B$2000,'Stats for predictor'!B542,Formulas!C$3:C$2000,'Stats for predictor'!C542,Formulas!AC$3:AC$2000,1)</f>
        <v>0</v>
      </c>
      <c r="J542">
        <f>COUNTIFS(Formulas!B$3:B$2000,'Stats for predictor'!B542,Formulas!C$3:C$2000,'Stats for predictor'!C542,Formulas!AC$3:AC$2000,0)</f>
        <v>1</v>
      </c>
      <c r="K542">
        <f>Formulas!P543</f>
        <v>0</v>
      </c>
      <c r="L542">
        <f>Formulas!R543</f>
        <v>8</v>
      </c>
      <c r="M542">
        <f>Formulas!T591</f>
        <v>0</v>
      </c>
      <c r="N542" s="2" t="e">
        <f>Formulas!V543</f>
        <v>#DIV/0!</v>
      </c>
      <c r="O542">
        <f>Formulas!U543</f>
        <v>10</v>
      </c>
      <c r="P542" s="2">
        <f>Formulas!W543</f>
        <v>0.8</v>
      </c>
    </row>
    <row r="543" spans="1:16">
      <c r="A543">
        <f>Formulas!A544</f>
        <v>7480</v>
      </c>
      <c r="B543">
        <f>Formulas!B544</f>
        <v>96</v>
      </c>
      <c r="C543">
        <f>Formulas!C544</f>
        <v>2</v>
      </c>
      <c r="D543">
        <f>Formulas!AC544</f>
        <v>0</v>
      </c>
      <c r="E543">
        <f t="shared" si="8"/>
        <v>4</v>
      </c>
      <c r="F543" s="1">
        <f>COUNTIFS(Formulas!B$3:B$2000,'Stats for predictor'!B543,Formulas!C$3:C$2000,'Stats for predictor'!C543,Formulas!AC$3:AC$2000,4)</f>
        <v>1</v>
      </c>
      <c r="G543">
        <f>COUNTIFS(Formulas!B$3:B$2000,'Stats for predictor'!B543,Formulas!C$3:C$2000,'Stats for predictor'!C543,Formulas!AC$3:AC$2000,3)</f>
        <v>0</v>
      </c>
      <c r="H543">
        <f>COUNTIFS(Formulas!B$3:B$2000,'Stats for predictor'!B543,Formulas!C$3:C$2000,'Stats for predictor'!C543,Formulas!AC$3:AC$2000,2)</f>
        <v>0</v>
      </c>
      <c r="I543">
        <f>COUNTIFS(Formulas!B$3:B$2000,'Stats for predictor'!B543,Formulas!C$3:C$2000,'Stats for predictor'!C543,Formulas!AC$3:AC$2000,1)</f>
        <v>0</v>
      </c>
      <c r="J543">
        <f>COUNTIFS(Formulas!B$3:B$2000,'Stats for predictor'!B543,Formulas!C$3:C$2000,'Stats for predictor'!C543,Formulas!AC$3:AC$2000,0)</f>
        <v>1</v>
      </c>
      <c r="K543">
        <f>Formulas!P544</f>
        <v>0</v>
      </c>
      <c r="L543">
        <f>Formulas!R544</f>
        <v>6</v>
      </c>
      <c r="M543">
        <f>Formulas!T592</f>
        <v>1</v>
      </c>
      <c r="N543" s="2" t="e">
        <f>Formulas!V544</f>
        <v>#DIV/0!</v>
      </c>
      <c r="O543">
        <f>Formulas!U544</f>
        <v>12</v>
      </c>
      <c r="P543" s="2">
        <f>Formulas!W544</f>
        <v>0.5</v>
      </c>
    </row>
    <row r="544" spans="1:16">
      <c r="A544">
        <f>Formulas!A545</f>
        <v>6865</v>
      </c>
      <c r="B544">
        <f>Formulas!B545</f>
        <v>98</v>
      </c>
      <c r="C544">
        <f>Formulas!C545</f>
        <v>1</v>
      </c>
      <c r="D544">
        <f>Formulas!AC545</f>
        <v>0</v>
      </c>
      <c r="E544">
        <f t="shared" si="8"/>
        <v>3</v>
      </c>
      <c r="F544" s="1">
        <f>COUNTIFS(Formulas!B$3:B$2000,'Stats for predictor'!B544,Formulas!C$3:C$2000,'Stats for predictor'!C544,Formulas!AC$3:AC$2000,4)</f>
        <v>0</v>
      </c>
      <c r="G544">
        <f>COUNTIFS(Formulas!B$3:B$2000,'Stats for predictor'!B544,Formulas!C$3:C$2000,'Stats for predictor'!C544,Formulas!AC$3:AC$2000,3)</f>
        <v>1</v>
      </c>
      <c r="H544">
        <f>COUNTIFS(Formulas!B$3:B$2000,'Stats for predictor'!B544,Formulas!C$3:C$2000,'Stats for predictor'!C544,Formulas!AC$3:AC$2000,2)</f>
        <v>1</v>
      </c>
      <c r="I544">
        <f>COUNTIFS(Formulas!B$3:B$2000,'Stats for predictor'!B544,Formulas!C$3:C$2000,'Stats for predictor'!C544,Formulas!AC$3:AC$2000,1)</f>
        <v>0</v>
      </c>
      <c r="J544">
        <f>COUNTIFS(Formulas!B$3:B$2000,'Stats for predictor'!B544,Formulas!C$3:C$2000,'Stats for predictor'!C544,Formulas!AC$3:AC$2000,0)</f>
        <v>1</v>
      </c>
      <c r="K544">
        <f>Formulas!P545</f>
        <v>3</v>
      </c>
      <c r="L544">
        <f>Formulas!R545</f>
        <v>0</v>
      </c>
      <c r="M544">
        <f>Formulas!T593</f>
        <v>0</v>
      </c>
      <c r="N544" s="2">
        <f>Formulas!V545</f>
        <v>0.6</v>
      </c>
      <c r="O544">
        <f>Formulas!U545</f>
        <v>0</v>
      </c>
      <c r="P544" s="2" t="e">
        <f>Formulas!W545</f>
        <v>#DIV/0!</v>
      </c>
    </row>
    <row r="545" spans="1:16">
      <c r="A545">
        <f>Formulas!A546</f>
        <v>4069</v>
      </c>
      <c r="B545">
        <f>Formulas!B546</f>
        <v>98</v>
      </c>
      <c r="C545">
        <f>Formulas!C546</f>
        <v>2</v>
      </c>
      <c r="D545">
        <f>Formulas!AC546</f>
        <v>4</v>
      </c>
      <c r="E545">
        <f t="shared" si="8"/>
        <v>4</v>
      </c>
      <c r="F545" s="1">
        <f>COUNTIFS(Formulas!B$3:B$2000,'Stats for predictor'!B545,Formulas!C$3:C$2000,'Stats for predictor'!C545,Formulas!AC$3:AC$2000,4)</f>
        <v>1</v>
      </c>
      <c r="G545">
        <f>COUNTIFS(Formulas!B$3:B$2000,'Stats for predictor'!B545,Formulas!C$3:C$2000,'Stats for predictor'!C545,Formulas!AC$3:AC$2000,3)</f>
        <v>0</v>
      </c>
      <c r="H545">
        <f>COUNTIFS(Formulas!B$3:B$2000,'Stats for predictor'!B545,Formulas!C$3:C$2000,'Stats for predictor'!C545,Formulas!AC$3:AC$2000,2)</f>
        <v>0</v>
      </c>
      <c r="I545">
        <f>COUNTIFS(Formulas!B$3:B$2000,'Stats for predictor'!B545,Formulas!C$3:C$2000,'Stats for predictor'!C545,Formulas!AC$3:AC$2000,1)</f>
        <v>0</v>
      </c>
      <c r="J545">
        <f>COUNTIFS(Formulas!B$3:B$2000,'Stats for predictor'!B545,Formulas!C$3:C$2000,'Stats for predictor'!C545,Formulas!AC$3:AC$2000,0)</f>
        <v>1</v>
      </c>
      <c r="K545">
        <f>Formulas!P546</f>
        <v>0</v>
      </c>
      <c r="L545">
        <f>Formulas!R546</f>
        <v>10</v>
      </c>
      <c r="M545">
        <f>Formulas!T594</f>
        <v>0</v>
      </c>
      <c r="N545" s="2" t="e">
        <f>Formulas!V546</f>
        <v>#DIV/0!</v>
      </c>
      <c r="O545">
        <f>Formulas!U546</f>
        <v>12</v>
      </c>
      <c r="P545" s="2">
        <f>Formulas!W546</f>
        <v>0.833333333333333</v>
      </c>
    </row>
    <row r="546" spans="1:16">
      <c r="A546">
        <f>Formulas!A547</f>
        <v>8735</v>
      </c>
      <c r="B546">
        <f>Formulas!B547</f>
        <v>98</v>
      </c>
      <c r="C546">
        <f>Formulas!C547</f>
        <v>2</v>
      </c>
      <c r="D546">
        <f>Formulas!AC547</f>
        <v>0</v>
      </c>
      <c r="E546">
        <f t="shared" si="8"/>
        <v>4</v>
      </c>
      <c r="F546" s="1">
        <f>COUNTIFS(Formulas!B$3:B$2000,'Stats for predictor'!B546,Formulas!C$3:C$2000,'Stats for predictor'!C546,Formulas!AC$3:AC$2000,4)</f>
        <v>1</v>
      </c>
      <c r="G546">
        <f>COUNTIFS(Formulas!B$3:B$2000,'Stats for predictor'!B546,Formulas!C$3:C$2000,'Stats for predictor'!C546,Formulas!AC$3:AC$2000,3)</f>
        <v>0</v>
      </c>
      <c r="H546">
        <f>COUNTIFS(Formulas!B$3:B$2000,'Stats for predictor'!B546,Formulas!C$3:C$2000,'Stats for predictor'!C546,Formulas!AC$3:AC$2000,2)</f>
        <v>0</v>
      </c>
      <c r="I546">
        <f>COUNTIFS(Formulas!B$3:B$2000,'Stats for predictor'!B546,Formulas!C$3:C$2000,'Stats for predictor'!C546,Formulas!AC$3:AC$2000,1)</f>
        <v>0</v>
      </c>
      <c r="J546">
        <f>COUNTIFS(Formulas!B$3:B$2000,'Stats for predictor'!B546,Formulas!C$3:C$2000,'Stats for predictor'!C546,Formulas!AC$3:AC$2000,0)</f>
        <v>1</v>
      </c>
      <c r="K546">
        <f>Formulas!P547</f>
        <v>0</v>
      </c>
      <c r="L546">
        <f>Formulas!R547</f>
        <v>0</v>
      </c>
      <c r="M546">
        <f>Formulas!T595</f>
        <v>7</v>
      </c>
      <c r="N546" s="2" t="e">
        <f>Formulas!V547</f>
        <v>#DIV/0!</v>
      </c>
      <c r="O546">
        <f>Formulas!U547</f>
        <v>0</v>
      </c>
      <c r="P546" s="2" t="e">
        <f>Formulas!W547</f>
        <v>#DIV/0!</v>
      </c>
    </row>
    <row r="547" spans="1:16">
      <c r="A547">
        <f>Formulas!A548</f>
        <v>771</v>
      </c>
      <c r="B547">
        <f>Formulas!B548</f>
        <v>97</v>
      </c>
      <c r="C547">
        <f>Formulas!C548</f>
        <v>2</v>
      </c>
      <c r="D547">
        <f>Formulas!AC548</f>
        <v>0</v>
      </c>
      <c r="E547">
        <f t="shared" si="8"/>
        <v>3</v>
      </c>
      <c r="F547" s="1">
        <f>COUNTIFS(Formulas!B$3:B$2000,'Stats for predictor'!B547,Formulas!C$3:C$2000,'Stats for predictor'!C547,Formulas!AC$3:AC$2000,4)</f>
        <v>0</v>
      </c>
      <c r="G547">
        <f>COUNTIFS(Formulas!B$3:B$2000,'Stats for predictor'!B547,Formulas!C$3:C$2000,'Stats for predictor'!C547,Formulas!AC$3:AC$2000,3)</f>
        <v>1</v>
      </c>
      <c r="H547">
        <f>COUNTIFS(Formulas!B$3:B$2000,'Stats for predictor'!B547,Formulas!C$3:C$2000,'Stats for predictor'!C547,Formulas!AC$3:AC$2000,2)</f>
        <v>1</v>
      </c>
      <c r="I547">
        <f>COUNTIFS(Formulas!B$3:B$2000,'Stats for predictor'!B547,Formulas!C$3:C$2000,'Stats for predictor'!C547,Formulas!AC$3:AC$2000,1)</f>
        <v>0</v>
      </c>
      <c r="J547">
        <f>COUNTIFS(Formulas!B$3:B$2000,'Stats for predictor'!B547,Formulas!C$3:C$2000,'Stats for predictor'!C547,Formulas!AC$3:AC$2000,0)</f>
        <v>1</v>
      </c>
      <c r="K547">
        <f>Formulas!P548</f>
        <v>0</v>
      </c>
      <c r="L547">
        <f>Formulas!R548</f>
        <v>0</v>
      </c>
      <c r="M547">
        <f>Formulas!T596</f>
        <v>0</v>
      </c>
      <c r="N547" s="2" t="e">
        <f>Formulas!V548</f>
        <v>#DIV/0!</v>
      </c>
      <c r="O547">
        <f>Formulas!U548</f>
        <v>0</v>
      </c>
      <c r="P547" s="2" t="e">
        <f>Formulas!W548</f>
        <v>#DIV/0!</v>
      </c>
    </row>
    <row r="548" spans="1:16">
      <c r="A548">
        <f>Formulas!A549</f>
        <v>4704</v>
      </c>
      <c r="B548">
        <f>Formulas!B549</f>
        <v>98</v>
      </c>
      <c r="C548">
        <f>Formulas!C549</f>
        <v>1</v>
      </c>
      <c r="D548">
        <f>Formulas!AC549</f>
        <v>2</v>
      </c>
      <c r="E548">
        <f t="shared" si="8"/>
        <v>3</v>
      </c>
      <c r="F548" s="1">
        <f>COUNTIFS(Formulas!B$3:B$2000,'Stats for predictor'!B548,Formulas!C$3:C$2000,'Stats for predictor'!C548,Formulas!AC$3:AC$2000,4)</f>
        <v>0</v>
      </c>
      <c r="G548">
        <f>COUNTIFS(Formulas!B$3:B$2000,'Stats for predictor'!B548,Formulas!C$3:C$2000,'Stats for predictor'!C548,Formulas!AC$3:AC$2000,3)</f>
        <v>1</v>
      </c>
      <c r="H548">
        <f>COUNTIFS(Formulas!B$3:B$2000,'Stats for predictor'!B548,Formulas!C$3:C$2000,'Stats for predictor'!C548,Formulas!AC$3:AC$2000,2)</f>
        <v>1</v>
      </c>
      <c r="I548">
        <f>COUNTIFS(Formulas!B$3:B$2000,'Stats for predictor'!B548,Formulas!C$3:C$2000,'Stats for predictor'!C548,Formulas!AC$3:AC$2000,1)</f>
        <v>0</v>
      </c>
      <c r="J548">
        <f>COUNTIFS(Formulas!B$3:B$2000,'Stats for predictor'!B548,Formulas!C$3:C$2000,'Stats for predictor'!C548,Formulas!AC$3:AC$2000,0)</f>
        <v>1</v>
      </c>
      <c r="K548">
        <f>Formulas!P549</f>
        <v>0</v>
      </c>
      <c r="L548">
        <f>Formulas!R549</f>
        <v>3</v>
      </c>
      <c r="M548">
        <f>Formulas!T597</f>
        <v>0</v>
      </c>
      <c r="N548" s="2" t="e">
        <f>Formulas!V549</f>
        <v>#DIV/0!</v>
      </c>
      <c r="O548">
        <f>Formulas!U549</f>
        <v>6</v>
      </c>
      <c r="P548" s="2">
        <f>Formulas!W549</f>
        <v>0.5</v>
      </c>
    </row>
    <row r="549" spans="1:16">
      <c r="A549">
        <f>Formulas!A550</f>
        <v>4976</v>
      </c>
      <c r="B549">
        <f>Formulas!B550</f>
        <v>98</v>
      </c>
      <c r="C549">
        <f>Formulas!C550</f>
        <v>1</v>
      </c>
      <c r="D549">
        <f>Formulas!AC550</f>
        <v>3</v>
      </c>
      <c r="E549">
        <f t="shared" si="8"/>
        <v>3</v>
      </c>
      <c r="F549" s="1">
        <f>COUNTIFS(Formulas!B$3:B$2000,'Stats for predictor'!B549,Formulas!C$3:C$2000,'Stats for predictor'!C549,Formulas!AC$3:AC$2000,4)</f>
        <v>0</v>
      </c>
      <c r="G549">
        <f>COUNTIFS(Formulas!B$3:B$2000,'Stats for predictor'!B549,Formulas!C$3:C$2000,'Stats for predictor'!C549,Formulas!AC$3:AC$2000,3)</f>
        <v>1</v>
      </c>
      <c r="H549">
        <f>COUNTIFS(Formulas!B$3:B$2000,'Stats for predictor'!B549,Formulas!C$3:C$2000,'Stats for predictor'!C549,Formulas!AC$3:AC$2000,2)</f>
        <v>1</v>
      </c>
      <c r="I549">
        <f>COUNTIFS(Formulas!B$3:B$2000,'Stats for predictor'!B549,Formulas!C$3:C$2000,'Stats for predictor'!C549,Formulas!AC$3:AC$2000,1)</f>
        <v>0</v>
      </c>
      <c r="J549">
        <f>COUNTIFS(Formulas!B$3:B$2000,'Stats for predictor'!B549,Formulas!C$3:C$2000,'Stats for predictor'!C549,Formulas!AC$3:AC$2000,0)</f>
        <v>1</v>
      </c>
      <c r="K549">
        <f>Formulas!P550</f>
        <v>1</v>
      </c>
      <c r="L549">
        <f>Formulas!R550</f>
        <v>8</v>
      </c>
      <c r="M549">
        <f>Formulas!T598</f>
        <v>0</v>
      </c>
      <c r="N549" s="2">
        <f>Formulas!V550</f>
        <v>1</v>
      </c>
      <c r="O549">
        <f>Formulas!U550</f>
        <v>12</v>
      </c>
      <c r="P549" s="2">
        <f>Formulas!W550</f>
        <v>0.666666666666667</v>
      </c>
    </row>
    <row r="550" spans="1:16">
      <c r="A550">
        <f>Formulas!A551</f>
        <v>1241</v>
      </c>
      <c r="B550">
        <f>Formulas!B551</f>
        <v>97</v>
      </c>
      <c r="C550">
        <f>Formulas!C551</f>
        <v>1</v>
      </c>
      <c r="D550">
        <f>Formulas!AC551</f>
        <v>2</v>
      </c>
      <c r="E550">
        <f t="shared" si="8"/>
        <v>2</v>
      </c>
      <c r="F550" s="1">
        <f>COUNTIFS(Formulas!B$3:B$2000,'Stats for predictor'!B550,Formulas!C$3:C$2000,'Stats for predictor'!C550,Formulas!AC$3:AC$2000,4)</f>
        <v>0</v>
      </c>
      <c r="G550">
        <f>COUNTIFS(Formulas!B$3:B$2000,'Stats for predictor'!B550,Formulas!C$3:C$2000,'Stats for predictor'!C550,Formulas!AC$3:AC$2000,3)</f>
        <v>0</v>
      </c>
      <c r="H550">
        <f>COUNTIFS(Formulas!B$3:B$2000,'Stats for predictor'!B550,Formulas!C$3:C$2000,'Stats for predictor'!C550,Formulas!AC$3:AC$2000,2)</f>
        <v>2</v>
      </c>
      <c r="I550">
        <f>COUNTIFS(Formulas!B$3:B$2000,'Stats for predictor'!B550,Formulas!C$3:C$2000,'Stats for predictor'!C550,Formulas!AC$3:AC$2000,1)</f>
        <v>0</v>
      </c>
      <c r="J550">
        <f>COUNTIFS(Formulas!B$3:B$2000,'Stats for predictor'!B550,Formulas!C$3:C$2000,'Stats for predictor'!C550,Formulas!AC$3:AC$2000,0)</f>
        <v>1</v>
      </c>
      <c r="K550">
        <f>Formulas!P551</f>
        <v>0</v>
      </c>
      <c r="L550">
        <f>Formulas!R551</f>
        <v>9</v>
      </c>
      <c r="M550">
        <f>Formulas!T599</f>
        <v>0</v>
      </c>
      <c r="N550" s="2" t="e">
        <f>Formulas!V551</f>
        <v>#DIV/0!</v>
      </c>
      <c r="O550">
        <f>Formulas!U551</f>
        <v>14</v>
      </c>
      <c r="P550" s="2">
        <f>Formulas!W551</f>
        <v>0.642857142857143</v>
      </c>
    </row>
    <row r="551" spans="1:16">
      <c r="A551">
        <f>Formulas!A552</f>
        <v>5024</v>
      </c>
      <c r="B551">
        <f>Formulas!B552</f>
        <v>97</v>
      </c>
      <c r="C551">
        <f>Formulas!C552</f>
        <v>1</v>
      </c>
      <c r="D551">
        <f>Formulas!AC552</f>
        <v>2</v>
      </c>
      <c r="E551">
        <f t="shared" si="8"/>
        <v>2</v>
      </c>
      <c r="F551" s="1">
        <f>COUNTIFS(Formulas!B$3:B$2000,'Stats for predictor'!B551,Formulas!C$3:C$2000,'Stats for predictor'!C551,Formulas!AC$3:AC$2000,4)</f>
        <v>0</v>
      </c>
      <c r="G551">
        <f>COUNTIFS(Formulas!B$3:B$2000,'Stats for predictor'!B551,Formulas!C$3:C$2000,'Stats for predictor'!C551,Formulas!AC$3:AC$2000,3)</f>
        <v>0</v>
      </c>
      <c r="H551">
        <f>COUNTIFS(Formulas!B$3:B$2000,'Stats for predictor'!B551,Formulas!C$3:C$2000,'Stats for predictor'!C551,Formulas!AC$3:AC$2000,2)</f>
        <v>2</v>
      </c>
      <c r="I551">
        <f>COUNTIFS(Formulas!B$3:B$2000,'Stats for predictor'!B551,Formulas!C$3:C$2000,'Stats for predictor'!C551,Formulas!AC$3:AC$2000,1)</f>
        <v>0</v>
      </c>
      <c r="J551">
        <f>COUNTIFS(Formulas!B$3:B$2000,'Stats for predictor'!B551,Formulas!C$3:C$2000,'Stats for predictor'!C551,Formulas!AC$3:AC$2000,0)</f>
        <v>1</v>
      </c>
      <c r="K551">
        <f>Formulas!P552</f>
        <v>0</v>
      </c>
      <c r="L551">
        <f>Formulas!R552</f>
        <v>0</v>
      </c>
      <c r="M551">
        <f>Formulas!T600</f>
        <v>7</v>
      </c>
      <c r="N551" s="2" t="e">
        <f>Formulas!V552</f>
        <v>#DIV/0!</v>
      </c>
      <c r="O551">
        <f>Formulas!U552</f>
        <v>0</v>
      </c>
      <c r="P551" s="2" t="e">
        <f>Formulas!W552</f>
        <v>#DIV/0!</v>
      </c>
    </row>
    <row r="552" spans="1:16">
      <c r="A552">
        <f>Formulas!A553</f>
        <v>8574</v>
      </c>
      <c r="B552">
        <f>Formulas!B553</f>
        <v>97</v>
      </c>
      <c r="C552">
        <f>Formulas!C553</f>
        <v>1</v>
      </c>
      <c r="D552">
        <f>Formulas!AC553</f>
        <v>0</v>
      </c>
      <c r="E552">
        <f t="shared" si="8"/>
        <v>2</v>
      </c>
      <c r="F552" s="1">
        <f>COUNTIFS(Formulas!B$3:B$2000,'Stats for predictor'!B552,Formulas!C$3:C$2000,'Stats for predictor'!C552,Formulas!AC$3:AC$2000,4)</f>
        <v>0</v>
      </c>
      <c r="G552">
        <f>COUNTIFS(Formulas!B$3:B$2000,'Stats for predictor'!B552,Formulas!C$3:C$2000,'Stats for predictor'!C552,Formulas!AC$3:AC$2000,3)</f>
        <v>0</v>
      </c>
      <c r="H552">
        <f>COUNTIFS(Formulas!B$3:B$2000,'Stats for predictor'!B552,Formulas!C$3:C$2000,'Stats for predictor'!C552,Formulas!AC$3:AC$2000,2)</f>
        <v>2</v>
      </c>
      <c r="I552">
        <f>COUNTIFS(Formulas!B$3:B$2000,'Stats for predictor'!B552,Formulas!C$3:C$2000,'Stats for predictor'!C552,Formulas!AC$3:AC$2000,1)</f>
        <v>0</v>
      </c>
      <c r="J552">
        <f>COUNTIFS(Formulas!B$3:B$2000,'Stats for predictor'!B552,Formulas!C$3:C$2000,'Stats for predictor'!C552,Formulas!AC$3:AC$2000,0)</f>
        <v>1</v>
      </c>
      <c r="K552">
        <f>Formulas!P553</f>
        <v>0</v>
      </c>
      <c r="L552">
        <f>Formulas!R553</f>
        <v>0</v>
      </c>
      <c r="M552">
        <f>Formulas!T601</f>
        <v>0</v>
      </c>
      <c r="N552" s="2" t="e">
        <f>Formulas!V553</f>
        <v>#DIV/0!</v>
      </c>
      <c r="O552">
        <f>Formulas!U553</f>
        <v>0</v>
      </c>
      <c r="P552" s="2" t="e">
        <f>Formulas!W553</f>
        <v>#DIV/0!</v>
      </c>
    </row>
    <row r="553" spans="1:16">
      <c r="A553">
        <f>Formulas!A554</f>
        <v>5409</v>
      </c>
      <c r="B553">
        <f>Formulas!B554</f>
        <v>97</v>
      </c>
      <c r="C553">
        <f>Formulas!C554</f>
        <v>2</v>
      </c>
      <c r="D553">
        <f>Formulas!AC554</f>
        <v>2</v>
      </c>
      <c r="E553">
        <f t="shared" si="8"/>
        <v>3</v>
      </c>
      <c r="F553" s="1">
        <f>COUNTIFS(Formulas!B$3:B$2000,'Stats for predictor'!B553,Formulas!C$3:C$2000,'Stats for predictor'!C553,Formulas!AC$3:AC$2000,4)</f>
        <v>0</v>
      </c>
      <c r="G553">
        <f>COUNTIFS(Formulas!B$3:B$2000,'Stats for predictor'!B553,Formulas!C$3:C$2000,'Stats for predictor'!C553,Formulas!AC$3:AC$2000,3)</f>
        <v>1</v>
      </c>
      <c r="H553">
        <f>COUNTIFS(Formulas!B$3:B$2000,'Stats for predictor'!B553,Formulas!C$3:C$2000,'Stats for predictor'!C553,Formulas!AC$3:AC$2000,2)</f>
        <v>1</v>
      </c>
      <c r="I553">
        <f>COUNTIFS(Formulas!B$3:B$2000,'Stats for predictor'!B553,Formulas!C$3:C$2000,'Stats for predictor'!C553,Formulas!AC$3:AC$2000,1)</f>
        <v>0</v>
      </c>
      <c r="J553">
        <f>COUNTIFS(Formulas!B$3:B$2000,'Stats for predictor'!B553,Formulas!C$3:C$2000,'Stats for predictor'!C553,Formulas!AC$3:AC$2000,0)</f>
        <v>1</v>
      </c>
      <c r="K553">
        <f>Formulas!P554</f>
        <v>0</v>
      </c>
      <c r="L553">
        <f>Formulas!R554</f>
        <v>9</v>
      </c>
      <c r="M553">
        <f>Formulas!T602</f>
        <v>1</v>
      </c>
      <c r="N553" s="2" t="e">
        <f>Formulas!V554</f>
        <v>#DIV/0!</v>
      </c>
      <c r="O553">
        <f>Formulas!U554</f>
        <v>9</v>
      </c>
      <c r="P553" s="2">
        <f>Formulas!W554</f>
        <v>1</v>
      </c>
    </row>
    <row r="554" spans="1:16">
      <c r="A554">
        <f>Formulas!A555</f>
        <v>4039</v>
      </c>
      <c r="B554">
        <f>Formulas!B555</f>
        <v>97</v>
      </c>
      <c r="C554">
        <f>Formulas!C555</f>
        <v>2</v>
      </c>
      <c r="D554">
        <f>Formulas!AC555</f>
        <v>3</v>
      </c>
      <c r="E554">
        <f t="shared" si="8"/>
        <v>3</v>
      </c>
      <c r="F554" s="1">
        <f>COUNTIFS(Formulas!B$3:B$2000,'Stats for predictor'!B554,Formulas!C$3:C$2000,'Stats for predictor'!C554,Formulas!AC$3:AC$2000,4)</f>
        <v>0</v>
      </c>
      <c r="G554">
        <f>COUNTIFS(Formulas!B$3:B$2000,'Stats for predictor'!B554,Formulas!C$3:C$2000,'Stats for predictor'!C554,Formulas!AC$3:AC$2000,3)</f>
        <v>1</v>
      </c>
      <c r="H554">
        <f>COUNTIFS(Formulas!B$3:B$2000,'Stats for predictor'!B554,Formulas!C$3:C$2000,'Stats for predictor'!C554,Formulas!AC$3:AC$2000,2)</f>
        <v>1</v>
      </c>
      <c r="I554">
        <f>COUNTIFS(Formulas!B$3:B$2000,'Stats for predictor'!B554,Formulas!C$3:C$2000,'Stats for predictor'!C554,Formulas!AC$3:AC$2000,1)</f>
        <v>0</v>
      </c>
      <c r="J554">
        <f>COUNTIFS(Formulas!B$3:B$2000,'Stats for predictor'!B554,Formulas!C$3:C$2000,'Stats for predictor'!C554,Formulas!AC$3:AC$2000,0)</f>
        <v>1</v>
      </c>
      <c r="K554">
        <f>Formulas!P555</f>
        <v>0</v>
      </c>
      <c r="L554">
        <f>Formulas!R555</f>
        <v>14</v>
      </c>
      <c r="M554">
        <f>Formulas!T603</f>
        <v>0</v>
      </c>
      <c r="N554" s="2" t="e">
        <f>Formulas!V555</f>
        <v>#DIV/0!</v>
      </c>
      <c r="O554">
        <f>Formulas!U555</f>
        <v>19</v>
      </c>
      <c r="P554" s="2">
        <f>Formulas!W555</f>
        <v>0.736842105263158</v>
      </c>
    </row>
    <row r="555" spans="1:16">
      <c r="A555">
        <f>Formulas!A556</f>
        <v>2198</v>
      </c>
      <c r="B555">
        <f>Formulas!B556</f>
        <v>99</v>
      </c>
      <c r="C555">
        <f>Formulas!C556</f>
        <v>2</v>
      </c>
      <c r="D555">
        <f>Formulas!AC556</f>
        <v>2</v>
      </c>
      <c r="E555">
        <f t="shared" si="8"/>
        <v>2</v>
      </c>
      <c r="F555" s="1">
        <f>COUNTIFS(Formulas!B$3:B$2000,'Stats for predictor'!B555,Formulas!C$3:C$2000,'Stats for predictor'!C555,Formulas!AC$3:AC$2000,4)</f>
        <v>0</v>
      </c>
      <c r="G555">
        <f>COUNTIFS(Formulas!B$3:B$2000,'Stats for predictor'!B555,Formulas!C$3:C$2000,'Stats for predictor'!C555,Formulas!AC$3:AC$2000,3)</f>
        <v>0</v>
      </c>
      <c r="H555">
        <f>COUNTIFS(Formulas!B$3:B$2000,'Stats for predictor'!B555,Formulas!C$3:C$2000,'Stats for predictor'!C555,Formulas!AC$3:AC$2000,2)</f>
        <v>1</v>
      </c>
      <c r="I555">
        <f>COUNTIFS(Formulas!B$3:B$2000,'Stats for predictor'!B555,Formulas!C$3:C$2000,'Stats for predictor'!C555,Formulas!AC$3:AC$2000,1)</f>
        <v>1</v>
      </c>
      <c r="J555">
        <f>COUNTIFS(Formulas!B$3:B$2000,'Stats for predictor'!B555,Formulas!C$3:C$2000,'Stats for predictor'!C555,Formulas!AC$3:AC$2000,0)</f>
        <v>0</v>
      </c>
      <c r="K555">
        <f>Formulas!P556</f>
        <v>1</v>
      </c>
      <c r="L555">
        <f>Formulas!R556</f>
        <v>6</v>
      </c>
      <c r="M555">
        <f>Formulas!T604</f>
        <v>2</v>
      </c>
      <c r="N555" s="2">
        <f>Formulas!V556</f>
        <v>1</v>
      </c>
      <c r="O555">
        <f>Formulas!U556</f>
        <v>8</v>
      </c>
      <c r="P555" s="2">
        <f>Formulas!W556</f>
        <v>0.75</v>
      </c>
    </row>
    <row r="556" spans="1:16">
      <c r="A556">
        <f>Formulas!A557</f>
        <v>2013</v>
      </c>
      <c r="B556">
        <f>Formulas!B557</f>
        <v>99</v>
      </c>
      <c r="C556">
        <f>Formulas!C557</f>
        <v>1</v>
      </c>
      <c r="D556">
        <f>Formulas!AC557</f>
        <v>4</v>
      </c>
      <c r="E556">
        <f t="shared" si="8"/>
        <v>4</v>
      </c>
      <c r="F556" s="1">
        <f>COUNTIFS(Formulas!B$3:B$2000,'Stats for predictor'!B556,Formulas!C$3:C$2000,'Stats for predictor'!C556,Formulas!AC$3:AC$2000,4)</f>
        <v>2</v>
      </c>
      <c r="G556">
        <f>COUNTIFS(Formulas!B$3:B$2000,'Stats for predictor'!B556,Formulas!C$3:C$2000,'Stats for predictor'!C556,Formulas!AC$3:AC$2000,3)</f>
        <v>1</v>
      </c>
      <c r="H556">
        <f>COUNTIFS(Formulas!B$3:B$2000,'Stats for predictor'!B556,Formulas!C$3:C$2000,'Stats for predictor'!C556,Formulas!AC$3:AC$2000,2)</f>
        <v>0</v>
      </c>
      <c r="I556">
        <f>COUNTIFS(Formulas!B$3:B$2000,'Stats for predictor'!B556,Formulas!C$3:C$2000,'Stats for predictor'!C556,Formulas!AC$3:AC$2000,1)</f>
        <v>0</v>
      </c>
      <c r="J556">
        <f>COUNTIFS(Formulas!B$3:B$2000,'Stats for predictor'!B556,Formulas!C$3:C$2000,'Stats for predictor'!C556,Formulas!AC$3:AC$2000,0)</f>
        <v>1</v>
      </c>
      <c r="K556">
        <f>Formulas!P557</f>
        <v>6</v>
      </c>
      <c r="L556">
        <f>Formulas!R557</f>
        <v>0</v>
      </c>
      <c r="M556">
        <f>Formulas!T605</f>
        <v>6</v>
      </c>
      <c r="N556" s="2">
        <f>Formulas!V557</f>
        <v>0.857142857142857</v>
      </c>
      <c r="O556">
        <f>Formulas!U557</f>
        <v>0</v>
      </c>
      <c r="P556" s="2" t="e">
        <f>Formulas!W557</f>
        <v>#DIV/0!</v>
      </c>
    </row>
    <row r="557" spans="1:16">
      <c r="A557">
        <f>Formulas!A558</f>
        <v>3543</v>
      </c>
      <c r="B557">
        <f>Formulas!B558</f>
        <v>99</v>
      </c>
      <c r="C557">
        <f>Formulas!C558</f>
        <v>1</v>
      </c>
      <c r="D557">
        <f>Formulas!AC558</f>
        <v>0</v>
      </c>
      <c r="E557">
        <f t="shared" si="8"/>
        <v>4</v>
      </c>
      <c r="F557" s="1">
        <f>COUNTIFS(Formulas!B$3:B$2000,'Stats for predictor'!B557,Formulas!C$3:C$2000,'Stats for predictor'!C557,Formulas!AC$3:AC$2000,4)</f>
        <v>2</v>
      </c>
      <c r="G557">
        <f>COUNTIFS(Formulas!B$3:B$2000,'Stats for predictor'!B557,Formulas!C$3:C$2000,'Stats for predictor'!C557,Formulas!AC$3:AC$2000,3)</f>
        <v>1</v>
      </c>
      <c r="H557">
        <f>COUNTIFS(Formulas!B$3:B$2000,'Stats for predictor'!B557,Formulas!C$3:C$2000,'Stats for predictor'!C557,Formulas!AC$3:AC$2000,2)</f>
        <v>0</v>
      </c>
      <c r="I557">
        <f>COUNTIFS(Formulas!B$3:B$2000,'Stats for predictor'!B557,Formulas!C$3:C$2000,'Stats for predictor'!C557,Formulas!AC$3:AC$2000,1)</f>
        <v>0</v>
      </c>
      <c r="J557">
        <f>COUNTIFS(Formulas!B$3:B$2000,'Stats for predictor'!B557,Formulas!C$3:C$2000,'Stats for predictor'!C557,Formulas!AC$3:AC$2000,0)</f>
        <v>1</v>
      </c>
      <c r="K557">
        <f>Formulas!P558</f>
        <v>4</v>
      </c>
      <c r="L557">
        <f>Formulas!R558</f>
        <v>0</v>
      </c>
      <c r="M557">
        <f>Formulas!T606</f>
        <v>0</v>
      </c>
      <c r="N557" s="2">
        <f>Formulas!V558</f>
        <v>1</v>
      </c>
      <c r="O557">
        <f>Formulas!U558</f>
        <v>0</v>
      </c>
      <c r="P557" s="2" t="e">
        <f>Formulas!W558</f>
        <v>#DIV/0!</v>
      </c>
    </row>
    <row r="558" spans="1:16">
      <c r="A558">
        <f>Formulas!A559</f>
        <v>7902</v>
      </c>
      <c r="B558">
        <f>Formulas!B559</f>
        <v>99</v>
      </c>
      <c r="C558">
        <f>Formulas!C559</f>
        <v>1</v>
      </c>
      <c r="D558">
        <f>Formulas!AC559</f>
        <v>3</v>
      </c>
      <c r="E558">
        <f t="shared" si="8"/>
        <v>4</v>
      </c>
      <c r="F558" s="1">
        <f>COUNTIFS(Formulas!B$3:B$2000,'Stats for predictor'!B558,Formulas!C$3:C$2000,'Stats for predictor'!C558,Formulas!AC$3:AC$2000,4)</f>
        <v>2</v>
      </c>
      <c r="G558">
        <f>COUNTIFS(Formulas!B$3:B$2000,'Stats for predictor'!B558,Formulas!C$3:C$2000,'Stats for predictor'!C558,Formulas!AC$3:AC$2000,3)</f>
        <v>1</v>
      </c>
      <c r="H558">
        <f>COUNTIFS(Formulas!B$3:B$2000,'Stats for predictor'!B558,Formulas!C$3:C$2000,'Stats for predictor'!C558,Formulas!AC$3:AC$2000,2)</f>
        <v>0</v>
      </c>
      <c r="I558">
        <f>COUNTIFS(Formulas!B$3:B$2000,'Stats for predictor'!B558,Formulas!C$3:C$2000,'Stats for predictor'!C558,Formulas!AC$3:AC$2000,1)</f>
        <v>0</v>
      </c>
      <c r="J558">
        <f>COUNTIFS(Formulas!B$3:B$2000,'Stats for predictor'!B558,Formulas!C$3:C$2000,'Stats for predictor'!C558,Formulas!AC$3:AC$2000,0)</f>
        <v>1</v>
      </c>
      <c r="K558">
        <f>Formulas!P559</f>
        <v>0</v>
      </c>
      <c r="L558">
        <f>Formulas!R559</f>
        <v>6</v>
      </c>
      <c r="M558">
        <f>Formulas!T607</f>
        <v>0</v>
      </c>
      <c r="N558" s="2" t="e">
        <f>Formulas!V559</f>
        <v>#DIV/0!</v>
      </c>
      <c r="O558">
        <f>Formulas!U559</f>
        <v>6</v>
      </c>
      <c r="P558" s="2">
        <f>Formulas!W559</f>
        <v>1</v>
      </c>
    </row>
    <row r="559" spans="1:16">
      <c r="A559">
        <f>Formulas!A560</f>
        <v>7659</v>
      </c>
      <c r="B559">
        <f>Formulas!B560</f>
        <v>99</v>
      </c>
      <c r="C559">
        <f>Formulas!C560</f>
        <v>2</v>
      </c>
      <c r="D559">
        <f>Formulas!AC560</f>
        <v>1</v>
      </c>
      <c r="E559">
        <f t="shared" si="8"/>
        <v>2</v>
      </c>
      <c r="F559" s="1">
        <f>COUNTIFS(Formulas!B$3:B$2000,'Stats for predictor'!B559,Formulas!C$3:C$2000,'Stats for predictor'!C559,Formulas!AC$3:AC$2000,4)</f>
        <v>0</v>
      </c>
      <c r="G559">
        <f>COUNTIFS(Formulas!B$3:B$2000,'Stats for predictor'!B559,Formulas!C$3:C$2000,'Stats for predictor'!C559,Formulas!AC$3:AC$2000,3)</f>
        <v>0</v>
      </c>
      <c r="H559">
        <f>COUNTIFS(Formulas!B$3:B$2000,'Stats for predictor'!B559,Formulas!C$3:C$2000,'Stats for predictor'!C559,Formulas!AC$3:AC$2000,2)</f>
        <v>1</v>
      </c>
      <c r="I559">
        <f>COUNTIFS(Formulas!B$3:B$2000,'Stats for predictor'!B559,Formulas!C$3:C$2000,'Stats for predictor'!C559,Formulas!AC$3:AC$2000,1)</f>
        <v>1</v>
      </c>
      <c r="J559">
        <f>COUNTIFS(Formulas!B$3:B$2000,'Stats for predictor'!B559,Formulas!C$3:C$2000,'Stats for predictor'!C559,Formulas!AC$3:AC$2000,0)</f>
        <v>0</v>
      </c>
      <c r="K559">
        <f>Formulas!P560</f>
        <v>0</v>
      </c>
      <c r="L559">
        <f>Formulas!R560</f>
        <v>0</v>
      </c>
      <c r="M559">
        <f>Formulas!T608</f>
        <v>0</v>
      </c>
      <c r="N559" s="2">
        <f>Formulas!V560</f>
        <v>0</v>
      </c>
      <c r="O559">
        <f>Formulas!U560</f>
        <v>0</v>
      </c>
      <c r="P559" s="2" t="e">
        <f>Formulas!W560</f>
        <v>#DIV/0!</v>
      </c>
    </row>
    <row r="560" spans="1:16">
      <c r="A560">
        <f>Formulas!A561</f>
        <v>865</v>
      </c>
      <c r="B560">
        <f>Formulas!B561</f>
        <v>99</v>
      </c>
      <c r="C560">
        <f>Formulas!C561</f>
        <v>1</v>
      </c>
      <c r="D560">
        <f>Formulas!AC561</f>
        <v>4</v>
      </c>
      <c r="E560">
        <f t="shared" si="8"/>
        <v>4</v>
      </c>
      <c r="F560" s="1">
        <f>COUNTIFS(Formulas!B$3:B$2000,'Stats for predictor'!B560,Formulas!C$3:C$2000,'Stats for predictor'!C560,Formulas!AC$3:AC$2000,4)</f>
        <v>2</v>
      </c>
      <c r="G560">
        <f>COUNTIFS(Formulas!B$3:B$2000,'Stats for predictor'!B560,Formulas!C$3:C$2000,'Stats for predictor'!C560,Formulas!AC$3:AC$2000,3)</f>
        <v>1</v>
      </c>
      <c r="H560">
        <f>COUNTIFS(Formulas!B$3:B$2000,'Stats for predictor'!B560,Formulas!C$3:C$2000,'Stats for predictor'!C560,Formulas!AC$3:AC$2000,2)</f>
        <v>0</v>
      </c>
      <c r="I560">
        <f>COUNTIFS(Formulas!B$3:B$2000,'Stats for predictor'!B560,Formulas!C$3:C$2000,'Stats for predictor'!C560,Formulas!AC$3:AC$2000,1)</f>
        <v>0</v>
      </c>
      <c r="J560">
        <f>COUNTIFS(Formulas!B$3:B$2000,'Stats for predictor'!B560,Formulas!C$3:C$2000,'Stats for predictor'!C560,Formulas!AC$3:AC$2000,0)</f>
        <v>1</v>
      </c>
      <c r="K560">
        <f>Formulas!P561</f>
        <v>0</v>
      </c>
      <c r="L560">
        <f>Formulas!R561</f>
        <v>2</v>
      </c>
      <c r="M560">
        <f>Formulas!T609</f>
        <v>0</v>
      </c>
      <c r="N560" s="2" t="e">
        <f>Formulas!V561</f>
        <v>#DIV/0!</v>
      </c>
      <c r="O560">
        <f>Formulas!U561</f>
        <v>6</v>
      </c>
      <c r="P560" s="2">
        <f>Formulas!W561</f>
        <v>0.333333333333333</v>
      </c>
    </row>
    <row r="561" spans="1:16">
      <c r="A561">
        <f>Formulas!A562</f>
        <v>1360</v>
      </c>
      <c r="B561">
        <f>Formulas!B562</f>
        <v>100</v>
      </c>
      <c r="C561">
        <f>Formulas!C562</f>
        <v>1</v>
      </c>
      <c r="D561">
        <f>Formulas!AC562</f>
        <v>0</v>
      </c>
      <c r="E561">
        <f t="shared" si="8"/>
        <v>0</v>
      </c>
      <c r="F561" s="1">
        <f>COUNTIFS(Formulas!B$3:B$2000,'Stats for predictor'!B561,Formulas!C$3:C$2000,'Stats for predictor'!C561,Formulas!AC$3:AC$2000,4)</f>
        <v>0</v>
      </c>
      <c r="G561">
        <f>COUNTIFS(Formulas!B$3:B$2000,'Stats for predictor'!B561,Formulas!C$3:C$2000,'Stats for predictor'!C561,Formulas!AC$3:AC$2000,3)</f>
        <v>0</v>
      </c>
      <c r="H561">
        <f>COUNTIFS(Formulas!B$3:B$2000,'Stats for predictor'!B561,Formulas!C$3:C$2000,'Stats for predictor'!C561,Formulas!AC$3:AC$2000,2)</f>
        <v>0</v>
      </c>
      <c r="I561">
        <f>COUNTIFS(Formulas!B$3:B$2000,'Stats for predictor'!B561,Formulas!C$3:C$2000,'Stats for predictor'!C561,Formulas!AC$3:AC$2000,1)</f>
        <v>0</v>
      </c>
      <c r="J561">
        <f>COUNTIFS(Formulas!B$3:B$2000,'Stats for predictor'!B561,Formulas!C$3:C$2000,'Stats for predictor'!C561,Formulas!AC$3:AC$2000,0)</f>
        <v>3</v>
      </c>
      <c r="K561">
        <f>Formulas!P562</f>
        <v>0</v>
      </c>
      <c r="L561">
        <f>Formulas!R562</f>
        <v>6</v>
      </c>
      <c r="M561">
        <f>Formulas!T610</f>
        <v>0</v>
      </c>
      <c r="N561" s="2" t="e">
        <f>Formulas!V562</f>
        <v>#DIV/0!</v>
      </c>
      <c r="O561">
        <f>Formulas!U562</f>
        <v>6</v>
      </c>
      <c r="P561" s="2">
        <f>Formulas!W562</f>
        <v>1</v>
      </c>
    </row>
    <row r="562" spans="1:16">
      <c r="A562">
        <f>Formulas!A563</f>
        <v>8731</v>
      </c>
      <c r="B562">
        <f>Formulas!B563</f>
        <v>100</v>
      </c>
      <c r="C562">
        <f>Formulas!C563</f>
        <v>1</v>
      </c>
      <c r="D562">
        <f>Formulas!AC563</f>
        <v>0</v>
      </c>
      <c r="E562">
        <f t="shared" si="8"/>
        <v>0</v>
      </c>
      <c r="F562" s="1">
        <f>COUNTIFS(Formulas!B$3:B$2000,'Stats for predictor'!B562,Formulas!C$3:C$2000,'Stats for predictor'!C562,Formulas!AC$3:AC$2000,4)</f>
        <v>0</v>
      </c>
      <c r="G562">
        <f>COUNTIFS(Formulas!B$3:B$2000,'Stats for predictor'!B562,Formulas!C$3:C$2000,'Stats for predictor'!C562,Formulas!AC$3:AC$2000,3)</f>
        <v>0</v>
      </c>
      <c r="H562">
        <f>COUNTIFS(Formulas!B$3:B$2000,'Stats for predictor'!B562,Formulas!C$3:C$2000,'Stats for predictor'!C562,Formulas!AC$3:AC$2000,2)</f>
        <v>0</v>
      </c>
      <c r="I562">
        <f>COUNTIFS(Formulas!B$3:B$2000,'Stats for predictor'!B562,Formulas!C$3:C$2000,'Stats for predictor'!C562,Formulas!AC$3:AC$2000,1)</f>
        <v>0</v>
      </c>
      <c r="J562">
        <f>COUNTIFS(Formulas!B$3:B$2000,'Stats for predictor'!B562,Formulas!C$3:C$2000,'Stats for predictor'!C562,Formulas!AC$3:AC$2000,0)</f>
        <v>3</v>
      </c>
      <c r="K562">
        <f>Formulas!P563</f>
        <v>5</v>
      </c>
      <c r="L562">
        <f>Formulas!R563</f>
        <v>0</v>
      </c>
      <c r="M562">
        <f>Formulas!T611</f>
        <v>0</v>
      </c>
      <c r="N562" s="2">
        <f>Formulas!V563</f>
        <v>0.833333333333333</v>
      </c>
      <c r="O562">
        <f>Formulas!U563</f>
        <v>0</v>
      </c>
      <c r="P562" s="2" t="e">
        <f>Formulas!W563</f>
        <v>#DIV/0!</v>
      </c>
    </row>
    <row r="563" spans="1:16">
      <c r="A563">
        <f>Formulas!A564</f>
        <v>1114</v>
      </c>
      <c r="B563">
        <f>Formulas!B564</f>
        <v>100</v>
      </c>
      <c r="C563">
        <f>Formulas!C564</f>
        <v>1</v>
      </c>
      <c r="D563">
        <f>Formulas!AC564</f>
        <v>0</v>
      </c>
      <c r="E563">
        <f t="shared" si="8"/>
        <v>0</v>
      </c>
      <c r="F563" s="1">
        <f>COUNTIFS(Formulas!B$3:B$2000,'Stats for predictor'!B563,Formulas!C$3:C$2000,'Stats for predictor'!C563,Formulas!AC$3:AC$2000,4)</f>
        <v>0</v>
      </c>
      <c r="G563">
        <f>COUNTIFS(Formulas!B$3:B$2000,'Stats for predictor'!B563,Formulas!C$3:C$2000,'Stats for predictor'!C563,Formulas!AC$3:AC$2000,3)</f>
        <v>0</v>
      </c>
      <c r="H563">
        <f>COUNTIFS(Formulas!B$3:B$2000,'Stats for predictor'!B563,Formulas!C$3:C$2000,'Stats for predictor'!C563,Formulas!AC$3:AC$2000,2)</f>
        <v>0</v>
      </c>
      <c r="I563">
        <f>COUNTIFS(Formulas!B$3:B$2000,'Stats for predictor'!B563,Formulas!C$3:C$2000,'Stats for predictor'!C563,Formulas!AC$3:AC$2000,1)</f>
        <v>0</v>
      </c>
      <c r="J563">
        <f>COUNTIFS(Formulas!B$3:B$2000,'Stats for predictor'!B563,Formulas!C$3:C$2000,'Stats for predictor'!C563,Formulas!AC$3:AC$2000,0)</f>
        <v>3</v>
      </c>
      <c r="K563">
        <f>Formulas!P564</f>
        <v>0</v>
      </c>
      <c r="L563">
        <f>Formulas!R564</f>
        <v>0</v>
      </c>
      <c r="M563">
        <f>Formulas!T612</f>
        <v>0</v>
      </c>
      <c r="N563" s="2" t="e">
        <f>Formulas!V564</f>
        <v>#DIV/0!</v>
      </c>
      <c r="O563">
        <f>Formulas!U564</f>
        <v>0</v>
      </c>
      <c r="P563" s="2" t="e">
        <f>Formulas!W564</f>
        <v>#DIV/0!</v>
      </c>
    </row>
    <row r="564" spans="1:16">
      <c r="A564">
        <f>Formulas!A565</f>
        <v>1325</v>
      </c>
      <c r="B564">
        <f>Formulas!B565</f>
        <v>100</v>
      </c>
      <c r="C564">
        <f>Formulas!C565</f>
        <v>2</v>
      </c>
      <c r="D564">
        <f>Formulas!AC565</f>
        <v>4</v>
      </c>
      <c r="E564">
        <f t="shared" si="8"/>
        <v>4</v>
      </c>
      <c r="F564" s="1">
        <f>COUNTIFS(Formulas!B$3:B$2000,'Stats for predictor'!B564,Formulas!C$3:C$2000,'Stats for predictor'!C564,Formulas!AC$3:AC$2000,4)</f>
        <v>1</v>
      </c>
      <c r="G564">
        <f>COUNTIFS(Formulas!B$3:B$2000,'Stats for predictor'!B564,Formulas!C$3:C$2000,'Stats for predictor'!C564,Formulas!AC$3:AC$2000,3)</f>
        <v>0</v>
      </c>
      <c r="H564">
        <f>COUNTIFS(Formulas!B$3:B$2000,'Stats for predictor'!B564,Formulas!C$3:C$2000,'Stats for predictor'!C564,Formulas!AC$3:AC$2000,2)</f>
        <v>0</v>
      </c>
      <c r="I564">
        <f>COUNTIFS(Formulas!B$3:B$2000,'Stats for predictor'!B564,Formulas!C$3:C$2000,'Stats for predictor'!C564,Formulas!AC$3:AC$2000,1)</f>
        <v>1</v>
      </c>
      <c r="J564">
        <f>COUNTIFS(Formulas!B$3:B$2000,'Stats for predictor'!B564,Formulas!C$3:C$2000,'Stats for predictor'!C564,Formulas!AC$3:AC$2000,0)</f>
        <v>0</v>
      </c>
      <c r="K564">
        <f>Formulas!P565</f>
        <v>0</v>
      </c>
      <c r="L564">
        <f>Formulas!R565</f>
        <v>8</v>
      </c>
      <c r="M564">
        <f>Formulas!T613</f>
        <v>0</v>
      </c>
      <c r="N564" s="2" t="e">
        <f>Formulas!V565</f>
        <v>#DIV/0!</v>
      </c>
      <c r="O564">
        <f>Formulas!U565</f>
        <v>10</v>
      </c>
      <c r="P564" s="2">
        <f>Formulas!W565</f>
        <v>0.8</v>
      </c>
    </row>
    <row r="565" spans="1:16">
      <c r="A565">
        <f>Formulas!A566</f>
        <v>6397</v>
      </c>
      <c r="B565">
        <f>Formulas!B566</f>
        <v>102</v>
      </c>
      <c r="C565">
        <f>Formulas!C566</f>
        <v>1</v>
      </c>
      <c r="D565">
        <f>Formulas!AC566</f>
        <v>2</v>
      </c>
      <c r="E565">
        <f t="shared" si="8"/>
        <v>2</v>
      </c>
      <c r="F565" s="1">
        <f>COUNTIFS(Formulas!B$3:B$2000,'Stats for predictor'!B565,Formulas!C$3:C$2000,'Stats for predictor'!C565,Formulas!AC$3:AC$2000,4)</f>
        <v>0</v>
      </c>
      <c r="G565">
        <f>COUNTIFS(Formulas!B$3:B$2000,'Stats for predictor'!B565,Formulas!C$3:C$2000,'Stats for predictor'!C565,Formulas!AC$3:AC$2000,3)</f>
        <v>0</v>
      </c>
      <c r="H565">
        <f>COUNTIFS(Formulas!B$3:B$2000,'Stats for predictor'!B565,Formulas!C$3:C$2000,'Stats for predictor'!C565,Formulas!AC$3:AC$2000,2)</f>
        <v>1</v>
      </c>
      <c r="I565">
        <f>COUNTIFS(Formulas!B$3:B$2000,'Stats for predictor'!B565,Formulas!C$3:C$2000,'Stats for predictor'!C565,Formulas!AC$3:AC$2000,1)</f>
        <v>0</v>
      </c>
      <c r="J565">
        <f>COUNTIFS(Formulas!B$3:B$2000,'Stats for predictor'!B565,Formulas!C$3:C$2000,'Stats for predictor'!C565,Formulas!AC$3:AC$2000,0)</f>
        <v>1</v>
      </c>
      <c r="K565">
        <f>Formulas!P566</f>
        <v>2</v>
      </c>
      <c r="L565">
        <f>Formulas!R566</f>
        <v>0</v>
      </c>
      <c r="M565">
        <f>Formulas!T614</f>
        <v>0</v>
      </c>
      <c r="N565" s="2">
        <f>Formulas!V566</f>
        <v>1</v>
      </c>
      <c r="O565">
        <f>Formulas!U566</f>
        <v>0</v>
      </c>
      <c r="P565" s="2" t="e">
        <f>Formulas!W566</f>
        <v>#DIV/0!</v>
      </c>
    </row>
    <row r="566" spans="1:16">
      <c r="A566">
        <f>Formulas!A567</f>
        <v>8729</v>
      </c>
      <c r="B566">
        <f>Formulas!B567</f>
        <v>100</v>
      </c>
      <c r="C566">
        <f>Formulas!C567</f>
        <v>2</v>
      </c>
      <c r="D566">
        <f>Formulas!AC567</f>
        <v>1</v>
      </c>
      <c r="E566">
        <f t="shared" si="8"/>
        <v>4</v>
      </c>
      <c r="F566" s="1">
        <f>COUNTIFS(Formulas!B$3:B$2000,'Stats for predictor'!B566,Formulas!C$3:C$2000,'Stats for predictor'!C566,Formulas!AC$3:AC$2000,4)</f>
        <v>1</v>
      </c>
      <c r="G566">
        <f>COUNTIFS(Formulas!B$3:B$2000,'Stats for predictor'!B566,Formulas!C$3:C$2000,'Stats for predictor'!C566,Formulas!AC$3:AC$2000,3)</f>
        <v>0</v>
      </c>
      <c r="H566">
        <f>COUNTIFS(Formulas!B$3:B$2000,'Stats for predictor'!B566,Formulas!C$3:C$2000,'Stats for predictor'!C566,Formulas!AC$3:AC$2000,2)</f>
        <v>0</v>
      </c>
      <c r="I566">
        <f>COUNTIFS(Formulas!B$3:B$2000,'Stats for predictor'!B566,Formulas!C$3:C$2000,'Stats for predictor'!C566,Formulas!AC$3:AC$2000,1)</f>
        <v>1</v>
      </c>
      <c r="J566">
        <f>COUNTIFS(Formulas!B$3:B$2000,'Stats for predictor'!B566,Formulas!C$3:C$2000,'Stats for predictor'!C566,Formulas!AC$3:AC$2000,0)</f>
        <v>0</v>
      </c>
      <c r="K566">
        <f>Formulas!P567</f>
        <v>0</v>
      </c>
      <c r="L566">
        <f>Formulas!R567</f>
        <v>0</v>
      </c>
      <c r="M566">
        <f>Formulas!T615</f>
        <v>0</v>
      </c>
      <c r="N566" s="2" t="e">
        <f>Formulas!V567</f>
        <v>#DIV/0!</v>
      </c>
      <c r="O566">
        <f>Formulas!U567</f>
        <v>0</v>
      </c>
      <c r="P566" s="2" t="e">
        <f>Formulas!W567</f>
        <v>#DIV/0!</v>
      </c>
    </row>
    <row r="567" spans="1:16">
      <c r="A567">
        <f>Formulas!A568</f>
        <v>8765</v>
      </c>
      <c r="B567">
        <f>Formulas!B568</f>
        <v>101</v>
      </c>
      <c r="C567">
        <f>Formulas!C568</f>
        <v>1</v>
      </c>
      <c r="D567">
        <f>Formulas!AC568</f>
        <v>0</v>
      </c>
      <c r="E567">
        <f t="shared" si="8"/>
        <v>2</v>
      </c>
      <c r="F567" s="1">
        <f>COUNTIFS(Formulas!B$3:B$2000,'Stats for predictor'!B567,Formulas!C$3:C$2000,'Stats for predictor'!C567,Formulas!AC$3:AC$2000,4)</f>
        <v>0</v>
      </c>
      <c r="G567">
        <f>COUNTIFS(Formulas!B$3:B$2000,'Stats for predictor'!B567,Formulas!C$3:C$2000,'Stats for predictor'!C567,Formulas!AC$3:AC$2000,3)</f>
        <v>0</v>
      </c>
      <c r="H567">
        <f>COUNTIFS(Formulas!B$3:B$2000,'Stats for predictor'!B567,Formulas!C$3:C$2000,'Stats for predictor'!C567,Formulas!AC$3:AC$2000,2)</f>
        <v>1</v>
      </c>
      <c r="I567">
        <f>COUNTIFS(Formulas!B$3:B$2000,'Stats for predictor'!B567,Formulas!C$3:C$2000,'Stats for predictor'!C567,Formulas!AC$3:AC$2000,1)</f>
        <v>0</v>
      </c>
      <c r="J567">
        <f>COUNTIFS(Formulas!B$3:B$2000,'Stats for predictor'!B567,Formulas!C$3:C$2000,'Stats for predictor'!C567,Formulas!AC$3:AC$2000,0)</f>
        <v>1</v>
      </c>
      <c r="K567">
        <f>Formulas!P568</f>
        <v>0</v>
      </c>
      <c r="L567">
        <f>Formulas!R568</f>
        <v>0</v>
      </c>
      <c r="M567">
        <f>Formulas!T616</f>
        <v>0</v>
      </c>
      <c r="N567" s="2" t="e">
        <f>Formulas!V568</f>
        <v>#DIV/0!</v>
      </c>
      <c r="O567">
        <f>Formulas!U568</f>
        <v>0</v>
      </c>
      <c r="P567" s="2" t="e">
        <f>Formulas!W568</f>
        <v>#DIV/0!</v>
      </c>
    </row>
    <row r="568" spans="1:16">
      <c r="A568">
        <f>Formulas!A569</f>
        <v>610</v>
      </c>
      <c r="B568">
        <f>Formulas!B569</f>
        <v>101</v>
      </c>
      <c r="C568">
        <f>Formulas!C569</f>
        <v>1</v>
      </c>
      <c r="D568">
        <f>Formulas!AC569</f>
        <v>2</v>
      </c>
      <c r="E568">
        <f t="shared" si="8"/>
        <v>2</v>
      </c>
      <c r="F568" s="1">
        <f>COUNTIFS(Formulas!B$3:B$2000,'Stats for predictor'!B568,Formulas!C$3:C$2000,'Stats for predictor'!C568,Formulas!AC$3:AC$2000,4)</f>
        <v>0</v>
      </c>
      <c r="G568">
        <f>COUNTIFS(Formulas!B$3:B$2000,'Stats for predictor'!B568,Formulas!C$3:C$2000,'Stats for predictor'!C568,Formulas!AC$3:AC$2000,3)</f>
        <v>0</v>
      </c>
      <c r="H568">
        <f>COUNTIFS(Formulas!B$3:B$2000,'Stats for predictor'!B568,Formulas!C$3:C$2000,'Stats for predictor'!C568,Formulas!AC$3:AC$2000,2)</f>
        <v>1</v>
      </c>
      <c r="I568">
        <f>COUNTIFS(Formulas!B$3:B$2000,'Stats for predictor'!B568,Formulas!C$3:C$2000,'Stats for predictor'!C568,Formulas!AC$3:AC$2000,1)</f>
        <v>0</v>
      </c>
      <c r="J568">
        <f>COUNTIFS(Formulas!B$3:B$2000,'Stats for predictor'!B568,Formulas!C$3:C$2000,'Stats for predictor'!C568,Formulas!AC$3:AC$2000,0)</f>
        <v>1</v>
      </c>
      <c r="K568">
        <f>Formulas!P569</f>
        <v>0</v>
      </c>
      <c r="L568">
        <f>Formulas!R569</f>
        <v>9</v>
      </c>
      <c r="M568">
        <f>Formulas!T617</f>
        <v>0</v>
      </c>
      <c r="N568" s="2" t="e">
        <f>Formulas!V569</f>
        <v>#DIV/0!</v>
      </c>
      <c r="O568">
        <f>Formulas!U569</f>
        <v>14</v>
      </c>
      <c r="P568" s="2">
        <f>Formulas!W569</f>
        <v>0.642857142857143</v>
      </c>
    </row>
    <row r="569" spans="1:16">
      <c r="A569">
        <f>Formulas!A570</f>
        <v>4917</v>
      </c>
      <c r="B569">
        <f>Formulas!B570</f>
        <v>101</v>
      </c>
      <c r="C569">
        <f>Formulas!C570</f>
        <v>2</v>
      </c>
      <c r="D569">
        <f>Formulas!AC570</f>
        <v>4</v>
      </c>
      <c r="E569">
        <f t="shared" si="8"/>
        <v>4</v>
      </c>
      <c r="F569" s="1">
        <f>COUNTIFS(Formulas!B$3:B$2000,'Stats for predictor'!B569,Formulas!C$3:C$2000,'Stats for predictor'!C569,Formulas!AC$3:AC$2000,4)</f>
        <v>1</v>
      </c>
      <c r="G569">
        <f>COUNTIFS(Formulas!B$3:B$2000,'Stats for predictor'!B569,Formulas!C$3:C$2000,'Stats for predictor'!C569,Formulas!AC$3:AC$2000,3)</f>
        <v>0</v>
      </c>
      <c r="H569">
        <f>COUNTIFS(Formulas!B$3:B$2000,'Stats for predictor'!B569,Formulas!C$3:C$2000,'Stats for predictor'!C569,Formulas!AC$3:AC$2000,2)</f>
        <v>1</v>
      </c>
      <c r="I569">
        <f>COUNTIFS(Formulas!B$3:B$2000,'Stats for predictor'!B569,Formulas!C$3:C$2000,'Stats for predictor'!C569,Formulas!AC$3:AC$2000,1)</f>
        <v>0</v>
      </c>
      <c r="J569">
        <f>COUNTIFS(Formulas!B$3:B$2000,'Stats for predictor'!B569,Formulas!C$3:C$2000,'Stats for predictor'!C569,Formulas!AC$3:AC$2000,0)</f>
        <v>1</v>
      </c>
      <c r="K569">
        <f>Formulas!P570</f>
        <v>0</v>
      </c>
      <c r="L569">
        <f>Formulas!R570</f>
        <v>8</v>
      </c>
      <c r="M569">
        <f>Formulas!T618</f>
        <v>0</v>
      </c>
      <c r="N569" s="2" t="e">
        <f>Formulas!V570</f>
        <v>#DIV/0!</v>
      </c>
      <c r="O569">
        <f>Formulas!U570</f>
        <v>10</v>
      </c>
      <c r="P569" s="2">
        <f>Formulas!W570</f>
        <v>0.8</v>
      </c>
    </row>
    <row r="570" spans="1:16">
      <c r="A570">
        <f>Formulas!A571</f>
        <v>6135</v>
      </c>
      <c r="B570">
        <f>Formulas!B571</f>
        <v>101</v>
      </c>
      <c r="C570">
        <f>Formulas!C571</f>
        <v>2</v>
      </c>
      <c r="D570">
        <f>Formulas!AC571</f>
        <v>0</v>
      </c>
      <c r="E570">
        <f t="shared" si="8"/>
        <v>4</v>
      </c>
      <c r="F570" s="1">
        <f>COUNTIFS(Formulas!B$3:B$2000,'Stats for predictor'!B570,Formulas!C$3:C$2000,'Stats for predictor'!C570,Formulas!AC$3:AC$2000,4)</f>
        <v>1</v>
      </c>
      <c r="G570">
        <f>COUNTIFS(Formulas!B$3:B$2000,'Stats for predictor'!B570,Formulas!C$3:C$2000,'Stats for predictor'!C570,Formulas!AC$3:AC$2000,3)</f>
        <v>0</v>
      </c>
      <c r="H570">
        <f>COUNTIFS(Formulas!B$3:B$2000,'Stats for predictor'!B570,Formulas!C$3:C$2000,'Stats for predictor'!C570,Formulas!AC$3:AC$2000,2)</f>
        <v>1</v>
      </c>
      <c r="I570">
        <f>COUNTIFS(Formulas!B$3:B$2000,'Stats for predictor'!B570,Formulas!C$3:C$2000,'Stats for predictor'!C570,Formulas!AC$3:AC$2000,1)</f>
        <v>0</v>
      </c>
      <c r="J570">
        <f>COUNTIFS(Formulas!B$3:B$2000,'Stats for predictor'!B570,Formulas!C$3:C$2000,'Stats for predictor'!C570,Formulas!AC$3:AC$2000,0)</f>
        <v>1</v>
      </c>
      <c r="K570">
        <f>Formulas!P571</f>
        <v>0</v>
      </c>
      <c r="L570">
        <f>Formulas!R571</f>
        <v>8</v>
      </c>
      <c r="M570">
        <f>Formulas!T619</f>
        <v>0</v>
      </c>
      <c r="N570" s="2" t="e">
        <f>Formulas!V571</f>
        <v>#DIV/0!</v>
      </c>
      <c r="O570">
        <f>Formulas!U571</f>
        <v>12</v>
      </c>
      <c r="P570" s="2">
        <f>Formulas!W571</f>
        <v>0.666666666666667</v>
      </c>
    </row>
    <row r="571" spans="1:16">
      <c r="A571">
        <f>Formulas!A572</f>
        <v>6975</v>
      </c>
      <c r="B571">
        <f>Formulas!B572</f>
        <v>101</v>
      </c>
      <c r="C571">
        <f>Formulas!C572</f>
        <v>2</v>
      </c>
      <c r="D571">
        <f>Formulas!AC572</f>
        <v>2</v>
      </c>
      <c r="E571">
        <f t="shared" si="8"/>
        <v>4</v>
      </c>
      <c r="F571" s="1">
        <f>COUNTIFS(Formulas!B$3:B$2000,'Stats for predictor'!B571,Formulas!C$3:C$2000,'Stats for predictor'!C571,Formulas!AC$3:AC$2000,4)</f>
        <v>1</v>
      </c>
      <c r="G571">
        <f>COUNTIFS(Formulas!B$3:B$2000,'Stats for predictor'!B571,Formulas!C$3:C$2000,'Stats for predictor'!C571,Formulas!AC$3:AC$2000,3)</f>
        <v>0</v>
      </c>
      <c r="H571">
        <f>COUNTIFS(Formulas!B$3:B$2000,'Stats for predictor'!B571,Formulas!C$3:C$2000,'Stats for predictor'!C571,Formulas!AC$3:AC$2000,2)</f>
        <v>1</v>
      </c>
      <c r="I571">
        <f>COUNTIFS(Formulas!B$3:B$2000,'Stats for predictor'!B571,Formulas!C$3:C$2000,'Stats for predictor'!C571,Formulas!AC$3:AC$2000,1)</f>
        <v>0</v>
      </c>
      <c r="J571">
        <f>COUNTIFS(Formulas!B$3:B$2000,'Stats for predictor'!B571,Formulas!C$3:C$2000,'Stats for predictor'!C571,Formulas!AC$3:AC$2000,0)</f>
        <v>1</v>
      </c>
      <c r="K571">
        <f>Formulas!P572</f>
        <v>2</v>
      </c>
      <c r="L571">
        <f>Formulas!R572</f>
        <v>0</v>
      </c>
      <c r="M571">
        <f>Formulas!T620</f>
        <v>0</v>
      </c>
      <c r="N571" s="2">
        <f>Formulas!V572</f>
        <v>0.666666666666667</v>
      </c>
      <c r="O571">
        <f>Formulas!U572</f>
        <v>0</v>
      </c>
      <c r="P571" s="2" t="e">
        <f>Formulas!W572</f>
        <v>#DIV/0!</v>
      </c>
    </row>
    <row r="572" spans="1:16">
      <c r="A572">
        <f>Formulas!A573</f>
        <v>5672</v>
      </c>
      <c r="B572">
        <f>Formulas!B573</f>
        <v>103</v>
      </c>
      <c r="C572">
        <f>Formulas!C573</f>
        <v>2</v>
      </c>
      <c r="D572">
        <f>Formulas!AC573</f>
        <v>4</v>
      </c>
      <c r="E572">
        <f t="shared" si="8"/>
        <v>4</v>
      </c>
      <c r="F572" s="1">
        <f>COUNTIFS(Formulas!B$3:B$2000,'Stats for predictor'!B572,Formulas!C$3:C$2000,'Stats for predictor'!C572,Formulas!AC$3:AC$2000,4)</f>
        <v>1</v>
      </c>
      <c r="G572">
        <f>COUNTIFS(Formulas!B$3:B$2000,'Stats for predictor'!B572,Formulas!C$3:C$2000,'Stats for predictor'!C572,Formulas!AC$3:AC$2000,3)</f>
        <v>0</v>
      </c>
      <c r="H572">
        <f>COUNTIFS(Formulas!B$3:B$2000,'Stats for predictor'!B572,Formulas!C$3:C$2000,'Stats for predictor'!C572,Formulas!AC$3:AC$2000,2)</f>
        <v>0</v>
      </c>
      <c r="I572">
        <f>COUNTIFS(Formulas!B$3:B$2000,'Stats for predictor'!B572,Formulas!C$3:C$2000,'Stats for predictor'!C572,Formulas!AC$3:AC$2000,1)</f>
        <v>0</v>
      </c>
      <c r="J572">
        <f>COUNTIFS(Formulas!B$3:B$2000,'Stats for predictor'!B572,Formulas!C$3:C$2000,'Stats for predictor'!C572,Formulas!AC$3:AC$2000,0)</f>
        <v>4</v>
      </c>
      <c r="K572">
        <f>Formulas!P573</f>
        <v>0</v>
      </c>
      <c r="L572">
        <f>Formulas!R573</f>
        <v>2</v>
      </c>
      <c r="M572">
        <f>Formulas!T621</f>
        <v>0</v>
      </c>
      <c r="N572" s="2" t="e">
        <f>Formulas!V573</f>
        <v>#DIV/0!</v>
      </c>
      <c r="O572">
        <f>Formulas!U573</f>
        <v>3</v>
      </c>
      <c r="P572" s="2">
        <f>Formulas!W573</f>
        <v>0.666666666666667</v>
      </c>
    </row>
    <row r="573" spans="1:16">
      <c r="A573">
        <f>Formulas!A574</f>
        <v>7520</v>
      </c>
      <c r="B573">
        <f>Formulas!B574</f>
        <v>103</v>
      </c>
      <c r="C573">
        <f>Formulas!C574</f>
        <v>2</v>
      </c>
      <c r="D573">
        <f>Formulas!AC574</f>
        <v>0</v>
      </c>
      <c r="E573">
        <f t="shared" si="8"/>
        <v>4</v>
      </c>
      <c r="F573" s="1">
        <f>COUNTIFS(Formulas!B$3:B$2000,'Stats for predictor'!B573,Formulas!C$3:C$2000,'Stats for predictor'!C573,Formulas!AC$3:AC$2000,4)</f>
        <v>1</v>
      </c>
      <c r="G573">
        <f>COUNTIFS(Formulas!B$3:B$2000,'Stats for predictor'!B573,Formulas!C$3:C$2000,'Stats for predictor'!C573,Formulas!AC$3:AC$2000,3)</f>
        <v>0</v>
      </c>
      <c r="H573">
        <f>COUNTIFS(Formulas!B$3:B$2000,'Stats for predictor'!B573,Formulas!C$3:C$2000,'Stats for predictor'!C573,Formulas!AC$3:AC$2000,2)</f>
        <v>0</v>
      </c>
      <c r="I573">
        <f>COUNTIFS(Formulas!B$3:B$2000,'Stats for predictor'!B573,Formulas!C$3:C$2000,'Stats for predictor'!C573,Formulas!AC$3:AC$2000,1)</f>
        <v>0</v>
      </c>
      <c r="J573">
        <f>COUNTIFS(Formulas!B$3:B$2000,'Stats for predictor'!B573,Formulas!C$3:C$2000,'Stats for predictor'!C573,Formulas!AC$3:AC$2000,0)</f>
        <v>4</v>
      </c>
      <c r="K573">
        <f>Formulas!P574</f>
        <v>0</v>
      </c>
      <c r="L573">
        <f>Formulas!R574</f>
        <v>0</v>
      </c>
      <c r="M573">
        <f>Formulas!T622</f>
        <v>0</v>
      </c>
      <c r="N573" s="2" t="e">
        <f>Formulas!V574</f>
        <v>#DIV/0!</v>
      </c>
      <c r="O573">
        <f>Formulas!U574</f>
        <v>3</v>
      </c>
      <c r="P573" s="2">
        <f>Formulas!W574</f>
        <v>0</v>
      </c>
    </row>
    <row r="574" spans="1:16">
      <c r="A574">
        <f>Formulas!A575</f>
        <v>8089</v>
      </c>
      <c r="B574">
        <f>Formulas!B575</f>
        <v>103</v>
      </c>
      <c r="C574">
        <f>Formulas!C575</f>
        <v>1</v>
      </c>
      <c r="D574">
        <f>Formulas!AC575</f>
        <v>2</v>
      </c>
      <c r="E574">
        <f t="shared" si="8"/>
        <v>4</v>
      </c>
      <c r="F574" s="1">
        <f>COUNTIFS(Formulas!B$3:B$2000,'Stats for predictor'!B574,Formulas!C$3:C$2000,'Stats for predictor'!C574,Formulas!AC$3:AC$2000,4)</f>
        <v>2</v>
      </c>
      <c r="G574">
        <f>COUNTIFS(Formulas!B$3:B$2000,'Stats for predictor'!B574,Formulas!C$3:C$2000,'Stats for predictor'!C574,Formulas!AC$3:AC$2000,3)</f>
        <v>0</v>
      </c>
      <c r="H574">
        <f>COUNTIFS(Formulas!B$3:B$2000,'Stats for predictor'!B574,Formulas!C$3:C$2000,'Stats for predictor'!C574,Formulas!AC$3:AC$2000,2)</f>
        <v>3</v>
      </c>
      <c r="I574">
        <f>COUNTIFS(Formulas!B$3:B$2000,'Stats for predictor'!B574,Formulas!C$3:C$2000,'Stats for predictor'!C574,Formulas!AC$3:AC$2000,1)</f>
        <v>0</v>
      </c>
      <c r="J574">
        <f>COUNTIFS(Formulas!B$3:B$2000,'Stats for predictor'!B574,Formulas!C$3:C$2000,'Stats for predictor'!C574,Formulas!AC$3:AC$2000,0)</f>
        <v>1</v>
      </c>
      <c r="K574">
        <f>Formulas!P575</f>
        <v>0</v>
      </c>
      <c r="L574">
        <f>Formulas!R575</f>
        <v>3</v>
      </c>
      <c r="M574">
        <f>Formulas!T623</f>
        <v>0</v>
      </c>
      <c r="N574" s="2" t="e">
        <f>Formulas!V575</f>
        <v>#DIV/0!</v>
      </c>
      <c r="O574">
        <f>Formulas!U575</f>
        <v>6</v>
      </c>
      <c r="P574" s="2">
        <f>Formulas!W575</f>
        <v>0.5</v>
      </c>
    </row>
    <row r="575" spans="1:16">
      <c r="A575">
        <f>Formulas!A576</f>
        <v>914</v>
      </c>
      <c r="B575">
        <f>Formulas!B576</f>
        <v>103</v>
      </c>
      <c r="C575">
        <f>Formulas!C576</f>
        <v>1</v>
      </c>
      <c r="D575">
        <f>Formulas!AC576</f>
        <v>0</v>
      </c>
      <c r="E575">
        <f t="shared" si="8"/>
        <v>4</v>
      </c>
      <c r="F575" s="1">
        <f>COUNTIFS(Formulas!B$3:B$2000,'Stats for predictor'!B575,Formulas!C$3:C$2000,'Stats for predictor'!C575,Formulas!AC$3:AC$2000,4)</f>
        <v>2</v>
      </c>
      <c r="G575">
        <f>COUNTIFS(Formulas!B$3:B$2000,'Stats for predictor'!B575,Formulas!C$3:C$2000,'Stats for predictor'!C575,Formulas!AC$3:AC$2000,3)</f>
        <v>0</v>
      </c>
      <c r="H575">
        <f>COUNTIFS(Formulas!B$3:B$2000,'Stats for predictor'!B575,Formulas!C$3:C$2000,'Stats for predictor'!C575,Formulas!AC$3:AC$2000,2)</f>
        <v>3</v>
      </c>
      <c r="I575">
        <f>COUNTIFS(Formulas!B$3:B$2000,'Stats for predictor'!B575,Formulas!C$3:C$2000,'Stats for predictor'!C575,Formulas!AC$3:AC$2000,1)</f>
        <v>0</v>
      </c>
      <c r="J575">
        <f>COUNTIFS(Formulas!B$3:B$2000,'Stats for predictor'!B575,Formulas!C$3:C$2000,'Stats for predictor'!C575,Formulas!AC$3:AC$2000,0)</f>
        <v>1</v>
      </c>
      <c r="K575">
        <f>Formulas!P576</f>
        <v>0</v>
      </c>
      <c r="L575">
        <f>Formulas!R576</f>
        <v>3</v>
      </c>
      <c r="M575">
        <f>Formulas!T624</f>
        <v>0</v>
      </c>
      <c r="N575" s="2" t="e">
        <f>Formulas!V576</f>
        <v>#DIV/0!</v>
      </c>
      <c r="O575">
        <f>Formulas!U576</f>
        <v>7</v>
      </c>
      <c r="P575" s="2">
        <f>Formulas!W576</f>
        <v>0.428571428571429</v>
      </c>
    </row>
    <row r="576" spans="1:16">
      <c r="A576">
        <f>Formulas!A577</f>
        <v>7480</v>
      </c>
      <c r="B576">
        <f>Formulas!B577</f>
        <v>103</v>
      </c>
      <c r="C576">
        <f>Formulas!C577</f>
        <v>2</v>
      </c>
      <c r="D576">
        <f>Formulas!AC577</f>
        <v>0</v>
      </c>
      <c r="E576">
        <f t="shared" si="8"/>
        <v>4</v>
      </c>
      <c r="F576" s="1">
        <f>COUNTIFS(Formulas!B$3:B$2000,'Stats for predictor'!B576,Formulas!C$3:C$2000,'Stats for predictor'!C576,Formulas!AC$3:AC$2000,4)</f>
        <v>1</v>
      </c>
      <c r="G576">
        <f>COUNTIFS(Formulas!B$3:B$2000,'Stats for predictor'!B576,Formulas!C$3:C$2000,'Stats for predictor'!C576,Formulas!AC$3:AC$2000,3)</f>
        <v>0</v>
      </c>
      <c r="H576">
        <f>COUNTIFS(Formulas!B$3:B$2000,'Stats for predictor'!B576,Formulas!C$3:C$2000,'Stats for predictor'!C576,Formulas!AC$3:AC$2000,2)</f>
        <v>0</v>
      </c>
      <c r="I576">
        <f>COUNTIFS(Formulas!B$3:B$2000,'Stats for predictor'!B576,Formulas!C$3:C$2000,'Stats for predictor'!C576,Formulas!AC$3:AC$2000,1)</f>
        <v>0</v>
      </c>
      <c r="J576">
        <f>COUNTIFS(Formulas!B$3:B$2000,'Stats for predictor'!B576,Formulas!C$3:C$2000,'Stats for predictor'!C576,Formulas!AC$3:AC$2000,0)</f>
        <v>4</v>
      </c>
      <c r="K576">
        <f>Formulas!P577</f>
        <v>2</v>
      </c>
      <c r="L576">
        <f>Formulas!R577</f>
        <v>12</v>
      </c>
      <c r="M576">
        <f>Formulas!T625</f>
        <v>0</v>
      </c>
      <c r="N576" s="2">
        <f>Formulas!V577</f>
        <v>1</v>
      </c>
      <c r="O576">
        <f>Formulas!U577</f>
        <v>12</v>
      </c>
      <c r="P576" s="2">
        <f>Formulas!W577</f>
        <v>1</v>
      </c>
    </row>
    <row r="577" spans="1:16">
      <c r="A577">
        <f>Formulas!A578</f>
        <v>4946</v>
      </c>
      <c r="B577">
        <f>Formulas!B578</f>
        <v>103</v>
      </c>
      <c r="C577">
        <f>Formulas!C578</f>
        <v>1</v>
      </c>
      <c r="D577">
        <f>Formulas!AC578</f>
        <v>4</v>
      </c>
      <c r="E577">
        <f t="shared" si="8"/>
        <v>4</v>
      </c>
      <c r="F577" s="1">
        <f>COUNTIFS(Formulas!B$3:B$2000,'Stats for predictor'!B577,Formulas!C$3:C$2000,'Stats for predictor'!C577,Formulas!AC$3:AC$2000,4)</f>
        <v>2</v>
      </c>
      <c r="G577">
        <f>COUNTIFS(Formulas!B$3:B$2000,'Stats for predictor'!B577,Formulas!C$3:C$2000,'Stats for predictor'!C577,Formulas!AC$3:AC$2000,3)</f>
        <v>0</v>
      </c>
      <c r="H577">
        <f>COUNTIFS(Formulas!B$3:B$2000,'Stats for predictor'!B577,Formulas!C$3:C$2000,'Stats for predictor'!C577,Formulas!AC$3:AC$2000,2)</f>
        <v>3</v>
      </c>
      <c r="I577">
        <f>COUNTIFS(Formulas!B$3:B$2000,'Stats for predictor'!B577,Formulas!C$3:C$2000,'Stats for predictor'!C577,Formulas!AC$3:AC$2000,1)</f>
        <v>0</v>
      </c>
      <c r="J577">
        <f>COUNTIFS(Formulas!B$3:B$2000,'Stats for predictor'!B577,Formulas!C$3:C$2000,'Stats for predictor'!C577,Formulas!AC$3:AC$2000,0)</f>
        <v>1</v>
      </c>
      <c r="K577">
        <f>Formulas!P578</f>
        <v>0</v>
      </c>
      <c r="L577">
        <f>Formulas!R578</f>
        <v>4</v>
      </c>
      <c r="M577">
        <f>Formulas!T626</f>
        <v>0</v>
      </c>
      <c r="N577" s="2" t="e">
        <f>Formulas!V578</f>
        <v>#DIV/0!</v>
      </c>
      <c r="O577">
        <f>Formulas!U578</f>
        <v>5</v>
      </c>
      <c r="P577" s="2">
        <f>Formulas!W578</f>
        <v>0.8</v>
      </c>
    </row>
    <row r="578" spans="1:16">
      <c r="A578">
        <f>Formulas!A579</f>
        <v>1334</v>
      </c>
      <c r="B578">
        <f>Formulas!B579</f>
        <v>105</v>
      </c>
      <c r="C578">
        <f>Formulas!C579</f>
        <v>1</v>
      </c>
      <c r="D578">
        <f>Formulas!AC579</f>
        <v>0</v>
      </c>
      <c r="E578">
        <f t="shared" si="8"/>
        <v>0</v>
      </c>
      <c r="F578" s="1">
        <f>COUNTIFS(Formulas!B$3:B$2000,'Stats for predictor'!B578,Formulas!C$3:C$2000,'Stats for predictor'!C578,Formulas!AC$3:AC$2000,4)</f>
        <v>0</v>
      </c>
      <c r="G578">
        <f>COUNTIFS(Formulas!B$3:B$2000,'Stats for predictor'!B578,Formulas!C$3:C$2000,'Stats for predictor'!C578,Formulas!AC$3:AC$2000,3)</f>
        <v>0</v>
      </c>
      <c r="H578">
        <f>COUNTIFS(Formulas!B$3:B$2000,'Stats for predictor'!B578,Formulas!C$3:C$2000,'Stats for predictor'!C578,Formulas!AC$3:AC$2000,2)</f>
        <v>0</v>
      </c>
      <c r="I578">
        <f>COUNTIFS(Formulas!B$3:B$2000,'Stats for predictor'!B578,Formulas!C$3:C$2000,'Stats for predictor'!C578,Formulas!AC$3:AC$2000,1)</f>
        <v>0</v>
      </c>
      <c r="J578">
        <f>COUNTIFS(Formulas!B$3:B$2000,'Stats for predictor'!B578,Formulas!C$3:C$2000,'Stats for predictor'!C578,Formulas!AC$3:AC$2000,0)</f>
        <v>4</v>
      </c>
      <c r="K578">
        <f>Formulas!P579</f>
        <v>0</v>
      </c>
      <c r="L578">
        <f>Formulas!R579</f>
        <v>0</v>
      </c>
      <c r="M578">
        <f>Formulas!T627</f>
        <v>0</v>
      </c>
      <c r="N578" s="2" t="e">
        <f>Formulas!V579</f>
        <v>#DIV/0!</v>
      </c>
      <c r="O578">
        <f>Formulas!U579</f>
        <v>0</v>
      </c>
      <c r="P578" s="2" t="e">
        <f>Formulas!W579</f>
        <v>#DIV/0!</v>
      </c>
    </row>
    <row r="579" spans="1:16">
      <c r="A579">
        <f>Formulas!A580</f>
        <v>6864</v>
      </c>
      <c r="B579">
        <f>Formulas!B580</f>
        <v>106</v>
      </c>
      <c r="C579">
        <f>Formulas!C580</f>
        <v>2</v>
      </c>
      <c r="D579">
        <f>Formulas!AC580</f>
        <v>0</v>
      </c>
      <c r="E579">
        <f t="shared" ref="E579:E642" si="9">IF(F579&gt;0,4,IF(G579&gt;0,3,IF(H579&gt;0,2,IF(I579&gt;0,1,0))))</f>
        <v>0</v>
      </c>
      <c r="F579" s="1">
        <f>COUNTIFS(Formulas!B$3:B$2000,'Stats for predictor'!B579,Formulas!C$3:C$2000,'Stats for predictor'!C579,Formulas!AC$3:AC$2000,4)</f>
        <v>0</v>
      </c>
      <c r="G579">
        <f>COUNTIFS(Formulas!B$3:B$2000,'Stats for predictor'!B579,Formulas!C$3:C$2000,'Stats for predictor'!C579,Formulas!AC$3:AC$2000,3)</f>
        <v>0</v>
      </c>
      <c r="H579">
        <f>COUNTIFS(Formulas!B$3:B$2000,'Stats for predictor'!B579,Formulas!C$3:C$2000,'Stats for predictor'!C579,Formulas!AC$3:AC$2000,2)</f>
        <v>0</v>
      </c>
      <c r="I579">
        <f>COUNTIFS(Formulas!B$3:B$2000,'Stats for predictor'!B579,Formulas!C$3:C$2000,'Stats for predictor'!C579,Formulas!AC$3:AC$2000,1)</f>
        <v>0</v>
      </c>
      <c r="J579">
        <f>COUNTIFS(Formulas!B$3:B$2000,'Stats for predictor'!B579,Formulas!C$3:C$2000,'Stats for predictor'!C579,Formulas!AC$3:AC$2000,0)</f>
        <v>2</v>
      </c>
      <c r="K579">
        <f>Formulas!P580</f>
        <v>0</v>
      </c>
      <c r="L579">
        <f>Formulas!R580</f>
        <v>2</v>
      </c>
      <c r="M579">
        <f>Formulas!T628</f>
        <v>0</v>
      </c>
      <c r="N579" s="2" t="e">
        <f>Formulas!V580</f>
        <v>#DIV/0!</v>
      </c>
      <c r="O579">
        <f>Formulas!U580</f>
        <v>4</v>
      </c>
      <c r="P579" s="2">
        <f>Formulas!W580</f>
        <v>0.5</v>
      </c>
    </row>
    <row r="580" spans="1:16">
      <c r="A580">
        <f>Formulas!A581</f>
        <v>4617</v>
      </c>
      <c r="B580">
        <f>Formulas!B581</f>
        <v>104</v>
      </c>
      <c r="C580">
        <f>Formulas!C581</f>
        <v>2</v>
      </c>
      <c r="D580">
        <f>Formulas!AC581</f>
        <v>0</v>
      </c>
      <c r="E580">
        <f t="shared" si="9"/>
        <v>0</v>
      </c>
      <c r="F580" s="1">
        <f>COUNTIFS(Formulas!B$3:B$2000,'Stats for predictor'!B580,Formulas!C$3:C$2000,'Stats for predictor'!C580,Formulas!AC$3:AC$2000,4)</f>
        <v>0</v>
      </c>
      <c r="G580">
        <f>COUNTIFS(Formulas!B$3:B$2000,'Stats for predictor'!B580,Formulas!C$3:C$2000,'Stats for predictor'!C580,Formulas!AC$3:AC$2000,3)</f>
        <v>0</v>
      </c>
      <c r="H580">
        <f>COUNTIFS(Formulas!B$3:B$2000,'Stats for predictor'!B580,Formulas!C$3:C$2000,'Stats for predictor'!C580,Formulas!AC$3:AC$2000,2)</f>
        <v>0</v>
      </c>
      <c r="I580">
        <f>COUNTIFS(Formulas!B$3:B$2000,'Stats for predictor'!B580,Formulas!C$3:C$2000,'Stats for predictor'!C580,Formulas!AC$3:AC$2000,1)</f>
        <v>0</v>
      </c>
      <c r="J580">
        <f>COUNTIFS(Formulas!B$3:B$2000,'Stats for predictor'!B580,Formulas!C$3:C$2000,'Stats for predictor'!C580,Formulas!AC$3:AC$2000,0)</f>
        <v>3</v>
      </c>
      <c r="K580">
        <f>Formulas!P581</f>
        <v>0</v>
      </c>
      <c r="L580">
        <f>Formulas!R581</f>
        <v>0</v>
      </c>
      <c r="M580">
        <f>Formulas!T629</f>
        <v>0</v>
      </c>
      <c r="N580" s="2" t="e">
        <f>Formulas!V581</f>
        <v>#DIV/0!</v>
      </c>
      <c r="O580">
        <f>Formulas!U581</f>
        <v>0</v>
      </c>
      <c r="P580" s="2" t="e">
        <f>Formulas!W581</f>
        <v>#DIV/0!</v>
      </c>
    </row>
    <row r="581" spans="1:16">
      <c r="A581">
        <f>Formulas!A582</f>
        <v>5024</v>
      </c>
      <c r="B581">
        <f>Formulas!B582</f>
        <v>110</v>
      </c>
      <c r="C581">
        <f>Formulas!C582</f>
        <v>2</v>
      </c>
      <c r="D581">
        <f>Formulas!AC582</f>
        <v>2</v>
      </c>
      <c r="E581">
        <f t="shared" si="9"/>
        <v>2</v>
      </c>
      <c r="F581" s="1">
        <f>COUNTIFS(Formulas!B$3:B$2000,'Stats for predictor'!B581,Formulas!C$3:C$2000,'Stats for predictor'!C581,Formulas!AC$3:AC$2000,4)</f>
        <v>0</v>
      </c>
      <c r="G581">
        <f>COUNTIFS(Formulas!B$3:B$2000,'Stats for predictor'!B581,Formulas!C$3:C$2000,'Stats for predictor'!C581,Formulas!AC$3:AC$2000,3)</f>
        <v>0</v>
      </c>
      <c r="H581">
        <f>COUNTIFS(Formulas!B$3:B$2000,'Stats for predictor'!B581,Formulas!C$3:C$2000,'Stats for predictor'!C581,Formulas!AC$3:AC$2000,2)</f>
        <v>1</v>
      </c>
      <c r="I581">
        <f>COUNTIFS(Formulas!B$3:B$2000,'Stats for predictor'!B581,Formulas!C$3:C$2000,'Stats for predictor'!C581,Formulas!AC$3:AC$2000,1)</f>
        <v>0</v>
      </c>
      <c r="J581">
        <f>COUNTIFS(Formulas!B$3:B$2000,'Stats for predictor'!B581,Formulas!C$3:C$2000,'Stats for predictor'!C581,Formulas!AC$3:AC$2000,0)</f>
        <v>0</v>
      </c>
      <c r="K581">
        <f>Formulas!P582</f>
        <v>5</v>
      </c>
      <c r="L581">
        <f>Formulas!R582</f>
        <v>0</v>
      </c>
      <c r="M581">
        <f>Formulas!T630</f>
        <v>0</v>
      </c>
      <c r="N581" s="2">
        <f>Formulas!V582</f>
        <v>1</v>
      </c>
      <c r="O581">
        <f>Formulas!U582</f>
        <v>0</v>
      </c>
      <c r="P581" s="2" t="e">
        <f>Formulas!W582</f>
        <v>#DIV/0!</v>
      </c>
    </row>
    <row r="582" spans="1:16">
      <c r="A582">
        <f>Formulas!A583</f>
        <v>3560</v>
      </c>
      <c r="B582">
        <f>Formulas!B583</f>
        <v>108</v>
      </c>
      <c r="C582">
        <f>Formulas!C583</f>
        <v>2</v>
      </c>
      <c r="D582">
        <f>Formulas!AC583</f>
        <v>2</v>
      </c>
      <c r="E582">
        <f t="shared" si="9"/>
        <v>2</v>
      </c>
      <c r="F582" s="1">
        <f>COUNTIFS(Formulas!B$3:B$2000,'Stats for predictor'!B582,Formulas!C$3:C$2000,'Stats for predictor'!C582,Formulas!AC$3:AC$2000,4)</f>
        <v>0</v>
      </c>
      <c r="G582">
        <f>COUNTIFS(Formulas!B$3:B$2000,'Stats for predictor'!B582,Formulas!C$3:C$2000,'Stats for predictor'!C582,Formulas!AC$3:AC$2000,3)</f>
        <v>0</v>
      </c>
      <c r="H582">
        <f>COUNTIFS(Formulas!B$3:B$2000,'Stats for predictor'!B582,Formulas!C$3:C$2000,'Stats for predictor'!C582,Formulas!AC$3:AC$2000,2)</f>
        <v>2</v>
      </c>
      <c r="I582">
        <f>COUNTIFS(Formulas!B$3:B$2000,'Stats for predictor'!B582,Formulas!C$3:C$2000,'Stats for predictor'!C582,Formulas!AC$3:AC$2000,1)</f>
        <v>0</v>
      </c>
      <c r="J582">
        <f>COUNTIFS(Formulas!B$3:B$2000,'Stats for predictor'!B582,Formulas!C$3:C$2000,'Stats for predictor'!C582,Formulas!AC$3:AC$2000,0)</f>
        <v>1</v>
      </c>
      <c r="K582">
        <f>Formulas!P583</f>
        <v>0</v>
      </c>
      <c r="L582">
        <f>Formulas!R583</f>
        <v>8</v>
      </c>
      <c r="M582">
        <f>Formulas!T631</f>
        <v>0</v>
      </c>
      <c r="N582" s="2" t="e">
        <f>Formulas!V583</f>
        <v>#DIV/0!</v>
      </c>
      <c r="O582">
        <f>Formulas!U583</f>
        <v>10</v>
      </c>
      <c r="P582" s="2">
        <f>Formulas!W583</f>
        <v>0.8</v>
      </c>
    </row>
    <row r="583" spans="1:16">
      <c r="A583">
        <f>Formulas!A584</f>
        <v>8089</v>
      </c>
      <c r="B583">
        <f>Formulas!B584</f>
        <v>103</v>
      </c>
      <c r="C583">
        <f>Formulas!C584</f>
        <v>1</v>
      </c>
      <c r="D583">
        <f>Formulas!AC584</f>
        <v>2</v>
      </c>
      <c r="E583">
        <f t="shared" si="9"/>
        <v>4</v>
      </c>
      <c r="F583" s="1">
        <f>COUNTIFS(Formulas!B$3:B$2000,'Stats for predictor'!B583,Formulas!C$3:C$2000,'Stats for predictor'!C583,Formulas!AC$3:AC$2000,4)</f>
        <v>2</v>
      </c>
      <c r="G583">
        <f>COUNTIFS(Formulas!B$3:B$2000,'Stats for predictor'!B583,Formulas!C$3:C$2000,'Stats for predictor'!C583,Formulas!AC$3:AC$2000,3)</f>
        <v>0</v>
      </c>
      <c r="H583">
        <f>COUNTIFS(Formulas!B$3:B$2000,'Stats for predictor'!B583,Formulas!C$3:C$2000,'Stats for predictor'!C583,Formulas!AC$3:AC$2000,2)</f>
        <v>3</v>
      </c>
      <c r="I583">
        <f>COUNTIFS(Formulas!B$3:B$2000,'Stats for predictor'!B583,Formulas!C$3:C$2000,'Stats for predictor'!C583,Formulas!AC$3:AC$2000,1)</f>
        <v>0</v>
      </c>
      <c r="J583">
        <f>COUNTIFS(Formulas!B$3:B$2000,'Stats for predictor'!B583,Formulas!C$3:C$2000,'Stats for predictor'!C583,Formulas!AC$3:AC$2000,0)</f>
        <v>1</v>
      </c>
      <c r="K583">
        <f>Formulas!P584</f>
        <v>0</v>
      </c>
      <c r="L583">
        <f>Formulas!R584</f>
        <v>3</v>
      </c>
      <c r="M583">
        <f>Formulas!T632</f>
        <v>0</v>
      </c>
      <c r="N583" s="2" t="e">
        <f>Formulas!V584</f>
        <v>#DIV/0!</v>
      </c>
      <c r="O583">
        <f>Formulas!U584</f>
        <v>6</v>
      </c>
      <c r="P583" s="2">
        <f>Formulas!W584</f>
        <v>0.5</v>
      </c>
    </row>
    <row r="584" spans="1:16">
      <c r="A584">
        <f>Formulas!A585</f>
        <v>2056</v>
      </c>
      <c r="B584">
        <f>Formulas!B585</f>
        <v>109</v>
      </c>
      <c r="C584">
        <f>Formulas!C585</f>
        <v>2</v>
      </c>
      <c r="D584">
        <f>Formulas!AC585</f>
        <v>4</v>
      </c>
      <c r="E584">
        <f t="shared" si="9"/>
        <v>4</v>
      </c>
      <c r="F584" s="1">
        <f>COUNTIFS(Formulas!B$3:B$2000,'Stats for predictor'!B584,Formulas!C$3:C$2000,'Stats for predictor'!C584,Formulas!AC$3:AC$2000,4)</f>
        <v>1</v>
      </c>
      <c r="G584">
        <f>COUNTIFS(Formulas!B$3:B$2000,'Stats for predictor'!B584,Formulas!C$3:C$2000,'Stats for predictor'!C584,Formulas!AC$3:AC$2000,3)</f>
        <v>0</v>
      </c>
      <c r="H584">
        <f>COUNTIFS(Formulas!B$3:B$2000,'Stats for predictor'!B584,Formulas!C$3:C$2000,'Stats for predictor'!C584,Formulas!AC$3:AC$2000,2)</f>
        <v>0</v>
      </c>
      <c r="I584">
        <f>COUNTIFS(Formulas!B$3:B$2000,'Stats for predictor'!B584,Formulas!C$3:C$2000,'Stats for predictor'!C584,Formulas!AC$3:AC$2000,1)</f>
        <v>0</v>
      </c>
      <c r="J584">
        <f>COUNTIFS(Formulas!B$3:B$2000,'Stats for predictor'!B584,Formulas!C$3:C$2000,'Stats for predictor'!C584,Formulas!AC$3:AC$2000,0)</f>
        <v>0</v>
      </c>
      <c r="K584">
        <f>Formulas!P585</f>
        <v>0</v>
      </c>
      <c r="L584">
        <f>Formulas!R585</f>
        <v>10</v>
      </c>
      <c r="M584">
        <f>Formulas!T633</f>
        <v>0</v>
      </c>
      <c r="N584" s="2" t="e">
        <f>Formulas!V585</f>
        <v>#DIV/0!</v>
      </c>
      <c r="O584">
        <f>Formulas!U585</f>
        <v>12</v>
      </c>
      <c r="P584" s="2">
        <f>Formulas!W585</f>
        <v>0.833333333333333</v>
      </c>
    </row>
    <row r="585" spans="1:16">
      <c r="A585">
        <f>Formulas!A586</f>
        <v>7480</v>
      </c>
      <c r="B585">
        <f>Formulas!B586</f>
        <v>103</v>
      </c>
      <c r="C585">
        <f>Formulas!C586</f>
        <v>2</v>
      </c>
      <c r="D585">
        <f>Formulas!AC586</f>
        <v>0</v>
      </c>
      <c r="E585">
        <f t="shared" si="9"/>
        <v>4</v>
      </c>
      <c r="F585" s="1">
        <f>COUNTIFS(Formulas!B$3:B$2000,'Stats for predictor'!B585,Formulas!C$3:C$2000,'Stats for predictor'!C585,Formulas!AC$3:AC$2000,4)</f>
        <v>1</v>
      </c>
      <c r="G585">
        <f>COUNTIFS(Formulas!B$3:B$2000,'Stats for predictor'!B585,Formulas!C$3:C$2000,'Stats for predictor'!C585,Formulas!AC$3:AC$2000,3)</f>
        <v>0</v>
      </c>
      <c r="H585">
        <f>COUNTIFS(Formulas!B$3:B$2000,'Stats for predictor'!B585,Formulas!C$3:C$2000,'Stats for predictor'!C585,Formulas!AC$3:AC$2000,2)</f>
        <v>0</v>
      </c>
      <c r="I585">
        <f>COUNTIFS(Formulas!B$3:B$2000,'Stats for predictor'!B585,Formulas!C$3:C$2000,'Stats for predictor'!C585,Formulas!AC$3:AC$2000,1)</f>
        <v>0</v>
      </c>
      <c r="J585">
        <f>COUNTIFS(Formulas!B$3:B$2000,'Stats for predictor'!B585,Formulas!C$3:C$2000,'Stats for predictor'!C585,Formulas!AC$3:AC$2000,0)</f>
        <v>4</v>
      </c>
      <c r="K585">
        <f>Formulas!P586</f>
        <v>2</v>
      </c>
      <c r="L585">
        <f>Formulas!R586</f>
        <v>12</v>
      </c>
      <c r="M585">
        <f>Formulas!T634</f>
        <v>0</v>
      </c>
      <c r="N585" s="2">
        <f>Formulas!V586</f>
        <v>1</v>
      </c>
      <c r="O585">
        <f>Formulas!U586</f>
        <v>12</v>
      </c>
      <c r="P585" s="2">
        <f>Formulas!W586</f>
        <v>1</v>
      </c>
    </row>
    <row r="586" spans="1:16">
      <c r="A586">
        <f>Formulas!A587</f>
        <v>8089</v>
      </c>
      <c r="B586">
        <f>Formulas!B587</f>
        <v>103</v>
      </c>
      <c r="C586">
        <f>Formulas!C587</f>
        <v>1</v>
      </c>
      <c r="D586">
        <f>Formulas!AC587</f>
        <v>2</v>
      </c>
      <c r="E586">
        <f t="shared" si="9"/>
        <v>4</v>
      </c>
      <c r="F586" s="1">
        <f>COUNTIFS(Formulas!B$3:B$2000,'Stats for predictor'!B586,Formulas!C$3:C$2000,'Stats for predictor'!C586,Formulas!AC$3:AC$2000,4)</f>
        <v>2</v>
      </c>
      <c r="G586">
        <f>COUNTIFS(Formulas!B$3:B$2000,'Stats for predictor'!B586,Formulas!C$3:C$2000,'Stats for predictor'!C586,Formulas!AC$3:AC$2000,3)</f>
        <v>0</v>
      </c>
      <c r="H586">
        <f>COUNTIFS(Formulas!B$3:B$2000,'Stats for predictor'!B586,Formulas!C$3:C$2000,'Stats for predictor'!C586,Formulas!AC$3:AC$2000,2)</f>
        <v>3</v>
      </c>
      <c r="I586">
        <f>COUNTIFS(Formulas!B$3:B$2000,'Stats for predictor'!B586,Formulas!C$3:C$2000,'Stats for predictor'!C586,Formulas!AC$3:AC$2000,1)</f>
        <v>0</v>
      </c>
      <c r="J586">
        <f>COUNTIFS(Formulas!B$3:B$2000,'Stats for predictor'!B586,Formulas!C$3:C$2000,'Stats for predictor'!C586,Formulas!AC$3:AC$2000,0)</f>
        <v>1</v>
      </c>
      <c r="K586">
        <f>Formulas!P587</f>
        <v>0</v>
      </c>
      <c r="L586">
        <f>Formulas!R587</f>
        <v>3</v>
      </c>
      <c r="M586">
        <f>Formulas!T635</f>
        <v>0</v>
      </c>
      <c r="N586" s="2" t="e">
        <f>Formulas!V587</f>
        <v>#DIV/0!</v>
      </c>
      <c r="O586">
        <f>Formulas!U587</f>
        <v>6</v>
      </c>
      <c r="P586" s="2">
        <f>Formulas!W587</f>
        <v>0.5</v>
      </c>
    </row>
    <row r="587" spans="1:16">
      <c r="A587">
        <f>Formulas!A588</f>
        <v>4946</v>
      </c>
      <c r="B587">
        <f>Formulas!B588</f>
        <v>103</v>
      </c>
      <c r="C587">
        <f>Formulas!C588</f>
        <v>1</v>
      </c>
      <c r="D587">
        <f>Formulas!AC588</f>
        <v>4</v>
      </c>
      <c r="E587">
        <f t="shared" si="9"/>
        <v>4</v>
      </c>
      <c r="F587" s="1">
        <f>COUNTIFS(Formulas!B$3:B$2000,'Stats for predictor'!B587,Formulas!C$3:C$2000,'Stats for predictor'!C587,Formulas!AC$3:AC$2000,4)</f>
        <v>2</v>
      </c>
      <c r="G587">
        <f>COUNTIFS(Formulas!B$3:B$2000,'Stats for predictor'!B587,Formulas!C$3:C$2000,'Stats for predictor'!C587,Formulas!AC$3:AC$2000,3)</f>
        <v>0</v>
      </c>
      <c r="H587">
        <f>COUNTIFS(Formulas!B$3:B$2000,'Stats for predictor'!B587,Formulas!C$3:C$2000,'Stats for predictor'!C587,Formulas!AC$3:AC$2000,2)</f>
        <v>3</v>
      </c>
      <c r="I587">
        <f>COUNTIFS(Formulas!B$3:B$2000,'Stats for predictor'!B587,Formulas!C$3:C$2000,'Stats for predictor'!C587,Formulas!AC$3:AC$2000,1)</f>
        <v>0</v>
      </c>
      <c r="J587">
        <f>COUNTIFS(Formulas!B$3:B$2000,'Stats for predictor'!B587,Formulas!C$3:C$2000,'Stats for predictor'!C587,Formulas!AC$3:AC$2000,0)</f>
        <v>1</v>
      </c>
      <c r="K587">
        <f>Formulas!P588</f>
        <v>0</v>
      </c>
      <c r="L587">
        <f>Formulas!R588</f>
        <v>4</v>
      </c>
      <c r="M587">
        <f>Formulas!T636</f>
        <v>0</v>
      </c>
      <c r="N587" s="2" t="e">
        <f>Formulas!V588</f>
        <v>#DIV/0!</v>
      </c>
      <c r="O587">
        <f>Formulas!U588</f>
        <v>5</v>
      </c>
      <c r="P587" s="2">
        <f>Formulas!W588</f>
        <v>0.8</v>
      </c>
    </row>
    <row r="588" spans="1:16">
      <c r="A588">
        <f>Formulas!A589</f>
        <v>7520</v>
      </c>
      <c r="B588">
        <f>Formulas!B589</f>
        <v>103</v>
      </c>
      <c r="C588">
        <f>Formulas!C589</f>
        <v>2</v>
      </c>
      <c r="D588">
        <f>Formulas!AC589</f>
        <v>0</v>
      </c>
      <c r="E588">
        <f t="shared" si="9"/>
        <v>4</v>
      </c>
      <c r="F588" s="1">
        <f>COUNTIFS(Formulas!B$3:B$2000,'Stats for predictor'!B588,Formulas!C$3:C$2000,'Stats for predictor'!C588,Formulas!AC$3:AC$2000,4)</f>
        <v>1</v>
      </c>
      <c r="G588">
        <f>COUNTIFS(Formulas!B$3:B$2000,'Stats for predictor'!B588,Formulas!C$3:C$2000,'Stats for predictor'!C588,Formulas!AC$3:AC$2000,3)</f>
        <v>0</v>
      </c>
      <c r="H588">
        <f>COUNTIFS(Formulas!B$3:B$2000,'Stats for predictor'!B588,Formulas!C$3:C$2000,'Stats for predictor'!C588,Formulas!AC$3:AC$2000,2)</f>
        <v>0</v>
      </c>
      <c r="I588">
        <f>COUNTIFS(Formulas!B$3:B$2000,'Stats for predictor'!B588,Formulas!C$3:C$2000,'Stats for predictor'!C588,Formulas!AC$3:AC$2000,1)</f>
        <v>0</v>
      </c>
      <c r="J588">
        <f>COUNTIFS(Formulas!B$3:B$2000,'Stats for predictor'!B588,Formulas!C$3:C$2000,'Stats for predictor'!C588,Formulas!AC$3:AC$2000,0)</f>
        <v>4</v>
      </c>
      <c r="K588">
        <f>Formulas!P589</f>
        <v>0</v>
      </c>
      <c r="L588">
        <f>Formulas!R589</f>
        <v>0</v>
      </c>
      <c r="M588">
        <f>Formulas!T637</f>
        <v>0</v>
      </c>
      <c r="N588" s="2" t="e">
        <f>Formulas!V589</f>
        <v>#DIV/0!</v>
      </c>
      <c r="O588">
        <f>Formulas!U589</f>
        <v>3</v>
      </c>
      <c r="P588" s="2">
        <f>Formulas!W589</f>
        <v>0</v>
      </c>
    </row>
    <row r="589" spans="1:16">
      <c r="A589">
        <f>Formulas!A590</f>
        <v>3739</v>
      </c>
      <c r="B589">
        <f>Formulas!B590</f>
        <v>102</v>
      </c>
      <c r="C589">
        <f>Formulas!C590</f>
        <v>2</v>
      </c>
      <c r="D589">
        <f>Formulas!AC590</f>
        <v>0</v>
      </c>
      <c r="E589">
        <f t="shared" si="9"/>
        <v>0</v>
      </c>
      <c r="F589" s="1">
        <f>COUNTIFS(Formulas!B$3:B$2000,'Stats for predictor'!B589,Formulas!C$3:C$2000,'Stats for predictor'!C589,Formulas!AC$3:AC$2000,4)</f>
        <v>0</v>
      </c>
      <c r="G589">
        <f>COUNTIFS(Formulas!B$3:B$2000,'Stats for predictor'!B589,Formulas!C$3:C$2000,'Stats for predictor'!C589,Formulas!AC$3:AC$2000,3)</f>
        <v>0</v>
      </c>
      <c r="H589">
        <f>COUNTIFS(Formulas!B$3:B$2000,'Stats for predictor'!B589,Formulas!C$3:C$2000,'Stats for predictor'!C589,Formulas!AC$3:AC$2000,2)</f>
        <v>0</v>
      </c>
      <c r="I589">
        <f>COUNTIFS(Formulas!B$3:B$2000,'Stats for predictor'!B589,Formulas!C$3:C$2000,'Stats for predictor'!C589,Formulas!AC$3:AC$2000,1)</f>
        <v>0</v>
      </c>
      <c r="J589">
        <f>COUNTIFS(Formulas!B$3:B$2000,'Stats for predictor'!B589,Formulas!C$3:C$2000,'Stats for predictor'!C589,Formulas!AC$3:AC$2000,0)</f>
        <v>2</v>
      </c>
      <c r="K589">
        <f>Formulas!P590</f>
        <v>2</v>
      </c>
      <c r="L589">
        <f>Formulas!R590</f>
        <v>0</v>
      </c>
      <c r="M589">
        <f>Formulas!T638</f>
        <v>0</v>
      </c>
      <c r="N589" s="2">
        <f>Formulas!V590</f>
        <v>0.666666666666667</v>
      </c>
      <c r="O589">
        <f>Formulas!U590</f>
        <v>0</v>
      </c>
      <c r="P589" s="2" t="e">
        <f>Formulas!W590</f>
        <v>#DIV/0!</v>
      </c>
    </row>
    <row r="590" spans="1:16">
      <c r="A590">
        <f>Formulas!A591</f>
        <v>8789</v>
      </c>
      <c r="B590">
        <f>Formulas!B591</f>
        <v>102</v>
      </c>
      <c r="C590">
        <f>Formulas!C591</f>
        <v>2</v>
      </c>
      <c r="D590">
        <f>Formulas!AC591</f>
        <v>0</v>
      </c>
      <c r="E590">
        <f t="shared" si="9"/>
        <v>0</v>
      </c>
      <c r="F590" s="1">
        <f>COUNTIFS(Formulas!B$3:B$2000,'Stats for predictor'!B590,Formulas!C$3:C$2000,'Stats for predictor'!C590,Formulas!AC$3:AC$2000,4)</f>
        <v>0</v>
      </c>
      <c r="G590">
        <f>COUNTIFS(Formulas!B$3:B$2000,'Stats for predictor'!B590,Formulas!C$3:C$2000,'Stats for predictor'!C590,Formulas!AC$3:AC$2000,3)</f>
        <v>0</v>
      </c>
      <c r="H590">
        <f>COUNTIFS(Formulas!B$3:B$2000,'Stats for predictor'!B590,Formulas!C$3:C$2000,'Stats for predictor'!C590,Formulas!AC$3:AC$2000,2)</f>
        <v>0</v>
      </c>
      <c r="I590">
        <f>COUNTIFS(Formulas!B$3:B$2000,'Stats for predictor'!B590,Formulas!C$3:C$2000,'Stats for predictor'!C590,Formulas!AC$3:AC$2000,1)</f>
        <v>0</v>
      </c>
      <c r="J590">
        <f>COUNTIFS(Formulas!B$3:B$2000,'Stats for predictor'!B590,Formulas!C$3:C$2000,'Stats for predictor'!C590,Formulas!AC$3:AC$2000,0)</f>
        <v>2</v>
      </c>
      <c r="K590">
        <f>Formulas!P591</f>
        <v>0</v>
      </c>
      <c r="L590">
        <f>Formulas!R591</f>
        <v>0</v>
      </c>
      <c r="M590">
        <f>Formulas!T639</f>
        <v>0</v>
      </c>
      <c r="N590" s="2" t="e">
        <f>Formulas!V591</f>
        <v>#DIV/0!</v>
      </c>
      <c r="O590">
        <f>Formulas!U591</f>
        <v>0</v>
      </c>
      <c r="P590" s="2" t="e">
        <f>Formulas!W591</f>
        <v>#DIV/0!</v>
      </c>
    </row>
    <row r="591" spans="1:16">
      <c r="A591">
        <f>Formulas!A592</f>
        <v>8850</v>
      </c>
      <c r="B591">
        <f>Formulas!B592</f>
        <v>102</v>
      </c>
      <c r="C591">
        <f>Formulas!C592</f>
        <v>1</v>
      </c>
      <c r="D591">
        <f>Formulas!AC592</f>
        <v>0</v>
      </c>
      <c r="E591">
        <f t="shared" si="9"/>
        <v>2</v>
      </c>
      <c r="F591" s="1">
        <f>COUNTIFS(Formulas!B$3:B$2000,'Stats for predictor'!B591,Formulas!C$3:C$2000,'Stats for predictor'!C591,Formulas!AC$3:AC$2000,4)</f>
        <v>0</v>
      </c>
      <c r="G591">
        <f>COUNTIFS(Formulas!B$3:B$2000,'Stats for predictor'!B591,Formulas!C$3:C$2000,'Stats for predictor'!C591,Formulas!AC$3:AC$2000,3)</f>
        <v>0</v>
      </c>
      <c r="H591">
        <f>COUNTIFS(Formulas!B$3:B$2000,'Stats for predictor'!B591,Formulas!C$3:C$2000,'Stats for predictor'!C591,Formulas!AC$3:AC$2000,2)</f>
        <v>1</v>
      </c>
      <c r="I591">
        <f>COUNTIFS(Formulas!B$3:B$2000,'Stats for predictor'!B591,Formulas!C$3:C$2000,'Stats for predictor'!C591,Formulas!AC$3:AC$2000,1)</f>
        <v>0</v>
      </c>
      <c r="J591">
        <f>COUNTIFS(Formulas!B$3:B$2000,'Stats for predictor'!B591,Formulas!C$3:C$2000,'Stats for predictor'!C591,Formulas!AC$3:AC$2000,0)</f>
        <v>1</v>
      </c>
      <c r="K591">
        <f>Formulas!P592</f>
        <v>0</v>
      </c>
      <c r="L591">
        <f>Formulas!R592</f>
        <v>0</v>
      </c>
      <c r="M591">
        <f>Formulas!T640</f>
        <v>0</v>
      </c>
      <c r="N591" s="2">
        <f>Formulas!V592</f>
        <v>0</v>
      </c>
      <c r="O591">
        <f>Formulas!U592</f>
        <v>0</v>
      </c>
      <c r="P591" s="2" t="e">
        <f>Formulas!W592</f>
        <v>#DIV/0!</v>
      </c>
    </row>
    <row r="592" spans="1:16">
      <c r="A592">
        <f>Formulas!A593</f>
        <v>4617</v>
      </c>
      <c r="B592">
        <f>Formulas!B593</f>
        <v>104</v>
      </c>
      <c r="C592">
        <f>Formulas!C593</f>
        <v>2</v>
      </c>
      <c r="D592">
        <f>Formulas!AC593</f>
        <v>0</v>
      </c>
      <c r="E592">
        <f t="shared" si="9"/>
        <v>0</v>
      </c>
      <c r="F592" s="1">
        <f>COUNTIFS(Formulas!B$3:B$2000,'Stats for predictor'!B592,Formulas!C$3:C$2000,'Stats for predictor'!C592,Formulas!AC$3:AC$2000,4)</f>
        <v>0</v>
      </c>
      <c r="G592">
        <f>COUNTIFS(Formulas!B$3:B$2000,'Stats for predictor'!B592,Formulas!C$3:C$2000,'Stats for predictor'!C592,Formulas!AC$3:AC$2000,3)</f>
        <v>0</v>
      </c>
      <c r="H592">
        <f>COUNTIFS(Formulas!B$3:B$2000,'Stats for predictor'!B592,Formulas!C$3:C$2000,'Stats for predictor'!C592,Formulas!AC$3:AC$2000,2)</f>
        <v>0</v>
      </c>
      <c r="I592">
        <f>COUNTIFS(Formulas!B$3:B$2000,'Stats for predictor'!B592,Formulas!C$3:C$2000,'Stats for predictor'!C592,Formulas!AC$3:AC$2000,1)</f>
        <v>0</v>
      </c>
      <c r="J592">
        <f>COUNTIFS(Formulas!B$3:B$2000,'Stats for predictor'!B592,Formulas!C$3:C$2000,'Stats for predictor'!C592,Formulas!AC$3:AC$2000,0)</f>
        <v>3</v>
      </c>
      <c r="K592">
        <f>Formulas!P593</f>
        <v>0</v>
      </c>
      <c r="L592">
        <f>Formulas!R593</f>
        <v>0</v>
      </c>
      <c r="M592">
        <f>Formulas!T641</f>
        <v>0</v>
      </c>
      <c r="N592" s="2" t="e">
        <f>Formulas!V593</f>
        <v>#DIV/0!</v>
      </c>
      <c r="O592">
        <f>Formulas!U593</f>
        <v>0</v>
      </c>
      <c r="P592" s="2" t="e">
        <f>Formulas!W593</f>
        <v>#DIV/0!</v>
      </c>
    </row>
    <row r="593" spans="1:16">
      <c r="A593">
        <f>Formulas!A594</f>
        <v>4678</v>
      </c>
      <c r="B593">
        <f>Formulas!B594</f>
        <v>104</v>
      </c>
      <c r="C593">
        <f>Formulas!C594</f>
        <v>1</v>
      </c>
      <c r="D593">
        <f>Formulas!AC594</f>
        <v>4</v>
      </c>
      <c r="E593">
        <f t="shared" si="9"/>
        <v>4</v>
      </c>
      <c r="F593" s="1">
        <f>COUNTIFS(Formulas!B$3:B$2000,'Stats for predictor'!B593,Formulas!C$3:C$2000,'Stats for predictor'!C593,Formulas!AC$3:AC$2000,4)</f>
        <v>1</v>
      </c>
      <c r="G593">
        <f>COUNTIFS(Formulas!B$3:B$2000,'Stats for predictor'!B593,Formulas!C$3:C$2000,'Stats for predictor'!C593,Formulas!AC$3:AC$2000,3)</f>
        <v>0</v>
      </c>
      <c r="H593">
        <f>COUNTIFS(Formulas!B$3:B$2000,'Stats for predictor'!B593,Formulas!C$3:C$2000,'Stats for predictor'!C593,Formulas!AC$3:AC$2000,2)</f>
        <v>0</v>
      </c>
      <c r="I593">
        <f>COUNTIFS(Formulas!B$3:B$2000,'Stats for predictor'!B593,Formulas!C$3:C$2000,'Stats for predictor'!C593,Formulas!AC$3:AC$2000,1)</f>
        <v>0</v>
      </c>
      <c r="J593">
        <f>COUNTIFS(Formulas!B$3:B$2000,'Stats for predictor'!B593,Formulas!C$3:C$2000,'Stats for predictor'!C593,Formulas!AC$3:AC$2000,0)</f>
        <v>1</v>
      </c>
      <c r="K593">
        <f>Formulas!P594</f>
        <v>0</v>
      </c>
      <c r="L593">
        <f>Formulas!R594</f>
        <v>13</v>
      </c>
      <c r="M593">
        <f>Formulas!T642</f>
        <v>0</v>
      </c>
      <c r="N593" s="2" t="e">
        <f>Formulas!V594</f>
        <v>#DIV/0!</v>
      </c>
      <c r="O593">
        <f>Formulas!U594</f>
        <v>15</v>
      </c>
      <c r="P593" s="2">
        <f>Formulas!W594</f>
        <v>0.866666666666667</v>
      </c>
    </row>
    <row r="594" spans="1:16">
      <c r="A594">
        <f>Formulas!A595</f>
        <v>4951</v>
      </c>
      <c r="B594">
        <f>Formulas!B595</f>
        <v>104</v>
      </c>
      <c r="C594">
        <f>Formulas!C595</f>
        <v>1</v>
      </c>
      <c r="D594">
        <f>Formulas!AC595</f>
        <v>0</v>
      </c>
      <c r="E594">
        <f t="shared" si="9"/>
        <v>4</v>
      </c>
      <c r="F594" s="1">
        <f>COUNTIFS(Formulas!B$3:B$2000,'Stats for predictor'!B594,Formulas!C$3:C$2000,'Stats for predictor'!C594,Formulas!AC$3:AC$2000,4)</f>
        <v>1</v>
      </c>
      <c r="G594">
        <f>COUNTIFS(Formulas!B$3:B$2000,'Stats for predictor'!B594,Formulas!C$3:C$2000,'Stats for predictor'!C594,Formulas!AC$3:AC$2000,3)</f>
        <v>0</v>
      </c>
      <c r="H594">
        <f>COUNTIFS(Formulas!B$3:B$2000,'Stats for predictor'!B594,Formulas!C$3:C$2000,'Stats for predictor'!C594,Formulas!AC$3:AC$2000,2)</f>
        <v>0</v>
      </c>
      <c r="I594">
        <f>COUNTIFS(Formulas!B$3:B$2000,'Stats for predictor'!B594,Formulas!C$3:C$2000,'Stats for predictor'!C594,Formulas!AC$3:AC$2000,1)</f>
        <v>0</v>
      </c>
      <c r="J594">
        <f>COUNTIFS(Formulas!B$3:B$2000,'Stats for predictor'!B594,Formulas!C$3:C$2000,'Stats for predictor'!C594,Formulas!AC$3:AC$2000,0)</f>
        <v>1</v>
      </c>
      <c r="K594">
        <f>Formulas!P595</f>
        <v>3</v>
      </c>
      <c r="L594">
        <f>Formulas!R595</f>
        <v>0</v>
      </c>
      <c r="M594">
        <f>Formulas!T643</f>
        <v>0</v>
      </c>
      <c r="N594" s="2">
        <f>Formulas!V595</f>
        <v>0.428571428571429</v>
      </c>
      <c r="O594">
        <f>Formulas!U595</f>
        <v>1</v>
      </c>
      <c r="P594" s="2">
        <f>Formulas!W595</f>
        <v>0</v>
      </c>
    </row>
    <row r="595" spans="1:16">
      <c r="A595">
        <f>Formulas!A596</f>
        <v>2386</v>
      </c>
      <c r="B595">
        <f>Formulas!B596</f>
        <v>104</v>
      </c>
      <c r="C595">
        <f>Formulas!C596</f>
        <v>2</v>
      </c>
      <c r="D595">
        <f>Formulas!AC596</f>
        <v>0</v>
      </c>
      <c r="E595">
        <f t="shared" si="9"/>
        <v>0</v>
      </c>
      <c r="F595" s="1">
        <f>COUNTIFS(Formulas!B$3:B$2000,'Stats for predictor'!B595,Formulas!C$3:C$2000,'Stats for predictor'!C595,Formulas!AC$3:AC$2000,4)</f>
        <v>0</v>
      </c>
      <c r="G595">
        <f>COUNTIFS(Formulas!B$3:B$2000,'Stats for predictor'!B595,Formulas!C$3:C$2000,'Stats for predictor'!C595,Formulas!AC$3:AC$2000,3)</f>
        <v>0</v>
      </c>
      <c r="H595">
        <f>COUNTIFS(Formulas!B$3:B$2000,'Stats for predictor'!B595,Formulas!C$3:C$2000,'Stats for predictor'!C595,Formulas!AC$3:AC$2000,2)</f>
        <v>0</v>
      </c>
      <c r="I595">
        <f>COUNTIFS(Formulas!B$3:B$2000,'Stats for predictor'!B595,Formulas!C$3:C$2000,'Stats for predictor'!C595,Formulas!AC$3:AC$2000,1)</f>
        <v>0</v>
      </c>
      <c r="J595">
        <f>COUNTIFS(Formulas!B$3:B$2000,'Stats for predictor'!B595,Formulas!C$3:C$2000,'Stats for predictor'!C595,Formulas!AC$3:AC$2000,0)</f>
        <v>3</v>
      </c>
      <c r="K595">
        <f>Formulas!P596</f>
        <v>0</v>
      </c>
      <c r="L595">
        <f>Formulas!R596</f>
        <v>3</v>
      </c>
      <c r="M595">
        <f>Formulas!T644</f>
        <v>0</v>
      </c>
      <c r="N595" s="2" t="e">
        <f>Formulas!V596</f>
        <v>#DIV/0!</v>
      </c>
      <c r="O595">
        <f>Formulas!U596</f>
        <v>3</v>
      </c>
      <c r="P595" s="2">
        <f>Formulas!W596</f>
        <v>1</v>
      </c>
    </row>
    <row r="596" spans="1:16">
      <c r="A596">
        <f>Formulas!A597</f>
        <v>1334</v>
      </c>
      <c r="B596">
        <f>Formulas!B597</f>
        <v>105</v>
      </c>
      <c r="C596">
        <f>Formulas!C597</f>
        <v>1</v>
      </c>
      <c r="D596">
        <f>Formulas!AC597</f>
        <v>0</v>
      </c>
      <c r="E596">
        <f t="shared" si="9"/>
        <v>0</v>
      </c>
      <c r="F596" s="1">
        <f>COUNTIFS(Formulas!B$3:B$2000,'Stats for predictor'!B596,Formulas!C$3:C$2000,'Stats for predictor'!C596,Formulas!AC$3:AC$2000,4)</f>
        <v>0</v>
      </c>
      <c r="G596">
        <f>COUNTIFS(Formulas!B$3:B$2000,'Stats for predictor'!B596,Formulas!C$3:C$2000,'Stats for predictor'!C596,Formulas!AC$3:AC$2000,3)</f>
        <v>0</v>
      </c>
      <c r="H596">
        <f>COUNTIFS(Formulas!B$3:B$2000,'Stats for predictor'!B596,Formulas!C$3:C$2000,'Stats for predictor'!C596,Formulas!AC$3:AC$2000,2)</f>
        <v>0</v>
      </c>
      <c r="I596">
        <f>COUNTIFS(Formulas!B$3:B$2000,'Stats for predictor'!B596,Formulas!C$3:C$2000,'Stats for predictor'!C596,Formulas!AC$3:AC$2000,1)</f>
        <v>0</v>
      </c>
      <c r="J596">
        <f>COUNTIFS(Formulas!B$3:B$2000,'Stats for predictor'!B596,Formulas!C$3:C$2000,'Stats for predictor'!C596,Formulas!AC$3:AC$2000,0)</f>
        <v>4</v>
      </c>
      <c r="K596">
        <f>Formulas!P597</f>
        <v>0</v>
      </c>
      <c r="L596">
        <f>Formulas!R597</f>
        <v>0</v>
      </c>
      <c r="M596">
        <f>Formulas!T645</f>
        <v>0</v>
      </c>
      <c r="N596" s="2" t="e">
        <f>Formulas!V597</f>
        <v>#DIV/0!</v>
      </c>
      <c r="O596">
        <f>Formulas!U597</f>
        <v>0</v>
      </c>
      <c r="P596" s="2" t="e">
        <f>Formulas!W597</f>
        <v>#DIV/0!</v>
      </c>
    </row>
    <row r="597" spans="1:16">
      <c r="A597">
        <f>Formulas!A598</f>
        <v>771</v>
      </c>
      <c r="B597">
        <f>Formulas!B598</f>
        <v>105</v>
      </c>
      <c r="C597">
        <f>Formulas!C598</f>
        <v>1</v>
      </c>
      <c r="D597">
        <f>Formulas!AC598</f>
        <v>0</v>
      </c>
      <c r="E597">
        <f t="shared" si="9"/>
        <v>0</v>
      </c>
      <c r="F597" s="1">
        <f>COUNTIFS(Formulas!B$3:B$2000,'Stats for predictor'!B597,Formulas!C$3:C$2000,'Stats for predictor'!C597,Formulas!AC$3:AC$2000,4)</f>
        <v>0</v>
      </c>
      <c r="G597">
        <f>COUNTIFS(Formulas!B$3:B$2000,'Stats for predictor'!B597,Formulas!C$3:C$2000,'Stats for predictor'!C597,Formulas!AC$3:AC$2000,3)</f>
        <v>0</v>
      </c>
      <c r="H597">
        <f>COUNTIFS(Formulas!B$3:B$2000,'Stats for predictor'!B597,Formulas!C$3:C$2000,'Stats for predictor'!C597,Formulas!AC$3:AC$2000,2)</f>
        <v>0</v>
      </c>
      <c r="I597">
        <f>COUNTIFS(Formulas!B$3:B$2000,'Stats for predictor'!B597,Formulas!C$3:C$2000,'Stats for predictor'!C597,Formulas!AC$3:AC$2000,1)</f>
        <v>0</v>
      </c>
      <c r="J597">
        <f>COUNTIFS(Formulas!B$3:B$2000,'Stats for predictor'!B597,Formulas!C$3:C$2000,'Stats for predictor'!C597,Formulas!AC$3:AC$2000,0)</f>
        <v>4</v>
      </c>
      <c r="K597">
        <f>Formulas!P598</f>
        <v>0</v>
      </c>
      <c r="L597">
        <f>Formulas!R598</f>
        <v>0</v>
      </c>
      <c r="M597">
        <f>Formulas!T646</f>
        <v>0</v>
      </c>
      <c r="N597" s="2" t="e">
        <f>Formulas!V598</f>
        <v>#DIV/0!</v>
      </c>
      <c r="O597">
        <f>Formulas!U598</f>
        <v>0</v>
      </c>
      <c r="P597" s="2" t="e">
        <f>Formulas!W598</f>
        <v>#DIV/0!</v>
      </c>
    </row>
    <row r="598" spans="1:16">
      <c r="A598">
        <f>Formulas!A599</f>
        <v>2200</v>
      </c>
      <c r="B598">
        <f>Formulas!B599</f>
        <v>106</v>
      </c>
      <c r="C598">
        <f>Formulas!C599</f>
        <v>2</v>
      </c>
      <c r="D598">
        <f>Formulas!AC599</f>
        <v>0</v>
      </c>
      <c r="E598">
        <f t="shared" si="9"/>
        <v>0</v>
      </c>
      <c r="F598" s="1">
        <f>COUNTIFS(Formulas!B$3:B$2000,'Stats for predictor'!B598,Formulas!C$3:C$2000,'Stats for predictor'!C598,Formulas!AC$3:AC$2000,4)</f>
        <v>0</v>
      </c>
      <c r="G598">
        <f>COUNTIFS(Formulas!B$3:B$2000,'Stats for predictor'!B598,Formulas!C$3:C$2000,'Stats for predictor'!C598,Formulas!AC$3:AC$2000,3)</f>
        <v>0</v>
      </c>
      <c r="H598">
        <f>COUNTIFS(Formulas!B$3:B$2000,'Stats for predictor'!B598,Formulas!C$3:C$2000,'Stats for predictor'!C598,Formulas!AC$3:AC$2000,2)</f>
        <v>0</v>
      </c>
      <c r="I598">
        <f>COUNTIFS(Formulas!B$3:B$2000,'Stats for predictor'!B598,Formulas!C$3:C$2000,'Stats for predictor'!C598,Formulas!AC$3:AC$2000,1)</f>
        <v>0</v>
      </c>
      <c r="J598">
        <f>COUNTIFS(Formulas!B$3:B$2000,'Stats for predictor'!B598,Formulas!C$3:C$2000,'Stats for predictor'!C598,Formulas!AC$3:AC$2000,0)</f>
        <v>2</v>
      </c>
      <c r="K598">
        <f>Formulas!P599</f>
        <v>0</v>
      </c>
      <c r="L598">
        <f>Formulas!R599</f>
        <v>10</v>
      </c>
      <c r="M598">
        <f>Formulas!T647</f>
        <v>0</v>
      </c>
      <c r="N598" s="2" t="e">
        <f>Formulas!V599</f>
        <v>#DIV/0!</v>
      </c>
      <c r="O598">
        <f>Formulas!U599</f>
        <v>12</v>
      </c>
      <c r="P598" s="2">
        <f>Formulas!W599</f>
        <v>0.833333333333333</v>
      </c>
    </row>
    <row r="599" spans="1:16">
      <c r="A599">
        <f>Formulas!A600</f>
        <v>3543</v>
      </c>
      <c r="B599">
        <f>Formulas!B600</f>
        <v>106</v>
      </c>
      <c r="C599">
        <f>Formulas!C600</f>
        <v>1</v>
      </c>
      <c r="D599">
        <f>Formulas!AC600</f>
        <v>0</v>
      </c>
      <c r="E599">
        <f t="shared" si="9"/>
        <v>0</v>
      </c>
      <c r="F599" s="1">
        <f>COUNTIFS(Formulas!B$3:B$2000,'Stats for predictor'!B599,Formulas!C$3:C$2000,'Stats for predictor'!C599,Formulas!AC$3:AC$2000,4)</f>
        <v>0</v>
      </c>
      <c r="G599">
        <f>COUNTIFS(Formulas!B$3:B$2000,'Stats for predictor'!B599,Formulas!C$3:C$2000,'Stats for predictor'!C599,Formulas!AC$3:AC$2000,3)</f>
        <v>0</v>
      </c>
      <c r="H599">
        <f>COUNTIFS(Formulas!B$3:B$2000,'Stats for predictor'!B599,Formulas!C$3:C$2000,'Stats for predictor'!C599,Formulas!AC$3:AC$2000,2)</f>
        <v>0</v>
      </c>
      <c r="I599">
        <f>COUNTIFS(Formulas!B$3:B$2000,'Stats for predictor'!B599,Formulas!C$3:C$2000,'Stats for predictor'!C599,Formulas!AC$3:AC$2000,1)</f>
        <v>0</v>
      </c>
      <c r="J599">
        <f>COUNTIFS(Formulas!B$3:B$2000,'Stats for predictor'!B599,Formulas!C$3:C$2000,'Stats for predictor'!C599,Formulas!AC$3:AC$2000,0)</f>
        <v>1</v>
      </c>
      <c r="K599">
        <f>Formulas!P600</f>
        <v>7</v>
      </c>
      <c r="L599">
        <f>Formulas!R600</f>
        <v>0</v>
      </c>
      <c r="M599">
        <f>Formulas!T648</f>
        <v>0</v>
      </c>
      <c r="N599" s="2">
        <f>Formulas!V600</f>
        <v>1</v>
      </c>
      <c r="O599">
        <f>Formulas!U600</f>
        <v>0</v>
      </c>
      <c r="P599" s="2" t="e">
        <f>Formulas!W600</f>
        <v>#DIV/0!</v>
      </c>
    </row>
    <row r="600" spans="1:16">
      <c r="A600">
        <f>Formulas!A601</f>
        <v>1360</v>
      </c>
      <c r="B600">
        <f>Formulas!B601</f>
        <v>107</v>
      </c>
      <c r="C600">
        <f>Formulas!C601</f>
        <v>1</v>
      </c>
      <c r="D600">
        <f>Formulas!AC601</f>
        <v>2</v>
      </c>
      <c r="E600">
        <f t="shared" si="9"/>
        <v>2</v>
      </c>
      <c r="F600" s="1">
        <f>COUNTIFS(Formulas!B$3:B$2000,'Stats for predictor'!B600,Formulas!C$3:C$2000,'Stats for predictor'!C600,Formulas!AC$3:AC$2000,4)</f>
        <v>0</v>
      </c>
      <c r="G600">
        <f>COUNTIFS(Formulas!B$3:B$2000,'Stats for predictor'!B600,Formulas!C$3:C$2000,'Stats for predictor'!C600,Formulas!AC$3:AC$2000,3)</f>
        <v>0</v>
      </c>
      <c r="H600">
        <f>COUNTIFS(Formulas!B$3:B$2000,'Stats for predictor'!B600,Formulas!C$3:C$2000,'Stats for predictor'!C600,Formulas!AC$3:AC$2000,2)</f>
        <v>2</v>
      </c>
      <c r="I600">
        <f>COUNTIFS(Formulas!B$3:B$2000,'Stats for predictor'!B600,Formulas!C$3:C$2000,'Stats for predictor'!C600,Formulas!AC$3:AC$2000,1)</f>
        <v>0</v>
      </c>
      <c r="J600">
        <f>COUNTIFS(Formulas!B$3:B$2000,'Stats for predictor'!B600,Formulas!C$3:C$2000,'Stats for predictor'!C600,Formulas!AC$3:AC$2000,0)</f>
        <v>0</v>
      </c>
      <c r="K600">
        <f>Formulas!P601</f>
        <v>0</v>
      </c>
      <c r="L600">
        <f>Formulas!R601</f>
        <v>2</v>
      </c>
      <c r="M600">
        <f>Formulas!T649</f>
        <v>0</v>
      </c>
      <c r="N600" s="2" t="e">
        <f>Formulas!V601</f>
        <v>#DIV/0!</v>
      </c>
      <c r="O600">
        <f>Formulas!U601</f>
        <v>3</v>
      </c>
      <c r="P600" s="2">
        <f>Formulas!W601</f>
        <v>0.666666666666667</v>
      </c>
    </row>
    <row r="601" spans="1:16">
      <c r="A601">
        <f>Formulas!A602</f>
        <v>781</v>
      </c>
      <c r="B601">
        <f>Formulas!B602</f>
        <v>107</v>
      </c>
      <c r="C601">
        <f>Formulas!C602</f>
        <v>2</v>
      </c>
      <c r="D601">
        <f>Formulas!AC602</f>
        <v>2</v>
      </c>
      <c r="E601">
        <f t="shared" si="9"/>
        <v>2</v>
      </c>
      <c r="F601" s="1">
        <f>COUNTIFS(Formulas!B$3:B$2000,'Stats for predictor'!B601,Formulas!C$3:C$2000,'Stats for predictor'!C601,Formulas!AC$3:AC$2000,4)</f>
        <v>0</v>
      </c>
      <c r="G601">
        <f>COUNTIFS(Formulas!B$3:B$2000,'Stats for predictor'!B601,Formulas!C$3:C$2000,'Stats for predictor'!C601,Formulas!AC$3:AC$2000,3)</f>
        <v>0</v>
      </c>
      <c r="H601">
        <f>COUNTIFS(Formulas!B$3:B$2000,'Stats for predictor'!B601,Formulas!C$3:C$2000,'Stats for predictor'!C601,Formulas!AC$3:AC$2000,2)</f>
        <v>1</v>
      </c>
      <c r="I601">
        <f>COUNTIFS(Formulas!B$3:B$2000,'Stats for predictor'!B601,Formulas!C$3:C$2000,'Stats for predictor'!C601,Formulas!AC$3:AC$2000,1)</f>
        <v>1</v>
      </c>
      <c r="J601">
        <f>COUNTIFS(Formulas!B$3:B$2000,'Stats for predictor'!B601,Formulas!C$3:C$2000,'Stats for predictor'!C601,Formulas!AC$3:AC$2000,0)</f>
        <v>0</v>
      </c>
      <c r="K601">
        <f>Formulas!P602</f>
        <v>1</v>
      </c>
      <c r="L601">
        <f>Formulas!R602</f>
        <v>0</v>
      </c>
      <c r="M601">
        <f>Formulas!T650</f>
        <v>0</v>
      </c>
      <c r="N601" s="2">
        <f>Formulas!V602</f>
        <v>1</v>
      </c>
      <c r="O601">
        <f>Formulas!U602</f>
        <v>2</v>
      </c>
      <c r="P601" s="2">
        <f>Formulas!W602</f>
        <v>0</v>
      </c>
    </row>
    <row r="602" spans="1:16">
      <c r="A602">
        <f>Formulas!A603</f>
        <v>5409</v>
      </c>
      <c r="B602">
        <f>Formulas!B603</f>
        <v>105</v>
      </c>
      <c r="C602">
        <f>Formulas!C603</f>
        <v>2</v>
      </c>
      <c r="D602">
        <f>Formulas!AC603</f>
        <v>1</v>
      </c>
      <c r="E602">
        <f t="shared" si="9"/>
        <v>1</v>
      </c>
      <c r="F602" s="1">
        <f>COUNTIFS(Formulas!B$3:B$2000,'Stats for predictor'!B602,Formulas!C$3:C$2000,'Stats for predictor'!C602,Formulas!AC$3:AC$2000,4)</f>
        <v>0</v>
      </c>
      <c r="G602">
        <f>COUNTIFS(Formulas!B$3:B$2000,'Stats for predictor'!B602,Formulas!C$3:C$2000,'Stats for predictor'!C602,Formulas!AC$3:AC$2000,3)</f>
        <v>0</v>
      </c>
      <c r="H602">
        <f>COUNTIFS(Formulas!B$3:B$2000,'Stats for predictor'!B602,Formulas!C$3:C$2000,'Stats for predictor'!C602,Formulas!AC$3:AC$2000,2)</f>
        <v>0</v>
      </c>
      <c r="I602">
        <f>COUNTIFS(Formulas!B$3:B$2000,'Stats for predictor'!B602,Formulas!C$3:C$2000,'Stats for predictor'!C602,Formulas!AC$3:AC$2000,1)</f>
        <v>1</v>
      </c>
      <c r="J602">
        <f>COUNTIFS(Formulas!B$3:B$2000,'Stats for predictor'!B602,Formulas!C$3:C$2000,'Stats for predictor'!C602,Formulas!AC$3:AC$2000,0)</f>
        <v>0</v>
      </c>
      <c r="K602">
        <f>Formulas!P603</f>
        <v>0</v>
      </c>
      <c r="L602">
        <f>Formulas!R603</f>
        <v>9</v>
      </c>
      <c r="M602">
        <f>Formulas!T651</f>
        <v>0</v>
      </c>
      <c r="N602" s="2" t="e">
        <f>Formulas!V603</f>
        <v>#DIV/0!</v>
      </c>
      <c r="O602">
        <f>Formulas!U603</f>
        <v>13</v>
      </c>
      <c r="P602" s="2">
        <f>Formulas!W603</f>
        <v>0.692307692307692</v>
      </c>
    </row>
    <row r="603" spans="1:16">
      <c r="A603">
        <f>Formulas!A604</f>
        <v>5032</v>
      </c>
      <c r="B603">
        <f>Formulas!B604</f>
        <v>107</v>
      </c>
      <c r="C603">
        <f>Formulas!C604</f>
        <v>1</v>
      </c>
      <c r="D603">
        <f>Formulas!AC604</f>
        <v>2</v>
      </c>
      <c r="E603">
        <f t="shared" si="9"/>
        <v>2</v>
      </c>
      <c r="F603" s="1">
        <f>COUNTIFS(Formulas!B$3:B$2000,'Stats for predictor'!B603,Formulas!C$3:C$2000,'Stats for predictor'!C603,Formulas!AC$3:AC$2000,4)</f>
        <v>0</v>
      </c>
      <c r="G603">
        <f>COUNTIFS(Formulas!B$3:B$2000,'Stats for predictor'!B603,Formulas!C$3:C$2000,'Stats for predictor'!C603,Formulas!AC$3:AC$2000,3)</f>
        <v>0</v>
      </c>
      <c r="H603">
        <f>COUNTIFS(Formulas!B$3:B$2000,'Stats for predictor'!B603,Formulas!C$3:C$2000,'Stats for predictor'!C603,Formulas!AC$3:AC$2000,2)</f>
        <v>2</v>
      </c>
      <c r="I603">
        <f>COUNTIFS(Formulas!B$3:B$2000,'Stats for predictor'!B603,Formulas!C$3:C$2000,'Stats for predictor'!C603,Formulas!AC$3:AC$2000,1)</f>
        <v>0</v>
      </c>
      <c r="J603">
        <f>COUNTIFS(Formulas!B$3:B$2000,'Stats for predictor'!B603,Formulas!C$3:C$2000,'Stats for predictor'!C603,Formulas!AC$3:AC$2000,0)</f>
        <v>0</v>
      </c>
      <c r="K603">
        <f>Formulas!P604</f>
        <v>1</v>
      </c>
      <c r="L603">
        <f>Formulas!R604</f>
        <v>5</v>
      </c>
      <c r="M603">
        <f>Formulas!T652</f>
        <v>0</v>
      </c>
      <c r="N603" s="2">
        <f>Formulas!V604</f>
        <v>0.5</v>
      </c>
      <c r="O603">
        <f>Formulas!U604</f>
        <v>7</v>
      </c>
      <c r="P603" s="2">
        <f>Formulas!W604</f>
        <v>0.714285714285714</v>
      </c>
    </row>
    <row r="604" spans="1:16">
      <c r="A604">
        <f>Formulas!A605</f>
        <v>6865</v>
      </c>
      <c r="B604">
        <f>Formulas!B605</f>
        <v>105</v>
      </c>
      <c r="C604">
        <f>Formulas!C605</f>
        <v>1</v>
      </c>
      <c r="D604">
        <f>Formulas!AC605</f>
        <v>0</v>
      </c>
      <c r="E604">
        <f t="shared" si="9"/>
        <v>0</v>
      </c>
      <c r="F604" s="1">
        <f>COUNTIFS(Formulas!B$3:B$2000,'Stats for predictor'!B604,Formulas!C$3:C$2000,'Stats for predictor'!C604,Formulas!AC$3:AC$2000,4)</f>
        <v>0</v>
      </c>
      <c r="G604">
        <f>COUNTIFS(Formulas!B$3:B$2000,'Stats for predictor'!B604,Formulas!C$3:C$2000,'Stats for predictor'!C604,Formulas!AC$3:AC$2000,3)</f>
        <v>0</v>
      </c>
      <c r="H604">
        <f>COUNTIFS(Formulas!B$3:B$2000,'Stats for predictor'!B604,Formulas!C$3:C$2000,'Stats for predictor'!C604,Formulas!AC$3:AC$2000,2)</f>
        <v>0</v>
      </c>
      <c r="I604">
        <f>COUNTIFS(Formulas!B$3:B$2000,'Stats for predictor'!B604,Formulas!C$3:C$2000,'Stats for predictor'!C604,Formulas!AC$3:AC$2000,1)</f>
        <v>0</v>
      </c>
      <c r="J604">
        <f>COUNTIFS(Formulas!B$3:B$2000,'Stats for predictor'!B604,Formulas!C$3:C$2000,'Stats for predictor'!C604,Formulas!AC$3:AC$2000,0)</f>
        <v>4</v>
      </c>
      <c r="K604">
        <f>Formulas!P605</f>
        <v>3</v>
      </c>
      <c r="L604">
        <f>Formulas!R605</f>
        <v>2</v>
      </c>
      <c r="M604">
        <f>Formulas!T653</f>
        <v>0</v>
      </c>
      <c r="N604" s="2">
        <f>Formulas!V605</f>
        <v>0.5</v>
      </c>
      <c r="O604">
        <f>Formulas!U605</f>
        <v>3</v>
      </c>
      <c r="P604" s="2">
        <f>Formulas!W605</f>
        <v>0.666666666666667</v>
      </c>
    </row>
    <row r="605" spans="1:16">
      <c r="A605">
        <f>Formulas!A606</f>
        <v>1305</v>
      </c>
      <c r="B605">
        <f>Formulas!B606</f>
        <v>108</v>
      </c>
      <c r="C605">
        <f>Formulas!C606</f>
        <v>2</v>
      </c>
      <c r="D605">
        <f>Formulas!AC606</f>
        <v>0</v>
      </c>
      <c r="E605">
        <f t="shared" si="9"/>
        <v>2</v>
      </c>
      <c r="F605" s="1">
        <f>COUNTIFS(Formulas!B$3:B$2000,'Stats for predictor'!B605,Formulas!C$3:C$2000,'Stats for predictor'!C605,Formulas!AC$3:AC$2000,4)</f>
        <v>0</v>
      </c>
      <c r="G605">
        <f>COUNTIFS(Formulas!B$3:B$2000,'Stats for predictor'!B605,Formulas!C$3:C$2000,'Stats for predictor'!C605,Formulas!AC$3:AC$2000,3)</f>
        <v>0</v>
      </c>
      <c r="H605">
        <f>COUNTIFS(Formulas!B$3:B$2000,'Stats for predictor'!B605,Formulas!C$3:C$2000,'Stats for predictor'!C605,Formulas!AC$3:AC$2000,2)</f>
        <v>2</v>
      </c>
      <c r="I605">
        <f>COUNTIFS(Formulas!B$3:B$2000,'Stats for predictor'!B605,Formulas!C$3:C$2000,'Stats for predictor'!C605,Formulas!AC$3:AC$2000,1)</f>
        <v>0</v>
      </c>
      <c r="J605">
        <f>COUNTIFS(Formulas!B$3:B$2000,'Stats for predictor'!B605,Formulas!C$3:C$2000,'Stats for predictor'!C605,Formulas!AC$3:AC$2000,0)</f>
        <v>1</v>
      </c>
      <c r="K605">
        <f>Formulas!P606</f>
        <v>0</v>
      </c>
      <c r="L605">
        <f>Formulas!R606</f>
        <v>4</v>
      </c>
      <c r="M605">
        <f>Formulas!T654</f>
        <v>0</v>
      </c>
      <c r="N605" s="2" t="e">
        <f>Formulas!V606</f>
        <v>#DIV/0!</v>
      </c>
      <c r="O605">
        <f>Formulas!U606</f>
        <v>10</v>
      </c>
      <c r="P605" s="2">
        <f>Formulas!W606</f>
        <v>0.4</v>
      </c>
    </row>
    <row r="606" spans="1:16">
      <c r="A606">
        <f>Formulas!A607</f>
        <v>8574</v>
      </c>
      <c r="B606">
        <f>Formulas!B607</f>
        <v>108</v>
      </c>
      <c r="C606">
        <f>Formulas!C607</f>
        <v>1</v>
      </c>
      <c r="D606">
        <f>Formulas!AC607</f>
        <v>0</v>
      </c>
      <c r="E606">
        <f t="shared" si="9"/>
        <v>0</v>
      </c>
      <c r="F606" s="1">
        <f>COUNTIFS(Formulas!B$3:B$2000,'Stats for predictor'!B606,Formulas!C$3:C$2000,'Stats for predictor'!C606,Formulas!AC$3:AC$2000,4)</f>
        <v>0</v>
      </c>
      <c r="G606">
        <f>COUNTIFS(Formulas!B$3:B$2000,'Stats for predictor'!B606,Formulas!C$3:C$2000,'Stats for predictor'!C606,Formulas!AC$3:AC$2000,3)</f>
        <v>0</v>
      </c>
      <c r="H606">
        <f>COUNTIFS(Formulas!B$3:B$2000,'Stats for predictor'!B606,Formulas!C$3:C$2000,'Stats for predictor'!C606,Formulas!AC$3:AC$2000,2)</f>
        <v>0</v>
      </c>
      <c r="I606">
        <f>COUNTIFS(Formulas!B$3:B$2000,'Stats for predictor'!B606,Formulas!C$3:C$2000,'Stats for predictor'!C606,Formulas!AC$3:AC$2000,1)</f>
        <v>0</v>
      </c>
      <c r="J606">
        <f>COUNTIFS(Formulas!B$3:B$2000,'Stats for predictor'!B606,Formulas!C$3:C$2000,'Stats for predictor'!C606,Formulas!AC$3:AC$2000,0)</f>
        <v>1</v>
      </c>
      <c r="K606">
        <f>Formulas!P607</f>
        <v>0</v>
      </c>
      <c r="L606">
        <f>Formulas!R607</f>
        <v>0</v>
      </c>
      <c r="M606">
        <f>Formulas!T655</f>
        <v>0</v>
      </c>
      <c r="N606" s="2" t="e">
        <f>Formulas!V607</f>
        <v>#DIV/0!</v>
      </c>
      <c r="O606">
        <f>Formulas!U607</f>
        <v>0</v>
      </c>
      <c r="P606" s="2" t="e">
        <f>Formulas!W607</f>
        <v>#DIV/0!</v>
      </c>
    </row>
    <row r="607" spans="1:16">
      <c r="A607">
        <f>Formulas!A608</f>
        <v>3560</v>
      </c>
      <c r="B607">
        <f>Formulas!B608</f>
        <v>108</v>
      </c>
      <c r="C607">
        <f>Formulas!C608</f>
        <v>2</v>
      </c>
      <c r="D607">
        <f>Formulas!AC608</f>
        <v>2</v>
      </c>
      <c r="E607">
        <f t="shared" si="9"/>
        <v>2</v>
      </c>
      <c r="F607" s="1">
        <f>COUNTIFS(Formulas!B$3:B$2000,'Stats for predictor'!B607,Formulas!C$3:C$2000,'Stats for predictor'!C607,Formulas!AC$3:AC$2000,4)</f>
        <v>0</v>
      </c>
      <c r="G607">
        <f>COUNTIFS(Formulas!B$3:B$2000,'Stats for predictor'!B607,Formulas!C$3:C$2000,'Stats for predictor'!C607,Formulas!AC$3:AC$2000,3)</f>
        <v>0</v>
      </c>
      <c r="H607">
        <f>COUNTIFS(Formulas!B$3:B$2000,'Stats for predictor'!B607,Formulas!C$3:C$2000,'Stats for predictor'!C607,Formulas!AC$3:AC$2000,2)</f>
        <v>2</v>
      </c>
      <c r="I607">
        <f>COUNTIFS(Formulas!B$3:B$2000,'Stats for predictor'!B607,Formulas!C$3:C$2000,'Stats for predictor'!C607,Formulas!AC$3:AC$2000,1)</f>
        <v>0</v>
      </c>
      <c r="J607">
        <f>COUNTIFS(Formulas!B$3:B$2000,'Stats for predictor'!B607,Formulas!C$3:C$2000,'Stats for predictor'!C607,Formulas!AC$3:AC$2000,0)</f>
        <v>1</v>
      </c>
      <c r="K607">
        <f>Formulas!P608</f>
        <v>0</v>
      </c>
      <c r="L607">
        <f>Formulas!R608</f>
        <v>8</v>
      </c>
      <c r="M607">
        <f>Formulas!T656</f>
        <v>0</v>
      </c>
      <c r="N607" s="2" t="e">
        <f>Formulas!V608</f>
        <v>#DIV/0!</v>
      </c>
      <c r="O607">
        <f>Formulas!U608</f>
        <v>10</v>
      </c>
      <c r="P607" s="2">
        <f>Formulas!W608</f>
        <v>0.8</v>
      </c>
    </row>
    <row r="608" spans="1:16">
      <c r="A608">
        <f>Formulas!A609</f>
        <v>1241</v>
      </c>
      <c r="B608">
        <f>Formulas!B609</f>
        <v>107</v>
      </c>
      <c r="C608">
        <f>Formulas!C609</f>
        <v>2</v>
      </c>
      <c r="D608">
        <f>Formulas!AC609</f>
        <v>1</v>
      </c>
      <c r="E608">
        <f t="shared" si="9"/>
        <v>2</v>
      </c>
      <c r="F608" s="1">
        <f>COUNTIFS(Formulas!B$3:B$2000,'Stats for predictor'!B608,Formulas!C$3:C$2000,'Stats for predictor'!C608,Formulas!AC$3:AC$2000,4)</f>
        <v>0</v>
      </c>
      <c r="G608">
        <f>COUNTIFS(Formulas!B$3:B$2000,'Stats for predictor'!B608,Formulas!C$3:C$2000,'Stats for predictor'!C608,Formulas!AC$3:AC$2000,3)</f>
        <v>0</v>
      </c>
      <c r="H608">
        <f>COUNTIFS(Formulas!B$3:B$2000,'Stats for predictor'!B608,Formulas!C$3:C$2000,'Stats for predictor'!C608,Formulas!AC$3:AC$2000,2)</f>
        <v>1</v>
      </c>
      <c r="I608">
        <f>COUNTIFS(Formulas!B$3:B$2000,'Stats for predictor'!B608,Formulas!C$3:C$2000,'Stats for predictor'!C608,Formulas!AC$3:AC$2000,1)</f>
        <v>1</v>
      </c>
      <c r="J608">
        <f>COUNTIFS(Formulas!B$3:B$2000,'Stats for predictor'!B608,Formulas!C$3:C$2000,'Stats for predictor'!C608,Formulas!AC$3:AC$2000,0)</f>
        <v>0</v>
      </c>
      <c r="K608">
        <f>Formulas!P609</f>
        <v>0</v>
      </c>
      <c r="L608">
        <f>Formulas!R609</f>
        <v>13</v>
      </c>
      <c r="M608">
        <f>Formulas!T657</f>
        <v>0</v>
      </c>
      <c r="N608" s="2" t="e">
        <f>Formulas!V609</f>
        <v>#DIV/0!</v>
      </c>
      <c r="O608">
        <f>Formulas!U609</f>
        <v>18</v>
      </c>
      <c r="P608" s="2">
        <f>Formulas!W609</f>
        <v>0.722222222222222</v>
      </c>
    </row>
    <row r="609" spans="1:16">
      <c r="A609">
        <f>Formulas!A610</f>
        <v>4015</v>
      </c>
      <c r="B609">
        <f>Formulas!B610</f>
        <v>109</v>
      </c>
      <c r="C609">
        <f>Formulas!C610</f>
        <v>1</v>
      </c>
      <c r="D609">
        <f>Formulas!AC610</f>
        <v>2</v>
      </c>
      <c r="E609">
        <f t="shared" si="9"/>
        <v>4</v>
      </c>
      <c r="F609" s="1">
        <f>COUNTIFS(Formulas!B$3:B$2000,'Stats for predictor'!B609,Formulas!C$3:C$2000,'Stats for predictor'!C609,Formulas!AC$3:AC$2000,4)</f>
        <v>1</v>
      </c>
      <c r="G609">
        <f>COUNTIFS(Formulas!B$3:B$2000,'Stats for predictor'!B609,Formulas!C$3:C$2000,'Stats for predictor'!C609,Formulas!AC$3:AC$2000,3)</f>
        <v>0</v>
      </c>
      <c r="H609">
        <f>COUNTIFS(Formulas!B$3:B$2000,'Stats for predictor'!B609,Formulas!C$3:C$2000,'Stats for predictor'!C609,Formulas!AC$3:AC$2000,2)</f>
        <v>1</v>
      </c>
      <c r="I609">
        <f>COUNTIFS(Formulas!B$3:B$2000,'Stats for predictor'!B609,Formulas!C$3:C$2000,'Stats for predictor'!C609,Formulas!AC$3:AC$2000,1)</f>
        <v>0</v>
      </c>
      <c r="J609">
        <f>COUNTIFS(Formulas!B$3:B$2000,'Stats for predictor'!B609,Formulas!C$3:C$2000,'Stats for predictor'!C609,Formulas!AC$3:AC$2000,0)</f>
        <v>0</v>
      </c>
      <c r="K609">
        <f>Formulas!P610</f>
        <v>0</v>
      </c>
      <c r="L609">
        <f>Formulas!R610</f>
        <v>2</v>
      </c>
      <c r="M609">
        <f>Formulas!T658</f>
        <v>0</v>
      </c>
      <c r="N609" s="2" t="e">
        <f>Formulas!V610</f>
        <v>#DIV/0!</v>
      </c>
      <c r="O609">
        <f>Formulas!U610</f>
        <v>2</v>
      </c>
      <c r="P609" s="2">
        <f>Formulas!W610</f>
        <v>1</v>
      </c>
    </row>
    <row r="610" spans="1:16">
      <c r="A610">
        <f>Formulas!A611</f>
        <v>4476</v>
      </c>
      <c r="B610">
        <f>Formulas!B611</f>
        <v>109</v>
      </c>
      <c r="C610">
        <f>Formulas!C611</f>
        <v>1</v>
      </c>
      <c r="D610">
        <f>Formulas!AC611</f>
        <v>4</v>
      </c>
      <c r="E610">
        <f t="shared" si="9"/>
        <v>4</v>
      </c>
      <c r="F610" s="1">
        <f>COUNTIFS(Formulas!B$3:B$2000,'Stats for predictor'!B610,Formulas!C$3:C$2000,'Stats for predictor'!C610,Formulas!AC$3:AC$2000,4)</f>
        <v>1</v>
      </c>
      <c r="G610">
        <f>COUNTIFS(Formulas!B$3:B$2000,'Stats for predictor'!B610,Formulas!C$3:C$2000,'Stats for predictor'!C610,Formulas!AC$3:AC$2000,3)</f>
        <v>0</v>
      </c>
      <c r="H610">
        <f>COUNTIFS(Formulas!B$3:B$2000,'Stats for predictor'!B610,Formulas!C$3:C$2000,'Stats for predictor'!C610,Formulas!AC$3:AC$2000,2)</f>
        <v>1</v>
      </c>
      <c r="I610">
        <f>COUNTIFS(Formulas!B$3:B$2000,'Stats for predictor'!B610,Formulas!C$3:C$2000,'Stats for predictor'!C610,Formulas!AC$3:AC$2000,1)</f>
        <v>0</v>
      </c>
      <c r="J610">
        <f>COUNTIFS(Formulas!B$3:B$2000,'Stats for predictor'!B610,Formulas!C$3:C$2000,'Stats for predictor'!C610,Formulas!AC$3:AC$2000,0)</f>
        <v>0</v>
      </c>
      <c r="K610">
        <f>Formulas!P611</f>
        <v>0</v>
      </c>
      <c r="L610">
        <f>Formulas!R611</f>
        <v>13</v>
      </c>
      <c r="M610">
        <f>Formulas!T659</f>
        <v>0</v>
      </c>
      <c r="N610" s="2" t="e">
        <f>Formulas!V611</f>
        <v>#DIV/0!</v>
      </c>
      <c r="O610">
        <f>Formulas!U611</f>
        <v>14</v>
      </c>
      <c r="P610" s="2">
        <f>Formulas!W611</f>
        <v>0.928571428571429</v>
      </c>
    </row>
    <row r="611" spans="1:16">
      <c r="A611">
        <f>Formulas!A612</f>
        <v>4976</v>
      </c>
      <c r="B611">
        <f>Formulas!B612</f>
        <v>121</v>
      </c>
      <c r="C611">
        <f>Formulas!C612</f>
        <v>2</v>
      </c>
      <c r="D611">
        <f>Formulas!AC612</f>
        <v>4</v>
      </c>
      <c r="E611">
        <f t="shared" si="9"/>
        <v>4</v>
      </c>
      <c r="F611" s="1">
        <f>COUNTIFS(Formulas!B$3:B$2000,'Stats for predictor'!B611,Formulas!C$3:C$2000,'Stats for predictor'!C611,Formulas!AC$3:AC$2000,4)</f>
        <v>1</v>
      </c>
      <c r="G611">
        <f>COUNTIFS(Formulas!B$3:B$2000,'Stats for predictor'!B611,Formulas!C$3:C$2000,'Stats for predictor'!C611,Formulas!AC$3:AC$2000,3)</f>
        <v>0</v>
      </c>
      <c r="H611">
        <f>COUNTIFS(Formulas!B$3:B$2000,'Stats for predictor'!B611,Formulas!C$3:C$2000,'Stats for predictor'!C611,Formulas!AC$3:AC$2000,2)</f>
        <v>0</v>
      </c>
      <c r="I611">
        <f>COUNTIFS(Formulas!B$3:B$2000,'Stats for predictor'!B611,Formulas!C$3:C$2000,'Stats for predictor'!C611,Formulas!AC$3:AC$2000,1)</f>
        <v>0</v>
      </c>
      <c r="J611">
        <f>COUNTIFS(Formulas!B$3:B$2000,'Stats for predictor'!B611,Formulas!C$3:C$2000,'Stats for predictor'!C611,Formulas!AC$3:AC$2000,0)</f>
        <v>0</v>
      </c>
      <c r="K611">
        <f>Formulas!P612</f>
        <v>0</v>
      </c>
      <c r="L611">
        <f>Formulas!R612</f>
        <v>11</v>
      </c>
      <c r="M611">
        <f>Formulas!T660</f>
        <v>0</v>
      </c>
      <c r="N611" s="2" t="e">
        <f>Formulas!V612</f>
        <v>#DIV/0!</v>
      </c>
      <c r="O611">
        <f>Formulas!U612</f>
        <v>13</v>
      </c>
      <c r="P611" s="2">
        <f>Formulas!W612</f>
        <v>0.846153846153846</v>
      </c>
    </row>
    <row r="612" spans="1:16">
      <c r="A612">
        <f>Formulas!A613</f>
        <v>4976</v>
      </c>
      <c r="B612">
        <f>Formulas!B613</f>
        <v>106</v>
      </c>
      <c r="C612">
        <f>Formulas!C613</f>
        <v>0</v>
      </c>
      <c r="D612">
        <f>Formulas!AC613</f>
        <v>4</v>
      </c>
      <c r="E612">
        <f t="shared" si="9"/>
        <v>4</v>
      </c>
      <c r="F612" s="1">
        <f>COUNTIFS(Formulas!B$3:B$2000,'Stats for predictor'!B612,Formulas!C$3:C$2000,'Stats for predictor'!C612,Formulas!AC$3:AC$2000,4)</f>
        <v>1</v>
      </c>
      <c r="G612">
        <f>COUNTIFS(Formulas!B$3:B$2000,'Stats for predictor'!B612,Formulas!C$3:C$2000,'Stats for predictor'!C612,Formulas!AC$3:AC$2000,3)</f>
        <v>0</v>
      </c>
      <c r="H612">
        <f>COUNTIFS(Formulas!B$3:B$2000,'Stats for predictor'!B612,Formulas!C$3:C$2000,'Stats for predictor'!C612,Formulas!AC$3:AC$2000,2)</f>
        <v>0</v>
      </c>
      <c r="I612">
        <f>COUNTIFS(Formulas!B$3:B$2000,'Stats for predictor'!B612,Formulas!C$3:C$2000,'Stats for predictor'!C612,Formulas!AC$3:AC$2000,1)</f>
        <v>0</v>
      </c>
      <c r="J612">
        <f>COUNTIFS(Formulas!B$3:B$2000,'Stats for predictor'!B612,Formulas!C$3:C$2000,'Stats for predictor'!C612,Formulas!AC$3:AC$2000,0)</f>
        <v>0</v>
      </c>
      <c r="K612">
        <f>Formulas!P613</f>
        <v>0</v>
      </c>
      <c r="L612">
        <f>Formulas!R613</f>
        <v>7</v>
      </c>
      <c r="M612">
        <f>Formulas!T661</f>
        <v>0</v>
      </c>
      <c r="N612" s="2" t="e">
        <f>Formulas!V613</f>
        <v>#DIV/0!</v>
      </c>
      <c r="O612">
        <f>Formulas!U613</f>
        <v>12</v>
      </c>
      <c r="P612" s="2">
        <f>Formulas!W613</f>
        <v>0.583333333333333</v>
      </c>
    </row>
    <row r="613" spans="1:16">
      <c r="A613">
        <f>Formulas!A614</f>
        <v>0</v>
      </c>
      <c r="B613">
        <f>Formulas!B614</f>
        <v>0</v>
      </c>
      <c r="C613">
        <f>Formulas!C614</f>
        <v>0</v>
      </c>
      <c r="D613">
        <f>Formulas!AC614</f>
        <v>0</v>
      </c>
      <c r="E613">
        <f t="shared" si="9"/>
        <v>0</v>
      </c>
      <c r="F613" s="1">
        <f>COUNTIFS(Formulas!B$3:B$2000,'Stats for predictor'!B613,Formulas!C$3:C$2000,'Stats for predictor'!C613,Formulas!AC$3:AC$2000,4)</f>
        <v>0</v>
      </c>
      <c r="G613">
        <f>COUNTIFS(Formulas!B$3:B$2000,'Stats for predictor'!B613,Formulas!C$3:C$2000,'Stats for predictor'!C613,Formulas!AC$3:AC$2000,3)</f>
        <v>0</v>
      </c>
      <c r="H613">
        <f>COUNTIFS(Formulas!B$3:B$2000,'Stats for predictor'!B613,Formulas!C$3:C$2000,'Stats for predictor'!C613,Formulas!AC$3:AC$2000,2)</f>
        <v>0</v>
      </c>
      <c r="I613">
        <f>COUNTIFS(Formulas!B$3:B$2000,'Stats for predictor'!B613,Formulas!C$3:C$2000,'Stats for predictor'!C613,Formulas!AC$3:AC$2000,1)</f>
        <v>0</v>
      </c>
      <c r="J613">
        <f>COUNTIFS(Formulas!B$3:B$2000,'Stats for predictor'!B613,Formulas!C$3:C$2000,'Stats for predictor'!C613,Formulas!AC$3:AC$2000,0)</f>
        <v>1390</v>
      </c>
      <c r="K613">
        <f>Formulas!P614</f>
        <v>0</v>
      </c>
      <c r="L613">
        <f>Formulas!R614</f>
        <v>0</v>
      </c>
      <c r="M613">
        <f>Formulas!T662</f>
        <v>0</v>
      </c>
      <c r="N613" s="2" t="e">
        <f>Formulas!V614</f>
        <v>#DIV/0!</v>
      </c>
      <c r="O613">
        <f>Formulas!U614</f>
        <v>0</v>
      </c>
      <c r="P613" s="2" t="e">
        <f>Formulas!W614</f>
        <v>#DIV/0!</v>
      </c>
    </row>
    <row r="614" spans="1:16">
      <c r="A614">
        <f>Formulas!A615</f>
        <v>0</v>
      </c>
      <c r="B614">
        <f>Formulas!B615</f>
        <v>0</v>
      </c>
      <c r="C614">
        <f>Formulas!C615</f>
        <v>0</v>
      </c>
      <c r="D614">
        <f>Formulas!AC615</f>
        <v>0</v>
      </c>
      <c r="E614">
        <f t="shared" si="9"/>
        <v>0</v>
      </c>
      <c r="F614" s="1">
        <f>COUNTIFS(Formulas!B$3:B$2000,'Stats for predictor'!B614,Formulas!C$3:C$2000,'Stats for predictor'!C614,Formulas!AC$3:AC$2000,4)</f>
        <v>0</v>
      </c>
      <c r="G614">
        <f>COUNTIFS(Formulas!B$3:B$2000,'Stats for predictor'!B614,Formulas!C$3:C$2000,'Stats for predictor'!C614,Formulas!AC$3:AC$2000,3)</f>
        <v>0</v>
      </c>
      <c r="H614">
        <f>COUNTIFS(Formulas!B$3:B$2000,'Stats for predictor'!B614,Formulas!C$3:C$2000,'Stats for predictor'!C614,Formulas!AC$3:AC$2000,2)</f>
        <v>0</v>
      </c>
      <c r="I614">
        <f>COUNTIFS(Formulas!B$3:B$2000,'Stats for predictor'!B614,Formulas!C$3:C$2000,'Stats for predictor'!C614,Formulas!AC$3:AC$2000,1)</f>
        <v>0</v>
      </c>
      <c r="J614">
        <f>COUNTIFS(Formulas!B$3:B$2000,'Stats for predictor'!B614,Formulas!C$3:C$2000,'Stats for predictor'!C614,Formulas!AC$3:AC$2000,0)</f>
        <v>1390</v>
      </c>
      <c r="K614">
        <f>Formulas!P615</f>
        <v>0</v>
      </c>
      <c r="L614">
        <f>Formulas!R615</f>
        <v>0</v>
      </c>
      <c r="M614">
        <f>Formulas!T663</f>
        <v>0</v>
      </c>
      <c r="N614" s="2" t="e">
        <f>Formulas!V615</f>
        <v>#DIV/0!</v>
      </c>
      <c r="O614">
        <f>Formulas!U615</f>
        <v>0</v>
      </c>
      <c r="P614" s="2" t="e">
        <f>Formulas!W615</f>
        <v>#DIV/0!</v>
      </c>
    </row>
    <row r="615" spans="1:16">
      <c r="A615">
        <f>Formulas!A616</f>
        <v>0</v>
      </c>
      <c r="B615">
        <f>Formulas!B616</f>
        <v>0</v>
      </c>
      <c r="C615">
        <f>Formulas!C616</f>
        <v>0</v>
      </c>
      <c r="D615">
        <f>Formulas!AC616</f>
        <v>0</v>
      </c>
      <c r="E615">
        <f t="shared" si="9"/>
        <v>0</v>
      </c>
      <c r="F615" s="1">
        <f>COUNTIFS(Formulas!B$3:B$2000,'Stats for predictor'!B615,Formulas!C$3:C$2000,'Stats for predictor'!C615,Formulas!AC$3:AC$2000,4)</f>
        <v>0</v>
      </c>
      <c r="G615">
        <f>COUNTIFS(Formulas!B$3:B$2000,'Stats for predictor'!B615,Formulas!C$3:C$2000,'Stats for predictor'!C615,Formulas!AC$3:AC$2000,3)</f>
        <v>0</v>
      </c>
      <c r="H615">
        <f>COUNTIFS(Formulas!B$3:B$2000,'Stats for predictor'!B615,Formulas!C$3:C$2000,'Stats for predictor'!C615,Formulas!AC$3:AC$2000,2)</f>
        <v>0</v>
      </c>
      <c r="I615">
        <f>COUNTIFS(Formulas!B$3:B$2000,'Stats for predictor'!B615,Formulas!C$3:C$2000,'Stats for predictor'!C615,Formulas!AC$3:AC$2000,1)</f>
        <v>0</v>
      </c>
      <c r="J615">
        <f>COUNTIFS(Formulas!B$3:B$2000,'Stats for predictor'!B615,Formulas!C$3:C$2000,'Stats for predictor'!C615,Formulas!AC$3:AC$2000,0)</f>
        <v>1390</v>
      </c>
      <c r="K615">
        <f>Formulas!P616</f>
        <v>0</v>
      </c>
      <c r="L615">
        <f>Formulas!R616</f>
        <v>0</v>
      </c>
      <c r="M615">
        <f>Formulas!T664</f>
        <v>0</v>
      </c>
      <c r="N615" s="2" t="e">
        <f>Formulas!V616</f>
        <v>#DIV/0!</v>
      </c>
      <c r="O615">
        <f>Formulas!U616</f>
        <v>0</v>
      </c>
      <c r="P615" s="2" t="e">
        <f>Formulas!W616</f>
        <v>#DIV/0!</v>
      </c>
    </row>
    <row r="616" spans="1:16">
      <c r="A616">
        <f>Formulas!A617</f>
        <v>0</v>
      </c>
      <c r="B616">
        <f>Formulas!B617</f>
        <v>0</v>
      </c>
      <c r="C616">
        <f>Formulas!C617</f>
        <v>0</v>
      </c>
      <c r="D616">
        <f>Formulas!AC617</f>
        <v>0</v>
      </c>
      <c r="E616">
        <f t="shared" si="9"/>
        <v>0</v>
      </c>
      <c r="F616" s="1">
        <f>COUNTIFS(Formulas!B$3:B$2000,'Stats for predictor'!B616,Formulas!C$3:C$2000,'Stats for predictor'!C616,Formulas!AC$3:AC$2000,4)</f>
        <v>0</v>
      </c>
      <c r="G616">
        <f>COUNTIFS(Formulas!B$3:B$2000,'Stats for predictor'!B616,Formulas!C$3:C$2000,'Stats for predictor'!C616,Formulas!AC$3:AC$2000,3)</f>
        <v>0</v>
      </c>
      <c r="H616">
        <f>COUNTIFS(Formulas!B$3:B$2000,'Stats for predictor'!B616,Formulas!C$3:C$2000,'Stats for predictor'!C616,Formulas!AC$3:AC$2000,2)</f>
        <v>0</v>
      </c>
      <c r="I616">
        <f>COUNTIFS(Formulas!B$3:B$2000,'Stats for predictor'!B616,Formulas!C$3:C$2000,'Stats for predictor'!C616,Formulas!AC$3:AC$2000,1)</f>
        <v>0</v>
      </c>
      <c r="J616">
        <f>COUNTIFS(Formulas!B$3:B$2000,'Stats for predictor'!B616,Formulas!C$3:C$2000,'Stats for predictor'!C616,Formulas!AC$3:AC$2000,0)</f>
        <v>1390</v>
      </c>
      <c r="K616">
        <f>Formulas!P617</f>
        <v>0</v>
      </c>
      <c r="L616">
        <f>Formulas!R617</f>
        <v>0</v>
      </c>
      <c r="M616">
        <f>Formulas!T665</f>
        <v>0</v>
      </c>
      <c r="N616" s="2" t="e">
        <f>Formulas!V617</f>
        <v>#DIV/0!</v>
      </c>
      <c r="O616">
        <f>Formulas!U617</f>
        <v>0</v>
      </c>
      <c r="P616" s="2" t="e">
        <f>Formulas!W617</f>
        <v>#DIV/0!</v>
      </c>
    </row>
    <row r="617" spans="1:16">
      <c r="A617">
        <f>Formulas!A618</f>
        <v>0</v>
      </c>
      <c r="B617">
        <f>Formulas!B618</f>
        <v>0</v>
      </c>
      <c r="C617">
        <f>Formulas!C618</f>
        <v>0</v>
      </c>
      <c r="D617">
        <f>Formulas!AC618</f>
        <v>0</v>
      </c>
      <c r="E617">
        <f t="shared" si="9"/>
        <v>0</v>
      </c>
      <c r="F617" s="1">
        <f>COUNTIFS(Formulas!B$3:B$2000,'Stats for predictor'!B617,Formulas!C$3:C$2000,'Stats for predictor'!C617,Formulas!AC$3:AC$2000,4)</f>
        <v>0</v>
      </c>
      <c r="G617">
        <f>COUNTIFS(Formulas!B$3:B$2000,'Stats for predictor'!B617,Formulas!C$3:C$2000,'Stats for predictor'!C617,Formulas!AC$3:AC$2000,3)</f>
        <v>0</v>
      </c>
      <c r="H617">
        <f>COUNTIFS(Formulas!B$3:B$2000,'Stats for predictor'!B617,Formulas!C$3:C$2000,'Stats for predictor'!C617,Formulas!AC$3:AC$2000,2)</f>
        <v>0</v>
      </c>
      <c r="I617">
        <f>COUNTIFS(Formulas!B$3:B$2000,'Stats for predictor'!B617,Formulas!C$3:C$2000,'Stats for predictor'!C617,Formulas!AC$3:AC$2000,1)</f>
        <v>0</v>
      </c>
      <c r="J617">
        <f>COUNTIFS(Formulas!B$3:B$2000,'Stats for predictor'!B617,Formulas!C$3:C$2000,'Stats for predictor'!C617,Formulas!AC$3:AC$2000,0)</f>
        <v>1390</v>
      </c>
      <c r="K617">
        <f>Formulas!P618</f>
        <v>0</v>
      </c>
      <c r="L617">
        <f>Formulas!R618</f>
        <v>0</v>
      </c>
      <c r="M617">
        <f>Formulas!T666</f>
        <v>0</v>
      </c>
      <c r="N617" s="2" t="e">
        <f>Formulas!V618</f>
        <v>#DIV/0!</v>
      </c>
      <c r="O617">
        <f>Formulas!U618</f>
        <v>0</v>
      </c>
      <c r="P617" s="2" t="e">
        <f>Formulas!W618</f>
        <v>#DIV/0!</v>
      </c>
    </row>
    <row r="618" spans="1:16">
      <c r="A618">
        <f>Formulas!A619</f>
        <v>0</v>
      </c>
      <c r="B618">
        <f>Formulas!B619</f>
        <v>0</v>
      </c>
      <c r="C618">
        <f>Formulas!C619</f>
        <v>0</v>
      </c>
      <c r="D618">
        <f>Formulas!AC619</f>
        <v>0</v>
      </c>
      <c r="E618">
        <f t="shared" si="9"/>
        <v>0</v>
      </c>
      <c r="F618" s="1">
        <f>COUNTIFS(Formulas!B$3:B$2000,'Stats for predictor'!B618,Formulas!C$3:C$2000,'Stats for predictor'!C618,Formulas!AC$3:AC$2000,4)</f>
        <v>0</v>
      </c>
      <c r="G618">
        <f>COUNTIFS(Formulas!B$3:B$2000,'Stats for predictor'!B618,Formulas!C$3:C$2000,'Stats for predictor'!C618,Formulas!AC$3:AC$2000,3)</f>
        <v>0</v>
      </c>
      <c r="H618">
        <f>COUNTIFS(Formulas!B$3:B$2000,'Stats for predictor'!B618,Formulas!C$3:C$2000,'Stats for predictor'!C618,Formulas!AC$3:AC$2000,2)</f>
        <v>0</v>
      </c>
      <c r="I618">
        <f>COUNTIFS(Formulas!B$3:B$2000,'Stats for predictor'!B618,Formulas!C$3:C$2000,'Stats for predictor'!C618,Formulas!AC$3:AC$2000,1)</f>
        <v>0</v>
      </c>
      <c r="J618">
        <f>COUNTIFS(Formulas!B$3:B$2000,'Stats for predictor'!B618,Formulas!C$3:C$2000,'Stats for predictor'!C618,Formulas!AC$3:AC$2000,0)</f>
        <v>1390</v>
      </c>
      <c r="K618">
        <f>Formulas!P619</f>
        <v>0</v>
      </c>
      <c r="L618">
        <f>Formulas!R619</f>
        <v>0</v>
      </c>
      <c r="M618">
        <f>Formulas!T667</f>
        <v>0</v>
      </c>
      <c r="N618" s="2" t="e">
        <f>Formulas!V619</f>
        <v>#DIV/0!</v>
      </c>
      <c r="O618">
        <f>Formulas!U619</f>
        <v>0</v>
      </c>
      <c r="P618" s="2" t="e">
        <f>Formulas!W619</f>
        <v>#DIV/0!</v>
      </c>
    </row>
    <row r="619" spans="1:16">
      <c r="A619">
        <f>Formulas!A620</f>
        <v>0</v>
      </c>
      <c r="B619">
        <f>Formulas!B620</f>
        <v>0</v>
      </c>
      <c r="C619">
        <f>Formulas!C620</f>
        <v>0</v>
      </c>
      <c r="D619">
        <f>Formulas!AC620</f>
        <v>0</v>
      </c>
      <c r="E619">
        <f t="shared" si="9"/>
        <v>0</v>
      </c>
      <c r="F619" s="1">
        <f>COUNTIFS(Formulas!B$3:B$2000,'Stats for predictor'!B619,Formulas!C$3:C$2000,'Stats for predictor'!C619,Formulas!AC$3:AC$2000,4)</f>
        <v>0</v>
      </c>
      <c r="G619">
        <f>COUNTIFS(Formulas!B$3:B$2000,'Stats for predictor'!B619,Formulas!C$3:C$2000,'Stats for predictor'!C619,Formulas!AC$3:AC$2000,3)</f>
        <v>0</v>
      </c>
      <c r="H619">
        <f>COUNTIFS(Formulas!B$3:B$2000,'Stats for predictor'!B619,Formulas!C$3:C$2000,'Stats for predictor'!C619,Formulas!AC$3:AC$2000,2)</f>
        <v>0</v>
      </c>
      <c r="I619">
        <f>COUNTIFS(Formulas!B$3:B$2000,'Stats for predictor'!B619,Formulas!C$3:C$2000,'Stats for predictor'!C619,Formulas!AC$3:AC$2000,1)</f>
        <v>0</v>
      </c>
      <c r="J619">
        <f>COUNTIFS(Formulas!B$3:B$2000,'Stats for predictor'!B619,Formulas!C$3:C$2000,'Stats for predictor'!C619,Formulas!AC$3:AC$2000,0)</f>
        <v>1390</v>
      </c>
      <c r="K619">
        <f>Formulas!P620</f>
        <v>0</v>
      </c>
      <c r="L619">
        <f>Formulas!R620</f>
        <v>0</v>
      </c>
      <c r="M619">
        <f>Formulas!T668</f>
        <v>0</v>
      </c>
      <c r="N619" s="2" t="e">
        <f>Formulas!V620</f>
        <v>#DIV/0!</v>
      </c>
      <c r="O619">
        <f>Formulas!U620</f>
        <v>0</v>
      </c>
      <c r="P619" s="2" t="e">
        <f>Formulas!W620</f>
        <v>#DIV/0!</v>
      </c>
    </row>
    <row r="620" spans="1:16">
      <c r="A620">
        <f>Formulas!A621</f>
        <v>0</v>
      </c>
      <c r="B620">
        <f>Formulas!B621</f>
        <v>0</v>
      </c>
      <c r="C620">
        <f>Formulas!C621</f>
        <v>0</v>
      </c>
      <c r="D620">
        <f>Formulas!AC621</f>
        <v>0</v>
      </c>
      <c r="E620">
        <f t="shared" si="9"/>
        <v>0</v>
      </c>
      <c r="F620" s="1">
        <f>COUNTIFS(Formulas!B$3:B$2000,'Stats for predictor'!B620,Formulas!C$3:C$2000,'Stats for predictor'!C620,Formulas!AC$3:AC$2000,4)</f>
        <v>0</v>
      </c>
      <c r="G620">
        <f>COUNTIFS(Formulas!B$3:B$2000,'Stats for predictor'!B620,Formulas!C$3:C$2000,'Stats for predictor'!C620,Formulas!AC$3:AC$2000,3)</f>
        <v>0</v>
      </c>
      <c r="H620">
        <f>COUNTIFS(Formulas!B$3:B$2000,'Stats for predictor'!B620,Formulas!C$3:C$2000,'Stats for predictor'!C620,Formulas!AC$3:AC$2000,2)</f>
        <v>0</v>
      </c>
      <c r="I620">
        <f>COUNTIFS(Formulas!B$3:B$2000,'Stats for predictor'!B620,Formulas!C$3:C$2000,'Stats for predictor'!C620,Formulas!AC$3:AC$2000,1)</f>
        <v>0</v>
      </c>
      <c r="J620">
        <f>COUNTIFS(Formulas!B$3:B$2000,'Stats for predictor'!B620,Formulas!C$3:C$2000,'Stats for predictor'!C620,Formulas!AC$3:AC$2000,0)</f>
        <v>1390</v>
      </c>
      <c r="K620">
        <f>Formulas!P621</f>
        <v>0</v>
      </c>
      <c r="L620">
        <f>Formulas!R621</f>
        <v>0</v>
      </c>
      <c r="M620">
        <f>Formulas!T669</f>
        <v>0</v>
      </c>
      <c r="N620" s="2" t="e">
        <f>Formulas!V621</f>
        <v>#DIV/0!</v>
      </c>
      <c r="O620">
        <f>Formulas!U621</f>
        <v>0</v>
      </c>
      <c r="P620" s="2" t="e">
        <f>Formulas!W621</f>
        <v>#DIV/0!</v>
      </c>
    </row>
    <row r="621" spans="1:16">
      <c r="A621">
        <f>Formulas!A622</f>
        <v>0</v>
      </c>
      <c r="B621">
        <f>Formulas!B622</f>
        <v>0</v>
      </c>
      <c r="C621">
        <f>Formulas!C622</f>
        <v>0</v>
      </c>
      <c r="D621">
        <f>Formulas!AC622</f>
        <v>0</v>
      </c>
      <c r="E621">
        <f t="shared" si="9"/>
        <v>0</v>
      </c>
      <c r="F621" s="1">
        <f>COUNTIFS(Formulas!B$3:B$2000,'Stats for predictor'!B621,Formulas!C$3:C$2000,'Stats for predictor'!C621,Formulas!AC$3:AC$2000,4)</f>
        <v>0</v>
      </c>
      <c r="G621">
        <f>COUNTIFS(Formulas!B$3:B$2000,'Stats for predictor'!B621,Formulas!C$3:C$2000,'Stats for predictor'!C621,Formulas!AC$3:AC$2000,3)</f>
        <v>0</v>
      </c>
      <c r="H621">
        <f>COUNTIFS(Formulas!B$3:B$2000,'Stats for predictor'!B621,Formulas!C$3:C$2000,'Stats for predictor'!C621,Formulas!AC$3:AC$2000,2)</f>
        <v>0</v>
      </c>
      <c r="I621">
        <f>COUNTIFS(Formulas!B$3:B$2000,'Stats for predictor'!B621,Formulas!C$3:C$2000,'Stats for predictor'!C621,Formulas!AC$3:AC$2000,1)</f>
        <v>0</v>
      </c>
      <c r="J621">
        <f>COUNTIFS(Formulas!B$3:B$2000,'Stats for predictor'!B621,Formulas!C$3:C$2000,'Stats for predictor'!C621,Formulas!AC$3:AC$2000,0)</f>
        <v>1390</v>
      </c>
      <c r="K621">
        <f>Formulas!P622</f>
        <v>0</v>
      </c>
      <c r="L621">
        <f>Formulas!R622</f>
        <v>0</v>
      </c>
      <c r="M621">
        <f>Formulas!T670</f>
        <v>0</v>
      </c>
      <c r="N621" s="2" t="e">
        <f>Formulas!V622</f>
        <v>#DIV/0!</v>
      </c>
      <c r="O621">
        <f>Formulas!U622</f>
        <v>0</v>
      </c>
      <c r="P621" s="2" t="e">
        <f>Formulas!W622</f>
        <v>#DIV/0!</v>
      </c>
    </row>
    <row r="622" spans="1:16">
      <c r="A622">
        <f>Formulas!A623</f>
        <v>0</v>
      </c>
      <c r="B622">
        <f>Formulas!B623</f>
        <v>0</v>
      </c>
      <c r="C622">
        <f>Formulas!C623</f>
        <v>0</v>
      </c>
      <c r="D622">
        <f>Formulas!AC623</f>
        <v>0</v>
      </c>
      <c r="E622">
        <f t="shared" si="9"/>
        <v>0</v>
      </c>
      <c r="F622" s="1">
        <f>COUNTIFS(Formulas!B$3:B$2000,'Stats for predictor'!B622,Formulas!C$3:C$2000,'Stats for predictor'!C622,Formulas!AC$3:AC$2000,4)</f>
        <v>0</v>
      </c>
      <c r="G622">
        <f>COUNTIFS(Formulas!B$3:B$2000,'Stats for predictor'!B622,Formulas!C$3:C$2000,'Stats for predictor'!C622,Formulas!AC$3:AC$2000,3)</f>
        <v>0</v>
      </c>
      <c r="H622">
        <f>COUNTIFS(Formulas!B$3:B$2000,'Stats for predictor'!B622,Formulas!C$3:C$2000,'Stats for predictor'!C622,Formulas!AC$3:AC$2000,2)</f>
        <v>0</v>
      </c>
      <c r="I622">
        <f>COUNTIFS(Formulas!B$3:B$2000,'Stats for predictor'!B622,Formulas!C$3:C$2000,'Stats for predictor'!C622,Formulas!AC$3:AC$2000,1)</f>
        <v>0</v>
      </c>
      <c r="J622">
        <f>COUNTIFS(Formulas!B$3:B$2000,'Stats for predictor'!B622,Formulas!C$3:C$2000,'Stats for predictor'!C622,Formulas!AC$3:AC$2000,0)</f>
        <v>1390</v>
      </c>
      <c r="K622">
        <f>Formulas!P623</f>
        <v>0</v>
      </c>
      <c r="L622">
        <f>Formulas!R623</f>
        <v>0</v>
      </c>
      <c r="M622">
        <f>Formulas!T671</f>
        <v>0</v>
      </c>
      <c r="N622" s="2" t="e">
        <f>Formulas!V623</f>
        <v>#DIV/0!</v>
      </c>
      <c r="O622">
        <f>Formulas!U623</f>
        <v>0</v>
      </c>
      <c r="P622" s="2" t="e">
        <f>Formulas!W623</f>
        <v>#DIV/0!</v>
      </c>
    </row>
    <row r="623" spans="1:16">
      <c r="A623">
        <f>Formulas!A624</f>
        <v>0</v>
      </c>
      <c r="B623">
        <f>Formulas!B624</f>
        <v>0</v>
      </c>
      <c r="C623">
        <f>Formulas!C624</f>
        <v>0</v>
      </c>
      <c r="D623">
        <f>Formulas!AC624</f>
        <v>0</v>
      </c>
      <c r="E623">
        <f t="shared" si="9"/>
        <v>0</v>
      </c>
      <c r="F623" s="1">
        <f>COUNTIFS(Formulas!B$3:B$2000,'Stats for predictor'!B623,Formulas!C$3:C$2000,'Stats for predictor'!C623,Formulas!AC$3:AC$2000,4)</f>
        <v>0</v>
      </c>
      <c r="G623">
        <f>COUNTIFS(Formulas!B$3:B$2000,'Stats for predictor'!B623,Formulas!C$3:C$2000,'Stats for predictor'!C623,Formulas!AC$3:AC$2000,3)</f>
        <v>0</v>
      </c>
      <c r="H623">
        <f>COUNTIFS(Formulas!B$3:B$2000,'Stats for predictor'!B623,Formulas!C$3:C$2000,'Stats for predictor'!C623,Formulas!AC$3:AC$2000,2)</f>
        <v>0</v>
      </c>
      <c r="I623">
        <f>COUNTIFS(Formulas!B$3:B$2000,'Stats for predictor'!B623,Formulas!C$3:C$2000,'Stats for predictor'!C623,Formulas!AC$3:AC$2000,1)</f>
        <v>0</v>
      </c>
      <c r="J623">
        <f>COUNTIFS(Formulas!B$3:B$2000,'Stats for predictor'!B623,Formulas!C$3:C$2000,'Stats for predictor'!C623,Formulas!AC$3:AC$2000,0)</f>
        <v>1390</v>
      </c>
      <c r="K623">
        <f>Formulas!P624</f>
        <v>0</v>
      </c>
      <c r="L623">
        <f>Formulas!R624</f>
        <v>0</v>
      </c>
      <c r="M623">
        <f>Formulas!T672</f>
        <v>0</v>
      </c>
      <c r="N623" s="2" t="e">
        <f>Formulas!V624</f>
        <v>#DIV/0!</v>
      </c>
      <c r="O623">
        <f>Formulas!U624</f>
        <v>0</v>
      </c>
      <c r="P623" s="2" t="e">
        <f>Formulas!W624</f>
        <v>#DIV/0!</v>
      </c>
    </row>
    <row r="624" spans="1:16">
      <c r="A624">
        <f>Formulas!A625</f>
        <v>0</v>
      </c>
      <c r="B624">
        <f>Formulas!B625</f>
        <v>0</v>
      </c>
      <c r="C624">
        <f>Formulas!C625</f>
        <v>0</v>
      </c>
      <c r="D624">
        <f>Formulas!AC625</f>
        <v>0</v>
      </c>
      <c r="E624">
        <f t="shared" si="9"/>
        <v>0</v>
      </c>
      <c r="F624" s="1">
        <f>COUNTIFS(Formulas!B$3:B$2000,'Stats for predictor'!B624,Formulas!C$3:C$2000,'Stats for predictor'!C624,Formulas!AC$3:AC$2000,4)</f>
        <v>0</v>
      </c>
      <c r="G624">
        <f>COUNTIFS(Formulas!B$3:B$2000,'Stats for predictor'!B624,Formulas!C$3:C$2000,'Stats for predictor'!C624,Formulas!AC$3:AC$2000,3)</f>
        <v>0</v>
      </c>
      <c r="H624">
        <f>COUNTIFS(Formulas!B$3:B$2000,'Stats for predictor'!B624,Formulas!C$3:C$2000,'Stats for predictor'!C624,Formulas!AC$3:AC$2000,2)</f>
        <v>0</v>
      </c>
      <c r="I624">
        <f>COUNTIFS(Formulas!B$3:B$2000,'Stats for predictor'!B624,Formulas!C$3:C$2000,'Stats for predictor'!C624,Formulas!AC$3:AC$2000,1)</f>
        <v>0</v>
      </c>
      <c r="J624">
        <f>COUNTIFS(Formulas!B$3:B$2000,'Stats for predictor'!B624,Formulas!C$3:C$2000,'Stats for predictor'!C624,Formulas!AC$3:AC$2000,0)</f>
        <v>1390</v>
      </c>
      <c r="K624">
        <f>Formulas!P625</f>
        <v>0</v>
      </c>
      <c r="L624">
        <f>Formulas!R625</f>
        <v>0</v>
      </c>
      <c r="M624">
        <f>Formulas!T673</f>
        <v>0</v>
      </c>
      <c r="N624" s="2" t="e">
        <f>Formulas!V625</f>
        <v>#DIV/0!</v>
      </c>
      <c r="O624">
        <f>Formulas!U625</f>
        <v>0</v>
      </c>
      <c r="P624" s="2" t="e">
        <f>Formulas!W625</f>
        <v>#DIV/0!</v>
      </c>
    </row>
    <row r="625" spans="1:16">
      <c r="A625">
        <f>Formulas!A626</f>
        <v>0</v>
      </c>
      <c r="B625">
        <f>Formulas!B626</f>
        <v>0</v>
      </c>
      <c r="C625">
        <f>Formulas!C626</f>
        <v>0</v>
      </c>
      <c r="D625">
        <f>Formulas!AC626</f>
        <v>0</v>
      </c>
      <c r="E625">
        <f t="shared" si="9"/>
        <v>0</v>
      </c>
      <c r="F625" s="1">
        <f>COUNTIFS(Formulas!B$3:B$2000,'Stats for predictor'!B625,Formulas!C$3:C$2000,'Stats for predictor'!C625,Formulas!AC$3:AC$2000,4)</f>
        <v>0</v>
      </c>
      <c r="G625">
        <f>COUNTIFS(Formulas!B$3:B$2000,'Stats for predictor'!B625,Formulas!C$3:C$2000,'Stats for predictor'!C625,Formulas!AC$3:AC$2000,3)</f>
        <v>0</v>
      </c>
      <c r="H625">
        <f>COUNTIFS(Formulas!B$3:B$2000,'Stats for predictor'!B625,Formulas!C$3:C$2000,'Stats for predictor'!C625,Formulas!AC$3:AC$2000,2)</f>
        <v>0</v>
      </c>
      <c r="I625">
        <f>COUNTIFS(Formulas!B$3:B$2000,'Stats for predictor'!B625,Formulas!C$3:C$2000,'Stats for predictor'!C625,Formulas!AC$3:AC$2000,1)</f>
        <v>0</v>
      </c>
      <c r="J625">
        <f>COUNTIFS(Formulas!B$3:B$2000,'Stats for predictor'!B625,Formulas!C$3:C$2000,'Stats for predictor'!C625,Formulas!AC$3:AC$2000,0)</f>
        <v>1390</v>
      </c>
      <c r="K625">
        <f>Formulas!P626</f>
        <v>0</v>
      </c>
      <c r="L625">
        <f>Formulas!R626</f>
        <v>0</v>
      </c>
      <c r="M625">
        <f>Formulas!T674</f>
        <v>0</v>
      </c>
      <c r="N625" s="2" t="e">
        <f>Formulas!V626</f>
        <v>#DIV/0!</v>
      </c>
      <c r="O625">
        <f>Formulas!U626</f>
        <v>0</v>
      </c>
      <c r="P625" s="2" t="e">
        <f>Formulas!W626</f>
        <v>#DIV/0!</v>
      </c>
    </row>
    <row r="626" spans="1:16">
      <c r="A626">
        <f>Formulas!A627</f>
        <v>0</v>
      </c>
      <c r="B626">
        <f>Formulas!B627</f>
        <v>0</v>
      </c>
      <c r="C626">
        <f>Formulas!C627</f>
        <v>0</v>
      </c>
      <c r="D626">
        <f>Formulas!AC627</f>
        <v>0</v>
      </c>
      <c r="E626">
        <f t="shared" si="9"/>
        <v>0</v>
      </c>
      <c r="F626" s="1">
        <f>COUNTIFS(Formulas!B$3:B$2000,'Stats for predictor'!B626,Formulas!C$3:C$2000,'Stats for predictor'!C626,Formulas!AC$3:AC$2000,4)</f>
        <v>0</v>
      </c>
      <c r="G626">
        <f>COUNTIFS(Formulas!B$3:B$2000,'Stats for predictor'!B626,Formulas!C$3:C$2000,'Stats for predictor'!C626,Formulas!AC$3:AC$2000,3)</f>
        <v>0</v>
      </c>
      <c r="H626">
        <f>COUNTIFS(Formulas!B$3:B$2000,'Stats for predictor'!B626,Formulas!C$3:C$2000,'Stats for predictor'!C626,Formulas!AC$3:AC$2000,2)</f>
        <v>0</v>
      </c>
      <c r="I626">
        <f>COUNTIFS(Formulas!B$3:B$2000,'Stats for predictor'!B626,Formulas!C$3:C$2000,'Stats for predictor'!C626,Formulas!AC$3:AC$2000,1)</f>
        <v>0</v>
      </c>
      <c r="J626">
        <f>COUNTIFS(Formulas!B$3:B$2000,'Stats for predictor'!B626,Formulas!C$3:C$2000,'Stats for predictor'!C626,Formulas!AC$3:AC$2000,0)</f>
        <v>1390</v>
      </c>
      <c r="K626">
        <f>Formulas!P627</f>
        <v>0</v>
      </c>
      <c r="L626">
        <f>Formulas!R627</f>
        <v>0</v>
      </c>
      <c r="M626">
        <f>Formulas!T675</f>
        <v>0</v>
      </c>
      <c r="N626" s="2" t="e">
        <f>Formulas!V627</f>
        <v>#DIV/0!</v>
      </c>
      <c r="O626">
        <f>Formulas!U627</f>
        <v>0</v>
      </c>
      <c r="P626" s="2" t="e">
        <f>Formulas!W627</f>
        <v>#DIV/0!</v>
      </c>
    </row>
    <row r="627" spans="1:16">
      <c r="A627">
        <f>Formulas!A628</f>
        <v>0</v>
      </c>
      <c r="B627">
        <f>Formulas!B628</f>
        <v>0</v>
      </c>
      <c r="C627">
        <f>Formulas!C628</f>
        <v>0</v>
      </c>
      <c r="D627">
        <f>Formulas!AC628</f>
        <v>0</v>
      </c>
      <c r="E627">
        <f t="shared" si="9"/>
        <v>0</v>
      </c>
      <c r="F627" s="1">
        <f>COUNTIFS(Formulas!B$3:B$2000,'Stats for predictor'!B627,Formulas!C$3:C$2000,'Stats for predictor'!C627,Formulas!AC$3:AC$2000,4)</f>
        <v>0</v>
      </c>
      <c r="G627">
        <f>COUNTIFS(Formulas!B$3:B$2000,'Stats for predictor'!B627,Formulas!C$3:C$2000,'Stats for predictor'!C627,Formulas!AC$3:AC$2000,3)</f>
        <v>0</v>
      </c>
      <c r="H627">
        <f>COUNTIFS(Formulas!B$3:B$2000,'Stats for predictor'!B627,Formulas!C$3:C$2000,'Stats for predictor'!C627,Formulas!AC$3:AC$2000,2)</f>
        <v>0</v>
      </c>
      <c r="I627">
        <f>COUNTIFS(Formulas!B$3:B$2000,'Stats for predictor'!B627,Formulas!C$3:C$2000,'Stats for predictor'!C627,Formulas!AC$3:AC$2000,1)</f>
        <v>0</v>
      </c>
      <c r="J627">
        <f>COUNTIFS(Formulas!B$3:B$2000,'Stats for predictor'!B627,Formulas!C$3:C$2000,'Stats for predictor'!C627,Formulas!AC$3:AC$2000,0)</f>
        <v>1390</v>
      </c>
      <c r="K627">
        <f>Formulas!P628</f>
        <v>0</v>
      </c>
      <c r="L627">
        <f>Formulas!R628</f>
        <v>0</v>
      </c>
      <c r="M627">
        <f>Formulas!T676</f>
        <v>0</v>
      </c>
      <c r="N627" s="2" t="e">
        <f>Formulas!V628</f>
        <v>#DIV/0!</v>
      </c>
      <c r="O627">
        <f>Formulas!U628</f>
        <v>0</v>
      </c>
      <c r="P627" s="2" t="e">
        <f>Formulas!W628</f>
        <v>#DIV/0!</v>
      </c>
    </row>
    <row r="628" spans="1:16">
      <c r="A628">
        <f>Formulas!A629</f>
        <v>0</v>
      </c>
      <c r="B628">
        <f>Formulas!B629</f>
        <v>0</v>
      </c>
      <c r="C628">
        <f>Formulas!C629</f>
        <v>0</v>
      </c>
      <c r="D628">
        <f>Formulas!AC629</f>
        <v>0</v>
      </c>
      <c r="E628">
        <f t="shared" si="9"/>
        <v>0</v>
      </c>
      <c r="F628" s="1">
        <f>COUNTIFS(Formulas!B$3:B$2000,'Stats for predictor'!B628,Formulas!C$3:C$2000,'Stats for predictor'!C628,Formulas!AC$3:AC$2000,4)</f>
        <v>0</v>
      </c>
      <c r="G628">
        <f>COUNTIFS(Formulas!B$3:B$2000,'Stats for predictor'!B628,Formulas!C$3:C$2000,'Stats for predictor'!C628,Formulas!AC$3:AC$2000,3)</f>
        <v>0</v>
      </c>
      <c r="H628">
        <f>COUNTIFS(Formulas!B$3:B$2000,'Stats for predictor'!B628,Formulas!C$3:C$2000,'Stats for predictor'!C628,Formulas!AC$3:AC$2000,2)</f>
        <v>0</v>
      </c>
      <c r="I628">
        <f>COUNTIFS(Formulas!B$3:B$2000,'Stats for predictor'!B628,Formulas!C$3:C$2000,'Stats for predictor'!C628,Formulas!AC$3:AC$2000,1)</f>
        <v>0</v>
      </c>
      <c r="J628">
        <f>COUNTIFS(Formulas!B$3:B$2000,'Stats for predictor'!B628,Formulas!C$3:C$2000,'Stats for predictor'!C628,Formulas!AC$3:AC$2000,0)</f>
        <v>1390</v>
      </c>
      <c r="K628">
        <f>Formulas!P629</f>
        <v>0</v>
      </c>
      <c r="L628">
        <f>Formulas!R629</f>
        <v>0</v>
      </c>
      <c r="M628">
        <f>Formulas!T677</f>
        <v>0</v>
      </c>
      <c r="N628" s="2" t="e">
        <f>Formulas!V629</f>
        <v>#DIV/0!</v>
      </c>
      <c r="O628">
        <f>Formulas!U629</f>
        <v>0</v>
      </c>
      <c r="P628" s="2" t="e">
        <f>Formulas!W629</f>
        <v>#DIV/0!</v>
      </c>
    </row>
    <row r="629" spans="1:16">
      <c r="A629">
        <f>Formulas!A630</f>
        <v>0</v>
      </c>
      <c r="B629">
        <f>Formulas!B630</f>
        <v>0</v>
      </c>
      <c r="C629">
        <f>Formulas!C630</f>
        <v>0</v>
      </c>
      <c r="D629">
        <f>Formulas!AC630</f>
        <v>0</v>
      </c>
      <c r="E629">
        <f t="shared" si="9"/>
        <v>0</v>
      </c>
      <c r="F629" s="1">
        <f>COUNTIFS(Formulas!B$3:B$2000,'Stats for predictor'!B629,Formulas!C$3:C$2000,'Stats for predictor'!C629,Formulas!AC$3:AC$2000,4)</f>
        <v>0</v>
      </c>
      <c r="G629">
        <f>COUNTIFS(Formulas!B$3:B$2000,'Stats for predictor'!B629,Formulas!C$3:C$2000,'Stats for predictor'!C629,Formulas!AC$3:AC$2000,3)</f>
        <v>0</v>
      </c>
      <c r="H629">
        <f>COUNTIFS(Formulas!B$3:B$2000,'Stats for predictor'!B629,Formulas!C$3:C$2000,'Stats for predictor'!C629,Formulas!AC$3:AC$2000,2)</f>
        <v>0</v>
      </c>
      <c r="I629">
        <f>COUNTIFS(Formulas!B$3:B$2000,'Stats for predictor'!B629,Formulas!C$3:C$2000,'Stats for predictor'!C629,Formulas!AC$3:AC$2000,1)</f>
        <v>0</v>
      </c>
      <c r="J629">
        <f>COUNTIFS(Formulas!B$3:B$2000,'Stats for predictor'!B629,Formulas!C$3:C$2000,'Stats for predictor'!C629,Formulas!AC$3:AC$2000,0)</f>
        <v>1390</v>
      </c>
      <c r="K629">
        <f>Formulas!P630</f>
        <v>0</v>
      </c>
      <c r="L629">
        <f>Formulas!R630</f>
        <v>0</v>
      </c>
      <c r="M629">
        <f>Formulas!T678</f>
        <v>0</v>
      </c>
      <c r="N629" s="2" t="e">
        <f>Formulas!V630</f>
        <v>#DIV/0!</v>
      </c>
      <c r="O629">
        <f>Formulas!U630</f>
        <v>0</v>
      </c>
      <c r="P629" s="2" t="e">
        <f>Formulas!W630</f>
        <v>#DIV/0!</v>
      </c>
    </row>
    <row r="630" spans="1:16">
      <c r="A630">
        <f>Formulas!A631</f>
        <v>0</v>
      </c>
      <c r="B630">
        <f>Formulas!B631</f>
        <v>0</v>
      </c>
      <c r="C630">
        <f>Formulas!C631</f>
        <v>0</v>
      </c>
      <c r="D630">
        <f>Formulas!AC631</f>
        <v>0</v>
      </c>
      <c r="E630">
        <f t="shared" si="9"/>
        <v>0</v>
      </c>
      <c r="F630" s="1">
        <f>COUNTIFS(Formulas!B$3:B$2000,'Stats for predictor'!B630,Formulas!C$3:C$2000,'Stats for predictor'!C630,Formulas!AC$3:AC$2000,4)</f>
        <v>0</v>
      </c>
      <c r="G630">
        <f>COUNTIFS(Formulas!B$3:B$2000,'Stats for predictor'!B630,Formulas!C$3:C$2000,'Stats for predictor'!C630,Formulas!AC$3:AC$2000,3)</f>
        <v>0</v>
      </c>
      <c r="H630">
        <f>COUNTIFS(Formulas!B$3:B$2000,'Stats for predictor'!B630,Formulas!C$3:C$2000,'Stats for predictor'!C630,Formulas!AC$3:AC$2000,2)</f>
        <v>0</v>
      </c>
      <c r="I630">
        <f>COUNTIFS(Formulas!B$3:B$2000,'Stats for predictor'!B630,Formulas!C$3:C$2000,'Stats for predictor'!C630,Formulas!AC$3:AC$2000,1)</f>
        <v>0</v>
      </c>
      <c r="J630">
        <f>COUNTIFS(Formulas!B$3:B$2000,'Stats for predictor'!B630,Formulas!C$3:C$2000,'Stats for predictor'!C630,Formulas!AC$3:AC$2000,0)</f>
        <v>1390</v>
      </c>
      <c r="K630">
        <f>Formulas!P631</f>
        <v>0</v>
      </c>
      <c r="L630">
        <f>Formulas!R631</f>
        <v>0</v>
      </c>
      <c r="M630">
        <f>Formulas!T679</f>
        <v>0</v>
      </c>
      <c r="N630" s="2" t="e">
        <f>Formulas!V631</f>
        <v>#DIV/0!</v>
      </c>
      <c r="O630">
        <f>Formulas!U631</f>
        <v>0</v>
      </c>
      <c r="P630" s="2" t="e">
        <f>Formulas!W631</f>
        <v>#DIV/0!</v>
      </c>
    </row>
    <row r="631" spans="1:16">
      <c r="A631">
        <f>Formulas!A632</f>
        <v>0</v>
      </c>
      <c r="B631">
        <f>Formulas!B632</f>
        <v>0</v>
      </c>
      <c r="C631">
        <f>Formulas!C632</f>
        <v>0</v>
      </c>
      <c r="D631">
        <f>Formulas!AC632</f>
        <v>0</v>
      </c>
      <c r="E631">
        <f t="shared" si="9"/>
        <v>0</v>
      </c>
      <c r="F631" s="1">
        <f>COUNTIFS(Formulas!B$3:B$2000,'Stats for predictor'!B631,Formulas!C$3:C$2000,'Stats for predictor'!C631,Formulas!AC$3:AC$2000,4)</f>
        <v>0</v>
      </c>
      <c r="G631">
        <f>COUNTIFS(Formulas!B$3:B$2000,'Stats for predictor'!B631,Formulas!C$3:C$2000,'Stats for predictor'!C631,Formulas!AC$3:AC$2000,3)</f>
        <v>0</v>
      </c>
      <c r="H631">
        <f>COUNTIFS(Formulas!B$3:B$2000,'Stats for predictor'!B631,Formulas!C$3:C$2000,'Stats for predictor'!C631,Formulas!AC$3:AC$2000,2)</f>
        <v>0</v>
      </c>
      <c r="I631">
        <f>COUNTIFS(Formulas!B$3:B$2000,'Stats for predictor'!B631,Formulas!C$3:C$2000,'Stats for predictor'!C631,Formulas!AC$3:AC$2000,1)</f>
        <v>0</v>
      </c>
      <c r="J631">
        <f>COUNTIFS(Formulas!B$3:B$2000,'Stats for predictor'!B631,Formulas!C$3:C$2000,'Stats for predictor'!C631,Formulas!AC$3:AC$2000,0)</f>
        <v>1390</v>
      </c>
      <c r="K631">
        <f>Formulas!P632</f>
        <v>0</v>
      </c>
      <c r="L631">
        <f>Formulas!R632</f>
        <v>0</v>
      </c>
      <c r="M631">
        <f>Formulas!T680</f>
        <v>0</v>
      </c>
      <c r="N631" s="2" t="e">
        <f>Formulas!V632</f>
        <v>#DIV/0!</v>
      </c>
      <c r="O631">
        <f>Formulas!U632</f>
        <v>0</v>
      </c>
      <c r="P631" s="2" t="e">
        <f>Formulas!W632</f>
        <v>#DIV/0!</v>
      </c>
    </row>
    <row r="632" spans="1:16">
      <c r="A632">
        <f>Formulas!A633</f>
        <v>0</v>
      </c>
      <c r="B632">
        <f>Formulas!B633</f>
        <v>0</v>
      </c>
      <c r="C632">
        <f>Formulas!C633</f>
        <v>0</v>
      </c>
      <c r="D632">
        <f>Formulas!AC633</f>
        <v>0</v>
      </c>
      <c r="E632">
        <f t="shared" si="9"/>
        <v>0</v>
      </c>
      <c r="F632" s="1">
        <f>COUNTIFS(Formulas!B$3:B$2000,'Stats for predictor'!B632,Formulas!C$3:C$2000,'Stats for predictor'!C632,Formulas!AC$3:AC$2000,4)</f>
        <v>0</v>
      </c>
      <c r="G632">
        <f>COUNTIFS(Formulas!B$3:B$2000,'Stats for predictor'!B632,Formulas!C$3:C$2000,'Stats for predictor'!C632,Formulas!AC$3:AC$2000,3)</f>
        <v>0</v>
      </c>
      <c r="H632">
        <f>COUNTIFS(Formulas!B$3:B$2000,'Stats for predictor'!B632,Formulas!C$3:C$2000,'Stats for predictor'!C632,Formulas!AC$3:AC$2000,2)</f>
        <v>0</v>
      </c>
      <c r="I632">
        <f>COUNTIFS(Formulas!B$3:B$2000,'Stats for predictor'!B632,Formulas!C$3:C$2000,'Stats for predictor'!C632,Formulas!AC$3:AC$2000,1)</f>
        <v>0</v>
      </c>
      <c r="J632">
        <f>COUNTIFS(Formulas!B$3:B$2000,'Stats for predictor'!B632,Formulas!C$3:C$2000,'Stats for predictor'!C632,Formulas!AC$3:AC$2000,0)</f>
        <v>1390</v>
      </c>
      <c r="K632">
        <f>Formulas!P633</f>
        <v>0</v>
      </c>
      <c r="L632">
        <f>Formulas!R633</f>
        <v>0</v>
      </c>
      <c r="M632">
        <f>Formulas!T681</f>
        <v>0</v>
      </c>
      <c r="N632" s="2" t="e">
        <f>Formulas!V633</f>
        <v>#DIV/0!</v>
      </c>
      <c r="O632">
        <f>Formulas!U633</f>
        <v>0</v>
      </c>
      <c r="P632" s="2" t="e">
        <f>Formulas!W633</f>
        <v>#DIV/0!</v>
      </c>
    </row>
    <row r="633" spans="1:16">
      <c r="A633">
        <f>Formulas!A634</f>
        <v>0</v>
      </c>
      <c r="B633">
        <f>Formulas!B634</f>
        <v>0</v>
      </c>
      <c r="C633">
        <f>Formulas!C634</f>
        <v>0</v>
      </c>
      <c r="D633">
        <f>Formulas!AC634</f>
        <v>0</v>
      </c>
      <c r="E633">
        <f t="shared" si="9"/>
        <v>0</v>
      </c>
      <c r="F633" s="1">
        <f>COUNTIFS(Formulas!B$3:B$2000,'Stats for predictor'!B633,Formulas!C$3:C$2000,'Stats for predictor'!C633,Formulas!AC$3:AC$2000,4)</f>
        <v>0</v>
      </c>
      <c r="G633">
        <f>COUNTIFS(Formulas!B$3:B$2000,'Stats for predictor'!B633,Formulas!C$3:C$2000,'Stats for predictor'!C633,Formulas!AC$3:AC$2000,3)</f>
        <v>0</v>
      </c>
      <c r="H633">
        <f>COUNTIFS(Formulas!B$3:B$2000,'Stats for predictor'!B633,Formulas!C$3:C$2000,'Stats for predictor'!C633,Formulas!AC$3:AC$2000,2)</f>
        <v>0</v>
      </c>
      <c r="I633">
        <f>COUNTIFS(Formulas!B$3:B$2000,'Stats for predictor'!B633,Formulas!C$3:C$2000,'Stats for predictor'!C633,Formulas!AC$3:AC$2000,1)</f>
        <v>0</v>
      </c>
      <c r="J633">
        <f>COUNTIFS(Formulas!B$3:B$2000,'Stats for predictor'!B633,Formulas!C$3:C$2000,'Stats for predictor'!C633,Formulas!AC$3:AC$2000,0)</f>
        <v>1390</v>
      </c>
      <c r="K633">
        <f>Formulas!P634</f>
        <v>0</v>
      </c>
      <c r="L633">
        <f>Formulas!R634</f>
        <v>0</v>
      </c>
      <c r="M633">
        <f>Formulas!T682</f>
        <v>0</v>
      </c>
      <c r="N633" s="2" t="e">
        <f>Formulas!V634</f>
        <v>#DIV/0!</v>
      </c>
      <c r="O633">
        <f>Formulas!U634</f>
        <v>0</v>
      </c>
      <c r="P633" s="2" t="e">
        <f>Formulas!W634</f>
        <v>#DIV/0!</v>
      </c>
    </row>
    <row r="634" spans="1:16">
      <c r="A634">
        <f>Formulas!A635</f>
        <v>0</v>
      </c>
      <c r="B634">
        <f>Formulas!B635</f>
        <v>0</v>
      </c>
      <c r="C634">
        <f>Formulas!C635</f>
        <v>0</v>
      </c>
      <c r="D634">
        <f>Formulas!AC635</f>
        <v>0</v>
      </c>
      <c r="E634">
        <f t="shared" si="9"/>
        <v>0</v>
      </c>
      <c r="F634" s="1">
        <f>COUNTIFS(Formulas!B$3:B$2000,'Stats for predictor'!B634,Formulas!C$3:C$2000,'Stats for predictor'!C634,Formulas!AC$3:AC$2000,4)</f>
        <v>0</v>
      </c>
      <c r="G634">
        <f>COUNTIFS(Formulas!B$3:B$2000,'Stats for predictor'!B634,Formulas!C$3:C$2000,'Stats for predictor'!C634,Formulas!AC$3:AC$2000,3)</f>
        <v>0</v>
      </c>
      <c r="H634">
        <f>COUNTIFS(Formulas!B$3:B$2000,'Stats for predictor'!B634,Formulas!C$3:C$2000,'Stats for predictor'!C634,Formulas!AC$3:AC$2000,2)</f>
        <v>0</v>
      </c>
      <c r="I634">
        <f>COUNTIFS(Formulas!B$3:B$2000,'Stats for predictor'!B634,Formulas!C$3:C$2000,'Stats for predictor'!C634,Formulas!AC$3:AC$2000,1)</f>
        <v>0</v>
      </c>
      <c r="J634">
        <f>COUNTIFS(Formulas!B$3:B$2000,'Stats for predictor'!B634,Formulas!C$3:C$2000,'Stats for predictor'!C634,Formulas!AC$3:AC$2000,0)</f>
        <v>1390</v>
      </c>
      <c r="K634">
        <f>Formulas!P635</f>
        <v>0</v>
      </c>
      <c r="L634">
        <f>Formulas!R635</f>
        <v>0</v>
      </c>
      <c r="M634">
        <f>Formulas!T683</f>
        <v>0</v>
      </c>
      <c r="N634" s="2" t="e">
        <f>Formulas!V635</f>
        <v>#DIV/0!</v>
      </c>
      <c r="O634">
        <f>Formulas!U635</f>
        <v>0</v>
      </c>
      <c r="P634" s="2" t="e">
        <f>Formulas!W635</f>
        <v>#DIV/0!</v>
      </c>
    </row>
    <row r="635" spans="1:16">
      <c r="A635">
        <f>Formulas!A636</f>
        <v>0</v>
      </c>
      <c r="B635">
        <f>Formulas!B636</f>
        <v>0</v>
      </c>
      <c r="C635">
        <f>Formulas!C636</f>
        <v>0</v>
      </c>
      <c r="D635">
        <f>Formulas!AC636</f>
        <v>0</v>
      </c>
      <c r="E635">
        <f t="shared" si="9"/>
        <v>0</v>
      </c>
      <c r="F635" s="1">
        <f>COUNTIFS(Formulas!B$3:B$2000,'Stats for predictor'!B635,Formulas!C$3:C$2000,'Stats for predictor'!C635,Formulas!AC$3:AC$2000,4)</f>
        <v>0</v>
      </c>
      <c r="G635">
        <f>COUNTIFS(Formulas!B$3:B$2000,'Stats for predictor'!B635,Formulas!C$3:C$2000,'Stats for predictor'!C635,Formulas!AC$3:AC$2000,3)</f>
        <v>0</v>
      </c>
      <c r="H635">
        <f>COUNTIFS(Formulas!B$3:B$2000,'Stats for predictor'!B635,Formulas!C$3:C$2000,'Stats for predictor'!C635,Formulas!AC$3:AC$2000,2)</f>
        <v>0</v>
      </c>
      <c r="I635">
        <f>COUNTIFS(Formulas!B$3:B$2000,'Stats for predictor'!B635,Formulas!C$3:C$2000,'Stats for predictor'!C635,Formulas!AC$3:AC$2000,1)</f>
        <v>0</v>
      </c>
      <c r="J635">
        <f>COUNTIFS(Formulas!B$3:B$2000,'Stats for predictor'!B635,Formulas!C$3:C$2000,'Stats for predictor'!C635,Formulas!AC$3:AC$2000,0)</f>
        <v>1390</v>
      </c>
      <c r="K635">
        <f>Formulas!P636</f>
        <v>0</v>
      </c>
      <c r="L635">
        <f>Formulas!R636</f>
        <v>0</v>
      </c>
      <c r="M635">
        <f>Formulas!T684</f>
        <v>0</v>
      </c>
      <c r="N635" s="2" t="e">
        <f>Formulas!V636</f>
        <v>#DIV/0!</v>
      </c>
      <c r="O635">
        <f>Formulas!U636</f>
        <v>0</v>
      </c>
      <c r="P635" s="2" t="e">
        <f>Formulas!W636</f>
        <v>#DIV/0!</v>
      </c>
    </row>
    <row r="636" spans="1:16">
      <c r="A636">
        <f>Formulas!A637</f>
        <v>0</v>
      </c>
      <c r="B636">
        <f>Formulas!B637</f>
        <v>0</v>
      </c>
      <c r="C636">
        <f>Formulas!C637</f>
        <v>0</v>
      </c>
      <c r="D636">
        <f>Formulas!AC637</f>
        <v>0</v>
      </c>
      <c r="E636">
        <f t="shared" si="9"/>
        <v>0</v>
      </c>
      <c r="F636" s="1">
        <f>COUNTIFS(Formulas!B$3:B$2000,'Stats for predictor'!B636,Formulas!C$3:C$2000,'Stats for predictor'!C636,Formulas!AC$3:AC$2000,4)</f>
        <v>0</v>
      </c>
      <c r="G636">
        <f>COUNTIFS(Formulas!B$3:B$2000,'Stats for predictor'!B636,Formulas!C$3:C$2000,'Stats for predictor'!C636,Formulas!AC$3:AC$2000,3)</f>
        <v>0</v>
      </c>
      <c r="H636">
        <f>COUNTIFS(Formulas!B$3:B$2000,'Stats for predictor'!B636,Formulas!C$3:C$2000,'Stats for predictor'!C636,Formulas!AC$3:AC$2000,2)</f>
        <v>0</v>
      </c>
      <c r="I636">
        <f>COUNTIFS(Formulas!B$3:B$2000,'Stats for predictor'!B636,Formulas!C$3:C$2000,'Stats for predictor'!C636,Formulas!AC$3:AC$2000,1)</f>
        <v>0</v>
      </c>
      <c r="J636">
        <f>COUNTIFS(Formulas!B$3:B$2000,'Stats for predictor'!B636,Formulas!C$3:C$2000,'Stats for predictor'!C636,Formulas!AC$3:AC$2000,0)</f>
        <v>1390</v>
      </c>
      <c r="K636">
        <f>Formulas!P637</f>
        <v>0</v>
      </c>
      <c r="L636">
        <f>Formulas!R637</f>
        <v>0</v>
      </c>
      <c r="M636">
        <f>Formulas!T685</f>
        <v>0</v>
      </c>
      <c r="N636" s="2" t="e">
        <f>Formulas!V637</f>
        <v>#DIV/0!</v>
      </c>
      <c r="O636">
        <f>Formulas!U637</f>
        <v>0</v>
      </c>
      <c r="P636" s="2" t="e">
        <f>Formulas!W637</f>
        <v>#DIV/0!</v>
      </c>
    </row>
    <row r="637" spans="1:16">
      <c r="A637">
        <f>Formulas!A638</f>
        <v>0</v>
      </c>
      <c r="B637">
        <f>Formulas!B638</f>
        <v>0</v>
      </c>
      <c r="C637">
        <f>Formulas!C638</f>
        <v>0</v>
      </c>
      <c r="D637">
        <f>Formulas!AC638</f>
        <v>0</v>
      </c>
      <c r="E637">
        <f t="shared" si="9"/>
        <v>0</v>
      </c>
      <c r="F637" s="1">
        <f>COUNTIFS(Formulas!B$3:B$2000,'Stats for predictor'!B637,Formulas!C$3:C$2000,'Stats for predictor'!C637,Formulas!AC$3:AC$2000,4)</f>
        <v>0</v>
      </c>
      <c r="G637">
        <f>COUNTIFS(Formulas!B$3:B$2000,'Stats for predictor'!B637,Formulas!C$3:C$2000,'Stats for predictor'!C637,Formulas!AC$3:AC$2000,3)</f>
        <v>0</v>
      </c>
      <c r="H637">
        <f>COUNTIFS(Formulas!B$3:B$2000,'Stats for predictor'!B637,Formulas!C$3:C$2000,'Stats for predictor'!C637,Formulas!AC$3:AC$2000,2)</f>
        <v>0</v>
      </c>
      <c r="I637">
        <f>COUNTIFS(Formulas!B$3:B$2000,'Stats for predictor'!B637,Formulas!C$3:C$2000,'Stats for predictor'!C637,Formulas!AC$3:AC$2000,1)</f>
        <v>0</v>
      </c>
      <c r="J637">
        <f>COUNTIFS(Formulas!B$3:B$2000,'Stats for predictor'!B637,Formulas!C$3:C$2000,'Stats for predictor'!C637,Formulas!AC$3:AC$2000,0)</f>
        <v>1390</v>
      </c>
      <c r="K637">
        <f>Formulas!P638</f>
        <v>0</v>
      </c>
      <c r="L637">
        <f>Formulas!R638</f>
        <v>0</v>
      </c>
      <c r="M637">
        <f>Formulas!T686</f>
        <v>0</v>
      </c>
      <c r="N637" s="2" t="e">
        <f>Formulas!V638</f>
        <v>#DIV/0!</v>
      </c>
      <c r="O637">
        <f>Formulas!U638</f>
        <v>0</v>
      </c>
      <c r="P637" s="2" t="e">
        <f>Formulas!W638</f>
        <v>#DIV/0!</v>
      </c>
    </row>
    <row r="638" spans="1:16">
      <c r="A638">
        <f>Formulas!A639</f>
        <v>0</v>
      </c>
      <c r="B638">
        <f>Formulas!B639</f>
        <v>0</v>
      </c>
      <c r="C638">
        <f>Formulas!C639</f>
        <v>0</v>
      </c>
      <c r="D638">
        <f>Formulas!AC639</f>
        <v>0</v>
      </c>
      <c r="E638">
        <f t="shared" si="9"/>
        <v>0</v>
      </c>
      <c r="F638" s="1">
        <f>COUNTIFS(Formulas!B$3:B$2000,'Stats for predictor'!B638,Formulas!C$3:C$2000,'Stats for predictor'!C638,Formulas!AC$3:AC$2000,4)</f>
        <v>0</v>
      </c>
      <c r="G638">
        <f>COUNTIFS(Formulas!B$3:B$2000,'Stats for predictor'!B638,Formulas!C$3:C$2000,'Stats for predictor'!C638,Formulas!AC$3:AC$2000,3)</f>
        <v>0</v>
      </c>
      <c r="H638">
        <f>COUNTIFS(Formulas!B$3:B$2000,'Stats for predictor'!B638,Formulas!C$3:C$2000,'Stats for predictor'!C638,Formulas!AC$3:AC$2000,2)</f>
        <v>0</v>
      </c>
      <c r="I638">
        <f>COUNTIFS(Formulas!B$3:B$2000,'Stats for predictor'!B638,Formulas!C$3:C$2000,'Stats for predictor'!C638,Formulas!AC$3:AC$2000,1)</f>
        <v>0</v>
      </c>
      <c r="J638">
        <f>COUNTIFS(Formulas!B$3:B$2000,'Stats for predictor'!B638,Formulas!C$3:C$2000,'Stats for predictor'!C638,Formulas!AC$3:AC$2000,0)</f>
        <v>1390</v>
      </c>
      <c r="K638">
        <f>Formulas!P639</f>
        <v>0</v>
      </c>
      <c r="L638">
        <f>Formulas!R639</f>
        <v>0</v>
      </c>
      <c r="M638">
        <f>Formulas!T687</f>
        <v>0</v>
      </c>
      <c r="N638" s="2" t="e">
        <f>Formulas!V639</f>
        <v>#DIV/0!</v>
      </c>
      <c r="O638">
        <f>Formulas!U639</f>
        <v>0</v>
      </c>
      <c r="P638" s="2" t="e">
        <f>Formulas!W639</f>
        <v>#DIV/0!</v>
      </c>
    </row>
    <row r="639" spans="1:16">
      <c r="A639">
        <f>Formulas!A640</f>
        <v>0</v>
      </c>
      <c r="B639">
        <f>Formulas!B640</f>
        <v>0</v>
      </c>
      <c r="C639">
        <f>Formulas!C640</f>
        <v>0</v>
      </c>
      <c r="D639">
        <f>Formulas!AC640</f>
        <v>0</v>
      </c>
      <c r="E639">
        <f t="shared" si="9"/>
        <v>0</v>
      </c>
      <c r="F639" s="1">
        <f>COUNTIFS(Formulas!B$3:B$2000,'Stats for predictor'!B639,Formulas!C$3:C$2000,'Stats for predictor'!C639,Formulas!AC$3:AC$2000,4)</f>
        <v>0</v>
      </c>
      <c r="G639">
        <f>COUNTIFS(Formulas!B$3:B$2000,'Stats for predictor'!B639,Formulas!C$3:C$2000,'Stats for predictor'!C639,Formulas!AC$3:AC$2000,3)</f>
        <v>0</v>
      </c>
      <c r="H639">
        <f>COUNTIFS(Formulas!B$3:B$2000,'Stats for predictor'!B639,Formulas!C$3:C$2000,'Stats for predictor'!C639,Formulas!AC$3:AC$2000,2)</f>
        <v>0</v>
      </c>
      <c r="I639">
        <f>COUNTIFS(Formulas!B$3:B$2000,'Stats for predictor'!B639,Formulas!C$3:C$2000,'Stats for predictor'!C639,Formulas!AC$3:AC$2000,1)</f>
        <v>0</v>
      </c>
      <c r="J639">
        <f>COUNTIFS(Formulas!B$3:B$2000,'Stats for predictor'!B639,Formulas!C$3:C$2000,'Stats for predictor'!C639,Formulas!AC$3:AC$2000,0)</f>
        <v>1390</v>
      </c>
      <c r="K639">
        <f>Formulas!P640</f>
        <v>0</v>
      </c>
      <c r="L639">
        <f>Formulas!R640</f>
        <v>0</v>
      </c>
      <c r="M639">
        <f>Formulas!T688</f>
        <v>0</v>
      </c>
      <c r="N639" s="2" t="e">
        <f>Formulas!V640</f>
        <v>#DIV/0!</v>
      </c>
      <c r="O639">
        <f>Formulas!U640</f>
        <v>0</v>
      </c>
      <c r="P639" s="2" t="e">
        <f>Formulas!W640</f>
        <v>#DIV/0!</v>
      </c>
    </row>
    <row r="640" spans="1:16">
      <c r="A640">
        <f>Formulas!A641</f>
        <v>0</v>
      </c>
      <c r="B640">
        <f>Formulas!B641</f>
        <v>0</v>
      </c>
      <c r="C640">
        <f>Formulas!C641</f>
        <v>0</v>
      </c>
      <c r="D640">
        <f>Formulas!AC641</f>
        <v>0</v>
      </c>
      <c r="E640">
        <f t="shared" si="9"/>
        <v>0</v>
      </c>
      <c r="F640" s="1">
        <f>COUNTIFS(Formulas!B$3:B$2000,'Stats for predictor'!B640,Formulas!C$3:C$2000,'Stats for predictor'!C640,Formulas!AC$3:AC$2000,4)</f>
        <v>0</v>
      </c>
      <c r="G640">
        <f>COUNTIFS(Formulas!B$3:B$2000,'Stats for predictor'!B640,Formulas!C$3:C$2000,'Stats for predictor'!C640,Formulas!AC$3:AC$2000,3)</f>
        <v>0</v>
      </c>
      <c r="H640">
        <f>COUNTIFS(Formulas!B$3:B$2000,'Stats for predictor'!B640,Formulas!C$3:C$2000,'Stats for predictor'!C640,Formulas!AC$3:AC$2000,2)</f>
        <v>0</v>
      </c>
      <c r="I640">
        <f>COUNTIFS(Formulas!B$3:B$2000,'Stats for predictor'!B640,Formulas!C$3:C$2000,'Stats for predictor'!C640,Formulas!AC$3:AC$2000,1)</f>
        <v>0</v>
      </c>
      <c r="J640">
        <f>COUNTIFS(Formulas!B$3:B$2000,'Stats for predictor'!B640,Formulas!C$3:C$2000,'Stats for predictor'!C640,Formulas!AC$3:AC$2000,0)</f>
        <v>1390</v>
      </c>
      <c r="K640">
        <f>Formulas!P641</f>
        <v>0</v>
      </c>
      <c r="L640">
        <f>Formulas!R641</f>
        <v>0</v>
      </c>
      <c r="M640">
        <f>Formulas!T689</f>
        <v>0</v>
      </c>
      <c r="N640" s="2" t="e">
        <f>Formulas!V641</f>
        <v>#DIV/0!</v>
      </c>
      <c r="O640">
        <f>Formulas!U641</f>
        <v>0</v>
      </c>
      <c r="P640" s="2" t="e">
        <f>Formulas!W641</f>
        <v>#DIV/0!</v>
      </c>
    </row>
    <row r="641" spans="1:16">
      <c r="A641">
        <f>Formulas!A642</f>
        <v>0</v>
      </c>
      <c r="B641">
        <f>Formulas!B642</f>
        <v>0</v>
      </c>
      <c r="C641">
        <f>Formulas!C642</f>
        <v>0</v>
      </c>
      <c r="D641">
        <f>Formulas!AC642</f>
        <v>0</v>
      </c>
      <c r="E641">
        <f t="shared" si="9"/>
        <v>0</v>
      </c>
      <c r="F641" s="1">
        <f>COUNTIFS(Formulas!B$3:B$2000,'Stats for predictor'!B641,Formulas!C$3:C$2000,'Stats for predictor'!C641,Formulas!AC$3:AC$2000,4)</f>
        <v>0</v>
      </c>
      <c r="G641">
        <f>COUNTIFS(Formulas!B$3:B$2000,'Stats for predictor'!B641,Formulas!C$3:C$2000,'Stats for predictor'!C641,Formulas!AC$3:AC$2000,3)</f>
        <v>0</v>
      </c>
      <c r="H641">
        <f>COUNTIFS(Formulas!B$3:B$2000,'Stats for predictor'!B641,Formulas!C$3:C$2000,'Stats for predictor'!C641,Formulas!AC$3:AC$2000,2)</f>
        <v>0</v>
      </c>
      <c r="I641">
        <f>COUNTIFS(Formulas!B$3:B$2000,'Stats for predictor'!B641,Formulas!C$3:C$2000,'Stats for predictor'!C641,Formulas!AC$3:AC$2000,1)</f>
        <v>0</v>
      </c>
      <c r="J641">
        <f>COUNTIFS(Formulas!B$3:B$2000,'Stats for predictor'!B641,Formulas!C$3:C$2000,'Stats for predictor'!C641,Formulas!AC$3:AC$2000,0)</f>
        <v>1390</v>
      </c>
      <c r="K641">
        <f>Formulas!P642</f>
        <v>0</v>
      </c>
      <c r="L641">
        <f>Formulas!R642</f>
        <v>0</v>
      </c>
      <c r="M641">
        <f>Formulas!T690</f>
        <v>0</v>
      </c>
      <c r="N641" s="2" t="e">
        <f>Formulas!V642</f>
        <v>#DIV/0!</v>
      </c>
      <c r="O641">
        <f>Formulas!U642</f>
        <v>0</v>
      </c>
      <c r="P641" s="2" t="e">
        <f>Formulas!W642</f>
        <v>#DIV/0!</v>
      </c>
    </row>
    <row r="642" spans="1:16">
      <c r="A642">
        <f>Formulas!A643</f>
        <v>0</v>
      </c>
      <c r="B642">
        <f>Formulas!B643</f>
        <v>0</v>
      </c>
      <c r="C642">
        <f>Formulas!C643</f>
        <v>0</v>
      </c>
      <c r="D642">
        <f>Formulas!AC643</f>
        <v>0</v>
      </c>
      <c r="E642">
        <f t="shared" si="9"/>
        <v>0</v>
      </c>
      <c r="F642" s="1">
        <f>COUNTIFS(Formulas!B$3:B$2000,'Stats for predictor'!B642,Formulas!C$3:C$2000,'Stats for predictor'!C642,Formulas!AC$3:AC$2000,4)</f>
        <v>0</v>
      </c>
      <c r="G642">
        <f>COUNTIFS(Formulas!B$3:B$2000,'Stats for predictor'!B642,Formulas!C$3:C$2000,'Stats for predictor'!C642,Formulas!AC$3:AC$2000,3)</f>
        <v>0</v>
      </c>
      <c r="H642">
        <f>COUNTIFS(Formulas!B$3:B$2000,'Stats for predictor'!B642,Formulas!C$3:C$2000,'Stats for predictor'!C642,Formulas!AC$3:AC$2000,2)</f>
        <v>0</v>
      </c>
      <c r="I642">
        <f>COUNTIFS(Formulas!B$3:B$2000,'Stats for predictor'!B642,Formulas!C$3:C$2000,'Stats for predictor'!C642,Formulas!AC$3:AC$2000,1)</f>
        <v>0</v>
      </c>
      <c r="J642">
        <f>COUNTIFS(Formulas!B$3:B$2000,'Stats for predictor'!B642,Formulas!C$3:C$2000,'Stats for predictor'!C642,Formulas!AC$3:AC$2000,0)</f>
        <v>1390</v>
      </c>
      <c r="K642">
        <f>Formulas!P643</f>
        <v>0</v>
      </c>
      <c r="L642">
        <f>Formulas!R643</f>
        <v>0</v>
      </c>
      <c r="M642">
        <f>Formulas!T691</f>
        <v>0</v>
      </c>
      <c r="N642" s="2" t="e">
        <f>Formulas!V643</f>
        <v>#DIV/0!</v>
      </c>
      <c r="O642">
        <f>Formulas!U643</f>
        <v>0</v>
      </c>
      <c r="P642" s="2" t="e">
        <f>Formulas!W643</f>
        <v>#DIV/0!</v>
      </c>
    </row>
    <row r="643" spans="1:16">
      <c r="A643">
        <f>Formulas!A644</f>
        <v>0</v>
      </c>
      <c r="B643">
        <f>Formulas!B644</f>
        <v>0</v>
      </c>
      <c r="C643">
        <f>Formulas!C644</f>
        <v>0</v>
      </c>
      <c r="D643">
        <f>Formulas!AC644</f>
        <v>0</v>
      </c>
      <c r="E643">
        <f t="shared" ref="E643:E706" si="10">IF(F643&gt;0,4,IF(G643&gt;0,3,IF(H643&gt;0,2,IF(I643&gt;0,1,0))))</f>
        <v>0</v>
      </c>
      <c r="F643" s="1">
        <f>COUNTIFS(Formulas!B$3:B$2000,'Stats for predictor'!B643,Formulas!C$3:C$2000,'Stats for predictor'!C643,Formulas!AC$3:AC$2000,4)</f>
        <v>0</v>
      </c>
      <c r="G643">
        <f>COUNTIFS(Formulas!B$3:B$2000,'Stats for predictor'!B643,Formulas!C$3:C$2000,'Stats for predictor'!C643,Formulas!AC$3:AC$2000,3)</f>
        <v>0</v>
      </c>
      <c r="H643">
        <f>COUNTIFS(Formulas!B$3:B$2000,'Stats for predictor'!B643,Formulas!C$3:C$2000,'Stats for predictor'!C643,Formulas!AC$3:AC$2000,2)</f>
        <v>0</v>
      </c>
      <c r="I643">
        <f>COUNTIFS(Formulas!B$3:B$2000,'Stats for predictor'!B643,Formulas!C$3:C$2000,'Stats for predictor'!C643,Formulas!AC$3:AC$2000,1)</f>
        <v>0</v>
      </c>
      <c r="J643">
        <f>COUNTIFS(Formulas!B$3:B$2000,'Stats for predictor'!B643,Formulas!C$3:C$2000,'Stats for predictor'!C643,Formulas!AC$3:AC$2000,0)</f>
        <v>1390</v>
      </c>
      <c r="K643">
        <f>Formulas!P644</f>
        <v>0</v>
      </c>
      <c r="L643">
        <f>Formulas!R644</f>
        <v>0</v>
      </c>
      <c r="M643">
        <f>Formulas!T692</f>
        <v>0</v>
      </c>
      <c r="N643" s="2" t="e">
        <f>Formulas!V644</f>
        <v>#DIV/0!</v>
      </c>
      <c r="O643">
        <f>Formulas!U644</f>
        <v>0</v>
      </c>
      <c r="P643" s="2" t="e">
        <f>Formulas!W644</f>
        <v>#DIV/0!</v>
      </c>
    </row>
    <row r="644" spans="1:16">
      <c r="A644">
        <f>Formulas!A645</f>
        <v>0</v>
      </c>
      <c r="B644">
        <f>Formulas!B645</f>
        <v>0</v>
      </c>
      <c r="C644">
        <f>Formulas!C645</f>
        <v>0</v>
      </c>
      <c r="D644">
        <f>Formulas!AC645</f>
        <v>0</v>
      </c>
      <c r="E644">
        <f t="shared" si="10"/>
        <v>0</v>
      </c>
      <c r="F644" s="1">
        <f>COUNTIFS(Formulas!B$3:B$2000,'Stats for predictor'!B644,Formulas!C$3:C$2000,'Stats for predictor'!C644,Formulas!AC$3:AC$2000,4)</f>
        <v>0</v>
      </c>
      <c r="G644">
        <f>COUNTIFS(Formulas!B$3:B$2000,'Stats for predictor'!B644,Formulas!C$3:C$2000,'Stats for predictor'!C644,Formulas!AC$3:AC$2000,3)</f>
        <v>0</v>
      </c>
      <c r="H644">
        <f>COUNTIFS(Formulas!B$3:B$2000,'Stats for predictor'!B644,Formulas!C$3:C$2000,'Stats for predictor'!C644,Formulas!AC$3:AC$2000,2)</f>
        <v>0</v>
      </c>
      <c r="I644">
        <f>COUNTIFS(Formulas!B$3:B$2000,'Stats for predictor'!B644,Formulas!C$3:C$2000,'Stats for predictor'!C644,Formulas!AC$3:AC$2000,1)</f>
        <v>0</v>
      </c>
      <c r="J644">
        <f>COUNTIFS(Formulas!B$3:B$2000,'Stats for predictor'!B644,Formulas!C$3:C$2000,'Stats for predictor'!C644,Formulas!AC$3:AC$2000,0)</f>
        <v>1390</v>
      </c>
      <c r="K644">
        <f>Formulas!P645</f>
        <v>0</v>
      </c>
      <c r="L644">
        <f>Formulas!R645</f>
        <v>0</v>
      </c>
      <c r="M644">
        <f>Formulas!T693</f>
        <v>0</v>
      </c>
      <c r="N644" s="2" t="e">
        <f>Formulas!V645</f>
        <v>#DIV/0!</v>
      </c>
      <c r="O644">
        <f>Formulas!U645</f>
        <v>0</v>
      </c>
      <c r="P644" s="2" t="e">
        <f>Formulas!W645</f>
        <v>#DIV/0!</v>
      </c>
    </row>
    <row r="645" spans="1:16">
      <c r="A645">
        <f>Formulas!A646</f>
        <v>0</v>
      </c>
      <c r="B645">
        <f>Formulas!B646</f>
        <v>0</v>
      </c>
      <c r="C645">
        <f>Formulas!C646</f>
        <v>0</v>
      </c>
      <c r="D645">
        <f>Formulas!AC646</f>
        <v>0</v>
      </c>
      <c r="E645">
        <f t="shared" si="10"/>
        <v>0</v>
      </c>
      <c r="F645" s="1">
        <f>COUNTIFS(Formulas!B$3:B$2000,'Stats for predictor'!B645,Formulas!C$3:C$2000,'Stats for predictor'!C645,Formulas!AC$3:AC$2000,4)</f>
        <v>0</v>
      </c>
      <c r="G645">
        <f>COUNTIFS(Formulas!B$3:B$2000,'Stats for predictor'!B645,Formulas!C$3:C$2000,'Stats for predictor'!C645,Formulas!AC$3:AC$2000,3)</f>
        <v>0</v>
      </c>
      <c r="H645">
        <f>COUNTIFS(Formulas!B$3:B$2000,'Stats for predictor'!B645,Formulas!C$3:C$2000,'Stats for predictor'!C645,Formulas!AC$3:AC$2000,2)</f>
        <v>0</v>
      </c>
      <c r="I645">
        <f>COUNTIFS(Formulas!B$3:B$2000,'Stats for predictor'!B645,Formulas!C$3:C$2000,'Stats for predictor'!C645,Formulas!AC$3:AC$2000,1)</f>
        <v>0</v>
      </c>
      <c r="J645">
        <f>COUNTIFS(Formulas!B$3:B$2000,'Stats for predictor'!B645,Formulas!C$3:C$2000,'Stats for predictor'!C645,Formulas!AC$3:AC$2000,0)</f>
        <v>1390</v>
      </c>
      <c r="K645">
        <f>Formulas!P646</f>
        <v>0</v>
      </c>
      <c r="L645">
        <f>Formulas!R646</f>
        <v>0</v>
      </c>
      <c r="M645">
        <f>Formulas!T694</f>
        <v>0</v>
      </c>
      <c r="N645" s="2" t="e">
        <f>Formulas!V646</f>
        <v>#DIV/0!</v>
      </c>
      <c r="O645">
        <f>Formulas!U646</f>
        <v>0</v>
      </c>
      <c r="P645" s="2" t="e">
        <f>Formulas!W646</f>
        <v>#DIV/0!</v>
      </c>
    </row>
    <row r="646" spans="1:16">
      <c r="A646">
        <f>Formulas!A647</f>
        <v>0</v>
      </c>
      <c r="B646">
        <f>Formulas!B647</f>
        <v>0</v>
      </c>
      <c r="C646">
        <f>Formulas!C647</f>
        <v>0</v>
      </c>
      <c r="D646">
        <f>Formulas!AC647</f>
        <v>0</v>
      </c>
      <c r="E646">
        <f t="shared" si="10"/>
        <v>0</v>
      </c>
      <c r="F646" s="1">
        <f>COUNTIFS(Formulas!B$3:B$2000,'Stats for predictor'!B646,Formulas!C$3:C$2000,'Stats for predictor'!C646,Formulas!AC$3:AC$2000,4)</f>
        <v>0</v>
      </c>
      <c r="G646">
        <f>COUNTIFS(Formulas!B$3:B$2000,'Stats for predictor'!B646,Formulas!C$3:C$2000,'Stats for predictor'!C646,Formulas!AC$3:AC$2000,3)</f>
        <v>0</v>
      </c>
      <c r="H646">
        <f>COUNTIFS(Formulas!B$3:B$2000,'Stats for predictor'!B646,Formulas!C$3:C$2000,'Stats for predictor'!C646,Formulas!AC$3:AC$2000,2)</f>
        <v>0</v>
      </c>
      <c r="I646">
        <f>COUNTIFS(Formulas!B$3:B$2000,'Stats for predictor'!B646,Formulas!C$3:C$2000,'Stats for predictor'!C646,Formulas!AC$3:AC$2000,1)</f>
        <v>0</v>
      </c>
      <c r="J646">
        <f>COUNTIFS(Formulas!B$3:B$2000,'Stats for predictor'!B646,Formulas!C$3:C$2000,'Stats for predictor'!C646,Formulas!AC$3:AC$2000,0)</f>
        <v>1390</v>
      </c>
      <c r="K646">
        <f>Formulas!P647</f>
        <v>0</v>
      </c>
      <c r="L646">
        <f>Formulas!R647</f>
        <v>0</v>
      </c>
      <c r="M646">
        <f>Formulas!T695</f>
        <v>0</v>
      </c>
      <c r="N646" s="2" t="e">
        <f>Formulas!V647</f>
        <v>#DIV/0!</v>
      </c>
      <c r="O646">
        <f>Formulas!U647</f>
        <v>0</v>
      </c>
      <c r="P646" s="2" t="e">
        <f>Formulas!W647</f>
        <v>#DIV/0!</v>
      </c>
    </row>
    <row r="647" spans="1:16">
      <c r="A647">
        <f>Formulas!A648</f>
        <v>0</v>
      </c>
      <c r="B647">
        <f>Formulas!B648</f>
        <v>0</v>
      </c>
      <c r="C647">
        <f>Formulas!C648</f>
        <v>0</v>
      </c>
      <c r="D647">
        <f>Formulas!AC648</f>
        <v>0</v>
      </c>
      <c r="E647">
        <f t="shared" si="10"/>
        <v>0</v>
      </c>
      <c r="F647" s="1">
        <f>COUNTIFS(Formulas!B$3:B$2000,'Stats for predictor'!B647,Formulas!C$3:C$2000,'Stats for predictor'!C647,Formulas!AC$3:AC$2000,4)</f>
        <v>0</v>
      </c>
      <c r="G647">
        <f>COUNTIFS(Formulas!B$3:B$2000,'Stats for predictor'!B647,Formulas!C$3:C$2000,'Stats for predictor'!C647,Formulas!AC$3:AC$2000,3)</f>
        <v>0</v>
      </c>
      <c r="H647">
        <f>COUNTIFS(Formulas!B$3:B$2000,'Stats for predictor'!B647,Formulas!C$3:C$2000,'Stats for predictor'!C647,Formulas!AC$3:AC$2000,2)</f>
        <v>0</v>
      </c>
      <c r="I647">
        <f>COUNTIFS(Formulas!B$3:B$2000,'Stats for predictor'!B647,Formulas!C$3:C$2000,'Stats for predictor'!C647,Formulas!AC$3:AC$2000,1)</f>
        <v>0</v>
      </c>
      <c r="J647">
        <f>COUNTIFS(Formulas!B$3:B$2000,'Stats for predictor'!B647,Formulas!C$3:C$2000,'Stats for predictor'!C647,Formulas!AC$3:AC$2000,0)</f>
        <v>1390</v>
      </c>
      <c r="K647">
        <f>Formulas!P648</f>
        <v>0</v>
      </c>
      <c r="L647">
        <f>Formulas!R648</f>
        <v>0</v>
      </c>
      <c r="M647">
        <f>Formulas!T696</f>
        <v>0</v>
      </c>
      <c r="N647" s="2" t="e">
        <f>Formulas!V648</f>
        <v>#DIV/0!</v>
      </c>
      <c r="O647">
        <f>Formulas!U648</f>
        <v>0</v>
      </c>
      <c r="P647" s="2" t="e">
        <f>Formulas!W648</f>
        <v>#DIV/0!</v>
      </c>
    </row>
    <row r="648" spans="1:16">
      <c r="A648">
        <f>Formulas!A649</f>
        <v>0</v>
      </c>
      <c r="B648">
        <f>Formulas!B649</f>
        <v>0</v>
      </c>
      <c r="C648">
        <f>Formulas!C649</f>
        <v>0</v>
      </c>
      <c r="D648">
        <f>Formulas!AC649</f>
        <v>0</v>
      </c>
      <c r="E648">
        <f t="shared" si="10"/>
        <v>0</v>
      </c>
      <c r="F648" s="1">
        <f>COUNTIFS(Formulas!B$3:B$2000,'Stats for predictor'!B648,Formulas!C$3:C$2000,'Stats for predictor'!C648,Formulas!AC$3:AC$2000,4)</f>
        <v>0</v>
      </c>
      <c r="G648">
        <f>COUNTIFS(Formulas!B$3:B$2000,'Stats for predictor'!B648,Formulas!C$3:C$2000,'Stats for predictor'!C648,Formulas!AC$3:AC$2000,3)</f>
        <v>0</v>
      </c>
      <c r="H648">
        <f>COUNTIFS(Formulas!B$3:B$2000,'Stats for predictor'!B648,Formulas!C$3:C$2000,'Stats for predictor'!C648,Formulas!AC$3:AC$2000,2)</f>
        <v>0</v>
      </c>
      <c r="I648">
        <f>COUNTIFS(Formulas!B$3:B$2000,'Stats for predictor'!B648,Formulas!C$3:C$2000,'Stats for predictor'!C648,Formulas!AC$3:AC$2000,1)</f>
        <v>0</v>
      </c>
      <c r="J648">
        <f>COUNTIFS(Formulas!B$3:B$2000,'Stats for predictor'!B648,Formulas!C$3:C$2000,'Stats for predictor'!C648,Formulas!AC$3:AC$2000,0)</f>
        <v>1390</v>
      </c>
      <c r="K648">
        <f>Formulas!P649</f>
        <v>0</v>
      </c>
      <c r="L648">
        <f>Formulas!R649</f>
        <v>0</v>
      </c>
      <c r="M648">
        <f>Formulas!T697</f>
        <v>0</v>
      </c>
      <c r="N648" s="2" t="e">
        <f>Formulas!V649</f>
        <v>#DIV/0!</v>
      </c>
      <c r="O648">
        <f>Formulas!U649</f>
        <v>0</v>
      </c>
      <c r="P648" s="2" t="e">
        <f>Formulas!W649</f>
        <v>#DIV/0!</v>
      </c>
    </row>
    <row r="649" spans="1:16">
      <c r="A649">
        <f>Formulas!A650</f>
        <v>0</v>
      </c>
      <c r="B649">
        <f>Formulas!B650</f>
        <v>0</v>
      </c>
      <c r="C649">
        <f>Formulas!C650</f>
        <v>0</v>
      </c>
      <c r="D649">
        <f>Formulas!AC650</f>
        <v>0</v>
      </c>
      <c r="E649">
        <f t="shared" si="10"/>
        <v>0</v>
      </c>
      <c r="F649" s="1">
        <f>COUNTIFS(Formulas!B$3:B$2000,'Stats for predictor'!B649,Formulas!C$3:C$2000,'Stats for predictor'!C649,Formulas!AC$3:AC$2000,4)</f>
        <v>0</v>
      </c>
      <c r="G649">
        <f>COUNTIFS(Formulas!B$3:B$2000,'Stats for predictor'!B649,Formulas!C$3:C$2000,'Stats for predictor'!C649,Formulas!AC$3:AC$2000,3)</f>
        <v>0</v>
      </c>
      <c r="H649">
        <f>COUNTIFS(Formulas!B$3:B$2000,'Stats for predictor'!B649,Formulas!C$3:C$2000,'Stats for predictor'!C649,Formulas!AC$3:AC$2000,2)</f>
        <v>0</v>
      </c>
      <c r="I649">
        <f>COUNTIFS(Formulas!B$3:B$2000,'Stats for predictor'!B649,Formulas!C$3:C$2000,'Stats for predictor'!C649,Formulas!AC$3:AC$2000,1)</f>
        <v>0</v>
      </c>
      <c r="J649">
        <f>COUNTIFS(Formulas!B$3:B$2000,'Stats for predictor'!B649,Formulas!C$3:C$2000,'Stats for predictor'!C649,Formulas!AC$3:AC$2000,0)</f>
        <v>1390</v>
      </c>
      <c r="K649">
        <f>Formulas!P650</f>
        <v>0</v>
      </c>
      <c r="L649">
        <f>Formulas!R650</f>
        <v>0</v>
      </c>
      <c r="M649">
        <f>Formulas!T698</f>
        <v>0</v>
      </c>
      <c r="N649" s="2" t="e">
        <f>Formulas!V650</f>
        <v>#DIV/0!</v>
      </c>
      <c r="O649">
        <f>Formulas!U650</f>
        <v>0</v>
      </c>
      <c r="P649" s="2" t="e">
        <f>Formulas!W650</f>
        <v>#DIV/0!</v>
      </c>
    </row>
    <row r="650" spans="1:16">
      <c r="A650">
        <f>Formulas!A651</f>
        <v>0</v>
      </c>
      <c r="B650">
        <f>Formulas!B651</f>
        <v>0</v>
      </c>
      <c r="C650">
        <f>Formulas!C651</f>
        <v>0</v>
      </c>
      <c r="D650">
        <f>Formulas!AC651</f>
        <v>0</v>
      </c>
      <c r="E650">
        <f t="shared" si="10"/>
        <v>0</v>
      </c>
      <c r="F650" s="1">
        <f>COUNTIFS(Formulas!B$3:B$2000,'Stats for predictor'!B650,Formulas!C$3:C$2000,'Stats for predictor'!C650,Formulas!AC$3:AC$2000,4)</f>
        <v>0</v>
      </c>
      <c r="G650">
        <f>COUNTIFS(Formulas!B$3:B$2000,'Stats for predictor'!B650,Formulas!C$3:C$2000,'Stats for predictor'!C650,Formulas!AC$3:AC$2000,3)</f>
        <v>0</v>
      </c>
      <c r="H650">
        <f>COUNTIFS(Formulas!B$3:B$2000,'Stats for predictor'!B650,Formulas!C$3:C$2000,'Stats for predictor'!C650,Formulas!AC$3:AC$2000,2)</f>
        <v>0</v>
      </c>
      <c r="I650">
        <f>COUNTIFS(Formulas!B$3:B$2000,'Stats for predictor'!B650,Formulas!C$3:C$2000,'Stats for predictor'!C650,Formulas!AC$3:AC$2000,1)</f>
        <v>0</v>
      </c>
      <c r="J650">
        <f>COUNTIFS(Formulas!B$3:B$2000,'Stats for predictor'!B650,Formulas!C$3:C$2000,'Stats for predictor'!C650,Formulas!AC$3:AC$2000,0)</f>
        <v>1390</v>
      </c>
      <c r="K650">
        <f>Formulas!P651</f>
        <v>0</v>
      </c>
      <c r="L650">
        <f>Formulas!R651</f>
        <v>0</v>
      </c>
      <c r="M650">
        <f>Formulas!T699</f>
        <v>0</v>
      </c>
      <c r="N650" s="2" t="e">
        <f>Formulas!V651</f>
        <v>#DIV/0!</v>
      </c>
      <c r="O650">
        <f>Formulas!U651</f>
        <v>0</v>
      </c>
      <c r="P650" s="2" t="e">
        <f>Formulas!W651</f>
        <v>#DIV/0!</v>
      </c>
    </row>
    <row r="651" spans="1:16">
      <c r="A651">
        <f>Formulas!A652</f>
        <v>0</v>
      </c>
      <c r="B651">
        <f>Formulas!B652</f>
        <v>0</v>
      </c>
      <c r="C651">
        <f>Formulas!C652</f>
        <v>0</v>
      </c>
      <c r="D651">
        <f>Formulas!AC652</f>
        <v>0</v>
      </c>
      <c r="E651">
        <f t="shared" si="10"/>
        <v>0</v>
      </c>
      <c r="F651" s="1">
        <f>COUNTIFS(Formulas!B$3:B$2000,'Stats for predictor'!B651,Formulas!C$3:C$2000,'Stats for predictor'!C651,Formulas!AC$3:AC$2000,4)</f>
        <v>0</v>
      </c>
      <c r="G651">
        <f>COUNTIFS(Formulas!B$3:B$2000,'Stats for predictor'!B651,Formulas!C$3:C$2000,'Stats for predictor'!C651,Formulas!AC$3:AC$2000,3)</f>
        <v>0</v>
      </c>
      <c r="H651">
        <f>COUNTIFS(Formulas!B$3:B$2000,'Stats for predictor'!B651,Formulas!C$3:C$2000,'Stats for predictor'!C651,Formulas!AC$3:AC$2000,2)</f>
        <v>0</v>
      </c>
      <c r="I651">
        <f>COUNTIFS(Formulas!B$3:B$2000,'Stats for predictor'!B651,Formulas!C$3:C$2000,'Stats for predictor'!C651,Formulas!AC$3:AC$2000,1)</f>
        <v>0</v>
      </c>
      <c r="J651">
        <f>COUNTIFS(Formulas!B$3:B$2000,'Stats for predictor'!B651,Formulas!C$3:C$2000,'Stats for predictor'!C651,Formulas!AC$3:AC$2000,0)</f>
        <v>1390</v>
      </c>
      <c r="K651">
        <f>Formulas!P652</f>
        <v>0</v>
      </c>
      <c r="L651">
        <f>Formulas!R652</f>
        <v>0</v>
      </c>
      <c r="M651">
        <f>Formulas!T700</f>
        <v>0</v>
      </c>
      <c r="N651" s="2" t="e">
        <f>Formulas!V652</f>
        <v>#DIV/0!</v>
      </c>
      <c r="O651">
        <f>Formulas!U652</f>
        <v>0</v>
      </c>
      <c r="P651" s="2" t="e">
        <f>Formulas!W652</f>
        <v>#DIV/0!</v>
      </c>
    </row>
    <row r="652" spans="1:16">
      <c r="A652">
        <f>Formulas!A653</f>
        <v>0</v>
      </c>
      <c r="B652">
        <f>Formulas!B653</f>
        <v>0</v>
      </c>
      <c r="C652">
        <f>Formulas!C653</f>
        <v>0</v>
      </c>
      <c r="D652">
        <f>Formulas!AC653</f>
        <v>0</v>
      </c>
      <c r="E652">
        <f t="shared" si="10"/>
        <v>0</v>
      </c>
      <c r="F652" s="1">
        <f>COUNTIFS(Formulas!B$3:B$2000,'Stats for predictor'!B652,Formulas!C$3:C$2000,'Stats for predictor'!C652,Formulas!AC$3:AC$2000,4)</f>
        <v>0</v>
      </c>
      <c r="G652">
        <f>COUNTIFS(Formulas!B$3:B$2000,'Stats for predictor'!B652,Formulas!C$3:C$2000,'Stats for predictor'!C652,Formulas!AC$3:AC$2000,3)</f>
        <v>0</v>
      </c>
      <c r="H652">
        <f>COUNTIFS(Formulas!B$3:B$2000,'Stats for predictor'!B652,Formulas!C$3:C$2000,'Stats for predictor'!C652,Formulas!AC$3:AC$2000,2)</f>
        <v>0</v>
      </c>
      <c r="I652">
        <f>COUNTIFS(Formulas!B$3:B$2000,'Stats for predictor'!B652,Formulas!C$3:C$2000,'Stats for predictor'!C652,Formulas!AC$3:AC$2000,1)</f>
        <v>0</v>
      </c>
      <c r="J652">
        <f>COUNTIFS(Formulas!B$3:B$2000,'Stats for predictor'!B652,Formulas!C$3:C$2000,'Stats for predictor'!C652,Formulas!AC$3:AC$2000,0)</f>
        <v>1390</v>
      </c>
      <c r="K652">
        <f>Formulas!P653</f>
        <v>0</v>
      </c>
      <c r="L652">
        <f>Formulas!R653</f>
        <v>0</v>
      </c>
      <c r="M652">
        <f>Formulas!T701</f>
        <v>0</v>
      </c>
      <c r="N652" s="2" t="e">
        <f>Formulas!V653</f>
        <v>#DIV/0!</v>
      </c>
      <c r="O652">
        <f>Formulas!U653</f>
        <v>0</v>
      </c>
      <c r="P652" s="2" t="e">
        <f>Formulas!W653</f>
        <v>#DIV/0!</v>
      </c>
    </row>
    <row r="653" spans="1:16">
      <c r="A653">
        <f>Formulas!A654</f>
        <v>0</v>
      </c>
      <c r="B653">
        <f>Formulas!B654</f>
        <v>0</v>
      </c>
      <c r="C653">
        <f>Formulas!C654</f>
        <v>0</v>
      </c>
      <c r="D653">
        <f>Formulas!AC654</f>
        <v>0</v>
      </c>
      <c r="E653">
        <f t="shared" si="10"/>
        <v>0</v>
      </c>
      <c r="F653" s="1">
        <f>COUNTIFS(Formulas!B$3:B$2000,'Stats for predictor'!B653,Formulas!C$3:C$2000,'Stats for predictor'!C653,Formulas!AC$3:AC$2000,4)</f>
        <v>0</v>
      </c>
      <c r="G653">
        <f>COUNTIFS(Formulas!B$3:B$2000,'Stats for predictor'!B653,Formulas!C$3:C$2000,'Stats for predictor'!C653,Formulas!AC$3:AC$2000,3)</f>
        <v>0</v>
      </c>
      <c r="H653">
        <f>COUNTIFS(Formulas!B$3:B$2000,'Stats for predictor'!B653,Formulas!C$3:C$2000,'Stats for predictor'!C653,Formulas!AC$3:AC$2000,2)</f>
        <v>0</v>
      </c>
      <c r="I653">
        <f>COUNTIFS(Formulas!B$3:B$2000,'Stats for predictor'!B653,Formulas!C$3:C$2000,'Stats for predictor'!C653,Formulas!AC$3:AC$2000,1)</f>
        <v>0</v>
      </c>
      <c r="J653">
        <f>COUNTIFS(Formulas!B$3:B$2000,'Stats for predictor'!B653,Formulas!C$3:C$2000,'Stats for predictor'!C653,Formulas!AC$3:AC$2000,0)</f>
        <v>1390</v>
      </c>
      <c r="K653">
        <f>Formulas!P654</f>
        <v>0</v>
      </c>
      <c r="L653">
        <f>Formulas!R654</f>
        <v>0</v>
      </c>
      <c r="M653">
        <f>Formulas!T702</f>
        <v>0</v>
      </c>
      <c r="N653" s="2" t="e">
        <f>Formulas!V654</f>
        <v>#DIV/0!</v>
      </c>
      <c r="O653">
        <f>Formulas!U654</f>
        <v>0</v>
      </c>
      <c r="P653" s="2" t="e">
        <f>Formulas!W654</f>
        <v>#DIV/0!</v>
      </c>
    </row>
    <row r="654" spans="1:16">
      <c r="A654">
        <f>Formulas!A655</f>
        <v>0</v>
      </c>
      <c r="B654">
        <f>Formulas!B655</f>
        <v>0</v>
      </c>
      <c r="C654">
        <f>Formulas!C655</f>
        <v>0</v>
      </c>
      <c r="D654">
        <f>Formulas!AC655</f>
        <v>0</v>
      </c>
      <c r="E654">
        <f t="shared" si="10"/>
        <v>0</v>
      </c>
      <c r="F654" s="1">
        <f>COUNTIFS(Formulas!B$3:B$2000,'Stats for predictor'!B654,Formulas!C$3:C$2000,'Stats for predictor'!C654,Formulas!AC$3:AC$2000,4)</f>
        <v>0</v>
      </c>
      <c r="G654">
        <f>COUNTIFS(Formulas!B$3:B$2000,'Stats for predictor'!B654,Formulas!C$3:C$2000,'Stats for predictor'!C654,Formulas!AC$3:AC$2000,3)</f>
        <v>0</v>
      </c>
      <c r="H654">
        <f>COUNTIFS(Formulas!B$3:B$2000,'Stats for predictor'!B654,Formulas!C$3:C$2000,'Stats for predictor'!C654,Formulas!AC$3:AC$2000,2)</f>
        <v>0</v>
      </c>
      <c r="I654">
        <f>COUNTIFS(Formulas!B$3:B$2000,'Stats for predictor'!B654,Formulas!C$3:C$2000,'Stats for predictor'!C654,Formulas!AC$3:AC$2000,1)</f>
        <v>0</v>
      </c>
      <c r="J654">
        <f>COUNTIFS(Formulas!B$3:B$2000,'Stats for predictor'!B654,Formulas!C$3:C$2000,'Stats for predictor'!C654,Formulas!AC$3:AC$2000,0)</f>
        <v>1390</v>
      </c>
      <c r="K654">
        <f>Formulas!P655</f>
        <v>0</v>
      </c>
      <c r="L654">
        <f>Formulas!R655</f>
        <v>0</v>
      </c>
      <c r="M654">
        <f>Formulas!T703</f>
        <v>0</v>
      </c>
      <c r="N654" s="2" t="e">
        <f>Formulas!V655</f>
        <v>#DIV/0!</v>
      </c>
      <c r="O654">
        <f>Formulas!U655</f>
        <v>0</v>
      </c>
      <c r="P654" s="2" t="e">
        <f>Formulas!W655</f>
        <v>#DIV/0!</v>
      </c>
    </row>
    <row r="655" spans="1:16">
      <c r="A655">
        <f>Formulas!A656</f>
        <v>0</v>
      </c>
      <c r="B655">
        <f>Formulas!B656</f>
        <v>0</v>
      </c>
      <c r="C655">
        <f>Formulas!C656</f>
        <v>0</v>
      </c>
      <c r="D655">
        <f>Formulas!AC656</f>
        <v>0</v>
      </c>
      <c r="E655">
        <f t="shared" si="10"/>
        <v>0</v>
      </c>
      <c r="F655" s="1">
        <f>COUNTIFS(Formulas!B$3:B$2000,'Stats for predictor'!B655,Formulas!C$3:C$2000,'Stats for predictor'!C655,Formulas!AC$3:AC$2000,4)</f>
        <v>0</v>
      </c>
      <c r="G655">
        <f>COUNTIFS(Formulas!B$3:B$2000,'Stats for predictor'!B655,Formulas!C$3:C$2000,'Stats for predictor'!C655,Formulas!AC$3:AC$2000,3)</f>
        <v>0</v>
      </c>
      <c r="H655">
        <f>COUNTIFS(Formulas!B$3:B$2000,'Stats for predictor'!B655,Formulas!C$3:C$2000,'Stats for predictor'!C655,Formulas!AC$3:AC$2000,2)</f>
        <v>0</v>
      </c>
      <c r="I655">
        <f>COUNTIFS(Formulas!B$3:B$2000,'Stats for predictor'!B655,Formulas!C$3:C$2000,'Stats for predictor'!C655,Formulas!AC$3:AC$2000,1)</f>
        <v>0</v>
      </c>
      <c r="J655">
        <f>COUNTIFS(Formulas!B$3:B$2000,'Stats for predictor'!B655,Formulas!C$3:C$2000,'Stats for predictor'!C655,Formulas!AC$3:AC$2000,0)</f>
        <v>1390</v>
      </c>
      <c r="K655">
        <f>Formulas!P656</f>
        <v>0</v>
      </c>
      <c r="L655">
        <f>Formulas!R656</f>
        <v>0</v>
      </c>
      <c r="M655">
        <f>Formulas!T704</f>
        <v>0</v>
      </c>
      <c r="N655" s="2" t="e">
        <f>Formulas!V656</f>
        <v>#DIV/0!</v>
      </c>
      <c r="O655">
        <f>Formulas!U656</f>
        <v>0</v>
      </c>
      <c r="P655" s="2" t="e">
        <f>Formulas!W656</f>
        <v>#DIV/0!</v>
      </c>
    </row>
    <row r="656" spans="1:16">
      <c r="A656">
        <f>Formulas!A657</f>
        <v>0</v>
      </c>
      <c r="B656">
        <f>Formulas!B657</f>
        <v>0</v>
      </c>
      <c r="C656">
        <f>Formulas!C657</f>
        <v>0</v>
      </c>
      <c r="D656">
        <f>Formulas!AC657</f>
        <v>0</v>
      </c>
      <c r="E656">
        <f t="shared" si="10"/>
        <v>0</v>
      </c>
      <c r="F656" s="1">
        <f>COUNTIFS(Formulas!B$3:B$2000,'Stats for predictor'!B656,Formulas!C$3:C$2000,'Stats for predictor'!C656,Formulas!AC$3:AC$2000,4)</f>
        <v>0</v>
      </c>
      <c r="G656">
        <f>COUNTIFS(Formulas!B$3:B$2000,'Stats for predictor'!B656,Formulas!C$3:C$2000,'Stats for predictor'!C656,Formulas!AC$3:AC$2000,3)</f>
        <v>0</v>
      </c>
      <c r="H656">
        <f>COUNTIFS(Formulas!B$3:B$2000,'Stats for predictor'!B656,Formulas!C$3:C$2000,'Stats for predictor'!C656,Formulas!AC$3:AC$2000,2)</f>
        <v>0</v>
      </c>
      <c r="I656">
        <f>COUNTIFS(Formulas!B$3:B$2000,'Stats for predictor'!B656,Formulas!C$3:C$2000,'Stats for predictor'!C656,Formulas!AC$3:AC$2000,1)</f>
        <v>0</v>
      </c>
      <c r="J656">
        <f>COUNTIFS(Formulas!B$3:B$2000,'Stats for predictor'!B656,Formulas!C$3:C$2000,'Stats for predictor'!C656,Formulas!AC$3:AC$2000,0)</f>
        <v>1390</v>
      </c>
      <c r="K656">
        <f>Formulas!P657</f>
        <v>0</v>
      </c>
      <c r="L656">
        <f>Formulas!R657</f>
        <v>0</v>
      </c>
      <c r="M656">
        <f>Formulas!T705</f>
        <v>0</v>
      </c>
      <c r="N656" s="2" t="e">
        <f>Formulas!V657</f>
        <v>#DIV/0!</v>
      </c>
      <c r="O656">
        <f>Formulas!U657</f>
        <v>0</v>
      </c>
      <c r="P656" s="2" t="e">
        <f>Formulas!W657</f>
        <v>#DIV/0!</v>
      </c>
    </row>
    <row r="657" spans="1:16">
      <c r="A657">
        <f>Formulas!A658</f>
        <v>0</v>
      </c>
      <c r="B657">
        <f>Formulas!B658</f>
        <v>0</v>
      </c>
      <c r="C657">
        <f>Formulas!C658</f>
        <v>0</v>
      </c>
      <c r="D657">
        <f>Formulas!AC658</f>
        <v>0</v>
      </c>
      <c r="E657">
        <f t="shared" si="10"/>
        <v>0</v>
      </c>
      <c r="F657" s="1">
        <f>COUNTIFS(Formulas!B$3:B$2000,'Stats for predictor'!B657,Formulas!C$3:C$2000,'Stats for predictor'!C657,Formulas!AC$3:AC$2000,4)</f>
        <v>0</v>
      </c>
      <c r="G657">
        <f>COUNTIFS(Formulas!B$3:B$2000,'Stats for predictor'!B657,Formulas!C$3:C$2000,'Stats for predictor'!C657,Formulas!AC$3:AC$2000,3)</f>
        <v>0</v>
      </c>
      <c r="H657">
        <f>COUNTIFS(Formulas!B$3:B$2000,'Stats for predictor'!B657,Formulas!C$3:C$2000,'Stats for predictor'!C657,Formulas!AC$3:AC$2000,2)</f>
        <v>0</v>
      </c>
      <c r="I657">
        <f>COUNTIFS(Formulas!B$3:B$2000,'Stats for predictor'!B657,Formulas!C$3:C$2000,'Stats for predictor'!C657,Formulas!AC$3:AC$2000,1)</f>
        <v>0</v>
      </c>
      <c r="J657">
        <f>COUNTIFS(Formulas!B$3:B$2000,'Stats for predictor'!B657,Formulas!C$3:C$2000,'Stats for predictor'!C657,Formulas!AC$3:AC$2000,0)</f>
        <v>1390</v>
      </c>
      <c r="K657">
        <f>Formulas!P658</f>
        <v>0</v>
      </c>
      <c r="L657">
        <f>Formulas!R658</f>
        <v>0</v>
      </c>
      <c r="M657">
        <f>Formulas!T706</f>
        <v>0</v>
      </c>
      <c r="N657" s="2" t="e">
        <f>Formulas!V658</f>
        <v>#DIV/0!</v>
      </c>
      <c r="O657">
        <f>Formulas!U658</f>
        <v>0</v>
      </c>
      <c r="P657" s="2" t="e">
        <f>Formulas!W658</f>
        <v>#DIV/0!</v>
      </c>
    </row>
    <row r="658" spans="1:16">
      <c r="A658">
        <f>Formulas!A659</f>
        <v>0</v>
      </c>
      <c r="B658">
        <f>Formulas!B659</f>
        <v>0</v>
      </c>
      <c r="C658">
        <f>Formulas!C659</f>
        <v>0</v>
      </c>
      <c r="D658">
        <f>Formulas!AC659</f>
        <v>0</v>
      </c>
      <c r="E658">
        <f t="shared" si="10"/>
        <v>0</v>
      </c>
      <c r="F658" s="1">
        <f>COUNTIFS(Formulas!B$3:B$2000,'Stats for predictor'!B658,Formulas!C$3:C$2000,'Stats for predictor'!C658,Formulas!AC$3:AC$2000,4)</f>
        <v>0</v>
      </c>
      <c r="G658">
        <f>COUNTIFS(Formulas!B$3:B$2000,'Stats for predictor'!B658,Formulas!C$3:C$2000,'Stats for predictor'!C658,Formulas!AC$3:AC$2000,3)</f>
        <v>0</v>
      </c>
      <c r="H658">
        <f>COUNTIFS(Formulas!B$3:B$2000,'Stats for predictor'!B658,Formulas!C$3:C$2000,'Stats for predictor'!C658,Formulas!AC$3:AC$2000,2)</f>
        <v>0</v>
      </c>
      <c r="I658">
        <f>COUNTIFS(Formulas!B$3:B$2000,'Stats for predictor'!B658,Formulas!C$3:C$2000,'Stats for predictor'!C658,Formulas!AC$3:AC$2000,1)</f>
        <v>0</v>
      </c>
      <c r="J658">
        <f>COUNTIFS(Formulas!B$3:B$2000,'Stats for predictor'!B658,Formulas!C$3:C$2000,'Stats for predictor'!C658,Formulas!AC$3:AC$2000,0)</f>
        <v>1390</v>
      </c>
      <c r="K658">
        <f>Formulas!P659</f>
        <v>0</v>
      </c>
      <c r="L658">
        <f>Formulas!R659</f>
        <v>0</v>
      </c>
      <c r="M658">
        <f>Formulas!T707</f>
        <v>0</v>
      </c>
      <c r="N658" s="2" t="e">
        <f>Formulas!V659</f>
        <v>#DIV/0!</v>
      </c>
      <c r="O658">
        <f>Formulas!U659</f>
        <v>0</v>
      </c>
      <c r="P658" s="2" t="e">
        <f>Formulas!W659</f>
        <v>#DIV/0!</v>
      </c>
    </row>
    <row r="659" spans="1:16">
      <c r="A659">
        <f>Formulas!A660</f>
        <v>0</v>
      </c>
      <c r="B659">
        <f>Formulas!B660</f>
        <v>0</v>
      </c>
      <c r="C659">
        <f>Formulas!C660</f>
        <v>0</v>
      </c>
      <c r="D659">
        <f>Formulas!AC660</f>
        <v>0</v>
      </c>
      <c r="E659">
        <f t="shared" si="10"/>
        <v>0</v>
      </c>
      <c r="F659" s="1">
        <f>COUNTIFS(Formulas!B$3:B$2000,'Stats for predictor'!B659,Formulas!C$3:C$2000,'Stats for predictor'!C659,Formulas!AC$3:AC$2000,4)</f>
        <v>0</v>
      </c>
      <c r="G659">
        <f>COUNTIFS(Formulas!B$3:B$2000,'Stats for predictor'!B659,Formulas!C$3:C$2000,'Stats for predictor'!C659,Formulas!AC$3:AC$2000,3)</f>
        <v>0</v>
      </c>
      <c r="H659">
        <f>COUNTIFS(Formulas!B$3:B$2000,'Stats for predictor'!B659,Formulas!C$3:C$2000,'Stats for predictor'!C659,Formulas!AC$3:AC$2000,2)</f>
        <v>0</v>
      </c>
      <c r="I659">
        <f>COUNTIFS(Formulas!B$3:B$2000,'Stats for predictor'!B659,Formulas!C$3:C$2000,'Stats for predictor'!C659,Formulas!AC$3:AC$2000,1)</f>
        <v>0</v>
      </c>
      <c r="J659">
        <f>COUNTIFS(Formulas!B$3:B$2000,'Stats for predictor'!B659,Formulas!C$3:C$2000,'Stats for predictor'!C659,Formulas!AC$3:AC$2000,0)</f>
        <v>1390</v>
      </c>
      <c r="K659">
        <f>Formulas!P660</f>
        <v>0</v>
      </c>
      <c r="L659">
        <f>Formulas!R660</f>
        <v>0</v>
      </c>
      <c r="M659">
        <f>Formulas!T708</f>
        <v>0</v>
      </c>
      <c r="N659" s="2" t="e">
        <f>Formulas!V660</f>
        <v>#DIV/0!</v>
      </c>
      <c r="O659">
        <f>Formulas!U660</f>
        <v>0</v>
      </c>
      <c r="P659" s="2" t="e">
        <f>Formulas!W660</f>
        <v>#DIV/0!</v>
      </c>
    </row>
    <row r="660" spans="1:16">
      <c r="A660">
        <f>Formulas!A661</f>
        <v>0</v>
      </c>
      <c r="B660">
        <f>Formulas!B661</f>
        <v>0</v>
      </c>
      <c r="C660">
        <f>Formulas!C661</f>
        <v>0</v>
      </c>
      <c r="D660">
        <f>Formulas!AC661</f>
        <v>0</v>
      </c>
      <c r="E660">
        <f t="shared" si="10"/>
        <v>0</v>
      </c>
      <c r="F660" s="1">
        <f>COUNTIFS(Formulas!B$3:B$2000,'Stats for predictor'!B660,Formulas!C$3:C$2000,'Stats for predictor'!C660,Formulas!AC$3:AC$2000,4)</f>
        <v>0</v>
      </c>
      <c r="G660">
        <f>COUNTIFS(Formulas!B$3:B$2000,'Stats for predictor'!B660,Formulas!C$3:C$2000,'Stats for predictor'!C660,Formulas!AC$3:AC$2000,3)</f>
        <v>0</v>
      </c>
      <c r="H660">
        <f>COUNTIFS(Formulas!B$3:B$2000,'Stats for predictor'!B660,Formulas!C$3:C$2000,'Stats for predictor'!C660,Formulas!AC$3:AC$2000,2)</f>
        <v>0</v>
      </c>
      <c r="I660">
        <f>COUNTIFS(Formulas!B$3:B$2000,'Stats for predictor'!B660,Formulas!C$3:C$2000,'Stats for predictor'!C660,Formulas!AC$3:AC$2000,1)</f>
        <v>0</v>
      </c>
      <c r="J660">
        <f>COUNTIFS(Formulas!B$3:B$2000,'Stats for predictor'!B660,Formulas!C$3:C$2000,'Stats for predictor'!C660,Formulas!AC$3:AC$2000,0)</f>
        <v>1390</v>
      </c>
      <c r="K660">
        <f>Formulas!P661</f>
        <v>0</v>
      </c>
      <c r="L660">
        <f>Formulas!R661</f>
        <v>0</v>
      </c>
      <c r="M660">
        <f>Formulas!T709</f>
        <v>0</v>
      </c>
      <c r="N660" s="2" t="e">
        <f>Formulas!V661</f>
        <v>#DIV/0!</v>
      </c>
      <c r="O660">
        <f>Formulas!U661</f>
        <v>0</v>
      </c>
      <c r="P660" s="2" t="e">
        <f>Formulas!W661</f>
        <v>#DIV/0!</v>
      </c>
    </row>
    <row r="661" spans="1:16">
      <c r="A661">
        <f>Formulas!A662</f>
        <v>0</v>
      </c>
      <c r="B661">
        <f>Formulas!B662</f>
        <v>0</v>
      </c>
      <c r="C661">
        <f>Formulas!C662</f>
        <v>0</v>
      </c>
      <c r="D661">
        <f>Formulas!AC662</f>
        <v>0</v>
      </c>
      <c r="E661">
        <f t="shared" si="10"/>
        <v>0</v>
      </c>
      <c r="F661" s="1">
        <f>COUNTIFS(Formulas!B$3:B$2000,'Stats for predictor'!B661,Formulas!C$3:C$2000,'Stats for predictor'!C661,Formulas!AC$3:AC$2000,4)</f>
        <v>0</v>
      </c>
      <c r="G661">
        <f>COUNTIFS(Formulas!B$3:B$2000,'Stats for predictor'!B661,Formulas!C$3:C$2000,'Stats for predictor'!C661,Formulas!AC$3:AC$2000,3)</f>
        <v>0</v>
      </c>
      <c r="H661">
        <f>COUNTIFS(Formulas!B$3:B$2000,'Stats for predictor'!B661,Formulas!C$3:C$2000,'Stats for predictor'!C661,Formulas!AC$3:AC$2000,2)</f>
        <v>0</v>
      </c>
      <c r="I661">
        <f>COUNTIFS(Formulas!B$3:B$2000,'Stats for predictor'!B661,Formulas!C$3:C$2000,'Stats for predictor'!C661,Formulas!AC$3:AC$2000,1)</f>
        <v>0</v>
      </c>
      <c r="J661">
        <f>COUNTIFS(Formulas!B$3:B$2000,'Stats for predictor'!B661,Formulas!C$3:C$2000,'Stats for predictor'!C661,Formulas!AC$3:AC$2000,0)</f>
        <v>1390</v>
      </c>
      <c r="K661">
        <f>Formulas!P662</f>
        <v>0</v>
      </c>
      <c r="L661">
        <f>Formulas!R662</f>
        <v>0</v>
      </c>
      <c r="M661">
        <f>Formulas!T710</f>
        <v>0</v>
      </c>
      <c r="N661" s="2" t="e">
        <f>Formulas!V662</f>
        <v>#DIV/0!</v>
      </c>
      <c r="O661">
        <f>Formulas!U662</f>
        <v>0</v>
      </c>
      <c r="P661" s="2" t="e">
        <f>Formulas!W662</f>
        <v>#DIV/0!</v>
      </c>
    </row>
    <row r="662" spans="1:16">
      <c r="A662">
        <f>Formulas!A663</f>
        <v>0</v>
      </c>
      <c r="B662">
        <f>Formulas!B663</f>
        <v>0</v>
      </c>
      <c r="C662">
        <f>Formulas!C663</f>
        <v>0</v>
      </c>
      <c r="D662">
        <f>Formulas!AC663</f>
        <v>0</v>
      </c>
      <c r="E662">
        <f t="shared" si="10"/>
        <v>0</v>
      </c>
      <c r="F662" s="1">
        <f>COUNTIFS(Formulas!B$3:B$2000,'Stats for predictor'!B662,Formulas!C$3:C$2000,'Stats for predictor'!C662,Formulas!AC$3:AC$2000,4)</f>
        <v>0</v>
      </c>
      <c r="G662">
        <f>COUNTIFS(Formulas!B$3:B$2000,'Stats for predictor'!B662,Formulas!C$3:C$2000,'Stats for predictor'!C662,Formulas!AC$3:AC$2000,3)</f>
        <v>0</v>
      </c>
      <c r="H662">
        <f>COUNTIFS(Formulas!B$3:B$2000,'Stats for predictor'!B662,Formulas!C$3:C$2000,'Stats for predictor'!C662,Formulas!AC$3:AC$2000,2)</f>
        <v>0</v>
      </c>
      <c r="I662">
        <f>COUNTIFS(Formulas!B$3:B$2000,'Stats for predictor'!B662,Formulas!C$3:C$2000,'Stats for predictor'!C662,Formulas!AC$3:AC$2000,1)</f>
        <v>0</v>
      </c>
      <c r="J662">
        <f>COUNTIFS(Formulas!B$3:B$2000,'Stats for predictor'!B662,Formulas!C$3:C$2000,'Stats for predictor'!C662,Formulas!AC$3:AC$2000,0)</f>
        <v>1390</v>
      </c>
      <c r="K662">
        <f>Formulas!P663</f>
        <v>0</v>
      </c>
      <c r="L662">
        <f>Formulas!R663</f>
        <v>0</v>
      </c>
      <c r="M662">
        <f>Formulas!T711</f>
        <v>0</v>
      </c>
      <c r="N662" s="2" t="e">
        <f>Formulas!V663</f>
        <v>#DIV/0!</v>
      </c>
      <c r="O662">
        <f>Formulas!U663</f>
        <v>0</v>
      </c>
      <c r="P662" s="2" t="e">
        <f>Formulas!W663</f>
        <v>#DIV/0!</v>
      </c>
    </row>
    <row r="663" spans="1:16">
      <c r="A663">
        <f>Formulas!A664</f>
        <v>0</v>
      </c>
      <c r="B663">
        <f>Formulas!B664</f>
        <v>0</v>
      </c>
      <c r="C663">
        <f>Formulas!C664</f>
        <v>0</v>
      </c>
      <c r="D663">
        <f>Formulas!AC664</f>
        <v>0</v>
      </c>
      <c r="E663">
        <f t="shared" si="10"/>
        <v>0</v>
      </c>
      <c r="F663" s="1">
        <f>COUNTIFS(Formulas!B$3:B$2000,'Stats for predictor'!B663,Formulas!C$3:C$2000,'Stats for predictor'!C663,Formulas!AC$3:AC$2000,4)</f>
        <v>0</v>
      </c>
      <c r="G663">
        <f>COUNTIFS(Formulas!B$3:B$2000,'Stats for predictor'!B663,Formulas!C$3:C$2000,'Stats for predictor'!C663,Formulas!AC$3:AC$2000,3)</f>
        <v>0</v>
      </c>
      <c r="H663">
        <f>COUNTIFS(Formulas!B$3:B$2000,'Stats for predictor'!B663,Formulas!C$3:C$2000,'Stats for predictor'!C663,Formulas!AC$3:AC$2000,2)</f>
        <v>0</v>
      </c>
      <c r="I663">
        <f>COUNTIFS(Formulas!B$3:B$2000,'Stats for predictor'!B663,Formulas!C$3:C$2000,'Stats for predictor'!C663,Formulas!AC$3:AC$2000,1)</f>
        <v>0</v>
      </c>
      <c r="J663">
        <f>COUNTIFS(Formulas!B$3:B$2000,'Stats for predictor'!B663,Formulas!C$3:C$2000,'Stats for predictor'!C663,Formulas!AC$3:AC$2000,0)</f>
        <v>1390</v>
      </c>
      <c r="K663">
        <f>Formulas!P664</f>
        <v>0</v>
      </c>
      <c r="L663">
        <f>Formulas!R664</f>
        <v>0</v>
      </c>
      <c r="M663">
        <f>Formulas!T712</f>
        <v>0</v>
      </c>
      <c r="N663" s="2" t="e">
        <f>Formulas!V664</f>
        <v>#DIV/0!</v>
      </c>
      <c r="O663">
        <f>Formulas!U664</f>
        <v>0</v>
      </c>
      <c r="P663" s="2" t="e">
        <f>Formulas!W664</f>
        <v>#DIV/0!</v>
      </c>
    </row>
    <row r="664" spans="1:16">
      <c r="A664">
        <f>Formulas!A665</f>
        <v>0</v>
      </c>
      <c r="B664">
        <f>Formulas!B665</f>
        <v>0</v>
      </c>
      <c r="C664">
        <f>Formulas!C665</f>
        <v>0</v>
      </c>
      <c r="D664">
        <f>Formulas!AC665</f>
        <v>0</v>
      </c>
      <c r="E664">
        <f t="shared" si="10"/>
        <v>0</v>
      </c>
      <c r="F664" s="1">
        <f>COUNTIFS(Formulas!B$3:B$2000,'Stats for predictor'!B664,Formulas!C$3:C$2000,'Stats for predictor'!C664,Formulas!AC$3:AC$2000,4)</f>
        <v>0</v>
      </c>
      <c r="G664">
        <f>COUNTIFS(Formulas!B$3:B$2000,'Stats for predictor'!B664,Formulas!C$3:C$2000,'Stats for predictor'!C664,Formulas!AC$3:AC$2000,3)</f>
        <v>0</v>
      </c>
      <c r="H664">
        <f>COUNTIFS(Formulas!B$3:B$2000,'Stats for predictor'!B664,Formulas!C$3:C$2000,'Stats for predictor'!C664,Formulas!AC$3:AC$2000,2)</f>
        <v>0</v>
      </c>
      <c r="I664">
        <f>COUNTIFS(Formulas!B$3:B$2000,'Stats for predictor'!B664,Formulas!C$3:C$2000,'Stats for predictor'!C664,Formulas!AC$3:AC$2000,1)</f>
        <v>0</v>
      </c>
      <c r="J664">
        <f>COUNTIFS(Formulas!B$3:B$2000,'Stats for predictor'!B664,Formulas!C$3:C$2000,'Stats for predictor'!C664,Formulas!AC$3:AC$2000,0)</f>
        <v>1390</v>
      </c>
      <c r="K664">
        <f>Formulas!P665</f>
        <v>0</v>
      </c>
      <c r="L664">
        <f>Formulas!R665</f>
        <v>0</v>
      </c>
      <c r="M664">
        <f>Formulas!T713</f>
        <v>0</v>
      </c>
      <c r="N664" s="2" t="e">
        <f>Formulas!V665</f>
        <v>#DIV/0!</v>
      </c>
      <c r="O664">
        <f>Formulas!U665</f>
        <v>0</v>
      </c>
      <c r="P664" s="2" t="e">
        <f>Formulas!W665</f>
        <v>#DIV/0!</v>
      </c>
    </row>
    <row r="665" spans="1:16">
      <c r="A665">
        <f>Formulas!A666</f>
        <v>0</v>
      </c>
      <c r="B665">
        <f>Formulas!B666</f>
        <v>0</v>
      </c>
      <c r="C665">
        <f>Formulas!C666</f>
        <v>0</v>
      </c>
      <c r="D665">
        <f>Formulas!AC666</f>
        <v>0</v>
      </c>
      <c r="E665">
        <f t="shared" si="10"/>
        <v>0</v>
      </c>
      <c r="F665" s="1">
        <f>COUNTIFS(Formulas!B$3:B$2000,'Stats for predictor'!B665,Formulas!C$3:C$2000,'Stats for predictor'!C665,Formulas!AC$3:AC$2000,4)</f>
        <v>0</v>
      </c>
      <c r="G665">
        <f>COUNTIFS(Formulas!B$3:B$2000,'Stats for predictor'!B665,Formulas!C$3:C$2000,'Stats for predictor'!C665,Formulas!AC$3:AC$2000,3)</f>
        <v>0</v>
      </c>
      <c r="H665">
        <f>COUNTIFS(Formulas!B$3:B$2000,'Stats for predictor'!B665,Formulas!C$3:C$2000,'Stats for predictor'!C665,Formulas!AC$3:AC$2000,2)</f>
        <v>0</v>
      </c>
      <c r="I665">
        <f>COUNTIFS(Formulas!B$3:B$2000,'Stats for predictor'!B665,Formulas!C$3:C$2000,'Stats for predictor'!C665,Formulas!AC$3:AC$2000,1)</f>
        <v>0</v>
      </c>
      <c r="J665">
        <f>COUNTIFS(Formulas!B$3:B$2000,'Stats for predictor'!B665,Formulas!C$3:C$2000,'Stats for predictor'!C665,Formulas!AC$3:AC$2000,0)</f>
        <v>1390</v>
      </c>
      <c r="K665">
        <f>Formulas!P666</f>
        <v>0</v>
      </c>
      <c r="L665">
        <f>Formulas!R666</f>
        <v>0</v>
      </c>
      <c r="M665">
        <f>Formulas!T714</f>
        <v>0</v>
      </c>
      <c r="N665" s="2" t="e">
        <f>Formulas!V666</f>
        <v>#DIV/0!</v>
      </c>
      <c r="O665">
        <f>Formulas!U666</f>
        <v>0</v>
      </c>
      <c r="P665" s="2" t="e">
        <f>Formulas!W666</f>
        <v>#DIV/0!</v>
      </c>
    </row>
    <row r="666" spans="1:16">
      <c r="A666">
        <f>Formulas!A667</f>
        <v>0</v>
      </c>
      <c r="B666">
        <f>Formulas!B667</f>
        <v>0</v>
      </c>
      <c r="C666">
        <f>Formulas!C667</f>
        <v>0</v>
      </c>
      <c r="D666">
        <f>Formulas!AC667</f>
        <v>0</v>
      </c>
      <c r="E666">
        <f t="shared" si="10"/>
        <v>0</v>
      </c>
      <c r="F666" s="1">
        <f>COUNTIFS(Formulas!B$3:B$2000,'Stats for predictor'!B666,Formulas!C$3:C$2000,'Stats for predictor'!C666,Formulas!AC$3:AC$2000,4)</f>
        <v>0</v>
      </c>
      <c r="G666">
        <f>COUNTIFS(Formulas!B$3:B$2000,'Stats for predictor'!B666,Formulas!C$3:C$2000,'Stats for predictor'!C666,Formulas!AC$3:AC$2000,3)</f>
        <v>0</v>
      </c>
      <c r="H666">
        <f>COUNTIFS(Formulas!B$3:B$2000,'Stats for predictor'!B666,Formulas!C$3:C$2000,'Stats for predictor'!C666,Formulas!AC$3:AC$2000,2)</f>
        <v>0</v>
      </c>
      <c r="I666">
        <f>COUNTIFS(Formulas!B$3:B$2000,'Stats for predictor'!B666,Formulas!C$3:C$2000,'Stats for predictor'!C666,Formulas!AC$3:AC$2000,1)</f>
        <v>0</v>
      </c>
      <c r="J666">
        <f>COUNTIFS(Formulas!B$3:B$2000,'Stats for predictor'!B666,Formulas!C$3:C$2000,'Stats for predictor'!C666,Formulas!AC$3:AC$2000,0)</f>
        <v>1390</v>
      </c>
      <c r="K666">
        <f>Formulas!P667</f>
        <v>0</v>
      </c>
      <c r="L666">
        <f>Formulas!R667</f>
        <v>0</v>
      </c>
      <c r="M666">
        <f>Formulas!T715</f>
        <v>0</v>
      </c>
      <c r="N666" s="2" t="e">
        <f>Formulas!V667</f>
        <v>#DIV/0!</v>
      </c>
      <c r="O666">
        <f>Formulas!U667</f>
        <v>0</v>
      </c>
      <c r="P666" s="2" t="e">
        <f>Formulas!W667</f>
        <v>#DIV/0!</v>
      </c>
    </row>
    <row r="667" spans="1:16">
      <c r="A667">
        <f>Formulas!A668</f>
        <v>0</v>
      </c>
      <c r="B667">
        <f>Formulas!B668</f>
        <v>0</v>
      </c>
      <c r="C667">
        <f>Formulas!C668</f>
        <v>0</v>
      </c>
      <c r="D667">
        <f>Formulas!AC668</f>
        <v>0</v>
      </c>
      <c r="E667">
        <f t="shared" si="10"/>
        <v>0</v>
      </c>
      <c r="F667" s="1">
        <f>COUNTIFS(Formulas!B$3:B$2000,'Stats for predictor'!B667,Formulas!C$3:C$2000,'Stats for predictor'!C667,Formulas!AC$3:AC$2000,4)</f>
        <v>0</v>
      </c>
      <c r="G667">
        <f>COUNTIFS(Formulas!B$3:B$2000,'Stats for predictor'!B667,Formulas!C$3:C$2000,'Stats for predictor'!C667,Formulas!AC$3:AC$2000,3)</f>
        <v>0</v>
      </c>
      <c r="H667">
        <f>COUNTIFS(Formulas!B$3:B$2000,'Stats for predictor'!B667,Formulas!C$3:C$2000,'Stats for predictor'!C667,Formulas!AC$3:AC$2000,2)</f>
        <v>0</v>
      </c>
      <c r="I667">
        <f>COUNTIFS(Formulas!B$3:B$2000,'Stats for predictor'!B667,Formulas!C$3:C$2000,'Stats for predictor'!C667,Formulas!AC$3:AC$2000,1)</f>
        <v>0</v>
      </c>
      <c r="J667">
        <f>COUNTIFS(Formulas!B$3:B$2000,'Stats for predictor'!B667,Formulas!C$3:C$2000,'Stats for predictor'!C667,Formulas!AC$3:AC$2000,0)</f>
        <v>1390</v>
      </c>
      <c r="K667">
        <f>Formulas!P668</f>
        <v>0</v>
      </c>
      <c r="L667">
        <f>Formulas!R668</f>
        <v>0</v>
      </c>
      <c r="M667">
        <f>Formulas!T716</f>
        <v>0</v>
      </c>
      <c r="N667" s="2" t="e">
        <f>Formulas!V668</f>
        <v>#DIV/0!</v>
      </c>
      <c r="O667">
        <f>Formulas!U668</f>
        <v>0</v>
      </c>
      <c r="P667" s="2" t="e">
        <f>Formulas!W668</f>
        <v>#DIV/0!</v>
      </c>
    </row>
    <row r="668" spans="1:16">
      <c r="A668">
        <f>Formulas!A669</f>
        <v>0</v>
      </c>
      <c r="B668">
        <f>Formulas!B669</f>
        <v>0</v>
      </c>
      <c r="C668">
        <f>Formulas!C669</f>
        <v>0</v>
      </c>
      <c r="D668">
        <f>Formulas!AC669</f>
        <v>0</v>
      </c>
      <c r="E668">
        <f t="shared" si="10"/>
        <v>0</v>
      </c>
      <c r="F668" s="1">
        <f>COUNTIFS(Formulas!B$3:B$2000,'Stats for predictor'!B668,Formulas!C$3:C$2000,'Stats for predictor'!C668,Formulas!AC$3:AC$2000,4)</f>
        <v>0</v>
      </c>
      <c r="G668">
        <f>COUNTIFS(Formulas!B$3:B$2000,'Stats for predictor'!B668,Formulas!C$3:C$2000,'Stats for predictor'!C668,Formulas!AC$3:AC$2000,3)</f>
        <v>0</v>
      </c>
      <c r="H668">
        <f>COUNTIFS(Formulas!B$3:B$2000,'Stats for predictor'!B668,Formulas!C$3:C$2000,'Stats for predictor'!C668,Formulas!AC$3:AC$2000,2)</f>
        <v>0</v>
      </c>
      <c r="I668">
        <f>COUNTIFS(Formulas!B$3:B$2000,'Stats for predictor'!B668,Formulas!C$3:C$2000,'Stats for predictor'!C668,Formulas!AC$3:AC$2000,1)</f>
        <v>0</v>
      </c>
      <c r="J668">
        <f>COUNTIFS(Formulas!B$3:B$2000,'Stats for predictor'!B668,Formulas!C$3:C$2000,'Stats for predictor'!C668,Formulas!AC$3:AC$2000,0)</f>
        <v>1390</v>
      </c>
      <c r="K668">
        <f>Formulas!P669</f>
        <v>0</v>
      </c>
      <c r="L668">
        <f>Formulas!R669</f>
        <v>0</v>
      </c>
      <c r="M668">
        <f>Formulas!T717</f>
        <v>0</v>
      </c>
      <c r="N668" s="2" t="e">
        <f>Formulas!V669</f>
        <v>#DIV/0!</v>
      </c>
      <c r="O668">
        <f>Formulas!U669</f>
        <v>0</v>
      </c>
      <c r="P668" s="2" t="e">
        <f>Formulas!W669</f>
        <v>#DIV/0!</v>
      </c>
    </row>
    <row r="669" spans="1:16">
      <c r="A669">
        <f>Formulas!A670</f>
        <v>0</v>
      </c>
      <c r="B669">
        <f>Formulas!B670</f>
        <v>0</v>
      </c>
      <c r="C669">
        <f>Formulas!C670</f>
        <v>0</v>
      </c>
      <c r="D669">
        <f>Formulas!AC670</f>
        <v>0</v>
      </c>
      <c r="E669">
        <f t="shared" si="10"/>
        <v>0</v>
      </c>
      <c r="F669" s="1">
        <f>COUNTIFS(Formulas!B$3:B$2000,'Stats for predictor'!B669,Formulas!C$3:C$2000,'Stats for predictor'!C669,Formulas!AC$3:AC$2000,4)</f>
        <v>0</v>
      </c>
      <c r="G669">
        <f>COUNTIFS(Formulas!B$3:B$2000,'Stats for predictor'!B669,Formulas!C$3:C$2000,'Stats for predictor'!C669,Formulas!AC$3:AC$2000,3)</f>
        <v>0</v>
      </c>
      <c r="H669">
        <f>COUNTIFS(Formulas!B$3:B$2000,'Stats for predictor'!B669,Formulas!C$3:C$2000,'Stats for predictor'!C669,Formulas!AC$3:AC$2000,2)</f>
        <v>0</v>
      </c>
      <c r="I669">
        <f>COUNTIFS(Formulas!B$3:B$2000,'Stats for predictor'!B669,Formulas!C$3:C$2000,'Stats for predictor'!C669,Formulas!AC$3:AC$2000,1)</f>
        <v>0</v>
      </c>
      <c r="J669">
        <f>COUNTIFS(Formulas!B$3:B$2000,'Stats for predictor'!B669,Formulas!C$3:C$2000,'Stats for predictor'!C669,Formulas!AC$3:AC$2000,0)</f>
        <v>1390</v>
      </c>
      <c r="K669">
        <f>Formulas!P670</f>
        <v>0</v>
      </c>
      <c r="L669">
        <f>Formulas!R670</f>
        <v>0</v>
      </c>
      <c r="M669">
        <f>Formulas!T718</f>
        <v>0</v>
      </c>
      <c r="N669" s="2" t="e">
        <f>Formulas!V670</f>
        <v>#DIV/0!</v>
      </c>
      <c r="O669">
        <f>Formulas!U670</f>
        <v>0</v>
      </c>
      <c r="P669" s="2" t="e">
        <f>Formulas!W670</f>
        <v>#DIV/0!</v>
      </c>
    </row>
    <row r="670" spans="1:16">
      <c r="A670">
        <f>Formulas!A671</f>
        <v>0</v>
      </c>
      <c r="B670">
        <f>Formulas!B671</f>
        <v>0</v>
      </c>
      <c r="C670">
        <f>Formulas!C671</f>
        <v>0</v>
      </c>
      <c r="D670">
        <f>Formulas!AC671</f>
        <v>0</v>
      </c>
      <c r="E670">
        <f t="shared" si="10"/>
        <v>0</v>
      </c>
      <c r="F670" s="1">
        <f>COUNTIFS(Formulas!B$3:B$2000,'Stats for predictor'!B670,Formulas!C$3:C$2000,'Stats for predictor'!C670,Formulas!AC$3:AC$2000,4)</f>
        <v>0</v>
      </c>
      <c r="G670">
        <f>COUNTIFS(Formulas!B$3:B$2000,'Stats for predictor'!B670,Formulas!C$3:C$2000,'Stats for predictor'!C670,Formulas!AC$3:AC$2000,3)</f>
        <v>0</v>
      </c>
      <c r="H670">
        <f>COUNTIFS(Formulas!B$3:B$2000,'Stats for predictor'!B670,Formulas!C$3:C$2000,'Stats for predictor'!C670,Formulas!AC$3:AC$2000,2)</f>
        <v>0</v>
      </c>
      <c r="I670">
        <f>COUNTIFS(Formulas!B$3:B$2000,'Stats for predictor'!B670,Formulas!C$3:C$2000,'Stats for predictor'!C670,Formulas!AC$3:AC$2000,1)</f>
        <v>0</v>
      </c>
      <c r="J670">
        <f>COUNTIFS(Formulas!B$3:B$2000,'Stats for predictor'!B670,Formulas!C$3:C$2000,'Stats for predictor'!C670,Formulas!AC$3:AC$2000,0)</f>
        <v>1390</v>
      </c>
      <c r="K670">
        <f>Formulas!P671</f>
        <v>0</v>
      </c>
      <c r="L670">
        <f>Formulas!R671</f>
        <v>0</v>
      </c>
      <c r="M670">
        <f>Formulas!T719</f>
        <v>0</v>
      </c>
      <c r="N670" s="2" t="e">
        <f>Formulas!V671</f>
        <v>#DIV/0!</v>
      </c>
      <c r="O670">
        <f>Formulas!U671</f>
        <v>0</v>
      </c>
      <c r="P670" s="2" t="e">
        <f>Formulas!W671</f>
        <v>#DIV/0!</v>
      </c>
    </row>
    <row r="671" spans="1:16">
      <c r="A671">
        <f>Formulas!A672</f>
        <v>0</v>
      </c>
      <c r="B671">
        <f>Formulas!B672</f>
        <v>0</v>
      </c>
      <c r="C671">
        <f>Formulas!C672</f>
        <v>0</v>
      </c>
      <c r="D671">
        <f>Formulas!AC672</f>
        <v>0</v>
      </c>
      <c r="E671">
        <f t="shared" si="10"/>
        <v>0</v>
      </c>
      <c r="F671" s="1">
        <f>COUNTIFS(Formulas!B$3:B$2000,'Stats for predictor'!B671,Formulas!C$3:C$2000,'Stats for predictor'!C671,Formulas!AC$3:AC$2000,4)</f>
        <v>0</v>
      </c>
      <c r="G671">
        <f>COUNTIFS(Formulas!B$3:B$2000,'Stats for predictor'!B671,Formulas!C$3:C$2000,'Stats for predictor'!C671,Formulas!AC$3:AC$2000,3)</f>
        <v>0</v>
      </c>
      <c r="H671">
        <f>COUNTIFS(Formulas!B$3:B$2000,'Stats for predictor'!B671,Formulas!C$3:C$2000,'Stats for predictor'!C671,Formulas!AC$3:AC$2000,2)</f>
        <v>0</v>
      </c>
      <c r="I671">
        <f>COUNTIFS(Formulas!B$3:B$2000,'Stats for predictor'!B671,Formulas!C$3:C$2000,'Stats for predictor'!C671,Formulas!AC$3:AC$2000,1)</f>
        <v>0</v>
      </c>
      <c r="J671">
        <f>COUNTIFS(Formulas!B$3:B$2000,'Stats for predictor'!B671,Formulas!C$3:C$2000,'Stats for predictor'!C671,Formulas!AC$3:AC$2000,0)</f>
        <v>1390</v>
      </c>
      <c r="K671">
        <f>Formulas!P672</f>
        <v>0</v>
      </c>
      <c r="L671">
        <f>Formulas!R672</f>
        <v>0</v>
      </c>
      <c r="M671">
        <f>Formulas!T720</f>
        <v>0</v>
      </c>
      <c r="N671" s="2" t="e">
        <f>Formulas!V672</f>
        <v>#DIV/0!</v>
      </c>
      <c r="O671">
        <f>Formulas!U672</f>
        <v>0</v>
      </c>
      <c r="P671" s="2" t="e">
        <f>Formulas!W672</f>
        <v>#DIV/0!</v>
      </c>
    </row>
    <row r="672" spans="1:16">
      <c r="A672">
        <f>Formulas!A673</f>
        <v>0</v>
      </c>
      <c r="B672">
        <f>Formulas!B673</f>
        <v>0</v>
      </c>
      <c r="C672">
        <f>Formulas!C673</f>
        <v>0</v>
      </c>
      <c r="D672">
        <f>Formulas!AC673</f>
        <v>0</v>
      </c>
      <c r="E672">
        <f t="shared" si="10"/>
        <v>0</v>
      </c>
      <c r="F672" s="1">
        <f>COUNTIFS(Formulas!B$3:B$2000,'Stats for predictor'!B672,Formulas!C$3:C$2000,'Stats for predictor'!C672,Formulas!AC$3:AC$2000,4)</f>
        <v>0</v>
      </c>
      <c r="G672">
        <f>COUNTIFS(Formulas!B$3:B$2000,'Stats for predictor'!B672,Formulas!C$3:C$2000,'Stats for predictor'!C672,Formulas!AC$3:AC$2000,3)</f>
        <v>0</v>
      </c>
      <c r="H672">
        <f>COUNTIFS(Formulas!B$3:B$2000,'Stats for predictor'!B672,Formulas!C$3:C$2000,'Stats for predictor'!C672,Formulas!AC$3:AC$2000,2)</f>
        <v>0</v>
      </c>
      <c r="I672">
        <f>COUNTIFS(Formulas!B$3:B$2000,'Stats for predictor'!B672,Formulas!C$3:C$2000,'Stats for predictor'!C672,Formulas!AC$3:AC$2000,1)</f>
        <v>0</v>
      </c>
      <c r="J672">
        <f>COUNTIFS(Formulas!B$3:B$2000,'Stats for predictor'!B672,Formulas!C$3:C$2000,'Stats for predictor'!C672,Formulas!AC$3:AC$2000,0)</f>
        <v>1390</v>
      </c>
      <c r="K672">
        <f>Formulas!P673</f>
        <v>0</v>
      </c>
      <c r="L672">
        <f>Formulas!R673</f>
        <v>0</v>
      </c>
      <c r="M672">
        <f>Formulas!T721</f>
        <v>0</v>
      </c>
      <c r="N672" s="2" t="e">
        <f>Formulas!V673</f>
        <v>#DIV/0!</v>
      </c>
      <c r="O672">
        <f>Formulas!U673</f>
        <v>0</v>
      </c>
      <c r="P672" s="2" t="e">
        <f>Formulas!W673</f>
        <v>#DIV/0!</v>
      </c>
    </row>
    <row r="673" spans="1:16">
      <c r="A673">
        <f>Formulas!A674</f>
        <v>0</v>
      </c>
      <c r="B673">
        <f>Formulas!B674</f>
        <v>0</v>
      </c>
      <c r="C673">
        <f>Formulas!C674</f>
        <v>0</v>
      </c>
      <c r="D673">
        <f>Formulas!AC674</f>
        <v>0</v>
      </c>
      <c r="E673">
        <f t="shared" si="10"/>
        <v>0</v>
      </c>
      <c r="F673" s="1">
        <f>COUNTIFS(Formulas!B$3:B$2000,'Stats for predictor'!B673,Formulas!C$3:C$2000,'Stats for predictor'!C673,Formulas!AC$3:AC$2000,4)</f>
        <v>0</v>
      </c>
      <c r="G673">
        <f>COUNTIFS(Formulas!B$3:B$2000,'Stats for predictor'!B673,Formulas!C$3:C$2000,'Stats for predictor'!C673,Formulas!AC$3:AC$2000,3)</f>
        <v>0</v>
      </c>
      <c r="H673">
        <f>COUNTIFS(Formulas!B$3:B$2000,'Stats for predictor'!B673,Formulas!C$3:C$2000,'Stats for predictor'!C673,Formulas!AC$3:AC$2000,2)</f>
        <v>0</v>
      </c>
      <c r="I673">
        <f>COUNTIFS(Formulas!B$3:B$2000,'Stats for predictor'!B673,Formulas!C$3:C$2000,'Stats for predictor'!C673,Formulas!AC$3:AC$2000,1)</f>
        <v>0</v>
      </c>
      <c r="J673">
        <f>COUNTIFS(Formulas!B$3:B$2000,'Stats for predictor'!B673,Formulas!C$3:C$2000,'Stats for predictor'!C673,Formulas!AC$3:AC$2000,0)</f>
        <v>1390</v>
      </c>
      <c r="K673">
        <f>Formulas!P674</f>
        <v>0</v>
      </c>
      <c r="L673">
        <f>Formulas!R674</f>
        <v>0</v>
      </c>
      <c r="M673">
        <f>Formulas!T722</f>
        <v>0</v>
      </c>
      <c r="N673" s="2" t="e">
        <f>Formulas!V674</f>
        <v>#DIV/0!</v>
      </c>
      <c r="O673">
        <f>Formulas!U674</f>
        <v>0</v>
      </c>
      <c r="P673" s="2" t="e">
        <f>Formulas!W674</f>
        <v>#DIV/0!</v>
      </c>
    </row>
    <row r="674" spans="1:16">
      <c r="A674">
        <f>Formulas!A675</f>
        <v>0</v>
      </c>
      <c r="B674">
        <f>Formulas!B675</f>
        <v>0</v>
      </c>
      <c r="C674">
        <f>Formulas!C675</f>
        <v>0</v>
      </c>
      <c r="D674">
        <f>Formulas!AC675</f>
        <v>0</v>
      </c>
      <c r="E674">
        <f t="shared" si="10"/>
        <v>0</v>
      </c>
      <c r="F674" s="1">
        <f>COUNTIFS(Formulas!B$3:B$2000,'Stats for predictor'!B674,Formulas!C$3:C$2000,'Stats for predictor'!C674,Formulas!AC$3:AC$2000,4)</f>
        <v>0</v>
      </c>
      <c r="G674">
        <f>COUNTIFS(Formulas!B$3:B$2000,'Stats for predictor'!B674,Formulas!C$3:C$2000,'Stats for predictor'!C674,Formulas!AC$3:AC$2000,3)</f>
        <v>0</v>
      </c>
      <c r="H674">
        <f>COUNTIFS(Formulas!B$3:B$2000,'Stats for predictor'!B674,Formulas!C$3:C$2000,'Stats for predictor'!C674,Formulas!AC$3:AC$2000,2)</f>
        <v>0</v>
      </c>
      <c r="I674">
        <f>COUNTIFS(Formulas!B$3:B$2000,'Stats for predictor'!B674,Formulas!C$3:C$2000,'Stats for predictor'!C674,Formulas!AC$3:AC$2000,1)</f>
        <v>0</v>
      </c>
      <c r="J674">
        <f>COUNTIFS(Formulas!B$3:B$2000,'Stats for predictor'!B674,Formulas!C$3:C$2000,'Stats for predictor'!C674,Formulas!AC$3:AC$2000,0)</f>
        <v>1390</v>
      </c>
      <c r="K674">
        <f>Formulas!P675</f>
        <v>0</v>
      </c>
      <c r="L674">
        <f>Formulas!R675</f>
        <v>0</v>
      </c>
      <c r="M674">
        <f>Formulas!T723</f>
        <v>0</v>
      </c>
      <c r="N674" s="2" t="e">
        <f>Formulas!V675</f>
        <v>#DIV/0!</v>
      </c>
      <c r="O674">
        <f>Formulas!U675</f>
        <v>0</v>
      </c>
      <c r="P674" s="2" t="e">
        <f>Formulas!W675</f>
        <v>#DIV/0!</v>
      </c>
    </row>
    <row r="675" spans="1:16">
      <c r="A675">
        <f>Formulas!A676</f>
        <v>0</v>
      </c>
      <c r="B675">
        <f>Formulas!B676</f>
        <v>0</v>
      </c>
      <c r="C675">
        <f>Formulas!C676</f>
        <v>0</v>
      </c>
      <c r="D675">
        <f>Formulas!AC676</f>
        <v>0</v>
      </c>
      <c r="E675">
        <f t="shared" si="10"/>
        <v>0</v>
      </c>
      <c r="F675" s="1">
        <f>COUNTIFS(Formulas!B$3:B$2000,'Stats for predictor'!B675,Formulas!C$3:C$2000,'Stats for predictor'!C675,Formulas!AC$3:AC$2000,4)</f>
        <v>0</v>
      </c>
      <c r="G675">
        <f>COUNTIFS(Formulas!B$3:B$2000,'Stats for predictor'!B675,Formulas!C$3:C$2000,'Stats for predictor'!C675,Formulas!AC$3:AC$2000,3)</f>
        <v>0</v>
      </c>
      <c r="H675">
        <f>COUNTIFS(Formulas!B$3:B$2000,'Stats for predictor'!B675,Formulas!C$3:C$2000,'Stats for predictor'!C675,Formulas!AC$3:AC$2000,2)</f>
        <v>0</v>
      </c>
      <c r="I675">
        <f>COUNTIFS(Formulas!B$3:B$2000,'Stats for predictor'!B675,Formulas!C$3:C$2000,'Stats for predictor'!C675,Formulas!AC$3:AC$2000,1)</f>
        <v>0</v>
      </c>
      <c r="J675">
        <f>COUNTIFS(Formulas!B$3:B$2000,'Stats for predictor'!B675,Formulas!C$3:C$2000,'Stats for predictor'!C675,Formulas!AC$3:AC$2000,0)</f>
        <v>1390</v>
      </c>
      <c r="K675">
        <f>Formulas!P676</f>
        <v>0</v>
      </c>
      <c r="L675">
        <f>Formulas!R676</f>
        <v>0</v>
      </c>
      <c r="M675">
        <f>Formulas!T724</f>
        <v>0</v>
      </c>
      <c r="N675" s="2" t="e">
        <f>Formulas!V676</f>
        <v>#DIV/0!</v>
      </c>
      <c r="O675">
        <f>Formulas!U676</f>
        <v>0</v>
      </c>
      <c r="P675" s="2" t="e">
        <f>Formulas!W676</f>
        <v>#DIV/0!</v>
      </c>
    </row>
    <row r="676" spans="1:16">
      <c r="A676">
        <f>Formulas!A677</f>
        <v>0</v>
      </c>
      <c r="B676">
        <f>Formulas!B677</f>
        <v>0</v>
      </c>
      <c r="C676">
        <f>Formulas!C677</f>
        <v>0</v>
      </c>
      <c r="D676">
        <f>Formulas!AC677</f>
        <v>0</v>
      </c>
      <c r="E676">
        <f t="shared" si="10"/>
        <v>0</v>
      </c>
      <c r="F676" s="1">
        <f>COUNTIFS(Formulas!B$3:B$2000,'Stats for predictor'!B676,Formulas!C$3:C$2000,'Stats for predictor'!C676,Formulas!AC$3:AC$2000,4)</f>
        <v>0</v>
      </c>
      <c r="G676">
        <f>COUNTIFS(Formulas!B$3:B$2000,'Stats for predictor'!B676,Formulas!C$3:C$2000,'Stats for predictor'!C676,Formulas!AC$3:AC$2000,3)</f>
        <v>0</v>
      </c>
      <c r="H676">
        <f>COUNTIFS(Formulas!B$3:B$2000,'Stats for predictor'!B676,Formulas!C$3:C$2000,'Stats for predictor'!C676,Formulas!AC$3:AC$2000,2)</f>
        <v>0</v>
      </c>
      <c r="I676">
        <f>COUNTIFS(Formulas!B$3:B$2000,'Stats for predictor'!B676,Formulas!C$3:C$2000,'Stats for predictor'!C676,Formulas!AC$3:AC$2000,1)</f>
        <v>0</v>
      </c>
      <c r="J676">
        <f>COUNTIFS(Formulas!B$3:B$2000,'Stats for predictor'!B676,Formulas!C$3:C$2000,'Stats for predictor'!C676,Formulas!AC$3:AC$2000,0)</f>
        <v>1390</v>
      </c>
      <c r="K676">
        <f>Formulas!P677</f>
        <v>0</v>
      </c>
      <c r="L676">
        <f>Formulas!R677</f>
        <v>0</v>
      </c>
      <c r="M676">
        <f>Formulas!T725</f>
        <v>0</v>
      </c>
      <c r="N676" s="2" t="e">
        <f>Formulas!V677</f>
        <v>#DIV/0!</v>
      </c>
      <c r="O676">
        <f>Formulas!U677</f>
        <v>0</v>
      </c>
      <c r="P676" s="2" t="e">
        <f>Formulas!W677</f>
        <v>#DIV/0!</v>
      </c>
    </row>
    <row r="677" spans="1:16">
      <c r="A677">
        <f>Formulas!A678</f>
        <v>0</v>
      </c>
      <c r="B677">
        <f>Formulas!B678</f>
        <v>0</v>
      </c>
      <c r="C677">
        <f>Formulas!C678</f>
        <v>0</v>
      </c>
      <c r="D677">
        <f>Formulas!AC678</f>
        <v>0</v>
      </c>
      <c r="E677">
        <f t="shared" si="10"/>
        <v>0</v>
      </c>
      <c r="F677" s="1">
        <f>COUNTIFS(Formulas!B$3:B$2000,'Stats for predictor'!B677,Formulas!C$3:C$2000,'Stats for predictor'!C677,Formulas!AC$3:AC$2000,4)</f>
        <v>0</v>
      </c>
      <c r="G677">
        <f>COUNTIFS(Formulas!B$3:B$2000,'Stats for predictor'!B677,Formulas!C$3:C$2000,'Stats for predictor'!C677,Formulas!AC$3:AC$2000,3)</f>
        <v>0</v>
      </c>
      <c r="H677">
        <f>COUNTIFS(Formulas!B$3:B$2000,'Stats for predictor'!B677,Formulas!C$3:C$2000,'Stats for predictor'!C677,Formulas!AC$3:AC$2000,2)</f>
        <v>0</v>
      </c>
      <c r="I677">
        <f>COUNTIFS(Formulas!B$3:B$2000,'Stats for predictor'!B677,Formulas!C$3:C$2000,'Stats for predictor'!C677,Formulas!AC$3:AC$2000,1)</f>
        <v>0</v>
      </c>
      <c r="J677">
        <f>COUNTIFS(Formulas!B$3:B$2000,'Stats for predictor'!B677,Formulas!C$3:C$2000,'Stats for predictor'!C677,Formulas!AC$3:AC$2000,0)</f>
        <v>1390</v>
      </c>
      <c r="K677">
        <f>Formulas!P678</f>
        <v>0</v>
      </c>
      <c r="L677">
        <f>Formulas!R678</f>
        <v>0</v>
      </c>
      <c r="M677">
        <f>Formulas!T726</f>
        <v>0</v>
      </c>
      <c r="N677" s="2" t="e">
        <f>Formulas!V678</f>
        <v>#DIV/0!</v>
      </c>
      <c r="O677">
        <f>Formulas!U678</f>
        <v>0</v>
      </c>
      <c r="P677" s="2" t="e">
        <f>Formulas!W678</f>
        <v>#DIV/0!</v>
      </c>
    </row>
    <row r="678" spans="1:16">
      <c r="A678">
        <f>Formulas!A679</f>
        <v>0</v>
      </c>
      <c r="B678">
        <f>Formulas!B679</f>
        <v>0</v>
      </c>
      <c r="C678">
        <f>Formulas!C679</f>
        <v>0</v>
      </c>
      <c r="D678">
        <f>Formulas!AC679</f>
        <v>0</v>
      </c>
      <c r="E678">
        <f t="shared" si="10"/>
        <v>0</v>
      </c>
      <c r="F678" s="1">
        <f>COUNTIFS(Formulas!B$3:B$2000,'Stats for predictor'!B678,Formulas!C$3:C$2000,'Stats for predictor'!C678,Formulas!AC$3:AC$2000,4)</f>
        <v>0</v>
      </c>
      <c r="G678">
        <f>COUNTIFS(Formulas!B$3:B$2000,'Stats for predictor'!B678,Formulas!C$3:C$2000,'Stats for predictor'!C678,Formulas!AC$3:AC$2000,3)</f>
        <v>0</v>
      </c>
      <c r="H678">
        <f>COUNTIFS(Formulas!B$3:B$2000,'Stats for predictor'!B678,Formulas!C$3:C$2000,'Stats for predictor'!C678,Formulas!AC$3:AC$2000,2)</f>
        <v>0</v>
      </c>
      <c r="I678">
        <f>COUNTIFS(Formulas!B$3:B$2000,'Stats for predictor'!B678,Formulas!C$3:C$2000,'Stats for predictor'!C678,Formulas!AC$3:AC$2000,1)</f>
        <v>0</v>
      </c>
      <c r="J678">
        <f>COUNTIFS(Formulas!B$3:B$2000,'Stats for predictor'!B678,Formulas!C$3:C$2000,'Stats for predictor'!C678,Formulas!AC$3:AC$2000,0)</f>
        <v>1390</v>
      </c>
      <c r="K678">
        <f>Formulas!P679</f>
        <v>0</v>
      </c>
      <c r="L678">
        <f>Formulas!R679</f>
        <v>0</v>
      </c>
      <c r="M678">
        <f>Formulas!T727</f>
        <v>0</v>
      </c>
      <c r="N678" s="2" t="e">
        <f>Formulas!V679</f>
        <v>#DIV/0!</v>
      </c>
      <c r="O678">
        <f>Formulas!U679</f>
        <v>0</v>
      </c>
      <c r="P678" s="2" t="e">
        <f>Formulas!W679</f>
        <v>#DIV/0!</v>
      </c>
    </row>
    <row r="679" spans="1:16">
      <c r="A679">
        <f>Formulas!A680</f>
        <v>0</v>
      </c>
      <c r="B679">
        <f>Formulas!B680</f>
        <v>0</v>
      </c>
      <c r="C679">
        <f>Formulas!C680</f>
        <v>0</v>
      </c>
      <c r="D679">
        <f>Formulas!AC680</f>
        <v>0</v>
      </c>
      <c r="E679">
        <f t="shared" si="10"/>
        <v>0</v>
      </c>
      <c r="F679" s="1">
        <f>COUNTIFS(Formulas!B$3:B$2000,'Stats for predictor'!B679,Formulas!C$3:C$2000,'Stats for predictor'!C679,Formulas!AC$3:AC$2000,4)</f>
        <v>0</v>
      </c>
      <c r="G679">
        <f>COUNTIFS(Formulas!B$3:B$2000,'Stats for predictor'!B679,Formulas!C$3:C$2000,'Stats for predictor'!C679,Formulas!AC$3:AC$2000,3)</f>
        <v>0</v>
      </c>
      <c r="H679">
        <f>COUNTIFS(Formulas!B$3:B$2000,'Stats for predictor'!B679,Formulas!C$3:C$2000,'Stats for predictor'!C679,Formulas!AC$3:AC$2000,2)</f>
        <v>0</v>
      </c>
      <c r="I679">
        <f>COUNTIFS(Formulas!B$3:B$2000,'Stats for predictor'!B679,Formulas!C$3:C$2000,'Stats for predictor'!C679,Formulas!AC$3:AC$2000,1)</f>
        <v>0</v>
      </c>
      <c r="J679">
        <f>COUNTIFS(Formulas!B$3:B$2000,'Stats for predictor'!B679,Formulas!C$3:C$2000,'Stats for predictor'!C679,Formulas!AC$3:AC$2000,0)</f>
        <v>1390</v>
      </c>
      <c r="K679">
        <f>Formulas!P680</f>
        <v>0</v>
      </c>
      <c r="L679">
        <f>Formulas!R680</f>
        <v>0</v>
      </c>
      <c r="M679">
        <f>Formulas!T728</f>
        <v>0</v>
      </c>
      <c r="N679" s="2" t="e">
        <f>Formulas!V680</f>
        <v>#DIV/0!</v>
      </c>
      <c r="O679">
        <f>Formulas!U680</f>
        <v>0</v>
      </c>
      <c r="P679" s="2" t="e">
        <f>Formulas!W680</f>
        <v>#DIV/0!</v>
      </c>
    </row>
    <row r="680" spans="1:16">
      <c r="A680">
        <f>Formulas!A681</f>
        <v>0</v>
      </c>
      <c r="B680">
        <f>Formulas!B681</f>
        <v>0</v>
      </c>
      <c r="C680">
        <f>Formulas!C681</f>
        <v>0</v>
      </c>
      <c r="D680">
        <f>Formulas!AC681</f>
        <v>0</v>
      </c>
      <c r="E680">
        <f t="shared" si="10"/>
        <v>0</v>
      </c>
      <c r="F680" s="1">
        <f>COUNTIFS(Formulas!B$3:B$2000,'Stats for predictor'!B680,Formulas!C$3:C$2000,'Stats for predictor'!C680,Formulas!AC$3:AC$2000,4)</f>
        <v>0</v>
      </c>
      <c r="G680">
        <f>COUNTIFS(Formulas!B$3:B$2000,'Stats for predictor'!B680,Formulas!C$3:C$2000,'Stats for predictor'!C680,Formulas!AC$3:AC$2000,3)</f>
        <v>0</v>
      </c>
      <c r="H680">
        <f>COUNTIFS(Formulas!B$3:B$2000,'Stats for predictor'!B680,Formulas!C$3:C$2000,'Stats for predictor'!C680,Formulas!AC$3:AC$2000,2)</f>
        <v>0</v>
      </c>
      <c r="I680">
        <f>COUNTIFS(Formulas!B$3:B$2000,'Stats for predictor'!B680,Formulas!C$3:C$2000,'Stats for predictor'!C680,Formulas!AC$3:AC$2000,1)</f>
        <v>0</v>
      </c>
      <c r="J680">
        <f>COUNTIFS(Formulas!B$3:B$2000,'Stats for predictor'!B680,Formulas!C$3:C$2000,'Stats for predictor'!C680,Formulas!AC$3:AC$2000,0)</f>
        <v>1390</v>
      </c>
      <c r="K680">
        <f>Formulas!P681</f>
        <v>0</v>
      </c>
      <c r="L680">
        <f>Formulas!R681</f>
        <v>0</v>
      </c>
      <c r="M680">
        <f>Formulas!T729</f>
        <v>0</v>
      </c>
      <c r="N680" s="2" t="e">
        <f>Formulas!V681</f>
        <v>#DIV/0!</v>
      </c>
      <c r="O680">
        <f>Formulas!U681</f>
        <v>0</v>
      </c>
      <c r="P680" s="2" t="e">
        <f>Formulas!W681</f>
        <v>#DIV/0!</v>
      </c>
    </row>
    <row r="681" spans="1:16">
      <c r="A681">
        <f>Formulas!A682</f>
        <v>0</v>
      </c>
      <c r="B681">
        <f>Formulas!B682</f>
        <v>0</v>
      </c>
      <c r="C681">
        <f>Formulas!C682</f>
        <v>0</v>
      </c>
      <c r="D681">
        <f>Formulas!AC682</f>
        <v>0</v>
      </c>
      <c r="E681">
        <f t="shared" si="10"/>
        <v>0</v>
      </c>
      <c r="F681" s="1">
        <f>COUNTIFS(Formulas!B$3:B$2000,'Stats for predictor'!B681,Formulas!C$3:C$2000,'Stats for predictor'!C681,Formulas!AC$3:AC$2000,4)</f>
        <v>0</v>
      </c>
      <c r="G681">
        <f>COUNTIFS(Formulas!B$3:B$2000,'Stats for predictor'!B681,Formulas!C$3:C$2000,'Stats for predictor'!C681,Formulas!AC$3:AC$2000,3)</f>
        <v>0</v>
      </c>
      <c r="H681">
        <f>COUNTIFS(Formulas!B$3:B$2000,'Stats for predictor'!B681,Formulas!C$3:C$2000,'Stats for predictor'!C681,Formulas!AC$3:AC$2000,2)</f>
        <v>0</v>
      </c>
      <c r="I681">
        <f>COUNTIFS(Formulas!B$3:B$2000,'Stats for predictor'!B681,Formulas!C$3:C$2000,'Stats for predictor'!C681,Formulas!AC$3:AC$2000,1)</f>
        <v>0</v>
      </c>
      <c r="J681">
        <f>COUNTIFS(Formulas!B$3:B$2000,'Stats for predictor'!B681,Formulas!C$3:C$2000,'Stats for predictor'!C681,Formulas!AC$3:AC$2000,0)</f>
        <v>1390</v>
      </c>
      <c r="K681">
        <f>Formulas!P682</f>
        <v>0</v>
      </c>
      <c r="L681">
        <f>Formulas!R682</f>
        <v>0</v>
      </c>
      <c r="M681">
        <f>Formulas!T730</f>
        <v>0</v>
      </c>
      <c r="N681" s="2" t="e">
        <f>Formulas!V682</f>
        <v>#DIV/0!</v>
      </c>
      <c r="O681">
        <f>Formulas!U682</f>
        <v>0</v>
      </c>
      <c r="P681" s="2" t="e">
        <f>Formulas!W682</f>
        <v>#DIV/0!</v>
      </c>
    </row>
    <row r="682" spans="1:16">
      <c r="A682">
        <f>Formulas!A683</f>
        <v>0</v>
      </c>
      <c r="B682">
        <f>Formulas!B683</f>
        <v>0</v>
      </c>
      <c r="C682">
        <f>Formulas!C683</f>
        <v>0</v>
      </c>
      <c r="D682">
        <f>Formulas!AC683</f>
        <v>0</v>
      </c>
      <c r="E682">
        <f t="shared" si="10"/>
        <v>0</v>
      </c>
      <c r="F682" s="1">
        <f>COUNTIFS(Formulas!B$3:B$2000,'Stats for predictor'!B682,Formulas!C$3:C$2000,'Stats for predictor'!C682,Formulas!AC$3:AC$2000,4)</f>
        <v>0</v>
      </c>
      <c r="G682">
        <f>COUNTIFS(Formulas!B$3:B$2000,'Stats for predictor'!B682,Formulas!C$3:C$2000,'Stats for predictor'!C682,Formulas!AC$3:AC$2000,3)</f>
        <v>0</v>
      </c>
      <c r="H682">
        <f>COUNTIFS(Formulas!B$3:B$2000,'Stats for predictor'!B682,Formulas!C$3:C$2000,'Stats for predictor'!C682,Formulas!AC$3:AC$2000,2)</f>
        <v>0</v>
      </c>
      <c r="I682">
        <f>COUNTIFS(Formulas!B$3:B$2000,'Stats for predictor'!B682,Formulas!C$3:C$2000,'Stats for predictor'!C682,Formulas!AC$3:AC$2000,1)</f>
        <v>0</v>
      </c>
      <c r="J682">
        <f>COUNTIFS(Formulas!B$3:B$2000,'Stats for predictor'!B682,Formulas!C$3:C$2000,'Stats for predictor'!C682,Formulas!AC$3:AC$2000,0)</f>
        <v>1390</v>
      </c>
      <c r="K682">
        <f>Formulas!P683</f>
        <v>0</v>
      </c>
      <c r="L682">
        <f>Formulas!R683</f>
        <v>0</v>
      </c>
      <c r="M682">
        <f>Formulas!T731</f>
        <v>0</v>
      </c>
      <c r="N682" s="2" t="e">
        <f>Formulas!V683</f>
        <v>#DIV/0!</v>
      </c>
      <c r="O682">
        <f>Formulas!U683</f>
        <v>0</v>
      </c>
      <c r="P682" s="2" t="e">
        <f>Formulas!W683</f>
        <v>#DIV/0!</v>
      </c>
    </row>
    <row r="683" spans="1:16">
      <c r="A683">
        <f>Formulas!A684</f>
        <v>0</v>
      </c>
      <c r="B683">
        <f>Formulas!B684</f>
        <v>0</v>
      </c>
      <c r="C683">
        <f>Formulas!C684</f>
        <v>0</v>
      </c>
      <c r="D683">
        <f>Formulas!AC684</f>
        <v>0</v>
      </c>
      <c r="E683">
        <f t="shared" si="10"/>
        <v>0</v>
      </c>
      <c r="F683" s="1">
        <f>COUNTIFS(Formulas!B$3:B$2000,'Stats for predictor'!B683,Formulas!C$3:C$2000,'Stats for predictor'!C683,Formulas!AC$3:AC$2000,4)</f>
        <v>0</v>
      </c>
      <c r="G683">
        <f>COUNTIFS(Formulas!B$3:B$2000,'Stats for predictor'!B683,Formulas!C$3:C$2000,'Stats for predictor'!C683,Formulas!AC$3:AC$2000,3)</f>
        <v>0</v>
      </c>
      <c r="H683">
        <f>COUNTIFS(Formulas!B$3:B$2000,'Stats for predictor'!B683,Formulas!C$3:C$2000,'Stats for predictor'!C683,Formulas!AC$3:AC$2000,2)</f>
        <v>0</v>
      </c>
      <c r="I683">
        <f>COUNTIFS(Formulas!B$3:B$2000,'Stats for predictor'!B683,Formulas!C$3:C$2000,'Stats for predictor'!C683,Formulas!AC$3:AC$2000,1)</f>
        <v>0</v>
      </c>
      <c r="J683">
        <f>COUNTIFS(Formulas!B$3:B$2000,'Stats for predictor'!B683,Formulas!C$3:C$2000,'Stats for predictor'!C683,Formulas!AC$3:AC$2000,0)</f>
        <v>1390</v>
      </c>
      <c r="K683">
        <f>Formulas!P684</f>
        <v>0</v>
      </c>
      <c r="L683">
        <f>Formulas!R684</f>
        <v>0</v>
      </c>
      <c r="M683">
        <f>Formulas!T732</f>
        <v>0</v>
      </c>
      <c r="N683" s="2" t="e">
        <f>Formulas!V684</f>
        <v>#DIV/0!</v>
      </c>
      <c r="O683">
        <f>Formulas!U684</f>
        <v>0</v>
      </c>
      <c r="P683" s="2" t="e">
        <f>Formulas!W684</f>
        <v>#DIV/0!</v>
      </c>
    </row>
    <row r="684" spans="1:16">
      <c r="A684">
        <f>Formulas!A685</f>
        <v>0</v>
      </c>
      <c r="B684">
        <f>Formulas!B685</f>
        <v>0</v>
      </c>
      <c r="C684">
        <f>Formulas!C685</f>
        <v>0</v>
      </c>
      <c r="D684">
        <f>Formulas!AC685</f>
        <v>0</v>
      </c>
      <c r="E684">
        <f t="shared" si="10"/>
        <v>0</v>
      </c>
      <c r="F684" s="1">
        <f>COUNTIFS(Formulas!B$3:B$2000,'Stats for predictor'!B684,Formulas!C$3:C$2000,'Stats for predictor'!C684,Formulas!AC$3:AC$2000,4)</f>
        <v>0</v>
      </c>
      <c r="G684">
        <f>COUNTIFS(Formulas!B$3:B$2000,'Stats for predictor'!B684,Formulas!C$3:C$2000,'Stats for predictor'!C684,Formulas!AC$3:AC$2000,3)</f>
        <v>0</v>
      </c>
      <c r="H684">
        <f>COUNTIFS(Formulas!B$3:B$2000,'Stats for predictor'!B684,Formulas!C$3:C$2000,'Stats for predictor'!C684,Formulas!AC$3:AC$2000,2)</f>
        <v>0</v>
      </c>
      <c r="I684">
        <f>COUNTIFS(Formulas!B$3:B$2000,'Stats for predictor'!B684,Formulas!C$3:C$2000,'Stats for predictor'!C684,Formulas!AC$3:AC$2000,1)</f>
        <v>0</v>
      </c>
      <c r="J684">
        <f>COUNTIFS(Formulas!B$3:B$2000,'Stats for predictor'!B684,Formulas!C$3:C$2000,'Stats for predictor'!C684,Formulas!AC$3:AC$2000,0)</f>
        <v>1390</v>
      </c>
      <c r="K684">
        <f>Formulas!P685</f>
        <v>0</v>
      </c>
      <c r="L684">
        <f>Formulas!R685</f>
        <v>0</v>
      </c>
      <c r="M684">
        <f>Formulas!T733</f>
        <v>0</v>
      </c>
      <c r="N684" s="2" t="e">
        <f>Formulas!V685</f>
        <v>#DIV/0!</v>
      </c>
      <c r="O684">
        <f>Formulas!U685</f>
        <v>0</v>
      </c>
      <c r="P684" s="2" t="e">
        <f>Formulas!W685</f>
        <v>#DIV/0!</v>
      </c>
    </row>
    <row r="685" spans="1:16">
      <c r="A685">
        <f>Formulas!A686</f>
        <v>0</v>
      </c>
      <c r="B685">
        <f>Formulas!B686</f>
        <v>0</v>
      </c>
      <c r="C685">
        <f>Formulas!C686</f>
        <v>0</v>
      </c>
      <c r="D685">
        <f>Formulas!AC686</f>
        <v>0</v>
      </c>
      <c r="E685">
        <f t="shared" si="10"/>
        <v>0</v>
      </c>
      <c r="F685" s="1">
        <f>COUNTIFS(Formulas!B$3:B$2000,'Stats for predictor'!B685,Formulas!C$3:C$2000,'Stats for predictor'!C685,Formulas!AC$3:AC$2000,4)</f>
        <v>0</v>
      </c>
      <c r="G685">
        <f>COUNTIFS(Formulas!B$3:B$2000,'Stats for predictor'!B685,Formulas!C$3:C$2000,'Stats for predictor'!C685,Formulas!AC$3:AC$2000,3)</f>
        <v>0</v>
      </c>
      <c r="H685">
        <f>COUNTIFS(Formulas!B$3:B$2000,'Stats for predictor'!B685,Formulas!C$3:C$2000,'Stats for predictor'!C685,Formulas!AC$3:AC$2000,2)</f>
        <v>0</v>
      </c>
      <c r="I685">
        <f>COUNTIFS(Formulas!B$3:B$2000,'Stats for predictor'!B685,Formulas!C$3:C$2000,'Stats for predictor'!C685,Formulas!AC$3:AC$2000,1)</f>
        <v>0</v>
      </c>
      <c r="J685">
        <f>COUNTIFS(Formulas!B$3:B$2000,'Stats for predictor'!B685,Formulas!C$3:C$2000,'Stats for predictor'!C685,Formulas!AC$3:AC$2000,0)</f>
        <v>1390</v>
      </c>
      <c r="K685">
        <f>Formulas!P686</f>
        <v>0</v>
      </c>
      <c r="L685">
        <f>Formulas!R686</f>
        <v>0</v>
      </c>
      <c r="M685">
        <f>Formulas!T734</f>
        <v>0</v>
      </c>
      <c r="N685" s="2" t="e">
        <f>Formulas!V686</f>
        <v>#DIV/0!</v>
      </c>
      <c r="O685">
        <f>Formulas!U686</f>
        <v>0</v>
      </c>
      <c r="P685" s="2" t="e">
        <f>Formulas!W686</f>
        <v>#DIV/0!</v>
      </c>
    </row>
    <row r="686" spans="1:16">
      <c r="A686">
        <f>Formulas!A687</f>
        <v>0</v>
      </c>
      <c r="B686">
        <f>Formulas!B687</f>
        <v>0</v>
      </c>
      <c r="C686">
        <f>Formulas!C687</f>
        <v>0</v>
      </c>
      <c r="D686">
        <f>Formulas!AC687</f>
        <v>0</v>
      </c>
      <c r="E686">
        <f t="shared" si="10"/>
        <v>0</v>
      </c>
      <c r="F686" s="1">
        <f>COUNTIFS(Formulas!B$3:B$2000,'Stats for predictor'!B686,Formulas!C$3:C$2000,'Stats for predictor'!C686,Formulas!AC$3:AC$2000,4)</f>
        <v>0</v>
      </c>
      <c r="G686">
        <f>COUNTIFS(Formulas!B$3:B$2000,'Stats for predictor'!B686,Formulas!C$3:C$2000,'Stats for predictor'!C686,Formulas!AC$3:AC$2000,3)</f>
        <v>0</v>
      </c>
      <c r="H686">
        <f>COUNTIFS(Formulas!B$3:B$2000,'Stats for predictor'!B686,Formulas!C$3:C$2000,'Stats for predictor'!C686,Formulas!AC$3:AC$2000,2)</f>
        <v>0</v>
      </c>
      <c r="I686">
        <f>COUNTIFS(Formulas!B$3:B$2000,'Stats for predictor'!B686,Formulas!C$3:C$2000,'Stats for predictor'!C686,Formulas!AC$3:AC$2000,1)</f>
        <v>0</v>
      </c>
      <c r="J686">
        <f>COUNTIFS(Formulas!B$3:B$2000,'Stats for predictor'!B686,Formulas!C$3:C$2000,'Stats for predictor'!C686,Formulas!AC$3:AC$2000,0)</f>
        <v>1390</v>
      </c>
      <c r="K686">
        <f>Formulas!P687</f>
        <v>0</v>
      </c>
      <c r="L686">
        <f>Formulas!R687</f>
        <v>0</v>
      </c>
      <c r="M686">
        <f>Formulas!T735</f>
        <v>0</v>
      </c>
      <c r="N686" s="2" t="e">
        <f>Formulas!V687</f>
        <v>#DIV/0!</v>
      </c>
      <c r="O686">
        <f>Formulas!U687</f>
        <v>0</v>
      </c>
      <c r="P686" s="2" t="e">
        <f>Formulas!W687</f>
        <v>#DIV/0!</v>
      </c>
    </row>
    <row r="687" spans="1:16">
      <c r="A687">
        <f>Formulas!A688</f>
        <v>0</v>
      </c>
      <c r="B687">
        <f>Formulas!B688</f>
        <v>0</v>
      </c>
      <c r="C687">
        <f>Formulas!C688</f>
        <v>0</v>
      </c>
      <c r="D687">
        <f>Formulas!AC688</f>
        <v>0</v>
      </c>
      <c r="E687">
        <f t="shared" si="10"/>
        <v>0</v>
      </c>
      <c r="F687" s="1">
        <f>COUNTIFS(Formulas!B$3:B$2000,'Stats for predictor'!B687,Formulas!C$3:C$2000,'Stats for predictor'!C687,Formulas!AC$3:AC$2000,4)</f>
        <v>0</v>
      </c>
      <c r="G687">
        <f>COUNTIFS(Formulas!B$3:B$2000,'Stats for predictor'!B687,Formulas!C$3:C$2000,'Stats for predictor'!C687,Formulas!AC$3:AC$2000,3)</f>
        <v>0</v>
      </c>
      <c r="H687">
        <f>COUNTIFS(Formulas!B$3:B$2000,'Stats for predictor'!B687,Formulas!C$3:C$2000,'Stats for predictor'!C687,Formulas!AC$3:AC$2000,2)</f>
        <v>0</v>
      </c>
      <c r="I687">
        <f>COUNTIFS(Formulas!B$3:B$2000,'Stats for predictor'!B687,Formulas!C$3:C$2000,'Stats for predictor'!C687,Formulas!AC$3:AC$2000,1)</f>
        <v>0</v>
      </c>
      <c r="J687">
        <f>COUNTIFS(Formulas!B$3:B$2000,'Stats for predictor'!B687,Formulas!C$3:C$2000,'Stats for predictor'!C687,Formulas!AC$3:AC$2000,0)</f>
        <v>1390</v>
      </c>
      <c r="K687">
        <f>Formulas!P688</f>
        <v>0</v>
      </c>
      <c r="L687">
        <f>Formulas!R688</f>
        <v>0</v>
      </c>
      <c r="M687">
        <f>Formulas!T736</f>
        <v>0</v>
      </c>
      <c r="N687" s="2" t="e">
        <f>Formulas!V688</f>
        <v>#DIV/0!</v>
      </c>
      <c r="O687">
        <f>Formulas!U688</f>
        <v>0</v>
      </c>
      <c r="P687" s="2" t="e">
        <f>Formulas!W688</f>
        <v>#DIV/0!</v>
      </c>
    </row>
    <row r="688" spans="1:16">
      <c r="A688">
        <f>Formulas!A689</f>
        <v>0</v>
      </c>
      <c r="B688">
        <f>Formulas!B689</f>
        <v>0</v>
      </c>
      <c r="C688">
        <f>Formulas!C689</f>
        <v>0</v>
      </c>
      <c r="D688">
        <f>Formulas!AC689</f>
        <v>0</v>
      </c>
      <c r="E688">
        <f t="shared" si="10"/>
        <v>0</v>
      </c>
      <c r="F688" s="1">
        <f>COUNTIFS(Formulas!B$3:B$2000,'Stats for predictor'!B688,Formulas!C$3:C$2000,'Stats for predictor'!C688,Formulas!AC$3:AC$2000,4)</f>
        <v>0</v>
      </c>
      <c r="G688">
        <f>COUNTIFS(Formulas!B$3:B$2000,'Stats for predictor'!B688,Formulas!C$3:C$2000,'Stats for predictor'!C688,Formulas!AC$3:AC$2000,3)</f>
        <v>0</v>
      </c>
      <c r="H688">
        <f>COUNTIFS(Formulas!B$3:B$2000,'Stats for predictor'!B688,Formulas!C$3:C$2000,'Stats for predictor'!C688,Formulas!AC$3:AC$2000,2)</f>
        <v>0</v>
      </c>
      <c r="I688">
        <f>COUNTIFS(Formulas!B$3:B$2000,'Stats for predictor'!B688,Formulas!C$3:C$2000,'Stats for predictor'!C688,Formulas!AC$3:AC$2000,1)</f>
        <v>0</v>
      </c>
      <c r="J688">
        <f>COUNTIFS(Formulas!B$3:B$2000,'Stats for predictor'!B688,Formulas!C$3:C$2000,'Stats for predictor'!C688,Formulas!AC$3:AC$2000,0)</f>
        <v>1390</v>
      </c>
      <c r="K688">
        <f>Formulas!P689</f>
        <v>0</v>
      </c>
      <c r="L688">
        <f>Formulas!R689</f>
        <v>0</v>
      </c>
      <c r="M688">
        <f>Formulas!T737</f>
        <v>0</v>
      </c>
      <c r="N688" s="2" t="e">
        <f>Formulas!V689</f>
        <v>#DIV/0!</v>
      </c>
      <c r="O688">
        <f>Formulas!U689</f>
        <v>0</v>
      </c>
      <c r="P688" s="2" t="e">
        <f>Formulas!W689</f>
        <v>#DIV/0!</v>
      </c>
    </row>
    <row r="689" spans="1:16">
      <c r="A689">
        <f>Formulas!A690</f>
        <v>0</v>
      </c>
      <c r="B689">
        <f>Formulas!B690</f>
        <v>0</v>
      </c>
      <c r="C689">
        <f>Formulas!C690</f>
        <v>0</v>
      </c>
      <c r="D689">
        <f>Formulas!AC690</f>
        <v>0</v>
      </c>
      <c r="E689">
        <f t="shared" si="10"/>
        <v>0</v>
      </c>
      <c r="F689" s="1">
        <f>COUNTIFS(Formulas!B$3:B$2000,'Stats for predictor'!B689,Formulas!C$3:C$2000,'Stats for predictor'!C689,Formulas!AC$3:AC$2000,4)</f>
        <v>0</v>
      </c>
      <c r="G689">
        <f>COUNTIFS(Formulas!B$3:B$2000,'Stats for predictor'!B689,Formulas!C$3:C$2000,'Stats for predictor'!C689,Formulas!AC$3:AC$2000,3)</f>
        <v>0</v>
      </c>
      <c r="H689">
        <f>COUNTIFS(Formulas!B$3:B$2000,'Stats for predictor'!B689,Formulas!C$3:C$2000,'Stats for predictor'!C689,Formulas!AC$3:AC$2000,2)</f>
        <v>0</v>
      </c>
      <c r="I689">
        <f>COUNTIFS(Formulas!B$3:B$2000,'Stats for predictor'!B689,Formulas!C$3:C$2000,'Stats for predictor'!C689,Formulas!AC$3:AC$2000,1)</f>
        <v>0</v>
      </c>
      <c r="J689">
        <f>COUNTIFS(Formulas!B$3:B$2000,'Stats for predictor'!B689,Formulas!C$3:C$2000,'Stats for predictor'!C689,Formulas!AC$3:AC$2000,0)</f>
        <v>1390</v>
      </c>
      <c r="K689">
        <f>Formulas!P690</f>
        <v>0</v>
      </c>
      <c r="L689">
        <f>Formulas!R690</f>
        <v>0</v>
      </c>
      <c r="M689">
        <f>Formulas!T738</f>
        <v>0</v>
      </c>
      <c r="N689" s="2" t="e">
        <f>Formulas!V690</f>
        <v>#DIV/0!</v>
      </c>
      <c r="O689">
        <f>Formulas!U690</f>
        <v>0</v>
      </c>
      <c r="P689" s="2" t="e">
        <f>Formulas!W690</f>
        <v>#DIV/0!</v>
      </c>
    </row>
    <row r="690" spans="1:16">
      <c r="A690">
        <f>Formulas!A691</f>
        <v>0</v>
      </c>
      <c r="B690">
        <f>Formulas!B691</f>
        <v>0</v>
      </c>
      <c r="C690">
        <f>Formulas!C691</f>
        <v>0</v>
      </c>
      <c r="D690">
        <f>Formulas!AC691</f>
        <v>0</v>
      </c>
      <c r="E690">
        <f t="shared" si="10"/>
        <v>0</v>
      </c>
      <c r="F690" s="1">
        <f>COUNTIFS(Formulas!B$3:B$2000,'Stats for predictor'!B690,Formulas!C$3:C$2000,'Stats for predictor'!C690,Formulas!AC$3:AC$2000,4)</f>
        <v>0</v>
      </c>
      <c r="G690">
        <f>COUNTIFS(Formulas!B$3:B$2000,'Stats for predictor'!B690,Formulas!C$3:C$2000,'Stats for predictor'!C690,Formulas!AC$3:AC$2000,3)</f>
        <v>0</v>
      </c>
      <c r="H690">
        <f>COUNTIFS(Formulas!B$3:B$2000,'Stats for predictor'!B690,Formulas!C$3:C$2000,'Stats for predictor'!C690,Formulas!AC$3:AC$2000,2)</f>
        <v>0</v>
      </c>
      <c r="I690">
        <f>COUNTIFS(Formulas!B$3:B$2000,'Stats for predictor'!B690,Formulas!C$3:C$2000,'Stats for predictor'!C690,Formulas!AC$3:AC$2000,1)</f>
        <v>0</v>
      </c>
      <c r="J690">
        <f>COUNTIFS(Formulas!B$3:B$2000,'Stats for predictor'!B690,Formulas!C$3:C$2000,'Stats for predictor'!C690,Formulas!AC$3:AC$2000,0)</f>
        <v>1390</v>
      </c>
      <c r="K690">
        <f>Formulas!P691</f>
        <v>0</v>
      </c>
      <c r="L690">
        <f>Formulas!R691</f>
        <v>0</v>
      </c>
      <c r="M690">
        <f>Formulas!T739</f>
        <v>0</v>
      </c>
      <c r="N690" s="2" t="e">
        <f>Formulas!V691</f>
        <v>#DIV/0!</v>
      </c>
      <c r="O690">
        <f>Formulas!U691</f>
        <v>0</v>
      </c>
      <c r="P690" s="2" t="e">
        <f>Formulas!W691</f>
        <v>#DIV/0!</v>
      </c>
    </row>
    <row r="691" spans="1:16">
      <c r="A691">
        <f>Formulas!A692</f>
        <v>0</v>
      </c>
      <c r="B691">
        <f>Formulas!B692</f>
        <v>0</v>
      </c>
      <c r="C691">
        <f>Formulas!C692</f>
        <v>0</v>
      </c>
      <c r="D691">
        <f>Formulas!AC692</f>
        <v>0</v>
      </c>
      <c r="E691">
        <f t="shared" si="10"/>
        <v>0</v>
      </c>
      <c r="F691" s="1">
        <f>COUNTIFS(Formulas!B$3:B$2000,'Stats for predictor'!B691,Formulas!C$3:C$2000,'Stats for predictor'!C691,Formulas!AC$3:AC$2000,4)</f>
        <v>0</v>
      </c>
      <c r="G691">
        <f>COUNTIFS(Formulas!B$3:B$2000,'Stats for predictor'!B691,Formulas!C$3:C$2000,'Stats for predictor'!C691,Formulas!AC$3:AC$2000,3)</f>
        <v>0</v>
      </c>
      <c r="H691">
        <f>COUNTIFS(Formulas!B$3:B$2000,'Stats for predictor'!B691,Formulas!C$3:C$2000,'Stats for predictor'!C691,Formulas!AC$3:AC$2000,2)</f>
        <v>0</v>
      </c>
      <c r="I691">
        <f>COUNTIFS(Formulas!B$3:B$2000,'Stats for predictor'!B691,Formulas!C$3:C$2000,'Stats for predictor'!C691,Formulas!AC$3:AC$2000,1)</f>
        <v>0</v>
      </c>
      <c r="J691">
        <f>COUNTIFS(Formulas!B$3:B$2000,'Stats for predictor'!B691,Formulas!C$3:C$2000,'Stats for predictor'!C691,Formulas!AC$3:AC$2000,0)</f>
        <v>1390</v>
      </c>
      <c r="K691">
        <f>Formulas!P692</f>
        <v>0</v>
      </c>
      <c r="L691">
        <f>Formulas!R692</f>
        <v>0</v>
      </c>
      <c r="M691">
        <f>Formulas!T740</f>
        <v>0</v>
      </c>
      <c r="N691" s="2" t="e">
        <f>Formulas!V692</f>
        <v>#DIV/0!</v>
      </c>
      <c r="O691">
        <f>Formulas!U692</f>
        <v>0</v>
      </c>
      <c r="P691" s="2" t="e">
        <f>Formulas!W692</f>
        <v>#DIV/0!</v>
      </c>
    </row>
    <row r="692" spans="1:16">
      <c r="A692">
        <f>Formulas!A693</f>
        <v>0</v>
      </c>
      <c r="B692">
        <f>Formulas!B693</f>
        <v>0</v>
      </c>
      <c r="C692">
        <f>Formulas!C693</f>
        <v>0</v>
      </c>
      <c r="D692">
        <f>Formulas!AC693</f>
        <v>0</v>
      </c>
      <c r="E692">
        <f t="shared" si="10"/>
        <v>0</v>
      </c>
      <c r="F692" s="1">
        <f>COUNTIFS(Formulas!B$3:B$2000,'Stats for predictor'!B692,Formulas!C$3:C$2000,'Stats for predictor'!C692,Formulas!AC$3:AC$2000,4)</f>
        <v>0</v>
      </c>
      <c r="G692">
        <f>COUNTIFS(Formulas!B$3:B$2000,'Stats for predictor'!B692,Formulas!C$3:C$2000,'Stats for predictor'!C692,Formulas!AC$3:AC$2000,3)</f>
        <v>0</v>
      </c>
      <c r="H692">
        <f>COUNTIFS(Formulas!B$3:B$2000,'Stats for predictor'!B692,Formulas!C$3:C$2000,'Stats for predictor'!C692,Formulas!AC$3:AC$2000,2)</f>
        <v>0</v>
      </c>
      <c r="I692">
        <f>COUNTIFS(Formulas!B$3:B$2000,'Stats for predictor'!B692,Formulas!C$3:C$2000,'Stats for predictor'!C692,Formulas!AC$3:AC$2000,1)</f>
        <v>0</v>
      </c>
      <c r="J692">
        <f>COUNTIFS(Formulas!B$3:B$2000,'Stats for predictor'!B692,Formulas!C$3:C$2000,'Stats for predictor'!C692,Formulas!AC$3:AC$2000,0)</f>
        <v>1390</v>
      </c>
      <c r="K692">
        <f>Formulas!P693</f>
        <v>0</v>
      </c>
      <c r="L692">
        <f>Formulas!R693</f>
        <v>0</v>
      </c>
      <c r="M692">
        <f>Formulas!T741</f>
        <v>0</v>
      </c>
      <c r="N692" s="2" t="e">
        <f>Formulas!V693</f>
        <v>#DIV/0!</v>
      </c>
      <c r="O692">
        <f>Formulas!U693</f>
        <v>0</v>
      </c>
      <c r="P692" s="2" t="e">
        <f>Formulas!W693</f>
        <v>#DIV/0!</v>
      </c>
    </row>
    <row r="693" spans="1:16">
      <c r="A693">
        <f>Formulas!A694</f>
        <v>0</v>
      </c>
      <c r="B693">
        <f>Formulas!B694</f>
        <v>0</v>
      </c>
      <c r="C693">
        <f>Formulas!C694</f>
        <v>0</v>
      </c>
      <c r="D693">
        <f>Formulas!AC694</f>
        <v>0</v>
      </c>
      <c r="E693">
        <f t="shared" si="10"/>
        <v>0</v>
      </c>
      <c r="F693" s="1">
        <f>COUNTIFS(Formulas!B$3:B$2000,'Stats for predictor'!B693,Formulas!C$3:C$2000,'Stats for predictor'!C693,Formulas!AC$3:AC$2000,4)</f>
        <v>0</v>
      </c>
      <c r="G693">
        <f>COUNTIFS(Formulas!B$3:B$2000,'Stats for predictor'!B693,Formulas!C$3:C$2000,'Stats for predictor'!C693,Formulas!AC$3:AC$2000,3)</f>
        <v>0</v>
      </c>
      <c r="H693">
        <f>COUNTIFS(Formulas!B$3:B$2000,'Stats for predictor'!B693,Formulas!C$3:C$2000,'Stats for predictor'!C693,Formulas!AC$3:AC$2000,2)</f>
        <v>0</v>
      </c>
      <c r="I693">
        <f>COUNTIFS(Formulas!B$3:B$2000,'Stats for predictor'!B693,Formulas!C$3:C$2000,'Stats for predictor'!C693,Formulas!AC$3:AC$2000,1)</f>
        <v>0</v>
      </c>
      <c r="J693">
        <f>COUNTIFS(Formulas!B$3:B$2000,'Stats for predictor'!B693,Formulas!C$3:C$2000,'Stats for predictor'!C693,Formulas!AC$3:AC$2000,0)</f>
        <v>1390</v>
      </c>
      <c r="K693">
        <f>Formulas!P694</f>
        <v>0</v>
      </c>
      <c r="L693">
        <f>Formulas!R694</f>
        <v>0</v>
      </c>
      <c r="M693">
        <f>Formulas!T742</f>
        <v>0</v>
      </c>
      <c r="N693" s="2" t="e">
        <f>Formulas!V694</f>
        <v>#DIV/0!</v>
      </c>
      <c r="O693">
        <f>Formulas!U694</f>
        <v>0</v>
      </c>
      <c r="P693" s="2" t="e">
        <f>Formulas!W694</f>
        <v>#DIV/0!</v>
      </c>
    </row>
    <row r="694" spans="1:16">
      <c r="A694">
        <f>Formulas!A695</f>
        <v>0</v>
      </c>
      <c r="B694">
        <f>Formulas!B695</f>
        <v>0</v>
      </c>
      <c r="C694">
        <f>Formulas!C695</f>
        <v>0</v>
      </c>
      <c r="D694">
        <f>Formulas!AC695</f>
        <v>0</v>
      </c>
      <c r="E694">
        <f t="shared" si="10"/>
        <v>0</v>
      </c>
      <c r="F694" s="1">
        <f>COUNTIFS(Formulas!B$3:B$2000,'Stats for predictor'!B694,Formulas!C$3:C$2000,'Stats for predictor'!C694,Formulas!AC$3:AC$2000,4)</f>
        <v>0</v>
      </c>
      <c r="G694">
        <f>COUNTIFS(Formulas!B$3:B$2000,'Stats for predictor'!B694,Formulas!C$3:C$2000,'Stats for predictor'!C694,Formulas!AC$3:AC$2000,3)</f>
        <v>0</v>
      </c>
      <c r="H694">
        <f>COUNTIFS(Formulas!B$3:B$2000,'Stats for predictor'!B694,Formulas!C$3:C$2000,'Stats for predictor'!C694,Formulas!AC$3:AC$2000,2)</f>
        <v>0</v>
      </c>
      <c r="I694">
        <f>COUNTIFS(Formulas!B$3:B$2000,'Stats for predictor'!B694,Formulas!C$3:C$2000,'Stats for predictor'!C694,Formulas!AC$3:AC$2000,1)</f>
        <v>0</v>
      </c>
      <c r="J694">
        <f>COUNTIFS(Formulas!B$3:B$2000,'Stats for predictor'!B694,Formulas!C$3:C$2000,'Stats for predictor'!C694,Formulas!AC$3:AC$2000,0)</f>
        <v>1390</v>
      </c>
      <c r="K694">
        <f>Formulas!P695</f>
        <v>0</v>
      </c>
      <c r="L694">
        <f>Formulas!R695</f>
        <v>0</v>
      </c>
      <c r="M694">
        <f>Formulas!T743</f>
        <v>0</v>
      </c>
      <c r="N694" s="2" t="e">
        <f>Formulas!V695</f>
        <v>#DIV/0!</v>
      </c>
      <c r="O694">
        <f>Formulas!U695</f>
        <v>0</v>
      </c>
      <c r="P694" s="2" t="e">
        <f>Formulas!W695</f>
        <v>#DIV/0!</v>
      </c>
    </row>
    <row r="695" spans="1:16">
      <c r="A695">
        <f>Formulas!A696</f>
        <v>0</v>
      </c>
      <c r="B695">
        <f>Formulas!B696</f>
        <v>0</v>
      </c>
      <c r="C695">
        <f>Formulas!C696</f>
        <v>0</v>
      </c>
      <c r="D695">
        <f>Formulas!AC696</f>
        <v>0</v>
      </c>
      <c r="E695">
        <f t="shared" si="10"/>
        <v>0</v>
      </c>
      <c r="F695" s="1">
        <f>COUNTIFS(Formulas!B$3:B$2000,'Stats for predictor'!B695,Formulas!C$3:C$2000,'Stats for predictor'!C695,Formulas!AC$3:AC$2000,4)</f>
        <v>0</v>
      </c>
      <c r="G695">
        <f>COUNTIFS(Formulas!B$3:B$2000,'Stats for predictor'!B695,Formulas!C$3:C$2000,'Stats for predictor'!C695,Formulas!AC$3:AC$2000,3)</f>
        <v>0</v>
      </c>
      <c r="H695">
        <f>COUNTIFS(Formulas!B$3:B$2000,'Stats for predictor'!B695,Formulas!C$3:C$2000,'Stats for predictor'!C695,Formulas!AC$3:AC$2000,2)</f>
        <v>0</v>
      </c>
      <c r="I695">
        <f>COUNTIFS(Formulas!B$3:B$2000,'Stats for predictor'!B695,Formulas!C$3:C$2000,'Stats for predictor'!C695,Formulas!AC$3:AC$2000,1)</f>
        <v>0</v>
      </c>
      <c r="J695">
        <f>COUNTIFS(Formulas!B$3:B$2000,'Stats for predictor'!B695,Formulas!C$3:C$2000,'Stats for predictor'!C695,Formulas!AC$3:AC$2000,0)</f>
        <v>1390</v>
      </c>
      <c r="K695">
        <f>Formulas!P696</f>
        <v>0</v>
      </c>
      <c r="L695">
        <f>Formulas!R696</f>
        <v>0</v>
      </c>
      <c r="M695">
        <f>Formulas!T744</f>
        <v>0</v>
      </c>
      <c r="N695" s="2" t="e">
        <f>Formulas!V696</f>
        <v>#DIV/0!</v>
      </c>
      <c r="O695">
        <f>Formulas!U696</f>
        <v>0</v>
      </c>
      <c r="P695" s="2" t="e">
        <f>Formulas!W696</f>
        <v>#DIV/0!</v>
      </c>
    </row>
    <row r="696" spans="1:16">
      <c r="A696">
        <f>Formulas!A697</f>
        <v>0</v>
      </c>
      <c r="B696">
        <f>Formulas!B697</f>
        <v>0</v>
      </c>
      <c r="C696">
        <f>Formulas!C697</f>
        <v>0</v>
      </c>
      <c r="D696">
        <f>Formulas!AC697</f>
        <v>0</v>
      </c>
      <c r="E696">
        <f t="shared" si="10"/>
        <v>0</v>
      </c>
      <c r="F696" s="1">
        <f>COUNTIFS(Formulas!B$3:B$2000,'Stats for predictor'!B696,Formulas!C$3:C$2000,'Stats for predictor'!C696,Formulas!AC$3:AC$2000,4)</f>
        <v>0</v>
      </c>
      <c r="G696">
        <f>COUNTIFS(Formulas!B$3:B$2000,'Stats for predictor'!B696,Formulas!C$3:C$2000,'Stats for predictor'!C696,Formulas!AC$3:AC$2000,3)</f>
        <v>0</v>
      </c>
      <c r="H696">
        <f>COUNTIFS(Formulas!B$3:B$2000,'Stats for predictor'!B696,Formulas!C$3:C$2000,'Stats for predictor'!C696,Formulas!AC$3:AC$2000,2)</f>
        <v>0</v>
      </c>
      <c r="I696">
        <f>COUNTIFS(Formulas!B$3:B$2000,'Stats for predictor'!B696,Formulas!C$3:C$2000,'Stats for predictor'!C696,Formulas!AC$3:AC$2000,1)</f>
        <v>0</v>
      </c>
      <c r="J696">
        <f>COUNTIFS(Formulas!B$3:B$2000,'Stats for predictor'!B696,Formulas!C$3:C$2000,'Stats for predictor'!C696,Formulas!AC$3:AC$2000,0)</f>
        <v>1390</v>
      </c>
      <c r="K696">
        <f>Formulas!P697</f>
        <v>0</v>
      </c>
      <c r="L696">
        <f>Formulas!R697</f>
        <v>0</v>
      </c>
      <c r="M696">
        <f>Formulas!T745</f>
        <v>0</v>
      </c>
      <c r="N696" s="2" t="e">
        <f>Formulas!V697</f>
        <v>#DIV/0!</v>
      </c>
      <c r="O696">
        <f>Formulas!U697</f>
        <v>0</v>
      </c>
      <c r="P696" s="2" t="e">
        <f>Formulas!W697</f>
        <v>#DIV/0!</v>
      </c>
    </row>
    <row r="697" spans="1:16">
      <c r="A697">
        <f>Formulas!A698</f>
        <v>0</v>
      </c>
      <c r="B697">
        <f>Formulas!B698</f>
        <v>0</v>
      </c>
      <c r="C697">
        <f>Formulas!C698</f>
        <v>0</v>
      </c>
      <c r="D697">
        <f>Formulas!AC698</f>
        <v>0</v>
      </c>
      <c r="E697">
        <f t="shared" si="10"/>
        <v>0</v>
      </c>
      <c r="F697" s="1">
        <f>COUNTIFS(Formulas!B$3:B$2000,'Stats for predictor'!B697,Formulas!C$3:C$2000,'Stats for predictor'!C697,Formulas!AC$3:AC$2000,4)</f>
        <v>0</v>
      </c>
      <c r="G697">
        <f>COUNTIFS(Formulas!B$3:B$2000,'Stats for predictor'!B697,Formulas!C$3:C$2000,'Stats for predictor'!C697,Formulas!AC$3:AC$2000,3)</f>
        <v>0</v>
      </c>
      <c r="H697">
        <f>COUNTIFS(Formulas!B$3:B$2000,'Stats for predictor'!B697,Formulas!C$3:C$2000,'Stats for predictor'!C697,Formulas!AC$3:AC$2000,2)</f>
        <v>0</v>
      </c>
      <c r="I697">
        <f>COUNTIFS(Formulas!B$3:B$2000,'Stats for predictor'!B697,Formulas!C$3:C$2000,'Stats for predictor'!C697,Formulas!AC$3:AC$2000,1)</f>
        <v>0</v>
      </c>
      <c r="J697">
        <f>COUNTIFS(Formulas!B$3:B$2000,'Stats for predictor'!B697,Formulas!C$3:C$2000,'Stats for predictor'!C697,Formulas!AC$3:AC$2000,0)</f>
        <v>1390</v>
      </c>
      <c r="K697">
        <f>Formulas!P698</f>
        <v>0</v>
      </c>
      <c r="L697">
        <f>Formulas!R698</f>
        <v>0</v>
      </c>
      <c r="M697">
        <f>Formulas!T746</f>
        <v>0</v>
      </c>
      <c r="N697" s="2" t="e">
        <f>Formulas!V698</f>
        <v>#DIV/0!</v>
      </c>
      <c r="O697">
        <f>Formulas!U698</f>
        <v>0</v>
      </c>
      <c r="P697" s="2" t="e">
        <f>Formulas!W698</f>
        <v>#DIV/0!</v>
      </c>
    </row>
    <row r="698" spans="1:16">
      <c r="A698">
        <f>Formulas!A699</f>
        <v>0</v>
      </c>
      <c r="B698">
        <f>Formulas!B699</f>
        <v>0</v>
      </c>
      <c r="C698">
        <f>Formulas!C699</f>
        <v>0</v>
      </c>
      <c r="D698">
        <f>Formulas!AC699</f>
        <v>0</v>
      </c>
      <c r="E698">
        <f t="shared" si="10"/>
        <v>0</v>
      </c>
      <c r="F698" s="1">
        <f>COUNTIFS(Formulas!B$3:B$2000,'Stats for predictor'!B698,Formulas!C$3:C$2000,'Stats for predictor'!C698,Formulas!AC$3:AC$2000,4)</f>
        <v>0</v>
      </c>
      <c r="G698">
        <f>COUNTIFS(Formulas!B$3:B$2000,'Stats for predictor'!B698,Formulas!C$3:C$2000,'Stats for predictor'!C698,Formulas!AC$3:AC$2000,3)</f>
        <v>0</v>
      </c>
      <c r="H698">
        <f>COUNTIFS(Formulas!B$3:B$2000,'Stats for predictor'!B698,Formulas!C$3:C$2000,'Stats for predictor'!C698,Formulas!AC$3:AC$2000,2)</f>
        <v>0</v>
      </c>
      <c r="I698">
        <f>COUNTIFS(Formulas!B$3:B$2000,'Stats for predictor'!B698,Formulas!C$3:C$2000,'Stats for predictor'!C698,Formulas!AC$3:AC$2000,1)</f>
        <v>0</v>
      </c>
      <c r="J698">
        <f>COUNTIFS(Formulas!B$3:B$2000,'Stats for predictor'!B698,Formulas!C$3:C$2000,'Stats for predictor'!C698,Formulas!AC$3:AC$2000,0)</f>
        <v>1390</v>
      </c>
      <c r="K698">
        <f>Formulas!P699</f>
        <v>0</v>
      </c>
      <c r="L698">
        <f>Formulas!R699</f>
        <v>0</v>
      </c>
      <c r="M698">
        <f>Formulas!T747</f>
        <v>0</v>
      </c>
      <c r="N698" s="2" t="e">
        <f>Formulas!V699</f>
        <v>#DIV/0!</v>
      </c>
      <c r="O698">
        <f>Formulas!U699</f>
        <v>0</v>
      </c>
      <c r="P698" s="2" t="e">
        <f>Formulas!W699</f>
        <v>#DIV/0!</v>
      </c>
    </row>
    <row r="699" spans="1:16">
      <c r="A699">
        <f>Formulas!A700</f>
        <v>0</v>
      </c>
      <c r="B699">
        <f>Formulas!B700</f>
        <v>0</v>
      </c>
      <c r="C699">
        <f>Formulas!C700</f>
        <v>0</v>
      </c>
      <c r="D699">
        <f>Formulas!AC700</f>
        <v>0</v>
      </c>
      <c r="E699">
        <f t="shared" si="10"/>
        <v>0</v>
      </c>
      <c r="F699" s="1">
        <f>COUNTIFS(Formulas!B$3:B$2000,'Stats for predictor'!B699,Formulas!C$3:C$2000,'Stats for predictor'!C699,Formulas!AC$3:AC$2000,4)</f>
        <v>0</v>
      </c>
      <c r="G699">
        <f>COUNTIFS(Formulas!B$3:B$2000,'Stats for predictor'!B699,Formulas!C$3:C$2000,'Stats for predictor'!C699,Formulas!AC$3:AC$2000,3)</f>
        <v>0</v>
      </c>
      <c r="H699">
        <f>COUNTIFS(Formulas!B$3:B$2000,'Stats for predictor'!B699,Formulas!C$3:C$2000,'Stats for predictor'!C699,Formulas!AC$3:AC$2000,2)</f>
        <v>0</v>
      </c>
      <c r="I699">
        <f>COUNTIFS(Formulas!B$3:B$2000,'Stats for predictor'!B699,Formulas!C$3:C$2000,'Stats for predictor'!C699,Formulas!AC$3:AC$2000,1)</f>
        <v>0</v>
      </c>
      <c r="J699">
        <f>COUNTIFS(Formulas!B$3:B$2000,'Stats for predictor'!B699,Formulas!C$3:C$2000,'Stats for predictor'!C699,Formulas!AC$3:AC$2000,0)</f>
        <v>1390</v>
      </c>
      <c r="K699">
        <f>Formulas!P700</f>
        <v>0</v>
      </c>
      <c r="L699">
        <f>Formulas!R700</f>
        <v>0</v>
      </c>
      <c r="M699">
        <f>Formulas!T748</f>
        <v>0</v>
      </c>
      <c r="N699" s="2" t="e">
        <f>Formulas!V700</f>
        <v>#DIV/0!</v>
      </c>
      <c r="O699">
        <f>Formulas!U700</f>
        <v>0</v>
      </c>
      <c r="P699" s="2" t="e">
        <f>Formulas!W700</f>
        <v>#DIV/0!</v>
      </c>
    </row>
    <row r="700" spans="1:16">
      <c r="A700">
        <f>Formulas!A701</f>
        <v>0</v>
      </c>
      <c r="B700">
        <f>Formulas!B701</f>
        <v>0</v>
      </c>
      <c r="C700">
        <f>Formulas!C701</f>
        <v>0</v>
      </c>
      <c r="D700">
        <f>Formulas!AC701</f>
        <v>0</v>
      </c>
      <c r="E700">
        <f t="shared" si="10"/>
        <v>0</v>
      </c>
      <c r="F700" s="1">
        <f>COUNTIFS(Formulas!B$3:B$2000,'Stats for predictor'!B700,Formulas!C$3:C$2000,'Stats for predictor'!C700,Formulas!AC$3:AC$2000,4)</f>
        <v>0</v>
      </c>
      <c r="G700">
        <f>COUNTIFS(Formulas!B$3:B$2000,'Stats for predictor'!B700,Formulas!C$3:C$2000,'Stats for predictor'!C700,Formulas!AC$3:AC$2000,3)</f>
        <v>0</v>
      </c>
      <c r="H700">
        <f>COUNTIFS(Formulas!B$3:B$2000,'Stats for predictor'!B700,Formulas!C$3:C$2000,'Stats for predictor'!C700,Formulas!AC$3:AC$2000,2)</f>
        <v>0</v>
      </c>
      <c r="I700">
        <f>COUNTIFS(Formulas!B$3:B$2000,'Stats for predictor'!B700,Formulas!C$3:C$2000,'Stats for predictor'!C700,Formulas!AC$3:AC$2000,1)</f>
        <v>0</v>
      </c>
      <c r="J700">
        <f>COUNTIFS(Formulas!B$3:B$2000,'Stats for predictor'!B700,Formulas!C$3:C$2000,'Stats for predictor'!C700,Formulas!AC$3:AC$2000,0)</f>
        <v>1390</v>
      </c>
      <c r="K700">
        <f>Formulas!P701</f>
        <v>0</v>
      </c>
      <c r="L700">
        <f>Formulas!R701</f>
        <v>0</v>
      </c>
      <c r="M700">
        <f>Formulas!T749</f>
        <v>0</v>
      </c>
      <c r="N700" s="2" t="e">
        <f>Formulas!V701</f>
        <v>#DIV/0!</v>
      </c>
      <c r="O700">
        <f>Formulas!U701</f>
        <v>0</v>
      </c>
      <c r="P700" s="2" t="e">
        <f>Formulas!W701</f>
        <v>#DIV/0!</v>
      </c>
    </row>
    <row r="701" spans="1:16">
      <c r="A701">
        <f>Formulas!A702</f>
        <v>0</v>
      </c>
      <c r="B701">
        <f>Formulas!B702</f>
        <v>0</v>
      </c>
      <c r="C701">
        <f>Formulas!C702</f>
        <v>0</v>
      </c>
      <c r="D701">
        <f>Formulas!AC702</f>
        <v>0</v>
      </c>
      <c r="E701">
        <f t="shared" si="10"/>
        <v>0</v>
      </c>
      <c r="F701" s="1">
        <f>COUNTIFS(Formulas!B$3:B$2000,'Stats for predictor'!B701,Formulas!C$3:C$2000,'Stats for predictor'!C701,Formulas!AC$3:AC$2000,4)</f>
        <v>0</v>
      </c>
      <c r="G701">
        <f>COUNTIFS(Formulas!B$3:B$2000,'Stats for predictor'!B701,Formulas!C$3:C$2000,'Stats for predictor'!C701,Formulas!AC$3:AC$2000,3)</f>
        <v>0</v>
      </c>
      <c r="H701">
        <f>COUNTIFS(Formulas!B$3:B$2000,'Stats for predictor'!B701,Formulas!C$3:C$2000,'Stats for predictor'!C701,Formulas!AC$3:AC$2000,2)</f>
        <v>0</v>
      </c>
      <c r="I701">
        <f>COUNTIFS(Formulas!B$3:B$2000,'Stats for predictor'!B701,Formulas!C$3:C$2000,'Stats for predictor'!C701,Formulas!AC$3:AC$2000,1)</f>
        <v>0</v>
      </c>
      <c r="J701">
        <f>COUNTIFS(Formulas!B$3:B$2000,'Stats for predictor'!B701,Formulas!C$3:C$2000,'Stats for predictor'!C701,Formulas!AC$3:AC$2000,0)</f>
        <v>1390</v>
      </c>
      <c r="K701">
        <f>Formulas!P702</f>
        <v>0</v>
      </c>
      <c r="L701">
        <f>Formulas!R702</f>
        <v>0</v>
      </c>
      <c r="M701">
        <f>Formulas!T750</f>
        <v>0</v>
      </c>
      <c r="N701" s="2" t="e">
        <f>Formulas!V702</f>
        <v>#DIV/0!</v>
      </c>
      <c r="O701">
        <f>Formulas!U702</f>
        <v>0</v>
      </c>
      <c r="P701" s="2" t="e">
        <f>Formulas!W702</f>
        <v>#DIV/0!</v>
      </c>
    </row>
    <row r="702" spans="1:16">
      <c r="A702">
        <f>Formulas!A703</f>
        <v>0</v>
      </c>
      <c r="B702">
        <f>Formulas!B703</f>
        <v>0</v>
      </c>
      <c r="C702">
        <f>Formulas!C703</f>
        <v>0</v>
      </c>
      <c r="D702">
        <f>Formulas!AC703</f>
        <v>0</v>
      </c>
      <c r="E702">
        <f t="shared" si="10"/>
        <v>0</v>
      </c>
      <c r="F702" s="1">
        <f>COUNTIFS(Formulas!B$3:B$2000,'Stats for predictor'!B702,Formulas!C$3:C$2000,'Stats for predictor'!C702,Formulas!AC$3:AC$2000,4)</f>
        <v>0</v>
      </c>
      <c r="G702">
        <f>COUNTIFS(Formulas!B$3:B$2000,'Stats for predictor'!B702,Formulas!C$3:C$2000,'Stats for predictor'!C702,Formulas!AC$3:AC$2000,3)</f>
        <v>0</v>
      </c>
      <c r="H702">
        <f>COUNTIFS(Formulas!B$3:B$2000,'Stats for predictor'!B702,Formulas!C$3:C$2000,'Stats for predictor'!C702,Formulas!AC$3:AC$2000,2)</f>
        <v>0</v>
      </c>
      <c r="I702">
        <f>COUNTIFS(Formulas!B$3:B$2000,'Stats for predictor'!B702,Formulas!C$3:C$2000,'Stats for predictor'!C702,Formulas!AC$3:AC$2000,1)</f>
        <v>0</v>
      </c>
      <c r="J702">
        <f>COUNTIFS(Formulas!B$3:B$2000,'Stats for predictor'!B702,Formulas!C$3:C$2000,'Stats for predictor'!C702,Formulas!AC$3:AC$2000,0)</f>
        <v>1390</v>
      </c>
      <c r="K702">
        <f>Formulas!P703</f>
        <v>0</v>
      </c>
      <c r="L702">
        <f>Formulas!R703</f>
        <v>0</v>
      </c>
      <c r="M702">
        <f>Formulas!T751</f>
        <v>0</v>
      </c>
      <c r="N702" s="2" t="e">
        <f>Formulas!V703</f>
        <v>#DIV/0!</v>
      </c>
      <c r="O702">
        <f>Formulas!U703</f>
        <v>0</v>
      </c>
      <c r="P702" s="2" t="e">
        <f>Formulas!W703</f>
        <v>#DIV/0!</v>
      </c>
    </row>
    <row r="703" spans="1:16">
      <c r="A703">
        <f>Formulas!A704</f>
        <v>0</v>
      </c>
      <c r="B703">
        <f>Formulas!B704</f>
        <v>0</v>
      </c>
      <c r="C703">
        <f>Formulas!C704</f>
        <v>0</v>
      </c>
      <c r="D703">
        <f>Formulas!AC704</f>
        <v>0</v>
      </c>
      <c r="E703">
        <f t="shared" si="10"/>
        <v>0</v>
      </c>
      <c r="F703" s="1">
        <f>COUNTIFS(Formulas!B$3:B$2000,'Stats for predictor'!B703,Formulas!C$3:C$2000,'Stats for predictor'!C703,Formulas!AC$3:AC$2000,4)</f>
        <v>0</v>
      </c>
      <c r="G703">
        <f>COUNTIFS(Formulas!B$3:B$2000,'Stats for predictor'!B703,Formulas!C$3:C$2000,'Stats for predictor'!C703,Formulas!AC$3:AC$2000,3)</f>
        <v>0</v>
      </c>
      <c r="H703">
        <f>COUNTIFS(Formulas!B$3:B$2000,'Stats for predictor'!B703,Formulas!C$3:C$2000,'Stats for predictor'!C703,Formulas!AC$3:AC$2000,2)</f>
        <v>0</v>
      </c>
      <c r="I703">
        <f>COUNTIFS(Formulas!B$3:B$2000,'Stats for predictor'!B703,Formulas!C$3:C$2000,'Stats for predictor'!C703,Formulas!AC$3:AC$2000,1)</f>
        <v>0</v>
      </c>
      <c r="J703">
        <f>COUNTIFS(Formulas!B$3:B$2000,'Stats for predictor'!B703,Formulas!C$3:C$2000,'Stats for predictor'!C703,Formulas!AC$3:AC$2000,0)</f>
        <v>1390</v>
      </c>
      <c r="K703">
        <f>Formulas!P704</f>
        <v>0</v>
      </c>
      <c r="L703">
        <f>Formulas!R704</f>
        <v>0</v>
      </c>
      <c r="M703">
        <f>Formulas!T752</f>
        <v>0</v>
      </c>
      <c r="N703" s="2" t="e">
        <f>Formulas!V704</f>
        <v>#DIV/0!</v>
      </c>
      <c r="O703">
        <f>Formulas!U704</f>
        <v>0</v>
      </c>
      <c r="P703" s="2" t="e">
        <f>Formulas!W704</f>
        <v>#DIV/0!</v>
      </c>
    </row>
    <row r="704" spans="1:16">
      <c r="A704">
        <f>Formulas!A705</f>
        <v>0</v>
      </c>
      <c r="B704">
        <f>Formulas!B705</f>
        <v>0</v>
      </c>
      <c r="C704">
        <f>Formulas!C705</f>
        <v>0</v>
      </c>
      <c r="D704">
        <f>Formulas!AC705</f>
        <v>0</v>
      </c>
      <c r="E704">
        <f t="shared" si="10"/>
        <v>0</v>
      </c>
      <c r="F704" s="1">
        <f>COUNTIFS(Formulas!B$3:B$2000,'Stats for predictor'!B704,Formulas!C$3:C$2000,'Stats for predictor'!C704,Formulas!AC$3:AC$2000,4)</f>
        <v>0</v>
      </c>
      <c r="G704">
        <f>COUNTIFS(Formulas!B$3:B$2000,'Stats for predictor'!B704,Formulas!C$3:C$2000,'Stats for predictor'!C704,Formulas!AC$3:AC$2000,3)</f>
        <v>0</v>
      </c>
      <c r="H704">
        <f>COUNTIFS(Formulas!B$3:B$2000,'Stats for predictor'!B704,Formulas!C$3:C$2000,'Stats for predictor'!C704,Formulas!AC$3:AC$2000,2)</f>
        <v>0</v>
      </c>
      <c r="I704">
        <f>COUNTIFS(Formulas!B$3:B$2000,'Stats for predictor'!B704,Formulas!C$3:C$2000,'Stats for predictor'!C704,Formulas!AC$3:AC$2000,1)</f>
        <v>0</v>
      </c>
      <c r="J704">
        <f>COUNTIFS(Formulas!B$3:B$2000,'Stats for predictor'!B704,Formulas!C$3:C$2000,'Stats for predictor'!C704,Formulas!AC$3:AC$2000,0)</f>
        <v>1390</v>
      </c>
      <c r="K704">
        <f>Formulas!P705</f>
        <v>0</v>
      </c>
      <c r="L704">
        <f>Formulas!R705</f>
        <v>0</v>
      </c>
      <c r="M704">
        <f>Formulas!T753</f>
        <v>0</v>
      </c>
      <c r="N704" s="2" t="e">
        <f>Formulas!V705</f>
        <v>#DIV/0!</v>
      </c>
      <c r="O704">
        <f>Formulas!U705</f>
        <v>0</v>
      </c>
      <c r="P704" s="2" t="e">
        <f>Formulas!W705</f>
        <v>#DIV/0!</v>
      </c>
    </row>
    <row r="705" spans="1:16">
      <c r="A705">
        <f>Formulas!A706</f>
        <v>0</v>
      </c>
      <c r="B705">
        <f>Formulas!B706</f>
        <v>0</v>
      </c>
      <c r="C705">
        <f>Formulas!C706</f>
        <v>0</v>
      </c>
      <c r="D705">
        <f>Formulas!AC706</f>
        <v>0</v>
      </c>
      <c r="E705">
        <f t="shared" si="10"/>
        <v>0</v>
      </c>
      <c r="F705" s="1">
        <f>COUNTIFS(Formulas!B$3:B$2000,'Stats for predictor'!B705,Formulas!C$3:C$2000,'Stats for predictor'!C705,Formulas!AC$3:AC$2000,4)</f>
        <v>0</v>
      </c>
      <c r="G705">
        <f>COUNTIFS(Formulas!B$3:B$2000,'Stats for predictor'!B705,Formulas!C$3:C$2000,'Stats for predictor'!C705,Formulas!AC$3:AC$2000,3)</f>
        <v>0</v>
      </c>
      <c r="H705">
        <f>COUNTIFS(Formulas!B$3:B$2000,'Stats for predictor'!B705,Formulas!C$3:C$2000,'Stats for predictor'!C705,Formulas!AC$3:AC$2000,2)</f>
        <v>0</v>
      </c>
      <c r="I705">
        <f>COUNTIFS(Formulas!B$3:B$2000,'Stats for predictor'!B705,Formulas!C$3:C$2000,'Stats for predictor'!C705,Formulas!AC$3:AC$2000,1)</f>
        <v>0</v>
      </c>
      <c r="J705">
        <f>COUNTIFS(Formulas!B$3:B$2000,'Stats for predictor'!B705,Formulas!C$3:C$2000,'Stats for predictor'!C705,Formulas!AC$3:AC$2000,0)</f>
        <v>1390</v>
      </c>
      <c r="K705">
        <f>Formulas!P706</f>
        <v>0</v>
      </c>
      <c r="L705">
        <f>Formulas!R706</f>
        <v>0</v>
      </c>
      <c r="M705">
        <f>Formulas!T754</f>
        <v>0</v>
      </c>
      <c r="N705" s="2" t="e">
        <f>Formulas!V706</f>
        <v>#DIV/0!</v>
      </c>
      <c r="O705">
        <f>Formulas!U706</f>
        <v>0</v>
      </c>
      <c r="P705" s="2" t="e">
        <f>Formulas!W706</f>
        <v>#DIV/0!</v>
      </c>
    </row>
    <row r="706" spans="1:16">
      <c r="A706">
        <f>Formulas!A707</f>
        <v>0</v>
      </c>
      <c r="B706">
        <f>Formulas!B707</f>
        <v>0</v>
      </c>
      <c r="C706">
        <f>Formulas!C707</f>
        <v>0</v>
      </c>
      <c r="D706">
        <f>Formulas!AC707</f>
        <v>0</v>
      </c>
      <c r="E706">
        <f t="shared" si="10"/>
        <v>0</v>
      </c>
      <c r="F706" s="1">
        <f>COUNTIFS(Formulas!B$3:B$2000,'Stats for predictor'!B706,Formulas!C$3:C$2000,'Stats for predictor'!C706,Formulas!AC$3:AC$2000,4)</f>
        <v>0</v>
      </c>
      <c r="G706">
        <f>COUNTIFS(Formulas!B$3:B$2000,'Stats for predictor'!B706,Formulas!C$3:C$2000,'Stats for predictor'!C706,Formulas!AC$3:AC$2000,3)</f>
        <v>0</v>
      </c>
      <c r="H706">
        <f>COUNTIFS(Formulas!B$3:B$2000,'Stats for predictor'!B706,Formulas!C$3:C$2000,'Stats for predictor'!C706,Formulas!AC$3:AC$2000,2)</f>
        <v>0</v>
      </c>
      <c r="I706">
        <f>COUNTIFS(Formulas!B$3:B$2000,'Stats for predictor'!B706,Formulas!C$3:C$2000,'Stats for predictor'!C706,Formulas!AC$3:AC$2000,1)</f>
        <v>0</v>
      </c>
      <c r="J706">
        <f>COUNTIFS(Formulas!B$3:B$2000,'Stats for predictor'!B706,Formulas!C$3:C$2000,'Stats for predictor'!C706,Formulas!AC$3:AC$2000,0)</f>
        <v>1390</v>
      </c>
      <c r="K706">
        <f>Formulas!P707</f>
        <v>0</v>
      </c>
      <c r="L706">
        <f>Formulas!R707</f>
        <v>0</v>
      </c>
      <c r="M706">
        <f>Formulas!T755</f>
        <v>0</v>
      </c>
      <c r="N706" s="2" t="e">
        <f>Formulas!V707</f>
        <v>#DIV/0!</v>
      </c>
      <c r="O706">
        <f>Formulas!U707</f>
        <v>0</v>
      </c>
      <c r="P706" s="2" t="e">
        <f>Formulas!W707</f>
        <v>#DIV/0!</v>
      </c>
    </row>
    <row r="707" spans="1:16">
      <c r="A707">
        <f>Formulas!A708</f>
        <v>0</v>
      </c>
      <c r="B707">
        <f>Formulas!B708</f>
        <v>0</v>
      </c>
      <c r="C707">
        <f>Formulas!C708</f>
        <v>0</v>
      </c>
      <c r="D707">
        <f>Formulas!AC708</f>
        <v>0</v>
      </c>
      <c r="E707">
        <f t="shared" ref="E707:E770" si="11">IF(F707&gt;0,4,IF(G707&gt;0,3,IF(H707&gt;0,2,IF(I707&gt;0,1,0))))</f>
        <v>0</v>
      </c>
      <c r="F707" s="1">
        <f>COUNTIFS(Formulas!B$3:B$2000,'Stats for predictor'!B707,Formulas!C$3:C$2000,'Stats for predictor'!C707,Formulas!AC$3:AC$2000,4)</f>
        <v>0</v>
      </c>
      <c r="G707">
        <f>COUNTIFS(Formulas!B$3:B$2000,'Stats for predictor'!B707,Formulas!C$3:C$2000,'Stats for predictor'!C707,Formulas!AC$3:AC$2000,3)</f>
        <v>0</v>
      </c>
      <c r="H707">
        <f>COUNTIFS(Formulas!B$3:B$2000,'Stats for predictor'!B707,Formulas!C$3:C$2000,'Stats for predictor'!C707,Formulas!AC$3:AC$2000,2)</f>
        <v>0</v>
      </c>
      <c r="I707">
        <f>COUNTIFS(Formulas!B$3:B$2000,'Stats for predictor'!B707,Formulas!C$3:C$2000,'Stats for predictor'!C707,Formulas!AC$3:AC$2000,1)</f>
        <v>0</v>
      </c>
      <c r="J707">
        <f>COUNTIFS(Formulas!B$3:B$2000,'Stats for predictor'!B707,Formulas!C$3:C$2000,'Stats for predictor'!C707,Formulas!AC$3:AC$2000,0)</f>
        <v>1390</v>
      </c>
      <c r="K707">
        <f>Formulas!P708</f>
        <v>0</v>
      </c>
      <c r="L707">
        <f>Formulas!R708</f>
        <v>0</v>
      </c>
      <c r="M707">
        <f>Formulas!T756</f>
        <v>0</v>
      </c>
      <c r="N707" s="2" t="e">
        <f>Formulas!V708</f>
        <v>#DIV/0!</v>
      </c>
      <c r="O707">
        <f>Formulas!U708</f>
        <v>0</v>
      </c>
      <c r="P707" s="2" t="e">
        <f>Formulas!W708</f>
        <v>#DIV/0!</v>
      </c>
    </row>
    <row r="708" spans="1:16">
      <c r="A708">
        <f>Formulas!A709</f>
        <v>0</v>
      </c>
      <c r="B708">
        <f>Formulas!B709</f>
        <v>0</v>
      </c>
      <c r="C708">
        <f>Formulas!C709</f>
        <v>0</v>
      </c>
      <c r="D708">
        <f>Formulas!AC709</f>
        <v>0</v>
      </c>
      <c r="E708">
        <f t="shared" si="11"/>
        <v>0</v>
      </c>
      <c r="F708" s="1">
        <f>COUNTIFS(Formulas!B$3:B$2000,'Stats for predictor'!B708,Formulas!C$3:C$2000,'Stats for predictor'!C708,Formulas!AC$3:AC$2000,4)</f>
        <v>0</v>
      </c>
      <c r="G708">
        <f>COUNTIFS(Formulas!B$3:B$2000,'Stats for predictor'!B708,Formulas!C$3:C$2000,'Stats for predictor'!C708,Formulas!AC$3:AC$2000,3)</f>
        <v>0</v>
      </c>
      <c r="H708">
        <f>COUNTIFS(Formulas!B$3:B$2000,'Stats for predictor'!B708,Formulas!C$3:C$2000,'Stats for predictor'!C708,Formulas!AC$3:AC$2000,2)</f>
        <v>0</v>
      </c>
      <c r="I708">
        <f>COUNTIFS(Formulas!B$3:B$2000,'Stats for predictor'!B708,Formulas!C$3:C$2000,'Stats for predictor'!C708,Formulas!AC$3:AC$2000,1)</f>
        <v>0</v>
      </c>
      <c r="J708">
        <f>COUNTIFS(Formulas!B$3:B$2000,'Stats for predictor'!B708,Formulas!C$3:C$2000,'Stats for predictor'!C708,Formulas!AC$3:AC$2000,0)</f>
        <v>1390</v>
      </c>
      <c r="K708">
        <f>Formulas!P709</f>
        <v>0</v>
      </c>
      <c r="L708">
        <f>Formulas!R709</f>
        <v>0</v>
      </c>
      <c r="M708">
        <f>Formulas!T757</f>
        <v>0</v>
      </c>
      <c r="N708" s="2" t="e">
        <f>Formulas!V709</f>
        <v>#DIV/0!</v>
      </c>
      <c r="O708">
        <f>Formulas!U709</f>
        <v>0</v>
      </c>
      <c r="P708" s="2" t="e">
        <f>Formulas!W709</f>
        <v>#DIV/0!</v>
      </c>
    </row>
    <row r="709" spans="1:16">
      <c r="A709">
        <f>Formulas!A710</f>
        <v>0</v>
      </c>
      <c r="B709">
        <f>Formulas!B710</f>
        <v>0</v>
      </c>
      <c r="C709">
        <f>Formulas!C710</f>
        <v>0</v>
      </c>
      <c r="D709">
        <f>Formulas!AC710</f>
        <v>0</v>
      </c>
      <c r="E709">
        <f t="shared" si="11"/>
        <v>0</v>
      </c>
      <c r="F709" s="1">
        <f>COUNTIFS(Formulas!B$3:B$2000,'Stats for predictor'!B709,Formulas!C$3:C$2000,'Stats for predictor'!C709,Formulas!AC$3:AC$2000,4)</f>
        <v>0</v>
      </c>
      <c r="G709">
        <f>COUNTIFS(Formulas!B$3:B$2000,'Stats for predictor'!B709,Formulas!C$3:C$2000,'Stats for predictor'!C709,Formulas!AC$3:AC$2000,3)</f>
        <v>0</v>
      </c>
      <c r="H709">
        <f>COUNTIFS(Formulas!B$3:B$2000,'Stats for predictor'!B709,Formulas!C$3:C$2000,'Stats for predictor'!C709,Formulas!AC$3:AC$2000,2)</f>
        <v>0</v>
      </c>
      <c r="I709">
        <f>COUNTIFS(Formulas!B$3:B$2000,'Stats for predictor'!B709,Formulas!C$3:C$2000,'Stats for predictor'!C709,Formulas!AC$3:AC$2000,1)</f>
        <v>0</v>
      </c>
      <c r="J709">
        <f>COUNTIFS(Formulas!B$3:B$2000,'Stats for predictor'!B709,Formulas!C$3:C$2000,'Stats for predictor'!C709,Formulas!AC$3:AC$2000,0)</f>
        <v>1390</v>
      </c>
      <c r="K709">
        <f>Formulas!P710</f>
        <v>0</v>
      </c>
      <c r="L709">
        <f>Formulas!R710</f>
        <v>0</v>
      </c>
      <c r="M709">
        <f>Formulas!T758</f>
        <v>0</v>
      </c>
      <c r="N709" s="2" t="e">
        <f>Formulas!V710</f>
        <v>#DIV/0!</v>
      </c>
      <c r="O709">
        <f>Formulas!U710</f>
        <v>0</v>
      </c>
      <c r="P709" s="2" t="e">
        <f>Formulas!W710</f>
        <v>#DIV/0!</v>
      </c>
    </row>
    <row r="710" spans="1:16">
      <c r="A710">
        <f>Formulas!A711</f>
        <v>0</v>
      </c>
      <c r="B710">
        <f>Formulas!B711</f>
        <v>0</v>
      </c>
      <c r="C710">
        <f>Formulas!C711</f>
        <v>0</v>
      </c>
      <c r="D710">
        <f>Formulas!AC711</f>
        <v>0</v>
      </c>
      <c r="E710">
        <f t="shared" si="11"/>
        <v>0</v>
      </c>
      <c r="F710" s="1">
        <f>COUNTIFS(Formulas!B$3:B$2000,'Stats for predictor'!B710,Formulas!C$3:C$2000,'Stats for predictor'!C710,Formulas!AC$3:AC$2000,4)</f>
        <v>0</v>
      </c>
      <c r="G710">
        <f>COUNTIFS(Formulas!B$3:B$2000,'Stats for predictor'!B710,Formulas!C$3:C$2000,'Stats for predictor'!C710,Formulas!AC$3:AC$2000,3)</f>
        <v>0</v>
      </c>
      <c r="H710">
        <f>COUNTIFS(Formulas!B$3:B$2000,'Stats for predictor'!B710,Formulas!C$3:C$2000,'Stats for predictor'!C710,Formulas!AC$3:AC$2000,2)</f>
        <v>0</v>
      </c>
      <c r="I710">
        <f>COUNTIFS(Formulas!B$3:B$2000,'Stats for predictor'!B710,Formulas!C$3:C$2000,'Stats for predictor'!C710,Formulas!AC$3:AC$2000,1)</f>
        <v>0</v>
      </c>
      <c r="J710">
        <f>COUNTIFS(Formulas!B$3:B$2000,'Stats for predictor'!B710,Formulas!C$3:C$2000,'Stats for predictor'!C710,Formulas!AC$3:AC$2000,0)</f>
        <v>1390</v>
      </c>
      <c r="K710">
        <f>Formulas!P711</f>
        <v>0</v>
      </c>
      <c r="L710">
        <f>Formulas!R711</f>
        <v>0</v>
      </c>
      <c r="M710">
        <f>Formulas!T759</f>
        <v>0</v>
      </c>
      <c r="N710" s="2" t="e">
        <f>Formulas!V711</f>
        <v>#DIV/0!</v>
      </c>
      <c r="O710">
        <f>Formulas!U711</f>
        <v>0</v>
      </c>
      <c r="P710" s="2" t="e">
        <f>Formulas!W711</f>
        <v>#DIV/0!</v>
      </c>
    </row>
    <row r="711" spans="1:16">
      <c r="A711">
        <f>Formulas!A712</f>
        <v>0</v>
      </c>
      <c r="B711">
        <f>Formulas!B712</f>
        <v>0</v>
      </c>
      <c r="C711">
        <f>Formulas!C712</f>
        <v>0</v>
      </c>
      <c r="D711">
        <f>Formulas!AC712</f>
        <v>0</v>
      </c>
      <c r="E711">
        <f t="shared" si="11"/>
        <v>0</v>
      </c>
      <c r="F711" s="1">
        <f>COUNTIFS(Formulas!B$3:B$2000,'Stats for predictor'!B711,Formulas!C$3:C$2000,'Stats for predictor'!C711,Formulas!AC$3:AC$2000,4)</f>
        <v>0</v>
      </c>
      <c r="G711">
        <f>COUNTIFS(Formulas!B$3:B$2000,'Stats for predictor'!B711,Formulas!C$3:C$2000,'Stats for predictor'!C711,Formulas!AC$3:AC$2000,3)</f>
        <v>0</v>
      </c>
      <c r="H711">
        <f>COUNTIFS(Formulas!B$3:B$2000,'Stats for predictor'!B711,Formulas!C$3:C$2000,'Stats for predictor'!C711,Formulas!AC$3:AC$2000,2)</f>
        <v>0</v>
      </c>
      <c r="I711">
        <f>COUNTIFS(Formulas!B$3:B$2000,'Stats for predictor'!B711,Formulas!C$3:C$2000,'Stats for predictor'!C711,Formulas!AC$3:AC$2000,1)</f>
        <v>0</v>
      </c>
      <c r="J711">
        <f>COUNTIFS(Formulas!B$3:B$2000,'Stats for predictor'!B711,Formulas!C$3:C$2000,'Stats for predictor'!C711,Formulas!AC$3:AC$2000,0)</f>
        <v>1390</v>
      </c>
      <c r="K711">
        <f>Formulas!P712</f>
        <v>0</v>
      </c>
      <c r="L711">
        <f>Formulas!R712</f>
        <v>0</v>
      </c>
      <c r="M711">
        <f>Formulas!T760</f>
        <v>0</v>
      </c>
      <c r="N711" s="2" t="e">
        <f>Formulas!V712</f>
        <v>#DIV/0!</v>
      </c>
      <c r="O711">
        <f>Formulas!U712</f>
        <v>0</v>
      </c>
      <c r="P711" s="2" t="e">
        <f>Formulas!W712</f>
        <v>#DIV/0!</v>
      </c>
    </row>
    <row r="712" spans="1:16">
      <c r="A712">
        <f>Formulas!A713</f>
        <v>0</v>
      </c>
      <c r="B712">
        <f>Formulas!B713</f>
        <v>0</v>
      </c>
      <c r="C712">
        <f>Formulas!C713</f>
        <v>0</v>
      </c>
      <c r="D712">
        <f>Formulas!AC713</f>
        <v>0</v>
      </c>
      <c r="E712">
        <f t="shared" si="11"/>
        <v>0</v>
      </c>
      <c r="F712" s="1">
        <f>COUNTIFS(Formulas!B$3:B$2000,'Stats for predictor'!B712,Formulas!C$3:C$2000,'Stats for predictor'!C712,Formulas!AC$3:AC$2000,4)</f>
        <v>0</v>
      </c>
      <c r="G712">
        <f>COUNTIFS(Formulas!B$3:B$2000,'Stats for predictor'!B712,Formulas!C$3:C$2000,'Stats for predictor'!C712,Formulas!AC$3:AC$2000,3)</f>
        <v>0</v>
      </c>
      <c r="H712">
        <f>COUNTIFS(Formulas!B$3:B$2000,'Stats for predictor'!B712,Formulas!C$3:C$2000,'Stats for predictor'!C712,Formulas!AC$3:AC$2000,2)</f>
        <v>0</v>
      </c>
      <c r="I712">
        <f>COUNTIFS(Formulas!B$3:B$2000,'Stats for predictor'!B712,Formulas!C$3:C$2000,'Stats for predictor'!C712,Formulas!AC$3:AC$2000,1)</f>
        <v>0</v>
      </c>
      <c r="J712">
        <f>COUNTIFS(Formulas!B$3:B$2000,'Stats for predictor'!B712,Formulas!C$3:C$2000,'Stats for predictor'!C712,Formulas!AC$3:AC$2000,0)</f>
        <v>1390</v>
      </c>
      <c r="K712">
        <f>Formulas!P713</f>
        <v>0</v>
      </c>
      <c r="L712">
        <f>Formulas!R713</f>
        <v>0</v>
      </c>
      <c r="M712">
        <f>Formulas!T761</f>
        <v>0</v>
      </c>
      <c r="N712" s="2" t="e">
        <f>Formulas!V713</f>
        <v>#DIV/0!</v>
      </c>
      <c r="O712">
        <f>Formulas!U713</f>
        <v>0</v>
      </c>
      <c r="P712" s="2" t="e">
        <f>Formulas!W713</f>
        <v>#DIV/0!</v>
      </c>
    </row>
    <row r="713" spans="1:16">
      <c r="A713">
        <f>Formulas!A714</f>
        <v>0</v>
      </c>
      <c r="B713">
        <f>Formulas!B714</f>
        <v>0</v>
      </c>
      <c r="C713">
        <f>Formulas!C714</f>
        <v>0</v>
      </c>
      <c r="D713">
        <f>Formulas!AC714</f>
        <v>0</v>
      </c>
      <c r="E713">
        <f t="shared" si="11"/>
        <v>0</v>
      </c>
      <c r="F713" s="1">
        <f>COUNTIFS(Formulas!B$3:B$2000,'Stats for predictor'!B713,Formulas!C$3:C$2000,'Stats for predictor'!C713,Formulas!AC$3:AC$2000,4)</f>
        <v>0</v>
      </c>
      <c r="G713">
        <f>COUNTIFS(Formulas!B$3:B$2000,'Stats for predictor'!B713,Formulas!C$3:C$2000,'Stats for predictor'!C713,Formulas!AC$3:AC$2000,3)</f>
        <v>0</v>
      </c>
      <c r="H713">
        <f>COUNTIFS(Formulas!B$3:B$2000,'Stats for predictor'!B713,Formulas!C$3:C$2000,'Stats for predictor'!C713,Formulas!AC$3:AC$2000,2)</f>
        <v>0</v>
      </c>
      <c r="I713">
        <f>COUNTIFS(Formulas!B$3:B$2000,'Stats for predictor'!B713,Formulas!C$3:C$2000,'Stats for predictor'!C713,Formulas!AC$3:AC$2000,1)</f>
        <v>0</v>
      </c>
      <c r="J713">
        <f>COUNTIFS(Formulas!B$3:B$2000,'Stats for predictor'!B713,Formulas!C$3:C$2000,'Stats for predictor'!C713,Formulas!AC$3:AC$2000,0)</f>
        <v>1390</v>
      </c>
      <c r="K713">
        <f>Formulas!P714</f>
        <v>0</v>
      </c>
      <c r="L713">
        <f>Formulas!R714</f>
        <v>0</v>
      </c>
      <c r="M713">
        <f>Formulas!T762</f>
        <v>0</v>
      </c>
      <c r="N713" s="2" t="e">
        <f>Formulas!V714</f>
        <v>#DIV/0!</v>
      </c>
      <c r="O713">
        <f>Formulas!U714</f>
        <v>0</v>
      </c>
      <c r="P713" s="2" t="e">
        <f>Formulas!W714</f>
        <v>#DIV/0!</v>
      </c>
    </row>
    <row r="714" spans="1:16">
      <c r="A714">
        <f>Formulas!A715</f>
        <v>0</v>
      </c>
      <c r="B714">
        <f>Formulas!B715</f>
        <v>0</v>
      </c>
      <c r="C714">
        <f>Formulas!C715</f>
        <v>0</v>
      </c>
      <c r="D714">
        <f>Formulas!AC715</f>
        <v>0</v>
      </c>
      <c r="E714">
        <f t="shared" si="11"/>
        <v>0</v>
      </c>
      <c r="F714" s="1">
        <f>COUNTIFS(Formulas!B$3:B$2000,'Stats for predictor'!B714,Formulas!C$3:C$2000,'Stats for predictor'!C714,Formulas!AC$3:AC$2000,4)</f>
        <v>0</v>
      </c>
      <c r="G714">
        <f>COUNTIFS(Formulas!B$3:B$2000,'Stats for predictor'!B714,Formulas!C$3:C$2000,'Stats for predictor'!C714,Formulas!AC$3:AC$2000,3)</f>
        <v>0</v>
      </c>
      <c r="H714">
        <f>COUNTIFS(Formulas!B$3:B$2000,'Stats for predictor'!B714,Formulas!C$3:C$2000,'Stats for predictor'!C714,Formulas!AC$3:AC$2000,2)</f>
        <v>0</v>
      </c>
      <c r="I714">
        <f>COUNTIFS(Formulas!B$3:B$2000,'Stats for predictor'!B714,Formulas!C$3:C$2000,'Stats for predictor'!C714,Formulas!AC$3:AC$2000,1)</f>
        <v>0</v>
      </c>
      <c r="J714">
        <f>COUNTIFS(Formulas!B$3:B$2000,'Stats for predictor'!B714,Formulas!C$3:C$2000,'Stats for predictor'!C714,Formulas!AC$3:AC$2000,0)</f>
        <v>1390</v>
      </c>
      <c r="K714">
        <f>Formulas!P715</f>
        <v>0</v>
      </c>
      <c r="L714">
        <f>Formulas!R715</f>
        <v>0</v>
      </c>
      <c r="M714">
        <f>Formulas!T763</f>
        <v>0</v>
      </c>
      <c r="N714" s="2" t="e">
        <f>Formulas!V715</f>
        <v>#DIV/0!</v>
      </c>
      <c r="O714">
        <f>Formulas!U715</f>
        <v>0</v>
      </c>
      <c r="P714" s="2" t="e">
        <f>Formulas!W715</f>
        <v>#DIV/0!</v>
      </c>
    </row>
    <row r="715" spans="1:16">
      <c r="A715">
        <f>Formulas!A716</f>
        <v>0</v>
      </c>
      <c r="B715">
        <f>Formulas!B716</f>
        <v>0</v>
      </c>
      <c r="C715">
        <f>Formulas!C716</f>
        <v>0</v>
      </c>
      <c r="D715">
        <f>Formulas!AC716</f>
        <v>0</v>
      </c>
      <c r="E715">
        <f t="shared" si="11"/>
        <v>0</v>
      </c>
      <c r="F715" s="1">
        <f>COUNTIFS(Formulas!B$3:B$2000,'Stats for predictor'!B715,Formulas!C$3:C$2000,'Stats for predictor'!C715,Formulas!AC$3:AC$2000,4)</f>
        <v>0</v>
      </c>
      <c r="G715">
        <f>COUNTIFS(Formulas!B$3:B$2000,'Stats for predictor'!B715,Formulas!C$3:C$2000,'Stats for predictor'!C715,Formulas!AC$3:AC$2000,3)</f>
        <v>0</v>
      </c>
      <c r="H715">
        <f>COUNTIFS(Formulas!B$3:B$2000,'Stats for predictor'!B715,Formulas!C$3:C$2000,'Stats for predictor'!C715,Formulas!AC$3:AC$2000,2)</f>
        <v>0</v>
      </c>
      <c r="I715">
        <f>COUNTIFS(Formulas!B$3:B$2000,'Stats for predictor'!B715,Formulas!C$3:C$2000,'Stats for predictor'!C715,Formulas!AC$3:AC$2000,1)</f>
        <v>0</v>
      </c>
      <c r="J715">
        <f>COUNTIFS(Formulas!B$3:B$2000,'Stats for predictor'!B715,Formulas!C$3:C$2000,'Stats for predictor'!C715,Formulas!AC$3:AC$2000,0)</f>
        <v>1390</v>
      </c>
      <c r="K715">
        <f>Formulas!P716</f>
        <v>0</v>
      </c>
      <c r="L715">
        <f>Formulas!R716</f>
        <v>0</v>
      </c>
      <c r="M715">
        <f>Formulas!T764</f>
        <v>0</v>
      </c>
      <c r="N715" s="2" t="e">
        <f>Formulas!V716</f>
        <v>#DIV/0!</v>
      </c>
      <c r="O715">
        <f>Formulas!U716</f>
        <v>0</v>
      </c>
      <c r="P715" s="2" t="e">
        <f>Formulas!W716</f>
        <v>#DIV/0!</v>
      </c>
    </row>
    <row r="716" spans="1:16">
      <c r="A716">
        <f>Formulas!A717</f>
        <v>0</v>
      </c>
      <c r="B716">
        <f>Formulas!B717</f>
        <v>0</v>
      </c>
      <c r="C716">
        <f>Formulas!C717</f>
        <v>0</v>
      </c>
      <c r="D716">
        <f>Formulas!AC717</f>
        <v>0</v>
      </c>
      <c r="E716">
        <f t="shared" si="11"/>
        <v>0</v>
      </c>
      <c r="F716" s="1">
        <f>COUNTIFS(Formulas!B$3:B$2000,'Stats for predictor'!B716,Formulas!C$3:C$2000,'Stats for predictor'!C716,Formulas!AC$3:AC$2000,4)</f>
        <v>0</v>
      </c>
      <c r="G716">
        <f>COUNTIFS(Formulas!B$3:B$2000,'Stats for predictor'!B716,Formulas!C$3:C$2000,'Stats for predictor'!C716,Formulas!AC$3:AC$2000,3)</f>
        <v>0</v>
      </c>
      <c r="H716">
        <f>COUNTIFS(Formulas!B$3:B$2000,'Stats for predictor'!B716,Formulas!C$3:C$2000,'Stats for predictor'!C716,Formulas!AC$3:AC$2000,2)</f>
        <v>0</v>
      </c>
      <c r="I716">
        <f>COUNTIFS(Formulas!B$3:B$2000,'Stats for predictor'!B716,Formulas!C$3:C$2000,'Stats for predictor'!C716,Formulas!AC$3:AC$2000,1)</f>
        <v>0</v>
      </c>
      <c r="J716">
        <f>COUNTIFS(Formulas!B$3:B$2000,'Stats for predictor'!B716,Formulas!C$3:C$2000,'Stats for predictor'!C716,Formulas!AC$3:AC$2000,0)</f>
        <v>1390</v>
      </c>
      <c r="K716">
        <f>Formulas!P717</f>
        <v>0</v>
      </c>
      <c r="L716">
        <f>Formulas!R717</f>
        <v>0</v>
      </c>
      <c r="M716">
        <f>Formulas!T765</f>
        <v>0</v>
      </c>
      <c r="N716" s="2" t="e">
        <f>Formulas!V717</f>
        <v>#DIV/0!</v>
      </c>
      <c r="O716">
        <f>Formulas!U717</f>
        <v>0</v>
      </c>
      <c r="P716" s="2" t="e">
        <f>Formulas!W717</f>
        <v>#DIV/0!</v>
      </c>
    </row>
    <row r="717" spans="1:16">
      <c r="A717">
        <f>Formulas!A718</f>
        <v>0</v>
      </c>
      <c r="B717">
        <f>Formulas!B718</f>
        <v>0</v>
      </c>
      <c r="C717">
        <f>Formulas!C718</f>
        <v>0</v>
      </c>
      <c r="D717">
        <f>Formulas!AC718</f>
        <v>0</v>
      </c>
      <c r="E717">
        <f t="shared" si="11"/>
        <v>0</v>
      </c>
      <c r="F717" s="1">
        <f>COUNTIFS(Formulas!B$3:B$2000,'Stats for predictor'!B717,Formulas!C$3:C$2000,'Stats for predictor'!C717,Formulas!AC$3:AC$2000,4)</f>
        <v>0</v>
      </c>
      <c r="G717">
        <f>COUNTIFS(Formulas!B$3:B$2000,'Stats for predictor'!B717,Formulas!C$3:C$2000,'Stats for predictor'!C717,Formulas!AC$3:AC$2000,3)</f>
        <v>0</v>
      </c>
      <c r="H717">
        <f>COUNTIFS(Formulas!B$3:B$2000,'Stats for predictor'!B717,Formulas!C$3:C$2000,'Stats for predictor'!C717,Formulas!AC$3:AC$2000,2)</f>
        <v>0</v>
      </c>
      <c r="I717">
        <f>COUNTIFS(Formulas!B$3:B$2000,'Stats for predictor'!B717,Formulas!C$3:C$2000,'Stats for predictor'!C717,Formulas!AC$3:AC$2000,1)</f>
        <v>0</v>
      </c>
      <c r="J717">
        <f>COUNTIFS(Formulas!B$3:B$2000,'Stats for predictor'!B717,Formulas!C$3:C$2000,'Stats for predictor'!C717,Formulas!AC$3:AC$2000,0)</f>
        <v>1390</v>
      </c>
      <c r="K717">
        <f>Formulas!P718</f>
        <v>0</v>
      </c>
      <c r="L717">
        <f>Formulas!R718</f>
        <v>0</v>
      </c>
      <c r="M717">
        <f>Formulas!T766</f>
        <v>0</v>
      </c>
      <c r="N717" s="2" t="e">
        <f>Formulas!V718</f>
        <v>#DIV/0!</v>
      </c>
      <c r="O717">
        <f>Formulas!U718</f>
        <v>0</v>
      </c>
      <c r="P717" s="2" t="e">
        <f>Formulas!W718</f>
        <v>#DIV/0!</v>
      </c>
    </row>
    <row r="718" spans="1:16">
      <c r="A718">
        <f>Formulas!A719</f>
        <v>0</v>
      </c>
      <c r="B718">
        <f>Formulas!B719</f>
        <v>0</v>
      </c>
      <c r="C718">
        <f>Formulas!C719</f>
        <v>0</v>
      </c>
      <c r="D718">
        <f>Formulas!AC719</f>
        <v>0</v>
      </c>
      <c r="E718">
        <f t="shared" si="11"/>
        <v>0</v>
      </c>
      <c r="F718" s="1">
        <f>COUNTIFS(Formulas!B$3:B$2000,'Stats for predictor'!B718,Formulas!C$3:C$2000,'Stats for predictor'!C718,Formulas!AC$3:AC$2000,4)</f>
        <v>0</v>
      </c>
      <c r="G718">
        <f>COUNTIFS(Formulas!B$3:B$2000,'Stats for predictor'!B718,Formulas!C$3:C$2000,'Stats for predictor'!C718,Formulas!AC$3:AC$2000,3)</f>
        <v>0</v>
      </c>
      <c r="H718">
        <f>COUNTIFS(Formulas!B$3:B$2000,'Stats for predictor'!B718,Formulas!C$3:C$2000,'Stats for predictor'!C718,Formulas!AC$3:AC$2000,2)</f>
        <v>0</v>
      </c>
      <c r="I718">
        <f>COUNTIFS(Formulas!B$3:B$2000,'Stats for predictor'!B718,Formulas!C$3:C$2000,'Stats for predictor'!C718,Formulas!AC$3:AC$2000,1)</f>
        <v>0</v>
      </c>
      <c r="J718">
        <f>COUNTIFS(Formulas!B$3:B$2000,'Stats for predictor'!B718,Formulas!C$3:C$2000,'Stats for predictor'!C718,Formulas!AC$3:AC$2000,0)</f>
        <v>1390</v>
      </c>
      <c r="K718">
        <f>Formulas!P719</f>
        <v>0</v>
      </c>
      <c r="L718">
        <f>Formulas!R719</f>
        <v>0</v>
      </c>
      <c r="M718">
        <f>Formulas!T767</f>
        <v>0</v>
      </c>
      <c r="N718" s="2" t="e">
        <f>Formulas!V719</f>
        <v>#DIV/0!</v>
      </c>
      <c r="O718">
        <f>Formulas!U719</f>
        <v>0</v>
      </c>
      <c r="P718" s="2" t="e">
        <f>Formulas!W719</f>
        <v>#DIV/0!</v>
      </c>
    </row>
    <row r="719" spans="1:16">
      <c r="A719">
        <f>Formulas!A720</f>
        <v>0</v>
      </c>
      <c r="B719">
        <f>Formulas!B720</f>
        <v>0</v>
      </c>
      <c r="C719">
        <f>Formulas!C720</f>
        <v>0</v>
      </c>
      <c r="D719">
        <f>Formulas!AC720</f>
        <v>0</v>
      </c>
      <c r="E719">
        <f t="shared" si="11"/>
        <v>0</v>
      </c>
      <c r="F719" s="1">
        <f>COUNTIFS(Formulas!B$3:B$2000,'Stats for predictor'!B719,Formulas!C$3:C$2000,'Stats for predictor'!C719,Formulas!AC$3:AC$2000,4)</f>
        <v>0</v>
      </c>
      <c r="G719">
        <f>COUNTIFS(Formulas!B$3:B$2000,'Stats for predictor'!B719,Formulas!C$3:C$2000,'Stats for predictor'!C719,Formulas!AC$3:AC$2000,3)</f>
        <v>0</v>
      </c>
      <c r="H719">
        <f>COUNTIFS(Formulas!B$3:B$2000,'Stats for predictor'!B719,Formulas!C$3:C$2000,'Stats for predictor'!C719,Formulas!AC$3:AC$2000,2)</f>
        <v>0</v>
      </c>
      <c r="I719">
        <f>COUNTIFS(Formulas!B$3:B$2000,'Stats for predictor'!B719,Formulas!C$3:C$2000,'Stats for predictor'!C719,Formulas!AC$3:AC$2000,1)</f>
        <v>0</v>
      </c>
      <c r="J719">
        <f>COUNTIFS(Formulas!B$3:B$2000,'Stats for predictor'!B719,Formulas!C$3:C$2000,'Stats for predictor'!C719,Formulas!AC$3:AC$2000,0)</f>
        <v>1390</v>
      </c>
      <c r="K719">
        <f>Formulas!P720</f>
        <v>0</v>
      </c>
      <c r="L719">
        <f>Formulas!R720</f>
        <v>0</v>
      </c>
      <c r="M719">
        <f>Formulas!T768</f>
        <v>0</v>
      </c>
      <c r="N719" s="2" t="e">
        <f>Formulas!V720</f>
        <v>#DIV/0!</v>
      </c>
      <c r="O719">
        <f>Formulas!U720</f>
        <v>0</v>
      </c>
      <c r="P719" s="2" t="e">
        <f>Formulas!W720</f>
        <v>#DIV/0!</v>
      </c>
    </row>
    <row r="720" spans="1:16">
      <c r="A720">
        <f>Formulas!A721</f>
        <v>0</v>
      </c>
      <c r="B720">
        <f>Formulas!B721</f>
        <v>0</v>
      </c>
      <c r="C720">
        <f>Formulas!C721</f>
        <v>0</v>
      </c>
      <c r="D720">
        <f>Formulas!AC721</f>
        <v>0</v>
      </c>
      <c r="E720">
        <f t="shared" si="11"/>
        <v>0</v>
      </c>
      <c r="F720" s="1">
        <f>COUNTIFS(Formulas!B$3:B$2000,'Stats for predictor'!B720,Formulas!C$3:C$2000,'Stats for predictor'!C720,Formulas!AC$3:AC$2000,4)</f>
        <v>0</v>
      </c>
      <c r="G720">
        <f>COUNTIFS(Formulas!B$3:B$2000,'Stats for predictor'!B720,Formulas!C$3:C$2000,'Stats for predictor'!C720,Formulas!AC$3:AC$2000,3)</f>
        <v>0</v>
      </c>
      <c r="H720">
        <f>COUNTIFS(Formulas!B$3:B$2000,'Stats for predictor'!B720,Formulas!C$3:C$2000,'Stats for predictor'!C720,Formulas!AC$3:AC$2000,2)</f>
        <v>0</v>
      </c>
      <c r="I720">
        <f>COUNTIFS(Formulas!B$3:B$2000,'Stats for predictor'!B720,Formulas!C$3:C$2000,'Stats for predictor'!C720,Formulas!AC$3:AC$2000,1)</f>
        <v>0</v>
      </c>
      <c r="J720">
        <f>COUNTIFS(Formulas!B$3:B$2000,'Stats for predictor'!B720,Formulas!C$3:C$2000,'Stats for predictor'!C720,Formulas!AC$3:AC$2000,0)</f>
        <v>1390</v>
      </c>
      <c r="K720">
        <f>Formulas!P721</f>
        <v>0</v>
      </c>
      <c r="L720">
        <f>Formulas!R721</f>
        <v>0</v>
      </c>
      <c r="M720">
        <f>Formulas!T769</f>
        <v>0</v>
      </c>
      <c r="N720" s="2" t="e">
        <f>Formulas!V721</f>
        <v>#DIV/0!</v>
      </c>
      <c r="O720">
        <f>Formulas!U721</f>
        <v>0</v>
      </c>
      <c r="P720" s="2" t="e">
        <f>Formulas!W721</f>
        <v>#DIV/0!</v>
      </c>
    </row>
    <row r="721" spans="1:16">
      <c r="A721">
        <f>Formulas!A722</f>
        <v>0</v>
      </c>
      <c r="B721">
        <f>Formulas!B722</f>
        <v>0</v>
      </c>
      <c r="C721">
        <f>Formulas!C722</f>
        <v>0</v>
      </c>
      <c r="D721">
        <f>Formulas!AC722</f>
        <v>0</v>
      </c>
      <c r="E721">
        <f t="shared" si="11"/>
        <v>0</v>
      </c>
      <c r="F721" s="1">
        <f>COUNTIFS(Formulas!B$3:B$2000,'Stats for predictor'!B721,Formulas!C$3:C$2000,'Stats for predictor'!C721,Formulas!AC$3:AC$2000,4)</f>
        <v>0</v>
      </c>
      <c r="G721">
        <f>COUNTIFS(Formulas!B$3:B$2000,'Stats for predictor'!B721,Formulas!C$3:C$2000,'Stats for predictor'!C721,Formulas!AC$3:AC$2000,3)</f>
        <v>0</v>
      </c>
      <c r="H721">
        <f>COUNTIFS(Formulas!B$3:B$2000,'Stats for predictor'!B721,Formulas!C$3:C$2000,'Stats for predictor'!C721,Formulas!AC$3:AC$2000,2)</f>
        <v>0</v>
      </c>
      <c r="I721">
        <f>COUNTIFS(Formulas!B$3:B$2000,'Stats for predictor'!B721,Formulas!C$3:C$2000,'Stats for predictor'!C721,Formulas!AC$3:AC$2000,1)</f>
        <v>0</v>
      </c>
      <c r="J721">
        <f>COUNTIFS(Formulas!B$3:B$2000,'Stats for predictor'!B721,Formulas!C$3:C$2000,'Stats for predictor'!C721,Formulas!AC$3:AC$2000,0)</f>
        <v>1390</v>
      </c>
      <c r="K721">
        <f>Formulas!P722</f>
        <v>0</v>
      </c>
      <c r="L721">
        <f>Formulas!R722</f>
        <v>0</v>
      </c>
      <c r="M721">
        <f>Formulas!T770</f>
        <v>0</v>
      </c>
      <c r="N721" s="2" t="e">
        <f>Formulas!V722</f>
        <v>#DIV/0!</v>
      </c>
      <c r="O721">
        <f>Formulas!U722</f>
        <v>0</v>
      </c>
      <c r="P721" s="2" t="e">
        <f>Formulas!W722</f>
        <v>#DIV/0!</v>
      </c>
    </row>
    <row r="722" spans="1:16">
      <c r="A722">
        <f>Formulas!A723</f>
        <v>0</v>
      </c>
      <c r="B722">
        <f>Formulas!B723</f>
        <v>0</v>
      </c>
      <c r="C722">
        <f>Formulas!C723</f>
        <v>0</v>
      </c>
      <c r="D722">
        <f>Formulas!AC723</f>
        <v>0</v>
      </c>
      <c r="E722">
        <f t="shared" si="11"/>
        <v>0</v>
      </c>
      <c r="F722" s="1">
        <f>COUNTIFS(Formulas!B$3:B$2000,'Stats for predictor'!B722,Formulas!C$3:C$2000,'Stats for predictor'!C722,Formulas!AC$3:AC$2000,4)</f>
        <v>0</v>
      </c>
      <c r="G722">
        <f>COUNTIFS(Formulas!B$3:B$2000,'Stats for predictor'!B722,Formulas!C$3:C$2000,'Stats for predictor'!C722,Formulas!AC$3:AC$2000,3)</f>
        <v>0</v>
      </c>
      <c r="H722">
        <f>COUNTIFS(Formulas!B$3:B$2000,'Stats for predictor'!B722,Formulas!C$3:C$2000,'Stats for predictor'!C722,Formulas!AC$3:AC$2000,2)</f>
        <v>0</v>
      </c>
      <c r="I722">
        <f>COUNTIFS(Formulas!B$3:B$2000,'Stats for predictor'!B722,Formulas!C$3:C$2000,'Stats for predictor'!C722,Formulas!AC$3:AC$2000,1)</f>
        <v>0</v>
      </c>
      <c r="J722">
        <f>COUNTIFS(Formulas!B$3:B$2000,'Stats for predictor'!B722,Formulas!C$3:C$2000,'Stats for predictor'!C722,Formulas!AC$3:AC$2000,0)</f>
        <v>1390</v>
      </c>
      <c r="K722">
        <f>Formulas!P723</f>
        <v>0</v>
      </c>
      <c r="L722">
        <f>Formulas!R723</f>
        <v>0</v>
      </c>
      <c r="M722">
        <f>Formulas!T771</f>
        <v>0</v>
      </c>
      <c r="N722" s="2" t="e">
        <f>Formulas!V723</f>
        <v>#DIV/0!</v>
      </c>
      <c r="O722">
        <f>Formulas!U723</f>
        <v>0</v>
      </c>
      <c r="P722" s="2" t="e">
        <f>Formulas!W723</f>
        <v>#DIV/0!</v>
      </c>
    </row>
    <row r="723" spans="1:16">
      <c r="A723">
        <f>Formulas!A724</f>
        <v>0</v>
      </c>
      <c r="B723">
        <f>Formulas!B724</f>
        <v>0</v>
      </c>
      <c r="C723">
        <f>Formulas!C724</f>
        <v>0</v>
      </c>
      <c r="D723">
        <f>Formulas!AC724</f>
        <v>0</v>
      </c>
      <c r="E723">
        <f t="shared" si="11"/>
        <v>0</v>
      </c>
      <c r="F723" s="1">
        <f>COUNTIFS(Formulas!B$3:B$2000,'Stats for predictor'!B723,Formulas!C$3:C$2000,'Stats for predictor'!C723,Formulas!AC$3:AC$2000,4)</f>
        <v>0</v>
      </c>
      <c r="G723">
        <f>COUNTIFS(Formulas!B$3:B$2000,'Stats for predictor'!B723,Formulas!C$3:C$2000,'Stats for predictor'!C723,Formulas!AC$3:AC$2000,3)</f>
        <v>0</v>
      </c>
      <c r="H723">
        <f>COUNTIFS(Formulas!B$3:B$2000,'Stats for predictor'!B723,Formulas!C$3:C$2000,'Stats for predictor'!C723,Formulas!AC$3:AC$2000,2)</f>
        <v>0</v>
      </c>
      <c r="I723">
        <f>COUNTIFS(Formulas!B$3:B$2000,'Stats for predictor'!B723,Formulas!C$3:C$2000,'Stats for predictor'!C723,Formulas!AC$3:AC$2000,1)</f>
        <v>0</v>
      </c>
      <c r="J723">
        <f>COUNTIFS(Formulas!B$3:B$2000,'Stats for predictor'!B723,Formulas!C$3:C$2000,'Stats for predictor'!C723,Formulas!AC$3:AC$2000,0)</f>
        <v>1390</v>
      </c>
      <c r="K723">
        <f>Formulas!P724</f>
        <v>0</v>
      </c>
      <c r="L723">
        <f>Formulas!R724</f>
        <v>0</v>
      </c>
      <c r="M723">
        <f>Formulas!T772</f>
        <v>0</v>
      </c>
      <c r="N723" s="2" t="e">
        <f>Formulas!V724</f>
        <v>#DIV/0!</v>
      </c>
      <c r="O723">
        <f>Formulas!U724</f>
        <v>0</v>
      </c>
      <c r="P723" s="2" t="e">
        <f>Formulas!W724</f>
        <v>#DIV/0!</v>
      </c>
    </row>
    <row r="724" spans="1:16">
      <c r="A724">
        <f>Formulas!A725</f>
        <v>0</v>
      </c>
      <c r="B724">
        <f>Formulas!B725</f>
        <v>0</v>
      </c>
      <c r="C724">
        <f>Formulas!C725</f>
        <v>0</v>
      </c>
      <c r="D724">
        <f>Formulas!AC725</f>
        <v>0</v>
      </c>
      <c r="E724">
        <f t="shared" si="11"/>
        <v>0</v>
      </c>
      <c r="F724" s="1">
        <f>COUNTIFS(Formulas!B$3:B$2000,'Stats for predictor'!B724,Formulas!C$3:C$2000,'Stats for predictor'!C724,Formulas!AC$3:AC$2000,4)</f>
        <v>0</v>
      </c>
      <c r="G724">
        <f>COUNTIFS(Formulas!B$3:B$2000,'Stats for predictor'!B724,Formulas!C$3:C$2000,'Stats for predictor'!C724,Formulas!AC$3:AC$2000,3)</f>
        <v>0</v>
      </c>
      <c r="H724">
        <f>COUNTIFS(Formulas!B$3:B$2000,'Stats for predictor'!B724,Formulas!C$3:C$2000,'Stats for predictor'!C724,Formulas!AC$3:AC$2000,2)</f>
        <v>0</v>
      </c>
      <c r="I724">
        <f>COUNTIFS(Formulas!B$3:B$2000,'Stats for predictor'!B724,Formulas!C$3:C$2000,'Stats for predictor'!C724,Formulas!AC$3:AC$2000,1)</f>
        <v>0</v>
      </c>
      <c r="J724">
        <f>COUNTIFS(Formulas!B$3:B$2000,'Stats for predictor'!B724,Formulas!C$3:C$2000,'Stats for predictor'!C724,Formulas!AC$3:AC$2000,0)</f>
        <v>1390</v>
      </c>
      <c r="K724">
        <f>Formulas!P725</f>
        <v>0</v>
      </c>
      <c r="L724">
        <f>Formulas!R725</f>
        <v>0</v>
      </c>
      <c r="M724">
        <f>Formulas!T773</f>
        <v>0</v>
      </c>
      <c r="N724" s="2" t="e">
        <f>Formulas!V725</f>
        <v>#DIV/0!</v>
      </c>
      <c r="O724">
        <f>Formulas!U725</f>
        <v>0</v>
      </c>
      <c r="P724" s="2" t="e">
        <f>Formulas!W725</f>
        <v>#DIV/0!</v>
      </c>
    </row>
    <row r="725" spans="1:16">
      <c r="A725">
        <f>Formulas!A726</f>
        <v>0</v>
      </c>
      <c r="B725">
        <f>Formulas!B726</f>
        <v>0</v>
      </c>
      <c r="C725">
        <f>Formulas!C726</f>
        <v>0</v>
      </c>
      <c r="D725">
        <f>Formulas!AC726</f>
        <v>0</v>
      </c>
      <c r="E725">
        <f t="shared" si="11"/>
        <v>0</v>
      </c>
      <c r="F725" s="1">
        <f>COUNTIFS(Formulas!B$3:B$2000,'Stats for predictor'!B725,Formulas!C$3:C$2000,'Stats for predictor'!C725,Formulas!AC$3:AC$2000,4)</f>
        <v>0</v>
      </c>
      <c r="G725">
        <f>COUNTIFS(Formulas!B$3:B$2000,'Stats for predictor'!B725,Formulas!C$3:C$2000,'Stats for predictor'!C725,Formulas!AC$3:AC$2000,3)</f>
        <v>0</v>
      </c>
      <c r="H725">
        <f>COUNTIFS(Formulas!B$3:B$2000,'Stats for predictor'!B725,Formulas!C$3:C$2000,'Stats for predictor'!C725,Formulas!AC$3:AC$2000,2)</f>
        <v>0</v>
      </c>
      <c r="I725">
        <f>COUNTIFS(Formulas!B$3:B$2000,'Stats for predictor'!B725,Formulas!C$3:C$2000,'Stats for predictor'!C725,Formulas!AC$3:AC$2000,1)</f>
        <v>0</v>
      </c>
      <c r="J725">
        <f>COUNTIFS(Formulas!B$3:B$2000,'Stats for predictor'!B725,Formulas!C$3:C$2000,'Stats for predictor'!C725,Formulas!AC$3:AC$2000,0)</f>
        <v>1390</v>
      </c>
      <c r="K725">
        <f>Formulas!P726</f>
        <v>0</v>
      </c>
      <c r="L725">
        <f>Formulas!R726</f>
        <v>0</v>
      </c>
      <c r="M725">
        <f>Formulas!T774</f>
        <v>0</v>
      </c>
      <c r="N725" s="2" t="e">
        <f>Formulas!V726</f>
        <v>#DIV/0!</v>
      </c>
      <c r="O725">
        <f>Formulas!U726</f>
        <v>0</v>
      </c>
      <c r="P725" s="2" t="e">
        <f>Formulas!W726</f>
        <v>#DIV/0!</v>
      </c>
    </row>
    <row r="726" spans="1:16">
      <c r="A726">
        <f>Formulas!A727</f>
        <v>0</v>
      </c>
      <c r="B726">
        <f>Formulas!B727</f>
        <v>0</v>
      </c>
      <c r="C726">
        <f>Formulas!C727</f>
        <v>0</v>
      </c>
      <c r="D726">
        <f>Formulas!AC727</f>
        <v>0</v>
      </c>
      <c r="E726">
        <f t="shared" si="11"/>
        <v>0</v>
      </c>
      <c r="F726" s="1">
        <f>COUNTIFS(Formulas!B$3:B$2000,'Stats for predictor'!B726,Formulas!C$3:C$2000,'Stats for predictor'!C726,Formulas!AC$3:AC$2000,4)</f>
        <v>0</v>
      </c>
      <c r="G726">
        <f>COUNTIFS(Formulas!B$3:B$2000,'Stats for predictor'!B726,Formulas!C$3:C$2000,'Stats for predictor'!C726,Formulas!AC$3:AC$2000,3)</f>
        <v>0</v>
      </c>
      <c r="H726">
        <f>COUNTIFS(Formulas!B$3:B$2000,'Stats for predictor'!B726,Formulas!C$3:C$2000,'Stats for predictor'!C726,Formulas!AC$3:AC$2000,2)</f>
        <v>0</v>
      </c>
      <c r="I726">
        <f>COUNTIFS(Formulas!B$3:B$2000,'Stats for predictor'!B726,Formulas!C$3:C$2000,'Stats for predictor'!C726,Formulas!AC$3:AC$2000,1)</f>
        <v>0</v>
      </c>
      <c r="J726">
        <f>COUNTIFS(Formulas!B$3:B$2000,'Stats for predictor'!B726,Formulas!C$3:C$2000,'Stats for predictor'!C726,Formulas!AC$3:AC$2000,0)</f>
        <v>1390</v>
      </c>
      <c r="K726">
        <f>Formulas!P727</f>
        <v>0</v>
      </c>
      <c r="L726">
        <f>Formulas!R727</f>
        <v>0</v>
      </c>
      <c r="M726">
        <f>Formulas!T775</f>
        <v>0</v>
      </c>
      <c r="N726" s="2" t="e">
        <f>Formulas!V727</f>
        <v>#DIV/0!</v>
      </c>
      <c r="O726">
        <f>Formulas!U727</f>
        <v>0</v>
      </c>
      <c r="P726" s="2" t="e">
        <f>Formulas!W727</f>
        <v>#DIV/0!</v>
      </c>
    </row>
    <row r="727" spans="1:16">
      <c r="A727">
        <f>Formulas!A728</f>
        <v>0</v>
      </c>
      <c r="B727">
        <f>Formulas!B728</f>
        <v>0</v>
      </c>
      <c r="C727">
        <f>Formulas!C728</f>
        <v>0</v>
      </c>
      <c r="D727">
        <f>Formulas!AC728</f>
        <v>0</v>
      </c>
      <c r="E727">
        <f t="shared" si="11"/>
        <v>0</v>
      </c>
      <c r="F727" s="1">
        <f>COUNTIFS(Formulas!B$3:B$2000,'Stats for predictor'!B727,Formulas!C$3:C$2000,'Stats for predictor'!C727,Formulas!AC$3:AC$2000,4)</f>
        <v>0</v>
      </c>
      <c r="G727">
        <f>COUNTIFS(Formulas!B$3:B$2000,'Stats for predictor'!B727,Formulas!C$3:C$2000,'Stats for predictor'!C727,Formulas!AC$3:AC$2000,3)</f>
        <v>0</v>
      </c>
      <c r="H727">
        <f>COUNTIFS(Formulas!B$3:B$2000,'Stats for predictor'!B727,Formulas!C$3:C$2000,'Stats for predictor'!C727,Formulas!AC$3:AC$2000,2)</f>
        <v>0</v>
      </c>
      <c r="I727">
        <f>COUNTIFS(Formulas!B$3:B$2000,'Stats for predictor'!B727,Formulas!C$3:C$2000,'Stats for predictor'!C727,Formulas!AC$3:AC$2000,1)</f>
        <v>0</v>
      </c>
      <c r="J727">
        <f>COUNTIFS(Formulas!B$3:B$2000,'Stats for predictor'!B727,Formulas!C$3:C$2000,'Stats for predictor'!C727,Formulas!AC$3:AC$2000,0)</f>
        <v>1390</v>
      </c>
      <c r="K727">
        <f>Formulas!P728</f>
        <v>0</v>
      </c>
      <c r="L727">
        <f>Formulas!R728</f>
        <v>0</v>
      </c>
      <c r="M727">
        <f>Formulas!T776</f>
        <v>0</v>
      </c>
      <c r="N727" s="2" t="e">
        <f>Formulas!V728</f>
        <v>#DIV/0!</v>
      </c>
      <c r="O727">
        <f>Formulas!U728</f>
        <v>0</v>
      </c>
      <c r="P727" s="2" t="e">
        <f>Formulas!W728</f>
        <v>#DIV/0!</v>
      </c>
    </row>
    <row r="728" spans="1:16">
      <c r="A728">
        <f>Formulas!A729</f>
        <v>0</v>
      </c>
      <c r="B728">
        <f>Formulas!B729</f>
        <v>0</v>
      </c>
      <c r="C728">
        <f>Formulas!C729</f>
        <v>0</v>
      </c>
      <c r="D728">
        <f>Formulas!AC729</f>
        <v>0</v>
      </c>
      <c r="E728">
        <f t="shared" si="11"/>
        <v>0</v>
      </c>
      <c r="F728" s="1">
        <f>COUNTIFS(Formulas!B$3:B$2000,'Stats for predictor'!B728,Formulas!C$3:C$2000,'Stats for predictor'!C728,Formulas!AC$3:AC$2000,4)</f>
        <v>0</v>
      </c>
      <c r="G728">
        <f>COUNTIFS(Formulas!B$3:B$2000,'Stats for predictor'!B728,Formulas!C$3:C$2000,'Stats for predictor'!C728,Formulas!AC$3:AC$2000,3)</f>
        <v>0</v>
      </c>
      <c r="H728">
        <f>COUNTIFS(Formulas!B$3:B$2000,'Stats for predictor'!B728,Formulas!C$3:C$2000,'Stats for predictor'!C728,Formulas!AC$3:AC$2000,2)</f>
        <v>0</v>
      </c>
      <c r="I728">
        <f>COUNTIFS(Formulas!B$3:B$2000,'Stats for predictor'!B728,Formulas!C$3:C$2000,'Stats for predictor'!C728,Formulas!AC$3:AC$2000,1)</f>
        <v>0</v>
      </c>
      <c r="J728">
        <f>COUNTIFS(Formulas!B$3:B$2000,'Stats for predictor'!B728,Formulas!C$3:C$2000,'Stats for predictor'!C728,Formulas!AC$3:AC$2000,0)</f>
        <v>1390</v>
      </c>
      <c r="K728">
        <f>Formulas!P729</f>
        <v>0</v>
      </c>
      <c r="L728">
        <f>Formulas!R729</f>
        <v>0</v>
      </c>
      <c r="M728">
        <f>Formulas!T777</f>
        <v>0</v>
      </c>
      <c r="N728" s="2" t="e">
        <f>Formulas!V729</f>
        <v>#DIV/0!</v>
      </c>
      <c r="O728">
        <f>Formulas!U729</f>
        <v>0</v>
      </c>
      <c r="P728" s="2" t="e">
        <f>Formulas!W729</f>
        <v>#DIV/0!</v>
      </c>
    </row>
    <row r="729" spans="1:16">
      <c r="A729">
        <f>Formulas!A730</f>
        <v>0</v>
      </c>
      <c r="B729">
        <f>Formulas!B730</f>
        <v>0</v>
      </c>
      <c r="C729">
        <f>Formulas!C730</f>
        <v>0</v>
      </c>
      <c r="D729">
        <f>Formulas!AC730</f>
        <v>0</v>
      </c>
      <c r="E729">
        <f t="shared" si="11"/>
        <v>0</v>
      </c>
      <c r="F729" s="1">
        <f>COUNTIFS(Formulas!B$3:B$2000,'Stats for predictor'!B729,Formulas!C$3:C$2000,'Stats for predictor'!C729,Formulas!AC$3:AC$2000,4)</f>
        <v>0</v>
      </c>
      <c r="G729">
        <f>COUNTIFS(Formulas!B$3:B$2000,'Stats for predictor'!B729,Formulas!C$3:C$2000,'Stats for predictor'!C729,Formulas!AC$3:AC$2000,3)</f>
        <v>0</v>
      </c>
      <c r="H729">
        <f>COUNTIFS(Formulas!B$3:B$2000,'Stats for predictor'!B729,Formulas!C$3:C$2000,'Stats for predictor'!C729,Formulas!AC$3:AC$2000,2)</f>
        <v>0</v>
      </c>
      <c r="I729">
        <f>COUNTIFS(Formulas!B$3:B$2000,'Stats for predictor'!B729,Formulas!C$3:C$2000,'Stats for predictor'!C729,Formulas!AC$3:AC$2000,1)</f>
        <v>0</v>
      </c>
      <c r="J729">
        <f>COUNTIFS(Formulas!B$3:B$2000,'Stats for predictor'!B729,Formulas!C$3:C$2000,'Stats for predictor'!C729,Formulas!AC$3:AC$2000,0)</f>
        <v>1390</v>
      </c>
      <c r="K729">
        <f>Formulas!P730</f>
        <v>0</v>
      </c>
      <c r="L729">
        <f>Formulas!R730</f>
        <v>0</v>
      </c>
      <c r="M729">
        <f>Formulas!T778</f>
        <v>0</v>
      </c>
      <c r="N729" s="2" t="e">
        <f>Formulas!V730</f>
        <v>#DIV/0!</v>
      </c>
      <c r="O729">
        <f>Formulas!U730</f>
        <v>0</v>
      </c>
      <c r="P729" s="2" t="e">
        <f>Formulas!W730</f>
        <v>#DIV/0!</v>
      </c>
    </row>
    <row r="730" spans="1:16">
      <c r="A730">
        <f>Formulas!A731</f>
        <v>0</v>
      </c>
      <c r="B730">
        <f>Formulas!B731</f>
        <v>0</v>
      </c>
      <c r="C730">
        <f>Formulas!C731</f>
        <v>0</v>
      </c>
      <c r="D730">
        <f>Formulas!AC731</f>
        <v>0</v>
      </c>
      <c r="E730">
        <f t="shared" si="11"/>
        <v>0</v>
      </c>
      <c r="F730" s="1">
        <f>COUNTIFS(Formulas!B$3:B$2000,'Stats for predictor'!B730,Formulas!C$3:C$2000,'Stats for predictor'!C730,Formulas!AC$3:AC$2000,4)</f>
        <v>0</v>
      </c>
      <c r="G730">
        <f>COUNTIFS(Formulas!B$3:B$2000,'Stats for predictor'!B730,Formulas!C$3:C$2000,'Stats for predictor'!C730,Formulas!AC$3:AC$2000,3)</f>
        <v>0</v>
      </c>
      <c r="H730">
        <f>COUNTIFS(Formulas!B$3:B$2000,'Stats for predictor'!B730,Formulas!C$3:C$2000,'Stats for predictor'!C730,Formulas!AC$3:AC$2000,2)</f>
        <v>0</v>
      </c>
      <c r="I730">
        <f>COUNTIFS(Formulas!B$3:B$2000,'Stats for predictor'!B730,Formulas!C$3:C$2000,'Stats for predictor'!C730,Formulas!AC$3:AC$2000,1)</f>
        <v>0</v>
      </c>
      <c r="J730">
        <f>COUNTIFS(Formulas!B$3:B$2000,'Stats for predictor'!B730,Formulas!C$3:C$2000,'Stats for predictor'!C730,Formulas!AC$3:AC$2000,0)</f>
        <v>1390</v>
      </c>
      <c r="K730">
        <f>Formulas!P731</f>
        <v>0</v>
      </c>
      <c r="L730">
        <f>Formulas!R731</f>
        <v>0</v>
      </c>
      <c r="M730">
        <f>Formulas!T779</f>
        <v>0</v>
      </c>
      <c r="N730" s="2" t="e">
        <f>Formulas!V731</f>
        <v>#DIV/0!</v>
      </c>
      <c r="O730">
        <f>Formulas!U731</f>
        <v>0</v>
      </c>
      <c r="P730" s="2" t="e">
        <f>Formulas!W731</f>
        <v>#DIV/0!</v>
      </c>
    </row>
    <row r="731" spans="1:16">
      <c r="A731">
        <f>Formulas!A732</f>
        <v>0</v>
      </c>
      <c r="B731">
        <f>Formulas!B732</f>
        <v>0</v>
      </c>
      <c r="C731">
        <f>Formulas!C732</f>
        <v>0</v>
      </c>
      <c r="D731">
        <f>Formulas!AC732</f>
        <v>0</v>
      </c>
      <c r="E731">
        <f t="shared" si="11"/>
        <v>0</v>
      </c>
      <c r="F731" s="1">
        <f>COUNTIFS(Formulas!B$3:B$2000,'Stats for predictor'!B731,Formulas!C$3:C$2000,'Stats for predictor'!C731,Formulas!AC$3:AC$2000,4)</f>
        <v>0</v>
      </c>
      <c r="G731">
        <f>COUNTIFS(Formulas!B$3:B$2000,'Stats for predictor'!B731,Formulas!C$3:C$2000,'Stats for predictor'!C731,Formulas!AC$3:AC$2000,3)</f>
        <v>0</v>
      </c>
      <c r="H731">
        <f>COUNTIFS(Formulas!B$3:B$2000,'Stats for predictor'!B731,Formulas!C$3:C$2000,'Stats for predictor'!C731,Formulas!AC$3:AC$2000,2)</f>
        <v>0</v>
      </c>
      <c r="I731">
        <f>COUNTIFS(Formulas!B$3:B$2000,'Stats for predictor'!B731,Formulas!C$3:C$2000,'Stats for predictor'!C731,Formulas!AC$3:AC$2000,1)</f>
        <v>0</v>
      </c>
      <c r="J731">
        <f>COUNTIFS(Formulas!B$3:B$2000,'Stats for predictor'!B731,Formulas!C$3:C$2000,'Stats for predictor'!C731,Formulas!AC$3:AC$2000,0)</f>
        <v>1390</v>
      </c>
      <c r="K731">
        <f>Formulas!P732</f>
        <v>0</v>
      </c>
      <c r="L731">
        <f>Formulas!R732</f>
        <v>0</v>
      </c>
      <c r="M731">
        <f>Formulas!T780</f>
        <v>0</v>
      </c>
      <c r="N731" s="2" t="e">
        <f>Formulas!V732</f>
        <v>#DIV/0!</v>
      </c>
      <c r="O731">
        <f>Formulas!U732</f>
        <v>0</v>
      </c>
      <c r="P731" s="2" t="e">
        <f>Formulas!W732</f>
        <v>#DIV/0!</v>
      </c>
    </row>
    <row r="732" spans="1:16">
      <c r="A732">
        <f>Formulas!A733</f>
        <v>0</v>
      </c>
      <c r="B732">
        <f>Formulas!B733</f>
        <v>0</v>
      </c>
      <c r="C732">
        <f>Formulas!C733</f>
        <v>0</v>
      </c>
      <c r="D732">
        <f>Formulas!AC733</f>
        <v>0</v>
      </c>
      <c r="E732">
        <f t="shared" si="11"/>
        <v>0</v>
      </c>
      <c r="F732" s="1">
        <f>COUNTIFS(Formulas!B$3:B$2000,'Stats for predictor'!B732,Formulas!C$3:C$2000,'Stats for predictor'!C732,Formulas!AC$3:AC$2000,4)</f>
        <v>0</v>
      </c>
      <c r="G732">
        <f>COUNTIFS(Formulas!B$3:B$2000,'Stats for predictor'!B732,Formulas!C$3:C$2000,'Stats for predictor'!C732,Formulas!AC$3:AC$2000,3)</f>
        <v>0</v>
      </c>
      <c r="H732">
        <f>COUNTIFS(Formulas!B$3:B$2000,'Stats for predictor'!B732,Formulas!C$3:C$2000,'Stats for predictor'!C732,Formulas!AC$3:AC$2000,2)</f>
        <v>0</v>
      </c>
      <c r="I732">
        <f>COUNTIFS(Formulas!B$3:B$2000,'Stats for predictor'!B732,Formulas!C$3:C$2000,'Stats for predictor'!C732,Formulas!AC$3:AC$2000,1)</f>
        <v>0</v>
      </c>
      <c r="J732">
        <f>COUNTIFS(Formulas!B$3:B$2000,'Stats for predictor'!B732,Formulas!C$3:C$2000,'Stats for predictor'!C732,Formulas!AC$3:AC$2000,0)</f>
        <v>1390</v>
      </c>
      <c r="K732">
        <f>Formulas!P733</f>
        <v>0</v>
      </c>
      <c r="L732">
        <f>Formulas!R733</f>
        <v>0</v>
      </c>
      <c r="M732">
        <f>Formulas!T781</f>
        <v>0</v>
      </c>
      <c r="N732" s="2" t="e">
        <f>Formulas!V733</f>
        <v>#DIV/0!</v>
      </c>
      <c r="O732">
        <f>Formulas!U733</f>
        <v>0</v>
      </c>
      <c r="P732" s="2" t="e">
        <f>Formulas!W733</f>
        <v>#DIV/0!</v>
      </c>
    </row>
    <row r="733" spans="1:16">
      <c r="A733">
        <f>Formulas!A734</f>
        <v>0</v>
      </c>
      <c r="B733">
        <f>Formulas!B734</f>
        <v>0</v>
      </c>
      <c r="C733">
        <f>Formulas!C734</f>
        <v>0</v>
      </c>
      <c r="D733">
        <f>Formulas!AC734</f>
        <v>0</v>
      </c>
      <c r="E733">
        <f t="shared" si="11"/>
        <v>0</v>
      </c>
      <c r="F733" s="1">
        <f>COUNTIFS(Formulas!B$3:B$2000,'Stats for predictor'!B733,Formulas!C$3:C$2000,'Stats for predictor'!C733,Formulas!AC$3:AC$2000,4)</f>
        <v>0</v>
      </c>
      <c r="G733">
        <f>COUNTIFS(Formulas!B$3:B$2000,'Stats for predictor'!B733,Formulas!C$3:C$2000,'Stats for predictor'!C733,Formulas!AC$3:AC$2000,3)</f>
        <v>0</v>
      </c>
      <c r="H733">
        <f>COUNTIFS(Formulas!B$3:B$2000,'Stats for predictor'!B733,Formulas!C$3:C$2000,'Stats for predictor'!C733,Formulas!AC$3:AC$2000,2)</f>
        <v>0</v>
      </c>
      <c r="I733">
        <f>COUNTIFS(Formulas!B$3:B$2000,'Stats for predictor'!B733,Formulas!C$3:C$2000,'Stats for predictor'!C733,Formulas!AC$3:AC$2000,1)</f>
        <v>0</v>
      </c>
      <c r="J733">
        <f>COUNTIFS(Formulas!B$3:B$2000,'Stats for predictor'!B733,Formulas!C$3:C$2000,'Stats for predictor'!C733,Formulas!AC$3:AC$2000,0)</f>
        <v>1390</v>
      </c>
      <c r="K733">
        <f>Formulas!P734</f>
        <v>0</v>
      </c>
      <c r="L733">
        <f>Formulas!R734</f>
        <v>0</v>
      </c>
      <c r="M733">
        <f>Formulas!T782</f>
        <v>0</v>
      </c>
      <c r="N733" s="2" t="e">
        <f>Formulas!V734</f>
        <v>#DIV/0!</v>
      </c>
      <c r="O733">
        <f>Formulas!U734</f>
        <v>0</v>
      </c>
      <c r="P733" s="2" t="e">
        <f>Formulas!W734</f>
        <v>#DIV/0!</v>
      </c>
    </row>
    <row r="734" spans="1:16">
      <c r="A734">
        <f>Formulas!A735</f>
        <v>0</v>
      </c>
      <c r="B734">
        <f>Formulas!B735</f>
        <v>0</v>
      </c>
      <c r="C734">
        <f>Formulas!C735</f>
        <v>0</v>
      </c>
      <c r="D734">
        <f>Formulas!AC735</f>
        <v>0</v>
      </c>
      <c r="E734">
        <f t="shared" si="11"/>
        <v>0</v>
      </c>
      <c r="F734" s="1">
        <f>COUNTIFS(Formulas!B$3:B$2000,'Stats for predictor'!B734,Formulas!C$3:C$2000,'Stats for predictor'!C734,Formulas!AC$3:AC$2000,4)</f>
        <v>0</v>
      </c>
      <c r="G734">
        <f>COUNTIFS(Formulas!B$3:B$2000,'Stats for predictor'!B734,Formulas!C$3:C$2000,'Stats for predictor'!C734,Formulas!AC$3:AC$2000,3)</f>
        <v>0</v>
      </c>
      <c r="H734">
        <f>COUNTIFS(Formulas!B$3:B$2000,'Stats for predictor'!B734,Formulas!C$3:C$2000,'Stats for predictor'!C734,Formulas!AC$3:AC$2000,2)</f>
        <v>0</v>
      </c>
      <c r="I734">
        <f>COUNTIFS(Formulas!B$3:B$2000,'Stats for predictor'!B734,Formulas!C$3:C$2000,'Stats for predictor'!C734,Formulas!AC$3:AC$2000,1)</f>
        <v>0</v>
      </c>
      <c r="J734">
        <f>COUNTIFS(Formulas!B$3:B$2000,'Stats for predictor'!B734,Formulas!C$3:C$2000,'Stats for predictor'!C734,Formulas!AC$3:AC$2000,0)</f>
        <v>1390</v>
      </c>
      <c r="K734">
        <f>Formulas!P735</f>
        <v>0</v>
      </c>
      <c r="L734">
        <f>Formulas!R735</f>
        <v>0</v>
      </c>
      <c r="M734">
        <f>Formulas!T783</f>
        <v>0</v>
      </c>
      <c r="N734" s="2" t="e">
        <f>Formulas!V735</f>
        <v>#DIV/0!</v>
      </c>
      <c r="O734">
        <f>Formulas!U735</f>
        <v>0</v>
      </c>
      <c r="P734" s="2" t="e">
        <f>Formulas!W735</f>
        <v>#DIV/0!</v>
      </c>
    </row>
    <row r="735" spans="1:16">
      <c r="A735">
        <f>Formulas!A736</f>
        <v>0</v>
      </c>
      <c r="B735">
        <f>Formulas!B736</f>
        <v>0</v>
      </c>
      <c r="C735">
        <f>Formulas!C736</f>
        <v>0</v>
      </c>
      <c r="D735">
        <f>Formulas!AC736</f>
        <v>0</v>
      </c>
      <c r="E735">
        <f t="shared" si="11"/>
        <v>0</v>
      </c>
      <c r="F735" s="1">
        <f>COUNTIFS(Formulas!B$3:B$2000,'Stats for predictor'!B735,Formulas!C$3:C$2000,'Stats for predictor'!C735,Formulas!AC$3:AC$2000,4)</f>
        <v>0</v>
      </c>
      <c r="G735">
        <f>COUNTIFS(Formulas!B$3:B$2000,'Stats for predictor'!B735,Formulas!C$3:C$2000,'Stats for predictor'!C735,Formulas!AC$3:AC$2000,3)</f>
        <v>0</v>
      </c>
      <c r="H735">
        <f>COUNTIFS(Formulas!B$3:B$2000,'Stats for predictor'!B735,Formulas!C$3:C$2000,'Stats for predictor'!C735,Formulas!AC$3:AC$2000,2)</f>
        <v>0</v>
      </c>
      <c r="I735">
        <f>COUNTIFS(Formulas!B$3:B$2000,'Stats for predictor'!B735,Formulas!C$3:C$2000,'Stats for predictor'!C735,Formulas!AC$3:AC$2000,1)</f>
        <v>0</v>
      </c>
      <c r="J735">
        <f>COUNTIFS(Formulas!B$3:B$2000,'Stats for predictor'!B735,Formulas!C$3:C$2000,'Stats for predictor'!C735,Formulas!AC$3:AC$2000,0)</f>
        <v>1390</v>
      </c>
      <c r="K735">
        <f>Formulas!P736</f>
        <v>0</v>
      </c>
      <c r="L735">
        <f>Formulas!R736</f>
        <v>0</v>
      </c>
      <c r="M735">
        <f>Formulas!T784</f>
        <v>0</v>
      </c>
      <c r="N735" s="2" t="e">
        <f>Formulas!V736</f>
        <v>#DIV/0!</v>
      </c>
      <c r="O735">
        <f>Formulas!U736</f>
        <v>0</v>
      </c>
      <c r="P735" s="2" t="e">
        <f>Formulas!W736</f>
        <v>#DIV/0!</v>
      </c>
    </row>
    <row r="736" spans="1:16">
      <c r="A736">
        <f>Formulas!A737</f>
        <v>0</v>
      </c>
      <c r="B736">
        <f>Formulas!B737</f>
        <v>0</v>
      </c>
      <c r="C736">
        <f>Formulas!C737</f>
        <v>0</v>
      </c>
      <c r="D736">
        <f>Formulas!AC737</f>
        <v>0</v>
      </c>
      <c r="E736">
        <f t="shared" si="11"/>
        <v>0</v>
      </c>
      <c r="F736" s="1">
        <f>COUNTIFS(Formulas!B$3:B$2000,'Stats for predictor'!B736,Formulas!C$3:C$2000,'Stats for predictor'!C736,Formulas!AC$3:AC$2000,4)</f>
        <v>0</v>
      </c>
      <c r="G736">
        <f>COUNTIFS(Formulas!B$3:B$2000,'Stats for predictor'!B736,Formulas!C$3:C$2000,'Stats for predictor'!C736,Formulas!AC$3:AC$2000,3)</f>
        <v>0</v>
      </c>
      <c r="H736">
        <f>COUNTIFS(Formulas!B$3:B$2000,'Stats for predictor'!B736,Formulas!C$3:C$2000,'Stats for predictor'!C736,Formulas!AC$3:AC$2000,2)</f>
        <v>0</v>
      </c>
      <c r="I736">
        <f>COUNTIFS(Formulas!B$3:B$2000,'Stats for predictor'!B736,Formulas!C$3:C$2000,'Stats for predictor'!C736,Formulas!AC$3:AC$2000,1)</f>
        <v>0</v>
      </c>
      <c r="J736">
        <f>COUNTIFS(Formulas!B$3:B$2000,'Stats for predictor'!B736,Formulas!C$3:C$2000,'Stats for predictor'!C736,Formulas!AC$3:AC$2000,0)</f>
        <v>1390</v>
      </c>
      <c r="K736">
        <f>Formulas!P737</f>
        <v>0</v>
      </c>
      <c r="L736">
        <f>Formulas!R737</f>
        <v>0</v>
      </c>
      <c r="M736">
        <f>Formulas!T785</f>
        <v>0</v>
      </c>
      <c r="N736" s="2" t="e">
        <f>Formulas!V737</f>
        <v>#DIV/0!</v>
      </c>
      <c r="O736">
        <f>Formulas!U737</f>
        <v>0</v>
      </c>
      <c r="P736" s="2" t="e">
        <f>Formulas!W737</f>
        <v>#DIV/0!</v>
      </c>
    </row>
    <row r="737" spans="1:16">
      <c r="A737">
        <f>Formulas!A738</f>
        <v>0</v>
      </c>
      <c r="B737">
        <f>Formulas!B738</f>
        <v>0</v>
      </c>
      <c r="C737">
        <f>Formulas!C738</f>
        <v>0</v>
      </c>
      <c r="D737">
        <f>Formulas!AC738</f>
        <v>0</v>
      </c>
      <c r="E737">
        <f t="shared" si="11"/>
        <v>0</v>
      </c>
      <c r="F737" s="1">
        <f>COUNTIFS(Formulas!B$3:B$2000,'Stats for predictor'!B737,Formulas!C$3:C$2000,'Stats for predictor'!C737,Formulas!AC$3:AC$2000,4)</f>
        <v>0</v>
      </c>
      <c r="G737">
        <f>COUNTIFS(Formulas!B$3:B$2000,'Stats for predictor'!B737,Formulas!C$3:C$2000,'Stats for predictor'!C737,Formulas!AC$3:AC$2000,3)</f>
        <v>0</v>
      </c>
      <c r="H737">
        <f>COUNTIFS(Formulas!B$3:B$2000,'Stats for predictor'!B737,Formulas!C$3:C$2000,'Stats for predictor'!C737,Formulas!AC$3:AC$2000,2)</f>
        <v>0</v>
      </c>
      <c r="I737">
        <f>COUNTIFS(Formulas!B$3:B$2000,'Stats for predictor'!B737,Formulas!C$3:C$2000,'Stats for predictor'!C737,Formulas!AC$3:AC$2000,1)</f>
        <v>0</v>
      </c>
      <c r="J737">
        <f>COUNTIFS(Formulas!B$3:B$2000,'Stats for predictor'!B737,Formulas!C$3:C$2000,'Stats for predictor'!C737,Formulas!AC$3:AC$2000,0)</f>
        <v>1390</v>
      </c>
      <c r="K737">
        <f>Formulas!P738</f>
        <v>0</v>
      </c>
      <c r="L737">
        <f>Formulas!R738</f>
        <v>0</v>
      </c>
      <c r="M737">
        <f>Formulas!T786</f>
        <v>0</v>
      </c>
      <c r="N737" s="2" t="e">
        <f>Formulas!V738</f>
        <v>#DIV/0!</v>
      </c>
      <c r="O737">
        <f>Formulas!U738</f>
        <v>0</v>
      </c>
      <c r="P737" s="2" t="e">
        <f>Formulas!W738</f>
        <v>#DIV/0!</v>
      </c>
    </row>
    <row r="738" spans="1:16">
      <c r="A738">
        <f>Formulas!A739</f>
        <v>0</v>
      </c>
      <c r="B738">
        <f>Formulas!B739</f>
        <v>0</v>
      </c>
      <c r="C738">
        <f>Formulas!C739</f>
        <v>0</v>
      </c>
      <c r="D738">
        <f>Formulas!AC739</f>
        <v>0</v>
      </c>
      <c r="E738">
        <f t="shared" si="11"/>
        <v>0</v>
      </c>
      <c r="F738" s="1">
        <f>COUNTIFS(Formulas!B$3:B$2000,'Stats for predictor'!B738,Formulas!C$3:C$2000,'Stats for predictor'!C738,Formulas!AC$3:AC$2000,4)</f>
        <v>0</v>
      </c>
      <c r="G738">
        <f>COUNTIFS(Formulas!B$3:B$2000,'Stats for predictor'!B738,Formulas!C$3:C$2000,'Stats for predictor'!C738,Formulas!AC$3:AC$2000,3)</f>
        <v>0</v>
      </c>
      <c r="H738">
        <f>COUNTIFS(Formulas!B$3:B$2000,'Stats for predictor'!B738,Formulas!C$3:C$2000,'Stats for predictor'!C738,Formulas!AC$3:AC$2000,2)</f>
        <v>0</v>
      </c>
      <c r="I738">
        <f>COUNTIFS(Formulas!B$3:B$2000,'Stats for predictor'!B738,Formulas!C$3:C$2000,'Stats for predictor'!C738,Formulas!AC$3:AC$2000,1)</f>
        <v>0</v>
      </c>
      <c r="J738">
        <f>COUNTIFS(Formulas!B$3:B$2000,'Stats for predictor'!B738,Formulas!C$3:C$2000,'Stats for predictor'!C738,Formulas!AC$3:AC$2000,0)</f>
        <v>1390</v>
      </c>
      <c r="K738">
        <f>Formulas!P739</f>
        <v>0</v>
      </c>
      <c r="L738">
        <f>Formulas!R739</f>
        <v>0</v>
      </c>
      <c r="M738">
        <f>Formulas!T787</f>
        <v>0</v>
      </c>
      <c r="N738" s="2" t="e">
        <f>Formulas!V739</f>
        <v>#DIV/0!</v>
      </c>
      <c r="O738">
        <f>Formulas!U739</f>
        <v>0</v>
      </c>
      <c r="P738" s="2" t="e">
        <f>Formulas!W739</f>
        <v>#DIV/0!</v>
      </c>
    </row>
    <row r="739" spans="1:16">
      <c r="A739">
        <f>Formulas!A740</f>
        <v>0</v>
      </c>
      <c r="B739">
        <f>Formulas!B740</f>
        <v>0</v>
      </c>
      <c r="C739">
        <f>Formulas!C740</f>
        <v>0</v>
      </c>
      <c r="D739">
        <f>Formulas!AC740</f>
        <v>0</v>
      </c>
      <c r="E739">
        <f t="shared" si="11"/>
        <v>0</v>
      </c>
      <c r="F739" s="1">
        <f>COUNTIFS(Formulas!B$3:B$2000,'Stats for predictor'!B739,Formulas!C$3:C$2000,'Stats for predictor'!C739,Formulas!AC$3:AC$2000,4)</f>
        <v>0</v>
      </c>
      <c r="G739">
        <f>COUNTIFS(Formulas!B$3:B$2000,'Stats for predictor'!B739,Formulas!C$3:C$2000,'Stats for predictor'!C739,Formulas!AC$3:AC$2000,3)</f>
        <v>0</v>
      </c>
      <c r="H739">
        <f>COUNTIFS(Formulas!B$3:B$2000,'Stats for predictor'!B739,Formulas!C$3:C$2000,'Stats for predictor'!C739,Formulas!AC$3:AC$2000,2)</f>
        <v>0</v>
      </c>
      <c r="I739">
        <f>COUNTIFS(Formulas!B$3:B$2000,'Stats for predictor'!B739,Formulas!C$3:C$2000,'Stats for predictor'!C739,Formulas!AC$3:AC$2000,1)</f>
        <v>0</v>
      </c>
      <c r="J739">
        <f>COUNTIFS(Formulas!B$3:B$2000,'Stats for predictor'!B739,Formulas!C$3:C$2000,'Stats for predictor'!C739,Formulas!AC$3:AC$2000,0)</f>
        <v>1390</v>
      </c>
      <c r="K739">
        <f>Formulas!P740</f>
        <v>0</v>
      </c>
      <c r="L739">
        <f>Formulas!R740</f>
        <v>0</v>
      </c>
      <c r="M739">
        <f>Formulas!T788</f>
        <v>0</v>
      </c>
      <c r="N739" s="2" t="e">
        <f>Formulas!V740</f>
        <v>#DIV/0!</v>
      </c>
      <c r="O739">
        <f>Formulas!U740</f>
        <v>0</v>
      </c>
      <c r="P739" s="2" t="e">
        <f>Formulas!W740</f>
        <v>#DIV/0!</v>
      </c>
    </row>
    <row r="740" spans="1:16">
      <c r="A740">
        <f>Formulas!A741</f>
        <v>0</v>
      </c>
      <c r="B740">
        <f>Formulas!B741</f>
        <v>0</v>
      </c>
      <c r="C740">
        <f>Formulas!C741</f>
        <v>0</v>
      </c>
      <c r="D740">
        <f>Formulas!AC741</f>
        <v>0</v>
      </c>
      <c r="E740">
        <f t="shared" si="11"/>
        <v>0</v>
      </c>
      <c r="F740" s="1">
        <f>COUNTIFS(Formulas!B$3:B$2000,'Stats for predictor'!B740,Formulas!C$3:C$2000,'Stats for predictor'!C740,Formulas!AC$3:AC$2000,4)</f>
        <v>0</v>
      </c>
      <c r="G740">
        <f>COUNTIFS(Formulas!B$3:B$2000,'Stats for predictor'!B740,Formulas!C$3:C$2000,'Stats for predictor'!C740,Formulas!AC$3:AC$2000,3)</f>
        <v>0</v>
      </c>
      <c r="H740">
        <f>COUNTIFS(Formulas!B$3:B$2000,'Stats for predictor'!B740,Formulas!C$3:C$2000,'Stats for predictor'!C740,Formulas!AC$3:AC$2000,2)</f>
        <v>0</v>
      </c>
      <c r="I740">
        <f>COUNTIFS(Formulas!B$3:B$2000,'Stats for predictor'!B740,Formulas!C$3:C$2000,'Stats for predictor'!C740,Formulas!AC$3:AC$2000,1)</f>
        <v>0</v>
      </c>
      <c r="J740">
        <f>COUNTIFS(Formulas!B$3:B$2000,'Stats for predictor'!B740,Formulas!C$3:C$2000,'Stats for predictor'!C740,Formulas!AC$3:AC$2000,0)</f>
        <v>1390</v>
      </c>
      <c r="K740">
        <f>Formulas!P741</f>
        <v>0</v>
      </c>
      <c r="L740">
        <f>Formulas!R741</f>
        <v>0</v>
      </c>
      <c r="M740">
        <f>Formulas!T789</f>
        <v>0</v>
      </c>
      <c r="N740" s="2" t="e">
        <f>Formulas!V741</f>
        <v>#DIV/0!</v>
      </c>
      <c r="O740">
        <f>Formulas!U741</f>
        <v>0</v>
      </c>
      <c r="P740" s="2" t="e">
        <f>Formulas!W741</f>
        <v>#DIV/0!</v>
      </c>
    </row>
    <row r="741" spans="1:16">
      <c r="A741">
        <f>Formulas!A742</f>
        <v>0</v>
      </c>
      <c r="B741">
        <f>Formulas!B742</f>
        <v>0</v>
      </c>
      <c r="C741">
        <f>Formulas!C742</f>
        <v>0</v>
      </c>
      <c r="D741">
        <f>Formulas!AC742</f>
        <v>0</v>
      </c>
      <c r="E741">
        <f t="shared" si="11"/>
        <v>0</v>
      </c>
      <c r="F741" s="1">
        <f>COUNTIFS(Formulas!B$3:B$2000,'Stats for predictor'!B741,Formulas!C$3:C$2000,'Stats for predictor'!C741,Formulas!AC$3:AC$2000,4)</f>
        <v>0</v>
      </c>
      <c r="G741">
        <f>COUNTIFS(Formulas!B$3:B$2000,'Stats for predictor'!B741,Formulas!C$3:C$2000,'Stats for predictor'!C741,Formulas!AC$3:AC$2000,3)</f>
        <v>0</v>
      </c>
      <c r="H741">
        <f>COUNTIFS(Formulas!B$3:B$2000,'Stats for predictor'!B741,Formulas!C$3:C$2000,'Stats for predictor'!C741,Formulas!AC$3:AC$2000,2)</f>
        <v>0</v>
      </c>
      <c r="I741">
        <f>COUNTIFS(Formulas!B$3:B$2000,'Stats for predictor'!B741,Formulas!C$3:C$2000,'Stats for predictor'!C741,Formulas!AC$3:AC$2000,1)</f>
        <v>0</v>
      </c>
      <c r="J741">
        <f>COUNTIFS(Formulas!B$3:B$2000,'Stats for predictor'!B741,Formulas!C$3:C$2000,'Stats for predictor'!C741,Formulas!AC$3:AC$2000,0)</f>
        <v>1390</v>
      </c>
      <c r="K741">
        <f>Formulas!P742</f>
        <v>0</v>
      </c>
      <c r="L741">
        <f>Formulas!R742</f>
        <v>0</v>
      </c>
      <c r="M741">
        <f>Formulas!T790</f>
        <v>0</v>
      </c>
      <c r="N741" s="2" t="e">
        <f>Formulas!V742</f>
        <v>#DIV/0!</v>
      </c>
      <c r="O741">
        <f>Formulas!U742</f>
        <v>0</v>
      </c>
      <c r="P741" s="2" t="e">
        <f>Formulas!W742</f>
        <v>#DIV/0!</v>
      </c>
    </row>
    <row r="742" spans="1:16">
      <c r="A742">
        <f>Formulas!A743</f>
        <v>0</v>
      </c>
      <c r="B742">
        <f>Formulas!B743</f>
        <v>0</v>
      </c>
      <c r="C742">
        <f>Formulas!C743</f>
        <v>0</v>
      </c>
      <c r="D742">
        <f>Formulas!AC743</f>
        <v>0</v>
      </c>
      <c r="E742">
        <f t="shared" si="11"/>
        <v>0</v>
      </c>
      <c r="F742" s="1">
        <f>COUNTIFS(Formulas!B$3:B$2000,'Stats for predictor'!B742,Formulas!C$3:C$2000,'Stats for predictor'!C742,Formulas!AC$3:AC$2000,4)</f>
        <v>0</v>
      </c>
      <c r="G742">
        <f>COUNTIFS(Formulas!B$3:B$2000,'Stats for predictor'!B742,Formulas!C$3:C$2000,'Stats for predictor'!C742,Formulas!AC$3:AC$2000,3)</f>
        <v>0</v>
      </c>
      <c r="H742">
        <f>COUNTIFS(Formulas!B$3:B$2000,'Stats for predictor'!B742,Formulas!C$3:C$2000,'Stats for predictor'!C742,Formulas!AC$3:AC$2000,2)</f>
        <v>0</v>
      </c>
      <c r="I742">
        <f>COUNTIFS(Formulas!B$3:B$2000,'Stats for predictor'!B742,Formulas!C$3:C$2000,'Stats for predictor'!C742,Formulas!AC$3:AC$2000,1)</f>
        <v>0</v>
      </c>
      <c r="J742">
        <f>COUNTIFS(Formulas!B$3:B$2000,'Stats for predictor'!B742,Formulas!C$3:C$2000,'Stats for predictor'!C742,Formulas!AC$3:AC$2000,0)</f>
        <v>1390</v>
      </c>
      <c r="K742">
        <f>Formulas!P743</f>
        <v>0</v>
      </c>
      <c r="L742">
        <f>Formulas!R743</f>
        <v>0</v>
      </c>
      <c r="M742">
        <f>Formulas!T791</f>
        <v>0</v>
      </c>
      <c r="N742" s="2" t="e">
        <f>Formulas!V743</f>
        <v>#DIV/0!</v>
      </c>
      <c r="O742">
        <f>Formulas!U743</f>
        <v>0</v>
      </c>
      <c r="P742" s="2" t="e">
        <f>Formulas!W743</f>
        <v>#DIV/0!</v>
      </c>
    </row>
    <row r="743" spans="1:16">
      <c r="A743">
        <f>Formulas!A744</f>
        <v>0</v>
      </c>
      <c r="B743">
        <f>Formulas!B744</f>
        <v>0</v>
      </c>
      <c r="C743">
        <f>Formulas!C744</f>
        <v>0</v>
      </c>
      <c r="D743">
        <f>Formulas!AC744</f>
        <v>0</v>
      </c>
      <c r="E743">
        <f t="shared" si="11"/>
        <v>0</v>
      </c>
      <c r="F743" s="1">
        <f>COUNTIFS(Formulas!B$3:B$2000,'Stats for predictor'!B743,Formulas!C$3:C$2000,'Stats for predictor'!C743,Formulas!AC$3:AC$2000,4)</f>
        <v>0</v>
      </c>
      <c r="G743">
        <f>COUNTIFS(Formulas!B$3:B$2000,'Stats for predictor'!B743,Formulas!C$3:C$2000,'Stats for predictor'!C743,Formulas!AC$3:AC$2000,3)</f>
        <v>0</v>
      </c>
      <c r="H743">
        <f>COUNTIFS(Formulas!B$3:B$2000,'Stats for predictor'!B743,Formulas!C$3:C$2000,'Stats for predictor'!C743,Formulas!AC$3:AC$2000,2)</f>
        <v>0</v>
      </c>
      <c r="I743">
        <f>COUNTIFS(Formulas!B$3:B$2000,'Stats for predictor'!B743,Formulas!C$3:C$2000,'Stats for predictor'!C743,Formulas!AC$3:AC$2000,1)</f>
        <v>0</v>
      </c>
      <c r="J743">
        <f>COUNTIFS(Formulas!B$3:B$2000,'Stats for predictor'!B743,Formulas!C$3:C$2000,'Stats for predictor'!C743,Formulas!AC$3:AC$2000,0)</f>
        <v>1390</v>
      </c>
      <c r="K743">
        <f>Formulas!P744</f>
        <v>0</v>
      </c>
      <c r="L743">
        <f>Formulas!R744</f>
        <v>0</v>
      </c>
      <c r="M743">
        <f>Formulas!T792</f>
        <v>0</v>
      </c>
      <c r="N743" s="2" t="e">
        <f>Formulas!V744</f>
        <v>#DIV/0!</v>
      </c>
      <c r="O743">
        <f>Formulas!U744</f>
        <v>0</v>
      </c>
      <c r="P743" s="2" t="e">
        <f>Formulas!W744</f>
        <v>#DIV/0!</v>
      </c>
    </row>
    <row r="744" spans="1:16">
      <c r="A744">
        <f>Formulas!A745</f>
        <v>0</v>
      </c>
      <c r="B744">
        <f>Formulas!B745</f>
        <v>0</v>
      </c>
      <c r="C744">
        <f>Formulas!C745</f>
        <v>0</v>
      </c>
      <c r="D744">
        <f>Formulas!AC745</f>
        <v>0</v>
      </c>
      <c r="E744">
        <f t="shared" si="11"/>
        <v>0</v>
      </c>
      <c r="F744" s="1">
        <f>COUNTIFS(Formulas!B$3:B$2000,'Stats for predictor'!B744,Formulas!C$3:C$2000,'Stats for predictor'!C744,Formulas!AC$3:AC$2000,4)</f>
        <v>0</v>
      </c>
      <c r="G744">
        <f>COUNTIFS(Formulas!B$3:B$2000,'Stats for predictor'!B744,Formulas!C$3:C$2000,'Stats for predictor'!C744,Formulas!AC$3:AC$2000,3)</f>
        <v>0</v>
      </c>
      <c r="H744">
        <f>COUNTIFS(Formulas!B$3:B$2000,'Stats for predictor'!B744,Formulas!C$3:C$2000,'Stats for predictor'!C744,Formulas!AC$3:AC$2000,2)</f>
        <v>0</v>
      </c>
      <c r="I744">
        <f>COUNTIFS(Formulas!B$3:B$2000,'Stats for predictor'!B744,Formulas!C$3:C$2000,'Stats for predictor'!C744,Formulas!AC$3:AC$2000,1)</f>
        <v>0</v>
      </c>
      <c r="J744">
        <f>COUNTIFS(Formulas!B$3:B$2000,'Stats for predictor'!B744,Formulas!C$3:C$2000,'Stats for predictor'!C744,Formulas!AC$3:AC$2000,0)</f>
        <v>1390</v>
      </c>
      <c r="K744">
        <f>Formulas!P745</f>
        <v>0</v>
      </c>
      <c r="L744">
        <f>Formulas!R745</f>
        <v>0</v>
      </c>
      <c r="M744">
        <f>Formulas!T793</f>
        <v>0</v>
      </c>
      <c r="N744" s="2" t="e">
        <f>Formulas!V745</f>
        <v>#DIV/0!</v>
      </c>
      <c r="O744">
        <f>Formulas!U745</f>
        <v>0</v>
      </c>
      <c r="P744" s="2" t="e">
        <f>Formulas!W745</f>
        <v>#DIV/0!</v>
      </c>
    </row>
    <row r="745" spans="1:16">
      <c r="A745">
        <f>Formulas!A746</f>
        <v>0</v>
      </c>
      <c r="B745">
        <f>Formulas!B746</f>
        <v>0</v>
      </c>
      <c r="C745">
        <f>Formulas!C746</f>
        <v>0</v>
      </c>
      <c r="D745">
        <f>Formulas!AC746</f>
        <v>0</v>
      </c>
      <c r="E745">
        <f t="shared" si="11"/>
        <v>0</v>
      </c>
      <c r="F745" s="1">
        <f>COUNTIFS(Formulas!B$3:B$2000,'Stats for predictor'!B745,Formulas!C$3:C$2000,'Stats for predictor'!C745,Formulas!AC$3:AC$2000,4)</f>
        <v>0</v>
      </c>
      <c r="G745">
        <f>COUNTIFS(Formulas!B$3:B$2000,'Stats for predictor'!B745,Formulas!C$3:C$2000,'Stats for predictor'!C745,Formulas!AC$3:AC$2000,3)</f>
        <v>0</v>
      </c>
      <c r="H745">
        <f>COUNTIFS(Formulas!B$3:B$2000,'Stats for predictor'!B745,Formulas!C$3:C$2000,'Stats for predictor'!C745,Formulas!AC$3:AC$2000,2)</f>
        <v>0</v>
      </c>
      <c r="I745">
        <f>COUNTIFS(Formulas!B$3:B$2000,'Stats for predictor'!B745,Formulas!C$3:C$2000,'Stats for predictor'!C745,Formulas!AC$3:AC$2000,1)</f>
        <v>0</v>
      </c>
      <c r="J745">
        <f>COUNTIFS(Formulas!B$3:B$2000,'Stats for predictor'!B745,Formulas!C$3:C$2000,'Stats for predictor'!C745,Formulas!AC$3:AC$2000,0)</f>
        <v>1390</v>
      </c>
      <c r="K745">
        <f>Formulas!P746</f>
        <v>0</v>
      </c>
      <c r="L745">
        <f>Formulas!R746</f>
        <v>0</v>
      </c>
      <c r="M745">
        <f>Formulas!T794</f>
        <v>0</v>
      </c>
      <c r="N745" s="2" t="e">
        <f>Formulas!V746</f>
        <v>#DIV/0!</v>
      </c>
      <c r="O745">
        <f>Formulas!U746</f>
        <v>0</v>
      </c>
      <c r="P745" s="2" t="e">
        <f>Formulas!W746</f>
        <v>#DIV/0!</v>
      </c>
    </row>
    <row r="746" spans="1:16">
      <c r="A746">
        <f>Formulas!A747</f>
        <v>0</v>
      </c>
      <c r="B746">
        <f>Formulas!B747</f>
        <v>0</v>
      </c>
      <c r="C746">
        <f>Formulas!C747</f>
        <v>0</v>
      </c>
      <c r="D746">
        <f>Formulas!AC747</f>
        <v>0</v>
      </c>
      <c r="E746">
        <f t="shared" si="11"/>
        <v>0</v>
      </c>
      <c r="F746" s="1">
        <f>COUNTIFS(Formulas!B$3:B$2000,'Stats for predictor'!B746,Formulas!C$3:C$2000,'Stats for predictor'!C746,Formulas!AC$3:AC$2000,4)</f>
        <v>0</v>
      </c>
      <c r="G746">
        <f>COUNTIFS(Formulas!B$3:B$2000,'Stats for predictor'!B746,Formulas!C$3:C$2000,'Stats for predictor'!C746,Formulas!AC$3:AC$2000,3)</f>
        <v>0</v>
      </c>
      <c r="H746">
        <f>COUNTIFS(Formulas!B$3:B$2000,'Stats for predictor'!B746,Formulas!C$3:C$2000,'Stats for predictor'!C746,Formulas!AC$3:AC$2000,2)</f>
        <v>0</v>
      </c>
      <c r="I746">
        <f>COUNTIFS(Formulas!B$3:B$2000,'Stats for predictor'!B746,Formulas!C$3:C$2000,'Stats for predictor'!C746,Formulas!AC$3:AC$2000,1)</f>
        <v>0</v>
      </c>
      <c r="J746">
        <f>COUNTIFS(Formulas!B$3:B$2000,'Stats for predictor'!B746,Formulas!C$3:C$2000,'Stats for predictor'!C746,Formulas!AC$3:AC$2000,0)</f>
        <v>1390</v>
      </c>
      <c r="K746">
        <f>Formulas!P747</f>
        <v>0</v>
      </c>
      <c r="L746">
        <f>Formulas!R747</f>
        <v>0</v>
      </c>
      <c r="M746">
        <f>Formulas!T795</f>
        <v>0</v>
      </c>
      <c r="N746" s="2" t="e">
        <f>Formulas!V747</f>
        <v>#DIV/0!</v>
      </c>
      <c r="O746">
        <f>Formulas!U747</f>
        <v>0</v>
      </c>
      <c r="P746" s="2" t="e">
        <f>Formulas!W747</f>
        <v>#DIV/0!</v>
      </c>
    </row>
    <row r="747" spans="1:16">
      <c r="A747">
        <f>Formulas!A748</f>
        <v>0</v>
      </c>
      <c r="B747">
        <f>Formulas!B748</f>
        <v>0</v>
      </c>
      <c r="C747">
        <f>Formulas!C748</f>
        <v>0</v>
      </c>
      <c r="D747">
        <f>Formulas!AC748</f>
        <v>0</v>
      </c>
      <c r="E747">
        <f t="shared" si="11"/>
        <v>0</v>
      </c>
      <c r="F747" s="1">
        <f>COUNTIFS(Formulas!B$3:B$2000,'Stats for predictor'!B747,Formulas!C$3:C$2000,'Stats for predictor'!C747,Formulas!AC$3:AC$2000,4)</f>
        <v>0</v>
      </c>
      <c r="G747">
        <f>COUNTIFS(Formulas!B$3:B$2000,'Stats for predictor'!B747,Formulas!C$3:C$2000,'Stats for predictor'!C747,Formulas!AC$3:AC$2000,3)</f>
        <v>0</v>
      </c>
      <c r="H747">
        <f>COUNTIFS(Formulas!B$3:B$2000,'Stats for predictor'!B747,Formulas!C$3:C$2000,'Stats for predictor'!C747,Formulas!AC$3:AC$2000,2)</f>
        <v>0</v>
      </c>
      <c r="I747">
        <f>COUNTIFS(Formulas!B$3:B$2000,'Stats for predictor'!B747,Formulas!C$3:C$2000,'Stats for predictor'!C747,Formulas!AC$3:AC$2000,1)</f>
        <v>0</v>
      </c>
      <c r="J747">
        <f>COUNTIFS(Formulas!B$3:B$2000,'Stats for predictor'!B747,Formulas!C$3:C$2000,'Stats for predictor'!C747,Formulas!AC$3:AC$2000,0)</f>
        <v>1390</v>
      </c>
      <c r="K747">
        <f>Formulas!P748</f>
        <v>0</v>
      </c>
      <c r="L747">
        <f>Formulas!R748</f>
        <v>0</v>
      </c>
      <c r="M747">
        <f>Formulas!T796</f>
        <v>0</v>
      </c>
      <c r="N747" s="2" t="e">
        <f>Formulas!V748</f>
        <v>#DIV/0!</v>
      </c>
      <c r="O747">
        <f>Formulas!U748</f>
        <v>0</v>
      </c>
      <c r="P747" s="2" t="e">
        <f>Formulas!W748</f>
        <v>#DIV/0!</v>
      </c>
    </row>
    <row r="748" spans="1:16">
      <c r="A748">
        <f>Formulas!A749</f>
        <v>0</v>
      </c>
      <c r="B748">
        <f>Formulas!B749</f>
        <v>0</v>
      </c>
      <c r="C748">
        <f>Formulas!C749</f>
        <v>0</v>
      </c>
      <c r="D748">
        <f>Formulas!AC749</f>
        <v>0</v>
      </c>
      <c r="E748">
        <f t="shared" si="11"/>
        <v>0</v>
      </c>
      <c r="F748" s="1">
        <f>COUNTIFS(Formulas!B$3:B$2000,'Stats for predictor'!B748,Formulas!C$3:C$2000,'Stats for predictor'!C748,Formulas!AC$3:AC$2000,4)</f>
        <v>0</v>
      </c>
      <c r="G748">
        <f>COUNTIFS(Formulas!B$3:B$2000,'Stats for predictor'!B748,Formulas!C$3:C$2000,'Stats for predictor'!C748,Formulas!AC$3:AC$2000,3)</f>
        <v>0</v>
      </c>
      <c r="H748">
        <f>COUNTIFS(Formulas!B$3:B$2000,'Stats for predictor'!B748,Formulas!C$3:C$2000,'Stats for predictor'!C748,Formulas!AC$3:AC$2000,2)</f>
        <v>0</v>
      </c>
      <c r="I748">
        <f>COUNTIFS(Formulas!B$3:B$2000,'Stats for predictor'!B748,Formulas!C$3:C$2000,'Stats for predictor'!C748,Formulas!AC$3:AC$2000,1)</f>
        <v>0</v>
      </c>
      <c r="J748">
        <f>COUNTIFS(Formulas!B$3:B$2000,'Stats for predictor'!B748,Formulas!C$3:C$2000,'Stats for predictor'!C748,Formulas!AC$3:AC$2000,0)</f>
        <v>1390</v>
      </c>
      <c r="K748">
        <f>Formulas!P749</f>
        <v>0</v>
      </c>
      <c r="L748">
        <f>Formulas!R749</f>
        <v>0</v>
      </c>
      <c r="M748">
        <f>Formulas!T797</f>
        <v>0</v>
      </c>
      <c r="N748" s="2" t="e">
        <f>Formulas!V749</f>
        <v>#DIV/0!</v>
      </c>
      <c r="O748">
        <f>Formulas!U749</f>
        <v>0</v>
      </c>
      <c r="P748" s="2" t="e">
        <f>Formulas!W749</f>
        <v>#DIV/0!</v>
      </c>
    </row>
    <row r="749" spans="1:16">
      <c r="A749">
        <f>Formulas!A750</f>
        <v>0</v>
      </c>
      <c r="B749">
        <f>Formulas!B750</f>
        <v>0</v>
      </c>
      <c r="C749">
        <f>Formulas!C750</f>
        <v>0</v>
      </c>
      <c r="D749">
        <f>Formulas!AC750</f>
        <v>0</v>
      </c>
      <c r="E749">
        <f t="shared" si="11"/>
        <v>0</v>
      </c>
      <c r="F749" s="1">
        <f>COUNTIFS(Formulas!B$3:B$2000,'Stats for predictor'!B749,Formulas!C$3:C$2000,'Stats for predictor'!C749,Formulas!AC$3:AC$2000,4)</f>
        <v>0</v>
      </c>
      <c r="G749">
        <f>COUNTIFS(Formulas!B$3:B$2000,'Stats for predictor'!B749,Formulas!C$3:C$2000,'Stats for predictor'!C749,Formulas!AC$3:AC$2000,3)</f>
        <v>0</v>
      </c>
      <c r="H749">
        <f>COUNTIFS(Formulas!B$3:B$2000,'Stats for predictor'!B749,Formulas!C$3:C$2000,'Stats for predictor'!C749,Formulas!AC$3:AC$2000,2)</f>
        <v>0</v>
      </c>
      <c r="I749">
        <f>COUNTIFS(Formulas!B$3:B$2000,'Stats for predictor'!B749,Formulas!C$3:C$2000,'Stats for predictor'!C749,Formulas!AC$3:AC$2000,1)</f>
        <v>0</v>
      </c>
      <c r="J749">
        <f>COUNTIFS(Formulas!B$3:B$2000,'Stats for predictor'!B749,Formulas!C$3:C$2000,'Stats for predictor'!C749,Formulas!AC$3:AC$2000,0)</f>
        <v>1390</v>
      </c>
      <c r="K749">
        <f>Formulas!P750</f>
        <v>0</v>
      </c>
      <c r="L749">
        <f>Formulas!R750</f>
        <v>0</v>
      </c>
      <c r="M749">
        <f>Formulas!T798</f>
        <v>0</v>
      </c>
      <c r="N749" s="2" t="e">
        <f>Formulas!V750</f>
        <v>#DIV/0!</v>
      </c>
      <c r="O749">
        <f>Formulas!U750</f>
        <v>0</v>
      </c>
      <c r="P749" s="2" t="e">
        <f>Formulas!W750</f>
        <v>#DIV/0!</v>
      </c>
    </row>
    <row r="750" spans="1:16">
      <c r="A750">
        <f>Formulas!A751</f>
        <v>0</v>
      </c>
      <c r="B750">
        <f>Formulas!B751</f>
        <v>0</v>
      </c>
      <c r="C750">
        <f>Formulas!C751</f>
        <v>0</v>
      </c>
      <c r="D750">
        <f>Formulas!AC751</f>
        <v>0</v>
      </c>
      <c r="E750">
        <f t="shared" si="11"/>
        <v>0</v>
      </c>
      <c r="F750" s="1">
        <f>COUNTIFS(Formulas!B$3:B$2000,'Stats for predictor'!B750,Formulas!C$3:C$2000,'Stats for predictor'!C750,Formulas!AC$3:AC$2000,4)</f>
        <v>0</v>
      </c>
      <c r="G750">
        <f>COUNTIFS(Formulas!B$3:B$2000,'Stats for predictor'!B750,Formulas!C$3:C$2000,'Stats for predictor'!C750,Formulas!AC$3:AC$2000,3)</f>
        <v>0</v>
      </c>
      <c r="H750">
        <f>COUNTIFS(Formulas!B$3:B$2000,'Stats for predictor'!B750,Formulas!C$3:C$2000,'Stats for predictor'!C750,Formulas!AC$3:AC$2000,2)</f>
        <v>0</v>
      </c>
      <c r="I750">
        <f>COUNTIFS(Formulas!B$3:B$2000,'Stats for predictor'!B750,Formulas!C$3:C$2000,'Stats for predictor'!C750,Formulas!AC$3:AC$2000,1)</f>
        <v>0</v>
      </c>
      <c r="J750">
        <f>COUNTIFS(Formulas!B$3:B$2000,'Stats for predictor'!B750,Formulas!C$3:C$2000,'Stats for predictor'!C750,Formulas!AC$3:AC$2000,0)</f>
        <v>1390</v>
      </c>
      <c r="K750">
        <f>Formulas!P751</f>
        <v>0</v>
      </c>
      <c r="L750">
        <f>Formulas!R751</f>
        <v>0</v>
      </c>
      <c r="M750">
        <f>Formulas!T799</f>
        <v>0</v>
      </c>
      <c r="N750" s="2" t="e">
        <f>Formulas!V751</f>
        <v>#DIV/0!</v>
      </c>
      <c r="O750">
        <f>Formulas!U751</f>
        <v>0</v>
      </c>
      <c r="P750" s="2" t="e">
        <f>Formulas!W751</f>
        <v>#DIV/0!</v>
      </c>
    </row>
    <row r="751" spans="1:16">
      <c r="A751">
        <f>Formulas!A752</f>
        <v>0</v>
      </c>
      <c r="B751">
        <f>Formulas!B752</f>
        <v>0</v>
      </c>
      <c r="C751">
        <f>Formulas!C752</f>
        <v>0</v>
      </c>
      <c r="D751">
        <f>Formulas!AC752</f>
        <v>0</v>
      </c>
      <c r="E751">
        <f t="shared" si="11"/>
        <v>0</v>
      </c>
      <c r="F751" s="1">
        <f>COUNTIFS(Formulas!B$3:B$2000,'Stats for predictor'!B751,Formulas!C$3:C$2000,'Stats for predictor'!C751,Formulas!AC$3:AC$2000,4)</f>
        <v>0</v>
      </c>
      <c r="G751">
        <f>COUNTIFS(Formulas!B$3:B$2000,'Stats for predictor'!B751,Formulas!C$3:C$2000,'Stats for predictor'!C751,Formulas!AC$3:AC$2000,3)</f>
        <v>0</v>
      </c>
      <c r="H751">
        <f>COUNTIFS(Formulas!B$3:B$2000,'Stats for predictor'!B751,Formulas!C$3:C$2000,'Stats for predictor'!C751,Formulas!AC$3:AC$2000,2)</f>
        <v>0</v>
      </c>
      <c r="I751">
        <f>COUNTIFS(Formulas!B$3:B$2000,'Stats for predictor'!B751,Formulas!C$3:C$2000,'Stats for predictor'!C751,Formulas!AC$3:AC$2000,1)</f>
        <v>0</v>
      </c>
      <c r="J751">
        <f>COUNTIFS(Formulas!B$3:B$2000,'Stats for predictor'!B751,Formulas!C$3:C$2000,'Stats for predictor'!C751,Formulas!AC$3:AC$2000,0)</f>
        <v>1390</v>
      </c>
      <c r="K751">
        <f>Formulas!P752</f>
        <v>0</v>
      </c>
      <c r="L751">
        <f>Formulas!R752</f>
        <v>0</v>
      </c>
      <c r="M751">
        <f>Formulas!T800</f>
        <v>0</v>
      </c>
      <c r="N751" s="2" t="e">
        <f>Formulas!V752</f>
        <v>#DIV/0!</v>
      </c>
      <c r="O751">
        <f>Formulas!U752</f>
        <v>0</v>
      </c>
      <c r="P751" s="2" t="e">
        <f>Formulas!W752</f>
        <v>#DIV/0!</v>
      </c>
    </row>
    <row r="752" spans="1:16">
      <c r="A752">
        <f>Formulas!A753</f>
        <v>0</v>
      </c>
      <c r="B752">
        <f>Formulas!B753</f>
        <v>0</v>
      </c>
      <c r="C752">
        <f>Formulas!C753</f>
        <v>0</v>
      </c>
      <c r="D752">
        <f>Formulas!AC753</f>
        <v>0</v>
      </c>
      <c r="E752">
        <f t="shared" si="11"/>
        <v>0</v>
      </c>
      <c r="F752" s="1">
        <f>COUNTIFS(Formulas!B$3:B$2000,'Stats for predictor'!B752,Formulas!C$3:C$2000,'Stats for predictor'!C752,Formulas!AC$3:AC$2000,4)</f>
        <v>0</v>
      </c>
      <c r="G752">
        <f>COUNTIFS(Formulas!B$3:B$2000,'Stats for predictor'!B752,Formulas!C$3:C$2000,'Stats for predictor'!C752,Formulas!AC$3:AC$2000,3)</f>
        <v>0</v>
      </c>
      <c r="H752">
        <f>COUNTIFS(Formulas!B$3:B$2000,'Stats for predictor'!B752,Formulas!C$3:C$2000,'Stats for predictor'!C752,Formulas!AC$3:AC$2000,2)</f>
        <v>0</v>
      </c>
      <c r="I752">
        <f>COUNTIFS(Formulas!B$3:B$2000,'Stats for predictor'!B752,Formulas!C$3:C$2000,'Stats for predictor'!C752,Formulas!AC$3:AC$2000,1)</f>
        <v>0</v>
      </c>
      <c r="J752">
        <f>COUNTIFS(Formulas!B$3:B$2000,'Stats for predictor'!B752,Formulas!C$3:C$2000,'Stats for predictor'!C752,Formulas!AC$3:AC$2000,0)</f>
        <v>1390</v>
      </c>
      <c r="K752">
        <f>Formulas!P753</f>
        <v>0</v>
      </c>
      <c r="L752">
        <f>Formulas!R753</f>
        <v>0</v>
      </c>
      <c r="M752">
        <f>Formulas!T801</f>
        <v>0</v>
      </c>
      <c r="N752" s="2" t="e">
        <f>Formulas!V753</f>
        <v>#DIV/0!</v>
      </c>
      <c r="O752">
        <f>Formulas!U753</f>
        <v>0</v>
      </c>
      <c r="P752" s="2" t="e">
        <f>Formulas!W753</f>
        <v>#DIV/0!</v>
      </c>
    </row>
    <row r="753" spans="1:16">
      <c r="A753">
        <f>Formulas!A754</f>
        <v>0</v>
      </c>
      <c r="B753">
        <f>Formulas!B754</f>
        <v>0</v>
      </c>
      <c r="C753">
        <f>Formulas!C754</f>
        <v>0</v>
      </c>
      <c r="D753">
        <f>Formulas!AC754</f>
        <v>0</v>
      </c>
      <c r="E753">
        <f t="shared" si="11"/>
        <v>0</v>
      </c>
      <c r="F753" s="1">
        <f>COUNTIFS(Formulas!B$3:B$2000,'Stats for predictor'!B753,Formulas!C$3:C$2000,'Stats for predictor'!C753,Formulas!AC$3:AC$2000,4)</f>
        <v>0</v>
      </c>
      <c r="G753">
        <f>COUNTIFS(Formulas!B$3:B$2000,'Stats for predictor'!B753,Formulas!C$3:C$2000,'Stats for predictor'!C753,Formulas!AC$3:AC$2000,3)</f>
        <v>0</v>
      </c>
      <c r="H753">
        <f>COUNTIFS(Formulas!B$3:B$2000,'Stats for predictor'!B753,Formulas!C$3:C$2000,'Stats for predictor'!C753,Formulas!AC$3:AC$2000,2)</f>
        <v>0</v>
      </c>
      <c r="I753">
        <f>COUNTIFS(Formulas!B$3:B$2000,'Stats for predictor'!B753,Formulas!C$3:C$2000,'Stats for predictor'!C753,Formulas!AC$3:AC$2000,1)</f>
        <v>0</v>
      </c>
      <c r="J753">
        <f>COUNTIFS(Formulas!B$3:B$2000,'Stats for predictor'!B753,Formulas!C$3:C$2000,'Stats for predictor'!C753,Formulas!AC$3:AC$2000,0)</f>
        <v>1390</v>
      </c>
      <c r="K753">
        <f>Formulas!P754</f>
        <v>0</v>
      </c>
      <c r="L753">
        <f>Formulas!R754</f>
        <v>0</v>
      </c>
      <c r="M753">
        <f>Formulas!T802</f>
        <v>0</v>
      </c>
      <c r="N753" s="2" t="e">
        <f>Formulas!V754</f>
        <v>#DIV/0!</v>
      </c>
      <c r="O753">
        <f>Formulas!U754</f>
        <v>0</v>
      </c>
      <c r="P753" s="2" t="e">
        <f>Formulas!W754</f>
        <v>#DIV/0!</v>
      </c>
    </row>
    <row r="754" spans="1:16">
      <c r="A754">
        <f>Formulas!A755</f>
        <v>0</v>
      </c>
      <c r="B754">
        <f>Formulas!B755</f>
        <v>0</v>
      </c>
      <c r="C754">
        <f>Formulas!C755</f>
        <v>0</v>
      </c>
      <c r="D754">
        <f>Formulas!AC755</f>
        <v>0</v>
      </c>
      <c r="E754">
        <f t="shared" si="11"/>
        <v>0</v>
      </c>
      <c r="F754" s="1">
        <f>COUNTIFS(Formulas!B$3:B$2000,'Stats for predictor'!B754,Formulas!C$3:C$2000,'Stats for predictor'!C754,Formulas!AC$3:AC$2000,4)</f>
        <v>0</v>
      </c>
      <c r="G754">
        <f>COUNTIFS(Formulas!B$3:B$2000,'Stats for predictor'!B754,Formulas!C$3:C$2000,'Stats for predictor'!C754,Formulas!AC$3:AC$2000,3)</f>
        <v>0</v>
      </c>
      <c r="H754">
        <f>COUNTIFS(Formulas!B$3:B$2000,'Stats for predictor'!B754,Formulas!C$3:C$2000,'Stats for predictor'!C754,Formulas!AC$3:AC$2000,2)</f>
        <v>0</v>
      </c>
      <c r="I754">
        <f>COUNTIFS(Formulas!B$3:B$2000,'Stats for predictor'!B754,Formulas!C$3:C$2000,'Stats for predictor'!C754,Formulas!AC$3:AC$2000,1)</f>
        <v>0</v>
      </c>
      <c r="J754">
        <f>COUNTIFS(Formulas!B$3:B$2000,'Stats for predictor'!B754,Formulas!C$3:C$2000,'Stats for predictor'!C754,Formulas!AC$3:AC$2000,0)</f>
        <v>1390</v>
      </c>
      <c r="K754">
        <f>Formulas!P755</f>
        <v>0</v>
      </c>
      <c r="L754">
        <f>Formulas!R755</f>
        <v>0</v>
      </c>
      <c r="M754">
        <f>Formulas!T803</f>
        <v>0</v>
      </c>
      <c r="N754" s="2" t="e">
        <f>Formulas!V755</f>
        <v>#DIV/0!</v>
      </c>
      <c r="O754">
        <f>Formulas!U755</f>
        <v>0</v>
      </c>
      <c r="P754" s="2" t="e">
        <f>Formulas!W755</f>
        <v>#DIV/0!</v>
      </c>
    </row>
    <row r="755" spans="1:16">
      <c r="A755">
        <f>Formulas!A756</f>
        <v>0</v>
      </c>
      <c r="B755">
        <f>Formulas!B756</f>
        <v>0</v>
      </c>
      <c r="C755">
        <f>Formulas!C756</f>
        <v>0</v>
      </c>
      <c r="D755">
        <f>Formulas!AC756</f>
        <v>0</v>
      </c>
      <c r="E755">
        <f t="shared" si="11"/>
        <v>0</v>
      </c>
      <c r="F755" s="1">
        <f>COUNTIFS(Formulas!B$3:B$2000,'Stats for predictor'!B755,Formulas!C$3:C$2000,'Stats for predictor'!C755,Formulas!AC$3:AC$2000,4)</f>
        <v>0</v>
      </c>
      <c r="G755">
        <f>COUNTIFS(Formulas!B$3:B$2000,'Stats for predictor'!B755,Formulas!C$3:C$2000,'Stats for predictor'!C755,Formulas!AC$3:AC$2000,3)</f>
        <v>0</v>
      </c>
      <c r="H755">
        <f>COUNTIFS(Formulas!B$3:B$2000,'Stats for predictor'!B755,Formulas!C$3:C$2000,'Stats for predictor'!C755,Formulas!AC$3:AC$2000,2)</f>
        <v>0</v>
      </c>
      <c r="I755">
        <f>COUNTIFS(Formulas!B$3:B$2000,'Stats for predictor'!B755,Formulas!C$3:C$2000,'Stats for predictor'!C755,Formulas!AC$3:AC$2000,1)</f>
        <v>0</v>
      </c>
      <c r="J755">
        <f>COUNTIFS(Formulas!B$3:B$2000,'Stats for predictor'!B755,Formulas!C$3:C$2000,'Stats for predictor'!C755,Formulas!AC$3:AC$2000,0)</f>
        <v>1390</v>
      </c>
      <c r="K755">
        <f>Formulas!P756</f>
        <v>0</v>
      </c>
      <c r="L755">
        <f>Formulas!R756</f>
        <v>0</v>
      </c>
      <c r="M755">
        <f>Formulas!T804</f>
        <v>0</v>
      </c>
      <c r="N755" s="2" t="e">
        <f>Formulas!V756</f>
        <v>#DIV/0!</v>
      </c>
      <c r="O755">
        <f>Formulas!U756</f>
        <v>0</v>
      </c>
      <c r="P755" s="2" t="e">
        <f>Formulas!W756</f>
        <v>#DIV/0!</v>
      </c>
    </row>
    <row r="756" spans="1:16">
      <c r="A756">
        <f>Formulas!A757</f>
        <v>0</v>
      </c>
      <c r="B756">
        <f>Formulas!B757</f>
        <v>0</v>
      </c>
      <c r="C756">
        <f>Formulas!C757</f>
        <v>0</v>
      </c>
      <c r="D756">
        <f>Formulas!AC757</f>
        <v>0</v>
      </c>
      <c r="E756">
        <f t="shared" si="11"/>
        <v>0</v>
      </c>
      <c r="F756" s="1">
        <f>COUNTIFS(Formulas!B$3:B$2000,'Stats for predictor'!B756,Formulas!C$3:C$2000,'Stats for predictor'!C756,Formulas!AC$3:AC$2000,4)</f>
        <v>0</v>
      </c>
      <c r="G756">
        <f>COUNTIFS(Formulas!B$3:B$2000,'Stats for predictor'!B756,Formulas!C$3:C$2000,'Stats for predictor'!C756,Formulas!AC$3:AC$2000,3)</f>
        <v>0</v>
      </c>
      <c r="H756">
        <f>COUNTIFS(Formulas!B$3:B$2000,'Stats for predictor'!B756,Formulas!C$3:C$2000,'Stats for predictor'!C756,Formulas!AC$3:AC$2000,2)</f>
        <v>0</v>
      </c>
      <c r="I756">
        <f>COUNTIFS(Formulas!B$3:B$2000,'Stats for predictor'!B756,Formulas!C$3:C$2000,'Stats for predictor'!C756,Formulas!AC$3:AC$2000,1)</f>
        <v>0</v>
      </c>
      <c r="J756">
        <f>COUNTIFS(Formulas!B$3:B$2000,'Stats for predictor'!B756,Formulas!C$3:C$2000,'Stats for predictor'!C756,Formulas!AC$3:AC$2000,0)</f>
        <v>1390</v>
      </c>
      <c r="K756">
        <f>Formulas!P757</f>
        <v>0</v>
      </c>
      <c r="L756">
        <f>Formulas!R757</f>
        <v>0</v>
      </c>
      <c r="M756">
        <f>Formulas!T805</f>
        <v>0</v>
      </c>
      <c r="N756" s="2" t="e">
        <f>Formulas!V757</f>
        <v>#DIV/0!</v>
      </c>
      <c r="O756">
        <f>Formulas!U757</f>
        <v>0</v>
      </c>
      <c r="P756" s="2" t="e">
        <f>Formulas!W757</f>
        <v>#DIV/0!</v>
      </c>
    </row>
    <row r="757" spans="1:16">
      <c r="A757">
        <f>Formulas!A758</f>
        <v>0</v>
      </c>
      <c r="B757">
        <f>Formulas!B758</f>
        <v>0</v>
      </c>
      <c r="C757">
        <f>Formulas!C758</f>
        <v>0</v>
      </c>
      <c r="D757">
        <f>Formulas!AC758</f>
        <v>0</v>
      </c>
      <c r="E757">
        <f t="shared" si="11"/>
        <v>0</v>
      </c>
      <c r="F757" s="1">
        <f>COUNTIFS(Formulas!B$3:B$2000,'Stats for predictor'!B757,Formulas!C$3:C$2000,'Stats for predictor'!C757,Formulas!AC$3:AC$2000,4)</f>
        <v>0</v>
      </c>
      <c r="G757">
        <f>COUNTIFS(Formulas!B$3:B$2000,'Stats for predictor'!B757,Formulas!C$3:C$2000,'Stats for predictor'!C757,Formulas!AC$3:AC$2000,3)</f>
        <v>0</v>
      </c>
      <c r="H757">
        <f>COUNTIFS(Formulas!B$3:B$2000,'Stats for predictor'!B757,Formulas!C$3:C$2000,'Stats for predictor'!C757,Formulas!AC$3:AC$2000,2)</f>
        <v>0</v>
      </c>
      <c r="I757">
        <f>COUNTIFS(Formulas!B$3:B$2000,'Stats for predictor'!B757,Formulas!C$3:C$2000,'Stats for predictor'!C757,Formulas!AC$3:AC$2000,1)</f>
        <v>0</v>
      </c>
      <c r="J757">
        <f>COUNTIFS(Formulas!B$3:B$2000,'Stats for predictor'!B757,Formulas!C$3:C$2000,'Stats for predictor'!C757,Formulas!AC$3:AC$2000,0)</f>
        <v>1390</v>
      </c>
      <c r="K757">
        <f>Formulas!P758</f>
        <v>0</v>
      </c>
      <c r="L757">
        <f>Formulas!R758</f>
        <v>0</v>
      </c>
      <c r="M757">
        <f>Formulas!T806</f>
        <v>0</v>
      </c>
      <c r="N757" s="2" t="e">
        <f>Formulas!V758</f>
        <v>#DIV/0!</v>
      </c>
      <c r="O757">
        <f>Formulas!U758</f>
        <v>0</v>
      </c>
      <c r="P757" s="2" t="e">
        <f>Formulas!W758</f>
        <v>#DIV/0!</v>
      </c>
    </row>
    <row r="758" spans="1:16">
      <c r="A758">
        <f>Formulas!A759</f>
        <v>0</v>
      </c>
      <c r="B758">
        <f>Formulas!B759</f>
        <v>0</v>
      </c>
      <c r="C758">
        <f>Formulas!C759</f>
        <v>0</v>
      </c>
      <c r="D758">
        <f>Formulas!AC759</f>
        <v>0</v>
      </c>
      <c r="E758">
        <f t="shared" si="11"/>
        <v>0</v>
      </c>
      <c r="F758" s="1">
        <f>COUNTIFS(Formulas!B$3:B$2000,'Stats for predictor'!B758,Formulas!C$3:C$2000,'Stats for predictor'!C758,Formulas!AC$3:AC$2000,4)</f>
        <v>0</v>
      </c>
      <c r="G758">
        <f>COUNTIFS(Formulas!B$3:B$2000,'Stats for predictor'!B758,Formulas!C$3:C$2000,'Stats for predictor'!C758,Formulas!AC$3:AC$2000,3)</f>
        <v>0</v>
      </c>
      <c r="H758">
        <f>COUNTIFS(Formulas!B$3:B$2000,'Stats for predictor'!B758,Formulas!C$3:C$2000,'Stats for predictor'!C758,Formulas!AC$3:AC$2000,2)</f>
        <v>0</v>
      </c>
      <c r="I758">
        <f>COUNTIFS(Formulas!B$3:B$2000,'Stats for predictor'!B758,Formulas!C$3:C$2000,'Stats for predictor'!C758,Formulas!AC$3:AC$2000,1)</f>
        <v>0</v>
      </c>
      <c r="J758">
        <f>COUNTIFS(Formulas!B$3:B$2000,'Stats for predictor'!B758,Formulas!C$3:C$2000,'Stats for predictor'!C758,Formulas!AC$3:AC$2000,0)</f>
        <v>1390</v>
      </c>
      <c r="K758">
        <f>Formulas!P759</f>
        <v>0</v>
      </c>
      <c r="L758">
        <f>Formulas!R759</f>
        <v>0</v>
      </c>
      <c r="M758">
        <f>Formulas!T807</f>
        <v>0</v>
      </c>
      <c r="N758" s="2" t="e">
        <f>Formulas!V759</f>
        <v>#DIV/0!</v>
      </c>
      <c r="O758">
        <f>Formulas!U759</f>
        <v>0</v>
      </c>
      <c r="P758" s="2" t="e">
        <f>Formulas!W759</f>
        <v>#DIV/0!</v>
      </c>
    </row>
    <row r="759" spans="1:16">
      <c r="A759">
        <f>Formulas!A760</f>
        <v>0</v>
      </c>
      <c r="B759">
        <f>Formulas!B760</f>
        <v>0</v>
      </c>
      <c r="C759">
        <f>Formulas!C760</f>
        <v>0</v>
      </c>
      <c r="D759">
        <f>Formulas!AC760</f>
        <v>0</v>
      </c>
      <c r="E759">
        <f t="shared" si="11"/>
        <v>0</v>
      </c>
      <c r="F759" s="1">
        <f>COUNTIFS(Formulas!B$3:B$2000,'Stats for predictor'!B759,Formulas!C$3:C$2000,'Stats for predictor'!C759,Formulas!AC$3:AC$2000,4)</f>
        <v>0</v>
      </c>
      <c r="G759">
        <f>COUNTIFS(Formulas!B$3:B$2000,'Stats for predictor'!B759,Formulas!C$3:C$2000,'Stats for predictor'!C759,Formulas!AC$3:AC$2000,3)</f>
        <v>0</v>
      </c>
      <c r="H759">
        <f>COUNTIFS(Formulas!B$3:B$2000,'Stats for predictor'!B759,Formulas!C$3:C$2000,'Stats for predictor'!C759,Formulas!AC$3:AC$2000,2)</f>
        <v>0</v>
      </c>
      <c r="I759">
        <f>COUNTIFS(Formulas!B$3:B$2000,'Stats for predictor'!B759,Formulas!C$3:C$2000,'Stats for predictor'!C759,Formulas!AC$3:AC$2000,1)</f>
        <v>0</v>
      </c>
      <c r="J759">
        <f>COUNTIFS(Formulas!B$3:B$2000,'Stats for predictor'!B759,Formulas!C$3:C$2000,'Stats for predictor'!C759,Formulas!AC$3:AC$2000,0)</f>
        <v>1390</v>
      </c>
      <c r="K759">
        <f>Formulas!P760</f>
        <v>0</v>
      </c>
      <c r="L759">
        <f>Formulas!R760</f>
        <v>0</v>
      </c>
      <c r="M759">
        <f>Formulas!T808</f>
        <v>0</v>
      </c>
      <c r="N759" s="2" t="e">
        <f>Formulas!V760</f>
        <v>#DIV/0!</v>
      </c>
      <c r="O759">
        <f>Formulas!U760</f>
        <v>0</v>
      </c>
      <c r="P759" s="2" t="e">
        <f>Formulas!W760</f>
        <v>#DIV/0!</v>
      </c>
    </row>
    <row r="760" spans="1:16">
      <c r="A760">
        <f>Formulas!A761</f>
        <v>0</v>
      </c>
      <c r="B760">
        <f>Formulas!B761</f>
        <v>0</v>
      </c>
      <c r="C760">
        <f>Formulas!C761</f>
        <v>0</v>
      </c>
      <c r="D760">
        <f>Formulas!AC761</f>
        <v>0</v>
      </c>
      <c r="E760">
        <f t="shared" si="11"/>
        <v>0</v>
      </c>
      <c r="F760" s="1">
        <f>COUNTIFS(Formulas!B$3:B$2000,'Stats for predictor'!B760,Formulas!C$3:C$2000,'Stats for predictor'!C760,Formulas!AC$3:AC$2000,4)</f>
        <v>0</v>
      </c>
      <c r="G760">
        <f>COUNTIFS(Formulas!B$3:B$2000,'Stats for predictor'!B760,Formulas!C$3:C$2000,'Stats for predictor'!C760,Formulas!AC$3:AC$2000,3)</f>
        <v>0</v>
      </c>
      <c r="H760">
        <f>COUNTIFS(Formulas!B$3:B$2000,'Stats for predictor'!B760,Formulas!C$3:C$2000,'Stats for predictor'!C760,Formulas!AC$3:AC$2000,2)</f>
        <v>0</v>
      </c>
      <c r="I760">
        <f>COUNTIFS(Formulas!B$3:B$2000,'Stats for predictor'!B760,Formulas!C$3:C$2000,'Stats for predictor'!C760,Formulas!AC$3:AC$2000,1)</f>
        <v>0</v>
      </c>
      <c r="J760">
        <f>COUNTIFS(Formulas!B$3:B$2000,'Stats for predictor'!B760,Formulas!C$3:C$2000,'Stats for predictor'!C760,Formulas!AC$3:AC$2000,0)</f>
        <v>1390</v>
      </c>
      <c r="K760">
        <f>Formulas!P761</f>
        <v>0</v>
      </c>
      <c r="L760">
        <f>Formulas!R761</f>
        <v>0</v>
      </c>
      <c r="M760">
        <f>Formulas!T809</f>
        <v>0</v>
      </c>
      <c r="N760" s="2" t="e">
        <f>Formulas!V761</f>
        <v>#DIV/0!</v>
      </c>
      <c r="O760">
        <f>Formulas!U761</f>
        <v>0</v>
      </c>
      <c r="P760" s="2" t="e">
        <f>Formulas!W761</f>
        <v>#DIV/0!</v>
      </c>
    </row>
    <row r="761" spans="1:16">
      <c r="A761">
        <f>Formulas!A762</f>
        <v>0</v>
      </c>
      <c r="B761">
        <f>Formulas!B762</f>
        <v>0</v>
      </c>
      <c r="C761">
        <f>Formulas!C762</f>
        <v>0</v>
      </c>
      <c r="D761">
        <f>Formulas!AC762</f>
        <v>0</v>
      </c>
      <c r="E761">
        <f t="shared" si="11"/>
        <v>0</v>
      </c>
      <c r="F761" s="1">
        <f>COUNTIFS(Formulas!B$3:B$2000,'Stats for predictor'!B761,Formulas!C$3:C$2000,'Stats for predictor'!C761,Formulas!AC$3:AC$2000,4)</f>
        <v>0</v>
      </c>
      <c r="G761">
        <f>COUNTIFS(Formulas!B$3:B$2000,'Stats for predictor'!B761,Formulas!C$3:C$2000,'Stats for predictor'!C761,Formulas!AC$3:AC$2000,3)</f>
        <v>0</v>
      </c>
      <c r="H761">
        <f>COUNTIFS(Formulas!B$3:B$2000,'Stats for predictor'!B761,Formulas!C$3:C$2000,'Stats for predictor'!C761,Formulas!AC$3:AC$2000,2)</f>
        <v>0</v>
      </c>
      <c r="I761">
        <f>COUNTIFS(Formulas!B$3:B$2000,'Stats for predictor'!B761,Formulas!C$3:C$2000,'Stats for predictor'!C761,Formulas!AC$3:AC$2000,1)</f>
        <v>0</v>
      </c>
      <c r="J761">
        <f>COUNTIFS(Formulas!B$3:B$2000,'Stats for predictor'!B761,Formulas!C$3:C$2000,'Stats for predictor'!C761,Formulas!AC$3:AC$2000,0)</f>
        <v>1390</v>
      </c>
      <c r="K761">
        <f>Formulas!P762</f>
        <v>0</v>
      </c>
      <c r="L761">
        <f>Formulas!R762</f>
        <v>0</v>
      </c>
      <c r="M761">
        <f>Formulas!T810</f>
        <v>0</v>
      </c>
      <c r="N761" s="2" t="e">
        <f>Formulas!V762</f>
        <v>#DIV/0!</v>
      </c>
      <c r="O761">
        <f>Formulas!U762</f>
        <v>0</v>
      </c>
      <c r="P761" s="2" t="e">
        <f>Formulas!W762</f>
        <v>#DIV/0!</v>
      </c>
    </row>
    <row r="762" spans="1:16">
      <c r="A762">
        <f>Formulas!A763</f>
        <v>0</v>
      </c>
      <c r="B762">
        <f>Formulas!B763</f>
        <v>0</v>
      </c>
      <c r="C762">
        <f>Formulas!C763</f>
        <v>0</v>
      </c>
      <c r="D762">
        <f>Formulas!AC763</f>
        <v>0</v>
      </c>
      <c r="E762">
        <f t="shared" si="11"/>
        <v>0</v>
      </c>
      <c r="F762" s="1">
        <f>COUNTIFS(Formulas!B$3:B$2000,'Stats for predictor'!B762,Formulas!C$3:C$2000,'Stats for predictor'!C762,Formulas!AC$3:AC$2000,4)</f>
        <v>0</v>
      </c>
      <c r="G762">
        <f>COUNTIFS(Formulas!B$3:B$2000,'Stats for predictor'!B762,Formulas!C$3:C$2000,'Stats for predictor'!C762,Formulas!AC$3:AC$2000,3)</f>
        <v>0</v>
      </c>
      <c r="H762">
        <f>COUNTIFS(Formulas!B$3:B$2000,'Stats for predictor'!B762,Formulas!C$3:C$2000,'Stats for predictor'!C762,Formulas!AC$3:AC$2000,2)</f>
        <v>0</v>
      </c>
      <c r="I762">
        <f>COUNTIFS(Formulas!B$3:B$2000,'Stats for predictor'!B762,Formulas!C$3:C$2000,'Stats for predictor'!C762,Formulas!AC$3:AC$2000,1)</f>
        <v>0</v>
      </c>
      <c r="J762">
        <f>COUNTIFS(Formulas!B$3:B$2000,'Stats for predictor'!B762,Formulas!C$3:C$2000,'Stats for predictor'!C762,Formulas!AC$3:AC$2000,0)</f>
        <v>1390</v>
      </c>
      <c r="K762">
        <f>Formulas!P763</f>
        <v>0</v>
      </c>
      <c r="L762">
        <f>Formulas!R763</f>
        <v>0</v>
      </c>
      <c r="M762">
        <f>Formulas!T811</f>
        <v>0</v>
      </c>
      <c r="N762" s="2" t="e">
        <f>Formulas!V763</f>
        <v>#DIV/0!</v>
      </c>
      <c r="O762">
        <f>Formulas!U763</f>
        <v>0</v>
      </c>
      <c r="P762" s="2" t="e">
        <f>Formulas!W763</f>
        <v>#DIV/0!</v>
      </c>
    </row>
    <row r="763" spans="1:16">
      <c r="A763">
        <f>Formulas!A764</f>
        <v>0</v>
      </c>
      <c r="B763">
        <f>Formulas!B764</f>
        <v>0</v>
      </c>
      <c r="C763">
        <f>Formulas!C764</f>
        <v>0</v>
      </c>
      <c r="D763">
        <f>Formulas!AC764</f>
        <v>0</v>
      </c>
      <c r="E763">
        <f t="shared" si="11"/>
        <v>0</v>
      </c>
      <c r="F763" s="1">
        <f>COUNTIFS(Formulas!B$3:B$2000,'Stats for predictor'!B763,Formulas!C$3:C$2000,'Stats for predictor'!C763,Formulas!AC$3:AC$2000,4)</f>
        <v>0</v>
      </c>
      <c r="G763">
        <f>COUNTIFS(Formulas!B$3:B$2000,'Stats for predictor'!B763,Formulas!C$3:C$2000,'Stats for predictor'!C763,Formulas!AC$3:AC$2000,3)</f>
        <v>0</v>
      </c>
      <c r="H763">
        <f>COUNTIFS(Formulas!B$3:B$2000,'Stats for predictor'!B763,Formulas!C$3:C$2000,'Stats for predictor'!C763,Formulas!AC$3:AC$2000,2)</f>
        <v>0</v>
      </c>
      <c r="I763">
        <f>COUNTIFS(Formulas!B$3:B$2000,'Stats for predictor'!B763,Formulas!C$3:C$2000,'Stats for predictor'!C763,Formulas!AC$3:AC$2000,1)</f>
        <v>0</v>
      </c>
      <c r="J763">
        <f>COUNTIFS(Formulas!B$3:B$2000,'Stats for predictor'!B763,Formulas!C$3:C$2000,'Stats for predictor'!C763,Formulas!AC$3:AC$2000,0)</f>
        <v>1390</v>
      </c>
      <c r="K763">
        <f>Formulas!P764</f>
        <v>0</v>
      </c>
      <c r="L763">
        <f>Formulas!R764</f>
        <v>0</v>
      </c>
      <c r="M763">
        <f>Formulas!T812</f>
        <v>0</v>
      </c>
      <c r="N763" s="2" t="e">
        <f>Formulas!V764</f>
        <v>#DIV/0!</v>
      </c>
      <c r="O763">
        <f>Formulas!U764</f>
        <v>0</v>
      </c>
      <c r="P763" s="2" t="e">
        <f>Formulas!W764</f>
        <v>#DIV/0!</v>
      </c>
    </row>
    <row r="764" spans="1:16">
      <c r="A764">
        <f>Formulas!A765</f>
        <v>0</v>
      </c>
      <c r="B764">
        <f>Formulas!B765</f>
        <v>0</v>
      </c>
      <c r="C764">
        <f>Formulas!C765</f>
        <v>0</v>
      </c>
      <c r="D764">
        <f>Formulas!AC765</f>
        <v>0</v>
      </c>
      <c r="E764">
        <f t="shared" si="11"/>
        <v>0</v>
      </c>
      <c r="F764" s="1">
        <f>COUNTIFS(Formulas!B$3:B$2000,'Stats for predictor'!B764,Formulas!C$3:C$2000,'Stats for predictor'!C764,Formulas!AC$3:AC$2000,4)</f>
        <v>0</v>
      </c>
      <c r="G764">
        <f>COUNTIFS(Formulas!B$3:B$2000,'Stats for predictor'!B764,Formulas!C$3:C$2000,'Stats for predictor'!C764,Formulas!AC$3:AC$2000,3)</f>
        <v>0</v>
      </c>
      <c r="H764">
        <f>COUNTIFS(Formulas!B$3:B$2000,'Stats for predictor'!B764,Formulas!C$3:C$2000,'Stats for predictor'!C764,Formulas!AC$3:AC$2000,2)</f>
        <v>0</v>
      </c>
      <c r="I764">
        <f>COUNTIFS(Formulas!B$3:B$2000,'Stats for predictor'!B764,Formulas!C$3:C$2000,'Stats for predictor'!C764,Formulas!AC$3:AC$2000,1)</f>
        <v>0</v>
      </c>
      <c r="J764">
        <f>COUNTIFS(Formulas!B$3:B$2000,'Stats for predictor'!B764,Formulas!C$3:C$2000,'Stats for predictor'!C764,Formulas!AC$3:AC$2000,0)</f>
        <v>1390</v>
      </c>
      <c r="K764">
        <f>Formulas!P765</f>
        <v>0</v>
      </c>
      <c r="L764">
        <f>Formulas!R765</f>
        <v>0</v>
      </c>
      <c r="M764">
        <f>Formulas!T813</f>
        <v>0</v>
      </c>
      <c r="N764" s="2" t="e">
        <f>Formulas!V765</f>
        <v>#DIV/0!</v>
      </c>
      <c r="O764">
        <f>Formulas!U765</f>
        <v>0</v>
      </c>
      <c r="P764" s="2" t="e">
        <f>Formulas!W765</f>
        <v>#DIV/0!</v>
      </c>
    </row>
    <row r="765" spans="1:16">
      <c r="A765">
        <f>Formulas!A766</f>
        <v>0</v>
      </c>
      <c r="B765">
        <f>Formulas!B766</f>
        <v>0</v>
      </c>
      <c r="C765">
        <f>Formulas!C766</f>
        <v>0</v>
      </c>
      <c r="D765">
        <f>Formulas!AC766</f>
        <v>0</v>
      </c>
      <c r="E765">
        <f t="shared" si="11"/>
        <v>0</v>
      </c>
      <c r="F765" s="1">
        <f>COUNTIFS(Formulas!B$3:B$2000,'Stats for predictor'!B765,Formulas!C$3:C$2000,'Stats for predictor'!C765,Formulas!AC$3:AC$2000,4)</f>
        <v>0</v>
      </c>
      <c r="G765">
        <f>COUNTIFS(Formulas!B$3:B$2000,'Stats for predictor'!B765,Formulas!C$3:C$2000,'Stats for predictor'!C765,Formulas!AC$3:AC$2000,3)</f>
        <v>0</v>
      </c>
      <c r="H765">
        <f>COUNTIFS(Formulas!B$3:B$2000,'Stats for predictor'!B765,Formulas!C$3:C$2000,'Stats for predictor'!C765,Formulas!AC$3:AC$2000,2)</f>
        <v>0</v>
      </c>
      <c r="I765">
        <f>COUNTIFS(Formulas!B$3:B$2000,'Stats for predictor'!B765,Formulas!C$3:C$2000,'Stats for predictor'!C765,Formulas!AC$3:AC$2000,1)</f>
        <v>0</v>
      </c>
      <c r="J765">
        <f>COUNTIFS(Formulas!B$3:B$2000,'Stats for predictor'!B765,Formulas!C$3:C$2000,'Stats for predictor'!C765,Formulas!AC$3:AC$2000,0)</f>
        <v>1390</v>
      </c>
      <c r="K765">
        <f>Formulas!P766</f>
        <v>0</v>
      </c>
      <c r="L765">
        <f>Formulas!R766</f>
        <v>0</v>
      </c>
      <c r="M765">
        <f>Formulas!T814</f>
        <v>0</v>
      </c>
      <c r="N765" s="2" t="e">
        <f>Formulas!V766</f>
        <v>#DIV/0!</v>
      </c>
      <c r="O765">
        <f>Formulas!U766</f>
        <v>0</v>
      </c>
      <c r="P765" s="2" t="e">
        <f>Formulas!W766</f>
        <v>#DIV/0!</v>
      </c>
    </row>
    <row r="766" spans="1:16">
      <c r="A766">
        <f>Formulas!A767</f>
        <v>0</v>
      </c>
      <c r="B766">
        <f>Formulas!B767</f>
        <v>0</v>
      </c>
      <c r="C766">
        <f>Formulas!C767</f>
        <v>0</v>
      </c>
      <c r="D766">
        <f>Formulas!AC767</f>
        <v>0</v>
      </c>
      <c r="E766">
        <f t="shared" si="11"/>
        <v>0</v>
      </c>
      <c r="F766" s="1">
        <f>COUNTIFS(Formulas!B$3:B$2000,'Stats for predictor'!B766,Formulas!C$3:C$2000,'Stats for predictor'!C766,Formulas!AC$3:AC$2000,4)</f>
        <v>0</v>
      </c>
      <c r="G766">
        <f>COUNTIFS(Formulas!B$3:B$2000,'Stats for predictor'!B766,Formulas!C$3:C$2000,'Stats for predictor'!C766,Formulas!AC$3:AC$2000,3)</f>
        <v>0</v>
      </c>
      <c r="H766">
        <f>COUNTIFS(Formulas!B$3:B$2000,'Stats for predictor'!B766,Formulas!C$3:C$2000,'Stats for predictor'!C766,Formulas!AC$3:AC$2000,2)</f>
        <v>0</v>
      </c>
      <c r="I766">
        <f>COUNTIFS(Formulas!B$3:B$2000,'Stats for predictor'!B766,Formulas!C$3:C$2000,'Stats for predictor'!C766,Formulas!AC$3:AC$2000,1)</f>
        <v>0</v>
      </c>
      <c r="J766">
        <f>COUNTIFS(Formulas!B$3:B$2000,'Stats for predictor'!B766,Formulas!C$3:C$2000,'Stats for predictor'!C766,Formulas!AC$3:AC$2000,0)</f>
        <v>1390</v>
      </c>
      <c r="K766">
        <f>Formulas!P767</f>
        <v>0</v>
      </c>
      <c r="L766">
        <f>Formulas!R767</f>
        <v>0</v>
      </c>
      <c r="M766">
        <f>Formulas!T815</f>
        <v>0</v>
      </c>
      <c r="N766" s="2" t="e">
        <f>Formulas!V767</f>
        <v>#DIV/0!</v>
      </c>
      <c r="O766">
        <f>Formulas!U767</f>
        <v>0</v>
      </c>
      <c r="P766" s="2" t="e">
        <f>Formulas!W767</f>
        <v>#DIV/0!</v>
      </c>
    </row>
    <row r="767" spans="1:16">
      <c r="A767">
        <f>Formulas!A768</f>
        <v>0</v>
      </c>
      <c r="B767">
        <f>Formulas!B768</f>
        <v>0</v>
      </c>
      <c r="C767">
        <f>Formulas!C768</f>
        <v>0</v>
      </c>
      <c r="D767">
        <f>Formulas!AC768</f>
        <v>0</v>
      </c>
      <c r="E767">
        <f t="shared" si="11"/>
        <v>0</v>
      </c>
      <c r="F767" s="1">
        <f>COUNTIFS(Formulas!B$3:B$2000,'Stats for predictor'!B767,Formulas!C$3:C$2000,'Stats for predictor'!C767,Formulas!AC$3:AC$2000,4)</f>
        <v>0</v>
      </c>
      <c r="G767">
        <f>COUNTIFS(Formulas!B$3:B$2000,'Stats for predictor'!B767,Formulas!C$3:C$2000,'Stats for predictor'!C767,Formulas!AC$3:AC$2000,3)</f>
        <v>0</v>
      </c>
      <c r="H767">
        <f>COUNTIFS(Formulas!B$3:B$2000,'Stats for predictor'!B767,Formulas!C$3:C$2000,'Stats for predictor'!C767,Formulas!AC$3:AC$2000,2)</f>
        <v>0</v>
      </c>
      <c r="I767">
        <f>COUNTIFS(Formulas!B$3:B$2000,'Stats for predictor'!B767,Formulas!C$3:C$2000,'Stats for predictor'!C767,Formulas!AC$3:AC$2000,1)</f>
        <v>0</v>
      </c>
      <c r="J767">
        <f>COUNTIFS(Formulas!B$3:B$2000,'Stats for predictor'!B767,Formulas!C$3:C$2000,'Stats for predictor'!C767,Formulas!AC$3:AC$2000,0)</f>
        <v>1390</v>
      </c>
      <c r="K767">
        <f>Formulas!P768</f>
        <v>0</v>
      </c>
      <c r="L767">
        <f>Formulas!R768</f>
        <v>0</v>
      </c>
      <c r="M767">
        <f>Formulas!T816</f>
        <v>0</v>
      </c>
      <c r="N767" s="2" t="e">
        <f>Formulas!V768</f>
        <v>#DIV/0!</v>
      </c>
      <c r="O767">
        <f>Formulas!U768</f>
        <v>0</v>
      </c>
      <c r="P767" s="2" t="e">
        <f>Formulas!W768</f>
        <v>#DIV/0!</v>
      </c>
    </row>
    <row r="768" spans="1:16">
      <c r="A768">
        <f>Formulas!A769</f>
        <v>0</v>
      </c>
      <c r="B768">
        <f>Formulas!B769</f>
        <v>0</v>
      </c>
      <c r="C768">
        <f>Formulas!C769</f>
        <v>0</v>
      </c>
      <c r="D768">
        <f>Formulas!AC769</f>
        <v>0</v>
      </c>
      <c r="E768">
        <f t="shared" si="11"/>
        <v>0</v>
      </c>
      <c r="F768" s="1">
        <f>COUNTIFS(Formulas!B$3:B$2000,'Stats for predictor'!B768,Formulas!C$3:C$2000,'Stats for predictor'!C768,Formulas!AC$3:AC$2000,4)</f>
        <v>0</v>
      </c>
      <c r="G768">
        <f>COUNTIFS(Formulas!B$3:B$2000,'Stats for predictor'!B768,Formulas!C$3:C$2000,'Stats for predictor'!C768,Formulas!AC$3:AC$2000,3)</f>
        <v>0</v>
      </c>
      <c r="H768">
        <f>COUNTIFS(Formulas!B$3:B$2000,'Stats for predictor'!B768,Formulas!C$3:C$2000,'Stats for predictor'!C768,Formulas!AC$3:AC$2000,2)</f>
        <v>0</v>
      </c>
      <c r="I768">
        <f>COUNTIFS(Formulas!B$3:B$2000,'Stats for predictor'!B768,Formulas!C$3:C$2000,'Stats for predictor'!C768,Formulas!AC$3:AC$2000,1)</f>
        <v>0</v>
      </c>
      <c r="J768">
        <f>COUNTIFS(Formulas!B$3:B$2000,'Stats for predictor'!B768,Formulas!C$3:C$2000,'Stats for predictor'!C768,Formulas!AC$3:AC$2000,0)</f>
        <v>1390</v>
      </c>
      <c r="K768">
        <f>Formulas!P769</f>
        <v>0</v>
      </c>
      <c r="L768">
        <f>Formulas!R769</f>
        <v>0</v>
      </c>
      <c r="M768">
        <f>Formulas!T817</f>
        <v>0</v>
      </c>
      <c r="N768" s="2" t="e">
        <f>Formulas!V769</f>
        <v>#DIV/0!</v>
      </c>
      <c r="O768">
        <f>Formulas!U769</f>
        <v>0</v>
      </c>
      <c r="P768" s="2" t="e">
        <f>Formulas!W769</f>
        <v>#DIV/0!</v>
      </c>
    </row>
    <row r="769" spans="1:16">
      <c r="A769">
        <f>Formulas!A770</f>
        <v>0</v>
      </c>
      <c r="B769">
        <f>Formulas!B770</f>
        <v>0</v>
      </c>
      <c r="C769">
        <f>Formulas!C770</f>
        <v>0</v>
      </c>
      <c r="D769">
        <f>Formulas!AC770</f>
        <v>0</v>
      </c>
      <c r="E769">
        <f t="shared" si="11"/>
        <v>0</v>
      </c>
      <c r="F769" s="1">
        <f>COUNTIFS(Formulas!B$3:B$2000,'Stats for predictor'!B769,Formulas!C$3:C$2000,'Stats for predictor'!C769,Formulas!AC$3:AC$2000,4)</f>
        <v>0</v>
      </c>
      <c r="G769">
        <f>COUNTIFS(Formulas!B$3:B$2000,'Stats for predictor'!B769,Formulas!C$3:C$2000,'Stats for predictor'!C769,Formulas!AC$3:AC$2000,3)</f>
        <v>0</v>
      </c>
      <c r="H769">
        <f>COUNTIFS(Formulas!B$3:B$2000,'Stats for predictor'!B769,Formulas!C$3:C$2000,'Stats for predictor'!C769,Formulas!AC$3:AC$2000,2)</f>
        <v>0</v>
      </c>
      <c r="I769">
        <f>COUNTIFS(Formulas!B$3:B$2000,'Stats for predictor'!B769,Formulas!C$3:C$2000,'Stats for predictor'!C769,Formulas!AC$3:AC$2000,1)</f>
        <v>0</v>
      </c>
      <c r="J769">
        <f>COUNTIFS(Formulas!B$3:B$2000,'Stats for predictor'!B769,Formulas!C$3:C$2000,'Stats for predictor'!C769,Formulas!AC$3:AC$2000,0)</f>
        <v>1390</v>
      </c>
      <c r="K769">
        <f>Formulas!P770</f>
        <v>0</v>
      </c>
      <c r="L769">
        <f>Formulas!R770</f>
        <v>0</v>
      </c>
      <c r="M769">
        <f>Formulas!T818</f>
        <v>0</v>
      </c>
      <c r="N769" s="2" t="e">
        <f>Formulas!V770</f>
        <v>#DIV/0!</v>
      </c>
      <c r="O769">
        <f>Formulas!U770</f>
        <v>0</v>
      </c>
      <c r="P769" s="2" t="e">
        <f>Formulas!W770</f>
        <v>#DIV/0!</v>
      </c>
    </row>
    <row r="770" spans="1:16">
      <c r="A770">
        <f>Formulas!A771</f>
        <v>0</v>
      </c>
      <c r="B770">
        <f>Formulas!B771</f>
        <v>0</v>
      </c>
      <c r="C770">
        <f>Formulas!C771</f>
        <v>0</v>
      </c>
      <c r="D770">
        <f>Formulas!AC771</f>
        <v>0</v>
      </c>
      <c r="E770">
        <f t="shared" si="11"/>
        <v>0</v>
      </c>
      <c r="F770" s="1">
        <f>COUNTIFS(Formulas!B$3:B$2000,'Stats for predictor'!B770,Formulas!C$3:C$2000,'Stats for predictor'!C770,Formulas!AC$3:AC$2000,4)</f>
        <v>0</v>
      </c>
      <c r="G770">
        <f>COUNTIFS(Formulas!B$3:B$2000,'Stats for predictor'!B770,Formulas!C$3:C$2000,'Stats for predictor'!C770,Formulas!AC$3:AC$2000,3)</f>
        <v>0</v>
      </c>
      <c r="H770">
        <f>COUNTIFS(Formulas!B$3:B$2000,'Stats for predictor'!B770,Formulas!C$3:C$2000,'Stats for predictor'!C770,Formulas!AC$3:AC$2000,2)</f>
        <v>0</v>
      </c>
      <c r="I770">
        <f>COUNTIFS(Formulas!B$3:B$2000,'Stats for predictor'!B770,Formulas!C$3:C$2000,'Stats for predictor'!C770,Formulas!AC$3:AC$2000,1)</f>
        <v>0</v>
      </c>
      <c r="J770">
        <f>COUNTIFS(Formulas!B$3:B$2000,'Stats for predictor'!B770,Formulas!C$3:C$2000,'Stats for predictor'!C770,Formulas!AC$3:AC$2000,0)</f>
        <v>1390</v>
      </c>
      <c r="K770">
        <f>Formulas!P771</f>
        <v>0</v>
      </c>
      <c r="L770">
        <f>Formulas!R771</f>
        <v>0</v>
      </c>
      <c r="M770">
        <f>Formulas!T819</f>
        <v>0</v>
      </c>
      <c r="N770" s="2" t="e">
        <f>Formulas!V771</f>
        <v>#DIV/0!</v>
      </c>
      <c r="O770">
        <f>Formulas!U771</f>
        <v>0</v>
      </c>
      <c r="P770" s="2" t="e">
        <f>Formulas!W771</f>
        <v>#DIV/0!</v>
      </c>
    </row>
    <row r="771" spans="1:16">
      <c r="A771">
        <f>Formulas!A772</f>
        <v>0</v>
      </c>
      <c r="B771">
        <f>Formulas!B772</f>
        <v>0</v>
      </c>
      <c r="C771">
        <f>Formulas!C772</f>
        <v>0</v>
      </c>
      <c r="D771">
        <f>Formulas!AC772</f>
        <v>0</v>
      </c>
      <c r="E771">
        <f t="shared" ref="E771:E834" si="12">IF(F771&gt;0,4,IF(G771&gt;0,3,IF(H771&gt;0,2,IF(I771&gt;0,1,0))))</f>
        <v>0</v>
      </c>
      <c r="F771" s="1">
        <f>COUNTIFS(Formulas!B$3:B$2000,'Stats for predictor'!B771,Formulas!C$3:C$2000,'Stats for predictor'!C771,Formulas!AC$3:AC$2000,4)</f>
        <v>0</v>
      </c>
      <c r="G771">
        <f>COUNTIFS(Formulas!B$3:B$2000,'Stats for predictor'!B771,Formulas!C$3:C$2000,'Stats for predictor'!C771,Formulas!AC$3:AC$2000,3)</f>
        <v>0</v>
      </c>
      <c r="H771">
        <f>COUNTIFS(Formulas!B$3:B$2000,'Stats for predictor'!B771,Formulas!C$3:C$2000,'Stats for predictor'!C771,Formulas!AC$3:AC$2000,2)</f>
        <v>0</v>
      </c>
      <c r="I771">
        <f>COUNTIFS(Formulas!B$3:B$2000,'Stats for predictor'!B771,Formulas!C$3:C$2000,'Stats for predictor'!C771,Formulas!AC$3:AC$2000,1)</f>
        <v>0</v>
      </c>
      <c r="J771">
        <f>COUNTIFS(Formulas!B$3:B$2000,'Stats for predictor'!B771,Formulas!C$3:C$2000,'Stats for predictor'!C771,Formulas!AC$3:AC$2000,0)</f>
        <v>1390</v>
      </c>
      <c r="K771">
        <f>Formulas!P772</f>
        <v>0</v>
      </c>
      <c r="L771">
        <f>Formulas!R772</f>
        <v>0</v>
      </c>
      <c r="M771">
        <f>Formulas!T820</f>
        <v>0</v>
      </c>
      <c r="N771" s="2" t="e">
        <f>Formulas!V772</f>
        <v>#DIV/0!</v>
      </c>
      <c r="O771">
        <f>Formulas!U772</f>
        <v>0</v>
      </c>
      <c r="P771" s="2" t="e">
        <f>Formulas!W772</f>
        <v>#DIV/0!</v>
      </c>
    </row>
    <row r="772" spans="1:16">
      <c r="A772">
        <f>Formulas!A773</f>
        <v>0</v>
      </c>
      <c r="B772">
        <f>Formulas!B773</f>
        <v>0</v>
      </c>
      <c r="C772">
        <f>Formulas!C773</f>
        <v>0</v>
      </c>
      <c r="D772">
        <f>Formulas!AC773</f>
        <v>0</v>
      </c>
      <c r="E772">
        <f t="shared" si="12"/>
        <v>0</v>
      </c>
      <c r="F772" s="1">
        <f>COUNTIFS(Formulas!B$3:B$2000,'Stats for predictor'!B772,Formulas!C$3:C$2000,'Stats for predictor'!C772,Formulas!AC$3:AC$2000,4)</f>
        <v>0</v>
      </c>
      <c r="G772">
        <f>COUNTIFS(Formulas!B$3:B$2000,'Stats for predictor'!B772,Formulas!C$3:C$2000,'Stats for predictor'!C772,Formulas!AC$3:AC$2000,3)</f>
        <v>0</v>
      </c>
      <c r="H772">
        <f>COUNTIFS(Formulas!B$3:B$2000,'Stats for predictor'!B772,Formulas!C$3:C$2000,'Stats for predictor'!C772,Formulas!AC$3:AC$2000,2)</f>
        <v>0</v>
      </c>
      <c r="I772">
        <f>COUNTIFS(Formulas!B$3:B$2000,'Stats for predictor'!B772,Formulas!C$3:C$2000,'Stats for predictor'!C772,Formulas!AC$3:AC$2000,1)</f>
        <v>0</v>
      </c>
      <c r="J772">
        <f>COUNTIFS(Formulas!B$3:B$2000,'Stats for predictor'!B772,Formulas!C$3:C$2000,'Stats for predictor'!C772,Formulas!AC$3:AC$2000,0)</f>
        <v>1390</v>
      </c>
      <c r="K772">
        <f>Formulas!P773</f>
        <v>0</v>
      </c>
      <c r="L772">
        <f>Formulas!R773</f>
        <v>0</v>
      </c>
      <c r="M772">
        <f>Formulas!T821</f>
        <v>0</v>
      </c>
      <c r="N772" s="2" t="e">
        <f>Formulas!V773</f>
        <v>#DIV/0!</v>
      </c>
      <c r="O772">
        <f>Formulas!U773</f>
        <v>0</v>
      </c>
      <c r="P772" s="2" t="e">
        <f>Formulas!W773</f>
        <v>#DIV/0!</v>
      </c>
    </row>
    <row r="773" spans="1:16">
      <c r="A773">
        <f>Formulas!A774</f>
        <v>0</v>
      </c>
      <c r="B773">
        <f>Formulas!B774</f>
        <v>0</v>
      </c>
      <c r="C773">
        <f>Formulas!C774</f>
        <v>0</v>
      </c>
      <c r="D773">
        <f>Formulas!AC774</f>
        <v>0</v>
      </c>
      <c r="E773">
        <f t="shared" si="12"/>
        <v>0</v>
      </c>
      <c r="F773" s="1">
        <f>COUNTIFS(Formulas!B$3:B$2000,'Stats for predictor'!B773,Formulas!C$3:C$2000,'Stats for predictor'!C773,Formulas!AC$3:AC$2000,4)</f>
        <v>0</v>
      </c>
      <c r="G773">
        <f>COUNTIFS(Formulas!B$3:B$2000,'Stats for predictor'!B773,Formulas!C$3:C$2000,'Stats for predictor'!C773,Formulas!AC$3:AC$2000,3)</f>
        <v>0</v>
      </c>
      <c r="H773">
        <f>COUNTIFS(Formulas!B$3:B$2000,'Stats for predictor'!B773,Formulas!C$3:C$2000,'Stats for predictor'!C773,Formulas!AC$3:AC$2000,2)</f>
        <v>0</v>
      </c>
      <c r="I773">
        <f>COUNTIFS(Formulas!B$3:B$2000,'Stats for predictor'!B773,Formulas!C$3:C$2000,'Stats for predictor'!C773,Formulas!AC$3:AC$2000,1)</f>
        <v>0</v>
      </c>
      <c r="J773">
        <f>COUNTIFS(Formulas!B$3:B$2000,'Stats for predictor'!B773,Formulas!C$3:C$2000,'Stats for predictor'!C773,Formulas!AC$3:AC$2000,0)</f>
        <v>1390</v>
      </c>
      <c r="K773">
        <f>Formulas!P774</f>
        <v>0</v>
      </c>
      <c r="L773">
        <f>Formulas!R774</f>
        <v>0</v>
      </c>
      <c r="M773">
        <f>Formulas!T822</f>
        <v>0</v>
      </c>
      <c r="N773" s="2" t="e">
        <f>Formulas!V774</f>
        <v>#DIV/0!</v>
      </c>
      <c r="O773">
        <f>Formulas!U774</f>
        <v>0</v>
      </c>
      <c r="P773" s="2" t="e">
        <f>Formulas!W774</f>
        <v>#DIV/0!</v>
      </c>
    </row>
    <row r="774" spans="1:16">
      <c r="A774">
        <f>Formulas!A775</f>
        <v>0</v>
      </c>
      <c r="B774">
        <f>Formulas!B775</f>
        <v>0</v>
      </c>
      <c r="C774">
        <f>Formulas!C775</f>
        <v>0</v>
      </c>
      <c r="D774">
        <f>Formulas!AC775</f>
        <v>0</v>
      </c>
      <c r="E774">
        <f t="shared" si="12"/>
        <v>0</v>
      </c>
      <c r="F774" s="1">
        <f>COUNTIFS(Formulas!B$3:B$2000,'Stats for predictor'!B774,Formulas!C$3:C$2000,'Stats for predictor'!C774,Formulas!AC$3:AC$2000,4)</f>
        <v>0</v>
      </c>
      <c r="G774">
        <f>COUNTIFS(Formulas!B$3:B$2000,'Stats for predictor'!B774,Formulas!C$3:C$2000,'Stats for predictor'!C774,Formulas!AC$3:AC$2000,3)</f>
        <v>0</v>
      </c>
      <c r="H774">
        <f>COUNTIFS(Formulas!B$3:B$2000,'Stats for predictor'!B774,Formulas!C$3:C$2000,'Stats for predictor'!C774,Formulas!AC$3:AC$2000,2)</f>
        <v>0</v>
      </c>
      <c r="I774">
        <f>COUNTIFS(Formulas!B$3:B$2000,'Stats for predictor'!B774,Formulas!C$3:C$2000,'Stats for predictor'!C774,Formulas!AC$3:AC$2000,1)</f>
        <v>0</v>
      </c>
      <c r="J774">
        <f>COUNTIFS(Formulas!B$3:B$2000,'Stats for predictor'!B774,Formulas!C$3:C$2000,'Stats for predictor'!C774,Formulas!AC$3:AC$2000,0)</f>
        <v>1390</v>
      </c>
      <c r="K774">
        <f>Formulas!P775</f>
        <v>0</v>
      </c>
      <c r="L774">
        <f>Formulas!R775</f>
        <v>0</v>
      </c>
      <c r="M774">
        <f>Formulas!T823</f>
        <v>0</v>
      </c>
      <c r="N774" s="2" t="e">
        <f>Formulas!V775</f>
        <v>#DIV/0!</v>
      </c>
      <c r="O774">
        <f>Formulas!U775</f>
        <v>0</v>
      </c>
      <c r="P774" s="2" t="e">
        <f>Formulas!W775</f>
        <v>#DIV/0!</v>
      </c>
    </row>
    <row r="775" spans="1:16">
      <c r="A775">
        <f>Formulas!A776</f>
        <v>0</v>
      </c>
      <c r="B775">
        <f>Formulas!B776</f>
        <v>0</v>
      </c>
      <c r="C775">
        <f>Formulas!C776</f>
        <v>0</v>
      </c>
      <c r="D775">
        <f>Formulas!AC776</f>
        <v>0</v>
      </c>
      <c r="E775">
        <f t="shared" si="12"/>
        <v>0</v>
      </c>
      <c r="F775" s="1">
        <f>COUNTIFS(Formulas!B$3:B$2000,'Stats for predictor'!B775,Formulas!C$3:C$2000,'Stats for predictor'!C775,Formulas!AC$3:AC$2000,4)</f>
        <v>0</v>
      </c>
      <c r="G775">
        <f>COUNTIFS(Formulas!B$3:B$2000,'Stats for predictor'!B775,Formulas!C$3:C$2000,'Stats for predictor'!C775,Formulas!AC$3:AC$2000,3)</f>
        <v>0</v>
      </c>
      <c r="H775">
        <f>COUNTIFS(Formulas!B$3:B$2000,'Stats for predictor'!B775,Formulas!C$3:C$2000,'Stats for predictor'!C775,Formulas!AC$3:AC$2000,2)</f>
        <v>0</v>
      </c>
      <c r="I775">
        <f>COUNTIFS(Formulas!B$3:B$2000,'Stats for predictor'!B775,Formulas!C$3:C$2000,'Stats for predictor'!C775,Formulas!AC$3:AC$2000,1)</f>
        <v>0</v>
      </c>
      <c r="J775">
        <f>COUNTIFS(Formulas!B$3:B$2000,'Stats for predictor'!B775,Formulas!C$3:C$2000,'Stats for predictor'!C775,Formulas!AC$3:AC$2000,0)</f>
        <v>1390</v>
      </c>
      <c r="K775">
        <f>Formulas!P776</f>
        <v>0</v>
      </c>
      <c r="L775">
        <f>Formulas!R776</f>
        <v>0</v>
      </c>
      <c r="M775">
        <f>Formulas!T824</f>
        <v>0</v>
      </c>
      <c r="N775" s="2" t="e">
        <f>Formulas!V776</f>
        <v>#DIV/0!</v>
      </c>
      <c r="O775">
        <f>Formulas!U776</f>
        <v>0</v>
      </c>
      <c r="P775" s="2" t="e">
        <f>Formulas!W776</f>
        <v>#DIV/0!</v>
      </c>
    </row>
    <row r="776" spans="1:16">
      <c r="A776">
        <f>Formulas!A777</f>
        <v>0</v>
      </c>
      <c r="B776">
        <f>Formulas!B777</f>
        <v>0</v>
      </c>
      <c r="C776">
        <f>Formulas!C777</f>
        <v>0</v>
      </c>
      <c r="D776">
        <f>Formulas!AC777</f>
        <v>0</v>
      </c>
      <c r="E776">
        <f t="shared" si="12"/>
        <v>0</v>
      </c>
      <c r="F776" s="1">
        <f>COUNTIFS(Formulas!B$3:B$2000,'Stats for predictor'!B776,Formulas!C$3:C$2000,'Stats for predictor'!C776,Formulas!AC$3:AC$2000,4)</f>
        <v>0</v>
      </c>
      <c r="G776">
        <f>COUNTIFS(Formulas!B$3:B$2000,'Stats for predictor'!B776,Formulas!C$3:C$2000,'Stats for predictor'!C776,Formulas!AC$3:AC$2000,3)</f>
        <v>0</v>
      </c>
      <c r="H776">
        <f>COUNTIFS(Formulas!B$3:B$2000,'Stats for predictor'!B776,Formulas!C$3:C$2000,'Stats for predictor'!C776,Formulas!AC$3:AC$2000,2)</f>
        <v>0</v>
      </c>
      <c r="I776">
        <f>COUNTIFS(Formulas!B$3:B$2000,'Stats for predictor'!B776,Formulas!C$3:C$2000,'Stats for predictor'!C776,Formulas!AC$3:AC$2000,1)</f>
        <v>0</v>
      </c>
      <c r="J776">
        <f>COUNTIFS(Formulas!B$3:B$2000,'Stats for predictor'!B776,Formulas!C$3:C$2000,'Stats for predictor'!C776,Formulas!AC$3:AC$2000,0)</f>
        <v>1390</v>
      </c>
      <c r="K776">
        <f>Formulas!P777</f>
        <v>0</v>
      </c>
      <c r="L776">
        <f>Formulas!R777</f>
        <v>0</v>
      </c>
      <c r="M776">
        <f>Formulas!T825</f>
        <v>0</v>
      </c>
      <c r="N776" s="2" t="e">
        <f>Formulas!V777</f>
        <v>#DIV/0!</v>
      </c>
      <c r="O776">
        <f>Formulas!U777</f>
        <v>0</v>
      </c>
      <c r="P776" s="2" t="e">
        <f>Formulas!W777</f>
        <v>#DIV/0!</v>
      </c>
    </row>
    <row r="777" spans="1:16">
      <c r="A777">
        <f>Formulas!A778</f>
        <v>0</v>
      </c>
      <c r="B777">
        <f>Formulas!B778</f>
        <v>0</v>
      </c>
      <c r="C777">
        <f>Formulas!C778</f>
        <v>0</v>
      </c>
      <c r="D777">
        <f>Formulas!AC778</f>
        <v>0</v>
      </c>
      <c r="E777">
        <f t="shared" si="12"/>
        <v>0</v>
      </c>
      <c r="F777" s="1">
        <f>COUNTIFS(Formulas!B$3:B$2000,'Stats for predictor'!B777,Formulas!C$3:C$2000,'Stats for predictor'!C777,Formulas!AC$3:AC$2000,4)</f>
        <v>0</v>
      </c>
      <c r="G777">
        <f>COUNTIFS(Formulas!B$3:B$2000,'Stats for predictor'!B777,Formulas!C$3:C$2000,'Stats for predictor'!C777,Formulas!AC$3:AC$2000,3)</f>
        <v>0</v>
      </c>
      <c r="H777">
        <f>COUNTIFS(Formulas!B$3:B$2000,'Stats for predictor'!B777,Formulas!C$3:C$2000,'Stats for predictor'!C777,Formulas!AC$3:AC$2000,2)</f>
        <v>0</v>
      </c>
      <c r="I777">
        <f>COUNTIFS(Formulas!B$3:B$2000,'Stats for predictor'!B777,Formulas!C$3:C$2000,'Stats for predictor'!C777,Formulas!AC$3:AC$2000,1)</f>
        <v>0</v>
      </c>
      <c r="J777">
        <f>COUNTIFS(Formulas!B$3:B$2000,'Stats for predictor'!B777,Formulas!C$3:C$2000,'Stats for predictor'!C777,Formulas!AC$3:AC$2000,0)</f>
        <v>1390</v>
      </c>
      <c r="K777">
        <f>Formulas!P778</f>
        <v>0</v>
      </c>
      <c r="L777">
        <f>Formulas!R778</f>
        <v>0</v>
      </c>
      <c r="M777">
        <f>Formulas!T826</f>
        <v>0</v>
      </c>
      <c r="N777" s="2" t="e">
        <f>Formulas!V778</f>
        <v>#DIV/0!</v>
      </c>
      <c r="O777">
        <f>Formulas!U778</f>
        <v>0</v>
      </c>
      <c r="P777" s="2" t="e">
        <f>Formulas!W778</f>
        <v>#DIV/0!</v>
      </c>
    </row>
    <row r="778" spans="1:16">
      <c r="A778">
        <f>Formulas!A779</f>
        <v>0</v>
      </c>
      <c r="B778">
        <f>Formulas!B779</f>
        <v>0</v>
      </c>
      <c r="C778">
        <f>Formulas!C779</f>
        <v>0</v>
      </c>
      <c r="D778">
        <f>Formulas!AC779</f>
        <v>0</v>
      </c>
      <c r="E778">
        <f t="shared" si="12"/>
        <v>0</v>
      </c>
      <c r="F778" s="1">
        <f>COUNTIFS(Formulas!B$3:B$2000,'Stats for predictor'!B778,Formulas!C$3:C$2000,'Stats for predictor'!C778,Formulas!AC$3:AC$2000,4)</f>
        <v>0</v>
      </c>
      <c r="G778">
        <f>COUNTIFS(Formulas!B$3:B$2000,'Stats for predictor'!B778,Formulas!C$3:C$2000,'Stats for predictor'!C778,Formulas!AC$3:AC$2000,3)</f>
        <v>0</v>
      </c>
      <c r="H778">
        <f>COUNTIFS(Formulas!B$3:B$2000,'Stats for predictor'!B778,Formulas!C$3:C$2000,'Stats for predictor'!C778,Formulas!AC$3:AC$2000,2)</f>
        <v>0</v>
      </c>
      <c r="I778">
        <f>COUNTIFS(Formulas!B$3:B$2000,'Stats for predictor'!B778,Formulas!C$3:C$2000,'Stats for predictor'!C778,Formulas!AC$3:AC$2000,1)</f>
        <v>0</v>
      </c>
      <c r="J778">
        <f>COUNTIFS(Formulas!B$3:B$2000,'Stats for predictor'!B778,Formulas!C$3:C$2000,'Stats for predictor'!C778,Formulas!AC$3:AC$2000,0)</f>
        <v>1390</v>
      </c>
      <c r="K778">
        <f>Formulas!P779</f>
        <v>0</v>
      </c>
      <c r="L778">
        <f>Formulas!R779</f>
        <v>0</v>
      </c>
      <c r="M778">
        <f>Formulas!T827</f>
        <v>0</v>
      </c>
      <c r="N778" s="2" t="e">
        <f>Formulas!V779</f>
        <v>#DIV/0!</v>
      </c>
      <c r="O778">
        <f>Formulas!U779</f>
        <v>0</v>
      </c>
      <c r="P778" s="2" t="e">
        <f>Formulas!W779</f>
        <v>#DIV/0!</v>
      </c>
    </row>
    <row r="779" spans="1:16">
      <c r="A779">
        <f>Formulas!A780</f>
        <v>0</v>
      </c>
      <c r="B779">
        <f>Formulas!B780</f>
        <v>0</v>
      </c>
      <c r="C779">
        <f>Formulas!C780</f>
        <v>0</v>
      </c>
      <c r="D779">
        <f>Formulas!AC780</f>
        <v>0</v>
      </c>
      <c r="E779">
        <f t="shared" si="12"/>
        <v>0</v>
      </c>
      <c r="F779" s="1">
        <f>COUNTIFS(Formulas!B$3:B$2000,'Stats for predictor'!B779,Formulas!C$3:C$2000,'Stats for predictor'!C779,Formulas!AC$3:AC$2000,4)</f>
        <v>0</v>
      </c>
      <c r="G779">
        <f>COUNTIFS(Formulas!B$3:B$2000,'Stats for predictor'!B779,Formulas!C$3:C$2000,'Stats for predictor'!C779,Formulas!AC$3:AC$2000,3)</f>
        <v>0</v>
      </c>
      <c r="H779">
        <f>COUNTIFS(Formulas!B$3:B$2000,'Stats for predictor'!B779,Formulas!C$3:C$2000,'Stats for predictor'!C779,Formulas!AC$3:AC$2000,2)</f>
        <v>0</v>
      </c>
      <c r="I779">
        <f>COUNTIFS(Formulas!B$3:B$2000,'Stats for predictor'!B779,Formulas!C$3:C$2000,'Stats for predictor'!C779,Formulas!AC$3:AC$2000,1)</f>
        <v>0</v>
      </c>
      <c r="J779">
        <f>COUNTIFS(Formulas!B$3:B$2000,'Stats for predictor'!B779,Formulas!C$3:C$2000,'Stats for predictor'!C779,Formulas!AC$3:AC$2000,0)</f>
        <v>1390</v>
      </c>
      <c r="K779">
        <f>Formulas!P780</f>
        <v>0</v>
      </c>
      <c r="L779">
        <f>Formulas!R780</f>
        <v>0</v>
      </c>
      <c r="M779">
        <f>Formulas!T828</f>
        <v>0</v>
      </c>
      <c r="N779" s="2" t="e">
        <f>Formulas!V780</f>
        <v>#DIV/0!</v>
      </c>
      <c r="O779">
        <f>Formulas!U780</f>
        <v>0</v>
      </c>
      <c r="P779" s="2" t="e">
        <f>Formulas!W780</f>
        <v>#DIV/0!</v>
      </c>
    </row>
    <row r="780" spans="1:16">
      <c r="A780">
        <f>Formulas!A781</f>
        <v>0</v>
      </c>
      <c r="B780">
        <f>Formulas!B781</f>
        <v>0</v>
      </c>
      <c r="C780">
        <f>Formulas!C781</f>
        <v>0</v>
      </c>
      <c r="D780">
        <f>Formulas!AC781</f>
        <v>0</v>
      </c>
      <c r="E780">
        <f t="shared" si="12"/>
        <v>0</v>
      </c>
      <c r="F780" s="1">
        <f>COUNTIFS(Formulas!B$3:B$2000,'Stats for predictor'!B780,Formulas!C$3:C$2000,'Stats for predictor'!C780,Formulas!AC$3:AC$2000,4)</f>
        <v>0</v>
      </c>
      <c r="G780">
        <f>COUNTIFS(Formulas!B$3:B$2000,'Stats for predictor'!B780,Formulas!C$3:C$2000,'Stats for predictor'!C780,Formulas!AC$3:AC$2000,3)</f>
        <v>0</v>
      </c>
      <c r="H780">
        <f>COUNTIFS(Formulas!B$3:B$2000,'Stats for predictor'!B780,Formulas!C$3:C$2000,'Stats for predictor'!C780,Formulas!AC$3:AC$2000,2)</f>
        <v>0</v>
      </c>
      <c r="I780">
        <f>COUNTIFS(Formulas!B$3:B$2000,'Stats for predictor'!B780,Formulas!C$3:C$2000,'Stats for predictor'!C780,Formulas!AC$3:AC$2000,1)</f>
        <v>0</v>
      </c>
      <c r="J780">
        <f>COUNTIFS(Formulas!B$3:B$2000,'Stats for predictor'!B780,Formulas!C$3:C$2000,'Stats for predictor'!C780,Formulas!AC$3:AC$2000,0)</f>
        <v>1390</v>
      </c>
      <c r="K780">
        <f>Formulas!P781</f>
        <v>0</v>
      </c>
      <c r="L780">
        <f>Formulas!R781</f>
        <v>0</v>
      </c>
      <c r="M780">
        <f>Formulas!T829</f>
        <v>0</v>
      </c>
      <c r="N780" s="2" t="e">
        <f>Formulas!V781</f>
        <v>#DIV/0!</v>
      </c>
      <c r="O780">
        <f>Formulas!U781</f>
        <v>0</v>
      </c>
      <c r="P780" s="2" t="e">
        <f>Formulas!W781</f>
        <v>#DIV/0!</v>
      </c>
    </row>
    <row r="781" spans="1:16">
      <c r="A781">
        <f>Formulas!A782</f>
        <v>0</v>
      </c>
      <c r="B781">
        <f>Formulas!B782</f>
        <v>0</v>
      </c>
      <c r="C781">
        <f>Formulas!C782</f>
        <v>0</v>
      </c>
      <c r="D781">
        <f>Formulas!AC782</f>
        <v>0</v>
      </c>
      <c r="E781">
        <f t="shared" si="12"/>
        <v>0</v>
      </c>
      <c r="F781" s="1">
        <f>COUNTIFS(Formulas!B$3:B$2000,'Stats for predictor'!B781,Formulas!C$3:C$2000,'Stats for predictor'!C781,Formulas!AC$3:AC$2000,4)</f>
        <v>0</v>
      </c>
      <c r="G781">
        <f>COUNTIFS(Formulas!B$3:B$2000,'Stats for predictor'!B781,Formulas!C$3:C$2000,'Stats for predictor'!C781,Formulas!AC$3:AC$2000,3)</f>
        <v>0</v>
      </c>
      <c r="H781">
        <f>COUNTIFS(Formulas!B$3:B$2000,'Stats for predictor'!B781,Formulas!C$3:C$2000,'Stats for predictor'!C781,Formulas!AC$3:AC$2000,2)</f>
        <v>0</v>
      </c>
      <c r="I781">
        <f>COUNTIFS(Formulas!B$3:B$2000,'Stats for predictor'!B781,Formulas!C$3:C$2000,'Stats for predictor'!C781,Formulas!AC$3:AC$2000,1)</f>
        <v>0</v>
      </c>
      <c r="J781">
        <f>COUNTIFS(Formulas!B$3:B$2000,'Stats for predictor'!B781,Formulas!C$3:C$2000,'Stats for predictor'!C781,Formulas!AC$3:AC$2000,0)</f>
        <v>1390</v>
      </c>
      <c r="K781">
        <f>Formulas!P782</f>
        <v>0</v>
      </c>
      <c r="L781">
        <f>Formulas!R782</f>
        <v>0</v>
      </c>
      <c r="M781">
        <f>Formulas!T830</f>
        <v>0</v>
      </c>
      <c r="N781" s="2" t="e">
        <f>Formulas!V782</f>
        <v>#DIV/0!</v>
      </c>
      <c r="O781">
        <f>Formulas!U782</f>
        <v>0</v>
      </c>
      <c r="P781" s="2" t="e">
        <f>Formulas!W782</f>
        <v>#DIV/0!</v>
      </c>
    </row>
    <row r="782" spans="1:16">
      <c r="A782">
        <f>Formulas!A783</f>
        <v>0</v>
      </c>
      <c r="B782">
        <f>Formulas!B783</f>
        <v>0</v>
      </c>
      <c r="C782">
        <f>Formulas!C783</f>
        <v>0</v>
      </c>
      <c r="D782">
        <f>Formulas!AC783</f>
        <v>0</v>
      </c>
      <c r="E782">
        <f t="shared" si="12"/>
        <v>0</v>
      </c>
      <c r="F782" s="1">
        <f>COUNTIFS(Formulas!B$3:B$2000,'Stats for predictor'!B782,Formulas!C$3:C$2000,'Stats for predictor'!C782,Formulas!AC$3:AC$2000,4)</f>
        <v>0</v>
      </c>
      <c r="G782">
        <f>COUNTIFS(Formulas!B$3:B$2000,'Stats for predictor'!B782,Formulas!C$3:C$2000,'Stats for predictor'!C782,Formulas!AC$3:AC$2000,3)</f>
        <v>0</v>
      </c>
      <c r="H782">
        <f>COUNTIFS(Formulas!B$3:B$2000,'Stats for predictor'!B782,Formulas!C$3:C$2000,'Stats for predictor'!C782,Formulas!AC$3:AC$2000,2)</f>
        <v>0</v>
      </c>
      <c r="I782">
        <f>COUNTIFS(Formulas!B$3:B$2000,'Stats for predictor'!B782,Formulas!C$3:C$2000,'Stats for predictor'!C782,Formulas!AC$3:AC$2000,1)</f>
        <v>0</v>
      </c>
      <c r="J782">
        <f>COUNTIFS(Formulas!B$3:B$2000,'Stats for predictor'!B782,Formulas!C$3:C$2000,'Stats for predictor'!C782,Formulas!AC$3:AC$2000,0)</f>
        <v>1390</v>
      </c>
      <c r="K782">
        <f>Formulas!P783</f>
        <v>0</v>
      </c>
      <c r="L782">
        <f>Formulas!R783</f>
        <v>0</v>
      </c>
      <c r="M782">
        <f>Formulas!T831</f>
        <v>0</v>
      </c>
      <c r="N782" s="2" t="e">
        <f>Formulas!V783</f>
        <v>#DIV/0!</v>
      </c>
      <c r="O782">
        <f>Formulas!U783</f>
        <v>0</v>
      </c>
      <c r="P782" s="2" t="e">
        <f>Formulas!W783</f>
        <v>#DIV/0!</v>
      </c>
    </row>
    <row r="783" spans="1:16">
      <c r="A783">
        <f>Formulas!A784</f>
        <v>0</v>
      </c>
      <c r="B783">
        <f>Formulas!B784</f>
        <v>0</v>
      </c>
      <c r="C783">
        <f>Formulas!C784</f>
        <v>0</v>
      </c>
      <c r="D783">
        <f>Formulas!AC784</f>
        <v>0</v>
      </c>
      <c r="E783">
        <f t="shared" si="12"/>
        <v>0</v>
      </c>
      <c r="F783" s="1">
        <f>COUNTIFS(Formulas!B$3:B$2000,'Stats for predictor'!B783,Formulas!C$3:C$2000,'Stats for predictor'!C783,Formulas!AC$3:AC$2000,4)</f>
        <v>0</v>
      </c>
      <c r="G783">
        <f>COUNTIFS(Formulas!B$3:B$2000,'Stats for predictor'!B783,Formulas!C$3:C$2000,'Stats for predictor'!C783,Formulas!AC$3:AC$2000,3)</f>
        <v>0</v>
      </c>
      <c r="H783">
        <f>COUNTIFS(Formulas!B$3:B$2000,'Stats for predictor'!B783,Formulas!C$3:C$2000,'Stats for predictor'!C783,Formulas!AC$3:AC$2000,2)</f>
        <v>0</v>
      </c>
      <c r="I783">
        <f>COUNTIFS(Formulas!B$3:B$2000,'Stats for predictor'!B783,Formulas!C$3:C$2000,'Stats for predictor'!C783,Formulas!AC$3:AC$2000,1)</f>
        <v>0</v>
      </c>
      <c r="J783">
        <f>COUNTIFS(Formulas!B$3:B$2000,'Stats for predictor'!B783,Formulas!C$3:C$2000,'Stats for predictor'!C783,Formulas!AC$3:AC$2000,0)</f>
        <v>1390</v>
      </c>
      <c r="K783">
        <f>Formulas!P784</f>
        <v>0</v>
      </c>
      <c r="L783">
        <f>Formulas!R784</f>
        <v>0</v>
      </c>
      <c r="M783">
        <f>Formulas!T832</f>
        <v>0</v>
      </c>
      <c r="N783" s="2" t="e">
        <f>Formulas!V784</f>
        <v>#DIV/0!</v>
      </c>
      <c r="O783">
        <f>Formulas!U784</f>
        <v>0</v>
      </c>
      <c r="P783" s="2" t="e">
        <f>Formulas!W784</f>
        <v>#DIV/0!</v>
      </c>
    </row>
    <row r="784" spans="1:16">
      <c r="A784">
        <f>Formulas!A785</f>
        <v>0</v>
      </c>
      <c r="B784">
        <f>Formulas!B785</f>
        <v>0</v>
      </c>
      <c r="C784">
        <f>Formulas!C785</f>
        <v>0</v>
      </c>
      <c r="D784">
        <f>Formulas!AC785</f>
        <v>0</v>
      </c>
      <c r="E784">
        <f t="shared" si="12"/>
        <v>0</v>
      </c>
      <c r="F784" s="1">
        <f>COUNTIFS(Formulas!B$3:B$2000,'Stats for predictor'!B784,Formulas!C$3:C$2000,'Stats for predictor'!C784,Formulas!AC$3:AC$2000,4)</f>
        <v>0</v>
      </c>
      <c r="G784">
        <f>COUNTIFS(Formulas!B$3:B$2000,'Stats for predictor'!B784,Formulas!C$3:C$2000,'Stats for predictor'!C784,Formulas!AC$3:AC$2000,3)</f>
        <v>0</v>
      </c>
      <c r="H784">
        <f>COUNTIFS(Formulas!B$3:B$2000,'Stats for predictor'!B784,Formulas!C$3:C$2000,'Stats for predictor'!C784,Formulas!AC$3:AC$2000,2)</f>
        <v>0</v>
      </c>
      <c r="I784">
        <f>COUNTIFS(Formulas!B$3:B$2000,'Stats for predictor'!B784,Formulas!C$3:C$2000,'Stats for predictor'!C784,Formulas!AC$3:AC$2000,1)</f>
        <v>0</v>
      </c>
      <c r="J784">
        <f>COUNTIFS(Formulas!B$3:B$2000,'Stats for predictor'!B784,Formulas!C$3:C$2000,'Stats for predictor'!C784,Formulas!AC$3:AC$2000,0)</f>
        <v>1390</v>
      </c>
      <c r="K784">
        <f>Formulas!P785</f>
        <v>0</v>
      </c>
      <c r="L784">
        <f>Formulas!R785</f>
        <v>0</v>
      </c>
      <c r="M784">
        <f>Formulas!T833</f>
        <v>0</v>
      </c>
      <c r="N784" s="2" t="e">
        <f>Formulas!V785</f>
        <v>#DIV/0!</v>
      </c>
      <c r="O784">
        <f>Formulas!U785</f>
        <v>0</v>
      </c>
      <c r="P784" s="2" t="e">
        <f>Formulas!W785</f>
        <v>#DIV/0!</v>
      </c>
    </row>
    <row r="785" spans="1:16">
      <c r="A785">
        <f>Formulas!A786</f>
        <v>0</v>
      </c>
      <c r="B785">
        <f>Formulas!B786</f>
        <v>0</v>
      </c>
      <c r="C785">
        <f>Formulas!C786</f>
        <v>0</v>
      </c>
      <c r="D785">
        <f>Formulas!AC786</f>
        <v>0</v>
      </c>
      <c r="E785">
        <f t="shared" si="12"/>
        <v>0</v>
      </c>
      <c r="F785" s="1">
        <f>COUNTIFS(Formulas!B$3:B$2000,'Stats for predictor'!B785,Formulas!C$3:C$2000,'Stats for predictor'!C785,Formulas!AC$3:AC$2000,4)</f>
        <v>0</v>
      </c>
      <c r="G785">
        <f>COUNTIFS(Formulas!B$3:B$2000,'Stats for predictor'!B785,Formulas!C$3:C$2000,'Stats for predictor'!C785,Formulas!AC$3:AC$2000,3)</f>
        <v>0</v>
      </c>
      <c r="H785">
        <f>COUNTIFS(Formulas!B$3:B$2000,'Stats for predictor'!B785,Formulas!C$3:C$2000,'Stats for predictor'!C785,Formulas!AC$3:AC$2000,2)</f>
        <v>0</v>
      </c>
      <c r="I785">
        <f>COUNTIFS(Formulas!B$3:B$2000,'Stats for predictor'!B785,Formulas!C$3:C$2000,'Stats for predictor'!C785,Formulas!AC$3:AC$2000,1)</f>
        <v>0</v>
      </c>
      <c r="J785">
        <f>COUNTIFS(Formulas!B$3:B$2000,'Stats for predictor'!B785,Formulas!C$3:C$2000,'Stats for predictor'!C785,Formulas!AC$3:AC$2000,0)</f>
        <v>1390</v>
      </c>
      <c r="K785">
        <f>Formulas!P786</f>
        <v>0</v>
      </c>
      <c r="L785">
        <f>Formulas!R786</f>
        <v>0</v>
      </c>
      <c r="M785">
        <f>Formulas!T834</f>
        <v>0</v>
      </c>
      <c r="N785" s="2" t="e">
        <f>Formulas!V786</f>
        <v>#DIV/0!</v>
      </c>
      <c r="O785">
        <f>Formulas!U786</f>
        <v>0</v>
      </c>
      <c r="P785" s="2" t="e">
        <f>Formulas!W786</f>
        <v>#DIV/0!</v>
      </c>
    </row>
    <row r="786" spans="1:16">
      <c r="A786">
        <f>Formulas!A787</f>
        <v>0</v>
      </c>
      <c r="B786">
        <f>Formulas!B787</f>
        <v>0</v>
      </c>
      <c r="C786">
        <f>Formulas!C787</f>
        <v>0</v>
      </c>
      <c r="D786">
        <f>Formulas!AC787</f>
        <v>0</v>
      </c>
      <c r="E786">
        <f t="shared" si="12"/>
        <v>0</v>
      </c>
      <c r="F786" s="1">
        <f>COUNTIFS(Formulas!B$3:B$2000,'Stats for predictor'!B786,Formulas!C$3:C$2000,'Stats for predictor'!C786,Formulas!AC$3:AC$2000,4)</f>
        <v>0</v>
      </c>
      <c r="G786">
        <f>COUNTIFS(Formulas!B$3:B$2000,'Stats for predictor'!B786,Formulas!C$3:C$2000,'Stats for predictor'!C786,Formulas!AC$3:AC$2000,3)</f>
        <v>0</v>
      </c>
      <c r="H786">
        <f>COUNTIFS(Formulas!B$3:B$2000,'Stats for predictor'!B786,Formulas!C$3:C$2000,'Stats for predictor'!C786,Formulas!AC$3:AC$2000,2)</f>
        <v>0</v>
      </c>
      <c r="I786">
        <f>COUNTIFS(Formulas!B$3:B$2000,'Stats for predictor'!B786,Formulas!C$3:C$2000,'Stats for predictor'!C786,Formulas!AC$3:AC$2000,1)</f>
        <v>0</v>
      </c>
      <c r="J786">
        <f>COUNTIFS(Formulas!B$3:B$2000,'Stats for predictor'!B786,Formulas!C$3:C$2000,'Stats for predictor'!C786,Formulas!AC$3:AC$2000,0)</f>
        <v>1390</v>
      </c>
      <c r="K786">
        <f>Formulas!P787</f>
        <v>0</v>
      </c>
      <c r="L786">
        <f>Formulas!R787</f>
        <v>0</v>
      </c>
      <c r="M786">
        <f>Formulas!T835</f>
        <v>0</v>
      </c>
      <c r="N786" s="2" t="e">
        <f>Formulas!V787</f>
        <v>#DIV/0!</v>
      </c>
      <c r="O786">
        <f>Formulas!U787</f>
        <v>0</v>
      </c>
      <c r="P786" s="2" t="e">
        <f>Formulas!W787</f>
        <v>#DIV/0!</v>
      </c>
    </row>
    <row r="787" spans="1:16">
      <c r="A787">
        <f>Formulas!A788</f>
        <v>0</v>
      </c>
      <c r="B787">
        <f>Formulas!B788</f>
        <v>0</v>
      </c>
      <c r="C787">
        <f>Formulas!C788</f>
        <v>0</v>
      </c>
      <c r="D787">
        <f>Formulas!AC788</f>
        <v>0</v>
      </c>
      <c r="E787">
        <f t="shared" si="12"/>
        <v>0</v>
      </c>
      <c r="F787" s="1">
        <f>COUNTIFS(Formulas!B$3:B$2000,'Stats for predictor'!B787,Formulas!C$3:C$2000,'Stats for predictor'!C787,Formulas!AC$3:AC$2000,4)</f>
        <v>0</v>
      </c>
      <c r="G787">
        <f>COUNTIFS(Formulas!B$3:B$2000,'Stats for predictor'!B787,Formulas!C$3:C$2000,'Stats for predictor'!C787,Formulas!AC$3:AC$2000,3)</f>
        <v>0</v>
      </c>
      <c r="H787">
        <f>COUNTIFS(Formulas!B$3:B$2000,'Stats for predictor'!B787,Formulas!C$3:C$2000,'Stats for predictor'!C787,Formulas!AC$3:AC$2000,2)</f>
        <v>0</v>
      </c>
      <c r="I787">
        <f>COUNTIFS(Formulas!B$3:B$2000,'Stats for predictor'!B787,Formulas!C$3:C$2000,'Stats for predictor'!C787,Formulas!AC$3:AC$2000,1)</f>
        <v>0</v>
      </c>
      <c r="J787">
        <f>COUNTIFS(Formulas!B$3:B$2000,'Stats for predictor'!B787,Formulas!C$3:C$2000,'Stats for predictor'!C787,Formulas!AC$3:AC$2000,0)</f>
        <v>1390</v>
      </c>
      <c r="K787">
        <f>Formulas!P788</f>
        <v>0</v>
      </c>
      <c r="L787">
        <f>Formulas!R788</f>
        <v>0</v>
      </c>
      <c r="M787">
        <f>Formulas!T836</f>
        <v>0</v>
      </c>
      <c r="N787" s="2" t="e">
        <f>Formulas!V788</f>
        <v>#DIV/0!</v>
      </c>
      <c r="O787">
        <f>Formulas!U788</f>
        <v>0</v>
      </c>
      <c r="P787" s="2" t="e">
        <f>Formulas!W788</f>
        <v>#DIV/0!</v>
      </c>
    </row>
    <row r="788" spans="1:16">
      <c r="A788">
        <f>Formulas!A789</f>
        <v>0</v>
      </c>
      <c r="B788">
        <f>Formulas!B789</f>
        <v>0</v>
      </c>
      <c r="C788">
        <f>Formulas!C789</f>
        <v>0</v>
      </c>
      <c r="D788">
        <f>Formulas!AC789</f>
        <v>0</v>
      </c>
      <c r="E788">
        <f t="shared" si="12"/>
        <v>0</v>
      </c>
      <c r="F788" s="1">
        <f>COUNTIFS(Formulas!B$3:B$2000,'Stats for predictor'!B788,Formulas!C$3:C$2000,'Stats for predictor'!C788,Formulas!AC$3:AC$2000,4)</f>
        <v>0</v>
      </c>
      <c r="G788">
        <f>COUNTIFS(Formulas!B$3:B$2000,'Stats for predictor'!B788,Formulas!C$3:C$2000,'Stats for predictor'!C788,Formulas!AC$3:AC$2000,3)</f>
        <v>0</v>
      </c>
      <c r="H788">
        <f>COUNTIFS(Formulas!B$3:B$2000,'Stats for predictor'!B788,Formulas!C$3:C$2000,'Stats for predictor'!C788,Formulas!AC$3:AC$2000,2)</f>
        <v>0</v>
      </c>
      <c r="I788">
        <f>COUNTIFS(Formulas!B$3:B$2000,'Stats for predictor'!B788,Formulas!C$3:C$2000,'Stats for predictor'!C788,Formulas!AC$3:AC$2000,1)</f>
        <v>0</v>
      </c>
      <c r="J788">
        <f>COUNTIFS(Formulas!B$3:B$2000,'Stats for predictor'!B788,Formulas!C$3:C$2000,'Stats for predictor'!C788,Formulas!AC$3:AC$2000,0)</f>
        <v>1390</v>
      </c>
      <c r="K788">
        <f>Formulas!P789</f>
        <v>0</v>
      </c>
      <c r="L788">
        <f>Formulas!R789</f>
        <v>0</v>
      </c>
      <c r="M788">
        <f>Formulas!T837</f>
        <v>0</v>
      </c>
      <c r="N788" s="2" t="e">
        <f>Formulas!V789</f>
        <v>#DIV/0!</v>
      </c>
      <c r="O788">
        <f>Formulas!U789</f>
        <v>0</v>
      </c>
      <c r="P788" s="2" t="e">
        <f>Formulas!W789</f>
        <v>#DIV/0!</v>
      </c>
    </row>
    <row r="789" spans="1:16">
      <c r="A789">
        <f>Formulas!A790</f>
        <v>0</v>
      </c>
      <c r="B789">
        <f>Formulas!B790</f>
        <v>0</v>
      </c>
      <c r="C789">
        <f>Formulas!C790</f>
        <v>0</v>
      </c>
      <c r="D789">
        <f>Formulas!AC790</f>
        <v>0</v>
      </c>
      <c r="E789">
        <f t="shared" si="12"/>
        <v>0</v>
      </c>
      <c r="F789" s="1">
        <f>COUNTIFS(Formulas!B$3:B$2000,'Stats for predictor'!B789,Formulas!C$3:C$2000,'Stats for predictor'!C789,Formulas!AC$3:AC$2000,4)</f>
        <v>0</v>
      </c>
      <c r="G789">
        <f>COUNTIFS(Formulas!B$3:B$2000,'Stats for predictor'!B789,Formulas!C$3:C$2000,'Stats for predictor'!C789,Formulas!AC$3:AC$2000,3)</f>
        <v>0</v>
      </c>
      <c r="H789">
        <f>COUNTIFS(Formulas!B$3:B$2000,'Stats for predictor'!B789,Formulas!C$3:C$2000,'Stats for predictor'!C789,Formulas!AC$3:AC$2000,2)</f>
        <v>0</v>
      </c>
      <c r="I789">
        <f>COUNTIFS(Formulas!B$3:B$2000,'Stats for predictor'!B789,Formulas!C$3:C$2000,'Stats for predictor'!C789,Formulas!AC$3:AC$2000,1)</f>
        <v>0</v>
      </c>
      <c r="J789">
        <f>COUNTIFS(Formulas!B$3:B$2000,'Stats for predictor'!B789,Formulas!C$3:C$2000,'Stats for predictor'!C789,Formulas!AC$3:AC$2000,0)</f>
        <v>1390</v>
      </c>
      <c r="K789">
        <f>Formulas!P790</f>
        <v>0</v>
      </c>
      <c r="L789">
        <f>Formulas!R790</f>
        <v>0</v>
      </c>
      <c r="M789">
        <f>Formulas!T838</f>
        <v>0</v>
      </c>
      <c r="N789" s="2" t="e">
        <f>Formulas!V790</f>
        <v>#DIV/0!</v>
      </c>
      <c r="O789">
        <f>Formulas!U790</f>
        <v>0</v>
      </c>
      <c r="P789" s="2" t="e">
        <f>Formulas!W790</f>
        <v>#DIV/0!</v>
      </c>
    </row>
    <row r="790" spans="1:16">
      <c r="A790">
        <f>Formulas!A791</f>
        <v>0</v>
      </c>
      <c r="B790">
        <f>Formulas!B791</f>
        <v>0</v>
      </c>
      <c r="C790">
        <f>Formulas!C791</f>
        <v>0</v>
      </c>
      <c r="D790">
        <f>Formulas!AC791</f>
        <v>0</v>
      </c>
      <c r="E790">
        <f t="shared" si="12"/>
        <v>0</v>
      </c>
      <c r="F790" s="1">
        <f>COUNTIFS(Formulas!B$3:B$2000,'Stats for predictor'!B790,Formulas!C$3:C$2000,'Stats for predictor'!C790,Formulas!AC$3:AC$2000,4)</f>
        <v>0</v>
      </c>
      <c r="G790">
        <f>COUNTIFS(Formulas!B$3:B$2000,'Stats for predictor'!B790,Formulas!C$3:C$2000,'Stats for predictor'!C790,Formulas!AC$3:AC$2000,3)</f>
        <v>0</v>
      </c>
      <c r="H790">
        <f>COUNTIFS(Formulas!B$3:B$2000,'Stats for predictor'!B790,Formulas!C$3:C$2000,'Stats for predictor'!C790,Formulas!AC$3:AC$2000,2)</f>
        <v>0</v>
      </c>
      <c r="I790">
        <f>COUNTIFS(Formulas!B$3:B$2000,'Stats for predictor'!B790,Formulas!C$3:C$2000,'Stats for predictor'!C790,Formulas!AC$3:AC$2000,1)</f>
        <v>0</v>
      </c>
      <c r="J790">
        <f>COUNTIFS(Formulas!B$3:B$2000,'Stats for predictor'!B790,Formulas!C$3:C$2000,'Stats for predictor'!C790,Formulas!AC$3:AC$2000,0)</f>
        <v>1390</v>
      </c>
      <c r="K790">
        <f>Formulas!P791</f>
        <v>0</v>
      </c>
      <c r="L790">
        <f>Formulas!R791</f>
        <v>0</v>
      </c>
      <c r="M790">
        <f>Formulas!T839</f>
        <v>0</v>
      </c>
      <c r="N790" s="2" t="e">
        <f>Formulas!V791</f>
        <v>#DIV/0!</v>
      </c>
      <c r="O790">
        <f>Formulas!U791</f>
        <v>0</v>
      </c>
      <c r="P790" s="2" t="e">
        <f>Formulas!W791</f>
        <v>#DIV/0!</v>
      </c>
    </row>
    <row r="791" spans="1:16">
      <c r="A791">
        <f>Formulas!A792</f>
        <v>0</v>
      </c>
      <c r="B791">
        <f>Formulas!B792</f>
        <v>0</v>
      </c>
      <c r="C791">
        <f>Formulas!C792</f>
        <v>0</v>
      </c>
      <c r="D791">
        <f>Formulas!AC792</f>
        <v>0</v>
      </c>
      <c r="E791">
        <f t="shared" si="12"/>
        <v>0</v>
      </c>
      <c r="F791" s="1">
        <f>COUNTIFS(Formulas!B$3:B$2000,'Stats for predictor'!B791,Formulas!C$3:C$2000,'Stats for predictor'!C791,Formulas!AC$3:AC$2000,4)</f>
        <v>0</v>
      </c>
      <c r="G791">
        <f>COUNTIFS(Formulas!B$3:B$2000,'Stats for predictor'!B791,Formulas!C$3:C$2000,'Stats for predictor'!C791,Formulas!AC$3:AC$2000,3)</f>
        <v>0</v>
      </c>
      <c r="H791">
        <f>COUNTIFS(Formulas!B$3:B$2000,'Stats for predictor'!B791,Formulas!C$3:C$2000,'Stats for predictor'!C791,Formulas!AC$3:AC$2000,2)</f>
        <v>0</v>
      </c>
      <c r="I791">
        <f>COUNTIFS(Formulas!B$3:B$2000,'Stats for predictor'!B791,Formulas!C$3:C$2000,'Stats for predictor'!C791,Formulas!AC$3:AC$2000,1)</f>
        <v>0</v>
      </c>
      <c r="J791">
        <f>COUNTIFS(Formulas!B$3:B$2000,'Stats for predictor'!B791,Formulas!C$3:C$2000,'Stats for predictor'!C791,Formulas!AC$3:AC$2000,0)</f>
        <v>1390</v>
      </c>
      <c r="K791">
        <f>Formulas!P792</f>
        <v>0</v>
      </c>
      <c r="L791">
        <f>Formulas!R792</f>
        <v>0</v>
      </c>
      <c r="M791">
        <f>Formulas!T840</f>
        <v>0</v>
      </c>
      <c r="N791" s="2" t="e">
        <f>Formulas!V792</f>
        <v>#DIV/0!</v>
      </c>
      <c r="O791">
        <f>Formulas!U792</f>
        <v>0</v>
      </c>
      <c r="P791" s="2" t="e">
        <f>Formulas!W792</f>
        <v>#DIV/0!</v>
      </c>
    </row>
    <row r="792" spans="1:16">
      <c r="A792">
        <f>Formulas!A793</f>
        <v>0</v>
      </c>
      <c r="B792">
        <f>Formulas!B793</f>
        <v>0</v>
      </c>
      <c r="C792">
        <f>Formulas!C793</f>
        <v>0</v>
      </c>
      <c r="D792">
        <f>Formulas!AC793</f>
        <v>0</v>
      </c>
      <c r="E792">
        <f t="shared" si="12"/>
        <v>0</v>
      </c>
      <c r="F792" s="1">
        <f>COUNTIFS(Formulas!B$3:B$2000,'Stats for predictor'!B792,Formulas!C$3:C$2000,'Stats for predictor'!C792,Formulas!AC$3:AC$2000,4)</f>
        <v>0</v>
      </c>
      <c r="G792">
        <f>COUNTIFS(Formulas!B$3:B$2000,'Stats for predictor'!B792,Formulas!C$3:C$2000,'Stats for predictor'!C792,Formulas!AC$3:AC$2000,3)</f>
        <v>0</v>
      </c>
      <c r="H792">
        <f>COUNTIFS(Formulas!B$3:B$2000,'Stats for predictor'!B792,Formulas!C$3:C$2000,'Stats for predictor'!C792,Formulas!AC$3:AC$2000,2)</f>
        <v>0</v>
      </c>
      <c r="I792">
        <f>COUNTIFS(Formulas!B$3:B$2000,'Stats for predictor'!B792,Formulas!C$3:C$2000,'Stats for predictor'!C792,Formulas!AC$3:AC$2000,1)</f>
        <v>0</v>
      </c>
      <c r="J792">
        <f>COUNTIFS(Formulas!B$3:B$2000,'Stats for predictor'!B792,Formulas!C$3:C$2000,'Stats for predictor'!C792,Formulas!AC$3:AC$2000,0)</f>
        <v>1390</v>
      </c>
      <c r="K792">
        <f>Formulas!P793</f>
        <v>0</v>
      </c>
      <c r="L792">
        <f>Formulas!R793</f>
        <v>0</v>
      </c>
      <c r="M792">
        <f>Formulas!T841</f>
        <v>0</v>
      </c>
      <c r="N792" s="2" t="e">
        <f>Formulas!V793</f>
        <v>#DIV/0!</v>
      </c>
      <c r="O792">
        <f>Formulas!U793</f>
        <v>0</v>
      </c>
      <c r="P792" s="2" t="e">
        <f>Formulas!W793</f>
        <v>#DIV/0!</v>
      </c>
    </row>
    <row r="793" spans="1:16">
      <c r="A793">
        <f>Formulas!A794</f>
        <v>0</v>
      </c>
      <c r="B793">
        <f>Formulas!B794</f>
        <v>0</v>
      </c>
      <c r="C793">
        <f>Formulas!C794</f>
        <v>0</v>
      </c>
      <c r="D793">
        <f>Formulas!AC794</f>
        <v>0</v>
      </c>
      <c r="E793">
        <f t="shared" si="12"/>
        <v>0</v>
      </c>
      <c r="F793" s="1">
        <f>COUNTIFS(Formulas!B$3:B$2000,'Stats for predictor'!B793,Formulas!C$3:C$2000,'Stats for predictor'!C793,Formulas!AC$3:AC$2000,4)</f>
        <v>0</v>
      </c>
      <c r="G793">
        <f>COUNTIFS(Formulas!B$3:B$2000,'Stats for predictor'!B793,Formulas!C$3:C$2000,'Stats for predictor'!C793,Formulas!AC$3:AC$2000,3)</f>
        <v>0</v>
      </c>
      <c r="H793">
        <f>COUNTIFS(Formulas!B$3:B$2000,'Stats for predictor'!B793,Formulas!C$3:C$2000,'Stats for predictor'!C793,Formulas!AC$3:AC$2000,2)</f>
        <v>0</v>
      </c>
      <c r="I793">
        <f>COUNTIFS(Formulas!B$3:B$2000,'Stats for predictor'!B793,Formulas!C$3:C$2000,'Stats for predictor'!C793,Formulas!AC$3:AC$2000,1)</f>
        <v>0</v>
      </c>
      <c r="J793">
        <f>COUNTIFS(Formulas!B$3:B$2000,'Stats for predictor'!B793,Formulas!C$3:C$2000,'Stats for predictor'!C793,Formulas!AC$3:AC$2000,0)</f>
        <v>1390</v>
      </c>
      <c r="K793">
        <f>Formulas!P794</f>
        <v>0</v>
      </c>
      <c r="L793">
        <f>Formulas!R794</f>
        <v>0</v>
      </c>
      <c r="M793">
        <f>Formulas!T842</f>
        <v>0</v>
      </c>
      <c r="N793" s="2" t="e">
        <f>Formulas!V794</f>
        <v>#DIV/0!</v>
      </c>
      <c r="O793">
        <f>Formulas!U794</f>
        <v>0</v>
      </c>
      <c r="P793" s="2" t="e">
        <f>Formulas!W794</f>
        <v>#DIV/0!</v>
      </c>
    </row>
    <row r="794" spans="1:16">
      <c r="A794">
        <f>Formulas!A795</f>
        <v>0</v>
      </c>
      <c r="B794">
        <f>Formulas!B795</f>
        <v>0</v>
      </c>
      <c r="C794">
        <f>Formulas!C795</f>
        <v>0</v>
      </c>
      <c r="D794">
        <f>Formulas!AC795</f>
        <v>0</v>
      </c>
      <c r="E794">
        <f t="shared" si="12"/>
        <v>0</v>
      </c>
      <c r="F794" s="1">
        <f>COUNTIFS(Formulas!B$3:B$2000,'Stats for predictor'!B794,Formulas!C$3:C$2000,'Stats for predictor'!C794,Formulas!AC$3:AC$2000,4)</f>
        <v>0</v>
      </c>
      <c r="G794">
        <f>COUNTIFS(Formulas!B$3:B$2000,'Stats for predictor'!B794,Formulas!C$3:C$2000,'Stats for predictor'!C794,Formulas!AC$3:AC$2000,3)</f>
        <v>0</v>
      </c>
      <c r="H794">
        <f>COUNTIFS(Formulas!B$3:B$2000,'Stats for predictor'!B794,Formulas!C$3:C$2000,'Stats for predictor'!C794,Formulas!AC$3:AC$2000,2)</f>
        <v>0</v>
      </c>
      <c r="I794">
        <f>COUNTIFS(Formulas!B$3:B$2000,'Stats for predictor'!B794,Formulas!C$3:C$2000,'Stats for predictor'!C794,Formulas!AC$3:AC$2000,1)</f>
        <v>0</v>
      </c>
      <c r="J794">
        <f>COUNTIFS(Formulas!B$3:B$2000,'Stats for predictor'!B794,Formulas!C$3:C$2000,'Stats for predictor'!C794,Formulas!AC$3:AC$2000,0)</f>
        <v>1390</v>
      </c>
      <c r="K794">
        <f>Formulas!P795</f>
        <v>0</v>
      </c>
      <c r="L794">
        <f>Formulas!R795</f>
        <v>0</v>
      </c>
      <c r="M794">
        <f>Formulas!T843</f>
        <v>0</v>
      </c>
      <c r="N794" s="2" t="e">
        <f>Formulas!V795</f>
        <v>#DIV/0!</v>
      </c>
      <c r="O794">
        <f>Formulas!U795</f>
        <v>0</v>
      </c>
      <c r="P794" s="2" t="e">
        <f>Formulas!W795</f>
        <v>#DIV/0!</v>
      </c>
    </row>
    <row r="795" spans="1:16">
      <c r="A795">
        <f>Formulas!A796</f>
        <v>0</v>
      </c>
      <c r="B795">
        <f>Formulas!B796</f>
        <v>0</v>
      </c>
      <c r="C795">
        <f>Formulas!C796</f>
        <v>0</v>
      </c>
      <c r="D795">
        <f>Formulas!AC796</f>
        <v>0</v>
      </c>
      <c r="E795">
        <f t="shared" si="12"/>
        <v>0</v>
      </c>
      <c r="F795" s="1">
        <f>COUNTIFS(Formulas!B$3:B$2000,'Stats for predictor'!B795,Formulas!C$3:C$2000,'Stats for predictor'!C795,Formulas!AC$3:AC$2000,4)</f>
        <v>0</v>
      </c>
      <c r="G795">
        <f>COUNTIFS(Formulas!B$3:B$2000,'Stats for predictor'!B795,Formulas!C$3:C$2000,'Stats for predictor'!C795,Formulas!AC$3:AC$2000,3)</f>
        <v>0</v>
      </c>
      <c r="H795">
        <f>COUNTIFS(Formulas!B$3:B$2000,'Stats for predictor'!B795,Formulas!C$3:C$2000,'Stats for predictor'!C795,Formulas!AC$3:AC$2000,2)</f>
        <v>0</v>
      </c>
      <c r="I795">
        <f>COUNTIFS(Formulas!B$3:B$2000,'Stats for predictor'!B795,Formulas!C$3:C$2000,'Stats for predictor'!C795,Formulas!AC$3:AC$2000,1)</f>
        <v>0</v>
      </c>
      <c r="J795">
        <f>COUNTIFS(Formulas!B$3:B$2000,'Stats for predictor'!B795,Formulas!C$3:C$2000,'Stats for predictor'!C795,Formulas!AC$3:AC$2000,0)</f>
        <v>1390</v>
      </c>
      <c r="K795">
        <f>Formulas!P796</f>
        <v>0</v>
      </c>
      <c r="L795">
        <f>Formulas!R796</f>
        <v>0</v>
      </c>
      <c r="M795">
        <f>Formulas!T844</f>
        <v>0</v>
      </c>
      <c r="N795" s="2" t="e">
        <f>Formulas!V796</f>
        <v>#DIV/0!</v>
      </c>
      <c r="O795">
        <f>Formulas!U796</f>
        <v>0</v>
      </c>
      <c r="P795" s="2" t="e">
        <f>Formulas!W796</f>
        <v>#DIV/0!</v>
      </c>
    </row>
    <row r="796" spans="1:16">
      <c r="A796">
        <f>Formulas!A797</f>
        <v>0</v>
      </c>
      <c r="B796">
        <f>Formulas!B797</f>
        <v>0</v>
      </c>
      <c r="C796">
        <f>Formulas!C797</f>
        <v>0</v>
      </c>
      <c r="D796">
        <f>Formulas!AC797</f>
        <v>0</v>
      </c>
      <c r="E796">
        <f t="shared" si="12"/>
        <v>0</v>
      </c>
      <c r="F796" s="1">
        <f>COUNTIFS(Formulas!B$3:B$2000,'Stats for predictor'!B796,Formulas!C$3:C$2000,'Stats for predictor'!C796,Formulas!AC$3:AC$2000,4)</f>
        <v>0</v>
      </c>
      <c r="G796">
        <f>COUNTIFS(Formulas!B$3:B$2000,'Stats for predictor'!B796,Formulas!C$3:C$2000,'Stats for predictor'!C796,Formulas!AC$3:AC$2000,3)</f>
        <v>0</v>
      </c>
      <c r="H796">
        <f>COUNTIFS(Formulas!B$3:B$2000,'Stats for predictor'!B796,Formulas!C$3:C$2000,'Stats for predictor'!C796,Formulas!AC$3:AC$2000,2)</f>
        <v>0</v>
      </c>
      <c r="I796">
        <f>COUNTIFS(Formulas!B$3:B$2000,'Stats for predictor'!B796,Formulas!C$3:C$2000,'Stats for predictor'!C796,Formulas!AC$3:AC$2000,1)</f>
        <v>0</v>
      </c>
      <c r="J796">
        <f>COUNTIFS(Formulas!B$3:B$2000,'Stats for predictor'!B796,Formulas!C$3:C$2000,'Stats for predictor'!C796,Formulas!AC$3:AC$2000,0)</f>
        <v>1390</v>
      </c>
      <c r="K796">
        <f>Formulas!P797</f>
        <v>0</v>
      </c>
      <c r="L796">
        <f>Formulas!R797</f>
        <v>0</v>
      </c>
      <c r="M796">
        <f>Formulas!T845</f>
        <v>0</v>
      </c>
      <c r="N796" s="2" t="e">
        <f>Formulas!V797</f>
        <v>#DIV/0!</v>
      </c>
      <c r="O796">
        <f>Formulas!U797</f>
        <v>0</v>
      </c>
      <c r="P796" s="2" t="e">
        <f>Formulas!W797</f>
        <v>#DIV/0!</v>
      </c>
    </row>
    <row r="797" spans="1:16">
      <c r="A797">
        <f>Formulas!A798</f>
        <v>0</v>
      </c>
      <c r="B797">
        <f>Formulas!B798</f>
        <v>0</v>
      </c>
      <c r="C797">
        <f>Formulas!C798</f>
        <v>0</v>
      </c>
      <c r="D797">
        <f>Formulas!AC798</f>
        <v>0</v>
      </c>
      <c r="E797">
        <f t="shared" si="12"/>
        <v>0</v>
      </c>
      <c r="F797" s="1">
        <f>COUNTIFS(Formulas!B$3:B$2000,'Stats for predictor'!B797,Formulas!C$3:C$2000,'Stats for predictor'!C797,Formulas!AC$3:AC$2000,4)</f>
        <v>0</v>
      </c>
      <c r="G797">
        <f>COUNTIFS(Formulas!B$3:B$2000,'Stats for predictor'!B797,Formulas!C$3:C$2000,'Stats for predictor'!C797,Formulas!AC$3:AC$2000,3)</f>
        <v>0</v>
      </c>
      <c r="H797">
        <f>COUNTIFS(Formulas!B$3:B$2000,'Stats for predictor'!B797,Formulas!C$3:C$2000,'Stats for predictor'!C797,Formulas!AC$3:AC$2000,2)</f>
        <v>0</v>
      </c>
      <c r="I797">
        <f>COUNTIFS(Formulas!B$3:B$2000,'Stats for predictor'!B797,Formulas!C$3:C$2000,'Stats for predictor'!C797,Formulas!AC$3:AC$2000,1)</f>
        <v>0</v>
      </c>
      <c r="J797">
        <f>COUNTIFS(Formulas!B$3:B$2000,'Stats for predictor'!B797,Formulas!C$3:C$2000,'Stats for predictor'!C797,Formulas!AC$3:AC$2000,0)</f>
        <v>1390</v>
      </c>
      <c r="K797">
        <f>Formulas!P798</f>
        <v>0</v>
      </c>
      <c r="L797">
        <f>Formulas!R798</f>
        <v>0</v>
      </c>
      <c r="M797">
        <f>Formulas!T846</f>
        <v>0</v>
      </c>
      <c r="N797" s="2" t="e">
        <f>Formulas!V798</f>
        <v>#DIV/0!</v>
      </c>
      <c r="O797">
        <f>Formulas!U798</f>
        <v>0</v>
      </c>
      <c r="P797" s="2" t="e">
        <f>Formulas!W798</f>
        <v>#DIV/0!</v>
      </c>
    </row>
    <row r="798" spans="1:16">
      <c r="A798">
        <f>Formulas!A799</f>
        <v>0</v>
      </c>
      <c r="B798">
        <f>Formulas!B799</f>
        <v>0</v>
      </c>
      <c r="C798">
        <f>Formulas!C799</f>
        <v>0</v>
      </c>
      <c r="D798">
        <f>Formulas!AC799</f>
        <v>0</v>
      </c>
      <c r="E798">
        <f t="shared" si="12"/>
        <v>0</v>
      </c>
      <c r="F798" s="1">
        <f>COUNTIFS(Formulas!B$3:B$2000,'Stats for predictor'!B798,Formulas!C$3:C$2000,'Stats for predictor'!C798,Formulas!AC$3:AC$2000,4)</f>
        <v>0</v>
      </c>
      <c r="G798">
        <f>COUNTIFS(Formulas!B$3:B$2000,'Stats for predictor'!B798,Formulas!C$3:C$2000,'Stats for predictor'!C798,Formulas!AC$3:AC$2000,3)</f>
        <v>0</v>
      </c>
      <c r="H798">
        <f>COUNTIFS(Formulas!B$3:B$2000,'Stats for predictor'!B798,Formulas!C$3:C$2000,'Stats for predictor'!C798,Formulas!AC$3:AC$2000,2)</f>
        <v>0</v>
      </c>
      <c r="I798">
        <f>COUNTIFS(Formulas!B$3:B$2000,'Stats for predictor'!B798,Formulas!C$3:C$2000,'Stats for predictor'!C798,Formulas!AC$3:AC$2000,1)</f>
        <v>0</v>
      </c>
      <c r="J798">
        <f>COUNTIFS(Formulas!B$3:B$2000,'Stats for predictor'!B798,Formulas!C$3:C$2000,'Stats for predictor'!C798,Formulas!AC$3:AC$2000,0)</f>
        <v>1390</v>
      </c>
      <c r="K798">
        <f>Formulas!P799</f>
        <v>0</v>
      </c>
      <c r="L798">
        <f>Formulas!R799</f>
        <v>0</v>
      </c>
      <c r="M798">
        <f>Formulas!T847</f>
        <v>0</v>
      </c>
      <c r="N798" s="2" t="e">
        <f>Formulas!V799</f>
        <v>#DIV/0!</v>
      </c>
      <c r="O798">
        <f>Formulas!U799</f>
        <v>0</v>
      </c>
      <c r="P798" s="2" t="e">
        <f>Formulas!W799</f>
        <v>#DIV/0!</v>
      </c>
    </row>
    <row r="799" spans="1:16">
      <c r="A799">
        <f>Formulas!A800</f>
        <v>0</v>
      </c>
      <c r="B799">
        <f>Formulas!B800</f>
        <v>0</v>
      </c>
      <c r="C799">
        <f>Formulas!C800</f>
        <v>0</v>
      </c>
      <c r="D799">
        <f>Formulas!AC800</f>
        <v>0</v>
      </c>
      <c r="E799">
        <f t="shared" si="12"/>
        <v>0</v>
      </c>
      <c r="F799" s="1">
        <f>COUNTIFS(Formulas!B$3:B$2000,'Stats for predictor'!B799,Formulas!C$3:C$2000,'Stats for predictor'!C799,Formulas!AC$3:AC$2000,4)</f>
        <v>0</v>
      </c>
      <c r="G799">
        <f>COUNTIFS(Formulas!B$3:B$2000,'Stats for predictor'!B799,Formulas!C$3:C$2000,'Stats for predictor'!C799,Formulas!AC$3:AC$2000,3)</f>
        <v>0</v>
      </c>
      <c r="H799">
        <f>COUNTIFS(Formulas!B$3:B$2000,'Stats for predictor'!B799,Formulas!C$3:C$2000,'Stats for predictor'!C799,Formulas!AC$3:AC$2000,2)</f>
        <v>0</v>
      </c>
      <c r="I799">
        <f>COUNTIFS(Formulas!B$3:B$2000,'Stats for predictor'!B799,Formulas!C$3:C$2000,'Stats for predictor'!C799,Formulas!AC$3:AC$2000,1)</f>
        <v>0</v>
      </c>
      <c r="J799">
        <f>COUNTIFS(Formulas!B$3:B$2000,'Stats for predictor'!B799,Formulas!C$3:C$2000,'Stats for predictor'!C799,Formulas!AC$3:AC$2000,0)</f>
        <v>1390</v>
      </c>
      <c r="K799">
        <f>Formulas!P800</f>
        <v>0</v>
      </c>
      <c r="L799">
        <f>Formulas!R800</f>
        <v>0</v>
      </c>
      <c r="M799">
        <f>Formulas!T848</f>
        <v>0</v>
      </c>
      <c r="N799" s="2" t="e">
        <f>Formulas!V800</f>
        <v>#DIV/0!</v>
      </c>
      <c r="O799">
        <f>Formulas!U800</f>
        <v>0</v>
      </c>
      <c r="P799" s="2" t="e">
        <f>Formulas!W800</f>
        <v>#DIV/0!</v>
      </c>
    </row>
    <row r="800" spans="1:16">
      <c r="A800">
        <f>Formulas!A801</f>
        <v>0</v>
      </c>
      <c r="B800">
        <f>Formulas!B801</f>
        <v>0</v>
      </c>
      <c r="C800">
        <f>Formulas!C801</f>
        <v>0</v>
      </c>
      <c r="D800">
        <f>Formulas!AC801</f>
        <v>0</v>
      </c>
      <c r="E800">
        <f t="shared" si="12"/>
        <v>0</v>
      </c>
      <c r="F800" s="1">
        <f>COUNTIFS(Formulas!B$3:B$2000,'Stats for predictor'!B800,Formulas!C$3:C$2000,'Stats for predictor'!C800,Formulas!AC$3:AC$2000,4)</f>
        <v>0</v>
      </c>
      <c r="G800">
        <f>COUNTIFS(Formulas!B$3:B$2000,'Stats for predictor'!B800,Formulas!C$3:C$2000,'Stats for predictor'!C800,Formulas!AC$3:AC$2000,3)</f>
        <v>0</v>
      </c>
      <c r="H800">
        <f>COUNTIFS(Formulas!B$3:B$2000,'Stats for predictor'!B800,Formulas!C$3:C$2000,'Stats for predictor'!C800,Formulas!AC$3:AC$2000,2)</f>
        <v>0</v>
      </c>
      <c r="I800">
        <f>COUNTIFS(Formulas!B$3:B$2000,'Stats for predictor'!B800,Formulas!C$3:C$2000,'Stats for predictor'!C800,Formulas!AC$3:AC$2000,1)</f>
        <v>0</v>
      </c>
      <c r="J800">
        <f>COUNTIFS(Formulas!B$3:B$2000,'Stats for predictor'!B800,Formulas!C$3:C$2000,'Stats for predictor'!C800,Formulas!AC$3:AC$2000,0)</f>
        <v>1390</v>
      </c>
      <c r="K800">
        <f>Formulas!P801</f>
        <v>0</v>
      </c>
      <c r="L800">
        <f>Formulas!R801</f>
        <v>0</v>
      </c>
      <c r="M800">
        <f>Formulas!T849</f>
        <v>0</v>
      </c>
      <c r="N800" s="2" t="e">
        <f>Formulas!V801</f>
        <v>#DIV/0!</v>
      </c>
      <c r="O800">
        <f>Formulas!U801</f>
        <v>0</v>
      </c>
      <c r="P800" s="2" t="e">
        <f>Formulas!W801</f>
        <v>#DIV/0!</v>
      </c>
    </row>
    <row r="801" spans="1:16">
      <c r="A801">
        <f>Formulas!A802</f>
        <v>0</v>
      </c>
      <c r="B801">
        <f>Formulas!B802</f>
        <v>0</v>
      </c>
      <c r="C801">
        <f>Formulas!C802</f>
        <v>0</v>
      </c>
      <c r="D801">
        <f>Formulas!AC802</f>
        <v>0</v>
      </c>
      <c r="E801">
        <f t="shared" si="12"/>
        <v>0</v>
      </c>
      <c r="F801" s="1">
        <f>COUNTIFS(Formulas!B$3:B$2000,'Stats for predictor'!B801,Formulas!C$3:C$2000,'Stats for predictor'!C801,Formulas!AC$3:AC$2000,4)</f>
        <v>0</v>
      </c>
      <c r="G801">
        <f>COUNTIFS(Formulas!B$3:B$2000,'Stats for predictor'!B801,Formulas!C$3:C$2000,'Stats for predictor'!C801,Formulas!AC$3:AC$2000,3)</f>
        <v>0</v>
      </c>
      <c r="H801">
        <f>COUNTIFS(Formulas!B$3:B$2000,'Stats for predictor'!B801,Formulas!C$3:C$2000,'Stats for predictor'!C801,Formulas!AC$3:AC$2000,2)</f>
        <v>0</v>
      </c>
      <c r="I801">
        <f>COUNTIFS(Formulas!B$3:B$2000,'Stats for predictor'!B801,Formulas!C$3:C$2000,'Stats for predictor'!C801,Formulas!AC$3:AC$2000,1)</f>
        <v>0</v>
      </c>
      <c r="J801">
        <f>COUNTIFS(Formulas!B$3:B$2000,'Stats for predictor'!B801,Formulas!C$3:C$2000,'Stats for predictor'!C801,Formulas!AC$3:AC$2000,0)</f>
        <v>1390</v>
      </c>
      <c r="K801">
        <f>Formulas!P802</f>
        <v>0</v>
      </c>
      <c r="L801">
        <f>Formulas!R802</f>
        <v>0</v>
      </c>
      <c r="M801">
        <f>Formulas!T850</f>
        <v>0</v>
      </c>
      <c r="N801" s="2" t="e">
        <f>Formulas!V802</f>
        <v>#DIV/0!</v>
      </c>
      <c r="O801">
        <f>Formulas!U802</f>
        <v>0</v>
      </c>
      <c r="P801" s="2" t="e">
        <f>Formulas!W802</f>
        <v>#DIV/0!</v>
      </c>
    </row>
    <row r="802" spans="1:16">
      <c r="A802">
        <f>Formulas!A803</f>
        <v>0</v>
      </c>
      <c r="B802">
        <f>Formulas!B803</f>
        <v>0</v>
      </c>
      <c r="C802">
        <f>Formulas!C803</f>
        <v>0</v>
      </c>
      <c r="D802">
        <f>Formulas!AC803</f>
        <v>0</v>
      </c>
      <c r="E802">
        <f t="shared" si="12"/>
        <v>0</v>
      </c>
      <c r="F802" s="1">
        <f>COUNTIFS(Formulas!B$3:B$2000,'Stats for predictor'!B802,Formulas!C$3:C$2000,'Stats for predictor'!C802,Formulas!AC$3:AC$2000,4)</f>
        <v>0</v>
      </c>
      <c r="G802">
        <f>COUNTIFS(Formulas!B$3:B$2000,'Stats for predictor'!B802,Formulas!C$3:C$2000,'Stats for predictor'!C802,Formulas!AC$3:AC$2000,3)</f>
        <v>0</v>
      </c>
      <c r="H802">
        <f>COUNTIFS(Formulas!B$3:B$2000,'Stats for predictor'!B802,Formulas!C$3:C$2000,'Stats for predictor'!C802,Formulas!AC$3:AC$2000,2)</f>
        <v>0</v>
      </c>
      <c r="I802">
        <f>COUNTIFS(Formulas!B$3:B$2000,'Stats for predictor'!B802,Formulas!C$3:C$2000,'Stats for predictor'!C802,Formulas!AC$3:AC$2000,1)</f>
        <v>0</v>
      </c>
      <c r="J802">
        <f>COUNTIFS(Formulas!B$3:B$2000,'Stats for predictor'!B802,Formulas!C$3:C$2000,'Stats for predictor'!C802,Formulas!AC$3:AC$2000,0)</f>
        <v>1390</v>
      </c>
      <c r="K802">
        <f>Formulas!P803</f>
        <v>0</v>
      </c>
      <c r="L802">
        <f>Formulas!R803</f>
        <v>0</v>
      </c>
      <c r="M802">
        <f>Formulas!T851</f>
        <v>0</v>
      </c>
      <c r="N802" s="2" t="e">
        <f>Formulas!V803</f>
        <v>#DIV/0!</v>
      </c>
      <c r="O802">
        <f>Formulas!U803</f>
        <v>0</v>
      </c>
      <c r="P802" s="2" t="e">
        <f>Formulas!W803</f>
        <v>#DIV/0!</v>
      </c>
    </row>
    <row r="803" spans="1:16">
      <c r="A803">
        <f>Formulas!A804</f>
        <v>0</v>
      </c>
      <c r="B803">
        <f>Formulas!B804</f>
        <v>0</v>
      </c>
      <c r="C803">
        <f>Formulas!C804</f>
        <v>0</v>
      </c>
      <c r="D803">
        <f>Formulas!AC804</f>
        <v>0</v>
      </c>
      <c r="E803">
        <f t="shared" si="12"/>
        <v>0</v>
      </c>
      <c r="F803" s="1">
        <f>COUNTIFS(Formulas!B$3:B$2000,'Stats for predictor'!B803,Formulas!C$3:C$2000,'Stats for predictor'!C803,Formulas!AC$3:AC$2000,4)</f>
        <v>0</v>
      </c>
      <c r="G803">
        <f>COUNTIFS(Formulas!B$3:B$2000,'Stats for predictor'!B803,Formulas!C$3:C$2000,'Stats for predictor'!C803,Formulas!AC$3:AC$2000,3)</f>
        <v>0</v>
      </c>
      <c r="H803">
        <f>COUNTIFS(Formulas!B$3:B$2000,'Stats for predictor'!B803,Formulas!C$3:C$2000,'Stats for predictor'!C803,Formulas!AC$3:AC$2000,2)</f>
        <v>0</v>
      </c>
      <c r="I803">
        <f>COUNTIFS(Formulas!B$3:B$2000,'Stats for predictor'!B803,Formulas!C$3:C$2000,'Stats for predictor'!C803,Formulas!AC$3:AC$2000,1)</f>
        <v>0</v>
      </c>
      <c r="J803">
        <f>COUNTIFS(Formulas!B$3:B$2000,'Stats for predictor'!B803,Formulas!C$3:C$2000,'Stats for predictor'!C803,Formulas!AC$3:AC$2000,0)</f>
        <v>1390</v>
      </c>
      <c r="K803">
        <f>Formulas!P804</f>
        <v>0</v>
      </c>
      <c r="L803">
        <f>Formulas!R804</f>
        <v>0</v>
      </c>
      <c r="M803">
        <f>Formulas!T852</f>
        <v>0</v>
      </c>
      <c r="N803" s="2" t="e">
        <f>Formulas!V804</f>
        <v>#DIV/0!</v>
      </c>
      <c r="O803">
        <f>Formulas!U804</f>
        <v>0</v>
      </c>
      <c r="P803" s="2" t="e">
        <f>Formulas!W804</f>
        <v>#DIV/0!</v>
      </c>
    </row>
    <row r="804" spans="1:16">
      <c r="A804">
        <f>Formulas!A805</f>
        <v>0</v>
      </c>
      <c r="B804">
        <f>Formulas!B805</f>
        <v>0</v>
      </c>
      <c r="C804">
        <f>Formulas!C805</f>
        <v>0</v>
      </c>
      <c r="D804">
        <f>Formulas!AC805</f>
        <v>0</v>
      </c>
      <c r="E804">
        <f t="shared" si="12"/>
        <v>0</v>
      </c>
      <c r="F804" s="1">
        <f>COUNTIFS(Formulas!B$3:B$2000,'Stats for predictor'!B804,Formulas!C$3:C$2000,'Stats for predictor'!C804,Formulas!AC$3:AC$2000,4)</f>
        <v>0</v>
      </c>
      <c r="G804">
        <f>COUNTIFS(Formulas!B$3:B$2000,'Stats for predictor'!B804,Formulas!C$3:C$2000,'Stats for predictor'!C804,Formulas!AC$3:AC$2000,3)</f>
        <v>0</v>
      </c>
      <c r="H804">
        <f>COUNTIFS(Formulas!B$3:B$2000,'Stats for predictor'!B804,Formulas!C$3:C$2000,'Stats for predictor'!C804,Formulas!AC$3:AC$2000,2)</f>
        <v>0</v>
      </c>
      <c r="I804">
        <f>COUNTIFS(Formulas!B$3:B$2000,'Stats for predictor'!B804,Formulas!C$3:C$2000,'Stats for predictor'!C804,Formulas!AC$3:AC$2000,1)</f>
        <v>0</v>
      </c>
      <c r="J804">
        <f>COUNTIFS(Formulas!B$3:B$2000,'Stats for predictor'!B804,Formulas!C$3:C$2000,'Stats for predictor'!C804,Formulas!AC$3:AC$2000,0)</f>
        <v>1390</v>
      </c>
      <c r="K804">
        <f>Formulas!P805</f>
        <v>0</v>
      </c>
      <c r="L804">
        <f>Formulas!R805</f>
        <v>0</v>
      </c>
      <c r="M804">
        <f>Formulas!T853</f>
        <v>0</v>
      </c>
      <c r="N804" s="2" t="e">
        <f>Formulas!V805</f>
        <v>#DIV/0!</v>
      </c>
      <c r="O804">
        <f>Formulas!U805</f>
        <v>0</v>
      </c>
      <c r="P804" s="2" t="e">
        <f>Formulas!W805</f>
        <v>#DIV/0!</v>
      </c>
    </row>
    <row r="805" spans="1:16">
      <c r="A805">
        <f>Formulas!A806</f>
        <v>0</v>
      </c>
      <c r="B805">
        <f>Formulas!B806</f>
        <v>0</v>
      </c>
      <c r="C805">
        <f>Formulas!C806</f>
        <v>0</v>
      </c>
      <c r="D805">
        <f>Formulas!AC806</f>
        <v>0</v>
      </c>
      <c r="E805">
        <f t="shared" si="12"/>
        <v>0</v>
      </c>
      <c r="F805" s="1">
        <f>COUNTIFS(Formulas!B$3:B$2000,'Stats for predictor'!B805,Formulas!C$3:C$2000,'Stats for predictor'!C805,Formulas!AC$3:AC$2000,4)</f>
        <v>0</v>
      </c>
      <c r="G805">
        <f>COUNTIFS(Formulas!B$3:B$2000,'Stats for predictor'!B805,Formulas!C$3:C$2000,'Stats for predictor'!C805,Formulas!AC$3:AC$2000,3)</f>
        <v>0</v>
      </c>
      <c r="H805">
        <f>COUNTIFS(Formulas!B$3:B$2000,'Stats for predictor'!B805,Formulas!C$3:C$2000,'Stats for predictor'!C805,Formulas!AC$3:AC$2000,2)</f>
        <v>0</v>
      </c>
      <c r="I805">
        <f>COUNTIFS(Formulas!B$3:B$2000,'Stats for predictor'!B805,Formulas!C$3:C$2000,'Stats for predictor'!C805,Formulas!AC$3:AC$2000,1)</f>
        <v>0</v>
      </c>
      <c r="J805">
        <f>COUNTIFS(Formulas!B$3:B$2000,'Stats for predictor'!B805,Formulas!C$3:C$2000,'Stats for predictor'!C805,Formulas!AC$3:AC$2000,0)</f>
        <v>1390</v>
      </c>
      <c r="K805">
        <f>Formulas!P806</f>
        <v>0</v>
      </c>
      <c r="L805">
        <f>Formulas!R806</f>
        <v>0</v>
      </c>
      <c r="M805">
        <f>Formulas!T854</f>
        <v>0</v>
      </c>
      <c r="N805" s="2" t="e">
        <f>Formulas!V806</f>
        <v>#DIV/0!</v>
      </c>
      <c r="O805">
        <f>Formulas!U806</f>
        <v>0</v>
      </c>
      <c r="P805" s="2" t="e">
        <f>Formulas!W806</f>
        <v>#DIV/0!</v>
      </c>
    </row>
    <row r="806" spans="1:16">
      <c r="A806">
        <f>Formulas!A807</f>
        <v>0</v>
      </c>
      <c r="B806">
        <f>Formulas!B807</f>
        <v>0</v>
      </c>
      <c r="C806">
        <f>Formulas!C807</f>
        <v>0</v>
      </c>
      <c r="D806">
        <f>Formulas!AC807</f>
        <v>0</v>
      </c>
      <c r="E806">
        <f t="shared" si="12"/>
        <v>0</v>
      </c>
      <c r="F806" s="1">
        <f>COUNTIFS(Formulas!B$3:B$2000,'Stats for predictor'!B806,Formulas!C$3:C$2000,'Stats for predictor'!C806,Formulas!AC$3:AC$2000,4)</f>
        <v>0</v>
      </c>
      <c r="G806">
        <f>COUNTIFS(Formulas!B$3:B$2000,'Stats for predictor'!B806,Formulas!C$3:C$2000,'Stats for predictor'!C806,Formulas!AC$3:AC$2000,3)</f>
        <v>0</v>
      </c>
      <c r="H806">
        <f>COUNTIFS(Formulas!B$3:B$2000,'Stats for predictor'!B806,Formulas!C$3:C$2000,'Stats for predictor'!C806,Formulas!AC$3:AC$2000,2)</f>
        <v>0</v>
      </c>
      <c r="I806">
        <f>COUNTIFS(Formulas!B$3:B$2000,'Stats for predictor'!B806,Formulas!C$3:C$2000,'Stats for predictor'!C806,Formulas!AC$3:AC$2000,1)</f>
        <v>0</v>
      </c>
      <c r="J806">
        <f>COUNTIFS(Formulas!B$3:B$2000,'Stats for predictor'!B806,Formulas!C$3:C$2000,'Stats for predictor'!C806,Formulas!AC$3:AC$2000,0)</f>
        <v>1390</v>
      </c>
      <c r="K806">
        <f>Formulas!P807</f>
        <v>0</v>
      </c>
      <c r="L806">
        <f>Formulas!R807</f>
        <v>0</v>
      </c>
      <c r="M806">
        <f>Formulas!T855</f>
        <v>0</v>
      </c>
      <c r="N806" s="2" t="e">
        <f>Formulas!V807</f>
        <v>#DIV/0!</v>
      </c>
      <c r="O806">
        <f>Formulas!U807</f>
        <v>0</v>
      </c>
      <c r="P806" s="2" t="e">
        <f>Formulas!W807</f>
        <v>#DIV/0!</v>
      </c>
    </row>
    <row r="807" spans="1:16">
      <c r="A807">
        <f>Formulas!A808</f>
        <v>0</v>
      </c>
      <c r="B807">
        <f>Formulas!B808</f>
        <v>0</v>
      </c>
      <c r="C807">
        <f>Formulas!C808</f>
        <v>0</v>
      </c>
      <c r="D807">
        <f>Formulas!AC808</f>
        <v>0</v>
      </c>
      <c r="E807">
        <f t="shared" si="12"/>
        <v>0</v>
      </c>
      <c r="F807" s="1">
        <f>COUNTIFS(Formulas!B$3:B$2000,'Stats for predictor'!B807,Formulas!C$3:C$2000,'Stats for predictor'!C807,Formulas!AC$3:AC$2000,4)</f>
        <v>0</v>
      </c>
      <c r="G807">
        <f>COUNTIFS(Formulas!B$3:B$2000,'Stats for predictor'!B807,Formulas!C$3:C$2000,'Stats for predictor'!C807,Formulas!AC$3:AC$2000,3)</f>
        <v>0</v>
      </c>
      <c r="H807">
        <f>COUNTIFS(Formulas!B$3:B$2000,'Stats for predictor'!B807,Formulas!C$3:C$2000,'Stats for predictor'!C807,Formulas!AC$3:AC$2000,2)</f>
        <v>0</v>
      </c>
      <c r="I807">
        <f>COUNTIFS(Formulas!B$3:B$2000,'Stats for predictor'!B807,Formulas!C$3:C$2000,'Stats for predictor'!C807,Formulas!AC$3:AC$2000,1)</f>
        <v>0</v>
      </c>
      <c r="J807">
        <f>COUNTIFS(Formulas!B$3:B$2000,'Stats for predictor'!B807,Formulas!C$3:C$2000,'Stats for predictor'!C807,Formulas!AC$3:AC$2000,0)</f>
        <v>1390</v>
      </c>
      <c r="K807">
        <f>Formulas!P808</f>
        <v>0</v>
      </c>
      <c r="L807">
        <f>Formulas!R808</f>
        <v>0</v>
      </c>
      <c r="M807">
        <f>Formulas!T856</f>
        <v>0</v>
      </c>
      <c r="N807" s="2" t="e">
        <f>Formulas!V808</f>
        <v>#DIV/0!</v>
      </c>
      <c r="O807">
        <f>Formulas!U808</f>
        <v>0</v>
      </c>
      <c r="P807" s="2" t="e">
        <f>Formulas!W808</f>
        <v>#DIV/0!</v>
      </c>
    </row>
    <row r="808" spans="1:16">
      <c r="A808">
        <f>Formulas!A809</f>
        <v>0</v>
      </c>
      <c r="B808">
        <f>Formulas!B809</f>
        <v>0</v>
      </c>
      <c r="C808">
        <f>Formulas!C809</f>
        <v>0</v>
      </c>
      <c r="D808">
        <f>Formulas!AC809</f>
        <v>0</v>
      </c>
      <c r="E808">
        <f t="shared" si="12"/>
        <v>0</v>
      </c>
      <c r="F808" s="1">
        <f>COUNTIFS(Formulas!B$3:B$2000,'Stats for predictor'!B808,Formulas!C$3:C$2000,'Stats for predictor'!C808,Formulas!AC$3:AC$2000,4)</f>
        <v>0</v>
      </c>
      <c r="G808">
        <f>COUNTIFS(Formulas!B$3:B$2000,'Stats for predictor'!B808,Formulas!C$3:C$2000,'Stats for predictor'!C808,Formulas!AC$3:AC$2000,3)</f>
        <v>0</v>
      </c>
      <c r="H808">
        <f>COUNTIFS(Formulas!B$3:B$2000,'Stats for predictor'!B808,Formulas!C$3:C$2000,'Stats for predictor'!C808,Formulas!AC$3:AC$2000,2)</f>
        <v>0</v>
      </c>
      <c r="I808">
        <f>COUNTIFS(Formulas!B$3:B$2000,'Stats for predictor'!B808,Formulas!C$3:C$2000,'Stats for predictor'!C808,Formulas!AC$3:AC$2000,1)</f>
        <v>0</v>
      </c>
      <c r="J808">
        <f>COUNTIFS(Formulas!B$3:B$2000,'Stats for predictor'!B808,Formulas!C$3:C$2000,'Stats for predictor'!C808,Formulas!AC$3:AC$2000,0)</f>
        <v>1390</v>
      </c>
      <c r="K808">
        <f>Formulas!P809</f>
        <v>0</v>
      </c>
      <c r="L808">
        <f>Formulas!R809</f>
        <v>0</v>
      </c>
      <c r="M808">
        <f>Formulas!T857</f>
        <v>0</v>
      </c>
      <c r="N808" s="2" t="e">
        <f>Formulas!V809</f>
        <v>#DIV/0!</v>
      </c>
      <c r="O808">
        <f>Formulas!U809</f>
        <v>0</v>
      </c>
      <c r="P808" s="2" t="e">
        <f>Formulas!W809</f>
        <v>#DIV/0!</v>
      </c>
    </row>
    <row r="809" spans="1:16">
      <c r="A809">
        <f>Formulas!A810</f>
        <v>0</v>
      </c>
      <c r="B809">
        <f>Formulas!B810</f>
        <v>0</v>
      </c>
      <c r="C809">
        <f>Formulas!C810</f>
        <v>0</v>
      </c>
      <c r="D809">
        <f>Formulas!AC810</f>
        <v>0</v>
      </c>
      <c r="E809">
        <f t="shared" si="12"/>
        <v>0</v>
      </c>
      <c r="F809" s="1">
        <f>COUNTIFS(Formulas!B$3:B$2000,'Stats for predictor'!B809,Formulas!C$3:C$2000,'Stats for predictor'!C809,Formulas!AC$3:AC$2000,4)</f>
        <v>0</v>
      </c>
      <c r="G809">
        <f>COUNTIFS(Formulas!B$3:B$2000,'Stats for predictor'!B809,Formulas!C$3:C$2000,'Stats for predictor'!C809,Formulas!AC$3:AC$2000,3)</f>
        <v>0</v>
      </c>
      <c r="H809">
        <f>COUNTIFS(Formulas!B$3:B$2000,'Stats for predictor'!B809,Formulas!C$3:C$2000,'Stats for predictor'!C809,Formulas!AC$3:AC$2000,2)</f>
        <v>0</v>
      </c>
      <c r="I809">
        <f>COUNTIFS(Formulas!B$3:B$2000,'Stats for predictor'!B809,Formulas!C$3:C$2000,'Stats for predictor'!C809,Formulas!AC$3:AC$2000,1)</f>
        <v>0</v>
      </c>
      <c r="J809">
        <f>COUNTIFS(Formulas!B$3:B$2000,'Stats for predictor'!B809,Formulas!C$3:C$2000,'Stats for predictor'!C809,Formulas!AC$3:AC$2000,0)</f>
        <v>1390</v>
      </c>
      <c r="K809">
        <f>Formulas!P810</f>
        <v>0</v>
      </c>
      <c r="L809">
        <f>Formulas!R810</f>
        <v>0</v>
      </c>
      <c r="M809">
        <f>Formulas!T858</f>
        <v>0</v>
      </c>
      <c r="N809" s="2" t="e">
        <f>Formulas!V810</f>
        <v>#DIV/0!</v>
      </c>
      <c r="O809">
        <f>Formulas!U810</f>
        <v>0</v>
      </c>
      <c r="P809" s="2" t="e">
        <f>Formulas!W810</f>
        <v>#DIV/0!</v>
      </c>
    </row>
    <row r="810" spans="1:16">
      <c r="A810">
        <f>Formulas!A811</f>
        <v>0</v>
      </c>
      <c r="B810">
        <f>Formulas!B811</f>
        <v>0</v>
      </c>
      <c r="C810">
        <f>Formulas!C811</f>
        <v>0</v>
      </c>
      <c r="D810">
        <f>Formulas!AC811</f>
        <v>0</v>
      </c>
      <c r="E810">
        <f t="shared" si="12"/>
        <v>0</v>
      </c>
      <c r="F810" s="1">
        <f>COUNTIFS(Formulas!B$3:B$2000,'Stats for predictor'!B810,Formulas!C$3:C$2000,'Stats for predictor'!C810,Formulas!AC$3:AC$2000,4)</f>
        <v>0</v>
      </c>
      <c r="G810">
        <f>COUNTIFS(Formulas!B$3:B$2000,'Stats for predictor'!B810,Formulas!C$3:C$2000,'Stats for predictor'!C810,Formulas!AC$3:AC$2000,3)</f>
        <v>0</v>
      </c>
      <c r="H810">
        <f>COUNTIFS(Formulas!B$3:B$2000,'Stats for predictor'!B810,Formulas!C$3:C$2000,'Stats for predictor'!C810,Formulas!AC$3:AC$2000,2)</f>
        <v>0</v>
      </c>
      <c r="I810">
        <f>COUNTIFS(Formulas!B$3:B$2000,'Stats for predictor'!B810,Formulas!C$3:C$2000,'Stats for predictor'!C810,Formulas!AC$3:AC$2000,1)</f>
        <v>0</v>
      </c>
      <c r="J810">
        <f>COUNTIFS(Formulas!B$3:B$2000,'Stats for predictor'!B810,Formulas!C$3:C$2000,'Stats for predictor'!C810,Formulas!AC$3:AC$2000,0)</f>
        <v>1390</v>
      </c>
      <c r="K810">
        <f>Formulas!P811</f>
        <v>0</v>
      </c>
      <c r="L810">
        <f>Formulas!R811</f>
        <v>0</v>
      </c>
      <c r="M810">
        <f>Formulas!T859</f>
        <v>0</v>
      </c>
      <c r="N810" s="2" t="e">
        <f>Formulas!V811</f>
        <v>#DIV/0!</v>
      </c>
      <c r="O810">
        <f>Formulas!U811</f>
        <v>0</v>
      </c>
      <c r="P810" s="2" t="e">
        <f>Formulas!W811</f>
        <v>#DIV/0!</v>
      </c>
    </row>
    <row r="811" spans="1:16">
      <c r="A811">
        <f>Formulas!A812</f>
        <v>0</v>
      </c>
      <c r="B811">
        <f>Formulas!B812</f>
        <v>0</v>
      </c>
      <c r="C811">
        <f>Formulas!C812</f>
        <v>0</v>
      </c>
      <c r="D811">
        <f>Formulas!AC812</f>
        <v>0</v>
      </c>
      <c r="E811">
        <f t="shared" si="12"/>
        <v>0</v>
      </c>
      <c r="F811" s="1">
        <f>COUNTIFS(Formulas!B$3:B$2000,'Stats for predictor'!B811,Formulas!C$3:C$2000,'Stats for predictor'!C811,Formulas!AC$3:AC$2000,4)</f>
        <v>0</v>
      </c>
      <c r="G811">
        <f>COUNTIFS(Formulas!B$3:B$2000,'Stats for predictor'!B811,Formulas!C$3:C$2000,'Stats for predictor'!C811,Formulas!AC$3:AC$2000,3)</f>
        <v>0</v>
      </c>
      <c r="H811">
        <f>COUNTIFS(Formulas!B$3:B$2000,'Stats for predictor'!B811,Formulas!C$3:C$2000,'Stats for predictor'!C811,Formulas!AC$3:AC$2000,2)</f>
        <v>0</v>
      </c>
      <c r="I811">
        <f>COUNTIFS(Formulas!B$3:B$2000,'Stats for predictor'!B811,Formulas!C$3:C$2000,'Stats for predictor'!C811,Formulas!AC$3:AC$2000,1)</f>
        <v>0</v>
      </c>
      <c r="J811">
        <f>COUNTIFS(Formulas!B$3:B$2000,'Stats for predictor'!B811,Formulas!C$3:C$2000,'Stats for predictor'!C811,Formulas!AC$3:AC$2000,0)</f>
        <v>1390</v>
      </c>
      <c r="K811">
        <f>Formulas!P812</f>
        <v>0</v>
      </c>
      <c r="L811">
        <f>Formulas!R812</f>
        <v>0</v>
      </c>
      <c r="M811">
        <f>Formulas!T860</f>
        <v>0</v>
      </c>
      <c r="N811" s="2" t="e">
        <f>Formulas!V812</f>
        <v>#DIV/0!</v>
      </c>
      <c r="O811">
        <f>Formulas!U812</f>
        <v>0</v>
      </c>
      <c r="P811" s="2" t="e">
        <f>Formulas!W812</f>
        <v>#DIV/0!</v>
      </c>
    </row>
    <row r="812" spans="1:16">
      <c r="A812">
        <f>Formulas!A813</f>
        <v>0</v>
      </c>
      <c r="B812">
        <f>Formulas!B813</f>
        <v>0</v>
      </c>
      <c r="C812">
        <f>Formulas!C813</f>
        <v>0</v>
      </c>
      <c r="D812">
        <f>Formulas!AC813</f>
        <v>0</v>
      </c>
      <c r="E812">
        <f t="shared" si="12"/>
        <v>0</v>
      </c>
      <c r="F812" s="1">
        <f>COUNTIFS(Formulas!B$3:B$2000,'Stats for predictor'!B812,Formulas!C$3:C$2000,'Stats for predictor'!C812,Formulas!AC$3:AC$2000,4)</f>
        <v>0</v>
      </c>
      <c r="G812">
        <f>COUNTIFS(Formulas!B$3:B$2000,'Stats for predictor'!B812,Formulas!C$3:C$2000,'Stats for predictor'!C812,Formulas!AC$3:AC$2000,3)</f>
        <v>0</v>
      </c>
      <c r="H812">
        <f>COUNTIFS(Formulas!B$3:B$2000,'Stats for predictor'!B812,Formulas!C$3:C$2000,'Stats for predictor'!C812,Formulas!AC$3:AC$2000,2)</f>
        <v>0</v>
      </c>
      <c r="I812">
        <f>COUNTIFS(Formulas!B$3:B$2000,'Stats for predictor'!B812,Formulas!C$3:C$2000,'Stats for predictor'!C812,Formulas!AC$3:AC$2000,1)</f>
        <v>0</v>
      </c>
      <c r="J812">
        <f>COUNTIFS(Formulas!B$3:B$2000,'Stats for predictor'!B812,Formulas!C$3:C$2000,'Stats for predictor'!C812,Formulas!AC$3:AC$2000,0)</f>
        <v>1390</v>
      </c>
      <c r="K812">
        <f>Formulas!P813</f>
        <v>0</v>
      </c>
      <c r="L812">
        <f>Formulas!R813</f>
        <v>0</v>
      </c>
      <c r="M812">
        <f>Formulas!T861</f>
        <v>0</v>
      </c>
      <c r="N812" s="2" t="e">
        <f>Formulas!V813</f>
        <v>#DIV/0!</v>
      </c>
      <c r="O812">
        <f>Formulas!U813</f>
        <v>0</v>
      </c>
      <c r="P812" s="2" t="e">
        <f>Formulas!W813</f>
        <v>#DIV/0!</v>
      </c>
    </row>
    <row r="813" spans="1:16">
      <c r="A813">
        <f>Formulas!A814</f>
        <v>0</v>
      </c>
      <c r="B813">
        <f>Formulas!B814</f>
        <v>0</v>
      </c>
      <c r="C813">
        <f>Formulas!C814</f>
        <v>0</v>
      </c>
      <c r="D813">
        <f>Formulas!AC814</f>
        <v>0</v>
      </c>
      <c r="E813">
        <f t="shared" si="12"/>
        <v>0</v>
      </c>
      <c r="F813" s="1">
        <f>COUNTIFS(Formulas!B$3:B$2000,'Stats for predictor'!B813,Formulas!C$3:C$2000,'Stats for predictor'!C813,Formulas!AC$3:AC$2000,4)</f>
        <v>0</v>
      </c>
      <c r="G813">
        <f>COUNTIFS(Formulas!B$3:B$2000,'Stats for predictor'!B813,Formulas!C$3:C$2000,'Stats for predictor'!C813,Formulas!AC$3:AC$2000,3)</f>
        <v>0</v>
      </c>
      <c r="H813">
        <f>COUNTIFS(Formulas!B$3:B$2000,'Stats for predictor'!B813,Formulas!C$3:C$2000,'Stats for predictor'!C813,Formulas!AC$3:AC$2000,2)</f>
        <v>0</v>
      </c>
      <c r="I813">
        <f>COUNTIFS(Formulas!B$3:B$2000,'Stats for predictor'!B813,Formulas!C$3:C$2000,'Stats for predictor'!C813,Formulas!AC$3:AC$2000,1)</f>
        <v>0</v>
      </c>
      <c r="J813">
        <f>COUNTIFS(Formulas!B$3:B$2000,'Stats for predictor'!B813,Formulas!C$3:C$2000,'Stats for predictor'!C813,Formulas!AC$3:AC$2000,0)</f>
        <v>1390</v>
      </c>
      <c r="K813">
        <f>Formulas!P814</f>
        <v>0</v>
      </c>
      <c r="L813">
        <f>Formulas!R814</f>
        <v>0</v>
      </c>
      <c r="M813">
        <f>Formulas!T862</f>
        <v>0</v>
      </c>
      <c r="N813" s="2" t="e">
        <f>Formulas!V814</f>
        <v>#DIV/0!</v>
      </c>
      <c r="O813">
        <f>Formulas!U814</f>
        <v>0</v>
      </c>
      <c r="P813" s="2" t="e">
        <f>Formulas!W814</f>
        <v>#DIV/0!</v>
      </c>
    </row>
    <row r="814" spans="1:16">
      <c r="A814">
        <f>Formulas!A815</f>
        <v>0</v>
      </c>
      <c r="B814">
        <f>Formulas!B815</f>
        <v>0</v>
      </c>
      <c r="C814">
        <f>Formulas!C815</f>
        <v>0</v>
      </c>
      <c r="D814">
        <f>Formulas!AC815</f>
        <v>0</v>
      </c>
      <c r="E814">
        <f t="shared" si="12"/>
        <v>0</v>
      </c>
      <c r="F814" s="1">
        <f>COUNTIFS(Formulas!B$3:B$2000,'Stats for predictor'!B814,Formulas!C$3:C$2000,'Stats for predictor'!C814,Formulas!AC$3:AC$2000,4)</f>
        <v>0</v>
      </c>
      <c r="G814">
        <f>COUNTIFS(Formulas!B$3:B$2000,'Stats for predictor'!B814,Formulas!C$3:C$2000,'Stats for predictor'!C814,Formulas!AC$3:AC$2000,3)</f>
        <v>0</v>
      </c>
      <c r="H814">
        <f>COUNTIFS(Formulas!B$3:B$2000,'Stats for predictor'!B814,Formulas!C$3:C$2000,'Stats for predictor'!C814,Formulas!AC$3:AC$2000,2)</f>
        <v>0</v>
      </c>
      <c r="I814">
        <f>COUNTIFS(Formulas!B$3:B$2000,'Stats for predictor'!B814,Formulas!C$3:C$2000,'Stats for predictor'!C814,Formulas!AC$3:AC$2000,1)</f>
        <v>0</v>
      </c>
      <c r="J814">
        <f>COUNTIFS(Formulas!B$3:B$2000,'Stats for predictor'!B814,Formulas!C$3:C$2000,'Stats for predictor'!C814,Formulas!AC$3:AC$2000,0)</f>
        <v>1390</v>
      </c>
      <c r="K814">
        <f>Formulas!P815</f>
        <v>0</v>
      </c>
      <c r="L814">
        <f>Formulas!R815</f>
        <v>0</v>
      </c>
      <c r="M814">
        <f>Formulas!T863</f>
        <v>0</v>
      </c>
      <c r="N814" s="2" t="e">
        <f>Formulas!V815</f>
        <v>#DIV/0!</v>
      </c>
      <c r="O814">
        <f>Formulas!U815</f>
        <v>0</v>
      </c>
      <c r="P814" s="2" t="e">
        <f>Formulas!W815</f>
        <v>#DIV/0!</v>
      </c>
    </row>
    <row r="815" spans="1:16">
      <c r="A815">
        <f>Formulas!A816</f>
        <v>0</v>
      </c>
      <c r="B815">
        <f>Formulas!B816</f>
        <v>0</v>
      </c>
      <c r="C815">
        <f>Formulas!C816</f>
        <v>0</v>
      </c>
      <c r="D815">
        <f>Formulas!AC816</f>
        <v>0</v>
      </c>
      <c r="E815">
        <f t="shared" si="12"/>
        <v>0</v>
      </c>
      <c r="F815" s="1">
        <f>COUNTIFS(Formulas!B$3:B$2000,'Stats for predictor'!B815,Formulas!C$3:C$2000,'Stats for predictor'!C815,Formulas!AC$3:AC$2000,4)</f>
        <v>0</v>
      </c>
      <c r="G815">
        <f>COUNTIFS(Formulas!B$3:B$2000,'Stats for predictor'!B815,Formulas!C$3:C$2000,'Stats for predictor'!C815,Formulas!AC$3:AC$2000,3)</f>
        <v>0</v>
      </c>
      <c r="H815">
        <f>COUNTIFS(Formulas!B$3:B$2000,'Stats for predictor'!B815,Formulas!C$3:C$2000,'Stats for predictor'!C815,Formulas!AC$3:AC$2000,2)</f>
        <v>0</v>
      </c>
      <c r="I815">
        <f>COUNTIFS(Formulas!B$3:B$2000,'Stats for predictor'!B815,Formulas!C$3:C$2000,'Stats for predictor'!C815,Formulas!AC$3:AC$2000,1)</f>
        <v>0</v>
      </c>
      <c r="J815">
        <f>COUNTIFS(Formulas!B$3:B$2000,'Stats for predictor'!B815,Formulas!C$3:C$2000,'Stats for predictor'!C815,Formulas!AC$3:AC$2000,0)</f>
        <v>1390</v>
      </c>
      <c r="K815">
        <f>Formulas!P816</f>
        <v>0</v>
      </c>
      <c r="L815">
        <f>Formulas!R816</f>
        <v>0</v>
      </c>
      <c r="M815">
        <f>Formulas!T864</f>
        <v>0</v>
      </c>
      <c r="N815" s="2" t="e">
        <f>Formulas!V816</f>
        <v>#DIV/0!</v>
      </c>
      <c r="O815">
        <f>Formulas!U816</f>
        <v>0</v>
      </c>
      <c r="P815" s="2" t="e">
        <f>Formulas!W816</f>
        <v>#DIV/0!</v>
      </c>
    </row>
    <row r="816" spans="1:16">
      <c r="A816">
        <f>Formulas!A817</f>
        <v>0</v>
      </c>
      <c r="B816">
        <f>Formulas!B817</f>
        <v>0</v>
      </c>
      <c r="C816">
        <f>Formulas!C817</f>
        <v>0</v>
      </c>
      <c r="D816">
        <f>Formulas!AC817</f>
        <v>0</v>
      </c>
      <c r="E816">
        <f t="shared" si="12"/>
        <v>0</v>
      </c>
      <c r="F816" s="1">
        <f>COUNTIFS(Formulas!B$3:B$2000,'Stats for predictor'!B816,Formulas!C$3:C$2000,'Stats for predictor'!C816,Formulas!AC$3:AC$2000,4)</f>
        <v>0</v>
      </c>
      <c r="G816">
        <f>COUNTIFS(Formulas!B$3:B$2000,'Stats for predictor'!B816,Formulas!C$3:C$2000,'Stats for predictor'!C816,Formulas!AC$3:AC$2000,3)</f>
        <v>0</v>
      </c>
      <c r="H816">
        <f>COUNTIFS(Formulas!B$3:B$2000,'Stats for predictor'!B816,Formulas!C$3:C$2000,'Stats for predictor'!C816,Formulas!AC$3:AC$2000,2)</f>
        <v>0</v>
      </c>
      <c r="I816">
        <f>COUNTIFS(Formulas!B$3:B$2000,'Stats for predictor'!B816,Formulas!C$3:C$2000,'Stats for predictor'!C816,Formulas!AC$3:AC$2000,1)</f>
        <v>0</v>
      </c>
      <c r="J816">
        <f>COUNTIFS(Formulas!B$3:B$2000,'Stats for predictor'!B816,Formulas!C$3:C$2000,'Stats for predictor'!C816,Formulas!AC$3:AC$2000,0)</f>
        <v>1390</v>
      </c>
      <c r="K816">
        <f>Formulas!P817</f>
        <v>0</v>
      </c>
      <c r="L816">
        <f>Formulas!R817</f>
        <v>0</v>
      </c>
      <c r="M816">
        <f>Formulas!T865</f>
        <v>0</v>
      </c>
      <c r="N816" s="2" t="e">
        <f>Formulas!V817</f>
        <v>#DIV/0!</v>
      </c>
      <c r="O816">
        <f>Formulas!U817</f>
        <v>0</v>
      </c>
      <c r="P816" s="2" t="e">
        <f>Formulas!W817</f>
        <v>#DIV/0!</v>
      </c>
    </row>
    <row r="817" spans="1:16">
      <c r="A817">
        <f>Formulas!A818</f>
        <v>0</v>
      </c>
      <c r="B817">
        <f>Formulas!B818</f>
        <v>0</v>
      </c>
      <c r="C817">
        <f>Formulas!C818</f>
        <v>0</v>
      </c>
      <c r="D817">
        <f>Formulas!AC818</f>
        <v>0</v>
      </c>
      <c r="E817">
        <f t="shared" si="12"/>
        <v>0</v>
      </c>
      <c r="F817" s="1">
        <f>COUNTIFS(Formulas!B$3:B$2000,'Stats for predictor'!B817,Formulas!C$3:C$2000,'Stats for predictor'!C817,Formulas!AC$3:AC$2000,4)</f>
        <v>0</v>
      </c>
      <c r="G817">
        <f>COUNTIFS(Formulas!B$3:B$2000,'Stats for predictor'!B817,Formulas!C$3:C$2000,'Stats for predictor'!C817,Formulas!AC$3:AC$2000,3)</f>
        <v>0</v>
      </c>
      <c r="H817">
        <f>COUNTIFS(Formulas!B$3:B$2000,'Stats for predictor'!B817,Formulas!C$3:C$2000,'Stats for predictor'!C817,Formulas!AC$3:AC$2000,2)</f>
        <v>0</v>
      </c>
      <c r="I817">
        <f>COUNTIFS(Formulas!B$3:B$2000,'Stats for predictor'!B817,Formulas!C$3:C$2000,'Stats for predictor'!C817,Formulas!AC$3:AC$2000,1)</f>
        <v>0</v>
      </c>
      <c r="J817">
        <f>COUNTIFS(Formulas!B$3:B$2000,'Stats for predictor'!B817,Formulas!C$3:C$2000,'Stats for predictor'!C817,Formulas!AC$3:AC$2000,0)</f>
        <v>1390</v>
      </c>
      <c r="K817">
        <f>Formulas!P818</f>
        <v>0</v>
      </c>
      <c r="L817">
        <f>Formulas!R818</f>
        <v>0</v>
      </c>
      <c r="M817">
        <f>Formulas!T866</f>
        <v>0</v>
      </c>
      <c r="N817" s="2" t="e">
        <f>Formulas!V818</f>
        <v>#DIV/0!</v>
      </c>
      <c r="O817">
        <f>Formulas!U818</f>
        <v>0</v>
      </c>
      <c r="P817" s="2" t="e">
        <f>Formulas!W818</f>
        <v>#DIV/0!</v>
      </c>
    </row>
    <row r="818" spans="1:16">
      <c r="A818">
        <f>Formulas!A819</f>
        <v>0</v>
      </c>
      <c r="B818">
        <f>Formulas!B819</f>
        <v>0</v>
      </c>
      <c r="C818">
        <f>Formulas!C819</f>
        <v>0</v>
      </c>
      <c r="D818">
        <f>Formulas!AC819</f>
        <v>0</v>
      </c>
      <c r="E818">
        <f t="shared" si="12"/>
        <v>0</v>
      </c>
      <c r="F818" s="1">
        <f>COUNTIFS(Formulas!B$3:B$2000,'Stats for predictor'!B818,Formulas!C$3:C$2000,'Stats for predictor'!C818,Formulas!AC$3:AC$2000,4)</f>
        <v>0</v>
      </c>
      <c r="G818">
        <f>COUNTIFS(Formulas!B$3:B$2000,'Stats for predictor'!B818,Formulas!C$3:C$2000,'Stats for predictor'!C818,Formulas!AC$3:AC$2000,3)</f>
        <v>0</v>
      </c>
      <c r="H818">
        <f>COUNTIFS(Formulas!B$3:B$2000,'Stats for predictor'!B818,Formulas!C$3:C$2000,'Stats for predictor'!C818,Formulas!AC$3:AC$2000,2)</f>
        <v>0</v>
      </c>
      <c r="I818">
        <f>COUNTIFS(Formulas!B$3:B$2000,'Stats for predictor'!B818,Formulas!C$3:C$2000,'Stats for predictor'!C818,Formulas!AC$3:AC$2000,1)</f>
        <v>0</v>
      </c>
      <c r="J818">
        <f>COUNTIFS(Formulas!B$3:B$2000,'Stats for predictor'!B818,Formulas!C$3:C$2000,'Stats for predictor'!C818,Formulas!AC$3:AC$2000,0)</f>
        <v>1390</v>
      </c>
      <c r="K818">
        <f>Formulas!P819</f>
        <v>0</v>
      </c>
      <c r="L818">
        <f>Formulas!R819</f>
        <v>0</v>
      </c>
      <c r="M818">
        <f>Formulas!T867</f>
        <v>0</v>
      </c>
      <c r="N818" s="2" t="e">
        <f>Formulas!V819</f>
        <v>#DIV/0!</v>
      </c>
      <c r="O818">
        <f>Formulas!U819</f>
        <v>0</v>
      </c>
      <c r="P818" s="2" t="e">
        <f>Formulas!W819</f>
        <v>#DIV/0!</v>
      </c>
    </row>
    <row r="819" spans="1:16">
      <c r="A819">
        <f>Formulas!A820</f>
        <v>0</v>
      </c>
      <c r="B819">
        <f>Formulas!B820</f>
        <v>0</v>
      </c>
      <c r="C819">
        <f>Formulas!C820</f>
        <v>0</v>
      </c>
      <c r="D819">
        <f>Formulas!AC820</f>
        <v>0</v>
      </c>
      <c r="E819">
        <f t="shared" si="12"/>
        <v>0</v>
      </c>
      <c r="F819" s="1">
        <f>COUNTIFS(Formulas!B$3:B$2000,'Stats for predictor'!B819,Formulas!C$3:C$2000,'Stats for predictor'!C819,Formulas!AC$3:AC$2000,4)</f>
        <v>0</v>
      </c>
      <c r="G819">
        <f>COUNTIFS(Formulas!B$3:B$2000,'Stats for predictor'!B819,Formulas!C$3:C$2000,'Stats for predictor'!C819,Formulas!AC$3:AC$2000,3)</f>
        <v>0</v>
      </c>
      <c r="H819">
        <f>COUNTIFS(Formulas!B$3:B$2000,'Stats for predictor'!B819,Formulas!C$3:C$2000,'Stats for predictor'!C819,Formulas!AC$3:AC$2000,2)</f>
        <v>0</v>
      </c>
      <c r="I819">
        <f>COUNTIFS(Formulas!B$3:B$2000,'Stats for predictor'!B819,Formulas!C$3:C$2000,'Stats for predictor'!C819,Formulas!AC$3:AC$2000,1)</f>
        <v>0</v>
      </c>
      <c r="J819">
        <f>COUNTIFS(Formulas!B$3:B$2000,'Stats for predictor'!B819,Formulas!C$3:C$2000,'Stats for predictor'!C819,Formulas!AC$3:AC$2000,0)</f>
        <v>1390</v>
      </c>
      <c r="K819">
        <f>Formulas!P820</f>
        <v>0</v>
      </c>
      <c r="L819">
        <f>Formulas!R820</f>
        <v>0</v>
      </c>
      <c r="M819">
        <f>Formulas!T868</f>
        <v>0</v>
      </c>
      <c r="N819" s="2" t="e">
        <f>Formulas!V820</f>
        <v>#DIV/0!</v>
      </c>
      <c r="O819">
        <f>Formulas!U820</f>
        <v>0</v>
      </c>
      <c r="P819" s="2" t="e">
        <f>Formulas!W820</f>
        <v>#DIV/0!</v>
      </c>
    </row>
    <row r="820" spans="1:16">
      <c r="A820">
        <f>Formulas!A821</f>
        <v>0</v>
      </c>
      <c r="B820">
        <f>Formulas!B821</f>
        <v>0</v>
      </c>
      <c r="C820">
        <f>Formulas!C821</f>
        <v>0</v>
      </c>
      <c r="D820">
        <f>Formulas!AC821</f>
        <v>0</v>
      </c>
      <c r="E820">
        <f t="shared" si="12"/>
        <v>0</v>
      </c>
      <c r="F820" s="1">
        <f>COUNTIFS(Formulas!B$3:B$2000,'Stats for predictor'!B820,Formulas!C$3:C$2000,'Stats for predictor'!C820,Formulas!AC$3:AC$2000,4)</f>
        <v>0</v>
      </c>
      <c r="G820">
        <f>COUNTIFS(Formulas!B$3:B$2000,'Stats for predictor'!B820,Formulas!C$3:C$2000,'Stats for predictor'!C820,Formulas!AC$3:AC$2000,3)</f>
        <v>0</v>
      </c>
      <c r="H820">
        <f>COUNTIFS(Formulas!B$3:B$2000,'Stats for predictor'!B820,Formulas!C$3:C$2000,'Stats for predictor'!C820,Formulas!AC$3:AC$2000,2)</f>
        <v>0</v>
      </c>
      <c r="I820">
        <f>COUNTIFS(Formulas!B$3:B$2000,'Stats for predictor'!B820,Formulas!C$3:C$2000,'Stats for predictor'!C820,Formulas!AC$3:AC$2000,1)</f>
        <v>0</v>
      </c>
      <c r="J820">
        <f>COUNTIFS(Formulas!B$3:B$2000,'Stats for predictor'!B820,Formulas!C$3:C$2000,'Stats for predictor'!C820,Formulas!AC$3:AC$2000,0)</f>
        <v>1390</v>
      </c>
      <c r="K820">
        <f>Formulas!P821</f>
        <v>0</v>
      </c>
      <c r="L820">
        <f>Formulas!R821</f>
        <v>0</v>
      </c>
      <c r="M820">
        <f>Formulas!T869</f>
        <v>0</v>
      </c>
      <c r="N820" s="2" t="e">
        <f>Formulas!V821</f>
        <v>#DIV/0!</v>
      </c>
      <c r="O820">
        <f>Formulas!U821</f>
        <v>0</v>
      </c>
      <c r="P820" s="2" t="e">
        <f>Formulas!W821</f>
        <v>#DIV/0!</v>
      </c>
    </row>
    <row r="821" spans="1:16">
      <c r="A821">
        <f>Formulas!A822</f>
        <v>0</v>
      </c>
      <c r="B821">
        <f>Formulas!B822</f>
        <v>0</v>
      </c>
      <c r="C821">
        <f>Formulas!C822</f>
        <v>0</v>
      </c>
      <c r="D821">
        <f>Formulas!AC822</f>
        <v>0</v>
      </c>
      <c r="E821">
        <f t="shared" si="12"/>
        <v>0</v>
      </c>
      <c r="F821" s="1">
        <f>COUNTIFS(Formulas!B$3:B$2000,'Stats for predictor'!B821,Formulas!C$3:C$2000,'Stats for predictor'!C821,Formulas!AC$3:AC$2000,4)</f>
        <v>0</v>
      </c>
      <c r="G821">
        <f>COUNTIFS(Formulas!B$3:B$2000,'Stats for predictor'!B821,Formulas!C$3:C$2000,'Stats for predictor'!C821,Formulas!AC$3:AC$2000,3)</f>
        <v>0</v>
      </c>
      <c r="H821">
        <f>COUNTIFS(Formulas!B$3:B$2000,'Stats for predictor'!B821,Formulas!C$3:C$2000,'Stats for predictor'!C821,Formulas!AC$3:AC$2000,2)</f>
        <v>0</v>
      </c>
      <c r="I821">
        <f>COUNTIFS(Formulas!B$3:B$2000,'Stats for predictor'!B821,Formulas!C$3:C$2000,'Stats for predictor'!C821,Formulas!AC$3:AC$2000,1)</f>
        <v>0</v>
      </c>
      <c r="J821">
        <f>COUNTIFS(Formulas!B$3:B$2000,'Stats for predictor'!B821,Formulas!C$3:C$2000,'Stats for predictor'!C821,Formulas!AC$3:AC$2000,0)</f>
        <v>1390</v>
      </c>
      <c r="K821">
        <f>Formulas!P822</f>
        <v>0</v>
      </c>
      <c r="L821">
        <f>Formulas!R822</f>
        <v>0</v>
      </c>
      <c r="M821">
        <f>Formulas!T870</f>
        <v>0</v>
      </c>
      <c r="N821" s="2" t="e">
        <f>Formulas!V822</f>
        <v>#DIV/0!</v>
      </c>
      <c r="O821">
        <f>Formulas!U822</f>
        <v>0</v>
      </c>
      <c r="P821" s="2" t="e">
        <f>Formulas!W822</f>
        <v>#DIV/0!</v>
      </c>
    </row>
    <row r="822" spans="1:16">
      <c r="A822">
        <f>Formulas!A823</f>
        <v>0</v>
      </c>
      <c r="B822">
        <f>Formulas!B823</f>
        <v>0</v>
      </c>
      <c r="C822">
        <f>Formulas!C823</f>
        <v>0</v>
      </c>
      <c r="D822">
        <f>Formulas!AC823</f>
        <v>0</v>
      </c>
      <c r="E822">
        <f t="shared" si="12"/>
        <v>0</v>
      </c>
      <c r="F822" s="1">
        <f>COUNTIFS(Formulas!B$3:B$2000,'Stats for predictor'!B822,Formulas!C$3:C$2000,'Stats for predictor'!C822,Formulas!AC$3:AC$2000,4)</f>
        <v>0</v>
      </c>
      <c r="G822">
        <f>COUNTIFS(Formulas!B$3:B$2000,'Stats for predictor'!B822,Formulas!C$3:C$2000,'Stats for predictor'!C822,Formulas!AC$3:AC$2000,3)</f>
        <v>0</v>
      </c>
      <c r="H822">
        <f>COUNTIFS(Formulas!B$3:B$2000,'Stats for predictor'!B822,Formulas!C$3:C$2000,'Stats for predictor'!C822,Formulas!AC$3:AC$2000,2)</f>
        <v>0</v>
      </c>
      <c r="I822">
        <f>COUNTIFS(Formulas!B$3:B$2000,'Stats for predictor'!B822,Formulas!C$3:C$2000,'Stats for predictor'!C822,Formulas!AC$3:AC$2000,1)</f>
        <v>0</v>
      </c>
      <c r="J822">
        <f>COUNTIFS(Formulas!B$3:B$2000,'Stats for predictor'!B822,Formulas!C$3:C$2000,'Stats for predictor'!C822,Formulas!AC$3:AC$2000,0)</f>
        <v>1390</v>
      </c>
      <c r="K822">
        <f>Formulas!P823</f>
        <v>0</v>
      </c>
      <c r="L822">
        <f>Formulas!R823</f>
        <v>0</v>
      </c>
      <c r="M822">
        <f>Formulas!T871</f>
        <v>0</v>
      </c>
      <c r="N822" s="2" t="e">
        <f>Formulas!V823</f>
        <v>#DIV/0!</v>
      </c>
      <c r="O822">
        <f>Formulas!U823</f>
        <v>0</v>
      </c>
      <c r="P822" s="2" t="e">
        <f>Formulas!W823</f>
        <v>#DIV/0!</v>
      </c>
    </row>
    <row r="823" spans="1:16">
      <c r="A823">
        <f>Formulas!A824</f>
        <v>0</v>
      </c>
      <c r="B823">
        <f>Formulas!B824</f>
        <v>0</v>
      </c>
      <c r="C823">
        <f>Formulas!C824</f>
        <v>0</v>
      </c>
      <c r="D823">
        <f>Formulas!AC824</f>
        <v>0</v>
      </c>
      <c r="E823">
        <f t="shared" si="12"/>
        <v>0</v>
      </c>
      <c r="F823" s="1">
        <f>COUNTIFS(Formulas!B$3:B$2000,'Stats for predictor'!B823,Formulas!C$3:C$2000,'Stats for predictor'!C823,Formulas!AC$3:AC$2000,4)</f>
        <v>0</v>
      </c>
      <c r="G823">
        <f>COUNTIFS(Formulas!B$3:B$2000,'Stats for predictor'!B823,Formulas!C$3:C$2000,'Stats for predictor'!C823,Formulas!AC$3:AC$2000,3)</f>
        <v>0</v>
      </c>
      <c r="H823">
        <f>COUNTIFS(Formulas!B$3:B$2000,'Stats for predictor'!B823,Formulas!C$3:C$2000,'Stats for predictor'!C823,Formulas!AC$3:AC$2000,2)</f>
        <v>0</v>
      </c>
      <c r="I823">
        <f>COUNTIFS(Formulas!B$3:B$2000,'Stats for predictor'!B823,Formulas!C$3:C$2000,'Stats for predictor'!C823,Formulas!AC$3:AC$2000,1)</f>
        <v>0</v>
      </c>
      <c r="J823">
        <f>COUNTIFS(Formulas!B$3:B$2000,'Stats for predictor'!B823,Formulas!C$3:C$2000,'Stats for predictor'!C823,Formulas!AC$3:AC$2000,0)</f>
        <v>1390</v>
      </c>
      <c r="K823">
        <f>Formulas!P824</f>
        <v>0</v>
      </c>
      <c r="L823">
        <f>Formulas!R824</f>
        <v>0</v>
      </c>
      <c r="M823">
        <f>Formulas!T872</f>
        <v>0</v>
      </c>
      <c r="N823" s="2" t="e">
        <f>Formulas!V824</f>
        <v>#DIV/0!</v>
      </c>
      <c r="O823">
        <f>Formulas!U824</f>
        <v>0</v>
      </c>
      <c r="P823" s="2" t="e">
        <f>Formulas!W824</f>
        <v>#DIV/0!</v>
      </c>
    </row>
    <row r="824" spans="1:16">
      <c r="A824">
        <f>Formulas!A825</f>
        <v>0</v>
      </c>
      <c r="B824">
        <f>Formulas!B825</f>
        <v>0</v>
      </c>
      <c r="C824">
        <f>Formulas!C825</f>
        <v>0</v>
      </c>
      <c r="D824">
        <f>Formulas!AC825</f>
        <v>0</v>
      </c>
      <c r="E824">
        <f t="shared" si="12"/>
        <v>0</v>
      </c>
      <c r="F824" s="1">
        <f>COUNTIFS(Formulas!B$3:B$2000,'Stats for predictor'!B824,Formulas!C$3:C$2000,'Stats for predictor'!C824,Formulas!AC$3:AC$2000,4)</f>
        <v>0</v>
      </c>
      <c r="G824">
        <f>COUNTIFS(Formulas!B$3:B$2000,'Stats for predictor'!B824,Formulas!C$3:C$2000,'Stats for predictor'!C824,Formulas!AC$3:AC$2000,3)</f>
        <v>0</v>
      </c>
      <c r="H824">
        <f>COUNTIFS(Formulas!B$3:B$2000,'Stats for predictor'!B824,Formulas!C$3:C$2000,'Stats for predictor'!C824,Formulas!AC$3:AC$2000,2)</f>
        <v>0</v>
      </c>
      <c r="I824">
        <f>COUNTIFS(Formulas!B$3:B$2000,'Stats for predictor'!B824,Formulas!C$3:C$2000,'Stats for predictor'!C824,Formulas!AC$3:AC$2000,1)</f>
        <v>0</v>
      </c>
      <c r="J824">
        <f>COUNTIFS(Formulas!B$3:B$2000,'Stats for predictor'!B824,Formulas!C$3:C$2000,'Stats for predictor'!C824,Formulas!AC$3:AC$2000,0)</f>
        <v>1390</v>
      </c>
      <c r="K824">
        <f>Formulas!P825</f>
        <v>0</v>
      </c>
      <c r="L824">
        <f>Formulas!R825</f>
        <v>0</v>
      </c>
      <c r="M824">
        <f>Formulas!T873</f>
        <v>0</v>
      </c>
      <c r="N824" s="2" t="e">
        <f>Formulas!V825</f>
        <v>#DIV/0!</v>
      </c>
      <c r="O824">
        <f>Formulas!U825</f>
        <v>0</v>
      </c>
      <c r="P824" s="2" t="e">
        <f>Formulas!W825</f>
        <v>#DIV/0!</v>
      </c>
    </row>
    <row r="825" spans="1:16">
      <c r="A825">
        <f>Formulas!A826</f>
        <v>0</v>
      </c>
      <c r="B825">
        <f>Formulas!B826</f>
        <v>0</v>
      </c>
      <c r="C825">
        <f>Formulas!C826</f>
        <v>0</v>
      </c>
      <c r="D825">
        <f>Formulas!AC826</f>
        <v>0</v>
      </c>
      <c r="E825">
        <f t="shared" si="12"/>
        <v>0</v>
      </c>
      <c r="F825" s="1">
        <f>COUNTIFS(Formulas!B$3:B$2000,'Stats for predictor'!B825,Formulas!C$3:C$2000,'Stats for predictor'!C825,Formulas!AC$3:AC$2000,4)</f>
        <v>0</v>
      </c>
      <c r="G825">
        <f>COUNTIFS(Formulas!B$3:B$2000,'Stats for predictor'!B825,Formulas!C$3:C$2000,'Stats for predictor'!C825,Formulas!AC$3:AC$2000,3)</f>
        <v>0</v>
      </c>
      <c r="H825">
        <f>COUNTIFS(Formulas!B$3:B$2000,'Stats for predictor'!B825,Formulas!C$3:C$2000,'Stats for predictor'!C825,Formulas!AC$3:AC$2000,2)</f>
        <v>0</v>
      </c>
      <c r="I825">
        <f>COUNTIFS(Formulas!B$3:B$2000,'Stats for predictor'!B825,Formulas!C$3:C$2000,'Stats for predictor'!C825,Formulas!AC$3:AC$2000,1)</f>
        <v>0</v>
      </c>
      <c r="J825">
        <f>COUNTIFS(Formulas!B$3:B$2000,'Stats for predictor'!B825,Formulas!C$3:C$2000,'Stats for predictor'!C825,Formulas!AC$3:AC$2000,0)</f>
        <v>1390</v>
      </c>
      <c r="K825">
        <f>Formulas!P826</f>
        <v>0</v>
      </c>
      <c r="L825">
        <f>Formulas!R826</f>
        <v>0</v>
      </c>
      <c r="M825">
        <f>Formulas!T874</f>
        <v>0</v>
      </c>
      <c r="N825" s="2" t="e">
        <f>Formulas!V826</f>
        <v>#DIV/0!</v>
      </c>
      <c r="O825">
        <f>Formulas!U826</f>
        <v>0</v>
      </c>
      <c r="P825" s="2" t="e">
        <f>Formulas!W826</f>
        <v>#DIV/0!</v>
      </c>
    </row>
    <row r="826" spans="1:16">
      <c r="A826">
        <f>Formulas!A827</f>
        <v>0</v>
      </c>
      <c r="B826">
        <f>Formulas!B827</f>
        <v>0</v>
      </c>
      <c r="C826">
        <f>Formulas!C827</f>
        <v>0</v>
      </c>
      <c r="D826">
        <f>Formulas!AC827</f>
        <v>0</v>
      </c>
      <c r="E826">
        <f t="shared" si="12"/>
        <v>0</v>
      </c>
      <c r="F826" s="1">
        <f>COUNTIFS(Formulas!B$3:B$2000,'Stats for predictor'!B826,Formulas!C$3:C$2000,'Stats for predictor'!C826,Formulas!AC$3:AC$2000,4)</f>
        <v>0</v>
      </c>
      <c r="G826">
        <f>COUNTIFS(Formulas!B$3:B$2000,'Stats for predictor'!B826,Formulas!C$3:C$2000,'Stats for predictor'!C826,Formulas!AC$3:AC$2000,3)</f>
        <v>0</v>
      </c>
      <c r="H826">
        <f>COUNTIFS(Formulas!B$3:B$2000,'Stats for predictor'!B826,Formulas!C$3:C$2000,'Stats for predictor'!C826,Formulas!AC$3:AC$2000,2)</f>
        <v>0</v>
      </c>
      <c r="I826">
        <f>COUNTIFS(Formulas!B$3:B$2000,'Stats for predictor'!B826,Formulas!C$3:C$2000,'Stats for predictor'!C826,Formulas!AC$3:AC$2000,1)</f>
        <v>0</v>
      </c>
      <c r="J826">
        <f>COUNTIFS(Formulas!B$3:B$2000,'Stats for predictor'!B826,Formulas!C$3:C$2000,'Stats for predictor'!C826,Formulas!AC$3:AC$2000,0)</f>
        <v>1390</v>
      </c>
      <c r="K826">
        <f>Formulas!P827</f>
        <v>0</v>
      </c>
      <c r="L826">
        <f>Formulas!R827</f>
        <v>0</v>
      </c>
      <c r="M826">
        <f>Formulas!T875</f>
        <v>0</v>
      </c>
      <c r="N826" s="2" t="e">
        <f>Formulas!V827</f>
        <v>#DIV/0!</v>
      </c>
      <c r="O826">
        <f>Formulas!U827</f>
        <v>0</v>
      </c>
      <c r="P826" s="2" t="e">
        <f>Formulas!W827</f>
        <v>#DIV/0!</v>
      </c>
    </row>
    <row r="827" spans="1:16">
      <c r="A827">
        <f>Formulas!A828</f>
        <v>0</v>
      </c>
      <c r="B827">
        <f>Formulas!B828</f>
        <v>0</v>
      </c>
      <c r="C827">
        <f>Formulas!C828</f>
        <v>0</v>
      </c>
      <c r="D827">
        <f>Formulas!AC828</f>
        <v>0</v>
      </c>
      <c r="E827">
        <f t="shared" si="12"/>
        <v>0</v>
      </c>
      <c r="F827" s="1">
        <f>COUNTIFS(Formulas!B$3:B$2000,'Stats for predictor'!B827,Formulas!C$3:C$2000,'Stats for predictor'!C827,Formulas!AC$3:AC$2000,4)</f>
        <v>0</v>
      </c>
      <c r="G827">
        <f>COUNTIFS(Formulas!B$3:B$2000,'Stats for predictor'!B827,Formulas!C$3:C$2000,'Stats for predictor'!C827,Formulas!AC$3:AC$2000,3)</f>
        <v>0</v>
      </c>
      <c r="H827">
        <f>COUNTIFS(Formulas!B$3:B$2000,'Stats for predictor'!B827,Formulas!C$3:C$2000,'Stats for predictor'!C827,Formulas!AC$3:AC$2000,2)</f>
        <v>0</v>
      </c>
      <c r="I827">
        <f>COUNTIFS(Formulas!B$3:B$2000,'Stats for predictor'!B827,Formulas!C$3:C$2000,'Stats for predictor'!C827,Formulas!AC$3:AC$2000,1)</f>
        <v>0</v>
      </c>
      <c r="J827">
        <f>COUNTIFS(Formulas!B$3:B$2000,'Stats for predictor'!B827,Formulas!C$3:C$2000,'Stats for predictor'!C827,Formulas!AC$3:AC$2000,0)</f>
        <v>1390</v>
      </c>
      <c r="K827">
        <f>Formulas!P828</f>
        <v>0</v>
      </c>
      <c r="L827">
        <f>Formulas!R828</f>
        <v>0</v>
      </c>
      <c r="M827">
        <f>Formulas!T876</f>
        <v>0</v>
      </c>
      <c r="N827" s="2" t="e">
        <f>Formulas!V828</f>
        <v>#DIV/0!</v>
      </c>
      <c r="O827">
        <f>Formulas!U828</f>
        <v>0</v>
      </c>
      <c r="P827" s="2" t="e">
        <f>Formulas!W828</f>
        <v>#DIV/0!</v>
      </c>
    </row>
    <row r="828" spans="1:16">
      <c r="A828">
        <f>Formulas!A829</f>
        <v>0</v>
      </c>
      <c r="B828">
        <f>Formulas!B829</f>
        <v>0</v>
      </c>
      <c r="C828">
        <f>Formulas!C829</f>
        <v>0</v>
      </c>
      <c r="D828">
        <f>Formulas!AC829</f>
        <v>0</v>
      </c>
      <c r="E828">
        <f t="shared" si="12"/>
        <v>0</v>
      </c>
      <c r="F828" s="1">
        <f>COUNTIFS(Formulas!B$3:B$2000,'Stats for predictor'!B828,Formulas!C$3:C$2000,'Stats for predictor'!C828,Formulas!AC$3:AC$2000,4)</f>
        <v>0</v>
      </c>
      <c r="G828">
        <f>COUNTIFS(Formulas!B$3:B$2000,'Stats for predictor'!B828,Formulas!C$3:C$2000,'Stats for predictor'!C828,Formulas!AC$3:AC$2000,3)</f>
        <v>0</v>
      </c>
      <c r="H828">
        <f>COUNTIFS(Formulas!B$3:B$2000,'Stats for predictor'!B828,Formulas!C$3:C$2000,'Stats for predictor'!C828,Formulas!AC$3:AC$2000,2)</f>
        <v>0</v>
      </c>
      <c r="I828">
        <f>COUNTIFS(Formulas!B$3:B$2000,'Stats for predictor'!B828,Formulas!C$3:C$2000,'Stats for predictor'!C828,Formulas!AC$3:AC$2000,1)</f>
        <v>0</v>
      </c>
      <c r="J828">
        <f>COUNTIFS(Formulas!B$3:B$2000,'Stats for predictor'!B828,Formulas!C$3:C$2000,'Stats for predictor'!C828,Formulas!AC$3:AC$2000,0)</f>
        <v>1390</v>
      </c>
      <c r="K828">
        <f>Formulas!P829</f>
        <v>0</v>
      </c>
      <c r="L828">
        <f>Formulas!R829</f>
        <v>0</v>
      </c>
      <c r="M828">
        <f>Formulas!T877</f>
        <v>0</v>
      </c>
      <c r="N828" s="2" t="e">
        <f>Formulas!V829</f>
        <v>#DIV/0!</v>
      </c>
      <c r="O828">
        <f>Formulas!U829</f>
        <v>0</v>
      </c>
      <c r="P828" s="2" t="e">
        <f>Formulas!W829</f>
        <v>#DIV/0!</v>
      </c>
    </row>
    <row r="829" spans="1:16">
      <c r="A829">
        <f>Formulas!A830</f>
        <v>0</v>
      </c>
      <c r="B829">
        <f>Formulas!B830</f>
        <v>0</v>
      </c>
      <c r="C829">
        <f>Formulas!C830</f>
        <v>0</v>
      </c>
      <c r="D829">
        <f>Formulas!AC830</f>
        <v>0</v>
      </c>
      <c r="E829">
        <f t="shared" si="12"/>
        <v>0</v>
      </c>
      <c r="F829" s="1">
        <f>COUNTIFS(Formulas!B$3:B$2000,'Stats for predictor'!B829,Formulas!C$3:C$2000,'Stats for predictor'!C829,Formulas!AC$3:AC$2000,4)</f>
        <v>0</v>
      </c>
      <c r="G829">
        <f>COUNTIFS(Formulas!B$3:B$2000,'Stats for predictor'!B829,Formulas!C$3:C$2000,'Stats for predictor'!C829,Formulas!AC$3:AC$2000,3)</f>
        <v>0</v>
      </c>
      <c r="H829">
        <f>COUNTIFS(Formulas!B$3:B$2000,'Stats for predictor'!B829,Formulas!C$3:C$2000,'Stats for predictor'!C829,Formulas!AC$3:AC$2000,2)</f>
        <v>0</v>
      </c>
      <c r="I829">
        <f>COUNTIFS(Formulas!B$3:B$2000,'Stats for predictor'!B829,Formulas!C$3:C$2000,'Stats for predictor'!C829,Formulas!AC$3:AC$2000,1)</f>
        <v>0</v>
      </c>
      <c r="J829">
        <f>COUNTIFS(Formulas!B$3:B$2000,'Stats for predictor'!B829,Formulas!C$3:C$2000,'Stats for predictor'!C829,Formulas!AC$3:AC$2000,0)</f>
        <v>1390</v>
      </c>
      <c r="K829">
        <f>Formulas!P830</f>
        <v>0</v>
      </c>
      <c r="L829">
        <f>Formulas!R830</f>
        <v>0</v>
      </c>
      <c r="M829">
        <f>Formulas!T878</f>
        <v>0</v>
      </c>
      <c r="N829" s="2" t="e">
        <f>Formulas!V830</f>
        <v>#DIV/0!</v>
      </c>
      <c r="O829">
        <f>Formulas!U830</f>
        <v>0</v>
      </c>
      <c r="P829" s="2" t="e">
        <f>Formulas!W830</f>
        <v>#DIV/0!</v>
      </c>
    </row>
    <row r="830" spans="1:16">
      <c r="A830">
        <f>Formulas!A831</f>
        <v>0</v>
      </c>
      <c r="B830">
        <f>Formulas!B831</f>
        <v>0</v>
      </c>
      <c r="C830">
        <f>Formulas!C831</f>
        <v>0</v>
      </c>
      <c r="D830">
        <f>Formulas!AC831</f>
        <v>0</v>
      </c>
      <c r="E830">
        <f t="shared" si="12"/>
        <v>0</v>
      </c>
      <c r="F830" s="1">
        <f>COUNTIFS(Formulas!B$3:B$2000,'Stats for predictor'!B830,Formulas!C$3:C$2000,'Stats for predictor'!C830,Formulas!AC$3:AC$2000,4)</f>
        <v>0</v>
      </c>
      <c r="G830">
        <f>COUNTIFS(Formulas!B$3:B$2000,'Stats for predictor'!B830,Formulas!C$3:C$2000,'Stats for predictor'!C830,Formulas!AC$3:AC$2000,3)</f>
        <v>0</v>
      </c>
      <c r="H830">
        <f>COUNTIFS(Formulas!B$3:B$2000,'Stats for predictor'!B830,Formulas!C$3:C$2000,'Stats for predictor'!C830,Formulas!AC$3:AC$2000,2)</f>
        <v>0</v>
      </c>
      <c r="I830">
        <f>COUNTIFS(Formulas!B$3:B$2000,'Stats for predictor'!B830,Formulas!C$3:C$2000,'Stats for predictor'!C830,Formulas!AC$3:AC$2000,1)</f>
        <v>0</v>
      </c>
      <c r="J830">
        <f>COUNTIFS(Formulas!B$3:B$2000,'Stats for predictor'!B830,Formulas!C$3:C$2000,'Stats for predictor'!C830,Formulas!AC$3:AC$2000,0)</f>
        <v>1390</v>
      </c>
      <c r="K830">
        <f>Formulas!P831</f>
        <v>0</v>
      </c>
      <c r="L830">
        <f>Formulas!R831</f>
        <v>0</v>
      </c>
      <c r="M830">
        <f>Formulas!T879</f>
        <v>0</v>
      </c>
      <c r="N830" s="2" t="e">
        <f>Formulas!V831</f>
        <v>#DIV/0!</v>
      </c>
      <c r="O830">
        <f>Formulas!U831</f>
        <v>0</v>
      </c>
      <c r="P830" s="2" t="e">
        <f>Formulas!W831</f>
        <v>#DIV/0!</v>
      </c>
    </row>
    <row r="831" spans="1:16">
      <c r="A831">
        <f>Formulas!A832</f>
        <v>0</v>
      </c>
      <c r="B831">
        <f>Formulas!B832</f>
        <v>0</v>
      </c>
      <c r="C831">
        <f>Formulas!C832</f>
        <v>0</v>
      </c>
      <c r="D831">
        <f>Formulas!AC832</f>
        <v>0</v>
      </c>
      <c r="E831">
        <f t="shared" si="12"/>
        <v>0</v>
      </c>
      <c r="F831" s="1">
        <f>COUNTIFS(Formulas!B$3:B$2000,'Stats for predictor'!B831,Formulas!C$3:C$2000,'Stats for predictor'!C831,Formulas!AC$3:AC$2000,4)</f>
        <v>0</v>
      </c>
      <c r="G831">
        <f>COUNTIFS(Formulas!B$3:B$2000,'Stats for predictor'!B831,Formulas!C$3:C$2000,'Stats for predictor'!C831,Formulas!AC$3:AC$2000,3)</f>
        <v>0</v>
      </c>
      <c r="H831">
        <f>COUNTIFS(Formulas!B$3:B$2000,'Stats for predictor'!B831,Formulas!C$3:C$2000,'Stats for predictor'!C831,Formulas!AC$3:AC$2000,2)</f>
        <v>0</v>
      </c>
      <c r="I831">
        <f>COUNTIFS(Formulas!B$3:B$2000,'Stats for predictor'!B831,Formulas!C$3:C$2000,'Stats for predictor'!C831,Formulas!AC$3:AC$2000,1)</f>
        <v>0</v>
      </c>
      <c r="J831">
        <f>COUNTIFS(Formulas!B$3:B$2000,'Stats for predictor'!B831,Formulas!C$3:C$2000,'Stats for predictor'!C831,Formulas!AC$3:AC$2000,0)</f>
        <v>1390</v>
      </c>
      <c r="K831">
        <f>Formulas!P832</f>
        <v>0</v>
      </c>
      <c r="L831">
        <f>Formulas!R832</f>
        <v>0</v>
      </c>
      <c r="M831">
        <f>Formulas!T880</f>
        <v>0</v>
      </c>
      <c r="N831" s="2" t="e">
        <f>Formulas!V832</f>
        <v>#DIV/0!</v>
      </c>
      <c r="O831">
        <f>Formulas!U832</f>
        <v>0</v>
      </c>
      <c r="P831" s="2" t="e">
        <f>Formulas!W832</f>
        <v>#DIV/0!</v>
      </c>
    </row>
    <row r="832" spans="1:16">
      <c r="A832">
        <f>Formulas!A833</f>
        <v>0</v>
      </c>
      <c r="B832">
        <f>Formulas!B833</f>
        <v>0</v>
      </c>
      <c r="C832">
        <f>Formulas!C833</f>
        <v>0</v>
      </c>
      <c r="D832">
        <f>Formulas!AC833</f>
        <v>0</v>
      </c>
      <c r="E832">
        <f t="shared" si="12"/>
        <v>0</v>
      </c>
      <c r="F832" s="1">
        <f>COUNTIFS(Formulas!B$3:B$2000,'Stats for predictor'!B832,Formulas!C$3:C$2000,'Stats for predictor'!C832,Formulas!AC$3:AC$2000,4)</f>
        <v>0</v>
      </c>
      <c r="G832">
        <f>COUNTIFS(Formulas!B$3:B$2000,'Stats for predictor'!B832,Formulas!C$3:C$2000,'Stats for predictor'!C832,Formulas!AC$3:AC$2000,3)</f>
        <v>0</v>
      </c>
      <c r="H832">
        <f>COUNTIFS(Formulas!B$3:B$2000,'Stats for predictor'!B832,Formulas!C$3:C$2000,'Stats for predictor'!C832,Formulas!AC$3:AC$2000,2)</f>
        <v>0</v>
      </c>
      <c r="I832">
        <f>COUNTIFS(Formulas!B$3:B$2000,'Stats for predictor'!B832,Formulas!C$3:C$2000,'Stats for predictor'!C832,Formulas!AC$3:AC$2000,1)</f>
        <v>0</v>
      </c>
      <c r="J832">
        <f>COUNTIFS(Formulas!B$3:B$2000,'Stats for predictor'!B832,Formulas!C$3:C$2000,'Stats for predictor'!C832,Formulas!AC$3:AC$2000,0)</f>
        <v>1390</v>
      </c>
      <c r="K832">
        <f>Formulas!P833</f>
        <v>0</v>
      </c>
      <c r="L832">
        <f>Formulas!R833</f>
        <v>0</v>
      </c>
      <c r="M832">
        <f>Formulas!T881</f>
        <v>0</v>
      </c>
      <c r="N832" s="2" t="e">
        <f>Formulas!V833</f>
        <v>#DIV/0!</v>
      </c>
      <c r="O832">
        <f>Formulas!U833</f>
        <v>0</v>
      </c>
      <c r="P832" s="2" t="e">
        <f>Formulas!W833</f>
        <v>#DIV/0!</v>
      </c>
    </row>
    <row r="833" spans="1:16">
      <c r="A833">
        <f>Formulas!A834</f>
        <v>0</v>
      </c>
      <c r="B833">
        <f>Formulas!B834</f>
        <v>0</v>
      </c>
      <c r="C833">
        <f>Formulas!C834</f>
        <v>0</v>
      </c>
      <c r="D833">
        <f>Formulas!AC834</f>
        <v>0</v>
      </c>
      <c r="E833">
        <f t="shared" si="12"/>
        <v>0</v>
      </c>
      <c r="F833" s="1">
        <f>COUNTIFS(Formulas!B$3:B$2000,'Stats for predictor'!B833,Formulas!C$3:C$2000,'Stats for predictor'!C833,Formulas!AC$3:AC$2000,4)</f>
        <v>0</v>
      </c>
      <c r="G833">
        <f>COUNTIFS(Formulas!B$3:B$2000,'Stats for predictor'!B833,Formulas!C$3:C$2000,'Stats for predictor'!C833,Formulas!AC$3:AC$2000,3)</f>
        <v>0</v>
      </c>
      <c r="H833">
        <f>COUNTIFS(Formulas!B$3:B$2000,'Stats for predictor'!B833,Formulas!C$3:C$2000,'Stats for predictor'!C833,Formulas!AC$3:AC$2000,2)</f>
        <v>0</v>
      </c>
      <c r="I833">
        <f>COUNTIFS(Formulas!B$3:B$2000,'Stats for predictor'!B833,Formulas!C$3:C$2000,'Stats for predictor'!C833,Formulas!AC$3:AC$2000,1)</f>
        <v>0</v>
      </c>
      <c r="J833">
        <f>COUNTIFS(Formulas!B$3:B$2000,'Stats for predictor'!B833,Formulas!C$3:C$2000,'Stats for predictor'!C833,Formulas!AC$3:AC$2000,0)</f>
        <v>1390</v>
      </c>
      <c r="K833">
        <f>Formulas!P834</f>
        <v>0</v>
      </c>
      <c r="L833">
        <f>Formulas!R834</f>
        <v>0</v>
      </c>
      <c r="M833">
        <f>Formulas!T882</f>
        <v>0</v>
      </c>
      <c r="N833" s="2" t="e">
        <f>Formulas!V834</f>
        <v>#DIV/0!</v>
      </c>
      <c r="O833">
        <f>Formulas!U834</f>
        <v>0</v>
      </c>
      <c r="P833" s="2" t="e">
        <f>Formulas!W834</f>
        <v>#DIV/0!</v>
      </c>
    </row>
    <row r="834" spans="1:16">
      <c r="A834">
        <f>Formulas!A835</f>
        <v>0</v>
      </c>
      <c r="B834">
        <f>Formulas!B835</f>
        <v>0</v>
      </c>
      <c r="C834">
        <f>Formulas!C835</f>
        <v>0</v>
      </c>
      <c r="D834">
        <f>Formulas!AC835</f>
        <v>0</v>
      </c>
      <c r="E834">
        <f t="shared" si="12"/>
        <v>0</v>
      </c>
      <c r="F834" s="1">
        <f>COUNTIFS(Formulas!B$3:B$2000,'Stats for predictor'!B834,Formulas!C$3:C$2000,'Stats for predictor'!C834,Formulas!AC$3:AC$2000,4)</f>
        <v>0</v>
      </c>
      <c r="G834">
        <f>COUNTIFS(Formulas!B$3:B$2000,'Stats for predictor'!B834,Formulas!C$3:C$2000,'Stats for predictor'!C834,Formulas!AC$3:AC$2000,3)</f>
        <v>0</v>
      </c>
      <c r="H834">
        <f>COUNTIFS(Formulas!B$3:B$2000,'Stats for predictor'!B834,Formulas!C$3:C$2000,'Stats for predictor'!C834,Formulas!AC$3:AC$2000,2)</f>
        <v>0</v>
      </c>
      <c r="I834">
        <f>COUNTIFS(Formulas!B$3:B$2000,'Stats for predictor'!B834,Formulas!C$3:C$2000,'Stats for predictor'!C834,Formulas!AC$3:AC$2000,1)</f>
        <v>0</v>
      </c>
      <c r="J834">
        <f>COUNTIFS(Formulas!B$3:B$2000,'Stats for predictor'!B834,Formulas!C$3:C$2000,'Stats for predictor'!C834,Formulas!AC$3:AC$2000,0)</f>
        <v>1390</v>
      </c>
      <c r="K834">
        <f>Formulas!P835</f>
        <v>0</v>
      </c>
      <c r="L834">
        <f>Formulas!R835</f>
        <v>0</v>
      </c>
      <c r="M834">
        <f>Formulas!T883</f>
        <v>0</v>
      </c>
      <c r="N834" s="2" t="e">
        <f>Formulas!V835</f>
        <v>#DIV/0!</v>
      </c>
      <c r="O834">
        <f>Formulas!U835</f>
        <v>0</v>
      </c>
      <c r="P834" s="2" t="e">
        <f>Formulas!W835</f>
        <v>#DIV/0!</v>
      </c>
    </row>
    <row r="835" spans="1:16">
      <c r="A835">
        <f>Formulas!A836</f>
        <v>0</v>
      </c>
      <c r="B835">
        <f>Formulas!B836</f>
        <v>0</v>
      </c>
      <c r="C835">
        <f>Formulas!C836</f>
        <v>0</v>
      </c>
      <c r="D835">
        <f>Formulas!AC836</f>
        <v>0</v>
      </c>
      <c r="E835">
        <f t="shared" ref="E835:E898" si="13">IF(F835&gt;0,4,IF(G835&gt;0,3,IF(H835&gt;0,2,IF(I835&gt;0,1,0))))</f>
        <v>0</v>
      </c>
      <c r="F835" s="1">
        <f>COUNTIFS(Formulas!B$3:B$2000,'Stats for predictor'!B835,Formulas!C$3:C$2000,'Stats for predictor'!C835,Formulas!AC$3:AC$2000,4)</f>
        <v>0</v>
      </c>
      <c r="G835">
        <f>COUNTIFS(Formulas!B$3:B$2000,'Stats for predictor'!B835,Formulas!C$3:C$2000,'Stats for predictor'!C835,Formulas!AC$3:AC$2000,3)</f>
        <v>0</v>
      </c>
      <c r="H835">
        <f>COUNTIFS(Formulas!B$3:B$2000,'Stats for predictor'!B835,Formulas!C$3:C$2000,'Stats for predictor'!C835,Formulas!AC$3:AC$2000,2)</f>
        <v>0</v>
      </c>
      <c r="I835">
        <f>COUNTIFS(Formulas!B$3:B$2000,'Stats for predictor'!B835,Formulas!C$3:C$2000,'Stats for predictor'!C835,Formulas!AC$3:AC$2000,1)</f>
        <v>0</v>
      </c>
      <c r="J835">
        <f>COUNTIFS(Formulas!B$3:B$2000,'Stats for predictor'!B835,Formulas!C$3:C$2000,'Stats for predictor'!C835,Formulas!AC$3:AC$2000,0)</f>
        <v>1390</v>
      </c>
      <c r="K835">
        <f>Formulas!P836</f>
        <v>0</v>
      </c>
      <c r="L835">
        <f>Formulas!R836</f>
        <v>0</v>
      </c>
      <c r="M835">
        <f>Formulas!T884</f>
        <v>0</v>
      </c>
      <c r="N835" s="2" t="e">
        <f>Formulas!V836</f>
        <v>#DIV/0!</v>
      </c>
      <c r="O835">
        <f>Formulas!U836</f>
        <v>0</v>
      </c>
      <c r="P835" s="2" t="e">
        <f>Formulas!W836</f>
        <v>#DIV/0!</v>
      </c>
    </row>
    <row r="836" spans="1:16">
      <c r="A836">
        <f>Formulas!A837</f>
        <v>0</v>
      </c>
      <c r="B836">
        <f>Formulas!B837</f>
        <v>0</v>
      </c>
      <c r="C836">
        <f>Formulas!C837</f>
        <v>0</v>
      </c>
      <c r="D836">
        <f>Formulas!AC837</f>
        <v>0</v>
      </c>
      <c r="E836">
        <f t="shared" si="13"/>
        <v>0</v>
      </c>
      <c r="F836" s="1">
        <f>COUNTIFS(Formulas!B$3:B$2000,'Stats for predictor'!B836,Formulas!C$3:C$2000,'Stats for predictor'!C836,Formulas!AC$3:AC$2000,4)</f>
        <v>0</v>
      </c>
      <c r="G836">
        <f>COUNTIFS(Formulas!B$3:B$2000,'Stats for predictor'!B836,Formulas!C$3:C$2000,'Stats for predictor'!C836,Formulas!AC$3:AC$2000,3)</f>
        <v>0</v>
      </c>
      <c r="H836">
        <f>COUNTIFS(Formulas!B$3:B$2000,'Stats for predictor'!B836,Formulas!C$3:C$2000,'Stats for predictor'!C836,Formulas!AC$3:AC$2000,2)</f>
        <v>0</v>
      </c>
      <c r="I836">
        <f>COUNTIFS(Formulas!B$3:B$2000,'Stats for predictor'!B836,Formulas!C$3:C$2000,'Stats for predictor'!C836,Formulas!AC$3:AC$2000,1)</f>
        <v>0</v>
      </c>
      <c r="J836">
        <f>COUNTIFS(Formulas!B$3:B$2000,'Stats for predictor'!B836,Formulas!C$3:C$2000,'Stats for predictor'!C836,Formulas!AC$3:AC$2000,0)</f>
        <v>1390</v>
      </c>
      <c r="K836">
        <f>Formulas!P837</f>
        <v>0</v>
      </c>
      <c r="L836">
        <f>Formulas!R837</f>
        <v>0</v>
      </c>
      <c r="M836">
        <f>Formulas!T885</f>
        <v>0</v>
      </c>
      <c r="N836" s="2" t="e">
        <f>Formulas!V837</f>
        <v>#DIV/0!</v>
      </c>
      <c r="O836">
        <f>Formulas!U837</f>
        <v>0</v>
      </c>
      <c r="P836" s="2" t="e">
        <f>Formulas!W837</f>
        <v>#DIV/0!</v>
      </c>
    </row>
    <row r="837" spans="1:16">
      <c r="A837">
        <f>Formulas!A838</f>
        <v>0</v>
      </c>
      <c r="B837">
        <f>Formulas!B838</f>
        <v>0</v>
      </c>
      <c r="C837">
        <f>Formulas!C838</f>
        <v>0</v>
      </c>
      <c r="D837">
        <f>Formulas!AC838</f>
        <v>0</v>
      </c>
      <c r="E837">
        <f t="shared" si="13"/>
        <v>0</v>
      </c>
      <c r="F837" s="1">
        <f>COUNTIFS(Formulas!B$3:B$2000,'Stats for predictor'!B837,Formulas!C$3:C$2000,'Stats for predictor'!C837,Formulas!AC$3:AC$2000,4)</f>
        <v>0</v>
      </c>
      <c r="G837">
        <f>COUNTIFS(Formulas!B$3:B$2000,'Stats for predictor'!B837,Formulas!C$3:C$2000,'Stats for predictor'!C837,Formulas!AC$3:AC$2000,3)</f>
        <v>0</v>
      </c>
      <c r="H837">
        <f>COUNTIFS(Formulas!B$3:B$2000,'Stats for predictor'!B837,Formulas!C$3:C$2000,'Stats for predictor'!C837,Formulas!AC$3:AC$2000,2)</f>
        <v>0</v>
      </c>
      <c r="I837">
        <f>COUNTIFS(Formulas!B$3:B$2000,'Stats for predictor'!B837,Formulas!C$3:C$2000,'Stats for predictor'!C837,Formulas!AC$3:AC$2000,1)</f>
        <v>0</v>
      </c>
      <c r="J837">
        <f>COUNTIFS(Formulas!B$3:B$2000,'Stats for predictor'!B837,Formulas!C$3:C$2000,'Stats for predictor'!C837,Formulas!AC$3:AC$2000,0)</f>
        <v>1390</v>
      </c>
      <c r="K837">
        <f>Formulas!P838</f>
        <v>0</v>
      </c>
      <c r="L837">
        <f>Formulas!R838</f>
        <v>0</v>
      </c>
      <c r="M837">
        <f>Formulas!T886</f>
        <v>0</v>
      </c>
      <c r="N837" s="2" t="e">
        <f>Formulas!V838</f>
        <v>#DIV/0!</v>
      </c>
      <c r="O837">
        <f>Formulas!U838</f>
        <v>0</v>
      </c>
      <c r="P837" s="2" t="e">
        <f>Formulas!W838</f>
        <v>#DIV/0!</v>
      </c>
    </row>
    <row r="838" spans="1:16">
      <c r="A838">
        <f>Formulas!A839</f>
        <v>0</v>
      </c>
      <c r="B838">
        <f>Formulas!B839</f>
        <v>0</v>
      </c>
      <c r="C838">
        <f>Formulas!C839</f>
        <v>0</v>
      </c>
      <c r="D838">
        <f>Formulas!AC839</f>
        <v>0</v>
      </c>
      <c r="E838">
        <f t="shared" si="13"/>
        <v>0</v>
      </c>
      <c r="F838" s="1">
        <f>COUNTIFS(Formulas!B$3:B$2000,'Stats for predictor'!B838,Formulas!C$3:C$2000,'Stats for predictor'!C838,Formulas!AC$3:AC$2000,4)</f>
        <v>0</v>
      </c>
      <c r="G838">
        <f>COUNTIFS(Formulas!B$3:B$2000,'Stats for predictor'!B838,Formulas!C$3:C$2000,'Stats for predictor'!C838,Formulas!AC$3:AC$2000,3)</f>
        <v>0</v>
      </c>
      <c r="H838">
        <f>COUNTIFS(Formulas!B$3:B$2000,'Stats for predictor'!B838,Formulas!C$3:C$2000,'Stats for predictor'!C838,Formulas!AC$3:AC$2000,2)</f>
        <v>0</v>
      </c>
      <c r="I838">
        <f>COUNTIFS(Formulas!B$3:B$2000,'Stats for predictor'!B838,Formulas!C$3:C$2000,'Stats for predictor'!C838,Formulas!AC$3:AC$2000,1)</f>
        <v>0</v>
      </c>
      <c r="J838">
        <f>COUNTIFS(Formulas!B$3:B$2000,'Stats for predictor'!B838,Formulas!C$3:C$2000,'Stats for predictor'!C838,Formulas!AC$3:AC$2000,0)</f>
        <v>1390</v>
      </c>
      <c r="K838">
        <f>Formulas!P839</f>
        <v>0</v>
      </c>
      <c r="L838">
        <f>Formulas!R839</f>
        <v>0</v>
      </c>
      <c r="M838">
        <f>Formulas!T887</f>
        <v>0</v>
      </c>
      <c r="N838" s="2" t="e">
        <f>Formulas!V839</f>
        <v>#DIV/0!</v>
      </c>
      <c r="O838">
        <f>Formulas!U839</f>
        <v>0</v>
      </c>
      <c r="P838" s="2" t="e">
        <f>Formulas!W839</f>
        <v>#DIV/0!</v>
      </c>
    </row>
    <row r="839" spans="1:16">
      <c r="A839">
        <f>Formulas!A840</f>
        <v>0</v>
      </c>
      <c r="B839">
        <f>Formulas!B840</f>
        <v>0</v>
      </c>
      <c r="C839">
        <f>Formulas!C840</f>
        <v>0</v>
      </c>
      <c r="D839">
        <f>Formulas!AC840</f>
        <v>0</v>
      </c>
      <c r="E839">
        <f t="shared" si="13"/>
        <v>0</v>
      </c>
      <c r="F839" s="1">
        <f>COUNTIFS(Formulas!B$3:B$2000,'Stats for predictor'!B839,Formulas!C$3:C$2000,'Stats for predictor'!C839,Formulas!AC$3:AC$2000,4)</f>
        <v>0</v>
      </c>
      <c r="G839">
        <f>COUNTIFS(Formulas!B$3:B$2000,'Stats for predictor'!B839,Formulas!C$3:C$2000,'Stats for predictor'!C839,Formulas!AC$3:AC$2000,3)</f>
        <v>0</v>
      </c>
      <c r="H839">
        <f>COUNTIFS(Formulas!B$3:B$2000,'Stats for predictor'!B839,Formulas!C$3:C$2000,'Stats for predictor'!C839,Formulas!AC$3:AC$2000,2)</f>
        <v>0</v>
      </c>
      <c r="I839">
        <f>COUNTIFS(Formulas!B$3:B$2000,'Stats for predictor'!B839,Formulas!C$3:C$2000,'Stats for predictor'!C839,Formulas!AC$3:AC$2000,1)</f>
        <v>0</v>
      </c>
      <c r="J839">
        <f>COUNTIFS(Formulas!B$3:B$2000,'Stats for predictor'!B839,Formulas!C$3:C$2000,'Stats for predictor'!C839,Formulas!AC$3:AC$2000,0)</f>
        <v>1390</v>
      </c>
      <c r="K839">
        <f>Formulas!P840</f>
        <v>0</v>
      </c>
      <c r="L839">
        <f>Formulas!R840</f>
        <v>0</v>
      </c>
      <c r="M839">
        <f>Formulas!T888</f>
        <v>0</v>
      </c>
      <c r="N839" s="2" t="e">
        <f>Formulas!V840</f>
        <v>#DIV/0!</v>
      </c>
      <c r="O839">
        <f>Formulas!U840</f>
        <v>0</v>
      </c>
      <c r="P839" s="2" t="e">
        <f>Formulas!W840</f>
        <v>#DIV/0!</v>
      </c>
    </row>
    <row r="840" spans="1:16">
      <c r="A840">
        <f>Formulas!A841</f>
        <v>0</v>
      </c>
      <c r="B840">
        <f>Formulas!B841</f>
        <v>0</v>
      </c>
      <c r="C840">
        <f>Formulas!C841</f>
        <v>0</v>
      </c>
      <c r="D840">
        <f>Formulas!AC841</f>
        <v>0</v>
      </c>
      <c r="E840">
        <f t="shared" si="13"/>
        <v>0</v>
      </c>
      <c r="F840" s="1">
        <f>COUNTIFS(Formulas!B$3:B$2000,'Stats for predictor'!B840,Formulas!C$3:C$2000,'Stats for predictor'!C840,Formulas!AC$3:AC$2000,4)</f>
        <v>0</v>
      </c>
      <c r="G840">
        <f>COUNTIFS(Formulas!B$3:B$2000,'Stats for predictor'!B840,Formulas!C$3:C$2000,'Stats for predictor'!C840,Formulas!AC$3:AC$2000,3)</f>
        <v>0</v>
      </c>
      <c r="H840">
        <f>COUNTIFS(Formulas!B$3:B$2000,'Stats for predictor'!B840,Formulas!C$3:C$2000,'Stats for predictor'!C840,Formulas!AC$3:AC$2000,2)</f>
        <v>0</v>
      </c>
      <c r="I840">
        <f>COUNTIFS(Formulas!B$3:B$2000,'Stats for predictor'!B840,Formulas!C$3:C$2000,'Stats for predictor'!C840,Formulas!AC$3:AC$2000,1)</f>
        <v>0</v>
      </c>
      <c r="J840">
        <f>COUNTIFS(Formulas!B$3:B$2000,'Stats for predictor'!B840,Formulas!C$3:C$2000,'Stats for predictor'!C840,Formulas!AC$3:AC$2000,0)</f>
        <v>1390</v>
      </c>
      <c r="K840">
        <f>Formulas!P841</f>
        <v>0</v>
      </c>
      <c r="L840">
        <f>Formulas!R841</f>
        <v>0</v>
      </c>
      <c r="M840">
        <f>Formulas!T889</f>
        <v>0</v>
      </c>
      <c r="N840" s="2" t="e">
        <f>Formulas!V841</f>
        <v>#DIV/0!</v>
      </c>
      <c r="O840">
        <f>Formulas!U841</f>
        <v>0</v>
      </c>
      <c r="P840" s="2" t="e">
        <f>Formulas!W841</f>
        <v>#DIV/0!</v>
      </c>
    </row>
    <row r="841" spans="1:16">
      <c r="A841">
        <f>Formulas!A842</f>
        <v>0</v>
      </c>
      <c r="B841">
        <f>Formulas!B842</f>
        <v>0</v>
      </c>
      <c r="C841">
        <f>Formulas!C842</f>
        <v>0</v>
      </c>
      <c r="D841">
        <f>Formulas!AC842</f>
        <v>0</v>
      </c>
      <c r="E841">
        <f t="shared" si="13"/>
        <v>0</v>
      </c>
      <c r="F841" s="1">
        <f>COUNTIFS(Formulas!B$3:B$2000,'Stats for predictor'!B841,Formulas!C$3:C$2000,'Stats for predictor'!C841,Formulas!AC$3:AC$2000,4)</f>
        <v>0</v>
      </c>
      <c r="G841">
        <f>COUNTIFS(Formulas!B$3:B$2000,'Stats for predictor'!B841,Formulas!C$3:C$2000,'Stats for predictor'!C841,Formulas!AC$3:AC$2000,3)</f>
        <v>0</v>
      </c>
      <c r="H841">
        <f>COUNTIFS(Formulas!B$3:B$2000,'Stats for predictor'!B841,Formulas!C$3:C$2000,'Stats for predictor'!C841,Formulas!AC$3:AC$2000,2)</f>
        <v>0</v>
      </c>
      <c r="I841">
        <f>COUNTIFS(Formulas!B$3:B$2000,'Stats for predictor'!B841,Formulas!C$3:C$2000,'Stats for predictor'!C841,Formulas!AC$3:AC$2000,1)</f>
        <v>0</v>
      </c>
      <c r="J841">
        <f>COUNTIFS(Formulas!B$3:B$2000,'Stats for predictor'!B841,Formulas!C$3:C$2000,'Stats for predictor'!C841,Formulas!AC$3:AC$2000,0)</f>
        <v>1390</v>
      </c>
      <c r="K841">
        <f>Formulas!P842</f>
        <v>0</v>
      </c>
      <c r="L841">
        <f>Formulas!R842</f>
        <v>0</v>
      </c>
      <c r="M841">
        <f>Formulas!T890</f>
        <v>0</v>
      </c>
      <c r="N841" s="2" t="e">
        <f>Formulas!V842</f>
        <v>#DIV/0!</v>
      </c>
      <c r="O841">
        <f>Formulas!U842</f>
        <v>0</v>
      </c>
      <c r="P841" s="2" t="e">
        <f>Formulas!W842</f>
        <v>#DIV/0!</v>
      </c>
    </row>
    <row r="842" spans="1:16">
      <c r="A842">
        <f>Formulas!A843</f>
        <v>0</v>
      </c>
      <c r="B842">
        <f>Formulas!B843</f>
        <v>0</v>
      </c>
      <c r="C842">
        <f>Formulas!C843</f>
        <v>0</v>
      </c>
      <c r="D842">
        <f>Formulas!AC843</f>
        <v>0</v>
      </c>
      <c r="E842">
        <f t="shared" si="13"/>
        <v>0</v>
      </c>
      <c r="F842" s="1">
        <f>COUNTIFS(Formulas!B$3:B$2000,'Stats for predictor'!B842,Formulas!C$3:C$2000,'Stats for predictor'!C842,Formulas!AC$3:AC$2000,4)</f>
        <v>0</v>
      </c>
      <c r="G842">
        <f>COUNTIFS(Formulas!B$3:B$2000,'Stats for predictor'!B842,Formulas!C$3:C$2000,'Stats for predictor'!C842,Formulas!AC$3:AC$2000,3)</f>
        <v>0</v>
      </c>
      <c r="H842">
        <f>COUNTIFS(Formulas!B$3:B$2000,'Stats for predictor'!B842,Formulas!C$3:C$2000,'Stats for predictor'!C842,Formulas!AC$3:AC$2000,2)</f>
        <v>0</v>
      </c>
      <c r="I842">
        <f>COUNTIFS(Formulas!B$3:B$2000,'Stats for predictor'!B842,Formulas!C$3:C$2000,'Stats for predictor'!C842,Formulas!AC$3:AC$2000,1)</f>
        <v>0</v>
      </c>
      <c r="J842">
        <f>COUNTIFS(Formulas!B$3:B$2000,'Stats for predictor'!B842,Formulas!C$3:C$2000,'Stats for predictor'!C842,Formulas!AC$3:AC$2000,0)</f>
        <v>1390</v>
      </c>
      <c r="K842">
        <f>Formulas!P843</f>
        <v>0</v>
      </c>
      <c r="L842">
        <f>Formulas!R843</f>
        <v>0</v>
      </c>
      <c r="M842">
        <f>Formulas!T891</f>
        <v>0</v>
      </c>
      <c r="N842" s="2" t="e">
        <f>Formulas!V843</f>
        <v>#DIV/0!</v>
      </c>
      <c r="O842">
        <f>Formulas!U843</f>
        <v>0</v>
      </c>
      <c r="P842" s="2" t="e">
        <f>Formulas!W843</f>
        <v>#DIV/0!</v>
      </c>
    </row>
    <row r="843" spans="1:16">
      <c r="A843">
        <f>Formulas!A844</f>
        <v>0</v>
      </c>
      <c r="B843">
        <f>Formulas!B844</f>
        <v>0</v>
      </c>
      <c r="C843">
        <f>Formulas!C844</f>
        <v>0</v>
      </c>
      <c r="D843">
        <f>Formulas!AC844</f>
        <v>0</v>
      </c>
      <c r="E843">
        <f t="shared" si="13"/>
        <v>0</v>
      </c>
      <c r="F843" s="1">
        <f>COUNTIFS(Formulas!B$3:B$2000,'Stats for predictor'!B843,Formulas!C$3:C$2000,'Stats for predictor'!C843,Formulas!AC$3:AC$2000,4)</f>
        <v>0</v>
      </c>
      <c r="G843">
        <f>COUNTIFS(Formulas!B$3:B$2000,'Stats for predictor'!B843,Formulas!C$3:C$2000,'Stats for predictor'!C843,Formulas!AC$3:AC$2000,3)</f>
        <v>0</v>
      </c>
      <c r="H843">
        <f>COUNTIFS(Formulas!B$3:B$2000,'Stats for predictor'!B843,Formulas!C$3:C$2000,'Stats for predictor'!C843,Formulas!AC$3:AC$2000,2)</f>
        <v>0</v>
      </c>
      <c r="I843">
        <f>COUNTIFS(Formulas!B$3:B$2000,'Stats for predictor'!B843,Formulas!C$3:C$2000,'Stats for predictor'!C843,Formulas!AC$3:AC$2000,1)</f>
        <v>0</v>
      </c>
      <c r="J843">
        <f>COUNTIFS(Formulas!B$3:B$2000,'Stats for predictor'!B843,Formulas!C$3:C$2000,'Stats for predictor'!C843,Formulas!AC$3:AC$2000,0)</f>
        <v>1390</v>
      </c>
      <c r="K843">
        <f>Formulas!P844</f>
        <v>0</v>
      </c>
      <c r="L843">
        <f>Formulas!R844</f>
        <v>0</v>
      </c>
      <c r="M843">
        <f>Formulas!T892</f>
        <v>0</v>
      </c>
      <c r="N843" s="2" t="e">
        <f>Formulas!V844</f>
        <v>#DIV/0!</v>
      </c>
      <c r="O843">
        <f>Formulas!U844</f>
        <v>0</v>
      </c>
      <c r="P843" s="2" t="e">
        <f>Formulas!W844</f>
        <v>#DIV/0!</v>
      </c>
    </row>
    <row r="844" spans="1:16">
      <c r="A844">
        <f>Formulas!A845</f>
        <v>0</v>
      </c>
      <c r="B844">
        <f>Formulas!B845</f>
        <v>0</v>
      </c>
      <c r="C844">
        <f>Formulas!C845</f>
        <v>0</v>
      </c>
      <c r="D844">
        <f>Formulas!AC845</f>
        <v>0</v>
      </c>
      <c r="E844">
        <f t="shared" si="13"/>
        <v>0</v>
      </c>
      <c r="F844" s="1">
        <f>COUNTIFS(Formulas!B$3:B$2000,'Stats for predictor'!B844,Formulas!C$3:C$2000,'Stats for predictor'!C844,Formulas!AC$3:AC$2000,4)</f>
        <v>0</v>
      </c>
      <c r="G844">
        <f>COUNTIFS(Formulas!B$3:B$2000,'Stats for predictor'!B844,Formulas!C$3:C$2000,'Stats for predictor'!C844,Formulas!AC$3:AC$2000,3)</f>
        <v>0</v>
      </c>
      <c r="H844">
        <f>COUNTIFS(Formulas!B$3:B$2000,'Stats for predictor'!B844,Formulas!C$3:C$2000,'Stats for predictor'!C844,Formulas!AC$3:AC$2000,2)</f>
        <v>0</v>
      </c>
      <c r="I844">
        <f>COUNTIFS(Formulas!B$3:B$2000,'Stats for predictor'!B844,Formulas!C$3:C$2000,'Stats for predictor'!C844,Formulas!AC$3:AC$2000,1)</f>
        <v>0</v>
      </c>
      <c r="J844">
        <f>COUNTIFS(Formulas!B$3:B$2000,'Stats for predictor'!B844,Formulas!C$3:C$2000,'Stats for predictor'!C844,Formulas!AC$3:AC$2000,0)</f>
        <v>1390</v>
      </c>
      <c r="K844">
        <f>Formulas!P845</f>
        <v>0</v>
      </c>
      <c r="L844">
        <f>Formulas!R845</f>
        <v>0</v>
      </c>
      <c r="M844">
        <f>Formulas!T893</f>
        <v>0</v>
      </c>
      <c r="N844" s="2" t="e">
        <f>Formulas!V845</f>
        <v>#DIV/0!</v>
      </c>
      <c r="O844">
        <f>Formulas!U845</f>
        <v>0</v>
      </c>
      <c r="P844" s="2" t="e">
        <f>Formulas!W845</f>
        <v>#DIV/0!</v>
      </c>
    </row>
    <row r="845" spans="1:16">
      <c r="A845">
        <f>Formulas!A846</f>
        <v>0</v>
      </c>
      <c r="B845">
        <f>Formulas!B846</f>
        <v>0</v>
      </c>
      <c r="C845">
        <f>Formulas!C846</f>
        <v>0</v>
      </c>
      <c r="D845">
        <f>Formulas!AC846</f>
        <v>0</v>
      </c>
      <c r="E845">
        <f t="shared" si="13"/>
        <v>0</v>
      </c>
      <c r="F845" s="1">
        <f>COUNTIFS(Formulas!B$3:B$2000,'Stats for predictor'!B845,Formulas!C$3:C$2000,'Stats for predictor'!C845,Formulas!AC$3:AC$2000,4)</f>
        <v>0</v>
      </c>
      <c r="G845">
        <f>COUNTIFS(Formulas!B$3:B$2000,'Stats for predictor'!B845,Formulas!C$3:C$2000,'Stats for predictor'!C845,Formulas!AC$3:AC$2000,3)</f>
        <v>0</v>
      </c>
      <c r="H845">
        <f>COUNTIFS(Formulas!B$3:B$2000,'Stats for predictor'!B845,Formulas!C$3:C$2000,'Stats for predictor'!C845,Formulas!AC$3:AC$2000,2)</f>
        <v>0</v>
      </c>
      <c r="I845">
        <f>COUNTIFS(Formulas!B$3:B$2000,'Stats for predictor'!B845,Formulas!C$3:C$2000,'Stats for predictor'!C845,Formulas!AC$3:AC$2000,1)</f>
        <v>0</v>
      </c>
      <c r="J845">
        <f>COUNTIFS(Formulas!B$3:B$2000,'Stats for predictor'!B845,Formulas!C$3:C$2000,'Stats for predictor'!C845,Formulas!AC$3:AC$2000,0)</f>
        <v>1390</v>
      </c>
      <c r="K845">
        <f>Formulas!P846</f>
        <v>0</v>
      </c>
      <c r="L845">
        <f>Formulas!R846</f>
        <v>0</v>
      </c>
      <c r="M845">
        <f>Formulas!T894</f>
        <v>0</v>
      </c>
      <c r="N845" s="2" t="e">
        <f>Formulas!V846</f>
        <v>#DIV/0!</v>
      </c>
      <c r="O845">
        <f>Formulas!U846</f>
        <v>0</v>
      </c>
      <c r="P845" s="2" t="e">
        <f>Formulas!W846</f>
        <v>#DIV/0!</v>
      </c>
    </row>
    <row r="846" spans="1:16">
      <c r="A846">
        <f>Formulas!A847</f>
        <v>0</v>
      </c>
      <c r="B846">
        <f>Formulas!B847</f>
        <v>0</v>
      </c>
      <c r="C846">
        <f>Formulas!C847</f>
        <v>0</v>
      </c>
      <c r="D846">
        <f>Formulas!AC847</f>
        <v>0</v>
      </c>
      <c r="E846">
        <f t="shared" si="13"/>
        <v>0</v>
      </c>
      <c r="F846" s="1">
        <f>COUNTIFS(Formulas!B$3:B$2000,'Stats for predictor'!B846,Formulas!C$3:C$2000,'Stats for predictor'!C846,Formulas!AC$3:AC$2000,4)</f>
        <v>0</v>
      </c>
      <c r="G846">
        <f>COUNTIFS(Formulas!B$3:B$2000,'Stats for predictor'!B846,Formulas!C$3:C$2000,'Stats for predictor'!C846,Formulas!AC$3:AC$2000,3)</f>
        <v>0</v>
      </c>
      <c r="H846">
        <f>COUNTIFS(Formulas!B$3:B$2000,'Stats for predictor'!B846,Formulas!C$3:C$2000,'Stats for predictor'!C846,Formulas!AC$3:AC$2000,2)</f>
        <v>0</v>
      </c>
      <c r="I846">
        <f>COUNTIFS(Formulas!B$3:B$2000,'Stats for predictor'!B846,Formulas!C$3:C$2000,'Stats for predictor'!C846,Formulas!AC$3:AC$2000,1)</f>
        <v>0</v>
      </c>
      <c r="J846">
        <f>COUNTIFS(Formulas!B$3:B$2000,'Stats for predictor'!B846,Formulas!C$3:C$2000,'Stats for predictor'!C846,Formulas!AC$3:AC$2000,0)</f>
        <v>1390</v>
      </c>
      <c r="K846">
        <f>Formulas!P847</f>
        <v>0</v>
      </c>
      <c r="L846">
        <f>Formulas!R847</f>
        <v>0</v>
      </c>
      <c r="M846">
        <f>Formulas!T895</f>
        <v>0</v>
      </c>
      <c r="N846" s="2" t="e">
        <f>Formulas!V847</f>
        <v>#DIV/0!</v>
      </c>
      <c r="O846">
        <f>Formulas!U847</f>
        <v>0</v>
      </c>
      <c r="P846" s="2" t="e">
        <f>Formulas!W847</f>
        <v>#DIV/0!</v>
      </c>
    </row>
    <row r="847" spans="1:16">
      <c r="A847">
        <f>Formulas!A848</f>
        <v>0</v>
      </c>
      <c r="B847">
        <f>Formulas!B848</f>
        <v>0</v>
      </c>
      <c r="C847">
        <f>Formulas!C848</f>
        <v>0</v>
      </c>
      <c r="D847">
        <f>Formulas!AC848</f>
        <v>0</v>
      </c>
      <c r="E847">
        <f t="shared" si="13"/>
        <v>0</v>
      </c>
      <c r="F847" s="1">
        <f>COUNTIFS(Formulas!B$3:B$2000,'Stats for predictor'!B847,Formulas!C$3:C$2000,'Stats for predictor'!C847,Formulas!AC$3:AC$2000,4)</f>
        <v>0</v>
      </c>
      <c r="G847">
        <f>COUNTIFS(Formulas!B$3:B$2000,'Stats for predictor'!B847,Formulas!C$3:C$2000,'Stats for predictor'!C847,Formulas!AC$3:AC$2000,3)</f>
        <v>0</v>
      </c>
      <c r="H847">
        <f>COUNTIFS(Formulas!B$3:B$2000,'Stats for predictor'!B847,Formulas!C$3:C$2000,'Stats for predictor'!C847,Formulas!AC$3:AC$2000,2)</f>
        <v>0</v>
      </c>
      <c r="I847">
        <f>COUNTIFS(Formulas!B$3:B$2000,'Stats for predictor'!B847,Formulas!C$3:C$2000,'Stats for predictor'!C847,Formulas!AC$3:AC$2000,1)</f>
        <v>0</v>
      </c>
      <c r="J847">
        <f>COUNTIFS(Formulas!B$3:B$2000,'Stats for predictor'!B847,Formulas!C$3:C$2000,'Stats for predictor'!C847,Formulas!AC$3:AC$2000,0)</f>
        <v>1390</v>
      </c>
      <c r="K847">
        <f>Formulas!P848</f>
        <v>0</v>
      </c>
      <c r="L847">
        <f>Formulas!R848</f>
        <v>0</v>
      </c>
      <c r="M847">
        <f>Formulas!T896</f>
        <v>0</v>
      </c>
      <c r="N847" s="2" t="e">
        <f>Formulas!V848</f>
        <v>#DIV/0!</v>
      </c>
      <c r="O847">
        <f>Formulas!U848</f>
        <v>0</v>
      </c>
      <c r="P847" s="2" t="e">
        <f>Formulas!W848</f>
        <v>#DIV/0!</v>
      </c>
    </row>
    <row r="848" spans="1:16">
      <c r="A848">
        <f>Formulas!A849</f>
        <v>0</v>
      </c>
      <c r="B848">
        <f>Formulas!B849</f>
        <v>0</v>
      </c>
      <c r="C848">
        <f>Formulas!C849</f>
        <v>0</v>
      </c>
      <c r="D848">
        <f>Formulas!AC849</f>
        <v>0</v>
      </c>
      <c r="E848">
        <f t="shared" si="13"/>
        <v>0</v>
      </c>
      <c r="F848" s="1">
        <f>COUNTIFS(Formulas!B$3:B$2000,'Stats for predictor'!B848,Formulas!C$3:C$2000,'Stats for predictor'!C848,Formulas!AC$3:AC$2000,4)</f>
        <v>0</v>
      </c>
      <c r="G848">
        <f>COUNTIFS(Formulas!B$3:B$2000,'Stats for predictor'!B848,Formulas!C$3:C$2000,'Stats for predictor'!C848,Formulas!AC$3:AC$2000,3)</f>
        <v>0</v>
      </c>
      <c r="H848">
        <f>COUNTIFS(Formulas!B$3:B$2000,'Stats for predictor'!B848,Formulas!C$3:C$2000,'Stats for predictor'!C848,Formulas!AC$3:AC$2000,2)</f>
        <v>0</v>
      </c>
      <c r="I848">
        <f>COUNTIFS(Formulas!B$3:B$2000,'Stats for predictor'!B848,Formulas!C$3:C$2000,'Stats for predictor'!C848,Formulas!AC$3:AC$2000,1)</f>
        <v>0</v>
      </c>
      <c r="J848">
        <f>COUNTIFS(Formulas!B$3:B$2000,'Stats for predictor'!B848,Formulas!C$3:C$2000,'Stats for predictor'!C848,Formulas!AC$3:AC$2000,0)</f>
        <v>1390</v>
      </c>
      <c r="K848">
        <f>Formulas!P849</f>
        <v>0</v>
      </c>
      <c r="L848">
        <f>Formulas!R849</f>
        <v>0</v>
      </c>
      <c r="M848">
        <f>Formulas!T897</f>
        <v>0</v>
      </c>
      <c r="N848" s="2" t="e">
        <f>Formulas!V849</f>
        <v>#DIV/0!</v>
      </c>
      <c r="O848">
        <f>Formulas!U849</f>
        <v>0</v>
      </c>
      <c r="P848" s="2" t="e">
        <f>Formulas!W849</f>
        <v>#DIV/0!</v>
      </c>
    </row>
    <row r="849" spans="1:16">
      <c r="A849">
        <f>Formulas!A850</f>
        <v>0</v>
      </c>
      <c r="B849">
        <f>Formulas!B850</f>
        <v>0</v>
      </c>
      <c r="C849">
        <f>Formulas!C850</f>
        <v>0</v>
      </c>
      <c r="D849">
        <f>Formulas!AC850</f>
        <v>0</v>
      </c>
      <c r="E849">
        <f t="shared" si="13"/>
        <v>0</v>
      </c>
      <c r="F849" s="1">
        <f>COUNTIFS(Formulas!B$3:B$2000,'Stats for predictor'!B849,Formulas!C$3:C$2000,'Stats for predictor'!C849,Formulas!AC$3:AC$2000,4)</f>
        <v>0</v>
      </c>
      <c r="G849">
        <f>COUNTIFS(Formulas!B$3:B$2000,'Stats for predictor'!B849,Formulas!C$3:C$2000,'Stats for predictor'!C849,Formulas!AC$3:AC$2000,3)</f>
        <v>0</v>
      </c>
      <c r="H849">
        <f>COUNTIFS(Formulas!B$3:B$2000,'Stats for predictor'!B849,Formulas!C$3:C$2000,'Stats for predictor'!C849,Formulas!AC$3:AC$2000,2)</f>
        <v>0</v>
      </c>
      <c r="I849">
        <f>COUNTIFS(Formulas!B$3:B$2000,'Stats for predictor'!B849,Formulas!C$3:C$2000,'Stats for predictor'!C849,Formulas!AC$3:AC$2000,1)</f>
        <v>0</v>
      </c>
      <c r="J849">
        <f>COUNTIFS(Formulas!B$3:B$2000,'Stats for predictor'!B849,Formulas!C$3:C$2000,'Stats for predictor'!C849,Formulas!AC$3:AC$2000,0)</f>
        <v>1390</v>
      </c>
      <c r="K849">
        <f>Formulas!P850</f>
        <v>0</v>
      </c>
      <c r="L849">
        <f>Formulas!R850</f>
        <v>0</v>
      </c>
      <c r="M849">
        <f>Formulas!T898</f>
        <v>0</v>
      </c>
      <c r="N849" s="2" t="e">
        <f>Formulas!V850</f>
        <v>#DIV/0!</v>
      </c>
      <c r="O849">
        <f>Formulas!U850</f>
        <v>0</v>
      </c>
      <c r="P849" s="2" t="e">
        <f>Formulas!W850</f>
        <v>#DIV/0!</v>
      </c>
    </row>
    <row r="850" spans="1:16">
      <c r="A850">
        <f>Formulas!A851</f>
        <v>0</v>
      </c>
      <c r="B850">
        <f>Formulas!B851</f>
        <v>0</v>
      </c>
      <c r="C850">
        <f>Formulas!C851</f>
        <v>0</v>
      </c>
      <c r="D850">
        <f>Formulas!AC851</f>
        <v>0</v>
      </c>
      <c r="E850">
        <f t="shared" si="13"/>
        <v>0</v>
      </c>
      <c r="F850" s="1">
        <f>COUNTIFS(Formulas!B$3:B$2000,'Stats for predictor'!B850,Formulas!C$3:C$2000,'Stats for predictor'!C850,Formulas!AC$3:AC$2000,4)</f>
        <v>0</v>
      </c>
      <c r="G850">
        <f>COUNTIFS(Formulas!B$3:B$2000,'Stats for predictor'!B850,Formulas!C$3:C$2000,'Stats for predictor'!C850,Formulas!AC$3:AC$2000,3)</f>
        <v>0</v>
      </c>
      <c r="H850">
        <f>COUNTIFS(Formulas!B$3:B$2000,'Stats for predictor'!B850,Formulas!C$3:C$2000,'Stats for predictor'!C850,Formulas!AC$3:AC$2000,2)</f>
        <v>0</v>
      </c>
      <c r="I850">
        <f>COUNTIFS(Formulas!B$3:B$2000,'Stats for predictor'!B850,Formulas!C$3:C$2000,'Stats for predictor'!C850,Formulas!AC$3:AC$2000,1)</f>
        <v>0</v>
      </c>
      <c r="J850">
        <f>COUNTIFS(Formulas!B$3:B$2000,'Stats for predictor'!B850,Formulas!C$3:C$2000,'Stats for predictor'!C850,Formulas!AC$3:AC$2000,0)</f>
        <v>1390</v>
      </c>
      <c r="K850">
        <f>Formulas!P851</f>
        <v>0</v>
      </c>
      <c r="L850">
        <f>Formulas!R851</f>
        <v>0</v>
      </c>
      <c r="M850">
        <f>Formulas!T899</f>
        <v>0</v>
      </c>
      <c r="N850" s="2" t="e">
        <f>Formulas!V851</f>
        <v>#DIV/0!</v>
      </c>
      <c r="O850">
        <f>Formulas!U851</f>
        <v>0</v>
      </c>
      <c r="P850" s="2" t="e">
        <f>Formulas!W851</f>
        <v>#DIV/0!</v>
      </c>
    </row>
    <row r="851" spans="1:16">
      <c r="A851">
        <f>Formulas!A852</f>
        <v>0</v>
      </c>
      <c r="B851">
        <f>Formulas!B852</f>
        <v>0</v>
      </c>
      <c r="C851">
        <f>Formulas!C852</f>
        <v>0</v>
      </c>
      <c r="D851">
        <f>Formulas!AC852</f>
        <v>0</v>
      </c>
      <c r="E851">
        <f t="shared" si="13"/>
        <v>0</v>
      </c>
      <c r="F851" s="1">
        <f>COUNTIFS(Formulas!B$3:B$2000,'Stats for predictor'!B851,Formulas!C$3:C$2000,'Stats for predictor'!C851,Formulas!AC$3:AC$2000,4)</f>
        <v>0</v>
      </c>
      <c r="G851">
        <f>COUNTIFS(Formulas!B$3:B$2000,'Stats for predictor'!B851,Formulas!C$3:C$2000,'Stats for predictor'!C851,Formulas!AC$3:AC$2000,3)</f>
        <v>0</v>
      </c>
      <c r="H851">
        <f>COUNTIFS(Formulas!B$3:B$2000,'Stats for predictor'!B851,Formulas!C$3:C$2000,'Stats for predictor'!C851,Formulas!AC$3:AC$2000,2)</f>
        <v>0</v>
      </c>
      <c r="I851">
        <f>COUNTIFS(Formulas!B$3:B$2000,'Stats for predictor'!B851,Formulas!C$3:C$2000,'Stats for predictor'!C851,Formulas!AC$3:AC$2000,1)</f>
        <v>0</v>
      </c>
      <c r="J851">
        <f>COUNTIFS(Formulas!B$3:B$2000,'Stats for predictor'!B851,Formulas!C$3:C$2000,'Stats for predictor'!C851,Formulas!AC$3:AC$2000,0)</f>
        <v>1390</v>
      </c>
      <c r="K851">
        <f>Formulas!P852</f>
        <v>0</v>
      </c>
      <c r="L851">
        <f>Formulas!R852</f>
        <v>0</v>
      </c>
      <c r="M851">
        <f>Formulas!T900</f>
        <v>0</v>
      </c>
      <c r="N851" s="2" t="e">
        <f>Formulas!V852</f>
        <v>#DIV/0!</v>
      </c>
      <c r="O851">
        <f>Formulas!U852</f>
        <v>0</v>
      </c>
      <c r="P851" s="2" t="e">
        <f>Formulas!W852</f>
        <v>#DIV/0!</v>
      </c>
    </row>
    <row r="852" spans="1:16">
      <c r="A852">
        <f>Formulas!A853</f>
        <v>0</v>
      </c>
      <c r="B852">
        <f>Formulas!B853</f>
        <v>0</v>
      </c>
      <c r="C852">
        <f>Formulas!C853</f>
        <v>0</v>
      </c>
      <c r="D852">
        <f>Formulas!AC853</f>
        <v>0</v>
      </c>
      <c r="E852">
        <f t="shared" si="13"/>
        <v>0</v>
      </c>
      <c r="F852" s="1">
        <f>COUNTIFS(Formulas!B$3:B$2000,'Stats for predictor'!B852,Formulas!C$3:C$2000,'Stats for predictor'!C852,Formulas!AC$3:AC$2000,4)</f>
        <v>0</v>
      </c>
      <c r="G852">
        <f>COUNTIFS(Formulas!B$3:B$2000,'Stats for predictor'!B852,Formulas!C$3:C$2000,'Stats for predictor'!C852,Formulas!AC$3:AC$2000,3)</f>
        <v>0</v>
      </c>
      <c r="H852">
        <f>COUNTIFS(Formulas!B$3:B$2000,'Stats for predictor'!B852,Formulas!C$3:C$2000,'Stats for predictor'!C852,Formulas!AC$3:AC$2000,2)</f>
        <v>0</v>
      </c>
      <c r="I852">
        <f>COUNTIFS(Formulas!B$3:B$2000,'Stats for predictor'!B852,Formulas!C$3:C$2000,'Stats for predictor'!C852,Formulas!AC$3:AC$2000,1)</f>
        <v>0</v>
      </c>
      <c r="J852">
        <f>COUNTIFS(Formulas!B$3:B$2000,'Stats for predictor'!B852,Formulas!C$3:C$2000,'Stats for predictor'!C852,Formulas!AC$3:AC$2000,0)</f>
        <v>1390</v>
      </c>
      <c r="K852">
        <f>Formulas!P853</f>
        <v>0</v>
      </c>
      <c r="L852">
        <f>Formulas!R853</f>
        <v>0</v>
      </c>
      <c r="M852">
        <f>Formulas!T901</f>
        <v>0</v>
      </c>
      <c r="N852" s="2" t="e">
        <f>Formulas!V853</f>
        <v>#DIV/0!</v>
      </c>
      <c r="O852">
        <f>Formulas!U853</f>
        <v>0</v>
      </c>
      <c r="P852" s="2" t="e">
        <f>Formulas!W853</f>
        <v>#DIV/0!</v>
      </c>
    </row>
    <row r="853" spans="1:16">
      <c r="A853">
        <f>Formulas!A854</f>
        <v>0</v>
      </c>
      <c r="B853">
        <f>Formulas!B854</f>
        <v>0</v>
      </c>
      <c r="C853">
        <f>Formulas!C854</f>
        <v>0</v>
      </c>
      <c r="D853">
        <f>Formulas!AC854</f>
        <v>0</v>
      </c>
      <c r="E853">
        <f t="shared" si="13"/>
        <v>0</v>
      </c>
      <c r="F853" s="1">
        <f>COUNTIFS(Formulas!B$3:B$2000,'Stats for predictor'!B853,Formulas!C$3:C$2000,'Stats for predictor'!C853,Formulas!AC$3:AC$2000,4)</f>
        <v>0</v>
      </c>
      <c r="G853">
        <f>COUNTIFS(Formulas!B$3:B$2000,'Stats for predictor'!B853,Formulas!C$3:C$2000,'Stats for predictor'!C853,Formulas!AC$3:AC$2000,3)</f>
        <v>0</v>
      </c>
      <c r="H853">
        <f>COUNTIFS(Formulas!B$3:B$2000,'Stats for predictor'!B853,Formulas!C$3:C$2000,'Stats for predictor'!C853,Formulas!AC$3:AC$2000,2)</f>
        <v>0</v>
      </c>
      <c r="I853">
        <f>COUNTIFS(Formulas!B$3:B$2000,'Stats for predictor'!B853,Formulas!C$3:C$2000,'Stats for predictor'!C853,Formulas!AC$3:AC$2000,1)</f>
        <v>0</v>
      </c>
      <c r="J853">
        <f>COUNTIFS(Formulas!B$3:B$2000,'Stats for predictor'!B853,Formulas!C$3:C$2000,'Stats for predictor'!C853,Formulas!AC$3:AC$2000,0)</f>
        <v>1390</v>
      </c>
      <c r="K853">
        <f>Formulas!P854</f>
        <v>0</v>
      </c>
      <c r="L853">
        <f>Formulas!R854</f>
        <v>0</v>
      </c>
      <c r="M853">
        <f>Formulas!T902</f>
        <v>0</v>
      </c>
      <c r="N853" s="2" t="e">
        <f>Formulas!V854</f>
        <v>#DIV/0!</v>
      </c>
      <c r="O853">
        <f>Formulas!U854</f>
        <v>0</v>
      </c>
      <c r="P853" s="2" t="e">
        <f>Formulas!W854</f>
        <v>#DIV/0!</v>
      </c>
    </row>
    <row r="854" spans="1:16">
      <c r="A854">
        <f>Formulas!A855</f>
        <v>0</v>
      </c>
      <c r="B854">
        <f>Formulas!B855</f>
        <v>0</v>
      </c>
      <c r="C854">
        <f>Formulas!C855</f>
        <v>0</v>
      </c>
      <c r="D854">
        <f>Formulas!AC855</f>
        <v>0</v>
      </c>
      <c r="E854">
        <f t="shared" si="13"/>
        <v>0</v>
      </c>
      <c r="F854" s="1">
        <f>COUNTIFS(Formulas!B$3:B$2000,'Stats for predictor'!B854,Formulas!C$3:C$2000,'Stats for predictor'!C854,Formulas!AC$3:AC$2000,4)</f>
        <v>0</v>
      </c>
      <c r="G854">
        <f>COUNTIFS(Formulas!B$3:B$2000,'Stats for predictor'!B854,Formulas!C$3:C$2000,'Stats for predictor'!C854,Formulas!AC$3:AC$2000,3)</f>
        <v>0</v>
      </c>
      <c r="H854">
        <f>COUNTIFS(Formulas!B$3:B$2000,'Stats for predictor'!B854,Formulas!C$3:C$2000,'Stats for predictor'!C854,Formulas!AC$3:AC$2000,2)</f>
        <v>0</v>
      </c>
      <c r="I854">
        <f>COUNTIFS(Formulas!B$3:B$2000,'Stats for predictor'!B854,Formulas!C$3:C$2000,'Stats for predictor'!C854,Formulas!AC$3:AC$2000,1)</f>
        <v>0</v>
      </c>
      <c r="J854">
        <f>COUNTIFS(Formulas!B$3:B$2000,'Stats for predictor'!B854,Formulas!C$3:C$2000,'Stats for predictor'!C854,Formulas!AC$3:AC$2000,0)</f>
        <v>1390</v>
      </c>
      <c r="K854">
        <f>Formulas!P855</f>
        <v>0</v>
      </c>
      <c r="L854">
        <f>Formulas!R855</f>
        <v>0</v>
      </c>
      <c r="M854">
        <f>Formulas!T903</f>
        <v>0</v>
      </c>
      <c r="N854" s="2" t="e">
        <f>Formulas!V855</f>
        <v>#DIV/0!</v>
      </c>
      <c r="O854">
        <f>Formulas!U855</f>
        <v>0</v>
      </c>
      <c r="P854" s="2" t="e">
        <f>Formulas!W855</f>
        <v>#DIV/0!</v>
      </c>
    </row>
    <row r="855" spans="1:16">
      <c r="A855">
        <f>Formulas!A856</f>
        <v>0</v>
      </c>
      <c r="B855">
        <f>Formulas!B856</f>
        <v>0</v>
      </c>
      <c r="C855">
        <f>Formulas!C856</f>
        <v>0</v>
      </c>
      <c r="D855">
        <f>Formulas!AC856</f>
        <v>0</v>
      </c>
      <c r="E855">
        <f t="shared" si="13"/>
        <v>0</v>
      </c>
      <c r="F855" s="1">
        <f>COUNTIFS(Formulas!B$3:B$2000,'Stats for predictor'!B855,Formulas!C$3:C$2000,'Stats for predictor'!C855,Formulas!AC$3:AC$2000,4)</f>
        <v>0</v>
      </c>
      <c r="G855">
        <f>COUNTIFS(Formulas!B$3:B$2000,'Stats for predictor'!B855,Formulas!C$3:C$2000,'Stats for predictor'!C855,Formulas!AC$3:AC$2000,3)</f>
        <v>0</v>
      </c>
      <c r="H855">
        <f>COUNTIFS(Formulas!B$3:B$2000,'Stats for predictor'!B855,Formulas!C$3:C$2000,'Stats for predictor'!C855,Formulas!AC$3:AC$2000,2)</f>
        <v>0</v>
      </c>
      <c r="I855">
        <f>COUNTIFS(Formulas!B$3:B$2000,'Stats for predictor'!B855,Formulas!C$3:C$2000,'Stats for predictor'!C855,Formulas!AC$3:AC$2000,1)</f>
        <v>0</v>
      </c>
      <c r="J855">
        <f>COUNTIFS(Formulas!B$3:B$2000,'Stats for predictor'!B855,Formulas!C$3:C$2000,'Stats for predictor'!C855,Formulas!AC$3:AC$2000,0)</f>
        <v>1390</v>
      </c>
      <c r="K855">
        <f>Formulas!P856</f>
        <v>0</v>
      </c>
      <c r="L855">
        <f>Formulas!R856</f>
        <v>0</v>
      </c>
      <c r="M855">
        <f>Formulas!T904</f>
        <v>0</v>
      </c>
      <c r="N855" s="2" t="e">
        <f>Formulas!V856</f>
        <v>#DIV/0!</v>
      </c>
      <c r="O855">
        <f>Formulas!U856</f>
        <v>0</v>
      </c>
      <c r="P855" s="2" t="e">
        <f>Formulas!W856</f>
        <v>#DIV/0!</v>
      </c>
    </row>
    <row r="856" spans="1:16">
      <c r="A856">
        <f>Formulas!A857</f>
        <v>0</v>
      </c>
      <c r="B856">
        <f>Formulas!B857</f>
        <v>0</v>
      </c>
      <c r="C856">
        <f>Formulas!C857</f>
        <v>0</v>
      </c>
      <c r="D856">
        <f>Formulas!AC857</f>
        <v>0</v>
      </c>
      <c r="E856">
        <f t="shared" si="13"/>
        <v>0</v>
      </c>
      <c r="F856" s="1">
        <f>COUNTIFS(Formulas!B$3:B$2000,'Stats for predictor'!B856,Formulas!C$3:C$2000,'Stats for predictor'!C856,Formulas!AC$3:AC$2000,4)</f>
        <v>0</v>
      </c>
      <c r="G856">
        <f>COUNTIFS(Formulas!B$3:B$2000,'Stats for predictor'!B856,Formulas!C$3:C$2000,'Stats for predictor'!C856,Formulas!AC$3:AC$2000,3)</f>
        <v>0</v>
      </c>
      <c r="H856">
        <f>COUNTIFS(Formulas!B$3:B$2000,'Stats for predictor'!B856,Formulas!C$3:C$2000,'Stats for predictor'!C856,Formulas!AC$3:AC$2000,2)</f>
        <v>0</v>
      </c>
      <c r="I856">
        <f>COUNTIFS(Formulas!B$3:B$2000,'Stats for predictor'!B856,Formulas!C$3:C$2000,'Stats for predictor'!C856,Formulas!AC$3:AC$2000,1)</f>
        <v>0</v>
      </c>
      <c r="J856">
        <f>COUNTIFS(Formulas!B$3:B$2000,'Stats for predictor'!B856,Formulas!C$3:C$2000,'Stats for predictor'!C856,Formulas!AC$3:AC$2000,0)</f>
        <v>1390</v>
      </c>
      <c r="K856">
        <f>Formulas!P857</f>
        <v>0</v>
      </c>
      <c r="L856">
        <f>Formulas!R857</f>
        <v>0</v>
      </c>
      <c r="M856">
        <f>Formulas!T905</f>
        <v>0</v>
      </c>
      <c r="N856" s="2" t="e">
        <f>Formulas!V857</f>
        <v>#DIV/0!</v>
      </c>
      <c r="O856">
        <f>Formulas!U857</f>
        <v>0</v>
      </c>
      <c r="P856" s="2" t="e">
        <f>Formulas!W857</f>
        <v>#DIV/0!</v>
      </c>
    </row>
    <row r="857" spans="1:16">
      <c r="A857">
        <f>Formulas!A858</f>
        <v>0</v>
      </c>
      <c r="B857">
        <f>Formulas!B858</f>
        <v>0</v>
      </c>
      <c r="C857">
        <f>Formulas!C858</f>
        <v>0</v>
      </c>
      <c r="D857">
        <f>Formulas!AC858</f>
        <v>0</v>
      </c>
      <c r="E857">
        <f t="shared" si="13"/>
        <v>0</v>
      </c>
      <c r="F857" s="1">
        <f>COUNTIFS(Formulas!B$3:B$2000,'Stats for predictor'!B857,Formulas!C$3:C$2000,'Stats for predictor'!C857,Formulas!AC$3:AC$2000,4)</f>
        <v>0</v>
      </c>
      <c r="G857">
        <f>COUNTIFS(Formulas!B$3:B$2000,'Stats for predictor'!B857,Formulas!C$3:C$2000,'Stats for predictor'!C857,Formulas!AC$3:AC$2000,3)</f>
        <v>0</v>
      </c>
      <c r="H857">
        <f>COUNTIFS(Formulas!B$3:B$2000,'Stats for predictor'!B857,Formulas!C$3:C$2000,'Stats for predictor'!C857,Formulas!AC$3:AC$2000,2)</f>
        <v>0</v>
      </c>
      <c r="I857">
        <f>COUNTIFS(Formulas!B$3:B$2000,'Stats for predictor'!B857,Formulas!C$3:C$2000,'Stats for predictor'!C857,Formulas!AC$3:AC$2000,1)</f>
        <v>0</v>
      </c>
      <c r="J857">
        <f>COUNTIFS(Formulas!B$3:B$2000,'Stats for predictor'!B857,Formulas!C$3:C$2000,'Stats for predictor'!C857,Formulas!AC$3:AC$2000,0)</f>
        <v>1390</v>
      </c>
      <c r="K857">
        <f>Formulas!P858</f>
        <v>0</v>
      </c>
      <c r="L857">
        <f>Formulas!R858</f>
        <v>0</v>
      </c>
      <c r="M857">
        <f>Formulas!T906</f>
        <v>0</v>
      </c>
      <c r="N857" s="2" t="e">
        <f>Formulas!V858</f>
        <v>#DIV/0!</v>
      </c>
      <c r="O857">
        <f>Formulas!U858</f>
        <v>0</v>
      </c>
      <c r="P857" s="2" t="e">
        <f>Formulas!W858</f>
        <v>#DIV/0!</v>
      </c>
    </row>
    <row r="858" spans="1:16">
      <c r="A858">
        <f>Formulas!A859</f>
        <v>0</v>
      </c>
      <c r="B858">
        <f>Formulas!B859</f>
        <v>0</v>
      </c>
      <c r="C858">
        <f>Formulas!C859</f>
        <v>0</v>
      </c>
      <c r="D858">
        <f>Formulas!AC859</f>
        <v>0</v>
      </c>
      <c r="E858">
        <f t="shared" si="13"/>
        <v>0</v>
      </c>
      <c r="F858" s="1">
        <f>COUNTIFS(Formulas!B$3:B$2000,'Stats for predictor'!B858,Formulas!C$3:C$2000,'Stats for predictor'!C858,Formulas!AC$3:AC$2000,4)</f>
        <v>0</v>
      </c>
      <c r="G858">
        <f>COUNTIFS(Formulas!B$3:B$2000,'Stats for predictor'!B858,Formulas!C$3:C$2000,'Stats for predictor'!C858,Formulas!AC$3:AC$2000,3)</f>
        <v>0</v>
      </c>
      <c r="H858">
        <f>COUNTIFS(Formulas!B$3:B$2000,'Stats for predictor'!B858,Formulas!C$3:C$2000,'Stats for predictor'!C858,Formulas!AC$3:AC$2000,2)</f>
        <v>0</v>
      </c>
      <c r="I858">
        <f>COUNTIFS(Formulas!B$3:B$2000,'Stats for predictor'!B858,Formulas!C$3:C$2000,'Stats for predictor'!C858,Formulas!AC$3:AC$2000,1)</f>
        <v>0</v>
      </c>
      <c r="J858">
        <f>COUNTIFS(Formulas!B$3:B$2000,'Stats for predictor'!B858,Formulas!C$3:C$2000,'Stats for predictor'!C858,Formulas!AC$3:AC$2000,0)</f>
        <v>1390</v>
      </c>
      <c r="K858">
        <f>Formulas!P859</f>
        <v>0</v>
      </c>
      <c r="L858">
        <f>Formulas!R859</f>
        <v>0</v>
      </c>
      <c r="M858">
        <f>Formulas!T907</f>
        <v>0</v>
      </c>
      <c r="N858" s="2" t="e">
        <f>Formulas!V859</f>
        <v>#DIV/0!</v>
      </c>
      <c r="O858">
        <f>Formulas!U859</f>
        <v>0</v>
      </c>
      <c r="P858" s="2" t="e">
        <f>Formulas!W859</f>
        <v>#DIV/0!</v>
      </c>
    </row>
    <row r="859" spans="1:16">
      <c r="A859">
        <f>Formulas!A860</f>
        <v>0</v>
      </c>
      <c r="B859">
        <f>Formulas!B860</f>
        <v>0</v>
      </c>
      <c r="C859">
        <f>Formulas!C860</f>
        <v>0</v>
      </c>
      <c r="D859">
        <f>Formulas!AC860</f>
        <v>0</v>
      </c>
      <c r="E859">
        <f t="shared" si="13"/>
        <v>0</v>
      </c>
      <c r="F859" s="1">
        <f>COUNTIFS(Formulas!B$3:B$2000,'Stats for predictor'!B859,Formulas!C$3:C$2000,'Stats for predictor'!C859,Formulas!AC$3:AC$2000,4)</f>
        <v>0</v>
      </c>
      <c r="G859">
        <f>COUNTIFS(Formulas!B$3:B$2000,'Stats for predictor'!B859,Formulas!C$3:C$2000,'Stats for predictor'!C859,Formulas!AC$3:AC$2000,3)</f>
        <v>0</v>
      </c>
      <c r="H859">
        <f>COUNTIFS(Formulas!B$3:B$2000,'Stats for predictor'!B859,Formulas!C$3:C$2000,'Stats for predictor'!C859,Formulas!AC$3:AC$2000,2)</f>
        <v>0</v>
      </c>
      <c r="I859">
        <f>COUNTIFS(Formulas!B$3:B$2000,'Stats for predictor'!B859,Formulas!C$3:C$2000,'Stats for predictor'!C859,Formulas!AC$3:AC$2000,1)</f>
        <v>0</v>
      </c>
      <c r="J859">
        <f>COUNTIFS(Formulas!B$3:B$2000,'Stats for predictor'!B859,Formulas!C$3:C$2000,'Stats for predictor'!C859,Formulas!AC$3:AC$2000,0)</f>
        <v>1390</v>
      </c>
      <c r="K859">
        <f>Formulas!P860</f>
        <v>0</v>
      </c>
      <c r="L859">
        <f>Formulas!R860</f>
        <v>0</v>
      </c>
      <c r="M859">
        <f>Formulas!T908</f>
        <v>0</v>
      </c>
      <c r="N859" s="2" t="e">
        <f>Formulas!V860</f>
        <v>#DIV/0!</v>
      </c>
      <c r="O859">
        <f>Formulas!U860</f>
        <v>0</v>
      </c>
      <c r="P859" s="2" t="e">
        <f>Formulas!W860</f>
        <v>#DIV/0!</v>
      </c>
    </row>
    <row r="860" spans="1:16">
      <c r="A860">
        <f>Formulas!A861</f>
        <v>0</v>
      </c>
      <c r="B860">
        <f>Formulas!B861</f>
        <v>0</v>
      </c>
      <c r="C860">
        <f>Formulas!C861</f>
        <v>0</v>
      </c>
      <c r="D860">
        <f>Formulas!AC861</f>
        <v>0</v>
      </c>
      <c r="E860">
        <f t="shared" si="13"/>
        <v>0</v>
      </c>
      <c r="F860" s="1">
        <f>COUNTIFS(Formulas!B$3:B$2000,'Stats for predictor'!B860,Formulas!C$3:C$2000,'Stats for predictor'!C860,Formulas!AC$3:AC$2000,4)</f>
        <v>0</v>
      </c>
      <c r="G860">
        <f>COUNTIFS(Formulas!B$3:B$2000,'Stats for predictor'!B860,Formulas!C$3:C$2000,'Stats for predictor'!C860,Formulas!AC$3:AC$2000,3)</f>
        <v>0</v>
      </c>
      <c r="H860">
        <f>COUNTIFS(Formulas!B$3:B$2000,'Stats for predictor'!B860,Formulas!C$3:C$2000,'Stats for predictor'!C860,Formulas!AC$3:AC$2000,2)</f>
        <v>0</v>
      </c>
      <c r="I860">
        <f>COUNTIFS(Formulas!B$3:B$2000,'Stats for predictor'!B860,Formulas!C$3:C$2000,'Stats for predictor'!C860,Formulas!AC$3:AC$2000,1)</f>
        <v>0</v>
      </c>
      <c r="J860">
        <f>COUNTIFS(Formulas!B$3:B$2000,'Stats for predictor'!B860,Formulas!C$3:C$2000,'Stats for predictor'!C860,Formulas!AC$3:AC$2000,0)</f>
        <v>1390</v>
      </c>
      <c r="K860">
        <f>Formulas!P861</f>
        <v>0</v>
      </c>
      <c r="L860">
        <f>Formulas!R861</f>
        <v>0</v>
      </c>
      <c r="M860">
        <f>Formulas!T909</f>
        <v>0</v>
      </c>
      <c r="N860" s="2" t="e">
        <f>Formulas!V861</f>
        <v>#DIV/0!</v>
      </c>
      <c r="O860">
        <f>Formulas!U861</f>
        <v>0</v>
      </c>
      <c r="P860" s="2" t="e">
        <f>Formulas!W861</f>
        <v>#DIV/0!</v>
      </c>
    </row>
    <row r="861" spans="1:16">
      <c r="A861">
        <f>Formulas!A862</f>
        <v>0</v>
      </c>
      <c r="B861">
        <f>Formulas!B862</f>
        <v>0</v>
      </c>
      <c r="C861">
        <f>Formulas!C862</f>
        <v>0</v>
      </c>
      <c r="D861">
        <f>Formulas!AC862</f>
        <v>0</v>
      </c>
      <c r="E861">
        <f t="shared" si="13"/>
        <v>0</v>
      </c>
      <c r="F861" s="1">
        <f>COUNTIFS(Formulas!B$3:B$2000,'Stats for predictor'!B861,Formulas!C$3:C$2000,'Stats for predictor'!C861,Formulas!AC$3:AC$2000,4)</f>
        <v>0</v>
      </c>
      <c r="G861">
        <f>COUNTIFS(Formulas!B$3:B$2000,'Stats for predictor'!B861,Formulas!C$3:C$2000,'Stats for predictor'!C861,Formulas!AC$3:AC$2000,3)</f>
        <v>0</v>
      </c>
      <c r="H861">
        <f>COUNTIFS(Formulas!B$3:B$2000,'Stats for predictor'!B861,Formulas!C$3:C$2000,'Stats for predictor'!C861,Formulas!AC$3:AC$2000,2)</f>
        <v>0</v>
      </c>
      <c r="I861">
        <f>COUNTIFS(Formulas!B$3:B$2000,'Stats for predictor'!B861,Formulas!C$3:C$2000,'Stats for predictor'!C861,Formulas!AC$3:AC$2000,1)</f>
        <v>0</v>
      </c>
      <c r="J861">
        <f>COUNTIFS(Formulas!B$3:B$2000,'Stats for predictor'!B861,Formulas!C$3:C$2000,'Stats for predictor'!C861,Formulas!AC$3:AC$2000,0)</f>
        <v>1390</v>
      </c>
      <c r="K861">
        <f>Formulas!P862</f>
        <v>0</v>
      </c>
      <c r="L861">
        <f>Formulas!R862</f>
        <v>0</v>
      </c>
      <c r="M861">
        <f>Formulas!T910</f>
        <v>0</v>
      </c>
      <c r="N861" s="2" t="e">
        <f>Formulas!V862</f>
        <v>#DIV/0!</v>
      </c>
      <c r="O861">
        <f>Formulas!U862</f>
        <v>0</v>
      </c>
      <c r="P861" s="2" t="e">
        <f>Formulas!W862</f>
        <v>#DIV/0!</v>
      </c>
    </row>
    <row r="862" spans="1:16">
      <c r="A862">
        <f>Formulas!A863</f>
        <v>0</v>
      </c>
      <c r="B862">
        <f>Formulas!B863</f>
        <v>0</v>
      </c>
      <c r="C862">
        <f>Formulas!C863</f>
        <v>0</v>
      </c>
      <c r="D862">
        <f>Formulas!AC863</f>
        <v>0</v>
      </c>
      <c r="E862">
        <f t="shared" si="13"/>
        <v>0</v>
      </c>
      <c r="F862" s="1">
        <f>COUNTIFS(Formulas!B$3:B$2000,'Stats for predictor'!B862,Formulas!C$3:C$2000,'Stats for predictor'!C862,Formulas!AC$3:AC$2000,4)</f>
        <v>0</v>
      </c>
      <c r="G862">
        <f>COUNTIFS(Formulas!B$3:B$2000,'Stats for predictor'!B862,Formulas!C$3:C$2000,'Stats for predictor'!C862,Formulas!AC$3:AC$2000,3)</f>
        <v>0</v>
      </c>
      <c r="H862">
        <f>COUNTIFS(Formulas!B$3:B$2000,'Stats for predictor'!B862,Formulas!C$3:C$2000,'Stats for predictor'!C862,Formulas!AC$3:AC$2000,2)</f>
        <v>0</v>
      </c>
      <c r="I862">
        <f>COUNTIFS(Formulas!B$3:B$2000,'Stats for predictor'!B862,Formulas!C$3:C$2000,'Stats for predictor'!C862,Formulas!AC$3:AC$2000,1)</f>
        <v>0</v>
      </c>
      <c r="J862">
        <f>COUNTIFS(Formulas!B$3:B$2000,'Stats for predictor'!B862,Formulas!C$3:C$2000,'Stats for predictor'!C862,Formulas!AC$3:AC$2000,0)</f>
        <v>1390</v>
      </c>
      <c r="K862">
        <f>Formulas!P863</f>
        <v>0</v>
      </c>
      <c r="L862">
        <f>Formulas!R863</f>
        <v>0</v>
      </c>
      <c r="M862">
        <f>Formulas!T911</f>
        <v>0</v>
      </c>
      <c r="N862" s="2" t="e">
        <f>Formulas!V863</f>
        <v>#DIV/0!</v>
      </c>
      <c r="O862">
        <f>Formulas!U863</f>
        <v>0</v>
      </c>
      <c r="P862" s="2" t="e">
        <f>Formulas!W863</f>
        <v>#DIV/0!</v>
      </c>
    </row>
    <row r="863" spans="1:16">
      <c r="A863">
        <f>Formulas!A864</f>
        <v>0</v>
      </c>
      <c r="B863">
        <f>Formulas!B864</f>
        <v>0</v>
      </c>
      <c r="C863">
        <f>Formulas!C864</f>
        <v>0</v>
      </c>
      <c r="D863">
        <f>Formulas!AC864</f>
        <v>0</v>
      </c>
      <c r="E863">
        <f t="shared" si="13"/>
        <v>0</v>
      </c>
      <c r="F863" s="1">
        <f>COUNTIFS(Formulas!B$3:B$2000,'Stats for predictor'!B863,Formulas!C$3:C$2000,'Stats for predictor'!C863,Formulas!AC$3:AC$2000,4)</f>
        <v>0</v>
      </c>
      <c r="G863">
        <f>COUNTIFS(Formulas!B$3:B$2000,'Stats for predictor'!B863,Formulas!C$3:C$2000,'Stats for predictor'!C863,Formulas!AC$3:AC$2000,3)</f>
        <v>0</v>
      </c>
      <c r="H863">
        <f>COUNTIFS(Formulas!B$3:B$2000,'Stats for predictor'!B863,Formulas!C$3:C$2000,'Stats for predictor'!C863,Formulas!AC$3:AC$2000,2)</f>
        <v>0</v>
      </c>
      <c r="I863">
        <f>COUNTIFS(Formulas!B$3:B$2000,'Stats for predictor'!B863,Formulas!C$3:C$2000,'Stats for predictor'!C863,Formulas!AC$3:AC$2000,1)</f>
        <v>0</v>
      </c>
      <c r="J863">
        <f>COUNTIFS(Formulas!B$3:B$2000,'Stats for predictor'!B863,Formulas!C$3:C$2000,'Stats for predictor'!C863,Formulas!AC$3:AC$2000,0)</f>
        <v>1390</v>
      </c>
      <c r="K863">
        <f>Formulas!P864</f>
        <v>0</v>
      </c>
      <c r="L863">
        <f>Formulas!R864</f>
        <v>0</v>
      </c>
      <c r="M863">
        <f>Formulas!T912</f>
        <v>0</v>
      </c>
      <c r="N863" s="2" t="e">
        <f>Formulas!V864</f>
        <v>#DIV/0!</v>
      </c>
      <c r="O863">
        <f>Formulas!U864</f>
        <v>0</v>
      </c>
      <c r="P863" s="2" t="e">
        <f>Formulas!W864</f>
        <v>#DIV/0!</v>
      </c>
    </row>
    <row r="864" spans="1:16">
      <c r="A864">
        <f>Formulas!A865</f>
        <v>0</v>
      </c>
      <c r="B864">
        <f>Formulas!B865</f>
        <v>0</v>
      </c>
      <c r="C864">
        <f>Formulas!C865</f>
        <v>0</v>
      </c>
      <c r="D864">
        <f>Formulas!AC865</f>
        <v>0</v>
      </c>
      <c r="E864">
        <f t="shared" si="13"/>
        <v>0</v>
      </c>
      <c r="F864" s="1">
        <f>COUNTIFS(Formulas!B$3:B$2000,'Stats for predictor'!B864,Formulas!C$3:C$2000,'Stats for predictor'!C864,Formulas!AC$3:AC$2000,4)</f>
        <v>0</v>
      </c>
      <c r="G864">
        <f>COUNTIFS(Formulas!B$3:B$2000,'Stats for predictor'!B864,Formulas!C$3:C$2000,'Stats for predictor'!C864,Formulas!AC$3:AC$2000,3)</f>
        <v>0</v>
      </c>
      <c r="H864">
        <f>COUNTIFS(Formulas!B$3:B$2000,'Stats for predictor'!B864,Formulas!C$3:C$2000,'Stats for predictor'!C864,Formulas!AC$3:AC$2000,2)</f>
        <v>0</v>
      </c>
      <c r="I864">
        <f>COUNTIFS(Formulas!B$3:B$2000,'Stats for predictor'!B864,Formulas!C$3:C$2000,'Stats for predictor'!C864,Formulas!AC$3:AC$2000,1)</f>
        <v>0</v>
      </c>
      <c r="J864">
        <f>COUNTIFS(Formulas!B$3:B$2000,'Stats for predictor'!B864,Formulas!C$3:C$2000,'Stats for predictor'!C864,Formulas!AC$3:AC$2000,0)</f>
        <v>1390</v>
      </c>
      <c r="K864">
        <f>Formulas!P865</f>
        <v>0</v>
      </c>
      <c r="L864">
        <f>Formulas!R865</f>
        <v>0</v>
      </c>
      <c r="M864">
        <f>Formulas!T913</f>
        <v>0</v>
      </c>
      <c r="N864" s="2" t="e">
        <f>Formulas!V865</f>
        <v>#DIV/0!</v>
      </c>
      <c r="O864">
        <f>Formulas!U865</f>
        <v>0</v>
      </c>
      <c r="P864" s="2" t="e">
        <f>Formulas!W865</f>
        <v>#DIV/0!</v>
      </c>
    </row>
    <row r="865" spans="1:16">
      <c r="A865">
        <f>Formulas!A866</f>
        <v>0</v>
      </c>
      <c r="B865">
        <f>Formulas!B866</f>
        <v>0</v>
      </c>
      <c r="C865">
        <f>Formulas!C866</f>
        <v>0</v>
      </c>
      <c r="D865">
        <f>Formulas!AC866</f>
        <v>0</v>
      </c>
      <c r="E865">
        <f t="shared" si="13"/>
        <v>0</v>
      </c>
      <c r="F865" s="1">
        <f>COUNTIFS(Formulas!B$3:B$2000,'Stats for predictor'!B865,Formulas!C$3:C$2000,'Stats for predictor'!C865,Formulas!AC$3:AC$2000,4)</f>
        <v>0</v>
      </c>
      <c r="G865">
        <f>COUNTIFS(Formulas!B$3:B$2000,'Stats for predictor'!B865,Formulas!C$3:C$2000,'Stats for predictor'!C865,Formulas!AC$3:AC$2000,3)</f>
        <v>0</v>
      </c>
      <c r="H865">
        <f>COUNTIFS(Formulas!B$3:B$2000,'Stats for predictor'!B865,Formulas!C$3:C$2000,'Stats for predictor'!C865,Formulas!AC$3:AC$2000,2)</f>
        <v>0</v>
      </c>
      <c r="I865">
        <f>COUNTIFS(Formulas!B$3:B$2000,'Stats for predictor'!B865,Formulas!C$3:C$2000,'Stats for predictor'!C865,Formulas!AC$3:AC$2000,1)</f>
        <v>0</v>
      </c>
      <c r="J865">
        <f>COUNTIFS(Formulas!B$3:B$2000,'Stats for predictor'!B865,Formulas!C$3:C$2000,'Stats for predictor'!C865,Formulas!AC$3:AC$2000,0)</f>
        <v>1390</v>
      </c>
      <c r="K865">
        <f>Formulas!P866</f>
        <v>0</v>
      </c>
      <c r="L865">
        <f>Formulas!R866</f>
        <v>0</v>
      </c>
      <c r="M865">
        <f>Formulas!T914</f>
        <v>0</v>
      </c>
      <c r="N865" s="2" t="e">
        <f>Formulas!V866</f>
        <v>#DIV/0!</v>
      </c>
      <c r="O865">
        <f>Formulas!U866</f>
        <v>0</v>
      </c>
      <c r="P865" s="2" t="e">
        <f>Formulas!W866</f>
        <v>#DIV/0!</v>
      </c>
    </row>
    <row r="866" spans="1:16">
      <c r="A866">
        <f>Formulas!A867</f>
        <v>0</v>
      </c>
      <c r="B866">
        <f>Formulas!B867</f>
        <v>0</v>
      </c>
      <c r="C866">
        <f>Formulas!C867</f>
        <v>0</v>
      </c>
      <c r="D866">
        <f>Formulas!AC867</f>
        <v>0</v>
      </c>
      <c r="E866">
        <f t="shared" si="13"/>
        <v>0</v>
      </c>
      <c r="F866" s="1">
        <f>COUNTIFS(Formulas!B$3:B$2000,'Stats for predictor'!B866,Formulas!C$3:C$2000,'Stats for predictor'!C866,Formulas!AC$3:AC$2000,4)</f>
        <v>0</v>
      </c>
      <c r="G866">
        <f>COUNTIFS(Formulas!B$3:B$2000,'Stats for predictor'!B866,Formulas!C$3:C$2000,'Stats for predictor'!C866,Formulas!AC$3:AC$2000,3)</f>
        <v>0</v>
      </c>
      <c r="H866">
        <f>COUNTIFS(Formulas!B$3:B$2000,'Stats for predictor'!B866,Formulas!C$3:C$2000,'Stats for predictor'!C866,Formulas!AC$3:AC$2000,2)</f>
        <v>0</v>
      </c>
      <c r="I866">
        <f>COUNTIFS(Formulas!B$3:B$2000,'Stats for predictor'!B866,Formulas!C$3:C$2000,'Stats for predictor'!C866,Formulas!AC$3:AC$2000,1)</f>
        <v>0</v>
      </c>
      <c r="J866">
        <f>COUNTIFS(Formulas!B$3:B$2000,'Stats for predictor'!B866,Formulas!C$3:C$2000,'Stats for predictor'!C866,Formulas!AC$3:AC$2000,0)</f>
        <v>1390</v>
      </c>
      <c r="K866">
        <f>Formulas!P867</f>
        <v>0</v>
      </c>
      <c r="L866">
        <f>Formulas!R867</f>
        <v>0</v>
      </c>
      <c r="M866">
        <f>Formulas!T915</f>
        <v>0</v>
      </c>
      <c r="N866" s="2" t="e">
        <f>Formulas!V867</f>
        <v>#DIV/0!</v>
      </c>
      <c r="O866">
        <f>Formulas!U867</f>
        <v>0</v>
      </c>
      <c r="P866" s="2" t="e">
        <f>Formulas!W867</f>
        <v>#DIV/0!</v>
      </c>
    </row>
    <row r="867" spans="1:16">
      <c r="A867">
        <f>Formulas!A868</f>
        <v>0</v>
      </c>
      <c r="B867">
        <f>Formulas!B868</f>
        <v>0</v>
      </c>
      <c r="C867">
        <f>Formulas!C868</f>
        <v>0</v>
      </c>
      <c r="D867">
        <f>Formulas!AC868</f>
        <v>0</v>
      </c>
      <c r="E867">
        <f t="shared" si="13"/>
        <v>0</v>
      </c>
      <c r="F867" s="1">
        <f>COUNTIFS(Formulas!B$3:B$2000,'Stats for predictor'!B867,Formulas!C$3:C$2000,'Stats for predictor'!C867,Formulas!AC$3:AC$2000,4)</f>
        <v>0</v>
      </c>
      <c r="G867">
        <f>COUNTIFS(Formulas!B$3:B$2000,'Stats for predictor'!B867,Formulas!C$3:C$2000,'Stats for predictor'!C867,Formulas!AC$3:AC$2000,3)</f>
        <v>0</v>
      </c>
      <c r="H867">
        <f>COUNTIFS(Formulas!B$3:B$2000,'Stats for predictor'!B867,Formulas!C$3:C$2000,'Stats for predictor'!C867,Formulas!AC$3:AC$2000,2)</f>
        <v>0</v>
      </c>
      <c r="I867">
        <f>COUNTIFS(Formulas!B$3:B$2000,'Stats for predictor'!B867,Formulas!C$3:C$2000,'Stats for predictor'!C867,Formulas!AC$3:AC$2000,1)</f>
        <v>0</v>
      </c>
      <c r="J867">
        <f>COUNTIFS(Formulas!B$3:B$2000,'Stats for predictor'!B867,Formulas!C$3:C$2000,'Stats for predictor'!C867,Formulas!AC$3:AC$2000,0)</f>
        <v>1390</v>
      </c>
      <c r="K867">
        <f>Formulas!P868</f>
        <v>0</v>
      </c>
      <c r="L867">
        <f>Formulas!R868</f>
        <v>0</v>
      </c>
      <c r="M867">
        <f>Formulas!T916</f>
        <v>0</v>
      </c>
      <c r="N867" s="2" t="e">
        <f>Formulas!V868</f>
        <v>#DIV/0!</v>
      </c>
      <c r="O867">
        <f>Formulas!U868</f>
        <v>0</v>
      </c>
      <c r="P867" s="2" t="e">
        <f>Formulas!W868</f>
        <v>#DIV/0!</v>
      </c>
    </row>
    <row r="868" spans="1:16">
      <c r="A868">
        <f>Formulas!A869</f>
        <v>0</v>
      </c>
      <c r="B868">
        <f>Formulas!B869</f>
        <v>0</v>
      </c>
      <c r="C868">
        <f>Formulas!C869</f>
        <v>0</v>
      </c>
      <c r="D868">
        <f>Formulas!AC869</f>
        <v>0</v>
      </c>
      <c r="E868">
        <f t="shared" si="13"/>
        <v>0</v>
      </c>
      <c r="F868" s="1">
        <f>COUNTIFS(Formulas!B$3:B$2000,'Stats for predictor'!B868,Formulas!C$3:C$2000,'Stats for predictor'!C868,Formulas!AC$3:AC$2000,4)</f>
        <v>0</v>
      </c>
      <c r="G868">
        <f>COUNTIFS(Formulas!B$3:B$2000,'Stats for predictor'!B868,Formulas!C$3:C$2000,'Stats for predictor'!C868,Formulas!AC$3:AC$2000,3)</f>
        <v>0</v>
      </c>
      <c r="H868">
        <f>COUNTIFS(Formulas!B$3:B$2000,'Stats for predictor'!B868,Formulas!C$3:C$2000,'Stats for predictor'!C868,Formulas!AC$3:AC$2000,2)</f>
        <v>0</v>
      </c>
      <c r="I868">
        <f>COUNTIFS(Formulas!B$3:B$2000,'Stats for predictor'!B868,Formulas!C$3:C$2000,'Stats for predictor'!C868,Formulas!AC$3:AC$2000,1)</f>
        <v>0</v>
      </c>
      <c r="J868">
        <f>COUNTIFS(Formulas!B$3:B$2000,'Stats for predictor'!B868,Formulas!C$3:C$2000,'Stats for predictor'!C868,Formulas!AC$3:AC$2000,0)</f>
        <v>1390</v>
      </c>
      <c r="K868">
        <f>Formulas!P869</f>
        <v>0</v>
      </c>
      <c r="L868">
        <f>Formulas!R869</f>
        <v>0</v>
      </c>
      <c r="M868">
        <f>Formulas!T917</f>
        <v>0</v>
      </c>
      <c r="N868" s="2" t="e">
        <f>Formulas!V869</f>
        <v>#DIV/0!</v>
      </c>
      <c r="O868">
        <f>Formulas!U869</f>
        <v>0</v>
      </c>
      <c r="P868" s="2" t="e">
        <f>Formulas!W869</f>
        <v>#DIV/0!</v>
      </c>
    </row>
    <row r="869" spans="1:16">
      <c r="A869">
        <f>Formulas!A870</f>
        <v>0</v>
      </c>
      <c r="B869">
        <f>Formulas!B870</f>
        <v>0</v>
      </c>
      <c r="C869">
        <f>Formulas!C870</f>
        <v>0</v>
      </c>
      <c r="D869">
        <f>Formulas!AC870</f>
        <v>0</v>
      </c>
      <c r="E869">
        <f t="shared" si="13"/>
        <v>0</v>
      </c>
      <c r="F869" s="1">
        <f>COUNTIFS(Formulas!B$3:B$2000,'Stats for predictor'!B869,Formulas!C$3:C$2000,'Stats for predictor'!C869,Formulas!AC$3:AC$2000,4)</f>
        <v>0</v>
      </c>
      <c r="G869">
        <f>COUNTIFS(Formulas!B$3:B$2000,'Stats for predictor'!B869,Formulas!C$3:C$2000,'Stats for predictor'!C869,Formulas!AC$3:AC$2000,3)</f>
        <v>0</v>
      </c>
      <c r="H869">
        <f>COUNTIFS(Formulas!B$3:B$2000,'Stats for predictor'!B869,Formulas!C$3:C$2000,'Stats for predictor'!C869,Formulas!AC$3:AC$2000,2)</f>
        <v>0</v>
      </c>
      <c r="I869">
        <f>COUNTIFS(Formulas!B$3:B$2000,'Stats for predictor'!B869,Formulas!C$3:C$2000,'Stats for predictor'!C869,Formulas!AC$3:AC$2000,1)</f>
        <v>0</v>
      </c>
      <c r="J869">
        <f>COUNTIFS(Formulas!B$3:B$2000,'Stats for predictor'!B869,Formulas!C$3:C$2000,'Stats for predictor'!C869,Formulas!AC$3:AC$2000,0)</f>
        <v>1390</v>
      </c>
      <c r="K869">
        <f>Formulas!P870</f>
        <v>0</v>
      </c>
      <c r="L869">
        <f>Formulas!R870</f>
        <v>0</v>
      </c>
      <c r="M869">
        <f>Formulas!T918</f>
        <v>0</v>
      </c>
      <c r="N869" s="2" t="e">
        <f>Formulas!V870</f>
        <v>#DIV/0!</v>
      </c>
      <c r="O869">
        <f>Formulas!U870</f>
        <v>0</v>
      </c>
      <c r="P869" s="2" t="e">
        <f>Formulas!W870</f>
        <v>#DIV/0!</v>
      </c>
    </row>
    <row r="870" spans="1:16">
      <c r="A870">
        <f>Formulas!A871</f>
        <v>0</v>
      </c>
      <c r="B870">
        <f>Formulas!B871</f>
        <v>0</v>
      </c>
      <c r="C870">
        <f>Formulas!C871</f>
        <v>0</v>
      </c>
      <c r="D870">
        <f>Formulas!AC871</f>
        <v>0</v>
      </c>
      <c r="E870">
        <f t="shared" si="13"/>
        <v>0</v>
      </c>
      <c r="F870" s="1">
        <f>COUNTIFS(Formulas!B$3:B$2000,'Stats for predictor'!B870,Formulas!C$3:C$2000,'Stats for predictor'!C870,Formulas!AC$3:AC$2000,4)</f>
        <v>0</v>
      </c>
      <c r="G870">
        <f>COUNTIFS(Formulas!B$3:B$2000,'Stats for predictor'!B870,Formulas!C$3:C$2000,'Stats for predictor'!C870,Formulas!AC$3:AC$2000,3)</f>
        <v>0</v>
      </c>
      <c r="H870">
        <f>COUNTIFS(Formulas!B$3:B$2000,'Stats for predictor'!B870,Formulas!C$3:C$2000,'Stats for predictor'!C870,Formulas!AC$3:AC$2000,2)</f>
        <v>0</v>
      </c>
      <c r="I870">
        <f>COUNTIFS(Formulas!B$3:B$2000,'Stats for predictor'!B870,Formulas!C$3:C$2000,'Stats for predictor'!C870,Formulas!AC$3:AC$2000,1)</f>
        <v>0</v>
      </c>
      <c r="J870">
        <f>COUNTIFS(Formulas!B$3:B$2000,'Stats for predictor'!B870,Formulas!C$3:C$2000,'Stats for predictor'!C870,Formulas!AC$3:AC$2000,0)</f>
        <v>1390</v>
      </c>
      <c r="K870">
        <f>Formulas!P871</f>
        <v>0</v>
      </c>
      <c r="L870">
        <f>Formulas!R871</f>
        <v>0</v>
      </c>
      <c r="M870">
        <f>Formulas!T919</f>
        <v>0</v>
      </c>
      <c r="N870" s="2" t="e">
        <f>Formulas!V871</f>
        <v>#DIV/0!</v>
      </c>
      <c r="O870">
        <f>Formulas!U871</f>
        <v>0</v>
      </c>
      <c r="P870" s="2" t="e">
        <f>Formulas!W871</f>
        <v>#DIV/0!</v>
      </c>
    </row>
    <row r="871" spans="1:16">
      <c r="A871">
        <f>Formulas!A872</f>
        <v>0</v>
      </c>
      <c r="B871">
        <f>Formulas!B872</f>
        <v>0</v>
      </c>
      <c r="C871">
        <f>Formulas!C872</f>
        <v>0</v>
      </c>
      <c r="D871">
        <f>Formulas!AC872</f>
        <v>0</v>
      </c>
      <c r="E871">
        <f t="shared" si="13"/>
        <v>0</v>
      </c>
      <c r="F871" s="1">
        <f>COUNTIFS(Formulas!B$3:B$2000,'Stats for predictor'!B871,Formulas!C$3:C$2000,'Stats for predictor'!C871,Formulas!AC$3:AC$2000,4)</f>
        <v>0</v>
      </c>
      <c r="G871">
        <f>COUNTIFS(Formulas!B$3:B$2000,'Stats for predictor'!B871,Formulas!C$3:C$2000,'Stats for predictor'!C871,Formulas!AC$3:AC$2000,3)</f>
        <v>0</v>
      </c>
      <c r="H871">
        <f>COUNTIFS(Formulas!B$3:B$2000,'Stats for predictor'!B871,Formulas!C$3:C$2000,'Stats for predictor'!C871,Formulas!AC$3:AC$2000,2)</f>
        <v>0</v>
      </c>
      <c r="I871">
        <f>COUNTIFS(Formulas!B$3:B$2000,'Stats for predictor'!B871,Formulas!C$3:C$2000,'Stats for predictor'!C871,Formulas!AC$3:AC$2000,1)</f>
        <v>0</v>
      </c>
      <c r="J871">
        <f>COUNTIFS(Formulas!B$3:B$2000,'Stats for predictor'!B871,Formulas!C$3:C$2000,'Stats for predictor'!C871,Formulas!AC$3:AC$2000,0)</f>
        <v>1390</v>
      </c>
      <c r="K871">
        <f>Formulas!P872</f>
        <v>0</v>
      </c>
      <c r="L871">
        <f>Formulas!R872</f>
        <v>0</v>
      </c>
      <c r="M871">
        <f>Formulas!T920</f>
        <v>0</v>
      </c>
      <c r="N871" s="2" t="e">
        <f>Formulas!V872</f>
        <v>#DIV/0!</v>
      </c>
      <c r="O871">
        <f>Formulas!U872</f>
        <v>0</v>
      </c>
      <c r="P871" s="2" t="e">
        <f>Formulas!W872</f>
        <v>#DIV/0!</v>
      </c>
    </row>
    <row r="872" spans="1:16">
      <c r="A872">
        <f>Formulas!A873</f>
        <v>0</v>
      </c>
      <c r="B872">
        <f>Formulas!B873</f>
        <v>0</v>
      </c>
      <c r="C872">
        <f>Formulas!C873</f>
        <v>0</v>
      </c>
      <c r="D872">
        <f>Formulas!AC873</f>
        <v>0</v>
      </c>
      <c r="E872">
        <f t="shared" si="13"/>
        <v>0</v>
      </c>
      <c r="F872" s="1">
        <f>COUNTIFS(Formulas!B$3:B$2000,'Stats for predictor'!B872,Formulas!C$3:C$2000,'Stats for predictor'!C872,Formulas!AC$3:AC$2000,4)</f>
        <v>0</v>
      </c>
      <c r="G872">
        <f>COUNTIFS(Formulas!B$3:B$2000,'Stats for predictor'!B872,Formulas!C$3:C$2000,'Stats for predictor'!C872,Formulas!AC$3:AC$2000,3)</f>
        <v>0</v>
      </c>
      <c r="H872">
        <f>COUNTIFS(Formulas!B$3:B$2000,'Stats for predictor'!B872,Formulas!C$3:C$2000,'Stats for predictor'!C872,Formulas!AC$3:AC$2000,2)</f>
        <v>0</v>
      </c>
      <c r="I872">
        <f>COUNTIFS(Formulas!B$3:B$2000,'Stats for predictor'!B872,Formulas!C$3:C$2000,'Stats for predictor'!C872,Formulas!AC$3:AC$2000,1)</f>
        <v>0</v>
      </c>
      <c r="J872">
        <f>COUNTIFS(Formulas!B$3:B$2000,'Stats for predictor'!B872,Formulas!C$3:C$2000,'Stats for predictor'!C872,Formulas!AC$3:AC$2000,0)</f>
        <v>1390</v>
      </c>
      <c r="K872">
        <f>Formulas!P873</f>
        <v>0</v>
      </c>
      <c r="L872">
        <f>Formulas!R873</f>
        <v>0</v>
      </c>
      <c r="M872">
        <f>Formulas!T921</f>
        <v>0</v>
      </c>
      <c r="N872" s="2" t="e">
        <f>Formulas!V873</f>
        <v>#DIV/0!</v>
      </c>
      <c r="O872">
        <f>Formulas!U873</f>
        <v>0</v>
      </c>
      <c r="P872" s="2" t="e">
        <f>Formulas!W873</f>
        <v>#DIV/0!</v>
      </c>
    </row>
    <row r="873" spans="1:16">
      <c r="A873">
        <f>Formulas!A874</f>
        <v>0</v>
      </c>
      <c r="B873">
        <f>Formulas!B874</f>
        <v>0</v>
      </c>
      <c r="C873">
        <f>Formulas!C874</f>
        <v>0</v>
      </c>
      <c r="D873">
        <f>Formulas!AC874</f>
        <v>0</v>
      </c>
      <c r="E873">
        <f t="shared" si="13"/>
        <v>0</v>
      </c>
      <c r="F873" s="1">
        <f>COUNTIFS(Formulas!B$3:B$2000,'Stats for predictor'!B873,Formulas!C$3:C$2000,'Stats for predictor'!C873,Formulas!AC$3:AC$2000,4)</f>
        <v>0</v>
      </c>
      <c r="G873">
        <f>COUNTIFS(Formulas!B$3:B$2000,'Stats for predictor'!B873,Formulas!C$3:C$2000,'Stats for predictor'!C873,Formulas!AC$3:AC$2000,3)</f>
        <v>0</v>
      </c>
      <c r="H873">
        <f>COUNTIFS(Formulas!B$3:B$2000,'Stats for predictor'!B873,Formulas!C$3:C$2000,'Stats for predictor'!C873,Formulas!AC$3:AC$2000,2)</f>
        <v>0</v>
      </c>
      <c r="I873">
        <f>COUNTIFS(Formulas!B$3:B$2000,'Stats for predictor'!B873,Formulas!C$3:C$2000,'Stats for predictor'!C873,Formulas!AC$3:AC$2000,1)</f>
        <v>0</v>
      </c>
      <c r="J873">
        <f>COUNTIFS(Formulas!B$3:B$2000,'Stats for predictor'!B873,Formulas!C$3:C$2000,'Stats for predictor'!C873,Formulas!AC$3:AC$2000,0)</f>
        <v>1390</v>
      </c>
      <c r="K873">
        <f>Formulas!P874</f>
        <v>0</v>
      </c>
      <c r="L873">
        <f>Formulas!R874</f>
        <v>0</v>
      </c>
      <c r="M873">
        <f>Formulas!T922</f>
        <v>0</v>
      </c>
      <c r="N873" s="2" t="e">
        <f>Formulas!V874</f>
        <v>#DIV/0!</v>
      </c>
      <c r="O873">
        <f>Formulas!U874</f>
        <v>0</v>
      </c>
      <c r="P873" s="2" t="e">
        <f>Formulas!W874</f>
        <v>#DIV/0!</v>
      </c>
    </row>
    <row r="874" spans="1:16">
      <c r="A874">
        <f>Formulas!A875</f>
        <v>0</v>
      </c>
      <c r="B874">
        <f>Formulas!B875</f>
        <v>0</v>
      </c>
      <c r="C874">
        <f>Formulas!C875</f>
        <v>0</v>
      </c>
      <c r="D874">
        <f>Formulas!AC875</f>
        <v>0</v>
      </c>
      <c r="E874">
        <f t="shared" si="13"/>
        <v>0</v>
      </c>
      <c r="F874" s="1">
        <f>COUNTIFS(Formulas!B$3:B$2000,'Stats for predictor'!B874,Formulas!C$3:C$2000,'Stats for predictor'!C874,Formulas!AC$3:AC$2000,4)</f>
        <v>0</v>
      </c>
      <c r="G874">
        <f>COUNTIFS(Formulas!B$3:B$2000,'Stats for predictor'!B874,Formulas!C$3:C$2000,'Stats for predictor'!C874,Formulas!AC$3:AC$2000,3)</f>
        <v>0</v>
      </c>
      <c r="H874">
        <f>COUNTIFS(Formulas!B$3:B$2000,'Stats for predictor'!B874,Formulas!C$3:C$2000,'Stats for predictor'!C874,Formulas!AC$3:AC$2000,2)</f>
        <v>0</v>
      </c>
      <c r="I874">
        <f>COUNTIFS(Formulas!B$3:B$2000,'Stats for predictor'!B874,Formulas!C$3:C$2000,'Stats for predictor'!C874,Formulas!AC$3:AC$2000,1)</f>
        <v>0</v>
      </c>
      <c r="J874">
        <f>COUNTIFS(Formulas!B$3:B$2000,'Stats for predictor'!B874,Formulas!C$3:C$2000,'Stats for predictor'!C874,Formulas!AC$3:AC$2000,0)</f>
        <v>1390</v>
      </c>
      <c r="K874">
        <f>Formulas!P875</f>
        <v>0</v>
      </c>
      <c r="L874">
        <f>Formulas!R875</f>
        <v>0</v>
      </c>
      <c r="M874">
        <f>Formulas!T923</f>
        <v>0</v>
      </c>
      <c r="N874" s="2" t="e">
        <f>Formulas!V875</f>
        <v>#DIV/0!</v>
      </c>
      <c r="O874">
        <f>Formulas!U875</f>
        <v>0</v>
      </c>
      <c r="P874" s="2" t="e">
        <f>Formulas!W875</f>
        <v>#DIV/0!</v>
      </c>
    </row>
    <row r="875" spans="1:16">
      <c r="A875">
        <f>Formulas!A876</f>
        <v>0</v>
      </c>
      <c r="B875">
        <f>Formulas!B876</f>
        <v>0</v>
      </c>
      <c r="C875">
        <f>Formulas!C876</f>
        <v>0</v>
      </c>
      <c r="D875">
        <f>Formulas!AC876</f>
        <v>0</v>
      </c>
      <c r="E875">
        <f t="shared" si="13"/>
        <v>0</v>
      </c>
      <c r="F875" s="1">
        <f>COUNTIFS(Formulas!B$3:B$2000,'Stats for predictor'!B875,Formulas!C$3:C$2000,'Stats for predictor'!C875,Formulas!AC$3:AC$2000,4)</f>
        <v>0</v>
      </c>
      <c r="G875">
        <f>COUNTIFS(Formulas!B$3:B$2000,'Stats for predictor'!B875,Formulas!C$3:C$2000,'Stats for predictor'!C875,Formulas!AC$3:AC$2000,3)</f>
        <v>0</v>
      </c>
      <c r="H875">
        <f>COUNTIFS(Formulas!B$3:B$2000,'Stats for predictor'!B875,Formulas!C$3:C$2000,'Stats for predictor'!C875,Formulas!AC$3:AC$2000,2)</f>
        <v>0</v>
      </c>
      <c r="I875">
        <f>COUNTIFS(Formulas!B$3:B$2000,'Stats for predictor'!B875,Formulas!C$3:C$2000,'Stats for predictor'!C875,Formulas!AC$3:AC$2000,1)</f>
        <v>0</v>
      </c>
      <c r="J875">
        <f>COUNTIFS(Formulas!B$3:B$2000,'Stats for predictor'!B875,Formulas!C$3:C$2000,'Stats for predictor'!C875,Formulas!AC$3:AC$2000,0)</f>
        <v>1390</v>
      </c>
      <c r="K875">
        <f>Formulas!P876</f>
        <v>0</v>
      </c>
      <c r="L875">
        <f>Formulas!R876</f>
        <v>0</v>
      </c>
      <c r="M875">
        <f>Formulas!T924</f>
        <v>0</v>
      </c>
      <c r="N875" s="2" t="e">
        <f>Formulas!V876</f>
        <v>#DIV/0!</v>
      </c>
      <c r="O875">
        <f>Formulas!U876</f>
        <v>0</v>
      </c>
      <c r="P875" s="2" t="e">
        <f>Formulas!W876</f>
        <v>#DIV/0!</v>
      </c>
    </row>
    <row r="876" spans="1:16">
      <c r="A876">
        <f>Formulas!A877</f>
        <v>0</v>
      </c>
      <c r="B876">
        <f>Formulas!B877</f>
        <v>0</v>
      </c>
      <c r="C876">
        <f>Formulas!C877</f>
        <v>0</v>
      </c>
      <c r="D876">
        <f>Formulas!AC877</f>
        <v>0</v>
      </c>
      <c r="E876">
        <f t="shared" si="13"/>
        <v>0</v>
      </c>
      <c r="F876" s="1">
        <f>COUNTIFS(Formulas!B$3:B$2000,'Stats for predictor'!B876,Formulas!C$3:C$2000,'Stats for predictor'!C876,Formulas!AC$3:AC$2000,4)</f>
        <v>0</v>
      </c>
      <c r="G876">
        <f>COUNTIFS(Formulas!B$3:B$2000,'Stats for predictor'!B876,Formulas!C$3:C$2000,'Stats for predictor'!C876,Formulas!AC$3:AC$2000,3)</f>
        <v>0</v>
      </c>
      <c r="H876">
        <f>COUNTIFS(Formulas!B$3:B$2000,'Stats for predictor'!B876,Formulas!C$3:C$2000,'Stats for predictor'!C876,Formulas!AC$3:AC$2000,2)</f>
        <v>0</v>
      </c>
      <c r="I876">
        <f>COUNTIFS(Formulas!B$3:B$2000,'Stats for predictor'!B876,Formulas!C$3:C$2000,'Stats for predictor'!C876,Formulas!AC$3:AC$2000,1)</f>
        <v>0</v>
      </c>
      <c r="J876">
        <f>COUNTIFS(Formulas!B$3:B$2000,'Stats for predictor'!B876,Formulas!C$3:C$2000,'Stats for predictor'!C876,Formulas!AC$3:AC$2000,0)</f>
        <v>1390</v>
      </c>
      <c r="K876">
        <f>Formulas!P877</f>
        <v>0</v>
      </c>
      <c r="L876">
        <f>Formulas!R877</f>
        <v>0</v>
      </c>
      <c r="M876">
        <f>Formulas!T925</f>
        <v>0</v>
      </c>
      <c r="N876" s="2" t="e">
        <f>Formulas!V877</f>
        <v>#DIV/0!</v>
      </c>
      <c r="O876">
        <f>Formulas!U877</f>
        <v>0</v>
      </c>
      <c r="P876" s="2" t="e">
        <f>Formulas!W877</f>
        <v>#DIV/0!</v>
      </c>
    </row>
    <row r="877" spans="1:16">
      <c r="A877">
        <f>Formulas!A878</f>
        <v>0</v>
      </c>
      <c r="B877">
        <f>Formulas!B878</f>
        <v>0</v>
      </c>
      <c r="C877">
        <f>Formulas!C878</f>
        <v>0</v>
      </c>
      <c r="D877">
        <f>Formulas!AC878</f>
        <v>0</v>
      </c>
      <c r="E877">
        <f t="shared" si="13"/>
        <v>0</v>
      </c>
      <c r="F877" s="1">
        <f>COUNTIFS(Formulas!B$3:B$2000,'Stats for predictor'!B877,Formulas!C$3:C$2000,'Stats for predictor'!C877,Formulas!AC$3:AC$2000,4)</f>
        <v>0</v>
      </c>
      <c r="G877">
        <f>COUNTIFS(Formulas!B$3:B$2000,'Stats for predictor'!B877,Formulas!C$3:C$2000,'Stats for predictor'!C877,Formulas!AC$3:AC$2000,3)</f>
        <v>0</v>
      </c>
      <c r="H877">
        <f>COUNTIFS(Formulas!B$3:B$2000,'Stats for predictor'!B877,Formulas!C$3:C$2000,'Stats for predictor'!C877,Formulas!AC$3:AC$2000,2)</f>
        <v>0</v>
      </c>
      <c r="I877">
        <f>COUNTIFS(Formulas!B$3:B$2000,'Stats for predictor'!B877,Formulas!C$3:C$2000,'Stats for predictor'!C877,Formulas!AC$3:AC$2000,1)</f>
        <v>0</v>
      </c>
      <c r="J877">
        <f>COUNTIFS(Formulas!B$3:B$2000,'Stats for predictor'!B877,Formulas!C$3:C$2000,'Stats for predictor'!C877,Formulas!AC$3:AC$2000,0)</f>
        <v>1390</v>
      </c>
      <c r="K877">
        <f>Formulas!P878</f>
        <v>0</v>
      </c>
      <c r="L877">
        <f>Formulas!R878</f>
        <v>0</v>
      </c>
      <c r="M877">
        <f>Formulas!T926</f>
        <v>0</v>
      </c>
      <c r="N877" s="2" t="e">
        <f>Formulas!V878</f>
        <v>#DIV/0!</v>
      </c>
      <c r="O877">
        <f>Formulas!U878</f>
        <v>0</v>
      </c>
      <c r="P877" s="2" t="e">
        <f>Formulas!W878</f>
        <v>#DIV/0!</v>
      </c>
    </row>
    <row r="878" spans="1:16">
      <c r="A878">
        <f>Formulas!A879</f>
        <v>0</v>
      </c>
      <c r="B878">
        <f>Formulas!B879</f>
        <v>0</v>
      </c>
      <c r="C878">
        <f>Formulas!C879</f>
        <v>0</v>
      </c>
      <c r="D878">
        <f>Formulas!AC879</f>
        <v>0</v>
      </c>
      <c r="E878">
        <f t="shared" si="13"/>
        <v>0</v>
      </c>
      <c r="F878" s="1">
        <f>COUNTIFS(Formulas!B$3:B$2000,'Stats for predictor'!B878,Formulas!C$3:C$2000,'Stats for predictor'!C878,Formulas!AC$3:AC$2000,4)</f>
        <v>0</v>
      </c>
      <c r="G878">
        <f>COUNTIFS(Formulas!B$3:B$2000,'Stats for predictor'!B878,Formulas!C$3:C$2000,'Stats for predictor'!C878,Formulas!AC$3:AC$2000,3)</f>
        <v>0</v>
      </c>
      <c r="H878">
        <f>COUNTIFS(Formulas!B$3:B$2000,'Stats for predictor'!B878,Formulas!C$3:C$2000,'Stats for predictor'!C878,Formulas!AC$3:AC$2000,2)</f>
        <v>0</v>
      </c>
      <c r="I878">
        <f>COUNTIFS(Formulas!B$3:B$2000,'Stats for predictor'!B878,Formulas!C$3:C$2000,'Stats for predictor'!C878,Formulas!AC$3:AC$2000,1)</f>
        <v>0</v>
      </c>
      <c r="J878">
        <f>COUNTIFS(Formulas!B$3:B$2000,'Stats for predictor'!B878,Formulas!C$3:C$2000,'Stats for predictor'!C878,Formulas!AC$3:AC$2000,0)</f>
        <v>1390</v>
      </c>
      <c r="K878">
        <f>Formulas!P879</f>
        <v>0</v>
      </c>
      <c r="L878">
        <f>Formulas!R879</f>
        <v>0</v>
      </c>
      <c r="M878">
        <f>Formulas!T927</f>
        <v>0</v>
      </c>
      <c r="N878" s="2" t="e">
        <f>Formulas!V879</f>
        <v>#DIV/0!</v>
      </c>
      <c r="O878">
        <f>Formulas!U879</f>
        <v>0</v>
      </c>
      <c r="P878" s="2" t="e">
        <f>Formulas!W879</f>
        <v>#DIV/0!</v>
      </c>
    </row>
    <row r="879" spans="1:16">
      <c r="A879">
        <f>Formulas!A880</f>
        <v>0</v>
      </c>
      <c r="B879">
        <f>Formulas!B880</f>
        <v>0</v>
      </c>
      <c r="C879">
        <f>Formulas!C880</f>
        <v>0</v>
      </c>
      <c r="D879">
        <f>Formulas!AC880</f>
        <v>0</v>
      </c>
      <c r="E879">
        <f t="shared" si="13"/>
        <v>0</v>
      </c>
      <c r="F879" s="1">
        <f>COUNTIFS(Formulas!B$3:B$2000,'Stats for predictor'!B879,Formulas!C$3:C$2000,'Stats for predictor'!C879,Formulas!AC$3:AC$2000,4)</f>
        <v>0</v>
      </c>
      <c r="G879">
        <f>COUNTIFS(Formulas!B$3:B$2000,'Stats for predictor'!B879,Formulas!C$3:C$2000,'Stats for predictor'!C879,Formulas!AC$3:AC$2000,3)</f>
        <v>0</v>
      </c>
      <c r="H879">
        <f>COUNTIFS(Formulas!B$3:B$2000,'Stats for predictor'!B879,Formulas!C$3:C$2000,'Stats for predictor'!C879,Formulas!AC$3:AC$2000,2)</f>
        <v>0</v>
      </c>
      <c r="I879">
        <f>COUNTIFS(Formulas!B$3:B$2000,'Stats for predictor'!B879,Formulas!C$3:C$2000,'Stats for predictor'!C879,Formulas!AC$3:AC$2000,1)</f>
        <v>0</v>
      </c>
      <c r="J879">
        <f>COUNTIFS(Formulas!B$3:B$2000,'Stats for predictor'!B879,Formulas!C$3:C$2000,'Stats for predictor'!C879,Formulas!AC$3:AC$2000,0)</f>
        <v>1390</v>
      </c>
      <c r="K879">
        <f>Formulas!P880</f>
        <v>0</v>
      </c>
      <c r="L879">
        <f>Formulas!R880</f>
        <v>0</v>
      </c>
      <c r="M879">
        <f>Formulas!T928</f>
        <v>0</v>
      </c>
      <c r="N879" s="2" t="e">
        <f>Formulas!V880</f>
        <v>#DIV/0!</v>
      </c>
      <c r="O879">
        <f>Formulas!U880</f>
        <v>0</v>
      </c>
      <c r="P879" s="2" t="e">
        <f>Formulas!W880</f>
        <v>#DIV/0!</v>
      </c>
    </row>
    <row r="880" spans="1:16">
      <c r="A880">
        <f>Formulas!A881</f>
        <v>0</v>
      </c>
      <c r="B880">
        <f>Formulas!B881</f>
        <v>0</v>
      </c>
      <c r="C880">
        <f>Formulas!C881</f>
        <v>0</v>
      </c>
      <c r="D880">
        <f>Formulas!AC881</f>
        <v>0</v>
      </c>
      <c r="E880">
        <f t="shared" si="13"/>
        <v>0</v>
      </c>
      <c r="F880" s="1">
        <f>COUNTIFS(Formulas!B$3:B$2000,'Stats for predictor'!B880,Formulas!C$3:C$2000,'Stats for predictor'!C880,Formulas!AC$3:AC$2000,4)</f>
        <v>0</v>
      </c>
      <c r="G880">
        <f>COUNTIFS(Formulas!B$3:B$2000,'Stats for predictor'!B880,Formulas!C$3:C$2000,'Stats for predictor'!C880,Formulas!AC$3:AC$2000,3)</f>
        <v>0</v>
      </c>
      <c r="H880">
        <f>COUNTIFS(Formulas!B$3:B$2000,'Stats for predictor'!B880,Formulas!C$3:C$2000,'Stats for predictor'!C880,Formulas!AC$3:AC$2000,2)</f>
        <v>0</v>
      </c>
      <c r="I880">
        <f>COUNTIFS(Formulas!B$3:B$2000,'Stats for predictor'!B880,Formulas!C$3:C$2000,'Stats for predictor'!C880,Formulas!AC$3:AC$2000,1)</f>
        <v>0</v>
      </c>
      <c r="J880">
        <f>COUNTIFS(Formulas!B$3:B$2000,'Stats for predictor'!B880,Formulas!C$3:C$2000,'Stats for predictor'!C880,Formulas!AC$3:AC$2000,0)</f>
        <v>1390</v>
      </c>
      <c r="K880">
        <f>Formulas!P881</f>
        <v>0</v>
      </c>
      <c r="L880">
        <f>Formulas!R881</f>
        <v>0</v>
      </c>
      <c r="M880">
        <f>Formulas!T929</f>
        <v>0</v>
      </c>
      <c r="N880" s="2" t="e">
        <f>Formulas!V881</f>
        <v>#DIV/0!</v>
      </c>
      <c r="O880">
        <f>Formulas!U881</f>
        <v>0</v>
      </c>
      <c r="P880" s="2" t="e">
        <f>Formulas!W881</f>
        <v>#DIV/0!</v>
      </c>
    </row>
    <row r="881" spans="1:16">
      <c r="A881">
        <f>Formulas!A882</f>
        <v>0</v>
      </c>
      <c r="B881">
        <f>Formulas!B882</f>
        <v>0</v>
      </c>
      <c r="C881">
        <f>Formulas!C882</f>
        <v>0</v>
      </c>
      <c r="D881">
        <f>Formulas!AC882</f>
        <v>0</v>
      </c>
      <c r="E881">
        <f t="shared" si="13"/>
        <v>0</v>
      </c>
      <c r="F881" s="1">
        <f>COUNTIFS(Formulas!B$3:B$2000,'Stats for predictor'!B881,Formulas!C$3:C$2000,'Stats for predictor'!C881,Formulas!AC$3:AC$2000,4)</f>
        <v>0</v>
      </c>
      <c r="G881">
        <f>COUNTIFS(Formulas!B$3:B$2000,'Stats for predictor'!B881,Formulas!C$3:C$2000,'Stats for predictor'!C881,Formulas!AC$3:AC$2000,3)</f>
        <v>0</v>
      </c>
      <c r="H881">
        <f>COUNTIFS(Formulas!B$3:B$2000,'Stats for predictor'!B881,Formulas!C$3:C$2000,'Stats for predictor'!C881,Formulas!AC$3:AC$2000,2)</f>
        <v>0</v>
      </c>
      <c r="I881">
        <f>COUNTIFS(Formulas!B$3:B$2000,'Stats for predictor'!B881,Formulas!C$3:C$2000,'Stats for predictor'!C881,Formulas!AC$3:AC$2000,1)</f>
        <v>0</v>
      </c>
      <c r="J881">
        <f>COUNTIFS(Formulas!B$3:B$2000,'Stats for predictor'!B881,Formulas!C$3:C$2000,'Stats for predictor'!C881,Formulas!AC$3:AC$2000,0)</f>
        <v>1390</v>
      </c>
      <c r="K881">
        <f>Formulas!P882</f>
        <v>0</v>
      </c>
      <c r="L881">
        <f>Formulas!R882</f>
        <v>0</v>
      </c>
      <c r="M881">
        <f>Formulas!T930</f>
        <v>0</v>
      </c>
      <c r="N881" s="2" t="e">
        <f>Formulas!V882</f>
        <v>#DIV/0!</v>
      </c>
      <c r="O881">
        <f>Formulas!U882</f>
        <v>0</v>
      </c>
      <c r="P881" s="2" t="e">
        <f>Formulas!W882</f>
        <v>#DIV/0!</v>
      </c>
    </row>
    <row r="882" spans="1:16">
      <c r="A882">
        <f>Formulas!A883</f>
        <v>0</v>
      </c>
      <c r="B882">
        <f>Formulas!B883</f>
        <v>0</v>
      </c>
      <c r="C882">
        <f>Formulas!C883</f>
        <v>0</v>
      </c>
      <c r="D882">
        <f>Formulas!AC883</f>
        <v>0</v>
      </c>
      <c r="E882">
        <f t="shared" si="13"/>
        <v>0</v>
      </c>
      <c r="F882" s="1">
        <f>COUNTIFS(Formulas!B$3:B$2000,'Stats for predictor'!B882,Formulas!C$3:C$2000,'Stats for predictor'!C882,Formulas!AC$3:AC$2000,4)</f>
        <v>0</v>
      </c>
      <c r="G882">
        <f>COUNTIFS(Formulas!B$3:B$2000,'Stats for predictor'!B882,Formulas!C$3:C$2000,'Stats for predictor'!C882,Formulas!AC$3:AC$2000,3)</f>
        <v>0</v>
      </c>
      <c r="H882">
        <f>COUNTIFS(Formulas!B$3:B$2000,'Stats for predictor'!B882,Formulas!C$3:C$2000,'Stats for predictor'!C882,Formulas!AC$3:AC$2000,2)</f>
        <v>0</v>
      </c>
      <c r="I882">
        <f>COUNTIFS(Formulas!B$3:B$2000,'Stats for predictor'!B882,Formulas!C$3:C$2000,'Stats for predictor'!C882,Formulas!AC$3:AC$2000,1)</f>
        <v>0</v>
      </c>
      <c r="J882">
        <f>COUNTIFS(Formulas!B$3:B$2000,'Stats for predictor'!B882,Formulas!C$3:C$2000,'Stats for predictor'!C882,Formulas!AC$3:AC$2000,0)</f>
        <v>1390</v>
      </c>
      <c r="K882">
        <f>Formulas!P883</f>
        <v>0</v>
      </c>
      <c r="L882">
        <f>Formulas!R883</f>
        <v>0</v>
      </c>
      <c r="M882">
        <f>Formulas!T931</f>
        <v>0</v>
      </c>
      <c r="N882" s="2" t="e">
        <f>Formulas!V883</f>
        <v>#DIV/0!</v>
      </c>
      <c r="O882">
        <f>Formulas!U883</f>
        <v>0</v>
      </c>
      <c r="P882" s="2" t="e">
        <f>Formulas!W883</f>
        <v>#DIV/0!</v>
      </c>
    </row>
    <row r="883" spans="1:16">
      <c r="A883">
        <f>Formulas!A884</f>
        <v>0</v>
      </c>
      <c r="B883">
        <f>Formulas!B884</f>
        <v>0</v>
      </c>
      <c r="C883">
        <f>Formulas!C884</f>
        <v>0</v>
      </c>
      <c r="D883">
        <f>Formulas!AC884</f>
        <v>0</v>
      </c>
      <c r="E883">
        <f t="shared" si="13"/>
        <v>0</v>
      </c>
      <c r="F883" s="1">
        <f>COUNTIFS(Formulas!B$3:B$2000,'Stats for predictor'!B883,Formulas!C$3:C$2000,'Stats for predictor'!C883,Formulas!AC$3:AC$2000,4)</f>
        <v>0</v>
      </c>
      <c r="G883">
        <f>COUNTIFS(Formulas!B$3:B$2000,'Stats for predictor'!B883,Formulas!C$3:C$2000,'Stats for predictor'!C883,Formulas!AC$3:AC$2000,3)</f>
        <v>0</v>
      </c>
      <c r="H883">
        <f>COUNTIFS(Formulas!B$3:B$2000,'Stats for predictor'!B883,Formulas!C$3:C$2000,'Stats for predictor'!C883,Formulas!AC$3:AC$2000,2)</f>
        <v>0</v>
      </c>
      <c r="I883">
        <f>COUNTIFS(Formulas!B$3:B$2000,'Stats for predictor'!B883,Formulas!C$3:C$2000,'Stats for predictor'!C883,Formulas!AC$3:AC$2000,1)</f>
        <v>0</v>
      </c>
      <c r="J883">
        <f>COUNTIFS(Formulas!B$3:B$2000,'Stats for predictor'!B883,Formulas!C$3:C$2000,'Stats for predictor'!C883,Formulas!AC$3:AC$2000,0)</f>
        <v>1390</v>
      </c>
      <c r="K883">
        <f>Formulas!P884</f>
        <v>0</v>
      </c>
      <c r="L883">
        <f>Formulas!R884</f>
        <v>0</v>
      </c>
      <c r="M883">
        <f>Formulas!T932</f>
        <v>0</v>
      </c>
      <c r="N883" s="2" t="e">
        <f>Formulas!V884</f>
        <v>#DIV/0!</v>
      </c>
      <c r="O883">
        <f>Formulas!U884</f>
        <v>0</v>
      </c>
      <c r="P883" s="2" t="e">
        <f>Formulas!W884</f>
        <v>#DIV/0!</v>
      </c>
    </row>
    <row r="884" spans="1:16">
      <c r="A884">
        <f>Formulas!A885</f>
        <v>0</v>
      </c>
      <c r="B884">
        <f>Formulas!B885</f>
        <v>0</v>
      </c>
      <c r="C884">
        <f>Formulas!C885</f>
        <v>0</v>
      </c>
      <c r="D884">
        <f>Formulas!AC885</f>
        <v>0</v>
      </c>
      <c r="E884">
        <f t="shared" si="13"/>
        <v>0</v>
      </c>
      <c r="F884" s="1">
        <f>COUNTIFS(Formulas!B$3:B$2000,'Stats for predictor'!B884,Formulas!C$3:C$2000,'Stats for predictor'!C884,Formulas!AC$3:AC$2000,4)</f>
        <v>0</v>
      </c>
      <c r="G884">
        <f>COUNTIFS(Formulas!B$3:B$2000,'Stats for predictor'!B884,Formulas!C$3:C$2000,'Stats for predictor'!C884,Formulas!AC$3:AC$2000,3)</f>
        <v>0</v>
      </c>
      <c r="H884">
        <f>COUNTIFS(Formulas!B$3:B$2000,'Stats for predictor'!B884,Formulas!C$3:C$2000,'Stats for predictor'!C884,Formulas!AC$3:AC$2000,2)</f>
        <v>0</v>
      </c>
      <c r="I884">
        <f>COUNTIFS(Formulas!B$3:B$2000,'Stats for predictor'!B884,Formulas!C$3:C$2000,'Stats for predictor'!C884,Formulas!AC$3:AC$2000,1)</f>
        <v>0</v>
      </c>
      <c r="J884">
        <f>COUNTIFS(Formulas!B$3:B$2000,'Stats for predictor'!B884,Formulas!C$3:C$2000,'Stats for predictor'!C884,Formulas!AC$3:AC$2000,0)</f>
        <v>1390</v>
      </c>
      <c r="K884">
        <f>Formulas!P885</f>
        <v>0</v>
      </c>
      <c r="L884">
        <f>Formulas!R885</f>
        <v>0</v>
      </c>
      <c r="M884">
        <f>Formulas!T933</f>
        <v>0</v>
      </c>
      <c r="N884" s="2" t="e">
        <f>Formulas!V885</f>
        <v>#DIV/0!</v>
      </c>
      <c r="O884">
        <f>Formulas!U885</f>
        <v>0</v>
      </c>
      <c r="P884" s="2" t="e">
        <f>Formulas!W885</f>
        <v>#DIV/0!</v>
      </c>
    </row>
    <row r="885" spans="1:16">
      <c r="A885">
        <f>Formulas!A886</f>
        <v>0</v>
      </c>
      <c r="B885">
        <f>Formulas!B886</f>
        <v>0</v>
      </c>
      <c r="C885">
        <f>Formulas!C886</f>
        <v>0</v>
      </c>
      <c r="D885">
        <f>Formulas!AC886</f>
        <v>0</v>
      </c>
      <c r="E885">
        <f t="shared" si="13"/>
        <v>0</v>
      </c>
      <c r="F885" s="1">
        <f>COUNTIFS(Formulas!B$3:B$2000,'Stats for predictor'!B885,Formulas!C$3:C$2000,'Stats for predictor'!C885,Formulas!AC$3:AC$2000,4)</f>
        <v>0</v>
      </c>
      <c r="G885">
        <f>COUNTIFS(Formulas!B$3:B$2000,'Stats for predictor'!B885,Formulas!C$3:C$2000,'Stats for predictor'!C885,Formulas!AC$3:AC$2000,3)</f>
        <v>0</v>
      </c>
      <c r="H885">
        <f>COUNTIFS(Formulas!B$3:B$2000,'Stats for predictor'!B885,Formulas!C$3:C$2000,'Stats for predictor'!C885,Formulas!AC$3:AC$2000,2)</f>
        <v>0</v>
      </c>
      <c r="I885">
        <f>COUNTIFS(Formulas!B$3:B$2000,'Stats for predictor'!B885,Formulas!C$3:C$2000,'Stats for predictor'!C885,Formulas!AC$3:AC$2000,1)</f>
        <v>0</v>
      </c>
      <c r="J885">
        <f>COUNTIFS(Formulas!B$3:B$2000,'Stats for predictor'!B885,Formulas!C$3:C$2000,'Stats for predictor'!C885,Formulas!AC$3:AC$2000,0)</f>
        <v>1390</v>
      </c>
      <c r="K885">
        <f>Formulas!P886</f>
        <v>0</v>
      </c>
      <c r="L885">
        <f>Formulas!R886</f>
        <v>0</v>
      </c>
      <c r="M885">
        <f>Formulas!T934</f>
        <v>0</v>
      </c>
      <c r="N885" s="2" t="e">
        <f>Formulas!V886</f>
        <v>#DIV/0!</v>
      </c>
      <c r="O885">
        <f>Formulas!U886</f>
        <v>0</v>
      </c>
      <c r="P885" s="2" t="e">
        <f>Formulas!W886</f>
        <v>#DIV/0!</v>
      </c>
    </row>
    <row r="886" spans="1:16">
      <c r="A886">
        <f>Formulas!A887</f>
        <v>0</v>
      </c>
      <c r="B886">
        <f>Formulas!B887</f>
        <v>0</v>
      </c>
      <c r="C886">
        <f>Formulas!C887</f>
        <v>0</v>
      </c>
      <c r="D886">
        <f>Formulas!AC887</f>
        <v>0</v>
      </c>
      <c r="E886">
        <f t="shared" si="13"/>
        <v>0</v>
      </c>
      <c r="F886" s="1">
        <f>COUNTIFS(Formulas!B$3:B$2000,'Stats for predictor'!B886,Formulas!C$3:C$2000,'Stats for predictor'!C886,Formulas!AC$3:AC$2000,4)</f>
        <v>0</v>
      </c>
      <c r="G886">
        <f>COUNTIFS(Formulas!B$3:B$2000,'Stats for predictor'!B886,Formulas!C$3:C$2000,'Stats for predictor'!C886,Formulas!AC$3:AC$2000,3)</f>
        <v>0</v>
      </c>
      <c r="H886">
        <f>COUNTIFS(Formulas!B$3:B$2000,'Stats for predictor'!B886,Formulas!C$3:C$2000,'Stats for predictor'!C886,Formulas!AC$3:AC$2000,2)</f>
        <v>0</v>
      </c>
      <c r="I886">
        <f>COUNTIFS(Formulas!B$3:B$2000,'Stats for predictor'!B886,Formulas!C$3:C$2000,'Stats for predictor'!C886,Formulas!AC$3:AC$2000,1)</f>
        <v>0</v>
      </c>
      <c r="J886">
        <f>COUNTIFS(Formulas!B$3:B$2000,'Stats for predictor'!B886,Formulas!C$3:C$2000,'Stats for predictor'!C886,Formulas!AC$3:AC$2000,0)</f>
        <v>1390</v>
      </c>
      <c r="K886">
        <f>Formulas!P887</f>
        <v>0</v>
      </c>
      <c r="L886">
        <f>Formulas!R887</f>
        <v>0</v>
      </c>
      <c r="M886">
        <f>Formulas!T935</f>
        <v>0</v>
      </c>
      <c r="N886" s="2" t="e">
        <f>Formulas!V887</f>
        <v>#DIV/0!</v>
      </c>
      <c r="O886">
        <f>Formulas!U887</f>
        <v>0</v>
      </c>
      <c r="P886" s="2" t="e">
        <f>Formulas!W887</f>
        <v>#DIV/0!</v>
      </c>
    </row>
    <row r="887" spans="1:16">
      <c r="A887">
        <f>Formulas!A888</f>
        <v>0</v>
      </c>
      <c r="B887">
        <f>Formulas!B888</f>
        <v>0</v>
      </c>
      <c r="C887">
        <f>Formulas!C888</f>
        <v>0</v>
      </c>
      <c r="D887">
        <f>Formulas!AC888</f>
        <v>0</v>
      </c>
      <c r="E887">
        <f t="shared" si="13"/>
        <v>0</v>
      </c>
      <c r="F887" s="1">
        <f>COUNTIFS(Formulas!B$3:B$2000,'Stats for predictor'!B887,Formulas!C$3:C$2000,'Stats for predictor'!C887,Formulas!AC$3:AC$2000,4)</f>
        <v>0</v>
      </c>
      <c r="G887">
        <f>COUNTIFS(Formulas!B$3:B$2000,'Stats for predictor'!B887,Formulas!C$3:C$2000,'Stats for predictor'!C887,Formulas!AC$3:AC$2000,3)</f>
        <v>0</v>
      </c>
      <c r="H887">
        <f>COUNTIFS(Formulas!B$3:B$2000,'Stats for predictor'!B887,Formulas!C$3:C$2000,'Stats for predictor'!C887,Formulas!AC$3:AC$2000,2)</f>
        <v>0</v>
      </c>
      <c r="I887">
        <f>COUNTIFS(Formulas!B$3:B$2000,'Stats for predictor'!B887,Formulas!C$3:C$2000,'Stats for predictor'!C887,Formulas!AC$3:AC$2000,1)</f>
        <v>0</v>
      </c>
      <c r="J887">
        <f>COUNTIFS(Formulas!B$3:B$2000,'Stats for predictor'!B887,Formulas!C$3:C$2000,'Stats for predictor'!C887,Formulas!AC$3:AC$2000,0)</f>
        <v>1390</v>
      </c>
      <c r="K887">
        <f>Formulas!P888</f>
        <v>0</v>
      </c>
      <c r="L887">
        <f>Formulas!R888</f>
        <v>0</v>
      </c>
      <c r="M887">
        <f>Formulas!T936</f>
        <v>0</v>
      </c>
      <c r="N887" s="2" t="e">
        <f>Formulas!V888</f>
        <v>#DIV/0!</v>
      </c>
      <c r="O887">
        <f>Formulas!U888</f>
        <v>0</v>
      </c>
      <c r="P887" s="2" t="e">
        <f>Formulas!W888</f>
        <v>#DIV/0!</v>
      </c>
    </row>
    <row r="888" spans="1:16">
      <c r="A888">
        <f>Formulas!A889</f>
        <v>0</v>
      </c>
      <c r="B888">
        <f>Formulas!B889</f>
        <v>0</v>
      </c>
      <c r="C888">
        <f>Formulas!C889</f>
        <v>0</v>
      </c>
      <c r="D888">
        <f>Formulas!AC889</f>
        <v>0</v>
      </c>
      <c r="E888">
        <f t="shared" si="13"/>
        <v>0</v>
      </c>
      <c r="F888" s="1">
        <f>COUNTIFS(Formulas!B$3:B$2000,'Stats for predictor'!B888,Formulas!C$3:C$2000,'Stats for predictor'!C888,Formulas!AC$3:AC$2000,4)</f>
        <v>0</v>
      </c>
      <c r="G888">
        <f>COUNTIFS(Formulas!B$3:B$2000,'Stats for predictor'!B888,Formulas!C$3:C$2000,'Stats for predictor'!C888,Formulas!AC$3:AC$2000,3)</f>
        <v>0</v>
      </c>
      <c r="H888">
        <f>COUNTIFS(Formulas!B$3:B$2000,'Stats for predictor'!B888,Formulas!C$3:C$2000,'Stats for predictor'!C888,Formulas!AC$3:AC$2000,2)</f>
        <v>0</v>
      </c>
      <c r="I888">
        <f>COUNTIFS(Formulas!B$3:B$2000,'Stats for predictor'!B888,Formulas!C$3:C$2000,'Stats for predictor'!C888,Formulas!AC$3:AC$2000,1)</f>
        <v>0</v>
      </c>
      <c r="J888">
        <f>COUNTIFS(Formulas!B$3:B$2000,'Stats for predictor'!B888,Formulas!C$3:C$2000,'Stats for predictor'!C888,Formulas!AC$3:AC$2000,0)</f>
        <v>1390</v>
      </c>
      <c r="K888">
        <f>Formulas!P889</f>
        <v>0</v>
      </c>
      <c r="L888">
        <f>Formulas!R889</f>
        <v>0</v>
      </c>
      <c r="M888">
        <f>Formulas!T937</f>
        <v>0</v>
      </c>
      <c r="N888" s="2" t="e">
        <f>Formulas!V889</f>
        <v>#DIV/0!</v>
      </c>
      <c r="O888">
        <f>Formulas!U889</f>
        <v>0</v>
      </c>
      <c r="P888" s="2" t="e">
        <f>Formulas!W889</f>
        <v>#DIV/0!</v>
      </c>
    </row>
    <row r="889" spans="1:16">
      <c r="A889">
        <f>Formulas!A890</f>
        <v>0</v>
      </c>
      <c r="B889">
        <f>Formulas!B890</f>
        <v>0</v>
      </c>
      <c r="C889">
        <f>Formulas!C890</f>
        <v>0</v>
      </c>
      <c r="D889">
        <f>Formulas!AC890</f>
        <v>0</v>
      </c>
      <c r="E889">
        <f t="shared" si="13"/>
        <v>0</v>
      </c>
      <c r="F889" s="1">
        <f>COUNTIFS(Formulas!B$3:B$2000,'Stats for predictor'!B889,Formulas!C$3:C$2000,'Stats for predictor'!C889,Formulas!AC$3:AC$2000,4)</f>
        <v>0</v>
      </c>
      <c r="G889">
        <f>COUNTIFS(Formulas!B$3:B$2000,'Stats for predictor'!B889,Formulas!C$3:C$2000,'Stats for predictor'!C889,Formulas!AC$3:AC$2000,3)</f>
        <v>0</v>
      </c>
      <c r="H889">
        <f>COUNTIFS(Formulas!B$3:B$2000,'Stats for predictor'!B889,Formulas!C$3:C$2000,'Stats for predictor'!C889,Formulas!AC$3:AC$2000,2)</f>
        <v>0</v>
      </c>
      <c r="I889">
        <f>COUNTIFS(Formulas!B$3:B$2000,'Stats for predictor'!B889,Formulas!C$3:C$2000,'Stats for predictor'!C889,Formulas!AC$3:AC$2000,1)</f>
        <v>0</v>
      </c>
      <c r="J889">
        <f>COUNTIFS(Formulas!B$3:B$2000,'Stats for predictor'!B889,Formulas!C$3:C$2000,'Stats for predictor'!C889,Formulas!AC$3:AC$2000,0)</f>
        <v>1390</v>
      </c>
      <c r="K889">
        <f>Formulas!P890</f>
        <v>0</v>
      </c>
      <c r="L889">
        <f>Formulas!R890</f>
        <v>0</v>
      </c>
      <c r="M889">
        <f>Formulas!T938</f>
        <v>0</v>
      </c>
      <c r="N889" s="2" t="e">
        <f>Formulas!V890</f>
        <v>#DIV/0!</v>
      </c>
      <c r="O889">
        <f>Formulas!U890</f>
        <v>0</v>
      </c>
      <c r="P889" s="2" t="e">
        <f>Formulas!W890</f>
        <v>#DIV/0!</v>
      </c>
    </row>
    <row r="890" spans="1:16">
      <c r="A890">
        <f>Formulas!A891</f>
        <v>0</v>
      </c>
      <c r="B890">
        <f>Formulas!B891</f>
        <v>0</v>
      </c>
      <c r="C890">
        <f>Formulas!C891</f>
        <v>0</v>
      </c>
      <c r="D890">
        <f>Formulas!AC891</f>
        <v>0</v>
      </c>
      <c r="E890">
        <f t="shared" si="13"/>
        <v>0</v>
      </c>
      <c r="F890" s="1">
        <f>COUNTIFS(Formulas!B$3:B$2000,'Stats for predictor'!B890,Formulas!C$3:C$2000,'Stats for predictor'!C890,Formulas!AC$3:AC$2000,4)</f>
        <v>0</v>
      </c>
      <c r="G890">
        <f>COUNTIFS(Formulas!B$3:B$2000,'Stats for predictor'!B890,Formulas!C$3:C$2000,'Stats for predictor'!C890,Formulas!AC$3:AC$2000,3)</f>
        <v>0</v>
      </c>
      <c r="H890">
        <f>COUNTIFS(Formulas!B$3:B$2000,'Stats for predictor'!B890,Formulas!C$3:C$2000,'Stats for predictor'!C890,Formulas!AC$3:AC$2000,2)</f>
        <v>0</v>
      </c>
      <c r="I890">
        <f>COUNTIFS(Formulas!B$3:B$2000,'Stats for predictor'!B890,Formulas!C$3:C$2000,'Stats for predictor'!C890,Formulas!AC$3:AC$2000,1)</f>
        <v>0</v>
      </c>
      <c r="J890">
        <f>COUNTIFS(Formulas!B$3:B$2000,'Stats for predictor'!B890,Formulas!C$3:C$2000,'Stats for predictor'!C890,Formulas!AC$3:AC$2000,0)</f>
        <v>1390</v>
      </c>
      <c r="K890">
        <f>Formulas!P891</f>
        <v>0</v>
      </c>
      <c r="L890">
        <f>Formulas!R891</f>
        <v>0</v>
      </c>
      <c r="M890">
        <f>Formulas!T939</f>
        <v>0</v>
      </c>
      <c r="N890" s="2" t="e">
        <f>Formulas!V891</f>
        <v>#DIV/0!</v>
      </c>
      <c r="O890">
        <f>Formulas!U891</f>
        <v>0</v>
      </c>
      <c r="P890" s="2" t="e">
        <f>Formulas!W891</f>
        <v>#DIV/0!</v>
      </c>
    </row>
    <row r="891" spans="1:16">
      <c r="A891">
        <f>Formulas!A892</f>
        <v>0</v>
      </c>
      <c r="B891">
        <f>Formulas!B892</f>
        <v>0</v>
      </c>
      <c r="C891">
        <f>Formulas!C892</f>
        <v>0</v>
      </c>
      <c r="D891">
        <f>Formulas!AC892</f>
        <v>0</v>
      </c>
      <c r="E891">
        <f t="shared" si="13"/>
        <v>0</v>
      </c>
      <c r="F891" s="1">
        <f>COUNTIFS(Formulas!B$3:B$2000,'Stats for predictor'!B891,Formulas!C$3:C$2000,'Stats for predictor'!C891,Formulas!AC$3:AC$2000,4)</f>
        <v>0</v>
      </c>
      <c r="G891">
        <f>COUNTIFS(Formulas!B$3:B$2000,'Stats for predictor'!B891,Formulas!C$3:C$2000,'Stats for predictor'!C891,Formulas!AC$3:AC$2000,3)</f>
        <v>0</v>
      </c>
      <c r="H891">
        <f>COUNTIFS(Formulas!B$3:B$2000,'Stats for predictor'!B891,Formulas!C$3:C$2000,'Stats for predictor'!C891,Formulas!AC$3:AC$2000,2)</f>
        <v>0</v>
      </c>
      <c r="I891">
        <f>COUNTIFS(Formulas!B$3:B$2000,'Stats for predictor'!B891,Formulas!C$3:C$2000,'Stats for predictor'!C891,Formulas!AC$3:AC$2000,1)</f>
        <v>0</v>
      </c>
      <c r="J891">
        <f>COUNTIFS(Formulas!B$3:B$2000,'Stats for predictor'!B891,Formulas!C$3:C$2000,'Stats for predictor'!C891,Formulas!AC$3:AC$2000,0)</f>
        <v>1390</v>
      </c>
      <c r="K891">
        <f>Formulas!P892</f>
        <v>0</v>
      </c>
      <c r="L891">
        <f>Formulas!R892</f>
        <v>0</v>
      </c>
      <c r="M891">
        <f>Formulas!T940</f>
        <v>0</v>
      </c>
      <c r="N891" s="2" t="e">
        <f>Formulas!V892</f>
        <v>#DIV/0!</v>
      </c>
      <c r="O891">
        <f>Formulas!U892</f>
        <v>0</v>
      </c>
      <c r="P891" s="2" t="e">
        <f>Formulas!W892</f>
        <v>#DIV/0!</v>
      </c>
    </row>
    <row r="892" spans="1:16">
      <c r="A892">
        <f>Formulas!A893</f>
        <v>0</v>
      </c>
      <c r="B892">
        <f>Formulas!B893</f>
        <v>0</v>
      </c>
      <c r="C892">
        <f>Formulas!C893</f>
        <v>0</v>
      </c>
      <c r="D892">
        <f>Formulas!AC893</f>
        <v>0</v>
      </c>
      <c r="E892">
        <f t="shared" si="13"/>
        <v>0</v>
      </c>
      <c r="F892" s="1">
        <f>COUNTIFS(Formulas!B$3:B$2000,'Stats for predictor'!B892,Formulas!C$3:C$2000,'Stats for predictor'!C892,Formulas!AC$3:AC$2000,4)</f>
        <v>0</v>
      </c>
      <c r="G892">
        <f>COUNTIFS(Formulas!B$3:B$2000,'Stats for predictor'!B892,Formulas!C$3:C$2000,'Stats for predictor'!C892,Formulas!AC$3:AC$2000,3)</f>
        <v>0</v>
      </c>
      <c r="H892">
        <f>COUNTIFS(Formulas!B$3:B$2000,'Stats for predictor'!B892,Formulas!C$3:C$2000,'Stats for predictor'!C892,Formulas!AC$3:AC$2000,2)</f>
        <v>0</v>
      </c>
      <c r="I892">
        <f>COUNTIFS(Formulas!B$3:B$2000,'Stats for predictor'!B892,Formulas!C$3:C$2000,'Stats for predictor'!C892,Formulas!AC$3:AC$2000,1)</f>
        <v>0</v>
      </c>
      <c r="J892">
        <f>COUNTIFS(Formulas!B$3:B$2000,'Stats for predictor'!B892,Formulas!C$3:C$2000,'Stats for predictor'!C892,Formulas!AC$3:AC$2000,0)</f>
        <v>1390</v>
      </c>
      <c r="K892">
        <f>Formulas!P893</f>
        <v>0</v>
      </c>
      <c r="L892">
        <f>Formulas!R893</f>
        <v>0</v>
      </c>
      <c r="M892">
        <f>Formulas!T941</f>
        <v>0</v>
      </c>
      <c r="N892" s="2" t="e">
        <f>Formulas!V893</f>
        <v>#DIV/0!</v>
      </c>
      <c r="O892">
        <f>Formulas!U893</f>
        <v>0</v>
      </c>
      <c r="P892" s="2" t="e">
        <f>Formulas!W893</f>
        <v>#DIV/0!</v>
      </c>
    </row>
    <row r="893" spans="1:16">
      <c r="A893">
        <f>Formulas!A894</f>
        <v>0</v>
      </c>
      <c r="B893">
        <f>Formulas!B894</f>
        <v>0</v>
      </c>
      <c r="C893">
        <f>Formulas!C894</f>
        <v>0</v>
      </c>
      <c r="D893">
        <f>Formulas!AC894</f>
        <v>0</v>
      </c>
      <c r="E893">
        <f t="shared" si="13"/>
        <v>0</v>
      </c>
      <c r="F893" s="1">
        <f>COUNTIFS(Formulas!B$3:B$2000,'Stats for predictor'!B893,Formulas!C$3:C$2000,'Stats for predictor'!C893,Formulas!AC$3:AC$2000,4)</f>
        <v>0</v>
      </c>
      <c r="G893">
        <f>COUNTIFS(Formulas!B$3:B$2000,'Stats for predictor'!B893,Formulas!C$3:C$2000,'Stats for predictor'!C893,Formulas!AC$3:AC$2000,3)</f>
        <v>0</v>
      </c>
      <c r="H893">
        <f>COUNTIFS(Formulas!B$3:B$2000,'Stats for predictor'!B893,Formulas!C$3:C$2000,'Stats for predictor'!C893,Formulas!AC$3:AC$2000,2)</f>
        <v>0</v>
      </c>
      <c r="I893">
        <f>COUNTIFS(Formulas!B$3:B$2000,'Stats for predictor'!B893,Formulas!C$3:C$2000,'Stats for predictor'!C893,Formulas!AC$3:AC$2000,1)</f>
        <v>0</v>
      </c>
      <c r="J893">
        <f>COUNTIFS(Formulas!B$3:B$2000,'Stats for predictor'!B893,Formulas!C$3:C$2000,'Stats for predictor'!C893,Formulas!AC$3:AC$2000,0)</f>
        <v>1390</v>
      </c>
      <c r="K893">
        <f>Formulas!P894</f>
        <v>0</v>
      </c>
      <c r="L893">
        <f>Formulas!R894</f>
        <v>0</v>
      </c>
      <c r="M893">
        <f>Formulas!T942</f>
        <v>0</v>
      </c>
      <c r="N893" s="2" t="e">
        <f>Formulas!V894</f>
        <v>#DIV/0!</v>
      </c>
      <c r="O893">
        <f>Formulas!U894</f>
        <v>0</v>
      </c>
      <c r="P893" s="2" t="e">
        <f>Formulas!W894</f>
        <v>#DIV/0!</v>
      </c>
    </row>
    <row r="894" spans="1:16">
      <c r="A894">
        <f>Formulas!A895</f>
        <v>0</v>
      </c>
      <c r="B894">
        <f>Formulas!B895</f>
        <v>0</v>
      </c>
      <c r="C894">
        <f>Formulas!C895</f>
        <v>0</v>
      </c>
      <c r="D894">
        <f>Formulas!AC895</f>
        <v>0</v>
      </c>
      <c r="E894">
        <f t="shared" si="13"/>
        <v>0</v>
      </c>
      <c r="F894" s="1">
        <f>COUNTIFS(Formulas!B$3:B$2000,'Stats for predictor'!B894,Formulas!C$3:C$2000,'Stats for predictor'!C894,Formulas!AC$3:AC$2000,4)</f>
        <v>0</v>
      </c>
      <c r="G894">
        <f>COUNTIFS(Formulas!B$3:B$2000,'Stats for predictor'!B894,Formulas!C$3:C$2000,'Stats for predictor'!C894,Formulas!AC$3:AC$2000,3)</f>
        <v>0</v>
      </c>
      <c r="H894">
        <f>COUNTIFS(Formulas!B$3:B$2000,'Stats for predictor'!B894,Formulas!C$3:C$2000,'Stats for predictor'!C894,Formulas!AC$3:AC$2000,2)</f>
        <v>0</v>
      </c>
      <c r="I894">
        <f>COUNTIFS(Formulas!B$3:B$2000,'Stats for predictor'!B894,Formulas!C$3:C$2000,'Stats for predictor'!C894,Formulas!AC$3:AC$2000,1)</f>
        <v>0</v>
      </c>
      <c r="J894">
        <f>COUNTIFS(Formulas!B$3:B$2000,'Stats for predictor'!B894,Formulas!C$3:C$2000,'Stats for predictor'!C894,Formulas!AC$3:AC$2000,0)</f>
        <v>1390</v>
      </c>
      <c r="K894">
        <f>Formulas!P895</f>
        <v>0</v>
      </c>
      <c r="L894">
        <f>Formulas!R895</f>
        <v>0</v>
      </c>
      <c r="M894">
        <f>Formulas!T943</f>
        <v>0</v>
      </c>
      <c r="N894" s="2" t="e">
        <f>Formulas!V895</f>
        <v>#DIV/0!</v>
      </c>
      <c r="O894">
        <f>Formulas!U895</f>
        <v>0</v>
      </c>
      <c r="P894" s="2" t="e">
        <f>Formulas!W895</f>
        <v>#DIV/0!</v>
      </c>
    </row>
    <row r="895" spans="1:16">
      <c r="A895">
        <f>Formulas!A896</f>
        <v>0</v>
      </c>
      <c r="B895">
        <f>Formulas!B896</f>
        <v>0</v>
      </c>
      <c r="C895">
        <f>Formulas!C896</f>
        <v>0</v>
      </c>
      <c r="D895">
        <f>Formulas!AC896</f>
        <v>0</v>
      </c>
      <c r="E895">
        <f t="shared" si="13"/>
        <v>0</v>
      </c>
      <c r="F895" s="1">
        <f>COUNTIFS(Formulas!B$3:B$2000,'Stats for predictor'!B895,Formulas!C$3:C$2000,'Stats for predictor'!C895,Formulas!AC$3:AC$2000,4)</f>
        <v>0</v>
      </c>
      <c r="G895">
        <f>COUNTIFS(Formulas!B$3:B$2000,'Stats for predictor'!B895,Formulas!C$3:C$2000,'Stats for predictor'!C895,Formulas!AC$3:AC$2000,3)</f>
        <v>0</v>
      </c>
      <c r="H895">
        <f>COUNTIFS(Formulas!B$3:B$2000,'Stats for predictor'!B895,Formulas!C$3:C$2000,'Stats for predictor'!C895,Formulas!AC$3:AC$2000,2)</f>
        <v>0</v>
      </c>
      <c r="I895">
        <f>COUNTIFS(Formulas!B$3:B$2000,'Stats for predictor'!B895,Formulas!C$3:C$2000,'Stats for predictor'!C895,Formulas!AC$3:AC$2000,1)</f>
        <v>0</v>
      </c>
      <c r="J895">
        <f>COUNTIFS(Formulas!B$3:B$2000,'Stats for predictor'!B895,Formulas!C$3:C$2000,'Stats for predictor'!C895,Formulas!AC$3:AC$2000,0)</f>
        <v>1390</v>
      </c>
      <c r="K895">
        <f>Formulas!P896</f>
        <v>0</v>
      </c>
      <c r="L895">
        <f>Formulas!R896</f>
        <v>0</v>
      </c>
      <c r="M895">
        <f>Formulas!T944</f>
        <v>0</v>
      </c>
      <c r="N895" s="2" t="e">
        <f>Formulas!V896</f>
        <v>#DIV/0!</v>
      </c>
      <c r="O895">
        <f>Formulas!U896</f>
        <v>0</v>
      </c>
      <c r="P895" s="2" t="e">
        <f>Formulas!W896</f>
        <v>#DIV/0!</v>
      </c>
    </row>
    <row r="896" spans="1:16">
      <c r="A896">
        <f>Formulas!A897</f>
        <v>0</v>
      </c>
      <c r="B896">
        <f>Formulas!B897</f>
        <v>0</v>
      </c>
      <c r="C896">
        <f>Formulas!C897</f>
        <v>0</v>
      </c>
      <c r="D896">
        <f>Formulas!AC897</f>
        <v>0</v>
      </c>
      <c r="E896">
        <f t="shared" si="13"/>
        <v>0</v>
      </c>
      <c r="F896" s="1">
        <f>COUNTIFS(Formulas!B$3:B$2000,'Stats for predictor'!B896,Formulas!C$3:C$2000,'Stats for predictor'!C896,Formulas!AC$3:AC$2000,4)</f>
        <v>0</v>
      </c>
      <c r="G896">
        <f>COUNTIFS(Formulas!B$3:B$2000,'Stats for predictor'!B896,Formulas!C$3:C$2000,'Stats for predictor'!C896,Formulas!AC$3:AC$2000,3)</f>
        <v>0</v>
      </c>
      <c r="H896">
        <f>COUNTIFS(Formulas!B$3:B$2000,'Stats for predictor'!B896,Formulas!C$3:C$2000,'Stats for predictor'!C896,Formulas!AC$3:AC$2000,2)</f>
        <v>0</v>
      </c>
      <c r="I896">
        <f>COUNTIFS(Formulas!B$3:B$2000,'Stats for predictor'!B896,Formulas!C$3:C$2000,'Stats for predictor'!C896,Formulas!AC$3:AC$2000,1)</f>
        <v>0</v>
      </c>
      <c r="J896">
        <f>COUNTIFS(Formulas!B$3:B$2000,'Stats for predictor'!B896,Formulas!C$3:C$2000,'Stats for predictor'!C896,Formulas!AC$3:AC$2000,0)</f>
        <v>1390</v>
      </c>
      <c r="K896">
        <f>Formulas!P897</f>
        <v>0</v>
      </c>
      <c r="L896">
        <f>Formulas!R897</f>
        <v>0</v>
      </c>
      <c r="M896">
        <f>Formulas!T945</f>
        <v>0</v>
      </c>
      <c r="N896" s="2" t="e">
        <f>Formulas!V897</f>
        <v>#DIV/0!</v>
      </c>
      <c r="O896">
        <f>Formulas!U897</f>
        <v>0</v>
      </c>
      <c r="P896" s="2" t="e">
        <f>Formulas!W897</f>
        <v>#DIV/0!</v>
      </c>
    </row>
    <row r="897" spans="1:16">
      <c r="A897">
        <f>Formulas!A898</f>
        <v>0</v>
      </c>
      <c r="B897">
        <f>Formulas!B898</f>
        <v>0</v>
      </c>
      <c r="C897">
        <f>Formulas!C898</f>
        <v>0</v>
      </c>
      <c r="D897">
        <f>Formulas!AC898</f>
        <v>0</v>
      </c>
      <c r="E897">
        <f t="shared" si="13"/>
        <v>0</v>
      </c>
      <c r="F897" s="1">
        <f>COUNTIFS(Formulas!B$3:B$2000,'Stats for predictor'!B897,Formulas!C$3:C$2000,'Stats for predictor'!C897,Formulas!AC$3:AC$2000,4)</f>
        <v>0</v>
      </c>
      <c r="G897">
        <f>COUNTIFS(Formulas!B$3:B$2000,'Stats for predictor'!B897,Formulas!C$3:C$2000,'Stats for predictor'!C897,Formulas!AC$3:AC$2000,3)</f>
        <v>0</v>
      </c>
      <c r="H897">
        <f>COUNTIFS(Formulas!B$3:B$2000,'Stats for predictor'!B897,Formulas!C$3:C$2000,'Stats for predictor'!C897,Formulas!AC$3:AC$2000,2)</f>
        <v>0</v>
      </c>
      <c r="I897">
        <f>COUNTIFS(Formulas!B$3:B$2000,'Stats for predictor'!B897,Formulas!C$3:C$2000,'Stats for predictor'!C897,Formulas!AC$3:AC$2000,1)</f>
        <v>0</v>
      </c>
      <c r="J897">
        <f>COUNTIFS(Formulas!B$3:B$2000,'Stats for predictor'!B897,Formulas!C$3:C$2000,'Stats for predictor'!C897,Formulas!AC$3:AC$2000,0)</f>
        <v>1390</v>
      </c>
      <c r="K897">
        <f>Formulas!P898</f>
        <v>0</v>
      </c>
      <c r="L897">
        <f>Formulas!R898</f>
        <v>0</v>
      </c>
      <c r="M897">
        <f>Formulas!T946</f>
        <v>0</v>
      </c>
      <c r="N897" s="2" t="e">
        <f>Formulas!V898</f>
        <v>#DIV/0!</v>
      </c>
      <c r="O897">
        <f>Formulas!U898</f>
        <v>0</v>
      </c>
      <c r="P897" s="2" t="e">
        <f>Formulas!W898</f>
        <v>#DIV/0!</v>
      </c>
    </row>
    <row r="898" spans="1:16">
      <c r="A898">
        <f>Formulas!A899</f>
        <v>0</v>
      </c>
      <c r="B898">
        <f>Formulas!B899</f>
        <v>0</v>
      </c>
      <c r="C898">
        <f>Formulas!C899</f>
        <v>0</v>
      </c>
      <c r="D898">
        <f>Formulas!AC899</f>
        <v>0</v>
      </c>
      <c r="E898">
        <f t="shared" si="13"/>
        <v>0</v>
      </c>
      <c r="F898" s="1">
        <f>COUNTIFS(Formulas!B$3:B$2000,'Stats for predictor'!B898,Formulas!C$3:C$2000,'Stats for predictor'!C898,Formulas!AC$3:AC$2000,4)</f>
        <v>0</v>
      </c>
      <c r="G898">
        <f>COUNTIFS(Formulas!B$3:B$2000,'Stats for predictor'!B898,Formulas!C$3:C$2000,'Stats for predictor'!C898,Formulas!AC$3:AC$2000,3)</f>
        <v>0</v>
      </c>
      <c r="H898">
        <f>COUNTIFS(Formulas!B$3:B$2000,'Stats for predictor'!B898,Formulas!C$3:C$2000,'Stats for predictor'!C898,Formulas!AC$3:AC$2000,2)</f>
        <v>0</v>
      </c>
      <c r="I898">
        <f>COUNTIFS(Formulas!B$3:B$2000,'Stats for predictor'!B898,Formulas!C$3:C$2000,'Stats for predictor'!C898,Formulas!AC$3:AC$2000,1)</f>
        <v>0</v>
      </c>
      <c r="J898">
        <f>COUNTIFS(Formulas!B$3:B$2000,'Stats for predictor'!B898,Formulas!C$3:C$2000,'Stats for predictor'!C898,Formulas!AC$3:AC$2000,0)</f>
        <v>1390</v>
      </c>
      <c r="K898">
        <f>Formulas!P899</f>
        <v>0</v>
      </c>
      <c r="L898">
        <f>Formulas!R899</f>
        <v>0</v>
      </c>
      <c r="M898">
        <f>Formulas!T947</f>
        <v>0</v>
      </c>
      <c r="N898" s="2" t="e">
        <f>Formulas!V899</f>
        <v>#DIV/0!</v>
      </c>
      <c r="O898">
        <f>Formulas!U899</f>
        <v>0</v>
      </c>
      <c r="P898" s="2" t="e">
        <f>Formulas!W899</f>
        <v>#DIV/0!</v>
      </c>
    </row>
    <row r="899" spans="1:16">
      <c r="A899">
        <f>Formulas!A900</f>
        <v>0</v>
      </c>
      <c r="B899">
        <f>Formulas!B900</f>
        <v>0</v>
      </c>
      <c r="C899">
        <f>Formulas!C900</f>
        <v>0</v>
      </c>
      <c r="D899">
        <f>Formulas!AC900</f>
        <v>0</v>
      </c>
      <c r="E899">
        <f t="shared" ref="E899:E962" si="14">IF(F899&gt;0,4,IF(G899&gt;0,3,IF(H899&gt;0,2,IF(I899&gt;0,1,0))))</f>
        <v>0</v>
      </c>
      <c r="F899" s="1">
        <f>COUNTIFS(Formulas!B$3:B$2000,'Stats for predictor'!B899,Formulas!C$3:C$2000,'Stats for predictor'!C899,Formulas!AC$3:AC$2000,4)</f>
        <v>0</v>
      </c>
      <c r="G899">
        <f>COUNTIFS(Formulas!B$3:B$2000,'Stats for predictor'!B899,Formulas!C$3:C$2000,'Stats for predictor'!C899,Formulas!AC$3:AC$2000,3)</f>
        <v>0</v>
      </c>
      <c r="H899">
        <f>COUNTIFS(Formulas!B$3:B$2000,'Stats for predictor'!B899,Formulas!C$3:C$2000,'Stats for predictor'!C899,Formulas!AC$3:AC$2000,2)</f>
        <v>0</v>
      </c>
      <c r="I899">
        <f>COUNTIFS(Formulas!B$3:B$2000,'Stats for predictor'!B899,Formulas!C$3:C$2000,'Stats for predictor'!C899,Formulas!AC$3:AC$2000,1)</f>
        <v>0</v>
      </c>
      <c r="J899">
        <f>COUNTIFS(Formulas!B$3:B$2000,'Stats for predictor'!B899,Formulas!C$3:C$2000,'Stats for predictor'!C899,Formulas!AC$3:AC$2000,0)</f>
        <v>1390</v>
      </c>
      <c r="K899">
        <f>Formulas!P900</f>
        <v>0</v>
      </c>
      <c r="L899">
        <f>Formulas!R900</f>
        <v>0</v>
      </c>
      <c r="M899">
        <f>Formulas!T948</f>
        <v>0</v>
      </c>
      <c r="N899" s="2" t="e">
        <f>Formulas!V900</f>
        <v>#DIV/0!</v>
      </c>
      <c r="O899">
        <f>Formulas!U900</f>
        <v>0</v>
      </c>
      <c r="P899" s="2" t="e">
        <f>Formulas!W900</f>
        <v>#DIV/0!</v>
      </c>
    </row>
    <row r="900" spans="1:16">
      <c r="A900">
        <f>Formulas!A901</f>
        <v>0</v>
      </c>
      <c r="B900">
        <f>Formulas!B901</f>
        <v>0</v>
      </c>
      <c r="C900">
        <f>Formulas!C901</f>
        <v>0</v>
      </c>
      <c r="D900">
        <f>Formulas!AC901</f>
        <v>0</v>
      </c>
      <c r="E900">
        <f t="shared" si="14"/>
        <v>0</v>
      </c>
      <c r="F900" s="1">
        <f>COUNTIFS(Formulas!B$3:B$2000,'Stats for predictor'!B900,Formulas!C$3:C$2000,'Stats for predictor'!C900,Formulas!AC$3:AC$2000,4)</f>
        <v>0</v>
      </c>
      <c r="G900">
        <f>COUNTIFS(Formulas!B$3:B$2000,'Stats for predictor'!B900,Formulas!C$3:C$2000,'Stats for predictor'!C900,Formulas!AC$3:AC$2000,3)</f>
        <v>0</v>
      </c>
      <c r="H900">
        <f>COUNTIFS(Formulas!B$3:B$2000,'Stats for predictor'!B900,Formulas!C$3:C$2000,'Stats for predictor'!C900,Formulas!AC$3:AC$2000,2)</f>
        <v>0</v>
      </c>
      <c r="I900">
        <f>COUNTIFS(Formulas!B$3:B$2000,'Stats for predictor'!B900,Formulas!C$3:C$2000,'Stats for predictor'!C900,Formulas!AC$3:AC$2000,1)</f>
        <v>0</v>
      </c>
      <c r="J900">
        <f>COUNTIFS(Formulas!B$3:B$2000,'Stats for predictor'!B900,Formulas!C$3:C$2000,'Stats for predictor'!C900,Formulas!AC$3:AC$2000,0)</f>
        <v>1390</v>
      </c>
      <c r="K900">
        <f>Formulas!P901</f>
        <v>0</v>
      </c>
      <c r="L900">
        <f>Formulas!R901</f>
        <v>0</v>
      </c>
      <c r="M900">
        <f>Formulas!T949</f>
        <v>0</v>
      </c>
      <c r="N900" s="2" t="e">
        <f>Formulas!V901</f>
        <v>#DIV/0!</v>
      </c>
      <c r="O900">
        <f>Formulas!U901</f>
        <v>0</v>
      </c>
      <c r="P900" s="2" t="e">
        <f>Formulas!W901</f>
        <v>#DIV/0!</v>
      </c>
    </row>
    <row r="901" spans="1:16">
      <c r="A901">
        <f>Formulas!A902</f>
        <v>0</v>
      </c>
      <c r="B901">
        <f>Formulas!B902</f>
        <v>0</v>
      </c>
      <c r="C901">
        <f>Formulas!C902</f>
        <v>0</v>
      </c>
      <c r="D901">
        <f>Formulas!AC902</f>
        <v>0</v>
      </c>
      <c r="E901">
        <f t="shared" si="14"/>
        <v>0</v>
      </c>
      <c r="F901" s="1">
        <f>COUNTIFS(Formulas!B$3:B$2000,'Stats for predictor'!B901,Formulas!C$3:C$2000,'Stats for predictor'!C901,Formulas!AC$3:AC$2000,4)</f>
        <v>0</v>
      </c>
      <c r="G901">
        <f>COUNTIFS(Formulas!B$3:B$2000,'Stats for predictor'!B901,Formulas!C$3:C$2000,'Stats for predictor'!C901,Formulas!AC$3:AC$2000,3)</f>
        <v>0</v>
      </c>
      <c r="H901">
        <f>COUNTIFS(Formulas!B$3:B$2000,'Stats for predictor'!B901,Formulas!C$3:C$2000,'Stats for predictor'!C901,Formulas!AC$3:AC$2000,2)</f>
        <v>0</v>
      </c>
      <c r="I901">
        <f>COUNTIFS(Formulas!B$3:B$2000,'Stats for predictor'!B901,Formulas!C$3:C$2000,'Stats for predictor'!C901,Formulas!AC$3:AC$2000,1)</f>
        <v>0</v>
      </c>
      <c r="J901">
        <f>COUNTIFS(Formulas!B$3:B$2000,'Stats for predictor'!B901,Formulas!C$3:C$2000,'Stats for predictor'!C901,Formulas!AC$3:AC$2000,0)</f>
        <v>1390</v>
      </c>
      <c r="K901">
        <f>Formulas!P902</f>
        <v>0</v>
      </c>
      <c r="L901">
        <f>Formulas!R902</f>
        <v>0</v>
      </c>
      <c r="M901">
        <f>Formulas!T950</f>
        <v>0</v>
      </c>
      <c r="N901" s="2" t="e">
        <f>Formulas!V902</f>
        <v>#DIV/0!</v>
      </c>
      <c r="O901">
        <f>Formulas!U902</f>
        <v>0</v>
      </c>
      <c r="P901" s="2" t="e">
        <f>Formulas!W902</f>
        <v>#DIV/0!</v>
      </c>
    </row>
    <row r="902" spans="1:16">
      <c r="A902">
        <f>Formulas!A903</f>
        <v>0</v>
      </c>
      <c r="B902">
        <f>Formulas!B903</f>
        <v>0</v>
      </c>
      <c r="C902">
        <f>Formulas!C903</f>
        <v>0</v>
      </c>
      <c r="D902">
        <f>Formulas!AC903</f>
        <v>0</v>
      </c>
      <c r="E902">
        <f t="shared" si="14"/>
        <v>0</v>
      </c>
      <c r="F902" s="1">
        <f>COUNTIFS(Formulas!B$3:B$2000,'Stats for predictor'!B902,Formulas!C$3:C$2000,'Stats for predictor'!C902,Formulas!AC$3:AC$2000,4)</f>
        <v>0</v>
      </c>
      <c r="G902">
        <f>COUNTIFS(Formulas!B$3:B$2000,'Stats for predictor'!B902,Formulas!C$3:C$2000,'Stats for predictor'!C902,Formulas!AC$3:AC$2000,3)</f>
        <v>0</v>
      </c>
      <c r="H902">
        <f>COUNTIFS(Formulas!B$3:B$2000,'Stats for predictor'!B902,Formulas!C$3:C$2000,'Stats for predictor'!C902,Formulas!AC$3:AC$2000,2)</f>
        <v>0</v>
      </c>
      <c r="I902">
        <f>COUNTIFS(Formulas!B$3:B$2000,'Stats for predictor'!B902,Formulas!C$3:C$2000,'Stats for predictor'!C902,Formulas!AC$3:AC$2000,1)</f>
        <v>0</v>
      </c>
      <c r="J902">
        <f>COUNTIFS(Formulas!B$3:B$2000,'Stats for predictor'!B902,Formulas!C$3:C$2000,'Stats for predictor'!C902,Formulas!AC$3:AC$2000,0)</f>
        <v>1390</v>
      </c>
      <c r="K902">
        <f>Formulas!P903</f>
        <v>0</v>
      </c>
      <c r="L902">
        <f>Formulas!R903</f>
        <v>0</v>
      </c>
      <c r="M902">
        <f>Formulas!T951</f>
        <v>0</v>
      </c>
      <c r="N902" s="2" t="e">
        <f>Formulas!V903</f>
        <v>#DIV/0!</v>
      </c>
      <c r="O902">
        <f>Formulas!U903</f>
        <v>0</v>
      </c>
      <c r="P902" s="2" t="e">
        <f>Formulas!W903</f>
        <v>#DIV/0!</v>
      </c>
    </row>
    <row r="903" spans="1:16">
      <c r="A903">
        <f>Formulas!A904</f>
        <v>0</v>
      </c>
      <c r="B903">
        <f>Formulas!B904</f>
        <v>0</v>
      </c>
      <c r="C903">
        <f>Formulas!C904</f>
        <v>0</v>
      </c>
      <c r="D903">
        <f>Formulas!AC904</f>
        <v>0</v>
      </c>
      <c r="E903">
        <f t="shared" si="14"/>
        <v>0</v>
      </c>
      <c r="F903" s="1">
        <f>COUNTIFS(Formulas!B$3:B$2000,'Stats for predictor'!B903,Formulas!C$3:C$2000,'Stats for predictor'!C903,Formulas!AC$3:AC$2000,4)</f>
        <v>0</v>
      </c>
      <c r="G903">
        <f>COUNTIFS(Formulas!B$3:B$2000,'Stats for predictor'!B903,Formulas!C$3:C$2000,'Stats for predictor'!C903,Formulas!AC$3:AC$2000,3)</f>
        <v>0</v>
      </c>
      <c r="H903">
        <f>COUNTIFS(Formulas!B$3:B$2000,'Stats for predictor'!B903,Formulas!C$3:C$2000,'Stats for predictor'!C903,Formulas!AC$3:AC$2000,2)</f>
        <v>0</v>
      </c>
      <c r="I903">
        <f>COUNTIFS(Formulas!B$3:B$2000,'Stats for predictor'!B903,Formulas!C$3:C$2000,'Stats for predictor'!C903,Formulas!AC$3:AC$2000,1)</f>
        <v>0</v>
      </c>
      <c r="J903">
        <f>COUNTIFS(Formulas!B$3:B$2000,'Stats for predictor'!B903,Formulas!C$3:C$2000,'Stats for predictor'!C903,Formulas!AC$3:AC$2000,0)</f>
        <v>1390</v>
      </c>
      <c r="K903">
        <f>Formulas!P904</f>
        <v>0</v>
      </c>
      <c r="L903">
        <f>Formulas!R904</f>
        <v>0</v>
      </c>
      <c r="M903">
        <f>Formulas!T952</f>
        <v>0</v>
      </c>
      <c r="N903" s="2" t="e">
        <f>Formulas!V904</f>
        <v>#DIV/0!</v>
      </c>
      <c r="O903">
        <f>Formulas!U904</f>
        <v>0</v>
      </c>
      <c r="P903" s="2" t="e">
        <f>Formulas!W904</f>
        <v>#DIV/0!</v>
      </c>
    </row>
    <row r="904" spans="1:16">
      <c r="A904">
        <f>Formulas!A905</f>
        <v>0</v>
      </c>
      <c r="B904">
        <f>Formulas!B905</f>
        <v>0</v>
      </c>
      <c r="C904">
        <f>Formulas!C905</f>
        <v>0</v>
      </c>
      <c r="D904">
        <f>Formulas!AC905</f>
        <v>0</v>
      </c>
      <c r="E904">
        <f t="shared" si="14"/>
        <v>0</v>
      </c>
      <c r="F904" s="1">
        <f>COUNTIFS(Formulas!B$3:B$2000,'Stats for predictor'!B904,Formulas!C$3:C$2000,'Stats for predictor'!C904,Formulas!AC$3:AC$2000,4)</f>
        <v>0</v>
      </c>
      <c r="G904">
        <f>COUNTIFS(Formulas!B$3:B$2000,'Stats for predictor'!B904,Formulas!C$3:C$2000,'Stats for predictor'!C904,Formulas!AC$3:AC$2000,3)</f>
        <v>0</v>
      </c>
      <c r="H904">
        <f>COUNTIFS(Formulas!B$3:B$2000,'Stats for predictor'!B904,Formulas!C$3:C$2000,'Stats for predictor'!C904,Formulas!AC$3:AC$2000,2)</f>
        <v>0</v>
      </c>
      <c r="I904">
        <f>COUNTIFS(Formulas!B$3:B$2000,'Stats for predictor'!B904,Formulas!C$3:C$2000,'Stats for predictor'!C904,Formulas!AC$3:AC$2000,1)</f>
        <v>0</v>
      </c>
      <c r="J904">
        <f>COUNTIFS(Formulas!B$3:B$2000,'Stats for predictor'!B904,Formulas!C$3:C$2000,'Stats for predictor'!C904,Formulas!AC$3:AC$2000,0)</f>
        <v>1390</v>
      </c>
      <c r="K904">
        <f>Formulas!P905</f>
        <v>0</v>
      </c>
      <c r="L904">
        <f>Formulas!R905</f>
        <v>0</v>
      </c>
      <c r="M904">
        <f>Formulas!T953</f>
        <v>0</v>
      </c>
      <c r="N904" s="2" t="e">
        <f>Formulas!V905</f>
        <v>#DIV/0!</v>
      </c>
      <c r="O904">
        <f>Formulas!U905</f>
        <v>0</v>
      </c>
      <c r="P904" s="2" t="e">
        <f>Formulas!W905</f>
        <v>#DIV/0!</v>
      </c>
    </row>
    <row r="905" spans="1:16">
      <c r="A905">
        <f>Formulas!A906</f>
        <v>0</v>
      </c>
      <c r="B905">
        <f>Formulas!B906</f>
        <v>0</v>
      </c>
      <c r="C905">
        <f>Formulas!C906</f>
        <v>0</v>
      </c>
      <c r="D905">
        <f>Formulas!AC906</f>
        <v>0</v>
      </c>
      <c r="E905">
        <f t="shared" si="14"/>
        <v>0</v>
      </c>
      <c r="F905" s="1">
        <f>COUNTIFS(Formulas!B$3:B$2000,'Stats for predictor'!B905,Formulas!C$3:C$2000,'Stats for predictor'!C905,Formulas!AC$3:AC$2000,4)</f>
        <v>0</v>
      </c>
      <c r="G905">
        <f>COUNTIFS(Formulas!B$3:B$2000,'Stats for predictor'!B905,Formulas!C$3:C$2000,'Stats for predictor'!C905,Formulas!AC$3:AC$2000,3)</f>
        <v>0</v>
      </c>
      <c r="H905">
        <f>COUNTIFS(Formulas!B$3:B$2000,'Stats for predictor'!B905,Formulas!C$3:C$2000,'Stats for predictor'!C905,Formulas!AC$3:AC$2000,2)</f>
        <v>0</v>
      </c>
      <c r="I905">
        <f>COUNTIFS(Formulas!B$3:B$2000,'Stats for predictor'!B905,Formulas!C$3:C$2000,'Stats for predictor'!C905,Formulas!AC$3:AC$2000,1)</f>
        <v>0</v>
      </c>
      <c r="J905">
        <f>COUNTIFS(Formulas!B$3:B$2000,'Stats for predictor'!B905,Formulas!C$3:C$2000,'Stats for predictor'!C905,Formulas!AC$3:AC$2000,0)</f>
        <v>1390</v>
      </c>
      <c r="K905">
        <f>Formulas!P906</f>
        <v>0</v>
      </c>
      <c r="L905">
        <f>Formulas!R906</f>
        <v>0</v>
      </c>
      <c r="M905">
        <f>Formulas!T954</f>
        <v>0</v>
      </c>
      <c r="N905" s="2" t="e">
        <f>Formulas!V906</f>
        <v>#DIV/0!</v>
      </c>
      <c r="O905">
        <f>Formulas!U906</f>
        <v>0</v>
      </c>
      <c r="P905" s="2" t="e">
        <f>Formulas!W906</f>
        <v>#DIV/0!</v>
      </c>
    </row>
    <row r="906" spans="1:16">
      <c r="A906">
        <f>Formulas!A907</f>
        <v>0</v>
      </c>
      <c r="B906">
        <f>Formulas!B907</f>
        <v>0</v>
      </c>
      <c r="C906">
        <f>Formulas!C907</f>
        <v>0</v>
      </c>
      <c r="D906">
        <f>Formulas!AC907</f>
        <v>0</v>
      </c>
      <c r="E906">
        <f t="shared" si="14"/>
        <v>0</v>
      </c>
      <c r="F906" s="1">
        <f>COUNTIFS(Formulas!B$3:B$2000,'Stats for predictor'!B906,Formulas!C$3:C$2000,'Stats for predictor'!C906,Formulas!AC$3:AC$2000,4)</f>
        <v>0</v>
      </c>
      <c r="G906">
        <f>COUNTIFS(Formulas!B$3:B$2000,'Stats for predictor'!B906,Formulas!C$3:C$2000,'Stats for predictor'!C906,Formulas!AC$3:AC$2000,3)</f>
        <v>0</v>
      </c>
      <c r="H906">
        <f>COUNTIFS(Formulas!B$3:B$2000,'Stats for predictor'!B906,Formulas!C$3:C$2000,'Stats for predictor'!C906,Formulas!AC$3:AC$2000,2)</f>
        <v>0</v>
      </c>
      <c r="I906">
        <f>COUNTIFS(Formulas!B$3:B$2000,'Stats for predictor'!B906,Formulas!C$3:C$2000,'Stats for predictor'!C906,Formulas!AC$3:AC$2000,1)</f>
        <v>0</v>
      </c>
      <c r="J906">
        <f>COUNTIFS(Formulas!B$3:B$2000,'Stats for predictor'!B906,Formulas!C$3:C$2000,'Stats for predictor'!C906,Formulas!AC$3:AC$2000,0)</f>
        <v>1390</v>
      </c>
      <c r="K906">
        <f>Formulas!P907</f>
        <v>0</v>
      </c>
      <c r="L906">
        <f>Formulas!R907</f>
        <v>0</v>
      </c>
      <c r="M906">
        <f>Formulas!T955</f>
        <v>0</v>
      </c>
      <c r="N906" s="2" t="e">
        <f>Formulas!V907</f>
        <v>#DIV/0!</v>
      </c>
      <c r="O906">
        <f>Formulas!U907</f>
        <v>0</v>
      </c>
      <c r="P906" s="2" t="e">
        <f>Formulas!W907</f>
        <v>#DIV/0!</v>
      </c>
    </row>
    <row r="907" spans="1:16">
      <c r="A907">
        <f>Formulas!A908</f>
        <v>0</v>
      </c>
      <c r="B907">
        <f>Formulas!B908</f>
        <v>0</v>
      </c>
      <c r="C907">
        <f>Formulas!C908</f>
        <v>0</v>
      </c>
      <c r="D907">
        <f>Formulas!AC908</f>
        <v>0</v>
      </c>
      <c r="E907">
        <f t="shared" si="14"/>
        <v>0</v>
      </c>
      <c r="F907" s="1">
        <f>COUNTIFS(Formulas!B$3:B$2000,'Stats for predictor'!B907,Formulas!C$3:C$2000,'Stats for predictor'!C907,Formulas!AC$3:AC$2000,4)</f>
        <v>0</v>
      </c>
      <c r="G907">
        <f>COUNTIFS(Formulas!B$3:B$2000,'Stats for predictor'!B907,Formulas!C$3:C$2000,'Stats for predictor'!C907,Formulas!AC$3:AC$2000,3)</f>
        <v>0</v>
      </c>
      <c r="H907">
        <f>COUNTIFS(Formulas!B$3:B$2000,'Stats for predictor'!B907,Formulas!C$3:C$2000,'Stats for predictor'!C907,Formulas!AC$3:AC$2000,2)</f>
        <v>0</v>
      </c>
      <c r="I907">
        <f>COUNTIFS(Formulas!B$3:B$2000,'Stats for predictor'!B907,Formulas!C$3:C$2000,'Stats for predictor'!C907,Formulas!AC$3:AC$2000,1)</f>
        <v>0</v>
      </c>
      <c r="J907">
        <f>COUNTIFS(Formulas!B$3:B$2000,'Stats for predictor'!B907,Formulas!C$3:C$2000,'Stats for predictor'!C907,Formulas!AC$3:AC$2000,0)</f>
        <v>1390</v>
      </c>
      <c r="K907">
        <f>Formulas!P908</f>
        <v>0</v>
      </c>
      <c r="L907">
        <f>Formulas!R908</f>
        <v>0</v>
      </c>
      <c r="M907">
        <f>Formulas!T956</f>
        <v>0</v>
      </c>
      <c r="N907" s="2" t="e">
        <f>Formulas!V908</f>
        <v>#DIV/0!</v>
      </c>
      <c r="O907">
        <f>Formulas!U908</f>
        <v>0</v>
      </c>
      <c r="P907" s="2" t="e">
        <f>Formulas!W908</f>
        <v>#DIV/0!</v>
      </c>
    </row>
    <row r="908" spans="1:16">
      <c r="A908">
        <f>Formulas!A909</f>
        <v>0</v>
      </c>
      <c r="B908">
        <f>Formulas!B909</f>
        <v>0</v>
      </c>
      <c r="C908">
        <f>Formulas!C909</f>
        <v>0</v>
      </c>
      <c r="D908">
        <f>Formulas!AC909</f>
        <v>0</v>
      </c>
      <c r="E908">
        <f t="shared" si="14"/>
        <v>0</v>
      </c>
      <c r="F908" s="1">
        <f>COUNTIFS(Formulas!B$3:B$2000,'Stats for predictor'!B908,Formulas!C$3:C$2000,'Stats for predictor'!C908,Formulas!AC$3:AC$2000,4)</f>
        <v>0</v>
      </c>
      <c r="G908">
        <f>COUNTIFS(Formulas!B$3:B$2000,'Stats for predictor'!B908,Formulas!C$3:C$2000,'Stats for predictor'!C908,Formulas!AC$3:AC$2000,3)</f>
        <v>0</v>
      </c>
      <c r="H908">
        <f>COUNTIFS(Formulas!B$3:B$2000,'Stats for predictor'!B908,Formulas!C$3:C$2000,'Stats for predictor'!C908,Formulas!AC$3:AC$2000,2)</f>
        <v>0</v>
      </c>
      <c r="I908">
        <f>COUNTIFS(Formulas!B$3:B$2000,'Stats for predictor'!B908,Formulas!C$3:C$2000,'Stats for predictor'!C908,Formulas!AC$3:AC$2000,1)</f>
        <v>0</v>
      </c>
      <c r="J908">
        <f>COUNTIFS(Formulas!B$3:B$2000,'Stats for predictor'!B908,Formulas!C$3:C$2000,'Stats for predictor'!C908,Formulas!AC$3:AC$2000,0)</f>
        <v>1390</v>
      </c>
      <c r="K908">
        <f>Formulas!P909</f>
        <v>0</v>
      </c>
      <c r="L908">
        <f>Formulas!R909</f>
        <v>0</v>
      </c>
      <c r="M908">
        <f>Formulas!T957</f>
        <v>0</v>
      </c>
      <c r="N908" s="2" t="e">
        <f>Formulas!V909</f>
        <v>#DIV/0!</v>
      </c>
      <c r="O908">
        <f>Formulas!U909</f>
        <v>0</v>
      </c>
      <c r="P908" s="2" t="e">
        <f>Formulas!W909</f>
        <v>#DIV/0!</v>
      </c>
    </row>
    <row r="909" spans="1:16">
      <c r="A909">
        <f>Formulas!A910</f>
        <v>0</v>
      </c>
      <c r="B909">
        <f>Formulas!B910</f>
        <v>0</v>
      </c>
      <c r="C909">
        <f>Formulas!C910</f>
        <v>0</v>
      </c>
      <c r="D909">
        <f>Formulas!AC910</f>
        <v>0</v>
      </c>
      <c r="E909">
        <f t="shared" si="14"/>
        <v>0</v>
      </c>
      <c r="F909" s="1">
        <f>COUNTIFS(Formulas!B$3:B$2000,'Stats for predictor'!B909,Formulas!C$3:C$2000,'Stats for predictor'!C909,Formulas!AC$3:AC$2000,4)</f>
        <v>0</v>
      </c>
      <c r="G909">
        <f>COUNTIFS(Formulas!B$3:B$2000,'Stats for predictor'!B909,Formulas!C$3:C$2000,'Stats for predictor'!C909,Formulas!AC$3:AC$2000,3)</f>
        <v>0</v>
      </c>
      <c r="H909">
        <f>COUNTIFS(Formulas!B$3:B$2000,'Stats for predictor'!B909,Formulas!C$3:C$2000,'Stats for predictor'!C909,Formulas!AC$3:AC$2000,2)</f>
        <v>0</v>
      </c>
      <c r="I909">
        <f>COUNTIFS(Formulas!B$3:B$2000,'Stats for predictor'!B909,Formulas!C$3:C$2000,'Stats for predictor'!C909,Formulas!AC$3:AC$2000,1)</f>
        <v>0</v>
      </c>
      <c r="J909">
        <f>COUNTIFS(Formulas!B$3:B$2000,'Stats for predictor'!B909,Formulas!C$3:C$2000,'Stats for predictor'!C909,Formulas!AC$3:AC$2000,0)</f>
        <v>1390</v>
      </c>
      <c r="K909">
        <f>Formulas!P910</f>
        <v>0</v>
      </c>
      <c r="L909">
        <f>Formulas!R910</f>
        <v>0</v>
      </c>
      <c r="M909">
        <f>Formulas!T958</f>
        <v>0</v>
      </c>
      <c r="N909" s="2" t="e">
        <f>Formulas!V910</f>
        <v>#DIV/0!</v>
      </c>
      <c r="O909">
        <f>Formulas!U910</f>
        <v>0</v>
      </c>
      <c r="P909" s="2" t="e">
        <f>Formulas!W910</f>
        <v>#DIV/0!</v>
      </c>
    </row>
    <row r="910" spans="1:16">
      <c r="A910">
        <f>Formulas!A911</f>
        <v>0</v>
      </c>
      <c r="B910">
        <f>Formulas!B911</f>
        <v>0</v>
      </c>
      <c r="C910">
        <f>Formulas!C911</f>
        <v>0</v>
      </c>
      <c r="D910">
        <f>Formulas!AC911</f>
        <v>0</v>
      </c>
      <c r="E910">
        <f t="shared" si="14"/>
        <v>0</v>
      </c>
      <c r="F910" s="1">
        <f>COUNTIFS(Formulas!B$3:B$2000,'Stats for predictor'!B910,Formulas!C$3:C$2000,'Stats for predictor'!C910,Formulas!AC$3:AC$2000,4)</f>
        <v>0</v>
      </c>
      <c r="G910">
        <f>COUNTIFS(Formulas!B$3:B$2000,'Stats for predictor'!B910,Formulas!C$3:C$2000,'Stats for predictor'!C910,Formulas!AC$3:AC$2000,3)</f>
        <v>0</v>
      </c>
      <c r="H910">
        <f>COUNTIFS(Formulas!B$3:B$2000,'Stats for predictor'!B910,Formulas!C$3:C$2000,'Stats for predictor'!C910,Formulas!AC$3:AC$2000,2)</f>
        <v>0</v>
      </c>
      <c r="I910">
        <f>COUNTIFS(Formulas!B$3:B$2000,'Stats for predictor'!B910,Formulas!C$3:C$2000,'Stats for predictor'!C910,Formulas!AC$3:AC$2000,1)</f>
        <v>0</v>
      </c>
      <c r="J910">
        <f>COUNTIFS(Formulas!B$3:B$2000,'Stats for predictor'!B910,Formulas!C$3:C$2000,'Stats for predictor'!C910,Formulas!AC$3:AC$2000,0)</f>
        <v>1390</v>
      </c>
      <c r="K910">
        <f>Formulas!P911</f>
        <v>0</v>
      </c>
      <c r="L910">
        <f>Formulas!R911</f>
        <v>0</v>
      </c>
      <c r="M910">
        <f>Formulas!T959</f>
        <v>0</v>
      </c>
      <c r="N910" s="2" t="e">
        <f>Formulas!V911</f>
        <v>#DIV/0!</v>
      </c>
      <c r="O910">
        <f>Formulas!U911</f>
        <v>0</v>
      </c>
      <c r="P910" s="2" t="e">
        <f>Formulas!W911</f>
        <v>#DIV/0!</v>
      </c>
    </row>
    <row r="911" spans="1:16">
      <c r="A911">
        <f>Formulas!A912</f>
        <v>0</v>
      </c>
      <c r="B911">
        <f>Formulas!B912</f>
        <v>0</v>
      </c>
      <c r="C911">
        <f>Formulas!C912</f>
        <v>0</v>
      </c>
      <c r="D911">
        <f>Formulas!AC912</f>
        <v>0</v>
      </c>
      <c r="E911">
        <f t="shared" si="14"/>
        <v>0</v>
      </c>
      <c r="F911" s="1">
        <f>COUNTIFS(Formulas!B$3:B$2000,'Stats for predictor'!B911,Formulas!C$3:C$2000,'Stats for predictor'!C911,Formulas!AC$3:AC$2000,4)</f>
        <v>0</v>
      </c>
      <c r="G911">
        <f>COUNTIFS(Formulas!B$3:B$2000,'Stats for predictor'!B911,Formulas!C$3:C$2000,'Stats for predictor'!C911,Formulas!AC$3:AC$2000,3)</f>
        <v>0</v>
      </c>
      <c r="H911">
        <f>COUNTIFS(Formulas!B$3:B$2000,'Stats for predictor'!B911,Formulas!C$3:C$2000,'Stats for predictor'!C911,Formulas!AC$3:AC$2000,2)</f>
        <v>0</v>
      </c>
      <c r="I911">
        <f>COUNTIFS(Formulas!B$3:B$2000,'Stats for predictor'!B911,Formulas!C$3:C$2000,'Stats for predictor'!C911,Formulas!AC$3:AC$2000,1)</f>
        <v>0</v>
      </c>
      <c r="J911">
        <f>COUNTIFS(Formulas!B$3:B$2000,'Stats for predictor'!B911,Formulas!C$3:C$2000,'Stats for predictor'!C911,Formulas!AC$3:AC$2000,0)</f>
        <v>1390</v>
      </c>
      <c r="K911">
        <f>Formulas!P912</f>
        <v>0</v>
      </c>
      <c r="L911">
        <f>Formulas!R912</f>
        <v>0</v>
      </c>
      <c r="M911">
        <f>Formulas!T960</f>
        <v>0</v>
      </c>
      <c r="N911" s="2" t="e">
        <f>Formulas!V912</f>
        <v>#DIV/0!</v>
      </c>
      <c r="O911">
        <f>Formulas!U912</f>
        <v>0</v>
      </c>
      <c r="P911" s="2" t="e">
        <f>Formulas!W912</f>
        <v>#DIV/0!</v>
      </c>
    </row>
    <row r="912" spans="1:16">
      <c r="A912">
        <f>Formulas!A913</f>
        <v>0</v>
      </c>
      <c r="B912">
        <f>Formulas!B913</f>
        <v>0</v>
      </c>
      <c r="C912">
        <f>Formulas!C913</f>
        <v>0</v>
      </c>
      <c r="D912">
        <f>Formulas!AC913</f>
        <v>0</v>
      </c>
      <c r="E912">
        <f t="shared" si="14"/>
        <v>0</v>
      </c>
      <c r="F912" s="1">
        <f>COUNTIFS(Formulas!B$3:B$2000,'Stats for predictor'!B912,Formulas!C$3:C$2000,'Stats for predictor'!C912,Formulas!AC$3:AC$2000,4)</f>
        <v>0</v>
      </c>
      <c r="G912">
        <f>COUNTIFS(Formulas!B$3:B$2000,'Stats for predictor'!B912,Formulas!C$3:C$2000,'Stats for predictor'!C912,Formulas!AC$3:AC$2000,3)</f>
        <v>0</v>
      </c>
      <c r="H912">
        <f>COUNTIFS(Formulas!B$3:B$2000,'Stats for predictor'!B912,Formulas!C$3:C$2000,'Stats for predictor'!C912,Formulas!AC$3:AC$2000,2)</f>
        <v>0</v>
      </c>
      <c r="I912">
        <f>COUNTIFS(Formulas!B$3:B$2000,'Stats for predictor'!B912,Formulas!C$3:C$2000,'Stats for predictor'!C912,Formulas!AC$3:AC$2000,1)</f>
        <v>0</v>
      </c>
      <c r="J912">
        <f>COUNTIFS(Formulas!B$3:B$2000,'Stats for predictor'!B912,Formulas!C$3:C$2000,'Stats for predictor'!C912,Formulas!AC$3:AC$2000,0)</f>
        <v>1390</v>
      </c>
      <c r="K912">
        <f>Formulas!P913</f>
        <v>0</v>
      </c>
      <c r="L912">
        <f>Formulas!R913</f>
        <v>0</v>
      </c>
      <c r="M912">
        <f>Formulas!T961</f>
        <v>0</v>
      </c>
      <c r="N912" s="2" t="e">
        <f>Formulas!V913</f>
        <v>#DIV/0!</v>
      </c>
      <c r="O912">
        <f>Formulas!U913</f>
        <v>0</v>
      </c>
      <c r="P912" s="2" t="e">
        <f>Formulas!W913</f>
        <v>#DIV/0!</v>
      </c>
    </row>
    <row r="913" spans="1:16">
      <c r="A913">
        <f>Formulas!A914</f>
        <v>0</v>
      </c>
      <c r="B913">
        <f>Formulas!B914</f>
        <v>0</v>
      </c>
      <c r="C913">
        <f>Formulas!C914</f>
        <v>0</v>
      </c>
      <c r="D913">
        <f>Formulas!AC914</f>
        <v>0</v>
      </c>
      <c r="E913">
        <f t="shared" si="14"/>
        <v>0</v>
      </c>
      <c r="F913" s="1">
        <f>COUNTIFS(Formulas!B$3:B$2000,'Stats for predictor'!B913,Formulas!C$3:C$2000,'Stats for predictor'!C913,Formulas!AC$3:AC$2000,4)</f>
        <v>0</v>
      </c>
      <c r="G913">
        <f>COUNTIFS(Formulas!B$3:B$2000,'Stats for predictor'!B913,Formulas!C$3:C$2000,'Stats for predictor'!C913,Formulas!AC$3:AC$2000,3)</f>
        <v>0</v>
      </c>
      <c r="H913">
        <f>COUNTIFS(Formulas!B$3:B$2000,'Stats for predictor'!B913,Formulas!C$3:C$2000,'Stats for predictor'!C913,Formulas!AC$3:AC$2000,2)</f>
        <v>0</v>
      </c>
      <c r="I913">
        <f>COUNTIFS(Formulas!B$3:B$2000,'Stats for predictor'!B913,Formulas!C$3:C$2000,'Stats for predictor'!C913,Formulas!AC$3:AC$2000,1)</f>
        <v>0</v>
      </c>
      <c r="J913">
        <f>COUNTIFS(Formulas!B$3:B$2000,'Stats for predictor'!B913,Formulas!C$3:C$2000,'Stats for predictor'!C913,Formulas!AC$3:AC$2000,0)</f>
        <v>1390</v>
      </c>
      <c r="K913">
        <f>Formulas!P914</f>
        <v>0</v>
      </c>
      <c r="L913">
        <f>Formulas!R914</f>
        <v>0</v>
      </c>
      <c r="M913">
        <f>Formulas!T962</f>
        <v>0</v>
      </c>
      <c r="N913" s="2" t="e">
        <f>Formulas!V914</f>
        <v>#DIV/0!</v>
      </c>
      <c r="O913">
        <f>Formulas!U914</f>
        <v>0</v>
      </c>
      <c r="P913" s="2" t="e">
        <f>Formulas!W914</f>
        <v>#DIV/0!</v>
      </c>
    </row>
    <row r="914" spans="1:16">
      <c r="A914">
        <f>Formulas!A915</f>
        <v>0</v>
      </c>
      <c r="B914">
        <f>Formulas!B915</f>
        <v>0</v>
      </c>
      <c r="C914">
        <f>Formulas!C915</f>
        <v>0</v>
      </c>
      <c r="D914">
        <f>Formulas!AC915</f>
        <v>0</v>
      </c>
      <c r="E914">
        <f t="shared" si="14"/>
        <v>0</v>
      </c>
      <c r="F914" s="1">
        <f>COUNTIFS(Formulas!B$3:B$2000,'Stats for predictor'!B914,Formulas!C$3:C$2000,'Stats for predictor'!C914,Formulas!AC$3:AC$2000,4)</f>
        <v>0</v>
      </c>
      <c r="G914">
        <f>COUNTIFS(Formulas!B$3:B$2000,'Stats for predictor'!B914,Formulas!C$3:C$2000,'Stats for predictor'!C914,Formulas!AC$3:AC$2000,3)</f>
        <v>0</v>
      </c>
      <c r="H914">
        <f>COUNTIFS(Formulas!B$3:B$2000,'Stats for predictor'!B914,Formulas!C$3:C$2000,'Stats for predictor'!C914,Formulas!AC$3:AC$2000,2)</f>
        <v>0</v>
      </c>
      <c r="I914">
        <f>COUNTIFS(Formulas!B$3:B$2000,'Stats for predictor'!B914,Formulas!C$3:C$2000,'Stats for predictor'!C914,Formulas!AC$3:AC$2000,1)</f>
        <v>0</v>
      </c>
      <c r="J914">
        <f>COUNTIFS(Formulas!B$3:B$2000,'Stats for predictor'!B914,Formulas!C$3:C$2000,'Stats for predictor'!C914,Formulas!AC$3:AC$2000,0)</f>
        <v>1390</v>
      </c>
      <c r="K914">
        <f>Formulas!P915</f>
        <v>0</v>
      </c>
      <c r="L914">
        <f>Formulas!R915</f>
        <v>0</v>
      </c>
      <c r="M914">
        <f>Formulas!T963</f>
        <v>0</v>
      </c>
      <c r="N914" s="2" t="e">
        <f>Formulas!V915</f>
        <v>#DIV/0!</v>
      </c>
      <c r="O914">
        <f>Formulas!U915</f>
        <v>0</v>
      </c>
      <c r="P914" s="2" t="e">
        <f>Formulas!W915</f>
        <v>#DIV/0!</v>
      </c>
    </row>
    <row r="915" spans="1:16">
      <c r="A915">
        <f>Formulas!A916</f>
        <v>0</v>
      </c>
      <c r="B915">
        <f>Formulas!B916</f>
        <v>0</v>
      </c>
      <c r="C915">
        <f>Formulas!C916</f>
        <v>0</v>
      </c>
      <c r="D915">
        <f>Formulas!AC916</f>
        <v>0</v>
      </c>
      <c r="E915">
        <f t="shared" si="14"/>
        <v>0</v>
      </c>
      <c r="F915" s="1">
        <f>COUNTIFS(Formulas!B$3:B$2000,'Stats for predictor'!B915,Formulas!C$3:C$2000,'Stats for predictor'!C915,Formulas!AC$3:AC$2000,4)</f>
        <v>0</v>
      </c>
      <c r="G915">
        <f>COUNTIFS(Formulas!B$3:B$2000,'Stats for predictor'!B915,Formulas!C$3:C$2000,'Stats for predictor'!C915,Formulas!AC$3:AC$2000,3)</f>
        <v>0</v>
      </c>
      <c r="H915">
        <f>COUNTIFS(Formulas!B$3:B$2000,'Stats for predictor'!B915,Formulas!C$3:C$2000,'Stats for predictor'!C915,Formulas!AC$3:AC$2000,2)</f>
        <v>0</v>
      </c>
      <c r="I915">
        <f>COUNTIFS(Formulas!B$3:B$2000,'Stats for predictor'!B915,Formulas!C$3:C$2000,'Stats for predictor'!C915,Formulas!AC$3:AC$2000,1)</f>
        <v>0</v>
      </c>
      <c r="J915">
        <f>COUNTIFS(Formulas!B$3:B$2000,'Stats for predictor'!B915,Formulas!C$3:C$2000,'Stats for predictor'!C915,Formulas!AC$3:AC$2000,0)</f>
        <v>1390</v>
      </c>
      <c r="K915">
        <f>Formulas!P916</f>
        <v>0</v>
      </c>
      <c r="L915">
        <f>Formulas!R916</f>
        <v>0</v>
      </c>
      <c r="M915">
        <f>Formulas!T964</f>
        <v>0</v>
      </c>
      <c r="N915" s="2" t="e">
        <f>Formulas!V916</f>
        <v>#DIV/0!</v>
      </c>
      <c r="O915">
        <f>Formulas!U916</f>
        <v>0</v>
      </c>
      <c r="P915" s="2" t="e">
        <f>Formulas!W916</f>
        <v>#DIV/0!</v>
      </c>
    </row>
    <row r="916" spans="1:16">
      <c r="A916">
        <f>Formulas!A917</f>
        <v>0</v>
      </c>
      <c r="B916">
        <f>Formulas!B917</f>
        <v>0</v>
      </c>
      <c r="C916">
        <f>Formulas!C917</f>
        <v>0</v>
      </c>
      <c r="D916">
        <f>Formulas!AC917</f>
        <v>0</v>
      </c>
      <c r="E916">
        <f t="shared" si="14"/>
        <v>0</v>
      </c>
      <c r="F916" s="1">
        <f>COUNTIFS(Formulas!B$3:B$2000,'Stats for predictor'!B916,Formulas!C$3:C$2000,'Stats for predictor'!C916,Formulas!AC$3:AC$2000,4)</f>
        <v>0</v>
      </c>
      <c r="G916">
        <f>COUNTIFS(Formulas!B$3:B$2000,'Stats for predictor'!B916,Formulas!C$3:C$2000,'Stats for predictor'!C916,Formulas!AC$3:AC$2000,3)</f>
        <v>0</v>
      </c>
      <c r="H916">
        <f>COUNTIFS(Formulas!B$3:B$2000,'Stats for predictor'!B916,Formulas!C$3:C$2000,'Stats for predictor'!C916,Formulas!AC$3:AC$2000,2)</f>
        <v>0</v>
      </c>
      <c r="I916">
        <f>COUNTIFS(Formulas!B$3:B$2000,'Stats for predictor'!B916,Formulas!C$3:C$2000,'Stats for predictor'!C916,Formulas!AC$3:AC$2000,1)</f>
        <v>0</v>
      </c>
      <c r="J916">
        <f>COUNTIFS(Formulas!B$3:B$2000,'Stats for predictor'!B916,Formulas!C$3:C$2000,'Stats for predictor'!C916,Formulas!AC$3:AC$2000,0)</f>
        <v>1390</v>
      </c>
      <c r="K916">
        <f>Formulas!P917</f>
        <v>0</v>
      </c>
      <c r="L916">
        <f>Formulas!R917</f>
        <v>0</v>
      </c>
      <c r="M916">
        <f>Formulas!T965</f>
        <v>0</v>
      </c>
      <c r="N916" s="2" t="e">
        <f>Formulas!V917</f>
        <v>#DIV/0!</v>
      </c>
      <c r="O916">
        <f>Formulas!U917</f>
        <v>0</v>
      </c>
      <c r="P916" s="2" t="e">
        <f>Formulas!W917</f>
        <v>#DIV/0!</v>
      </c>
    </row>
    <row r="917" spans="1:16">
      <c r="A917">
        <f>Formulas!A918</f>
        <v>0</v>
      </c>
      <c r="B917">
        <f>Formulas!B918</f>
        <v>0</v>
      </c>
      <c r="C917">
        <f>Formulas!C918</f>
        <v>0</v>
      </c>
      <c r="D917">
        <f>Formulas!AC918</f>
        <v>0</v>
      </c>
      <c r="E917">
        <f t="shared" si="14"/>
        <v>0</v>
      </c>
      <c r="F917" s="1">
        <f>COUNTIFS(Formulas!B$3:B$2000,'Stats for predictor'!B917,Formulas!C$3:C$2000,'Stats for predictor'!C917,Formulas!AC$3:AC$2000,4)</f>
        <v>0</v>
      </c>
      <c r="G917">
        <f>COUNTIFS(Formulas!B$3:B$2000,'Stats for predictor'!B917,Formulas!C$3:C$2000,'Stats for predictor'!C917,Formulas!AC$3:AC$2000,3)</f>
        <v>0</v>
      </c>
      <c r="H917">
        <f>COUNTIFS(Formulas!B$3:B$2000,'Stats for predictor'!B917,Formulas!C$3:C$2000,'Stats for predictor'!C917,Formulas!AC$3:AC$2000,2)</f>
        <v>0</v>
      </c>
      <c r="I917">
        <f>COUNTIFS(Formulas!B$3:B$2000,'Stats for predictor'!B917,Formulas!C$3:C$2000,'Stats for predictor'!C917,Formulas!AC$3:AC$2000,1)</f>
        <v>0</v>
      </c>
      <c r="J917">
        <f>COUNTIFS(Formulas!B$3:B$2000,'Stats for predictor'!B917,Formulas!C$3:C$2000,'Stats for predictor'!C917,Formulas!AC$3:AC$2000,0)</f>
        <v>1390</v>
      </c>
      <c r="K917">
        <f>Formulas!P918</f>
        <v>0</v>
      </c>
      <c r="L917">
        <f>Formulas!R918</f>
        <v>0</v>
      </c>
      <c r="M917">
        <f>Formulas!T966</f>
        <v>0</v>
      </c>
      <c r="N917" s="2" t="e">
        <f>Formulas!V918</f>
        <v>#DIV/0!</v>
      </c>
      <c r="O917">
        <f>Formulas!U918</f>
        <v>0</v>
      </c>
      <c r="P917" s="2" t="e">
        <f>Formulas!W918</f>
        <v>#DIV/0!</v>
      </c>
    </row>
    <row r="918" spans="1:16">
      <c r="A918">
        <f>Formulas!A919</f>
        <v>0</v>
      </c>
      <c r="B918">
        <f>Formulas!B919</f>
        <v>0</v>
      </c>
      <c r="C918">
        <f>Formulas!C919</f>
        <v>0</v>
      </c>
      <c r="D918">
        <f>Formulas!AC919</f>
        <v>0</v>
      </c>
      <c r="E918">
        <f t="shared" si="14"/>
        <v>0</v>
      </c>
      <c r="F918" s="1">
        <f>COUNTIFS(Formulas!B$3:B$2000,'Stats for predictor'!B918,Formulas!C$3:C$2000,'Stats for predictor'!C918,Formulas!AC$3:AC$2000,4)</f>
        <v>0</v>
      </c>
      <c r="G918">
        <f>COUNTIFS(Formulas!B$3:B$2000,'Stats for predictor'!B918,Formulas!C$3:C$2000,'Stats for predictor'!C918,Formulas!AC$3:AC$2000,3)</f>
        <v>0</v>
      </c>
      <c r="H918">
        <f>COUNTIFS(Formulas!B$3:B$2000,'Stats for predictor'!B918,Formulas!C$3:C$2000,'Stats for predictor'!C918,Formulas!AC$3:AC$2000,2)</f>
        <v>0</v>
      </c>
      <c r="I918">
        <f>COUNTIFS(Formulas!B$3:B$2000,'Stats for predictor'!B918,Formulas!C$3:C$2000,'Stats for predictor'!C918,Formulas!AC$3:AC$2000,1)</f>
        <v>0</v>
      </c>
      <c r="J918">
        <f>COUNTIFS(Formulas!B$3:B$2000,'Stats for predictor'!B918,Formulas!C$3:C$2000,'Stats for predictor'!C918,Formulas!AC$3:AC$2000,0)</f>
        <v>1390</v>
      </c>
      <c r="K918">
        <f>Formulas!P919</f>
        <v>0</v>
      </c>
      <c r="L918">
        <f>Formulas!R919</f>
        <v>0</v>
      </c>
      <c r="M918">
        <f>Formulas!T967</f>
        <v>0</v>
      </c>
      <c r="N918" s="2" t="e">
        <f>Formulas!V919</f>
        <v>#DIV/0!</v>
      </c>
      <c r="O918">
        <f>Formulas!U919</f>
        <v>0</v>
      </c>
      <c r="P918" s="2" t="e">
        <f>Formulas!W919</f>
        <v>#DIV/0!</v>
      </c>
    </row>
    <row r="919" spans="1:16">
      <c r="A919">
        <f>Formulas!A920</f>
        <v>0</v>
      </c>
      <c r="B919">
        <f>Formulas!B920</f>
        <v>0</v>
      </c>
      <c r="C919">
        <f>Formulas!C920</f>
        <v>0</v>
      </c>
      <c r="D919">
        <f>Formulas!AC920</f>
        <v>0</v>
      </c>
      <c r="E919">
        <f t="shared" si="14"/>
        <v>0</v>
      </c>
      <c r="F919" s="1">
        <f>COUNTIFS(Formulas!B$3:B$2000,'Stats for predictor'!B919,Formulas!C$3:C$2000,'Stats for predictor'!C919,Formulas!AC$3:AC$2000,4)</f>
        <v>0</v>
      </c>
      <c r="G919">
        <f>COUNTIFS(Formulas!B$3:B$2000,'Stats for predictor'!B919,Formulas!C$3:C$2000,'Stats for predictor'!C919,Formulas!AC$3:AC$2000,3)</f>
        <v>0</v>
      </c>
      <c r="H919">
        <f>COUNTIFS(Formulas!B$3:B$2000,'Stats for predictor'!B919,Formulas!C$3:C$2000,'Stats for predictor'!C919,Formulas!AC$3:AC$2000,2)</f>
        <v>0</v>
      </c>
      <c r="I919">
        <f>COUNTIFS(Formulas!B$3:B$2000,'Stats for predictor'!B919,Formulas!C$3:C$2000,'Stats for predictor'!C919,Formulas!AC$3:AC$2000,1)</f>
        <v>0</v>
      </c>
      <c r="J919">
        <f>COUNTIFS(Formulas!B$3:B$2000,'Stats for predictor'!B919,Formulas!C$3:C$2000,'Stats for predictor'!C919,Formulas!AC$3:AC$2000,0)</f>
        <v>1390</v>
      </c>
      <c r="K919">
        <f>Formulas!P920</f>
        <v>0</v>
      </c>
      <c r="L919">
        <f>Formulas!R920</f>
        <v>0</v>
      </c>
      <c r="M919">
        <f>Formulas!T968</f>
        <v>0</v>
      </c>
      <c r="N919" s="2" t="e">
        <f>Formulas!V920</f>
        <v>#DIV/0!</v>
      </c>
      <c r="O919">
        <f>Formulas!U920</f>
        <v>0</v>
      </c>
      <c r="P919" s="2" t="e">
        <f>Formulas!W920</f>
        <v>#DIV/0!</v>
      </c>
    </row>
    <row r="920" spans="1:16">
      <c r="A920">
        <f>Formulas!A921</f>
        <v>0</v>
      </c>
      <c r="B920">
        <f>Formulas!B921</f>
        <v>0</v>
      </c>
      <c r="C920">
        <f>Formulas!C921</f>
        <v>0</v>
      </c>
      <c r="D920">
        <f>Formulas!AC921</f>
        <v>0</v>
      </c>
      <c r="E920">
        <f t="shared" si="14"/>
        <v>0</v>
      </c>
      <c r="F920" s="1">
        <f>COUNTIFS(Formulas!B$3:B$2000,'Stats for predictor'!B920,Formulas!C$3:C$2000,'Stats for predictor'!C920,Formulas!AC$3:AC$2000,4)</f>
        <v>0</v>
      </c>
      <c r="G920">
        <f>COUNTIFS(Formulas!B$3:B$2000,'Stats for predictor'!B920,Formulas!C$3:C$2000,'Stats for predictor'!C920,Formulas!AC$3:AC$2000,3)</f>
        <v>0</v>
      </c>
      <c r="H920">
        <f>COUNTIFS(Formulas!B$3:B$2000,'Stats for predictor'!B920,Formulas!C$3:C$2000,'Stats for predictor'!C920,Formulas!AC$3:AC$2000,2)</f>
        <v>0</v>
      </c>
      <c r="I920">
        <f>COUNTIFS(Formulas!B$3:B$2000,'Stats for predictor'!B920,Formulas!C$3:C$2000,'Stats for predictor'!C920,Formulas!AC$3:AC$2000,1)</f>
        <v>0</v>
      </c>
      <c r="J920">
        <f>COUNTIFS(Formulas!B$3:B$2000,'Stats for predictor'!B920,Formulas!C$3:C$2000,'Stats for predictor'!C920,Formulas!AC$3:AC$2000,0)</f>
        <v>1390</v>
      </c>
      <c r="K920">
        <f>Formulas!P921</f>
        <v>0</v>
      </c>
      <c r="L920">
        <f>Formulas!R921</f>
        <v>0</v>
      </c>
      <c r="M920">
        <f>Formulas!T969</f>
        <v>0</v>
      </c>
      <c r="N920" s="2" t="e">
        <f>Formulas!V921</f>
        <v>#DIV/0!</v>
      </c>
      <c r="O920">
        <f>Formulas!U921</f>
        <v>0</v>
      </c>
      <c r="P920" s="2" t="e">
        <f>Formulas!W921</f>
        <v>#DIV/0!</v>
      </c>
    </row>
    <row r="921" spans="1:16">
      <c r="A921">
        <f>Formulas!A922</f>
        <v>0</v>
      </c>
      <c r="B921">
        <f>Formulas!B922</f>
        <v>0</v>
      </c>
      <c r="C921">
        <f>Formulas!C922</f>
        <v>0</v>
      </c>
      <c r="D921">
        <f>Formulas!AC922</f>
        <v>0</v>
      </c>
      <c r="E921">
        <f t="shared" si="14"/>
        <v>0</v>
      </c>
      <c r="F921" s="1">
        <f>COUNTIFS(Formulas!B$3:B$2000,'Stats for predictor'!B921,Formulas!C$3:C$2000,'Stats for predictor'!C921,Formulas!AC$3:AC$2000,4)</f>
        <v>0</v>
      </c>
      <c r="G921">
        <f>COUNTIFS(Formulas!B$3:B$2000,'Stats for predictor'!B921,Formulas!C$3:C$2000,'Stats for predictor'!C921,Formulas!AC$3:AC$2000,3)</f>
        <v>0</v>
      </c>
      <c r="H921">
        <f>COUNTIFS(Formulas!B$3:B$2000,'Stats for predictor'!B921,Formulas!C$3:C$2000,'Stats for predictor'!C921,Formulas!AC$3:AC$2000,2)</f>
        <v>0</v>
      </c>
      <c r="I921">
        <f>COUNTIFS(Formulas!B$3:B$2000,'Stats for predictor'!B921,Formulas!C$3:C$2000,'Stats for predictor'!C921,Formulas!AC$3:AC$2000,1)</f>
        <v>0</v>
      </c>
      <c r="J921">
        <f>COUNTIFS(Formulas!B$3:B$2000,'Stats for predictor'!B921,Formulas!C$3:C$2000,'Stats for predictor'!C921,Formulas!AC$3:AC$2000,0)</f>
        <v>1390</v>
      </c>
      <c r="K921">
        <f>Formulas!P922</f>
        <v>0</v>
      </c>
      <c r="L921">
        <f>Formulas!R922</f>
        <v>0</v>
      </c>
      <c r="M921">
        <f>Formulas!T970</f>
        <v>0</v>
      </c>
      <c r="N921" s="2" t="e">
        <f>Formulas!V922</f>
        <v>#DIV/0!</v>
      </c>
      <c r="O921">
        <f>Formulas!U922</f>
        <v>0</v>
      </c>
      <c r="P921" s="2" t="e">
        <f>Formulas!W922</f>
        <v>#DIV/0!</v>
      </c>
    </row>
    <row r="922" spans="1:16">
      <c r="A922">
        <f>Formulas!A923</f>
        <v>0</v>
      </c>
      <c r="B922">
        <f>Formulas!B923</f>
        <v>0</v>
      </c>
      <c r="C922">
        <f>Formulas!C923</f>
        <v>0</v>
      </c>
      <c r="D922">
        <f>Formulas!AC923</f>
        <v>0</v>
      </c>
      <c r="E922">
        <f t="shared" si="14"/>
        <v>0</v>
      </c>
      <c r="F922" s="1">
        <f>COUNTIFS(Formulas!B$3:B$2000,'Stats for predictor'!B922,Formulas!C$3:C$2000,'Stats for predictor'!C922,Formulas!AC$3:AC$2000,4)</f>
        <v>0</v>
      </c>
      <c r="G922">
        <f>COUNTIFS(Formulas!B$3:B$2000,'Stats for predictor'!B922,Formulas!C$3:C$2000,'Stats for predictor'!C922,Formulas!AC$3:AC$2000,3)</f>
        <v>0</v>
      </c>
      <c r="H922">
        <f>COUNTIFS(Formulas!B$3:B$2000,'Stats for predictor'!B922,Formulas!C$3:C$2000,'Stats for predictor'!C922,Formulas!AC$3:AC$2000,2)</f>
        <v>0</v>
      </c>
      <c r="I922">
        <f>COUNTIFS(Formulas!B$3:B$2000,'Stats for predictor'!B922,Formulas!C$3:C$2000,'Stats for predictor'!C922,Formulas!AC$3:AC$2000,1)</f>
        <v>0</v>
      </c>
      <c r="J922">
        <f>COUNTIFS(Formulas!B$3:B$2000,'Stats for predictor'!B922,Formulas!C$3:C$2000,'Stats for predictor'!C922,Formulas!AC$3:AC$2000,0)</f>
        <v>1390</v>
      </c>
      <c r="K922">
        <f>Formulas!P923</f>
        <v>0</v>
      </c>
      <c r="L922">
        <f>Formulas!R923</f>
        <v>0</v>
      </c>
      <c r="M922">
        <f>Formulas!T971</f>
        <v>0</v>
      </c>
      <c r="N922" s="2" t="e">
        <f>Formulas!V923</f>
        <v>#DIV/0!</v>
      </c>
      <c r="O922">
        <f>Formulas!U923</f>
        <v>0</v>
      </c>
      <c r="P922" s="2" t="e">
        <f>Formulas!W923</f>
        <v>#DIV/0!</v>
      </c>
    </row>
    <row r="923" spans="1:16">
      <c r="A923">
        <f>Formulas!A924</f>
        <v>0</v>
      </c>
      <c r="B923">
        <f>Formulas!B924</f>
        <v>0</v>
      </c>
      <c r="C923">
        <f>Formulas!C924</f>
        <v>0</v>
      </c>
      <c r="D923">
        <f>Formulas!AC924</f>
        <v>0</v>
      </c>
      <c r="E923">
        <f t="shared" si="14"/>
        <v>0</v>
      </c>
      <c r="F923" s="1">
        <f>COUNTIFS(Formulas!B$3:B$2000,'Stats for predictor'!B923,Formulas!C$3:C$2000,'Stats for predictor'!C923,Formulas!AC$3:AC$2000,4)</f>
        <v>0</v>
      </c>
      <c r="G923">
        <f>COUNTIFS(Formulas!B$3:B$2000,'Stats for predictor'!B923,Formulas!C$3:C$2000,'Stats for predictor'!C923,Formulas!AC$3:AC$2000,3)</f>
        <v>0</v>
      </c>
      <c r="H923">
        <f>COUNTIFS(Formulas!B$3:B$2000,'Stats for predictor'!B923,Formulas!C$3:C$2000,'Stats for predictor'!C923,Formulas!AC$3:AC$2000,2)</f>
        <v>0</v>
      </c>
      <c r="I923">
        <f>COUNTIFS(Formulas!B$3:B$2000,'Stats for predictor'!B923,Formulas!C$3:C$2000,'Stats for predictor'!C923,Formulas!AC$3:AC$2000,1)</f>
        <v>0</v>
      </c>
      <c r="J923">
        <f>COUNTIFS(Formulas!B$3:B$2000,'Stats for predictor'!B923,Formulas!C$3:C$2000,'Stats for predictor'!C923,Formulas!AC$3:AC$2000,0)</f>
        <v>1390</v>
      </c>
      <c r="K923">
        <f>Formulas!P924</f>
        <v>0</v>
      </c>
      <c r="L923">
        <f>Formulas!R924</f>
        <v>0</v>
      </c>
      <c r="M923">
        <f>Formulas!T972</f>
        <v>0</v>
      </c>
      <c r="N923" s="2" t="e">
        <f>Formulas!V924</f>
        <v>#DIV/0!</v>
      </c>
      <c r="O923">
        <f>Formulas!U924</f>
        <v>0</v>
      </c>
      <c r="P923" s="2" t="e">
        <f>Formulas!W924</f>
        <v>#DIV/0!</v>
      </c>
    </row>
    <row r="924" spans="1:16">
      <c r="A924">
        <f>Formulas!A925</f>
        <v>0</v>
      </c>
      <c r="B924">
        <f>Formulas!B925</f>
        <v>0</v>
      </c>
      <c r="C924">
        <f>Formulas!C925</f>
        <v>0</v>
      </c>
      <c r="D924">
        <f>Formulas!AC925</f>
        <v>0</v>
      </c>
      <c r="E924">
        <f t="shared" si="14"/>
        <v>0</v>
      </c>
      <c r="F924" s="1">
        <f>COUNTIFS(Formulas!B$3:B$2000,'Stats for predictor'!B924,Formulas!C$3:C$2000,'Stats for predictor'!C924,Formulas!AC$3:AC$2000,4)</f>
        <v>0</v>
      </c>
      <c r="G924">
        <f>COUNTIFS(Formulas!B$3:B$2000,'Stats for predictor'!B924,Formulas!C$3:C$2000,'Stats for predictor'!C924,Formulas!AC$3:AC$2000,3)</f>
        <v>0</v>
      </c>
      <c r="H924">
        <f>COUNTIFS(Formulas!B$3:B$2000,'Stats for predictor'!B924,Formulas!C$3:C$2000,'Stats for predictor'!C924,Formulas!AC$3:AC$2000,2)</f>
        <v>0</v>
      </c>
      <c r="I924">
        <f>COUNTIFS(Formulas!B$3:B$2000,'Stats for predictor'!B924,Formulas!C$3:C$2000,'Stats for predictor'!C924,Formulas!AC$3:AC$2000,1)</f>
        <v>0</v>
      </c>
      <c r="J924">
        <f>COUNTIFS(Formulas!B$3:B$2000,'Stats for predictor'!B924,Formulas!C$3:C$2000,'Stats for predictor'!C924,Formulas!AC$3:AC$2000,0)</f>
        <v>1390</v>
      </c>
      <c r="K924">
        <f>Formulas!P925</f>
        <v>0</v>
      </c>
      <c r="L924">
        <f>Formulas!R925</f>
        <v>0</v>
      </c>
      <c r="M924">
        <f>Formulas!T973</f>
        <v>0</v>
      </c>
      <c r="N924" s="2" t="e">
        <f>Formulas!V925</f>
        <v>#DIV/0!</v>
      </c>
      <c r="O924">
        <f>Formulas!U925</f>
        <v>0</v>
      </c>
      <c r="P924" s="2" t="e">
        <f>Formulas!W925</f>
        <v>#DIV/0!</v>
      </c>
    </row>
    <row r="925" spans="1:16">
      <c r="A925">
        <f>Formulas!A926</f>
        <v>0</v>
      </c>
      <c r="B925">
        <f>Formulas!B926</f>
        <v>0</v>
      </c>
      <c r="C925">
        <f>Formulas!C926</f>
        <v>0</v>
      </c>
      <c r="D925">
        <f>Formulas!AC926</f>
        <v>0</v>
      </c>
      <c r="E925">
        <f t="shared" si="14"/>
        <v>0</v>
      </c>
      <c r="F925" s="1">
        <f>COUNTIFS(Formulas!B$3:B$2000,'Stats for predictor'!B925,Formulas!C$3:C$2000,'Stats for predictor'!C925,Formulas!AC$3:AC$2000,4)</f>
        <v>0</v>
      </c>
      <c r="G925">
        <f>COUNTIFS(Formulas!B$3:B$2000,'Stats for predictor'!B925,Formulas!C$3:C$2000,'Stats for predictor'!C925,Formulas!AC$3:AC$2000,3)</f>
        <v>0</v>
      </c>
      <c r="H925">
        <f>COUNTIFS(Formulas!B$3:B$2000,'Stats for predictor'!B925,Formulas!C$3:C$2000,'Stats for predictor'!C925,Formulas!AC$3:AC$2000,2)</f>
        <v>0</v>
      </c>
      <c r="I925">
        <f>COUNTIFS(Formulas!B$3:B$2000,'Stats for predictor'!B925,Formulas!C$3:C$2000,'Stats for predictor'!C925,Formulas!AC$3:AC$2000,1)</f>
        <v>0</v>
      </c>
      <c r="J925">
        <f>COUNTIFS(Formulas!B$3:B$2000,'Stats for predictor'!B925,Formulas!C$3:C$2000,'Stats for predictor'!C925,Formulas!AC$3:AC$2000,0)</f>
        <v>1390</v>
      </c>
      <c r="K925">
        <f>Formulas!P926</f>
        <v>0</v>
      </c>
      <c r="L925">
        <f>Formulas!R926</f>
        <v>0</v>
      </c>
      <c r="M925">
        <f>Formulas!T974</f>
        <v>0</v>
      </c>
      <c r="N925" s="2" t="e">
        <f>Formulas!V926</f>
        <v>#DIV/0!</v>
      </c>
      <c r="O925">
        <f>Formulas!U926</f>
        <v>0</v>
      </c>
      <c r="P925" s="2" t="e">
        <f>Formulas!W926</f>
        <v>#DIV/0!</v>
      </c>
    </row>
    <row r="926" spans="1:16">
      <c r="A926">
        <f>Formulas!A927</f>
        <v>0</v>
      </c>
      <c r="B926">
        <f>Formulas!B927</f>
        <v>0</v>
      </c>
      <c r="C926">
        <f>Formulas!C927</f>
        <v>0</v>
      </c>
      <c r="D926">
        <f>Formulas!AC927</f>
        <v>0</v>
      </c>
      <c r="E926">
        <f t="shared" si="14"/>
        <v>0</v>
      </c>
      <c r="F926" s="1">
        <f>COUNTIFS(Formulas!B$3:B$2000,'Stats for predictor'!B926,Formulas!C$3:C$2000,'Stats for predictor'!C926,Formulas!AC$3:AC$2000,4)</f>
        <v>0</v>
      </c>
      <c r="G926">
        <f>COUNTIFS(Formulas!B$3:B$2000,'Stats for predictor'!B926,Formulas!C$3:C$2000,'Stats for predictor'!C926,Formulas!AC$3:AC$2000,3)</f>
        <v>0</v>
      </c>
      <c r="H926">
        <f>COUNTIFS(Formulas!B$3:B$2000,'Stats for predictor'!B926,Formulas!C$3:C$2000,'Stats for predictor'!C926,Formulas!AC$3:AC$2000,2)</f>
        <v>0</v>
      </c>
      <c r="I926">
        <f>COUNTIFS(Formulas!B$3:B$2000,'Stats for predictor'!B926,Formulas!C$3:C$2000,'Stats for predictor'!C926,Formulas!AC$3:AC$2000,1)</f>
        <v>0</v>
      </c>
      <c r="J926">
        <f>COUNTIFS(Formulas!B$3:B$2000,'Stats for predictor'!B926,Formulas!C$3:C$2000,'Stats for predictor'!C926,Formulas!AC$3:AC$2000,0)</f>
        <v>1390</v>
      </c>
      <c r="K926">
        <f>Formulas!P927</f>
        <v>0</v>
      </c>
      <c r="L926">
        <f>Formulas!R927</f>
        <v>0</v>
      </c>
      <c r="M926">
        <f>Formulas!T975</f>
        <v>0</v>
      </c>
      <c r="N926" s="2" t="e">
        <f>Formulas!V927</f>
        <v>#DIV/0!</v>
      </c>
      <c r="O926">
        <f>Formulas!U927</f>
        <v>0</v>
      </c>
      <c r="P926" s="2" t="e">
        <f>Formulas!W927</f>
        <v>#DIV/0!</v>
      </c>
    </row>
    <row r="927" spans="1:16">
      <c r="A927">
        <f>Formulas!A928</f>
        <v>0</v>
      </c>
      <c r="B927">
        <f>Formulas!B928</f>
        <v>0</v>
      </c>
      <c r="C927">
        <f>Formulas!C928</f>
        <v>0</v>
      </c>
      <c r="D927">
        <f>Formulas!AC928</f>
        <v>0</v>
      </c>
      <c r="E927">
        <f t="shared" si="14"/>
        <v>0</v>
      </c>
      <c r="F927" s="1">
        <f>COUNTIFS(Formulas!B$3:B$2000,'Stats for predictor'!B927,Formulas!C$3:C$2000,'Stats for predictor'!C927,Formulas!AC$3:AC$2000,4)</f>
        <v>0</v>
      </c>
      <c r="G927">
        <f>COUNTIFS(Formulas!B$3:B$2000,'Stats for predictor'!B927,Formulas!C$3:C$2000,'Stats for predictor'!C927,Formulas!AC$3:AC$2000,3)</f>
        <v>0</v>
      </c>
      <c r="H927">
        <f>COUNTIFS(Formulas!B$3:B$2000,'Stats for predictor'!B927,Formulas!C$3:C$2000,'Stats for predictor'!C927,Formulas!AC$3:AC$2000,2)</f>
        <v>0</v>
      </c>
      <c r="I927">
        <f>COUNTIFS(Formulas!B$3:B$2000,'Stats for predictor'!B927,Formulas!C$3:C$2000,'Stats for predictor'!C927,Formulas!AC$3:AC$2000,1)</f>
        <v>0</v>
      </c>
      <c r="J927">
        <f>COUNTIFS(Formulas!B$3:B$2000,'Stats for predictor'!B927,Formulas!C$3:C$2000,'Stats for predictor'!C927,Formulas!AC$3:AC$2000,0)</f>
        <v>1390</v>
      </c>
      <c r="K927">
        <f>Formulas!P928</f>
        <v>0</v>
      </c>
      <c r="L927">
        <f>Formulas!R928</f>
        <v>0</v>
      </c>
      <c r="M927">
        <f>Formulas!T976</f>
        <v>0</v>
      </c>
      <c r="N927" s="2" t="e">
        <f>Formulas!V928</f>
        <v>#DIV/0!</v>
      </c>
      <c r="O927">
        <f>Formulas!U928</f>
        <v>0</v>
      </c>
      <c r="P927" s="2" t="e">
        <f>Formulas!W928</f>
        <v>#DIV/0!</v>
      </c>
    </row>
    <row r="928" spans="1:16">
      <c r="A928">
        <f>Formulas!A929</f>
        <v>0</v>
      </c>
      <c r="B928">
        <f>Formulas!B929</f>
        <v>0</v>
      </c>
      <c r="C928">
        <f>Formulas!C929</f>
        <v>0</v>
      </c>
      <c r="D928">
        <f>Formulas!AC929</f>
        <v>0</v>
      </c>
      <c r="E928">
        <f t="shared" si="14"/>
        <v>0</v>
      </c>
      <c r="F928" s="1">
        <f>COUNTIFS(Formulas!B$3:B$2000,'Stats for predictor'!B928,Formulas!C$3:C$2000,'Stats for predictor'!C928,Formulas!AC$3:AC$2000,4)</f>
        <v>0</v>
      </c>
      <c r="G928">
        <f>COUNTIFS(Formulas!B$3:B$2000,'Stats for predictor'!B928,Formulas!C$3:C$2000,'Stats for predictor'!C928,Formulas!AC$3:AC$2000,3)</f>
        <v>0</v>
      </c>
      <c r="H928">
        <f>COUNTIFS(Formulas!B$3:B$2000,'Stats for predictor'!B928,Formulas!C$3:C$2000,'Stats for predictor'!C928,Formulas!AC$3:AC$2000,2)</f>
        <v>0</v>
      </c>
      <c r="I928">
        <f>COUNTIFS(Formulas!B$3:B$2000,'Stats for predictor'!B928,Formulas!C$3:C$2000,'Stats for predictor'!C928,Formulas!AC$3:AC$2000,1)</f>
        <v>0</v>
      </c>
      <c r="J928">
        <f>COUNTIFS(Formulas!B$3:B$2000,'Stats for predictor'!B928,Formulas!C$3:C$2000,'Stats for predictor'!C928,Formulas!AC$3:AC$2000,0)</f>
        <v>1390</v>
      </c>
      <c r="K928">
        <f>Formulas!P929</f>
        <v>0</v>
      </c>
      <c r="L928">
        <f>Formulas!R929</f>
        <v>0</v>
      </c>
      <c r="M928">
        <f>Formulas!T977</f>
        <v>0</v>
      </c>
      <c r="N928" s="2" t="e">
        <f>Formulas!V929</f>
        <v>#DIV/0!</v>
      </c>
      <c r="O928">
        <f>Formulas!U929</f>
        <v>0</v>
      </c>
      <c r="P928" s="2" t="e">
        <f>Formulas!W929</f>
        <v>#DIV/0!</v>
      </c>
    </row>
    <row r="929" spans="1:16">
      <c r="A929">
        <f>Formulas!A930</f>
        <v>0</v>
      </c>
      <c r="B929">
        <f>Formulas!B930</f>
        <v>0</v>
      </c>
      <c r="C929">
        <f>Formulas!C930</f>
        <v>0</v>
      </c>
      <c r="D929">
        <f>Formulas!AC930</f>
        <v>0</v>
      </c>
      <c r="E929">
        <f t="shared" si="14"/>
        <v>0</v>
      </c>
      <c r="F929" s="1">
        <f>COUNTIFS(Formulas!B$3:B$2000,'Stats for predictor'!B929,Formulas!C$3:C$2000,'Stats for predictor'!C929,Formulas!AC$3:AC$2000,4)</f>
        <v>0</v>
      </c>
      <c r="G929">
        <f>COUNTIFS(Formulas!B$3:B$2000,'Stats for predictor'!B929,Formulas!C$3:C$2000,'Stats for predictor'!C929,Formulas!AC$3:AC$2000,3)</f>
        <v>0</v>
      </c>
      <c r="H929">
        <f>COUNTIFS(Formulas!B$3:B$2000,'Stats for predictor'!B929,Formulas!C$3:C$2000,'Stats for predictor'!C929,Formulas!AC$3:AC$2000,2)</f>
        <v>0</v>
      </c>
      <c r="I929">
        <f>COUNTIFS(Formulas!B$3:B$2000,'Stats for predictor'!B929,Formulas!C$3:C$2000,'Stats for predictor'!C929,Formulas!AC$3:AC$2000,1)</f>
        <v>0</v>
      </c>
      <c r="J929">
        <f>COUNTIFS(Formulas!B$3:B$2000,'Stats for predictor'!B929,Formulas!C$3:C$2000,'Stats for predictor'!C929,Formulas!AC$3:AC$2000,0)</f>
        <v>1390</v>
      </c>
      <c r="K929">
        <f>Formulas!P930</f>
        <v>0</v>
      </c>
      <c r="L929">
        <f>Formulas!R930</f>
        <v>0</v>
      </c>
      <c r="M929">
        <f>Formulas!T978</f>
        <v>0</v>
      </c>
      <c r="N929" s="2" t="e">
        <f>Formulas!V930</f>
        <v>#DIV/0!</v>
      </c>
      <c r="O929">
        <f>Formulas!U930</f>
        <v>0</v>
      </c>
      <c r="P929" s="2" t="e">
        <f>Formulas!W930</f>
        <v>#DIV/0!</v>
      </c>
    </row>
    <row r="930" spans="1:16">
      <c r="A930">
        <f>Formulas!A931</f>
        <v>0</v>
      </c>
      <c r="B930">
        <f>Formulas!B931</f>
        <v>0</v>
      </c>
      <c r="C930">
        <f>Formulas!C931</f>
        <v>0</v>
      </c>
      <c r="D930">
        <f>Formulas!AC931</f>
        <v>0</v>
      </c>
      <c r="E930">
        <f t="shared" si="14"/>
        <v>0</v>
      </c>
      <c r="F930" s="1">
        <f>COUNTIFS(Formulas!B$3:B$2000,'Stats for predictor'!B930,Formulas!C$3:C$2000,'Stats for predictor'!C930,Formulas!AC$3:AC$2000,4)</f>
        <v>0</v>
      </c>
      <c r="G930">
        <f>COUNTIFS(Formulas!B$3:B$2000,'Stats for predictor'!B930,Formulas!C$3:C$2000,'Stats for predictor'!C930,Formulas!AC$3:AC$2000,3)</f>
        <v>0</v>
      </c>
      <c r="H930">
        <f>COUNTIFS(Formulas!B$3:B$2000,'Stats for predictor'!B930,Formulas!C$3:C$2000,'Stats for predictor'!C930,Formulas!AC$3:AC$2000,2)</f>
        <v>0</v>
      </c>
      <c r="I930">
        <f>COUNTIFS(Formulas!B$3:B$2000,'Stats for predictor'!B930,Formulas!C$3:C$2000,'Stats for predictor'!C930,Formulas!AC$3:AC$2000,1)</f>
        <v>0</v>
      </c>
      <c r="J930">
        <f>COUNTIFS(Formulas!B$3:B$2000,'Stats for predictor'!B930,Formulas!C$3:C$2000,'Stats for predictor'!C930,Formulas!AC$3:AC$2000,0)</f>
        <v>1390</v>
      </c>
      <c r="K930">
        <f>Formulas!P931</f>
        <v>0</v>
      </c>
      <c r="L930">
        <f>Formulas!R931</f>
        <v>0</v>
      </c>
      <c r="M930">
        <f>Formulas!T979</f>
        <v>0</v>
      </c>
      <c r="N930" s="2" t="e">
        <f>Formulas!V931</f>
        <v>#DIV/0!</v>
      </c>
      <c r="O930">
        <f>Formulas!U931</f>
        <v>0</v>
      </c>
      <c r="P930" s="2" t="e">
        <f>Formulas!W931</f>
        <v>#DIV/0!</v>
      </c>
    </row>
    <row r="931" spans="1:16">
      <c r="A931">
        <f>Formulas!A932</f>
        <v>0</v>
      </c>
      <c r="B931">
        <f>Formulas!B932</f>
        <v>0</v>
      </c>
      <c r="C931">
        <f>Formulas!C932</f>
        <v>0</v>
      </c>
      <c r="D931">
        <f>Formulas!AC932</f>
        <v>0</v>
      </c>
      <c r="E931">
        <f t="shared" si="14"/>
        <v>0</v>
      </c>
      <c r="F931" s="1">
        <f>COUNTIFS(Formulas!B$3:B$2000,'Stats for predictor'!B931,Formulas!C$3:C$2000,'Stats for predictor'!C931,Formulas!AC$3:AC$2000,4)</f>
        <v>0</v>
      </c>
      <c r="G931">
        <f>COUNTIFS(Formulas!B$3:B$2000,'Stats for predictor'!B931,Formulas!C$3:C$2000,'Stats for predictor'!C931,Formulas!AC$3:AC$2000,3)</f>
        <v>0</v>
      </c>
      <c r="H931">
        <f>COUNTIFS(Formulas!B$3:B$2000,'Stats for predictor'!B931,Formulas!C$3:C$2000,'Stats for predictor'!C931,Formulas!AC$3:AC$2000,2)</f>
        <v>0</v>
      </c>
      <c r="I931">
        <f>COUNTIFS(Formulas!B$3:B$2000,'Stats for predictor'!B931,Formulas!C$3:C$2000,'Stats for predictor'!C931,Formulas!AC$3:AC$2000,1)</f>
        <v>0</v>
      </c>
      <c r="J931">
        <f>COUNTIFS(Formulas!B$3:B$2000,'Stats for predictor'!B931,Formulas!C$3:C$2000,'Stats for predictor'!C931,Formulas!AC$3:AC$2000,0)</f>
        <v>1390</v>
      </c>
      <c r="K931">
        <f>Formulas!P932</f>
        <v>0</v>
      </c>
      <c r="L931">
        <f>Formulas!R932</f>
        <v>0</v>
      </c>
      <c r="M931">
        <f>Formulas!T980</f>
        <v>0</v>
      </c>
      <c r="N931" s="2" t="e">
        <f>Formulas!V932</f>
        <v>#DIV/0!</v>
      </c>
      <c r="O931">
        <f>Formulas!U932</f>
        <v>0</v>
      </c>
      <c r="P931" s="2" t="e">
        <f>Formulas!W932</f>
        <v>#DIV/0!</v>
      </c>
    </row>
    <row r="932" spans="1:16">
      <c r="A932">
        <f>Formulas!A933</f>
        <v>0</v>
      </c>
      <c r="B932">
        <f>Formulas!B933</f>
        <v>0</v>
      </c>
      <c r="C932">
        <f>Formulas!C933</f>
        <v>0</v>
      </c>
      <c r="D932">
        <f>Formulas!AC933</f>
        <v>0</v>
      </c>
      <c r="E932">
        <f t="shared" si="14"/>
        <v>0</v>
      </c>
      <c r="F932" s="1">
        <f>COUNTIFS(Formulas!B$3:B$2000,'Stats for predictor'!B932,Formulas!C$3:C$2000,'Stats for predictor'!C932,Formulas!AC$3:AC$2000,4)</f>
        <v>0</v>
      </c>
      <c r="G932">
        <f>COUNTIFS(Formulas!B$3:B$2000,'Stats for predictor'!B932,Formulas!C$3:C$2000,'Stats for predictor'!C932,Formulas!AC$3:AC$2000,3)</f>
        <v>0</v>
      </c>
      <c r="H932">
        <f>COUNTIFS(Formulas!B$3:B$2000,'Stats for predictor'!B932,Formulas!C$3:C$2000,'Stats for predictor'!C932,Formulas!AC$3:AC$2000,2)</f>
        <v>0</v>
      </c>
      <c r="I932">
        <f>COUNTIFS(Formulas!B$3:B$2000,'Stats for predictor'!B932,Formulas!C$3:C$2000,'Stats for predictor'!C932,Formulas!AC$3:AC$2000,1)</f>
        <v>0</v>
      </c>
      <c r="J932">
        <f>COUNTIFS(Formulas!B$3:B$2000,'Stats for predictor'!B932,Formulas!C$3:C$2000,'Stats for predictor'!C932,Formulas!AC$3:AC$2000,0)</f>
        <v>1390</v>
      </c>
      <c r="K932">
        <f>Formulas!P933</f>
        <v>0</v>
      </c>
      <c r="L932">
        <f>Formulas!R933</f>
        <v>0</v>
      </c>
      <c r="M932">
        <f>Formulas!T981</f>
        <v>0</v>
      </c>
      <c r="N932" s="2" t="e">
        <f>Formulas!V933</f>
        <v>#DIV/0!</v>
      </c>
      <c r="O932">
        <f>Formulas!U933</f>
        <v>0</v>
      </c>
      <c r="P932" s="2" t="e">
        <f>Formulas!W933</f>
        <v>#DIV/0!</v>
      </c>
    </row>
    <row r="933" spans="1:16">
      <c r="A933">
        <f>Formulas!A934</f>
        <v>0</v>
      </c>
      <c r="B933">
        <f>Formulas!B934</f>
        <v>0</v>
      </c>
      <c r="C933">
        <f>Formulas!C934</f>
        <v>0</v>
      </c>
      <c r="D933">
        <f>Formulas!AC934</f>
        <v>0</v>
      </c>
      <c r="E933">
        <f t="shared" si="14"/>
        <v>0</v>
      </c>
      <c r="F933" s="1">
        <f>COUNTIFS(Formulas!B$3:B$2000,'Stats for predictor'!B933,Formulas!C$3:C$2000,'Stats for predictor'!C933,Formulas!AC$3:AC$2000,4)</f>
        <v>0</v>
      </c>
      <c r="G933">
        <f>COUNTIFS(Formulas!B$3:B$2000,'Stats for predictor'!B933,Formulas!C$3:C$2000,'Stats for predictor'!C933,Formulas!AC$3:AC$2000,3)</f>
        <v>0</v>
      </c>
      <c r="H933">
        <f>COUNTIFS(Formulas!B$3:B$2000,'Stats for predictor'!B933,Formulas!C$3:C$2000,'Stats for predictor'!C933,Formulas!AC$3:AC$2000,2)</f>
        <v>0</v>
      </c>
      <c r="I933">
        <f>COUNTIFS(Formulas!B$3:B$2000,'Stats for predictor'!B933,Formulas!C$3:C$2000,'Stats for predictor'!C933,Formulas!AC$3:AC$2000,1)</f>
        <v>0</v>
      </c>
      <c r="J933">
        <f>COUNTIFS(Formulas!B$3:B$2000,'Stats for predictor'!B933,Formulas!C$3:C$2000,'Stats for predictor'!C933,Formulas!AC$3:AC$2000,0)</f>
        <v>1390</v>
      </c>
      <c r="K933">
        <f>Formulas!P934</f>
        <v>0</v>
      </c>
      <c r="L933">
        <f>Formulas!R934</f>
        <v>0</v>
      </c>
      <c r="M933">
        <f>Formulas!T982</f>
        <v>0</v>
      </c>
      <c r="N933" s="2" t="e">
        <f>Formulas!V934</f>
        <v>#DIV/0!</v>
      </c>
      <c r="O933">
        <f>Formulas!U934</f>
        <v>0</v>
      </c>
      <c r="P933" s="2" t="e">
        <f>Formulas!W934</f>
        <v>#DIV/0!</v>
      </c>
    </row>
    <row r="934" spans="1:16">
      <c r="A934">
        <f>Formulas!A935</f>
        <v>0</v>
      </c>
      <c r="B934">
        <f>Formulas!B935</f>
        <v>0</v>
      </c>
      <c r="C934">
        <f>Formulas!C935</f>
        <v>0</v>
      </c>
      <c r="D934">
        <f>Formulas!AC935</f>
        <v>0</v>
      </c>
      <c r="E934">
        <f t="shared" si="14"/>
        <v>0</v>
      </c>
      <c r="F934" s="1">
        <f>COUNTIFS(Formulas!B$3:B$2000,'Stats for predictor'!B934,Formulas!C$3:C$2000,'Stats for predictor'!C934,Formulas!AC$3:AC$2000,4)</f>
        <v>0</v>
      </c>
      <c r="G934">
        <f>COUNTIFS(Formulas!B$3:B$2000,'Stats for predictor'!B934,Formulas!C$3:C$2000,'Stats for predictor'!C934,Formulas!AC$3:AC$2000,3)</f>
        <v>0</v>
      </c>
      <c r="H934">
        <f>COUNTIFS(Formulas!B$3:B$2000,'Stats for predictor'!B934,Formulas!C$3:C$2000,'Stats for predictor'!C934,Formulas!AC$3:AC$2000,2)</f>
        <v>0</v>
      </c>
      <c r="I934">
        <f>COUNTIFS(Formulas!B$3:B$2000,'Stats for predictor'!B934,Formulas!C$3:C$2000,'Stats for predictor'!C934,Formulas!AC$3:AC$2000,1)</f>
        <v>0</v>
      </c>
      <c r="J934">
        <f>COUNTIFS(Formulas!B$3:B$2000,'Stats for predictor'!B934,Formulas!C$3:C$2000,'Stats for predictor'!C934,Formulas!AC$3:AC$2000,0)</f>
        <v>1390</v>
      </c>
      <c r="K934">
        <f>Formulas!P935</f>
        <v>0</v>
      </c>
      <c r="L934">
        <f>Formulas!R935</f>
        <v>0</v>
      </c>
      <c r="M934">
        <f>Formulas!T983</f>
        <v>0</v>
      </c>
      <c r="N934" s="2" t="e">
        <f>Formulas!V935</f>
        <v>#DIV/0!</v>
      </c>
      <c r="O934">
        <f>Formulas!U935</f>
        <v>0</v>
      </c>
      <c r="P934" s="2" t="e">
        <f>Formulas!W935</f>
        <v>#DIV/0!</v>
      </c>
    </row>
    <row r="935" spans="1:16">
      <c r="A935">
        <f>Formulas!A936</f>
        <v>0</v>
      </c>
      <c r="B935">
        <f>Formulas!B936</f>
        <v>0</v>
      </c>
      <c r="C935">
        <f>Formulas!C936</f>
        <v>0</v>
      </c>
      <c r="D935">
        <f>Formulas!AC936</f>
        <v>0</v>
      </c>
      <c r="E935">
        <f t="shared" si="14"/>
        <v>0</v>
      </c>
      <c r="F935" s="1">
        <f>COUNTIFS(Formulas!B$3:B$2000,'Stats for predictor'!B935,Formulas!C$3:C$2000,'Stats for predictor'!C935,Formulas!AC$3:AC$2000,4)</f>
        <v>0</v>
      </c>
      <c r="G935">
        <f>COUNTIFS(Formulas!B$3:B$2000,'Stats for predictor'!B935,Formulas!C$3:C$2000,'Stats for predictor'!C935,Formulas!AC$3:AC$2000,3)</f>
        <v>0</v>
      </c>
      <c r="H935">
        <f>COUNTIFS(Formulas!B$3:B$2000,'Stats for predictor'!B935,Formulas!C$3:C$2000,'Stats for predictor'!C935,Formulas!AC$3:AC$2000,2)</f>
        <v>0</v>
      </c>
      <c r="I935">
        <f>COUNTIFS(Formulas!B$3:B$2000,'Stats for predictor'!B935,Formulas!C$3:C$2000,'Stats for predictor'!C935,Formulas!AC$3:AC$2000,1)</f>
        <v>0</v>
      </c>
      <c r="J935">
        <f>COUNTIFS(Formulas!B$3:B$2000,'Stats for predictor'!B935,Formulas!C$3:C$2000,'Stats for predictor'!C935,Formulas!AC$3:AC$2000,0)</f>
        <v>1390</v>
      </c>
      <c r="K935">
        <f>Formulas!P936</f>
        <v>0</v>
      </c>
      <c r="L935">
        <f>Formulas!R936</f>
        <v>0</v>
      </c>
      <c r="M935">
        <f>Formulas!T984</f>
        <v>0</v>
      </c>
      <c r="N935" s="2" t="e">
        <f>Formulas!V936</f>
        <v>#DIV/0!</v>
      </c>
      <c r="O935">
        <f>Formulas!U936</f>
        <v>0</v>
      </c>
      <c r="P935" s="2" t="e">
        <f>Formulas!W936</f>
        <v>#DIV/0!</v>
      </c>
    </row>
    <row r="936" spans="1:16">
      <c r="A936">
        <f>Formulas!A937</f>
        <v>0</v>
      </c>
      <c r="B936">
        <f>Formulas!B937</f>
        <v>0</v>
      </c>
      <c r="C936">
        <f>Formulas!C937</f>
        <v>0</v>
      </c>
      <c r="D936">
        <f>Formulas!AC937</f>
        <v>0</v>
      </c>
      <c r="E936">
        <f t="shared" si="14"/>
        <v>0</v>
      </c>
      <c r="F936" s="1">
        <f>COUNTIFS(Formulas!B$3:B$2000,'Stats for predictor'!B936,Formulas!C$3:C$2000,'Stats for predictor'!C936,Formulas!AC$3:AC$2000,4)</f>
        <v>0</v>
      </c>
      <c r="G936">
        <f>COUNTIFS(Formulas!B$3:B$2000,'Stats for predictor'!B936,Formulas!C$3:C$2000,'Stats for predictor'!C936,Formulas!AC$3:AC$2000,3)</f>
        <v>0</v>
      </c>
      <c r="H936">
        <f>COUNTIFS(Formulas!B$3:B$2000,'Stats for predictor'!B936,Formulas!C$3:C$2000,'Stats for predictor'!C936,Formulas!AC$3:AC$2000,2)</f>
        <v>0</v>
      </c>
      <c r="I936">
        <f>COUNTIFS(Formulas!B$3:B$2000,'Stats for predictor'!B936,Formulas!C$3:C$2000,'Stats for predictor'!C936,Formulas!AC$3:AC$2000,1)</f>
        <v>0</v>
      </c>
      <c r="J936">
        <f>COUNTIFS(Formulas!B$3:B$2000,'Stats for predictor'!B936,Formulas!C$3:C$2000,'Stats for predictor'!C936,Formulas!AC$3:AC$2000,0)</f>
        <v>1390</v>
      </c>
      <c r="K936">
        <f>Formulas!P937</f>
        <v>0</v>
      </c>
      <c r="L936">
        <f>Formulas!R937</f>
        <v>0</v>
      </c>
      <c r="M936">
        <f>Formulas!T985</f>
        <v>0</v>
      </c>
      <c r="N936" s="2" t="e">
        <f>Formulas!V937</f>
        <v>#DIV/0!</v>
      </c>
      <c r="O936">
        <f>Formulas!U937</f>
        <v>0</v>
      </c>
      <c r="P936" s="2" t="e">
        <f>Formulas!W937</f>
        <v>#DIV/0!</v>
      </c>
    </row>
    <row r="937" spans="1:16">
      <c r="A937">
        <f>Formulas!A938</f>
        <v>0</v>
      </c>
      <c r="B937">
        <f>Formulas!B938</f>
        <v>0</v>
      </c>
      <c r="C937">
        <f>Formulas!C938</f>
        <v>0</v>
      </c>
      <c r="D937">
        <f>Formulas!AC938</f>
        <v>0</v>
      </c>
      <c r="E937">
        <f t="shared" si="14"/>
        <v>0</v>
      </c>
      <c r="F937" s="1">
        <f>COUNTIFS(Formulas!B$3:B$2000,'Stats for predictor'!B937,Formulas!C$3:C$2000,'Stats for predictor'!C937,Formulas!AC$3:AC$2000,4)</f>
        <v>0</v>
      </c>
      <c r="G937">
        <f>COUNTIFS(Formulas!B$3:B$2000,'Stats for predictor'!B937,Formulas!C$3:C$2000,'Stats for predictor'!C937,Formulas!AC$3:AC$2000,3)</f>
        <v>0</v>
      </c>
      <c r="H937">
        <f>COUNTIFS(Formulas!B$3:B$2000,'Stats for predictor'!B937,Formulas!C$3:C$2000,'Stats for predictor'!C937,Formulas!AC$3:AC$2000,2)</f>
        <v>0</v>
      </c>
      <c r="I937">
        <f>COUNTIFS(Formulas!B$3:B$2000,'Stats for predictor'!B937,Formulas!C$3:C$2000,'Stats for predictor'!C937,Formulas!AC$3:AC$2000,1)</f>
        <v>0</v>
      </c>
      <c r="J937">
        <f>COUNTIFS(Formulas!B$3:B$2000,'Stats for predictor'!B937,Formulas!C$3:C$2000,'Stats for predictor'!C937,Formulas!AC$3:AC$2000,0)</f>
        <v>1390</v>
      </c>
      <c r="K937">
        <f>Formulas!P938</f>
        <v>0</v>
      </c>
      <c r="L937">
        <f>Formulas!R938</f>
        <v>0</v>
      </c>
      <c r="M937">
        <f>Formulas!T986</f>
        <v>0</v>
      </c>
      <c r="N937" s="2" t="e">
        <f>Formulas!V938</f>
        <v>#DIV/0!</v>
      </c>
      <c r="O937">
        <f>Formulas!U938</f>
        <v>0</v>
      </c>
      <c r="P937" s="2" t="e">
        <f>Formulas!W938</f>
        <v>#DIV/0!</v>
      </c>
    </row>
    <row r="938" spans="1:16">
      <c r="A938">
        <f>Formulas!A939</f>
        <v>0</v>
      </c>
      <c r="B938">
        <f>Formulas!B939</f>
        <v>0</v>
      </c>
      <c r="C938">
        <f>Formulas!C939</f>
        <v>0</v>
      </c>
      <c r="D938">
        <f>Formulas!AC939</f>
        <v>0</v>
      </c>
      <c r="E938">
        <f t="shared" si="14"/>
        <v>0</v>
      </c>
      <c r="F938" s="1">
        <f>COUNTIFS(Formulas!B$3:B$2000,'Stats for predictor'!B938,Formulas!C$3:C$2000,'Stats for predictor'!C938,Formulas!AC$3:AC$2000,4)</f>
        <v>0</v>
      </c>
      <c r="G938">
        <f>COUNTIFS(Formulas!B$3:B$2000,'Stats for predictor'!B938,Formulas!C$3:C$2000,'Stats for predictor'!C938,Formulas!AC$3:AC$2000,3)</f>
        <v>0</v>
      </c>
      <c r="H938">
        <f>COUNTIFS(Formulas!B$3:B$2000,'Stats for predictor'!B938,Formulas!C$3:C$2000,'Stats for predictor'!C938,Formulas!AC$3:AC$2000,2)</f>
        <v>0</v>
      </c>
      <c r="I938">
        <f>COUNTIFS(Formulas!B$3:B$2000,'Stats for predictor'!B938,Formulas!C$3:C$2000,'Stats for predictor'!C938,Formulas!AC$3:AC$2000,1)</f>
        <v>0</v>
      </c>
      <c r="J938">
        <f>COUNTIFS(Formulas!B$3:B$2000,'Stats for predictor'!B938,Formulas!C$3:C$2000,'Stats for predictor'!C938,Formulas!AC$3:AC$2000,0)</f>
        <v>1390</v>
      </c>
      <c r="K938">
        <f>Formulas!P939</f>
        <v>0</v>
      </c>
      <c r="L938">
        <f>Formulas!R939</f>
        <v>0</v>
      </c>
      <c r="M938">
        <f>Formulas!T987</f>
        <v>0</v>
      </c>
      <c r="N938" s="2" t="e">
        <f>Formulas!V939</f>
        <v>#DIV/0!</v>
      </c>
      <c r="O938">
        <f>Formulas!U939</f>
        <v>0</v>
      </c>
      <c r="P938" s="2" t="e">
        <f>Formulas!W939</f>
        <v>#DIV/0!</v>
      </c>
    </row>
    <row r="939" spans="1:16">
      <c r="A939">
        <f>Formulas!A940</f>
        <v>0</v>
      </c>
      <c r="B939">
        <f>Formulas!B940</f>
        <v>0</v>
      </c>
      <c r="C939">
        <f>Formulas!C940</f>
        <v>0</v>
      </c>
      <c r="D939">
        <f>Formulas!AC940</f>
        <v>0</v>
      </c>
      <c r="E939">
        <f t="shared" si="14"/>
        <v>0</v>
      </c>
      <c r="F939" s="1">
        <f>COUNTIFS(Formulas!B$3:B$2000,'Stats for predictor'!B939,Formulas!C$3:C$2000,'Stats for predictor'!C939,Formulas!AC$3:AC$2000,4)</f>
        <v>0</v>
      </c>
      <c r="G939">
        <f>COUNTIFS(Formulas!B$3:B$2000,'Stats for predictor'!B939,Formulas!C$3:C$2000,'Stats for predictor'!C939,Formulas!AC$3:AC$2000,3)</f>
        <v>0</v>
      </c>
      <c r="H939">
        <f>COUNTIFS(Formulas!B$3:B$2000,'Stats for predictor'!B939,Formulas!C$3:C$2000,'Stats for predictor'!C939,Formulas!AC$3:AC$2000,2)</f>
        <v>0</v>
      </c>
      <c r="I939">
        <f>COUNTIFS(Formulas!B$3:B$2000,'Stats for predictor'!B939,Formulas!C$3:C$2000,'Stats for predictor'!C939,Formulas!AC$3:AC$2000,1)</f>
        <v>0</v>
      </c>
      <c r="J939">
        <f>COUNTIFS(Formulas!B$3:B$2000,'Stats for predictor'!B939,Formulas!C$3:C$2000,'Stats for predictor'!C939,Formulas!AC$3:AC$2000,0)</f>
        <v>1390</v>
      </c>
      <c r="K939">
        <f>Formulas!P940</f>
        <v>0</v>
      </c>
      <c r="L939">
        <f>Formulas!R940</f>
        <v>0</v>
      </c>
      <c r="M939">
        <f>Formulas!T988</f>
        <v>0</v>
      </c>
      <c r="N939" s="2" t="e">
        <f>Formulas!V940</f>
        <v>#DIV/0!</v>
      </c>
      <c r="O939">
        <f>Formulas!U940</f>
        <v>0</v>
      </c>
      <c r="P939" s="2" t="e">
        <f>Formulas!W940</f>
        <v>#DIV/0!</v>
      </c>
    </row>
    <row r="940" spans="1:16">
      <c r="A940">
        <f>Formulas!A941</f>
        <v>0</v>
      </c>
      <c r="B940">
        <f>Formulas!B941</f>
        <v>0</v>
      </c>
      <c r="C940">
        <f>Formulas!C941</f>
        <v>0</v>
      </c>
      <c r="D940">
        <f>Formulas!AC941</f>
        <v>0</v>
      </c>
      <c r="E940">
        <f t="shared" si="14"/>
        <v>0</v>
      </c>
      <c r="F940" s="1">
        <f>COUNTIFS(Formulas!B$3:B$2000,'Stats for predictor'!B940,Formulas!C$3:C$2000,'Stats for predictor'!C940,Formulas!AC$3:AC$2000,4)</f>
        <v>0</v>
      </c>
      <c r="G940">
        <f>COUNTIFS(Formulas!B$3:B$2000,'Stats for predictor'!B940,Formulas!C$3:C$2000,'Stats for predictor'!C940,Formulas!AC$3:AC$2000,3)</f>
        <v>0</v>
      </c>
      <c r="H940">
        <f>COUNTIFS(Formulas!B$3:B$2000,'Stats for predictor'!B940,Formulas!C$3:C$2000,'Stats for predictor'!C940,Formulas!AC$3:AC$2000,2)</f>
        <v>0</v>
      </c>
      <c r="I940">
        <f>COUNTIFS(Formulas!B$3:B$2000,'Stats for predictor'!B940,Formulas!C$3:C$2000,'Stats for predictor'!C940,Formulas!AC$3:AC$2000,1)</f>
        <v>0</v>
      </c>
      <c r="J940">
        <f>COUNTIFS(Formulas!B$3:B$2000,'Stats for predictor'!B940,Formulas!C$3:C$2000,'Stats for predictor'!C940,Formulas!AC$3:AC$2000,0)</f>
        <v>1390</v>
      </c>
      <c r="K940">
        <f>Formulas!P941</f>
        <v>0</v>
      </c>
      <c r="L940">
        <f>Formulas!R941</f>
        <v>0</v>
      </c>
      <c r="M940">
        <f>Formulas!T989</f>
        <v>0</v>
      </c>
      <c r="N940" s="2" t="e">
        <f>Formulas!V941</f>
        <v>#DIV/0!</v>
      </c>
      <c r="O940">
        <f>Formulas!U941</f>
        <v>0</v>
      </c>
      <c r="P940" s="2" t="e">
        <f>Formulas!W941</f>
        <v>#DIV/0!</v>
      </c>
    </row>
    <row r="941" spans="1:16">
      <c r="A941">
        <f>Formulas!A942</f>
        <v>0</v>
      </c>
      <c r="B941">
        <f>Formulas!B942</f>
        <v>0</v>
      </c>
      <c r="C941">
        <f>Formulas!C942</f>
        <v>0</v>
      </c>
      <c r="D941">
        <f>Formulas!AC942</f>
        <v>0</v>
      </c>
      <c r="E941">
        <f t="shared" si="14"/>
        <v>0</v>
      </c>
      <c r="F941" s="1">
        <f>COUNTIFS(Formulas!B$3:B$2000,'Stats for predictor'!B941,Formulas!C$3:C$2000,'Stats for predictor'!C941,Formulas!AC$3:AC$2000,4)</f>
        <v>0</v>
      </c>
      <c r="G941">
        <f>COUNTIFS(Formulas!B$3:B$2000,'Stats for predictor'!B941,Formulas!C$3:C$2000,'Stats for predictor'!C941,Formulas!AC$3:AC$2000,3)</f>
        <v>0</v>
      </c>
      <c r="H941">
        <f>COUNTIFS(Formulas!B$3:B$2000,'Stats for predictor'!B941,Formulas!C$3:C$2000,'Stats for predictor'!C941,Formulas!AC$3:AC$2000,2)</f>
        <v>0</v>
      </c>
      <c r="I941">
        <f>COUNTIFS(Formulas!B$3:B$2000,'Stats for predictor'!B941,Formulas!C$3:C$2000,'Stats for predictor'!C941,Formulas!AC$3:AC$2000,1)</f>
        <v>0</v>
      </c>
      <c r="J941">
        <f>COUNTIFS(Formulas!B$3:B$2000,'Stats for predictor'!B941,Formulas!C$3:C$2000,'Stats for predictor'!C941,Formulas!AC$3:AC$2000,0)</f>
        <v>1390</v>
      </c>
      <c r="K941">
        <f>Formulas!P942</f>
        <v>0</v>
      </c>
      <c r="L941">
        <f>Formulas!R942</f>
        <v>0</v>
      </c>
      <c r="M941">
        <f>Formulas!T990</f>
        <v>0</v>
      </c>
      <c r="N941" s="2" t="e">
        <f>Formulas!V942</f>
        <v>#DIV/0!</v>
      </c>
      <c r="O941">
        <f>Formulas!U942</f>
        <v>0</v>
      </c>
      <c r="P941" s="2" t="e">
        <f>Formulas!W942</f>
        <v>#DIV/0!</v>
      </c>
    </row>
    <row r="942" spans="1:16">
      <c r="A942">
        <f>Formulas!A943</f>
        <v>0</v>
      </c>
      <c r="B942">
        <f>Formulas!B943</f>
        <v>0</v>
      </c>
      <c r="C942">
        <f>Formulas!C943</f>
        <v>0</v>
      </c>
      <c r="D942">
        <f>Formulas!AC943</f>
        <v>0</v>
      </c>
      <c r="E942">
        <f t="shared" si="14"/>
        <v>0</v>
      </c>
      <c r="F942" s="1">
        <f>COUNTIFS(Formulas!B$3:B$2000,'Stats for predictor'!B942,Formulas!C$3:C$2000,'Stats for predictor'!C942,Formulas!AC$3:AC$2000,4)</f>
        <v>0</v>
      </c>
      <c r="G942">
        <f>COUNTIFS(Formulas!B$3:B$2000,'Stats for predictor'!B942,Formulas!C$3:C$2000,'Stats for predictor'!C942,Formulas!AC$3:AC$2000,3)</f>
        <v>0</v>
      </c>
      <c r="H942">
        <f>COUNTIFS(Formulas!B$3:B$2000,'Stats for predictor'!B942,Formulas!C$3:C$2000,'Stats for predictor'!C942,Formulas!AC$3:AC$2000,2)</f>
        <v>0</v>
      </c>
      <c r="I942">
        <f>COUNTIFS(Formulas!B$3:B$2000,'Stats for predictor'!B942,Formulas!C$3:C$2000,'Stats for predictor'!C942,Formulas!AC$3:AC$2000,1)</f>
        <v>0</v>
      </c>
      <c r="J942">
        <f>COUNTIFS(Formulas!B$3:B$2000,'Stats for predictor'!B942,Formulas!C$3:C$2000,'Stats for predictor'!C942,Formulas!AC$3:AC$2000,0)</f>
        <v>1390</v>
      </c>
      <c r="K942">
        <f>Formulas!P943</f>
        <v>0</v>
      </c>
      <c r="L942">
        <f>Formulas!R943</f>
        <v>0</v>
      </c>
      <c r="M942">
        <f>Formulas!T991</f>
        <v>0</v>
      </c>
      <c r="N942" s="2" t="e">
        <f>Formulas!V943</f>
        <v>#DIV/0!</v>
      </c>
      <c r="O942">
        <f>Formulas!U943</f>
        <v>0</v>
      </c>
      <c r="P942" s="2" t="e">
        <f>Formulas!W943</f>
        <v>#DIV/0!</v>
      </c>
    </row>
    <row r="943" spans="1:16">
      <c r="A943">
        <f>Formulas!A944</f>
        <v>0</v>
      </c>
      <c r="B943">
        <f>Formulas!B944</f>
        <v>0</v>
      </c>
      <c r="C943">
        <f>Formulas!C944</f>
        <v>0</v>
      </c>
      <c r="D943">
        <f>Formulas!AC944</f>
        <v>0</v>
      </c>
      <c r="E943">
        <f t="shared" si="14"/>
        <v>0</v>
      </c>
      <c r="F943" s="1">
        <f>COUNTIFS(Formulas!B$3:B$2000,'Stats for predictor'!B943,Formulas!C$3:C$2000,'Stats for predictor'!C943,Formulas!AC$3:AC$2000,4)</f>
        <v>0</v>
      </c>
      <c r="G943">
        <f>COUNTIFS(Formulas!B$3:B$2000,'Stats for predictor'!B943,Formulas!C$3:C$2000,'Stats for predictor'!C943,Formulas!AC$3:AC$2000,3)</f>
        <v>0</v>
      </c>
      <c r="H943">
        <f>COUNTIFS(Formulas!B$3:B$2000,'Stats for predictor'!B943,Formulas!C$3:C$2000,'Stats for predictor'!C943,Formulas!AC$3:AC$2000,2)</f>
        <v>0</v>
      </c>
      <c r="I943">
        <f>COUNTIFS(Formulas!B$3:B$2000,'Stats for predictor'!B943,Formulas!C$3:C$2000,'Stats for predictor'!C943,Formulas!AC$3:AC$2000,1)</f>
        <v>0</v>
      </c>
      <c r="J943">
        <f>COUNTIFS(Formulas!B$3:B$2000,'Stats for predictor'!B943,Formulas!C$3:C$2000,'Stats for predictor'!C943,Formulas!AC$3:AC$2000,0)</f>
        <v>1390</v>
      </c>
      <c r="K943">
        <f>Formulas!P944</f>
        <v>0</v>
      </c>
      <c r="L943">
        <f>Formulas!R944</f>
        <v>0</v>
      </c>
      <c r="M943">
        <f>Formulas!T992</f>
        <v>0</v>
      </c>
      <c r="N943" s="2" t="e">
        <f>Formulas!V944</f>
        <v>#DIV/0!</v>
      </c>
      <c r="O943">
        <f>Formulas!U944</f>
        <v>0</v>
      </c>
      <c r="P943" s="2" t="e">
        <f>Formulas!W944</f>
        <v>#DIV/0!</v>
      </c>
    </row>
    <row r="944" spans="1:16">
      <c r="A944">
        <f>Formulas!A945</f>
        <v>0</v>
      </c>
      <c r="B944">
        <f>Formulas!B945</f>
        <v>0</v>
      </c>
      <c r="C944">
        <f>Formulas!C945</f>
        <v>0</v>
      </c>
      <c r="D944">
        <f>Formulas!AC945</f>
        <v>0</v>
      </c>
      <c r="E944">
        <f t="shared" si="14"/>
        <v>0</v>
      </c>
      <c r="F944" s="1">
        <f>COUNTIFS(Formulas!B$3:B$2000,'Stats for predictor'!B944,Formulas!C$3:C$2000,'Stats for predictor'!C944,Formulas!AC$3:AC$2000,4)</f>
        <v>0</v>
      </c>
      <c r="G944">
        <f>COUNTIFS(Formulas!B$3:B$2000,'Stats for predictor'!B944,Formulas!C$3:C$2000,'Stats for predictor'!C944,Formulas!AC$3:AC$2000,3)</f>
        <v>0</v>
      </c>
      <c r="H944">
        <f>COUNTIFS(Formulas!B$3:B$2000,'Stats for predictor'!B944,Formulas!C$3:C$2000,'Stats for predictor'!C944,Formulas!AC$3:AC$2000,2)</f>
        <v>0</v>
      </c>
      <c r="I944">
        <f>COUNTIFS(Formulas!B$3:B$2000,'Stats for predictor'!B944,Formulas!C$3:C$2000,'Stats for predictor'!C944,Formulas!AC$3:AC$2000,1)</f>
        <v>0</v>
      </c>
      <c r="J944">
        <f>COUNTIFS(Formulas!B$3:B$2000,'Stats for predictor'!B944,Formulas!C$3:C$2000,'Stats for predictor'!C944,Formulas!AC$3:AC$2000,0)</f>
        <v>1390</v>
      </c>
      <c r="K944">
        <f>Formulas!P945</f>
        <v>0</v>
      </c>
      <c r="L944">
        <f>Formulas!R945</f>
        <v>0</v>
      </c>
      <c r="M944">
        <f>Formulas!T993</f>
        <v>0</v>
      </c>
      <c r="N944" s="2" t="e">
        <f>Formulas!V945</f>
        <v>#DIV/0!</v>
      </c>
      <c r="O944">
        <f>Formulas!U945</f>
        <v>0</v>
      </c>
      <c r="P944" s="2" t="e">
        <f>Formulas!W945</f>
        <v>#DIV/0!</v>
      </c>
    </row>
    <row r="945" spans="1:16">
      <c r="A945">
        <f>Formulas!A946</f>
        <v>0</v>
      </c>
      <c r="B945">
        <f>Formulas!B946</f>
        <v>0</v>
      </c>
      <c r="C945">
        <f>Formulas!C946</f>
        <v>0</v>
      </c>
      <c r="D945">
        <f>Formulas!AC946</f>
        <v>0</v>
      </c>
      <c r="E945">
        <f t="shared" si="14"/>
        <v>0</v>
      </c>
      <c r="F945" s="1">
        <f>COUNTIFS(Formulas!B$3:B$2000,'Stats for predictor'!B945,Formulas!C$3:C$2000,'Stats for predictor'!C945,Formulas!AC$3:AC$2000,4)</f>
        <v>0</v>
      </c>
      <c r="G945">
        <f>COUNTIFS(Formulas!B$3:B$2000,'Stats for predictor'!B945,Formulas!C$3:C$2000,'Stats for predictor'!C945,Formulas!AC$3:AC$2000,3)</f>
        <v>0</v>
      </c>
      <c r="H945">
        <f>COUNTIFS(Formulas!B$3:B$2000,'Stats for predictor'!B945,Formulas!C$3:C$2000,'Stats for predictor'!C945,Formulas!AC$3:AC$2000,2)</f>
        <v>0</v>
      </c>
      <c r="I945">
        <f>COUNTIFS(Formulas!B$3:B$2000,'Stats for predictor'!B945,Formulas!C$3:C$2000,'Stats for predictor'!C945,Formulas!AC$3:AC$2000,1)</f>
        <v>0</v>
      </c>
      <c r="J945">
        <f>COUNTIFS(Formulas!B$3:B$2000,'Stats for predictor'!B945,Formulas!C$3:C$2000,'Stats for predictor'!C945,Formulas!AC$3:AC$2000,0)</f>
        <v>1390</v>
      </c>
      <c r="K945">
        <f>Formulas!P946</f>
        <v>0</v>
      </c>
      <c r="L945">
        <f>Formulas!R946</f>
        <v>0</v>
      </c>
      <c r="M945">
        <f>Formulas!T994</f>
        <v>0</v>
      </c>
      <c r="N945" s="2" t="e">
        <f>Formulas!V946</f>
        <v>#DIV/0!</v>
      </c>
      <c r="O945">
        <f>Formulas!U946</f>
        <v>0</v>
      </c>
      <c r="P945" s="2" t="e">
        <f>Formulas!W946</f>
        <v>#DIV/0!</v>
      </c>
    </row>
    <row r="946" spans="1:16">
      <c r="A946">
        <f>Formulas!A947</f>
        <v>0</v>
      </c>
      <c r="B946">
        <f>Formulas!B947</f>
        <v>0</v>
      </c>
      <c r="C946">
        <f>Formulas!C947</f>
        <v>0</v>
      </c>
      <c r="D946">
        <f>Formulas!AC947</f>
        <v>0</v>
      </c>
      <c r="E946">
        <f t="shared" si="14"/>
        <v>0</v>
      </c>
      <c r="F946" s="1">
        <f>COUNTIFS(Formulas!B$3:B$2000,'Stats for predictor'!B946,Formulas!C$3:C$2000,'Stats for predictor'!C946,Formulas!AC$3:AC$2000,4)</f>
        <v>0</v>
      </c>
      <c r="G946">
        <f>COUNTIFS(Formulas!B$3:B$2000,'Stats for predictor'!B946,Formulas!C$3:C$2000,'Stats for predictor'!C946,Formulas!AC$3:AC$2000,3)</f>
        <v>0</v>
      </c>
      <c r="H946">
        <f>COUNTIFS(Formulas!B$3:B$2000,'Stats for predictor'!B946,Formulas!C$3:C$2000,'Stats for predictor'!C946,Formulas!AC$3:AC$2000,2)</f>
        <v>0</v>
      </c>
      <c r="I946">
        <f>COUNTIFS(Formulas!B$3:B$2000,'Stats for predictor'!B946,Formulas!C$3:C$2000,'Stats for predictor'!C946,Formulas!AC$3:AC$2000,1)</f>
        <v>0</v>
      </c>
      <c r="J946">
        <f>COUNTIFS(Formulas!B$3:B$2000,'Stats for predictor'!B946,Formulas!C$3:C$2000,'Stats for predictor'!C946,Formulas!AC$3:AC$2000,0)</f>
        <v>1390</v>
      </c>
      <c r="K946">
        <f>Formulas!P947</f>
        <v>0</v>
      </c>
      <c r="L946">
        <f>Formulas!R947</f>
        <v>0</v>
      </c>
      <c r="M946">
        <f>Formulas!T995</f>
        <v>0</v>
      </c>
      <c r="N946" s="2" t="e">
        <f>Formulas!V947</f>
        <v>#DIV/0!</v>
      </c>
      <c r="O946">
        <f>Formulas!U947</f>
        <v>0</v>
      </c>
      <c r="P946" s="2" t="e">
        <f>Formulas!W947</f>
        <v>#DIV/0!</v>
      </c>
    </row>
    <row r="947" spans="1:16">
      <c r="A947">
        <f>Formulas!A948</f>
        <v>0</v>
      </c>
      <c r="B947">
        <f>Formulas!B948</f>
        <v>0</v>
      </c>
      <c r="C947">
        <f>Formulas!C948</f>
        <v>0</v>
      </c>
      <c r="D947">
        <f>Formulas!AC948</f>
        <v>0</v>
      </c>
      <c r="E947">
        <f t="shared" si="14"/>
        <v>0</v>
      </c>
      <c r="F947" s="1">
        <f>COUNTIFS(Formulas!B$3:B$2000,'Stats for predictor'!B947,Formulas!C$3:C$2000,'Stats for predictor'!C947,Formulas!AC$3:AC$2000,4)</f>
        <v>0</v>
      </c>
      <c r="G947">
        <f>COUNTIFS(Formulas!B$3:B$2000,'Stats for predictor'!B947,Formulas!C$3:C$2000,'Stats for predictor'!C947,Formulas!AC$3:AC$2000,3)</f>
        <v>0</v>
      </c>
      <c r="H947">
        <f>COUNTIFS(Formulas!B$3:B$2000,'Stats for predictor'!B947,Formulas!C$3:C$2000,'Stats for predictor'!C947,Formulas!AC$3:AC$2000,2)</f>
        <v>0</v>
      </c>
      <c r="I947">
        <f>COUNTIFS(Formulas!B$3:B$2000,'Stats for predictor'!B947,Formulas!C$3:C$2000,'Stats for predictor'!C947,Formulas!AC$3:AC$2000,1)</f>
        <v>0</v>
      </c>
      <c r="J947">
        <f>COUNTIFS(Formulas!B$3:B$2000,'Stats for predictor'!B947,Formulas!C$3:C$2000,'Stats for predictor'!C947,Formulas!AC$3:AC$2000,0)</f>
        <v>1390</v>
      </c>
      <c r="K947">
        <f>Formulas!P948</f>
        <v>0</v>
      </c>
      <c r="L947">
        <f>Formulas!R948</f>
        <v>0</v>
      </c>
      <c r="M947">
        <f>Formulas!T996</f>
        <v>0</v>
      </c>
      <c r="N947" s="2" t="e">
        <f>Formulas!V948</f>
        <v>#DIV/0!</v>
      </c>
      <c r="O947">
        <f>Formulas!U948</f>
        <v>0</v>
      </c>
      <c r="P947" s="2" t="e">
        <f>Formulas!W948</f>
        <v>#DIV/0!</v>
      </c>
    </row>
    <row r="948" spans="1:16">
      <c r="A948">
        <f>Formulas!A949</f>
        <v>0</v>
      </c>
      <c r="B948">
        <f>Formulas!B949</f>
        <v>0</v>
      </c>
      <c r="C948">
        <f>Formulas!C949</f>
        <v>0</v>
      </c>
      <c r="D948">
        <f>Formulas!AC949</f>
        <v>0</v>
      </c>
      <c r="E948">
        <f t="shared" si="14"/>
        <v>0</v>
      </c>
      <c r="F948" s="1">
        <f>COUNTIFS(Formulas!B$3:B$2000,'Stats for predictor'!B948,Formulas!C$3:C$2000,'Stats for predictor'!C948,Formulas!AC$3:AC$2000,4)</f>
        <v>0</v>
      </c>
      <c r="G948">
        <f>COUNTIFS(Formulas!B$3:B$2000,'Stats for predictor'!B948,Formulas!C$3:C$2000,'Stats for predictor'!C948,Formulas!AC$3:AC$2000,3)</f>
        <v>0</v>
      </c>
      <c r="H948">
        <f>COUNTIFS(Formulas!B$3:B$2000,'Stats for predictor'!B948,Formulas!C$3:C$2000,'Stats for predictor'!C948,Formulas!AC$3:AC$2000,2)</f>
        <v>0</v>
      </c>
      <c r="I948">
        <f>COUNTIFS(Formulas!B$3:B$2000,'Stats for predictor'!B948,Formulas!C$3:C$2000,'Stats for predictor'!C948,Formulas!AC$3:AC$2000,1)</f>
        <v>0</v>
      </c>
      <c r="J948">
        <f>COUNTIFS(Formulas!B$3:B$2000,'Stats for predictor'!B948,Formulas!C$3:C$2000,'Stats for predictor'!C948,Formulas!AC$3:AC$2000,0)</f>
        <v>1390</v>
      </c>
      <c r="K948">
        <f>Formulas!P949</f>
        <v>0</v>
      </c>
      <c r="L948">
        <f>Formulas!R949</f>
        <v>0</v>
      </c>
      <c r="M948">
        <f>Formulas!T997</f>
        <v>0</v>
      </c>
      <c r="N948" s="2" t="e">
        <f>Formulas!V949</f>
        <v>#DIV/0!</v>
      </c>
      <c r="O948">
        <f>Formulas!U949</f>
        <v>0</v>
      </c>
      <c r="P948" s="2" t="e">
        <f>Formulas!W949</f>
        <v>#DIV/0!</v>
      </c>
    </row>
    <row r="949" spans="1:16">
      <c r="A949">
        <f>Formulas!A950</f>
        <v>0</v>
      </c>
      <c r="B949">
        <f>Formulas!B950</f>
        <v>0</v>
      </c>
      <c r="C949">
        <f>Formulas!C950</f>
        <v>0</v>
      </c>
      <c r="D949">
        <f>Formulas!AC950</f>
        <v>0</v>
      </c>
      <c r="E949">
        <f t="shared" si="14"/>
        <v>0</v>
      </c>
      <c r="F949" s="1">
        <f>COUNTIFS(Formulas!B$3:B$2000,'Stats for predictor'!B949,Formulas!C$3:C$2000,'Stats for predictor'!C949,Formulas!AC$3:AC$2000,4)</f>
        <v>0</v>
      </c>
      <c r="G949">
        <f>COUNTIFS(Formulas!B$3:B$2000,'Stats for predictor'!B949,Formulas!C$3:C$2000,'Stats for predictor'!C949,Formulas!AC$3:AC$2000,3)</f>
        <v>0</v>
      </c>
      <c r="H949">
        <f>COUNTIFS(Formulas!B$3:B$2000,'Stats for predictor'!B949,Formulas!C$3:C$2000,'Stats for predictor'!C949,Formulas!AC$3:AC$2000,2)</f>
        <v>0</v>
      </c>
      <c r="I949">
        <f>COUNTIFS(Formulas!B$3:B$2000,'Stats for predictor'!B949,Formulas!C$3:C$2000,'Stats for predictor'!C949,Formulas!AC$3:AC$2000,1)</f>
        <v>0</v>
      </c>
      <c r="J949">
        <f>COUNTIFS(Formulas!B$3:B$2000,'Stats for predictor'!B949,Formulas!C$3:C$2000,'Stats for predictor'!C949,Formulas!AC$3:AC$2000,0)</f>
        <v>1390</v>
      </c>
      <c r="K949">
        <f>Formulas!P950</f>
        <v>0</v>
      </c>
      <c r="L949">
        <f>Formulas!R950</f>
        <v>0</v>
      </c>
      <c r="M949">
        <f>Formulas!T998</f>
        <v>0</v>
      </c>
      <c r="N949" s="2" t="e">
        <f>Formulas!V950</f>
        <v>#DIV/0!</v>
      </c>
      <c r="O949">
        <f>Formulas!U950</f>
        <v>0</v>
      </c>
      <c r="P949" s="2" t="e">
        <f>Formulas!W950</f>
        <v>#DIV/0!</v>
      </c>
    </row>
    <row r="950" spans="1:16">
      <c r="A950">
        <f>Formulas!A951</f>
        <v>0</v>
      </c>
      <c r="B950">
        <f>Formulas!B951</f>
        <v>0</v>
      </c>
      <c r="C950">
        <f>Formulas!C951</f>
        <v>0</v>
      </c>
      <c r="D950">
        <f>Formulas!AC951</f>
        <v>0</v>
      </c>
      <c r="E950">
        <f t="shared" si="14"/>
        <v>0</v>
      </c>
      <c r="F950" s="1">
        <f>COUNTIFS(Formulas!B$3:B$2000,'Stats for predictor'!B950,Formulas!C$3:C$2000,'Stats for predictor'!C950,Formulas!AC$3:AC$2000,4)</f>
        <v>0</v>
      </c>
      <c r="G950">
        <f>COUNTIFS(Formulas!B$3:B$2000,'Stats for predictor'!B950,Formulas!C$3:C$2000,'Stats for predictor'!C950,Formulas!AC$3:AC$2000,3)</f>
        <v>0</v>
      </c>
      <c r="H950">
        <f>COUNTIFS(Formulas!B$3:B$2000,'Stats for predictor'!B950,Formulas!C$3:C$2000,'Stats for predictor'!C950,Formulas!AC$3:AC$2000,2)</f>
        <v>0</v>
      </c>
      <c r="I950">
        <f>COUNTIFS(Formulas!B$3:B$2000,'Stats for predictor'!B950,Formulas!C$3:C$2000,'Stats for predictor'!C950,Formulas!AC$3:AC$2000,1)</f>
        <v>0</v>
      </c>
      <c r="J950">
        <f>COUNTIFS(Formulas!B$3:B$2000,'Stats for predictor'!B950,Formulas!C$3:C$2000,'Stats for predictor'!C950,Formulas!AC$3:AC$2000,0)</f>
        <v>1390</v>
      </c>
      <c r="K950">
        <f>Formulas!P951</f>
        <v>0</v>
      </c>
      <c r="L950">
        <f>Formulas!R951</f>
        <v>0</v>
      </c>
      <c r="M950">
        <f>Formulas!T999</f>
        <v>0</v>
      </c>
      <c r="N950" s="2" t="e">
        <f>Formulas!V951</f>
        <v>#DIV/0!</v>
      </c>
      <c r="O950">
        <f>Formulas!U951</f>
        <v>0</v>
      </c>
      <c r="P950" s="2" t="e">
        <f>Formulas!W951</f>
        <v>#DIV/0!</v>
      </c>
    </row>
    <row r="951" spans="1:16">
      <c r="A951">
        <f>Formulas!A952</f>
        <v>0</v>
      </c>
      <c r="B951">
        <f>Formulas!B952</f>
        <v>0</v>
      </c>
      <c r="C951">
        <f>Formulas!C952</f>
        <v>0</v>
      </c>
      <c r="D951">
        <f>Formulas!AC952</f>
        <v>0</v>
      </c>
      <c r="E951">
        <f t="shared" si="14"/>
        <v>0</v>
      </c>
      <c r="F951" s="1">
        <f>COUNTIFS(Formulas!B$3:B$2000,'Stats for predictor'!B951,Formulas!C$3:C$2000,'Stats for predictor'!C951,Formulas!AC$3:AC$2000,4)</f>
        <v>0</v>
      </c>
      <c r="G951">
        <f>COUNTIFS(Formulas!B$3:B$2000,'Stats for predictor'!B951,Formulas!C$3:C$2000,'Stats for predictor'!C951,Formulas!AC$3:AC$2000,3)</f>
        <v>0</v>
      </c>
      <c r="H951">
        <f>COUNTIFS(Formulas!B$3:B$2000,'Stats for predictor'!B951,Formulas!C$3:C$2000,'Stats for predictor'!C951,Formulas!AC$3:AC$2000,2)</f>
        <v>0</v>
      </c>
      <c r="I951">
        <f>COUNTIFS(Formulas!B$3:B$2000,'Stats for predictor'!B951,Formulas!C$3:C$2000,'Stats for predictor'!C951,Formulas!AC$3:AC$2000,1)</f>
        <v>0</v>
      </c>
      <c r="J951">
        <f>COUNTIFS(Formulas!B$3:B$2000,'Stats for predictor'!B951,Formulas!C$3:C$2000,'Stats for predictor'!C951,Formulas!AC$3:AC$2000,0)</f>
        <v>1390</v>
      </c>
      <c r="K951">
        <f>Formulas!P952</f>
        <v>0</v>
      </c>
      <c r="L951">
        <f>Formulas!R952</f>
        <v>0</v>
      </c>
      <c r="M951">
        <f>Formulas!T1000</f>
        <v>0</v>
      </c>
      <c r="N951" s="2" t="e">
        <f>Formulas!V952</f>
        <v>#DIV/0!</v>
      </c>
      <c r="O951">
        <f>Formulas!U952</f>
        <v>0</v>
      </c>
      <c r="P951" s="2" t="e">
        <f>Formulas!W952</f>
        <v>#DIV/0!</v>
      </c>
    </row>
    <row r="952" spans="1:16">
      <c r="A952">
        <f>Formulas!A953</f>
        <v>0</v>
      </c>
      <c r="B952">
        <f>Formulas!B953</f>
        <v>0</v>
      </c>
      <c r="C952">
        <f>Formulas!C953</f>
        <v>0</v>
      </c>
      <c r="D952">
        <f>Formulas!AC953</f>
        <v>0</v>
      </c>
      <c r="E952">
        <f t="shared" si="14"/>
        <v>0</v>
      </c>
      <c r="F952" s="1">
        <f>COUNTIFS(Formulas!B$3:B$2000,'Stats for predictor'!B952,Formulas!C$3:C$2000,'Stats for predictor'!C952,Formulas!AC$3:AC$2000,4)</f>
        <v>0</v>
      </c>
      <c r="G952">
        <f>COUNTIFS(Formulas!B$3:B$2000,'Stats for predictor'!B952,Formulas!C$3:C$2000,'Stats for predictor'!C952,Formulas!AC$3:AC$2000,3)</f>
        <v>0</v>
      </c>
      <c r="H952">
        <f>COUNTIFS(Formulas!B$3:B$2000,'Stats for predictor'!B952,Formulas!C$3:C$2000,'Stats for predictor'!C952,Formulas!AC$3:AC$2000,2)</f>
        <v>0</v>
      </c>
      <c r="I952">
        <f>COUNTIFS(Formulas!B$3:B$2000,'Stats for predictor'!B952,Formulas!C$3:C$2000,'Stats for predictor'!C952,Formulas!AC$3:AC$2000,1)</f>
        <v>0</v>
      </c>
      <c r="J952">
        <f>COUNTIFS(Formulas!B$3:B$2000,'Stats for predictor'!B952,Formulas!C$3:C$2000,'Stats for predictor'!C952,Formulas!AC$3:AC$2000,0)</f>
        <v>1390</v>
      </c>
      <c r="K952">
        <f>Formulas!P953</f>
        <v>0</v>
      </c>
      <c r="L952">
        <f>Formulas!R953</f>
        <v>0</v>
      </c>
      <c r="M952">
        <f>Formulas!T1001</f>
        <v>0</v>
      </c>
      <c r="N952" s="2" t="e">
        <f>Formulas!V953</f>
        <v>#DIV/0!</v>
      </c>
      <c r="O952">
        <f>Formulas!U953</f>
        <v>0</v>
      </c>
      <c r="P952" s="2" t="e">
        <f>Formulas!W953</f>
        <v>#DIV/0!</v>
      </c>
    </row>
    <row r="953" spans="1:16">
      <c r="A953">
        <f>Formulas!A954</f>
        <v>0</v>
      </c>
      <c r="B953">
        <f>Formulas!B954</f>
        <v>0</v>
      </c>
      <c r="C953">
        <f>Formulas!C954</f>
        <v>0</v>
      </c>
      <c r="D953">
        <f>Formulas!AC954</f>
        <v>0</v>
      </c>
      <c r="E953">
        <f t="shared" si="14"/>
        <v>0</v>
      </c>
      <c r="F953" s="1">
        <f>COUNTIFS(Formulas!B$3:B$2000,'Stats for predictor'!B953,Formulas!C$3:C$2000,'Stats for predictor'!C953,Formulas!AC$3:AC$2000,4)</f>
        <v>0</v>
      </c>
      <c r="G953">
        <f>COUNTIFS(Formulas!B$3:B$2000,'Stats for predictor'!B953,Formulas!C$3:C$2000,'Stats for predictor'!C953,Formulas!AC$3:AC$2000,3)</f>
        <v>0</v>
      </c>
      <c r="H953">
        <f>COUNTIFS(Formulas!B$3:B$2000,'Stats for predictor'!B953,Formulas!C$3:C$2000,'Stats for predictor'!C953,Formulas!AC$3:AC$2000,2)</f>
        <v>0</v>
      </c>
      <c r="I953">
        <f>COUNTIFS(Formulas!B$3:B$2000,'Stats for predictor'!B953,Formulas!C$3:C$2000,'Stats for predictor'!C953,Formulas!AC$3:AC$2000,1)</f>
        <v>0</v>
      </c>
      <c r="J953">
        <f>COUNTIFS(Formulas!B$3:B$2000,'Stats for predictor'!B953,Formulas!C$3:C$2000,'Stats for predictor'!C953,Formulas!AC$3:AC$2000,0)</f>
        <v>1390</v>
      </c>
      <c r="K953">
        <f>Formulas!P954</f>
        <v>0</v>
      </c>
      <c r="L953">
        <f>Formulas!R954</f>
        <v>0</v>
      </c>
      <c r="M953">
        <f>Formulas!T1002</f>
        <v>0</v>
      </c>
      <c r="N953" s="2" t="e">
        <f>Formulas!V954</f>
        <v>#DIV/0!</v>
      </c>
      <c r="O953">
        <f>Formulas!U954</f>
        <v>0</v>
      </c>
      <c r="P953" s="2" t="e">
        <f>Formulas!W954</f>
        <v>#DIV/0!</v>
      </c>
    </row>
    <row r="954" spans="1:16">
      <c r="A954">
        <f>Formulas!A955</f>
        <v>0</v>
      </c>
      <c r="B954">
        <f>Formulas!B955</f>
        <v>0</v>
      </c>
      <c r="C954">
        <f>Formulas!C955</f>
        <v>0</v>
      </c>
      <c r="D954">
        <f>Formulas!AC955</f>
        <v>0</v>
      </c>
      <c r="E954">
        <f t="shared" si="14"/>
        <v>0</v>
      </c>
      <c r="F954" s="1">
        <f>COUNTIFS(Formulas!B$3:B$2000,'Stats for predictor'!B954,Formulas!C$3:C$2000,'Stats for predictor'!C954,Formulas!AC$3:AC$2000,4)</f>
        <v>0</v>
      </c>
      <c r="G954">
        <f>COUNTIFS(Formulas!B$3:B$2000,'Stats for predictor'!B954,Formulas!C$3:C$2000,'Stats for predictor'!C954,Formulas!AC$3:AC$2000,3)</f>
        <v>0</v>
      </c>
      <c r="H954">
        <f>COUNTIFS(Formulas!B$3:B$2000,'Stats for predictor'!B954,Formulas!C$3:C$2000,'Stats for predictor'!C954,Formulas!AC$3:AC$2000,2)</f>
        <v>0</v>
      </c>
      <c r="I954">
        <f>COUNTIFS(Formulas!B$3:B$2000,'Stats for predictor'!B954,Formulas!C$3:C$2000,'Stats for predictor'!C954,Formulas!AC$3:AC$2000,1)</f>
        <v>0</v>
      </c>
      <c r="J954">
        <f>COUNTIFS(Formulas!B$3:B$2000,'Stats for predictor'!B954,Formulas!C$3:C$2000,'Stats for predictor'!C954,Formulas!AC$3:AC$2000,0)</f>
        <v>1390</v>
      </c>
      <c r="K954">
        <f>Formulas!P955</f>
        <v>0</v>
      </c>
      <c r="L954">
        <f>Formulas!R955</f>
        <v>0</v>
      </c>
      <c r="M954">
        <f>Formulas!T1003</f>
        <v>0</v>
      </c>
      <c r="N954" s="2" t="e">
        <f>Formulas!V955</f>
        <v>#DIV/0!</v>
      </c>
      <c r="O954">
        <f>Formulas!U955</f>
        <v>0</v>
      </c>
      <c r="P954" s="2" t="e">
        <f>Formulas!W955</f>
        <v>#DIV/0!</v>
      </c>
    </row>
    <row r="955" spans="1:16">
      <c r="A955">
        <f>Formulas!A956</f>
        <v>0</v>
      </c>
      <c r="B955">
        <f>Formulas!B956</f>
        <v>0</v>
      </c>
      <c r="C955">
        <f>Formulas!C956</f>
        <v>0</v>
      </c>
      <c r="D955">
        <f>Formulas!AC956</f>
        <v>0</v>
      </c>
      <c r="E955">
        <f t="shared" si="14"/>
        <v>0</v>
      </c>
      <c r="F955" s="1">
        <f>COUNTIFS(Formulas!B$3:B$2000,'Stats for predictor'!B955,Formulas!C$3:C$2000,'Stats for predictor'!C955,Formulas!AC$3:AC$2000,4)</f>
        <v>0</v>
      </c>
      <c r="G955">
        <f>COUNTIFS(Formulas!B$3:B$2000,'Stats for predictor'!B955,Formulas!C$3:C$2000,'Stats for predictor'!C955,Formulas!AC$3:AC$2000,3)</f>
        <v>0</v>
      </c>
      <c r="H955">
        <f>COUNTIFS(Formulas!B$3:B$2000,'Stats for predictor'!B955,Formulas!C$3:C$2000,'Stats for predictor'!C955,Formulas!AC$3:AC$2000,2)</f>
        <v>0</v>
      </c>
      <c r="I955">
        <f>COUNTIFS(Formulas!B$3:B$2000,'Stats for predictor'!B955,Formulas!C$3:C$2000,'Stats for predictor'!C955,Formulas!AC$3:AC$2000,1)</f>
        <v>0</v>
      </c>
      <c r="J955">
        <f>COUNTIFS(Formulas!B$3:B$2000,'Stats for predictor'!B955,Formulas!C$3:C$2000,'Stats for predictor'!C955,Formulas!AC$3:AC$2000,0)</f>
        <v>1390</v>
      </c>
      <c r="K955">
        <f>Formulas!P956</f>
        <v>0</v>
      </c>
      <c r="L955">
        <f>Formulas!R956</f>
        <v>0</v>
      </c>
      <c r="M955">
        <f>Formulas!T1004</f>
        <v>0</v>
      </c>
      <c r="N955" s="2" t="e">
        <f>Formulas!V956</f>
        <v>#DIV/0!</v>
      </c>
      <c r="O955">
        <f>Formulas!U956</f>
        <v>0</v>
      </c>
      <c r="P955" s="2" t="e">
        <f>Formulas!W956</f>
        <v>#DIV/0!</v>
      </c>
    </row>
    <row r="956" spans="1:16">
      <c r="A956">
        <f>Formulas!A957</f>
        <v>0</v>
      </c>
      <c r="B956">
        <f>Formulas!B957</f>
        <v>0</v>
      </c>
      <c r="C956">
        <f>Formulas!C957</f>
        <v>0</v>
      </c>
      <c r="D956">
        <f>Formulas!AC957</f>
        <v>0</v>
      </c>
      <c r="E956">
        <f t="shared" si="14"/>
        <v>0</v>
      </c>
      <c r="F956" s="1">
        <f>COUNTIFS(Formulas!B$3:B$2000,'Stats for predictor'!B956,Formulas!C$3:C$2000,'Stats for predictor'!C956,Formulas!AC$3:AC$2000,4)</f>
        <v>0</v>
      </c>
      <c r="G956">
        <f>COUNTIFS(Formulas!B$3:B$2000,'Stats for predictor'!B956,Formulas!C$3:C$2000,'Stats for predictor'!C956,Formulas!AC$3:AC$2000,3)</f>
        <v>0</v>
      </c>
      <c r="H956">
        <f>COUNTIFS(Formulas!B$3:B$2000,'Stats for predictor'!B956,Formulas!C$3:C$2000,'Stats for predictor'!C956,Formulas!AC$3:AC$2000,2)</f>
        <v>0</v>
      </c>
      <c r="I956">
        <f>COUNTIFS(Formulas!B$3:B$2000,'Stats for predictor'!B956,Formulas!C$3:C$2000,'Stats for predictor'!C956,Formulas!AC$3:AC$2000,1)</f>
        <v>0</v>
      </c>
      <c r="J956">
        <f>COUNTIFS(Formulas!B$3:B$2000,'Stats for predictor'!B956,Formulas!C$3:C$2000,'Stats for predictor'!C956,Formulas!AC$3:AC$2000,0)</f>
        <v>1390</v>
      </c>
      <c r="K956">
        <f>Formulas!P957</f>
        <v>0</v>
      </c>
      <c r="L956">
        <f>Formulas!R957</f>
        <v>0</v>
      </c>
      <c r="M956">
        <f>Formulas!T1005</f>
        <v>0</v>
      </c>
      <c r="N956" s="2" t="e">
        <f>Formulas!V957</f>
        <v>#DIV/0!</v>
      </c>
      <c r="O956">
        <f>Formulas!U957</f>
        <v>0</v>
      </c>
      <c r="P956" s="2" t="e">
        <f>Formulas!W957</f>
        <v>#DIV/0!</v>
      </c>
    </row>
    <row r="957" spans="1:16">
      <c r="A957">
        <f>Formulas!A958</f>
        <v>0</v>
      </c>
      <c r="B957">
        <f>Formulas!B958</f>
        <v>0</v>
      </c>
      <c r="C957">
        <f>Formulas!C958</f>
        <v>0</v>
      </c>
      <c r="D957">
        <f>Formulas!AC958</f>
        <v>0</v>
      </c>
      <c r="E957">
        <f t="shared" si="14"/>
        <v>0</v>
      </c>
      <c r="F957" s="1">
        <f>COUNTIFS(Formulas!B$3:B$2000,'Stats for predictor'!B957,Formulas!C$3:C$2000,'Stats for predictor'!C957,Formulas!AC$3:AC$2000,4)</f>
        <v>0</v>
      </c>
      <c r="G957">
        <f>COUNTIFS(Formulas!B$3:B$2000,'Stats for predictor'!B957,Formulas!C$3:C$2000,'Stats for predictor'!C957,Formulas!AC$3:AC$2000,3)</f>
        <v>0</v>
      </c>
      <c r="H957">
        <f>COUNTIFS(Formulas!B$3:B$2000,'Stats for predictor'!B957,Formulas!C$3:C$2000,'Stats for predictor'!C957,Formulas!AC$3:AC$2000,2)</f>
        <v>0</v>
      </c>
      <c r="I957">
        <f>COUNTIFS(Formulas!B$3:B$2000,'Stats for predictor'!B957,Formulas!C$3:C$2000,'Stats for predictor'!C957,Formulas!AC$3:AC$2000,1)</f>
        <v>0</v>
      </c>
      <c r="J957">
        <f>COUNTIFS(Formulas!B$3:B$2000,'Stats for predictor'!B957,Formulas!C$3:C$2000,'Stats for predictor'!C957,Formulas!AC$3:AC$2000,0)</f>
        <v>1390</v>
      </c>
      <c r="K957">
        <f>Formulas!P958</f>
        <v>0</v>
      </c>
      <c r="L957">
        <f>Formulas!R958</f>
        <v>0</v>
      </c>
      <c r="M957">
        <f>Formulas!T1006</f>
        <v>0</v>
      </c>
      <c r="N957" s="2" t="e">
        <f>Formulas!V958</f>
        <v>#DIV/0!</v>
      </c>
      <c r="O957">
        <f>Formulas!U958</f>
        <v>0</v>
      </c>
      <c r="P957" s="2" t="e">
        <f>Formulas!W958</f>
        <v>#DIV/0!</v>
      </c>
    </row>
    <row r="958" spans="1:16">
      <c r="A958">
        <f>Formulas!A959</f>
        <v>0</v>
      </c>
      <c r="B958">
        <f>Formulas!B959</f>
        <v>0</v>
      </c>
      <c r="C958">
        <f>Formulas!C959</f>
        <v>0</v>
      </c>
      <c r="D958">
        <f>Formulas!AC959</f>
        <v>0</v>
      </c>
      <c r="E958">
        <f t="shared" si="14"/>
        <v>0</v>
      </c>
      <c r="F958" s="1">
        <f>COUNTIFS(Formulas!B$3:B$2000,'Stats for predictor'!B958,Formulas!C$3:C$2000,'Stats for predictor'!C958,Formulas!AC$3:AC$2000,4)</f>
        <v>0</v>
      </c>
      <c r="G958">
        <f>COUNTIFS(Formulas!B$3:B$2000,'Stats for predictor'!B958,Formulas!C$3:C$2000,'Stats for predictor'!C958,Formulas!AC$3:AC$2000,3)</f>
        <v>0</v>
      </c>
      <c r="H958">
        <f>COUNTIFS(Formulas!B$3:B$2000,'Stats for predictor'!B958,Formulas!C$3:C$2000,'Stats for predictor'!C958,Formulas!AC$3:AC$2000,2)</f>
        <v>0</v>
      </c>
      <c r="I958">
        <f>COUNTIFS(Formulas!B$3:B$2000,'Stats for predictor'!B958,Formulas!C$3:C$2000,'Stats for predictor'!C958,Formulas!AC$3:AC$2000,1)</f>
        <v>0</v>
      </c>
      <c r="J958">
        <f>COUNTIFS(Formulas!B$3:B$2000,'Stats for predictor'!B958,Formulas!C$3:C$2000,'Stats for predictor'!C958,Formulas!AC$3:AC$2000,0)</f>
        <v>1390</v>
      </c>
      <c r="K958">
        <f>Formulas!P959</f>
        <v>0</v>
      </c>
      <c r="L958">
        <f>Formulas!R959</f>
        <v>0</v>
      </c>
      <c r="M958">
        <f>Formulas!T1007</f>
        <v>0</v>
      </c>
      <c r="N958" s="2" t="e">
        <f>Formulas!V959</f>
        <v>#DIV/0!</v>
      </c>
      <c r="O958">
        <f>Formulas!U959</f>
        <v>0</v>
      </c>
      <c r="P958" s="2" t="e">
        <f>Formulas!W959</f>
        <v>#DIV/0!</v>
      </c>
    </row>
    <row r="959" spans="1:16">
      <c r="A959">
        <f>Formulas!A960</f>
        <v>0</v>
      </c>
      <c r="B959">
        <f>Formulas!B960</f>
        <v>0</v>
      </c>
      <c r="C959">
        <f>Formulas!C960</f>
        <v>0</v>
      </c>
      <c r="D959">
        <f>Formulas!AC960</f>
        <v>0</v>
      </c>
      <c r="E959">
        <f t="shared" si="14"/>
        <v>0</v>
      </c>
      <c r="F959" s="1">
        <f>COUNTIFS(Formulas!B$3:B$2000,'Stats for predictor'!B959,Formulas!C$3:C$2000,'Stats for predictor'!C959,Formulas!AC$3:AC$2000,4)</f>
        <v>0</v>
      </c>
      <c r="G959">
        <f>COUNTIFS(Formulas!B$3:B$2000,'Stats for predictor'!B959,Formulas!C$3:C$2000,'Stats for predictor'!C959,Formulas!AC$3:AC$2000,3)</f>
        <v>0</v>
      </c>
      <c r="H959">
        <f>COUNTIFS(Formulas!B$3:B$2000,'Stats for predictor'!B959,Formulas!C$3:C$2000,'Stats for predictor'!C959,Formulas!AC$3:AC$2000,2)</f>
        <v>0</v>
      </c>
      <c r="I959">
        <f>COUNTIFS(Formulas!B$3:B$2000,'Stats for predictor'!B959,Formulas!C$3:C$2000,'Stats for predictor'!C959,Formulas!AC$3:AC$2000,1)</f>
        <v>0</v>
      </c>
      <c r="J959">
        <f>COUNTIFS(Formulas!B$3:B$2000,'Stats for predictor'!B959,Formulas!C$3:C$2000,'Stats for predictor'!C959,Formulas!AC$3:AC$2000,0)</f>
        <v>1390</v>
      </c>
      <c r="K959">
        <f>Formulas!P960</f>
        <v>0</v>
      </c>
      <c r="L959">
        <f>Formulas!R960</f>
        <v>0</v>
      </c>
      <c r="M959">
        <f>Formulas!T1008</f>
        <v>0</v>
      </c>
      <c r="N959" s="2" t="e">
        <f>Formulas!V960</f>
        <v>#DIV/0!</v>
      </c>
      <c r="O959">
        <f>Formulas!U960</f>
        <v>0</v>
      </c>
      <c r="P959" s="2" t="e">
        <f>Formulas!W960</f>
        <v>#DIV/0!</v>
      </c>
    </row>
    <row r="960" spans="1:16">
      <c r="A960">
        <f>Formulas!A961</f>
        <v>0</v>
      </c>
      <c r="B960">
        <f>Formulas!B961</f>
        <v>0</v>
      </c>
      <c r="C960">
        <f>Formulas!C961</f>
        <v>0</v>
      </c>
      <c r="D960">
        <f>Formulas!AC961</f>
        <v>0</v>
      </c>
      <c r="E960">
        <f t="shared" si="14"/>
        <v>0</v>
      </c>
      <c r="F960" s="1">
        <f>COUNTIFS(Formulas!B$3:B$2000,'Stats for predictor'!B960,Formulas!C$3:C$2000,'Stats for predictor'!C960,Formulas!AC$3:AC$2000,4)</f>
        <v>0</v>
      </c>
      <c r="G960">
        <f>COUNTIFS(Formulas!B$3:B$2000,'Stats for predictor'!B960,Formulas!C$3:C$2000,'Stats for predictor'!C960,Formulas!AC$3:AC$2000,3)</f>
        <v>0</v>
      </c>
      <c r="H960">
        <f>COUNTIFS(Formulas!B$3:B$2000,'Stats for predictor'!B960,Formulas!C$3:C$2000,'Stats for predictor'!C960,Formulas!AC$3:AC$2000,2)</f>
        <v>0</v>
      </c>
      <c r="I960">
        <f>COUNTIFS(Formulas!B$3:B$2000,'Stats for predictor'!B960,Formulas!C$3:C$2000,'Stats for predictor'!C960,Formulas!AC$3:AC$2000,1)</f>
        <v>0</v>
      </c>
      <c r="J960">
        <f>COUNTIFS(Formulas!B$3:B$2000,'Stats for predictor'!B960,Formulas!C$3:C$2000,'Stats for predictor'!C960,Formulas!AC$3:AC$2000,0)</f>
        <v>1390</v>
      </c>
      <c r="K960">
        <f>Formulas!P961</f>
        <v>0</v>
      </c>
      <c r="L960">
        <f>Formulas!R961</f>
        <v>0</v>
      </c>
      <c r="M960">
        <f>Formulas!T1009</f>
        <v>0</v>
      </c>
      <c r="N960" s="2" t="e">
        <f>Formulas!V961</f>
        <v>#DIV/0!</v>
      </c>
      <c r="O960">
        <f>Formulas!U961</f>
        <v>0</v>
      </c>
      <c r="P960" s="2" t="e">
        <f>Formulas!W961</f>
        <v>#DIV/0!</v>
      </c>
    </row>
    <row r="961" spans="1:16">
      <c r="A961">
        <f>Formulas!A962</f>
        <v>0</v>
      </c>
      <c r="B961">
        <f>Formulas!B962</f>
        <v>0</v>
      </c>
      <c r="C961">
        <f>Formulas!C962</f>
        <v>0</v>
      </c>
      <c r="D961">
        <f>Formulas!AC962</f>
        <v>0</v>
      </c>
      <c r="E961">
        <f t="shared" si="14"/>
        <v>0</v>
      </c>
      <c r="F961" s="1">
        <f>COUNTIFS(Formulas!B$3:B$2000,'Stats for predictor'!B961,Formulas!C$3:C$2000,'Stats for predictor'!C961,Formulas!AC$3:AC$2000,4)</f>
        <v>0</v>
      </c>
      <c r="G961">
        <f>COUNTIFS(Formulas!B$3:B$2000,'Stats for predictor'!B961,Formulas!C$3:C$2000,'Stats for predictor'!C961,Formulas!AC$3:AC$2000,3)</f>
        <v>0</v>
      </c>
      <c r="H961">
        <f>COUNTIFS(Formulas!B$3:B$2000,'Stats for predictor'!B961,Formulas!C$3:C$2000,'Stats for predictor'!C961,Formulas!AC$3:AC$2000,2)</f>
        <v>0</v>
      </c>
      <c r="I961">
        <f>COUNTIFS(Formulas!B$3:B$2000,'Stats for predictor'!B961,Formulas!C$3:C$2000,'Stats for predictor'!C961,Formulas!AC$3:AC$2000,1)</f>
        <v>0</v>
      </c>
      <c r="J961">
        <f>COUNTIFS(Formulas!B$3:B$2000,'Stats for predictor'!B961,Formulas!C$3:C$2000,'Stats for predictor'!C961,Formulas!AC$3:AC$2000,0)</f>
        <v>1390</v>
      </c>
      <c r="K961">
        <f>Formulas!P962</f>
        <v>0</v>
      </c>
      <c r="L961">
        <f>Formulas!R962</f>
        <v>0</v>
      </c>
      <c r="M961">
        <f>Formulas!T1010</f>
        <v>0</v>
      </c>
      <c r="N961" s="2" t="e">
        <f>Formulas!V962</f>
        <v>#DIV/0!</v>
      </c>
      <c r="O961">
        <f>Formulas!U962</f>
        <v>0</v>
      </c>
      <c r="P961" s="2" t="e">
        <f>Formulas!W962</f>
        <v>#DIV/0!</v>
      </c>
    </row>
    <row r="962" spans="1:16">
      <c r="A962">
        <f>Formulas!A963</f>
        <v>0</v>
      </c>
      <c r="B962">
        <f>Formulas!B963</f>
        <v>0</v>
      </c>
      <c r="C962">
        <f>Formulas!C963</f>
        <v>0</v>
      </c>
      <c r="D962">
        <f>Formulas!AC963</f>
        <v>0</v>
      </c>
      <c r="E962">
        <f t="shared" si="14"/>
        <v>0</v>
      </c>
      <c r="F962" s="1">
        <f>COUNTIFS(Formulas!B$3:B$2000,'Stats for predictor'!B962,Formulas!C$3:C$2000,'Stats for predictor'!C962,Formulas!AC$3:AC$2000,4)</f>
        <v>0</v>
      </c>
      <c r="G962">
        <f>COUNTIFS(Formulas!B$3:B$2000,'Stats for predictor'!B962,Formulas!C$3:C$2000,'Stats for predictor'!C962,Formulas!AC$3:AC$2000,3)</f>
        <v>0</v>
      </c>
      <c r="H962">
        <f>COUNTIFS(Formulas!B$3:B$2000,'Stats for predictor'!B962,Formulas!C$3:C$2000,'Stats for predictor'!C962,Formulas!AC$3:AC$2000,2)</f>
        <v>0</v>
      </c>
      <c r="I962">
        <f>COUNTIFS(Formulas!B$3:B$2000,'Stats for predictor'!B962,Formulas!C$3:C$2000,'Stats for predictor'!C962,Formulas!AC$3:AC$2000,1)</f>
        <v>0</v>
      </c>
      <c r="J962">
        <f>COUNTIFS(Formulas!B$3:B$2000,'Stats for predictor'!B962,Formulas!C$3:C$2000,'Stats for predictor'!C962,Formulas!AC$3:AC$2000,0)</f>
        <v>1390</v>
      </c>
      <c r="K962">
        <f>Formulas!P963</f>
        <v>0</v>
      </c>
      <c r="L962">
        <f>Formulas!R963</f>
        <v>0</v>
      </c>
      <c r="M962">
        <f>Formulas!T1011</f>
        <v>0</v>
      </c>
      <c r="N962" s="2" t="e">
        <f>Formulas!V963</f>
        <v>#DIV/0!</v>
      </c>
      <c r="O962">
        <f>Formulas!U963</f>
        <v>0</v>
      </c>
      <c r="P962" s="2" t="e">
        <f>Formulas!W963</f>
        <v>#DIV/0!</v>
      </c>
    </row>
    <row r="963" spans="1:16">
      <c r="A963">
        <f>Formulas!A964</f>
        <v>0</v>
      </c>
      <c r="B963">
        <f>Formulas!B964</f>
        <v>0</v>
      </c>
      <c r="C963">
        <f>Formulas!C964</f>
        <v>0</v>
      </c>
      <c r="D963">
        <f>Formulas!AC964</f>
        <v>0</v>
      </c>
      <c r="E963">
        <f t="shared" ref="E963:E1026" si="15">IF(F963&gt;0,4,IF(G963&gt;0,3,IF(H963&gt;0,2,IF(I963&gt;0,1,0))))</f>
        <v>0</v>
      </c>
      <c r="F963" s="1">
        <f>COUNTIFS(Formulas!B$3:B$2000,'Stats for predictor'!B963,Formulas!C$3:C$2000,'Stats for predictor'!C963,Formulas!AC$3:AC$2000,4)</f>
        <v>0</v>
      </c>
      <c r="G963">
        <f>COUNTIFS(Formulas!B$3:B$2000,'Stats for predictor'!B963,Formulas!C$3:C$2000,'Stats for predictor'!C963,Formulas!AC$3:AC$2000,3)</f>
        <v>0</v>
      </c>
      <c r="H963">
        <f>COUNTIFS(Formulas!B$3:B$2000,'Stats for predictor'!B963,Formulas!C$3:C$2000,'Stats for predictor'!C963,Formulas!AC$3:AC$2000,2)</f>
        <v>0</v>
      </c>
      <c r="I963">
        <f>COUNTIFS(Formulas!B$3:B$2000,'Stats for predictor'!B963,Formulas!C$3:C$2000,'Stats for predictor'!C963,Formulas!AC$3:AC$2000,1)</f>
        <v>0</v>
      </c>
      <c r="J963">
        <f>COUNTIFS(Formulas!B$3:B$2000,'Stats for predictor'!B963,Formulas!C$3:C$2000,'Stats for predictor'!C963,Formulas!AC$3:AC$2000,0)</f>
        <v>1390</v>
      </c>
      <c r="K963">
        <f>Formulas!P964</f>
        <v>0</v>
      </c>
      <c r="L963">
        <f>Formulas!R964</f>
        <v>0</v>
      </c>
      <c r="M963">
        <f>Formulas!T1012</f>
        <v>0</v>
      </c>
      <c r="N963" s="2" t="e">
        <f>Formulas!V964</f>
        <v>#DIV/0!</v>
      </c>
      <c r="O963">
        <f>Formulas!U964</f>
        <v>0</v>
      </c>
      <c r="P963" s="2" t="e">
        <f>Formulas!W964</f>
        <v>#DIV/0!</v>
      </c>
    </row>
    <row r="964" spans="1:16">
      <c r="A964">
        <f>Formulas!A965</f>
        <v>0</v>
      </c>
      <c r="B964">
        <f>Formulas!B965</f>
        <v>0</v>
      </c>
      <c r="C964">
        <f>Formulas!C965</f>
        <v>0</v>
      </c>
      <c r="D964">
        <f>Formulas!AC965</f>
        <v>0</v>
      </c>
      <c r="E964">
        <f t="shared" si="15"/>
        <v>0</v>
      </c>
      <c r="F964" s="1">
        <f>COUNTIFS(Formulas!B$3:B$2000,'Stats for predictor'!B964,Formulas!C$3:C$2000,'Stats for predictor'!C964,Formulas!AC$3:AC$2000,4)</f>
        <v>0</v>
      </c>
      <c r="G964">
        <f>COUNTIFS(Formulas!B$3:B$2000,'Stats for predictor'!B964,Formulas!C$3:C$2000,'Stats for predictor'!C964,Formulas!AC$3:AC$2000,3)</f>
        <v>0</v>
      </c>
      <c r="H964">
        <f>COUNTIFS(Formulas!B$3:B$2000,'Stats for predictor'!B964,Formulas!C$3:C$2000,'Stats for predictor'!C964,Formulas!AC$3:AC$2000,2)</f>
        <v>0</v>
      </c>
      <c r="I964">
        <f>COUNTIFS(Formulas!B$3:B$2000,'Stats for predictor'!B964,Formulas!C$3:C$2000,'Stats for predictor'!C964,Formulas!AC$3:AC$2000,1)</f>
        <v>0</v>
      </c>
      <c r="J964">
        <f>COUNTIFS(Formulas!B$3:B$2000,'Stats for predictor'!B964,Formulas!C$3:C$2000,'Stats for predictor'!C964,Formulas!AC$3:AC$2000,0)</f>
        <v>1390</v>
      </c>
      <c r="K964">
        <f>Formulas!P965</f>
        <v>0</v>
      </c>
      <c r="L964">
        <f>Formulas!R965</f>
        <v>0</v>
      </c>
      <c r="M964">
        <f>Formulas!T1013</f>
        <v>0</v>
      </c>
      <c r="N964" s="2" t="e">
        <f>Formulas!V965</f>
        <v>#DIV/0!</v>
      </c>
      <c r="O964">
        <f>Formulas!U965</f>
        <v>0</v>
      </c>
      <c r="P964" s="2" t="e">
        <f>Formulas!W965</f>
        <v>#DIV/0!</v>
      </c>
    </row>
    <row r="965" spans="1:16">
      <c r="A965">
        <f>Formulas!A966</f>
        <v>0</v>
      </c>
      <c r="B965">
        <f>Formulas!B966</f>
        <v>0</v>
      </c>
      <c r="C965">
        <f>Formulas!C966</f>
        <v>0</v>
      </c>
      <c r="D965">
        <f>Formulas!AC966</f>
        <v>0</v>
      </c>
      <c r="E965">
        <f t="shared" si="15"/>
        <v>0</v>
      </c>
      <c r="F965" s="1">
        <f>COUNTIFS(Formulas!B$3:B$2000,'Stats for predictor'!B965,Formulas!C$3:C$2000,'Stats for predictor'!C965,Formulas!AC$3:AC$2000,4)</f>
        <v>0</v>
      </c>
      <c r="G965">
        <f>COUNTIFS(Formulas!B$3:B$2000,'Stats for predictor'!B965,Formulas!C$3:C$2000,'Stats for predictor'!C965,Formulas!AC$3:AC$2000,3)</f>
        <v>0</v>
      </c>
      <c r="H965">
        <f>COUNTIFS(Formulas!B$3:B$2000,'Stats for predictor'!B965,Formulas!C$3:C$2000,'Stats for predictor'!C965,Formulas!AC$3:AC$2000,2)</f>
        <v>0</v>
      </c>
      <c r="I965">
        <f>COUNTIFS(Formulas!B$3:B$2000,'Stats for predictor'!B965,Formulas!C$3:C$2000,'Stats for predictor'!C965,Formulas!AC$3:AC$2000,1)</f>
        <v>0</v>
      </c>
      <c r="J965">
        <f>COUNTIFS(Formulas!B$3:B$2000,'Stats for predictor'!B965,Formulas!C$3:C$2000,'Stats for predictor'!C965,Formulas!AC$3:AC$2000,0)</f>
        <v>1390</v>
      </c>
      <c r="K965">
        <f>Formulas!P966</f>
        <v>0</v>
      </c>
      <c r="L965">
        <f>Formulas!R966</f>
        <v>0</v>
      </c>
      <c r="M965">
        <f>Formulas!T1014</f>
        <v>0</v>
      </c>
      <c r="N965" s="2" t="e">
        <f>Formulas!V966</f>
        <v>#DIV/0!</v>
      </c>
      <c r="O965">
        <f>Formulas!U966</f>
        <v>0</v>
      </c>
      <c r="P965" s="2" t="e">
        <f>Formulas!W966</f>
        <v>#DIV/0!</v>
      </c>
    </row>
    <row r="966" spans="1:16">
      <c r="A966">
        <f>Formulas!A967</f>
        <v>0</v>
      </c>
      <c r="B966">
        <f>Formulas!B967</f>
        <v>0</v>
      </c>
      <c r="C966">
        <f>Formulas!C967</f>
        <v>0</v>
      </c>
      <c r="D966">
        <f>Formulas!AC967</f>
        <v>0</v>
      </c>
      <c r="E966">
        <f t="shared" si="15"/>
        <v>0</v>
      </c>
      <c r="F966" s="1">
        <f>COUNTIFS(Formulas!B$3:B$2000,'Stats for predictor'!B966,Formulas!C$3:C$2000,'Stats for predictor'!C966,Formulas!AC$3:AC$2000,4)</f>
        <v>0</v>
      </c>
      <c r="G966">
        <f>COUNTIFS(Formulas!B$3:B$2000,'Stats for predictor'!B966,Formulas!C$3:C$2000,'Stats for predictor'!C966,Formulas!AC$3:AC$2000,3)</f>
        <v>0</v>
      </c>
      <c r="H966">
        <f>COUNTIFS(Formulas!B$3:B$2000,'Stats for predictor'!B966,Formulas!C$3:C$2000,'Stats for predictor'!C966,Formulas!AC$3:AC$2000,2)</f>
        <v>0</v>
      </c>
      <c r="I966">
        <f>COUNTIFS(Formulas!B$3:B$2000,'Stats for predictor'!B966,Formulas!C$3:C$2000,'Stats for predictor'!C966,Formulas!AC$3:AC$2000,1)</f>
        <v>0</v>
      </c>
      <c r="J966">
        <f>COUNTIFS(Formulas!B$3:B$2000,'Stats for predictor'!B966,Formulas!C$3:C$2000,'Stats for predictor'!C966,Formulas!AC$3:AC$2000,0)</f>
        <v>1390</v>
      </c>
      <c r="K966">
        <f>Formulas!P967</f>
        <v>0</v>
      </c>
      <c r="L966">
        <f>Formulas!R967</f>
        <v>0</v>
      </c>
      <c r="M966">
        <f>Formulas!T1015</f>
        <v>0</v>
      </c>
      <c r="N966" s="2" t="e">
        <f>Formulas!V967</f>
        <v>#DIV/0!</v>
      </c>
      <c r="O966">
        <f>Formulas!U967</f>
        <v>0</v>
      </c>
      <c r="P966" s="2" t="e">
        <f>Formulas!W967</f>
        <v>#DIV/0!</v>
      </c>
    </row>
    <row r="967" spans="1:16">
      <c r="A967">
        <f>Formulas!A968</f>
        <v>0</v>
      </c>
      <c r="B967">
        <f>Formulas!B968</f>
        <v>0</v>
      </c>
      <c r="C967">
        <f>Formulas!C968</f>
        <v>0</v>
      </c>
      <c r="D967">
        <f>Formulas!AC968</f>
        <v>0</v>
      </c>
      <c r="E967">
        <f t="shared" si="15"/>
        <v>0</v>
      </c>
      <c r="F967" s="1">
        <f>COUNTIFS(Formulas!B$3:B$2000,'Stats for predictor'!B967,Formulas!C$3:C$2000,'Stats for predictor'!C967,Formulas!AC$3:AC$2000,4)</f>
        <v>0</v>
      </c>
      <c r="G967">
        <f>COUNTIFS(Formulas!B$3:B$2000,'Stats for predictor'!B967,Formulas!C$3:C$2000,'Stats for predictor'!C967,Formulas!AC$3:AC$2000,3)</f>
        <v>0</v>
      </c>
      <c r="H967">
        <f>COUNTIFS(Formulas!B$3:B$2000,'Stats for predictor'!B967,Formulas!C$3:C$2000,'Stats for predictor'!C967,Formulas!AC$3:AC$2000,2)</f>
        <v>0</v>
      </c>
      <c r="I967">
        <f>COUNTIFS(Formulas!B$3:B$2000,'Stats for predictor'!B967,Formulas!C$3:C$2000,'Stats for predictor'!C967,Formulas!AC$3:AC$2000,1)</f>
        <v>0</v>
      </c>
      <c r="J967">
        <f>COUNTIFS(Formulas!B$3:B$2000,'Stats for predictor'!B967,Formulas!C$3:C$2000,'Stats for predictor'!C967,Formulas!AC$3:AC$2000,0)</f>
        <v>1390</v>
      </c>
      <c r="K967">
        <f>Formulas!P968</f>
        <v>0</v>
      </c>
      <c r="L967">
        <f>Formulas!R968</f>
        <v>0</v>
      </c>
      <c r="M967">
        <f>Formulas!T1016</f>
        <v>0</v>
      </c>
      <c r="N967" s="2" t="e">
        <f>Formulas!V968</f>
        <v>#DIV/0!</v>
      </c>
      <c r="O967">
        <f>Formulas!U968</f>
        <v>0</v>
      </c>
      <c r="P967" s="2" t="e">
        <f>Formulas!W968</f>
        <v>#DIV/0!</v>
      </c>
    </row>
    <row r="968" spans="1:16">
      <c r="A968">
        <f>Formulas!A969</f>
        <v>0</v>
      </c>
      <c r="B968">
        <f>Formulas!B969</f>
        <v>0</v>
      </c>
      <c r="C968">
        <f>Formulas!C969</f>
        <v>0</v>
      </c>
      <c r="D968">
        <f>Formulas!AC969</f>
        <v>0</v>
      </c>
      <c r="E968">
        <f t="shared" si="15"/>
        <v>0</v>
      </c>
      <c r="F968" s="1">
        <f>COUNTIFS(Formulas!B$3:B$2000,'Stats for predictor'!B968,Formulas!C$3:C$2000,'Stats for predictor'!C968,Formulas!AC$3:AC$2000,4)</f>
        <v>0</v>
      </c>
      <c r="G968">
        <f>COUNTIFS(Formulas!B$3:B$2000,'Stats for predictor'!B968,Formulas!C$3:C$2000,'Stats for predictor'!C968,Formulas!AC$3:AC$2000,3)</f>
        <v>0</v>
      </c>
      <c r="H968">
        <f>COUNTIFS(Formulas!B$3:B$2000,'Stats for predictor'!B968,Formulas!C$3:C$2000,'Stats for predictor'!C968,Formulas!AC$3:AC$2000,2)</f>
        <v>0</v>
      </c>
      <c r="I968">
        <f>COUNTIFS(Formulas!B$3:B$2000,'Stats for predictor'!B968,Formulas!C$3:C$2000,'Stats for predictor'!C968,Formulas!AC$3:AC$2000,1)</f>
        <v>0</v>
      </c>
      <c r="J968">
        <f>COUNTIFS(Formulas!B$3:B$2000,'Stats for predictor'!B968,Formulas!C$3:C$2000,'Stats for predictor'!C968,Formulas!AC$3:AC$2000,0)</f>
        <v>1390</v>
      </c>
      <c r="K968">
        <f>Formulas!P969</f>
        <v>0</v>
      </c>
      <c r="L968">
        <f>Formulas!R969</f>
        <v>0</v>
      </c>
      <c r="M968">
        <f>Formulas!T1017</f>
        <v>0</v>
      </c>
      <c r="N968" s="2" t="e">
        <f>Formulas!V969</f>
        <v>#DIV/0!</v>
      </c>
      <c r="O968">
        <f>Formulas!U969</f>
        <v>0</v>
      </c>
      <c r="P968" s="2" t="e">
        <f>Formulas!W969</f>
        <v>#DIV/0!</v>
      </c>
    </row>
    <row r="969" spans="1:16">
      <c r="A969">
        <f>Formulas!A970</f>
        <v>0</v>
      </c>
      <c r="B969">
        <f>Formulas!B970</f>
        <v>0</v>
      </c>
      <c r="C969">
        <f>Formulas!C970</f>
        <v>0</v>
      </c>
      <c r="D969">
        <f>Formulas!AC970</f>
        <v>0</v>
      </c>
      <c r="E969">
        <f t="shared" si="15"/>
        <v>0</v>
      </c>
      <c r="F969" s="1">
        <f>COUNTIFS(Formulas!B$3:B$2000,'Stats for predictor'!B969,Formulas!C$3:C$2000,'Stats for predictor'!C969,Formulas!AC$3:AC$2000,4)</f>
        <v>0</v>
      </c>
      <c r="G969">
        <f>COUNTIFS(Formulas!B$3:B$2000,'Stats for predictor'!B969,Formulas!C$3:C$2000,'Stats for predictor'!C969,Formulas!AC$3:AC$2000,3)</f>
        <v>0</v>
      </c>
      <c r="H969">
        <f>COUNTIFS(Formulas!B$3:B$2000,'Stats for predictor'!B969,Formulas!C$3:C$2000,'Stats for predictor'!C969,Formulas!AC$3:AC$2000,2)</f>
        <v>0</v>
      </c>
      <c r="I969">
        <f>COUNTIFS(Formulas!B$3:B$2000,'Stats for predictor'!B969,Formulas!C$3:C$2000,'Stats for predictor'!C969,Formulas!AC$3:AC$2000,1)</f>
        <v>0</v>
      </c>
      <c r="J969">
        <f>COUNTIFS(Formulas!B$3:B$2000,'Stats for predictor'!B969,Formulas!C$3:C$2000,'Stats for predictor'!C969,Formulas!AC$3:AC$2000,0)</f>
        <v>1390</v>
      </c>
      <c r="K969">
        <f>Formulas!P970</f>
        <v>0</v>
      </c>
      <c r="L969">
        <f>Formulas!R970</f>
        <v>0</v>
      </c>
      <c r="M969">
        <f>Formulas!T1018</f>
        <v>0</v>
      </c>
      <c r="N969" s="2" t="e">
        <f>Formulas!V970</f>
        <v>#DIV/0!</v>
      </c>
      <c r="O969">
        <f>Formulas!U970</f>
        <v>0</v>
      </c>
      <c r="P969" s="2" t="e">
        <f>Formulas!W970</f>
        <v>#DIV/0!</v>
      </c>
    </row>
    <row r="970" spans="1:16">
      <c r="A970">
        <f>Formulas!A971</f>
        <v>0</v>
      </c>
      <c r="B970">
        <f>Formulas!B971</f>
        <v>0</v>
      </c>
      <c r="C970">
        <f>Formulas!C971</f>
        <v>0</v>
      </c>
      <c r="D970">
        <f>Formulas!AC971</f>
        <v>0</v>
      </c>
      <c r="E970">
        <f t="shared" si="15"/>
        <v>0</v>
      </c>
      <c r="F970" s="1">
        <f>COUNTIFS(Formulas!B$3:B$2000,'Stats for predictor'!B970,Formulas!C$3:C$2000,'Stats for predictor'!C970,Formulas!AC$3:AC$2000,4)</f>
        <v>0</v>
      </c>
      <c r="G970">
        <f>COUNTIFS(Formulas!B$3:B$2000,'Stats for predictor'!B970,Formulas!C$3:C$2000,'Stats for predictor'!C970,Formulas!AC$3:AC$2000,3)</f>
        <v>0</v>
      </c>
      <c r="H970">
        <f>COUNTIFS(Formulas!B$3:B$2000,'Stats for predictor'!B970,Formulas!C$3:C$2000,'Stats for predictor'!C970,Formulas!AC$3:AC$2000,2)</f>
        <v>0</v>
      </c>
      <c r="I970">
        <f>COUNTIFS(Formulas!B$3:B$2000,'Stats for predictor'!B970,Formulas!C$3:C$2000,'Stats for predictor'!C970,Formulas!AC$3:AC$2000,1)</f>
        <v>0</v>
      </c>
      <c r="J970">
        <f>COUNTIFS(Formulas!B$3:B$2000,'Stats for predictor'!B970,Formulas!C$3:C$2000,'Stats for predictor'!C970,Formulas!AC$3:AC$2000,0)</f>
        <v>1390</v>
      </c>
      <c r="K970">
        <f>Formulas!P971</f>
        <v>0</v>
      </c>
      <c r="L970">
        <f>Formulas!R971</f>
        <v>0</v>
      </c>
      <c r="M970">
        <f>Formulas!T1019</f>
        <v>0</v>
      </c>
      <c r="N970" s="2" t="e">
        <f>Formulas!V971</f>
        <v>#DIV/0!</v>
      </c>
      <c r="O970">
        <f>Formulas!U971</f>
        <v>0</v>
      </c>
      <c r="P970" s="2" t="e">
        <f>Formulas!W971</f>
        <v>#DIV/0!</v>
      </c>
    </row>
    <row r="971" spans="1:16">
      <c r="A971">
        <f>Formulas!A972</f>
        <v>0</v>
      </c>
      <c r="B971">
        <f>Formulas!B972</f>
        <v>0</v>
      </c>
      <c r="C971">
        <f>Formulas!C972</f>
        <v>0</v>
      </c>
      <c r="D971">
        <f>Formulas!AC972</f>
        <v>0</v>
      </c>
      <c r="E971">
        <f t="shared" si="15"/>
        <v>0</v>
      </c>
      <c r="F971" s="1">
        <f>COUNTIFS(Formulas!B$3:B$2000,'Stats for predictor'!B971,Formulas!C$3:C$2000,'Stats for predictor'!C971,Formulas!AC$3:AC$2000,4)</f>
        <v>0</v>
      </c>
      <c r="G971">
        <f>COUNTIFS(Formulas!B$3:B$2000,'Stats for predictor'!B971,Formulas!C$3:C$2000,'Stats for predictor'!C971,Formulas!AC$3:AC$2000,3)</f>
        <v>0</v>
      </c>
      <c r="H971">
        <f>COUNTIFS(Formulas!B$3:B$2000,'Stats for predictor'!B971,Formulas!C$3:C$2000,'Stats for predictor'!C971,Formulas!AC$3:AC$2000,2)</f>
        <v>0</v>
      </c>
      <c r="I971">
        <f>COUNTIFS(Formulas!B$3:B$2000,'Stats for predictor'!B971,Formulas!C$3:C$2000,'Stats for predictor'!C971,Formulas!AC$3:AC$2000,1)</f>
        <v>0</v>
      </c>
      <c r="J971">
        <f>COUNTIFS(Formulas!B$3:B$2000,'Stats for predictor'!B971,Formulas!C$3:C$2000,'Stats for predictor'!C971,Formulas!AC$3:AC$2000,0)</f>
        <v>1390</v>
      </c>
      <c r="K971">
        <f>Formulas!P972</f>
        <v>0</v>
      </c>
      <c r="L971">
        <f>Formulas!R972</f>
        <v>0</v>
      </c>
      <c r="M971">
        <f>Formulas!T1020</f>
        <v>0</v>
      </c>
      <c r="N971" s="2" t="e">
        <f>Formulas!V972</f>
        <v>#DIV/0!</v>
      </c>
      <c r="O971">
        <f>Formulas!U972</f>
        <v>0</v>
      </c>
      <c r="P971" s="2" t="e">
        <f>Formulas!W972</f>
        <v>#DIV/0!</v>
      </c>
    </row>
    <row r="972" spans="1:16">
      <c r="A972">
        <f>Formulas!A973</f>
        <v>0</v>
      </c>
      <c r="B972">
        <f>Formulas!B973</f>
        <v>0</v>
      </c>
      <c r="C972">
        <f>Formulas!C973</f>
        <v>0</v>
      </c>
      <c r="D972">
        <f>Formulas!AC973</f>
        <v>0</v>
      </c>
      <c r="E972">
        <f t="shared" si="15"/>
        <v>0</v>
      </c>
      <c r="F972" s="1">
        <f>COUNTIFS(Formulas!B$3:B$2000,'Stats for predictor'!B972,Formulas!C$3:C$2000,'Stats for predictor'!C972,Formulas!AC$3:AC$2000,4)</f>
        <v>0</v>
      </c>
      <c r="G972">
        <f>COUNTIFS(Formulas!B$3:B$2000,'Stats for predictor'!B972,Formulas!C$3:C$2000,'Stats for predictor'!C972,Formulas!AC$3:AC$2000,3)</f>
        <v>0</v>
      </c>
      <c r="H972">
        <f>COUNTIFS(Formulas!B$3:B$2000,'Stats for predictor'!B972,Formulas!C$3:C$2000,'Stats for predictor'!C972,Formulas!AC$3:AC$2000,2)</f>
        <v>0</v>
      </c>
      <c r="I972">
        <f>COUNTIFS(Formulas!B$3:B$2000,'Stats for predictor'!B972,Formulas!C$3:C$2000,'Stats for predictor'!C972,Formulas!AC$3:AC$2000,1)</f>
        <v>0</v>
      </c>
      <c r="J972">
        <f>COUNTIFS(Formulas!B$3:B$2000,'Stats for predictor'!B972,Formulas!C$3:C$2000,'Stats for predictor'!C972,Formulas!AC$3:AC$2000,0)</f>
        <v>1390</v>
      </c>
      <c r="K972">
        <f>Formulas!P973</f>
        <v>0</v>
      </c>
      <c r="L972">
        <f>Formulas!R973</f>
        <v>0</v>
      </c>
      <c r="M972">
        <f>Formulas!T1021</f>
        <v>0</v>
      </c>
      <c r="N972" s="2" t="e">
        <f>Formulas!V973</f>
        <v>#DIV/0!</v>
      </c>
      <c r="O972">
        <f>Formulas!U973</f>
        <v>0</v>
      </c>
      <c r="P972" s="2" t="e">
        <f>Formulas!W973</f>
        <v>#DIV/0!</v>
      </c>
    </row>
    <row r="973" spans="1:16">
      <c r="A973">
        <f>Formulas!A974</f>
        <v>0</v>
      </c>
      <c r="B973">
        <f>Formulas!B974</f>
        <v>0</v>
      </c>
      <c r="C973">
        <f>Formulas!C974</f>
        <v>0</v>
      </c>
      <c r="D973">
        <f>Formulas!AC974</f>
        <v>0</v>
      </c>
      <c r="E973">
        <f t="shared" si="15"/>
        <v>0</v>
      </c>
      <c r="F973" s="1">
        <f>COUNTIFS(Formulas!B$3:B$2000,'Stats for predictor'!B973,Formulas!C$3:C$2000,'Stats for predictor'!C973,Formulas!AC$3:AC$2000,4)</f>
        <v>0</v>
      </c>
      <c r="G973">
        <f>COUNTIFS(Formulas!B$3:B$2000,'Stats for predictor'!B973,Formulas!C$3:C$2000,'Stats for predictor'!C973,Formulas!AC$3:AC$2000,3)</f>
        <v>0</v>
      </c>
      <c r="H973">
        <f>COUNTIFS(Formulas!B$3:B$2000,'Stats for predictor'!B973,Formulas!C$3:C$2000,'Stats for predictor'!C973,Formulas!AC$3:AC$2000,2)</f>
        <v>0</v>
      </c>
      <c r="I973">
        <f>COUNTIFS(Formulas!B$3:B$2000,'Stats for predictor'!B973,Formulas!C$3:C$2000,'Stats for predictor'!C973,Formulas!AC$3:AC$2000,1)</f>
        <v>0</v>
      </c>
      <c r="J973">
        <f>COUNTIFS(Formulas!B$3:B$2000,'Stats for predictor'!B973,Formulas!C$3:C$2000,'Stats for predictor'!C973,Formulas!AC$3:AC$2000,0)</f>
        <v>1390</v>
      </c>
      <c r="K973">
        <f>Formulas!P974</f>
        <v>0</v>
      </c>
      <c r="L973">
        <f>Formulas!R974</f>
        <v>0</v>
      </c>
      <c r="M973">
        <f>Formulas!T1022</f>
        <v>0</v>
      </c>
      <c r="N973" s="2" t="e">
        <f>Formulas!V974</f>
        <v>#DIV/0!</v>
      </c>
      <c r="O973">
        <f>Formulas!U974</f>
        <v>0</v>
      </c>
      <c r="P973" s="2" t="e">
        <f>Formulas!W974</f>
        <v>#DIV/0!</v>
      </c>
    </row>
    <row r="974" spans="1:16">
      <c r="A974">
        <f>Formulas!A975</f>
        <v>0</v>
      </c>
      <c r="B974">
        <f>Formulas!B975</f>
        <v>0</v>
      </c>
      <c r="C974">
        <f>Formulas!C975</f>
        <v>0</v>
      </c>
      <c r="D974">
        <f>Formulas!AC975</f>
        <v>0</v>
      </c>
      <c r="E974">
        <f t="shared" si="15"/>
        <v>0</v>
      </c>
      <c r="F974" s="1">
        <f>COUNTIFS(Formulas!B$3:B$2000,'Stats for predictor'!B974,Formulas!C$3:C$2000,'Stats for predictor'!C974,Formulas!AC$3:AC$2000,4)</f>
        <v>0</v>
      </c>
      <c r="G974">
        <f>COUNTIFS(Formulas!B$3:B$2000,'Stats for predictor'!B974,Formulas!C$3:C$2000,'Stats for predictor'!C974,Formulas!AC$3:AC$2000,3)</f>
        <v>0</v>
      </c>
      <c r="H974">
        <f>COUNTIFS(Formulas!B$3:B$2000,'Stats for predictor'!B974,Formulas!C$3:C$2000,'Stats for predictor'!C974,Formulas!AC$3:AC$2000,2)</f>
        <v>0</v>
      </c>
      <c r="I974">
        <f>COUNTIFS(Formulas!B$3:B$2000,'Stats for predictor'!B974,Formulas!C$3:C$2000,'Stats for predictor'!C974,Formulas!AC$3:AC$2000,1)</f>
        <v>0</v>
      </c>
      <c r="J974">
        <f>COUNTIFS(Formulas!B$3:B$2000,'Stats for predictor'!B974,Formulas!C$3:C$2000,'Stats for predictor'!C974,Formulas!AC$3:AC$2000,0)</f>
        <v>1390</v>
      </c>
      <c r="K974">
        <f>Formulas!P975</f>
        <v>0</v>
      </c>
      <c r="L974">
        <f>Formulas!R975</f>
        <v>0</v>
      </c>
      <c r="M974">
        <f>Formulas!T1023</f>
        <v>0</v>
      </c>
      <c r="N974" s="2" t="e">
        <f>Formulas!V975</f>
        <v>#DIV/0!</v>
      </c>
      <c r="O974">
        <f>Formulas!U975</f>
        <v>0</v>
      </c>
      <c r="P974" s="2" t="e">
        <f>Formulas!W975</f>
        <v>#DIV/0!</v>
      </c>
    </row>
    <row r="975" spans="1:16">
      <c r="A975">
        <f>Formulas!A976</f>
        <v>0</v>
      </c>
      <c r="B975">
        <f>Formulas!B976</f>
        <v>0</v>
      </c>
      <c r="C975">
        <f>Formulas!C976</f>
        <v>0</v>
      </c>
      <c r="D975">
        <f>Formulas!AC976</f>
        <v>0</v>
      </c>
      <c r="E975">
        <f t="shared" si="15"/>
        <v>0</v>
      </c>
      <c r="F975" s="1">
        <f>COUNTIFS(Formulas!B$3:B$2000,'Stats for predictor'!B975,Formulas!C$3:C$2000,'Stats for predictor'!C975,Formulas!AC$3:AC$2000,4)</f>
        <v>0</v>
      </c>
      <c r="G975">
        <f>COUNTIFS(Formulas!B$3:B$2000,'Stats for predictor'!B975,Formulas!C$3:C$2000,'Stats for predictor'!C975,Formulas!AC$3:AC$2000,3)</f>
        <v>0</v>
      </c>
      <c r="H975">
        <f>COUNTIFS(Formulas!B$3:B$2000,'Stats for predictor'!B975,Formulas!C$3:C$2000,'Stats for predictor'!C975,Formulas!AC$3:AC$2000,2)</f>
        <v>0</v>
      </c>
      <c r="I975">
        <f>COUNTIFS(Formulas!B$3:B$2000,'Stats for predictor'!B975,Formulas!C$3:C$2000,'Stats for predictor'!C975,Formulas!AC$3:AC$2000,1)</f>
        <v>0</v>
      </c>
      <c r="J975">
        <f>COUNTIFS(Formulas!B$3:B$2000,'Stats for predictor'!B975,Formulas!C$3:C$2000,'Stats for predictor'!C975,Formulas!AC$3:AC$2000,0)</f>
        <v>1390</v>
      </c>
      <c r="K975">
        <f>Formulas!P976</f>
        <v>0</v>
      </c>
      <c r="L975">
        <f>Formulas!R976</f>
        <v>0</v>
      </c>
      <c r="M975">
        <f>Formulas!T1024</f>
        <v>0</v>
      </c>
      <c r="N975" s="2" t="e">
        <f>Formulas!V976</f>
        <v>#DIV/0!</v>
      </c>
      <c r="O975">
        <f>Formulas!U976</f>
        <v>0</v>
      </c>
      <c r="P975" s="2" t="e">
        <f>Formulas!W976</f>
        <v>#DIV/0!</v>
      </c>
    </row>
    <row r="976" spans="1:16">
      <c r="A976">
        <f>Formulas!A977</f>
        <v>0</v>
      </c>
      <c r="B976">
        <f>Formulas!B977</f>
        <v>0</v>
      </c>
      <c r="C976">
        <f>Formulas!C977</f>
        <v>0</v>
      </c>
      <c r="D976">
        <f>Formulas!AC977</f>
        <v>0</v>
      </c>
      <c r="E976">
        <f t="shared" si="15"/>
        <v>0</v>
      </c>
      <c r="F976" s="1">
        <f>COUNTIFS(Formulas!B$3:B$2000,'Stats for predictor'!B976,Formulas!C$3:C$2000,'Stats for predictor'!C976,Formulas!AC$3:AC$2000,4)</f>
        <v>0</v>
      </c>
      <c r="G976">
        <f>COUNTIFS(Formulas!B$3:B$2000,'Stats for predictor'!B976,Formulas!C$3:C$2000,'Stats for predictor'!C976,Formulas!AC$3:AC$2000,3)</f>
        <v>0</v>
      </c>
      <c r="H976">
        <f>COUNTIFS(Formulas!B$3:B$2000,'Stats for predictor'!B976,Formulas!C$3:C$2000,'Stats for predictor'!C976,Formulas!AC$3:AC$2000,2)</f>
        <v>0</v>
      </c>
      <c r="I976">
        <f>COUNTIFS(Formulas!B$3:B$2000,'Stats for predictor'!B976,Formulas!C$3:C$2000,'Stats for predictor'!C976,Formulas!AC$3:AC$2000,1)</f>
        <v>0</v>
      </c>
      <c r="J976">
        <f>COUNTIFS(Formulas!B$3:B$2000,'Stats for predictor'!B976,Formulas!C$3:C$2000,'Stats for predictor'!C976,Formulas!AC$3:AC$2000,0)</f>
        <v>1390</v>
      </c>
      <c r="K976">
        <f>Formulas!P977</f>
        <v>0</v>
      </c>
      <c r="L976">
        <f>Formulas!R977</f>
        <v>0</v>
      </c>
      <c r="M976">
        <f>Formulas!T1025</f>
        <v>0</v>
      </c>
      <c r="N976" s="2" t="e">
        <f>Formulas!V977</f>
        <v>#DIV/0!</v>
      </c>
      <c r="O976">
        <f>Formulas!U977</f>
        <v>0</v>
      </c>
      <c r="P976" s="2" t="e">
        <f>Formulas!W977</f>
        <v>#DIV/0!</v>
      </c>
    </row>
    <row r="977" spans="1:16">
      <c r="A977">
        <f>Formulas!A978</f>
        <v>0</v>
      </c>
      <c r="B977">
        <f>Formulas!B978</f>
        <v>0</v>
      </c>
      <c r="C977">
        <f>Formulas!C978</f>
        <v>0</v>
      </c>
      <c r="D977">
        <f>Formulas!AC978</f>
        <v>0</v>
      </c>
      <c r="E977">
        <f t="shared" si="15"/>
        <v>0</v>
      </c>
      <c r="F977" s="1">
        <f>COUNTIFS(Formulas!B$3:B$2000,'Stats for predictor'!B977,Formulas!C$3:C$2000,'Stats for predictor'!C977,Formulas!AC$3:AC$2000,4)</f>
        <v>0</v>
      </c>
      <c r="G977">
        <f>COUNTIFS(Formulas!B$3:B$2000,'Stats for predictor'!B977,Formulas!C$3:C$2000,'Stats for predictor'!C977,Formulas!AC$3:AC$2000,3)</f>
        <v>0</v>
      </c>
      <c r="H977">
        <f>COUNTIFS(Formulas!B$3:B$2000,'Stats for predictor'!B977,Formulas!C$3:C$2000,'Stats for predictor'!C977,Formulas!AC$3:AC$2000,2)</f>
        <v>0</v>
      </c>
      <c r="I977">
        <f>COUNTIFS(Formulas!B$3:B$2000,'Stats for predictor'!B977,Formulas!C$3:C$2000,'Stats for predictor'!C977,Formulas!AC$3:AC$2000,1)</f>
        <v>0</v>
      </c>
      <c r="J977">
        <f>COUNTIFS(Formulas!B$3:B$2000,'Stats for predictor'!B977,Formulas!C$3:C$2000,'Stats for predictor'!C977,Formulas!AC$3:AC$2000,0)</f>
        <v>1390</v>
      </c>
      <c r="K977">
        <f>Formulas!P978</f>
        <v>0</v>
      </c>
      <c r="L977">
        <f>Formulas!R978</f>
        <v>0</v>
      </c>
      <c r="M977">
        <f>Formulas!T1026</f>
        <v>0</v>
      </c>
      <c r="N977" s="2" t="e">
        <f>Formulas!V978</f>
        <v>#DIV/0!</v>
      </c>
      <c r="O977">
        <f>Formulas!U978</f>
        <v>0</v>
      </c>
      <c r="P977" s="2" t="e">
        <f>Formulas!W978</f>
        <v>#DIV/0!</v>
      </c>
    </row>
    <row r="978" spans="1:16">
      <c r="A978">
        <f>Formulas!A979</f>
        <v>0</v>
      </c>
      <c r="B978">
        <f>Formulas!B979</f>
        <v>0</v>
      </c>
      <c r="C978">
        <f>Formulas!C979</f>
        <v>0</v>
      </c>
      <c r="D978">
        <f>Formulas!AC979</f>
        <v>0</v>
      </c>
      <c r="E978">
        <f t="shared" si="15"/>
        <v>0</v>
      </c>
      <c r="F978" s="1">
        <f>COUNTIFS(Formulas!B$3:B$2000,'Stats for predictor'!B978,Formulas!C$3:C$2000,'Stats for predictor'!C978,Formulas!AC$3:AC$2000,4)</f>
        <v>0</v>
      </c>
      <c r="G978">
        <f>COUNTIFS(Formulas!B$3:B$2000,'Stats for predictor'!B978,Formulas!C$3:C$2000,'Stats for predictor'!C978,Formulas!AC$3:AC$2000,3)</f>
        <v>0</v>
      </c>
      <c r="H978">
        <f>COUNTIFS(Formulas!B$3:B$2000,'Stats for predictor'!B978,Formulas!C$3:C$2000,'Stats for predictor'!C978,Formulas!AC$3:AC$2000,2)</f>
        <v>0</v>
      </c>
      <c r="I978">
        <f>COUNTIFS(Formulas!B$3:B$2000,'Stats for predictor'!B978,Formulas!C$3:C$2000,'Stats for predictor'!C978,Formulas!AC$3:AC$2000,1)</f>
        <v>0</v>
      </c>
      <c r="J978">
        <f>COUNTIFS(Formulas!B$3:B$2000,'Stats for predictor'!B978,Formulas!C$3:C$2000,'Stats for predictor'!C978,Formulas!AC$3:AC$2000,0)</f>
        <v>1390</v>
      </c>
      <c r="K978">
        <f>Formulas!P979</f>
        <v>0</v>
      </c>
      <c r="L978">
        <f>Formulas!R979</f>
        <v>0</v>
      </c>
      <c r="M978">
        <f>Formulas!T1027</f>
        <v>0</v>
      </c>
      <c r="N978" s="2" t="e">
        <f>Formulas!V979</f>
        <v>#DIV/0!</v>
      </c>
      <c r="O978">
        <f>Formulas!U979</f>
        <v>0</v>
      </c>
      <c r="P978" s="2" t="e">
        <f>Formulas!W979</f>
        <v>#DIV/0!</v>
      </c>
    </row>
    <row r="979" spans="1:16">
      <c r="A979">
        <f>Formulas!A980</f>
        <v>0</v>
      </c>
      <c r="B979">
        <f>Formulas!B980</f>
        <v>0</v>
      </c>
      <c r="C979">
        <f>Formulas!C980</f>
        <v>0</v>
      </c>
      <c r="D979">
        <f>Formulas!AC980</f>
        <v>0</v>
      </c>
      <c r="E979">
        <f t="shared" si="15"/>
        <v>0</v>
      </c>
      <c r="F979" s="1">
        <f>COUNTIFS(Formulas!B$3:B$2000,'Stats for predictor'!B979,Formulas!C$3:C$2000,'Stats for predictor'!C979,Formulas!AC$3:AC$2000,4)</f>
        <v>0</v>
      </c>
      <c r="G979">
        <f>COUNTIFS(Formulas!B$3:B$2000,'Stats for predictor'!B979,Formulas!C$3:C$2000,'Stats for predictor'!C979,Formulas!AC$3:AC$2000,3)</f>
        <v>0</v>
      </c>
      <c r="H979">
        <f>COUNTIFS(Formulas!B$3:B$2000,'Stats for predictor'!B979,Formulas!C$3:C$2000,'Stats for predictor'!C979,Formulas!AC$3:AC$2000,2)</f>
        <v>0</v>
      </c>
      <c r="I979">
        <f>COUNTIFS(Formulas!B$3:B$2000,'Stats for predictor'!B979,Formulas!C$3:C$2000,'Stats for predictor'!C979,Formulas!AC$3:AC$2000,1)</f>
        <v>0</v>
      </c>
      <c r="J979">
        <f>COUNTIFS(Formulas!B$3:B$2000,'Stats for predictor'!B979,Formulas!C$3:C$2000,'Stats for predictor'!C979,Formulas!AC$3:AC$2000,0)</f>
        <v>1390</v>
      </c>
      <c r="K979">
        <f>Formulas!P980</f>
        <v>0</v>
      </c>
      <c r="L979">
        <f>Formulas!R980</f>
        <v>0</v>
      </c>
      <c r="M979">
        <f>Formulas!T1028</f>
        <v>0</v>
      </c>
      <c r="N979" s="2" t="e">
        <f>Formulas!V980</f>
        <v>#DIV/0!</v>
      </c>
      <c r="O979">
        <f>Formulas!U980</f>
        <v>0</v>
      </c>
      <c r="P979" s="2" t="e">
        <f>Formulas!W980</f>
        <v>#DIV/0!</v>
      </c>
    </row>
    <row r="980" spans="1:16">
      <c r="A980">
        <f>Formulas!A981</f>
        <v>0</v>
      </c>
      <c r="B980">
        <f>Formulas!B981</f>
        <v>0</v>
      </c>
      <c r="C980">
        <f>Formulas!C981</f>
        <v>0</v>
      </c>
      <c r="D980">
        <f>Formulas!AC981</f>
        <v>0</v>
      </c>
      <c r="E980">
        <f t="shared" si="15"/>
        <v>0</v>
      </c>
      <c r="F980" s="1">
        <f>COUNTIFS(Formulas!B$3:B$2000,'Stats for predictor'!B980,Formulas!C$3:C$2000,'Stats for predictor'!C980,Formulas!AC$3:AC$2000,4)</f>
        <v>0</v>
      </c>
      <c r="G980">
        <f>COUNTIFS(Formulas!B$3:B$2000,'Stats for predictor'!B980,Formulas!C$3:C$2000,'Stats for predictor'!C980,Formulas!AC$3:AC$2000,3)</f>
        <v>0</v>
      </c>
      <c r="H980">
        <f>COUNTIFS(Formulas!B$3:B$2000,'Stats for predictor'!B980,Formulas!C$3:C$2000,'Stats for predictor'!C980,Formulas!AC$3:AC$2000,2)</f>
        <v>0</v>
      </c>
      <c r="I980">
        <f>COUNTIFS(Formulas!B$3:B$2000,'Stats for predictor'!B980,Formulas!C$3:C$2000,'Stats for predictor'!C980,Formulas!AC$3:AC$2000,1)</f>
        <v>0</v>
      </c>
      <c r="J980">
        <f>COUNTIFS(Formulas!B$3:B$2000,'Stats for predictor'!B980,Formulas!C$3:C$2000,'Stats for predictor'!C980,Formulas!AC$3:AC$2000,0)</f>
        <v>1390</v>
      </c>
      <c r="K980">
        <f>Formulas!P981</f>
        <v>0</v>
      </c>
      <c r="L980">
        <f>Formulas!R981</f>
        <v>0</v>
      </c>
      <c r="M980">
        <f>Formulas!T1029</f>
        <v>0</v>
      </c>
      <c r="N980" s="2" t="e">
        <f>Formulas!V981</f>
        <v>#DIV/0!</v>
      </c>
      <c r="O980">
        <f>Formulas!U981</f>
        <v>0</v>
      </c>
      <c r="P980" s="2" t="e">
        <f>Formulas!W981</f>
        <v>#DIV/0!</v>
      </c>
    </row>
    <row r="981" spans="1:16">
      <c r="A981">
        <f>Formulas!A982</f>
        <v>0</v>
      </c>
      <c r="B981">
        <f>Formulas!B982</f>
        <v>0</v>
      </c>
      <c r="C981">
        <f>Formulas!C982</f>
        <v>0</v>
      </c>
      <c r="D981">
        <f>Formulas!AC982</f>
        <v>0</v>
      </c>
      <c r="E981">
        <f t="shared" si="15"/>
        <v>0</v>
      </c>
      <c r="F981" s="1">
        <f>COUNTIFS(Formulas!B$3:B$2000,'Stats for predictor'!B981,Formulas!C$3:C$2000,'Stats for predictor'!C981,Formulas!AC$3:AC$2000,4)</f>
        <v>0</v>
      </c>
      <c r="G981">
        <f>COUNTIFS(Formulas!B$3:B$2000,'Stats for predictor'!B981,Formulas!C$3:C$2000,'Stats for predictor'!C981,Formulas!AC$3:AC$2000,3)</f>
        <v>0</v>
      </c>
      <c r="H981">
        <f>COUNTIFS(Formulas!B$3:B$2000,'Stats for predictor'!B981,Formulas!C$3:C$2000,'Stats for predictor'!C981,Formulas!AC$3:AC$2000,2)</f>
        <v>0</v>
      </c>
      <c r="I981">
        <f>COUNTIFS(Formulas!B$3:B$2000,'Stats for predictor'!B981,Formulas!C$3:C$2000,'Stats for predictor'!C981,Formulas!AC$3:AC$2000,1)</f>
        <v>0</v>
      </c>
      <c r="J981">
        <f>COUNTIFS(Formulas!B$3:B$2000,'Stats for predictor'!B981,Formulas!C$3:C$2000,'Stats for predictor'!C981,Formulas!AC$3:AC$2000,0)</f>
        <v>1390</v>
      </c>
      <c r="K981">
        <f>Formulas!P982</f>
        <v>0</v>
      </c>
      <c r="L981">
        <f>Formulas!R982</f>
        <v>0</v>
      </c>
      <c r="M981">
        <f>Formulas!T1030</f>
        <v>0</v>
      </c>
      <c r="N981" s="2" t="e">
        <f>Formulas!V982</f>
        <v>#DIV/0!</v>
      </c>
      <c r="O981">
        <f>Formulas!U982</f>
        <v>0</v>
      </c>
      <c r="P981" s="2" t="e">
        <f>Formulas!W982</f>
        <v>#DIV/0!</v>
      </c>
    </row>
    <row r="982" spans="1:16">
      <c r="A982">
        <f>Formulas!A983</f>
        <v>0</v>
      </c>
      <c r="B982">
        <f>Formulas!B983</f>
        <v>0</v>
      </c>
      <c r="C982">
        <f>Formulas!C983</f>
        <v>0</v>
      </c>
      <c r="D982">
        <f>Formulas!AC983</f>
        <v>0</v>
      </c>
      <c r="E982">
        <f t="shared" si="15"/>
        <v>0</v>
      </c>
      <c r="F982" s="1">
        <f>COUNTIFS(Formulas!B$3:B$2000,'Stats for predictor'!B982,Formulas!C$3:C$2000,'Stats for predictor'!C982,Formulas!AC$3:AC$2000,4)</f>
        <v>0</v>
      </c>
      <c r="G982">
        <f>COUNTIFS(Formulas!B$3:B$2000,'Stats for predictor'!B982,Formulas!C$3:C$2000,'Stats for predictor'!C982,Formulas!AC$3:AC$2000,3)</f>
        <v>0</v>
      </c>
      <c r="H982">
        <f>COUNTIFS(Formulas!B$3:B$2000,'Stats for predictor'!B982,Formulas!C$3:C$2000,'Stats for predictor'!C982,Formulas!AC$3:AC$2000,2)</f>
        <v>0</v>
      </c>
      <c r="I982">
        <f>COUNTIFS(Formulas!B$3:B$2000,'Stats for predictor'!B982,Formulas!C$3:C$2000,'Stats for predictor'!C982,Formulas!AC$3:AC$2000,1)</f>
        <v>0</v>
      </c>
      <c r="J982">
        <f>COUNTIFS(Formulas!B$3:B$2000,'Stats for predictor'!B982,Formulas!C$3:C$2000,'Stats for predictor'!C982,Formulas!AC$3:AC$2000,0)</f>
        <v>1390</v>
      </c>
      <c r="K982">
        <f>Formulas!P983</f>
        <v>0</v>
      </c>
      <c r="L982">
        <f>Formulas!R983</f>
        <v>0</v>
      </c>
      <c r="M982">
        <f>Formulas!T1031</f>
        <v>0</v>
      </c>
      <c r="N982" s="2" t="e">
        <f>Formulas!V983</f>
        <v>#DIV/0!</v>
      </c>
      <c r="O982">
        <f>Formulas!U983</f>
        <v>0</v>
      </c>
      <c r="P982" s="2" t="e">
        <f>Formulas!W983</f>
        <v>#DIV/0!</v>
      </c>
    </row>
    <row r="983" spans="1:16">
      <c r="A983">
        <f>Formulas!A984</f>
        <v>0</v>
      </c>
      <c r="B983">
        <f>Formulas!B984</f>
        <v>0</v>
      </c>
      <c r="C983">
        <f>Formulas!C984</f>
        <v>0</v>
      </c>
      <c r="D983">
        <f>Formulas!AC984</f>
        <v>0</v>
      </c>
      <c r="E983">
        <f t="shared" si="15"/>
        <v>0</v>
      </c>
      <c r="F983" s="1">
        <f>COUNTIFS(Formulas!B$3:B$2000,'Stats for predictor'!B983,Formulas!C$3:C$2000,'Stats for predictor'!C983,Formulas!AC$3:AC$2000,4)</f>
        <v>0</v>
      </c>
      <c r="G983">
        <f>COUNTIFS(Formulas!B$3:B$2000,'Stats for predictor'!B983,Formulas!C$3:C$2000,'Stats for predictor'!C983,Formulas!AC$3:AC$2000,3)</f>
        <v>0</v>
      </c>
      <c r="H983">
        <f>COUNTIFS(Formulas!B$3:B$2000,'Stats for predictor'!B983,Formulas!C$3:C$2000,'Stats for predictor'!C983,Formulas!AC$3:AC$2000,2)</f>
        <v>0</v>
      </c>
      <c r="I983">
        <f>COUNTIFS(Formulas!B$3:B$2000,'Stats for predictor'!B983,Formulas!C$3:C$2000,'Stats for predictor'!C983,Formulas!AC$3:AC$2000,1)</f>
        <v>0</v>
      </c>
      <c r="J983">
        <f>COUNTIFS(Formulas!B$3:B$2000,'Stats for predictor'!B983,Formulas!C$3:C$2000,'Stats for predictor'!C983,Formulas!AC$3:AC$2000,0)</f>
        <v>1390</v>
      </c>
      <c r="K983">
        <f>Formulas!P984</f>
        <v>0</v>
      </c>
      <c r="L983">
        <f>Formulas!R984</f>
        <v>0</v>
      </c>
      <c r="M983">
        <f>Formulas!T1032</f>
        <v>0</v>
      </c>
      <c r="N983" s="2" t="e">
        <f>Formulas!V984</f>
        <v>#DIV/0!</v>
      </c>
      <c r="O983">
        <f>Formulas!U984</f>
        <v>0</v>
      </c>
      <c r="P983" s="2" t="e">
        <f>Formulas!W984</f>
        <v>#DIV/0!</v>
      </c>
    </row>
    <row r="984" spans="1:16">
      <c r="A984">
        <f>Formulas!A985</f>
        <v>0</v>
      </c>
      <c r="B984">
        <f>Formulas!B985</f>
        <v>0</v>
      </c>
      <c r="C984">
        <f>Formulas!C985</f>
        <v>0</v>
      </c>
      <c r="D984">
        <f>Formulas!AC985</f>
        <v>0</v>
      </c>
      <c r="E984">
        <f t="shared" si="15"/>
        <v>0</v>
      </c>
      <c r="F984" s="1">
        <f>COUNTIFS(Formulas!B$3:B$2000,'Stats for predictor'!B984,Formulas!C$3:C$2000,'Stats for predictor'!C984,Formulas!AC$3:AC$2000,4)</f>
        <v>0</v>
      </c>
      <c r="G984">
        <f>COUNTIFS(Formulas!B$3:B$2000,'Stats for predictor'!B984,Formulas!C$3:C$2000,'Stats for predictor'!C984,Formulas!AC$3:AC$2000,3)</f>
        <v>0</v>
      </c>
      <c r="H984">
        <f>COUNTIFS(Formulas!B$3:B$2000,'Stats for predictor'!B984,Formulas!C$3:C$2000,'Stats for predictor'!C984,Formulas!AC$3:AC$2000,2)</f>
        <v>0</v>
      </c>
      <c r="I984">
        <f>COUNTIFS(Formulas!B$3:B$2000,'Stats for predictor'!B984,Formulas!C$3:C$2000,'Stats for predictor'!C984,Formulas!AC$3:AC$2000,1)</f>
        <v>0</v>
      </c>
      <c r="J984">
        <f>COUNTIFS(Formulas!B$3:B$2000,'Stats for predictor'!B984,Formulas!C$3:C$2000,'Stats for predictor'!C984,Formulas!AC$3:AC$2000,0)</f>
        <v>1390</v>
      </c>
      <c r="K984">
        <f>Formulas!P985</f>
        <v>0</v>
      </c>
      <c r="L984">
        <f>Formulas!R985</f>
        <v>0</v>
      </c>
      <c r="M984">
        <f>Formulas!T1033</f>
        <v>0</v>
      </c>
      <c r="N984" s="2" t="e">
        <f>Formulas!V985</f>
        <v>#DIV/0!</v>
      </c>
      <c r="O984">
        <f>Formulas!U985</f>
        <v>0</v>
      </c>
      <c r="P984" s="2" t="e">
        <f>Formulas!W985</f>
        <v>#DIV/0!</v>
      </c>
    </row>
    <row r="985" spans="1:16">
      <c r="A985">
        <f>Formulas!A986</f>
        <v>0</v>
      </c>
      <c r="B985">
        <f>Formulas!B986</f>
        <v>0</v>
      </c>
      <c r="C985">
        <f>Formulas!C986</f>
        <v>0</v>
      </c>
      <c r="D985">
        <f>Formulas!AC986</f>
        <v>0</v>
      </c>
      <c r="E985">
        <f t="shared" si="15"/>
        <v>0</v>
      </c>
      <c r="F985" s="1">
        <f>COUNTIFS(Formulas!B$3:B$2000,'Stats for predictor'!B985,Formulas!C$3:C$2000,'Stats for predictor'!C985,Formulas!AC$3:AC$2000,4)</f>
        <v>0</v>
      </c>
      <c r="G985">
        <f>COUNTIFS(Formulas!B$3:B$2000,'Stats for predictor'!B985,Formulas!C$3:C$2000,'Stats for predictor'!C985,Formulas!AC$3:AC$2000,3)</f>
        <v>0</v>
      </c>
      <c r="H985">
        <f>COUNTIFS(Formulas!B$3:B$2000,'Stats for predictor'!B985,Formulas!C$3:C$2000,'Stats for predictor'!C985,Formulas!AC$3:AC$2000,2)</f>
        <v>0</v>
      </c>
      <c r="I985">
        <f>COUNTIFS(Formulas!B$3:B$2000,'Stats for predictor'!B985,Formulas!C$3:C$2000,'Stats for predictor'!C985,Formulas!AC$3:AC$2000,1)</f>
        <v>0</v>
      </c>
      <c r="J985">
        <f>COUNTIFS(Formulas!B$3:B$2000,'Stats for predictor'!B985,Formulas!C$3:C$2000,'Stats for predictor'!C985,Formulas!AC$3:AC$2000,0)</f>
        <v>1390</v>
      </c>
      <c r="K985">
        <f>Formulas!P986</f>
        <v>0</v>
      </c>
      <c r="L985">
        <f>Formulas!R986</f>
        <v>0</v>
      </c>
      <c r="M985">
        <f>Formulas!T1034</f>
        <v>0</v>
      </c>
      <c r="N985" s="2" t="e">
        <f>Formulas!V986</f>
        <v>#DIV/0!</v>
      </c>
      <c r="O985">
        <f>Formulas!U986</f>
        <v>0</v>
      </c>
      <c r="P985" s="2" t="e">
        <f>Formulas!W986</f>
        <v>#DIV/0!</v>
      </c>
    </row>
    <row r="986" spans="1:16">
      <c r="A986">
        <f>Formulas!A987</f>
        <v>0</v>
      </c>
      <c r="B986">
        <f>Formulas!B987</f>
        <v>0</v>
      </c>
      <c r="C986">
        <f>Formulas!C987</f>
        <v>0</v>
      </c>
      <c r="D986">
        <f>Formulas!AC987</f>
        <v>0</v>
      </c>
      <c r="E986">
        <f t="shared" si="15"/>
        <v>0</v>
      </c>
      <c r="F986" s="1">
        <f>COUNTIFS(Formulas!B$3:B$2000,'Stats for predictor'!B986,Formulas!C$3:C$2000,'Stats for predictor'!C986,Formulas!AC$3:AC$2000,4)</f>
        <v>0</v>
      </c>
      <c r="G986">
        <f>COUNTIFS(Formulas!B$3:B$2000,'Stats for predictor'!B986,Formulas!C$3:C$2000,'Stats for predictor'!C986,Formulas!AC$3:AC$2000,3)</f>
        <v>0</v>
      </c>
      <c r="H986">
        <f>COUNTIFS(Formulas!B$3:B$2000,'Stats for predictor'!B986,Formulas!C$3:C$2000,'Stats for predictor'!C986,Formulas!AC$3:AC$2000,2)</f>
        <v>0</v>
      </c>
      <c r="I986">
        <f>COUNTIFS(Formulas!B$3:B$2000,'Stats for predictor'!B986,Formulas!C$3:C$2000,'Stats for predictor'!C986,Formulas!AC$3:AC$2000,1)</f>
        <v>0</v>
      </c>
      <c r="J986">
        <f>COUNTIFS(Formulas!B$3:B$2000,'Stats for predictor'!B986,Formulas!C$3:C$2000,'Stats for predictor'!C986,Formulas!AC$3:AC$2000,0)</f>
        <v>1390</v>
      </c>
      <c r="K986">
        <f>Formulas!P987</f>
        <v>0</v>
      </c>
      <c r="L986">
        <f>Formulas!R987</f>
        <v>0</v>
      </c>
      <c r="M986">
        <f>Formulas!T1035</f>
        <v>0</v>
      </c>
      <c r="N986" s="2" t="e">
        <f>Formulas!V987</f>
        <v>#DIV/0!</v>
      </c>
      <c r="O986">
        <f>Formulas!U987</f>
        <v>0</v>
      </c>
      <c r="P986" s="2" t="e">
        <f>Formulas!W987</f>
        <v>#DIV/0!</v>
      </c>
    </row>
    <row r="987" spans="1:16">
      <c r="A987">
        <f>Formulas!A988</f>
        <v>0</v>
      </c>
      <c r="B987">
        <f>Formulas!B988</f>
        <v>0</v>
      </c>
      <c r="C987">
        <f>Formulas!C988</f>
        <v>0</v>
      </c>
      <c r="D987">
        <f>Formulas!AC988</f>
        <v>0</v>
      </c>
      <c r="E987">
        <f t="shared" si="15"/>
        <v>0</v>
      </c>
      <c r="F987" s="1">
        <f>COUNTIFS(Formulas!B$3:B$2000,'Stats for predictor'!B987,Formulas!C$3:C$2000,'Stats for predictor'!C987,Formulas!AC$3:AC$2000,4)</f>
        <v>0</v>
      </c>
      <c r="G987">
        <f>COUNTIFS(Formulas!B$3:B$2000,'Stats for predictor'!B987,Formulas!C$3:C$2000,'Stats for predictor'!C987,Formulas!AC$3:AC$2000,3)</f>
        <v>0</v>
      </c>
      <c r="H987">
        <f>COUNTIFS(Formulas!B$3:B$2000,'Stats for predictor'!B987,Formulas!C$3:C$2000,'Stats for predictor'!C987,Formulas!AC$3:AC$2000,2)</f>
        <v>0</v>
      </c>
      <c r="I987">
        <f>COUNTIFS(Formulas!B$3:B$2000,'Stats for predictor'!B987,Formulas!C$3:C$2000,'Stats for predictor'!C987,Formulas!AC$3:AC$2000,1)</f>
        <v>0</v>
      </c>
      <c r="J987">
        <f>COUNTIFS(Formulas!B$3:B$2000,'Stats for predictor'!B987,Formulas!C$3:C$2000,'Stats for predictor'!C987,Formulas!AC$3:AC$2000,0)</f>
        <v>1390</v>
      </c>
      <c r="K987">
        <f>Formulas!P988</f>
        <v>0</v>
      </c>
      <c r="L987">
        <f>Formulas!R988</f>
        <v>0</v>
      </c>
      <c r="M987">
        <f>Formulas!T1036</f>
        <v>0</v>
      </c>
      <c r="N987" s="2" t="e">
        <f>Formulas!V988</f>
        <v>#DIV/0!</v>
      </c>
      <c r="O987">
        <f>Formulas!U988</f>
        <v>0</v>
      </c>
      <c r="P987" s="2" t="e">
        <f>Formulas!W988</f>
        <v>#DIV/0!</v>
      </c>
    </row>
    <row r="988" spans="1:16">
      <c r="A988">
        <f>Formulas!A989</f>
        <v>0</v>
      </c>
      <c r="B988">
        <f>Formulas!B989</f>
        <v>0</v>
      </c>
      <c r="C988">
        <f>Formulas!C989</f>
        <v>0</v>
      </c>
      <c r="D988">
        <f>Formulas!AC989</f>
        <v>0</v>
      </c>
      <c r="E988">
        <f t="shared" si="15"/>
        <v>0</v>
      </c>
      <c r="F988" s="1">
        <f>COUNTIFS(Formulas!B$3:B$2000,'Stats for predictor'!B988,Formulas!C$3:C$2000,'Stats for predictor'!C988,Formulas!AC$3:AC$2000,4)</f>
        <v>0</v>
      </c>
      <c r="G988">
        <f>COUNTIFS(Formulas!B$3:B$2000,'Stats for predictor'!B988,Formulas!C$3:C$2000,'Stats for predictor'!C988,Formulas!AC$3:AC$2000,3)</f>
        <v>0</v>
      </c>
      <c r="H988">
        <f>COUNTIFS(Formulas!B$3:B$2000,'Stats for predictor'!B988,Formulas!C$3:C$2000,'Stats for predictor'!C988,Formulas!AC$3:AC$2000,2)</f>
        <v>0</v>
      </c>
      <c r="I988">
        <f>COUNTIFS(Formulas!B$3:B$2000,'Stats for predictor'!B988,Formulas!C$3:C$2000,'Stats for predictor'!C988,Formulas!AC$3:AC$2000,1)</f>
        <v>0</v>
      </c>
      <c r="J988">
        <f>COUNTIFS(Formulas!B$3:B$2000,'Stats for predictor'!B988,Formulas!C$3:C$2000,'Stats for predictor'!C988,Formulas!AC$3:AC$2000,0)</f>
        <v>1390</v>
      </c>
      <c r="K988">
        <f>Formulas!P989</f>
        <v>0</v>
      </c>
      <c r="L988">
        <f>Formulas!R989</f>
        <v>0</v>
      </c>
      <c r="M988">
        <f>Formulas!T1037</f>
        <v>0</v>
      </c>
      <c r="N988" s="2" t="e">
        <f>Formulas!V989</f>
        <v>#DIV/0!</v>
      </c>
      <c r="O988">
        <f>Formulas!U989</f>
        <v>0</v>
      </c>
      <c r="P988" s="2" t="e">
        <f>Formulas!W989</f>
        <v>#DIV/0!</v>
      </c>
    </row>
    <row r="989" spans="1:16">
      <c r="A989">
        <f>Formulas!A990</f>
        <v>0</v>
      </c>
      <c r="B989">
        <f>Formulas!B990</f>
        <v>0</v>
      </c>
      <c r="C989">
        <f>Formulas!C990</f>
        <v>0</v>
      </c>
      <c r="D989">
        <f>Formulas!AC990</f>
        <v>0</v>
      </c>
      <c r="E989">
        <f t="shared" si="15"/>
        <v>0</v>
      </c>
      <c r="F989" s="1">
        <f>COUNTIFS(Formulas!B$3:B$2000,'Stats for predictor'!B989,Formulas!C$3:C$2000,'Stats for predictor'!C989,Formulas!AC$3:AC$2000,4)</f>
        <v>0</v>
      </c>
      <c r="G989">
        <f>COUNTIFS(Formulas!B$3:B$2000,'Stats for predictor'!B989,Formulas!C$3:C$2000,'Stats for predictor'!C989,Formulas!AC$3:AC$2000,3)</f>
        <v>0</v>
      </c>
      <c r="H989">
        <f>COUNTIFS(Formulas!B$3:B$2000,'Stats for predictor'!B989,Formulas!C$3:C$2000,'Stats for predictor'!C989,Formulas!AC$3:AC$2000,2)</f>
        <v>0</v>
      </c>
      <c r="I989">
        <f>COUNTIFS(Formulas!B$3:B$2000,'Stats for predictor'!B989,Formulas!C$3:C$2000,'Stats for predictor'!C989,Formulas!AC$3:AC$2000,1)</f>
        <v>0</v>
      </c>
      <c r="J989">
        <f>COUNTIFS(Formulas!B$3:B$2000,'Stats for predictor'!B989,Formulas!C$3:C$2000,'Stats for predictor'!C989,Formulas!AC$3:AC$2000,0)</f>
        <v>1390</v>
      </c>
      <c r="K989">
        <f>Formulas!P990</f>
        <v>0</v>
      </c>
      <c r="L989">
        <f>Formulas!R990</f>
        <v>0</v>
      </c>
      <c r="M989">
        <f>Formulas!T1038</f>
        <v>0</v>
      </c>
      <c r="N989" s="2" t="e">
        <f>Formulas!V990</f>
        <v>#DIV/0!</v>
      </c>
      <c r="O989">
        <f>Formulas!U990</f>
        <v>0</v>
      </c>
      <c r="P989" s="2" t="e">
        <f>Formulas!W990</f>
        <v>#DIV/0!</v>
      </c>
    </row>
    <row r="990" spans="1:16">
      <c r="A990">
        <f>Formulas!A991</f>
        <v>0</v>
      </c>
      <c r="B990">
        <f>Formulas!B991</f>
        <v>0</v>
      </c>
      <c r="C990">
        <f>Formulas!C991</f>
        <v>0</v>
      </c>
      <c r="D990">
        <f>Formulas!AC991</f>
        <v>0</v>
      </c>
      <c r="E990">
        <f t="shared" si="15"/>
        <v>0</v>
      </c>
      <c r="F990" s="1">
        <f>COUNTIFS(Formulas!B$3:B$2000,'Stats for predictor'!B990,Formulas!C$3:C$2000,'Stats for predictor'!C990,Formulas!AC$3:AC$2000,4)</f>
        <v>0</v>
      </c>
      <c r="G990">
        <f>COUNTIFS(Formulas!B$3:B$2000,'Stats for predictor'!B990,Formulas!C$3:C$2000,'Stats for predictor'!C990,Formulas!AC$3:AC$2000,3)</f>
        <v>0</v>
      </c>
      <c r="H990">
        <f>COUNTIFS(Formulas!B$3:B$2000,'Stats for predictor'!B990,Formulas!C$3:C$2000,'Stats for predictor'!C990,Formulas!AC$3:AC$2000,2)</f>
        <v>0</v>
      </c>
      <c r="I990">
        <f>COUNTIFS(Formulas!B$3:B$2000,'Stats for predictor'!B990,Formulas!C$3:C$2000,'Stats for predictor'!C990,Formulas!AC$3:AC$2000,1)</f>
        <v>0</v>
      </c>
      <c r="J990">
        <f>COUNTIFS(Formulas!B$3:B$2000,'Stats for predictor'!B990,Formulas!C$3:C$2000,'Stats for predictor'!C990,Formulas!AC$3:AC$2000,0)</f>
        <v>1390</v>
      </c>
      <c r="K990">
        <f>Formulas!P991</f>
        <v>0</v>
      </c>
      <c r="L990">
        <f>Formulas!R991</f>
        <v>0</v>
      </c>
      <c r="M990">
        <f>Formulas!T1039</f>
        <v>0</v>
      </c>
      <c r="N990" s="2" t="e">
        <f>Formulas!V991</f>
        <v>#DIV/0!</v>
      </c>
      <c r="O990">
        <f>Formulas!U991</f>
        <v>0</v>
      </c>
      <c r="P990" s="2" t="e">
        <f>Formulas!W991</f>
        <v>#DIV/0!</v>
      </c>
    </row>
    <row r="991" spans="1:16">
      <c r="A991">
        <f>Formulas!A992</f>
        <v>0</v>
      </c>
      <c r="B991">
        <f>Formulas!B992</f>
        <v>0</v>
      </c>
      <c r="C991">
        <f>Formulas!C992</f>
        <v>0</v>
      </c>
      <c r="D991">
        <f>Formulas!AC992</f>
        <v>0</v>
      </c>
      <c r="E991">
        <f t="shared" si="15"/>
        <v>0</v>
      </c>
      <c r="F991" s="1">
        <f>COUNTIFS(Formulas!B$3:B$2000,'Stats for predictor'!B991,Formulas!C$3:C$2000,'Stats for predictor'!C991,Formulas!AC$3:AC$2000,4)</f>
        <v>0</v>
      </c>
      <c r="G991">
        <f>COUNTIFS(Formulas!B$3:B$2000,'Stats for predictor'!B991,Formulas!C$3:C$2000,'Stats for predictor'!C991,Formulas!AC$3:AC$2000,3)</f>
        <v>0</v>
      </c>
      <c r="H991">
        <f>COUNTIFS(Formulas!B$3:B$2000,'Stats for predictor'!B991,Formulas!C$3:C$2000,'Stats for predictor'!C991,Formulas!AC$3:AC$2000,2)</f>
        <v>0</v>
      </c>
      <c r="I991">
        <f>COUNTIFS(Formulas!B$3:B$2000,'Stats for predictor'!B991,Formulas!C$3:C$2000,'Stats for predictor'!C991,Formulas!AC$3:AC$2000,1)</f>
        <v>0</v>
      </c>
      <c r="J991">
        <f>COUNTIFS(Formulas!B$3:B$2000,'Stats for predictor'!B991,Formulas!C$3:C$2000,'Stats for predictor'!C991,Formulas!AC$3:AC$2000,0)</f>
        <v>1390</v>
      </c>
      <c r="K991">
        <f>Formulas!P992</f>
        <v>0</v>
      </c>
      <c r="L991">
        <f>Formulas!R992</f>
        <v>0</v>
      </c>
      <c r="M991">
        <f>Formulas!T1040</f>
        <v>0</v>
      </c>
      <c r="N991" s="2" t="e">
        <f>Formulas!V992</f>
        <v>#DIV/0!</v>
      </c>
      <c r="O991">
        <f>Formulas!U992</f>
        <v>0</v>
      </c>
      <c r="P991" s="2" t="e">
        <f>Formulas!W992</f>
        <v>#DIV/0!</v>
      </c>
    </row>
    <row r="992" spans="1:16">
      <c r="A992">
        <f>Formulas!A993</f>
        <v>0</v>
      </c>
      <c r="B992">
        <f>Formulas!B993</f>
        <v>0</v>
      </c>
      <c r="C992">
        <f>Formulas!C993</f>
        <v>0</v>
      </c>
      <c r="D992">
        <f>Formulas!AC993</f>
        <v>0</v>
      </c>
      <c r="E992">
        <f t="shared" si="15"/>
        <v>0</v>
      </c>
      <c r="F992" s="1">
        <f>COUNTIFS(Formulas!B$3:B$2000,'Stats for predictor'!B992,Formulas!C$3:C$2000,'Stats for predictor'!C992,Formulas!AC$3:AC$2000,4)</f>
        <v>0</v>
      </c>
      <c r="G992">
        <f>COUNTIFS(Formulas!B$3:B$2000,'Stats for predictor'!B992,Formulas!C$3:C$2000,'Stats for predictor'!C992,Formulas!AC$3:AC$2000,3)</f>
        <v>0</v>
      </c>
      <c r="H992">
        <f>COUNTIFS(Formulas!B$3:B$2000,'Stats for predictor'!B992,Formulas!C$3:C$2000,'Stats for predictor'!C992,Formulas!AC$3:AC$2000,2)</f>
        <v>0</v>
      </c>
      <c r="I992">
        <f>COUNTIFS(Formulas!B$3:B$2000,'Stats for predictor'!B992,Formulas!C$3:C$2000,'Stats for predictor'!C992,Formulas!AC$3:AC$2000,1)</f>
        <v>0</v>
      </c>
      <c r="J992">
        <f>COUNTIFS(Formulas!B$3:B$2000,'Stats for predictor'!B992,Formulas!C$3:C$2000,'Stats for predictor'!C992,Formulas!AC$3:AC$2000,0)</f>
        <v>1390</v>
      </c>
      <c r="K992">
        <f>Formulas!P993</f>
        <v>0</v>
      </c>
      <c r="L992">
        <f>Formulas!R993</f>
        <v>0</v>
      </c>
      <c r="M992">
        <f>Formulas!T1041</f>
        <v>0</v>
      </c>
      <c r="N992" s="2" t="e">
        <f>Formulas!V993</f>
        <v>#DIV/0!</v>
      </c>
      <c r="O992">
        <f>Formulas!U993</f>
        <v>0</v>
      </c>
      <c r="P992" s="2" t="e">
        <f>Formulas!W993</f>
        <v>#DIV/0!</v>
      </c>
    </row>
    <row r="993" spans="1:16">
      <c r="A993">
        <f>Formulas!A994</f>
        <v>0</v>
      </c>
      <c r="B993">
        <f>Formulas!B994</f>
        <v>0</v>
      </c>
      <c r="C993">
        <f>Formulas!C994</f>
        <v>0</v>
      </c>
      <c r="D993">
        <f>Formulas!AC994</f>
        <v>0</v>
      </c>
      <c r="E993">
        <f t="shared" si="15"/>
        <v>0</v>
      </c>
      <c r="F993" s="1">
        <f>COUNTIFS(Formulas!B$3:B$2000,'Stats for predictor'!B993,Formulas!C$3:C$2000,'Stats for predictor'!C993,Formulas!AC$3:AC$2000,4)</f>
        <v>0</v>
      </c>
      <c r="G993">
        <f>COUNTIFS(Formulas!B$3:B$2000,'Stats for predictor'!B993,Formulas!C$3:C$2000,'Stats for predictor'!C993,Formulas!AC$3:AC$2000,3)</f>
        <v>0</v>
      </c>
      <c r="H993">
        <f>COUNTIFS(Formulas!B$3:B$2000,'Stats for predictor'!B993,Formulas!C$3:C$2000,'Stats for predictor'!C993,Formulas!AC$3:AC$2000,2)</f>
        <v>0</v>
      </c>
      <c r="I993">
        <f>COUNTIFS(Formulas!B$3:B$2000,'Stats for predictor'!B993,Formulas!C$3:C$2000,'Stats for predictor'!C993,Formulas!AC$3:AC$2000,1)</f>
        <v>0</v>
      </c>
      <c r="J993">
        <f>COUNTIFS(Formulas!B$3:B$2000,'Stats for predictor'!B993,Formulas!C$3:C$2000,'Stats for predictor'!C993,Formulas!AC$3:AC$2000,0)</f>
        <v>1390</v>
      </c>
      <c r="K993">
        <f>Formulas!P994</f>
        <v>0</v>
      </c>
      <c r="L993">
        <f>Formulas!R994</f>
        <v>0</v>
      </c>
      <c r="M993">
        <f>Formulas!T1042</f>
        <v>0</v>
      </c>
      <c r="N993" s="2" t="e">
        <f>Formulas!V994</f>
        <v>#DIV/0!</v>
      </c>
      <c r="O993">
        <f>Formulas!U994</f>
        <v>0</v>
      </c>
      <c r="P993" s="2" t="e">
        <f>Formulas!W994</f>
        <v>#DIV/0!</v>
      </c>
    </row>
    <row r="994" spans="1:16">
      <c r="A994">
        <f>Formulas!A995</f>
        <v>0</v>
      </c>
      <c r="B994">
        <f>Formulas!B995</f>
        <v>0</v>
      </c>
      <c r="C994">
        <f>Formulas!C995</f>
        <v>0</v>
      </c>
      <c r="D994">
        <f>Formulas!AC995</f>
        <v>0</v>
      </c>
      <c r="E994">
        <f t="shared" si="15"/>
        <v>0</v>
      </c>
      <c r="F994" s="1">
        <f>COUNTIFS(Formulas!B$3:B$2000,'Stats for predictor'!B994,Formulas!C$3:C$2000,'Stats for predictor'!C994,Formulas!AC$3:AC$2000,4)</f>
        <v>0</v>
      </c>
      <c r="G994">
        <f>COUNTIFS(Formulas!B$3:B$2000,'Stats for predictor'!B994,Formulas!C$3:C$2000,'Stats for predictor'!C994,Formulas!AC$3:AC$2000,3)</f>
        <v>0</v>
      </c>
      <c r="H994">
        <f>COUNTIFS(Formulas!B$3:B$2000,'Stats for predictor'!B994,Formulas!C$3:C$2000,'Stats for predictor'!C994,Formulas!AC$3:AC$2000,2)</f>
        <v>0</v>
      </c>
      <c r="I994">
        <f>COUNTIFS(Formulas!B$3:B$2000,'Stats for predictor'!B994,Formulas!C$3:C$2000,'Stats for predictor'!C994,Formulas!AC$3:AC$2000,1)</f>
        <v>0</v>
      </c>
      <c r="J994">
        <f>COUNTIFS(Formulas!B$3:B$2000,'Stats for predictor'!B994,Formulas!C$3:C$2000,'Stats for predictor'!C994,Formulas!AC$3:AC$2000,0)</f>
        <v>1390</v>
      </c>
      <c r="K994">
        <f>Formulas!P995</f>
        <v>0</v>
      </c>
      <c r="L994">
        <f>Formulas!R995</f>
        <v>0</v>
      </c>
      <c r="M994">
        <f>Formulas!T1043</f>
        <v>0</v>
      </c>
      <c r="N994" s="2" t="e">
        <f>Formulas!V995</f>
        <v>#DIV/0!</v>
      </c>
      <c r="O994">
        <f>Formulas!U995</f>
        <v>0</v>
      </c>
      <c r="P994" s="2" t="e">
        <f>Formulas!W995</f>
        <v>#DIV/0!</v>
      </c>
    </row>
    <row r="995" spans="1:16">
      <c r="A995">
        <f>Formulas!A996</f>
        <v>0</v>
      </c>
      <c r="B995">
        <f>Formulas!B996</f>
        <v>0</v>
      </c>
      <c r="C995">
        <f>Formulas!C996</f>
        <v>0</v>
      </c>
      <c r="D995">
        <f>Formulas!AC996</f>
        <v>0</v>
      </c>
      <c r="E995">
        <f t="shared" si="15"/>
        <v>0</v>
      </c>
      <c r="F995" s="1">
        <f>COUNTIFS(Formulas!B$3:B$2000,'Stats for predictor'!B995,Formulas!C$3:C$2000,'Stats for predictor'!C995,Formulas!AC$3:AC$2000,4)</f>
        <v>0</v>
      </c>
      <c r="G995">
        <f>COUNTIFS(Formulas!B$3:B$2000,'Stats for predictor'!B995,Formulas!C$3:C$2000,'Stats for predictor'!C995,Formulas!AC$3:AC$2000,3)</f>
        <v>0</v>
      </c>
      <c r="H995">
        <f>COUNTIFS(Formulas!B$3:B$2000,'Stats for predictor'!B995,Formulas!C$3:C$2000,'Stats for predictor'!C995,Formulas!AC$3:AC$2000,2)</f>
        <v>0</v>
      </c>
      <c r="I995">
        <f>COUNTIFS(Formulas!B$3:B$2000,'Stats for predictor'!B995,Formulas!C$3:C$2000,'Stats for predictor'!C995,Formulas!AC$3:AC$2000,1)</f>
        <v>0</v>
      </c>
      <c r="J995">
        <f>COUNTIFS(Formulas!B$3:B$2000,'Stats for predictor'!B995,Formulas!C$3:C$2000,'Stats for predictor'!C995,Formulas!AC$3:AC$2000,0)</f>
        <v>1390</v>
      </c>
      <c r="K995">
        <f>Formulas!P996</f>
        <v>0</v>
      </c>
      <c r="L995">
        <f>Formulas!R996</f>
        <v>0</v>
      </c>
      <c r="N995" s="2" t="e">
        <f>Formulas!V996</f>
        <v>#DIV/0!</v>
      </c>
      <c r="O995">
        <f>Formulas!U996</f>
        <v>0</v>
      </c>
      <c r="P995" s="2" t="e">
        <f>Formulas!W996</f>
        <v>#DIV/0!</v>
      </c>
    </row>
    <row r="996" spans="1:16">
      <c r="A996">
        <f>Formulas!A997</f>
        <v>0</v>
      </c>
      <c r="B996">
        <f>Formulas!B997</f>
        <v>0</v>
      </c>
      <c r="C996">
        <f>Formulas!C997</f>
        <v>0</v>
      </c>
      <c r="D996">
        <f>Formulas!AC997</f>
        <v>0</v>
      </c>
      <c r="E996">
        <f t="shared" si="15"/>
        <v>0</v>
      </c>
      <c r="F996" s="1">
        <f>COUNTIFS(Formulas!B$3:B$2000,'Stats for predictor'!B996,Formulas!C$3:C$2000,'Stats for predictor'!C996,Formulas!AC$3:AC$2000,4)</f>
        <v>0</v>
      </c>
      <c r="G996">
        <f>COUNTIFS(Formulas!B$3:B$2000,'Stats for predictor'!B996,Formulas!C$3:C$2000,'Stats for predictor'!C996,Formulas!AC$3:AC$2000,3)</f>
        <v>0</v>
      </c>
      <c r="H996">
        <f>COUNTIFS(Formulas!B$3:B$2000,'Stats for predictor'!B996,Formulas!C$3:C$2000,'Stats for predictor'!C996,Formulas!AC$3:AC$2000,2)</f>
        <v>0</v>
      </c>
      <c r="I996">
        <f>COUNTIFS(Formulas!B$3:B$2000,'Stats for predictor'!B996,Formulas!C$3:C$2000,'Stats for predictor'!C996,Formulas!AC$3:AC$2000,1)</f>
        <v>0</v>
      </c>
      <c r="J996">
        <f>COUNTIFS(Formulas!B$3:B$2000,'Stats for predictor'!B996,Formulas!C$3:C$2000,'Stats for predictor'!C996,Formulas!AC$3:AC$2000,0)</f>
        <v>1390</v>
      </c>
      <c r="K996">
        <f>Formulas!P997</f>
        <v>0</v>
      </c>
      <c r="L996">
        <f>Formulas!R997</f>
        <v>0</v>
      </c>
      <c r="M996">
        <f>Formulas!T1045</f>
        <v>0</v>
      </c>
      <c r="N996" s="2" t="e">
        <f>Formulas!V997</f>
        <v>#DIV/0!</v>
      </c>
      <c r="O996">
        <f>Formulas!U997</f>
        <v>0</v>
      </c>
      <c r="P996" s="2" t="e">
        <f>Formulas!W997</f>
        <v>#DIV/0!</v>
      </c>
    </row>
    <row r="997" spans="1:16">
      <c r="A997">
        <f>Formulas!A998</f>
        <v>0</v>
      </c>
      <c r="B997">
        <f>Formulas!B998</f>
        <v>0</v>
      </c>
      <c r="C997">
        <f>Formulas!C998</f>
        <v>0</v>
      </c>
      <c r="D997">
        <f>Formulas!AC998</f>
        <v>0</v>
      </c>
      <c r="E997">
        <f t="shared" si="15"/>
        <v>0</v>
      </c>
      <c r="F997" s="1">
        <f>COUNTIFS(Formulas!B$3:B$2000,'Stats for predictor'!B997,Formulas!C$3:C$2000,'Stats for predictor'!C997,Formulas!AC$3:AC$2000,4)</f>
        <v>0</v>
      </c>
      <c r="G997">
        <f>COUNTIFS(Formulas!B$3:B$2000,'Stats for predictor'!B997,Formulas!C$3:C$2000,'Stats for predictor'!C997,Formulas!AC$3:AC$2000,3)</f>
        <v>0</v>
      </c>
      <c r="H997">
        <f>COUNTIFS(Formulas!B$3:B$2000,'Stats for predictor'!B997,Formulas!C$3:C$2000,'Stats for predictor'!C997,Formulas!AC$3:AC$2000,2)</f>
        <v>0</v>
      </c>
      <c r="I997">
        <f>COUNTIFS(Formulas!B$3:B$2000,'Stats for predictor'!B997,Formulas!C$3:C$2000,'Stats for predictor'!C997,Formulas!AC$3:AC$2000,1)</f>
        <v>0</v>
      </c>
      <c r="J997">
        <f>COUNTIFS(Formulas!B$3:B$2000,'Stats for predictor'!B997,Formulas!C$3:C$2000,'Stats for predictor'!C997,Formulas!AC$3:AC$2000,0)</f>
        <v>1390</v>
      </c>
      <c r="K997">
        <f>Formulas!P998</f>
        <v>0</v>
      </c>
      <c r="L997">
        <f>Formulas!R998</f>
        <v>0</v>
      </c>
      <c r="M997">
        <f>Formulas!T1046</f>
        <v>0</v>
      </c>
      <c r="N997" s="2" t="e">
        <f>Formulas!V998</f>
        <v>#DIV/0!</v>
      </c>
      <c r="O997">
        <f>Formulas!U998</f>
        <v>0</v>
      </c>
      <c r="P997" s="2" t="e">
        <f>Formulas!W998</f>
        <v>#DIV/0!</v>
      </c>
    </row>
    <row r="998" spans="1:16">
      <c r="A998">
        <f>Formulas!A999</f>
        <v>0</v>
      </c>
      <c r="B998">
        <f>Formulas!B999</f>
        <v>0</v>
      </c>
      <c r="C998">
        <f>Formulas!C999</f>
        <v>0</v>
      </c>
      <c r="D998">
        <f>Formulas!AC999</f>
        <v>0</v>
      </c>
      <c r="E998">
        <f t="shared" si="15"/>
        <v>0</v>
      </c>
      <c r="F998" s="1">
        <f>COUNTIFS(Formulas!B$3:B$2000,'Stats for predictor'!B998,Formulas!C$3:C$2000,'Stats for predictor'!C998,Formulas!AC$3:AC$2000,4)</f>
        <v>0</v>
      </c>
      <c r="G998">
        <f>COUNTIFS(Formulas!B$3:B$2000,'Stats for predictor'!B998,Formulas!C$3:C$2000,'Stats for predictor'!C998,Formulas!AC$3:AC$2000,3)</f>
        <v>0</v>
      </c>
      <c r="H998">
        <f>COUNTIFS(Formulas!B$3:B$2000,'Stats for predictor'!B998,Formulas!C$3:C$2000,'Stats for predictor'!C998,Formulas!AC$3:AC$2000,2)</f>
        <v>0</v>
      </c>
      <c r="I998">
        <f>COUNTIFS(Formulas!B$3:B$2000,'Stats for predictor'!B998,Formulas!C$3:C$2000,'Stats for predictor'!C998,Formulas!AC$3:AC$2000,1)</f>
        <v>0</v>
      </c>
      <c r="J998">
        <f>COUNTIFS(Formulas!B$3:B$2000,'Stats for predictor'!B998,Formulas!C$3:C$2000,'Stats for predictor'!C998,Formulas!AC$3:AC$2000,0)</f>
        <v>1390</v>
      </c>
      <c r="K998">
        <f>Formulas!P999</f>
        <v>0</v>
      </c>
      <c r="L998">
        <f>Formulas!R999</f>
        <v>0</v>
      </c>
      <c r="M998">
        <f>Formulas!T1047</f>
        <v>0</v>
      </c>
      <c r="N998" s="2" t="e">
        <f>Formulas!V999</f>
        <v>#DIV/0!</v>
      </c>
      <c r="O998">
        <f>Formulas!U999</f>
        <v>0</v>
      </c>
      <c r="P998" s="2" t="e">
        <f>Formulas!W999</f>
        <v>#DIV/0!</v>
      </c>
    </row>
    <row r="999" spans="1:16">
      <c r="A999">
        <f>Formulas!A1000</f>
        <v>0</v>
      </c>
      <c r="B999">
        <f>Formulas!B1000</f>
        <v>0</v>
      </c>
      <c r="C999">
        <f>Formulas!C1000</f>
        <v>0</v>
      </c>
      <c r="D999">
        <f>Formulas!AC1000</f>
        <v>0</v>
      </c>
      <c r="E999">
        <f t="shared" si="15"/>
        <v>0</v>
      </c>
      <c r="F999" s="1">
        <f>COUNTIFS(Formulas!B$3:B$2000,'Stats for predictor'!B999,Formulas!C$3:C$2000,'Stats for predictor'!C999,Formulas!AC$3:AC$2000,4)</f>
        <v>0</v>
      </c>
      <c r="G999">
        <f>COUNTIFS(Formulas!B$3:B$2000,'Stats for predictor'!B999,Formulas!C$3:C$2000,'Stats for predictor'!C999,Formulas!AC$3:AC$2000,3)</f>
        <v>0</v>
      </c>
      <c r="H999">
        <f>COUNTIFS(Formulas!B$3:B$2000,'Stats for predictor'!B999,Formulas!C$3:C$2000,'Stats for predictor'!C999,Formulas!AC$3:AC$2000,2)</f>
        <v>0</v>
      </c>
      <c r="I999">
        <f>COUNTIFS(Formulas!B$3:B$2000,'Stats for predictor'!B999,Formulas!C$3:C$2000,'Stats for predictor'!C999,Formulas!AC$3:AC$2000,1)</f>
        <v>0</v>
      </c>
      <c r="J999">
        <f>COUNTIFS(Formulas!B$3:B$2000,'Stats for predictor'!B999,Formulas!C$3:C$2000,'Stats for predictor'!C999,Formulas!AC$3:AC$2000,0)</f>
        <v>1390</v>
      </c>
      <c r="K999">
        <f>Formulas!P1000</f>
        <v>0</v>
      </c>
      <c r="L999">
        <f>Formulas!R1000</f>
        <v>0</v>
      </c>
      <c r="M999">
        <f>Formulas!T1048</f>
        <v>0</v>
      </c>
      <c r="N999" s="2" t="e">
        <f>Formulas!V1000</f>
        <v>#DIV/0!</v>
      </c>
      <c r="O999">
        <f>Formulas!U1000</f>
        <v>0</v>
      </c>
      <c r="P999" s="2" t="e">
        <f>Formulas!W1000</f>
        <v>#DIV/0!</v>
      </c>
    </row>
    <row r="1000" spans="1:16">
      <c r="A1000">
        <f>Formulas!A1001</f>
        <v>0</v>
      </c>
      <c r="B1000">
        <f>Formulas!B1001</f>
        <v>0</v>
      </c>
      <c r="C1000">
        <f>Formulas!C1001</f>
        <v>0</v>
      </c>
      <c r="D1000">
        <f>Formulas!AC1001</f>
        <v>0</v>
      </c>
      <c r="E1000">
        <f t="shared" si="15"/>
        <v>0</v>
      </c>
      <c r="F1000" s="1">
        <f>COUNTIFS(Formulas!B$3:B$2000,'Stats for predictor'!B1000,Formulas!C$3:C$2000,'Stats for predictor'!C1000,Formulas!AC$3:AC$2000,4)</f>
        <v>0</v>
      </c>
      <c r="G1000">
        <f>COUNTIFS(Formulas!B$3:B$2000,'Stats for predictor'!B1000,Formulas!C$3:C$2000,'Stats for predictor'!C1000,Formulas!AC$3:AC$2000,3)</f>
        <v>0</v>
      </c>
      <c r="H1000">
        <f>COUNTIFS(Formulas!B$3:B$2000,'Stats for predictor'!B1000,Formulas!C$3:C$2000,'Stats for predictor'!C1000,Formulas!AC$3:AC$2000,2)</f>
        <v>0</v>
      </c>
      <c r="I1000">
        <f>COUNTIFS(Formulas!B$3:B$2000,'Stats for predictor'!B1000,Formulas!C$3:C$2000,'Stats for predictor'!C1000,Formulas!AC$3:AC$2000,1)</f>
        <v>0</v>
      </c>
      <c r="J1000">
        <f>COUNTIFS(Formulas!B$3:B$2000,'Stats for predictor'!B1000,Formulas!C$3:C$2000,'Stats for predictor'!C1000,Formulas!AC$3:AC$2000,0)</f>
        <v>1390</v>
      </c>
      <c r="K1000">
        <f>Formulas!P1001</f>
        <v>0</v>
      </c>
      <c r="L1000">
        <f>Formulas!R1001</f>
        <v>0</v>
      </c>
      <c r="M1000">
        <f>Formulas!T1049</f>
        <v>0</v>
      </c>
      <c r="N1000" s="2" t="e">
        <f>Formulas!V1001</f>
        <v>#DIV/0!</v>
      </c>
      <c r="O1000">
        <f>Formulas!U1001</f>
        <v>0</v>
      </c>
      <c r="P1000" s="2" t="e">
        <f>Formulas!W1001</f>
        <v>#DIV/0!</v>
      </c>
    </row>
    <row r="1001" spans="1:16">
      <c r="A1001">
        <f>Formulas!A1002</f>
        <v>0</v>
      </c>
      <c r="B1001">
        <f>Formulas!B1002</f>
        <v>0</v>
      </c>
      <c r="C1001">
        <f>Formulas!C1002</f>
        <v>0</v>
      </c>
      <c r="D1001">
        <f>Formulas!AC1002</f>
        <v>0</v>
      </c>
      <c r="E1001">
        <f t="shared" si="15"/>
        <v>0</v>
      </c>
      <c r="F1001" s="1">
        <f>COUNTIFS(Formulas!B$3:B$2000,'Stats for predictor'!B1001,Formulas!C$3:C$2000,'Stats for predictor'!C1001,Formulas!AC$3:AC$2000,4)</f>
        <v>0</v>
      </c>
      <c r="G1001">
        <f>COUNTIFS(Formulas!B$3:B$2000,'Stats for predictor'!B1001,Formulas!C$3:C$2000,'Stats for predictor'!C1001,Formulas!AC$3:AC$2000,3)</f>
        <v>0</v>
      </c>
      <c r="H1001">
        <f>COUNTIFS(Formulas!B$3:B$2000,'Stats for predictor'!B1001,Formulas!C$3:C$2000,'Stats for predictor'!C1001,Formulas!AC$3:AC$2000,2)</f>
        <v>0</v>
      </c>
      <c r="I1001">
        <f>COUNTIFS(Formulas!B$3:B$2000,'Stats for predictor'!B1001,Formulas!C$3:C$2000,'Stats for predictor'!C1001,Formulas!AC$3:AC$2000,1)</f>
        <v>0</v>
      </c>
      <c r="J1001">
        <f>COUNTIFS(Formulas!B$3:B$2000,'Stats for predictor'!B1001,Formulas!C$3:C$2000,'Stats for predictor'!C1001,Formulas!AC$3:AC$2000,0)</f>
        <v>1390</v>
      </c>
      <c r="K1001">
        <f>Formulas!P1002</f>
        <v>0</v>
      </c>
      <c r="L1001">
        <f>Formulas!R1002</f>
        <v>0</v>
      </c>
      <c r="M1001">
        <f>Formulas!T1050</f>
        <v>0</v>
      </c>
      <c r="N1001" s="2" t="e">
        <f>Formulas!V1002</f>
        <v>#DIV/0!</v>
      </c>
      <c r="O1001">
        <f>Formulas!U1002</f>
        <v>0</v>
      </c>
      <c r="P1001" s="2" t="e">
        <f>Formulas!W1002</f>
        <v>#DIV/0!</v>
      </c>
    </row>
    <row r="1002" spans="1:16">
      <c r="A1002">
        <f>Formulas!A1003</f>
        <v>0</v>
      </c>
      <c r="B1002">
        <f>Formulas!B1003</f>
        <v>0</v>
      </c>
      <c r="C1002">
        <f>Formulas!C1003</f>
        <v>0</v>
      </c>
      <c r="D1002">
        <f>Formulas!AC1003</f>
        <v>0</v>
      </c>
      <c r="E1002">
        <f t="shared" si="15"/>
        <v>0</v>
      </c>
      <c r="F1002" s="1">
        <f>COUNTIFS(Formulas!B$3:B$2000,'Stats for predictor'!B1002,Formulas!C$3:C$2000,'Stats for predictor'!C1002,Formulas!AC$3:AC$2000,4)</f>
        <v>0</v>
      </c>
      <c r="G1002">
        <f>COUNTIFS(Formulas!B$3:B$2000,'Stats for predictor'!B1002,Formulas!C$3:C$2000,'Stats for predictor'!C1002,Formulas!AC$3:AC$2000,3)</f>
        <v>0</v>
      </c>
      <c r="H1002">
        <f>COUNTIFS(Formulas!B$3:B$2000,'Stats for predictor'!B1002,Formulas!C$3:C$2000,'Stats for predictor'!C1002,Formulas!AC$3:AC$2000,2)</f>
        <v>0</v>
      </c>
      <c r="I1002">
        <f>COUNTIFS(Formulas!B$3:B$2000,'Stats for predictor'!B1002,Formulas!C$3:C$2000,'Stats for predictor'!C1002,Formulas!AC$3:AC$2000,1)</f>
        <v>0</v>
      </c>
      <c r="J1002">
        <f>COUNTIFS(Formulas!B$3:B$2000,'Stats for predictor'!B1002,Formulas!C$3:C$2000,'Stats for predictor'!C1002,Formulas!AC$3:AC$2000,0)</f>
        <v>1390</v>
      </c>
      <c r="K1002">
        <f>Formulas!P1003</f>
        <v>0</v>
      </c>
      <c r="L1002">
        <f>Formulas!R1003</f>
        <v>0</v>
      </c>
      <c r="M1002">
        <f>Formulas!T1051</f>
        <v>0</v>
      </c>
      <c r="N1002" s="2" t="e">
        <f>Formulas!V1003</f>
        <v>#DIV/0!</v>
      </c>
      <c r="O1002">
        <f>Formulas!U1003</f>
        <v>0</v>
      </c>
      <c r="P1002" s="2" t="e">
        <f>Formulas!W1003</f>
        <v>#DIV/0!</v>
      </c>
    </row>
    <row r="1003" spans="1:16">
      <c r="A1003">
        <f>Formulas!A1004</f>
        <v>0</v>
      </c>
      <c r="B1003">
        <f>Formulas!B1004</f>
        <v>0</v>
      </c>
      <c r="C1003">
        <f>Formulas!C1004</f>
        <v>0</v>
      </c>
      <c r="D1003">
        <f>Formulas!AC1004</f>
        <v>0</v>
      </c>
      <c r="E1003">
        <f t="shared" si="15"/>
        <v>0</v>
      </c>
      <c r="F1003" s="1">
        <f>COUNTIFS(Formulas!B$3:B$2000,'Stats for predictor'!B1003,Formulas!C$3:C$2000,'Stats for predictor'!C1003,Formulas!AC$3:AC$2000,4)</f>
        <v>0</v>
      </c>
      <c r="G1003">
        <f>COUNTIFS(Formulas!B$3:B$2000,'Stats for predictor'!B1003,Formulas!C$3:C$2000,'Stats for predictor'!C1003,Formulas!AC$3:AC$2000,3)</f>
        <v>0</v>
      </c>
      <c r="H1003">
        <f>COUNTIFS(Formulas!B$3:B$2000,'Stats for predictor'!B1003,Formulas!C$3:C$2000,'Stats for predictor'!C1003,Formulas!AC$3:AC$2000,2)</f>
        <v>0</v>
      </c>
      <c r="I1003">
        <f>COUNTIFS(Formulas!B$3:B$2000,'Stats for predictor'!B1003,Formulas!C$3:C$2000,'Stats for predictor'!C1003,Formulas!AC$3:AC$2000,1)</f>
        <v>0</v>
      </c>
      <c r="J1003">
        <f>COUNTIFS(Formulas!B$3:B$2000,'Stats for predictor'!B1003,Formulas!C$3:C$2000,'Stats for predictor'!C1003,Formulas!AC$3:AC$2000,0)</f>
        <v>1390</v>
      </c>
      <c r="K1003">
        <f>Formulas!P1004</f>
        <v>0</v>
      </c>
      <c r="L1003">
        <f>Formulas!R1004</f>
        <v>0</v>
      </c>
      <c r="M1003">
        <f>Formulas!T1052</f>
        <v>0</v>
      </c>
      <c r="N1003" s="2" t="e">
        <f>Formulas!V1004</f>
        <v>#DIV/0!</v>
      </c>
      <c r="O1003">
        <f>Formulas!U1004</f>
        <v>0</v>
      </c>
      <c r="P1003" s="2" t="e">
        <f>Formulas!W1004</f>
        <v>#DIV/0!</v>
      </c>
    </row>
    <row r="1004" spans="1:16">
      <c r="A1004">
        <f>Formulas!A1005</f>
        <v>0</v>
      </c>
      <c r="B1004">
        <f>Formulas!B1005</f>
        <v>0</v>
      </c>
      <c r="C1004">
        <f>Formulas!C1005</f>
        <v>0</v>
      </c>
      <c r="D1004">
        <f>Formulas!AC1005</f>
        <v>0</v>
      </c>
      <c r="E1004">
        <f t="shared" si="15"/>
        <v>0</v>
      </c>
      <c r="F1004" s="1">
        <f>COUNTIFS(Formulas!B$3:B$2000,'Stats for predictor'!B1004,Formulas!C$3:C$2000,'Stats for predictor'!C1004,Formulas!AC$3:AC$2000,4)</f>
        <v>0</v>
      </c>
      <c r="G1004">
        <f>COUNTIFS(Formulas!B$3:B$2000,'Stats for predictor'!B1004,Formulas!C$3:C$2000,'Stats for predictor'!C1004,Formulas!AC$3:AC$2000,3)</f>
        <v>0</v>
      </c>
      <c r="H1004">
        <f>COUNTIFS(Formulas!B$3:B$2000,'Stats for predictor'!B1004,Formulas!C$3:C$2000,'Stats for predictor'!C1004,Formulas!AC$3:AC$2000,2)</f>
        <v>0</v>
      </c>
      <c r="I1004">
        <f>COUNTIFS(Formulas!B$3:B$2000,'Stats for predictor'!B1004,Formulas!C$3:C$2000,'Stats for predictor'!C1004,Formulas!AC$3:AC$2000,1)</f>
        <v>0</v>
      </c>
      <c r="J1004">
        <f>COUNTIFS(Formulas!B$3:B$2000,'Stats for predictor'!B1004,Formulas!C$3:C$2000,'Stats for predictor'!C1004,Formulas!AC$3:AC$2000,0)</f>
        <v>1390</v>
      </c>
      <c r="K1004">
        <f>Formulas!P1005</f>
        <v>0</v>
      </c>
      <c r="L1004">
        <f>Formulas!R1005</f>
        <v>0</v>
      </c>
      <c r="M1004">
        <f>Formulas!T1053</f>
        <v>0</v>
      </c>
      <c r="N1004" s="2" t="e">
        <f>Formulas!V1005</f>
        <v>#DIV/0!</v>
      </c>
      <c r="O1004">
        <f>Formulas!U1005</f>
        <v>0</v>
      </c>
      <c r="P1004" s="2" t="e">
        <f>Formulas!W1005</f>
        <v>#DIV/0!</v>
      </c>
    </row>
    <row r="1005" spans="1:16">
      <c r="A1005">
        <f>Formulas!A1006</f>
        <v>0</v>
      </c>
      <c r="B1005">
        <f>Formulas!B1006</f>
        <v>0</v>
      </c>
      <c r="C1005">
        <f>Formulas!C1006</f>
        <v>0</v>
      </c>
      <c r="D1005">
        <f>Formulas!AC1006</f>
        <v>0</v>
      </c>
      <c r="E1005">
        <f t="shared" si="15"/>
        <v>0</v>
      </c>
      <c r="F1005" s="1">
        <f>COUNTIFS(Formulas!B$3:B$2000,'Stats for predictor'!B1005,Formulas!C$3:C$2000,'Stats for predictor'!C1005,Formulas!AC$3:AC$2000,4)</f>
        <v>0</v>
      </c>
      <c r="G1005">
        <f>COUNTIFS(Formulas!B$3:B$2000,'Stats for predictor'!B1005,Formulas!C$3:C$2000,'Stats for predictor'!C1005,Formulas!AC$3:AC$2000,3)</f>
        <v>0</v>
      </c>
      <c r="H1005">
        <f>COUNTIFS(Formulas!B$3:B$2000,'Stats for predictor'!B1005,Formulas!C$3:C$2000,'Stats for predictor'!C1005,Formulas!AC$3:AC$2000,2)</f>
        <v>0</v>
      </c>
      <c r="I1005">
        <f>COUNTIFS(Formulas!B$3:B$2000,'Stats for predictor'!B1005,Formulas!C$3:C$2000,'Stats for predictor'!C1005,Formulas!AC$3:AC$2000,1)</f>
        <v>0</v>
      </c>
      <c r="J1005">
        <f>COUNTIFS(Formulas!B$3:B$2000,'Stats for predictor'!B1005,Formulas!C$3:C$2000,'Stats for predictor'!C1005,Formulas!AC$3:AC$2000,0)</f>
        <v>1390</v>
      </c>
      <c r="K1005">
        <f>Formulas!P1006</f>
        <v>0</v>
      </c>
      <c r="L1005">
        <f>Formulas!R1006</f>
        <v>0</v>
      </c>
      <c r="M1005">
        <f>Formulas!T1054</f>
        <v>0</v>
      </c>
      <c r="N1005" s="2" t="e">
        <f>Formulas!V1006</f>
        <v>#DIV/0!</v>
      </c>
      <c r="O1005">
        <f>Formulas!U1006</f>
        <v>0</v>
      </c>
      <c r="P1005" s="2" t="e">
        <f>Formulas!W1006</f>
        <v>#DIV/0!</v>
      </c>
    </row>
    <row r="1006" spans="1:16">
      <c r="A1006">
        <f>Formulas!A1007</f>
        <v>0</v>
      </c>
      <c r="B1006">
        <f>Formulas!B1007</f>
        <v>0</v>
      </c>
      <c r="C1006">
        <f>Formulas!C1007</f>
        <v>0</v>
      </c>
      <c r="D1006">
        <f>Formulas!AC1007</f>
        <v>0</v>
      </c>
      <c r="E1006">
        <f t="shared" si="15"/>
        <v>0</v>
      </c>
      <c r="F1006" s="1">
        <f>COUNTIFS(Formulas!B$3:B$2000,'Stats for predictor'!B1006,Formulas!C$3:C$2000,'Stats for predictor'!C1006,Formulas!AC$3:AC$2000,4)</f>
        <v>0</v>
      </c>
      <c r="G1006">
        <f>COUNTIFS(Formulas!B$3:B$2000,'Stats for predictor'!B1006,Formulas!C$3:C$2000,'Stats for predictor'!C1006,Formulas!AC$3:AC$2000,3)</f>
        <v>0</v>
      </c>
      <c r="H1006">
        <f>COUNTIFS(Formulas!B$3:B$2000,'Stats for predictor'!B1006,Formulas!C$3:C$2000,'Stats for predictor'!C1006,Formulas!AC$3:AC$2000,2)</f>
        <v>0</v>
      </c>
      <c r="I1006">
        <f>COUNTIFS(Formulas!B$3:B$2000,'Stats for predictor'!B1006,Formulas!C$3:C$2000,'Stats for predictor'!C1006,Formulas!AC$3:AC$2000,1)</f>
        <v>0</v>
      </c>
      <c r="J1006">
        <f>COUNTIFS(Formulas!B$3:B$2000,'Stats for predictor'!B1006,Formulas!C$3:C$2000,'Stats for predictor'!C1006,Formulas!AC$3:AC$2000,0)</f>
        <v>1390</v>
      </c>
      <c r="K1006">
        <f>Formulas!P1007</f>
        <v>0</v>
      </c>
      <c r="L1006">
        <f>Formulas!R1007</f>
        <v>0</v>
      </c>
      <c r="M1006">
        <f>Formulas!T1055</f>
        <v>0</v>
      </c>
      <c r="N1006" s="2" t="e">
        <f>Formulas!V1007</f>
        <v>#DIV/0!</v>
      </c>
      <c r="O1006">
        <f>Formulas!U1007</f>
        <v>0</v>
      </c>
      <c r="P1006" s="2" t="e">
        <f>Formulas!W1007</f>
        <v>#DIV/0!</v>
      </c>
    </row>
    <row r="1007" spans="1:16">
      <c r="A1007">
        <f>Formulas!A1008</f>
        <v>0</v>
      </c>
      <c r="B1007">
        <f>Formulas!B1008</f>
        <v>0</v>
      </c>
      <c r="C1007">
        <f>Formulas!C1008</f>
        <v>0</v>
      </c>
      <c r="D1007">
        <f>Formulas!AC1008</f>
        <v>0</v>
      </c>
      <c r="E1007">
        <f t="shared" si="15"/>
        <v>0</v>
      </c>
      <c r="F1007" s="1">
        <f>COUNTIFS(Formulas!B$3:B$2000,'Stats for predictor'!B1007,Formulas!C$3:C$2000,'Stats for predictor'!C1007,Formulas!AC$3:AC$2000,4)</f>
        <v>0</v>
      </c>
      <c r="G1007">
        <f>COUNTIFS(Formulas!B$3:B$2000,'Stats for predictor'!B1007,Formulas!C$3:C$2000,'Stats for predictor'!C1007,Formulas!AC$3:AC$2000,3)</f>
        <v>0</v>
      </c>
      <c r="H1007">
        <f>COUNTIFS(Formulas!B$3:B$2000,'Stats for predictor'!B1007,Formulas!C$3:C$2000,'Stats for predictor'!C1007,Formulas!AC$3:AC$2000,2)</f>
        <v>0</v>
      </c>
      <c r="I1007">
        <f>COUNTIFS(Formulas!B$3:B$2000,'Stats for predictor'!B1007,Formulas!C$3:C$2000,'Stats for predictor'!C1007,Formulas!AC$3:AC$2000,1)</f>
        <v>0</v>
      </c>
      <c r="J1007">
        <f>COUNTIFS(Formulas!B$3:B$2000,'Stats for predictor'!B1007,Formulas!C$3:C$2000,'Stats for predictor'!C1007,Formulas!AC$3:AC$2000,0)</f>
        <v>1390</v>
      </c>
      <c r="K1007">
        <f>Formulas!P1008</f>
        <v>0</v>
      </c>
      <c r="L1007">
        <f>Formulas!R1008</f>
        <v>0</v>
      </c>
      <c r="M1007">
        <f>Formulas!T1056</f>
        <v>0</v>
      </c>
      <c r="N1007" s="2" t="e">
        <f>Formulas!V1008</f>
        <v>#DIV/0!</v>
      </c>
      <c r="O1007">
        <f>Formulas!U1008</f>
        <v>0</v>
      </c>
      <c r="P1007" s="2" t="e">
        <f>Formulas!W1008</f>
        <v>#DIV/0!</v>
      </c>
    </row>
    <row r="1008" spans="1:16">
      <c r="A1008">
        <f>Formulas!A1009</f>
        <v>0</v>
      </c>
      <c r="B1008">
        <f>Formulas!B1009</f>
        <v>0</v>
      </c>
      <c r="C1008">
        <f>Formulas!C1009</f>
        <v>0</v>
      </c>
      <c r="D1008">
        <f>Formulas!AC1009</f>
        <v>0</v>
      </c>
      <c r="E1008">
        <f t="shared" si="15"/>
        <v>0</v>
      </c>
      <c r="F1008" s="1">
        <f>COUNTIFS(Formulas!B$3:B$2000,'Stats for predictor'!B1008,Formulas!C$3:C$2000,'Stats for predictor'!C1008,Formulas!AC$3:AC$2000,4)</f>
        <v>0</v>
      </c>
      <c r="G1008">
        <f>COUNTIFS(Formulas!B$3:B$2000,'Stats for predictor'!B1008,Formulas!C$3:C$2000,'Stats for predictor'!C1008,Formulas!AC$3:AC$2000,3)</f>
        <v>0</v>
      </c>
      <c r="H1008">
        <f>COUNTIFS(Formulas!B$3:B$2000,'Stats for predictor'!B1008,Formulas!C$3:C$2000,'Stats for predictor'!C1008,Formulas!AC$3:AC$2000,2)</f>
        <v>0</v>
      </c>
      <c r="I1008">
        <f>COUNTIFS(Formulas!B$3:B$2000,'Stats for predictor'!B1008,Formulas!C$3:C$2000,'Stats for predictor'!C1008,Formulas!AC$3:AC$2000,1)</f>
        <v>0</v>
      </c>
      <c r="J1008">
        <f>COUNTIFS(Formulas!B$3:B$2000,'Stats for predictor'!B1008,Formulas!C$3:C$2000,'Stats for predictor'!C1008,Formulas!AC$3:AC$2000,0)</f>
        <v>1390</v>
      </c>
      <c r="K1008">
        <f>Formulas!P1009</f>
        <v>0</v>
      </c>
      <c r="L1008">
        <f>Formulas!R1009</f>
        <v>0</v>
      </c>
      <c r="M1008">
        <f>Formulas!T1057</f>
        <v>0</v>
      </c>
      <c r="N1008" s="2" t="e">
        <f>Formulas!V1009</f>
        <v>#DIV/0!</v>
      </c>
      <c r="O1008">
        <f>Formulas!U1009</f>
        <v>0</v>
      </c>
      <c r="P1008" s="2" t="e">
        <f>Formulas!W1009</f>
        <v>#DIV/0!</v>
      </c>
    </row>
    <row r="1009" spans="1:16">
      <c r="A1009">
        <f>Formulas!A1010</f>
        <v>0</v>
      </c>
      <c r="B1009">
        <f>Formulas!B1010</f>
        <v>0</v>
      </c>
      <c r="C1009">
        <f>Formulas!C1010</f>
        <v>0</v>
      </c>
      <c r="D1009">
        <f>Formulas!AC1010</f>
        <v>0</v>
      </c>
      <c r="E1009">
        <f t="shared" si="15"/>
        <v>0</v>
      </c>
      <c r="F1009" s="1">
        <f>COUNTIFS(Formulas!B$3:B$2000,'Stats for predictor'!B1009,Formulas!C$3:C$2000,'Stats for predictor'!C1009,Formulas!AC$3:AC$2000,4)</f>
        <v>0</v>
      </c>
      <c r="G1009">
        <f>COUNTIFS(Formulas!B$3:B$2000,'Stats for predictor'!B1009,Formulas!C$3:C$2000,'Stats for predictor'!C1009,Formulas!AC$3:AC$2000,3)</f>
        <v>0</v>
      </c>
      <c r="H1009">
        <f>COUNTIFS(Formulas!B$3:B$2000,'Stats for predictor'!B1009,Formulas!C$3:C$2000,'Stats for predictor'!C1009,Formulas!AC$3:AC$2000,2)</f>
        <v>0</v>
      </c>
      <c r="I1009">
        <f>COUNTIFS(Formulas!B$3:B$2000,'Stats for predictor'!B1009,Formulas!C$3:C$2000,'Stats for predictor'!C1009,Formulas!AC$3:AC$2000,1)</f>
        <v>0</v>
      </c>
      <c r="J1009">
        <f>COUNTIFS(Formulas!B$3:B$2000,'Stats for predictor'!B1009,Formulas!C$3:C$2000,'Stats for predictor'!C1009,Formulas!AC$3:AC$2000,0)</f>
        <v>1390</v>
      </c>
      <c r="K1009">
        <f>Formulas!P1010</f>
        <v>0</v>
      </c>
      <c r="L1009">
        <f>Formulas!R1010</f>
        <v>0</v>
      </c>
      <c r="M1009">
        <f>Formulas!T1058</f>
        <v>0</v>
      </c>
      <c r="N1009" s="2" t="e">
        <f>Formulas!V1010</f>
        <v>#DIV/0!</v>
      </c>
      <c r="O1009">
        <f>Formulas!U1010</f>
        <v>0</v>
      </c>
      <c r="P1009" s="2" t="e">
        <f>Formulas!W1010</f>
        <v>#DIV/0!</v>
      </c>
    </row>
    <row r="1010" spans="1:16">
      <c r="A1010">
        <f>Formulas!A1011</f>
        <v>0</v>
      </c>
      <c r="B1010">
        <f>Formulas!B1011</f>
        <v>0</v>
      </c>
      <c r="C1010">
        <f>Formulas!C1011</f>
        <v>0</v>
      </c>
      <c r="D1010">
        <f>Formulas!AC1011</f>
        <v>0</v>
      </c>
      <c r="E1010">
        <f t="shared" si="15"/>
        <v>0</v>
      </c>
      <c r="F1010" s="1">
        <f>COUNTIFS(Formulas!B$3:B$2000,'Stats for predictor'!B1010,Formulas!C$3:C$2000,'Stats for predictor'!C1010,Formulas!AC$3:AC$2000,4)</f>
        <v>0</v>
      </c>
      <c r="G1010">
        <f>COUNTIFS(Formulas!B$3:B$2000,'Stats for predictor'!B1010,Formulas!C$3:C$2000,'Stats for predictor'!C1010,Formulas!AC$3:AC$2000,3)</f>
        <v>0</v>
      </c>
      <c r="H1010">
        <f>COUNTIFS(Formulas!B$3:B$2000,'Stats for predictor'!B1010,Formulas!C$3:C$2000,'Stats for predictor'!C1010,Formulas!AC$3:AC$2000,2)</f>
        <v>0</v>
      </c>
      <c r="I1010">
        <f>COUNTIFS(Formulas!B$3:B$2000,'Stats for predictor'!B1010,Formulas!C$3:C$2000,'Stats for predictor'!C1010,Formulas!AC$3:AC$2000,1)</f>
        <v>0</v>
      </c>
      <c r="J1010">
        <f>COUNTIFS(Formulas!B$3:B$2000,'Stats for predictor'!B1010,Formulas!C$3:C$2000,'Stats for predictor'!C1010,Formulas!AC$3:AC$2000,0)</f>
        <v>1390</v>
      </c>
      <c r="K1010">
        <f>Formulas!P1011</f>
        <v>0</v>
      </c>
      <c r="L1010">
        <f>Formulas!R1011</f>
        <v>0</v>
      </c>
      <c r="M1010">
        <f>Formulas!T1059</f>
        <v>0</v>
      </c>
      <c r="N1010" s="2" t="e">
        <f>Formulas!V1011</f>
        <v>#DIV/0!</v>
      </c>
      <c r="O1010">
        <f>Formulas!U1011</f>
        <v>0</v>
      </c>
      <c r="P1010" s="2" t="e">
        <f>Formulas!W1011</f>
        <v>#DIV/0!</v>
      </c>
    </row>
    <row r="1011" spans="1:16">
      <c r="A1011">
        <f>Formulas!A1012</f>
        <v>0</v>
      </c>
      <c r="B1011">
        <f>Formulas!B1012</f>
        <v>0</v>
      </c>
      <c r="C1011">
        <f>Formulas!C1012</f>
        <v>0</v>
      </c>
      <c r="D1011">
        <f>Formulas!AC1012</f>
        <v>0</v>
      </c>
      <c r="E1011">
        <f t="shared" si="15"/>
        <v>0</v>
      </c>
      <c r="F1011" s="1">
        <f>COUNTIFS(Formulas!B$3:B$2000,'Stats for predictor'!B1011,Formulas!C$3:C$2000,'Stats for predictor'!C1011,Formulas!AC$3:AC$2000,4)</f>
        <v>0</v>
      </c>
      <c r="G1011">
        <f>COUNTIFS(Formulas!B$3:B$2000,'Stats for predictor'!B1011,Formulas!C$3:C$2000,'Stats for predictor'!C1011,Formulas!AC$3:AC$2000,3)</f>
        <v>0</v>
      </c>
      <c r="H1011">
        <f>COUNTIFS(Formulas!B$3:B$2000,'Stats for predictor'!B1011,Formulas!C$3:C$2000,'Stats for predictor'!C1011,Formulas!AC$3:AC$2000,2)</f>
        <v>0</v>
      </c>
      <c r="I1011">
        <f>COUNTIFS(Formulas!B$3:B$2000,'Stats for predictor'!B1011,Formulas!C$3:C$2000,'Stats for predictor'!C1011,Formulas!AC$3:AC$2000,1)</f>
        <v>0</v>
      </c>
      <c r="J1011">
        <f>COUNTIFS(Formulas!B$3:B$2000,'Stats for predictor'!B1011,Formulas!C$3:C$2000,'Stats for predictor'!C1011,Formulas!AC$3:AC$2000,0)</f>
        <v>1390</v>
      </c>
      <c r="K1011">
        <f>Formulas!P1012</f>
        <v>0</v>
      </c>
      <c r="L1011">
        <f>Formulas!R1012</f>
        <v>0</v>
      </c>
      <c r="M1011">
        <f>Formulas!T1060</f>
        <v>0</v>
      </c>
      <c r="N1011" s="2" t="e">
        <f>Formulas!V1012</f>
        <v>#DIV/0!</v>
      </c>
      <c r="O1011">
        <f>Formulas!U1012</f>
        <v>0</v>
      </c>
      <c r="P1011" s="2" t="e">
        <f>Formulas!W1012</f>
        <v>#DIV/0!</v>
      </c>
    </row>
    <row r="1012" spans="1:16">
      <c r="A1012">
        <f>Formulas!A1013</f>
        <v>0</v>
      </c>
      <c r="B1012">
        <f>Formulas!B1013</f>
        <v>0</v>
      </c>
      <c r="C1012">
        <f>Formulas!C1013</f>
        <v>0</v>
      </c>
      <c r="D1012">
        <f>Formulas!AC1013</f>
        <v>0</v>
      </c>
      <c r="E1012">
        <f t="shared" si="15"/>
        <v>0</v>
      </c>
      <c r="F1012" s="1">
        <f>COUNTIFS(Formulas!B$3:B$2000,'Stats for predictor'!B1012,Formulas!C$3:C$2000,'Stats for predictor'!C1012,Formulas!AC$3:AC$2000,4)</f>
        <v>0</v>
      </c>
      <c r="G1012">
        <f>COUNTIFS(Formulas!B$3:B$2000,'Stats for predictor'!B1012,Formulas!C$3:C$2000,'Stats for predictor'!C1012,Formulas!AC$3:AC$2000,3)</f>
        <v>0</v>
      </c>
      <c r="H1012">
        <f>COUNTIFS(Formulas!B$3:B$2000,'Stats for predictor'!B1012,Formulas!C$3:C$2000,'Stats for predictor'!C1012,Formulas!AC$3:AC$2000,2)</f>
        <v>0</v>
      </c>
      <c r="I1012">
        <f>COUNTIFS(Formulas!B$3:B$2000,'Stats for predictor'!B1012,Formulas!C$3:C$2000,'Stats for predictor'!C1012,Formulas!AC$3:AC$2000,1)</f>
        <v>0</v>
      </c>
      <c r="J1012">
        <f>COUNTIFS(Formulas!B$3:B$2000,'Stats for predictor'!B1012,Formulas!C$3:C$2000,'Stats for predictor'!C1012,Formulas!AC$3:AC$2000,0)</f>
        <v>1390</v>
      </c>
      <c r="K1012">
        <f>Formulas!P1013</f>
        <v>0</v>
      </c>
      <c r="L1012">
        <f>Formulas!R1013</f>
        <v>0</v>
      </c>
      <c r="M1012">
        <f>Formulas!T1061</f>
        <v>0</v>
      </c>
      <c r="N1012" s="2" t="e">
        <f>Formulas!V1013</f>
        <v>#DIV/0!</v>
      </c>
      <c r="O1012">
        <f>Formulas!U1013</f>
        <v>0</v>
      </c>
      <c r="P1012" s="2" t="e">
        <f>Formulas!W1013</f>
        <v>#DIV/0!</v>
      </c>
    </row>
    <row r="1013" spans="1:16">
      <c r="A1013">
        <f>Formulas!A1014</f>
        <v>0</v>
      </c>
      <c r="B1013">
        <f>Formulas!B1014</f>
        <v>0</v>
      </c>
      <c r="C1013">
        <f>Formulas!C1014</f>
        <v>0</v>
      </c>
      <c r="D1013">
        <f>Formulas!AC1014</f>
        <v>0</v>
      </c>
      <c r="E1013">
        <f t="shared" si="15"/>
        <v>0</v>
      </c>
      <c r="F1013" s="1">
        <f>COUNTIFS(Formulas!B$3:B$2000,'Stats for predictor'!B1013,Formulas!C$3:C$2000,'Stats for predictor'!C1013,Formulas!AC$3:AC$2000,4)</f>
        <v>0</v>
      </c>
      <c r="G1013">
        <f>COUNTIFS(Formulas!B$3:B$2000,'Stats for predictor'!B1013,Formulas!C$3:C$2000,'Stats for predictor'!C1013,Formulas!AC$3:AC$2000,3)</f>
        <v>0</v>
      </c>
      <c r="H1013">
        <f>COUNTIFS(Formulas!B$3:B$2000,'Stats for predictor'!B1013,Formulas!C$3:C$2000,'Stats for predictor'!C1013,Formulas!AC$3:AC$2000,2)</f>
        <v>0</v>
      </c>
      <c r="I1013">
        <f>COUNTIFS(Formulas!B$3:B$2000,'Stats for predictor'!B1013,Formulas!C$3:C$2000,'Stats for predictor'!C1013,Formulas!AC$3:AC$2000,1)</f>
        <v>0</v>
      </c>
      <c r="J1013">
        <f>COUNTIFS(Formulas!B$3:B$2000,'Stats for predictor'!B1013,Formulas!C$3:C$2000,'Stats for predictor'!C1013,Formulas!AC$3:AC$2000,0)</f>
        <v>1390</v>
      </c>
      <c r="K1013">
        <f>Formulas!P1014</f>
        <v>0</v>
      </c>
      <c r="L1013">
        <f>Formulas!R1014</f>
        <v>0</v>
      </c>
      <c r="M1013">
        <f>Formulas!T1062</f>
        <v>0</v>
      </c>
      <c r="N1013" s="2" t="e">
        <f>Formulas!V1014</f>
        <v>#DIV/0!</v>
      </c>
      <c r="O1013">
        <f>Formulas!U1014</f>
        <v>0</v>
      </c>
      <c r="P1013" s="2" t="e">
        <f>Formulas!W1014</f>
        <v>#DIV/0!</v>
      </c>
    </row>
    <row r="1014" spans="1:16">
      <c r="A1014">
        <f>Formulas!A1015</f>
        <v>0</v>
      </c>
      <c r="B1014">
        <f>Formulas!B1015</f>
        <v>0</v>
      </c>
      <c r="C1014">
        <f>Formulas!C1015</f>
        <v>0</v>
      </c>
      <c r="D1014">
        <f>Formulas!AC1015</f>
        <v>0</v>
      </c>
      <c r="E1014">
        <f t="shared" si="15"/>
        <v>0</v>
      </c>
      <c r="F1014" s="1">
        <f>COUNTIFS(Formulas!B$3:B$2000,'Stats for predictor'!B1014,Formulas!C$3:C$2000,'Stats for predictor'!C1014,Formulas!AC$3:AC$2000,4)</f>
        <v>0</v>
      </c>
      <c r="G1014">
        <f>COUNTIFS(Formulas!B$3:B$2000,'Stats for predictor'!B1014,Formulas!C$3:C$2000,'Stats for predictor'!C1014,Formulas!AC$3:AC$2000,3)</f>
        <v>0</v>
      </c>
      <c r="H1014">
        <f>COUNTIFS(Formulas!B$3:B$2000,'Stats for predictor'!B1014,Formulas!C$3:C$2000,'Stats for predictor'!C1014,Formulas!AC$3:AC$2000,2)</f>
        <v>0</v>
      </c>
      <c r="I1014">
        <f>COUNTIFS(Formulas!B$3:B$2000,'Stats for predictor'!B1014,Formulas!C$3:C$2000,'Stats for predictor'!C1014,Formulas!AC$3:AC$2000,1)</f>
        <v>0</v>
      </c>
      <c r="J1014">
        <f>COUNTIFS(Formulas!B$3:B$2000,'Stats for predictor'!B1014,Formulas!C$3:C$2000,'Stats for predictor'!C1014,Formulas!AC$3:AC$2000,0)</f>
        <v>1390</v>
      </c>
      <c r="K1014">
        <f>Formulas!P1015</f>
        <v>0</v>
      </c>
      <c r="L1014">
        <f>Formulas!R1015</f>
        <v>0</v>
      </c>
      <c r="M1014">
        <f>Formulas!T1063</f>
        <v>0</v>
      </c>
      <c r="N1014" s="2" t="e">
        <f>Formulas!V1015</f>
        <v>#DIV/0!</v>
      </c>
      <c r="O1014">
        <f>Formulas!U1015</f>
        <v>0</v>
      </c>
      <c r="P1014" s="2" t="e">
        <f>Formulas!W1015</f>
        <v>#DIV/0!</v>
      </c>
    </row>
    <row r="1015" spans="1:16">
      <c r="A1015">
        <f>Formulas!A1016</f>
        <v>0</v>
      </c>
      <c r="B1015">
        <f>Formulas!B1016</f>
        <v>0</v>
      </c>
      <c r="C1015">
        <f>Formulas!C1016</f>
        <v>0</v>
      </c>
      <c r="D1015">
        <f>Formulas!AC1016</f>
        <v>0</v>
      </c>
      <c r="E1015">
        <f t="shared" si="15"/>
        <v>0</v>
      </c>
      <c r="F1015" s="1">
        <f>COUNTIFS(Formulas!B$3:B$2000,'Stats for predictor'!B1015,Formulas!C$3:C$2000,'Stats for predictor'!C1015,Formulas!AC$3:AC$2000,4)</f>
        <v>0</v>
      </c>
      <c r="G1015">
        <f>COUNTIFS(Formulas!B$3:B$2000,'Stats for predictor'!B1015,Formulas!C$3:C$2000,'Stats for predictor'!C1015,Formulas!AC$3:AC$2000,3)</f>
        <v>0</v>
      </c>
      <c r="H1015">
        <f>COUNTIFS(Formulas!B$3:B$2000,'Stats for predictor'!B1015,Formulas!C$3:C$2000,'Stats for predictor'!C1015,Formulas!AC$3:AC$2000,2)</f>
        <v>0</v>
      </c>
      <c r="I1015">
        <f>COUNTIFS(Formulas!B$3:B$2000,'Stats for predictor'!B1015,Formulas!C$3:C$2000,'Stats for predictor'!C1015,Formulas!AC$3:AC$2000,1)</f>
        <v>0</v>
      </c>
      <c r="J1015">
        <f>COUNTIFS(Formulas!B$3:B$2000,'Stats for predictor'!B1015,Formulas!C$3:C$2000,'Stats for predictor'!C1015,Formulas!AC$3:AC$2000,0)</f>
        <v>1390</v>
      </c>
      <c r="K1015">
        <f>Formulas!P1016</f>
        <v>0</v>
      </c>
      <c r="L1015">
        <f>Formulas!R1016</f>
        <v>0</v>
      </c>
      <c r="M1015">
        <f>Formulas!T1064</f>
        <v>0</v>
      </c>
      <c r="N1015" s="2" t="e">
        <f>Formulas!V1016</f>
        <v>#DIV/0!</v>
      </c>
      <c r="O1015">
        <f>Formulas!U1016</f>
        <v>0</v>
      </c>
      <c r="P1015" s="2" t="e">
        <f>Formulas!W1016</f>
        <v>#DIV/0!</v>
      </c>
    </row>
    <row r="1016" spans="1:16">
      <c r="A1016">
        <f>Formulas!A1017</f>
        <v>0</v>
      </c>
      <c r="B1016">
        <f>Formulas!B1017</f>
        <v>0</v>
      </c>
      <c r="C1016">
        <f>Formulas!C1017</f>
        <v>0</v>
      </c>
      <c r="D1016">
        <f>Formulas!AC1017</f>
        <v>0</v>
      </c>
      <c r="E1016">
        <f t="shared" si="15"/>
        <v>0</v>
      </c>
      <c r="F1016" s="1">
        <f>COUNTIFS(Formulas!B$3:B$2000,'Stats for predictor'!B1016,Formulas!C$3:C$2000,'Stats for predictor'!C1016,Formulas!AC$3:AC$2000,4)</f>
        <v>0</v>
      </c>
      <c r="G1016">
        <f>COUNTIFS(Formulas!B$3:B$2000,'Stats for predictor'!B1016,Formulas!C$3:C$2000,'Stats for predictor'!C1016,Formulas!AC$3:AC$2000,3)</f>
        <v>0</v>
      </c>
      <c r="H1016">
        <f>COUNTIFS(Formulas!B$3:B$2000,'Stats for predictor'!B1016,Formulas!C$3:C$2000,'Stats for predictor'!C1016,Formulas!AC$3:AC$2000,2)</f>
        <v>0</v>
      </c>
      <c r="I1016">
        <f>COUNTIFS(Formulas!B$3:B$2000,'Stats for predictor'!B1016,Formulas!C$3:C$2000,'Stats for predictor'!C1016,Formulas!AC$3:AC$2000,1)</f>
        <v>0</v>
      </c>
      <c r="J1016">
        <f>COUNTIFS(Formulas!B$3:B$2000,'Stats for predictor'!B1016,Formulas!C$3:C$2000,'Stats for predictor'!C1016,Formulas!AC$3:AC$2000,0)</f>
        <v>1390</v>
      </c>
      <c r="K1016">
        <f>Formulas!P1017</f>
        <v>0</v>
      </c>
      <c r="L1016">
        <f>Formulas!R1017</f>
        <v>0</v>
      </c>
      <c r="M1016">
        <f>Formulas!T1065</f>
        <v>0</v>
      </c>
      <c r="N1016" s="2" t="e">
        <f>Formulas!V1017</f>
        <v>#DIV/0!</v>
      </c>
      <c r="O1016">
        <f>Formulas!U1017</f>
        <v>0</v>
      </c>
      <c r="P1016" s="2" t="e">
        <f>Formulas!W1017</f>
        <v>#DIV/0!</v>
      </c>
    </row>
    <row r="1017" spans="1:16">
      <c r="A1017">
        <f>Formulas!A1018</f>
        <v>0</v>
      </c>
      <c r="B1017">
        <f>Formulas!B1018</f>
        <v>0</v>
      </c>
      <c r="C1017">
        <f>Formulas!C1018</f>
        <v>0</v>
      </c>
      <c r="D1017">
        <f>Formulas!AC1018</f>
        <v>0</v>
      </c>
      <c r="E1017">
        <f t="shared" si="15"/>
        <v>0</v>
      </c>
      <c r="F1017" s="1">
        <f>COUNTIFS(Formulas!B$3:B$2000,'Stats for predictor'!B1017,Formulas!C$3:C$2000,'Stats for predictor'!C1017,Formulas!AC$3:AC$2000,4)</f>
        <v>0</v>
      </c>
      <c r="G1017">
        <f>COUNTIFS(Formulas!B$3:B$2000,'Stats for predictor'!B1017,Formulas!C$3:C$2000,'Stats for predictor'!C1017,Formulas!AC$3:AC$2000,3)</f>
        <v>0</v>
      </c>
      <c r="H1017">
        <f>COUNTIFS(Formulas!B$3:B$2000,'Stats for predictor'!B1017,Formulas!C$3:C$2000,'Stats for predictor'!C1017,Formulas!AC$3:AC$2000,2)</f>
        <v>0</v>
      </c>
      <c r="I1017">
        <f>COUNTIFS(Formulas!B$3:B$2000,'Stats for predictor'!B1017,Formulas!C$3:C$2000,'Stats for predictor'!C1017,Formulas!AC$3:AC$2000,1)</f>
        <v>0</v>
      </c>
      <c r="J1017">
        <f>COUNTIFS(Formulas!B$3:B$2000,'Stats for predictor'!B1017,Formulas!C$3:C$2000,'Stats for predictor'!C1017,Formulas!AC$3:AC$2000,0)</f>
        <v>1390</v>
      </c>
      <c r="K1017">
        <f>Formulas!P1018</f>
        <v>0</v>
      </c>
      <c r="L1017">
        <f>Formulas!R1018</f>
        <v>0</v>
      </c>
      <c r="M1017">
        <f>Formulas!T1066</f>
        <v>0</v>
      </c>
      <c r="N1017" s="2" t="e">
        <f>Formulas!V1018</f>
        <v>#DIV/0!</v>
      </c>
      <c r="O1017">
        <f>Formulas!U1018</f>
        <v>0</v>
      </c>
      <c r="P1017" s="2" t="e">
        <f>Formulas!W1018</f>
        <v>#DIV/0!</v>
      </c>
    </row>
    <row r="1018" spans="1:16">
      <c r="A1018">
        <f>Formulas!A1019</f>
        <v>0</v>
      </c>
      <c r="B1018">
        <f>Formulas!B1019</f>
        <v>0</v>
      </c>
      <c r="C1018">
        <f>Formulas!C1019</f>
        <v>0</v>
      </c>
      <c r="D1018">
        <f>Formulas!AC1019</f>
        <v>0</v>
      </c>
      <c r="E1018">
        <f t="shared" si="15"/>
        <v>0</v>
      </c>
      <c r="F1018" s="1">
        <f>COUNTIFS(Formulas!B$3:B$2000,'Stats for predictor'!B1018,Formulas!C$3:C$2000,'Stats for predictor'!C1018,Formulas!AC$3:AC$2000,4)</f>
        <v>0</v>
      </c>
      <c r="G1018">
        <f>COUNTIFS(Formulas!B$3:B$2000,'Stats for predictor'!B1018,Formulas!C$3:C$2000,'Stats for predictor'!C1018,Formulas!AC$3:AC$2000,3)</f>
        <v>0</v>
      </c>
      <c r="H1018">
        <f>COUNTIFS(Formulas!B$3:B$2000,'Stats for predictor'!B1018,Formulas!C$3:C$2000,'Stats for predictor'!C1018,Formulas!AC$3:AC$2000,2)</f>
        <v>0</v>
      </c>
      <c r="I1018">
        <f>COUNTIFS(Formulas!B$3:B$2000,'Stats for predictor'!B1018,Formulas!C$3:C$2000,'Stats for predictor'!C1018,Formulas!AC$3:AC$2000,1)</f>
        <v>0</v>
      </c>
      <c r="J1018">
        <f>COUNTIFS(Formulas!B$3:B$2000,'Stats for predictor'!B1018,Formulas!C$3:C$2000,'Stats for predictor'!C1018,Formulas!AC$3:AC$2000,0)</f>
        <v>1390</v>
      </c>
      <c r="K1018">
        <f>Formulas!P1019</f>
        <v>0</v>
      </c>
      <c r="L1018">
        <f>Formulas!R1019</f>
        <v>0</v>
      </c>
      <c r="M1018">
        <f>Formulas!T1067</f>
        <v>0</v>
      </c>
      <c r="N1018" s="2" t="e">
        <f>Formulas!V1019</f>
        <v>#DIV/0!</v>
      </c>
      <c r="O1018">
        <f>Formulas!U1019</f>
        <v>0</v>
      </c>
      <c r="P1018" s="2" t="e">
        <f>Formulas!W1019</f>
        <v>#DIV/0!</v>
      </c>
    </row>
    <row r="1019" spans="1:16">
      <c r="A1019">
        <f>Formulas!A1020</f>
        <v>0</v>
      </c>
      <c r="B1019">
        <f>Formulas!B1020</f>
        <v>0</v>
      </c>
      <c r="C1019">
        <f>Formulas!C1020</f>
        <v>0</v>
      </c>
      <c r="D1019">
        <f>Formulas!AC1020</f>
        <v>0</v>
      </c>
      <c r="E1019">
        <f t="shared" si="15"/>
        <v>0</v>
      </c>
      <c r="F1019" s="1">
        <f>COUNTIFS(Formulas!B$3:B$2000,'Stats for predictor'!B1019,Formulas!C$3:C$2000,'Stats for predictor'!C1019,Formulas!AC$3:AC$2000,4)</f>
        <v>0</v>
      </c>
      <c r="G1019">
        <f>COUNTIFS(Formulas!B$3:B$2000,'Stats for predictor'!B1019,Formulas!C$3:C$2000,'Stats for predictor'!C1019,Formulas!AC$3:AC$2000,3)</f>
        <v>0</v>
      </c>
      <c r="H1019">
        <f>COUNTIFS(Formulas!B$3:B$2000,'Stats for predictor'!B1019,Formulas!C$3:C$2000,'Stats for predictor'!C1019,Formulas!AC$3:AC$2000,2)</f>
        <v>0</v>
      </c>
      <c r="I1019">
        <f>COUNTIFS(Formulas!B$3:B$2000,'Stats for predictor'!B1019,Formulas!C$3:C$2000,'Stats for predictor'!C1019,Formulas!AC$3:AC$2000,1)</f>
        <v>0</v>
      </c>
      <c r="J1019">
        <f>COUNTIFS(Formulas!B$3:B$2000,'Stats for predictor'!B1019,Formulas!C$3:C$2000,'Stats for predictor'!C1019,Formulas!AC$3:AC$2000,0)</f>
        <v>1390</v>
      </c>
      <c r="K1019">
        <f>Formulas!P1020</f>
        <v>0</v>
      </c>
      <c r="L1019">
        <f>Formulas!R1020</f>
        <v>0</v>
      </c>
      <c r="M1019">
        <f>Formulas!T1068</f>
        <v>0</v>
      </c>
      <c r="N1019" s="2" t="e">
        <f>Formulas!V1020</f>
        <v>#DIV/0!</v>
      </c>
      <c r="O1019">
        <f>Formulas!U1020</f>
        <v>0</v>
      </c>
      <c r="P1019" s="2" t="e">
        <f>Formulas!W1020</f>
        <v>#DIV/0!</v>
      </c>
    </row>
    <row r="1020" spans="1:16">
      <c r="A1020">
        <f>Formulas!A1021</f>
        <v>0</v>
      </c>
      <c r="B1020">
        <f>Formulas!B1021</f>
        <v>0</v>
      </c>
      <c r="C1020">
        <f>Formulas!C1021</f>
        <v>0</v>
      </c>
      <c r="D1020">
        <f>Formulas!AC1021</f>
        <v>0</v>
      </c>
      <c r="E1020">
        <f t="shared" si="15"/>
        <v>0</v>
      </c>
      <c r="F1020" s="1">
        <f>COUNTIFS(Formulas!B$3:B$2000,'Stats for predictor'!B1020,Formulas!C$3:C$2000,'Stats for predictor'!C1020,Formulas!AC$3:AC$2000,4)</f>
        <v>0</v>
      </c>
      <c r="G1020">
        <f>COUNTIFS(Formulas!B$3:B$2000,'Stats for predictor'!B1020,Formulas!C$3:C$2000,'Stats for predictor'!C1020,Formulas!AC$3:AC$2000,3)</f>
        <v>0</v>
      </c>
      <c r="H1020">
        <f>COUNTIFS(Formulas!B$3:B$2000,'Stats for predictor'!B1020,Formulas!C$3:C$2000,'Stats for predictor'!C1020,Formulas!AC$3:AC$2000,2)</f>
        <v>0</v>
      </c>
      <c r="I1020">
        <f>COUNTIFS(Formulas!B$3:B$2000,'Stats for predictor'!B1020,Formulas!C$3:C$2000,'Stats for predictor'!C1020,Formulas!AC$3:AC$2000,1)</f>
        <v>0</v>
      </c>
      <c r="J1020">
        <f>COUNTIFS(Formulas!B$3:B$2000,'Stats for predictor'!B1020,Formulas!C$3:C$2000,'Stats for predictor'!C1020,Formulas!AC$3:AC$2000,0)</f>
        <v>1390</v>
      </c>
      <c r="K1020">
        <f>Formulas!P1021</f>
        <v>0</v>
      </c>
      <c r="L1020">
        <f>Formulas!R1021</f>
        <v>0</v>
      </c>
      <c r="M1020">
        <f>Formulas!T1069</f>
        <v>0</v>
      </c>
      <c r="N1020" s="2" t="e">
        <f>Formulas!V1021</f>
        <v>#DIV/0!</v>
      </c>
      <c r="O1020">
        <f>Formulas!U1021</f>
        <v>0</v>
      </c>
      <c r="P1020" s="2" t="e">
        <f>Formulas!W1021</f>
        <v>#DIV/0!</v>
      </c>
    </row>
    <row r="1021" spans="1:16">
      <c r="A1021">
        <f>Formulas!A1022</f>
        <v>0</v>
      </c>
      <c r="B1021">
        <f>Formulas!B1022</f>
        <v>0</v>
      </c>
      <c r="C1021">
        <f>Formulas!C1022</f>
        <v>0</v>
      </c>
      <c r="D1021">
        <f>Formulas!AC1022</f>
        <v>0</v>
      </c>
      <c r="E1021">
        <f t="shared" si="15"/>
        <v>0</v>
      </c>
      <c r="F1021" s="1">
        <f>COUNTIFS(Formulas!B$3:B$2000,'Stats for predictor'!B1021,Formulas!C$3:C$2000,'Stats for predictor'!C1021,Formulas!AC$3:AC$2000,4)</f>
        <v>0</v>
      </c>
      <c r="G1021">
        <f>COUNTIFS(Formulas!B$3:B$2000,'Stats for predictor'!B1021,Formulas!C$3:C$2000,'Stats for predictor'!C1021,Formulas!AC$3:AC$2000,3)</f>
        <v>0</v>
      </c>
      <c r="H1021">
        <f>COUNTIFS(Formulas!B$3:B$2000,'Stats for predictor'!B1021,Formulas!C$3:C$2000,'Stats for predictor'!C1021,Formulas!AC$3:AC$2000,2)</f>
        <v>0</v>
      </c>
      <c r="I1021">
        <f>COUNTIFS(Formulas!B$3:B$2000,'Stats for predictor'!B1021,Formulas!C$3:C$2000,'Stats for predictor'!C1021,Formulas!AC$3:AC$2000,1)</f>
        <v>0</v>
      </c>
      <c r="J1021">
        <f>COUNTIFS(Formulas!B$3:B$2000,'Stats for predictor'!B1021,Formulas!C$3:C$2000,'Stats for predictor'!C1021,Formulas!AC$3:AC$2000,0)</f>
        <v>1390</v>
      </c>
      <c r="K1021">
        <f>Formulas!P1022</f>
        <v>0</v>
      </c>
      <c r="L1021">
        <f>Formulas!R1022</f>
        <v>0</v>
      </c>
      <c r="M1021">
        <f>Formulas!T1070</f>
        <v>0</v>
      </c>
      <c r="N1021" s="2" t="e">
        <f>Formulas!V1022</f>
        <v>#DIV/0!</v>
      </c>
      <c r="O1021">
        <f>Formulas!U1022</f>
        <v>0</v>
      </c>
      <c r="P1021" s="2" t="e">
        <f>Formulas!W1022</f>
        <v>#DIV/0!</v>
      </c>
    </row>
    <row r="1022" spans="1:16">
      <c r="A1022">
        <f>Formulas!A1023</f>
        <v>0</v>
      </c>
      <c r="B1022">
        <f>Formulas!B1023</f>
        <v>0</v>
      </c>
      <c r="C1022">
        <f>Formulas!C1023</f>
        <v>0</v>
      </c>
      <c r="D1022">
        <f>Formulas!AC1023</f>
        <v>0</v>
      </c>
      <c r="E1022">
        <f t="shared" si="15"/>
        <v>0</v>
      </c>
      <c r="F1022" s="1">
        <f>COUNTIFS(Formulas!B$3:B$2000,'Stats for predictor'!B1022,Formulas!C$3:C$2000,'Stats for predictor'!C1022,Formulas!AC$3:AC$2000,4)</f>
        <v>0</v>
      </c>
      <c r="G1022">
        <f>COUNTIFS(Formulas!B$3:B$2000,'Stats for predictor'!B1022,Formulas!C$3:C$2000,'Stats for predictor'!C1022,Formulas!AC$3:AC$2000,3)</f>
        <v>0</v>
      </c>
      <c r="H1022">
        <f>COUNTIFS(Formulas!B$3:B$2000,'Stats for predictor'!B1022,Formulas!C$3:C$2000,'Stats for predictor'!C1022,Formulas!AC$3:AC$2000,2)</f>
        <v>0</v>
      </c>
      <c r="I1022">
        <f>COUNTIFS(Formulas!B$3:B$2000,'Stats for predictor'!B1022,Formulas!C$3:C$2000,'Stats for predictor'!C1022,Formulas!AC$3:AC$2000,1)</f>
        <v>0</v>
      </c>
      <c r="J1022">
        <f>COUNTIFS(Formulas!B$3:B$2000,'Stats for predictor'!B1022,Formulas!C$3:C$2000,'Stats for predictor'!C1022,Formulas!AC$3:AC$2000,0)</f>
        <v>1390</v>
      </c>
      <c r="K1022">
        <f>Formulas!P1023</f>
        <v>0</v>
      </c>
      <c r="L1022">
        <f>Formulas!R1023</f>
        <v>0</v>
      </c>
      <c r="M1022">
        <f>Formulas!T1071</f>
        <v>0</v>
      </c>
      <c r="N1022" s="2" t="e">
        <f>Formulas!V1023</f>
        <v>#DIV/0!</v>
      </c>
      <c r="O1022">
        <f>Formulas!U1023</f>
        <v>0</v>
      </c>
      <c r="P1022" s="2" t="e">
        <f>Formulas!W1023</f>
        <v>#DIV/0!</v>
      </c>
    </row>
    <row r="1023" spans="1:16">
      <c r="A1023">
        <f>Formulas!A1024</f>
        <v>0</v>
      </c>
      <c r="B1023">
        <f>Formulas!B1024</f>
        <v>0</v>
      </c>
      <c r="C1023">
        <f>Formulas!C1024</f>
        <v>0</v>
      </c>
      <c r="D1023">
        <f>Formulas!AC1024</f>
        <v>0</v>
      </c>
      <c r="E1023">
        <f t="shared" si="15"/>
        <v>0</v>
      </c>
      <c r="F1023" s="1">
        <f>COUNTIFS(Formulas!B$3:B$2000,'Stats for predictor'!B1023,Formulas!C$3:C$2000,'Stats for predictor'!C1023,Formulas!AC$3:AC$2000,4)</f>
        <v>0</v>
      </c>
      <c r="G1023">
        <f>COUNTIFS(Formulas!B$3:B$2000,'Stats for predictor'!B1023,Formulas!C$3:C$2000,'Stats for predictor'!C1023,Formulas!AC$3:AC$2000,3)</f>
        <v>0</v>
      </c>
      <c r="H1023">
        <f>COUNTIFS(Formulas!B$3:B$2000,'Stats for predictor'!B1023,Formulas!C$3:C$2000,'Stats for predictor'!C1023,Formulas!AC$3:AC$2000,2)</f>
        <v>0</v>
      </c>
      <c r="I1023">
        <f>COUNTIFS(Formulas!B$3:B$2000,'Stats for predictor'!B1023,Formulas!C$3:C$2000,'Stats for predictor'!C1023,Formulas!AC$3:AC$2000,1)</f>
        <v>0</v>
      </c>
      <c r="J1023">
        <f>COUNTIFS(Formulas!B$3:B$2000,'Stats for predictor'!B1023,Formulas!C$3:C$2000,'Stats for predictor'!C1023,Formulas!AC$3:AC$2000,0)</f>
        <v>1390</v>
      </c>
      <c r="K1023">
        <f>Formulas!P1024</f>
        <v>0</v>
      </c>
      <c r="L1023">
        <f>Formulas!R1024</f>
        <v>0</v>
      </c>
      <c r="M1023">
        <f>Formulas!T1072</f>
        <v>0</v>
      </c>
      <c r="N1023" s="2" t="e">
        <f>Formulas!V1024</f>
        <v>#DIV/0!</v>
      </c>
      <c r="O1023">
        <f>Formulas!U1024</f>
        <v>0</v>
      </c>
      <c r="P1023" s="2" t="e">
        <f>Formulas!W1024</f>
        <v>#DIV/0!</v>
      </c>
    </row>
    <row r="1024" spans="1:16">
      <c r="A1024">
        <f>Formulas!A1025</f>
        <v>0</v>
      </c>
      <c r="B1024">
        <f>Formulas!B1025</f>
        <v>0</v>
      </c>
      <c r="C1024">
        <f>Formulas!C1025</f>
        <v>0</v>
      </c>
      <c r="D1024">
        <f>Formulas!AC1025</f>
        <v>0</v>
      </c>
      <c r="E1024">
        <f t="shared" si="15"/>
        <v>0</v>
      </c>
      <c r="F1024" s="1">
        <f>COUNTIFS(Formulas!B$3:B$2000,'Stats for predictor'!B1024,Formulas!C$3:C$2000,'Stats for predictor'!C1024,Formulas!AC$3:AC$2000,4)</f>
        <v>0</v>
      </c>
      <c r="G1024">
        <f>COUNTIFS(Formulas!B$3:B$2000,'Stats for predictor'!B1024,Formulas!C$3:C$2000,'Stats for predictor'!C1024,Formulas!AC$3:AC$2000,3)</f>
        <v>0</v>
      </c>
      <c r="H1024">
        <f>COUNTIFS(Formulas!B$3:B$2000,'Stats for predictor'!B1024,Formulas!C$3:C$2000,'Stats for predictor'!C1024,Formulas!AC$3:AC$2000,2)</f>
        <v>0</v>
      </c>
      <c r="I1024">
        <f>COUNTIFS(Formulas!B$3:B$2000,'Stats for predictor'!B1024,Formulas!C$3:C$2000,'Stats for predictor'!C1024,Formulas!AC$3:AC$2000,1)</f>
        <v>0</v>
      </c>
      <c r="J1024">
        <f>COUNTIFS(Formulas!B$3:B$2000,'Stats for predictor'!B1024,Formulas!C$3:C$2000,'Stats for predictor'!C1024,Formulas!AC$3:AC$2000,0)</f>
        <v>1390</v>
      </c>
      <c r="K1024">
        <f>Formulas!P1025</f>
        <v>0</v>
      </c>
      <c r="L1024">
        <f>Formulas!R1025</f>
        <v>0</v>
      </c>
      <c r="M1024">
        <f>Formulas!T1073</f>
        <v>0</v>
      </c>
      <c r="N1024" s="2" t="e">
        <f>Formulas!V1025</f>
        <v>#DIV/0!</v>
      </c>
      <c r="O1024">
        <f>Formulas!U1025</f>
        <v>0</v>
      </c>
      <c r="P1024" s="2" t="e">
        <f>Formulas!W1025</f>
        <v>#DIV/0!</v>
      </c>
    </row>
    <row r="1025" spans="1:16">
      <c r="A1025">
        <f>Formulas!A1026</f>
        <v>0</v>
      </c>
      <c r="B1025">
        <f>Formulas!B1026</f>
        <v>0</v>
      </c>
      <c r="C1025">
        <f>Formulas!C1026</f>
        <v>0</v>
      </c>
      <c r="D1025">
        <f>Formulas!AC1026</f>
        <v>0</v>
      </c>
      <c r="E1025">
        <f t="shared" si="15"/>
        <v>0</v>
      </c>
      <c r="F1025" s="1">
        <f>COUNTIFS(Formulas!B$3:B$2000,'Stats for predictor'!B1025,Formulas!C$3:C$2000,'Stats for predictor'!C1025,Formulas!AC$3:AC$2000,4)</f>
        <v>0</v>
      </c>
      <c r="G1025">
        <f>COUNTIFS(Formulas!B$3:B$2000,'Stats for predictor'!B1025,Formulas!C$3:C$2000,'Stats for predictor'!C1025,Formulas!AC$3:AC$2000,3)</f>
        <v>0</v>
      </c>
      <c r="H1025">
        <f>COUNTIFS(Formulas!B$3:B$2000,'Stats for predictor'!B1025,Formulas!C$3:C$2000,'Stats for predictor'!C1025,Formulas!AC$3:AC$2000,2)</f>
        <v>0</v>
      </c>
      <c r="I1025">
        <f>COUNTIFS(Formulas!B$3:B$2000,'Stats for predictor'!B1025,Formulas!C$3:C$2000,'Stats for predictor'!C1025,Formulas!AC$3:AC$2000,1)</f>
        <v>0</v>
      </c>
      <c r="J1025">
        <f>COUNTIFS(Formulas!B$3:B$2000,'Stats for predictor'!B1025,Formulas!C$3:C$2000,'Stats for predictor'!C1025,Formulas!AC$3:AC$2000,0)</f>
        <v>1390</v>
      </c>
      <c r="K1025">
        <f>Formulas!P1026</f>
        <v>0</v>
      </c>
      <c r="L1025">
        <f>Formulas!R1026</f>
        <v>0</v>
      </c>
      <c r="M1025">
        <f>Formulas!T1074</f>
        <v>0</v>
      </c>
      <c r="N1025" s="2" t="e">
        <f>Formulas!V1026</f>
        <v>#DIV/0!</v>
      </c>
      <c r="O1025">
        <f>Formulas!U1026</f>
        <v>0</v>
      </c>
      <c r="P1025" s="2" t="e">
        <f>Formulas!W1026</f>
        <v>#DIV/0!</v>
      </c>
    </row>
    <row r="1026" spans="1:16">
      <c r="A1026">
        <f>Formulas!A1027</f>
        <v>0</v>
      </c>
      <c r="B1026">
        <f>Formulas!B1027</f>
        <v>0</v>
      </c>
      <c r="C1026">
        <f>Formulas!C1027</f>
        <v>0</v>
      </c>
      <c r="D1026">
        <f>Formulas!AC1027</f>
        <v>0</v>
      </c>
      <c r="E1026">
        <f t="shared" si="15"/>
        <v>0</v>
      </c>
      <c r="F1026" s="1">
        <f>COUNTIFS(Formulas!B$3:B$2000,'Stats for predictor'!B1026,Formulas!C$3:C$2000,'Stats for predictor'!C1026,Formulas!AC$3:AC$2000,4)</f>
        <v>0</v>
      </c>
      <c r="G1026">
        <f>COUNTIFS(Formulas!B$3:B$2000,'Stats for predictor'!B1026,Formulas!C$3:C$2000,'Stats for predictor'!C1026,Formulas!AC$3:AC$2000,3)</f>
        <v>0</v>
      </c>
      <c r="H1026">
        <f>COUNTIFS(Formulas!B$3:B$2000,'Stats for predictor'!B1026,Formulas!C$3:C$2000,'Stats for predictor'!C1026,Formulas!AC$3:AC$2000,2)</f>
        <v>0</v>
      </c>
      <c r="I1026">
        <f>COUNTIFS(Formulas!B$3:B$2000,'Stats for predictor'!B1026,Formulas!C$3:C$2000,'Stats for predictor'!C1026,Formulas!AC$3:AC$2000,1)</f>
        <v>0</v>
      </c>
      <c r="J1026">
        <f>COUNTIFS(Formulas!B$3:B$2000,'Stats for predictor'!B1026,Formulas!C$3:C$2000,'Stats for predictor'!C1026,Formulas!AC$3:AC$2000,0)</f>
        <v>1390</v>
      </c>
      <c r="K1026">
        <f>Formulas!P1027</f>
        <v>0</v>
      </c>
      <c r="L1026">
        <f>Formulas!R1027</f>
        <v>0</v>
      </c>
      <c r="M1026">
        <f>Formulas!T1075</f>
        <v>0</v>
      </c>
      <c r="N1026" s="2" t="e">
        <f>Formulas!V1027</f>
        <v>#DIV/0!</v>
      </c>
      <c r="O1026">
        <f>Formulas!U1027</f>
        <v>0</v>
      </c>
      <c r="P1026" s="2" t="e">
        <f>Formulas!W1027</f>
        <v>#DIV/0!</v>
      </c>
    </row>
    <row r="1027" spans="1:16">
      <c r="A1027">
        <f>Formulas!A1028</f>
        <v>0</v>
      </c>
      <c r="B1027">
        <f>Formulas!B1028</f>
        <v>0</v>
      </c>
      <c r="C1027">
        <f>Formulas!C1028</f>
        <v>0</v>
      </c>
      <c r="D1027">
        <f>Formulas!AC1028</f>
        <v>0</v>
      </c>
      <c r="E1027">
        <f t="shared" ref="E1027:E1090" si="16">IF(F1027&gt;0,4,IF(G1027&gt;0,3,IF(H1027&gt;0,2,IF(I1027&gt;0,1,0))))</f>
        <v>0</v>
      </c>
      <c r="F1027" s="1">
        <f>COUNTIFS(Formulas!B$3:B$2000,'Stats for predictor'!B1027,Formulas!C$3:C$2000,'Stats for predictor'!C1027,Formulas!AC$3:AC$2000,4)</f>
        <v>0</v>
      </c>
      <c r="G1027">
        <f>COUNTIFS(Formulas!B$3:B$2000,'Stats for predictor'!B1027,Formulas!C$3:C$2000,'Stats for predictor'!C1027,Formulas!AC$3:AC$2000,3)</f>
        <v>0</v>
      </c>
      <c r="H1027">
        <f>COUNTIFS(Formulas!B$3:B$2000,'Stats for predictor'!B1027,Formulas!C$3:C$2000,'Stats for predictor'!C1027,Formulas!AC$3:AC$2000,2)</f>
        <v>0</v>
      </c>
      <c r="I1027">
        <f>COUNTIFS(Formulas!B$3:B$2000,'Stats for predictor'!B1027,Formulas!C$3:C$2000,'Stats for predictor'!C1027,Formulas!AC$3:AC$2000,1)</f>
        <v>0</v>
      </c>
      <c r="J1027">
        <f>COUNTIFS(Formulas!B$3:B$2000,'Stats for predictor'!B1027,Formulas!C$3:C$2000,'Stats for predictor'!C1027,Formulas!AC$3:AC$2000,0)</f>
        <v>1390</v>
      </c>
      <c r="K1027">
        <f>Formulas!P1028</f>
        <v>0</v>
      </c>
      <c r="L1027">
        <f>Formulas!R1028</f>
        <v>0</v>
      </c>
      <c r="M1027">
        <f>Formulas!T1076</f>
        <v>0</v>
      </c>
      <c r="N1027" s="2" t="e">
        <f>Formulas!V1028</f>
        <v>#DIV/0!</v>
      </c>
      <c r="O1027">
        <f>Formulas!U1028</f>
        <v>0</v>
      </c>
      <c r="P1027" s="2" t="e">
        <f>Formulas!W1028</f>
        <v>#DIV/0!</v>
      </c>
    </row>
    <row r="1028" spans="1:16">
      <c r="A1028">
        <f>Formulas!A1029</f>
        <v>0</v>
      </c>
      <c r="B1028">
        <f>Formulas!B1029</f>
        <v>0</v>
      </c>
      <c r="C1028">
        <f>Formulas!C1029</f>
        <v>0</v>
      </c>
      <c r="D1028">
        <f>Formulas!AC1029</f>
        <v>0</v>
      </c>
      <c r="E1028">
        <f t="shared" si="16"/>
        <v>0</v>
      </c>
      <c r="F1028" s="1">
        <f>COUNTIFS(Formulas!B$3:B$2000,'Stats for predictor'!B1028,Formulas!C$3:C$2000,'Stats for predictor'!C1028,Formulas!AC$3:AC$2000,4)</f>
        <v>0</v>
      </c>
      <c r="G1028">
        <f>COUNTIFS(Formulas!B$3:B$2000,'Stats for predictor'!B1028,Formulas!C$3:C$2000,'Stats for predictor'!C1028,Formulas!AC$3:AC$2000,3)</f>
        <v>0</v>
      </c>
      <c r="H1028">
        <f>COUNTIFS(Formulas!B$3:B$2000,'Stats for predictor'!B1028,Formulas!C$3:C$2000,'Stats for predictor'!C1028,Formulas!AC$3:AC$2000,2)</f>
        <v>0</v>
      </c>
      <c r="I1028">
        <f>COUNTIFS(Formulas!B$3:B$2000,'Stats for predictor'!B1028,Formulas!C$3:C$2000,'Stats for predictor'!C1028,Formulas!AC$3:AC$2000,1)</f>
        <v>0</v>
      </c>
      <c r="J1028">
        <f>COUNTIFS(Formulas!B$3:B$2000,'Stats for predictor'!B1028,Formulas!C$3:C$2000,'Stats for predictor'!C1028,Formulas!AC$3:AC$2000,0)</f>
        <v>1390</v>
      </c>
      <c r="K1028">
        <f>Formulas!P1029</f>
        <v>0</v>
      </c>
      <c r="L1028">
        <f>Formulas!R1029</f>
        <v>0</v>
      </c>
      <c r="M1028">
        <f>Formulas!T1077</f>
        <v>0</v>
      </c>
      <c r="N1028" s="2" t="e">
        <f>Formulas!V1029</f>
        <v>#DIV/0!</v>
      </c>
      <c r="O1028">
        <f>Formulas!U1029</f>
        <v>0</v>
      </c>
      <c r="P1028" s="2" t="e">
        <f>Formulas!W1029</f>
        <v>#DIV/0!</v>
      </c>
    </row>
    <row r="1029" spans="1:16">
      <c r="A1029">
        <f>Formulas!A1030</f>
        <v>0</v>
      </c>
      <c r="B1029">
        <f>Formulas!B1030</f>
        <v>0</v>
      </c>
      <c r="C1029">
        <f>Formulas!C1030</f>
        <v>0</v>
      </c>
      <c r="D1029">
        <f>Formulas!AC1030</f>
        <v>0</v>
      </c>
      <c r="E1029">
        <f t="shared" si="16"/>
        <v>0</v>
      </c>
      <c r="F1029" s="1">
        <f>COUNTIFS(Formulas!B$3:B$2000,'Stats for predictor'!B1029,Formulas!C$3:C$2000,'Stats for predictor'!C1029,Formulas!AC$3:AC$2000,4)</f>
        <v>0</v>
      </c>
      <c r="G1029">
        <f>COUNTIFS(Formulas!B$3:B$2000,'Stats for predictor'!B1029,Formulas!C$3:C$2000,'Stats for predictor'!C1029,Formulas!AC$3:AC$2000,3)</f>
        <v>0</v>
      </c>
      <c r="H1029">
        <f>COUNTIFS(Formulas!B$3:B$2000,'Stats for predictor'!B1029,Formulas!C$3:C$2000,'Stats for predictor'!C1029,Formulas!AC$3:AC$2000,2)</f>
        <v>0</v>
      </c>
      <c r="I1029">
        <f>COUNTIFS(Formulas!B$3:B$2000,'Stats for predictor'!B1029,Formulas!C$3:C$2000,'Stats for predictor'!C1029,Formulas!AC$3:AC$2000,1)</f>
        <v>0</v>
      </c>
      <c r="J1029">
        <f>COUNTIFS(Formulas!B$3:B$2000,'Stats for predictor'!B1029,Formulas!C$3:C$2000,'Stats for predictor'!C1029,Formulas!AC$3:AC$2000,0)</f>
        <v>1390</v>
      </c>
      <c r="K1029">
        <f>Formulas!P1030</f>
        <v>0</v>
      </c>
      <c r="L1029">
        <f>Formulas!R1030</f>
        <v>0</v>
      </c>
      <c r="M1029">
        <f>Formulas!T1078</f>
        <v>0</v>
      </c>
      <c r="N1029" s="2" t="e">
        <f>Formulas!V1030</f>
        <v>#DIV/0!</v>
      </c>
      <c r="O1029">
        <f>Formulas!U1030</f>
        <v>0</v>
      </c>
      <c r="P1029" s="2" t="e">
        <f>Formulas!W1030</f>
        <v>#DIV/0!</v>
      </c>
    </row>
    <row r="1030" spans="1:16">
      <c r="A1030">
        <f>Formulas!A1031</f>
        <v>0</v>
      </c>
      <c r="B1030">
        <f>Formulas!B1031</f>
        <v>0</v>
      </c>
      <c r="C1030">
        <f>Formulas!C1031</f>
        <v>0</v>
      </c>
      <c r="D1030">
        <f>Formulas!AC1031</f>
        <v>0</v>
      </c>
      <c r="E1030">
        <f t="shared" si="16"/>
        <v>0</v>
      </c>
      <c r="F1030" s="1">
        <f>COUNTIFS(Formulas!B$3:B$2000,'Stats for predictor'!B1030,Formulas!C$3:C$2000,'Stats for predictor'!C1030,Formulas!AC$3:AC$2000,4)</f>
        <v>0</v>
      </c>
      <c r="G1030">
        <f>COUNTIFS(Formulas!B$3:B$2000,'Stats for predictor'!B1030,Formulas!C$3:C$2000,'Stats for predictor'!C1030,Formulas!AC$3:AC$2000,3)</f>
        <v>0</v>
      </c>
      <c r="H1030">
        <f>COUNTIFS(Formulas!B$3:B$2000,'Stats for predictor'!B1030,Formulas!C$3:C$2000,'Stats for predictor'!C1030,Formulas!AC$3:AC$2000,2)</f>
        <v>0</v>
      </c>
      <c r="I1030">
        <f>COUNTIFS(Formulas!B$3:B$2000,'Stats for predictor'!B1030,Formulas!C$3:C$2000,'Stats for predictor'!C1030,Formulas!AC$3:AC$2000,1)</f>
        <v>0</v>
      </c>
      <c r="J1030">
        <f>COUNTIFS(Formulas!B$3:B$2000,'Stats for predictor'!B1030,Formulas!C$3:C$2000,'Stats for predictor'!C1030,Formulas!AC$3:AC$2000,0)</f>
        <v>1390</v>
      </c>
      <c r="K1030">
        <f>Formulas!P1031</f>
        <v>0</v>
      </c>
      <c r="L1030">
        <f>Formulas!R1031</f>
        <v>0</v>
      </c>
      <c r="M1030">
        <f>Formulas!T1079</f>
        <v>0</v>
      </c>
      <c r="N1030" s="2" t="e">
        <f>Formulas!V1031</f>
        <v>#DIV/0!</v>
      </c>
      <c r="O1030">
        <f>Formulas!U1031</f>
        <v>0</v>
      </c>
      <c r="P1030" s="2" t="e">
        <f>Formulas!W1031</f>
        <v>#DIV/0!</v>
      </c>
    </row>
    <row r="1031" spans="1:16">
      <c r="A1031">
        <f>Formulas!A1032</f>
        <v>0</v>
      </c>
      <c r="B1031">
        <f>Formulas!B1032</f>
        <v>0</v>
      </c>
      <c r="C1031">
        <f>Formulas!C1032</f>
        <v>0</v>
      </c>
      <c r="D1031">
        <f>Formulas!AC1032</f>
        <v>0</v>
      </c>
      <c r="E1031">
        <f t="shared" si="16"/>
        <v>0</v>
      </c>
      <c r="F1031" s="1">
        <f>COUNTIFS(Formulas!B$3:B$2000,'Stats for predictor'!B1031,Formulas!C$3:C$2000,'Stats for predictor'!C1031,Formulas!AC$3:AC$2000,4)</f>
        <v>0</v>
      </c>
      <c r="G1031">
        <f>COUNTIFS(Formulas!B$3:B$2000,'Stats for predictor'!B1031,Formulas!C$3:C$2000,'Stats for predictor'!C1031,Formulas!AC$3:AC$2000,3)</f>
        <v>0</v>
      </c>
      <c r="H1031">
        <f>COUNTIFS(Formulas!B$3:B$2000,'Stats for predictor'!B1031,Formulas!C$3:C$2000,'Stats for predictor'!C1031,Formulas!AC$3:AC$2000,2)</f>
        <v>0</v>
      </c>
      <c r="I1031">
        <f>COUNTIFS(Formulas!B$3:B$2000,'Stats for predictor'!B1031,Formulas!C$3:C$2000,'Stats for predictor'!C1031,Formulas!AC$3:AC$2000,1)</f>
        <v>0</v>
      </c>
      <c r="J1031">
        <f>COUNTIFS(Formulas!B$3:B$2000,'Stats for predictor'!B1031,Formulas!C$3:C$2000,'Stats for predictor'!C1031,Formulas!AC$3:AC$2000,0)</f>
        <v>1390</v>
      </c>
      <c r="K1031">
        <f>Formulas!P1032</f>
        <v>0</v>
      </c>
      <c r="L1031">
        <f>Formulas!R1032</f>
        <v>0</v>
      </c>
      <c r="M1031">
        <f>Formulas!T1080</f>
        <v>0</v>
      </c>
      <c r="N1031" s="2" t="e">
        <f>Formulas!V1032</f>
        <v>#DIV/0!</v>
      </c>
      <c r="O1031">
        <f>Formulas!U1032</f>
        <v>0</v>
      </c>
      <c r="P1031" s="2" t="e">
        <f>Formulas!W1032</f>
        <v>#DIV/0!</v>
      </c>
    </row>
    <row r="1032" spans="1:16">
      <c r="A1032">
        <f>Formulas!A1033</f>
        <v>0</v>
      </c>
      <c r="B1032">
        <f>Formulas!B1033</f>
        <v>0</v>
      </c>
      <c r="C1032">
        <f>Formulas!C1033</f>
        <v>0</v>
      </c>
      <c r="D1032">
        <f>Formulas!AC1033</f>
        <v>0</v>
      </c>
      <c r="E1032">
        <f t="shared" si="16"/>
        <v>0</v>
      </c>
      <c r="F1032" s="1">
        <f>COUNTIFS(Formulas!B$3:B$2000,'Stats for predictor'!B1032,Formulas!C$3:C$2000,'Stats for predictor'!C1032,Formulas!AC$3:AC$2000,4)</f>
        <v>0</v>
      </c>
      <c r="G1032">
        <f>COUNTIFS(Formulas!B$3:B$2000,'Stats for predictor'!B1032,Formulas!C$3:C$2000,'Stats for predictor'!C1032,Formulas!AC$3:AC$2000,3)</f>
        <v>0</v>
      </c>
      <c r="H1032">
        <f>COUNTIFS(Formulas!B$3:B$2000,'Stats for predictor'!B1032,Formulas!C$3:C$2000,'Stats for predictor'!C1032,Formulas!AC$3:AC$2000,2)</f>
        <v>0</v>
      </c>
      <c r="I1032">
        <f>COUNTIFS(Formulas!B$3:B$2000,'Stats for predictor'!B1032,Formulas!C$3:C$2000,'Stats for predictor'!C1032,Formulas!AC$3:AC$2000,1)</f>
        <v>0</v>
      </c>
      <c r="J1032">
        <f>COUNTIFS(Formulas!B$3:B$2000,'Stats for predictor'!B1032,Formulas!C$3:C$2000,'Stats for predictor'!C1032,Formulas!AC$3:AC$2000,0)</f>
        <v>1390</v>
      </c>
      <c r="K1032">
        <f>Formulas!P1033</f>
        <v>0</v>
      </c>
      <c r="L1032">
        <f>Formulas!R1033</f>
        <v>0</v>
      </c>
      <c r="M1032">
        <f>Formulas!T1081</f>
        <v>0</v>
      </c>
      <c r="N1032" s="2" t="e">
        <f>Formulas!V1033</f>
        <v>#DIV/0!</v>
      </c>
      <c r="O1032">
        <f>Formulas!U1033</f>
        <v>0</v>
      </c>
      <c r="P1032" s="2" t="e">
        <f>Formulas!W1033</f>
        <v>#DIV/0!</v>
      </c>
    </row>
    <row r="1033" spans="1:16">
      <c r="A1033">
        <f>Formulas!A1034</f>
        <v>0</v>
      </c>
      <c r="B1033">
        <f>Formulas!B1034</f>
        <v>0</v>
      </c>
      <c r="C1033">
        <f>Formulas!C1034</f>
        <v>0</v>
      </c>
      <c r="D1033">
        <f>Formulas!AC1034</f>
        <v>0</v>
      </c>
      <c r="E1033">
        <f t="shared" si="16"/>
        <v>0</v>
      </c>
      <c r="F1033" s="1">
        <f>COUNTIFS(Formulas!B$3:B$2000,'Stats for predictor'!B1033,Formulas!C$3:C$2000,'Stats for predictor'!C1033,Formulas!AC$3:AC$2000,4)</f>
        <v>0</v>
      </c>
      <c r="G1033">
        <f>COUNTIFS(Formulas!B$3:B$2000,'Stats for predictor'!B1033,Formulas!C$3:C$2000,'Stats for predictor'!C1033,Formulas!AC$3:AC$2000,3)</f>
        <v>0</v>
      </c>
      <c r="H1033">
        <f>COUNTIFS(Formulas!B$3:B$2000,'Stats for predictor'!B1033,Formulas!C$3:C$2000,'Stats for predictor'!C1033,Formulas!AC$3:AC$2000,2)</f>
        <v>0</v>
      </c>
      <c r="I1033">
        <f>COUNTIFS(Formulas!B$3:B$2000,'Stats for predictor'!B1033,Formulas!C$3:C$2000,'Stats for predictor'!C1033,Formulas!AC$3:AC$2000,1)</f>
        <v>0</v>
      </c>
      <c r="J1033">
        <f>COUNTIFS(Formulas!B$3:B$2000,'Stats for predictor'!B1033,Formulas!C$3:C$2000,'Stats for predictor'!C1033,Formulas!AC$3:AC$2000,0)</f>
        <v>1390</v>
      </c>
      <c r="K1033">
        <f>Formulas!P1034</f>
        <v>0</v>
      </c>
      <c r="L1033">
        <f>Formulas!R1034</f>
        <v>0</v>
      </c>
      <c r="M1033">
        <f>Formulas!T1082</f>
        <v>0</v>
      </c>
      <c r="N1033" s="2" t="e">
        <f>Formulas!V1034</f>
        <v>#DIV/0!</v>
      </c>
      <c r="O1033">
        <f>Formulas!U1034</f>
        <v>0</v>
      </c>
      <c r="P1033" s="2" t="e">
        <f>Formulas!W1034</f>
        <v>#DIV/0!</v>
      </c>
    </row>
    <row r="1034" spans="1:16">
      <c r="A1034">
        <f>Formulas!A1035</f>
        <v>0</v>
      </c>
      <c r="B1034">
        <f>Formulas!B1035</f>
        <v>0</v>
      </c>
      <c r="C1034">
        <f>Formulas!C1035</f>
        <v>0</v>
      </c>
      <c r="D1034">
        <f>Formulas!AC1035</f>
        <v>0</v>
      </c>
      <c r="E1034">
        <f t="shared" si="16"/>
        <v>0</v>
      </c>
      <c r="F1034" s="1">
        <f>COUNTIFS(Formulas!B$3:B$2000,'Stats for predictor'!B1034,Formulas!C$3:C$2000,'Stats for predictor'!C1034,Formulas!AC$3:AC$2000,4)</f>
        <v>0</v>
      </c>
      <c r="G1034">
        <f>COUNTIFS(Formulas!B$3:B$2000,'Stats for predictor'!B1034,Formulas!C$3:C$2000,'Stats for predictor'!C1034,Formulas!AC$3:AC$2000,3)</f>
        <v>0</v>
      </c>
      <c r="H1034">
        <f>COUNTIFS(Formulas!B$3:B$2000,'Stats for predictor'!B1034,Formulas!C$3:C$2000,'Stats for predictor'!C1034,Formulas!AC$3:AC$2000,2)</f>
        <v>0</v>
      </c>
      <c r="I1034">
        <f>COUNTIFS(Formulas!B$3:B$2000,'Stats for predictor'!B1034,Formulas!C$3:C$2000,'Stats for predictor'!C1034,Formulas!AC$3:AC$2000,1)</f>
        <v>0</v>
      </c>
      <c r="J1034">
        <f>COUNTIFS(Formulas!B$3:B$2000,'Stats for predictor'!B1034,Formulas!C$3:C$2000,'Stats for predictor'!C1034,Formulas!AC$3:AC$2000,0)</f>
        <v>1390</v>
      </c>
      <c r="K1034">
        <f>Formulas!P1035</f>
        <v>0</v>
      </c>
      <c r="L1034">
        <f>Formulas!R1035</f>
        <v>0</v>
      </c>
      <c r="M1034">
        <f>Formulas!T1083</f>
        <v>0</v>
      </c>
      <c r="N1034" s="2" t="e">
        <f>Formulas!V1035</f>
        <v>#DIV/0!</v>
      </c>
      <c r="O1034">
        <f>Formulas!U1035</f>
        <v>0</v>
      </c>
      <c r="P1034" s="2" t="e">
        <f>Formulas!W1035</f>
        <v>#DIV/0!</v>
      </c>
    </row>
    <row r="1035" spans="1:16">
      <c r="A1035">
        <f>Formulas!A1036</f>
        <v>0</v>
      </c>
      <c r="B1035">
        <f>Formulas!B1036</f>
        <v>0</v>
      </c>
      <c r="C1035">
        <f>Formulas!C1036</f>
        <v>0</v>
      </c>
      <c r="D1035">
        <f>Formulas!AC1036</f>
        <v>0</v>
      </c>
      <c r="E1035">
        <f t="shared" si="16"/>
        <v>0</v>
      </c>
      <c r="F1035" s="1">
        <f>COUNTIFS(Formulas!B$3:B$2000,'Stats for predictor'!B1035,Formulas!C$3:C$2000,'Stats for predictor'!C1035,Formulas!AC$3:AC$2000,4)</f>
        <v>0</v>
      </c>
      <c r="G1035">
        <f>COUNTIFS(Formulas!B$3:B$2000,'Stats for predictor'!B1035,Formulas!C$3:C$2000,'Stats for predictor'!C1035,Formulas!AC$3:AC$2000,3)</f>
        <v>0</v>
      </c>
      <c r="H1035">
        <f>COUNTIFS(Formulas!B$3:B$2000,'Stats for predictor'!B1035,Formulas!C$3:C$2000,'Stats for predictor'!C1035,Formulas!AC$3:AC$2000,2)</f>
        <v>0</v>
      </c>
      <c r="I1035">
        <f>COUNTIFS(Formulas!B$3:B$2000,'Stats for predictor'!B1035,Formulas!C$3:C$2000,'Stats for predictor'!C1035,Formulas!AC$3:AC$2000,1)</f>
        <v>0</v>
      </c>
      <c r="J1035">
        <f>COUNTIFS(Formulas!B$3:B$2000,'Stats for predictor'!B1035,Formulas!C$3:C$2000,'Stats for predictor'!C1035,Formulas!AC$3:AC$2000,0)</f>
        <v>1390</v>
      </c>
      <c r="K1035">
        <f>Formulas!P1036</f>
        <v>0</v>
      </c>
      <c r="L1035">
        <f>Formulas!R1036</f>
        <v>0</v>
      </c>
      <c r="M1035">
        <f>Formulas!T1084</f>
        <v>0</v>
      </c>
      <c r="N1035" s="2" t="e">
        <f>Formulas!V1036</f>
        <v>#DIV/0!</v>
      </c>
      <c r="O1035">
        <f>Formulas!U1036</f>
        <v>0</v>
      </c>
      <c r="P1035" s="2" t="e">
        <f>Formulas!W1036</f>
        <v>#DIV/0!</v>
      </c>
    </row>
    <row r="1036" spans="1:16">
      <c r="A1036">
        <f>Formulas!A1037</f>
        <v>0</v>
      </c>
      <c r="B1036">
        <f>Formulas!B1037</f>
        <v>0</v>
      </c>
      <c r="C1036">
        <f>Formulas!C1037</f>
        <v>0</v>
      </c>
      <c r="D1036">
        <f>Formulas!AC1037</f>
        <v>0</v>
      </c>
      <c r="E1036">
        <f t="shared" si="16"/>
        <v>0</v>
      </c>
      <c r="F1036" s="1">
        <f>COUNTIFS(Formulas!B$3:B$2000,'Stats for predictor'!B1036,Formulas!C$3:C$2000,'Stats for predictor'!C1036,Formulas!AC$3:AC$2000,4)</f>
        <v>0</v>
      </c>
      <c r="G1036">
        <f>COUNTIFS(Formulas!B$3:B$2000,'Stats for predictor'!B1036,Formulas!C$3:C$2000,'Stats for predictor'!C1036,Formulas!AC$3:AC$2000,3)</f>
        <v>0</v>
      </c>
      <c r="H1036">
        <f>COUNTIFS(Formulas!B$3:B$2000,'Stats for predictor'!B1036,Formulas!C$3:C$2000,'Stats for predictor'!C1036,Formulas!AC$3:AC$2000,2)</f>
        <v>0</v>
      </c>
      <c r="I1036">
        <f>COUNTIFS(Formulas!B$3:B$2000,'Stats for predictor'!B1036,Formulas!C$3:C$2000,'Stats for predictor'!C1036,Formulas!AC$3:AC$2000,1)</f>
        <v>0</v>
      </c>
      <c r="J1036">
        <f>COUNTIFS(Formulas!B$3:B$2000,'Stats for predictor'!B1036,Formulas!C$3:C$2000,'Stats for predictor'!C1036,Formulas!AC$3:AC$2000,0)</f>
        <v>1390</v>
      </c>
      <c r="K1036">
        <f>Formulas!P1037</f>
        <v>0</v>
      </c>
      <c r="L1036">
        <f>Formulas!R1037</f>
        <v>0</v>
      </c>
      <c r="M1036">
        <f>Formulas!T1085</f>
        <v>0</v>
      </c>
      <c r="N1036" s="2" t="e">
        <f>Formulas!V1037</f>
        <v>#DIV/0!</v>
      </c>
      <c r="O1036">
        <f>Formulas!U1037</f>
        <v>0</v>
      </c>
      <c r="P1036" s="2" t="e">
        <f>Formulas!W1037</f>
        <v>#DIV/0!</v>
      </c>
    </row>
    <row r="1037" spans="1:16">
      <c r="A1037">
        <f>Formulas!A1038</f>
        <v>0</v>
      </c>
      <c r="B1037">
        <f>Formulas!B1038</f>
        <v>0</v>
      </c>
      <c r="C1037">
        <f>Formulas!C1038</f>
        <v>0</v>
      </c>
      <c r="D1037">
        <f>Formulas!AC1038</f>
        <v>0</v>
      </c>
      <c r="E1037">
        <f t="shared" si="16"/>
        <v>0</v>
      </c>
      <c r="F1037" s="1">
        <f>COUNTIFS(Formulas!B$3:B$2000,'Stats for predictor'!B1037,Formulas!C$3:C$2000,'Stats for predictor'!C1037,Formulas!AC$3:AC$2000,4)</f>
        <v>0</v>
      </c>
      <c r="G1037">
        <f>COUNTIFS(Formulas!B$3:B$2000,'Stats for predictor'!B1037,Formulas!C$3:C$2000,'Stats for predictor'!C1037,Formulas!AC$3:AC$2000,3)</f>
        <v>0</v>
      </c>
      <c r="H1037">
        <f>COUNTIFS(Formulas!B$3:B$2000,'Stats for predictor'!B1037,Formulas!C$3:C$2000,'Stats for predictor'!C1037,Formulas!AC$3:AC$2000,2)</f>
        <v>0</v>
      </c>
      <c r="I1037">
        <f>COUNTIFS(Formulas!B$3:B$2000,'Stats for predictor'!B1037,Formulas!C$3:C$2000,'Stats for predictor'!C1037,Formulas!AC$3:AC$2000,1)</f>
        <v>0</v>
      </c>
      <c r="J1037">
        <f>COUNTIFS(Formulas!B$3:B$2000,'Stats for predictor'!B1037,Formulas!C$3:C$2000,'Stats for predictor'!C1037,Formulas!AC$3:AC$2000,0)</f>
        <v>1390</v>
      </c>
      <c r="K1037">
        <f>Formulas!P1038</f>
        <v>0</v>
      </c>
      <c r="L1037">
        <f>Formulas!R1038</f>
        <v>0</v>
      </c>
      <c r="M1037">
        <f>Formulas!T1086</f>
        <v>0</v>
      </c>
      <c r="N1037" s="2" t="e">
        <f>Formulas!V1038</f>
        <v>#DIV/0!</v>
      </c>
      <c r="O1037">
        <f>Formulas!U1038</f>
        <v>0</v>
      </c>
      <c r="P1037" s="2" t="e">
        <f>Formulas!W1038</f>
        <v>#DIV/0!</v>
      </c>
    </row>
    <row r="1038" spans="1:16">
      <c r="A1038">
        <f>Formulas!A1039</f>
        <v>0</v>
      </c>
      <c r="B1038">
        <f>Formulas!B1039</f>
        <v>0</v>
      </c>
      <c r="C1038">
        <f>Formulas!C1039</f>
        <v>0</v>
      </c>
      <c r="D1038">
        <f>Formulas!AC1039</f>
        <v>0</v>
      </c>
      <c r="E1038">
        <f t="shared" si="16"/>
        <v>0</v>
      </c>
      <c r="F1038" s="1">
        <f>COUNTIFS(Formulas!B$3:B$2000,'Stats for predictor'!B1038,Formulas!C$3:C$2000,'Stats for predictor'!C1038,Formulas!AC$3:AC$2000,4)</f>
        <v>0</v>
      </c>
      <c r="G1038">
        <f>COUNTIFS(Formulas!B$3:B$2000,'Stats for predictor'!B1038,Formulas!C$3:C$2000,'Stats for predictor'!C1038,Formulas!AC$3:AC$2000,3)</f>
        <v>0</v>
      </c>
      <c r="H1038">
        <f>COUNTIFS(Formulas!B$3:B$2000,'Stats for predictor'!B1038,Formulas!C$3:C$2000,'Stats for predictor'!C1038,Formulas!AC$3:AC$2000,2)</f>
        <v>0</v>
      </c>
      <c r="I1038">
        <f>COUNTIFS(Formulas!B$3:B$2000,'Stats for predictor'!B1038,Formulas!C$3:C$2000,'Stats for predictor'!C1038,Formulas!AC$3:AC$2000,1)</f>
        <v>0</v>
      </c>
      <c r="J1038">
        <f>COUNTIFS(Formulas!B$3:B$2000,'Stats for predictor'!B1038,Formulas!C$3:C$2000,'Stats for predictor'!C1038,Formulas!AC$3:AC$2000,0)</f>
        <v>1390</v>
      </c>
      <c r="K1038">
        <f>Formulas!P1039</f>
        <v>0</v>
      </c>
      <c r="L1038">
        <f>Formulas!R1039</f>
        <v>0</v>
      </c>
      <c r="M1038">
        <f>Formulas!T1087</f>
        <v>0</v>
      </c>
      <c r="N1038" s="2" t="e">
        <f>Formulas!V1039</f>
        <v>#DIV/0!</v>
      </c>
      <c r="O1038">
        <f>Formulas!U1039</f>
        <v>0</v>
      </c>
      <c r="P1038" s="2" t="e">
        <f>Formulas!W1039</f>
        <v>#DIV/0!</v>
      </c>
    </row>
    <row r="1039" spans="1:16">
      <c r="A1039">
        <f>Formulas!A1040</f>
        <v>0</v>
      </c>
      <c r="B1039">
        <f>Formulas!B1040</f>
        <v>0</v>
      </c>
      <c r="C1039">
        <f>Formulas!C1040</f>
        <v>0</v>
      </c>
      <c r="D1039">
        <f>Formulas!AC1040</f>
        <v>0</v>
      </c>
      <c r="E1039">
        <f t="shared" si="16"/>
        <v>0</v>
      </c>
      <c r="F1039" s="1">
        <f>COUNTIFS(Formulas!B$3:B$2000,'Stats for predictor'!B1039,Formulas!C$3:C$2000,'Stats for predictor'!C1039,Formulas!AC$3:AC$2000,4)</f>
        <v>0</v>
      </c>
      <c r="G1039">
        <f>COUNTIFS(Formulas!B$3:B$2000,'Stats for predictor'!B1039,Formulas!C$3:C$2000,'Stats for predictor'!C1039,Formulas!AC$3:AC$2000,3)</f>
        <v>0</v>
      </c>
      <c r="H1039">
        <f>COUNTIFS(Formulas!B$3:B$2000,'Stats for predictor'!B1039,Formulas!C$3:C$2000,'Stats for predictor'!C1039,Formulas!AC$3:AC$2000,2)</f>
        <v>0</v>
      </c>
      <c r="I1039">
        <f>COUNTIFS(Formulas!B$3:B$2000,'Stats for predictor'!B1039,Formulas!C$3:C$2000,'Stats for predictor'!C1039,Formulas!AC$3:AC$2000,1)</f>
        <v>0</v>
      </c>
      <c r="J1039">
        <f>COUNTIFS(Formulas!B$3:B$2000,'Stats for predictor'!B1039,Formulas!C$3:C$2000,'Stats for predictor'!C1039,Formulas!AC$3:AC$2000,0)</f>
        <v>1390</v>
      </c>
      <c r="K1039">
        <f>Formulas!P1040</f>
        <v>0</v>
      </c>
      <c r="L1039">
        <f>Formulas!R1040</f>
        <v>0</v>
      </c>
      <c r="M1039">
        <f>Formulas!T1088</f>
        <v>0</v>
      </c>
      <c r="N1039" s="2" t="e">
        <f>Formulas!V1040</f>
        <v>#DIV/0!</v>
      </c>
      <c r="O1039">
        <f>Formulas!U1040</f>
        <v>0</v>
      </c>
      <c r="P1039" s="2" t="e">
        <f>Formulas!W1040</f>
        <v>#DIV/0!</v>
      </c>
    </row>
    <row r="1040" spans="1:16">
      <c r="A1040">
        <f>Formulas!A1041</f>
        <v>0</v>
      </c>
      <c r="B1040">
        <f>Formulas!B1041</f>
        <v>0</v>
      </c>
      <c r="C1040">
        <f>Formulas!C1041</f>
        <v>0</v>
      </c>
      <c r="D1040">
        <f>Formulas!AC1041</f>
        <v>0</v>
      </c>
      <c r="E1040">
        <f t="shared" si="16"/>
        <v>0</v>
      </c>
      <c r="F1040" s="1">
        <f>COUNTIFS(Formulas!B$3:B$2000,'Stats for predictor'!B1040,Formulas!C$3:C$2000,'Stats for predictor'!C1040,Formulas!AC$3:AC$2000,4)</f>
        <v>0</v>
      </c>
      <c r="G1040">
        <f>COUNTIFS(Formulas!B$3:B$2000,'Stats for predictor'!B1040,Formulas!C$3:C$2000,'Stats for predictor'!C1040,Formulas!AC$3:AC$2000,3)</f>
        <v>0</v>
      </c>
      <c r="H1040">
        <f>COUNTIFS(Formulas!B$3:B$2000,'Stats for predictor'!B1040,Formulas!C$3:C$2000,'Stats for predictor'!C1040,Formulas!AC$3:AC$2000,2)</f>
        <v>0</v>
      </c>
      <c r="I1040">
        <f>COUNTIFS(Formulas!B$3:B$2000,'Stats for predictor'!B1040,Formulas!C$3:C$2000,'Stats for predictor'!C1040,Formulas!AC$3:AC$2000,1)</f>
        <v>0</v>
      </c>
      <c r="J1040">
        <f>COUNTIFS(Formulas!B$3:B$2000,'Stats for predictor'!B1040,Formulas!C$3:C$2000,'Stats for predictor'!C1040,Formulas!AC$3:AC$2000,0)</f>
        <v>1390</v>
      </c>
      <c r="K1040">
        <f>Formulas!P1041</f>
        <v>0</v>
      </c>
      <c r="L1040">
        <f>Formulas!R1041</f>
        <v>0</v>
      </c>
      <c r="M1040">
        <f>Formulas!T1089</f>
        <v>0</v>
      </c>
      <c r="N1040" s="2" t="e">
        <f>Formulas!V1041</f>
        <v>#DIV/0!</v>
      </c>
      <c r="O1040">
        <f>Formulas!U1041</f>
        <v>0</v>
      </c>
      <c r="P1040" s="2" t="e">
        <f>Formulas!W1041</f>
        <v>#DIV/0!</v>
      </c>
    </row>
    <row r="1041" spans="1:16">
      <c r="A1041">
        <f>Formulas!A1042</f>
        <v>0</v>
      </c>
      <c r="B1041">
        <f>Formulas!B1042</f>
        <v>0</v>
      </c>
      <c r="C1041">
        <f>Formulas!C1042</f>
        <v>0</v>
      </c>
      <c r="D1041">
        <f>Formulas!AC1042</f>
        <v>0</v>
      </c>
      <c r="E1041">
        <f t="shared" si="16"/>
        <v>0</v>
      </c>
      <c r="F1041" s="1">
        <f>COUNTIFS(Formulas!B$3:B$2000,'Stats for predictor'!B1041,Formulas!C$3:C$2000,'Stats for predictor'!C1041,Formulas!AC$3:AC$2000,4)</f>
        <v>0</v>
      </c>
      <c r="G1041">
        <f>COUNTIFS(Formulas!B$3:B$2000,'Stats for predictor'!B1041,Formulas!C$3:C$2000,'Stats for predictor'!C1041,Formulas!AC$3:AC$2000,3)</f>
        <v>0</v>
      </c>
      <c r="H1041">
        <f>COUNTIFS(Formulas!B$3:B$2000,'Stats for predictor'!B1041,Formulas!C$3:C$2000,'Stats for predictor'!C1041,Formulas!AC$3:AC$2000,2)</f>
        <v>0</v>
      </c>
      <c r="I1041">
        <f>COUNTIFS(Formulas!B$3:B$2000,'Stats for predictor'!B1041,Formulas!C$3:C$2000,'Stats for predictor'!C1041,Formulas!AC$3:AC$2000,1)</f>
        <v>0</v>
      </c>
      <c r="J1041">
        <f>COUNTIFS(Formulas!B$3:B$2000,'Stats for predictor'!B1041,Formulas!C$3:C$2000,'Stats for predictor'!C1041,Formulas!AC$3:AC$2000,0)</f>
        <v>1390</v>
      </c>
      <c r="K1041">
        <f>Formulas!P1042</f>
        <v>0</v>
      </c>
      <c r="L1041">
        <f>Formulas!R1042</f>
        <v>0</v>
      </c>
      <c r="M1041">
        <f>Formulas!T1090</f>
        <v>0</v>
      </c>
      <c r="N1041" s="2" t="e">
        <f>Formulas!V1042</f>
        <v>#DIV/0!</v>
      </c>
      <c r="O1041">
        <f>Formulas!U1042</f>
        <v>0</v>
      </c>
      <c r="P1041" s="2" t="e">
        <f>Formulas!W1042</f>
        <v>#DIV/0!</v>
      </c>
    </row>
    <row r="1042" spans="1:16">
      <c r="A1042">
        <f>Formulas!A1043</f>
        <v>0</v>
      </c>
      <c r="B1042">
        <f>Formulas!B1043</f>
        <v>0</v>
      </c>
      <c r="C1042">
        <f>Formulas!C1043</f>
        <v>0</v>
      </c>
      <c r="D1042">
        <f>Formulas!AC1043</f>
        <v>0</v>
      </c>
      <c r="E1042">
        <f t="shared" si="16"/>
        <v>0</v>
      </c>
      <c r="F1042" s="1">
        <f>COUNTIFS(Formulas!B$3:B$2000,'Stats for predictor'!B1042,Formulas!C$3:C$2000,'Stats for predictor'!C1042,Formulas!AC$3:AC$2000,4)</f>
        <v>0</v>
      </c>
      <c r="G1042">
        <f>COUNTIFS(Formulas!B$3:B$2000,'Stats for predictor'!B1042,Formulas!C$3:C$2000,'Stats for predictor'!C1042,Formulas!AC$3:AC$2000,3)</f>
        <v>0</v>
      </c>
      <c r="H1042">
        <f>COUNTIFS(Formulas!B$3:B$2000,'Stats for predictor'!B1042,Formulas!C$3:C$2000,'Stats for predictor'!C1042,Formulas!AC$3:AC$2000,2)</f>
        <v>0</v>
      </c>
      <c r="I1042">
        <f>COUNTIFS(Formulas!B$3:B$2000,'Stats for predictor'!B1042,Formulas!C$3:C$2000,'Stats for predictor'!C1042,Formulas!AC$3:AC$2000,1)</f>
        <v>0</v>
      </c>
      <c r="J1042">
        <f>COUNTIFS(Formulas!B$3:B$2000,'Stats for predictor'!B1042,Formulas!C$3:C$2000,'Stats for predictor'!C1042,Formulas!AC$3:AC$2000,0)</f>
        <v>1390</v>
      </c>
      <c r="K1042">
        <f>Formulas!P1043</f>
        <v>0</v>
      </c>
      <c r="L1042">
        <f>Formulas!R1043</f>
        <v>0</v>
      </c>
      <c r="M1042">
        <f>Formulas!T1091</f>
        <v>0</v>
      </c>
      <c r="N1042" s="2" t="e">
        <f>Formulas!V1043</f>
        <v>#DIV/0!</v>
      </c>
      <c r="O1042">
        <f>Formulas!U1043</f>
        <v>0</v>
      </c>
      <c r="P1042" s="2" t="e">
        <f>Formulas!W1043</f>
        <v>#DIV/0!</v>
      </c>
    </row>
    <row r="1043" spans="1:16">
      <c r="A1043">
        <f>Formulas!A1044</f>
        <v>0</v>
      </c>
      <c r="B1043">
        <f>Formulas!B1044</f>
        <v>0</v>
      </c>
      <c r="C1043">
        <f>Formulas!C1044</f>
        <v>0</v>
      </c>
      <c r="D1043">
        <f>Formulas!AC1044</f>
        <v>0</v>
      </c>
      <c r="E1043">
        <f t="shared" si="16"/>
        <v>0</v>
      </c>
      <c r="F1043" s="1">
        <f>COUNTIFS(Formulas!B$3:B$2000,'Stats for predictor'!B1043,Formulas!C$3:C$2000,'Stats for predictor'!C1043,Formulas!AC$3:AC$2000,4)</f>
        <v>0</v>
      </c>
      <c r="G1043">
        <f>COUNTIFS(Formulas!B$3:B$2000,'Stats for predictor'!B1043,Formulas!C$3:C$2000,'Stats for predictor'!C1043,Formulas!AC$3:AC$2000,3)</f>
        <v>0</v>
      </c>
      <c r="H1043">
        <f>COUNTIFS(Formulas!B$3:B$2000,'Stats for predictor'!B1043,Formulas!C$3:C$2000,'Stats for predictor'!C1043,Formulas!AC$3:AC$2000,2)</f>
        <v>0</v>
      </c>
      <c r="I1043">
        <f>COUNTIFS(Formulas!B$3:B$2000,'Stats for predictor'!B1043,Formulas!C$3:C$2000,'Stats for predictor'!C1043,Formulas!AC$3:AC$2000,1)</f>
        <v>0</v>
      </c>
      <c r="J1043">
        <f>COUNTIFS(Formulas!B$3:B$2000,'Stats for predictor'!B1043,Formulas!C$3:C$2000,'Stats for predictor'!C1043,Formulas!AC$3:AC$2000,0)</f>
        <v>1390</v>
      </c>
      <c r="K1043">
        <f>Formulas!P1044</f>
        <v>0</v>
      </c>
      <c r="L1043">
        <f>Formulas!R1044</f>
        <v>0</v>
      </c>
      <c r="M1043">
        <f>Formulas!T1092</f>
        <v>0</v>
      </c>
      <c r="N1043" s="2" t="e">
        <f>Formulas!V1044</f>
        <v>#DIV/0!</v>
      </c>
      <c r="O1043">
        <f>Formulas!U1044</f>
        <v>0</v>
      </c>
      <c r="P1043" s="2" t="e">
        <f>Formulas!W1044</f>
        <v>#DIV/0!</v>
      </c>
    </row>
    <row r="1044" spans="1:16">
      <c r="A1044">
        <f>Formulas!A1045</f>
        <v>0</v>
      </c>
      <c r="B1044">
        <f>Formulas!B1045</f>
        <v>0</v>
      </c>
      <c r="C1044">
        <f>Formulas!C1045</f>
        <v>0</v>
      </c>
      <c r="D1044">
        <f>Formulas!AC1045</f>
        <v>0</v>
      </c>
      <c r="E1044">
        <f t="shared" si="16"/>
        <v>0</v>
      </c>
      <c r="F1044" s="1">
        <f>COUNTIFS(Formulas!B$3:B$2000,'Stats for predictor'!B1044,Formulas!C$3:C$2000,'Stats for predictor'!C1044,Formulas!AC$3:AC$2000,4)</f>
        <v>0</v>
      </c>
      <c r="G1044">
        <f>COUNTIFS(Formulas!B$3:B$2000,'Stats for predictor'!B1044,Formulas!C$3:C$2000,'Stats for predictor'!C1044,Formulas!AC$3:AC$2000,3)</f>
        <v>0</v>
      </c>
      <c r="H1044">
        <f>COUNTIFS(Formulas!B$3:B$2000,'Stats for predictor'!B1044,Formulas!C$3:C$2000,'Stats for predictor'!C1044,Formulas!AC$3:AC$2000,2)</f>
        <v>0</v>
      </c>
      <c r="I1044">
        <f>COUNTIFS(Formulas!B$3:B$2000,'Stats for predictor'!B1044,Formulas!C$3:C$2000,'Stats for predictor'!C1044,Formulas!AC$3:AC$2000,1)</f>
        <v>0</v>
      </c>
      <c r="J1044">
        <f>COUNTIFS(Formulas!B$3:B$2000,'Stats for predictor'!B1044,Formulas!C$3:C$2000,'Stats for predictor'!C1044,Formulas!AC$3:AC$2000,0)</f>
        <v>1390</v>
      </c>
      <c r="K1044">
        <f>Formulas!P1045</f>
        <v>0</v>
      </c>
      <c r="L1044">
        <f>Formulas!R1045</f>
        <v>0</v>
      </c>
      <c r="M1044">
        <f>Formulas!T1093</f>
        <v>0</v>
      </c>
      <c r="N1044" s="2" t="e">
        <f>Formulas!V1045</f>
        <v>#DIV/0!</v>
      </c>
      <c r="O1044">
        <f>Formulas!U1045</f>
        <v>0</v>
      </c>
      <c r="P1044" s="2" t="e">
        <f>Formulas!W1045</f>
        <v>#DIV/0!</v>
      </c>
    </row>
    <row r="1045" spans="1:16">
      <c r="A1045">
        <f>Formulas!A1046</f>
        <v>0</v>
      </c>
      <c r="B1045">
        <f>Formulas!B1046</f>
        <v>0</v>
      </c>
      <c r="C1045">
        <f>Formulas!C1046</f>
        <v>0</v>
      </c>
      <c r="D1045">
        <f>Formulas!AC1046</f>
        <v>0</v>
      </c>
      <c r="E1045">
        <f t="shared" si="16"/>
        <v>0</v>
      </c>
      <c r="F1045" s="1">
        <f>COUNTIFS(Formulas!B$3:B$2000,'Stats for predictor'!B1045,Formulas!C$3:C$2000,'Stats for predictor'!C1045,Formulas!AC$3:AC$2000,4)</f>
        <v>0</v>
      </c>
      <c r="G1045">
        <f>COUNTIFS(Formulas!B$3:B$2000,'Stats for predictor'!B1045,Formulas!C$3:C$2000,'Stats for predictor'!C1045,Formulas!AC$3:AC$2000,3)</f>
        <v>0</v>
      </c>
      <c r="H1045">
        <f>COUNTIFS(Formulas!B$3:B$2000,'Stats for predictor'!B1045,Formulas!C$3:C$2000,'Stats for predictor'!C1045,Formulas!AC$3:AC$2000,2)</f>
        <v>0</v>
      </c>
      <c r="I1045">
        <f>COUNTIFS(Formulas!B$3:B$2000,'Stats for predictor'!B1045,Formulas!C$3:C$2000,'Stats for predictor'!C1045,Formulas!AC$3:AC$2000,1)</f>
        <v>0</v>
      </c>
      <c r="J1045">
        <f>COUNTIFS(Formulas!B$3:B$2000,'Stats for predictor'!B1045,Formulas!C$3:C$2000,'Stats for predictor'!C1045,Formulas!AC$3:AC$2000,0)</f>
        <v>1390</v>
      </c>
      <c r="K1045">
        <f>Formulas!P1046</f>
        <v>0</v>
      </c>
      <c r="L1045">
        <f>Formulas!R1046</f>
        <v>0</v>
      </c>
      <c r="M1045">
        <f>Formulas!T1094</f>
        <v>0</v>
      </c>
      <c r="N1045" s="2" t="e">
        <f>Formulas!V1046</f>
        <v>#DIV/0!</v>
      </c>
      <c r="O1045">
        <f>Formulas!U1046</f>
        <v>0</v>
      </c>
      <c r="P1045" s="2" t="e">
        <f>Formulas!W1046</f>
        <v>#DIV/0!</v>
      </c>
    </row>
    <row r="1046" spans="1:16">
      <c r="A1046">
        <f>Formulas!A1047</f>
        <v>0</v>
      </c>
      <c r="B1046">
        <f>Formulas!B1047</f>
        <v>0</v>
      </c>
      <c r="C1046">
        <f>Formulas!C1047</f>
        <v>0</v>
      </c>
      <c r="D1046">
        <f>Formulas!AC1047</f>
        <v>0</v>
      </c>
      <c r="E1046">
        <f t="shared" si="16"/>
        <v>0</v>
      </c>
      <c r="F1046" s="1">
        <f>COUNTIFS(Formulas!B$3:B$2000,'Stats for predictor'!B1046,Formulas!C$3:C$2000,'Stats for predictor'!C1046,Formulas!AC$3:AC$2000,4)</f>
        <v>0</v>
      </c>
      <c r="G1046">
        <f>COUNTIFS(Formulas!B$3:B$2000,'Stats for predictor'!B1046,Formulas!C$3:C$2000,'Stats for predictor'!C1046,Formulas!AC$3:AC$2000,3)</f>
        <v>0</v>
      </c>
      <c r="H1046">
        <f>COUNTIFS(Formulas!B$3:B$2000,'Stats for predictor'!B1046,Formulas!C$3:C$2000,'Stats for predictor'!C1046,Formulas!AC$3:AC$2000,2)</f>
        <v>0</v>
      </c>
      <c r="I1046">
        <f>COUNTIFS(Formulas!B$3:B$2000,'Stats for predictor'!B1046,Formulas!C$3:C$2000,'Stats for predictor'!C1046,Formulas!AC$3:AC$2000,1)</f>
        <v>0</v>
      </c>
      <c r="J1046">
        <f>COUNTIFS(Formulas!B$3:B$2000,'Stats for predictor'!B1046,Formulas!C$3:C$2000,'Stats for predictor'!C1046,Formulas!AC$3:AC$2000,0)</f>
        <v>1390</v>
      </c>
      <c r="K1046">
        <f>Formulas!P1047</f>
        <v>0</v>
      </c>
      <c r="L1046">
        <f>Formulas!R1047</f>
        <v>0</v>
      </c>
      <c r="M1046">
        <f>Formulas!T1095</f>
        <v>0</v>
      </c>
      <c r="N1046" s="2" t="e">
        <f>Formulas!V1047</f>
        <v>#DIV/0!</v>
      </c>
      <c r="O1046">
        <f>Formulas!U1047</f>
        <v>0</v>
      </c>
      <c r="P1046" s="2" t="e">
        <f>Formulas!W1047</f>
        <v>#DIV/0!</v>
      </c>
    </row>
    <row r="1047" spans="1:16">
      <c r="A1047">
        <f>Formulas!A1048</f>
        <v>0</v>
      </c>
      <c r="B1047">
        <f>Formulas!B1048</f>
        <v>0</v>
      </c>
      <c r="C1047">
        <f>Formulas!C1048</f>
        <v>0</v>
      </c>
      <c r="D1047">
        <f>Formulas!AC1048</f>
        <v>0</v>
      </c>
      <c r="E1047">
        <f t="shared" si="16"/>
        <v>0</v>
      </c>
      <c r="F1047" s="1">
        <f>COUNTIFS(Formulas!B$3:B$2000,'Stats for predictor'!B1047,Formulas!C$3:C$2000,'Stats for predictor'!C1047,Formulas!AC$3:AC$2000,4)</f>
        <v>0</v>
      </c>
      <c r="G1047">
        <f>COUNTIFS(Formulas!B$3:B$2000,'Stats for predictor'!B1047,Formulas!C$3:C$2000,'Stats for predictor'!C1047,Formulas!AC$3:AC$2000,3)</f>
        <v>0</v>
      </c>
      <c r="H1047">
        <f>COUNTIFS(Formulas!B$3:B$2000,'Stats for predictor'!B1047,Formulas!C$3:C$2000,'Stats for predictor'!C1047,Formulas!AC$3:AC$2000,2)</f>
        <v>0</v>
      </c>
      <c r="I1047">
        <f>COUNTIFS(Formulas!B$3:B$2000,'Stats for predictor'!B1047,Formulas!C$3:C$2000,'Stats for predictor'!C1047,Formulas!AC$3:AC$2000,1)</f>
        <v>0</v>
      </c>
      <c r="J1047">
        <f>COUNTIFS(Formulas!B$3:B$2000,'Stats for predictor'!B1047,Formulas!C$3:C$2000,'Stats for predictor'!C1047,Formulas!AC$3:AC$2000,0)</f>
        <v>1390</v>
      </c>
      <c r="K1047">
        <f>Formulas!P1048</f>
        <v>0</v>
      </c>
      <c r="L1047">
        <f>Formulas!R1048</f>
        <v>0</v>
      </c>
      <c r="M1047">
        <f>Formulas!T1096</f>
        <v>0</v>
      </c>
      <c r="N1047" s="2" t="e">
        <f>Formulas!V1048</f>
        <v>#DIV/0!</v>
      </c>
      <c r="O1047">
        <f>Formulas!U1048</f>
        <v>0</v>
      </c>
      <c r="P1047" s="2" t="e">
        <f>Formulas!W1048</f>
        <v>#DIV/0!</v>
      </c>
    </row>
    <row r="1048" spans="1:16">
      <c r="A1048">
        <f>Formulas!A1049</f>
        <v>0</v>
      </c>
      <c r="B1048">
        <f>Formulas!B1049</f>
        <v>0</v>
      </c>
      <c r="C1048">
        <f>Formulas!C1049</f>
        <v>0</v>
      </c>
      <c r="D1048">
        <f>Formulas!AC1049</f>
        <v>0</v>
      </c>
      <c r="E1048">
        <f t="shared" si="16"/>
        <v>0</v>
      </c>
      <c r="F1048" s="1">
        <f>COUNTIFS(Formulas!B$3:B$2000,'Stats for predictor'!B1048,Formulas!C$3:C$2000,'Stats for predictor'!C1048,Formulas!AC$3:AC$2000,4)</f>
        <v>0</v>
      </c>
      <c r="G1048">
        <f>COUNTIFS(Formulas!B$3:B$2000,'Stats for predictor'!B1048,Formulas!C$3:C$2000,'Stats for predictor'!C1048,Formulas!AC$3:AC$2000,3)</f>
        <v>0</v>
      </c>
      <c r="H1048">
        <f>COUNTIFS(Formulas!B$3:B$2000,'Stats for predictor'!B1048,Formulas!C$3:C$2000,'Stats for predictor'!C1048,Formulas!AC$3:AC$2000,2)</f>
        <v>0</v>
      </c>
      <c r="I1048">
        <f>COUNTIFS(Formulas!B$3:B$2000,'Stats for predictor'!B1048,Formulas!C$3:C$2000,'Stats for predictor'!C1048,Formulas!AC$3:AC$2000,1)</f>
        <v>0</v>
      </c>
      <c r="J1048">
        <f>COUNTIFS(Formulas!B$3:B$2000,'Stats for predictor'!B1048,Formulas!C$3:C$2000,'Stats for predictor'!C1048,Formulas!AC$3:AC$2000,0)</f>
        <v>1390</v>
      </c>
      <c r="K1048">
        <f>Formulas!P1049</f>
        <v>0</v>
      </c>
      <c r="L1048">
        <f>Formulas!R1049</f>
        <v>0</v>
      </c>
      <c r="M1048">
        <f>Formulas!T1097</f>
        <v>0</v>
      </c>
      <c r="N1048" s="2" t="e">
        <f>Formulas!V1049</f>
        <v>#DIV/0!</v>
      </c>
      <c r="O1048">
        <f>Formulas!U1049</f>
        <v>0</v>
      </c>
      <c r="P1048" s="2" t="e">
        <f>Formulas!W1049</f>
        <v>#DIV/0!</v>
      </c>
    </row>
    <row r="1049" spans="1:16">
      <c r="A1049">
        <f>Formulas!A1050</f>
        <v>0</v>
      </c>
      <c r="B1049">
        <f>Formulas!B1050</f>
        <v>0</v>
      </c>
      <c r="C1049">
        <f>Formulas!C1050</f>
        <v>0</v>
      </c>
      <c r="D1049">
        <f>Formulas!AC1050</f>
        <v>0</v>
      </c>
      <c r="E1049">
        <f t="shared" si="16"/>
        <v>0</v>
      </c>
      <c r="F1049" s="1">
        <f>COUNTIFS(Formulas!B$3:B$2000,'Stats for predictor'!B1049,Formulas!C$3:C$2000,'Stats for predictor'!C1049,Formulas!AC$3:AC$2000,4)</f>
        <v>0</v>
      </c>
      <c r="G1049">
        <f>COUNTIFS(Formulas!B$3:B$2000,'Stats for predictor'!B1049,Formulas!C$3:C$2000,'Stats for predictor'!C1049,Formulas!AC$3:AC$2000,3)</f>
        <v>0</v>
      </c>
      <c r="H1049">
        <f>COUNTIFS(Formulas!B$3:B$2000,'Stats for predictor'!B1049,Formulas!C$3:C$2000,'Stats for predictor'!C1049,Formulas!AC$3:AC$2000,2)</f>
        <v>0</v>
      </c>
      <c r="I1049">
        <f>COUNTIFS(Formulas!B$3:B$2000,'Stats for predictor'!B1049,Formulas!C$3:C$2000,'Stats for predictor'!C1049,Formulas!AC$3:AC$2000,1)</f>
        <v>0</v>
      </c>
      <c r="J1049">
        <f>COUNTIFS(Formulas!B$3:B$2000,'Stats for predictor'!B1049,Formulas!C$3:C$2000,'Stats for predictor'!C1049,Formulas!AC$3:AC$2000,0)</f>
        <v>1390</v>
      </c>
      <c r="K1049">
        <f>Formulas!P1050</f>
        <v>0</v>
      </c>
      <c r="L1049">
        <f>Formulas!R1050</f>
        <v>0</v>
      </c>
      <c r="M1049">
        <f>Formulas!T1098</f>
        <v>0</v>
      </c>
      <c r="N1049" s="2" t="e">
        <f>Formulas!V1050</f>
        <v>#DIV/0!</v>
      </c>
      <c r="O1049">
        <f>Formulas!U1050</f>
        <v>0</v>
      </c>
      <c r="P1049" s="2" t="e">
        <f>Formulas!W1050</f>
        <v>#DIV/0!</v>
      </c>
    </row>
    <row r="1050" spans="1:16">
      <c r="A1050">
        <f>Formulas!A1051</f>
        <v>0</v>
      </c>
      <c r="B1050">
        <f>Formulas!B1051</f>
        <v>0</v>
      </c>
      <c r="C1050">
        <f>Formulas!C1051</f>
        <v>0</v>
      </c>
      <c r="D1050">
        <f>Formulas!AC1051</f>
        <v>0</v>
      </c>
      <c r="E1050">
        <f t="shared" si="16"/>
        <v>0</v>
      </c>
      <c r="F1050" s="1">
        <f>COUNTIFS(Formulas!B$3:B$2000,'Stats for predictor'!B1050,Formulas!C$3:C$2000,'Stats for predictor'!C1050,Formulas!AC$3:AC$2000,4)</f>
        <v>0</v>
      </c>
      <c r="G1050">
        <f>COUNTIFS(Formulas!B$3:B$2000,'Stats for predictor'!B1050,Formulas!C$3:C$2000,'Stats for predictor'!C1050,Formulas!AC$3:AC$2000,3)</f>
        <v>0</v>
      </c>
      <c r="H1050">
        <f>COUNTIFS(Formulas!B$3:B$2000,'Stats for predictor'!B1050,Formulas!C$3:C$2000,'Stats for predictor'!C1050,Formulas!AC$3:AC$2000,2)</f>
        <v>0</v>
      </c>
      <c r="I1050">
        <f>COUNTIFS(Formulas!B$3:B$2000,'Stats for predictor'!B1050,Formulas!C$3:C$2000,'Stats for predictor'!C1050,Formulas!AC$3:AC$2000,1)</f>
        <v>0</v>
      </c>
      <c r="J1050">
        <f>COUNTIFS(Formulas!B$3:B$2000,'Stats for predictor'!B1050,Formulas!C$3:C$2000,'Stats for predictor'!C1050,Formulas!AC$3:AC$2000,0)</f>
        <v>1390</v>
      </c>
      <c r="K1050">
        <f>Formulas!P1051</f>
        <v>0</v>
      </c>
      <c r="L1050">
        <f>Formulas!R1051</f>
        <v>0</v>
      </c>
      <c r="M1050">
        <f>Formulas!T1099</f>
        <v>0</v>
      </c>
      <c r="N1050" s="2" t="e">
        <f>Formulas!V1051</f>
        <v>#DIV/0!</v>
      </c>
      <c r="O1050">
        <f>Formulas!U1051</f>
        <v>0</v>
      </c>
      <c r="P1050" s="2" t="e">
        <f>Formulas!W1051</f>
        <v>#DIV/0!</v>
      </c>
    </row>
    <row r="1051" spans="1:16">
      <c r="A1051">
        <f>Formulas!A1052</f>
        <v>0</v>
      </c>
      <c r="B1051">
        <f>Formulas!B1052</f>
        <v>0</v>
      </c>
      <c r="C1051">
        <f>Formulas!C1052</f>
        <v>0</v>
      </c>
      <c r="D1051">
        <f>Formulas!AC1052</f>
        <v>0</v>
      </c>
      <c r="E1051">
        <f t="shared" si="16"/>
        <v>0</v>
      </c>
      <c r="F1051" s="1">
        <f>COUNTIFS(Formulas!B$3:B$2000,'Stats for predictor'!B1051,Formulas!C$3:C$2000,'Stats for predictor'!C1051,Formulas!AC$3:AC$2000,4)</f>
        <v>0</v>
      </c>
      <c r="G1051">
        <f>COUNTIFS(Formulas!B$3:B$2000,'Stats for predictor'!B1051,Formulas!C$3:C$2000,'Stats for predictor'!C1051,Formulas!AC$3:AC$2000,3)</f>
        <v>0</v>
      </c>
      <c r="H1051">
        <f>COUNTIFS(Formulas!B$3:B$2000,'Stats for predictor'!B1051,Formulas!C$3:C$2000,'Stats for predictor'!C1051,Formulas!AC$3:AC$2000,2)</f>
        <v>0</v>
      </c>
      <c r="I1051">
        <f>COUNTIFS(Formulas!B$3:B$2000,'Stats for predictor'!B1051,Formulas!C$3:C$2000,'Stats for predictor'!C1051,Formulas!AC$3:AC$2000,1)</f>
        <v>0</v>
      </c>
      <c r="J1051">
        <f>COUNTIFS(Formulas!B$3:B$2000,'Stats for predictor'!B1051,Formulas!C$3:C$2000,'Stats for predictor'!C1051,Formulas!AC$3:AC$2000,0)</f>
        <v>1390</v>
      </c>
      <c r="K1051">
        <f>Formulas!P1052</f>
        <v>0</v>
      </c>
      <c r="L1051">
        <f>Formulas!R1052</f>
        <v>0</v>
      </c>
      <c r="M1051">
        <f>Formulas!T1100</f>
        <v>0</v>
      </c>
      <c r="N1051" s="2" t="e">
        <f>Formulas!V1052</f>
        <v>#DIV/0!</v>
      </c>
      <c r="O1051">
        <f>Formulas!U1052</f>
        <v>0</v>
      </c>
      <c r="P1051" s="2" t="e">
        <f>Formulas!W1052</f>
        <v>#DIV/0!</v>
      </c>
    </row>
    <row r="1052" spans="1:16">
      <c r="A1052">
        <f>Formulas!A1053</f>
        <v>0</v>
      </c>
      <c r="B1052">
        <f>Formulas!B1053</f>
        <v>0</v>
      </c>
      <c r="C1052">
        <f>Formulas!C1053</f>
        <v>0</v>
      </c>
      <c r="D1052">
        <f>Formulas!AC1053</f>
        <v>0</v>
      </c>
      <c r="E1052">
        <f t="shared" si="16"/>
        <v>0</v>
      </c>
      <c r="F1052" s="1">
        <f>COUNTIFS(Formulas!B$3:B$2000,'Stats for predictor'!B1052,Formulas!C$3:C$2000,'Stats for predictor'!C1052,Formulas!AC$3:AC$2000,4)</f>
        <v>0</v>
      </c>
      <c r="G1052">
        <f>COUNTIFS(Formulas!B$3:B$2000,'Stats for predictor'!B1052,Formulas!C$3:C$2000,'Stats for predictor'!C1052,Formulas!AC$3:AC$2000,3)</f>
        <v>0</v>
      </c>
      <c r="H1052">
        <f>COUNTIFS(Formulas!B$3:B$2000,'Stats for predictor'!B1052,Formulas!C$3:C$2000,'Stats for predictor'!C1052,Formulas!AC$3:AC$2000,2)</f>
        <v>0</v>
      </c>
      <c r="I1052">
        <f>COUNTIFS(Formulas!B$3:B$2000,'Stats for predictor'!B1052,Formulas!C$3:C$2000,'Stats for predictor'!C1052,Formulas!AC$3:AC$2000,1)</f>
        <v>0</v>
      </c>
      <c r="J1052">
        <f>COUNTIFS(Formulas!B$3:B$2000,'Stats for predictor'!B1052,Formulas!C$3:C$2000,'Stats for predictor'!C1052,Formulas!AC$3:AC$2000,0)</f>
        <v>1390</v>
      </c>
      <c r="K1052">
        <f>Formulas!P1053</f>
        <v>0</v>
      </c>
      <c r="L1052">
        <f>Formulas!R1053</f>
        <v>0</v>
      </c>
      <c r="M1052">
        <f>Formulas!T1101</f>
        <v>0</v>
      </c>
      <c r="N1052" s="2" t="e">
        <f>Formulas!V1053</f>
        <v>#DIV/0!</v>
      </c>
      <c r="O1052">
        <f>Formulas!U1053</f>
        <v>0</v>
      </c>
      <c r="P1052" s="2" t="e">
        <f>Formulas!W1053</f>
        <v>#DIV/0!</v>
      </c>
    </row>
    <row r="1053" spans="1:16">
      <c r="A1053">
        <f>Formulas!A1054</f>
        <v>0</v>
      </c>
      <c r="B1053">
        <f>Formulas!B1054</f>
        <v>0</v>
      </c>
      <c r="C1053">
        <f>Formulas!C1054</f>
        <v>0</v>
      </c>
      <c r="D1053">
        <f>Formulas!AC1054</f>
        <v>0</v>
      </c>
      <c r="E1053">
        <f t="shared" si="16"/>
        <v>0</v>
      </c>
      <c r="F1053" s="1">
        <f>COUNTIFS(Formulas!B$3:B$2000,'Stats for predictor'!B1053,Formulas!C$3:C$2000,'Stats for predictor'!C1053,Formulas!AC$3:AC$2000,4)</f>
        <v>0</v>
      </c>
      <c r="G1053">
        <f>COUNTIFS(Formulas!B$3:B$2000,'Stats for predictor'!B1053,Formulas!C$3:C$2000,'Stats for predictor'!C1053,Formulas!AC$3:AC$2000,3)</f>
        <v>0</v>
      </c>
      <c r="H1053">
        <f>COUNTIFS(Formulas!B$3:B$2000,'Stats for predictor'!B1053,Formulas!C$3:C$2000,'Stats for predictor'!C1053,Formulas!AC$3:AC$2000,2)</f>
        <v>0</v>
      </c>
      <c r="I1053">
        <f>COUNTIFS(Formulas!B$3:B$2000,'Stats for predictor'!B1053,Formulas!C$3:C$2000,'Stats for predictor'!C1053,Formulas!AC$3:AC$2000,1)</f>
        <v>0</v>
      </c>
      <c r="J1053">
        <f>COUNTIFS(Formulas!B$3:B$2000,'Stats for predictor'!B1053,Formulas!C$3:C$2000,'Stats for predictor'!C1053,Formulas!AC$3:AC$2000,0)</f>
        <v>1390</v>
      </c>
      <c r="K1053">
        <f>Formulas!P1054</f>
        <v>0</v>
      </c>
      <c r="L1053">
        <f>Formulas!R1054</f>
        <v>0</v>
      </c>
      <c r="M1053">
        <f>Formulas!T1102</f>
        <v>0</v>
      </c>
      <c r="N1053" s="2" t="e">
        <f>Formulas!V1054</f>
        <v>#DIV/0!</v>
      </c>
      <c r="O1053">
        <f>Formulas!U1054</f>
        <v>0</v>
      </c>
      <c r="P1053" s="2" t="e">
        <f>Formulas!W1054</f>
        <v>#DIV/0!</v>
      </c>
    </row>
    <row r="1054" spans="1:16">
      <c r="A1054">
        <f>Formulas!A1055</f>
        <v>0</v>
      </c>
      <c r="B1054">
        <f>Formulas!B1055</f>
        <v>0</v>
      </c>
      <c r="C1054">
        <f>Formulas!C1055</f>
        <v>0</v>
      </c>
      <c r="D1054">
        <f>Formulas!AC1055</f>
        <v>0</v>
      </c>
      <c r="E1054">
        <f t="shared" si="16"/>
        <v>0</v>
      </c>
      <c r="F1054" s="1">
        <f>COUNTIFS(Formulas!B$3:B$2000,'Stats for predictor'!B1054,Formulas!C$3:C$2000,'Stats for predictor'!C1054,Formulas!AC$3:AC$2000,4)</f>
        <v>0</v>
      </c>
      <c r="G1054">
        <f>COUNTIFS(Formulas!B$3:B$2000,'Stats for predictor'!B1054,Formulas!C$3:C$2000,'Stats for predictor'!C1054,Formulas!AC$3:AC$2000,3)</f>
        <v>0</v>
      </c>
      <c r="H1054">
        <f>COUNTIFS(Formulas!B$3:B$2000,'Stats for predictor'!B1054,Formulas!C$3:C$2000,'Stats for predictor'!C1054,Formulas!AC$3:AC$2000,2)</f>
        <v>0</v>
      </c>
      <c r="I1054">
        <f>COUNTIFS(Formulas!B$3:B$2000,'Stats for predictor'!B1054,Formulas!C$3:C$2000,'Stats for predictor'!C1054,Formulas!AC$3:AC$2000,1)</f>
        <v>0</v>
      </c>
      <c r="J1054">
        <f>COUNTIFS(Formulas!B$3:B$2000,'Stats for predictor'!B1054,Formulas!C$3:C$2000,'Stats for predictor'!C1054,Formulas!AC$3:AC$2000,0)</f>
        <v>1390</v>
      </c>
      <c r="K1054">
        <f>Formulas!P1055</f>
        <v>0</v>
      </c>
      <c r="L1054">
        <f>Formulas!R1055</f>
        <v>0</v>
      </c>
      <c r="M1054">
        <f>Formulas!T1103</f>
        <v>0</v>
      </c>
      <c r="N1054" s="2" t="e">
        <f>Formulas!V1055</f>
        <v>#DIV/0!</v>
      </c>
      <c r="O1054">
        <f>Formulas!U1055</f>
        <v>0</v>
      </c>
      <c r="P1054" s="2" t="e">
        <f>Formulas!W1055</f>
        <v>#DIV/0!</v>
      </c>
    </row>
    <row r="1055" spans="1:16">
      <c r="A1055">
        <f>Formulas!A1056</f>
        <v>0</v>
      </c>
      <c r="B1055">
        <f>Formulas!B1056</f>
        <v>0</v>
      </c>
      <c r="C1055">
        <f>Formulas!C1056</f>
        <v>0</v>
      </c>
      <c r="D1055">
        <f>Formulas!AC1056</f>
        <v>0</v>
      </c>
      <c r="E1055">
        <f t="shared" si="16"/>
        <v>0</v>
      </c>
      <c r="F1055" s="1">
        <f>COUNTIFS(Formulas!B$3:B$2000,'Stats for predictor'!B1055,Formulas!C$3:C$2000,'Stats for predictor'!C1055,Formulas!AC$3:AC$2000,4)</f>
        <v>0</v>
      </c>
      <c r="G1055">
        <f>COUNTIFS(Formulas!B$3:B$2000,'Stats for predictor'!B1055,Formulas!C$3:C$2000,'Stats for predictor'!C1055,Formulas!AC$3:AC$2000,3)</f>
        <v>0</v>
      </c>
      <c r="H1055">
        <f>COUNTIFS(Formulas!B$3:B$2000,'Stats for predictor'!B1055,Formulas!C$3:C$2000,'Stats for predictor'!C1055,Formulas!AC$3:AC$2000,2)</f>
        <v>0</v>
      </c>
      <c r="I1055">
        <f>COUNTIFS(Formulas!B$3:B$2000,'Stats for predictor'!B1055,Formulas!C$3:C$2000,'Stats for predictor'!C1055,Formulas!AC$3:AC$2000,1)</f>
        <v>0</v>
      </c>
      <c r="J1055">
        <f>COUNTIFS(Formulas!B$3:B$2000,'Stats for predictor'!B1055,Formulas!C$3:C$2000,'Stats for predictor'!C1055,Formulas!AC$3:AC$2000,0)</f>
        <v>1390</v>
      </c>
      <c r="K1055">
        <f>Formulas!P1056</f>
        <v>0</v>
      </c>
      <c r="L1055">
        <f>Formulas!R1056</f>
        <v>0</v>
      </c>
      <c r="M1055">
        <f>Formulas!T1104</f>
        <v>0</v>
      </c>
      <c r="N1055" s="2" t="e">
        <f>Formulas!V1056</f>
        <v>#DIV/0!</v>
      </c>
      <c r="O1055">
        <f>Formulas!U1056</f>
        <v>0</v>
      </c>
      <c r="P1055" s="2" t="e">
        <f>Formulas!W1056</f>
        <v>#DIV/0!</v>
      </c>
    </row>
    <row r="1056" spans="1:16">
      <c r="A1056">
        <f>Formulas!A1057</f>
        <v>0</v>
      </c>
      <c r="B1056">
        <f>Formulas!B1057</f>
        <v>0</v>
      </c>
      <c r="C1056">
        <f>Formulas!C1057</f>
        <v>0</v>
      </c>
      <c r="D1056">
        <f>Formulas!AC1057</f>
        <v>0</v>
      </c>
      <c r="E1056">
        <f t="shared" si="16"/>
        <v>0</v>
      </c>
      <c r="F1056" s="1">
        <f>COUNTIFS(Formulas!B$3:B$2000,'Stats for predictor'!B1056,Formulas!C$3:C$2000,'Stats for predictor'!C1056,Formulas!AC$3:AC$2000,4)</f>
        <v>0</v>
      </c>
      <c r="G1056">
        <f>COUNTIFS(Formulas!B$3:B$2000,'Stats for predictor'!B1056,Formulas!C$3:C$2000,'Stats for predictor'!C1056,Formulas!AC$3:AC$2000,3)</f>
        <v>0</v>
      </c>
      <c r="H1056">
        <f>COUNTIFS(Formulas!B$3:B$2000,'Stats for predictor'!B1056,Formulas!C$3:C$2000,'Stats for predictor'!C1056,Formulas!AC$3:AC$2000,2)</f>
        <v>0</v>
      </c>
      <c r="I1056">
        <f>COUNTIFS(Formulas!B$3:B$2000,'Stats for predictor'!B1056,Formulas!C$3:C$2000,'Stats for predictor'!C1056,Formulas!AC$3:AC$2000,1)</f>
        <v>0</v>
      </c>
      <c r="J1056">
        <f>COUNTIFS(Formulas!B$3:B$2000,'Stats for predictor'!B1056,Formulas!C$3:C$2000,'Stats for predictor'!C1056,Formulas!AC$3:AC$2000,0)</f>
        <v>1390</v>
      </c>
      <c r="K1056">
        <f>Formulas!P1057</f>
        <v>0</v>
      </c>
      <c r="L1056">
        <f>Formulas!R1057</f>
        <v>0</v>
      </c>
      <c r="M1056">
        <f>Formulas!T1105</f>
        <v>0</v>
      </c>
      <c r="N1056" s="2" t="e">
        <f>Formulas!V1057</f>
        <v>#DIV/0!</v>
      </c>
      <c r="O1056">
        <f>Formulas!U1057</f>
        <v>0</v>
      </c>
      <c r="P1056" s="2" t="e">
        <f>Formulas!W1057</f>
        <v>#DIV/0!</v>
      </c>
    </row>
    <row r="1057" spans="1:16">
      <c r="A1057">
        <f>Formulas!A1058</f>
        <v>0</v>
      </c>
      <c r="B1057">
        <f>Formulas!B1058</f>
        <v>0</v>
      </c>
      <c r="C1057">
        <f>Formulas!C1058</f>
        <v>0</v>
      </c>
      <c r="D1057">
        <f>Formulas!AC1058</f>
        <v>0</v>
      </c>
      <c r="E1057">
        <f t="shared" si="16"/>
        <v>0</v>
      </c>
      <c r="F1057" s="1">
        <f>COUNTIFS(Formulas!B$3:B$2000,'Stats for predictor'!B1057,Formulas!C$3:C$2000,'Stats for predictor'!C1057,Formulas!AC$3:AC$2000,4)</f>
        <v>0</v>
      </c>
      <c r="G1057">
        <f>COUNTIFS(Formulas!B$3:B$2000,'Stats for predictor'!B1057,Formulas!C$3:C$2000,'Stats for predictor'!C1057,Formulas!AC$3:AC$2000,3)</f>
        <v>0</v>
      </c>
      <c r="H1057">
        <f>COUNTIFS(Formulas!B$3:B$2000,'Stats for predictor'!B1057,Formulas!C$3:C$2000,'Stats for predictor'!C1057,Formulas!AC$3:AC$2000,2)</f>
        <v>0</v>
      </c>
      <c r="I1057">
        <f>COUNTIFS(Formulas!B$3:B$2000,'Stats for predictor'!B1057,Formulas!C$3:C$2000,'Stats for predictor'!C1057,Formulas!AC$3:AC$2000,1)</f>
        <v>0</v>
      </c>
      <c r="J1057">
        <f>COUNTIFS(Formulas!B$3:B$2000,'Stats for predictor'!B1057,Formulas!C$3:C$2000,'Stats for predictor'!C1057,Formulas!AC$3:AC$2000,0)</f>
        <v>1390</v>
      </c>
      <c r="K1057">
        <f>Formulas!P1058</f>
        <v>0</v>
      </c>
      <c r="L1057">
        <f>Formulas!R1058</f>
        <v>0</v>
      </c>
      <c r="M1057">
        <f>Formulas!T1106</f>
        <v>0</v>
      </c>
      <c r="N1057" s="2" t="e">
        <f>Formulas!V1058</f>
        <v>#DIV/0!</v>
      </c>
      <c r="O1057">
        <f>Formulas!U1058</f>
        <v>0</v>
      </c>
      <c r="P1057" s="2" t="e">
        <f>Formulas!W1058</f>
        <v>#DIV/0!</v>
      </c>
    </row>
    <row r="1058" spans="1:16">
      <c r="A1058">
        <f>Formulas!A1059</f>
        <v>0</v>
      </c>
      <c r="B1058">
        <f>Formulas!B1059</f>
        <v>0</v>
      </c>
      <c r="C1058">
        <f>Formulas!C1059</f>
        <v>0</v>
      </c>
      <c r="D1058">
        <f>Formulas!AC1059</f>
        <v>0</v>
      </c>
      <c r="E1058">
        <f t="shared" si="16"/>
        <v>0</v>
      </c>
      <c r="F1058" s="1">
        <f>COUNTIFS(Formulas!B$3:B$2000,'Stats for predictor'!B1058,Formulas!C$3:C$2000,'Stats for predictor'!C1058,Formulas!AC$3:AC$2000,4)</f>
        <v>0</v>
      </c>
      <c r="G1058">
        <f>COUNTIFS(Formulas!B$3:B$2000,'Stats for predictor'!B1058,Formulas!C$3:C$2000,'Stats for predictor'!C1058,Formulas!AC$3:AC$2000,3)</f>
        <v>0</v>
      </c>
      <c r="H1058">
        <f>COUNTIFS(Formulas!B$3:B$2000,'Stats for predictor'!B1058,Formulas!C$3:C$2000,'Stats for predictor'!C1058,Formulas!AC$3:AC$2000,2)</f>
        <v>0</v>
      </c>
      <c r="I1058">
        <f>COUNTIFS(Formulas!B$3:B$2000,'Stats for predictor'!B1058,Formulas!C$3:C$2000,'Stats for predictor'!C1058,Formulas!AC$3:AC$2000,1)</f>
        <v>0</v>
      </c>
      <c r="J1058">
        <f>COUNTIFS(Formulas!B$3:B$2000,'Stats for predictor'!B1058,Formulas!C$3:C$2000,'Stats for predictor'!C1058,Formulas!AC$3:AC$2000,0)</f>
        <v>1390</v>
      </c>
      <c r="K1058">
        <f>Formulas!P1059</f>
        <v>0</v>
      </c>
      <c r="L1058">
        <f>Formulas!R1059</f>
        <v>0</v>
      </c>
      <c r="M1058">
        <f>Formulas!T1107</f>
        <v>0</v>
      </c>
      <c r="N1058" s="2" t="e">
        <f>Formulas!V1059</f>
        <v>#DIV/0!</v>
      </c>
      <c r="O1058">
        <f>Formulas!U1059</f>
        <v>0</v>
      </c>
      <c r="P1058" s="2" t="e">
        <f>Formulas!W1059</f>
        <v>#DIV/0!</v>
      </c>
    </row>
    <row r="1059" spans="1:16">
      <c r="A1059">
        <f>Formulas!A1060</f>
        <v>0</v>
      </c>
      <c r="B1059">
        <f>Formulas!B1060</f>
        <v>0</v>
      </c>
      <c r="C1059">
        <f>Formulas!C1060</f>
        <v>0</v>
      </c>
      <c r="D1059">
        <f>Formulas!AC1060</f>
        <v>0</v>
      </c>
      <c r="E1059">
        <f t="shared" si="16"/>
        <v>0</v>
      </c>
      <c r="F1059" s="1">
        <f>COUNTIFS(Formulas!B$3:B$2000,'Stats for predictor'!B1059,Formulas!C$3:C$2000,'Stats for predictor'!C1059,Formulas!AC$3:AC$2000,4)</f>
        <v>0</v>
      </c>
      <c r="G1059">
        <f>COUNTIFS(Formulas!B$3:B$2000,'Stats for predictor'!B1059,Formulas!C$3:C$2000,'Stats for predictor'!C1059,Formulas!AC$3:AC$2000,3)</f>
        <v>0</v>
      </c>
      <c r="H1059">
        <f>COUNTIFS(Formulas!B$3:B$2000,'Stats for predictor'!B1059,Formulas!C$3:C$2000,'Stats for predictor'!C1059,Formulas!AC$3:AC$2000,2)</f>
        <v>0</v>
      </c>
      <c r="I1059">
        <f>COUNTIFS(Formulas!B$3:B$2000,'Stats for predictor'!B1059,Formulas!C$3:C$2000,'Stats for predictor'!C1059,Formulas!AC$3:AC$2000,1)</f>
        <v>0</v>
      </c>
      <c r="J1059">
        <f>COUNTIFS(Formulas!B$3:B$2000,'Stats for predictor'!B1059,Formulas!C$3:C$2000,'Stats for predictor'!C1059,Formulas!AC$3:AC$2000,0)</f>
        <v>1390</v>
      </c>
      <c r="K1059">
        <f>Formulas!P1060</f>
        <v>0</v>
      </c>
      <c r="L1059">
        <f>Formulas!R1060</f>
        <v>0</v>
      </c>
      <c r="M1059">
        <f>Formulas!T1108</f>
        <v>0</v>
      </c>
      <c r="N1059" s="2" t="e">
        <f>Formulas!V1060</f>
        <v>#DIV/0!</v>
      </c>
      <c r="O1059">
        <f>Formulas!U1060</f>
        <v>0</v>
      </c>
      <c r="P1059" s="2" t="e">
        <f>Formulas!W1060</f>
        <v>#DIV/0!</v>
      </c>
    </row>
    <row r="1060" spans="1:16">
      <c r="A1060">
        <f>Formulas!A1061</f>
        <v>0</v>
      </c>
      <c r="B1060">
        <f>Formulas!B1061</f>
        <v>0</v>
      </c>
      <c r="C1060">
        <f>Formulas!C1061</f>
        <v>0</v>
      </c>
      <c r="D1060">
        <f>Formulas!AC1061</f>
        <v>0</v>
      </c>
      <c r="E1060">
        <f t="shared" si="16"/>
        <v>0</v>
      </c>
      <c r="F1060" s="1">
        <f>COUNTIFS(Formulas!B$3:B$2000,'Stats for predictor'!B1060,Formulas!C$3:C$2000,'Stats for predictor'!C1060,Formulas!AC$3:AC$2000,4)</f>
        <v>0</v>
      </c>
      <c r="G1060">
        <f>COUNTIFS(Formulas!B$3:B$2000,'Stats for predictor'!B1060,Formulas!C$3:C$2000,'Stats for predictor'!C1060,Formulas!AC$3:AC$2000,3)</f>
        <v>0</v>
      </c>
      <c r="H1060">
        <f>COUNTIFS(Formulas!B$3:B$2000,'Stats for predictor'!B1060,Formulas!C$3:C$2000,'Stats for predictor'!C1060,Formulas!AC$3:AC$2000,2)</f>
        <v>0</v>
      </c>
      <c r="I1060">
        <f>COUNTIFS(Formulas!B$3:B$2000,'Stats for predictor'!B1060,Formulas!C$3:C$2000,'Stats for predictor'!C1060,Formulas!AC$3:AC$2000,1)</f>
        <v>0</v>
      </c>
      <c r="J1060">
        <f>COUNTIFS(Formulas!B$3:B$2000,'Stats for predictor'!B1060,Formulas!C$3:C$2000,'Stats for predictor'!C1060,Formulas!AC$3:AC$2000,0)</f>
        <v>1390</v>
      </c>
      <c r="K1060">
        <f>Formulas!P1061</f>
        <v>0</v>
      </c>
      <c r="L1060">
        <f>Formulas!R1061</f>
        <v>0</v>
      </c>
      <c r="M1060">
        <f>Formulas!T1109</f>
        <v>0</v>
      </c>
      <c r="N1060" s="2" t="e">
        <f>Formulas!V1061</f>
        <v>#DIV/0!</v>
      </c>
      <c r="O1060">
        <f>Formulas!U1061</f>
        <v>0</v>
      </c>
      <c r="P1060" s="2" t="e">
        <f>Formulas!W1061</f>
        <v>#DIV/0!</v>
      </c>
    </row>
    <row r="1061" spans="1:16">
      <c r="A1061">
        <f>Formulas!A1062</f>
        <v>0</v>
      </c>
      <c r="B1061">
        <f>Formulas!B1062</f>
        <v>0</v>
      </c>
      <c r="C1061">
        <f>Formulas!C1062</f>
        <v>0</v>
      </c>
      <c r="D1061">
        <f>Formulas!AC1062</f>
        <v>0</v>
      </c>
      <c r="E1061">
        <f t="shared" si="16"/>
        <v>0</v>
      </c>
      <c r="F1061" s="1">
        <f>COUNTIFS(Formulas!B$3:B$2000,'Stats for predictor'!B1061,Formulas!C$3:C$2000,'Stats for predictor'!C1061,Formulas!AC$3:AC$2000,4)</f>
        <v>0</v>
      </c>
      <c r="G1061">
        <f>COUNTIFS(Formulas!B$3:B$2000,'Stats for predictor'!B1061,Formulas!C$3:C$2000,'Stats for predictor'!C1061,Formulas!AC$3:AC$2000,3)</f>
        <v>0</v>
      </c>
      <c r="H1061">
        <f>COUNTIFS(Formulas!B$3:B$2000,'Stats for predictor'!B1061,Formulas!C$3:C$2000,'Stats for predictor'!C1061,Formulas!AC$3:AC$2000,2)</f>
        <v>0</v>
      </c>
      <c r="I1061">
        <f>COUNTIFS(Formulas!B$3:B$2000,'Stats for predictor'!B1061,Formulas!C$3:C$2000,'Stats for predictor'!C1061,Formulas!AC$3:AC$2000,1)</f>
        <v>0</v>
      </c>
      <c r="J1061">
        <f>COUNTIFS(Formulas!B$3:B$2000,'Stats for predictor'!B1061,Formulas!C$3:C$2000,'Stats for predictor'!C1061,Formulas!AC$3:AC$2000,0)</f>
        <v>1390</v>
      </c>
      <c r="K1061">
        <f>Formulas!P1062</f>
        <v>0</v>
      </c>
      <c r="L1061">
        <f>Formulas!R1062</f>
        <v>0</v>
      </c>
      <c r="M1061">
        <f>Formulas!T1110</f>
        <v>0</v>
      </c>
      <c r="N1061" s="2" t="e">
        <f>Formulas!V1062</f>
        <v>#DIV/0!</v>
      </c>
      <c r="O1061">
        <f>Formulas!U1062</f>
        <v>0</v>
      </c>
      <c r="P1061" s="2" t="e">
        <f>Formulas!W1062</f>
        <v>#DIV/0!</v>
      </c>
    </row>
    <row r="1062" spans="1:16">
      <c r="A1062">
        <f>Formulas!A1063</f>
        <v>0</v>
      </c>
      <c r="B1062">
        <f>Formulas!B1063</f>
        <v>0</v>
      </c>
      <c r="C1062">
        <f>Formulas!C1063</f>
        <v>0</v>
      </c>
      <c r="D1062">
        <f>Formulas!AC1063</f>
        <v>0</v>
      </c>
      <c r="E1062">
        <f t="shared" si="16"/>
        <v>0</v>
      </c>
      <c r="F1062" s="1">
        <f>COUNTIFS(Formulas!B$3:B$2000,'Stats for predictor'!B1062,Formulas!C$3:C$2000,'Stats for predictor'!C1062,Formulas!AC$3:AC$2000,4)</f>
        <v>0</v>
      </c>
      <c r="G1062">
        <f>COUNTIFS(Formulas!B$3:B$2000,'Stats for predictor'!B1062,Formulas!C$3:C$2000,'Stats for predictor'!C1062,Formulas!AC$3:AC$2000,3)</f>
        <v>0</v>
      </c>
      <c r="H1062">
        <f>COUNTIFS(Formulas!B$3:B$2000,'Stats for predictor'!B1062,Formulas!C$3:C$2000,'Stats for predictor'!C1062,Formulas!AC$3:AC$2000,2)</f>
        <v>0</v>
      </c>
      <c r="I1062">
        <f>COUNTIFS(Formulas!B$3:B$2000,'Stats for predictor'!B1062,Formulas!C$3:C$2000,'Stats for predictor'!C1062,Formulas!AC$3:AC$2000,1)</f>
        <v>0</v>
      </c>
      <c r="J1062">
        <f>COUNTIFS(Formulas!B$3:B$2000,'Stats for predictor'!B1062,Formulas!C$3:C$2000,'Stats for predictor'!C1062,Formulas!AC$3:AC$2000,0)</f>
        <v>1390</v>
      </c>
      <c r="K1062">
        <f>Formulas!P1063</f>
        <v>0</v>
      </c>
      <c r="L1062">
        <f>Formulas!R1063</f>
        <v>0</v>
      </c>
      <c r="M1062">
        <f>Formulas!T1111</f>
        <v>0</v>
      </c>
      <c r="N1062" s="2" t="e">
        <f>Formulas!V1063</f>
        <v>#DIV/0!</v>
      </c>
      <c r="O1062">
        <f>Formulas!U1063</f>
        <v>0</v>
      </c>
      <c r="P1062" s="2" t="e">
        <f>Formulas!W1063</f>
        <v>#DIV/0!</v>
      </c>
    </row>
    <row r="1063" spans="1:16">
      <c r="A1063">
        <f>Formulas!A1064</f>
        <v>0</v>
      </c>
      <c r="B1063">
        <f>Formulas!B1064</f>
        <v>0</v>
      </c>
      <c r="C1063">
        <f>Formulas!C1064</f>
        <v>0</v>
      </c>
      <c r="D1063">
        <f>Formulas!AC1064</f>
        <v>0</v>
      </c>
      <c r="E1063">
        <f t="shared" si="16"/>
        <v>0</v>
      </c>
      <c r="F1063" s="1">
        <f>COUNTIFS(Formulas!B$3:B$2000,'Stats for predictor'!B1063,Formulas!C$3:C$2000,'Stats for predictor'!C1063,Formulas!AC$3:AC$2000,4)</f>
        <v>0</v>
      </c>
      <c r="G1063">
        <f>COUNTIFS(Formulas!B$3:B$2000,'Stats for predictor'!B1063,Formulas!C$3:C$2000,'Stats for predictor'!C1063,Formulas!AC$3:AC$2000,3)</f>
        <v>0</v>
      </c>
      <c r="H1063">
        <f>COUNTIFS(Formulas!B$3:B$2000,'Stats for predictor'!B1063,Formulas!C$3:C$2000,'Stats for predictor'!C1063,Formulas!AC$3:AC$2000,2)</f>
        <v>0</v>
      </c>
      <c r="I1063">
        <f>COUNTIFS(Formulas!B$3:B$2000,'Stats for predictor'!B1063,Formulas!C$3:C$2000,'Stats for predictor'!C1063,Formulas!AC$3:AC$2000,1)</f>
        <v>0</v>
      </c>
      <c r="J1063">
        <f>COUNTIFS(Formulas!B$3:B$2000,'Stats for predictor'!B1063,Formulas!C$3:C$2000,'Stats for predictor'!C1063,Formulas!AC$3:AC$2000,0)</f>
        <v>1390</v>
      </c>
      <c r="K1063">
        <f>Formulas!P1064</f>
        <v>0</v>
      </c>
      <c r="L1063">
        <f>Formulas!R1064</f>
        <v>0</v>
      </c>
      <c r="M1063">
        <f>Formulas!T1112</f>
        <v>0</v>
      </c>
      <c r="N1063" s="2" t="e">
        <f>Formulas!V1064</f>
        <v>#DIV/0!</v>
      </c>
      <c r="O1063">
        <f>Formulas!U1064</f>
        <v>0</v>
      </c>
      <c r="P1063" s="2" t="e">
        <f>Formulas!W1064</f>
        <v>#DIV/0!</v>
      </c>
    </row>
    <row r="1064" spans="1:16">
      <c r="A1064">
        <f>Formulas!A1065</f>
        <v>0</v>
      </c>
      <c r="B1064">
        <f>Formulas!B1065</f>
        <v>0</v>
      </c>
      <c r="C1064">
        <f>Formulas!C1065</f>
        <v>0</v>
      </c>
      <c r="D1064">
        <f>Formulas!AC1065</f>
        <v>0</v>
      </c>
      <c r="E1064">
        <f t="shared" si="16"/>
        <v>0</v>
      </c>
      <c r="F1064" s="1">
        <f>COUNTIFS(Formulas!B$3:B$2000,'Stats for predictor'!B1064,Formulas!C$3:C$2000,'Stats for predictor'!C1064,Formulas!AC$3:AC$2000,4)</f>
        <v>0</v>
      </c>
      <c r="G1064">
        <f>COUNTIFS(Formulas!B$3:B$2000,'Stats for predictor'!B1064,Formulas!C$3:C$2000,'Stats for predictor'!C1064,Formulas!AC$3:AC$2000,3)</f>
        <v>0</v>
      </c>
      <c r="H1064">
        <f>COUNTIFS(Formulas!B$3:B$2000,'Stats for predictor'!B1064,Formulas!C$3:C$2000,'Stats for predictor'!C1064,Formulas!AC$3:AC$2000,2)</f>
        <v>0</v>
      </c>
      <c r="I1064">
        <f>COUNTIFS(Formulas!B$3:B$2000,'Stats for predictor'!B1064,Formulas!C$3:C$2000,'Stats for predictor'!C1064,Formulas!AC$3:AC$2000,1)</f>
        <v>0</v>
      </c>
      <c r="J1064">
        <f>COUNTIFS(Formulas!B$3:B$2000,'Stats for predictor'!B1064,Formulas!C$3:C$2000,'Stats for predictor'!C1064,Formulas!AC$3:AC$2000,0)</f>
        <v>1390</v>
      </c>
      <c r="K1064">
        <f>Formulas!P1065</f>
        <v>0</v>
      </c>
      <c r="L1064">
        <f>Formulas!R1065</f>
        <v>0</v>
      </c>
      <c r="M1064">
        <f>Formulas!T1113</f>
        <v>0</v>
      </c>
      <c r="N1064" s="2" t="e">
        <f>Formulas!V1065</f>
        <v>#DIV/0!</v>
      </c>
      <c r="O1064">
        <f>Formulas!U1065</f>
        <v>0</v>
      </c>
      <c r="P1064" s="2" t="e">
        <f>Formulas!W1065</f>
        <v>#DIV/0!</v>
      </c>
    </row>
    <row r="1065" spans="1:16">
      <c r="A1065">
        <f>Formulas!A1066</f>
        <v>0</v>
      </c>
      <c r="B1065">
        <f>Formulas!B1066</f>
        <v>0</v>
      </c>
      <c r="C1065">
        <f>Formulas!C1066</f>
        <v>0</v>
      </c>
      <c r="D1065">
        <f>Formulas!AC1066</f>
        <v>0</v>
      </c>
      <c r="E1065">
        <f t="shared" si="16"/>
        <v>0</v>
      </c>
      <c r="F1065" s="1">
        <f>COUNTIFS(Formulas!B$3:B$2000,'Stats for predictor'!B1065,Formulas!C$3:C$2000,'Stats for predictor'!C1065,Formulas!AC$3:AC$2000,4)</f>
        <v>0</v>
      </c>
      <c r="G1065">
        <f>COUNTIFS(Formulas!B$3:B$2000,'Stats for predictor'!B1065,Formulas!C$3:C$2000,'Stats for predictor'!C1065,Formulas!AC$3:AC$2000,3)</f>
        <v>0</v>
      </c>
      <c r="H1065">
        <f>COUNTIFS(Formulas!B$3:B$2000,'Stats for predictor'!B1065,Formulas!C$3:C$2000,'Stats for predictor'!C1065,Formulas!AC$3:AC$2000,2)</f>
        <v>0</v>
      </c>
      <c r="I1065">
        <f>COUNTIFS(Formulas!B$3:B$2000,'Stats for predictor'!B1065,Formulas!C$3:C$2000,'Stats for predictor'!C1065,Formulas!AC$3:AC$2000,1)</f>
        <v>0</v>
      </c>
      <c r="J1065">
        <f>COUNTIFS(Formulas!B$3:B$2000,'Stats for predictor'!B1065,Formulas!C$3:C$2000,'Stats for predictor'!C1065,Formulas!AC$3:AC$2000,0)</f>
        <v>1390</v>
      </c>
      <c r="K1065">
        <f>Formulas!P1066</f>
        <v>0</v>
      </c>
      <c r="L1065">
        <f>Formulas!R1066</f>
        <v>0</v>
      </c>
      <c r="M1065">
        <f>Formulas!T1114</f>
        <v>0</v>
      </c>
      <c r="N1065" s="2" t="e">
        <f>Formulas!V1066</f>
        <v>#DIV/0!</v>
      </c>
      <c r="O1065">
        <f>Formulas!U1066</f>
        <v>0</v>
      </c>
      <c r="P1065" s="2" t="e">
        <f>Formulas!W1066</f>
        <v>#DIV/0!</v>
      </c>
    </row>
    <row r="1066" spans="1:16">
      <c r="A1066">
        <f>Formulas!A1067</f>
        <v>0</v>
      </c>
      <c r="B1066">
        <f>Formulas!B1067</f>
        <v>0</v>
      </c>
      <c r="C1066">
        <f>Formulas!C1067</f>
        <v>0</v>
      </c>
      <c r="D1066">
        <f>Formulas!AC1067</f>
        <v>0</v>
      </c>
      <c r="E1066">
        <f t="shared" si="16"/>
        <v>0</v>
      </c>
      <c r="F1066" s="1">
        <f>COUNTIFS(Formulas!B$3:B$2000,'Stats for predictor'!B1066,Formulas!C$3:C$2000,'Stats for predictor'!C1066,Formulas!AC$3:AC$2000,4)</f>
        <v>0</v>
      </c>
      <c r="G1066">
        <f>COUNTIFS(Formulas!B$3:B$2000,'Stats for predictor'!B1066,Formulas!C$3:C$2000,'Stats for predictor'!C1066,Formulas!AC$3:AC$2000,3)</f>
        <v>0</v>
      </c>
      <c r="H1066">
        <f>COUNTIFS(Formulas!B$3:B$2000,'Stats for predictor'!B1066,Formulas!C$3:C$2000,'Stats for predictor'!C1066,Formulas!AC$3:AC$2000,2)</f>
        <v>0</v>
      </c>
      <c r="I1066">
        <f>COUNTIFS(Formulas!B$3:B$2000,'Stats for predictor'!B1066,Formulas!C$3:C$2000,'Stats for predictor'!C1066,Formulas!AC$3:AC$2000,1)</f>
        <v>0</v>
      </c>
      <c r="J1066">
        <f>COUNTIFS(Formulas!B$3:B$2000,'Stats for predictor'!B1066,Formulas!C$3:C$2000,'Stats for predictor'!C1066,Formulas!AC$3:AC$2000,0)</f>
        <v>1390</v>
      </c>
      <c r="K1066">
        <f>Formulas!P1067</f>
        <v>0</v>
      </c>
      <c r="L1066">
        <f>Formulas!R1067</f>
        <v>0</v>
      </c>
      <c r="M1066">
        <f>Formulas!T1115</f>
        <v>0</v>
      </c>
      <c r="N1066" s="2" t="e">
        <f>Formulas!V1067</f>
        <v>#DIV/0!</v>
      </c>
      <c r="O1066">
        <f>Formulas!U1067</f>
        <v>0</v>
      </c>
      <c r="P1066" s="2" t="e">
        <f>Formulas!W1067</f>
        <v>#DIV/0!</v>
      </c>
    </row>
    <row r="1067" spans="1:16">
      <c r="A1067">
        <f>Formulas!A1068</f>
        <v>0</v>
      </c>
      <c r="B1067">
        <f>Formulas!B1068</f>
        <v>0</v>
      </c>
      <c r="C1067">
        <f>Formulas!C1068</f>
        <v>0</v>
      </c>
      <c r="D1067">
        <f>Formulas!AC1068</f>
        <v>0</v>
      </c>
      <c r="E1067">
        <f t="shared" si="16"/>
        <v>0</v>
      </c>
      <c r="F1067" s="1">
        <f>COUNTIFS(Formulas!B$3:B$2000,'Stats for predictor'!B1067,Formulas!C$3:C$2000,'Stats for predictor'!C1067,Formulas!AC$3:AC$2000,4)</f>
        <v>0</v>
      </c>
      <c r="G1067">
        <f>COUNTIFS(Formulas!B$3:B$2000,'Stats for predictor'!B1067,Formulas!C$3:C$2000,'Stats for predictor'!C1067,Formulas!AC$3:AC$2000,3)</f>
        <v>0</v>
      </c>
      <c r="H1067">
        <f>COUNTIFS(Formulas!B$3:B$2000,'Stats for predictor'!B1067,Formulas!C$3:C$2000,'Stats for predictor'!C1067,Formulas!AC$3:AC$2000,2)</f>
        <v>0</v>
      </c>
      <c r="I1067">
        <f>COUNTIFS(Formulas!B$3:B$2000,'Stats for predictor'!B1067,Formulas!C$3:C$2000,'Stats for predictor'!C1067,Formulas!AC$3:AC$2000,1)</f>
        <v>0</v>
      </c>
      <c r="J1067">
        <f>COUNTIFS(Formulas!B$3:B$2000,'Stats for predictor'!B1067,Formulas!C$3:C$2000,'Stats for predictor'!C1067,Formulas!AC$3:AC$2000,0)</f>
        <v>1390</v>
      </c>
      <c r="K1067">
        <f>Formulas!P1068</f>
        <v>0</v>
      </c>
      <c r="L1067">
        <f>Formulas!R1068</f>
        <v>0</v>
      </c>
      <c r="M1067">
        <f>Formulas!T1116</f>
        <v>0</v>
      </c>
      <c r="N1067" s="2" t="e">
        <f>Formulas!V1068</f>
        <v>#DIV/0!</v>
      </c>
      <c r="O1067">
        <f>Formulas!U1068</f>
        <v>0</v>
      </c>
      <c r="P1067" s="2" t="e">
        <f>Formulas!W1068</f>
        <v>#DIV/0!</v>
      </c>
    </row>
    <row r="1068" spans="1:16">
      <c r="A1068">
        <f>Formulas!A1069</f>
        <v>0</v>
      </c>
      <c r="B1068">
        <f>Formulas!B1069</f>
        <v>0</v>
      </c>
      <c r="C1068">
        <f>Formulas!C1069</f>
        <v>0</v>
      </c>
      <c r="D1068">
        <f>Formulas!AC1069</f>
        <v>0</v>
      </c>
      <c r="E1068">
        <f t="shared" si="16"/>
        <v>0</v>
      </c>
      <c r="F1068" s="1">
        <f>COUNTIFS(Formulas!B$3:B$2000,'Stats for predictor'!B1068,Formulas!C$3:C$2000,'Stats for predictor'!C1068,Formulas!AC$3:AC$2000,4)</f>
        <v>0</v>
      </c>
      <c r="G1068">
        <f>COUNTIFS(Formulas!B$3:B$2000,'Stats for predictor'!B1068,Formulas!C$3:C$2000,'Stats for predictor'!C1068,Formulas!AC$3:AC$2000,3)</f>
        <v>0</v>
      </c>
      <c r="H1068">
        <f>COUNTIFS(Formulas!B$3:B$2000,'Stats for predictor'!B1068,Formulas!C$3:C$2000,'Stats for predictor'!C1068,Formulas!AC$3:AC$2000,2)</f>
        <v>0</v>
      </c>
      <c r="I1068">
        <f>COUNTIFS(Formulas!B$3:B$2000,'Stats for predictor'!B1068,Formulas!C$3:C$2000,'Stats for predictor'!C1068,Formulas!AC$3:AC$2000,1)</f>
        <v>0</v>
      </c>
      <c r="J1068">
        <f>COUNTIFS(Formulas!B$3:B$2000,'Stats for predictor'!B1068,Formulas!C$3:C$2000,'Stats for predictor'!C1068,Formulas!AC$3:AC$2000,0)</f>
        <v>1390</v>
      </c>
      <c r="K1068">
        <f>Formulas!P1069</f>
        <v>0</v>
      </c>
      <c r="L1068">
        <f>Formulas!R1069</f>
        <v>0</v>
      </c>
      <c r="M1068">
        <f>Formulas!T1117</f>
        <v>0</v>
      </c>
      <c r="N1068" s="2" t="e">
        <f>Formulas!V1069</f>
        <v>#DIV/0!</v>
      </c>
      <c r="O1068">
        <f>Formulas!U1069</f>
        <v>0</v>
      </c>
      <c r="P1068" s="2" t="e">
        <f>Formulas!W1069</f>
        <v>#DIV/0!</v>
      </c>
    </row>
    <row r="1069" spans="1:16">
      <c r="A1069">
        <f>Formulas!A1070</f>
        <v>0</v>
      </c>
      <c r="B1069">
        <f>Formulas!B1070</f>
        <v>0</v>
      </c>
      <c r="C1069">
        <f>Formulas!C1070</f>
        <v>0</v>
      </c>
      <c r="D1069">
        <f>Formulas!AC1070</f>
        <v>0</v>
      </c>
      <c r="E1069">
        <f t="shared" si="16"/>
        <v>0</v>
      </c>
      <c r="F1069" s="1">
        <f>COUNTIFS(Formulas!B$3:B$2000,'Stats for predictor'!B1069,Formulas!C$3:C$2000,'Stats for predictor'!C1069,Formulas!AC$3:AC$2000,4)</f>
        <v>0</v>
      </c>
      <c r="G1069">
        <f>COUNTIFS(Formulas!B$3:B$2000,'Stats for predictor'!B1069,Formulas!C$3:C$2000,'Stats for predictor'!C1069,Formulas!AC$3:AC$2000,3)</f>
        <v>0</v>
      </c>
      <c r="H1069">
        <f>COUNTIFS(Formulas!B$3:B$2000,'Stats for predictor'!B1069,Formulas!C$3:C$2000,'Stats for predictor'!C1069,Formulas!AC$3:AC$2000,2)</f>
        <v>0</v>
      </c>
      <c r="I1069">
        <f>COUNTIFS(Formulas!B$3:B$2000,'Stats for predictor'!B1069,Formulas!C$3:C$2000,'Stats for predictor'!C1069,Formulas!AC$3:AC$2000,1)</f>
        <v>0</v>
      </c>
      <c r="J1069">
        <f>COUNTIFS(Formulas!B$3:B$2000,'Stats for predictor'!B1069,Formulas!C$3:C$2000,'Stats for predictor'!C1069,Formulas!AC$3:AC$2000,0)</f>
        <v>1390</v>
      </c>
      <c r="K1069">
        <f>Formulas!P1070</f>
        <v>0</v>
      </c>
      <c r="L1069">
        <f>Formulas!R1070</f>
        <v>0</v>
      </c>
      <c r="M1069">
        <f>Formulas!T1118</f>
        <v>0</v>
      </c>
      <c r="N1069" s="2" t="e">
        <f>Formulas!V1070</f>
        <v>#DIV/0!</v>
      </c>
      <c r="O1069">
        <f>Formulas!U1070</f>
        <v>0</v>
      </c>
      <c r="P1069" s="2" t="e">
        <f>Formulas!W1070</f>
        <v>#DIV/0!</v>
      </c>
    </row>
    <row r="1070" spans="1:16">
      <c r="A1070">
        <f>Formulas!A1071</f>
        <v>0</v>
      </c>
      <c r="B1070">
        <f>Formulas!B1071</f>
        <v>0</v>
      </c>
      <c r="C1070">
        <f>Formulas!C1071</f>
        <v>0</v>
      </c>
      <c r="D1070">
        <f>Formulas!AC1071</f>
        <v>0</v>
      </c>
      <c r="E1070">
        <f t="shared" si="16"/>
        <v>0</v>
      </c>
      <c r="F1070" s="1">
        <f>COUNTIFS(Formulas!B$3:B$2000,'Stats for predictor'!B1070,Formulas!C$3:C$2000,'Stats for predictor'!C1070,Formulas!AC$3:AC$2000,4)</f>
        <v>0</v>
      </c>
      <c r="G1070">
        <f>COUNTIFS(Formulas!B$3:B$2000,'Stats for predictor'!B1070,Formulas!C$3:C$2000,'Stats for predictor'!C1070,Formulas!AC$3:AC$2000,3)</f>
        <v>0</v>
      </c>
      <c r="H1070">
        <f>COUNTIFS(Formulas!B$3:B$2000,'Stats for predictor'!B1070,Formulas!C$3:C$2000,'Stats for predictor'!C1070,Formulas!AC$3:AC$2000,2)</f>
        <v>0</v>
      </c>
      <c r="I1070">
        <f>COUNTIFS(Formulas!B$3:B$2000,'Stats for predictor'!B1070,Formulas!C$3:C$2000,'Stats for predictor'!C1070,Formulas!AC$3:AC$2000,1)</f>
        <v>0</v>
      </c>
      <c r="J1070">
        <f>COUNTIFS(Formulas!B$3:B$2000,'Stats for predictor'!B1070,Formulas!C$3:C$2000,'Stats for predictor'!C1070,Formulas!AC$3:AC$2000,0)</f>
        <v>1390</v>
      </c>
      <c r="K1070">
        <f>Formulas!P1071</f>
        <v>0</v>
      </c>
      <c r="L1070">
        <f>Formulas!R1071</f>
        <v>0</v>
      </c>
      <c r="M1070">
        <f>Formulas!T1119</f>
        <v>0</v>
      </c>
      <c r="N1070" s="2" t="e">
        <f>Formulas!V1071</f>
        <v>#DIV/0!</v>
      </c>
      <c r="O1070">
        <f>Formulas!U1071</f>
        <v>0</v>
      </c>
      <c r="P1070" s="2" t="e">
        <f>Formulas!W1071</f>
        <v>#DIV/0!</v>
      </c>
    </row>
    <row r="1071" spans="1:16">
      <c r="A1071">
        <f>Formulas!A1072</f>
        <v>0</v>
      </c>
      <c r="B1071">
        <f>Formulas!B1072</f>
        <v>0</v>
      </c>
      <c r="C1071">
        <f>Formulas!C1072</f>
        <v>0</v>
      </c>
      <c r="D1071">
        <f>Formulas!AC1072</f>
        <v>0</v>
      </c>
      <c r="E1071">
        <f t="shared" si="16"/>
        <v>0</v>
      </c>
      <c r="F1071" s="1">
        <f>COUNTIFS(Formulas!B$3:B$2000,'Stats for predictor'!B1071,Formulas!C$3:C$2000,'Stats for predictor'!C1071,Formulas!AC$3:AC$2000,4)</f>
        <v>0</v>
      </c>
      <c r="G1071">
        <f>COUNTIFS(Formulas!B$3:B$2000,'Stats for predictor'!B1071,Formulas!C$3:C$2000,'Stats for predictor'!C1071,Formulas!AC$3:AC$2000,3)</f>
        <v>0</v>
      </c>
      <c r="H1071">
        <f>COUNTIFS(Formulas!B$3:B$2000,'Stats for predictor'!B1071,Formulas!C$3:C$2000,'Stats for predictor'!C1071,Formulas!AC$3:AC$2000,2)</f>
        <v>0</v>
      </c>
      <c r="I1071">
        <f>COUNTIFS(Formulas!B$3:B$2000,'Stats for predictor'!B1071,Formulas!C$3:C$2000,'Stats for predictor'!C1071,Formulas!AC$3:AC$2000,1)</f>
        <v>0</v>
      </c>
      <c r="J1071">
        <f>COUNTIFS(Formulas!B$3:B$2000,'Stats for predictor'!B1071,Formulas!C$3:C$2000,'Stats for predictor'!C1071,Formulas!AC$3:AC$2000,0)</f>
        <v>1390</v>
      </c>
      <c r="K1071">
        <f>Formulas!P1072</f>
        <v>0</v>
      </c>
      <c r="L1071">
        <f>Formulas!R1072</f>
        <v>0</v>
      </c>
      <c r="M1071">
        <f>Formulas!T1120</f>
        <v>0</v>
      </c>
      <c r="N1071" s="2" t="e">
        <f>Formulas!V1072</f>
        <v>#DIV/0!</v>
      </c>
      <c r="O1071">
        <f>Formulas!U1072</f>
        <v>0</v>
      </c>
      <c r="P1071" s="2" t="e">
        <f>Formulas!W1072</f>
        <v>#DIV/0!</v>
      </c>
    </row>
    <row r="1072" spans="1:16">
      <c r="A1072">
        <f>Formulas!A1073</f>
        <v>0</v>
      </c>
      <c r="B1072">
        <f>Formulas!B1073</f>
        <v>0</v>
      </c>
      <c r="C1072">
        <f>Formulas!C1073</f>
        <v>0</v>
      </c>
      <c r="D1072">
        <f>Formulas!AC1073</f>
        <v>0</v>
      </c>
      <c r="E1072">
        <f t="shared" si="16"/>
        <v>0</v>
      </c>
      <c r="F1072" s="1">
        <f>COUNTIFS(Formulas!B$3:B$2000,'Stats for predictor'!B1072,Formulas!C$3:C$2000,'Stats for predictor'!C1072,Formulas!AC$3:AC$2000,4)</f>
        <v>0</v>
      </c>
      <c r="G1072">
        <f>COUNTIFS(Formulas!B$3:B$2000,'Stats for predictor'!B1072,Formulas!C$3:C$2000,'Stats for predictor'!C1072,Formulas!AC$3:AC$2000,3)</f>
        <v>0</v>
      </c>
      <c r="H1072">
        <f>COUNTIFS(Formulas!B$3:B$2000,'Stats for predictor'!B1072,Formulas!C$3:C$2000,'Stats for predictor'!C1072,Formulas!AC$3:AC$2000,2)</f>
        <v>0</v>
      </c>
      <c r="I1072">
        <f>COUNTIFS(Formulas!B$3:B$2000,'Stats for predictor'!B1072,Formulas!C$3:C$2000,'Stats for predictor'!C1072,Formulas!AC$3:AC$2000,1)</f>
        <v>0</v>
      </c>
      <c r="J1072">
        <f>COUNTIFS(Formulas!B$3:B$2000,'Stats for predictor'!B1072,Formulas!C$3:C$2000,'Stats for predictor'!C1072,Formulas!AC$3:AC$2000,0)</f>
        <v>1390</v>
      </c>
      <c r="K1072">
        <f>Formulas!P1073</f>
        <v>0</v>
      </c>
      <c r="L1072">
        <f>Formulas!R1073</f>
        <v>0</v>
      </c>
      <c r="M1072">
        <f>Formulas!T1121</f>
        <v>0</v>
      </c>
      <c r="N1072" s="2" t="e">
        <f>Formulas!V1073</f>
        <v>#DIV/0!</v>
      </c>
      <c r="O1072">
        <f>Formulas!U1073</f>
        <v>0</v>
      </c>
      <c r="P1072" s="2" t="e">
        <f>Formulas!W1073</f>
        <v>#DIV/0!</v>
      </c>
    </row>
    <row r="1073" spans="1:16">
      <c r="A1073">
        <f>Formulas!A1074</f>
        <v>0</v>
      </c>
      <c r="B1073">
        <f>Formulas!B1074</f>
        <v>0</v>
      </c>
      <c r="C1073">
        <f>Formulas!C1074</f>
        <v>0</v>
      </c>
      <c r="D1073">
        <f>Formulas!AC1074</f>
        <v>0</v>
      </c>
      <c r="E1073">
        <f t="shared" si="16"/>
        <v>0</v>
      </c>
      <c r="F1073" s="1">
        <f>COUNTIFS(Formulas!B$3:B$2000,'Stats for predictor'!B1073,Formulas!C$3:C$2000,'Stats for predictor'!C1073,Formulas!AC$3:AC$2000,4)</f>
        <v>0</v>
      </c>
      <c r="G1073">
        <f>COUNTIFS(Formulas!B$3:B$2000,'Stats for predictor'!B1073,Formulas!C$3:C$2000,'Stats for predictor'!C1073,Formulas!AC$3:AC$2000,3)</f>
        <v>0</v>
      </c>
      <c r="H1073">
        <f>COUNTIFS(Formulas!B$3:B$2000,'Stats for predictor'!B1073,Formulas!C$3:C$2000,'Stats for predictor'!C1073,Formulas!AC$3:AC$2000,2)</f>
        <v>0</v>
      </c>
      <c r="I1073">
        <f>COUNTIFS(Formulas!B$3:B$2000,'Stats for predictor'!B1073,Formulas!C$3:C$2000,'Stats for predictor'!C1073,Formulas!AC$3:AC$2000,1)</f>
        <v>0</v>
      </c>
      <c r="J1073">
        <f>COUNTIFS(Formulas!B$3:B$2000,'Stats for predictor'!B1073,Formulas!C$3:C$2000,'Stats for predictor'!C1073,Formulas!AC$3:AC$2000,0)</f>
        <v>1390</v>
      </c>
      <c r="K1073">
        <f>Formulas!P1074</f>
        <v>0</v>
      </c>
      <c r="L1073">
        <f>Formulas!R1074</f>
        <v>0</v>
      </c>
      <c r="M1073">
        <f>Formulas!T1122</f>
        <v>0</v>
      </c>
      <c r="N1073" s="2" t="e">
        <f>Formulas!V1074</f>
        <v>#DIV/0!</v>
      </c>
      <c r="O1073">
        <f>Formulas!U1074</f>
        <v>0</v>
      </c>
      <c r="P1073" s="2" t="e">
        <f>Formulas!W1074</f>
        <v>#DIV/0!</v>
      </c>
    </row>
    <row r="1074" spans="1:16">
      <c r="A1074">
        <f>Formulas!A1075</f>
        <v>0</v>
      </c>
      <c r="B1074">
        <f>Formulas!B1075</f>
        <v>0</v>
      </c>
      <c r="C1074">
        <f>Formulas!C1075</f>
        <v>0</v>
      </c>
      <c r="D1074">
        <f>Formulas!AC1075</f>
        <v>0</v>
      </c>
      <c r="E1074">
        <f t="shared" si="16"/>
        <v>0</v>
      </c>
      <c r="F1074" s="1">
        <f>COUNTIFS(Formulas!B$3:B$2000,'Stats for predictor'!B1074,Formulas!C$3:C$2000,'Stats for predictor'!C1074,Formulas!AC$3:AC$2000,4)</f>
        <v>0</v>
      </c>
      <c r="G1074">
        <f>COUNTIFS(Formulas!B$3:B$2000,'Stats for predictor'!B1074,Formulas!C$3:C$2000,'Stats for predictor'!C1074,Formulas!AC$3:AC$2000,3)</f>
        <v>0</v>
      </c>
      <c r="H1074">
        <f>COUNTIFS(Formulas!B$3:B$2000,'Stats for predictor'!B1074,Formulas!C$3:C$2000,'Stats for predictor'!C1074,Formulas!AC$3:AC$2000,2)</f>
        <v>0</v>
      </c>
      <c r="I1074">
        <f>COUNTIFS(Formulas!B$3:B$2000,'Stats for predictor'!B1074,Formulas!C$3:C$2000,'Stats for predictor'!C1074,Formulas!AC$3:AC$2000,1)</f>
        <v>0</v>
      </c>
      <c r="J1074">
        <f>COUNTIFS(Formulas!B$3:B$2000,'Stats for predictor'!B1074,Formulas!C$3:C$2000,'Stats for predictor'!C1074,Formulas!AC$3:AC$2000,0)</f>
        <v>1390</v>
      </c>
      <c r="K1074">
        <f>Formulas!P1075</f>
        <v>0</v>
      </c>
      <c r="L1074">
        <f>Formulas!R1075</f>
        <v>0</v>
      </c>
      <c r="M1074">
        <f>Formulas!T1123</f>
        <v>0</v>
      </c>
      <c r="N1074" s="2" t="e">
        <f>Formulas!V1075</f>
        <v>#DIV/0!</v>
      </c>
      <c r="O1074">
        <f>Formulas!U1075</f>
        <v>0</v>
      </c>
      <c r="P1074" s="2" t="e">
        <f>Formulas!W1075</f>
        <v>#DIV/0!</v>
      </c>
    </row>
    <row r="1075" spans="1:16">
      <c r="A1075">
        <f>Formulas!A1076</f>
        <v>0</v>
      </c>
      <c r="B1075">
        <f>Formulas!B1076</f>
        <v>0</v>
      </c>
      <c r="C1075">
        <f>Formulas!C1076</f>
        <v>0</v>
      </c>
      <c r="D1075">
        <f>Formulas!AC1076</f>
        <v>0</v>
      </c>
      <c r="E1075">
        <f t="shared" si="16"/>
        <v>0</v>
      </c>
      <c r="F1075" s="1">
        <f>COUNTIFS(Formulas!B$3:B$2000,'Stats for predictor'!B1075,Formulas!C$3:C$2000,'Stats for predictor'!C1075,Formulas!AC$3:AC$2000,4)</f>
        <v>0</v>
      </c>
      <c r="G1075">
        <f>COUNTIFS(Formulas!B$3:B$2000,'Stats for predictor'!B1075,Formulas!C$3:C$2000,'Stats for predictor'!C1075,Formulas!AC$3:AC$2000,3)</f>
        <v>0</v>
      </c>
      <c r="H1075">
        <f>COUNTIFS(Formulas!B$3:B$2000,'Stats for predictor'!B1075,Formulas!C$3:C$2000,'Stats for predictor'!C1075,Formulas!AC$3:AC$2000,2)</f>
        <v>0</v>
      </c>
      <c r="I1075">
        <f>COUNTIFS(Formulas!B$3:B$2000,'Stats for predictor'!B1075,Formulas!C$3:C$2000,'Stats for predictor'!C1075,Formulas!AC$3:AC$2000,1)</f>
        <v>0</v>
      </c>
      <c r="J1075">
        <f>COUNTIFS(Formulas!B$3:B$2000,'Stats for predictor'!B1075,Formulas!C$3:C$2000,'Stats for predictor'!C1075,Formulas!AC$3:AC$2000,0)</f>
        <v>1390</v>
      </c>
      <c r="K1075">
        <f>Formulas!P1076</f>
        <v>0</v>
      </c>
      <c r="L1075">
        <f>Formulas!R1076</f>
        <v>0</v>
      </c>
      <c r="M1075">
        <f>Formulas!T1124</f>
        <v>0</v>
      </c>
      <c r="N1075" s="2" t="e">
        <f>Formulas!V1076</f>
        <v>#DIV/0!</v>
      </c>
      <c r="O1075">
        <f>Formulas!U1076</f>
        <v>0</v>
      </c>
      <c r="P1075" s="2" t="e">
        <f>Formulas!W1076</f>
        <v>#DIV/0!</v>
      </c>
    </row>
    <row r="1076" spans="1:16">
      <c r="A1076">
        <f>Formulas!A1077</f>
        <v>0</v>
      </c>
      <c r="B1076">
        <f>Formulas!B1077</f>
        <v>0</v>
      </c>
      <c r="C1076">
        <f>Formulas!C1077</f>
        <v>0</v>
      </c>
      <c r="D1076">
        <f>Formulas!AC1077</f>
        <v>0</v>
      </c>
      <c r="E1076">
        <f t="shared" si="16"/>
        <v>0</v>
      </c>
      <c r="F1076" s="1">
        <f>COUNTIFS(Formulas!B$3:B$2000,'Stats for predictor'!B1076,Formulas!C$3:C$2000,'Stats for predictor'!C1076,Formulas!AC$3:AC$2000,4)</f>
        <v>0</v>
      </c>
      <c r="G1076">
        <f>COUNTIFS(Formulas!B$3:B$2000,'Stats for predictor'!B1076,Formulas!C$3:C$2000,'Stats for predictor'!C1076,Formulas!AC$3:AC$2000,3)</f>
        <v>0</v>
      </c>
      <c r="H1076">
        <f>COUNTIFS(Formulas!B$3:B$2000,'Stats for predictor'!B1076,Formulas!C$3:C$2000,'Stats for predictor'!C1076,Formulas!AC$3:AC$2000,2)</f>
        <v>0</v>
      </c>
      <c r="I1076">
        <f>COUNTIFS(Formulas!B$3:B$2000,'Stats for predictor'!B1076,Formulas!C$3:C$2000,'Stats for predictor'!C1076,Formulas!AC$3:AC$2000,1)</f>
        <v>0</v>
      </c>
      <c r="J1076">
        <f>COUNTIFS(Formulas!B$3:B$2000,'Stats for predictor'!B1076,Formulas!C$3:C$2000,'Stats for predictor'!C1076,Formulas!AC$3:AC$2000,0)</f>
        <v>1390</v>
      </c>
      <c r="K1076">
        <f>Formulas!P1077</f>
        <v>0</v>
      </c>
      <c r="L1076">
        <f>Formulas!R1077</f>
        <v>0</v>
      </c>
      <c r="M1076">
        <f>Formulas!T1125</f>
        <v>0</v>
      </c>
      <c r="N1076" s="2" t="e">
        <f>Formulas!V1077</f>
        <v>#DIV/0!</v>
      </c>
      <c r="O1076">
        <f>Formulas!U1077</f>
        <v>0</v>
      </c>
      <c r="P1076" s="2" t="e">
        <f>Formulas!W1077</f>
        <v>#DIV/0!</v>
      </c>
    </row>
    <row r="1077" spans="1:16">
      <c r="A1077">
        <f>Formulas!A1078</f>
        <v>0</v>
      </c>
      <c r="B1077">
        <f>Formulas!B1078</f>
        <v>0</v>
      </c>
      <c r="C1077">
        <f>Formulas!C1078</f>
        <v>0</v>
      </c>
      <c r="D1077">
        <f>Formulas!AC1078</f>
        <v>0</v>
      </c>
      <c r="E1077">
        <f t="shared" si="16"/>
        <v>0</v>
      </c>
      <c r="F1077" s="1">
        <f>COUNTIFS(Formulas!B$3:B$2000,'Stats for predictor'!B1077,Formulas!C$3:C$2000,'Stats for predictor'!C1077,Formulas!AC$3:AC$2000,4)</f>
        <v>0</v>
      </c>
      <c r="G1077">
        <f>COUNTIFS(Formulas!B$3:B$2000,'Stats for predictor'!B1077,Formulas!C$3:C$2000,'Stats for predictor'!C1077,Formulas!AC$3:AC$2000,3)</f>
        <v>0</v>
      </c>
      <c r="H1077">
        <f>COUNTIFS(Formulas!B$3:B$2000,'Stats for predictor'!B1077,Formulas!C$3:C$2000,'Stats for predictor'!C1077,Formulas!AC$3:AC$2000,2)</f>
        <v>0</v>
      </c>
      <c r="I1077">
        <f>COUNTIFS(Formulas!B$3:B$2000,'Stats for predictor'!B1077,Formulas!C$3:C$2000,'Stats for predictor'!C1077,Formulas!AC$3:AC$2000,1)</f>
        <v>0</v>
      </c>
      <c r="J1077">
        <f>COUNTIFS(Formulas!B$3:B$2000,'Stats for predictor'!B1077,Formulas!C$3:C$2000,'Stats for predictor'!C1077,Formulas!AC$3:AC$2000,0)</f>
        <v>1390</v>
      </c>
      <c r="K1077">
        <f>Formulas!P1078</f>
        <v>0</v>
      </c>
      <c r="L1077">
        <f>Formulas!R1078</f>
        <v>0</v>
      </c>
      <c r="M1077">
        <f>Formulas!T1126</f>
        <v>0</v>
      </c>
      <c r="N1077" s="2" t="e">
        <f>Formulas!V1078</f>
        <v>#DIV/0!</v>
      </c>
      <c r="O1077">
        <f>Formulas!U1078</f>
        <v>0</v>
      </c>
      <c r="P1077" s="2" t="e">
        <f>Formulas!W1078</f>
        <v>#DIV/0!</v>
      </c>
    </row>
    <row r="1078" spans="1:16">
      <c r="A1078">
        <f>Formulas!A1079</f>
        <v>0</v>
      </c>
      <c r="B1078">
        <f>Formulas!B1079</f>
        <v>0</v>
      </c>
      <c r="C1078">
        <f>Formulas!C1079</f>
        <v>0</v>
      </c>
      <c r="D1078">
        <f>Formulas!AC1079</f>
        <v>0</v>
      </c>
      <c r="E1078">
        <f t="shared" si="16"/>
        <v>0</v>
      </c>
      <c r="F1078" s="1">
        <f>COUNTIFS(Formulas!B$3:B$2000,'Stats for predictor'!B1078,Formulas!C$3:C$2000,'Stats for predictor'!C1078,Formulas!AC$3:AC$2000,4)</f>
        <v>0</v>
      </c>
      <c r="G1078">
        <f>COUNTIFS(Formulas!B$3:B$2000,'Stats for predictor'!B1078,Formulas!C$3:C$2000,'Stats for predictor'!C1078,Formulas!AC$3:AC$2000,3)</f>
        <v>0</v>
      </c>
      <c r="H1078">
        <f>COUNTIFS(Formulas!B$3:B$2000,'Stats for predictor'!B1078,Formulas!C$3:C$2000,'Stats for predictor'!C1078,Formulas!AC$3:AC$2000,2)</f>
        <v>0</v>
      </c>
      <c r="I1078">
        <f>COUNTIFS(Formulas!B$3:B$2000,'Stats for predictor'!B1078,Formulas!C$3:C$2000,'Stats for predictor'!C1078,Formulas!AC$3:AC$2000,1)</f>
        <v>0</v>
      </c>
      <c r="J1078">
        <f>COUNTIFS(Formulas!B$3:B$2000,'Stats for predictor'!B1078,Formulas!C$3:C$2000,'Stats for predictor'!C1078,Formulas!AC$3:AC$2000,0)</f>
        <v>1390</v>
      </c>
      <c r="K1078">
        <f>Formulas!P1079</f>
        <v>0</v>
      </c>
      <c r="L1078">
        <f>Formulas!R1079</f>
        <v>0</v>
      </c>
      <c r="M1078">
        <f>Formulas!T1127</f>
        <v>0</v>
      </c>
      <c r="N1078" s="2" t="e">
        <f>Formulas!V1079</f>
        <v>#DIV/0!</v>
      </c>
      <c r="O1078">
        <f>Formulas!U1079</f>
        <v>0</v>
      </c>
      <c r="P1078" s="2" t="e">
        <f>Formulas!W1079</f>
        <v>#DIV/0!</v>
      </c>
    </row>
    <row r="1079" spans="1:16">
      <c r="A1079">
        <f>Formulas!A1080</f>
        <v>0</v>
      </c>
      <c r="B1079">
        <f>Formulas!B1080</f>
        <v>0</v>
      </c>
      <c r="C1079">
        <f>Formulas!C1080</f>
        <v>0</v>
      </c>
      <c r="D1079">
        <f>Formulas!AC1080</f>
        <v>0</v>
      </c>
      <c r="E1079">
        <f t="shared" si="16"/>
        <v>0</v>
      </c>
      <c r="F1079" s="1">
        <f>COUNTIFS(Formulas!B$3:B$2000,'Stats for predictor'!B1079,Formulas!C$3:C$2000,'Stats for predictor'!C1079,Formulas!AC$3:AC$2000,4)</f>
        <v>0</v>
      </c>
      <c r="G1079">
        <f>COUNTIFS(Formulas!B$3:B$2000,'Stats for predictor'!B1079,Formulas!C$3:C$2000,'Stats for predictor'!C1079,Formulas!AC$3:AC$2000,3)</f>
        <v>0</v>
      </c>
      <c r="H1079">
        <f>COUNTIFS(Formulas!B$3:B$2000,'Stats for predictor'!B1079,Formulas!C$3:C$2000,'Stats for predictor'!C1079,Formulas!AC$3:AC$2000,2)</f>
        <v>0</v>
      </c>
      <c r="I1079">
        <f>COUNTIFS(Formulas!B$3:B$2000,'Stats for predictor'!B1079,Formulas!C$3:C$2000,'Stats for predictor'!C1079,Formulas!AC$3:AC$2000,1)</f>
        <v>0</v>
      </c>
      <c r="J1079">
        <f>COUNTIFS(Formulas!B$3:B$2000,'Stats for predictor'!B1079,Formulas!C$3:C$2000,'Stats for predictor'!C1079,Formulas!AC$3:AC$2000,0)</f>
        <v>1390</v>
      </c>
      <c r="K1079">
        <f>Formulas!P1080</f>
        <v>0</v>
      </c>
      <c r="L1079">
        <f>Formulas!R1080</f>
        <v>0</v>
      </c>
      <c r="M1079">
        <f>Formulas!T1128</f>
        <v>0</v>
      </c>
      <c r="N1079" s="2" t="e">
        <f>Formulas!V1080</f>
        <v>#DIV/0!</v>
      </c>
      <c r="O1079">
        <f>Formulas!U1080</f>
        <v>0</v>
      </c>
      <c r="P1079" s="2" t="e">
        <f>Formulas!W1080</f>
        <v>#DIV/0!</v>
      </c>
    </row>
    <row r="1080" spans="1:16">
      <c r="A1080">
        <f>Formulas!A1081</f>
        <v>0</v>
      </c>
      <c r="B1080">
        <f>Formulas!B1081</f>
        <v>0</v>
      </c>
      <c r="C1080">
        <f>Formulas!C1081</f>
        <v>0</v>
      </c>
      <c r="D1080">
        <f>Formulas!AC1081</f>
        <v>0</v>
      </c>
      <c r="E1080">
        <f t="shared" si="16"/>
        <v>0</v>
      </c>
      <c r="F1080" s="1">
        <f>COUNTIFS(Formulas!B$3:B$2000,'Stats for predictor'!B1080,Formulas!C$3:C$2000,'Stats for predictor'!C1080,Formulas!AC$3:AC$2000,4)</f>
        <v>0</v>
      </c>
      <c r="G1080">
        <f>COUNTIFS(Formulas!B$3:B$2000,'Stats for predictor'!B1080,Formulas!C$3:C$2000,'Stats for predictor'!C1080,Formulas!AC$3:AC$2000,3)</f>
        <v>0</v>
      </c>
      <c r="H1080">
        <f>COUNTIFS(Formulas!B$3:B$2000,'Stats for predictor'!B1080,Formulas!C$3:C$2000,'Stats for predictor'!C1080,Formulas!AC$3:AC$2000,2)</f>
        <v>0</v>
      </c>
      <c r="I1080">
        <f>COUNTIFS(Formulas!B$3:B$2000,'Stats for predictor'!B1080,Formulas!C$3:C$2000,'Stats for predictor'!C1080,Formulas!AC$3:AC$2000,1)</f>
        <v>0</v>
      </c>
      <c r="J1080">
        <f>COUNTIFS(Formulas!B$3:B$2000,'Stats for predictor'!B1080,Formulas!C$3:C$2000,'Stats for predictor'!C1080,Formulas!AC$3:AC$2000,0)</f>
        <v>1390</v>
      </c>
      <c r="K1080">
        <f>Formulas!P1081</f>
        <v>0</v>
      </c>
      <c r="L1080">
        <f>Formulas!R1081</f>
        <v>0</v>
      </c>
      <c r="M1080">
        <f>Formulas!T1129</f>
        <v>0</v>
      </c>
      <c r="N1080" s="2" t="e">
        <f>Formulas!V1081</f>
        <v>#DIV/0!</v>
      </c>
      <c r="O1080">
        <f>Formulas!U1081</f>
        <v>0</v>
      </c>
      <c r="P1080" s="2" t="e">
        <f>Formulas!W1081</f>
        <v>#DIV/0!</v>
      </c>
    </row>
    <row r="1081" spans="1:16">
      <c r="A1081">
        <f>Formulas!A1082</f>
        <v>0</v>
      </c>
      <c r="B1081">
        <f>Formulas!B1082</f>
        <v>0</v>
      </c>
      <c r="C1081">
        <f>Formulas!C1082</f>
        <v>0</v>
      </c>
      <c r="D1081">
        <f>Formulas!AC1082</f>
        <v>0</v>
      </c>
      <c r="E1081">
        <f t="shared" si="16"/>
        <v>0</v>
      </c>
      <c r="F1081" s="1">
        <f>COUNTIFS(Formulas!B$3:B$2000,'Stats for predictor'!B1081,Formulas!C$3:C$2000,'Stats for predictor'!C1081,Formulas!AC$3:AC$2000,4)</f>
        <v>0</v>
      </c>
      <c r="G1081">
        <f>COUNTIFS(Formulas!B$3:B$2000,'Stats for predictor'!B1081,Formulas!C$3:C$2000,'Stats for predictor'!C1081,Formulas!AC$3:AC$2000,3)</f>
        <v>0</v>
      </c>
      <c r="H1081">
        <f>COUNTIFS(Formulas!B$3:B$2000,'Stats for predictor'!B1081,Formulas!C$3:C$2000,'Stats for predictor'!C1081,Formulas!AC$3:AC$2000,2)</f>
        <v>0</v>
      </c>
      <c r="I1081">
        <f>COUNTIFS(Formulas!B$3:B$2000,'Stats for predictor'!B1081,Formulas!C$3:C$2000,'Stats for predictor'!C1081,Formulas!AC$3:AC$2000,1)</f>
        <v>0</v>
      </c>
      <c r="J1081">
        <f>COUNTIFS(Formulas!B$3:B$2000,'Stats for predictor'!B1081,Formulas!C$3:C$2000,'Stats for predictor'!C1081,Formulas!AC$3:AC$2000,0)</f>
        <v>1390</v>
      </c>
      <c r="K1081">
        <f>Formulas!P1082</f>
        <v>0</v>
      </c>
      <c r="L1081">
        <f>Formulas!R1082</f>
        <v>0</v>
      </c>
      <c r="M1081">
        <f>Formulas!T1130</f>
        <v>0</v>
      </c>
      <c r="N1081" s="2" t="e">
        <f>Formulas!V1082</f>
        <v>#DIV/0!</v>
      </c>
      <c r="O1081">
        <f>Formulas!U1082</f>
        <v>0</v>
      </c>
      <c r="P1081" s="2" t="e">
        <f>Formulas!W1082</f>
        <v>#DIV/0!</v>
      </c>
    </row>
    <row r="1082" spans="1:16">
      <c r="A1082">
        <f>Formulas!A1083</f>
        <v>0</v>
      </c>
      <c r="B1082">
        <f>Formulas!B1083</f>
        <v>0</v>
      </c>
      <c r="C1082">
        <f>Formulas!C1083</f>
        <v>0</v>
      </c>
      <c r="D1082">
        <f>Formulas!AC1083</f>
        <v>0</v>
      </c>
      <c r="E1082">
        <f t="shared" si="16"/>
        <v>0</v>
      </c>
      <c r="F1082" s="1">
        <f>COUNTIFS(Formulas!B$3:B$2000,'Stats for predictor'!B1082,Formulas!C$3:C$2000,'Stats for predictor'!C1082,Formulas!AC$3:AC$2000,4)</f>
        <v>0</v>
      </c>
      <c r="G1082">
        <f>COUNTIFS(Formulas!B$3:B$2000,'Stats for predictor'!B1082,Formulas!C$3:C$2000,'Stats for predictor'!C1082,Formulas!AC$3:AC$2000,3)</f>
        <v>0</v>
      </c>
      <c r="H1082">
        <f>COUNTIFS(Formulas!B$3:B$2000,'Stats for predictor'!B1082,Formulas!C$3:C$2000,'Stats for predictor'!C1082,Formulas!AC$3:AC$2000,2)</f>
        <v>0</v>
      </c>
      <c r="I1082">
        <f>COUNTIFS(Formulas!B$3:B$2000,'Stats for predictor'!B1082,Formulas!C$3:C$2000,'Stats for predictor'!C1082,Formulas!AC$3:AC$2000,1)</f>
        <v>0</v>
      </c>
      <c r="J1082">
        <f>COUNTIFS(Formulas!B$3:B$2000,'Stats for predictor'!B1082,Formulas!C$3:C$2000,'Stats for predictor'!C1082,Formulas!AC$3:AC$2000,0)</f>
        <v>1390</v>
      </c>
      <c r="K1082">
        <f>Formulas!P1083</f>
        <v>0</v>
      </c>
      <c r="L1082">
        <f>Formulas!R1083</f>
        <v>0</v>
      </c>
      <c r="M1082">
        <f>Formulas!T1131</f>
        <v>0</v>
      </c>
      <c r="N1082" s="2" t="e">
        <f>Formulas!V1083</f>
        <v>#DIV/0!</v>
      </c>
      <c r="O1082">
        <f>Formulas!U1083</f>
        <v>0</v>
      </c>
      <c r="P1082" s="2" t="e">
        <f>Formulas!W1083</f>
        <v>#DIV/0!</v>
      </c>
    </row>
    <row r="1083" spans="1:16">
      <c r="A1083">
        <f>Formulas!A1084</f>
        <v>0</v>
      </c>
      <c r="B1083">
        <f>Formulas!B1084</f>
        <v>0</v>
      </c>
      <c r="C1083">
        <f>Formulas!C1084</f>
        <v>0</v>
      </c>
      <c r="D1083">
        <f>Formulas!AC1084</f>
        <v>0</v>
      </c>
      <c r="E1083">
        <f t="shared" si="16"/>
        <v>0</v>
      </c>
      <c r="F1083" s="1">
        <f>COUNTIFS(Formulas!B$3:B$2000,'Stats for predictor'!B1083,Formulas!C$3:C$2000,'Stats for predictor'!C1083,Formulas!AC$3:AC$2000,4)</f>
        <v>0</v>
      </c>
      <c r="G1083">
        <f>COUNTIFS(Formulas!B$3:B$2000,'Stats for predictor'!B1083,Formulas!C$3:C$2000,'Stats for predictor'!C1083,Formulas!AC$3:AC$2000,3)</f>
        <v>0</v>
      </c>
      <c r="H1083">
        <f>COUNTIFS(Formulas!B$3:B$2000,'Stats for predictor'!B1083,Formulas!C$3:C$2000,'Stats for predictor'!C1083,Formulas!AC$3:AC$2000,2)</f>
        <v>0</v>
      </c>
      <c r="I1083">
        <f>COUNTIFS(Formulas!B$3:B$2000,'Stats for predictor'!B1083,Formulas!C$3:C$2000,'Stats for predictor'!C1083,Formulas!AC$3:AC$2000,1)</f>
        <v>0</v>
      </c>
      <c r="J1083">
        <f>COUNTIFS(Formulas!B$3:B$2000,'Stats for predictor'!B1083,Formulas!C$3:C$2000,'Stats for predictor'!C1083,Formulas!AC$3:AC$2000,0)</f>
        <v>1390</v>
      </c>
      <c r="K1083">
        <f>Formulas!P1084</f>
        <v>0</v>
      </c>
      <c r="L1083">
        <f>Formulas!R1084</f>
        <v>0</v>
      </c>
      <c r="M1083">
        <f>Formulas!T1132</f>
        <v>0</v>
      </c>
      <c r="N1083" s="2" t="e">
        <f>Formulas!V1084</f>
        <v>#DIV/0!</v>
      </c>
      <c r="O1083">
        <f>Formulas!U1084</f>
        <v>0</v>
      </c>
      <c r="P1083" s="2" t="e">
        <f>Formulas!W1084</f>
        <v>#DIV/0!</v>
      </c>
    </row>
    <row r="1084" spans="1:16">
      <c r="A1084">
        <f>Formulas!A1085</f>
        <v>0</v>
      </c>
      <c r="B1084">
        <f>Formulas!B1085</f>
        <v>0</v>
      </c>
      <c r="C1084">
        <f>Formulas!C1085</f>
        <v>0</v>
      </c>
      <c r="D1084">
        <f>Formulas!AC1085</f>
        <v>0</v>
      </c>
      <c r="E1084">
        <f t="shared" si="16"/>
        <v>0</v>
      </c>
      <c r="F1084" s="1">
        <f>COUNTIFS(Formulas!B$3:B$2000,'Stats for predictor'!B1084,Formulas!C$3:C$2000,'Stats for predictor'!C1084,Formulas!AC$3:AC$2000,4)</f>
        <v>0</v>
      </c>
      <c r="G1084">
        <f>COUNTIFS(Formulas!B$3:B$2000,'Stats for predictor'!B1084,Formulas!C$3:C$2000,'Stats for predictor'!C1084,Formulas!AC$3:AC$2000,3)</f>
        <v>0</v>
      </c>
      <c r="H1084">
        <f>COUNTIFS(Formulas!B$3:B$2000,'Stats for predictor'!B1084,Formulas!C$3:C$2000,'Stats for predictor'!C1084,Formulas!AC$3:AC$2000,2)</f>
        <v>0</v>
      </c>
      <c r="I1084">
        <f>COUNTIFS(Formulas!B$3:B$2000,'Stats for predictor'!B1084,Formulas!C$3:C$2000,'Stats for predictor'!C1084,Formulas!AC$3:AC$2000,1)</f>
        <v>0</v>
      </c>
      <c r="J1084">
        <f>COUNTIFS(Formulas!B$3:B$2000,'Stats for predictor'!B1084,Formulas!C$3:C$2000,'Stats for predictor'!C1084,Formulas!AC$3:AC$2000,0)</f>
        <v>1390</v>
      </c>
      <c r="K1084">
        <f>Formulas!P1085</f>
        <v>0</v>
      </c>
      <c r="L1084">
        <f>Formulas!R1085</f>
        <v>0</v>
      </c>
      <c r="M1084">
        <f>Formulas!T1133</f>
        <v>0</v>
      </c>
      <c r="N1084" s="2" t="e">
        <f>Formulas!V1085</f>
        <v>#DIV/0!</v>
      </c>
      <c r="O1084">
        <f>Formulas!U1085</f>
        <v>0</v>
      </c>
      <c r="P1084" s="2" t="e">
        <f>Formulas!W1085</f>
        <v>#DIV/0!</v>
      </c>
    </row>
    <row r="1085" spans="1:16">
      <c r="A1085">
        <f>Formulas!A1086</f>
        <v>0</v>
      </c>
      <c r="B1085">
        <f>Formulas!B1086</f>
        <v>0</v>
      </c>
      <c r="C1085">
        <f>Formulas!C1086</f>
        <v>0</v>
      </c>
      <c r="D1085">
        <f>Formulas!AC1086</f>
        <v>0</v>
      </c>
      <c r="E1085">
        <f t="shared" si="16"/>
        <v>0</v>
      </c>
      <c r="F1085" s="1">
        <f>COUNTIFS(Formulas!B$3:B$2000,'Stats for predictor'!B1085,Formulas!C$3:C$2000,'Stats for predictor'!C1085,Formulas!AC$3:AC$2000,4)</f>
        <v>0</v>
      </c>
      <c r="G1085">
        <f>COUNTIFS(Formulas!B$3:B$2000,'Stats for predictor'!B1085,Formulas!C$3:C$2000,'Stats for predictor'!C1085,Formulas!AC$3:AC$2000,3)</f>
        <v>0</v>
      </c>
      <c r="H1085">
        <f>COUNTIFS(Formulas!B$3:B$2000,'Stats for predictor'!B1085,Formulas!C$3:C$2000,'Stats for predictor'!C1085,Formulas!AC$3:AC$2000,2)</f>
        <v>0</v>
      </c>
      <c r="I1085">
        <f>COUNTIFS(Formulas!B$3:B$2000,'Stats for predictor'!B1085,Formulas!C$3:C$2000,'Stats for predictor'!C1085,Formulas!AC$3:AC$2000,1)</f>
        <v>0</v>
      </c>
      <c r="J1085">
        <f>COUNTIFS(Formulas!B$3:B$2000,'Stats for predictor'!B1085,Formulas!C$3:C$2000,'Stats for predictor'!C1085,Formulas!AC$3:AC$2000,0)</f>
        <v>1390</v>
      </c>
      <c r="K1085">
        <f>Formulas!P1086</f>
        <v>0</v>
      </c>
      <c r="L1085">
        <f>Formulas!R1086</f>
        <v>0</v>
      </c>
      <c r="M1085">
        <f>Formulas!T1134</f>
        <v>0</v>
      </c>
      <c r="N1085" s="2" t="e">
        <f>Formulas!V1086</f>
        <v>#DIV/0!</v>
      </c>
      <c r="O1085">
        <f>Formulas!U1086</f>
        <v>0</v>
      </c>
      <c r="P1085" s="2" t="e">
        <f>Formulas!W1086</f>
        <v>#DIV/0!</v>
      </c>
    </row>
    <row r="1086" spans="1:16">
      <c r="A1086">
        <f>Formulas!A1087</f>
        <v>0</v>
      </c>
      <c r="B1086">
        <f>Formulas!B1087</f>
        <v>0</v>
      </c>
      <c r="C1086">
        <f>Formulas!C1087</f>
        <v>0</v>
      </c>
      <c r="D1086">
        <f>Formulas!AC1087</f>
        <v>0</v>
      </c>
      <c r="E1086">
        <f t="shared" si="16"/>
        <v>0</v>
      </c>
      <c r="F1086" s="1">
        <f>COUNTIFS(Formulas!B$3:B$2000,'Stats for predictor'!B1086,Formulas!C$3:C$2000,'Stats for predictor'!C1086,Formulas!AC$3:AC$2000,4)</f>
        <v>0</v>
      </c>
      <c r="G1086">
        <f>COUNTIFS(Formulas!B$3:B$2000,'Stats for predictor'!B1086,Formulas!C$3:C$2000,'Stats for predictor'!C1086,Formulas!AC$3:AC$2000,3)</f>
        <v>0</v>
      </c>
      <c r="H1086">
        <f>COUNTIFS(Formulas!B$3:B$2000,'Stats for predictor'!B1086,Formulas!C$3:C$2000,'Stats for predictor'!C1086,Formulas!AC$3:AC$2000,2)</f>
        <v>0</v>
      </c>
      <c r="I1086">
        <f>COUNTIFS(Formulas!B$3:B$2000,'Stats for predictor'!B1086,Formulas!C$3:C$2000,'Stats for predictor'!C1086,Formulas!AC$3:AC$2000,1)</f>
        <v>0</v>
      </c>
      <c r="J1086">
        <f>COUNTIFS(Formulas!B$3:B$2000,'Stats for predictor'!B1086,Formulas!C$3:C$2000,'Stats for predictor'!C1086,Formulas!AC$3:AC$2000,0)</f>
        <v>1390</v>
      </c>
      <c r="K1086">
        <f>Formulas!P1087</f>
        <v>0</v>
      </c>
      <c r="L1086">
        <f>Formulas!R1087</f>
        <v>0</v>
      </c>
      <c r="M1086">
        <f>Formulas!T1135</f>
        <v>0</v>
      </c>
      <c r="N1086" s="2" t="e">
        <f>Formulas!V1087</f>
        <v>#DIV/0!</v>
      </c>
      <c r="O1086">
        <f>Formulas!U1087</f>
        <v>0</v>
      </c>
      <c r="P1086" s="2" t="e">
        <f>Formulas!W1087</f>
        <v>#DIV/0!</v>
      </c>
    </row>
    <row r="1087" spans="1:16">
      <c r="A1087">
        <f>Formulas!A1088</f>
        <v>0</v>
      </c>
      <c r="B1087">
        <f>Formulas!B1088</f>
        <v>0</v>
      </c>
      <c r="C1087">
        <f>Formulas!C1088</f>
        <v>0</v>
      </c>
      <c r="D1087">
        <f>Formulas!AC1088</f>
        <v>0</v>
      </c>
      <c r="E1087">
        <f t="shared" si="16"/>
        <v>0</v>
      </c>
      <c r="F1087" s="1">
        <f>COUNTIFS(Formulas!B$3:B$2000,'Stats for predictor'!B1087,Formulas!C$3:C$2000,'Stats for predictor'!C1087,Formulas!AC$3:AC$2000,4)</f>
        <v>0</v>
      </c>
      <c r="G1087">
        <f>COUNTIFS(Formulas!B$3:B$2000,'Stats for predictor'!B1087,Formulas!C$3:C$2000,'Stats for predictor'!C1087,Formulas!AC$3:AC$2000,3)</f>
        <v>0</v>
      </c>
      <c r="H1087">
        <f>COUNTIFS(Formulas!B$3:B$2000,'Stats for predictor'!B1087,Formulas!C$3:C$2000,'Stats for predictor'!C1087,Formulas!AC$3:AC$2000,2)</f>
        <v>0</v>
      </c>
      <c r="I1087">
        <f>COUNTIFS(Formulas!B$3:B$2000,'Stats for predictor'!B1087,Formulas!C$3:C$2000,'Stats for predictor'!C1087,Formulas!AC$3:AC$2000,1)</f>
        <v>0</v>
      </c>
      <c r="J1087">
        <f>COUNTIFS(Formulas!B$3:B$2000,'Stats for predictor'!B1087,Formulas!C$3:C$2000,'Stats for predictor'!C1087,Formulas!AC$3:AC$2000,0)</f>
        <v>1390</v>
      </c>
      <c r="K1087">
        <f>Formulas!P1088</f>
        <v>0</v>
      </c>
      <c r="L1087">
        <f>Formulas!R1088</f>
        <v>0</v>
      </c>
      <c r="M1087">
        <f>Formulas!T1136</f>
        <v>0</v>
      </c>
      <c r="N1087" s="2" t="e">
        <f>Formulas!V1088</f>
        <v>#DIV/0!</v>
      </c>
      <c r="O1087">
        <f>Formulas!U1088</f>
        <v>0</v>
      </c>
      <c r="P1087" s="2" t="e">
        <f>Formulas!W1088</f>
        <v>#DIV/0!</v>
      </c>
    </row>
    <row r="1088" spans="1:16">
      <c r="A1088">
        <f>Formulas!A1089</f>
        <v>0</v>
      </c>
      <c r="B1088">
        <f>Formulas!B1089</f>
        <v>0</v>
      </c>
      <c r="C1088">
        <f>Formulas!C1089</f>
        <v>0</v>
      </c>
      <c r="D1088">
        <f>Formulas!AC1089</f>
        <v>0</v>
      </c>
      <c r="E1088">
        <f t="shared" si="16"/>
        <v>0</v>
      </c>
      <c r="F1088" s="1">
        <f>COUNTIFS(Formulas!B$3:B$2000,'Stats for predictor'!B1088,Formulas!C$3:C$2000,'Stats for predictor'!C1088,Formulas!AC$3:AC$2000,4)</f>
        <v>0</v>
      </c>
      <c r="G1088">
        <f>COUNTIFS(Formulas!B$3:B$2000,'Stats for predictor'!B1088,Formulas!C$3:C$2000,'Stats for predictor'!C1088,Formulas!AC$3:AC$2000,3)</f>
        <v>0</v>
      </c>
      <c r="H1088">
        <f>COUNTIFS(Formulas!B$3:B$2000,'Stats for predictor'!B1088,Formulas!C$3:C$2000,'Stats for predictor'!C1088,Formulas!AC$3:AC$2000,2)</f>
        <v>0</v>
      </c>
      <c r="I1088">
        <f>COUNTIFS(Formulas!B$3:B$2000,'Stats for predictor'!B1088,Formulas!C$3:C$2000,'Stats for predictor'!C1088,Formulas!AC$3:AC$2000,1)</f>
        <v>0</v>
      </c>
      <c r="J1088">
        <f>COUNTIFS(Formulas!B$3:B$2000,'Stats for predictor'!B1088,Formulas!C$3:C$2000,'Stats for predictor'!C1088,Formulas!AC$3:AC$2000,0)</f>
        <v>1390</v>
      </c>
      <c r="K1088">
        <f>Formulas!P1089</f>
        <v>0</v>
      </c>
      <c r="L1088">
        <f>Formulas!R1089</f>
        <v>0</v>
      </c>
      <c r="M1088">
        <f>Formulas!T1137</f>
        <v>0</v>
      </c>
      <c r="N1088" s="2" t="e">
        <f>Formulas!V1089</f>
        <v>#DIV/0!</v>
      </c>
      <c r="O1088">
        <f>Formulas!U1089</f>
        <v>0</v>
      </c>
      <c r="P1088" s="2" t="e">
        <f>Formulas!W1089</f>
        <v>#DIV/0!</v>
      </c>
    </row>
    <row r="1089" spans="1:16">
      <c r="A1089">
        <f>Formulas!A1090</f>
        <v>0</v>
      </c>
      <c r="B1089">
        <f>Formulas!B1090</f>
        <v>0</v>
      </c>
      <c r="C1089">
        <f>Formulas!C1090</f>
        <v>0</v>
      </c>
      <c r="D1089">
        <f>Formulas!AC1090</f>
        <v>0</v>
      </c>
      <c r="E1089">
        <f t="shared" si="16"/>
        <v>0</v>
      </c>
      <c r="F1089" s="1">
        <f>COUNTIFS(Formulas!B$3:B$2000,'Stats for predictor'!B1089,Formulas!C$3:C$2000,'Stats for predictor'!C1089,Formulas!AC$3:AC$2000,4)</f>
        <v>0</v>
      </c>
      <c r="G1089">
        <f>COUNTIFS(Formulas!B$3:B$2000,'Stats for predictor'!B1089,Formulas!C$3:C$2000,'Stats for predictor'!C1089,Formulas!AC$3:AC$2000,3)</f>
        <v>0</v>
      </c>
      <c r="H1089">
        <f>COUNTIFS(Formulas!B$3:B$2000,'Stats for predictor'!B1089,Formulas!C$3:C$2000,'Stats for predictor'!C1089,Formulas!AC$3:AC$2000,2)</f>
        <v>0</v>
      </c>
      <c r="I1089">
        <f>COUNTIFS(Formulas!B$3:B$2000,'Stats for predictor'!B1089,Formulas!C$3:C$2000,'Stats for predictor'!C1089,Formulas!AC$3:AC$2000,1)</f>
        <v>0</v>
      </c>
      <c r="J1089">
        <f>COUNTIFS(Formulas!B$3:B$2000,'Stats for predictor'!B1089,Formulas!C$3:C$2000,'Stats for predictor'!C1089,Formulas!AC$3:AC$2000,0)</f>
        <v>1390</v>
      </c>
      <c r="K1089">
        <f>Formulas!P1090</f>
        <v>0</v>
      </c>
      <c r="L1089">
        <f>Formulas!R1090</f>
        <v>0</v>
      </c>
      <c r="M1089">
        <f>Formulas!T1138</f>
        <v>0</v>
      </c>
      <c r="N1089" s="2" t="e">
        <f>Formulas!V1090</f>
        <v>#DIV/0!</v>
      </c>
      <c r="O1089">
        <f>Formulas!U1090</f>
        <v>0</v>
      </c>
      <c r="P1089" s="2" t="e">
        <f>Formulas!W1090</f>
        <v>#DIV/0!</v>
      </c>
    </row>
    <row r="1090" spans="1:16">
      <c r="A1090">
        <f>Formulas!A1091</f>
        <v>0</v>
      </c>
      <c r="B1090">
        <f>Formulas!B1091</f>
        <v>0</v>
      </c>
      <c r="C1090">
        <f>Formulas!C1091</f>
        <v>0</v>
      </c>
      <c r="D1090">
        <f>Formulas!AC1091</f>
        <v>0</v>
      </c>
      <c r="E1090">
        <f t="shared" si="16"/>
        <v>0</v>
      </c>
      <c r="F1090" s="1">
        <f>COUNTIFS(Formulas!B$3:B$2000,'Stats for predictor'!B1090,Formulas!C$3:C$2000,'Stats for predictor'!C1090,Formulas!AC$3:AC$2000,4)</f>
        <v>0</v>
      </c>
      <c r="G1090">
        <f>COUNTIFS(Formulas!B$3:B$2000,'Stats for predictor'!B1090,Formulas!C$3:C$2000,'Stats for predictor'!C1090,Formulas!AC$3:AC$2000,3)</f>
        <v>0</v>
      </c>
      <c r="H1090">
        <f>COUNTIFS(Formulas!B$3:B$2000,'Stats for predictor'!B1090,Formulas!C$3:C$2000,'Stats for predictor'!C1090,Formulas!AC$3:AC$2000,2)</f>
        <v>0</v>
      </c>
      <c r="I1090">
        <f>COUNTIFS(Formulas!B$3:B$2000,'Stats for predictor'!B1090,Formulas!C$3:C$2000,'Stats for predictor'!C1090,Formulas!AC$3:AC$2000,1)</f>
        <v>0</v>
      </c>
      <c r="J1090">
        <f>COUNTIFS(Formulas!B$3:B$2000,'Stats for predictor'!B1090,Formulas!C$3:C$2000,'Stats for predictor'!C1090,Formulas!AC$3:AC$2000,0)</f>
        <v>1390</v>
      </c>
      <c r="K1090">
        <f>Formulas!P1091</f>
        <v>0</v>
      </c>
      <c r="L1090">
        <f>Formulas!R1091</f>
        <v>0</v>
      </c>
      <c r="M1090">
        <f>Formulas!T1139</f>
        <v>0</v>
      </c>
      <c r="N1090" s="2" t="e">
        <f>Formulas!V1091</f>
        <v>#DIV/0!</v>
      </c>
      <c r="O1090">
        <f>Formulas!U1091</f>
        <v>0</v>
      </c>
      <c r="P1090" s="2" t="e">
        <f>Formulas!W1091</f>
        <v>#DIV/0!</v>
      </c>
    </row>
    <row r="1091" spans="1:16">
      <c r="A1091">
        <f>Formulas!A1092</f>
        <v>0</v>
      </c>
      <c r="B1091">
        <f>Formulas!B1092</f>
        <v>0</v>
      </c>
      <c r="C1091">
        <f>Formulas!C1092</f>
        <v>0</v>
      </c>
      <c r="D1091">
        <f>Formulas!AC1092</f>
        <v>0</v>
      </c>
      <c r="E1091">
        <f t="shared" ref="E1091:E1154" si="17">IF(F1091&gt;0,4,IF(G1091&gt;0,3,IF(H1091&gt;0,2,IF(I1091&gt;0,1,0))))</f>
        <v>0</v>
      </c>
      <c r="F1091" s="1">
        <f>COUNTIFS(Formulas!B$3:B$2000,'Stats for predictor'!B1091,Formulas!C$3:C$2000,'Stats for predictor'!C1091,Formulas!AC$3:AC$2000,4)</f>
        <v>0</v>
      </c>
      <c r="G1091">
        <f>COUNTIFS(Formulas!B$3:B$2000,'Stats for predictor'!B1091,Formulas!C$3:C$2000,'Stats for predictor'!C1091,Formulas!AC$3:AC$2000,3)</f>
        <v>0</v>
      </c>
      <c r="H1091">
        <f>COUNTIFS(Formulas!B$3:B$2000,'Stats for predictor'!B1091,Formulas!C$3:C$2000,'Stats for predictor'!C1091,Formulas!AC$3:AC$2000,2)</f>
        <v>0</v>
      </c>
      <c r="I1091">
        <f>COUNTIFS(Formulas!B$3:B$2000,'Stats for predictor'!B1091,Formulas!C$3:C$2000,'Stats for predictor'!C1091,Formulas!AC$3:AC$2000,1)</f>
        <v>0</v>
      </c>
      <c r="J1091">
        <f>COUNTIFS(Formulas!B$3:B$2000,'Stats for predictor'!B1091,Formulas!C$3:C$2000,'Stats for predictor'!C1091,Formulas!AC$3:AC$2000,0)</f>
        <v>1390</v>
      </c>
      <c r="K1091">
        <f>Formulas!P1092</f>
        <v>0</v>
      </c>
      <c r="L1091">
        <f>Formulas!R1092</f>
        <v>0</v>
      </c>
      <c r="M1091">
        <f>Formulas!T1140</f>
        <v>0</v>
      </c>
      <c r="N1091" s="2" t="e">
        <f>Formulas!V1092</f>
        <v>#DIV/0!</v>
      </c>
      <c r="O1091">
        <f>Formulas!U1092</f>
        <v>0</v>
      </c>
      <c r="P1091" s="2" t="e">
        <f>Formulas!W1092</f>
        <v>#DIV/0!</v>
      </c>
    </row>
    <row r="1092" spans="1:16">
      <c r="A1092">
        <f>Formulas!A1093</f>
        <v>0</v>
      </c>
      <c r="B1092">
        <f>Formulas!B1093</f>
        <v>0</v>
      </c>
      <c r="C1092">
        <f>Formulas!C1093</f>
        <v>0</v>
      </c>
      <c r="D1092">
        <f>Formulas!AC1093</f>
        <v>0</v>
      </c>
      <c r="E1092">
        <f t="shared" si="17"/>
        <v>0</v>
      </c>
      <c r="F1092" s="1">
        <f>COUNTIFS(Formulas!B$3:B$2000,'Stats for predictor'!B1092,Formulas!C$3:C$2000,'Stats for predictor'!C1092,Formulas!AC$3:AC$2000,4)</f>
        <v>0</v>
      </c>
      <c r="G1092">
        <f>COUNTIFS(Formulas!B$3:B$2000,'Stats for predictor'!B1092,Formulas!C$3:C$2000,'Stats for predictor'!C1092,Formulas!AC$3:AC$2000,3)</f>
        <v>0</v>
      </c>
      <c r="H1092">
        <f>COUNTIFS(Formulas!B$3:B$2000,'Stats for predictor'!B1092,Formulas!C$3:C$2000,'Stats for predictor'!C1092,Formulas!AC$3:AC$2000,2)</f>
        <v>0</v>
      </c>
      <c r="I1092">
        <f>COUNTIFS(Formulas!B$3:B$2000,'Stats for predictor'!B1092,Formulas!C$3:C$2000,'Stats for predictor'!C1092,Formulas!AC$3:AC$2000,1)</f>
        <v>0</v>
      </c>
      <c r="J1092">
        <f>COUNTIFS(Formulas!B$3:B$2000,'Stats for predictor'!B1092,Formulas!C$3:C$2000,'Stats for predictor'!C1092,Formulas!AC$3:AC$2000,0)</f>
        <v>1390</v>
      </c>
      <c r="K1092">
        <f>Formulas!P1093</f>
        <v>0</v>
      </c>
      <c r="L1092">
        <f>Formulas!R1093</f>
        <v>0</v>
      </c>
      <c r="M1092">
        <f>Formulas!T1141</f>
        <v>0</v>
      </c>
      <c r="N1092" s="2" t="e">
        <f>Formulas!V1093</f>
        <v>#DIV/0!</v>
      </c>
      <c r="O1092">
        <f>Formulas!U1093</f>
        <v>0</v>
      </c>
      <c r="P1092" s="2" t="e">
        <f>Formulas!W1093</f>
        <v>#DIV/0!</v>
      </c>
    </row>
    <row r="1093" spans="1:16">
      <c r="A1093">
        <f>Formulas!A1094</f>
        <v>0</v>
      </c>
      <c r="B1093">
        <f>Formulas!B1094</f>
        <v>0</v>
      </c>
      <c r="C1093">
        <f>Formulas!C1094</f>
        <v>0</v>
      </c>
      <c r="D1093">
        <f>Formulas!AC1094</f>
        <v>0</v>
      </c>
      <c r="E1093">
        <f t="shared" si="17"/>
        <v>0</v>
      </c>
      <c r="F1093" s="1">
        <f>COUNTIFS(Formulas!B$3:B$2000,'Stats for predictor'!B1093,Formulas!C$3:C$2000,'Stats for predictor'!C1093,Formulas!AC$3:AC$2000,4)</f>
        <v>0</v>
      </c>
      <c r="G1093">
        <f>COUNTIFS(Formulas!B$3:B$2000,'Stats for predictor'!B1093,Formulas!C$3:C$2000,'Stats for predictor'!C1093,Formulas!AC$3:AC$2000,3)</f>
        <v>0</v>
      </c>
      <c r="H1093">
        <f>COUNTIFS(Formulas!B$3:B$2000,'Stats for predictor'!B1093,Formulas!C$3:C$2000,'Stats for predictor'!C1093,Formulas!AC$3:AC$2000,2)</f>
        <v>0</v>
      </c>
      <c r="I1093">
        <f>COUNTIFS(Formulas!B$3:B$2000,'Stats for predictor'!B1093,Formulas!C$3:C$2000,'Stats for predictor'!C1093,Formulas!AC$3:AC$2000,1)</f>
        <v>0</v>
      </c>
      <c r="J1093">
        <f>COUNTIFS(Formulas!B$3:B$2000,'Stats for predictor'!B1093,Formulas!C$3:C$2000,'Stats for predictor'!C1093,Formulas!AC$3:AC$2000,0)</f>
        <v>1390</v>
      </c>
      <c r="K1093">
        <f>Formulas!P1094</f>
        <v>0</v>
      </c>
      <c r="L1093">
        <f>Formulas!R1094</f>
        <v>0</v>
      </c>
      <c r="M1093">
        <f>Formulas!T1142</f>
        <v>0</v>
      </c>
      <c r="N1093" s="2" t="e">
        <f>Formulas!V1094</f>
        <v>#DIV/0!</v>
      </c>
      <c r="O1093">
        <f>Formulas!U1094</f>
        <v>0</v>
      </c>
      <c r="P1093" s="2" t="e">
        <f>Formulas!W1094</f>
        <v>#DIV/0!</v>
      </c>
    </row>
    <row r="1094" spans="1:16">
      <c r="A1094">
        <f>Formulas!A1095</f>
        <v>0</v>
      </c>
      <c r="B1094">
        <f>Formulas!B1095</f>
        <v>0</v>
      </c>
      <c r="C1094">
        <f>Formulas!C1095</f>
        <v>0</v>
      </c>
      <c r="D1094">
        <f>Formulas!AC1095</f>
        <v>0</v>
      </c>
      <c r="E1094">
        <f t="shared" si="17"/>
        <v>0</v>
      </c>
      <c r="F1094" s="1">
        <f>COUNTIFS(Formulas!B$3:B$2000,'Stats for predictor'!B1094,Formulas!C$3:C$2000,'Stats for predictor'!C1094,Formulas!AC$3:AC$2000,4)</f>
        <v>0</v>
      </c>
      <c r="G1094">
        <f>COUNTIFS(Formulas!B$3:B$2000,'Stats for predictor'!B1094,Formulas!C$3:C$2000,'Stats for predictor'!C1094,Formulas!AC$3:AC$2000,3)</f>
        <v>0</v>
      </c>
      <c r="H1094">
        <f>COUNTIFS(Formulas!B$3:B$2000,'Stats for predictor'!B1094,Formulas!C$3:C$2000,'Stats for predictor'!C1094,Formulas!AC$3:AC$2000,2)</f>
        <v>0</v>
      </c>
      <c r="I1094">
        <f>COUNTIFS(Formulas!B$3:B$2000,'Stats for predictor'!B1094,Formulas!C$3:C$2000,'Stats for predictor'!C1094,Formulas!AC$3:AC$2000,1)</f>
        <v>0</v>
      </c>
      <c r="J1094">
        <f>COUNTIFS(Formulas!B$3:B$2000,'Stats for predictor'!B1094,Formulas!C$3:C$2000,'Stats for predictor'!C1094,Formulas!AC$3:AC$2000,0)</f>
        <v>1390</v>
      </c>
      <c r="K1094">
        <f>Formulas!P1095</f>
        <v>0</v>
      </c>
      <c r="L1094">
        <f>Formulas!R1095</f>
        <v>0</v>
      </c>
      <c r="M1094">
        <f>Formulas!T1143</f>
        <v>0</v>
      </c>
      <c r="N1094" s="2" t="e">
        <f>Formulas!V1095</f>
        <v>#DIV/0!</v>
      </c>
      <c r="O1094">
        <f>Formulas!U1095</f>
        <v>0</v>
      </c>
      <c r="P1094" s="2" t="e">
        <f>Formulas!W1095</f>
        <v>#DIV/0!</v>
      </c>
    </row>
    <row r="1095" spans="1:16">
      <c r="A1095">
        <f>Formulas!A1096</f>
        <v>0</v>
      </c>
      <c r="B1095">
        <f>Formulas!B1096</f>
        <v>0</v>
      </c>
      <c r="C1095">
        <f>Formulas!C1096</f>
        <v>0</v>
      </c>
      <c r="D1095">
        <f>Formulas!AC1096</f>
        <v>0</v>
      </c>
      <c r="E1095">
        <f t="shared" si="17"/>
        <v>0</v>
      </c>
      <c r="F1095" s="1">
        <f>COUNTIFS(Formulas!B$3:B$2000,'Stats for predictor'!B1095,Formulas!C$3:C$2000,'Stats for predictor'!C1095,Formulas!AC$3:AC$2000,4)</f>
        <v>0</v>
      </c>
      <c r="G1095">
        <f>COUNTIFS(Formulas!B$3:B$2000,'Stats for predictor'!B1095,Formulas!C$3:C$2000,'Stats for predictor'!C1095,Formulas!AC$3:AC$2000,3)</f>
        <v>0</v>
      </c>
      <c r="H1095">
        <f>COUNTIFS(Formulas!B$3:B$2000,'Stats for predictor'!B1095,Formulas!C$3:C$2000,'Stats for predictor'!C1095,Formulas!AC$3:AC$2000,2)</f>
        <v>0</v>
      </c>
      <c r="I1095">
        <f>COUNTIFS(Formulas!B$3:B$2000,'Stats for predictor'!B1095,Formulas!C$3:C$2000,'Stats for predictor'!C1095,Formulas!AC$3:AC$2000,1)</f>
        <v>0</v>
      </c>
      <c r="J1095">
        <f>COUNTIFS(Formulas!B$3:B$2000,'Stats for predictor'!B1095,Formulas!C$3:C$2000,'Stats for predictor'!C1095,Formulas!AC$3:AC$2000,0)</f>
        <v>1390</v>
      </c>
      <c r="K1095">
        <f>Formulas!P1096</f>
        <v>0</v>
      </c>
      <c r="L1095">
        <f>Formulas!R1096</f>
        <v>0</v>
      </c>
      <c r="M1095">
        <f>Formulas!T1144</f>
        <v>0</v>
      </c>
      <c r="N1095" s="2" t="e">
        <f>Formulas!V1096</f>
        <v>#DIV/0!</v>
      </c>
      <c r="O1095">
        <f>Formulas!U1096</f>
        <v>0</v>
      </c>
      <c r="P1095" s="2" t="e">
        <f>Formulas!W1096</f>
        <v>#DIV/0!</v>
      </c>
    </row>
    <row r="1096" spans="1:16">
      <c r="A1096">
        <f>Formulas!A1097</f>
        <v>0</v>
      </c>
      <c r="B1096">
        <f>Formulas!B1097</f>
        <v>0</v>
      </c>
      <c r="C1096">
        <f>Formulas!C1097</f>
        <v>0</v>
      </c>
      <c r="D1096">
        <f>Formulas!AC1097</f>
        <v>0</v>
      </c>
      <c r="E1096">
        <f t="shared" si="17"/>
        <v>0</v>
      </c>
      <c r="F1096" s="1">
        <f>COUNTIFS(Formulas!B$3:B$2000,'Stats for predictor'!B1096,Formulas!C$3:C$2000,'Stats for predictor'!C1096,Formulas!AC$3:AC$2000,4)</f>
        <v>0</v>
      </c>
      <c r="G1096">
        <f>COUNTIFS(Formulas!B$3:B$2000,'Stats for predictor'!B1096,Formulas!C$3:C$2000,'Stats for predictor'!C1096,Formulas!AC$3:AC$2000,3)</f>
        <v>0</v>
      </c>
      <c r="H1096">
        <f>COUNTIFS(Formulas!B$3:B$2000,'Stats for predictor'!B1096,Formulas!C$3:C$2000,'Stats for predictor'!C1096,Formulas!AC$3:AC$2000,2)</f>
        <v>0</v>
      </c>
      <c r="I1096">
        <f>COUNTIFS(Formulas!B$3:B$2000,'Stats for predictor'!B1096,Formulas!C$3:C$2000,'Stats for predictor'!C1096,Formulas!AC$3:AC$2000,1)</f>
        <v>0</v>
      </c>
      <c r="J1096">
        <f>COUNTIFS(Formulas!B$3:B$2000,'Stats for predictor'!B1096,Formulas!C$3:C$2000,'Stats for predictor'!C1096,Formulas!AC$3:AC$2000,0)</f>
        <v>1390</v>
      </c>
      <c r="K1096">
        <f>Formulas!P1097</f>
        <v>0</v>
      </c>
      <c r="L1096">
        <f>Formulas!R1097</f>
        <v>0</v>
      </c>
      <c r="M1096">
        <f>Formulas!T1145</f>
        <v>0</v>
      </c>
      <c r="N1096" s="2" t="e">
        <f>Formulas!V1097</f>
        <v>#DIV/0!</v>
      </c>
      <c r="O1096">
        <f>Formulas!U1097</f>
        <v>0</v>
      </c>
      <c r="P1096" s="2" t="e">
        <f>Formulas!W1097</f>
        <v>#DIV/0!</v>
      </c>
    </row>
    <row r="1097" spans="1:16">
      <c r="A1097">
        <f>Formulas!A1098</f>
        <v>0</v>
      </c>
      <c r="B1097">
        <f>Formulas!B1098</f>
        <v>0</v>
      </c>
      <c r="C1097">
        <f>Formulas!C1098</f>
        <v>0</v>
      </c>
      <c r="D1097">
        <f>Formulas!AC1098</f>
        <v>0</v>
      </c>
      <c r="E1097">
        <f t="shared" si="17"/>
        <v>0</v>
      </c>
      <c r="F1097" s="1">
        <f>COUNTIFS(Formulas!B$3:B$2000,'Stats for predictor'!B1097,Formulas!C$3:C$2000,'Stats for predictor'!C1097,Formulas!AC$3:AC$2000,4)</f>
        <v>0</v>
      </c>
      <c r="G1097">
        <f>COUNTIFS(Formulas!B$3:B$2000,'Stats for predictor'!B1097,Formulas!C$3:C$2000,'Stats for predictor'!C1097,Formulas!AC$3:AC$2000,3)</f>
        <v>0</v>
      </c>
      <c r="H1097">
        <f>COUNTIFS(Formulas!B$3:B$2000,'Stats for predictor'!B1097,Formulas!C$3:C$2000,'Stats for predictor'!C1097,Formulas!AC$3:AC$2000,2)</f>
        <v>0</v>
      </c>
      <c r="I1097">
        <f>COUNTIFS(Formulas!B$3:B$2000,'Stats for predictor'!B1097,Formulas!C$3:C$2000,'Stats for predictor'!C1097,Formulas!AC$3:AC$2000,1)</f>
        <v>0</v>
      </c>
      <c r="J1097">
        <f>COUNTIFS(Formulas!B$3:B$2000,'Stats for predictor'!B1097,Formulas!C$3:C$2000,'Stats for predictor'!C1097,Formulas!AC$3:AC$2000,0)</f>
        <v>1390</v>
      </c>
      <c r="K1097">
        <f>Formulas!P1098</f>
        <v>0</v>
      </c>
      <c r="L1097">
        <f>Formulas!R1098</f>
        <v>0</v>
      </c>
      <c r="M1097">
        <f>Formulas!T1146</f>
        <v>0</v>
      </c>
      <c r="N1097" s="2" t="e">
        <f>Formulas!V1098</f>
        <v>#DIV/0!</v>
      </c>
      <c r="O1097">
        <f>Formulas!U1098</f>
        <v>0</v>
      </c>
      <c r="P1097" s="2" t="e">
        <f>Formulas!W1098</f>
        <v>#DIV/0!</v>
      </c>
    </row>
    <row r="1098" spans="1:16">
      <c r="A1098">
        <f>Formulas!A1099</f>
        <v>0</v>
      </c>
      <c r="B1098">
        <f>Formulas!B1099</f>
        <v>0</v>
      </c>
      <c r="C1098">
        <f>Formulas!C1099</f>
        <v>0</v>
      </c>
      <c r="D1098">
        <f>Formulas!AC1099</f>
        <v>0</v>
      </c>
      <c r="E1098">
        <f t="shared" si="17"/>
        <v>0</v>
      </c>
      <c r="F1098" s="1">
        <f>COUNTIFS(Formulas!B$3:B$2000,'Stats for predictor'!B1098,Formulas!C$3:C$2000,'Stats for predictor'!C1098,Formulas!AC$3:AC$2000,4)</f>
        <v>0</v>
      </c>
      <c r="G1098">
        <f>COUNTIFS(Formulas!B$3:B$2000,'Stats for predictor'!B1098,Formulas!C$3:C$2000,'Stats for predictor'!C1098,Formulas!AC$3:AC$2000,3)</f>
        <v>0</v>
      </c>
      <c r="H1098">
        <f>COUNTIFS(Formulas!B$3:B$2000,'Stats for predictor'!B1098,Formulas!C$3:C$2000,'Stats for predictor'!C1098,Formulas!AC$3:AC$2000,2)</f>
        <v>0</v>
      </c>
      <c r="I1098">
        <f>COUNTIFS(Formulas!B$3:B$2000,'Stats for predictor'!B1098,Formulas!C$3:C$2000,'Stats for predictor'!C1098,Formulas!AC$3:AC$2000,1)</f>
        <v>0</v>
      </c>
      <c r="J1098">
        <f>COUNTIFS(Formulas!B$3:B$2000,'Stats for predictor'!B1098,Formulas!C$3:C$2000,'Stats for predictor'!C1098,Formulas!AC$3:AC$2000,0)</f>
        <v>1390</v>
      </c>
      <c r="K1098">
        <f>Formulas!P1099</f>
        <v>0</v>
      </c>
      <c r="L1098">
        <f>Formulas!R1099</f>
        <v>0</v>
      </c>
      <c r="M1098">
        <f>Formulas!T1147</f>
        <v>0</v>
      </c>
      <c r="N1098" s="2" t="e">
        <f>Formulas!V1099</f>
        <v>#DIV/0!</v>
      </c>
      <c r="O1098">
        <f>Formulas!U1099</f>
        <v>0</v>
      </c>
      <c r="P1098" s="2" t="e">
        <f>Formulas!W1099</f>
        <v>#DIV/0!</v>
      </c>
    </row>
    <row r="1099" spans="1:16">
      <c r="A1099">
        <f>Formulas!A1100</f>
        <v>0</v>
      </c>
      <c r="B1099">
        <f>Formulas!B1100</f>
        <v>0</v>
      </c>
      <c r="C1099">
        <f>Formulas!C1100</f>
        <v>0</v>
      </c>
      <c r="D1099">
        <f>Formulas!AC1100</f>
        <v>0</v>
      </c>
      <c r="E1099">
        <f t="shared" si="17"/>
        <v>0</v>
      </c>
      <c r="F1099" s="1">
        <f>COUNTIFS(Formulas!B$3:B$2000,'Stats for predictor'!B1099,Formulas!C$3:C$2000,'Stats for predictor'!C1099,Formulas!AC$3:AC$2000,4)</f>
        <v>0</v>
      </c>
      <c r="G1099">
        <f>COUNTIFS(Formulas!B$3:B$2000,'Stats for predictor'!B1099,Formulas!C$3:C$2000,'Stats for predictor'!C1099,Formulas!AC$3:AC$2000,3)</f>
        <v>0</v>
      </c>
      <c r="H1099">
        <f>COUNTIFS(Formulas!B$3:B$2000,'Stats for predictor'!B1099,Formulas!C$3:C$2000,'Stats for predictor'!C1099,Formulas!AC$3:AC$2000,2)</f>
        <v>0</v>
      </c>
      <c r="I1099">
        <f>COUNTIFS(Formulas!B$3:B$2000,'Stats for predictor'!B1099,Formulas!C$3:C$2000,'Stats for predictor'!C1099,Formulas!AC$3:AC$2000,1)</f>
        <v>0</v>
      </c>
      <c r="J1099">
        <f>COUNTIFS(Formulas!B$3:B$2000,'Stats for predictor'!B1099,Formulas!C$3:C$2000,'Stats for predictor'!C1099,Formulas!AC$3:AC$2000,0)</f>
        <v>1390</v>
      </c>
      <c r="K1099">
        <f>Formulas!P1100</f>
        <v>0</v>
      </c>
      <c r="L1099">
        <f>Formulas!R1100</f>
        <v>0</v>
      </c>
      <c r="M1099">
        <f>Formulas!T1148</f>
        <v>0</v>
      </c>
      <c r="N1099" s="2" t="e">
        <f>Formulas!V1100</f>
        <v>#DIV/0!</v>
      </c>
      <c r="O1099">
        <f>Formulas!U1100</f>
        <v>0</v>
      </c>
      <c r="P1099" s="2" t="e">
        <f>Formulas!W1100</f>
        <v>#DIV/0!</v>
      </c>
    </row>
    <row r="1100" spans="1:16">
      <c r="A1100">
        <f>Formulas!A1101</f>
        <v>0</v>
      </c>
      <c r="B1100">
        <f>Formulas!B1101</f>
        <v>0</v>
      </c>
      <c r="C1100">
        <f>Formulas!C1101</f>
        <v>0</v>
      </c>
      <c r="D1100">
        <f>Formulas!AC1101</f>
        <v>0</v>
      </c>
      <c r="E1100">
        <f t="shared" si="17"/>
        <v>0</v>
      </c>
      <c r="F1100" s="1">
        <f>COUNTIFS(Formulas!B$3:B$2000,'Stats for predictor'!B1100,Formulas!C$3:C$2000,'Stats for predictor'!C1100,Formulas!AC$3:AC$2000,4)</f>
        <v>0</v>
      </c>
      <c r="G1100">
        <f>COUNTIFS(Formulas!B$3:B$2000,'Stats for predictor'!B1100,Formulas!C$3:C$2000,'Stats for predictor'!C1100,Formulas!AC$3:AC$2000,3)</f>
        <v>0</v>
      </c>
      <c r="H1100">
        <f>COUNTIFS(Formulas!B$3:B$2000,'Stats for predictor'!B1100,Formulas!C$3:C$2000,'Stats for predictor'!C1100,Formulas!AC$3:AC$2000,2)</f>
        <v>0</v>
      </c>
      <c r="I1100">
        <f>COUNTIFS(Formulas!B$3:B$2000,'Stats for predictor'!B1100,Formulas!C$3:C$2000,'Stats for predictor'!C1100,Formulas!AC$3:AC$2000,1)</f>
        <v>0</v>
      </c>
      <c r="J1100">
        <f>COUNTIFS(Formulas!B$3:B$2000,'Stats for predictor'!B1100,Formulas!C$3:C$2000,'Stats for predictor'!C1100,Formulas!AC$3:AC$2000,0)</f>
        <v>1390</v>
      </c>
      <c r="K1100">
        <f>Formulas!P1101</f>
        <v>0</v>
      </c>
      <c r="L1100">
        <f>Formulas!R1101</f>
        <v>0</v>
      </c>
      <c r="M1100">
        <f>Formulas!T1149</f>
        <v>0</v>
      </c>
      <c r="N1100" s="2" t="e">
        <f>Formulas!V1101</f>
        <v>#DIV/0!</v>
      </c>
      <c r="O1100">
        <f>Formulas!U1101</f>
        <v>0</v>
      </c>
      <c r="P1100" s="2" t="e">
        <f>Formulas!W1101</f>
        <v>#DIV/0!</v>
      </c>
    </row>
    <row r="1101" spans="1:16">
      <c r="A1101">
        <f>Formulas!A1102</f>
        <v>0</v>
      </c>
      <c r="B1101">
        <f>Formulas!B1102</f>
        <v>0</v>
      </c>
      <c r="C1101">
        <f>Formulas!C1102</f>
        <v>0</v>
      </c>
      <c r="D1101">
        <f>Formulas!AC1102</f>
        <v>0</v>
      </c>
      <c r="E1101">
        <f t="shared" si="17"/>
        <v>0</v>
      </c>
      <c r="F1101" s="1">
        <f>COUNTIFS(Formulas!B$3:B$2000,'Stats for predictor'!B1101,Formulas!C$3:C$2000,'Stats for predictor'!C1101,Formulas!AC$3:AC$2000,4)</f>
        <v>0</v>
      </c>
      <c r="G1101">
        <f>COUNTIFS(Formulas!B$3:B$2000,'Stats for predictor'!B1101,Formulas!C$3:C$2000,'Stats for predictor'!C1101,Formulas!AC$3:AC$2000,3)</f>
        <v>0</v>
      </c>
      <c r="H1101">
        <f>COUNTIFS(Formulas!B$3:B$2000,'Stats for predictor'!B1101,Formulas!C$3:C$2000,'Stats for predictor'!C1101,Formulas!AC$3:AC$2000,2)</f>
        <v>0</v>
      </c>
      <c r="I1101">
        <f>COUNTIFS(Formulas!B$3:B$2000,'Stats for predictor'!B1101,Formulas!C$3:C$2000,'Stats for predictor'!C1101,Formulas!AC$3:AC$2000,1)</f>
        <v>0</v>
      </c>
      <c r="J1101">
        <f>COUNTIFS(Formulas!B$3:B$2000,'Stats for predictor'!B1101,Formulas!C$3:C$2000,'Stats for predictor'!C1101,Formulas!AC$3:AC$2000,0)</f>
        <v>1390</v>
      </c>
      <c r="K1101">
        <f>Formulas!P1102</f>
        <v>0</v>
      </c>
      <c r="L1101">
        <f>Formulas!R1102</f>
        <v>0</v>
      </c>
      <c r="M1101">
        <f>Formulas!T1150</f>
        <v>0</v>
      </c>
      <c r="N1101" s="2" t="e">
        <f>Formulas!V1102</f>
        <v>#DIV/0!</v>
      </c>
      <c r="O1101">
        <f>Formulas!U1102</f>
        <v>0</v>
      </c>
      <c r="P1101" s="2" t="e">
        <f>Formulas!W1102</f>
        <v>#DIV/0!</v>
      </c>
    </row>
    <row r="1102" spans="1:16">
      <c r="A1102">
        <f>Formulas!A1103</f>
        <v>0</v>
      </c>
      <c r="B1102">
        <f>Formulas!B1103</f>
        <v>0</v>
      </c>
      <c r="C1102">
        <f>Formulas!C1103</f>
        <v>0</v>
      </c>
      <c r="D1102">
        <f>Formulas!AC1103</f>
        <v>0</v>
      </c>
      <c r="E1102">
        <f t="shared" si="17"/>
        <v>0</v>
      </c>
      <c r="F1102" s="1">
        <f>COUNTIFS(Formulas!B$3:B$2000,'Stats for predictor'!B1102,Formulas!C$3:C$2000,'Stats for predictor'!C1102,Formulas!AC$3:AC$2000,4)</f>
        <v>0</v>
      </c>
      <c r="G1102">
        <f>COUNTIFS(Formulas!B$3:B$2000,'Stats for predictor'!B1102,Formulas!C$3:C$2000,'Stats for predictor'!C1102,Formulas!AC$3:AC$2000,3)</f>
        <v>0</v>
      </c>
      <c r="H1102">
        <f>COUNTIFS(Formulas!B$3:B$2000,'Stats for predictor'!B1102,Formulas!C$3:C$2000,'Stats for predictor'!C1102,Formulas!AC$3:AC$2000,2)</f>
        <v>0</v>
      </c>
      <c r="I1102">
        <f>COUNTIFS(Formulas!B$3:B$2000,'Stats for predictor'!B1102,Formulas!C$3:C$2000,'Stats for predictor'!C1102,Formulas!AC$3:AC$2000,1)</f>
        <v>0</v>
      </c>
      <c r="J1102">
        <f>COUNTIFS(Formulas!B$3:B$2000,'Stats for predictor'!B1102,Formulas!C$3:C$2000,'Stats for predictor'!C1102,Formulas!AC$3:AC$2000,0)</f>
        <v>1390</v>
      </c>
      <c r="K1102">
        <f>Formulas!P1103</f>
        <v>0</v>
      </c>
      <c r="L1102">
        <f>Formulas!R1103</f>
        <v>0</v>
      </c>
      <c r="M1102">
        <f>Formulas!T1151</f>
        <v>0</v>
      </c>
      <c r="N1102" s="2" t="e">
        <f>Formulas!V1103</f>
        <v>#DIV/0!</v>
      </c>
      <c r="O1102">
        <f>Formulas!U1103</f>
        <v>0</v>
      </c>
      <c r="P1102" s="2" t="e">
        <f>Formulas!W1103</f>
        <v>#DIV/0!</v>
      </c>
    </row>
    <row r="1103" spans="1:16">
      <c r="A1103">
        <f>Formulas!A1104</f>
        <v>0</v>
      </c>
      <c r="B1103">
        <f>Formulas!B1104</f>
        <v>0</v>
      </c>
      <c r="C1103">
        <f>Formulas!C1104</f>
        <v>0</v>
      </c>
      <c r="D1103">
        <f>Formulas!AC1104</f>
        <v>0</v>
      </c>
      <c r="E1103">
        <f t="shared" si="17"/>
        <v>0</v>
      </c>
      <c r="F1103" s="1">
        <f>COUNTIFS(Formulas!B$3:B$2000,'Stats for predictor'!B1103,Formulas!C$3:C$2000,'Stats for predictor'!C1103,Formulas!AC$3:AC$2000,4)</f>
        <v>0</v>
      </c>
      <c r="G1103">
        <f>COUNTIFS(Formulas!B$3:B$2000,'Stats for predictor'!B1103,Formulas!C$3:C$2000,'Stats for predictor'!C1103,Formulas!AC$3:AC$2000,3)</f>
        <v>0</v>
      </c>
      <c r="H1103">
        <f>COUNTIFS(Formulas!B$3:B$2000,'Stats for predictor'!B1103,Formulas!C$3:C$2000,'Stats for predictor'!C1103,Formulas!AC$3:AC$2000,2)</f>
        <v>0</v>
      </c>
      <c r="I1103">
        <f>COUNTIFS(Formulas!B$3:B$2000,'Stats for predictor'!B1103,Formulas!C$3:C$2000,'Stats for predictor'!C1103,Formulas!AC$3:AC$2000,1)</f>
        <v>0</v>
      </c>
      <c r="J1103">
        <f>COUNTIFS(Formulas!B$3:B$2000,'Stats for predictor'!B1103,Formulas!C$3:C$2000,'Stats for predictor'!C1103,Formulas!AC$3:AC$2000,0)</f>
        <v>1390</v>
      </c>
      <c r="K1103">
        <f>Formulas!P1104</f>
        <v>0</v>
      </c>
      <c r="L1103">
        <f>Formulas!R1104</f>
        <v>0</v>
      </c>
      <c r="M1103">
        <f>Formulas!T1152</f>
        <v>0</v>
      </c>
      <c r="N1103" s="2" t="e">
        <f>Formulas!V1104</f>
        <v>#DIV/0!</v>
      </c>
      <c r="O1103">
        <f>Formulas!U1104</f>
        <v>0</v>
      </c>
      <c r="P1103" s="2" t="e">
        <f>Formulas!W1104</f>
        <v>#DIV/0!</v>
      </c>
    </row>
    <row r="1104" spans="1:16">
      <c r="A1104">
        <f>Formulas!A1105</f>
        <v>0</v>
      </c>
      <c r="B1104">
        <f>Formulas!B1105</f>
        <v>0</v>
      </c>
      <c r="C1104">
        <f>Formulas!C1105</f>
        <v>0</v>
      </c>
      <c r="D1104">
        <f>Formulas!AC1105</f>
        <v>0</v>
      </c>
      <c r="E1104">
        <f t="shared" si="17"/>
        <v>0</v>
      </c>
      <c r="F1104" s="1">
        <f>COUNTIFS(Formulas!B$3:B$2000,'Stats for predictor'!B1104,Formulas!C$3:C$2000,'Stats for predictor'!C1104,Formulas!AC$3:AC$2000,4)</f>
        <v>0</v>
      </c>
      <c r="G1104">
        <f>COUNTIFS(Formulas!B$3:B$2000,'Stats for predictor'!B1104,Formulas!C$3:C$2000,'Stats for predictor'!C1104,Formulas!AC$3:AC$2000,3)</f>
        <v>0</v>
      </c>
      <c r="H1104">
        <f>COUNTIFS(Formulas!B$3:B$2000,'Stats for predictor'!B1104,Formulas!C$3:C$2000,'Stats for predictor'!C1104,Formulas!AC$3:AC$2000,2)</f>
        <v>0</v>
      </c>
      <c r="I1104">
        <f>COUNTIFS(Formulas!B$3:B$2000,'Stats for predictor'!B1104,Formulas!C$3:C$2000,'Stats for predictor'!C1104,Formulas!AC$3:AC$2000,1)</f>
        <v>0</v>
      </c>
      <c r="J1104">
        <f>COUNTIFS(Formulas!B$3:B$2000,'Stats for predictor'!B1104,Formulas!C$3:C$2000,'Stats for predictor'!C1104,Formulas!AC$3:AC$2000,0)</f>
        <v>1390</v>
      </c>
      <c r="K1104">
        <f>Formulas!P1105</f>
        <v>0</v>
      </c>
      <c r="L1104">
        <f>Formulas!R1105</f>
        <v>0</v>
      </c>
      <c r="M1104">
        <f>Formulas!T1153</f>
        <v>0</v>
      </c>
      <c r="N1104" s="2" t="e">
        <f>Formulas!V1105</f>
        <v>#DIV/0!</v>
      </c>
      <c r="O1104">
        <f>Formulas!U1105</f>
        <v>0</v>
      </c>
      <c r="P1104" s="2" t="e">
        <f>Formulas!W1105</f>
        <v>#DIV/0!</v>
      </c>
    </row>
    <row r="1105" spans="1:16">
      <c r="A1105">
        <f>Formulas!A1106</f>
        <v>0</v>
      </c>
      <c r="B1105">
        <f>Formulas!B1106</f>
        <v>0</v>
      </c>
      <c r="C1105">
        <f>Formulas!C1106</f>
        <v>0</v>
      </c>
      <c r="D1105">
        <f>Formulas!AC1106</f>
        <v>0</v>
      </c>
      <c r="E1105">
        <f t="shared" si="17"/>
        <v>0</v>
      </c>
      <c r="F1105" s="1">
        <f>COUNTIFS(Formulas!B$3:B$2000,'Stats for predictor'!B1105,Formulas!C$3:C$2000,'Stats for predictor'!C1105,Formulas!AC$3:AC$2000,4)</f>
        <v>0</v>
      </c>
      <c r="G1105">
        <f>COUNTIFS(Formulas!B$3:B$2000,'Stats for predictor'!B1105,Formulas!C$3:C$2000,'Stats for predictor'!C1105,Formulas!AC$3:AC$2000,3)</f>
        <v>0</v>
      </c>
      <c r="H1105">
        <f>COUNTIFS(Formulas!B$3:B$2000,'Stats for predictor'!B1105,Formulas!C$3:C$2000,'Stats for predictor'!C1105,Formulas!AC$3:AC$2000,2)</f>
        <v>0</v>
      </c>
      <c r="I1105">
        <f>COUNTIFS(Formulas!B$3:B$2000,'Stats for predictor'!B1105,Formulas!C$3:C$2000,'Stats for predictor'!C1105,Formulas!AC$3:AC$2000,1)</f>
        <v>0</v>
      </c>
      <c r="J1105">
        <f>COUNTIFS(Formulas!B$3:B$2000,'Stats for predictor'!B1105,Formulas!C$3:C$2000,'Stats for predictor'!C1105,Formulas!AC$3:AC$2000,0)</f>
        <v>1390</v>
      </c>
      <c r="K1105">
        <f>Formulas!P1106</f>
        <v>0</v>
      </c>
      <c r="L1105">
        <f>Formulas!R1106</f>
        <v>0</v>
      </c>
      <c r="M1105">
        <f>Formulas!T1154</f>
        <v>0</v>
      </c>
      <c r="N1105" s="2" t="e">
        <f>Formulas!V1106</f>
        <v>#DIV/0!</v>
      </c>
      <c r="O1105">
        <f>Formulas!U1106</f>
        <v>0</v>
      </c>
      <c r="P1105" s="2" t="e">
        <f>Formulas!W1106</f>
        <v>#DIV/0!</v>
      </c>
    </row>
    <row r="1106" spans="1:16">
      <c r="A1106">
        <f>Formulas!A1107</f>
        <v>0</v>
      </c>
      <c r="B1106">
        <f>Formulas!B1107</f>
        <v>0</v>
      </c>
      <c r="C1106">
        <f>Formulas!C1107</f>
        <v>0</v>
      </c>
      <c r="D1106">
        <f>Formulas!AC1107</f>
        <v>0</v>
      </c>
      <c r="E1106">
        <f t="shared" si="17"/>
        <v>0</v>
      </c>
      <c r="F1106" s="1">
        <f>COUNTIFS(Formulas!B$3:B$2000,'Stats for predictor'!B1106,Formulas!C$3:C$2000,'Stats for predictor'!C1106,Formulas!AC$3:AC$2000,4)</f>
        <v>0</v>
      </c>
      <c r="G1106">
        <f>COUNTIFS(Formulas!B$3:B$2000,'Stats for predictor'!B1106,Formulas!C$3:C$2000,'Stats for predictor'!C1106,Formulas!AC$3:AC$2000,3)</f>
        <v>0</v>
      </c>
      <c r="H1106">
        <f>COUNTIFS(Formulas!B$3:B$2000,'Stats for predictor'!B1106,Formulas!C$3:C$2000,'Stats for predictor'!C1106,Formulas!AC$3:AC$2000,2)</f>
        <v>0</v>
      </c>
      <c r="I1106">
        <f>COUNTIFS(Formulas!B$3:B$2000,'Stats for predictor'!B1106,Formulas!C$3:C$2000,'Stats for predictor'!C1106,Formulas!AC$3:AC$2000,1)</f>
        <v>0</v>
      </c>
      <c r="J1106">
        <f>COUNTIFS(Formulas!B$3:B$2000,'Stats for predictor'!B1106,Formulas!C$3:C$2000,'Stats for predictor'!C1106,Formulas!AC$3:AC$2000,0)</f>
        <v>1390</v>
      </c>
      <c r="K1106">
        <f>Formulas!P1107</f>
        <v>0</v>
      </c>
      <c r="L1106">
        <f>Formulas!R1107</f>
        <v>0</v>
      </c>
      <c r="M1106">
        <f>Formulas!T1155</f>
        <v>0</v>
      </c>
      <c r="N1106" s="2" t="e">
        <f>Formulas!V1107</f>
        <v>#DIV/0!</v>
      </c>
      <c r="O1106">
        <f>Formulas!U1107</f>
        <v>0</v>
      </c>
      <c r="P1106" s="2" t="e">
        <f>Formulas!W1107</f>
        <v>#DIV/0!</v>
      </c>
    </row>
    <row r="1107" spans="1:16">
      <c r="A1107">
        <f>Formulas!A1108</f>
        <v>0</v>
      </c>
      <c r="B1107">
        <f>Formulas!B1108</f>
        <v>0</v>
      </c>
      <c r="C1107">
        <f>Formulas!C1108</f>
        <v>0</v>
      </c>
      <c r="D1107">
        <f>Formulas!AC1108</f>
        <v>0</v>
      </c>
      <c r="E1107">
        <f t="shared" si="17"/>
        <v>0</v>
      </c>
      <c r="F1107" s="1">
        <f>COUNTIFS(Formulas!B$3:B$2000,'Stats for predictor'!B1107,Formulas!C$3:C$2000,'Stats for predictor'!C1107,Formulas!AC$3:AC$2000,4)</f>
        <v>0</v>
      </c>
      <c r="G1107">
        <f>COUNTIFS(Formulas!B$3:B$2000,'Stats for predictor'!B1107,Formulas!C$3:C$2000,'Stats for predictor'!C1107,Formulas!AC$3:AC$2000,3)</f>
        <v>0</v>
      </c>
      <c r="H1107">
        <f>COUNTIFS(Formulas!B$3:B$2000,'Stats for predictor'!B1107,Formulas!C$3:C$2000,'Stats for predictor'!C1107,Formulas!AC$3:AC$2000,2)</f>
        <v>0</v>
      </c>
      <c r="I1107">
        <f>COUNTIFS(Formulas!B$3:B$2000,'Stats for predictor'!B1107,Formulas!C$3:C$2000,'Stats for predictor'!C1107,Formulas!AC$3:AC$2000,1)</f>
        <v>0</v>
      </c>
      <c r="J1107">
        <f>COUNTIFS(Formulas!B$3:B$2000,'Stats for predictor'!B1107,Formulas!C$3:C$2000,'Stats for predictor'!C1107,Formulas!AC$3:AC$2000,0)</f>
        <v>1390</v>
      </c>
      <c r="K1107">
        <f>Formulas!P1108</f>
        <v>0</v>
      </c>
      <c r="L1107">
        <f>Formulas!R1108</f>
        <v>0</v>
      </c>
      <c r="M1107">
        <f>Formulas!T1156</f>
        <v>0</v>
      </c>
      <c r="N1107" s="2" t="e">
        <f>Formulas!V1108</f>
        <v>#DIV/0!</v>
      </c>
      <c r="O1107">
        <f>Formulas!U1108</f>
        <v>0</v>
      </c>
      <c r="P1107" s="2" t="e">
        <f>Formulas!W1108</f>
        <v>#DIV/0!</v>
      </c>
    </row>
    <row r="1108" spans="1:16">
      <c r="A1108">
        <f>Formulas!A1109</f>
        <v>0</v>
      </c>
      <c r="B1108">
        <f>Formulas!B1109</f>
        <v>0</v>
      </c>
      <c r="C1108">
        <f>Formulas!C1109</f>
        <v>0</v>
      </c>
      <c r="D1108">
        <f>Formulas!AC1109</f>
        <v>0</v>
      </c>
      <c r="E1108">
        <f t="shared" si="17"/>
        <v>0</v>
      </c>
      <c r="F1108" s="1">
        <f>COUNTIFS(Formulas!B$3:B$2000,'Stats for predictor'!B1108,Formulas!C$3:C$2000,'Stats for predictor'!C1108,Formulas!AC$3:AC$2000,4)</f>
        <v>0</v>
      </c>
      <c r="G1108">
        <f>COUNTIFS(Formulas!B$3:B$2000,'Stats for predictor'!B1108,Formulas!C$3:C$2000,'Stats for predictor'!C1108,Formulas!AC$3:AC$2000,3)</f>
        <v>0</v>
      </c>
      <c r="H1108">
        <f>COUNTIFS(Formulas!B$3:B$2000,'Stats for predictor'!B1108,Formulas!C$3:C$2000,'Stats for predictor'!C1108,Formulas!AC$3:AC$2000,2)</f>
        <v>0</v>
      </c>
      <c r="I1108">
        <f>COUNTIFS(Formulas!B$3:B$2000,'Stats for predictor'!B1108,Formulas!C$3:C$2000,'Stats for predictor'!C1108,Formulas!AC$3:AC$2000,1)</f>
        <v>0</v>
      </c>
      <c r="J1108">
        <f>COUNTIFS(Formulas!B$3:B$2000,'Stats for predictor'!B1108,Formulas!C$3:C$2000,'Stats for predictor'!C1108,Formulas!AC$3:AC$2000,0)</f>
        <v>1390</v>
      </c>
      <c r="K1108">
        <f>Formulas!P1109</f>
        <v>0</v>
      </c>
      <c r="L1108">
        <f>Formulas!R1109</f>
        <v>0</v>
      </c>
      <c r="M1108">
        <f>Formulas!T1157</f>
        <v>0</v>
      </c>
      <c r="N1108" s="2" t="e">
        <f>Formulas!V1109</f>
        <v>#DIV/0!</v>
      </c>
      <c r="O1108">
        <f>Formulas!U1109</f>
        <v>0</v>
      </c>
      <c r="P1108" s="2" t="e">
        <f>Formulas!W1109</f>
        <v>#DIV/0!</v>
      </c>
    </row>
    <row r="1109" spans="1:16">
      <c r="A1109">
        <f>Formulas!A1110</f>
        <v>0</v>
      </c>
      <c r="B1109">
        <f>Formulas!B1110</f>
        <v>0</v>
      </c>
      <c r="C1109">
        <f>Formulas!C1110</f>
        <v>0</v>
      </c>
      <c r="D1109">
        <f>Formulas!AC1110</f>
        <v>0</v>
      </c>
      <c r="E1109">
        <f t="shared" si="17"/>
        <v>0</v>
      </c>
      <c r="F1109" s="1">
        <f>COUNTIFS(Formulas!B$3:B$2000,'Stats for predictor'!B1109,Formulas!C$3:C$2000,'Stats for predictor'!C1109,Formulas!AC$3:AC$2000,4)</f>
        <v>0</v>
      </c>
      <c r="G1109">
        <f>COUNTIFS(Formulas!B$3:B$2000,'Stats for predictor'!B1109,Formulas!C$3:C$2000,'Stats for predictor'!C1109,Formulas!AC$3:AC$2000,3)</f>
        <v>0</v>
      </c>
      <c r="H1109">
        <f>COUNTIFS(Formulas!B$3:B$2000,'Stats for predictor'!B1109,Formulas!C$3:C$2000,'Stats for predictor'!C1109,Formulas!AC$3:AC$2000,2)</f>
        <v>0</v>
      </c>
      <c r="I1109">
        <f>COUNTIFS(Formulas!B$3:B$2000,'Stats for predictor'!B1109,Formulas!C$3:C$2000,'Stats for predictor'!C1109,Formulas!AC$3:AC$2000,1)</f>
        <v>0</v>
      </c>
      <c r="J1109">
        <f>COUNTIFS(Formulas!B$3:B$2000,'Stats for predictor'!B1109,Formulas!C$3:C$2000,'Stats for predictor'!C1109,Formulas!AC$3:AC$2000,0)</f>
        <v>1390</v>
      </c>
      <c r="K1109">
        <f>Formulas!P1110</f>
        <v>0</v>
      </c>
      <c r="L1109">
        <f>Formulas!R1110</f>
        <v>0</v>
      </c>
      <c r="M1109">
        <f>Formulas!T1158</f>
        <v>0</v>
      </c>
      <c r="N1109" s="2" t="e">
        <f>Formulas!V1110</f>
        <v>#DIV/0!</v>
      </c>
      <c r="O1109">
        <f>Formulas!U1110</f>
        <v>0</v>
      </c>
      <c r="P1109" s="2" t="e">
        <f>Formulas!W1110</f>
        <v>#DIV/0!</v>
      </c>
    </row>
    <row r="1110" spans="1:16">
      <c r="A1110">
        <f>Formulas!A1111</f>
        <v>0</v>
      </c>
      <c r="B1110">
        <f>Formulas!B1111</f>
        <v>0</v>
      </c>
      <c r="C1110">
        <f>Formulas!C1111</f>
        <v>0</v>
      </c>
      <c r="D1110">
        <f>Formulas!AC1111</f>
        <v>0</v>
      </c>
      <c r="E1110">
        <f t="shared" si="17"/>
        <v>0</v>
      </c>
      <c r="F1110" s="1">
        <f>COUNTIFS(Formulas!B$3:B$2000,'Stats for predictor'!B1110,Formulas!C$3:C$2000,'Stats for predictor'!C1110,Formulas!AC$3:AC$2000,4)</f>
        <v>0</v>
      </c>
      <c r="G1110">
        <f>COUNTIFS(Formulas!B$3:B$2000,'Stats for predictor'!B1110,Formulas!C$3:C$2000,'Stats for predictor'!C1110,Formulas!AC$3:AC$2000,3)</f>
        <v>0</v>
      </c>
      <c r="H1110">
        <f>COUNTIFS(Formulas!B$3:B$2000,'Stats for predictor'!B1110,Formulas!C$3:C$2000,'Stats for predictor'!C1110,Formulas!AC$3:AC$2000,2)</f>
        <v>0</v>
      </c>
      <c r="I1110">
        <f>COUNTIFS(Formulas!B$3:B$2000,'Stats for predictor'!B1110,Formulas!C$3:C$2000,'Stats for predictor'!C1110,Formulas!AC$3:AC$2000,1)</f>
        <v>0</v>
      </c>
      <c r="J1110">
        <f>COUNTIFS(Formulas!B$3:B$2000,'Stats for predictor'!B1110,Formulas!C$3:C$2000,'Stats for predictor'!C1110,Formulas!AC$3:AC$2000,0)</f>
        <v>1390</v>
      </c>
      <c r="K1110">
        <f>Formulas!P1111</f>
        <v>0</v>
      </c>
      <c r="L1110">
        <f>Formulas!R1111</f>
        <v>0</v>
      </c>
      <c r="M1110">
        <f>Formulas!T1159</f>
        <v>0</v>
      </c>
      <c r="N1110" s="2" t="e">
        <f>Formulas!V1111</f>
        <v>#DIV/0!</v>
      </c>
      <c r="O1110">
        <f>Formulas!U1111</f>
        <v>0</v>
      </c>
      <c r="P1110" s="2" t="e">
        <f>Formulas!W1111</f>
        <v>#DIV/0!</v>
      </c>
    </row>
    <row r="1111" spans="1:16">
      <c r="A1111">
        <f>Formulas!A1112</f>
        <v>0</v>
      </c>
      <c r="B1111">
        <f>Formulas!B1112</f>
        <v>0</v>
      </c>
      <c r="C1111">
        <f>Formulas!C1112</f>
        <v>0</v>
      </c>
      <c r="D1111">
        <f>Formulas!AC1112</f>
        <v>0</v>
      </c>
      <c r="E1111">
        <f t="shared" si="17"/>
        <v>0</v>
      </c>
      <c r="F1111" s="1">
        <f>COUNTIFS(Formulas!B$3:B$2000,'Stats for predictor'!B1111,Formulas!C$3:C$2000,'Stats for predictor'!C1111,Formulas!AC$3:AC$2000,4)</f>
        <v>0</v>
      </c>
      <c r="G1111">
        <f>COUNTIFS(Formulas!B$3:B$2000,'Stats for predictor'!B1111,Formulas!C$3:C$2000,'Stats for predictor'!C1111,Formulas!AC$3:AC$2000,3)</f>
        <v>0</v>
      </c>
      <c r="H1111">
        <f>COUNTIFS(Formulas!B$3:B$2000,'Stats for predictor'!B1111,Formulas!C$3:C$2000,'Stats for predictor'!C1111,Formulas!AC$3:AC$2000,2)</f>
        <v>0</v>
      </c>
      <c r="I1111">
        <f>COUNTIFS(Formulas!B$3:B$2000,'Stats for predictor'!B1111,Formulas!C$3:C$2000,'Stats for predictor'!C1111,Formulas!AC$3:AC$2000,1)</f>
        <v>0</v>
      </c>
      <c r="J1111">
        <f>COUNTIFS(Formulas!B$3:B$2000,'Stats for predictor'!B1111,Formulas!C$3:C$2000,'Stats for predictor'!C1111,Formulas!AC$3:AC$2000,0)</f>
        <v>1390</v>
      </c>
      <c r="K1111">
        <f>Formulas!P1112</f>
        <v>0</v>
      </c>
      <c r="L1111">
        <f>Formulas!R1112</f>
        <v>0</v>
      </c>
      <c r="M1111">
        <f>Formulas!T1160</f>
        <v>0</v>
      </c>
      <c r="N1111" s="2" t="e">
        <f>Formulas!V1112</f>
        <v>#DIV/0!</v>
      </c>
      <c r="O1111">
        <f>Formulas!U1112</f>
        <v>0</v>
      </c>
      <c r="P1111" s="2" t="e">
        <f>Formulas!W1112</f>
        <v>#DIV/0!</v>
      </c>
    </row>
    <row r="1112" spans="1:16">
      <c r="A1112">
        <f>Formulas!A1113</f>
        <v>0</v>
      </c>
      <c r="B1112">
        <f>Formulas!B1113</f>
        <v>0</v>
      </c>
      <c r="C1112">
        <f>Formulas!C1113</f>
        <v>0</v>
      </c>
      <c r="D1112">
        <f>Formulas!AC1113</f>
        <v>0</v>
      </c>
      <c r="E1112">
        <f t="shared" si="17"/>
        <v>0</v>
      </c>
      <c r="F1112" s="1">
        <f>COUNTIFS(Formulas!B$3:B$2000,'Stats for predictor'!B1112,Formulas!C$3:C$2000,'Stats for predictor'!C1112,Formulas!AC$3:AC$2000,4)</f>
        <v>0</v>
      </c>
      <c r="G1112">
        <f>COUNTIFS(Formulas!B$3:B$2000,'Stats for predictor'!B1112,Formulas!C$3:C$2000,'Stats for predictor'!C1112,Formulas!AC$3:AC$2000,3)</f>
        <v>0</v>
      </c>
      <c r="H1112">
        <f>COUNTIFS(Formulas!B$3:B$2000,'Stats for predictor'!B1112,Formulas!C$3:C$2000,'Stats for predictor'!C1112,Formulas!AC$3:AC$2000,2)</f>
        <v>0</v>
      </c>
      <c r="I1112">
        <f>COUNTIFS(Formulas!B$3:B$2000,'Stats for predictor'!B1112,Formulas!C$3:C$2000,'Stats for predictor'!C1112,Formulas!AC$3:AC$2000,1)</f>
        <v>0</v>
      </c>
      <c r="J1112">
        <f>COUNTIFS(Formulas!B$3:B$2000,'Stats for predictor'!B1112,Formulas!C$3:C$2000,'Stats for predictor'!C1112,Formulas!AC$3:AC$2000,0)</f>
        <v>1390</v>
      </c>
      <c r="K1112">
        <f>Formulas!P1113</f>
        <v>0</v>
      </c>
      <c r="L1112">
        <f>Formulas!R1113</f>
        <v>0</v>
      </c>
      <c r="M1112">
        <f>Formulas!T1161</f>
        <v>0</v>
      </c>
      <c r="N1112" s="2" t="e">
        <f>Formulas!V1113</f>
        <v>#DIV/0!</v>
      </c>
      <c r="O1112">
        <f>Formulas!U1113</f>
        <v>0</v>
      </c>
      <c r="P1112" s="2" t="e">
        <f>Formulas!W1113</f>
        <v>#DIV/0!</v>
      </c>
    </row>
    <row r="1113" spans="1:16">
      <c r="A1113">
        <f>Formulas!A1114</f>
        <v>0</v>
      </c>
      <c r="B1113">
        <f>Formulas!B1114</f>
        <v>0</v>
      </c>
      <c r="C1113">
        <f>Formulas!C1114</f>
        <v>0</v>
      </c>
      <c r="D1113">
        <f>Formulas!AC1114</f>
        <v>0</v>
      </c>
      <c r="E1113">
        <f t="shared" si="17"/>
        <v>0</v>
      </c>
      <c r="F1113" s="1">
        <f>COUNTIFS(Formulas!B$3:B$2000,'Stats for predictor'!B1113,Formulas!C$3:C$2000,'Stats for predictor'!C1113,Formulas!AC$3:AC$2000,4)</f>
        <v>0</v>
      </c>
      <c r="G1113">
        <f>COUNTIFS(Formulas!B$3:B$2000,'Stats for predictor'!B1113,Formulas!C$3:C$2000,'Stats for predictor'!C1113,Formulas!AC$3:AC$2000,3)</f>
        <v>0</v>
      </c>
      <c r="H1113">
        <f>COUNTIFS(Formulas!B$3:B$2000,'Stats for predictor'!B1113,Formulas!C$3:C$2000,'Stats for predictor'!C1113,Formulas!AC$3:AC$2000,2)</f>
        <v>0</v>
      </c>
      <c r="I1113">
        <f>COUNTIFS(Formulas!B$3:B$2000,'Stats for predictor'!B1113,Formulas!C$3:C$2000,'Stats for predictor'!C1113,Formulas!AC$3:AC$2000,1)</f>
        <v>0</v>
      </c>
      <c r="J1113">
        <f>COUNTIFS(Formulas!B$3:B$2000,'Stats for predictor'!B1113,Formulas!C$3:C$2000,'Stats for predictor'!C1113,Formulas!AC$3:AC$2000,0)</f>
        <v>1390</v>
      </c>
      <c r="K1113">
        <f>Formulas!P1114</f>
        <v>0</v>
      </c>
      <c r="L1113">
        <f>Formulas!R1114</f>
        <v>0</v>
      </c>
      <c r="M1113">
        <f>Formulas!T1162</f>
        <v>0</v>
      </c>
      <c r="N1113" s="2" t="e">
        <f>Formulas!V1114</f>
        <v>#DIV/0!</v>
      </c>
      <c r="O1113">
        <f>Formulas!U1114</f>
        <v>0</v>
      </c>
      <c r="P1113" s="2" t="e">
        <f>Formulas!W1114</f>
        <v>#DIV/0!</v>
      </c>
    </row>
    <row r="1114" spans="1:16">
      <c r="A1114">
        <f>Formulas!A1115</f>
        <v>0</v>
      </c>
      <c r="B1114">
        <f>Formulas!B1115</f>
        <v>0</v>
      </c>
      <c r="C1114">
        <f>Formulas!C1115</f>
        <v>0</v>
      </c>
      <c r="D1114">
        <f>Formulas!AC1115</f>
        <v>0</v>
      </c>
      <c r="E1114">
        <f t="shared" si="17"/>
        <v>0</v>
      </c>
      <c r="F1114" s="1">
        <f>COUNTIFS(Formulas!B$3:B$2000,'Stats for predictor'!B1114,Formulas!C$3:C$2000,'Stats for predictor'!C1114,Formulas!AC$3:AC$2000,4)</f>
        <v>0</v>
      </c>
      <c r="G1114">
        <f>COUNTIFS(Formulas!B$3:B$2000,'Stats for predictor'!B1114,Formulas!C$3:C$2000,'Stats for predictor'!C1114,Formulas!AC$3:AC$2000,3)</f>
        <v>0</v>
      </c>
      <c r="H1114">
        <f>COUNTIFS(Formulas!B$3:B$2000,'Stats for predictor'!B1114,Formulas!C$3:C$2000,'Stats for predictor'!C1114,Formulas!AC$3:AC$2000,2)</f>
        <v>0</v>
      </c>
      <c r="I1114">
        <f>COUNTIFS(Formulas!B$3:B$2000,'Stats for predictor'!B1114,Formulas!C$3:C$2000,'Stats for predictor'!C1114,Formulas!AC$3:AC$2000,1)</f>
        <v>0</v>
      </c>
      <c r="J1114">
        <f>COUNTIFS(Formulas!B$3:B$2000,'Stats for predictor'!B1114,Formulas!C$3:C$2000,'Stats for predictor'!C1114,Formulas!AC$3:AC$2000,0)</f>
        <v>1390</v>
      </c>
      <c r="K1114">
        <f>Formulas!P1115</f>
        <v>0</v>
      </c>
      <c r="L1114">
        <f>Formulas!R1115</f>
        <v>0</v>
      </c>
      <c r="M1114">
        <f>Formulas!T1163</f>
        <v>0</v>
      </c>
      <c r="N1114" s="2" t="e">
        <f>Formulas!V1115</f>
        <v>#DIV/0!</v>
      </c>
      <c r="O1114">
        <f>Formulas!U1115</f>
        <v>0</v>
      </c>
      <c r="P1114" s="2" t="e">
        <f>Formulas!W1115</f>
        <v>#DIV/0!</v>
      </c>
    </row>
    <row r="1115" spans="1:16">
      <c r="A1115">
        <f>Formulas!A1116</f>
        <v>0</v>
      </c>
      <c r="B1115">
        <f>Formulas!B1116</f>
        <v>0</v>
      </c>
      <c r="C1115">
        <f>Formulas!C1116</f>
        <v>0</v>
      </c>
      <c r="D1115">
        <f>Formulas!AC1116</f>
        <v>0</v>
      </c>
      <c r="E1115">
        <f t="shared" si="17"/>
        <v>0</v>
      </c>
      <c r="F1115" s="1">
        <f>COUNTIFS(Formulas!B$3:B$2000,'Stats for predictor'!B1115,Formulas!C$3:C$2000,'Stats for predictor'!C1115,Formulas!AC$3:AC$2000,4)</f>
        <v>0</v>
      </c>
      <c r="G1115">
        <f>COUNTIFS(Formulas!B$3:B$2000,'Stats for predictor'!B1115,Formulas!C$3:C$2000,'Stats for predictor'!C1115,Formulas!AC$3:AC$2000,3)</f>
        <v>0</v>
      </c>
      <c r="H1115">
        <f>COUNTIFS(Formulas!B$3:B$2000,'Stats for predictor'!B1115,Formulas!C$3:C$2000,'Stats for predictor'!C1115,Formulas!AC$3:AC$2000,2)</f>
        <v>0</v>
      </c>
      <c r="I1115">
        <f>COUNTIFS(Formulas!B$3:B$2000,'Stats for predictor'!B1115,Formulas!C$3:C$2000,'Stats for predictor'!C1115,Formulas!AC$3:AC$2000,1)</f>
        <v>0</v>
      </c>
      <c r="J1115">
        <f>COUNTIFS(Formulas!B$3:B$2000,'Stats for predictor'!B1115,Formulas!C$3:C$2000,'Stats for predictor'!C1115,Formulas!AC$3:AC$2000,0)</f>
        <v>1390</v>
      </c>
      <c r="K1115">
        <f>Formulas!P1116</f>
        <v>0</v>
      </c>
      <c r="L1115">
        <f>Formulas!R1116</f>
        <v>0</v>
      </c>
      <c r="M1115">
        <f>Formulas!T1164</f>
        <v>0</v>
      </c>
      <c r="N1115" s="2" t="e">
        <f>Formulas!V1116</f>
        <v>#DIV/0!</v>
      </c>
      <c r="O1115">
        <f>Formulas!U1116</f>
        <v>0</v>
      </c>
      <c r="P1115" s="2" t="e">
        <f>Formulas!W1116</f>
        <v>#DIV/0!</v>
      </c>
    </row>
    <row r="1116" spans="1:16">
      <c r="A1116">
        <f>Formulas!A1117</f>
        <v>0</v>
      </c>
      <c r="B1116">
        <f>Formulas!B1117</f>
        <v>0</v>
      </c>
      <c r="C1116">
        <f>Formulas!C1117</f>
        <v>0</v>
      </c>
      <c r="D1116">
        <f>Formulas!AC1117</f>
        <v>0</v>
      </c>
      <c r="E1116">
        <f t="shared" si="17"/>
        <v>0</v>
      </c>
      <c r="F1116" s="1">
        <f>COUNTIFS(Formulas!B$3:B$2000,'Stats for predictor'!B1116,Formulas!C$3:C$2000,'Stats for predictor'!C1116,Formulas!AC$3:AC$2000,4)</f>
        <v>0</v>
      </c>
      <c r="G1116">
        <f>COUNTIFS(Formulas!B$3:B$2000,'Stats for predictor'!B1116,Formulas!C$3:C$2000,'Stats for predictor'!C1116,Formulas!AC$3:AC$2000,3)</f>
        <v>0</v>
      </c>
      <c r="H1116">
        <f>COUNTIFS(Formulas!B$3:B$2000,'Stats for predictor'!B1116,Formulas!C$3:C$2000,'Stats for predictor'!C1116,Formulas!AC$3:AC$2000,2)</f>
        <v>0</v>
      </c>
      <c r="I1116">
        <f>COUNTIFS(Formulas!B$3:B$2000,'Stats for predictor'!B1116,Formulas!C$3:C$2000,'Stats for predictor'!C1116,Formulas!AC$3:AC$2000,1)</f>
        <v>0</v>
      </c>
      <c r="J1116">
        <f>COUNTIFS(Formulas!B$3:B$2000,'Stats for predictor'!B1116,Formulas!C$3:C$2000,'Stats for predictor'!C1116,Formulas!AC$3:AC$2000,0)</f>
        <v>1390</v>
      </c>
      <c r="K1116">
        <f>Formulas!P1117</f>
        <v>0</v>
      </c>
      <c r="L1116">
        <f>Formulas!R1117</f>
        <v>0</v>
      </c>
      <c r="M1116">
        <f>Formulas!T1165</f>
        <v>0</v>
      </c>
      <c r="N1116" s="2" t="e">
        <f>Formulas!V1117</f>
        <v>#DIV/0!</v>
      </c>
      <c r="O1116">
        <f>Formulas!U1117</f>
        <v>0</v>
      </c>
      <c r="P1116" s="2" t="e">
        <f>Formulas!W1117</f>
        <v>#DIV/0!</v>
      </c>
    </row>
    <row r="1117" spans="1:16">
      <c r="A1117">
        <f>Formulas!A1118</f>
        <v>0</v>
      </c>
      <c r="B1117">
        <f>Formulas!B1118</f>
        <v>0</v>
      </c>
      <c r="C1117">
        <f>Formulas!C1118</f>
        <v>0</v>
      </c>
      <c r="D1117">
        <f>Formulas!AC1118</f>
        <v>0</v>
      </c>
      <c r="E1117">
        <f t="shared" si="17"/>
        <v>0</v>
      </c>
      <c r="F1117" s="1">
        <f>COUNTIFS(Formulas!B$3:B$2000,'Stats for predictor'!B1117,Formulas!C$3:C$2000,'Stats for predictor'!C1117,Formulas!AC$3:AC$2000,4)</f>
        <v>0</v>
      </c>
      <c r="G1117">
        <f>COUNTIFS(Formulas!B$3:B$2000,'Stats for predictor'!B1117,Formulas!C$3:C$2000,'Stats for predictor'!C1117,Formulas!AC$3:AC$2000,3)</f>
        <v>0</v>
      </c>
      <c r="H1117">
        <f>COUNTIFS(Formulas!B$3:B$2000,'Stats for predictor'!B1117,Formulas!C$3:C$2000,'Stats for predictor'!C1117,Formulas!AC$3:AC$2000,2)</f>
        <v>0</v>
      </c>
      <c r="I1117">
        <f>COUNTIFS(Formulas!B$3:B$2000,'Stats for predictor'!B1117,Formulas!C$3:C$2000,'Stats for predictor'!C1117,Formulas!AC$3:AC$2000,1)</f>
        <v>0</v>
      </c>
      <c r="J1117">
        <f>COUNTIFS(Formulas!B$3:B$2000,'Stats for predictor'!B1117,Formulas!C$3:C$2000,'Stats for predictor'!C1117,Formulas!AC$3:AC$2000,0)</f>
        <v>1390</v>
      </c>
      <c r="K1117">
        <f>Formulas!P1118</f>
        <v>0</v>
      </c>
      <c r="L1117">
        <f>Formulas!R1118</f>
        <v>0</v>
      </c>
      <c r="M1117">
        <f>Formulas!T1166</f>
        <v>0</v>
      </c>
      <c r="N1117" s="2" t="e">
        <f>Formulas!V1118</f>
        <v>#DIV/0!</v>
      </c>
      <c r="O1117">
        <f>Formulas!U1118</f>
        <v>0</v>
      </c>
      <c r="P1117" s="2" t="e">
        <f>Formulas!W1118</f>
        <v>#DIV/0!</v>
      </c>
    </row>
    <row r="1118" spans="1:16">
      <c r="A1118">
        <f>Formulas!A1119</f>
        <v>0</v>
      </c>
      <c r="B1118">
        <f>Formulas!B1119</f>
        <v>0</v>
      </c>
      <c r="C1118">
        <f>Formulas!C1119</f>
        <v>0</v>
      </c>
      <c r="D1118">
        <f>Formulas!AC1119</f>
        <v>0</v>
      </c>
      <c r="E1118">
        <f t="shared" si="17"/>
        <v>0</v>
      </c>
      <c r="F1118" s="1">
        <f>COUNTIFS(Formulas!B$3:B$2000,'Stats for predictor'!B1118,Formulas!C$3:C$2000,'Stats for predictor'!C1118,Formulas!AC$3:AC$2000,4)</f>
        <v>0</v>
      </c>
      <c r="G1118">
        <f>COUNTIFS(Formulas!B$3:B$2000,'Stats for predictor'!B1118,Formulas!C$3:C$2000,'Stats for predictor'!C1118,Formulas!AC$3:AC$2000,3)</f>
        <v>0</v>
      </c>
      <c r="H1118">
        <f>COUNTIFS(Formulas!B$3:B$2000,'Stats for predictor'!B1118,Formulas!C$3:C$2000,'Stats for predictor'!C1118,Formulas!AC$3:AC$2000,2)</f>
        <v>0</v>
      </c>
      <c r="I1118">
        <f>COUNTIFS(Formulas!B$3:B$2000,'Stats for predictor'!B1118,Formulas!C$3:C$2000,'Stats for predictor'!C1118,Formulas!AC$3:AC$2000,1)</f>
        <v>0</v>
      </c>
      <c r="J1118">
        <f>COUNTIFS(Formulas!B$3:B$2000,'Stats for predictor'!B1118,Formulas!C$3:C$2000,'Stats for predictor'!C1118,Formulas!AC$3:AC$2000,0)</f>
        <v>1390</v>
      </c>
      <c r="K1118">
        <f>Formulas!P1119</f>
        <v>0</v>
      </c>
      <c r="L1118">
        <f>Formulas!R1119</f>
        <v>0</v>
      </c>
      <c r="M1118">
        <f>Formulas!T1167</f>
        <v>0</v>
      </c>
      <c r="N1118" s="2" t="e">
        <f>Formulas!V1119</f>
        <v>#DIV/0!</v>
      </c>
      <c r="O1118">
        <f>Formulas!U1119</f>
        <v>0</v>
      </c>
      <c r="P1118" s="2" t="e">
        <f>Formulas!W1119</f>
        <v>#DIV/0!</v>
      </c>
    </row>
    <row r="1119" spans="1:16">
      <c r="A1119">
        <f>Formulas!A1120</f>
        <v>0</v>
      </c>
      <c r="B1119">
        <f>Formulas!B1120</f>
        <v>0</v>
      </c>
      <c r="C1119">
        <f>Formulas!C1120</f>
        <v>0</v>
      </c>
      <c r="D1119">
        <f>Formulas!AC1120</f>
        <v>0</v>
      </c>
      <c r="E1119">
        <f t="shared" si="17"/>
        <v>0</v>
      </c>
      <c r="F1119" s="1">
        <f>COUNTIFS(Formulas!B$3:B$2000,'Stats for predictor'!B1119,Formulas!C$3:C$2000,'Stats for predictor'!C1119,Formulas!AC$3:AC$2000,4)</f>
        <v>0</v>
      </c>
      <c r="G1119">
        <f>COUNTIFS(Formulas!B$3:B$2000,'Stats for predictor'!B1119,Formulas!C$3:C$2000,'Stats for predictor'!C1119,Formulas!AC$3:AC$2000,3)</f>
        <v>0</v>
      </c>
      <c r="H1119">
        <f>COUNTIFS(Formulas!B$3:B$2000,'Stats for predictor'!B1119,Formulas!C$3:C$2000,'Stats for predictor'!C1119,Formulas!AC$3:AC$2000,2)</f>
        <v>0</v>
      </c>
      <c r="I1119">
        <f>COUNTIFS(Formulas!B$3:B$2000,'Stats for predictor'!B1119,Formulas!C$3:C$2000,'Stats for predictor'!C1119,Formulas!AC$3:AC$2000,1)</f>
        <v>0</v>
      </c>
      <c r="J1119">
        <f>COUNTIFS(Formulas!B$3:B$2000,'Stats for predictor'!B1119,Formulas!C$3:C$2000,'Stats for predictor'!C1119,Formulas!AC$3:AC$2000,0)</f>
        <v>1390</v>
      </c>
      <c r="K1119">
        <f>Formulas!P1120</f>
        <v>0</v>
      </c>
      <c r="L1119">
        <f>Formulas!R1120</f>
        <v>0</v>
      </c>
      <c r="M1119">
        <f>Formulas!T1168</f>
        <v>0</v>
      </c>
      <c r="N1119" s="2" t="e">
        <f>Formulas!V1120</f>
        <v>#DIV/0!</v>
      </c>
      <c r="O1119">
        <f>Formulas!U1120</f>
        <v>0</v>
      </c>
      <c r="P1119" s="2" t="e">
        <f>Formulas!W1120</f>
        <v>#DIV/0!</v>
      </c>
    </row>
    <row r="1120" spans="1:16">
      <c r="A1120">
        <f>Formulas!A1121</f>
        <v>0</v>
      </c>
      <c r="B1120">
        <f>Formulas!B1121</f>
        <v>0</v>
      </c>
      <c r="C1120">
        <f>Formulas!C1121</f>
        <v>0</v>
      </c>
      <c r="D1120">
        <f>Formulas!AC1121</f>
        <v>0</v>
      </c>
      <c r="E1120">
        <f t="shared" si="17"/>
        <v>0</v>
      </c>
      <c r="F1120" s="1">
        <f>COUNTIFS(Formulas!B$3:B$2000,'Stats for predictor'!B1120,Formulas!C$3:C$2000,'Stats for predictor'!C1120,Formulas!AC$3:AC$2000,4)</f>
        <v>0</v>
      </c>
      <c r="G1120">
        <f>COUNTIFS(Formulas!B$3:B$2000,'Stats for predictor'!B1120,Formulas!C$3:C$2000,'Stats for predictor'!C1120,Formulas!AC$3:AC$2000,3)</f>
        <v>0</v>
      </c>
      <c r="H1120">
        <f>COUNTIFS(Formulas!B$3:B$2000,'Stats for predictor'!B1120,Formulas!C$3:C$2000,'Stats for predictor'!C1120,Formulas!AC$3:AC$2000,2)</f>
        <v>0</v>
      </c>
      <c r="I1120">
        <f>COUNTIFS(Formulas!B$3:B$2000,'Stats for predictor'!B1120,Formulas!C$3:C$2000,'Stats for predictor'!C1120,Formulas!AC$3:AC$2000,1)</f>
        <v>0</v>
      </c>
      <c r="J1120">
        <f>COUNTIFS(Formulas!B$3:B$2000,'Stats for predictor'!B1120,Formulas!C$3:C$2000,'Stats for predictor'!C1120,Formulas!AC$3:AC$2000,0)</f>
        <v>1390</v>
      </c>
      <c r="K1120">
        <f>Formulas!P1121</f>
        <v>0</v>
      </c>
      <c r="L1120">
        <f>Formulas!R1121</f>
        <v>0</v>
      </c>
      <c r="M1120">
        <f>Formulas!T1169</f>
        <v>0</v>
      </c>
      <c r="N1120" s="2" t="e">
        <f>Formulas!V1121</f>
        <v>#DIV/0!</v>
      </c>
      <c r="O1120">
        <f>Formulas!U1121</f>
        <v>0</v>
      </c>
      <c r="P1120" s="2" t="e">
        <f>Formulas!W1121</f>
        <v>#DIV/0!</v>
      </c>
    </row>
    <row r="1121" spans="1:16">
      <c r="A1121">
        <f>Formulas!A1122</f>
        <v>0</v>
      </c>
      <c r="B1121">
        <f>Formulas!B1122</f>
        <v>0</v>
      </c>
      <c r="C1121">
        <f>Formulas!C1122</f>
        <v>0</v>
      </c>
      <c r="D1121">
        <f>Formulas!AC1122</f>
        <v>0</v>
      </c>
      <c r="E1121">
        <f t="shared" si="17"/>
        <v>0</v>
      </c>
      <c r="F1121" s="1">
        <f>COUNTIFS(Formulas!B$3:B$2000,'Stats for predictor'!B1121,Formulas!C$3:C$2000,'Stats for predictor'!C1121,Formulas!AC$3:AC$2000,4)</f>
        <v>0</v>
      </c>
      <c r="G1121">
        <f>COUNTIFS(Formulas!B$3:B$2000,'Stats for predictor'!B1121,Formulas!C$3:C$2000,'Stats for predictor'!C1121,Formulas!AC$3:AC$2000,3)</f>
        <v>0</v>
      </c>
      <c r="H1121">
        <f>COUNTIFS(Formulas!B$3:B$2000,'Stats for predictor'!B1121,Formulas!C$3:C$2000,'Stats for predictor'!C1121,Formulas!AC$3:AC$2000,2)</f>
        <v>0</v>
      </c>
      <c r="I1121">
        <f>COUNTIFS(Formulas!B$3:B$2000,'Stats for predictor'!B1121,Formulas!C$3:C$2000,'Stats for predictor'!C1121,Formulas!AC$3:AC$2000,1)</f>
        <v>0</v>
      </c>
      <c r="J1121">
        <f>COUNTIFS(Formulas!B$3:B$2000,'Stats for predictor'!B1121,Formulas!C$3:C$2000,'Stats for predictor'!C1121,Formulas!AC$3:AC$2000,0)</f>
        <v>1390</v>
      </c>
      <c r="K1121">
        <f>Formulas!P1122</f>
        <v>0</v>
      </c>
      <c r="L1121">
        <f>Formulas!R1122</f>
        <v>0</v>
      </c>
      <c r="M1121">
        <f>Formulas!T1170</f>
        <v>0</v>
      </c>
      <c r="N1121" s="2" t="e">
        <f>Formulas!V1122</f>
        <v>#DIV/0!</v>
      </c>
      <c r="O1121">
        <f>Formulas!U1122</f>
        <v>0</v>
      </c>
      <c r="P1121" s="2" t="e">
        <f>Formulas!W1122</f>
        <v>#DIV/0!</v>
      </c>
    </row>
    <row r="1122" spans="1:16">
      <c r="A1122">
        <f>Formulas!A1123</f>
        <v>0</v>
      </c>
      <c r="B1122">
        <f>Formulas!B1123</f>
        <v>0</v>
      </c>
      <c r="C1122">
        <f>Formulas!C1123</f>
        <v>0</v>
      </c>
      <c r="D1122">
        <f>Formulas!AC1123</f>
        <v>0</v>
      </c>
      <c r="E1122">
        <f t="shared" si="17"/>
        <v>0</v>
      </c>
      <c r="F1122" s="1">
        <f>COUNTIFS(Formulas!B$3:B$2000,'Stats for predictor'!B1122,Formulas!C$3:C$2000,'Stats for predictor'!C1122,Formulas!AC$3:AC$2000,4)</f>
        <v>0</v>
      </c>
      <c r="G1122">
        <f>COUNTIFS(Formulas!B$3:B$2000,'Stats for predictor'!B1122,Formulas!C$3:C$2000,'Stats for predictor'!C1122,Formulas!AC$3:AC$2000,3)</f>
        <v>0</v>
      </c>
      <c r="H1122">
        <f>COUNTIFS(Formulas!B$3:B$2000,'Stats for predictor'!B1122,Formulas!C$3:C$2000,'Stats for predictor'!C1122,Formulas!AC$3:AC$2000,2)</f>
        <v>0</v>
      </c>
      <c r="I1122">
        <f>COUNTIFS(Formulas!B$3:B$2000,'Stats for predictor'!B1122,Formulas!C$3:C$2000,'Stats for predictor'!C1122,Formulas!AC$3:AC$2000,1)</f>
        <v>0</v>
      </c>
      <c r="J1122">
        <f>COUNTIFS(Formulas!B$3:B$2000,'Stats for predictor'!B1122,Formulas!C$3:C$2000,'Stats for predictor'!C1122,Formulas!AC$3:AC$2000,0)</f>
        <v>1390</v>
      </c>
      <c r="K1122">
        <f>Formulas!P1123</f>
        <v>0</v>
      </c>
      <c r="L1122">
        <f>Formulas!R1123</f>
        <v>0</v>
      </c>
      <c r="M1122">
        <f>Formulas!T1171</f>
        <v>0</v>
      </c>
      <c r="N1122" s="2" t="e">
        <f>Formulas!V1123</f>
        <v>#DIV/0!</v>
      </c>
      <c r="O1122">
        <f>Formulas!U1123</f>
        <v>0</v>
      </c>
      <c r="P1122" s="2" t="e">
        <f>Formulas!W1123</f>
        <v>#DIV/0!</v>
      </c>
    </row>
    <row r="1123" spans="1:16">
      <c r="A1123">
        <f>Formulas!A1124</f>
        <v>0</v>
      </c>
      <c r="B1123">
        <f>Formulas!B1124</f>
        <v>0</v>
      </c>
      <c r="C1123">
        <f>Formulas!C1124</f>
        <v>0</v>
      </c>
      <c r="D1123">
        <f>Formulas!AC1124</f>
        <v>0</v>
      </c>
      <c r="E1123">
        <f t="shared" si="17"/>
        <v>0</v>
      </c>
      <c r="F1123" s="1">
        <f>COUNTIFS(Formulas!B$3:B$2000,'Stats for predictor'!B1123,Formulas!C$3:C$2000,'Stats for predictor'!C1123,Formulas!AC$3:AC$2000,4)</f>
        <v>0</v>
      </c>
      <c r="G1123">
        <f>COUNTIFS(Formulas!B$3:B$2000,'Stats for predictor'!B1123,Formulas!C$3:C$2000,'Stats for predictor'!C1123,Formulas!AC$3:AC$2000,3)</f>
        <v>0</v>
      </c>
      <c r="H1123">
        <f>COUNTIFS(Formulas!B$3:B$2000,'Stats for predictor'!B1123,Formulas!C$3:C$2000,'Stats for predictor'!C1123,Formulas!AC$3:AC$2000,2)</f>
        <v>0</v>
      </c>
      <c r="I1123">
        <f>COUNTIFS(Formulas!B$3:B$2000,'Stats for predictor'!B1123,Formulas!C$3:C$2000,'Stats for predictor'!C1123,Formulas!AC$3:AC$2000,1)</f>
        <v>0</v>
      </c>
      <c r="J1123">
        <f>COUNTIFS(Formulas!B$3:B$2000,'Stats for predictor'!B1123,Formulas!C$3:C$2000,'Stats for predictor'!C1123,Formulas!AC$3:AC$2000,0)</f>
        <v>1390</v>
      </c>
      <c r="K1123">
        <f>Formulas!P1124</f>
        <v>0</v>
      </c>
      <c r="L1123">
        <f>Formulas!R1124</f>
        <v>0</v>
      </c>
      <c r="M1123">
        <f>Formulas!T1172</f>
        <v>0</v>
      </c>
      <c r="N1123" s="2" t="e">
        <f>Formulas!V1124</f>
        <v>#DIV/0!</v>
      </c>
      <c r="O1123">
        <f>Formulas!U1124</f>
        <v>0</v>
      </c>
      <c r="P1123" s="2" t="e">
        <f>Formulas!W1124</f>
        <v>#DIV/0!</v>
      </c>
    </row>
    <row r="1124" spans="1:16">
      <c r="A1124">
        <f>Formulas!A1125</f>
        <v>0</v>
      </c>
      <c r="B1124">
        <f>Formulas!B1125</f>
        <v>0</v>
      </c>
      <c r="C1124">
        <f>Formulas!C1125</f>
        <v>0</v>
      </c>
      <c r="D1124">
        <f>Formulas!AC1125</f>
        <v>0</v>
      </c>
      <c r="E1124">
        <f t="shared" si="17"/>
        <v>0</v>
      </c>
      <c r="F1124" s="1">
        <f>COUNTIFS(Formulas!B$3:B$2000,'Stats for predictor'!B1124,Formulas!C$3:C$2000,'Stats for predictor'!C1124,Formulas!AC$3:AC$2000,4)</f>
        <v>0</v>
      </c>
      <c r="G1124">
        <f>COUNTIFS(Formulas!B$3:B$2000,'Stats for predictor'!B1124,Formulas!C$3:C$2000,'Stats for predictor'!C1124,Formulas!AC$3:AC$2000,3)</f>
        <v>0</v>
      </c>
      <c r="H1124">
        <f>COUNTIFS(Formulas!B$3:B$2000,'Stats for predictor'!B1124,Formulas!C$3:C$2000,'Stats for predictor'!C1124,Formulas!AC$3:AC$2000,2)</f>
        <v>0</v>
      </c>
      <c r="I1124">
        <f>COUNTIFS(Formulas!B$3:B$2000,'Stats for predictor'!B1124,Formulas!C$3:C$2000,'Stats for predictor'!C1124,Formulas!AC$3:AC$2000,1)</f>
        <v>0</v>
      </c>
      <c r="J1124">
        <f>COUNTIFS(Formulas!B$3:B$2000,'Stats for predictor'!B1124,Formulas!C$3:C$2000,'Stats for predictor'!C1124,Formulas!AC$3:AC$2000,0)</f>
        <v>1390</v>
      </c>
      <c r="K1124">
        <f>Formulas!P1125</f>
        <v>0</v>
      </c>
      <c r="L1124">
        <f>Formulas!R1125</f>
        <v>0</v>
      </c>
      <c r="M1124">
        <f>Formulas!T1173</f>
        <v>0</v>
      </c>
      <c r="N1124" s="2" t="e">
        <f>Formulas!V1125</f>
        <v>#DIV/0!</v>
      </c>
      <c r="O1124">
        <f>Formulas!U1125</f>
        <v>0</v>
      </c>
      <c r="P1124" s="2" t="e">
        <f>Formulas!W1125</f>
        <v>#DIV/0!</v>
      </c>
    </row>
    <row r="1125" spans="1:16">
      <c r="A1125">
        <f>Formulas!A1126</f>
        <v>0</v>
      </c>
      <c r="B1125">
        <f>Formulas!B1126</f>
        <v>0</v>
      </c>
      <c r="C1125">
        <f>Formulas!C1126</f>
        <v>0</v>
      </c>
      <c r="D1125">
        <f>Formulas!AC1126</f>
        <v>0</v>
      </c>
      <c r="E1125">
        <f t="shared" si="17"/>
        <v>0</v>
      </c>
      <c r="F1125" s="1">
        <f>COUNTIFS(Formulas!B$3:B$2000,'Stats for predictor'!B1125,Formulas!C$3:C$2000,'Stats for predictor'!C1125,Formulas!AC$3:AC$2000,4)</f>
        <v>0</v>
      </c>
      <c r="G1125">
        <f>COUNTIFS(Formulas!B$3:B$2000,'Stats for predictor'!B1125,Formulas!C$3:C$2000,'Stats for predictor'!C1125,Formulas!AC$3:AC$2000,3)</f>
        <v>0</v>
      </c>
      <c r="H1125">
        <f>COUNTIFS(Formulas!B$3:B$2000,'Stats for predictor'!B1125,Formulas!C$3:C$2000,'Stats for predictor'!C1125,Formulas!AC$3:AC$2000,2)</f>
        <v>0</v>
      </c>
      <c r="I1125">
        <f>COUNTIFS(Formulas!B$3:B$2000,'Stats for predictor'!B1125,Formulas!C$3:C$2000,'Stats for predictor'!C1125,Formulas!AC$3:AC$2000,1)</f>
        <v>0</v>
      </c>
      <c r="J1125">
        <f>COUNTIFS(Formulas!B$3:B$2000,'Stats for predictor'!B1125,Formulas!C$3:C$2000,'Stats for predictor'!C1125,Formulas!AC$3:AC$2000,0)</f>
        <v>1390</v>
      </c>
      <c r="K1125">
        <f>Formulas!P1126</f>
        <v>0</v>
      </c>
      <c r="L1125">
        <f>Formulas!R1126</f>
        <v>0</v>
      </c>
      <c r="M1125">
        <f>Formulas!T1174</f>
        <v>0</v>
      </c>
      <c r="N1125" s="2" t="e">
        <f>Formulas!V1126</f>
        <v>#DIV/0!</v>
      </c>
      <c r="O1125">
        <f>Formulas!U1126</f>
        <v>0</v>
      </c>
      <c r="P1125" s="2" t="e">
        <f>Formulas!W1126</f>
        <v>#DIV/0!</v>
      </c>
    </row>
    <row r="1126" spans="1:16">
      <c r="A1126">
        <f>Formulas!A1127</f>
        <v>0</v>
      </c>
      <c r="B1126">
        <f>Formulas!B1127</f>
        <v>0</v>
      </c>
      <c r="C1126">
        <f>Formulas!C1127</f>
        <v>0</v>
      </c>
      <c r="D1126">
        <f>Formulas!AC1127</f>
        <v>0</v>
      </c>
      <c r="E1126">
        <f t="shared" si="17"/>
        <v>0</v>
      </c>
      <c r="F1126" s="1">
        <f>COUNTIFS(Formulas!B$3:B$2000,'Stats for predictor'!B1126,Formulas!C$3:C$2000,'Stats for predictor'!C1126,Formulas!AC$3:AC$2000,4)</f>
        <v>0</v>
      </c>
      <c r="G1126">
        <f>COUNTIFS(Formulas!B$3:B$2000,'Stats for predictor'!B1126,Formulas!C$3:C$2000,'Stats for predictor'!C1126,Formulas!AC$3:AC$2000,3)</f>
        <v>0</v>
      </c>
      <c r="H1126">
        <f>COUNTIFS(Formulas!B$3:B$2000,'Stats for predictor'!B1126,Formulas!C$3:C$2000,'Stats for predictor'!C1126,Formulas!AC$3:AC$2000,2)</f>
        <v>0</v>
      </c>
      <c r="I1126">
        <f>COUNTIFS(Formulas!B$3:B$2000,'Stats for predictor'!B1126,Formulas!C$3:C$2000,'Stats for predictor'!C1126,Formulas!AC$3:AC$2000,1)</f>
        <v>0</v>
      </c>
      <c r="J1126">
        <f>COUNTIFS(Formulas!B$3:B$2000,'Stats for predictor'!B1126,Formulas!C$3:C$2000,'Stats for predictor'!C1126,Formulas!AC$3:AC$2000,0)</f>
        <v>1390</v>
      </c>
      <c r="K1126">
        <f>Formulas!P1127</f>
        <v>0</v>
      </c>
      <c r="L1126">
        <f>Formulas!R1127</f>
        <v>0</v>
      </c>
      <c r="M1126">
        <f>Formulas!T1175</f>
        <v>0</v>
      </c>
      <c r="N1126" s="2" t="e">
        <f>Formulas!V1127</f>
        <v>#DIV/0!</v>
      </c>
      <c r="O1126">
        <f>Formulas!U1127</f>
        <v>0</v>
      </c>
      <c r="P1126" s="2" t="e">
        <f>Formulas!W1127</f>
        <v>#DIV/0!</v>
      </c>
    </row>
    <row r="1127" spans="1:16">
      <c r="A1127">
        <f>Formulas!A1128</f>
        <v>0</v>
      </c>
      <c r="B1127">
        <f>Formulas!B1128</f>
        <v>0</v>
      </c>
      <c r="C1127">
        <f>Formulas!C1128</f>
        <v>0</v>
      </c>
      <c r="D1127">
        <f>Formulas!AC1128</f>
        <v>0</v>
      </c>
      <c r="E1127">
        <f t="shared" si="17"/>
        <v>0</v>
      </c>
      <c r="F1127" s="1">
        <f>COUNTIFS(Formulas!B$3:B$2000,'Stats for predictor'!B1127,Formulas!C$3:C$2000,'Stats for predictor'!C1127,Formulas!AC$3:AC$2000,4)</f>
        <v>0</v>
      </c>
      <c r="G1127">
        <f>COUNTIFS(Formulas!B$3:B$2000,'Stats for predictor'!B1127,Formulas!C$3:C$2000,'Stats for predictor'!C1127,Formulas!AC$3:AC$2000,3)</f>
        <v>0</v>
      </c>
      <c r="H1127">
        <f>COUNTIFS(Formulas!B$3:B$2000,'Stats for predictor'!B1127,Formulas!C$3:C$2000,'Stats for predictor'!C1127,Formulas!AC$3:AC$2000,2)</f>
        <v>0</v>
      </c>
      <c r="I1127">
        <f>COUNTIFS(Formulas!B$3:B$2000,'Stats for predictor'!B1127,Formulas!C$3:C$2000,'Stats for predictor'!C1127,Formulas!AC$3:AC$2000,1)</f>
        <v>0</v>
      </c>
      <c r="J1127">
        <f>COUNTIFS(Formulas!B$3:B$2000,'Stats for predictor'!B1127,Formulas!C$3:C$2000,'Stats for predictor'!C1127,Formulas!AC$3:AC$2000,0)</f>
        <v>1390</v>
      </c>
      <c r="K1127">
        <f>Formulas!P1128</f>
        <v>0</v>
      </c>
      <c r="L1127">
        <f>Formulas!R1128</f>
        <v>0</v>
      </c>
      <c r="M1127">
        <f>Formulas!T1176</f>
        <v>0</v>
      </c>
      <c r="N1127" s="2" t="e">
        <f>Formulas!V1128</f>
        <v>#DIV/0!</v>
      </c>
      <c r="O1127">
        <f>Formulas!U1128</f>
        <v>0</v>
      </c>
      <c r="P1127" s="2" t="e">
        <f>Formulas!W1128</f>
        <v>#DIV/0!</v>
      </c>
    </row>
    <row r="1128" spans="1:16">
      <c r="A1128">
        <f>Formulas!A1129</f>
        <v>0</v>
      </c>
      <c r="B1128">
        <f>Formulas!B1129</f>
        <v>0</v>
      </c>
      <c r="C1128">
        <f>Formulas!C1129</f>
        <v>0</v>
      </c>
      <c r="D1128">
        <f>Formulas!AC1129</f>
        <v>0</v>
      </c>
      <c r="E1128">
        <f t="shared" si="17"/>
        <v>0</v>
      </c>
      <c r="F1128" s="1">
        <f>COUNTIFS(Formulas!B$3:B$2000,'Stats for predictor'!B1128,Formulas!C$3:C$2000,'Stats for predictor'!C1128,Formulas!AC$3:AC$2000,4)</f>
        <v>0</v>
      </c>
      <c r="G1128">
        <f>COUNTIFS(Formulas!B$3:B$2000,'Stats for predictor'!B1128,Formulas!C$3:C$2000,'Stats for predictor'!C1128,Formulas!AC$3:AC$2000,3)</f>
        <v>0</v>
      </c>
      <c r="H1128">
        <f>COUNTIFS(Formulas!B$3:B$2000,'Stats for predictor'!B1128,Formulas!C$3:C$2000,'Stats for predictor'!C1128,Formulas!AC$3:AC$2000,2)</f>
        <v>0</v>
      </c>
      <c r="I1128">
        <f>COUNTIFS(Formulas!B$3:B$2000,'Stats for predictor'!B1128,Formulas!C$3:C$2000,'Stats for predictor'!C1128,Formulas!AC$3:AC$2000,1)</f>
        <v>0</v>
      </c>
      <c r="J1128">
        <f>COUNTIFS(Formulas!B$3:B$2000,'Stats for predictor'!B1128,Formulas!C$3:C$2000,'Stats for predictor'!C1128,Formulas!AC$3:AC$2000,0)</f>
        <v>1390</v>
      </c>
      <c r="K1128">
        <f>Formulas!P1129</f>
        <v>0</v>
      </c>
      <c r="L1128">
        <f>Formulas!R1129</f>
        <v>0</v>
      </c>
      <c r="M1128">
        <f>Formulas!T1177</f>
        <v>0</v>
      </c>
      <c r="N1128" s="2" t="e">
        <f>Formulas!V1129</f>
        <v>#DIV/0!</v>
      </c>
      <c r="O1128">
        <f>Formulas!U1129</f>
        <v>0</v>
      </c>
      <c r="P1128" s="2" t="e">
        <f>Formulas!W1129</f>
        <v>#DIV/0!</v>
      </c>
    </row>
    <row r="1129" spans="1:16">
      <c r="A1129">
        <f>Formulas!A1130</f>
        <v>0</v>
      </c>
      <c r="B1129">
        <f>Formulas!B1130</f>
        <v>0</v>
      </c>
      <c r="C1129">
        <f>Formulas!C1130</f>
        <v>0</v>
      </c>
      <c r="D1129">
        <f>Formulas!AC1130</f>
        <v>0</v>
      </c>
      <c r="E1129">
        <f t="shared" si="17"/>
        <v>0</v>
      </c>
      <c r="F1129" s="1">
        <f>COUNTIFS(Formulas!B$3:B$2000,'Stats for predictor'!B1129,Formulas!C$3:C$2000,'Stats for predictor'!C1129,Formulas!AC$3:AC$2000,4)</f>
        <v>0</v>
      </c>
      <c r="G1129">
        <f>COUNTIFS(Formulas!B$3:B$2000,'Stats for predictor'!B1129,Formulas!C$3:C$2000,'Stats for predictor'!C1129,Formulas!AC$3:AC$2000,3)</f>
        <v>0</v>
      </c>
      <c r="H1129">
        <f>COUNTIFS(Formulas!B$3:B$2000,'Stats for predictor'!B1129,Formulas!C$3:C$2000,'Stats for predictor'!C1129,Formulas!AC$3:AC$2000,2)</f>
        <v>0</v>
      </c>
      <c r="I1129">
        <f>COUNTIFS(Formulas!B$3:B$2000,'Stats for predictor'!B1129,Formulas!C$3:C$2000,'Stats for predictor'!C1129,Formulas!AC$3:AC$2000,1)</f>
        <v>0</v>
      </c>
      <c r="J1129">
        <f>COUNTIFS(Formulas!B$3:B$2000,'Stats for predictor'!B1129,Formulas!C$3:C$2000,'Stats for predictor'!C1129,Formulas!AC$3:AC$2000,0)</f>
        <v>1390</v>
      </c>
      <c r="K1129">
        <f>Formulas!P1130</f>
        <v>0</v>
      </c>
      <c r="L1129">
        <f>Formulas!R1130</f>
        <v>0</v>
      </c>
      <c r="M1129">
        <f>Formulas!T1178</f>
        <v>0</v>
      </c>
      <c r="N1129" s="2" t="e">
        <f>Formulas!V1130</f>
        <v>#DIV/0!</v>
      </c>
      <c r="O1129">
        <f>Formulas!U1130</f>
        <v>0</v>
      </c>
      <c r="P1129" s="2" t="e">
        <f>Formulas!W1130</f>
        <v>#DIV/0!</v>
      </c>
    </row>
    <row r="1130" spans="1:16">
      <c r="A1130">
        <f>Formulas!A1131</f>
        <v>0</v>
      </c>
      <c r="B1130">
        <f>Formulas!B1131</f>
        <v>0</v>
      </c>
      <c r="C1130">
        <f>Formulas!C1131</f>
        <v>0</v>
      </c>
      <c r="D1130">
        <f>Formulas!AC1131</f>
        <v>0</v>
      </c>
      <c r="E1130">
        <f t="shared" si="17"/>
        <v>0</v>
      </c>
      <c r="F1130" s="1">
        <f>COUNTIFS(Formulas!B$3:B$2000,'Stats for predictor'!B1130,Formulas!C$3:C$2000,'Stats for predictor'!C1130,Formulas!AC$3:AC$2000,4)</f>
        <v>0</v>
      </c>
      <c r="G1130">
        <f>COUNTIFS(Formulas!B$3:B$2000,'Stats for predictor'!B1130,Formulas!C$3:C$2000,'Stats for predictor'!C1130,Formulas!AC$3:AC$2000,3)</f>
        <v>0</v>
      </c>
      <c r="H1130">
        <f>COUNTIFS(Formulas!B$3:B$2000,'Stats for predictor'!B1130,Formulas!C$3:C$2000,'Stats for predictor'!C1130,Formulas!AC$3:AC$2000,2)</f>
        <v>0</v>
      </c>
      <c r="I1130">
        <f>COUNTIFS(Formulas!B$3:B$2000,'Stats for predictor'!B1130,Formulas!C$3:C$2000,'Stats for predictor'!C1130,Formulas!AC$3:AC$2000,1)</f>
        <v>0</v>
      </c>
      <c r="J1130">
        <f>COUNTIFS(Formulas!B$3:B$2000,'Stats for predictor'!B1130,Formulas!C$3:C$2000,'Stats for predictor'!C1130,Formulas!AC$3:AC$2000,0)</f>
        <v>1390</v>
      </c>
      <c r="K1130">
        <f>Formulas!P1131</f>
        <v>0</v>
      </c>
      <c r="L1130">
        <f>Formulas!R1131</f>
        <v>0</v>
      </c>
      <c r="M1130">
        <f>Formulas!T1179</f>
        <v>0</v>
      </c>
      <c r="N1130" s="2" t="e">
        <f>Formulas!V1131</f>
        <v>#DIV/0!</v>
      </c>
      <c r="O1130">
        <f>Formulas!U1131</f>
        <v>0</v>
      </c>
      <c r="P1130" s="2" t="e">
        <f>Formulas!W1131</f>
        <v>#DIV/0!</v>
      </c>
    </row>
    <row r="1131" spans="1:16">
      <c r="A1131">
        <f>Formulas!A1132</f>
        <v>0</v>
      </c>
      <c r="B1131">
        <f>Formulas!B1132</f>
        <v>0</v>
      </c>
      <c r="C1131">
        <f>Formulas!C1132</f>
        <v>0</v>
      </c>
      <c r="D1131">
        <f>Formulas!AC1132</f>
        <v>0</v>
      </c>
      <c r="E1131">
        <f t="shared" si="17"/>
        <v>0</v>
      </c>
      <c r="F1131" s="1">
        <f>COUNTIFS(Formulas!B$3:B$2000,'Stats for predictor'!B1131,Formulas!C$3:C$2000,'Stats for predictor'!C1131,Formulas!AC$3:AC$2000,4)</f>
        <v>0</v>
      </c>
      <c r="G1131">
        <f>COUNTIFS(Formulas!B$3:B$2000,'Stats for predictor'!B1131,Formulas!C$3:C$2000,'Stats for predictor'!C1131,Formulas!AC$3:AC$2000,3)</f>
        <v>0</v>
      </c>
      <c r="H1131">
        <f>COUNTIFS(Formulas!B$3:B$2000,'Stats for predictor'!B1131,Formulas!C$3:C$2000,'Stats for predictor'!C1131,Formulas!AC$3:AC$2000,2)</f>
        <v>0</v>
      </c>
      <c r="I1131">
        <f>COUNTIFS(Formulas!B$3:B$2000,'Stats for predictor'!B1131,Formulas!C$3:C$2000,'Stats for predictor'!C1131,Formulas!AC$3:AC$2000,1)</f>
        <v>0</v>
      </c>
      <c r="J1131">
        <f>COUNTIFS(Formulas!B$3:B$2000,'Stats for predictor'!B1131,Formulas!C$3:C$2000,'Stats for predictor'!C1131,Formulas!AC$3:AC$2000,0)</f>
        <v>1390</v>
      </c>
      <c r="K1131">
        <f>Formulas!P1132</f>
        <v>0</v>
      </c>
      <c r="L1131">
        <f>Formulas!R1132</f>
        <v>0</v>
      </c>
      <c r="M1131">
        <f>Formulas!T1180</f>
        <v>0</v>
      </c>
      <c r="N1131" s="2" t="e">
        <f>Formulas!V1132</f>
        <v>#DIV/0!</v>
      </c>
      <c r="O1131">
        <f>Formulas!U1132</f>
        <v>0</v>
      </c>
      <c r="P1131" s="2" t="e">
        <f>Formulas!W1132</f>
        <v>#DIV/0!</v>
      </c>
    </row>
    <row r="1132" spans="1:16">
      <c r="A1132">
        <f>Formulas!A1133</f>
        <v>0</v>
      </c>
      <c r="B1132">
        <f>Formulas!B1133</f>
        <v>0</v>
      </c>
      <c r="C1132">
        <f>Formulas!C1133</f>
        <v>0</v>
      </c>
      <c r="D1132">
        <f>Formulas!AC1133</f>
        <v>0</v>
      </c>
      <c r="E1132">
        <f t="shared" si="17"/>
        <v>0</v>
      </c>
      <c r="F1132" s="1">
        <f>COUNTIFS(Formulas!B$3:B$2000,'Stats for predictor'!B1132,Formulas!C$3:C$2000,'Stats for predictor'!C1132,Formulas!AC$3:AC$2000,4)</f>
        <v>0</v>
      </c>
      <c r="G1132">
        <f>COUNTIFS(Formulas!B$3:B$2000,'Stats for predictor'!B1132,Formulas!C$3:C$2000,'Stats for predictor'!C1132,Formulas!AC$3:AC$2000,3)</f>
        <v>0</v>
      </c>
      <c r="H1132">
        <f>COUNTIFS(Formulas!B$3:B$2000,'Stats for predictor'!B1132,Formulas!C$3:C$2000,'Stats for predictor'!C1132,Formulas!AC$3:AC$2000,2)</f>
        <v>0</v>
      </c>
      <c r="I1132">
        <f>COUNTIFS(Formulas!B$3:B$2000,'Stats for predictor'!B1132,Formulas!C$3:C$2000,'Stats for predictor'!C1132,Formulas!AC$3:AC$2000,1)</f>
        <v>0</v>
      </c>
      <c r="J1132">
        <f>COUNTIFS(Formulas!B$3:B$2000,'Stats for predictor'!B1132,Formulas!C$3:C$2000,'Stats for predictor'!C1132,Formulas!AC$3:AC$2000,0)</f>
        <v>1390</v>
      </c>
      <c r="K1132">
        <f>Formulas!P1133</f>
        <v>0</v>
      </c>
      <c r="L1132">
        <f>Formulas!R1133</f>
        <v>0</v>
      </c>
      <c r="M1132">
        <f>Formulas!T1181</f>
        <v>0</v>
      </c>
      <c r="N1132" s="2" t="e">
        <f>Formulas!V1133</f>
        <v>#DIV/0!</v>
      </c>
      <c r="O1132">
        <f>Formulas!U1133</f>
        <v>0</v>
      </c>
      <c r="P1132" s="2" t="e">
        <f>Formulas!W1133</f>
        <v>#DIV/0!</v>
      </c>
    </row>
    <row r="1133" spans="1:16">
      <c r="A1133">
        <f>Formulas!A1134</f>
        <v>0</v>
      </c>
      <c r="B1133">
        <f>Formulas!B1134</f>
        <v>0</v>
      </c>
      <c r="C1133">
        <f>Formulas!C1134</f>
        <v>0</v>
      </c>
      <c r="D1133">
        <f>Formulas!AC1134</f>
        <v>0</v>
      </c>
      <c r="E1133">
        <f t="shared" si="17"/>
        <v>0</v>
      </c>
      <c r="F1133" s="1">
        <f>COUNTIFS(Formulas!B$3:B$2000,'Stats for predictor'!B1133,Formulas!C$3:C$2000,'Stats for predictor'!C1133,Formulas!AC$3:AC$2000,4)</f>
        <v>0</v>
      </c>
      <c r="G1133">
        <f>COUNTIFS(Formulas!B$3:B$2000,'Stats for predictor'!B1133,Formulas!C$3:C$2000,'Stats for predictor'!C1133,Formulas!AC$3:AC$2000,3)</f>
        <v>0</v>
      </c>
      <c r="H1133">
        <f>COUNTIFS(Formulas!B$3:B$2000,'Stats for predictor'!B1133,Formulas!C$3:C$2000,'Stats for predictor'!C1133,Formulas!AC$3:AC$2000,2)</f>
        <v>0</v>
      </c>
      <c r="I1133">
        <f>COUNTIFS(Formulas!B$3:B$2000,'Stats for predictor'!B1133,Formulas!C$3:C$2000,'Stats for predictor'!C1133,Formulas!AC$3:AC$2000,1)</f>
        <v>0</v>
      </c>
      <c r="J1133">
        <f>COUNTIFS(Formulas!B$3:B$2000,'Stats for predictor'!B1133,Formulas!C$3:C$2000,'Stats for predictor'!C1133,Formulas!AC$3:AC$2000,0)</f>
        <v>1390</v>
      </c>
      <c r="K1133">
        <f>Formulas!P1134</f>
        <v>0</v>
      </c>
      <c r="L1133">
        <f>Formulas!R1134</f>
        <v>0</v>
      </c>
      <c r="M1133">
        <f>Formulas!T1182</f>
        <v>0</v>
      </c>
      <c r="N1133" s="2" t="e">
        <f>Formulas!V1134</f>
        <v>#DIV/0!</v>
      </c>
      <c r="O1133">
        <f>Formulas!U1134</f>
        <v>0</v>
      </c>
      <c r="P1133" s="2" t="e">
        <f>Formulas!W1134</f>
        <v>#DIV/0!</v>
      </c>
    </row>
    <row r="1134" spans="1:16">
      <c r="A1134">
        <f>Formulas!A1135</f>
        <v>0</v>
      </c>
      <c r="B1134">
        <f>Formulas!B1135</f>
        <v>0</v>
      </c>
      <c r="C1134">
        <f>Formulas!C1135</f>
        <v>0</v>
      </c>
      <c r="D1134">
        <f>Formulas!AC1135</f>
        <v>0</v>
      </c>
      <c r="E1134">
        <f t="shared" si="17"/>
        <v>0</v>
      </c>
      <c r="F1134" s="1">
        <f>COUNTIFS(Formulas!B$3:B$2000,'Stats for predictor'!B1134,Formulas!C$3:C$2000,'Stats for predictor'!C1134,Formulas!AC$3:AC$2000,4)</f>
        <v>0</v>
      </c>
      <c r="G1134">
        <f>COUNTIFS(Formulas!B$3:B$2000,'Stats for predictor'!B1134,Formulas!C$3:C$2000,'Stats for predictor'!C1134,Formulas!AC$3:AC$2000,3)</f>
        <v>0</v>
      </c>
      <c r="H1134">
        <f>COUNTIFS(Formulas!B$3:B$2000,'Stats for predictor'!B1134,Formulas!C$3:C$2000,'Stats for predictor'!C1134,Formulas!AC$3:AC$2000,2)</f>
        <v>0</v>
      </c>
      <c r="I1134">
        <f>COUNTIFS(Formulas!B$3:B$2000,'Stats for predictor'!B1134,Formulas!C$3:C$2000,'Stats for predictor'!C1134,Formulas!AC$3:AC$2000,1)</f>
        <v>0</v>
      </c>
      <c r="J1134">
        <f>COUNTIFS(Formulas!B$3:B$2000,'Stats for predictor'!B1134,Formulas!C$3:C$2000,'Stats for predictor'!C1134,Formulas!AC$3:AC$2000,0)</f>
        <v>1390</v>
      </c>
      <c r="K1134">
        <f>Formulas!P1135</f>
        <v>0</v>
      </c>
      <c r="L1134">
        <f>Formulas!R1135</f>
        <v>0</v>
      </c>
      <c r="M1134">
        <f>Formulas!T1183</f>
        <v>0</v>
      </c>
      <c r="N1134" s="2" t="e">
        <f>Formulas!V1135</f>
        <v>#DIV/0!</v>
      </c>
      <c r="O1134">
        <f>Formulas!U1135</f>
        <v>0</v>
      </c>
      <c r="P1134" s="2" t="e">
        <f>Formulas!W1135</f>
        <v>#DIV/0!</v>
      </c>
    </row>
    <row r="1135" spans="1:16">
      <c r="A1135">
        <f>Formulas!A1136</f>
        <v>0</v>
      </c>
      <c r="B1135">
        <f>Formulas!B1136</f>
        <v>0</v>
      </c>
      <c r="C1135">
        <f>Formulas!C1136</f>
        <v>0</v>
      </c>
      <c r="D1135">
        <f>Formulas!AC1136</f>
        <v>0</v>
      </c>
      <c r="E1135">
        <f t="shared" si="17"/>
        <v>0</v>
      </c>
      <c r="F1135" s="1">
        <f>COUNTIFS(Formulas!B$3:B$2000,'Stats for predictor'!B1135,Formulas!C$3:C$2000,'Stats for predictor'!C1135,Formulas!AC$3:AC$2000,4)</f>
        <v>0</v>
      </c>
      <c r="G1135">
        <f>COUNTIFS(Formulas!B$3:B$2000,'Stats for predictor'!B1135,Formulas!C$3:C$2000,'Stats for predictor'!C1135,Formulas!AC$3:AC$2000,3)</f>
        <v>0</v>
      </c>
      <c r="H1135">
        <f>COUNTIFS(Formulas!B$3:B$2000,'Stats for predictor'!B1135,Formulas!C$3:C$2000,'Stats for predictor'!C1135,Formulas!AC$3:AC$2000,2)</f>
        <v>0</v>
      </c>
      <c r="I1135">
        <f>COUNTIFS(Formulas!B$3:B$2000,'Stats for predictor'!B1135,Formulas!C$3:C$2000,'Stats for predictor'!C1135,Formulas!AC$3:AC$2000,1)</f>
        <v>0</v>
      </c>
      <c r="J1135">
        <f>COUNTIFS(Formulas!B$3:B$2000,'Stats for predictor'!B1135,Formulas!C$3:C$2000,'Stats for predictor'!C1135,Formulas!AC$3:AC$2000,0)</f>
        <v>1390</v>
      </c>
      <c r="K1135">
        <f>Formulas!P1136</f>
        <v>0</v>
      </c>
      <c r="L1135">
        <f>Formulas!R1136</f>
        <v>0</v>
      </c>
      <c r="M1135">
        <f>Formulas!T1184</f>
        <v>0</v>
      </c>
      <c r="N1135" s="2" t="e">
        <f>Formulas!V1136</f>
        <v>#DIV/0!</v>
      </c>
      <c r="O1135">
        <f>Formulas!U1136</f>
        <v>0</v>
      </c>
      <c r="P1135" s="2" t="e">
        <f>Formulas!W1136</f>
        <v>#DIV/0!</v>
      </c>
    </row>
    <row r="1136" spans="1:16">
      <c r="A1136">
        <f>Formulas!A1137</f>
        <v>0</v>
      </c>
      <c r="B1136">
        <f>Formulas!B1137</f>
        <v>0</v>
      </c>
      <c r="C1136">
        <f>Formulas!C1137</f>
        <v>0</v>
      </c>
      <c r="D1136">
        <f>Formulas!AC1137</f>
        <v>0</v>
      </c>
      <c r="E1136">
        <f t="shared" si="17"/>
        <v>0</v>
      </c>
      <c r="F1136" s="1">
        <f>COUNTIFS(Formulas!B$3:B$2000,'Stats for predictor'!B1136,Formulas!C$3:C$2000,'Stats for predictor'!C1136,Formulas!AC$3:AC$2000,4)</f>
        <v>0</v>
      </c>
      <c r="G1136">
        <f>COUNTIFS(Formulas!B$3:B$2000,'Stats for predictor'!B1136,Formulas!C$3:C$2000,'Stats for predictor'!C1136,Formulas!AC$3:AC$2000,3)</f>
        <v>0</v>
      </c>
      <c r="H1136">
        <f>COUNTIFS(Formulas!B$3:B$2000,'Stats for predictor'!B1136,Formulas!C$3:C$2000,'Stats for predictor'!C1136,Formulas!AC$3:AC$2000,2)</f>
        <v>0</v>
      </c>
      <c r="I1136">
        <f>COUNTIFS(Formulas!B$3:B$2000,'Stats for predictor'!B1136,Formulas!C$3:C$2000,'Stats for predictor'!C1136,Formulas!AC$3:AC$2000,1)</f>
        <v>0</v>
      </c>
      <c r="J1136">
        <f>COUNTIFS(Formulas!B$3:B$2000,'Stats for predictor'!B1136,Formulas!C$3:C$2000,'Stats for predictor'!C1136,Formulas!AC$3:AC$2000,0)</f>
        <v>1390</v>
      </c>
      <c r="K1136">
        <f>Formulas!P1137</f>
        <v>0</v>
      </c>
      <c r="L1136">
        <f>Formulas!R1137</f>
        <v>0</v>
      </c>
      <c r="M1136">
        <f>Formulas!T1185</f>
        <v>0</v>
      </c>
      <c r="N1136" s="2" t="e">
        <f>Formulas!V1137</f>
        <v>#DIV/0!</v>
      </c>
      <c r="O1136">
        <f>Formulas!U1137</f>
        <v>0</v>
      </c>
      <c r="P1136" s="2" t="e">
        <f>Formulas!W1137</f>
        <v>#DIV/0!</v>
      </c>
    </row>
    <row r="1137" spans="1:16">
      <c r="A1137">
        <f>Formulas!A1138</f>
        <v>0</v>
      </c>
      <c r="B1137">
        <f>Formulas!B1138</f>
        <v>0</v>
      </c>
      <c r="C1137">
        <f>Formulas!C1138</f>
        <v>0</v>
      </c>
      <c r="D1137">
        <f>Formulas!AC1138</f>
        <v>0</v>
      </c>
      <c r="E1137">
        <f t="shared" si="17"/>
        <v>0</v>
      </c>
      <c r="F1137" s="1">
        <f>COUNTIFS(Formulas!B$3:B$2000,'Stats for predictor'!B1137,Formulas!C$3:C$2000,'Stats for predictor'!C1137,Formulas!AC$3:AC$2000,4)</f>
        <v>0</v>
      </c>
      <c r="G1137">
        <f>COUNTIFS(Formulas!B$3:B$2000,'Stats for predictor'!B1137,Formulas!C$3:C$2000,'Stats for predictor'!C1137,Formulas!AC$3:AC$2000,3)</f>
        <v>0</v>
      </c>
      <c r="H1137">
        <f>COUNTIFS(Formulas!B$3:B$2000,'Stats for predictor'!B1137,Formulas!C$3:C$2000,'Stats for predictor'!C1137,Formulas!AC$3:AC$2000,2)</f>
        <v>0</v>
      </c>
      <c r="I1137">
        <f>COUNTIFS(Formulas!B$3:B$2000,'Stats for predictor'!B1137,Formulas!C$3:C$2000,'Stats for predictor'!C1137,Formulas!AC$3:AC$2000,1)</f>
        <v>0</v>
      </c>
      <c r="J1137">
        <f>COUNTIFS(Formulas!B$3:B$2000,'Stats for predictor'!B1137,Formulas!C$3:C$2000,'Stats for predictor'!C1137,Formulas!AC$3:AC$2000,0)</f>
        <v>1390</v>
      </c>
      <c r="K1137">
        <f>Formulas!P1138</f>
        <v>0</v>
      </c>
      <c r="L1137">
        <f>Formulas!R1138</f>
        <v>0</v>
      </c>
      <c r="M1137">
        <f>Formulas!T1186</f>
        <v>0</v>
      </c>
      <c r="N1137" s="2" t="e">
        <f>Formulas!V1138</f>
        <v>#DIV/0!</v>
      </c>
      <c r="O1137">
        <f>Formulas!U1138</f>
        <v>0</v>
      </c>
      <c r="P1137" s="2" t="e">
        <f>Formulas!W1138</f>
        <v>#DIV/0!</v>
      </c>
    </row>
    <row r="1138" spans="1:16">
      <c r="A1138">
        <f>Formulas!A1139</f>
        <v>0</v>
      </c>
      <c r="B1138">
        <f>Formulas!B1139</f>
        <v>0</v>
      </c>
      <c r="C1138">
        <f>Formulas!C1139</f>
        <v>0</v>
      </c>
      <c r="D1138">
        <f>Formulas!AC1139</f>
        <v>0</v>
      </c>
      <c r="E1138">
        <f t="shared" si="17"/>
        <v>0</v>
      </c>
      <c r="F1138" s="1">
        <f>COUNTIFS(Formulas!B$3:B$2000,'Stats for predictor'!B1138,Formulas!C$3:C$2000,'Stats for predictor'!C1138,Formulas!AC$3:AC$2000,4)</f>
        <v>0</v>
      </c>
      <c r="G1138">
        <f>COUNTIFS(Formulas!B$3:B$2000,'Stats for predictor'!B1138,Formulas!C$3:C$2000,'Stats for predictor'!C1138,Formulas!AC$3:AC$2000,3)</f>
        <v>0</v>
      </c>
      <c r="H1138">
        <f>COUNTIFS(Formulas!B$3:B$2000,'Stats for predictor'!B1138,Formulas!C$3:C$2000,'Stats for predictor'!C1138,Formulas!AC$3:AC$2000,2)</f>
        <v>0</v>
      </c>
      <c r="I1138">
        <f>COUNTIFS(Formulas!B$3:B$2000,'Stats for predictor'!B1138,Formulas!C$3:C$2000,'Stats for predictor'!C1138,Formulas!AC$3:AC$2000,1)</f>
        <v>0</v>
      </c>
      <c r="J1138">
        <f>COUNTIFS(Formulas!B$3:B$2000,'Stats for predictor'!B1138,Formulas!C$3:C$2000,'Stats for predictor'!C1138,Formulas!AC$3:AC$2000,0)</f>
        <v>1390</v>
      </c>
      <c r="K1138">
        <f>Formulas!P1139</f>
        <v>0</v>
      </c>
      <c r="L1138">
        <f>Formulas!R1139</f>
        <v>0</v>
      </c>
      <c r="M1138">
        <f>Formulas!T1187</f>
        <v>0</v>
      </c>
      <c r="N1138" s="2" t="e">
        <f>Formulas!V1139</f>
        <v>#DIV/0!</v>
      </c>
      <c r="O1138">
        <f>Formulas!U1139</f>
        <v>0</v>
      </c>
      <c r="P1138" s="2" t="e">
        <f>Formulas!W1139</f>
        <v>#DIV/0!</v>
      </c>
    </row>
    <row r="1139" spans="1:16">
      <c r="A1139">
        <f>Formulas!A1140</f>
        <v>0</v>
      </c>
      <c r="B1139">
        <f>Formulas!B1140</f>
        <v>0</v>
      </c>
      <c r="C1139">
        <f>Formulas!C1140</f>
        <v>0</v>
      </c>
      <c r="D1139">
        <f>Formulas!AC1140</f>
        <v>0</v>
      </c>
      <c r="E1139">
        <f t="shared" si="17"/>
        <v>0</v>
      </c>
      <c r="F1139" s="1">
        <f>COUNTIFS(Formulas!B$3:B$2000,'Stats for predictor'!B1139,Formulas!C$3:C$2000,'Stats for predictor'!C1139,Formulas!AC$3:AC$2000,4)</f>
        <v>0</v>
      </c>
      <c r="G1139">
        <f>COUNTIFS(Formulas!B$3:B$2000,'Stats for predictor'!B1139,Formulas!C$3:C$2000,'Stats for predictor'!C1139,Formulas!AC$3:AC$2000,3)</f>
        <v>0</v>
      </c>
      <c r="H1139">
        <f>COUNTIFS(Formulas!B$3:B$2000,'Stats for predictor'!B1139,Formulas!C$3:C$2000,'Stats for predictor'!C1139,Formulas!AC$3:AC$2000,2)</f>
        <v>0</v>
      </c>
      <c r="I1139">
        <f>COUNTIFS(Formulas!B$3:B$2000,'Stats for predictor'!B1139,Formulas!C$3:C$2000,'Stats for predictor'!C1139,Formulas!AC$3:AC$2000,1)</f>
        <v>0</v>
      </c>
      <c r="J1139">
        <f>COUNTIFS(Formulas!B$3:B$2000,'Stats for predictor'!B1139,Formulas!C$3:C$2000,'Stats for predictor'!C1139,Formulas!AC$3:AC$2000,0)</f>
        <v>1390</v>
      </c>
      <c r="K1139">
        <f>Formulas!P1140</f>
        <v>0</v>
      </c>
      <c r="L1139">
        <f>Formulas!R1140</f>
        <v>0</v>
      </c>
      <c r="M1139">
        <f>Formulas!T1188</f>
        <v>0</v>
      </c>
      <c r="N1139" s="2" t="e">
        <f>Formulas!V1140</f>
        <v>#DIV/0!</v>
      </c>
      <c r="O1139">
        <f>Formulas!U1140</f>
        <v>0</v>
      </c>
      <c r="P1139" s="2" t="e">
        <f>Formulas!W1140</f>
        <v>#DIV/0!</v>
      </c>
    </row>
    <row r="1140" spans="1:16">
      <c r="A1140">
        <f>Formulas!A1141</f>
        <v>0</v>
      </c>
      <c r="B1140">
        <f>Formulas!B1141</f>
        <v>0</v>
      </c>
      <c r="C1140">
        <f>Formulas!C1141</f>
        <v>0</v>
      </c>
      <c r="D1140">
        <f>Formulas!AC1141</f>
        <v>0</v>
      </c>
      <c r="E1140">
        <f t="shared" si="17"/>
        <v>0</v>
      </c>
      <c r="F1140" s="1">
        <f>COUNTIFS(Formulas!B$3:B$2000,'Stats for predictor'!B1140,Formulas!C$3:C$2000,'Stats for predictor'!C1140,Formulas!AC$3:AC$2000,4)</f>
        <v>0</v>
      </c>
      <c r="G1140">
        <f>COUNTIFS(Formulas!B$3:B$2000,'Stats for predictor'!B1140,Formulas!C$3:C$2000,'Stats for predictor'!C1140,Formulas!AC$3:AC$2000,3)</f>
        <v>0</v>
      </c>
      <c r="H1140">
        <f>COUNTIFS(Formulas!B$3:B$2000,'Stats for predictor'!B1140,Formulas!C$3:C$2000,'Stats for predictor'!C1140,Formulas!AC$3:AC$2000,2)</f>
        <v>0</v>
      </c>
      <c r="I1140">
        <f>COUNTIFS(Formulas!B$3:B$2000,'Stats for predictor'!B1140,Formulas!C$3:C$2000,'Stats for predictor'!C1140,Formulas!AC$3:AC$2000,1)</f>
        <v>0</v>
      </c>
      <c r="J1140">
        <f>COUNTIFS(Formulas!B$3:B$2000,'Stats for predictor'!B1140,Formulas!C$3:C$2000,'Stats for predictor'!C1140,Formulas!AC$3:AC$2000,0)</f>
        <v>1390</v>
      </c>
      <c r="K1140">
        <f>Formulas!P1141</f>
        <v>0</v>
      </c>
      <c r="L1140">
        <f>Formulas!R1141</f>
        <v>0</v>
      </c>
      <c r="M1140">
        <f>Formulas!T1189</f>
        <v>0</v>
      </c>
      <c r="N1140" s="2" t="e">
        <f>Formulas!V1141</f>
        <v>#DIV/0!</v>
      </c>
      <c r="O1140">
        <f>Formulas!U1141</f>
        <v>0</v>
      </c>
      <c r="P1140" s="2" t="e">
        <f>Formulas!W1141</f>
        <v>#DIV/0!</v>
      </c>
    </row>
    <row r="1141" spans="1:16">
      <c r="A1141">
        <f>Formulas!A1142</f>
        <v>0</v>
      </c>
      <c r="B1141">
        <f>Formulas!B1142</f>
        <v>0</v>
      </c>
      <c r="C1141">
        <f>Formulas!C1142</f>
        <v>0</v>
      </c>
      <c r="D1141">
        <f>Formulas!AC1142</f>
        <v>0</v>
      </c>
      <c r="E1141">
        <f t="shared" si="17"/>
        <v>0</v>
      </c>
      <c r="F1141" s="1">
        <f>COUNTIFS(Formulas!B$3:B$2000,'Stats for predictor'!B1141,Formulas!C$3:C$2000,'Stats for predictor'!C1141,Formulas!AC$3:AC$2000,4)</f>
        <v>0</v>
      </c>
      <c r="G1141">
        <f>COUNTIFS(Formulas!B$3:B$2000,'Stats for predictor'!B1141,Formulas!C$3:C$2000,'Stats for predictor'!C1141,Formulas!AC$3:AC$2000,3)</f>
        <v>0</v>
      </c>
      <c r="H1141">
        <f>COUNTIFS(Formulas!B$3:B$2000,'Stats for predictor'!B1141,Formulas!C$3:C$2000,'Stats for predictor'!C1141,Formulas!AC$3:AC$2000,2)</f>
        <v>0</v>
      </c>
      <c r="I1141">
        <f>COUNTIFS(Formulas!B$3:B$2000,'Stats for predictor'!B1141,Formulas!C$3:C$2000,'Stats for predictor'!C1141,Formulas!AC$3:AC$2000,1)</f>
        <v>0</v>
      </c>
      <c r="J1141">
        <f>COUNTIFS(Formulas!B$3:B$2000,'Stats for predictor'!B1141,Formulas!C$3:C$2000,'Stats for predictor'!C1141,Formulas!AC$3:AC$2000,0)</f>
        <v>1390</v>
      </c>
      <c r="K1141">
        <f>Formulas!P1142</f>
        <v>0</v>
      </c>
      <c r="L1141">
        <f>Formulas!R1142</f>
        <v>0</v>
      </c>
      <c r="M1141">
        <f>Formulas!T1190</f>
        <v>0</v>
      </c>
      <c r="N1141" s="2" t="e">
        <f>Formulas!V1142</f>
        <v>#DIV/0!</v>
      </c>
      <c r="O1141">
        <f>Formulas!U1142</f>
        <v>0</v>
      </c>
      <c r="P1141" s="2" t="e">
        <f>Formulas!W1142</f>
        <v>#DIV/0!</v>
      </c>
    </row>
    <row r="1142" spans="1:16">
      <c r="A1142">
        <f>Formulas!A1143</f>
        <v>0</v>
      </c>
      <c r="B1142">
        <f>Formulas!B1143</f>
        <v>0</v>
      </c>
      <c r="C1142">
        <f>Formulas!C1143</f>
        <v>0</v>
      </c>
      <c r="D1142">
        <f>Formulas!AC1143</f>
        <v>0</v>
      </c>
      <c r="E1142">
        <f t="shared" si="17"/>
        <v>0</v>
      </c>
      <c r="F1142" s="1">
        <f>COUNTIFS(Formulas!B$3:B$2000,'Stats for predictor'!B1142,Formulas!C$3:C$2000,'Stats for predictor'!C1142,Formulas!AC$3:AC$2000,4)</f>
        <v>0</v>
      </c>
      <c r="G1142">
        <f>COUNTIFS(Formulas!B$3:B$2000,'Stats for predictor'!B1142,Formulas!C$3:C$2000,'Stats for predictor'!C1142,Formulas!AC$3:AC$2000,3)</f>
        <v>0</v>
      </c>
      <c r="H1142">
        <f>COUNTIFS(Formulas!B$3:B$2000,'Stats for predictor'!B1142,Formulas!C$3:C$2000,'Stats for predictor'!C1142,Formulas!AC$3:AC$2000,2)</f>
        <v>0</v>
      </c>
      <c r="I1142">
        <f>COUNTIFS(Formulas!B$3:B$2000,'Stats for predictor'!B1142,Formulas!C$3:C$2000,'Stats for predictor'!C1142,Formulas!AC$3:AC$2000,1)</f>
        <v>0</v>
      </c>
      <c r="J1142">
        <f>COUNTIFS(Formulas!B$3:B$2000,'Stats for predictor'!B1142,Formulas!C$3:C$2000,'Stats for predictor'!C1142,Formulas!AC$3:AC$2000,0)</f>
        <v>1390</v>
      </c>
      <c r="K1142">
        <f>Formulas!P1143</f>
        <v>0</v>
      </c>
      <c r="L1142">
        <f>Formulas!R1143</f>
        <v>0</v>
      </c>
      <c r="M1142">
        <f>Formulas!T1191</f>
        <v>0</v>
      </c>
      <c r="N1142" s="2" t="e">
        <f>Formulas!V1143</f>
        <v>#DIV/0!</v>
      </c>
      <c r="O1142">
        <f>Formulas!U1143</f>
        <v>0</v>
      </c>
      <c r="P1142" s="2" t="e">
        <f>Formulas!W1143</f>
        <v>#DIV/0!</v>
      </c>
    </row>
    <row r="1143" spans="1:16">
      <c r="A1143">
        <f>Formulas!A1144</f>
        <v>0</v>
      </c>
      <c r="B1143">
        <f>Formulas!B1144</f>
        <v>0</v>
      </c>
      <c r="C1143">
        <f>Formulas!C1144</f>
        <v>0</v>
      </c>
      <c r="D1143">
        <f>Formulas!AC1144</f>
        <v>0</v>
      </c>
      <c r="E1143">
        <f t="shared" si="17"/>
        <v>0</v>
      </c>
      <c r="F1143" s="1">
        <f>COUNTIFS(Formulas!B$3:B$2000,'Stats for predictor'!B1143,Formulas!C$3:C$2000,'Stats for predictor'!C1143,Formulas!AC$3:AC$2000,4)</f>
        <v>0</v>
      </c>
      <c r="G1143">
        <f>COUNTIFS(Formulas!B$3:B$2000,'Stats for predictor'!B1143,Formulas!C$3:C$2000,'Stats for predictor'!C1143,Formulas!AC$3:AC$2000,3)</f>
        <v>0</v>
      </c>
      <c r="H1143">
        <f>COUNTIFS(Formulas!B$3:B$2000,'Stats for predictor'!B1143,Formulas!C$3:C$2000,'Stats for predictor'!C1143,Formulas!AC$3:AC$2000,2)</f>
        <v>0</v>
      </c>
      <c r="I1143">
        <f>COUNTIFS(Formulas!B$3:B$2000,'Stats for predictor'!B1143,Formulas!C$3:C$2000,'Stats for predictor'!C1143,Formulas!AC$3:AC$2000,1)</f>
        <v>0</v>
      </c>
      <c r="J1143">
        <f>COUNTIFS(Formulas!B$3:B$2000,'Stats for predictor'!B1143,Formulas!C$3:C$2000,'Stats for predictor'!C1143,Formulas!AC$3:AC$2000,0)</f>
        <v>1390</v>
      </c>
      <c r="K1143">
        <f>Formulas!P1144</f>
        <v>0</v>
      </c>
      <c r="L1143">
        <f>Formulas!R1144</f>
        <v>0</v>
      </c>
      <c r="M1143">
        <f>Formulas!T1192</f>
        <v>0</v>
      </c>
      <c r="N1143" s="2" t="e">
        <f>Formulas!V1144</f>
        <v>#DIV/0!</v>
      </c>
      <c r="O1143">
        <f>Formulas!U1144</f>
        <v>0</v>
      </c>
      <c r="P1143" s="2" t="e">
        <f>Formulas!W1144</f>
        <v>#DIV/0!</v>
      </c>
    </row>
    <row r="1144" spans="1:16">
      <c r="A1144">
        <f>Formulas!A1145</f>
        <v>0</v>
      </c>
      <c r="B1144">
        <f>Formulas!B1145</f>
        <v>0</v>
      </c>
      <c r="C1144">
        <f>Formulas!C1145</f>
        <v>0</v>
      </c>
      <c r="D1144">
        <f>Formulas!AC1145</f>
        <v>0</v>
      </c>
      <c r="E1144">
        <f t="shared" si="17"/>
        <v>0</v>
      </c>
      <c r="F1144" s="1">
        <f>COUNTIFS(Formulas!B$3:B$2000,'Stats for predictor'!B1144,Formulas!C$3:C$2000,'Stats for predictor'!C1144,Formulas!AC$3:AC$2000,4)</f>
        <v>0</v>
      </c>
      <c r="G1144">
        <f>COUNTIFS(Formulas!B$3:B$2000,'Stats for predictor'!B1144,Formulas!C$3:C$2000,'Stats for predictor'!C1144,Formulas!AC$3:AC$2000,3)</f>
        <v>0</v>
      </c>
      <c r="H1144">
        <f>COUNTIFS(Formulas!B$3:B$2000,'Stats for predictor'!B1144,Formulas!C$3:C$2000,'Stats for predictor'!C1144,Formulas!AC$3:AC$2000,2)</f>
        <v>0</v>
      </c>
      <c r="I1144">
        <f>COUNTIFS(Formulas!B$3:B$2000,'Stats for predictor'!B1144,Formulas!C$3:C$2000,'Stats for predictor'!C1144,Formulas!AC$3:AC$2000,1)</f>
        <v>0</v>
      </c>
      <c r="J1144">
        <f>COUNTIFS(Formulas!B$3:B$2000,'Stats for predictor'!B1144,Formulas!C$3:C$2000,'Stats for predictor'!C1144,Formulas!AC$3:AC$2000,0)</f>
        <v>1390</v>
      </c>
      <c r="K1144">
        <f>Formulas!P1145</f>
        <v>0</v>
      </c>
      <c r="L1144">
        <f>Formulas!R1145</f>
        <v>0</v>
      </c>
      <c r="M1144">
        <f>Formulas!T1193</f>
        <v>0</v>
      </c>
      <c r="N1144" s="2" t="e">
        <f>Formulas!V1145</f>
        <v>#DIV/0!</v>
      </c>
      <c r="O1144">
        <f>Formulas!U1145</f>
        <v>0</v>
      </c>
      <c r="P1144" s="2" t="e">
        <f>Formulas!W1145</f>
        <v>#DIV/0!</v>
      </c>
    </row>
    <row r="1145" spans="1:16">
      <c r="A1145">
        <f>Formulas!A1146</f>
        <v>0</v>
      </c>
      <c r="B1145">
        <f>Formulas!B1146</f>
        <v>0</v>
      </c>
      <c r="C1145">
        <f>Formulas!C1146</f>
        <v>0</v>
      </c>
      <c r="D1145">
        <f>Formulas!AC1146</f>
        <v>0</v>
      </c>
      <c r="E1145">
        <f t="shared" si="17"/>
        <v>0</v>
      </c>
      <c r="F1145" s="1">
        <f>COUNTIFS(Formulas!B$3:B$2000,'Stats for predictor'!B1145,Formulas!C$3:C$2000,'Stats for predictor'!C1145,Formulas!AC$3:AC$2000,4)</f>
        <v>0</v>
      </c>
      <c r="G1145">
        <f>COUNTIFS(Formulas!B$3:B$2000,'Stats for predictor'!B1145,Formulas!C$3:C$2000,'Stats for predictor'!C1145,Formulas!AC$3:AC$2000,3)</f>
        <v>0</v>
      </c>
      <c r="H1145">
        <f>COUNTIFS(Formulas!B$3:B$2000,'Stats for predictor'!B1145,Formulas!C$3:C$2000,'Stats for predictor'!C1145,Formulas!AC$3:AC$2000,2)</f>
        <v>0</v>
      </c>
      <c r="I1145">
        <f>COUNTIFS(Formulas!B$3:B$2000,'Stats for predictor'!B1145,Formulas!C$3:C$2000,'Stats for predictor'!C1145,Formulas!AC$3:AC$2000,1)</f>
        <v>0</v>
      </c>
      <c r="J1145">
        <f>COUNTIFS(Formulas!B$3:B$2000,'Stats for predictor'!B1145,Formulas!C$3:C$2000,'Stats for predictor'!C1145,Formulas!AC$3:AC$2000,0)</f>
        <v>1390</v>
      </c>
      <c r="K1145">
        <f>Formulas!P1146</f>
        <v>0</v>
      </c>
      <c r="L1145">
        <f>Formulas!R1146</f>
        <v>0</v>
      </c>
      <c r="M1145">
        <f>Formulas!T1194</f>
        <v>0</v>
      </c>
      <c r="N1145" s="2" t="e">
        <f>Formulas!V1146</f>
        <v>#DIV/0!</v>
      </c>
      <c r="O1145">
        <f>Formulas!U1146</f>
        <v>0</v>
      </c>
      <c r="P1145" s="2" t="e">
        <f>Formulas!W1146</f>
        <v>#DIV/0!</v>
      </c>
    </row>
    <row r="1146" spans="1:16">
      <c r="A1146">
        <f>Formulas!A1147</f>
        <v>0</v>
      </c>
      <c r="B1146">
        <f>Formulas!B1147</f>
        <v>0</v>
      </c>
      <c r="C1146">
        <f>Formulas!C1147</f>
        <v>0</v>
      </c>
      <c r="D1146">
        <f>Formulas!AC1147</f>
        <v>0</v>
      </c>
      <c r="E1146">
        <f t="shared" si="17"/>
        <v>0</v>
      </c>
      <c r="F1146" s="1">
        <f>COUNTIFS(Formulas!B$3:B$2000,'Stats for predictor'!B1146,Formulas!C$3:C$2000,'Stats for predictor'!C1146,Formulas!AC$3:AC$2000,4)</f>
        <v>0</v>
      </c>
      <c r="G1146">
        <f>COUNTIFS(Formulas!B$3:B$2000,'Stats for predictor'!B1146,Formulas!C$3:C$2000,'Stats for predictor'!C1146,Formulas!AC$3:AC$2000,3)</f>
        <v>0</v>
      </c>
      <c r="H1146">
        <f>COUNTIFS(Formulas!B$3:B$2000,'Stats for predictor'!B1146,Formulas!C$3:C$2000,'Stats for predictor'!C1146,Formulas!AC$3:AC$2000,2)</f>
        <v>0</v>
      </c>
      <c r="I1146">
        <f>COUNTIFS(Formulas!B$3:B$2000,'Stats for predictor'!B1146,Formulas!C$3:C$2000,'Stats for predictor'!C1146,Formulas!AC$3:AC$2000,1)</f>
        <v>0</v>
      </c>
      <c r="J1146">
        <f>COUNTIFS(Formulas!B$3:B$2000,'Stats for predictor'!B1146,Formulas!C$3:C$2000,'Stats for predictor'!C1146,Formulas!AC$3:AC$2000,0)</f>
        <v>1390</v>
      </c>
      <c r="K1146">
        <f>Formulas!P1147</f>
        <v>0</v>
      </c>
      <c r="L1146">
        <f>Formulas!R1147</f>
        <v>0</v>
      </c>
      <c r="M1146">
        <f>Formulas!T1195</f>
        <v>0</v>
      </c>
      <c r="N1146" s="2" t="e">
        <f>Formulas!V1147</f>
        <v>#DIV/0!</v>
      </c>
      <c r="O1146">
        <f>Formulas!U1147</f>
        <v>0</v>
      </c>
      <c r="P1146" s="2" t="e">
        <f>Formulas!W1147</f>
        <v>#DIV/0!</v>
      </c>
    </row>
    <row r="1147" spans="1:16">
      <c r="A1147">
        <f>Formulas!A1148</f>
        <v>0</v>
      </c>
      <c r="B1147">
        <f>Formulas!B1148</f>
        <v>0</v>
      </c>
      <c r="C1147">
        <f>Formulas!C1148</f>
        <v>0</v>
      </c>
      <c r="D1147">
        <f>Formulas!AC1148</f>
        <v>0</v>
      </c>
      <c r="E1147">
        <f t="shared" si="17"/>
        <v>0</v>
      </c>
      <c r="F1147" s="1">
        <f>COUNTIFS(Formulas!B$3:B$2000,'Stats for predictor'!B1147,Formulas!C$3:C$2000,'Stats for predictor'!C1147,Formulas!AC$3:AC$2000,4)</f>
        <v>0</v>
      </c>
      <c r="G1147">
        <f>COUNTIFS(Formulas!B$3:B$2000,'Stats for predictor'!B1147,Formulas!C$3:C$2000,'Stats for predictor'!C1147,Formulas!AC$3:AC$2000,3)</f>
        <v>0</v>
      </c>
      <c r="H1147">
        <f>COUNTIFS(Formulas!B$3:B$2000,'Stats for predictor'!B1147,Formulas!C$3:C$2000,'Stats for predictor'!C1147,Formulas!AC$3:AC$2000,2)</f>
        <v>0</v>
      </c>
      <c r="I1147">
        <f>COUNTIFS(Formulas!B$3:B$2000,'Stats for predictor'!B1147,Formulas!C$3:C$2000,'Stats for predictor'!C1147,Formulas!AC$3:AC$2000,1)</f>
        <v>0</v>
      </c>
      <c r="J1147">
        <f>COUNTIFS(Formulas!B$3:B$2000,'Stats for predictor'!B1147,Formulas!C$3:C$2000,'Stats for predictor'!C1147,Formulas!AC$3:AC$2000,0)</f>
        <v>1390</v>
      </c>
      <c r="K1147">
        <f>Formulas!P1148</f>
        <v>0</v>
      </c>
      <c r="L1147">
        <f>Formulas!R1148</f>
        <v>0</v>
      </c>
      <c r="M1147">
        <f>Formulas!T1196</f>
        <v>0</v>
      </c>
      <c r="N1147" s="2" t="e">
        <f>Formulas!V1148</f>
        <v>#DIV/0!</v>
      </c>
      <c r="O1147">
        <f>Formulas!U1148</f>
        <v>0</v>
      </c>
      <c r="P1147" s="2" t="e">
        <f>Formulas!W1148</f>
        <v>#DIV/0!</v>
      </c>
    </row>
    <row r="1148" spans="1:16">
      <c r="A1148">
        <f>Formulas!A1149</f>
        <v>0</v>
      </c>
      <c r="B1148">
        <f>Formulas!B1149</f>
        <v>0</v>
      </c>
      <c r="C1148">
        <f>Formulas!C1149</f>
        <v>0</v>
      </c>
      <c r="D1148">
        <f>Formulas!AC1149</f>
        <v>0</v>
      </c>
      <c r="E1148">
        <f t="shared" si="17"/>
        <v>0</v>
      </c>
      <c r="F1148" s="1">
        <f>COUNTIFS(Formulas!B$3:B$2000,'Stats for predictor'!B1148,Formulas!C$3:C$2000,'Stats for predictor'!C1148,Formulas!AC$3:AC$2000,4)</f>
        <v>0</v>
      </c>
      <c r="G1148">
        <f>COUNTIFS(Formulas!B$3:B$2000,'Stats for predictor'!B1148,Formulas!C$3:C$2000,'Stats for predictor'!C1148,Formulas!AC$3:AC$2000,3)</f>
        <v>0</v>
      </c>
      <c r="H1148">
        <f>COUNTIFS(Formulas!B$3:B$2000,'Stats for predictor'!B1148,Formulas!C$3:C$2000,'Stats for predictor'!C1148,Formulas!AC$3:AC$2000,2)</f>
        <v>0</v>
      </c>
      <c r="I1148">
        <f>COUNTIFS(Formulas!B$3:B$2000,'Stats for predictor'!B1148,Formulas!C$3:C$2000,'Stats for predictor'!C1148,Formulas!AC$3:AC$2000,1)</f>
        <v>0</v>
      </c>
      <c r="J1148">
        <f>COUNTIFS(Formulas!B$3:B$2000,'Stats for predictor'!B1148,Formulas!C$3:C$2000,'Stats for predictor'!C1148,Formulas!AC$3:AC$2000,0)</f>
        <v>1390</v>
      </c>
      <c r="K1148">
        <f>Formulas!P1149</f>
        <v>0</v>
      </c>
      <c r="L1148">
        <f>Formulas!R1149</f>
        <v>0</v>
      </c>
      <c r="M1148">
        <f>Formulas!T1197</f>
        <v>0</v>
      </c>
      <c r="N1148" s="2" t="e">
        <f>Formulas!V1149</f>
        <v>#DIV/0!</v>
      </c>
      <c r="O1148">
        <f>Formulas!U1149</f>
        <v>0</v>
      </c>
      <c r="P1148" s="2" t="e">
        <f>Formulas!W1149</f>
        <v>#DIV/0!</v>
      </c>
    </row>
    <row r="1149" spans="1:16">
      <c r="A1149">
        <f>Formulas!A1150</f>
        <v>0</v>
      </c>
      <c r="B1149">
        <f>Formulas!B1150</f>
        <v>0</v>
      </c>
      <c r="C1149">
        <f>Formulas!C1150</f>
        <v>0</v>
      </c>
      <c r="D1149">
        <f>Formulas!AC1150</f>
        <v>0</v>
      </c>
      <c r="E1149">
        <f t="shared" si="17"/>
        <v>0</v>
      </c>
      <c r="F1149" s="1">
        <f>COUNTIFS(Formulas!B$3:B$2000,'Stats for predictor'!B1149,Formulas!C$3:C$2000,'Stats for predictor'!C1149,Formulas!AC$3:AC$2000,4)</f>
        <v>0</v>
      </c>
      <c r="G1149">
        <f>COUNTIFS(Formulas!B$3:B$2000,'Stats for predictor'!B1149,Formulas!C$3:C$2000,'Stats for predictor'!C1149,Formulas!AC$3:AC$2000,3)</f>
        <v>0</v>
      </c>
      <c r="H1149">
        <f>COUNTIFS(Formulas!B$3:B$2000,'Stats for predictor'!B1149,Formulas!C$3:C$2000,'Stats for predictor'!C1149,Formulas!AC$3:AC$2000,2)</f>
        <v>0</v>
      </c>
      <c r="I1149">
        <f>COUNTIFS(Formulas!B$3:B$2000,'Stats for predictor'!B1149,Formulas!C$3:C$2000,'Stats for predictor'!C1149,Formulas!AC$3:AC$2000,1)</f>
        <v>0</v>
      </c>
      <c r="J1149">
        <f>COUNTIFS(Formulas!B$3:B$2000,'Stats for predictor'!B1149,Formulas!C$3:C$2000,'Stats for predictor'!C1149,Formulas!AC$3:AC$2000,0)</f>
        <v>1390</v>
      </c>
      <c r="K1149">
        <f>Formulas!P1150</f>
        <v>0</v>
      </c>
      <c r="L1149">
        <f>Formulas!R1150</f>
        <v>0</v>
      </c>
      <c r="M1149">
        <f>Formulas!T1198</f>
        <v>0</v>
      </c>
      <c r="N1149" s="2" t="e">
        <f>Formulas!V1150</f>
        <v>#DIV/0!</v>
      </c>
      <c r="O1149">
        <f>Formulas!U1150</f>
        <v>0</v>
      </c>
      <c r="P1149" s="2" t="e">
        <f>Formulas!W1150</f>
        <v>#DIV/0!</v>
      </c>
    </row>
    <row r="1150" spans="1:16">
      <c r="A1150">
        <f>Formulas!A1151</f>
        <v>0</v>
      </c>
      <c r="B1150">
        <f>Formulas!B1151</f>
        <v>0</v>
      </c>
      <c r="C1150">
        <f>Formulas!C1151</f>
        <v>0</v>
      </c>
      <c r="D1150">
        <f>Formulas!AC1151</f>
        <v>0</v>
      </c>
      <c r="E1150">
        <f t="shared" si="17"/>
        <v>0</v>
      </c>
      <c r="F1150" s="1">
        <f>COUNTIFS(Formulas!B$3:B$2000,'Stats for predictor'!B1150,Formulas!C$3:C$2000,'Stats for predictor'!C1150,Formulas!AC$3:AC$2000,4)</f>
        <v>0</v>
      </c>
      <c r="G1150">
        <f>COUNTIFS(Formulas!B$3:B$2000,'Stats for predictor'!B1150,Formulas!C$3:C$2000,'Stats for predictor'!C1150,Formulas!AC$3:AC$2000,3)</f>
        <v>0</v>
      </c>
      <c r="H1150">
        <f>COUNTIFS(Formulas!B$3:B$2000,'Stats for predictor'!B1150,Formulas!C$3:C$2000,'Stats for predictor'!C1150,Formulas!AC$3:AC$2000,2)</f>
        <v>0</v>
      </c>
      <c r="I1150">
        <f>COUNTIFS(Formulas!B$3:B$2000,'Stats for predictor'!B1150,Formulas!C$3:C$2000,'Stats for predictor'!C1150,Formulas!AC$3:AC$2000,1)</f>
        <v>0</v>
      </c>
      <c r="J1150">
        <f>COUNTIFS(Formulas!B$3:B$2000,'Stats for predictor'!B1150,Formulas!C$3:C$2000,'Stats for predictor'!C1150,Formulas!AC$3:AC$2000,0)</f>
        <v>1390</v>
      </c>
      <c r="K1150">
        <f>Formulas!P1151</f>
        <v>0</v>
      </c>
      <c r="L1150">
        <f>Formulas!R1151</f>
        <v>0</v>
      </c>
      <c r="M1150">
        <f>Formulas!T1199</f>
        <v>0</v>
      </c>
      <c r="N1150" s="2" t="e">
        <f>Formulas!V1151</f>
        <v>#DIV/0!</v>
      </c>
      <c r="O1150">
        <f>Formulas!U1151</f>
        <v>0</v>
      </c>
      <c r="P1150" s="2" t="e">
        <f>Formulas!W1151</f>
        <v>#DIV/0!</v>
      </c>
    </row>
    <row r="1151" spans="1:16">
      <c r="A1151">
        <f>Formulas!A1152</f>
        <v>0</v>
      </c>
      <c r="B1151">
        <f>Formulas!B1152</f>
        <v>0</v>
      </c>
      <c r="C1151">
        <f>Formulas!C1152</f>
        <v>0</v>
      </c>
      <c r="D1151">
        <f>Formulas!AC1152</f>
        <v>0</v>
      </c>
      <c r="E1151">
        <f t="shared" si="17"/>
        <v>0</v>
      </c>
      <c r="F1151" s="1">
        <f>COUNTIFS(Formulas!B$3:B$2000,'Stats for predictor'!B1151,Formulas!C$3:C$2000,'Stats for predictor'!C1151,Formulas!AC$3:AC$2000,4)</f>
        <v>0</v>
      </c>
      <c r="G1151">
        <f>COUNTIFS(Formulas!B$3:B$2000,'Stats for predictor'!B1151,Formulas!C$3:C$2000,'Stats for predictor'!C1151,Formulas!AC$3:AC$2000,3)</f>
        <v>0</v>
      </c>
      <c r="H1151">
        <f>COUNTIFS(Formulas!B$3:B$2000,'Stats for predictor'!B1151,Formulas!C$3:C$2000,'Stats for predictor'!C1151,Formulas!AC$3:AC$2000,2)</f>
        <v>0</v>
      </c>
      <c r="I1151">
        <f>COUNTIFS(Formulas!B$3:B$2000,'Stats for predictor'!B1151,Formulas!C$3:C$2000,'Stats for predictor'!C1151,Formulas!AC$3:AC$2000,1)</f>
        <v>0</v>
      </c>
      <c r="J1151">
        <f>COUNTIFS(Formulas!B$3:B$2000,'Stats for predictor'!B1151,Formulas!C$3:C$2000,'Stats for predictor'!C1151,Formulas!AC$3:AC$2000,0)</f>
        <v>1390</v>
      </c>
      <c r="K1151">
        <f>Formulas!P1152</f>
        <v>0</v>
      </c>
      <c r="L1151">
        <f>Formulas!R1152</f>
        <v>0</v>
      </c>
      <c r="M1151">
        <f>Formulas!T1200</f>
        <v>0</v>
      </c>
      <c r="N1151" s="2" t="e">
        <f>Formulas!V1152</f>
        <v>#DIV/0!</v>
      </c>
      <c r="O1151">
        <f>Formulas!U1152</f>
        <v>0</v>
      </c>
      <c r="P1151" s="2" t="e">
        <f>Formulas!W1152</f>
        <v>#DIV/0!</v>
      </c>
    </row>
    <row r="1152" spans="1:16">
      <c r="A1152">
        <f>Formulas!A1153</f>
        <v>0</v>
      </c>
      <c r="B1152">
        <f>Formulas!B1153</f>
        <v>0</v>
      </c>
      <c r="C1152">
        <f>Formulas!C1153</f>
        <v>0</v>
      </c>
      <c r="D1152">
        <f>Formulas!AC1153</f>
        <v>0</v>
      </c>
      <c r="E1152">
        <f t="shared" si="17"/>
        <v>0</v>
      </c>
      <c r="F1152" s="1">
        <f>COUNTIFS(Formulas!B$3:B$2000,'Stats for predictor'!B1152,Formulas!C$3:C$2000,'Stats for predictor'!C1152,Formulas!AC$3:AC$2000,4)</f>
        <v>0</v>
      </c>
      <c r="G1152">
        <f>COUNTIFS(Formulas!B$3:B$2000,'Stats for predictor'!B1152,Formulas!C$3:C$2000,'Stats for predictor'!C1152,Formulas!AC$3:AC$2000,3)</f>
        <v>0</v>
      </c>
      <c r="H1152">
        <f>COUNTIFS(Formulas!B$3:B$2000,'Stats for predictor'!B1152,Formulas!C$3:C$2000,'Stats for predictor'!C1152,Formulas!AC$3:AC$2000,2)</f>
        <v>0</v>
      </c>
      <c r="I1152">
        <f>COUNTIFS(Formulas!B$3:B$2000,'Stats for predictor'!B1152,Formulas!C$3:C$2000,'Stats for predictor'!C1152,Formulas!AC$3:AC$2000,1)</f>
        <v>0</v>
      </c>
      <c r="J1152">
        <f>COUNTIFS(Formulas!B$3:B$2000,'Stats for predictor'!B1152,Formulas!C$3:C$2000,'Stats for predictor'!C1152,Formulas!AC$3:AC$2000,0)</f>
        <v>1390</v>
      </c>
      <c r="K1152">
        <f>Formulas!P1153</f>
        <v>0</v>
      </c>
      <c r="L1152">
        <f>Formulas!R1153</f>
        <v>0</v>
      </c>
      <c r="M1152">
        <f>Formulas!T1201</f>
        <v>0</v>
      </c>
      <c r="N1152" s="2" t="e">
        <f>Formulas!V1153</f>
        <v>#DIV/0!</v>
      </c>
      <c r="O1152">
        <f>Formulas!U1153</f>
        <v>0</v>
      </c>
      <c r="P1152" s="2" t="e">
        <f>Formulas!W1153</f>
        <v>#DIV/0!</v>
      </c>
    </row>
    <row r="1153" spans="1:16">
      <c r="A1153">
        <f>Formulas!A1154</f>
        <v>0</v>
      </c>
      <c r="B1153">
        <f>Formulas!B1154</f>
        <v>0</v>
      </c>
      <c r="C1153">
        <f>Formulas!C1154</f>
        <v>0</v>
      </c>
      <c r="D1153">
        <f>Formulas!AC1154</f>
        <v>0</v>
      </c>
      <c r="E1153">
        <f t="shared" si="17"/>
        <v>0</v>
      </c>
      <c r="F1153" s="1">
        <f>COUNTIFS(Formulas!B$3:B$2000,'Stats for predictor'!B1153,Formulas!C$3:C$2000,'Stats for predictor'!C1153,Formulas!AC$3:AC$2000,4)</f>
        <v>0</v>
      </c>
      <c r="G1153">
        <f>COUNTIFS(Formulas!B$3:B$2000,'Stats for predictor'!B1153,Formulas!C$3:C$2000,'Stats for predictor'!C1153,Formulas!AC$3:AC$2000,3)</f>
        <v>0</v>
      </c>
      <c r="H1153">
        <f>COUNTIFS(Formulas!B$3:B$2000,'Stats for predictor'!B1153,Formulas!C$3:C$2000,'Stats for predictor'!C1153,Formulas!AC$3:AC$2000,2)</f>
        <v>0</v>
      </c>
      <c r="I1153">
        <f>COUNTIFS(Formulas!B$3:B$2000,'Stats for predictor'!B1153,Formulas!C$3:C$2000,'Stats for predictor'!C1153,Formulas!AC$3:AC$2000,1)</f>
        <v>0</v>
      </c>
      <c r="J1153">
        <f>COUNTIFS(Formulas!B$3:B$2000,'Stats for predictor'!B1153,Formulas!C$3:C$2000,'Stats for predictor'!C1153,Formulas!AC$3:AC$2000,0)</f>
        <v>1390</v>
      </c>
      <c r="K1153">
        <f>Formulas!P1154</f>
        <v>0</v>
      </c>
      <c r="L1153">
        <f>Formulas!R1154</f>
        <v>0</v>
      </c>
      <c r="M1153">
        <f>Formulas!T1202</f>
        <v>0</v>
      </c>
      <c r="N1153" s="2" t="e">
        <f>Formulas!V1154</f>
        <v>#DIV/0!</v>
      </c>
      <c r="O1153">
        <f>Formulas!U1154</f>
        <v>0</v>
      </c>
      <c r="P1153" s="2" t="e">
        <f>Formulas!W1154</f>
        <v>#DIV/0!</v>
      </c>
    </row>
    <row r="1154" spans="1:16">
      <c r="A1154">
        <f>Formulas!A1155</f>
        <v>0</v>
      </c>
      <c r="B1154">
        <f>Formulas!B1155</f>
        <v>0</v>
      </c>
      <c r="C1154">
        <f>Formulas!C1155</f>
        <v>0</v>
      </c>
      <c r="D1154">
        <f>Formulas!AC1155</f>
        <v>0</v>
      </c>
      <c r="E1154">
        <f t="shared" si="17"/>
        <v>0</v>
      </c>
      <c r="F1154" s="1">
        <f>COUNTIFS(Formulas!B$3:B$2000,'Stats for predictor'!B1154,Formulas!C$3:C$2000,'Stats for predictor'!C1154,Formulas!AC$3:AC$2000,4)</f>
        <v>0</v>
      </c>
      <c r="G1154">
        <f>COUNTIFS(Formulas!B$3:B$2000,'Stats for predictor'!B1154,Formulas!C$3:C$2000,'Stats for predictor'!C1154,Formulas!AC$3:AC$2000,3)</f>
        <v>0</v>
      </c>
      <c r="H1154">
        <f>COUNTIFS(Formulas!B$3:B$2000,'Stats for predictor'!B1154,Formulas!C$3:C$2000,'Stats for predictor'!C1154,Formulas!AC$3:AC$2000,2)</f>
        <v>0</v>
      </c>
      <c r="I1154">
        <f>COUNTIFS(Formulas!B$3:B$2000,'Stats for predictor'!B1154,Formulas!C$3:C$2000,'Stats for predictor'!C1154,Formulas!AC$3:AC$2000,1)</f>
        <v>0</v>
      </c>
      <c r="J1154">
        <f>COUNTIFS(Formulas!B$3:B$2000,'Stats for predictor'!B1154,Formulas!C$3:C$2000,'Stats for predictor'!C1154,Formulas!AC$3:AC$2000,0)</f>
        <v>1390</v>
      </c>
      <c r="K1154">
        <f>Formulas!P1155</f>
        <v>0</v>
      </c>
      <c r="L1154">
        <f>Formulas!R1155</f>
        <v>0</v>
      </c>
      <c r="M1154">
        <f>Formulas!T1203</f>
        <v>0</v>
      </c>
      <c r="N1154" s="2" t="e">
        <f>Formulas!V1155</f>
        <v>#DIV/0!</v>
      </c>
      <c r="O1154">
        <f>Formulas!U1155</f>
        <v>0</v>
      </c>
      <c r="P1154" s="2" t="e">
        <f>Formulas!W1155</f>
        <v>#DIV/0!</v>
      </c>
    </row>
    <row r="1155" spans="1:16">
      <c r="A1155">
        <f>Formulas!A1156</f>
        <v>0</v>
      </c>
      <c r="B1155">
        <f>Formulas!B1156</f>
        <v>0</v>
      </c>
      <c r="C1155">
        <f>Formulas!C1156</f>
        <v>0</v>
      </c>
      <c r="D1155">
        <f>Formulas!AC1156</f>
        <v>0</v>
      </c>
      <c r="E1155">
        <f t="shared" ref="E1155:E1218" si="18">IF(F1155&gt;0,4,IF(G1155&gt;0,3,IF(H1155&gt;0,2,IF(I1155&gt;0,1,0))))</f>
        <v>0</v>
      </c>
      <c r="F1155" s="1">
        <f>COUNTIFS(Formulas!B$3:B$2000,'Stats for predictor'!B1155,Formulas!C$3:C$2000,'Stats for predictor'!C1155,Formulas!AC$3:AC$2000,4)</f>
        <v>0</v>
      </c>
      <c r="G1155">
        <f>COUNTIFS(Formulas!B$3:B$2000,'Stats for predictor'!B1155,Formulas!C$3:C$2000,'Stats for predictor'!C1155,Formulas!AC$3:AC$2000,3)</f>
        <v>0</v>
      </c>
      <c r="H1155">
        <f>COUNTIFS(Formulas!B$3:B$2000,'Stats for predictor'!B1155,Formulas!C$3:C$2000,'Stats for predictor'!C1155,Formulas!AC$3:AC$2000,2)</f>
        <v>0</v>
      </c>
      <c r="I1155">
        <f>COUNTIFS(Formulas!B$3:B$2000,'Stats for predictor'!B1155,Formulas!C$3:C$2000,'Stats for predictor'!C1155,Formulas!AC$3:AC$2000,1)</f>
        <v>0</v>
      </c>
      <c r="J1155">
        <f>COUNTIFS(Formulas!B$3:B$2000,'Stats for predictor'!B1155,Formulas!C$3:C$2000,'Stats for predictor'!C1155,Formulas!AC$3:AC$2000,0)</f>
        <v>1390</v>
      </c>
      <c r="K1155">
        <f>Formulas!P1156</f>
        <v>0</v>
      </c>
      <c r="L1155">
        <f>Formulas!R1156</f>
        <v>0</v>
      </c>
      <c r="M1155">
        <f>Formulas!T1204</f>
        <v>0</v>
      </c>
      <c r="N1155" s="2" t="e">
        <f>Formulas!V1156</f>
        <v>#DIV/0!</v>
      </c>
      <c r="O1155">
        <f>Formulas!U1156</f>
        <v>0</v>
      </c>
      <c r="P1155" s="2" t="e">
        <f>Formulas!W1156</f>
        <v>#DIV/0!</v>
      </c>
    </row>
    <row r="1156" spans="1:16">
      <c r="A1156">
        <f>Formulas!A1157</f>
        <v>0</v>
      </c>
      <c r="B1156">
        <f>Formulas!B1157</f>
        <v>0</v>
      </c>
      <c r="C1156">
        <f>Formulas!C1157</f>
        <v>0</v>
      </c>
      <c r="D1156">
        <f>Formulas!AC1157</f>
        <v>0</v>
      </c>
      <c r="E1156">
        <f t="shared" si="18"/>
        <v>0</v>
      </c>
      <c r="F1156" s="1">
        <f>COUNTIFS(Formulas!B$3:B$2000,'Stats for predictor'!B1156,Formulas!C$3:C$2000,'Stats for predictor'!C1156,Formulas!AC$3:AC$2000,4)</f>
        <v>0</v>
      </c>
      <c r="G1156">
        <f>COUNTIFS(Formulas!B$3:B$2000,'Stats for predictor'!B1156,Formulas!C$3:C$2000,'Stats for predictor'!C1156,Formulas!AC$3:AC$2000,3)</f>
        <v>0</v>
      </c>
      <c r="H1156">
        <f>COUNTIFS(Formulas!B$3:B$2000,'Stats for predictor'!B1156,Formulas!C$3:C$2000,'Stats for predictor'!C1156,Formulas!AC$3:AC$2000,2)</f>
        <v>0</v>
      </c>
      <c r="I1156">
        <f>COUNTIFS(Formulas!B$3:B$2000,'Stats for predictor'!B1156,Formulas!C$3:C$2000,'Stats for predictor'!C1156,Formulas!AC$3:AC$2000,1)</f>
        <v>0</v>
      </c>
      <c r="J1156">
        <f>COUNTIFS(Formulas!B$3:B$2000,'Stats for predictor'!B1156,Formulas!C$3:C$2000,'Stats for predictor'!C1156,Formulas!AC$3:AC$2000,0)</f>
        <v>1390</v>
      </c>
      <c r="K1156">
        <f>Formulas!P1157</f>
        <v>0</v>
      </c>
      <c r="L1156">
        <f>Formulas!R1157</f>
        <v>0</v>
      </c>
      <c r="M1156">
        <f>Formulas!T1205</f>
        <v>0</v>
      </c>
      <c r="N1156" s="2" t="e">
        <f>Formulas!V1157</f>
        <v>#DIV/0!</v>
      </c>
      <c r="O1156">
        <f>Formulas!U1157</f>
        <v>0</v>
      </c>
      <c r="P1156" s="2" t="e">
        <f>Formulas!W1157</f>
        <v>#DIV/0!</v>
      </c>
    </row>
    <row r="1157" spans="1:16">
      <c r="A1157">
        <f>Formulas!A1158</f>
        <v>0</v>
      </c>
      <c r="B1157">
        <f>Formulas!B1158</f>
        <v>0</v>
      </c>
      <c r="C1157">
        <f>Formulas!C1158</f>
        <v>0</v>
      </c>
      <c r="D1157">
        <f>Formulas!AC1158</f>
        <v>0</v>
      </c>
      <c r="E1157">
        <f t="shared" si="18"/>
        <v>0</v>
      </c>
      <c r="F1157" s="1">
        <f>COUNTIFS(Formulas!B$3:B$2000,'Stats for predictor'!B1157,Formulas!C$3:C$2000,'Stats for predictor'!C1157,Formulas!AC$3:AC$2000,4)</f>
        <v>0</v>
      </c>
      <c r="G1157">
        <f>COUNTIFS(Formulas!B$3:B$2000,'Stats for predictor'!B1157,Formulas!C$3:C$2000,'Stats for predictor'!C1157,Formulas!AC$3:AC$2000,3)</f>
        <v>0</v>
      </c>
      <c r="H1157">
        <f>COUNTIFS(Formulas!B$3:B$2000,'Stats for predictor'!B1157,Formulas!C$3:C$2000,'Stats for predictor'!C1157,Formulas!AC$3:AC$2000,2)</f>
        <v>0</v>
      </c>
      <c r="I1157">
        <f>COUNTIFS(Formulas!B$3:B$2000,'Stats for predictor'!B1157,Formulas!C$3:C$2000,'Stats for predictor'!C1157,Formulas!AC$3:AC$2000,1)</f>
        <v>0</v>
      </c>
      <c r="J1157">
        <f>COUNTIFS(Formulas!B$3:B$2000,'Stats for predictor'!B1157,Formulas!C$3:C$2000,'Stats for predictor'!C1157,Formulas!AC$3:AC$2000,0)</f>
        <v>1390</v>
      </c>
      <c r="K1157">
        <f>Formulas!P1158</f>
        <v>0</v>
      </c>
      <c r="L1157">
        <f>Formulas!R1158</f>
        <v>0</v>
      </c>
      <c r="M1157">
        <f>Formulas!T1206</f>
        <v>0</v>
      </c>
      <c r="N1157" s="2" t="e">
        <f>Formulas!V1158</f>
        <v>#DIV/0!</v>
      </c>
      <c r="O1157">
        <f>Formulas!U1158</f>
        <v>0</v>
      </c>
      <c r="P1157" s="2" t="e">
        <f>Formulas!W1158</f>
        <v>#DIV/0!</v>
      </c>
    </row>
    <row r="1158" spans="1:16">
      <c r="A1158">
        <f>Formulas!A1159</f>
        <v>0</v>
      </c>
      <c r="B1158">
        <f>Formulas!B1159</f>
        <v>0</v>
      </c>
      <c r="C1158">
        <f>Formulas!C1159</f>
        <v>0</v>
      </c>
      <c r="D1158">
        <f>Formulas!AC1159</f>
        <v>0</v>
      </c>
      <c r="E1158">
        <f t="shared" si="18"/>
        <v>0</v>
      </c>
      <c r="F1158" s="1">
        <f>COUNTIFS(Formulas!B$3:B$2000,'Stats for predictor'!B1158,Formulas!C$3:C$2000,'Stats for predictor'!C1158,Formulas!AC$3:AC$2000,4)</f>
        <v>0</v>
      </c>
      <c r="G1158">
        <f>COUNTIFS(Formulas!B$3:B$2000,'Stats for predictor'!B1158,Formulas!C$3:C$2000,'Stats for predictor'!C1158,Formulas!AC$3:AC$2000,3)</f>
        <v>0</v>
      </c>
      <c r="H1158">
        <f>COUNTIFS(Formulas!B$3:B$2000,'Stats for predictor'!B1158,Formulas!C$3:C$2000,'Stats for predictor'!C1158,Formulas!AC$3:AC$2000,2)</f>
        <v>0</v>
      </c>
      <c r="I1158">
        <f>COUNTIFS(Formulas!B$3:B$2000,'Stats for predictor'!B1158,Formulas!C$3:C$2000,'Stats for predictor'!C1158,Formulas!AC$3:AC$2000,1)</f>
        <v>0</v>
      </c>
      <c r="J1158">
        <f>COUNTIFS(Formulas!B$3:B$2000,'Stats for predictor'!B1158,Formulas!C$3:C$2000,'Stats for predictor'!C1158,Formulas!AC$3:AC$2000,0)</f>
        <v>1390</v>
      </c>
      <c r="K1158">
        <f>Formulas!P1159</f>
        <v>0</v>
      </c>
      <c r="L1158">
        <f>Formulas!R1159</f>
        <v>0</v>
      </c>
      <c r="M1158">
        <f>Formulas!T1207</f>
        <v>0</v>
      </c>
      <c r="N1158" s="2" t="e">
        <f>Formulas!V1159</f>
        <v>#DIV/0!</v>
      </c>
      <c r="O1158">
        <f>Formulas!U1159</f>
        <v>0</v>
      </c>
      <c r="P1158" s="2" t="e">
        <f>Formulas!W1159</f>
        <v>#DIV/0!</v>
      </c>
    </row>
    <row r="1159" spans="1:16">
      <c r="A1159">
        <f>Formulas!A1160</f>
        <v>0</v>
      </c>
      <c r="B1159">
        <f>Formulas!B1160</f>
        <v>0</v>
      </c>
      <c r="C1159">
        <f>Formulas!C1160</f>
        <v>0</v>
      </c>
      <c r="D1159">
        <f>Formulas!AC1160</f>
        <v>0</v>
      </c>
      <c r="E1159">
        <f t="shared" si="18"/>
        <v>0</v>
      </c>
      <c r="F1159" s="1">
        <f>COUNTIFS(Formulas!B$3:B$2000,'Stats for predictor'!B1159,Formulas!C$3:C$2000,'Stats for predictor'!C1159,Formulas!AC$3:AC$2000,4)</f>
        <v>0</v>
      </c>
      <c r="G1159">
        <f>COUNTIFS(Formulas!B$3:B$2000,'Stats for predictor'!B1159,Formulas!C$3:C$2000,'Stats for predictor'!C1159,Formulas!AC$3:AC$2000,3)</f>
        <v>0</v>
      </c>
      <c r="H1159">
        <f>COUNTIFS(Formulas!B$3:B$2000,'Stats for predictor'!B1159,Formulas!C$3:C$2000,'Stats for predictor'!C1159,Formulas!AC$3:AC$2000,2)</f>
        <v>0</v>
      </c>
      <c r="I1159">
        <f>COUNTIFS(Formulas!B$3:B$2000,'Stats for predictor'!B1159,Formulas!C$3:C$2000,'Stats for predictor'!C1159,Formulas!AC$3:AC$2000,1)</f>
        <v>0</v>
      </c>
      <c r="J1159">
        <f>COUNTIFS(Formulas!B$3:B$2000,'Stats for predictor'!B1159,Formulas!C$3:C$2000,'Stats for predictor'!C1159,Formulas!AC$3:AC$2000,0)</f>
        <v>1390</v>
      </c>
      <c r="K1159">
        <f>Formulas!P1160</f>
        <v>0</v>
      </c>
      <c r="L1159">
        <f>Formulas!R1160</f>
        <v>0</v>
      </c>
      <c r="M1159">
        <f>Formulas!T1208</f>
        <v>0</v>
      </c>
      <c r="N1159" s="2" t="e">
        <f>Formulas!V1160</f>
        <v>#DIV/0!</v>
      </c>
      <c r="O1159">
        <f>Formulas!U1160</f>
        <v>0</v>
      </c>
      <c r="P1159" s="2" t="e">
        <f>Formulas!W1160</f>
        <v>#DIV/0!</v>
      </c>
    </row>
    <row r="1160" spans="1:16">
      <c r="A1160">
        <f>Formulas!A1161</f>
        <v>0</v>
      </c>
      <c r="B1160">
        <f>Formulas!B1161</f>
        <v>0</v>
      </c>
      <c r="C1160">
        <f>Formulas!C1161</f>
        <v>0</v>
      </c>
      <c r="D1160">
        <f>Formulas!AC1161</f>
        <v>0</v>
      </c>
      <c r="E1160">
        <f t="shared" si="18"/>
        <v>0</v>
      </c>
      <c r="F1160" s="1">
        <f>COUNTIFS(Formulas!B$3:B$2000,'Stats for predictor'!B1160,Formulas!C$3:C$2000,'Stats for predictor'!C1160,Formulas!AC$3:AC$2000,4)</f>
        <v>0</v>
      </c>
      <c r="G1160">
        <f>COUNTIFS(Formulas!B$3:B$2000,'Stats for predictor'!B1160,Formulas!C$3:C$2000,'Stats for predictor'!C1160,Formulas!AC$3:AC$2000,3)</f>
        <v>0</v>
      </c>
      <c r="H1160">
        <f>COUNTIFS(Formulas!B$3:B$2000,'Stats for predictor'!B1160,Formulas!C$3:C$2000,'Stats for predictor'!C1160,Formulas!AC$3:AC$2000,2)</f>
        <v>0</v>
      </c>
      <c r="I1160">
        <f>COUNTIFS(Formulas!B$3:B$2000,'Stats for predictor'!B1160,Formulas!C$3:C$2000,'Stats for predictor'!C1160,Formulas!AC$3:AC$2000,1)</f>
        <v>0</v>
      </c>
      <c r="J1160">
        <f>COUNTIFS(Formulas!B$3:B$2000,'Stats for predictor'!B1160,Formulas!C$3:C$2000,'Stats for predictor'!C1160,Formulas!AC$3:AC$2000,0)</f>
        <v>1390</v>
      </c>
      <c r="K1160">
        <f>Formulas!P1161</f>
        <v>0</v>
      </c>
      <c r="L1160">
        <f>Formulas!R1161</f>
        <v>0</v>
      </c>
      <c r="M1160">
        <f>Formulas!T1209</f>
        <v>0</v>
      </c>
      <c r="N1160" s="2" t="e">
        <f>Formulas!V1161</f>
        <v>#DIV/0!</v>
      </c>
      <c r="O1160">
        <f>Formulas!U1161</f>
        <v>0</v>
      </c>
      <c r="P1160" s="2" t="e">
        <f>Formulas!W1161</f>
        <v>#DIV/0!</v>
      </c>
    </row>
    <row r="1161" spans="1:16">
      <c r="A1161">
        <f>Formulas!A1162</f>
        <v>0</v>
      </c>
      <c r="B1161">
        <f>Formulas!B1162</f>
        <v>0</v>
      </c>
      <c r="C1161">
        <f>Formulas!C1162</f>
        <v>0</v>
      </c>
      <c r="D1161">
        <f>Formulas!AC1162</f>
        <v>0</v>
      </c>
      <c r="E1161">
        <f t="shared" si="18"/>
        <v>0</v>
      </c>
      <c r="F1161" s="1">
        <f>COUNTIFS(Formulas!B$3:B$2000,'Stats for predictor'!B1161,Formulas!C$3:C$2000,'Stats for predictor'!C1161,Formulas!AC$3:AC$2000,4)</f>
        <v>0</v>
      </c>
      <c r="G1161">
        <f>COUNTIFS(Formulas!B$3:B$2000,'Stats for predictor'!B1161,Formulas!C$3:C$2000,'Stats for predictor'!C1161,Formulas!AC$3:AC$2000,3)</f>
        <v>0</v>
      </c>
      <c r="H1161">
        <f>COUNTIFS(Formulas!B$3:B$2000,'Stats for predictor'!B1161,Formulas!C$3:C$2000,'Stats for predictor'!C1161,Formulas!AC$3:AC$2000,2)</f>
        <v>0</v>
      </c>
      <c r="I1161">
        <f>COUNTIFS(Formulas!B$3:B$2000,'Stats for predictor'!B1161,Formulas!C$3:C$2000,'Stats for predictor'!C1161,Formulas!AC$3:AC$2000,1)</f>
        <v>0</v>
      </c>
      <c r="J1161">
        <f>COUNTIFS(Formulas!B$3:B$2000,'Stats for predictor'!B1161,Formulas!C$3:C$2000,'Stats for predictor'!C1161,Formulas!AC$3:AC$2000,0)</f>
        <v>1390</v>
      </c>
      <c r="K1161">
        <f>Formulas!P1162</f>
        <v>0</v>
      </c>
      <c r="L1161">
        <f>Formulas!R1162</f>
        <v>0</v>
      </c>
      <c r="M1161">
        <f>Formulas!T1210</f>
        <v>0</v>
      </c>
      <c r="N1161" s="2" t="e">
        <f>Formulas!V1162</f>
        <v>#DIV/0!</v>
      </c>
      <c r="O1161">
        <f>Formulas!U1162</f>
        <v>0</v>
      </c>
      <c r="P1161" s="2" t="e">
        <f>Formulas!W1162</f>
        <v>#DIV/0!</v>
      </c>
    </row>
    <row r="1162" spans="1:16">
      <c r="A1162">
        <f>Formulas!A1163</f>
        <v>0</v>
      </c>
      <c r="B1162">
        <f>Formulas!B1163</f>
        <v>0</v>
      </c>
      <c r="C1162">
        <f>Formulas!C1163</f>
        <v>0</v>
      </c>
      <c r="D1162">
        <f>Formulas!AC1163</f>
        <v>0</v>
      </c>
      <c r="E1162">
        <f t="shared" si="18"/>
        <v>0</v>
      </c>
      <c r="F1162" s="1">
        <f>COUNTIFS(Formulas!B$3:B$2000,'Stats for predictor'!B1162,Formulas!C$3:C$2000,'Stats for predictor'!C1162,Formulas!AC$3:AC$2000,4)</f>
        <v>0</v>
      </c>
      <c r="G1162">
        <f>COUNTIFS(Formulas!B$3:B$2000,'Stats for predictor'!B1162,Formulas!C$3:C$2000,'Stats for predictor'!C1162,Formulas!AC$3:AC$2000,3)</f>
        <v>0</v>
      </c>
      <c r="H1162">
        <f>COUNTIFS(Formulas!B$3:B$2000,'Stats for predictor'!B1162,Formulas!C$3:C$2000,'Stats for predictor'!C1162,Formulas!AC$3:AC$2000,2)</f>
        <v>0</v>
      </c>
      <c r="I1162">
        <f>COUNTIFS(Formulas!B$3:B$2000,'Stats for predictor'!B1162,Formulas!C$3:C$2000,'Stats for predictor'!C1162,Formulas!AC$3:AC$2000,1)</f>
        <v>0</v>
      </c>
      <c r="J1162">
        <f>COUNTIFS(Formulas!B$3:B$2000,'Stats for predictor'!B1162,Formulas!C$3:C$2000,'Stats for predictor'!C1162,Formulas!AC$3:AC$2000,0)</f>
        <v>1390</v>
      </c>
      <c r="K1162">
        <f>Formulas!P1163</f>
        <v>0</v>
      </c>
      <c r="L1162">
        <f>Formulas!R1163</f>
        <v>0</v>
      </c>
      <c r="M1162">
        <f>Formulas!T1211</f>
        <v>0</v>
      </c>
      <c r="N1162" s="2" t="e">
        <f>Formulas!V1163</f>
        <v>#DIV/0!</v>
      </c>
      <c r="O1162">
        <f>Formulas!U1163</f>
        <v>0</v>
      </c>
      <c r="P1162" s="2" t="e">
        <f>Formulas!W1163</f>
        <v>#DIV/0!</v>
      </c>
    </row>
    <row r="1163" spans="1:16">
      <c r="A1163">
        <f>Formulas!A1164</f>
        <v>0</v>
      </c>
      <c r="B1163">
        <f>Formulas!B1164</f>
        <v>0</v>
      </c>
      <c r="C1163">
        <f>Formulas!C1164</f>
        <v>0</v>
      </c>
      <c r="D1163">
        <f>Formulas!AC1164</f>
        <v>0</v>
      </c>
      <c r="E1163">
        <f t="shared" si="18"/>
        <v>0</v>
      </c>
      <c r="F1163" s="1">
        <f>COUNTIFS(Formulas!B$3:B$2000,'Stats for predictor'!B1163,Formulas!C$3:C$2000,'Stats for predictor'!C1163,Formulas!AC$3:AC$2000,4)</f>
        <v>0</v>
      </c>
      <c r="G1163">
        <f>COUNTIFS(Formulas!B$3:B$2000,'Stats for predictor'!B1163,Formulas!C$3:C$2000,'Stats for predictor'!C1163,Formulas!AC$3:AC$2000,3)</f>
        <v>0</v>
      </c>
      <c r="H1163">
        <f>COUNTIFS(Formulas!B$3:B$2000,'Stats for predictor'!B1163,Formulas!C$3:C$2000,'Stats for predictor'!C1163,Formulas!AC$3:AC$2000,2)</f>
        <v>0</v>
      </c>
      <c r="I1163">
        <f>COUNTIFS(Formulas!B$3:B$2000,'Stats for predictor'!B1163,Formulas!C$3:C$2000,'Stats for predictor'!C1163,Formulas!AC$3:AC$2000,1)</f>
        <v>0</v>
      </c>
      <c r="J1163">
        <f>COUNTIFS(Formulas!B$3:B$2000,'Stats for predictor'!B1163,Formulas!C$3:C$2000,'Stats for predictor'!C1163,Formulas!AC$3:AC$2000,0)</f>
        <v>1390</v>
      </c>
      <c r="K1163">
        <f>Formulas!P1164</f>
        <v>0</v>
      </c>
      <c r="L1163">
        <f>Formulas!R1164</f>
        <v>0</v>
      </c>
      <c r="M1163">
        <f>Formulas!T1212</f>
        <v>0</v>
      </c>
      <c r="N1163" s="2" t="e">
        <f>Formulas!V1164</f>
        <v>#DIV/0!</v>
      </c>
      <c r="O1163">
        <f>Formulas!U1164</f>
        <v>0</v>
      </c>
      <c r="P1163" s="2" t="e">
        <f>Formulas!W1164</f>
        <v>#DIV/0!</v>
      </c>
    </row>
    <row r="1164" spans="1:16">
      <c r="A1164">
        <f>Formulas!A1165</f>
        <v>0</v>
      </c>
      <c r="B1164">
        <f>Formulas!B1165</f>
        <v>0</v>
      </c>
      <c r="C1164">
        <f>Formulas!C1165</f>
        <v>0</v>
      </c>
      <c r="D1164">
        <f>Formulas!AC1165</f>
        <v>0</v>
      </c>
      <c r="E1164">
        <f t="shared" si="18"/>
        <v>0</v>
      </c>
      <c r="F1164" s="1">
        <f>COUNTIFS(Formulas!B$3:B$2000,'Stats for predictor'!B1164,Formulas!C$3:C$2000,'Stats for predictor'!C1164,Formulas!AC$3:AC$2000,4)</f>
        <v>0</v>
      </c>
      <c r="G1164">
        <f>COUNTIFS(Formulas!B$3:B$2000,'Stats for predictor'!B1164,Formulas!C$3:C$2000,'Stats for predictor'!C1164,Formulas!AC$3:AC$2000,3)</f>
        <v>0</v>
      </c>
      <c r="H1164">
        <f>COUNTIFS(Formulas!B$3:B$2000,'Stats for predictor'!B1164,Formulas!C$3:C$2000,'Stats for predictor'!C1164,Formulas!AC$3:AC$2000,2)</f>
        <v>0</v>
      </c>
      <c r="I1164">
        <f>COUNTIFS(Formulas!B$3:B$2000,'Stats for predictor'!B1164,Formulas!C$3:C$2000,'Stats for predictor'!C1164,Formulas!AC$3:AC$2000,1)</f>
        <v>0</v>
      </c>
      <c r="J1164">
        <f>COUNTIFS(Formulas!B$3:B$2000,'Stats for predictor'!B1164,Formulas!C$3:C$2000,'Stats for predictor'!C1164,Formulas!AC$3:AC$2000,0)</f>
        <v>1390</v>
      </c>
      <c r="K1164">
        <f>Formulas!P1165</f>
        <v>0</v>
      </c>
      <c r="L1164">
        <f>Formulas!R1165</f>
        <v>0</v>
      </c>
      <c r="M1164">
        <f>Formulas!T1213</f>
        <v>0</v>
      </c>
      <c r="N1164" s="2" t="e">
        <f>Formulas!V1165</f>
        <v>#DIV/0!</v>
      </c>
      <c r="O1164">
        <f>Formulas!U1165</f>
        <v>0</v>
      </c>
      <c r="P1164" s="2" t="e">
        <f>Formulas!W1165</f>
        <v>#DIV/0!</v>
      </c>
    </row>
    <row r="1165" spans="1:16">
      <c r="A1165">
        <f>Formulas!A1166</f>
        <v>0</v>
      </c>
      <c r="B1165">
        <f>Formulas!B1166</f>
        <v>0</v>
      </c>
      <c r="C1165">
        <f>Formulas!C1166</f>
        <v>0</v>
      </c>
      <c r="D1165">
        <f>Formulas!AC1166</f>
        <v>0</v>
      </c>
      <c r="E1165">
        <f t="shared" si="18"/>
        <v>0</v>
      </c>
      <c r="F1165" s="1">
        <f>COUNTIFS(Formulas!B$3:B$2000,'Stats for predictor'!B1165,Formulas!C$3:C$2000,'Stats for predictor'!C1165,Formulas!AC$3:AC$2000,4)</f>
        <v>0</v>
      </c>
      <c r="G1165">
        <f>COUNTIFS(Formulas!B$3:B$2000,'Stats for predictor'!B1165,Formulas!C$3:C$2000,'Stats for predictor'!C1165,Formulas!AC$3:AC$2000,3)</f>
        <v>0</v>
      </c>
      <c r="H1165">
        <f>COUNTIFS(Formulas!B$3:B$2000,'Stats for predictor'!B1165,Formulas!C$3:C$2000,'Stats for predictor'!C1165,Formulas!AC$3:AC$2000,2)</f>
        <v>0</v>
      </c>
      <c r="I1165">
        <f>COUNTIFS(Formulas!B$3:B$2000,'Stats for predictor'!B1165,Formulas!C$3:C$2000,'Stats for predictor'!C1165,Formulas!AC$3:AC$2000,1)</f>
        <v>0</v>
      </c>
      <c r="J1165">
        <f>COUNTIFS(Formulas!B$3:B$2000,'Stats for predictor'!B1165,Formulas!C$3:C$2000,'Stats for predictor'!C1165,Formulas!AC$3:AC$2000,0)</f>
        <v>1390</v>
      </c>
      <c r="K1165">
        <f>Formulas!P1166</f>
        <v>0</v>
      </c>
      <c r="L1165">
        <f>Formulas!R1166</f>
        <v>0</v>
      </c>
      <c r="M1165">
        <f>Formulas!T1214</f>
        <v>0</v>
      </c>
      <c r="N1165" s="2" t="e">
        <f>Formulas!V1166</f>
        <v>#DIV/0!</v>
      </c>
      <c r="O1165">
        <f>Formulas!U1166</f>
        <v>0</v>
      </c>
      <c r="P1165" s="2" t="e">
        <f>Formulas!W1166</f>
        <v>#DIV/0!</v>
      </c>
    </row>
    <row r="1166" spans="1:16">
      <c r="A1166">
        <f>Formulas!A1167</f>
        <v>0</v>
      </c>
      <c r="B1166">
        <f>Formulas!B1167</f>
        <v>0</v>
      </c>
      <c r="C1166">
        <f>Formulas!C1167</f>
        <v>0</v>
      </c>
      <c r="D1166">
        <f>Formulas!AC1167</f>
        <v>0</v>
      </c>
      <c r="E1166">
        <f t="shared" si="18"/>
        <v>0</v>
      </c>
      <c r="F1166" s="1">
        <f>COUNTIFS(Formulas!B$3:B$2000,'Stats for predictor'!B1166,Formulas!C$3:C$2000,'Stats for predictor'!C1166,Formulas!AC$3:AC$2000,4)</f>
        <v>0</v>
      </c>
      <c r="G1166">
        <f>COUNTIFS(Formulas!B$3:B$2000,'Stats for predictor'!B1166,Formulas!C$3:C$2000,'Stats for predictor'!C1166,Formulas!AC$3:AC$2000,3)</f>
        <v>0</v>
      </c>
      <c r="H1166">
        <f>COUNTIFS(Formulas!B$3:B$2000,'Stats for predictor'!B1166,Formulas!C$3:C$2000,'Stats for predictor'!C1166,Formulas!AC$3:AC$2000,2)</f>
        <v>0</v>
      </c>
      <c r="I1166">
        <f>COUNTIFS(Formulas!B$3:B$2000,'Stats for predictor'!B1166,Formulas!C$3:C$2000,'Stats for predictor'!C1166,Formulas!AC$3:AC$2000,1)</f>
        <v>0</v>
      </c>
      <c r="J1166">
        <f>COUNTIFS(Formulas!B$3:B$2000,'Stats for predictor'!B1166,Formulas!C$3:C$2000,'Stats for predictor'!C1166,Formulas!AC$3:AC$2000,0)</f>
        <v>1390</v>
      </c>
      <c r="K1166">
        <f>Formulas!P1167</f>
        <v>0</v>
      </c>
      <c r="L1166">
        <f>Formulas!R1167</f>
        <v>0</v>
      </c>
      <c r="M1166">
        <f>Formulas!T1215</f>
        <v>0</v>
      </c>
      <c r="N1166" s="2" t="e">
        <f>Formulas!V1167</f>
        <v>#DIV/0!</v>
      </c>
      <c r="O1166">
        <f>Formulas!U1167</f>
        <v>0</v>
      </c>
      <c r="P1166" s="2" t="e">
        <f>Formulas!W1167</f>
        <v>#DIV/0!</v>
      </c>
    </row>
    <row r="1167" spans="1:16">
      <c r="A1167">
        <f>Formulas!A1168</f>
        <v>0</v>
      </c>
      <c r="B1167">
        <f>Formulas!B1168</f>
        <v>0</v>
      </c>
      <c r="C1167">
        <f>Formulas!C1168</f>
        <v>0</v>
      </c>
      <c r="D1167">
        <f>Formulas!AC1168</f>
        <v>0</v>
      </c>
      <c r="E1167">
        <f t="shared" si="18"/>
        <v>0</v>
      </c>
      <c r="F1167" s="1">
        <f>COUNTIFS(Formulas!B$3:B$2000,'Stats for predictor'!B1167,Formulas!C$3:C$2000,'Stats for predictor'!C1167,Formulas!AC$3:AC$2000,4)</f>
        <v>0</v>
      </c>
      <c r="G1167">
        <f>COUNTIFS(Formulas!B$3:B$2000,'Stats for predictor'!B1167,Formulas!C$3:C$2000,'Stats for predictor'!C1167,Formulas!AC$3:AC$2000,3)</f>
        <v>0</v>
      </c>
      <c r="H1167">
        <f>COUNTIFS(Formulas!B$3:B$2000,'Stats for predictor'!B1167,Formulas!C$3:C$2000,'Stats for predictor'!C1167,Formulas!AC$3:AC$2000,2)</f>
        <v>0</v>
      </c>
      <c r="I1167">
        <f>COUNTIFS(Formulas!B$3:B$2000,'Stats for predictor'!B1167,Formulas!C$3:C$2000,'Stats for predictor'!C1167,Formulas!AC$3:AC$2000,1)</f>
        <v>0</v>
      </c>
      <c r="J1167">
        <f>COUNTIFS(Formulas!B$3:B$2000,'Stats for predictor'!B1167,Formulas!C$3:C$2000,'Stats for predictor'!C1167,Formulas!AC$3:AC$2000,0)</f>
        <v>1390</v>
      </c>
      <c r="K1167">
        <f>Formulas!P1168</f>
        <v>0</v>
      </c>
      <c r="L1167">
        <f>Formulas!R1168</f>
        <v>0</v>
      </c>
      <c r="M1167">
        <f>Formulas!T1216</f>
        <v>0</v>
      </c>
      <c r="N1167" s="2" t="e">
        <f>Formulas!V1168</f>
        <v>#DIV/0!</v>
      </c>
      <c r="O1167">
        <f>Formulas!U1168</f>
        <v>0</v>
      </c>
      <c r="P1167" s="2" t="e">
        <f>Formulas!W1168</f>
        <v>#DIV/0!</v>
      </c>
    </row>
    <row r="1168" spans="1:16">
      <c r="A1168">
        <f>Formulas!A1169</f>
        <v>0</v>
      </c>
      <c r="B1168">
        <f>Formulas!B1169</f>
        <v>0</v>
      </c>
      <c r="C1168">
        <f>Formulas!C1169</f>
        <v>0</v>
      </c>
      <c r="D1168">
        <f>Formulas!AC1169</f>
        <v>0</v>
      </c>
      <c r="E1168">
        <f t="shared" si="18"/>
        <v>0</v>
      </c>
      <c r="F1168" s="1">
        <f>COUNTIFS(Formulas!B$3:B$2000,'Stats for predictor'!B1168,Formulas!C$3:C$2000,'Stats for predictor'!C1168,Formulas!AC$3:AC$2000,4)</f>
        <v>0</v>
      </c>
      <c r="G1168">
        <f>COUNTIFS(Formulas!B$3:B$2000,'Stats for predictor'!B1168,Formulas!C$3:C$2000,'Stats for predictor'!C1168,Formulas!AC$3:AC$2000,3)</f>
        <v>0</v>
      </c>
      <c r="H1168">
        <f>COUNTIFS(Formulas!B$3:B$2000,'Stats for predictor'!B1168,Formulas!C$3:C$2000,'Stats for predictor'!C1168,Formulas!AC$3:AC$2000,2)</f>
        <v>0</v>
      </c>
      <c r="I1168">
        <f>COUNTIFS(Formulas!B$3:B$2000,'Stats for predictor'!B1168,Formulas!C$3:C$2000,'Stats for predictor'!C1168,Formulas!AC$3:AC$2000,1)</f>
        <v>0</v>
      </c>
      <c r="J1168">
        <f>COUNTIFS(Formulas!B$3:B$2000,'Stats for predictor'!B1168,Formulas!C$3:C$2000,'Stats for predictor'!C1168,Formulas!AC$3:AC$2000,0)</f>
        <v>1390</v>
      </c>
      <c r="K1168">
        <f>Formulas!P1169</f>
        <v>0</v>
      </c>
      <c r="L1168">
        <f>Formulas!R1169</f>
        <v>0</v>
      </c>
      <c r="M1168">
        <f>Formulas!T1217</f>
        <v>0</v>
      </c>
      <c r="N1168" s="2" t="e">
        <f>Formulas!V1169</f>
        <v>#DIV/0!</v>
      </c>
      <c r="O1168">
        <f>Formulas!U1169</f>
        <v>0</v>
      </c>
      <c r="P1168" s="2" t="e">
        <f>Formulas!W1169</f>
        <v>#DIV/0!</v>
      </c>
    </row>
    <row r="1169" spans="1:16">
      <c r="A1169">
        <f>Formulas!A1170</f>
        <v>0</v>
      </c>
      <c r="B1169">
        <f>Formulas!B1170</f>
        <v>0</v>
      </c>
      <c r="C1169">
        <f>Formulas!C1170</f>
        <v>0</v>
      </c>
      <c r="D1169">
        <f>Formulas!AC1170</f>
        <v>0</v>
      </c>
      <c r="E1169">
        <f t="shared" si="18"/>
        <v>0</v>
      </c>
      <c r="F1169" s="1">
        <f>COUNTIFS(Formulas!B$3:B$2000,'Stats for predictor'!B1169,Formulas!C$3:C$2000,'Stats for predictor'!C1169,Formulas!AC$3:AC$2000,4)</f>
        <v>0</v>
      </c>
      <c r="G1169">
        <f>COUNTIFS(Formulas!B$3:B$2000,'Stats for predictor'!B1169,Formulas!C$3:C$2000,'Stats for predictor'!C1169,Formulas!AC$3:AC$2000,3)</f>
        <v>0</v>
      </c>
      <c r="H1169">
        <f>COUNTIFS(Formulas!B$3:B$2000,'Stats for predictor'!B1169,Formulas!C$3:C$2000,'Stats for predictor'!C1169,Formulas!AC$3:AC$2000,2)</f>
        <v>0</v>
      </c>
      <c r="I1169">
        <f>COUNTIFS(Formulas!B$3:B$2000,'Stats for predictor'!B1169,Formulas!C$3:C$2000,'Stats for predictor'!C1169,Formulas!AC$3:AC$2000,1)</f>
        <v>0</v>
      </c>
      <c r="J1169">
        <f>COUNTIFS(Formulas!B$3:B$2000,'Stats for predictor'!B1169,Formulas!C$3:C$2000,'Stats for predictor'!C1169,Formulas!AC$3:AC$2000,0)</f>
        <v>1390</v>
      </c>
      <c r="K1169">
        <f>Formulas!P1170</f>
        <v>0</v>
      </c>
      <c r="L1169">
        <f>Formulas!R1170</f>
        <v>0</v>
      </c>
      <c r="M1169">
        <f>Formulas!T1218</f>
        <v>0</v>
      </c>
      <c r="N1169" s="2" t="e">
        <f>Formulas!V1170</f>
        <v>#DIV/0!</v>
      </c>
      <c r="O1169">
        <f>Formulas!U1170</f>
        <v>0</v>
      </c>
      <c r="P1169" s="2" t="e">
        <f>Formulas!W1170</f>
        <v>#DIV/0!</v>
      </c>
    </row>
    <row r="1170" spans="1:16">
      <c r="A1170">
        <f>Formulas!A1171</f>
        <v>0</v>
      </c>
      <c r="B1170">
        <f>Formulas!B1171</f>
        <v>0</v>
      </c>
      <c r="C1170">
        <f>Formulas!C1171</f>
        <v>0</v>
      </c>
      <c r="D1170">
        <f>Formulas!AC1171</f>
        <v>0</v>
      </c>
      <c r="E1170">
        <f t="shared" si="18"/>
        <v>0</v>
      </c>
      <c r="F1170" s="1">
        <f>COUNTIFS(Formulas!B$3:B$2000,'Stats for predictor'!B1170,Formulas!C$3:C$2000,'Stats for predictor'!C1170,Formulas!AC$3:AC$2000,4)</f>
        <v>0</v>
      </c>
      <c r="G1170">
        <f>COUNTIFS(Formulas!B$3:B$2000,'Stats for predictor'!B1170,Formulas!C$3:C$2000,'Stats for predictor'!C1170,Formulas!AC$3:AC$2000,3)</f>
        <v>0</v>
      </c>
      <c r="H1170">
        <f>COUNTIFS(Formulas!B$3:B$2000,'Stats for predictor'!B1170,Formulas!C$3:C$2000,'Stats for predictor'!C1170,Formulas!AC$3:AC$2000,2)</f>
        <v>0</v>
      </c>
      <c r="I1170">
        <f>COUNTIFS(Formulas!B$3:B$2000,'Stats for predictor'!B1170,Formulas!C$3:C$2000,'Stats for predictor'!C1170,Formulas!AC$3:AC$2000,1)</f>
        <v>0</v>
      </c>
      <c r="J1170">
        <f>COUNTIFS(Formulas!B$3:B$2000,'Stats for predictor'!B1170,Formulas!C$3:C$2000,'Stats for predictor'!C1170,Formulas!AC$3:AC$2000,0)</f>
        <v>1390</v>
      </c>
      <c r="K1170">
        <f>Formulas!P1171</f>
        <v>0</v>
      </c>
      <c r="L1170">
        <f>Formulas!R1171</f>
        <v>0</v>
      </c>
      <c r="M1170">
        <f>Formulas!T1219</f>
        <v>0</v>
      </c>
      <c r="N1170" s="2" t="e">
        <f>Formulas!V1171</f>
        <v>#DIV/0!</v>
      </c>
      <c r="O1170">
        <f>Formulas!U1171</f>
        <v>0</v>
      </c>
      <c r="P1170" s="2" t="e">
        <f>Formulas!W1171</f>
        <v>#DIV/0!</v>
      </c>
    </row>
    <row r="1171" spans="1:16">
      <c r="A1171">
        <f>Formulas!A1172</f>
        <v>0</v>
      </c>
      <c r="B1171">
        <f>Formulas!B1172</f>
        <v>0</v>
      </c>
      <c r="C1171">
        <f>Formulas!C1172</f>
        <v>0</v>
      </c>
      <c r="D1171">
        <f>Formulas!AC1172</f>
        <v>0</v>
      </c>
      <c r="E1171">
        <f t="shared" si="18"/>
        <v>0</v>
      </c>
      <c r="F1171" s="1">
        <f>COUNTIFS(Formulas!B$3:B$2000,'Stats for predictor'!B1171,Formulas!C$3:C$2000,'Stats for predictor'!C1171,Formulas!AC$3:AC$2000,4)</f>
        <v>0</v>
      </c>
      <c r="G1171">
        <f>COUNTIFS(Formulas!B$3:B$2000,'Stats for predictor'!B1171,Formulas!C$3:C$2000,'Stats for predictor'!C1171,Formulas!AC$3:AC$2000,3)</f>
        <v>0</v>
      </c>
      <c r="H1171">
        <f>COUNTIFS(Formulas!B$3:B$2000,'Stats for predictor'!B1171,Formulas!C$3:C$2000,'Stats for predictor'!C1171,Formulas!AC$3:AC$2000,2)</f>
        <v>0</v>
      </c>
      <c r="I1171">
        <f>COUNTIFS(Formulas!B$3:B$2000,'Stats for predictor'!B1171,Formulas!C$3:C$2000,'Stats for predictor'!C1171,Formulas!AC$3:AC$2000,1)</f>
        <v>0</v>
      </c>
      <c r="J1171">
        <f>COUNTIFS(Formulas!B$3:B$2000,'Stats for predictor'!B1171,Formulas!C$3:C$2000,'Stats for predictor'!C1171,Formulas!AC$3:AC$2000,0)</f>
        <v>1390</v>
      </c>
      <c r="K1171">
        <f>Formulas!P1172</f>
        <v>0</v>
      </c>
      <c r="L1171">
        <f>Formulas!R1172</f>
        <v>0</v>
      </c>
      <c r="M1171">
        <f>Formulas!T1220</f>
        <v>0</v>
      </c>
      <c r="N1171" s="2" t="e">
        <f>Formulas!V1172</f>
        <v>#DIV/0!</v>
      </c>
      <c r="O1171">
        <f>Formulas!U1172</f>
        <v>0</v>
      </c>
      <c r="P1171" s="2" t="e">
        <f>Formulas!W1172</f>
        <v>#DIV/0!</v>
      </c>
    </row>
    <row r="1172" spans="1:16">
      <c r="A1172">
        <f>Formulas!A1173</f>
        <v>0</v>
      </c>
      <c r="B1172">
        <f>Formulas!B1173</f>
        <v>0</v>
      </c>
      <c r="C1172">
        <f>Formulas!C1173</f>
        <v>0</v>
      </c>
      <c r="D1172">
        <f>Formulas!AC1173</f>
        <v>0</v>
      </c>
      <c r="E1172">
        <f t="shared" si="18"/>
        <v>0</v>
      </c>
      <c r="F1172" s="1">
        <f>COUNTIFS(Formulas!B$3:B$2000,'Stats for predictor'!B1172,Formulas!C$3:C$2000,'Stats for predictor'!C1172,Formulas!AC$3:AC$2000,4)</f>
        <v>0</v>
      </c>
      <c r="G1172">
        <f>COUNTIFS(Formulas!B$3:B$2000,'Stats for predictor'!B1172,Formulas!C$3:C$2000,'Stats for predictor'!C1172,Formulas!AC$3:AC$2000,3)</f>
        <v>0</v>
      </c>
      <c r="H1172">
        <f>COUNTIFS(Formulas!B$3:B$2000,'Stats for predictor'!B1172,Formulas!C$3:C$2000,'Stats for predictor'!C1172,Formulas!AC$3:AC$2000,2)</f>
        <v>0</v>
      </c>
      <c r="I1172">
        <f>COUNTIFS(Formulas!B$3:B$2000,'Stats for predictor'!B1172,Formulas!C$3:C$2000,'Stats for predictor'!C1172,Formulas!AC$3:AC$2000,1)</f>
        <v>0</v>
      </c>
      <c r="J1172">
        <f>COUNTIFS(Formulas!B$3:B$2000,'Stats for predictor'!B1172,Formulas!C$3:C$2000,'Stats for predictor'!C1172,Formulas!AC$3:AC$2000,0)</f>
        <v>1390</v>
      </c>
      <c r="K1172">
        <f>Formulas!P1173</f>
        <v>0</v>
      </c>
      <c r="L1172">
        <f>Formulas!R1173</f>
        <v>0</v>
      </c>
      <c r="M1172">
        <f>Formulas!T1221</f>
        <v>0</v>
      </c>
      <c r="N1172" s="2" t="e">
        <f>Formulas!V1173</f>
        <v>#DIV/0!</v>
      </c>
      <c r="O1172">
        <f>Formulas!U1173</f>
        <v>0</v>
      </c>
      <c r="P1172" s="2" t="e">
        <f>Formulas!W1173</f>
        <v>#DIV/0!</v>
      </c>
    </row>
    <row r="1173" spans="1:16">
      <c r="A1173">
        <f>Formulas!A1174</f>
        <v>0</v>
      </c>
      <c r="B1173">
        <f>Formulas!B1174</f>
        <v>0</v>
      </c>
      <c r="C1173">
        <f>Formulas!C1174</f>
        <v>0</v>
      </c>
      <c r="D1173">
        <f>Formulas!AC1174</f>
        <v>0</v>
      </c>
      <c r="E1173">
        <f t="shared" si="18"/>
        <v>0</v>
      </c>
      <c r="F1173" s="1">
        <f>COUNTIFS(Formulas!B$3:B$2000,'Stats for predictor'!B1173,Formulas!C$3:C$2000,'Stats for predictor'!C1173,Formulas!AC$3:AC$2000,4)</f>
        <v>0</v>
      </c>
      <c r="G1173">
        <f>COUNTIFS(Formulas!B$3:B$2000,'Stats for predictor'!B1173,Formulas!C$3:C$2000,'Stats for predictor'!C1173,Formulas!AC$3:AC$2000,3)</f>
        <v>0</v>
      </c>
      <c r="H1173">
        <f>COUNTIFS(Formulas!B$3:B$2000,'Stats for predictor'!B1173,Formulas!C$3:C$2000,'Stats for predictor'!C1173,Formulas!AC$3:AC$2000,2)</f>
        <v>0</v>
      </c>
      <c r="I1173">
        <f>COUNTIFS(Formulas!B$3:B$2000,'Stats for predictor'!B1173,Formulas!C$3:C$2000,'Stats for predictor'!C1173,Formulas!AC$3:AC$2000,1)</f>
        <v>0</v>
      </c>
      <c r="J1173">
        <f>COUNTIFS(Formulas!B$3:B$2000,'Stats for predictor'!B1173,Formulas!C$3:C$2000,'Stats for predictor'!C1173,Formulas!AC$3:AC$2000,0)</f>
        <v>1390</v>
      </c>
      <c r="K1173">
        <f>Formulas!P1174</f>
        <v>0</v>
      </c>
      <c r="L1173">
        <f>Formulas!R1174</f>
        <v>0</v>
      </c>
      <c r="M1173">
        <f>Formulas!T1222</f>
        <v>0</v>
      </c>
      <c r="N1173" s="2" t="e">
        <f>Formulas!V1174</f>
        <v>#DIV/0!</v>
      </c>
      <c r="O1173">
        <f>Formulas!U1174</f>
        <v>0</v>
      </c>
      <c r="P1173" s="2" t="e">
        <f>Formulas!W1174</f>
        <v>#DIV/0!</v>
      </c>
    </row>
    <row r="1174" spans="1:16">
      <c r="A1174">
        <f>Formulas!A1175</f>
        <v>0</v>
      </c>
      <c r="B1174">
        <f>Formulas!B1175</f>
        <v>0</v>
      </c>
      <c r="C1174">
        <f>Formulas!C1175</f>
        <v>0</v>
      </c>
      <c r="D1174">
        <f>Formulas!AC1175</f>
        <v>0</v>
      </c>
      <c r="E1174">
        <f t="shared" si="18"/>
        <v>0</v>
      </c>
      <c r="F1174" s="1">
        <f>COUNTIFS(Formulas!B$3:B$2000,'Stats for predictor'!B1174,Formulas!C$3:C$2000,'Stats for predictor'!C1174,Formulas!AC$3:AC$2000,4)</f>
        <v>0</v>
      </c>
      <c r="G1174">
        <f>COUNTIFS(Formulas!B$3:B$2000,'Stats for predictor'!B1174,Formulas!C$3:C$2000,'Stats for predictor'!C1174,Formulas!AC$3:AC$2000,3)</f>
        <v>0</v>
      </c>
      <c r="H1174">
        <f>COUNTIFS(Formulas!B$3:B$2000,'Stats for predictor'!B1174,Formulas!C$3:C$2000,'Stats for predictor'!C1174,Formulas!AC$3:AC$2000,2)</f>
        <v>0</v>
      </c>
      <c r="I1174">
        <f>COUNTIFS(Formulas!B$3:B$2000,'Stats for predictor'!B1174,Formulas!C$3:C$2000,'Stats for predictor'!C1174,Formulas!AC$3:AC$2000,1)</f>
        <v>0</v>
      </c>
      <c r="J1174">
        <f>COUNTIFS(Formulas!B$3:B$2000,'Stats for predictor'!B1174,Formulas!C$3:C$2000,'Stats for predictor'!C1174,Formulas!AC$3:AC$2000,0)</f>
        <v>1390</v>
      </c>
      <c r="K1174">
        <f>Formulas!P1175</f>
        <v>0</v>
      </c>
      <c r="L1174">
        <f>Formulas!R1175</f>
        <v>0</v>
      </c>
      <c r="M1174">
        <f>Formulas!T1223</f>
        <v>0</v>
      </c>
      <c r="N1174" s="2" t="e">
        <f>Formulas!V1175</f>
        <v>#DIV/0!</v>
      </c>
      <c r="O1174">
        <f>Formulas!U1175</f>
        <v>0</v>
      </c>
      <c r="P1174" s="2" t="e">
        <f>Formulas!W1175</f>
        <v>#DIV/0!</v>
      </c>
    </row>
    <row r="1175" spans="1:16">
      <c r="A1175">
        <f>Formulas!A1176</f>
        <v>0</v>
      </c>
      <c r="B1175">
        <f>Formulas!B1176</f>
        <v>0</v>
      </c>
      <c r="C1175">
        <f>Formulas!C1176</f>
        <v>0</v>
      </c>
      <c r="D1175">
        <f>Formulas!AC1176</f>
        <v>0</v>
      </c>
      <c r="E1175">
        <f t="shared" si="18"/>
        <v>0</v>
      </c>
      <c r="F1175" s="1">
        <f>COUNTIFS(Formulas!B$3:B$2000,'Stats for predictor'!B1175,Formulas!C$3:C$2000,'Stats for predictor'!C1175,Formulas!AC$3:AC$2000,4)</f>
        <v>0</v>
      </c>
      <c r="G1175">
        <f>COUNTIFS(Formulas!B$3:B$2000,'Stats for predictor'!B1175,Formulas!C$3:C$2000,'Stats for predictor'!C1175,Formulas!AC$3:AC$2000,3)</f>
        <v>0</v>
      </c>
      <c r="H1175">
        <f>COUNTIFS(Formulas!B$3:B$2000,'Stats for predictor'!B1175,Formulas!C$3:C$2000,'Stats for predictor'!C1175,Formulas!AC$3:AC$2000,2)</f>
        <v>0</v>
      </c>
      <c r="I1175">
        <f>COUNTIFS(Formulas!B$3:B$2000,'Stats for predictor'!B1175,Formulas!C$3:C$2000,'Stats for predictor'!C1175,Formulas!AC$3:AC$2000,1)</f>
        <v>0</v>
      </c>
      <c r="J1175">
        <f>COUNTIFS(Formulas!B$3:B$2000,'Stats for predictor'!B1175,Formulas!C$3:C$2000,'Stats for predictor'!C1175,Formulas!AC$3:AC$2000,0)</f>
        <v>1390</v>
      </c>
      <c r="K1175">
        <f>Formulas!P1176</f>
        <v>0</v>
      </c>
      <c r="L1175">
        <f>Formulas!R1176</f>
        <v>0</v>
      </c>
      <c r="M1175">
        <f>Formulas!T1224</f>
        <v>0</v>
      </c>
      <c r="N1175" s="2" t="e">
        <f>Formulas!V1176</f>
        <v>#DIV/0!</v>
      </c>
      <c r="O1175">
        <f>Formulas!U1176</f>
        <v>0</v>
      </c>
      <c r="P1175" s="2" t="e">
        <f>Formulas!W1176</f>
        <v>#DIV/0!</v>
      </c>
    </row>
    <row r="1176" spans="1:16">
      <c r="A1176">
        <f>Formulas!A1177</f>
        <v>0</v>
      </c>
      <c r="B1176">
        <f>Formulas!B1177</f>
        <v>0</v>
      </c>
      <c r="C1176">
        <f>Formulas!C1177</f>
        <v>0</v>
      </c>
      <c r="D1176">
        <f>Formulas!AC1177</f>
        <v>0</v>
      </c>
      <c r="E1176">
        <f t="shared" si="18"/>
        <v>0</v>
      </c>
      <c r="F1176" s="1">
        <f>COUNTIFS(Formulas!B$3:B$2000,'Stats for predictor'!B1176,Formulas!C$3:C$2000,'Stats for predictor'!C1176,Formulas!AC$3:AC$2000,4)</f>
        <v>0</v>
      </c>
      <c r="G1176">
        <f>COUNTIFS(Formulas!B$3:B$2000,'Stats for predictor'!B1176,Formulas!C$3:C$2000,'Stats for predictor'!C1176,Formulas!AC$3:AC$2000,3)</f>
        <v>0</v>
      </c>
      <c r="H1176">
        <f>COUNTIFS(Formulas!B$3:B$2000,'Stats for predictor'!B1176,Formulas!C$3:C$2000,'Stats for predictor'!C1176,Formulas!AC$3:AC$2000,2)</f>
        <v>0</v>
      </c>
      <c r="I1176">
        <f>COUNTIFS(Formulas!B$3:B$2000,'Stats for predictor'!B1176,Formulas!C$3:C$2000,'Stats for predictor'!C1176,Formulas!AC$3:AC$2000,1)</f>
        <v>0</v>
      </c>
      <c r="J1176">
        <f>COUNTIFS(Formulas!B$3:B$2000,'Stats for predictor'!B1176,Formulas!C$3:C$2000,'Stats for predictor'!C1176,Formulas!AC$3:AC$2000,0)</f>
        <v>1390</v>
      </c>
      <c r="K1176">
        <f>Formulas!P1177</f>
        <v>0</v>
      </c>
      <c r="L1176">
        <f>Formulas!R1177</f>
        <v>0</v>
      </c>
      <c r="M1176">
        <f>Formulas!T1225</f>
        <v>0</v>
      </c>
      <c r="N1176" s="2" t="e">
        <f>Formulas!V1177</f>
        <v>#DIV/0!</v>
      </c>
      <c r="O1176">
        <f>Formulas!U1177</f>
        <v>0</v>
      </c>
      <c r="P1176" s="2" t="e">
        <f>Formulas!W1177</f>
        <v>#DIV/0!</v>
      </c>
    </row>
    <row r="1177" spans="1:16">
      <c r="A1177">
        <f>Formulas!A1178</f>
        <v>0</v>
      </c>
      <c r="B1177">
        <f>Formulas!B1178</f>
        <v>0</v>
      </c>
      <c r="C1177">
        <f>Formulas!C1178</f>
        <v>0</v>
      </c>
      <c r="D1177">
        <f>Formulas!AC1178</f>
        <v>0</v>
      </c>
      <c r="E1177">
        <f t="shared" si="18"/>
        <v>0</v>
      </c>
      <c r="F1177" s="1">
        <f>COUNTIFS(Formulas!B$3:B$2000,'Stats for predictor'!B1177,Formulas!C$3:C$2000,'Stats for predictor'!C1177,Formulas!AC$3:AC$2000,4)</f>
        <v>0</v>
      </c>
      <c r="G1177">
        <f>COUNTIFS(Formulas!B$3:B$2000,'Stats for predictor'!B1177,Formulas!C$3:C$2000,'Stats for predictor'!C1177,Formulas!AC$3:AC$2000,3)</f>
        <v>0</v>
      </c>
      <c r="H1177">
        <f>COUNTIFS(Formulas!B$3:B$2000,'Stats for predictor'!B1177,Formulas!C$3:C$2000,'Stats for predictor'!C1177,Formulas!AC$3:AC$2000,2)</f>
        <v>0</v>
      </c>
      <c r="I1177">
        <f>COUNTIFS(Formulas!B$3:B$2000,'Stats for predictor'!B1177,Formulas!C$3:C$2000,'Stats for predictor'!C1177,Formulas!AC$3:AC$2000,1)</f>
        <v>0</v>
      </c>
      <c r="J1177">
        <f>COUNTIFS(Formulas!B$3:B$2000,'Stats for predictor'!B1177,Formulas!C$3:C$2000,'Stats for predictor'!C1177,Formulas!AC$3:AC$2000,0)</f>
        <v>1390</v>
      </c>
      <c r="K1177">
        <f>Formulas!P1178</f>
        <v>0</v>
      </c>
      <c r="L1177">
        <f>Formulas!R1178</f>
        <v>0</v>
      </c>
      <c r="M1177">
        <f>Formulas!T1226</f>
        <v>0</v>
      </c>
      <c r="N1177" s="2" t="e">
        <f>Formulas!V1178</f>
        <v>#DIV/0!</v>
      </c>
      <c r="O1177">
        <f>Formulas!U1178</f>
        <v>0</v>
      </c>
      <c r="P1177" s="2" t="e">
        <f>Formulas!W1178</f>
        <v>#DIV/0!</v>
      </c>
    </row>
    <row r="1178" spans="1:16">
      <c r="A1178">
        <f>Formulas!A1179</f>
        <v>0</v>
      </c>
      <c r="B1178">
        <f>Formulas!B1179</f>
        <v>0</v>
      </c>
      <c r="C1178">
        <f>Formulas!C1179</f>
        <v>0</v>
      </c>
      <c r="D1178">
        <f>Formulas!AC1179</f>
        <v>0</v>
      </c>
      <c r="E1178">
        <f t="shared" si="18"/>
        <v>0</v>
      </c>
      <c r="F1178" s="1">
        <f>COUNTIFS(Formulas!B$3:B$2000,'Stats for predictor'!B1178,Formulas!C$3:C$2000,'Stats for predictor'!C1178,Formulas!AC$3:AC$2000,4)</f>
        <v>0</v>
      </c>
      <c r="G1178">
        <f>COUNTIFS(Formulas!B$3:B$2000,'Stats for predictor'!B1178,Formulas!C$3:C$2000,'Stats for predictor'!C1178,Formulas!AC$3:AC$2000,3)</f>
        <v>0</v>
      </c>
      <c r="H1178">
        <f>COUNTIFS(Formulas!B$3:B$2000,'Stats for predictor'!B1178,Formulas!C$3:C$2000,'Stats for predictor'!C1178,Formulas!AC$3:AC$2000,2)</f>
        <v>0</v>
      </c>
      <c r="I1178">
        <f>COUNTIFS(Formulas!B$3:B$2000,'Stats for predictor'!B1178,Formulas!C$3:C$2000,'Stats for predictor'!C1178,Formulas!AC$3:AC$2000,1)</f>
        <v>0</v>
      </c>
      <c r="J1178">
        <f>COUNTIFS(Formulas!B$3:B$2000,'Stats for predictor'!B1178,Formulas!C$3:C$2000,'Stats for predictor'!C1178,Formulas!AC$3:AC$2000,0)</f>
        <v>1390</v>
      </c>
      <c r="K1178">
        <f>Formulas!P1179</f>
        <v>0</v>
      </c>
      <c r="L1178">
        <f>Formulas!R1179</f>
        <v>0</v>
      </c>
      <c r="M1178">
        <f>Formulas!T1227</f>
        <v>0</v>
      </c>
      <c r="N1178" s="2" t="e">
        <f>Formulas!V1179</f>
        <v>#DIV/0!</v>
      </c>
      <c r="O1178">
        <f>Formulas!U1179</f>
        <v>0</v>
      </c>
      <c r="P1178" s="2" t="e">
        <f>Formulas!W1179</f>
        <v>#DIV/0!</v>
      </c>
    </row>
    <row r="1179" spans="1:16">
      <c r="A1179">
        <f>Formulas!A1180</f>
        <v>0</v>
      </c>
      <c r="B1179">
        <f>Formulas!B1180</f>
        <v>0</v>
      </c>
      <c r="C1179">
        <f>Formulas!C1180</f>
        <v>0</v>
      </c>
      <c r="D1179">
        <f>Formulas!AC1180</f>
        <v>0</v>
      </c>
      <c r="E1179">
        <f t="shared" si="18"/>
        <v>0</v>
      </c>
      <c r="F1179" s="1">
        <f>COUNTIFS(Formulas!B$3:B$2000,'Stats for predictor'!B1179,Formulas!C$3:C$2000,'Stats for predictor'!C1179,Formulas!AC$3:AC$2000,4)</f>
        <v>0</v>
      </c>
      <c r="G1179">
        <f>COUNTIFS(Formulas!B$3:B$2000,'Stats for predictor'!B1179,Formulas!C$3:C$2000,'Stats for predictor'!C1179,Formulas!AC$3:AC$2000,3)</f>
        <v>0</v>
      </c>
      <c r="H1179">
        <f>COUNTIFS(Formulas!B$3:B$2000,'Stats for predictor'!B1179,Formulas!C$3:C$2000,'Stats for predictor'!C1179,Formulas!AC$3:AC$2000,2)</f>
        <v>0</v>
      </c>
      <c r="I1179">
        <f>COUNTIFS(Formulas!B$3:B$2000,'Stats for predictor'!B1179,Formulas!C$3:C$2000,'Stats for predictor'!C1179,Formulas!AC$3:AC$2000,1)</f>
        <v>0</v>
      </c>
      <c r="J1179">
        <f>COUNTIFS(Formulas!B$3:B$2000,'Stats for predictor'!B1179,Formulas!C$3:C$2000,'Stats for predictor'!C1179,Formulas!AC$3:AC$2000,0)</f>
        <v>1390</v>
      </c>
      <c r="K1179">
        <f>Formulas!P1180</f>
        <v>0</v>
      </c>
      <c r="L1179">
        <f>Formulas!R1180</f>
        <v>0</v>
      </c>
      <c r="M1179">
        <f>Formulas!T1228</f>
        <v>0</v>
      </c>
      <c r="N1179" s="2" t="e">
        <f>Formulas!V1180</f>
        <v>#DIV/0!</v>
      </c>
      <c r="O1179">
        <f>Formulas!U1180</f>
        <v>0</v>
      </c>
      <c r="P1179" s="2" t="e">
        <f>Formulas!W1180</f>
        <v>#DIV/0!</v>
      </c>
    </row>
    <row r="1180" spans="1:16">
      <c r="A1180">
        <f>Formulas!A1181</f>
        <v>0</v>
      </c>
      <c r="B1180">
        <f>Formulas!B1181</f>
        <v>0</v>
      </c>
      <c r="C1180">
        <f>Formulas!C1181</f>
        <v>0</v>
      </c>
      <c r="D1180">
        <f>Formulas!AC1181</f>
        <v>0</v>
      </c>
      <c r="E1180">
        <f t="shared" si="18"/>
        <v>0</v>
      </c>
      <c r="F1180" s="1">
        <f>COUNTIFS(Formulas!B$3:B$2000,'Stats for predictor'!B1180,Formulas!C$3:C$2000,'Stats for predictor'!C1180,Formulas!AC$3:AC$2000,4)</f>
        <v>0</v>
      </c>
      <c r="G1180">
        <f>COUNTIFS(Formulas!B$3:B$2000,'Stats for predictor'!B1180,Formulas!C$3:C$2000,'Stats for predictor'!C1180,Formulas!AC$3:AC$2000,3)</f>
        <v>0</v>
      </c>
      <c r="H1180">
        <f>COUNTIFS(Formulas!B$3:B$2000,'Stats for predictor'!B1180,Formulas!C$3:C$2000,'Stats for predictor'!C1180,Formulas!AC$3:AC$2000,2)</f>
        <v>0</v>
      </c>
      <c r="I1180">
        <f>COUNTIFS(Formulas!B$3:B$2000,'Stats for predictor'!B1180,Formulas!C$3:C$2000,'Stats for predictor'!C1180,Formulas!AC$3:AC$2000,1)</f>
        <v>0</v>
      </c>
      <c r="J1180">
        <f>COUNTIFS(Formulas!B$3:B$2000,'Stats for predictor'!B1180,Formulas!C$3:C$2000,'Stats for predictor'!C1180,Formulas!AC$3:AC$2000,0)</f>
        <v>1390</v>
      </c>
      <c r="K1180">
        <f>Formulas!P1181</f>
        <v>0</v>
      </c>
      <c r="L1180">
        <f>Formulas!R1181</f>
        <v>0</v>
      </c>
      <c r="M1180">
        <f>Formulas!T1229</f>
        <v>0</v>
      </c>
      <c r="N1180" s="2" t="e">
        <f>Formulas!V1181</f>
        <v>#DIV/0!</v>
      </c>
      <c r="O1180">
        <f>Formulas!U1181</f>
        <v>0</v>
      </c>
      <c r="P1180" s="2" t="e">
        <f>Formulas!W1181</f>
        <v>#DIV/0!</v>
      </c>
    </row>
    <row r="1181" spans="1:16">
      <c r="A1181">
        <f>Formulas!A1182</f>
        <v>0</v>
      </c>
      <c r="B1181">
        <f>Formulas!B1182</f>
        <v>0</v>
      </c>
      <c r="C1181">
        <f>Formulas!C1182</f>
        <v>0</v>
      </c>
      <c r="D1181">
        <f>Formulas!AC1182</f>
        <v>0</v>
      </c>
      <c r="E1181">
        <f t="shared" si="18"/>
        <v>0</v>
      </c>
      <c r="F1181" s="1">
        <f>COUNTIFS(Formulas!B$3:B$2000,'Stats for predictor'!B1181,Formulas!C$3:C$2000,'Stats for predictor'!C1181,Formulas!AC$3:AC$2000,4)</f>
        <v>0</v>
      </c>
      <c r="G1181">
        <f>COUNTIFS(Formulas!B$3:B$2000,'Stats for predictor'!B1181,Formulas!C$3:C$2000,'Stats for predictor'!C1181,Formulas!AC$3:AC$2000,3)</f>
        <v>0</v>
      </c>
      <c r="H1181">
        <f>COUNTIFS(Formulas!B$3:B$2000,'Stats for predictor'!B1181,Formulas!C$3:C$2000,'Stats for predictor'!C1181,Formulas!AC$3:AC$2000,2)</f>
        <v>0</v>
      </c>
      <c r="I1181">
        <f>COUNTIFS(Formulas!B$3:B$2000,'Stats for predictor'!B1181,Formulas!C$3:C$2000,'Stats for predictor'!C1181,Formulas!AC$3:AC$2000,1)</f>
        <v>0</v>
      </c>
      <c r="J1181">
        <f>COUNTIFS(Formulas!B$3:B$2000,'Stats for predictor'!B1181,Formulas!C$3:C$2000,'Stats for predictor'!C1181,Formulas!AC$3:AC$2000,0)</f>
        <v>1390</v>
      </c>
      <c r="K1181">
        <f>Formulas!P1182</f>
        <v>0</v>
      </c>
      <c r="L1181">
        <f>Formulas!R1182</f>
        <v>0</v>
      </c>
      <c r="M1181">
        <f>Formulas!T1230</f>
        <v>0</v>
      </c>
      <c r="N1181" s="2" t="e">
        <f>Formulas!V1182</f>
        <v>#DIV/0!</v>
      </c>
      <c r="O1181">
        <f>Formulas!U1182</f>
        <v>0</v>
      </c>
      <c r="P1181" s="2" t="e">
        <f>Formulas!W1182</f>
        <v>#DIV/0!</v>
      </c>
    </row>
    <row r="1182" spans="1:16">
      <c r="A1182">
        <f>Formulas!A1183</f>
        <v>0</v>
      </c>
      <c r="B1182">
        <f>Formulas!B1183</f>
        <v>0</v>
      </c>
      <c r="C1182">
        <f>Formulas!C1183</f>
        <v>0</v>
      </c>
      <c r="D1182">
        <f>Formulas!AC1183</f>
        <v>0</v>
      </c>
      <c r="E1182">
        <f t="shared" si="18"/>
        <v>0</v>
      </c>
      <c r="F1182" s="1">
        <f>COUNTIFS(Formulas!B$3:B$2000,'Stats for predictor'!B1182,Formulas!C$3:C$2000,'Stats for predictor'!C1182,Formulas!AC$3:AC$2000,4)</f>
        <v>0</v>
      </c>
      <c r="G1182">
        <f>COUNTIFS(Formulas!B$3:B$2000,'Stats for predictor'!B1182,Formulas!C$3:C$2000,'Stats for predictor'!C1182,Formulas!AC$3:AC$2000,3)</f>
        <v>0</v>
      </c>
      <c r="H1182">
        <f>COUNTIFS(Formulas!B$3:B$2000,'Stats for predictor'!B1182,Formulas!C$3:C$2000,'Stats for predictor'!C1182,Formulas!AC$3:AC$2000,2)</f>
        <v>0</v>
      </c>
      <c r="I1182">
        <f>COUNTIFS(Formulas!B$3:B$2000,'Stats for predictor'!B1182,Formulas!C$3:C$2000,'Stats for predictor'!C1182,Formulas!AC$3:AC$2000,1)</f>
        <v>0</v>
      </c>
      <c r="J1182">
        <f>COUNTIFS(Formulas!B$3:B$2000,'Stats for predictor'!B1182,Formulas!C$3:C$2000,'Stats for predictor'!C1182,Formulas!AC$3:AC$2000,0)</f>
        <v>1390</v>
      </c>
      <c r="K1182">
        <f>Formulas!P1183</f>
        <v>0</v>
      </c>
      <c r="L1182">
        <f>Formulas!R1183</f>
        <v>0</v>
      </c>
      <c r="M1182">
        <f>Formulas!T1231</f>
        <v>0</v>
      </c>
      <c r="N1182" s="2" t="e">
        <f>Formulas!V1183</f>
        <v>#DIV/0!</v>
      </c>
      <c r="O1182">
        <f>Formulas!U1183</f>
        <v>0</v>
      </c>
      <c r="P1182" s="2" t="e">
        <f>Formulas!W1183</f>
        <v>#DIV/0!</v>
      </c>
    </row>
    <row r="1183" spans="1:16">
      <c r="A1183">
        <f>Formulas!A1184</f>
        <v>0</v>
      </c>
      <c r="B1183">
        <f>Formulas!B1184</f>
        <v>0</v>
      </c>
      <c r="C1183">
        <f>Formulas!C1184</f>
        <v>0</v>
      </c>
      <c r="D1183">
        <f>Formulas!AC1184</f>
        <v>0</v>
      </c>
      <c r="E1183">
        <f t="shared" si="18"/>
        <v>0</v>
      </c>
      <c r="F1183" s="1">
        <f>COUNTIFS(Formulas!B$3:B$2000,'Stats for predictor'!B1183,Formulas!C$3:C$2000,'Stats for predictor'!C1183,Formulas!AC$3:AC$2000,4)</f>
        <v>0</v>
      </c>
      <c r="G1183">
        <f>COUNTIFS(Formulas!B$3:B$2000,'Stats for predictor'!B1183,Formulas!C$3:C$2000,'Stats for predictor'!C1183,Formulas!AC$3:AC$2000,3)</f>
        <v>0</v>
      </c>
      <c r="H1183">
        <f>COUNTIFS(Formulas!B$3:B$2000,'Stats for predictor'!B1183,Formulas!C$3:C$2000,'Stats for predictor'!C1183,Formulas!AC$3:AC$2000,2)</f>
        <v>0</v>
      </c>
      <c r="I1183">
        <f>COUNTIFS(Formulas!B$3:B$2000,'Stats for predictor'!B1183,Formulas!C$3:C$2000,'Stats for predictor'!C1183,Formulas!AC$3:AC$2000,1)</f>
        <v>0</v>
      </c>
      <c r="J1183">
        <f>COUNTIFS(Formulas!B$3:B$2000,'Stats for predictor'!B1183,Formulas!C$3:C$2000,'Stats for predictor'!C1183,Formulas!AC$3:AC$2000,0)</f>
        <v>1390</v>
      </c>
      <c r="K1183">
        <f>Formulas!P1184</f>
        <v>0</v>
      </c>
      <c r="L1183">
        <f>Formulas!R1184</f>
        <v>0</v>
      </c>
      <c r="M1183">
        <f>Formulas!T1232</f>
        <v>0</v>
      </c>
      <c r="N1183" s="2" t="e">
        <f>Formulas!V1184</f>
        <v>#DIV/0!</v>
      </c>
      <c r="O1183">
        <f>Formulas!U1184</f>
        <v>0</v>
      </c>
      <c r="P1183" s="2" t="e">
        <f>Formulas!W1184</f>
        <v>#DIV/0!</v>
      </c>
    </row>
    <row r="1184" spans="1:16">
      <c r="A1184">
        <f>Formulas!A1185</f>
        <v>0</v>
      </c>
      <c r="B1184">
        <f>Formulas!B1185</f>
        <v>0</v>
      </c>
      <c r="C1184">
        <f>Formulas!C1185</f>
        <v>0</v>
      </c>
      <c r="D1184">
        <f>Formulas!AC1185</f>
        <v>0</v>
      </c>
      <c r="E1184">
        <f t="shared" si="18"/>
        <v>0</v>
      </c>
      <c r="F1184" s="1">
        <f>COUNTIFS(Formulas!B$3:B$2000,'Stats for predictor'!B1184,Formulas!C$3:C$2000,'Stats for predictor'!C1184,Formulas!AC$3:AC$2000,4)</f>
        <v>0</v>
      </c>
      <c r="G1184">
        <f>COUNTIFS(Formulas!B$3:B$2000,'Stats for predictor'!B1184,Formulas!C$3:C$2000,'Stats for predictor'!C1184,Formulas!AC$3:AC$2000,3)</f>
        <v>0</v>
      </c>
      <c r="H1184">
        <f>COUNTIFS(Formulas!B$3:B$2000,'Stats for predictor'!B1184,Formulas!C$3:C$2000,'Stats for predictor'!C1184,Formulas!AC$3:AC$2000,2)</f>
        <v>0</v>
      </c>
      <c r="I1184">
        <f>COUNTIFS(Formulas!B$3:B$2000,'Stats for predictor'!B1184,Formulas!C$3:C$2000,'Stats for predictor'!C1184,Formulas!AC$3:AC$2000,1)</f>
        <v>0</v>
      </c>
      <c r="J1184">
        <f>COUNTIFS(Formulas!B$3:B$2000,'Stats for predictor'!B1184,Formulas!C$3:C$2000,'Stats for predictor'!C1184,Formulas!AC$3:AC$2000,0)</f>
        <v>1390</v>
      </c>
      <c r="K1184">
        <f>Formulas!P1185</f>
        <v>0</v>
      </c>
      <c r="L1184">
        <f>Formulas!R1185</f>
        <v>0</v>
      </c>
      <c r="M1184">
        <f>Formulas!T1233</f>
        <v>0</v>
      </c>
      <c r="N1184" s="2" t="e">
        <f>Formulas!V1185</f>
        <v>#DIV/0!</v>
      </c>
      <c r="O1184">
        <f>Formulas!U1185</f>
        <v>0</v>
      </c>
      <c r="P1184" s="2" t="e">
        <f>Formulas!W1185</f>
        <v>#DIV/0!</v>
      </c>
    </row>
    <row r="1185" spans="1:16">
      <c r="A1185">
        <f>Formulas!A1186</f>
        <v>0</v>
      </c>
      <c r="B1185">
        <f>Formulas!B1186</f>
        <v>0</v>
      </c>
      <c r="C1185">
        <f>Formulas!C1186</f>
        <v>0</v>
      </c>
      <c r="D1185">
        <f>Formulas!AC1186</f>
        <v>0</v>
      </c>
      <c r="E1185">
        <f t="shared" si="18"/>
        <v>0</v>
      </c>
      <c r="F1185" s="1">
        <f>COUNTIFS(Formulas!B$3:B$2000,'Stats for predictor'!B1185,Formulas!C$3:C$2000,'Stats for predictor'!C1185,Formulas!AC$3:AC$2000,4)</f>
        <v>0</v>
      </c>
      <c r="G1185">
        <f>COUNTIFS(Formulas!B$3:B$2000,'Stats for predictor'!B1185,Formulas!C$3:C$2000,'Stats for predictor'!C1185,Formulas!AC$3:AC$2000,3)</f>
        <v>0</v>
      </c>
      <c r="H1185">
        <f>COUNTIFS(Formulas!B$3:B$2000,'Stats for predictor'!B1185,Formulas!C$3:C$2000,'Stats for predictor'!C1185,Formulas!AC$3:AC$2000,2)</f>
        <v>0</v>
      </c>
      <c r="I1185">
        <f>COUNTIFS(Formulas!B$3:B$2000,'Stats for predictor'!B1185,Formulas!C$3:C$2000,'Stats for predictor'!C1185,Formulas!AC$3:AC$2000,1)</f>
        <v>0</v>
      </c>
      <c r="J1185">
        <f>COUNTIFS(Formulas!B$3:B$2000,'Stats for predictor'!B1185,Formulas!C$3:C$2000,'Stats for predictor'!C1185,Formulas!AC$3:AC$2000,0)</f>
        <v>1390</v>
      </c>
      <c r="K1185">
        <f>Formulas!P1186</f>
        <v>0</v>
      </c>
      <c r="L1185">
        <f>Formulas!R1186</f>
        <v>0</v>
      </c>
      <c r="M1185">
        <f>Formulas!T1234</f>
        <v>0</v>
      </c>
      <c r="N1185" s="2" t="e">
        <f>Formulas!V1186</f>
        <v>#DIV/0!</v>
      </c>
      <c r="O1185">
        <f>Formulas!U1186</f>
        <v>0</v>
      </c>
      <c r="P1185" s="2" t="e">
        <f>Formulas!W1186</f>
        <v>#DIV/0!</v>
      </c>
    </row>
    <row r="1186" spans="1:16">
      <c r="A1186">
        <f>Formulas!A1187</f>
        <v>0</v>
      </c>
      <c r="B1186">
        <f>Formulas!B1187</f>
        <v>0</v>
      </c>
      <c r="C1186">
        <f>Formulas!C1187</f>
        <v>0</v>
      </c>
      <c r="D1186">
        <f>Formulas!AC1187</f>
        <v>0</v>
      </c>
      <c r="E1186">
        <f t="shared" si="18"/>
        <v>0</v>
      </c>
      <c r="F1186" s="1">
        <f>COUNTIFS(Formulas!B$3:B$2000,'Stats for predictor'!B1186,Formulas!C$3:C$2000,'Stats for predictor'!C1186,Formulas!AC$3:AC$2000,4)</f>
        <v>0</v>
      </c>
      <c r="G1186">
        <f>COUNTIFS(Formulas!B$3:B$2000,'Stats for predictor'!B1186,Formulas!C$3:C$2000,'Stats for predictor'!C1186,Formulas!AC$3:AC$2000,3)</f>
        <v>0</v>
      </c>
      <c r="H1186">
        <f>COUNTIFS(Formulas!B$3:B$2000,'Stats for predictor'!B1186,Formulas!C$3:C$2000,'Stats for predictor'!C1186,Formulas!AC$3:AC$2000,2)</f>
        <v>0</v>
      </c>
      <c r="I1186">
        <f>COUNTIFS(Formulas!B$3:B$2000,'Stats for predictor'!B1186,Formulas!C$3:C$2000,'Stats for predictor'!C1186,Formulas!AC$3:AC$2000,1)</f>
        <v>0</v>
      </c>
      <c r="J1186">
        <f>COUNTIFS(Formulas!B$3:B$2000,'Stats for predictor'!B1186,Formulas!C$3:C$2000,'Stats for predictor'!C1186,Formulas!AC$3:AC$2000,0)</f>
        <v>1390</v>
      </c>
      <c r="K1186">
        <f>Formulas!P1187</f>
        <v>0</v>
      </c>
      <c r="L1186">
        <f>Formulas!R1187</f>
        <v>0</v>
      </c>
      <c r="M1186">
        <f>Formulas!T1235</f>
        <v>0</v>
      </c>
      <c r="N1186" s="2" t="e">
        <f>Formulas!V1187</f>
        <v>#DIV/0!</v>
      </c>
      <c r="O1186">
        <f>Formulas!U1187</f>
        <v>0</v>
      </c>
      <c r="P1186" s="2" t="e">
        <f>Formulas!W1187</f>
        <v>#DIV/0!</v>
      </c>
    </row>
    <row r="1187" spans="1:16">
      <c r="A1187">
        <f>Formulas!A1188</f>
        <v>0</v>
      </c>
      <c r="B1187">
        <f>Formulas!B1188</f>
        <v>0</v>
      </c>
      <c r="C1187">
        <f>Formulas!C1188</f>
        <v>0</v>
      </c>
      <c r="D1187">
        <f>Formulas!AC1188</f>
        <v>0</v>
      </c>
      <c r="E1187">
        <f t="shared" si="18"/>
        <v>0</v>
      </c>
      <c r="F1187" s="1">
        <f>COUNTIFS(Formulas!B$3:B$2000,'Stats for predictor'!B1187,Formulas!C$3:C$2000,'Stats for predictor'!C1187,Formulas!AC$3:AC$2000,4)</f>
        <v>0</v>
      </c>
      <c r="G1187">
        <f>COUNTIFS(Formulas!B$3:B$2000,'Stats for predictor'!B1187,Formulas!C$3:C$2000,'Stats for predictor'!C1187,Formulas!AC$3:AC$2000,3)</f>
        <v>0</v>
      </c>
      <c r="H1187">
        <f>COUNTIFS(Formulas!B$3:B$2000,'Stats for predictor'!B1187,Formulas!C$3:C$2000,'Stats for predictor'!C1187,Formulas!AC$3:AC$2000,2)</f>
        <v>0</v>
      </c>
      <c r="I1187">
        <f>COUNTIFS(Formulas!B$3:B$2000,'Stats for predictor'!B1187,Formulas!C$3:C$2000,'Stats for predictor'!C1187,Formulas!AC$3:AC$2000,1)</f>
        <v>0</v>
      </c>
      <c r="J1187">
        <f>COUNTIFS(Formulas!B$3:B$2000,'Stats for predictor'!B1187,Formulas!C$3:C$2000,'Stats for predictor'!C1187,Formulas!AC$3:AC$2000,0)</f>
        <v>1390</v>
      </c>
      <c r="K1187">
        <f>Formulas!P1188</f>
        <v>0</v>
      </c>
      <c r="L1187">
        <f>Formulas!R1188</f>
        <v>0</v>
      </c>
      <c r="M1187">
        <f>Formulas!T1236</f>
        <v>0</v>
      </c>
      <c r="N1187" s="2" t="e">
        <f>Formulas!V1188</f>
        <v>#DIV/0!</v>
      </c>
      <c r="O1187">
        <f>Formulas!U1188</f>
        <v>0</v>
      </c>
      <c r="P1187" s="2" t="e">
        <f>Formulas!W1188</f>
        <v>#DIV/0!</v>
      </c>
    </row>
    <row r="1188" spans="1:16">
      <c r="A1188">
        <f>Formulas!A1189</f>
        <v>0</v>
      </c>
      <c r="B1188">
        <f>Formulas!B1189</f>
        <v>0</v>
      </c>
      <c r="C1188">
        <f>Formulas!C1189</f>
        <v>0</v>
      </c>
      <c r="D1188">
        <f>Formulas!AC1189</f>
        <v>0</v>
      </c>
      <c r="E1188">
        <f t="shared" si="18"/>
        <v>0</v>
      </c>
      <c r="F1188" s="1">
        <f>COUNTIFS(Formulas!B$3:B$2000,'Stats for predictor'!B1188,Formulas!C$3:C$2000,'Stats for predictor'!C1188,Formulas!AC$3:AC$2000,4)</f>
        <v>0</v>
      </c>
      <c r="G1188">
        <f>COUNTIFS(Formulas!B$3:B$2000,'Stats for predictor'!B1188,Formulas!C$3:C$2000,'Stats for predictor'!C1188,Formulas!AC$3:AC$2000,3)</f>
        <v>0</v>
      </c>
      <c r="H1188">
        <f>COUNTIFS(Formulas!B$3:B$2000,'Stats for predictor'!B1188,Formulas!C$3:C$2000,'Stats for predictor'!C1188,Formulas!AC$3:AC$2000,2)</f>
        <v>0</v>
      </c>
      <c r="I1188">
        <f>COUNTIFS(Formulas!B$3:B$2000,'Stats for predictor'!B1188,Formulas!C$3:C$2000,'Stats for predictor'!C1188,Formulas!AC$3:AC$2000,1)</f>
        <v>0</v>
      </c>
      <c r="J1188">
        <f>COUNTIFS(Formulas!B$3:B$2000,'Stats for predictor'!B1188,Formulas!C$3:C$2000,'Stats for predictor'!C1188,Formulas!AC$3:AC$2000,0)</f>
        <v>1390</v>
      </c>
      <c r="K1188">
        <f>Formulas!P1189</f>
        <v>0</v>
      </c>
      <c r="L1188">
        <f>Formulas!R1189</f>
        <v>0</v>
      </c>
      <c r="M1188">
        <f>Formulas!T1237</f>
        <v>0</v>
      </c>
      <c r="N1188" s="2" t="e">
        <f>Formulas!V1189</f>
        <v>#DIV/0!</v>
      </c>
      <c r="O1188">
        <f>Formulas!U1189</f>
        <v>0</v>
      </c>
      <c r="P1188" s="2" t="e">
        <f>Formulas!W1189</f>
        <v>#DIV/0!</v>
      </c>
    </row>
    <row r="1189" spans="1:16">
      <c r="A1189">
        <f>Formulas!A1190</f>
        <v>0</v>
      </c>
      <c r="B1189">
        <f>Formulas!B1190</f>
        <v>0</v>
      </c>
      <c r="C1189">
        <f>Formulas!C1190</f>
        <v>0</v>
      </c>
      <c r="D1189">
        <f>Formulas!AC1190</f>
        <v>0</v>
      </c>
      <c r="E1189">
        <f t="shared" si="18"/>
        <v>0</v>
      </c>
      <c r="F1189" s="1">
        <f>COUNTIFS(Formulas!B$3:B$2000,'Stats for predictor'!B1189,Formulas!C$3:C$2000,'Stats for predictor'!C1189,Formulas!AC$3:AC$2000,4)</f>
        <v>0</v>
      </c>
      <c r="G1189">
        <f>COUNTIFS(Formulas!B$3:B$2000,'Stats for predictor'!B1189,Formulas!C$3:C$2000,'Stats for predictor'!C1189,Formulas!AC$3:AC$2000,3)</f>
        <v>0</v>
      </c>
      <c r="H1189">
        <f>COUNTIFS(Formulas!B$3:B$2000,'Stats for predictor'!B1189,Formulas!C$3:C$2000,'Stats for predictor'!C1189,Formulas!AC$3:AC$2000,2)</f>
        <v>0</v>
      </c>
      <c r="I1189">
        <f>COUNTIFS(Formulas!B$3:B$2000,'Stats for predictor'!B1189,Formulas!C$3:C$2000,'Stats for predictor'!C1189,Formulas!AC$3:AC$2000,1)</f>
        <v>0</v>
      </c>
      <c r="J1189">
        <f>COUNTIFS(Formulas!B$3:B$2000,'Stats for predictor'!B1189,Formulas!C$3:C$2000,'Stats for predictor'!C1189,Formulas!AC$3:AC$2000,0)</f>
        <v>1390</v>
      </c>
      <c r="K1189">
        <f>Formulas!P1190</f>
        <v>0</v>
      </c>
      <c r="L1189">
        <f>Formulas!R1190</f>
        <v>0</v>
      </c>
      <c r="M1189">
        <f>Formulas!T1238</f>
        <v>0</v>
      </c>
      <c r="N1189" s="2" t="e">
        <f>Formulas!V1190</f>
        <v>#DIV/0!</v>
      </c>
      <c r="O1189">
        <f>Formulas!U1190</f>
        <v>0</v>
      </c>
      <c r="P1189" s="2" t="e">
        <f>Formulas!W1190</f>
        <v>#DIV/0!</v>
      </c>
    </row>
    <row r="1190" spans="1:16">
      <c r="A1190">
        <f>Formulas!A1191</f>
        <v>0</v>
      </c>
      <c r="B1190">
        <f>Formulas!B1191</f>
        <v>0</v>
      </c>
      <c r="C1190">
        <f>Formulas!C1191</f>
        <v>0</v>
      </c>
      <c r="D1190">
        <f>Formulas!AC1191</f>
        <v>0</v>
      </c>
      <c r="E1190">
        <f t="shared" si="18"/>
        <v>0</v>
      </c>
      <c r="F1190" s="1">
        <f>COUNTIFS(Formulas!B$3:B$2000,'Stats for predictor'!B1190,Formulas!C$3:C$2000,'Stats for predictor'!C1190,Formulas!AC$3:AC$2000,4)</f>
        <v>0</v>
      </c>
      <c r="G1190">
        <f>COUNTIFS(Formulas!B$3:B$2000,'Stats for predictor'!B1190,Formulas!C$3:C$2000,'Stats for predictor'!C1190,Formulas!AC$3:AC$2000,3)</f>
        <v>0</v>
      </c>
      <c r="H1190">
        <f>COUNTIFS(Formulas!B$3:B$2000,'Stats for predictor'!B1190,Formulas!C$3:C$2000,'Stats for predictor'!C1190,Formulas!AC$3:AC$2000,2)</f>
        <v>0</v>
      </c>
      <c r="I1190">
        <f>COUNTIFS(Formulas!B$3:B$2000,'Stats for predictor'!B1190,Formulas!C$3:C$2000,'Stats for predictor'!C1190,Formulas!AC$3:AC$2000,1)</f>
        <v>0</v>
      </c>
      <c r="J1190">
        <f>COUNTIFS(Formulas!B$3:B$2000,'Stats for predictor'!B1190,Formulas!C$3:C$2000,'Stats for predictor'!C1190,Formulas!AC$3:AC$2000,0)</f>
        <v>1390</v>
      </c>
      <c r="K1190">
        <f>Formulas!P1191</f>
        <v>0</v>
      </c>
      <c r="L1190">
        <f>Formulas!R1191</f>
        <v>0</v>
      </c>
      <c r="M1190">
        <f>Formulas!T1239</f>
        <v>0</v>
      </c>
      <c r="N1190" s="2" t="e">
        <f>Formulas!V1191</f>
        <v>#DIV/0!</v>
      </c>
      <c r="O1190">
        <f>Formulas!U1191</f>
        <v>0</v>
      </c>
      <c r="P1190" s="2" t="e">
        <f>Formulas!W1191</f>
        <v>#DIV/0!</v>
      </c>
    </row>
    <row r="1191" spans="1:16">
      <c r="A1191">
        <f>Formulas!A1192</f>
        <v>0</v>
      </c>
      <c r="B1191">
        <f>Formulas!B1192</f>
        <v>0</v>
      </c>
      <c r="C1191">
        <f>Formulas!C1192</f>
        <v>0</v>
      </c>
      <c r="D1191">
        <f>Formulas!AC1192</f>
        <v>0</v>
      </c>
      <c r="E1191">
        <f t="shared" si="18"/>
        <v>0</v>
      </c>
      <c r="F1191" s="1">
        <f>COUNTIFS(Formulas!B$3:B$2000,'Stats for predictor'!B1191,Formulas!C$3:C$2000,'Stats for predictor'!C1191,Formulas!AC$3:AC$2000,4)</f>
        <v>0</v>
      </c>
      <c r="G1191">
        <f>COUNTIFS(Formulas!B$3:B$2000,'Stats for predictor'!B1191,Formulas!C$3:C$2000,'Stats for predictor'!C1191,Formulas!AC$3:AC$2000,3)</f>
        <v>0</v>
      </c>
      <c r="H1191">
        <f>COUNTIFS(Formulas!B$3:B$2000,'Stats for predictor'!B1191,Formulas!C$3:C$2000,'Stats for predictor'!C1191,Formulas!AC$3:AC$2000,2)</f>
        <v>0</v>
      </c>
      <c r="I1191">
        <f>COUNTIFS(Formulas!B$3:B$2000,'Stats for predictor'!B1191,Formulas!C$3:C$2000,'Stats for predictor'!C1191,Formulas!AC$3:AC$2000,1)</f>
        <v>0</v>
      </c>
      <c r="J1191">
        <f>COUNTIFS(Formulas!B$3:B$2000,'Stats for predictor'!B1191,Formulas!C$3:C$2000,'Stats for predictor'!C1191,Formulas!AC$3:AC$2000,0)</f>
        <v>1390</v>
      </c>
      <c r="K1191">
        <f>Formulas!P1192</f>
        <v>0</v>
      </c>
      <c r="L1191">
        <f>Formulas!R1192</f>
        <v>0</v>
      </c>
      <c r="M1191">
        <f>Formulas!T1240</f>
        <v>0</v>
      </c>
      <c r="N1191" s="2" t="e">
        <f>Formulas!V1192</f>
        <v>#DIV/0!</v>
      </c>
      <c r="O1191">
        <f>Formulas!U1192</f>
        <v>0</v>
      </c>
      <c r="P1191" s="2" t="e">
        <f>Formulas!W1192</f>
        <v>#DIV/0!</v>
      </c>
    </row>
    <row r="1192" spans="1:16">
      <c r="A1192">
        <f>Formulas!A1193</f>
        <v>0</v>
      </c>
      <c r="B1192">
        <f>Formulas!B1193</f>
        <v>0</v>
      </c>
      <c r="C1192">
        <f>Formulas!C1193</f>
        <v>0</v>
      </c>
      <c r="D1192">
        <f>Formulas!AC1193</f>
        <v>0</v>
      </c>
      <c r="E1192">
        <f t="shared" si="18"/>
        <v>0</v>
      </c>
      <c r="F1192" s="1">
        <f>COUNTIFS(Formulas!B$3:B$2000,'Stats for predictor'!B1192,Formulas!C$3:C$2000,'Stats for predictor'!C1192,Formulas!AC$3:AC$2000,4)</f>
        <v>0</v>
      </c>
      <c r="G1192">
        <f>COUNTIFS(Formulas!B$3:B$2000,'Stats for predictor'!B1192,Formulas!C$3:C$2000,'Stats for predictor'!C1192,Formulas!AC$3:AC$2000,3)</f>
        <v>0</v>
      </c>
      <c r="H1192">
        <f>COUNTIFS(Formulas!B$3:B$2000,'Stats for predictor'!B1192,Formulas!C$3:C$2000,'Stats for predictor'!C1192,Formulas!AC$3:AC$2000,2)</f>
        <v>0</v>
      </c>
      <c r="I1192">
        <f>COUNTIFS(Formulas!B$3:B$2000,'Stats for predictor'!B1192,Formulas!C$3:C$2000,'Stats for predictor'!C1192,Formulas!AC$3:AC$2000,1)</f>
        <v>0</v>
      </c>
      <c r="J1192">
        <f>COUNTIFS(Formulas!B$3:B$2000,'Stats for predictor'!B1192,Formulas!C$3:C$2000,'Stats for predictor'!C1192,Formulas!AC$3:AC$2000,0)</f>
        <v>1390</v>
      </c>
      <c r="K1192">
        <f>Formulas!P1193</f>
        <v>0</v>
      </c>
      <c r="L1192">
        <f>Formulas!R1193</f>
        <v>0</v>
      </c>
      <c r="M1192">
        <f>Formulas!T1241</f>
        <v>0</v>
      </c>
      <c r="N1192" s="2" t="e">
        <f>Formulas!V1193</f>
        <v>#DIV/0!</v>
      </c>
      <c r="O1192">
        <f>Formulas!U1193</f>
        <v>0</v>
      </c>
      <c r="P1192" s="2" t="e">
        <f>Formulas!W1193</f>
        <v>#DIV/0!</v>
      </c>
    </row>
    <row r="1193" spans="1:16">
      <c r="A1193">
        <f>Formulas!A1194</f>
        <v>0</v>
      </c>
      <c r="B1193">
        <f>Formulas!B1194</f>
        <v>0</v>
      </c>
      <c r="C1193">
        <f>Formulas!C1194</f>
        <v>0</v>
      </c>
      <c r="D1193">
        <f>Formulas!AC1194</f>
        <v>0</v>
      </c>
      <c r="E1193">
        <f t="shared" si="18"/>
        <v>0</v>
      </c>
      <c r="F1193" s="1">
        <f>COUNTIFS(Formulas!B$3:B$2000,'Stats for predictor'!B1193,Formulas!C$3:C$2000,'Stats for predictor'!C1193,Formulas!AC$3:AC$2000,4)</f>
        <v>0</v>
      </c>
      <c r="G1193">
        <f>COUNTIFS(Formulas!B$3:B$2000,'Stats for predictor'!B1193,Formulas!C$3:C$2000,'Stats for predictor'!C1193,Formulas!AC$3:AC$2000,3)</f>
        <v>0</v>
      </c>
      <c r="H1193">
        <f>COUNTIFS(Formulas!B$3:B$2000,'Stats for predictor'!B1193,Formulas!C$3:C$2000,'Stats for predictor'!C1193,Formulas!AC$3:AC$2000,2)</f>
        <v>0</v>
      </c>
      <c r="I1193">
        <f>COUNTIFS(Formulas!B$3:B$2000,'Stats for predictor'!B1193,Formulas!C$3:C$2000,'Stats for predictor'!C1193,Formulas!AC$3:AC$2000,1)</f>
        <v>0</v>
      </c>
      <c r="J1193">
        <f>COUNTIFS(Formulas!B$3:B$2000,'Stats for predictor'!B1193,Formulas!C$3:C$2000,'Stats for predictor'!C1193,Formulas!AC$3:AC$2000,0)</f>
        <v>1390</v>
      </c>
      <c r="K1193">
        <f>Formulas!P1194</f>
        <v>0</v>
      </c>
      <c r="L1193">
        <f>Formulas!R1194</f>
        <v>0</v>
      </c>
      <c r="M1193">
        <f>Formulas!T1242</f>
        <v>0</v>
      </c>
      <c r="N1193" s="2" t="e">
        <f>Formulas!V1194</f>
        <v>#DIV/0!</v>
      </c>
      <c r="O1193">
        <f>Formulas!U1194</f>
        <v>0</v>
      </c>
      <c r="P1193" s="2" t="e">
        <f>Formulas!W1194</f>
        <v>#DIV/0!</v>
      </c>
    </row>
    <row r="1194" spans="1:16">
      <c r="A1194">
        <f>Formulas!A1195</f>
        <v>0</v>
      </c>
      <c r="B1194">
        <f>Formulas!B1195</f>
        <v>0</v>
      </c>
      <c r="C1194">
        <f>Formulas!C1195</f>
        <v>0</v>
      </c>
      <c r="D1194">
        <f>Formulas!AC1195</f>
        <v>0</v>
      </c>
      <c r="E1194">
        <f t="shared" si="18"/>
        <v>0</v>
      </c>
      <c r="F1194" s="1">
        <f>COUNTIFS(Formulas!B$3:B$2000,'Stats for predictor'!B1194,Formulas!C$3:C$2000,'Stats for predictor'!C1194,Formulas!AC$3:AC$2000,4)</f>
        <v>0</v>
      </c>
      <c r="G1194">
        <f>COUNTIFS(Formulas!B$3:B$2000,'Stats for predictor'!B1194,Formulas!C$3:C$2000,'Stats for predictor'!C1194,Formulas!AC$3:AC$2000,3)</f>
        <v>0</v>
      </c>
      <c r="H1194">
        <f>COUNTIFS(Formulas!B$3:B$2000,'Stats for predictor'!B1194,Formulas!C$3:C$2000,'Stats for predictor'!C1194,Formulas!AC$3:AC$2000,2)</f>
        <v>0</v>
      </c>
      <c r="I1194">
        <f>COUNTIFS(Formulas!B$3:B$2000,'Stats for predictor'!B1194,Formulas!C$3:C$2000,'Stats for predictor'!C1194,Formulas!AC$3:AC$2000,1)</f>
        <v>0</v>
      </c>
      <c r="J1194">
        <f>COUNTIFS(Formulas!B$3:B$2000,'Stats for predictor'!B1194,Formulas!C$3:C$2000,'Stats for predictor'!C1194,Formulas!AC$3:AC$2000,0)</f>
        <v>1390</v>
      </c>
      <c r="K1194">
        <f>Formulas!P1195</f>
        <v>0</v>
      </c>
      <c r="L1194">
        <f>Formulas!R1195</f>
        <v>0</v>
      </c>
      <c r="M1194">
        <f>Formulas!T1243</f>
        <v>0</v>
      </c>
      <c r="N1194" s="2" t="e">
        <f>Formulas!V1195</f>
        <v>#DIV/0!</v>
      </c>
      <c r="O1194">
        <f>Formulas!U1195</f>
        <v>0</v>
      </c>
      <c r="P1194" s="2" t="e">
        <f>Formulas!W1195</f>
        <v>#DIV/0!</v>
      </c>
    </row>
    <row r="1195" spans="1:16">
      <c r="A1195">
        <f>Formulas!A1196</f>
        <v>0</v>
      </c>
      <c r="B1195">
        <f>Formulas!B1196</f>
        <v>0</v>
      </c>
      <c r="C1195">
        <f>Formulas!C1196</f>
        <v>0</v>
      </c>
      <c r="D1195">
        <f>Formulas!AC1196</f>
        <v>0</v>
      </c>
      <c r="E1195">
        <f t="shared" si="18"/>
        <v>0</v>
      </c>
      <c r="F1195" s="1">
        <f>COUNTIFS(Formulas!B$3:B$2000,'Stats for predictor'!B1195,Formulas!C$3:C$2000,'Stats for predictor'!C1195,Formulas!AC$3:AC$2000,4)</f>
        <v>0</v>
      </c>
      <c r="G1195">
        <f>COUNTIFS(Formulas!B$3:B$2000,'Stats for predictor'!B1195,Formulas!C$3:C$2000,'Stats for predictor'!C1195,Formulas!AC$3:AC$2000,3)</f>
        <v>0</v>
      </c>
      <c r="H1195">
        <f>COUNTIFS(Formulas!B$3:B$2000,'Stats for predictor'!B1195,Formulas!C$3:C$2000,'Stats for predictor'!C1195,Formulas!AC$3:AC$2000,2)</f>
        <v>0</v>
      </c>
      <c r="I1195">
        <f>COUNTIFS(Formulas!B$3:B$2000,'Stats for predictor'!B1195,Formulas!C$3:C$2000,'Stats for predictor'!C1195,Formulas!AC$3:AC$2000,1)</f>
        <v>0</v>
      </c>
      <c r="J1195">
        <f>COUNTIFS(Formulas!B$3:B$2000,'Stats for predictor'!B1195,Formulas!C$3:C$2000,'Stats for predictor'!C1195,Formulas!AC$3:AC$2000,0)</f>
        <v>1390</v>
      </c>
      <c r="K1195">
        <f>Formulas!P1196</f>
        <v>0</v>
      </c>
      <c r="L1195">
        <f>Formulas!R1196</f>
        <v>0</v>
      </c>
      <c r="M1195">
        <f>Formulas!T1244</f>
        <v>0</v>
      </c>
      <c r="N1195" s="2" t="e">
        <f>Formulas!V1196</f>
        <v>#DIV/0!</v>
      </c>
      <c r="O1195">
        <f>Formulas!U1196</f>
        <v>0</v>
      </c>
      <c r="P1195" s="2" t="e">
        <f>Formulas!W1196</f>
        <v>#DIV/0!</v>
      </c>
    </row>
    <row r="1196" spans="1:16">
      <c r="A1196">
        <f>Formulas!A1197</f>
        <v>0</v>
      </c>
      <c r="B1196">
        <f>Formulas!B1197</f>
        <v>0</v>
      </c>
      <c r="C1196">
        <f>Formulas!C1197</f>
        <v>0</v>
      </c>
      <c r="D1196">
        <f>Formulas!AC1197</f>
        <v>0</v>
      </c>
      <c r="E1196">
        <f t="shared" si="18"/>
        <v>0</v>
      </c>
      <c r="F1196" s="1">
        <f>COUNTIFS(Formulas!B$3:B$2000,'Stats for predictor'!B1196,Formulas!C$3:C$2000,'Stats for predictor'!C1196,Formulas!AC$3:AC$2000,4)</f>
        <v>0</v>
      </c>
      <c r="G1196">
        <f>COUNTIFS(Formulas!B$3:B$2000,'Stats for predictor'!B1196,Formulas!C$3:C$2000,'Stats for predictor'!C1196,Formulas!AC$3:AC$2000,3)</f>
        <v>0</v>
      </c>
      <c r="H1196">
        <f>COUNTIFS(Formulas!B$3:B$2000,'Stats for predictor'!B1196,Formulas!C$3:C$2000,'Stats for predictor'!C1196,Formulas!AC$3:AC$2000,2)</f>
        <v>0</v>
      </c>
      <c r="I1196">
        <f>COUNTIFS(Formulas!B$3:B$2000,'Stats for predictor'!B1196,Formulas!C$3:C$2000,'Stats for predictor'!C1196,Formulas!AC$3:AC$2000,1)</f>
        <v>0</v>
      </c>
      <c r="J1196">
        <f>COUNTIFS(Formulas!B$3:B$2000,'Stats for predictor'!B1196,Formulas!C$3:C$2000,'Stats for predictor'!C1196,Formulas!AC$3:AC$2000,0)</f>
        <v>1390</v>
      </c>
      <c r="K1196">
        <f>Formulas!P1197</f>
        <v>0</v>
      </c>
      <c r="L1196">
        <f>Formulas!R1197</f>
        <v>0</v>
      </c>
      <c r="M1196">
        <f>Formulas!T1245</f>
        <v>0</v>
      </c>
      <c r="N1196" s="2" t="e">
        <f>Formulas!V1197</f>
        <v>#DIV/0!</v>
      </c>
      <c r="O1196">
        <f>Formulas!U1197</f>
        <v>0</v>
      </c>
      <c r="P1196" s="2" t="e">
        <f>Formulas!W1197</f>
        <v>#DIV/0!</v>
      </c>
    </row>
    <row r="1197" spans="1:16">
      <c r="A1197">
        <f>Formulas!A1198</f>
        <v>0</v>
      </c>
      <c r="B1197">
        <f>Formulas!B1198</f>
        <v>0</v>
      </c>
      <c r="C1197">
        <f>Formulas!C1198</f>
        <v>0</v>
      </c>
      <c r="D1197">
        <f>Formulas!AC1198</f>
        <v>0</v>
      </c>
      <c r="E1197">
        <f t="shared" si="18"/>
        <v>0</v>
      </c>
      <c r="F1197" s="1">
        <f>COUNTIFS(Formulas!B$3:B$2000,'Stats for predictor'!B1197,Formulas!C$3:C$2000,'Stats for predictor'!C1197,Formulas!AC$3:AC$2000,4)</f>
        <v>0</v>
      </c>
      <c r="G1197">
        <f>COUNTIFS(Formulas!B$3:B$2000,'Stats for predictor'!B1197,Formulas!C$3:C$2000,'Stats for predictor'!C1197,Formulas!AC$3:AC$2000,3)</f>
        <v>0</v>
      </c>
      <c r="H1197">
        <f>COUNTIFS(Formulas!B$3:B$2000,'Stats for predictor'!B1197,Formulas!C$3:C$2000,'Stats for predictor'!C1197,Formulas!AC$3:AC$2000,2)</f>
        <v>0</v>
      </c>
      <c r="I1197">
        <f>COUNTIFS(Formulas!B$3:B$2000,'Stats for predictor'!B1197,Formulas!C$3:C$2000,'Stats for predictor'!C1197,Formulas!AC$3:AC$2000,1)</f>
        <v>0</v>
      </c>
      <c r="J1197">
        <f>COUNTIFS(Formulas!B$3:B$2000,'Stats for predictor'!B1197,Formulas!C$3:C$2000,'Stats for predictor'!C1197,Formulas!AC$3:AC$2000,0)</f>
        <v>1390</v>
      </c>
      <c r="K1197">
        <f>Formulas!P1198</f>
        <v>0</v>
      </c>
      <c r="L1197">
        <f>Formulas!R1198</f>
        <v>0</v>
      </c>
      <c r="M1197">
        <f>Formulas!T1246</f>
        <v>0</v>
      </c>
      <c r="N1197" s="2" t="e">
        <f>Formulas!V1198</f>
        <v>#DIV/0!</v>
      </c>
      <c r="O1197">
        <f>Formulas!U1198</f>
        <v>0</v>
      </c>
      <c r="P1197" s="2" t="e">
        <f>Formulas!W1198</f>
        <v>#DIV/0!</v>
      </c>
    </row>
    <row r="1198" spans="1:16">
      <c r="A1198">
        <f>Formulas!A1199</f>
        <v>0</v>
      </c>
      <c r="B1198">
        <f>Formulas!B1199</f>
        <v>0</v>
      </c>
      <c r="C1198">
        <f>Formulas!C1199</f>
        <v>0</v>
      </c>
      <c r="D1198">
        <f>Formulas!AC1199</f>
        <v>0</v>
      </c>
      <c r="E1198">
        <f t="shared" si="18"/>
        <v>0</v>
      </c>
      <c r="F1198" s="1">
        <f>COUNTIFS(Formulas!B$3:B$2000,'Stats for predictor'!B1198,Formulas!C$3:C$2000,'Stats for predictor'!C1198,Formulas!AC$3:AC$2000,4)</f>
        <v>0</v>
      </c>
      <c r="G1198">
        <f>COUNTIFS(Formulas!B$3:B$2000,'Stats for predictor'!B1198,Formulas!C$3:C$2000,'Stats for predictor'!C1198,Formulas!AC$3:AC$2000,3)</f>
        <v>0</v>
      </c>
      <c r="H1198">
        <f>COUNTIFS(Formulas!B$3:B$2000,'Stats for predictor'!B1198,Formulas!C$3:C$2000,'Stats for predictor'!C1198,Formulas!AC$3:AC$2000,2)</f>
        <v>0</v>
      </c>
      <c r="I1198">
        <f>COUNTIFS(Formulas!B$3:B$2000,'Stats for predictor'!B1198,Formulas!C$3:C$2000,'Stats for predictor'!C1198,Formulas!AC$3:AC$2000,1)</f>
        <v>0</v>
      </c>
      <c r="J1198">
        <f>COUNTIFS(Formulas!B$3:B$2000,'Stats for predictor'!B1198,Formulas!C$3:C$2000,'Stats for predictor'!C1198,Formulas!AC$3:AC$2000,0)</f>
        <v>1390</v>
      </c>
      <c r="K1198">
        <f>Formulas!P1199</f>
        <v>0</v>
      </c>
      <c r="L1198">
        <f>Formulas!R1199</f>
        <v>0</v>
      </c>
      <c r="M1198">
        <f>Formulas!T1247</f>
        <v>0</v>
      </c>
      <c r="N1198" s="2" t="e">
        <f>Formulas!V1199</f>
        <v>#DIV/0!</v>
      </c>
      <c r="O1198">
        <f>Formulas!U1199</f>
        <v>0</v>
      </c>
      <c r="P1198" s="2" t="e">
        <f>Formulas!W1199</f>
        <v>#DIV/0!</v>
      </c>
    </row>
    <row r="1199" spans="1:16">
      <c r="A1199">
        <f>Formulas!A1200</f>
        <v>0</v>
      </c>
      <c r="B1199">
        <f>Formulas!B1200</f>
        <v>0</v>
      </c>
      <c r="C1199">
        <f>Formulas!C1200</f>
        <v>0</v>
      </c>
      <c r="D1199">
        <f>Formulas!AC1200</f>
        <v>0</v>
      </c>
      <c r="E1199">
        <f t="shared" si="18"/>
        <v>0</v>
      </c>
      <c r="F1199" s="1">
        <f>COUNTIFS(Formulas!B$3:B$2000,'Stats for predictor'!B1199,Formulas!C$3:C$2000,'Stats for predictor'!C1199,Formulas!AC$3:AC$2000,4)</f>
        <v>0</v>
      </c>
      <c r="G1199">
        <f>COUNTIFS(Formulas!B$3:B$2000,'Stats for predictor'!B1199,Formulas!C$3:C$2000,'Stats for predictor'!C1199,Formulas!AC$3:AC$2000,3)</f>
        <v>0</v>
      </c>
      <c r="H1199">
        <f>COUNTIFS(Formulas!B$3:B$2000,'Stats for predictor'!B1199,Formulas!C$3:C$2000,'Stats for predictor'!C1199,Formulas!AC$3:AC$2000,2)</f>
        <v>0</v>
      </c>
      <c r="I1199">
        <f>COUNTIFS(Formulas!B$3:B$2000,'Stats for predictor'!B1199,Formulas!C$3:C$2000,'Stats for predictor'!C1199,Formulas!AC$3:AC$2000,1)</f>
        <v>0</v>
      </c>
      <c r="J1199">
        <f>COUNTIFS(Formulas!B$3:B$2000,'Stats for predictor'!B1199,Formulas!C$3:C$2000,'Stats for predictor'!C1199,Formulas!AC$3:AC$2000,0)</f>
        <v>1390</v>
      </c>
      <c r="K1199">
        <f>Formulas!P1200</f>
        <v>0</v>
      </c>
      <c r="L1199">
        <f>Formulas!R1200</f>
        <v>0</v>
      </c>
      <c r="M1199">
        <f>Formulas!T1248</f>
        <v>0</v>
      </c>
      <c r="N1199" s="2" t="e">
        <f>Formulas!V1200</f>
        <v>#DIV/0!</v>
      </c>
      <c r="O1199">
        <f>Formulas!U1200</f>
        <v>0</v>
      </c>
      <c r="P1199" s="2" t="e">
        <f>Formulas!W1200</f>
        <v>#DIV/0!</v>
      </c>
    </row>
    <row r="1200" spans="1:16">
      <c r="A1200">
        <f>Formulas!A1201</f>
        <v>0</v>
      </c>
      <c r="B1200">
        <f>Formulas!B1201</f>
        <v>0</v>
      </c>
      <c r="C1200">
        <f>Formulas!C1201</f>
        <v>0</v>
      </c>
      <c r="D1200">
        <f>Formulas!AC1201</f>
        <v>0</v>
      </c>
      <c r="E1200">
        <f t="shared" si="18"/>
        <v>0</v>
      </c>
      <c r="F1200" s="1">
        <f>COUNTIFS(Formulas!B$3:B$2000,'Stats for predictor'!B1200,Formulas!C$3:C$2000,'Stats for predictor'!C1200,Formulas!AC$3:AC$2000,4)</f>
        <v>0</v>
      </c>
      <c r="G1200">
        <f>COUNTIFS(Formulas!B$3:B$2000,'Stats for predictor'!B1200,Formulas!C$3:C$2000,'Stats for predictor'!C1200,Formulas!AC$3:AC$2000,3)</f>
        <v>0</v>
      </c>
      <c r="H1200">
        <f>COUNTIFS(Formulas!B$3:B$2000,'Stats for predictor'!B1200,Formulas!C$3:C$2000,'Stats for predictor'!C1200,Formulas!AC$3:AC$2000,2)</f>
        <v>0</v>
      </c>
      <c r="I1200">
        <f>COUNTIFS(Formulas!B$3:B$2000,'Stats for predictor'!B1200,Formulas!C$3:C$2000,'Stats for predictor'!C1200,Formulas!AC$3:AC$2000,1)</f>
        <v>0</v>
      </c>
      <c r="J1200">
        <f>COUNTIFS(Formulas!B$3:B$2000,'Stats for predictor'!B1200,Formulas!C$3:C$2000,'Stats for predictor'!C1200,Formulas!AC$3:AC$2000,0)</f>
        <v>1390</v>
      </c>
      <c r="K1200">
        <f>Formulas!P1201</f>
        <v>0</v>
      </c>
      <c r="L1200">
        <f>Formulas!R1201</f>
        <v>0</v>
      </c>
      <c r="M1200">
        <f>Formulas!T1249</f>
        <v>0</v>
      </c>
      <c r="N1200" s="2" t="e">
        <f>Formulas!V1201</f>
        <v>#DIV/0!</v>
      </c>
      <c r="O1200">
        <f>Formulas!U1201</f>
        <v>0</v>
      </c>
      <c r="P1200" s="2" t="e">
        <f>Formulas!W1201</f>
        <v>#DIV/0!</v>
      </c>
    </row>
    <row r="1201" spans="1:16">
      <c r="A1201">
        <f>Formulas!A1202</f>
        <v>0</v>
      </c>
      <c r="B1201">
        <f>Formulas!B1202</f>
        <v>0</v>
      </c>
      <c r="C1201">
        <f>Formulas!C1202</f>
        <v>0</v>
      </c>
      <c r="D1201">
        <f>Formulas!AC1202</f>
        <v>0</v>
      </c>
      <c r="E1201">
        <f t="shared" si="18"/>
        <v>0</v>
      </c>
      <c r="F1201" s="1">
        <f>COUNTIFS(Formulas!B$3:B$2000,'Stats for predictor'!B1201,Formulas!C$3:C$2000,'Stats for predictor'!C1201,Formulas!AC$3:AC$2000,4)</f>
        <v>0</v>
      </c>
      <c r="G1201">
        <f>COUNTIFS(Formulas!B$3:B$2000,'Stats for predictor'!B1201,Formulas!C$3:C$2000,'Stats for predictor'!C1201,Formulas!AC$3:AC$2000,3)</f>
        <v>0</v>
      </c>
      <c r="H1201">
        <f>COUNTIFS(Formulas!B$3:B$2000,'Stats for predictor'!B1201,Formulas!C$3:C$2000,'Stats for predictor'!C1201,Formulas!AC$3:AC$2000,2)</f>
        <v>0</v>
      </c>
      <c r="I1201">
        <f>COUNTIFS(Formulas!B$3:B$2000,'Stats for predictor'!B1201,Formulas!C$3:C$2000,'Stats for predictor'!C1201,Formulas!AC$3:AC$2000,1)</f>
        <v>0</v>
      </c>
      <c r="J1201">
        <f>COUNTIFS(Formulas!B$3:B$2000,'Stats for predictor'!B1201,Formulas!C$3:C$2000,'Stats for predictor'!C1201,Formulas!AC$3:AC$2000,0)</f>
        <v>1390</v>
      </c>
      <c r="K1201">
        <f>Formulas!P1202</f>
        <v>0</v>
      </c>
      <c r="L1201">
        <f>Formulas!R1202</f>
        <v>0</v>
      </c>
      <c r="M1201">
        <f>Formulas!T1250</f>
        <v>0</v>
      </c>
      <c r="N1201" s="2" t="e">
        <f>Formulas!V1202</f>
        <v>#DIV/0!</v>
      </c>
      <c r="O1201">
        <f>Formulas!U1202</f>
        <v>0</v>
      </c>
      <c r="P1201" s="2" t="e">
        <f>Formulas!W1202</f>
        <v>#DIV/0!</v>
      </c>
    </row>
    <row r="1202" spans="1:16">
      <c r="A1202">
        <f>Formulas!A1203</f>
        <v>0</v>
      </c>
      <c r="B1202">
        <f>Formulas!B1203</f>
        <v>0</v>
      </c>
      <c r="C1202">
        <f>Formulas!C1203</f>
        <v>0</v>
      </c>
      <c r="D1202">
        <f>Formulas!AC1203</f>
        <v>0</v>
      </c>
      <c r="E1202">
        <f t="shared" si="18"/>
        <v>0</v>
      </c>
      <c r="F1202" s="1">
        <f>COUNTIFS(Formulas!B$3:B$2000,'Stats for predictor'!B1202,Formulas!C$3:C$2000,'Stats for predictor'!C1202,Formulas!AC$3:AC$2000,4)</f>
        <v>0</v>
      </c>
      <c r="G1202">
        <f>COUNTIFS(Formulas!B$3:B$2000,'Stats for predictor'!B1202,Formulas!C$3:C$2000,'Stats for predictor'!C1202,Formulas!AC$3:AC$2000,3)</f>
        <v>0</v>
      </c>
      <c r="H1202">
        <f>COUNTIFS(Formulas!B$3:B$2000,'Stats for predictor'!B1202,Formulas!C$3:C$2000,'Stats for predictor'!C1202,Formulas!AC$3:AC$2000,2)</f>
        <v>0</v>
      </c>
      <c r="I1202">
        <f>COUNTIFS(Formulas!B$3:B$2000,'Stats for predictor'!B1202,Formulas!C$3:C$2000,'Stats for predictor'!C1202,Formulas!AC$3:AC$2000,1)</f>
        <v>0</v>
      </c>
      <c r="J1202">
        <f>COUNTIFS(Formulas!B$3:B$2000,'Stats for predictor'!B1202,Formulas!C$3:C$2000,'Stats for predictor'!C1202,Formulas!AC$3:AC$2000,0)</f>
        <v>1390</v>
      </c>
      <c r="K1202">
        <f>Formulas!P1203</f>
        <v>0</v>
      </c>
      <c r="L1202">
        <f>Formulas!R1203</f>
        <v>0</v>
      </c>
      <c r="M1202">
        <f>Formulas!T1251</f>
        <v>0</v>
      </c>
      <c r="N1202" s="2" t="e">
        <f>Formulas!V1203</f>
        <v>#DIV/0!</v>
      </c>
      <c r="O1202">
        <f>Formulas!U1203</f>
        <v>0</v>
      </c>
      <c r="P1202" s="2" t="e">
        <f>Formulas!W1203</f>
        <v>#DIV/0!</v>
      </c>
    </row>
    <row r="1203" spans="1:16">
      <c r="A1203">
        <f>Formulas!A1204</f>
        <v>0</v>
      </c>
      <c r="B1203">
        <f>Formulas!B1204</f>
        <v>0</v>
      </c>
      <c r="C1203">
        <f>Formulas!C1204</f>
        <v>0</v>
      </c>
      <c r="D1203">
        <f>Formulas!AC1204</f>
        <v>0</v>
      </c>
      <c r="E1203">
        <f t="shared" si="18"/>
        <v>0</v>
      </c>
      <c r="F1203" s="1">
        <f>COUNTIFS(Formulas!B$3:B$2000,'Stats for predictor'!B1203,Formulas!C$3:C$2000,'Stats for predictor'!C1203,Formulas!AC$3:AC$2000,4)</f>
        <v>0</v>
      </c>
      <c r="G1203">
        <f>COUNTIFS(Formulas!B$3:B$2000,'Stats for predictor'!B1203,Formulas!C$3:C$2000,'Stats for predictor'!C1203,Formulas!AC$3:AC$2000,3)</f>
        <v>0</v>
      </c>
      <c r="H1203">
        <f>COUNTIFS(Formulas!B$3:B$2000,'Stats for predictor'!B1203,Formulas!C$3:C$2000,'Stats for predictor'!C1203,Formulas!AC$3:AC$2000,2)</f>
        <v>0</v>
      </c>
      <c r="I1203">
        <f>COUNTIFS(Formulas!B$3:B$2000,'Stats for predictor'!B1203,Formulas!C$3:C$2000,'Stats for predictor'!C1203,Formulas!AC$3:AC$2000,1)</f>
        <v>0</v>
      </c>
      <c r="J1203">
        <f>COUNTIFS(Formulas!B$3:B$2000,'Stats for predictor'!B1203,Formulas!C$3:C$2000,'Stats for predictor'!C1203,Formulas!AC$3:AC$2000,0)</f>
        <v>1390</v>
      </c>
      <c r="K1203">
        <f>Formulas!P1204</f>
        <v>0</v>
      </c>
      <c r="L1203">
        <f>Formulas!R1204</f>
        <v>0</v>
      </c>
      <c r="M1203">
        <f>Formulas!T1252</f>
        <v>0</v>
      </c>
      <c r="N1203" s="2" t="e">
        <f>Formulas!V1204</f>
        <v>#DIV/0!</v>
      </c>
      <c r="O1203">
        <f>Formulas!U1204</f>
        <v>0</v>
      </c>
      <c r="P1203" s="2" t="e">
        <f>Formulas!W1204</f>
        <v>#DIV/0!</v>
      </c>
    </row>
    <row r="1204" spans="1:16">
      <c r="A1204">
        <f>Formulas!A1205</f>
        <v>0</v>
      </c>
      <c r="B1204">
        <f>Formulas!B1205</f>
        <v>0</v>
      </c>
      <c r="C1204">
        <f>Formulas!C1205</f>
        <v>0</v>
      </c>
      <c r="D1204">
        <f>Formulas!AC1205</f>
        <v>0</v>
      </c>
      <c r="E1204">
        <f t="shared" si="18"/>
        <v>0</v>
      </c>
      <c r="F1204" s="1">
        <f>COUNTIFS(Formulas!B$3:B$2000,'Stats for predictor'!B1204,Formulas!C$3:C$2000,'Stats for predictor'!C1204,Formulas!AC$3:AC$2000,4)</f>
        <v>0</v>
      </c>
      <c r="G1204">
        <f>COUNTIFS(Formulas!B$3:B$2000,'Stats for predictor'!B1204,Formulas!C$3:C$2000,'Stats for predictor'!C1204,Formulas!AC$3:AC$2000,3)</f>
        <v>0</v>
      </c>
      <c r="H1204">
        <f>COUNTIFS(Formulas!B$3:B$2000,'Stats for predictor'!B1204,Formulas!C$3:C$2000,'Stats for predictor'!C1204,Formulas!AC$3:AC$2000,2)</f>
        <v>0</v>
      </c>
      <c r="I1204">
        <f>COUNTIFS(Formulas!B$3:B$2000,'Stats for predictor'!B1204,Formulas!C$3:C$2000,'Stats for predictor'!C1204,Formulas!AC$3:AC$2000,1)</f>
        <v>0</v>
      </c>
      <c r="J1204">
        <f>COUNTIFS(Formulas!B$3:B$2000,'Stats for predictor'!B1204,Formulas!C$3:C$2000,'Stats for predictor'!C1204,Formulas!AC$3:AC$2000,0)</f>
        <v>1390</v>
      </c>
      <c r="K1204">
        <f>Formulas!P1205</f>
        <v>0</v>
      </c>
      <c r="L1204">
        <f>Formulas!R1205</f>
        <v>0</v>
      </c>
      <c r="M1204">
        <f>Formulas!T1253</f>
        <v>0</v>
      </c>
      <c r="N1204" s="2" t="e">
        <f>Formulas!V1205</f>
        <v>#DIV/0!</v>
      </c>
      <c r="O1204">
        <f>Formulas!U1205</f>
        <v>0</v>
      </c>
      <c r="P1204" s="2" t="e">
        <f>Formulas!W1205</f>
        <v>#DIV/0!</v>
      </c>
    </row>
    <row r="1205" spans="1:16">
      <c r="A1205">
        <f>Formulas!A1206</f>
        <v>0</v>
      </c>
      <c r="B1205">
        <f>Formulas!B1206</f>
        <v>0</v>
      </c>
      <c r="C1205">
        <f>Formulas!C1206</f>
        <v>0</v>
      </c>
      <c r="D1205">
        <f>Formulas!AC1206</f>
        <v>0</v>
      </c>
      <c r="E1205">
        <f t="shared" si="18"/>
        <v>0</v>
      </c>
      <c r="F1205" s="1">
        <f>COUNTIFS(Formulas!B$3:B$2000,'Stats for predictor'!B1205,Formulas!C$3:C$2000,'Stats for predictor'!C1205,Formulas!AC$3:AC$2000,4)</f>
        <v>0</v>
      </c>
      <c r="G1205">
        <f>COUNTIFS(Formulas!B$3:B$2000,'Stats for predictor'!B1205,Formulas!C$3:C$2000,'Stats for predictor'!C1205,Formulas!AC$3:AC$2000,3)</f>
        <v>0</v>
      </c>
      <c r="H1205">
        <f>COUNTIFS(Formulas!B$3:B$2000,'Stats for predictor'!B1205,Formulas!C$3:C$2000,'Stats for predictor'!C1205,Formulas!AC$3:AC$2000,2)</f>
        <v>0</v>
      </c>
      <c r="I1205">
        <f>COUNTIFS(Formulas!B$3:B$2000,'Stats for predictor'!B1205,Formulas!C$3:C$2000,'Stats for predictor'!C1205,Formulas!AC$3:AC$2000,1)</f>
        <v>0</v>
      </c>
      <c r="J1205">
        <f>COUNTIFS(Formulas!B$3:B$2000,'Stats for predictor'!B1205,Formulas!C$3:C$2000,'Stats for predictor'!C1205,Formulas!AC$3:AC$2000,0)</f>
        <v>1390</v>
      </c>
      <c r="K1205">
        <f>Formulas!P1206</f>
        <v>0</v>
      </c>
      <c r="L1205">
        <f>Formulas!R1206</f>
        <v>0</v>
      </c>
      <c r="M1205">
        <f>Formulas!T1254</f>
        <v>0</v>
      </c>
      <c r="N1205" s="2" t="e">
        <f>Formulas!V1206</f>
        <v>#DIV/0!</v>
      </c>
      <c r="O1205">
        <f>Formulas!U1206</f>
        <v>0</v>
      </c>
      <c r="P1205" s="2" t="e">
        <f>Formulas!W1206</f>
        <v>#DIV/0!</v>
      </c>
    </row>
    <row r="1206" spans="1:16">
      <c r="A1206">
        <f>Formulas!A1207</f>
        <v>0</v>
      </c>
      <c r="B1206">
        <f>Formulas!B1207</f>
        <v>0</v>
      </c>
      <c r="C1206">
        <f>Formulas!C1207</f>
        <v>0</v>
      </c>
      <c r="D1206">
        <f>Formulas!AC1207</f>
        <v>0</v>
      </c>
      <c r="E1206">
        <f t="shared" si="18"/>
        <v>0</v>
      </c>
      <c r="F1206" s="1">
        <f>COUNTIFS(Formulas!B$3:B$2000,'Stats for predictor'!B1206,Formulas!C$3:C$2000,'Stats for predictor'!C1206,Formulas!AC$3:AC$2000,4)</f>
        <v>0</v>
      </c>
      <c r="G1206">
        <f>COUNTIFS(Formulas!B$3:B$2000,'Stats for predictor'!B1206,Formulas!C$3:C$2000,'Stats for predictor'!C1206,Formulas!AC$3:AC$2000,3)</f>
        <v>0</v>
      </c>
      <c r="H1206">
        <f>COUNTIFS(Formulas!B$3:B$2000,'Stats for predictor'!B1206,Formulas!C$3:C$2000,'Stats for predictor'!C1206,Formulas!AC$3:AC$2000,2)</f>
        <v>0</v>
      </c>
      <c r="I1206">
        <f>COUNTIFS(Formulas!B$3:B$2000,'Stats for predictor'!B1206,Formulas!C$3:C$2000,'Stats for predictor'!C1206,Formulas!AC$3:AC$2000,1)</f>
        <v>0</v>
      </c>
      <c r="J1206">
        <f>COUNTIFS(Formulas!B$3:B$2000,'Stats for predictor'!B1206,Formulas!C$3:C$2000,'Stats for predictor'!C1206,Formulas!AC$3:AC$2000,0)</f>
        <v>1390</v>
      </c>
      <c r="K1206">
        <f>Formulas!P1207</f>
        <v>0</v>
      </c>
      <c r="L1206">
        <f>Formulas!R1207</f>
        <v>0</v>
      </c>
      <c r="M1206">
        <f>Formulas!T1255</f>
        <v>0</v>
      </c>
      <c r="N1206" s="2" t="e">
        <f>Formulas!V1207</f>
        <v>#DIV/0!</v>
      </c>
      <c r="O1206">
        <f>Formulas!U1207</f>
        <v>0</v>
      </c>
      <c r="P1206" s="2" t="e">
        <f>Formulas!W1207</f>
        <v>#DIV/0!</v>
      </c>
    </row>
    <row r="1207" spans="1:16">
      <c r="A1207">
        <f>Formulas!A1208</f>
        <v>0</v>
      </c>
      <c r="B1207">
        <f>Formulas!B1208</f>
        <v>0</v>
      </c>
      <c r="C1207">
        <f>Formulas!C1208</f>
        <v>0</v>
      </c>
      <c r="D1207">
        <f>Formulas!AC1208</f>
        <v>0</v>
      </c>
      <c r="E1207">
        <f t="shared" si="18"/>
        <v>0</v>
      </c>
      <c r="F1207" s="1">
        <f>COUNTIFS(Formulas!B$3:B$2000,'Stats for predictor'!B1207,Formulas!C$3:C$2000,'Stats for predictor'!C1207,Formulas!AC$3:AC$2000,4)</f>
        <v>0</v>
      </c>
      <c r="G1207">
        <f>COUNTIFS(Formulas!B$3:B$2000,'Stats for predictor'!B1207,Formulas!C$3:C$2000,'Stats for predictor'!C1207,Formulas!AC$3:AC$2000,3)</f>
        <v>0</v>
      </c>
      <c r="H1207">
        <f>COUNTIFS(Formulas!B$3:B$2000,'Stats for predictor'!B1207,Formulas!C$3:C$2000,'Stats for predictor'!C1207,Formulas!AC$3:AC$2000,2)</f>
        <v>0</v>
      </c>
      <c r="I1207">
        <f>COUNTIFS(Formulas!B$3:B$2000,'Stats for predictor'!B1207,Formulas!C$3:C$2000,'Stats for predictor'!C1207,Formulas!AC$3:AC$2000,1)</f>
        <v>0</v>
      </c>
      <c r="J1207">
        <f>COUNTIFS(Formulas!B$3:B$2000,'Stats for predictor'!B1207,Formulas!C$3:C$2000,'Stats for predictor'!C1207,Formulas!AC$3:AC$2000,0)</f>
        <v>1390</v>
      </c>
      <c r="K1207">
        <f>Formulas!P1208</f>
        <v>0</v>
      </c>
      <c r="L1207">
        <f>Formulas!R1208</f>
        <v>0</v>
      </c>
      <c r="M1207">
        <f>Formulas!T1256</f>
        <v>0</v>
      </c>
      <c r="N1207" s="2" t="e">
        <f>Formulas!V1208</f>
        <v>#DIV/0!</v>
      </c>
      <c r="O1207">
        <f>Formulas!U1208</f>
        <v>0</v>
      </c>
      <c r="P1207" s="2" t="e">
        <f>Formulas!W1208</f>
        <v>#DIV/0!</v>
      </c>
    </row>
    <row r="1208" spans="1:16">
      <c r="A1208">
        <f>Formulas!A1209</f>
        <v>0</v>
      </c>
      <c r="B1208">
        <f>Formulas!B1209</f>
        <v>0</v>
      </c>
      <c r="C1208">
        <f>Formulas!C1209</f>
        <v>0</v>
      </c>
      <c r="D1208">
        <f>Formulas!AC1209</f>
        <v>0</v>
      </c>
      <c r="E1208">
        <f t="shared" si="18"/>
        <v>0</v>
      </c>
      <c r="F1208" s="1">
        <f>COUNTIFS(Formulas!B$3:B$2000,'Stats for predictor'!B1208,Formulas!C$3:C$2000,'Stats for predictor'!C1208,Formulas!AC$3:AC$2000,4)</f>
        <v>0</v>
      </c>
      <c r="G1208">
        <f>COUNTIFS(Formulas!B$3:B$2000,'Stats for predictor'!B1208,Formulas!C$3:C$2000,'Stats for predictor'!C1208,Formulas!AC$3:AC$2000,3)</f>
        <v>0</v>
      </c>
      <c r="H1208">
        <f>COUNTIFS(Formulas!B$3:B$2000,'Stats for predictor'!B1208,Formulas!C$3:C$2000,'Stats for predictor'!C1208,Formulas!AC$3:AC$2000,2)</f>
        <v>0</v>
      </c>
      <c r="I1208">
        <f>COUNTIFS(Formulas!B$3:B$2000,'Stats for predictor'!B1208,Formulas!C$3:C$2000,'Stats for predictor'!C1208,Formulas!AC$3:AC$2000,1)</f>
        <v>0</v>
      </c>
      <c r="J1208">
        <f>COUNTIFS(Formulas!B$3:B$2000,'Stats for predictor'!B1208,Formulas!C$3:C$2000,'Stats for predictor'!C1208,Formulas!AC$3:AC$2000,0)</f>
        <v>1390</v>
      </c>
      <c r="K1208">
        <f>Formulas!P1209</f>
        <v>0</v>
      </c>
      <c r="L1208">
        <f>Formulas!R1209</f>
        <v>0</v>
      </c>
      <c r="M1208">
        <f>Formulas!T1257</f>
        <v>0</v>
      </c>
      <c r="N1208" s="2" t="e">
        <f>Formulas!V1209</f>
        <v>#DIV/0!</v>
      </c>
      <c r="O1208">
        <f>Formulas!U1209</f>
        <v>0</v>
      </c>
      <c r="P1208" s="2" t="e">
        <f>Formulas!W1209</f>
        <v>#DIV/0!</v>
      </c>
    </row>
    <row r="1209" spans="1:16">
      <c r="A1209">
        <f>Formulas!A1210</f>
        <v>0</v>
      </c>
      <c r="B1209">
        <f>Formulas!B1210</f>
        <v>0</v>
      </c>
      <c r="C1209">
        <f>Formulas!C1210</f>
        <v>0</v>
      </c>
      <c r="D1209">
        <f>Formulas!AC1210</f>
        <v>0</v>
      </c>
      <c r="E1209">
        <f t="shared" si="18"/>
        <v>0</v>
      </c>
      <c r="F1209" s="1">
        <f>COUNTIFS(Formulas!B$3:B$2000,'Stats for predictor'!B1209,Formulas!C$3:C$2000,'Stats for predictor'!C1209,Formulas!AC$3:AC$2000,4)</f>
        <v>0</v>
      </c>
      <c r="G1209">
        <f>COUNTIFS(Formulas!B$3:B$2000,'Stats for predictor'!B1209,Formulas!C$3:C$2000,'Stats for predictor'!C1209,Formulas!AC$3:AC$2000,3)</f>
        <v>0</v>
      </c>
      <c r="H1209">
        <f>COUNTIFS(Formulas!B$3:B$2000,'Stats for predictor'!B1209,Formulas!C$3:C$2000,'Stats for predictor'!C1209,Formulas!AC$3:AC$2000,2)</f>
        <v>0</v>
      </c>
      <c r="I1209">
        <f>COUNTIFS(Formulas!B$3:B$2000,'Stats for predictor'!B1209,Formulas!C$3:C$2000,'Stats for predictor'!C1209,Formulas!AC$3:AC$2000,1)</f>
        <v>0</v>
      </c>
      <c r="J1209">
        <f>COUNTIFS(Formulas!B$3:B$2000,'Stats for predictor'!B1209,Formulas!C$3:C$2000,'Stats for predictor'!C1209,Formulas!AC$3:AC$2000,0)</f>
        <v>1390</v>
      </c>
      <c r="K1209">
        <f>Formulas!P1210</f>
        <v>0</v>
      </c>
      <c r="L1209">
        <f>Formulas!R1210</f>
        <v>0</v>
      </c>
      <c r="M1209">
        <f>Formulas!T1258</f>
        <v>0</v>
      </c>
      <c r="N1209" s="2" t="e">
        <f>Formulas!V1210</f>
        <v>#DIV/0!</v>
      </c>
      <c r="O1209">
        <f>Formulas!U1210</f>
        <v>0</v>
      </c>
      <c r="P1209" s="2" t="e">
        <f>Formulas!W1210</f>
        <v>#DIV/0!</v>
      </c>
    </row>
    <row r="1210" spans="1:16">
      <c r="A1210">
        <f>Formulas!A1211</f>
        <v>0</v>
      </c>
      <c r="B1210">
        <f>Formulas!B1211</f>
        <v>0</v>
      </c>
      <c r="C1210">
        <f>Formulas!C1211</f>
        <v>0</v>
      </c>
      <c r="D1210">
        <f>Formulas!AC1211</f>
        <v>0</v>
      </c>
      <c r="E1210">
        <f t="shared" si="18"/>
        <v>0</v>
      </c>
      <c r="F1210" s="1">
        <f>COUNTIFS(Formulas!B$3:B$2000,'Stats for predictor'!B1210,Formulas!C$3:C$2000,'Stats for predictor'!C1210,Formulas!AC$3:AC$2000,4)</f>
        <v>0</v>
      </c>
      <c r="G1210">
        <f>COUNTIFS(Formulas!B$3:B$2000,'Stats for predictor'!B1210,Formulas!C$3:C$2000,'Stats for predictor'!C1210,Formulas!AC$3:AC$2000,3)</f>
        <v>0</v>
      </c>
      <c r="H1210">
        <f>COUNTIFS(Formulas!B$3:B$2000,'Stats for predictor'!B1210,Formulas!C$3:C$2000,'Stats for predictor'!C1210,Formulas!AC$3:AC$2000,2)</f>
        <v>0</v>
      </c>
      <c r="I1210">
        <f>COUNTIFS(Formulas!B$3:B$2000,'Stats for predictor'!B1210,Formulas!C$3:C$2000,'Stats for predictor'!C1210,Formulas!AC$3:AC$2000,1)</f>
        <v>0</v>
      </c>
      <c r="J1210">
        <f>COUNTIFS(Formulas!B$3:B$2000,'Stats for predictor'!B1210,Formulas!C$3:C$2000,'Stats for predictor'!C1210,Formulas!AC$3:AC$2000,0)</f>
        <v>1390</v>
      </c>
      <c r="K1210">
        <f>Formulas!P1211</f>
        <v>0</v>
      </c>
      <c r="L1210">
        <f>Formulas!R1211</f>
        <v>0</v>
      </c>
      <c r="M1210">
        <f>Formulas!T1259</f>
        <v>0</v>
      </c>
      <c r="N1210" s="2" t="e">
        <f>Formulas!V1211</f>
        <v>#DIV/0!</v>
      </c>
      <c r="O1210">
        <f>Formulas!U1211</f>
        <v>0</v>
      </c>
      <c r="P1210" s="2" t="e">
        <f>Formulas!W1211</f>
        <v>#DIV/0!</v>
      </c>
    </row>
    <row r="1211" spans="1:16">
      <c r="A1211">
        <f>Formulas!A1212</f>
        <v>0</v>
      </c>
      <c r="B1211">
        <f>Formulas!B1212</f>
        <v>0</v>
      </c>
      <c r="C1211">
        <f>Formulas!C1212</f>
        <v>0</v>
      </c>
      <c r="D1211">
        <f>Formulas!AC1212</f>
        <v>0</v>
      </c>
      <c r="E1211">
        <f t="shared" si="18"/>
        <v>0</v>
      </c>
      <c r="F1211" s="1">
        <f>COUNTIFS(Formulas!B$3:B$2000,'Stats for predictor'!B1211,Formulas!C$3:C$2000,'Stats for predictor'!C1211,Formulas!AC$3:AC$2000,4)</f>
        <v>0</v>
      </c>
      <c r="G1211">
        <f>COUNTIFS(Formulas!B$3:B$2000,'Stats for predictor'!B1211,Formulas!C$3:C$2000,'Stats for predictor'!C1211,Formulas!AC$3:AC$2000,3)</f>
        <v>0</v>
      </c>
      <c r="H1211">
        <f>COUNTIFS(Formulas!B$3:B$2000,'Stats for predictor'!B1211,Formulas!C$3:C$2000,'Stats for predictor'!C1211,Formulas!AC$3:AC$2000,2)</f>
        <v>0</v>
      </c>
      <c r="I1211">
        <f>COUNTIFS(Formulas!B$3:B$2000,'Stats for predictor'!B1211,Formulas!C$3:C$2000,'Stats for predictor'!C1211,Formulas!AC$3:AC$2000,1)</f>
        <v>0</v>
      </c>
      <c r="J1211">
        <f>COUNTIFS(Formulas!B$3:B$2000,'Stats for predictor'!B1211,Formulas!C$3:C$2000,'Stats for predictor'!C1211,Formulas!AC$3:AC$2000,0)</f>
        <v>1390</v>
      </c>
      <c r="K1211">
        <f>Formulas!P1212</f>
        <v>0</v>
      </c>
      <c r="L1211">
        <f>Formulas!R1212</f>
        <v>0</v>
      </c>
      <c r="M1211">
        <f>Formulas!T1260</f>
        <v>0</v>
      </c>
      <c r="N1211" s="2" t="e">
        <f>Formulas!V1212</f>
        <v>#DIV/0!</v>
      </c>
      <c r="O1211">
        <f>Formulas!U1212</f>
        <v>0</v>
      </c>
      <c r="P1211" s="2" t="e">
        <f>Formulas!W1212</f>
        <v>#DIV/0!</v>
      </c>
    </row>
    <row r="1212" spans="1:16">
      <c r="A1212">
        <f>Formulas!A1213</f>
        <v>0</v>
      </c>
      <c r="B1212">
        <f>Formulas!B1213</f>
        <v>0</v>
      </c>
      <c r="C1212">
        <f>Formulas!C1213</f>
        <v>0</v>
      </c>
      <c r="D1212">
        <f>Formulas!AC1213</f>
        <v>0</v>
      </c>
      <c r="E1212">
        <f t="shared" si="18"/>
        <v>0</v>
      </c>
      <c r="F1212" s="1">
        <f>COUNTIFS(Formulas!B$3:B$2000,'Stats for predictor'!B1212,Formulas!C$3:C$2000,'Stats for predictor'!C1212,Formulas!AC$3:AC$2000,4)</f>
        <v>0</v>
      </c>
      <c r="G1212">
        <f>COUNTIFS(Formulas!B$3:B$2000,'Stats for predictor'!B1212,Formulas!C$3:C$2000,'Stats for predictor'!C1212,Formulas!AC$3:AC$2000,3)</f>
        <v>0</v>
      </c>
      <c r="H1212">
        <f>COUNTIFS(Formulas!B$3:B$2000,'Stats for predictor'!B1212,Formulas!C$3:C$2000,'Stats for predictor'!C1212,Formulas!AC$3:AC$2000,2)</f>
        <v>0</v>
      </c>
      <c r="I1212">
        <f>COUNTIFS(Formulas!B$3:B$2000,'Stats for predictor'!B1212,Formulas!C$3:C$2000,'Stats for predictor'!C1212,Formulas!AC$3:AC$2000,1)</f>
        <v>0</v>
      </c>
      <c r="J1212">
        <f>COUNTIFS(Formulas!B$3:B$2000,'Stats for predictor'!B1212,Formulas!C$3:C$2000,'Stats for predictor'!C1212,Formulas!AC$3:AC$2000,0)</f>
        <v>1390</v>
      </c>
      <c r="K1212">
        <f>Formulas!P1213</f>
        <v>0</v>
      </c>
      <c r="L1212">
        <f>Formulas!R1213</f>
        <v>0</v>
      </c>
      <c r="M1212">
        <f>Formulas!T1261</f>
        <v>0</v>
      </c>
      <c r="N1212" s="2" t="e">
        <f>Formulas!V1213</f>
        <v>#DIV/0!</v>
      </c>
      <c r="O1212">
        <f>Formulas!U1213</f>
        <v>0</v>
      </c>
      <c r="P1212" s="2" t="e">
        <f>Formulas!W1213</f>
        <v>#DIV/0!</v>
      </c>
    </row>
    <row r="1213" spans="1:16">
      <c r="A1213">
        <f>Formulas!A1214</f>
        <v>0</v>
      </c>
      <c r="B1213">
        <f>Formulas!B1214</f>
        <v>0</v>
      </c>
      <c r="C1213">
        <f>Formulas!C1214</f>
        <v>0</v>
      </c>
      <c r="D1213">
        <f>Formulas!AC1214</f>
        <v>0</v>
      </c>
      <c r="E1213">
        <f t="shared" si="18"/>
        <v>0</v>
      </c>
      <c r="F1213" s="1">
        <f>COUNTIFS(Formulas!B$3:B$2000,'Stats for predictor'!B1213,Formulas!C$3:C$2000,'Stats for predictor'!C1213,Formulas!AC$3:AC$2000,4)</f>
        <v>0</v>
      </c>
      <c r="G1213">
        <f>COUNTIFS(Formulas!B$3:B$2000,'Stats for predictor'!B1213,Formulas!C$3:C$2000,'Stats for predictor'!C1213,Formulas!AC$3:AC$2000,3)</f>
        <v>0</v>
      </c>
      <c r="H1213">
        <f>COUNTIFS(Formulas!B$3:B$2000,'Stats for predictor'!B1213,Formulas!C$3:C$2000,'Stats for predictor'!C1213,Formulas!AC$3:AC$2000,2)</f>
        <v>0</v>
      </c>
      <c r="I1213">
        <f>COUNTIFS(Formulas!B$3:B$2000,'Stats for predictor'!B1213,Formulas!C$3:C$2000,'Stats for predictor'!C1213,Formulas!AC$3:AC$2000,1)</f>
        <v>0</v>
      </c>
      <c r="J1213">
        <f>COUNTIFS(Formulas!B$3:B$2000,'Stats for predictor'!B1213,Formulas!C$3:C$2000,'Stats for predictor'!C1213,Formulas!AC$3:AC$2000,0)</f>
        <v>1390</v>
      </c>
      <c r="K1213">
        <f>Formulas!P1214</f>
        <v>0</v>
      </c>
      <c r="L1213">
        <f>Formulas!R1214</f>
        <v>0</v>
      </c>
      <c r="M1213">
        <f>Formulas!T1262</f>
        <v>0</v>
      </c>
      <c r="N1213" s="2" t="e">
        <f>Formulas!V1214</f>
        <v>#DIV/0!</v>
      </c>
      <c r="O1213">
        <f>Formulas!U1214</f>
        <v>0</v>
      </c>
      <c r="P1213" s="2" t="e">
        <f>Formulas!W1214</f>
        <v>#DIV/0!</v>
      </c>
    </row>
    <row r="1214" spans="1:16">
      <c r="A1214">
        <f>Formulas!A1215</f>
        <v>0</v>
      </c>
      <c r="B1214">
        <f>Formulas!B1215</f>
        <v>0</v>
      </c>
      <c r="C1214">
        <f>Formulas!C1215</f>
        <v>0</v>
      </c>
      <c r="D1214">
        <f>Formulas!AC1215</f>
        <v>0</v>
      </c>
      <c r="E1214">
        <f t="shared" si="18"/>
        <v>0</v>
      </c>
      <c r="F1214" s="1">
        <f>COUNTIFS(Formulas!B$3:B$2000,'Stats for predictor'!B1214,Formulas!C$3:C$2000,'Stats for predictor'!C1214,Formulas!AC$3:AC$2000,4)</f>
        <v>0</v>
      </c>
      <c r="G1214">
        <f>COUNTIFS(Formulas!B$3:B$2000,'Stats for predictor'!B1214,Formulas!C$3:C$2000,'Stats for predictor'!C1214,Formulas!AC$3:AC$2000,3)</f>
        <v>0</v>
      </c>
      <c r="H1214">
        <f>COUNTIFS(Formulas!B$3:B$2000,'Stats for predictor'!B1214,Formulas!C$3:C$2000,'Stats for predictor'!C1214,Formulas!AC$3:AC$2000,2)</f>
        <v>0</v>
      </c>
      <c r="I1214">
        <f>COUNTIFS(Formulas!B$3:B$2000,'Stats for predictor'!B1214,Formulas!C$3:C$2000,'Stats for predictor'!C1214,Formulas!AC$3:AC$2000,1)</f>
        <v>0</v>
      </c>
      <c r="J1214">
        <f>COUNTIFS(Formulas!B$3:B$2000,'Stats for predictor'!B1214,Formulas!C$3:C$2000,'Stats for predictor'!C1214,Formulas!AC$3:AC$2000,0)</f>
        <v>1390</v>
      </c>
      <c r="K1214">
        <f>Formulas!P1215</f>
        <v>0</v>
      </c>
      <c r="L1214">
        <f>Formulas!R1215</f>
        <v>0</v>
      </c>
      <c r="M1214">
        <f>Formulas!T1263</f>
        <v>0</v>
      </c>
      <c r="N1214" s="2" t="e">
        <f>Formulas!V1215</f>
        <v>#DIV/0!</v>
      </c>
      <c r="O1214">
        <f>Formulas!U1215</f>
        <v>0</v>
      </c>
      <c r="P1214" s="2" t="e">
        <f>Formulas!W1215</f>
        <v>#DIV/0!</v>
      </c>
    </row>
    <row r="1215" spans="1:16">
      <c r="A1215">
        <f>Formulas!A1216</f>
        <v>0</v>
      </c>
      <c r="B1215">
        <f>Formulas!B1216</f>
        <v>0</v>
      </c>
      <c r="C1215">
        <f>Formulas!C1216</f>
        <v>0</v>
      </c>
      <c r="D1215">
        <f>Formulas!AC1216</f>
        <v>0</v>
      </c>
      <c r="E1215">
        <f t="shared" si="18"/>
        <v>0</v>
      </c>
      <c r="F1215" s="1">
        <f>COUNTIFS(Formulas!B$3:B$2000,'Stats for predictor'!B1215,Formulas!C$3:C$2000,'Stats for predictor'!C1215,Formulas!AC$3:AC$2000,4)</f>
        <v>0</v>
      </c>
      <c r="G1215">
        <f>COUNTIFS(Formulas!B$3:B$2000,'Stats for predictor'!B1215,Formulas!C$3:C$2000,'Stats for predictor'!C1215,Formulas!AC$3:AC$2000,3)</f>
        <v>0</v>
      </c>
      <c r="H1215">
        <f>COUNTIFS(Formulas!B$3:B$2000,'Stats for predictor'!B1215,Formulas!C$3:C$2000,'Stats for predictor'!C1215,Formulas!AC$3:AC$2000,2)</f>
        <v>0</v>
      </c>
      <c r="I1215">
        <f>COUNTIFS(Formulas!B$3:B$2000,'Stats for predictor'!B1215,Formulas!C$3:C$2000,'Stats for predictor'!C1215,Formulas!AC$3:AC$2000,1)</f>
        <v>0</v>
      </c>
      <c r="J1215">
        <f>COUNTIFS(Formulas!B$3:B$2000,'Stats for predictor'!B1215,Formulas!C$3:C$2000,'Stats for predictor'!C1215,Formulas!AC$3:AC$2000,0)</f>
        <v>1390</v>
      </c>
      <c r="K1215">
        <f>Formulas!P1216</f>
        <v>0</v>
      </c>
      <c r="L1215">
        <f>Formulas!R1216</f>
        <v>0</v>
      </c>
      <c r="M1215">
        <f>Formulas!T1264</f>
        <v>0</v>
      </c>
      <c r="N1215" s="2" t="e">
        <f>Formulas!V1216</f>
        <v>#DIV/0!</v>
      </c>
      <c r="O1215">
        <f>Formulas!U1216</f>
        <v>0</v>
      </c>
      <c r="P1215" s="2" t="e">
        <f>Formulas!W1216</f>
        <v>#DIV/0!</v>
      </c>
    </row>
    <row r="1216" spans="1:16">
      <c r="A1216">
        <f>Formulas!A1217</f>
        <v>0</v>
      </c>
      <c r="B1216">
        <f>Formulas!B1217</f>
        <v>0</v>
      </c>
      <c r="C1216">
        <f>Formulas!C1217</f>
        <v>0</v>
      </c>
      <c r="D1216">
        <f>Formulas!AC1217</f>
        <v>0</v>
      </c>
      <c r="E1216">
        <f t="shared" si="18"/>
        <v>0</v>
      </c>
      <c r="F1216" s="1">
        <f>COUNTIFS(Formulas!B$3:B$2000,'Stats for predictor'!B1216,Formulas!C$3:C$2000,'Stats for predictor'!C1216,Formulas!AC$3:AC$2000,4)</f>
        <v>0</v>
      </c>
      <c r="G1216">
        <f>COUNTIFS(Formulas!B$3:B$2000,'Stats for predictor'!B1216,Formulas!C$3:C$2000,'Stats for predictor'!C1216,Formulas!AC$3:AC$2000,3)</f>
        <v>0</v>
      </c>
      <c r="H1216">
        <f>COUNTIFS(Formulas!B$3:B$2000,'Stats for predictor'!B1216,Formulas!C$3:C$2000,'Stats for predictor'!C1216,Formulas!AC$3:AC$2000,2)</f>
        <v>0</v>
      </c>
      <c r="I1216">
        <f>COUNTIFS(Formulas!B$3:B$2000,'Stats for predictor'!B1216,Formulas!C$3:C$2000,'Stats for predictor'!C1216,Formulas!AC$3:AC$2000,1)</f>
        <v>0</v>
      </c>
      <c r="J1216">
        <f>COUNTIFS(Formulas!B$3:B$2000,'Stats for predictor'!B1216,Formulas!C$3:C$2000,'Stats for predictor'!C1216,Formulas!AC$3:AC$2000,0)</f>
        <v>1390</v>
      </c>
      <c r="K1216">
        <f>Formulas!P1217</f>
        <v>0</v>
      </c>
      <c r="L1216">
        <f>Formulas!R1217</f>
        <v>0</v>
      </c>
      <c r="M1216">
        <f>Formulas!T1265</f>
        <v>0</v>
      </c>
      <c r="N1216" s="2" t="e">
        <f>Formulas!V1217</f>
        <v>#DIV/0!</v>
      </c>
      <c r="O1216">
        <f>Formulas!U1217</f>
        <v>0</v>
      </c>
      <c r="P1216" s="2" t="e">
        <f>Formulas!W1217</f>
        <v>#DIV/0!</v>
      </c>
    </row>
    <row r="1217" spans="1:16">
      <c r="A1217">
        <f>Formulas!A1218</f>
        <v>0</v>
      </c>
      <c r="B1217">
        <f>Formulas!B1218</f>
        <v>0</v>
      </c>
      <c r="C1217">
        <f>Formulas!C1218</f>
        <v>0</v>
      </c>
      <c r="D1217">
        <f>Formulas!AC1218</f>
        <v>0</v>
      </c>
      <c r="E1217">
        <f t="shared" si="18"/>
        <v>0</v>
      </c>
      <c r="F1217" s="1">
        <f>COUNTIFS(Formulas!B$3:B$2000,'Stats for predictor'!B1217,Formulas!C$3:C$2000,'Stats for predictor'!C1217,Formulas!AC$3:AC$2000,4)</f>
        <v>0</v>
      </c>
      <c r="G1217">
        <f>COUNTIFS(Formulas!B$3:B$2000,'Stats for predictor'!B1217,Formulas!C$3:C$2000,'Stats for predictor'!C1217,Formulas!AC$3:AC$2000,3)</f>
        <v>0</v>
      </c>
      <c r="H1217">
        <f>COUNTIFS(Formulas!B$3:B$2000,'Stats for predictor'!B1217,Formulas!C$3:C$2000,'Stats for predictor'!C1217,Formulas!AC$3:AC$2000,2)</f>
        <v>0</v>
      </c>
      <c r="I1217">
        <f>COUNTIFS(Formulas!B$3:B$2000,'Stats for predictor'!B1217,Formulas!C$3:C$2000,'Stats for predictor'!C1217,Formulas!AC$3:AC$2000,1)</f>
        <v>0</v>
      </c>
      <c r="J1217">
        <f>COUNTIFS(Formulas!B$3:B$2000,'Stats for predictor'!B1217,Formulas!C$3:C$2000,'Stats for predictor'!C1217,Formulas!AC$3:AC$2000,0)</f>
        <v>1390</v>
      </c>
      <c r="K1217">
        <f>Formulas!P1218</f>
        <v>0</v>
      </c>
      <c r="L1217">
        <f>Formulas!R1218</f>
        <v>0</v>
      </c>
      <c r="M1217">
        <f>Formulas!T1266</f>
        <v>0</v>
      </c>
      <c r="N1217" s="2" t="e">
        <f>Formulas!V1218</f>
        <v>#DIV/0!</v>
      </c>
      <c r="O1217">
        <f>Formulas!U1218</f>
        <v>0</v>
      </c>
      <c r="P1217" s="2" t="e">
        <f>Formulas!W1218</f>
        <v>#DIV/0!</v>
      </c>
    </row>
    <row r="1218" spans="1:16">
      <c r="A1218">
        <f>Formulas!A1219</f>
        <v>0</v>
      </c>
      <c r="B1218">
        <f>Formulas!B1219</f>
        <v>0</v>
      </c>
      <c r="C1218">
        <f>Formulas!C1219</f>
        <v>0</v>
      </c>
      <c r="D1218">
        <f>Formulas!AC1219</f>
        <v>0</v>
      </c>
      <c r="E1218">
        <f t="shared" si="18"/>
        <v>0</v>
      </c>
      <c r="F1218" s="1">
        <f>COUNTIFS(Formulas!B$3:B$2000,'Stats for predictor'!B1218,Formulas!C$3:C$2000,'Stats for predictor'!C1218,Formulas!AC$3:AC$2000,4)</f>
        <v>0</v>
      </c>
      <c r="G1218">
        <f>COUNTIFS(Formulas!B$3:B$2000,'Stats for predictor'!B1218,Formulas!C$3:C$2000,'Stats for predictor'!C1218,Formulas!AC$3:AC$2000,3)</f>
        <v>0</v>
      </c>
      <c r="H1218">
        <f>COUNTIFS(Formulas!B$3:B$2000,'Stats for predictor'!B1218,Formulas!C$3:C$2000,'Stats for predictor'!C1218,Formulas!AC$3:AC$2000,2)</f>
        <v>0</v>
      </c>
      <c r="I1218">
        <f>COUNTIFS(Formulas!B$3:B$2000,'Stats for predictor'!B1218,Formulas!C$3:C$2000,'Stats for predictor'!C1218,Formulas!AC$3:AC$2000,1)</f>
        <v>0</v>
      </c>
      <c r="J1218">
        <f>COUNTIFS(Formulas!B$3:B$2000,'Stats for predictor'!B1218,Formulas!C$3:C$2000,'Stats for predictor'!C1218,Formulas!AC$3:AC$2000,0)</f>
        <v>1390</v>
      </c>
      <c r="K1218">
        <f>Formulas!P1219</f>
        <v>0</v>
      </c>
      <c r="L1218">
        <f>Formulas!R1219</f>
        <v>0</v>
      </c>
      <c r="M1218">
        <f>Formulas!T1267</f>
        <v>0</v>
      </c>
      <c r="N1218" s="2" t="e">
        <f>Formulas!V1219</f>
        <v>#DIV/0!</v>
      </c>
      <c r="O1218">
        <f>Formulas!U1219</f>
        <v>0</v>
      </c>
      <c r="P1218" s="2" t="e">
        <f>Formulas!W1219</f>
        <v>#DIV/0!</v>
      </c>
    </row>
    <row r="1219" spans="1:16">
      <c r="A1219">
        <f>Formulas!A1220</f>
        <v>0</v>
      </c>
      <c r="B1219">
        <f>Formulas!B1220</f>
        <v>0</v>
      </c>
      <c r="C1219">
        <f>Formulas!C1220</f>
        <v>0</v>
      </c>
      <c r="D1219">
        <f>Formulas!AC1220</f>
        <v>0</v>
      </c>
      <c r="E1219">
        <f t="shared" ref="E1219:E1282" si="19">IF(F1219&gt;0,4,IF(G1219&gt;0,3,IF(H1219&gt;0,2,IF(I1219&gt;0,1,0))))</f>
        <v>0</v>
      </c>
      <c r="F1219" s="1">
        <f>COUNTIFS(Formulas!B$3:B$2000,'Stats for predictor'!B1219,Formulas!C$3:C$2000,'Stats for predictor'!C1219,Formulas!AC$3:AC$2000,4)</f>
        <v>0</v>
      </c>
      <c r="G1219">
        <f>COUNTIFS(Formulas!B$3:B$2000,'Stats for predictor'!B1219,Formulas!C$3:C$2000,'Stats for predictor'!C1219,Formulas!AC$3:AC$2000,3)</f>
        <v>0</v>
      </c>
      <c r="H1219">
        <f>COUNTIFS(Formulas!B$3:B$2000,'Stats for predictor'!B1219,Formulas!C$3:C$2000,'Stats for predictor'!C1219,Formulas!AC$3:AC$2000,2)</f>
        <v>0</v>
      </c>
      <c r="I1219">
        <f>COUNTIFS(Formulas!B$3:B$2000,'Stats for predictor'!B1219,Formulas!C$3:C$2000,'Stats for predictor'!C1219,Formulas!AC$3:AC$2000,1)</f>
        <v>0</v>
      </c>
      <c r="J1219">
        <f>COUNTIFS(Formulas!B$3:B$2000,'Stats for predictor'!B1219,Formulas!C$3:C$2000,'Stats for predictor'!C1219,Formulas!AC$3:AC$2000,0)</f>
        <v>1390</v>
      </c>
      <c r="K1219">
        <f>Formulas!P1220</f>
        <v>0</v>
      </c>
      <c r="L1219">
        <f>Formulas!R1220</f>
        <v>0</v>
      </c>
      <c r="M1219">
        <f>Formulas!T1268</f>
        <v>0</v>
      </c>
      <c r="N1219" s="2" t="e">
        <f>Formulas!V1220</f>
        <v>#DIV/0!</v>
      </c>
      <c r="O1219">
        <f>Formulas!U1220</f>
        <v>0</v>
      </c>
      <c r="P1219" s="2" t="e">
        <f>Formulas!W1220</f>
        <v>#DIV/0!</v>
      </c>
    </row>
    <row r="1220" spans="1:16">
      <c r="A1220">
        <f>Formulas!A1221</f>
        <v>0</v>
      </c>
      <c r="B1220">
        <f>Formulas!B1221</f>
        <v>0</v>
      </c>
      <c r="C1220">
        <f>Formulas!C1221</f>
        <v>0</v>
      </c>
      <c r="D1220">
        <f>Formulas!AC1221</f>
        <v>0</v>
      </c>
      <c r="E1220">
        <f t="shared" si="19"/>
        <v>0</v>
      </c>
      <c r="F1220" s="1">
        <f>COUNTIFS(Formulas!B$3:B$2000,'Stats for predictor'!B1220,Formulas!C$3:C$2000,'Stats for predictor'!C1220,Formulas!AC$3:AC$2000,4)</f>
        <v>0</v>
      </c>
      <c r="G1220">
        <f>COUNTIFS(Formulas!B$3:B$2000,'Stats for predictor'!B1220,Formulas!C$3:C$2000,'Stats for predictor'!C1220,Formulas!AC$3:AC$2000,3)</f>
        <v>0</v>
      </c>
      <c r="H1220">
        <f>COUNTIFS(Formulas!B$3:B$2000,'Stats for predictor'!B1220,Formulas!C$3:C$2000,'Stats for predictor'!C1220,Formulas!AC$3:AC$2000,2)</f>
        <v>0</v>
      </c>
      <c r="I1220">
        <f>COUNTIFS(Formulas!B$3:B$2000,'Stats for predictor'!B1220,Formulas!C$3:C$2000,'Stats for predictor'!C1220,Formulas!AC$3:AC$2000,1)</f>
        <v>0</v>
      </c>
      <c r="J1220">
        <f>COUNTIFS(Formulas!B$3:B$2000,'Stats for predictor'!B1220,Formulas!C$3:C$2000,'Stats for predictor'!C1220,Formulas!AC$3:AC$2000,0)</f>
        <v>1390</v>
      </c>
      <c r="K1220">
        <f>Formulas!P1221</f>
        <v>0</v>
      </c>
      <c r="L1220">
        <f>Formulas!R1221</f>
        <v>0</v>
      </c>
      <c r="M1220">
        <f>Formulas!T1269</f>
        <v>0</v>
      </c>
      <c r="N1220" s="2" t="e">
        <f>Formulas!V1221</f>
        <v>#DIV/0!</v>
      </c>
      <c r="O1220">
        <f>Formulas!U1221</f>
        <v>0</v>
      </c>
      <c r="P1220" s="2" t="e">
        <f>Formulas!W1221</f>
        <v>#DIV/0!</v>
      </c>
    </row>
    <row r="1221" spans="1:16">
      <c r="A1221">
        <f>Formulas!A1222</f>
        <v>0</v>
      </c>
      <c r="B1221">
        <f>Formulas!B1222</f>
        <v>0</v>
      </c>
      <c r="C1221">
        <f>Formulas!C1222</f>
        <v>0</v>
      </c>
      <c r="D1221">
        <f>Formulas!AC1222</f>
        <v>0</v>
      </c>
      <c r="E1221">
        <f t="shared" si="19"/>
        <v>0</v>
      </c>
      <c r="F1221" s="1">
        <f>COUNTIFS(Formulas!B$3:B$2000,'Stats for predictor'!B1221,Formulas!C$3:C$2000,'Stats for predictor'!C1221,Formulas!AC$3:AC$2000,4)</f>
        <v>0</v>
      </c>
      <c r="G1221">
        <f>COUNTIFS(Formulas!B$3:B$2000,'Stats for predictor'!B1221,Formulas!C$3:C$2000,'Stats for predictor'!C1221,Formulas!AC$3:AC$2000,3)</f>
        <v>0</v>
      </c>
      <c r="H1221">
        <f>COUNTIFS(Formulas!B$3:B$2000,'Stats for predictor'!B1221,Formulas!C$3:C$2000,'Stats for predictor'!C1221,Formulas!AC$3:AC$2000,2)</f>
        <v>0</v>
      </c>
      <c r="I1221">
        <f>COUNTIFS(Formulas!B$3:B$2000,'Stats for predictor'!B1221,Formulas!C$3:C$2000,'Stats for predictor'!C1221,Formulas!AC$3:AC$2000,1)</f>
        <v>0</v>
      </c>
      <c r="J1221">
        <f>COUNTIFS(Formulas!B$3:B$2000,'Stats for predictor'!B1221,Formulas!C$3:C$2000,'Stats for predictor'!C1221,Formulas!AC$3:AC$2000,0)</f>
        <v>1390</v>
      </c>
      <c r="K1221">
        <f>Formulas!P1222</f>
        <v>0</v>
      </c>
      <c r="L1221">
        <f>Formulas!R1222</f>
        <v>0</v>
      </c>
      <c r="M1221">
        <f>Formulas!T1270</f>
        <v>0</v>
      </c>
      <c r="N1221" s="2" t="e">
        <f>Formulas!V1222</f>
        <v>#DIV/0!</v>
      </c>
      <c r="O1221">
        <f>Formulas!U1222</f>
        <v>0</v>
      </c>
      <c r="P1221" s="2" t="e">
        <f>Formulas!W1222</f>
        <v>#DIV/0!</v>
      </c>
    </row>
    <row r="1222" spans="1:16">
      <c r="A1222">
        <f>Formulas!A1223</f>
        <v>0</v>
      </c>
      <c r="B1222">
        <f>Formulas!B1223</f>
        <v>0</v>
      </c>
      <c r="C1222">
        <f>Formulas!C1223</f>
        <v>0</v>
      </c>
      <c r="D1222">
        <f>Formulas!AC1223</f>
        <v>0</v>
      </c>
      <c r="E1222">
        <f t="shared" si="19"/>
        <v>0</v>
      </c>
      <c r="F1222" s="1">
        <f>COUNTIFS(Formulas!B$3:B$2000,'Stats for predictor'!B1222,Formulas!C$3:C$2000,'Stats for predictor'!C1222,Formulas!AC$3:AC$2000,4)</f>
        <v>0</v>
      </c>
      <c r="G1222">
        <f>COUNTIFS(Formulas!B$3:B$2000,'Stats for predictor'!B1222,Formulas!C$3:C$2000,'Stats for predictor'!C1222,Formulas!AC$3:AC$2000,3)</f>
        <v>0</v>
      </c>
      <c r="H1222">
        <f>COUNTIFS(Formulas!B$3:B$2000,'Stats for predictor'!B1222,Formulas!C$3:C$2000,'Stats for predictor'!C1222,Formulas!AC$3:AC$2000,2)</f>
        <v>0</v>
      </c>
      <c r="I1222">
        <f>COUNTIFS(Formulas!B$3:B$2000,'Stats for predictor'!B1222,Formulas!C$3:C$2000,'Stats for predictor'!C1222,Formulas!AC$3:AC$2000,1)</f>
        <v>0</v>
      </c>
      <c r="J1222">
        <f>COUNTIFS(Formulas!B$3:B$2000,'Stats for predictor'!B1222,Formulas!C$3:C$2000,'Stats for predictor'!C1222,Formulas!AC$3:AC$2000,0)</f>
        <v>1390</v>
      </c>
      <c r="K1222">
        <f>Formulas!P1223</f>
        <v>0</v>
      </c>
      <c r="L1222">
        <f>Formulas!R1223</f>
        <v>0</v>
      </c>
      <c r="M1222">
        <f>Formulas!T1271</f>
        <v>0</v>
      </c>
      <c r="N1222" s="2" t="e">
        <f>Formulas!V1223</f>
        <v>#DIV/0!</v>
      </c>
      <c r="O1222">
        <f>Formulas!U1223</f>
        <v>0</v>
      </c>
      <c r="P1222" s="2" t="e">
        <f>Formulas!W1223</f>
        <v>#DIV/0!</v>
      </c>
    </row>
    <row r="1223" spans="1:16">
      <c r="A1223">
        <f>Formulas!A1224</f>
        <v>0</v>
      </c>
      <c r="B1223">
        <f>Formulas!B1224</f>
        <v>0</v>
      </c>
      <c r="C1223">
        <f>Formulas!C1224</f>
        <v>0</v>
      </c>
      <c r="D1223">
        <f>Formulas!AC1224</f>
        <v>0</v>
      </c>
      <c r="E1223">
        <f t="shared" si="19"/>
        <v>0</v>
      </c>
      <c r="F1223" s="1">
        <f>COUNTIFS(Formulas!B$3:B$2000,'Stats for predictor'!B1223,Formulas!C$3:C$2000,'Stats for predictor'!C1223,Formulas!AC$3:AC$2000,4)</f>
        <v>0</v>
      </c>
      <c r="G1223">
        <f>COUNTIFS(Formulas!B$3:B$2000,'Stats for predictor'!B1223,Formulas!C$3:C$2000,'Stats for predictor'!C1223,Formulas!AC$3:AC$2000,3)</f>
        <v>0</v>
      </c>
      <c r="H1223">
        <f>COUNTIFS(Formulas!B$3:B$2000,'Stats for predictor'!B1223,Formulas!C$3:C$2000,'Stats for predictor'!C1223,Formulas!AC$3:AC$2000,2)</f>
        <v>0</v>
      </c>
      <c r="I1223">
        <f>COUNTIFS(Formulas!B$3:B$2000,'Stats for predictor'!B1223,Formulas!C$3:C$2000,'Stats for predictor'!C1223,Formulas!AC$3:AC$2000,1)</f>
        <v>0</v>
      </c>
      <c r="J1223">
        <f>COUNTIFS(Formulas!B$3:B$2000,'Stats for predictor'!B1223,Formulas!C$3:C$2000,'Stats for predictor'!C1223,Formulas!AC$3:AC$2000,0)</f>
        <v>1390</v>
      </c>
      <c r="K1223">
        <f>Formulas!P1224</f>
        <v>0</v>
      </c>
      <c r="L1223">
        <f>Formulas!R1224</f>
        <v>0</v>
      </c>
      <c r="M1223">
        <f>Formulas!T1272</f>
        <v>0</v>
      </c>
      <c r="N1223" s="2" t="e">
        <f>Formulas!V1224</f>
        <v>#DIV/0!</v>
      </c>
      <c r="O1223">
        <f>Formulas!U1224</f>
        <v>0</v>
      </c>
      <c r="P1223" s="2" t="e">
        <f>Formulas!W1224</f>
        <v>#DIV/0!</v>
      </c>
    </row>
    <row r="1224" spans="1:16">
      <c r="A1224">
        <f>Formulas!A1225</f>
        <v>0</v>
      </c>
      <c r="B1224">
        <f>Formulas!B1225</f>
        <v>0</v>
      </c>
      <c r="C1224">
        <f>Formulas!C1225</f>
        <v>0</v>
      </c>
      <c r="D1224">
        <f>Formulas!AC1225</f>
        <v>0</v>
      </c>
      <c r="E1224">
        <f t="shared" si="19"/>
        <v>0</v>
      </c>
      <c r="F1224" s="1">
        <f>COUNTIFS(Formulas!B$3:B$2000,'Stats for predictor'!B1224,Formulas!C$3:C$2000,'Stats for predictor'!C1224,Formulas!AC$3:AC$2000,4)</f>
        <v>0</v>
      </c>
      <c r="G1224">
        <f>COUNTIFS(Formulas!B$3:B$2000,'Stats for predictor'!B1224,Formulas!C$3:C$2000,'Stats for predictor'!C1224,Formulas!AC$3:AC$2000,3)</f>
        <v>0</v>
      </c>
      <c r="H1224">
        <f>COUNTIFS(Formulas!B$3:B$2000,'Stats for predictor'!B1224,Formulas!C$3:C$2000,'Stats for predictor'!C1224,Formulas!AC$3:AC$2000,2)</f>
        <v>0</v>
      </c>
      <c r="I1224">
        <f>COUNTIFS(Formulas!B$3:B$2000,'Stats for predictor'!B1224,Formulas!C$3:C$2000,'Stats for predictor'!C1224,Formulas!AC$3:AC$2000,1)</f>
        <v>0</v>
      </c>
      <c r="J1224">
        <f>COUNTIFS(Formulas!B$3:B$2000,'Stats for predictor'!B1224,Formulas!C$3:C$2000,'Stats for predictor'!C1224,Formulas!AC$3:AC$2000,0)</f>
        <v>1390</v>
      </c>
      <c r="K1224">
        <f>Formulas!P1225</f>
        <v>0</v>
      </c>
      <c r="L1224">
        <f>Formulas!R1225</f>
        <v>0</v>
      </c>
      <c r="M1224">
        <f>Formulas!T1273</f>
        <v>0</v>
      </c>
      <c r="N1224" s="2" t="e">
        <f>Formulas!V1225</f>
        <v>#DIV/0!</v>
      </c>
      <c r="O1224">
        <f>Formulas!U1225</f>
        <v>0</v>
      </c>
      <c r="P1224" s="2" t="e">
        <f>Formulas!W1225</f>
        <v>#DIV/0!</v>
      </c>
    </row>
    <row r="1225" spans="1:16">
      <c r="A1225">
        <f>Formulas!A1226</f>
        <v>0</v>
      </c>
      <c r="B1225">
        <f>Formulas!B1226</f>
        <v>0</v>
      </c>
      <c r="C1225">
        <f>Formulas!C1226</f>
        <v>0</v>
      </c>
      <c r="D1225">
        <f>Formulas!AC1226</f>
        <v>0</v>
      </c>
      <c r="E1225">
        <f t="shared" si="19"/>
        <v>0</v>
      </c>
      <c r="F1225" s="1">
        <f>COUNTIFS(Formulas!B$3:B$2000,'Stats for predictor'!B1225,Formulas!C$3:C$2000,'Stats for predictor'!C1225,Formulas!AC$3:AC$2000,4)</f>
        <v>0</v>
      </c>
      <c r="G1225">
        <f>COUNTIFS(Formulas!B$3:B$2000,'Stats for predictor'!B1225,Formulas!C$3:C$2000,'Stats for predictor'!C1225,Formulas!AC$3:AC$2000,3)</f>
        <v>0</v>
      </c>
      <c r="H1225">
        <f>COUNTIFS(Formulas!B$3:B$2000,'Stats for predictor'!B1225,Formulas!C$3:C$2000,'Stats for predictor'!C1225,Formulas!AC$3:AC$2000,2)</f>
        <v>0</v>
      </c>
      <c r="I1225">
        <f>COUNTIFS(Formulas!B$3:B$2000,'Stats for predictor'!B1225,Formulas!C$3:C$2000,'Stats for predictor'!C1225,Formulas!AC$3:AC$2000,1)</f>
        <v>0</v>
      </c>
      <c r="J1225">
        <f>COUNTIFS(Formulas!B$3:B$2000,'Stats for predictor'!B1225,Formulas!C$3:C$2000,'Stats for predictor'!C1225,Formulas!AC$3:AC$2000,0)</f>
        <v>1390</v>
      </c>
      <c r="K1225">
        <f>Formulas!P1226</f>
        <v>0</v>
      </c>
      <c r="L1225">
        <f>Formulas!R1226</f>
        <v>0</v>
      </c>
      <c r="M1225">
        <f>Formulas!T1274</f>
        <v>0</v>
      </c>
      <c r="N1225" s="2" t="e">
        <f>Formulas!V1226</f>
        <v>#DIV/0!</v>
      </c>
      <c r="O1225">
        <f>Formulas!U1226</f>
        <v>0</v>
      </c>
      <c r="P1225" s="2" t="e">
        <f>Formulas!W1226</f>
        <v>#DIV/0!</v>
      </c>
    </row>
    <row r="1226" spans="1:16">
      <c r="A1226">
        <f>Formulas!A1227</f>
        <v>0</v>
      </c>
      <c r="B1226">
        <f>Formulas!B1227</f>
        <v>0</v>
      </c>
      <c r="C1226">
        <f>Formulas!C1227</f>
        <v>0</v>
      </c>
      <c r="D1226">
        <f>Formulas!AC1227</f>
        <v>0</v>
      </c>
      <c r="E1226">
        <f t="shared" si="19"/>
        <v>0</v>
      </c>
      <c r="F1226" s="1">
        <f>COUNTIFS(Formulas!B$3:B$2000,'Stats for predictor'!B1226,Formulas!C$3:C$2000,'Stats for predictor'!C1226,Formulas!AC$3:AC$2000,4)</f>
        <v>0</v>
      </c>
      <c r="G1226">
        <f>COUNTIFS(Formulas!B$3:B$2000,'Stats for predictor'!B1226,Formulas!C$3:C$2000,'Stats for predictor'!C1226,Formulas!AC$3:AC$2000,3)</f>
        <v>0</v>
      </c>
      <c r="H1226">
        <f>COUNTIFS(Formulas!B$3:B$2000,'Stats for predictor'!B1226,Formulas!C$3:C$2000,'Stats for predictor'!C1226,Formulas!AC$3:AC$2000,2)</f>
        <v>0</v>
      </c>
      <c r="I1226">
        <f>COUNTIFS(Formulas!B$3:B$2000,'Stats for predictor'!B1226,Formulas!C$3:C$2000,'Stats for predictor'!C1226,Formulas!AC$3:AC$2000,1)</f>
        <v>0</v>
      </c>
      <c r="J1226">
        <f>COUNTIFS(Formulas!B$3:B$2000,'Stats for predictor'!B1226,Formulas!C$3:C$2000,'Stats for predictor'!C1226,Formulas!AC$3:AC$2000,0)</f>
        <v>1390</v>
      </c>
      <c r="K1226">
        <f>Formulas!P1227</f>
        <v>0</v>
      </c>
      <c r="L1226">
        <f>Formulas!R1227</f>
        <v>0</v>
      </c>
      <c r="M1226">
        <f>Formulas!T1275</f>
        <v>0</v>
      </c>
      <c r="N1226" s="2" t="e">
        <f>Formulas!V1227</f>
        <v>#DIV/0!</v>
      </c>
      <c r="O1226">
        <f>Formulas!U1227</f>
        <v>0</v>
      </c>
      <c r="P1226" s="2" t="e">
        <f>Formulas!W1227</f>
        <v>#DIV/0!</v>
      </c>
    </row>
    <row r="1227" spans="1:16">
      <c r="A1227">
        <f>Formulas!A1228</f>
        <v>0</v>
      </c>
      <c r="B1227">
        <f>Formulas!B1228</f>
        <v>0</v>
      </c>
      <c r="C1227">
        <f>Formulas!C1228</f>
        <v>0</v>
      </c>
      <c r="D1227">
        <f>Formulas!AC1228</f>
        <v>0</v>
      </c>
      <c r="E1227">
        <f t="shared" si="19"/>
        <v>0</v>
      </c>
      <c r="F1227" s="1">
        <f>COUNTIFS(Formulas!B$3:B$2000,'Stats for predictor'!B1227,Formulas!C$3:C$2000,'Stats for predictor'!C1227,Formulas!AC$3:AC$2000,4)</f>
        <v>0</v>
      </c>
      <c r="G1227">
        <f>COUNTIFS(Formulas!B$3:B$2000,'Stats for predictor'!B1227,Formulas!C$3:C$2000,'Stats for predictor'!C1227,Formulas!AC$3:AC$2000,3)</f>
        <v>0</v>
      </c>
      <c r="H1227">
        <f>COUNTIFS(Formulas!B$3:B$2000,'Stats for predictor'!B1227,Formulas!C$3:C$2000,'Stats for predictor'!C1227,Formulas!AC$3:AC$2000,2)</f>
        <v>0</v>
      </c>
      <c r="I1227">
        <f>COUNTIFS(Formulas!B$3:B$2000,'Stats for predictor'!B1227,Formulas!C$3:C$2000,'Stats for predictor'!C1227,Formulas!AC$3:AC$2000,1)</f>
        <v>0</v>
      </c>
      <c r="J1227">
        <f>COUNTIFS(Formulas!B$3:B$2000,'Stats for predictor'!B1227,Formulas!C$3:C$2000,'Stats for predictor'!C1227,Formulas!AC$3:AC$2000,0)</f>
        <v>1390</v>
      </c>
      <c r="K1227">
        <f>Formulas!P1228</f>
        <v>0</v>
      </c>
      <c r="L1227">
        <f>Formulas!R1228</f>
        <v>0</v>
      </c>
      <c r="M1227">
        <f>Formulas!T1276</f>
        <v>0</v>
      </c>
      <c r="N1227" s="2" t="e">
        <f>Formulas!V1228</f>
        <v>#DIV/0!</v>
      </c>
      <c r="O1227">
        <f>Formulas!U1228</f>
        <v>0</v>
      </c>
      <c r="P1227" s="2" t="e">
        <f>Formulas!W1228</f>
        <v>#DIV/0!</v>
      </c>
    </row>
    <row r="1228" spans="1:16">
      <c r="A1228">
        <f>Formulas!A1229</f>
        <v>0</v>
      </c>
      <c r="B1228">
        <f>Formulas!B1229</f>
        <v>0</v>
      </c>
      <c r="C1228">
        <f>Formulas!C1229</f>
        <v>0</v>
      </c>
      <c r="D1228">
        <f>Formulas!AC1229</f>
        <v>0</v>
      </c>
      <c r="E1228">
        <f t="shared" si="19"/>
        <v>0</v>
      </c>
      <c r="F1228" s="1">
        <f>COUNTIFS(Formulas!B$3:B$2000,'Stats for predictor'!B1228,Formulas!C$3:C$2000,'Stats for predictor'!C1228,Formulas!AC$3:AC$2000,4)</f>
        <v>0</v>
      </c>
      <c r="G1228">
        <f>COUNTIFS(Formulas!B$3:B$2000,'Stats for predictor'!B1228,Formulas!C$3:C$2000,'Stats for predictor'!C1228,Formulas!AC$3:AC$2000,3)</f>
        <v>0</v>
      </c>
      <c r="H1228">
        <f>COUNTIFS(Formulas!B$3:B$2000,'Stats for predictor'!B1228,Formulas!C$3:C$2000,'Stats for predictor'!C1228,Formulas!AC$3:AC$2000,2)</f>
        <v>0</v>
      </c>
      <c r="I1228">
        <f>COUNTIFS(Formulas!B$3:B$2000,'Stats for predictor'!B1228,Formulas!C$3:C$2000,'Stats for predictor'!C1228,Formulas!AC$3:AC$2000,1)</f>
        <v>0</v>
      </c>
      <c r="J1228">
        <f>COUNTIFS(Formulas!B$3:B$2000,'Stats for predictor'!B1228,Formulas!C$3:C$2000,'Stats for predictor'!C1228,Formulas!AC$3:AC$2000,0)</f>
        <v>1390</v>
      </c>
      <c r="K1228">
        <f>Formulas!P1229</f>
        <v>0</v>
      </c>
      <c r="L1228">
        <f>Formulas!R1229</f>
        <v>0</v>
      </c>
      <c r="M1228">
        <f>Formulas!T1277</f>
        <v>0</v>
      </c>
      <c r="N1228" s="2" t="e">
        <f>Formulas!V1229</f>
        <v>#DIV/0!</v>
      </c>
      <c r="O1228">
        <f>Formulas!U1229</f>
        <v>0</v>
      </c>
      <c r="P1228" s="2" t="e">
        <f>Formulas!W1229</f>
        <v>#DIV/0!</v>
      </c>
    </row>
    <row r="1229" spans="1:16">
      <c r="A1229">
        <f>Formulas!A1230</f>
        <v>0</v>
      </c>
      <c r="B1229">
        <f>Formulas!B1230</f>
        <v>0</v>
      </c>
      <c r="C1229">
        <f>Formulas!C1230</f>
        <v>0</v>
      </c>
      <c r="D1229">
        <f>Formulas!AC1230</f>
        <v>0</v>
      </c>
      <c r="E1229">
        <f t="shared" si="19"/>
        <v>0</v>
      </c>
      <c r="F1229" s="1">
        <f>COUNTIFS(Formulas!B$3:B$2000,'Stats for predictor'!B1229,Formulas!C$3:C$2000,'Stats for predictor'!C1229,Formulas!AC$3:AC$2000,4)</f>
        <v>0</v>
      </c>
      <c r="G1229">
        <f>COUNTIFS(Formulas!B$3:B$2000,'Stats for predictor'!B1229,Formulas!C$3:C$2000,'Stats for predictor'!C1229,Formulas!AC$3:AC$2000,3)</f>
        <v>0</v>
      </c>
      <c r="H1229">
        <f>COUNTIFS(Formulas!B$3:B$2000,'Stats for predictor'!B1229,Formulas!C$3:C$2000,'Stats for predictor'!C1229,Formulas!AC$3:AC$2000,2)</f>
        <v>0</v>
      </c>
      <c r="I1229">
        <f>COUNTIFS(Formulas!B$3:B$2000,'Stats for predictor'!B1229,Formulas!C$3:C$2000,'Stats for predictor'!C1229,Formulas!AC$3:AC$2000,1)</f>
        <v>0</v>
      </c>
      <c r="J1229">
        <f>COUNTIFS(Formulas!B$3:B$2000,'Stats for predictor'!B1229,Formulas!C$3:C$2000,'Stats for predictor'!C1229,Formulas!AC$3:AC$2000,0)</f>
        <v>1390</v>
      </c>
      <c r="K1229">
        <f>Formulas!P1230</f>
        <v>0</v>
      </c>
      <c r="L1229">
        <f>Formulas!R1230</f>
        <v>0</v>
      </c>
      <c r="M1229">
        <f>Formulas!T1278</f>
        <v>0</v>
      </c>
      <c r="N1229" s="2" t="e">
        <f>Formulas!V1230</f>
        <v>#DIV/0!</v>
      </c>
      <c r="O1229">
        <f>Formulas!U1230</f>
        <v>0</v>
      </c>
      <c r="P1229" s="2" t="e">
        <f>Formulas!W1230</f>
        <v>#DIV/0!</v>
      </c>
    </row>
    <row r="1230" spans="1:16">
      <c r="A1230">
        <f>Formulas!A1231</f>
        <v>0</v>
      </c>
      <c r="B1230">
        <f>Formulas!B1231</f>
        <v>0</v>
      </c>
      <c r="C1230">
        <f>Formulas!C1231</f>
        <v>0</v>
      </c>
      <c r="D1230">
        <f>Formulas!AC1231</f>
        <v>0</v>
      </c>
      <c r="E1230">
        <f t="shared" si="19"/>
        <v>0</v>
      </c>
      <c r="F1230" s="1">
        <f>COUNTIFS(Formulas!B$3:B$2000,'Stats for predictor'!B1230,Formulas!C$3:C$2000,'Stats for predictor'!C1230,Formulas!AC$3:AC$2000,4)</f>
        <v>0</v>
      </c>
      <c r="G1230">
        <f>COUNTIFS(Formulas!B$3:B$2000,'Stats for predictor'!B1230,Formulas!C$3:C$2000,'Stats for predictor'!C1230,Formulas!AC$3:AC$2000,3)</f>
        <v>0</v>
      </c>
      <c r="H1230">
        <f>COUNTIFS(Formulas!B$3:B$2000,'Stats for predictor'!B1230,Formulas!C$3:C$2000,'Stats for predictor'!C1230,Formulas!AC$3:AC$2000,2)</f>
        <v>0</v>
      </c>
      <c r="I1230">
        <f>COUNTIFS(Formulas!B$3:B$2000,'Stats for predictor'!B1230,Formulas!C$3:C$2000,'Stats for predictor'!C1230,Formulas!AC$3:AC$2000,1)</f>
        <v>0</v>
      </c>
      <c r="J1230">
        <f>COUNTIFS(Formulas!B$3:B$2000,'Stats for predictor'!B1230,Formulas!C$3:C$2000,'Stats for predictor'!C1230,Formulas!AC$3:AC$2000,0)</f>
        <v>1390</v>
      </c>
      <c r="K1230">
        <f>Formulas!P1231</f>
        <v>0</v>
      </c>
      <c r="L1230">
        <f>Formulas!R1231</f>
        <v>0</v>
      </c>
      <c r="M1230">
        <f>Formulas!T1279</f>
        <v>0</v>
      </c>
      <c r="N1230" s="2" t="e">
        <f>Formulas!V1231</f>
        <v>#DIV/0!</v>
      </c>
      <c r="O1230">
        <f>Formulas!U1231</f>
        <v>0</v>
      </c>
      <c r="P1230" s="2" t="e">
        <f>Formulas!W1231</f>
        <v>#DIV/0!</v>
      </c>
    </row>
    <row r="1231" spans="1:16">
      <c r="A1231">
        <f>Formulas!A1232</f>
        <v>0</v>
      </c>
      <c r="B1231">
        <f>Formulas!B1232</f>
        <v>0</v>
      </c>
      <c r="C1231">
        <f>Formulas!C1232</f>
        <v>0</v>
      </c>
      <c r="D1231">
        <f>Formulas!AC1232</f>
        <v>0</v>
      </c>
      <c r="E1231">
        <f t="shared" si="19"/>
        <v>0</v>
      </c>
      <c r="F1231" s="1">
        <f>COUNTIFS(Formulas!B$3:B$2000,'Stats for predictor'!B1231,Formulas!C$3:C$2000,'Stats for predictor'!C1231,Formulas!AC$3:AC$2000,4)</f>
        <v>0</v>
      </c>
      <c r="G1231">
        <f>COUNTIFS(Formulas!B$3:B$2000,'Stats for predictor'!B1231,Formulas!C$3:C$2000,'Stats for predictor'!C1231,Formulas!AC$3:AC$2000,3)</f>
        <v>0</v>
      </c>
      <c r="H1231">
        <f>COUNTIFS(Formulas!B$3:B$2000,'Stats for predictor'!B1231,Formulas!C$3:C$2000,'Stats for predictor'!C1231,Formulas!AC$3:AC$2000,2)</f>
        <v>0</v>
      </c>
      <c r="I1231">
        <f>COUNTIFS(Formulas!B$3:B$2000,'Stats for predictor'!B1231,Formulas!C$3:C$2000,'Stats for predictor'!C1231,Formulas!AC$3:AC$2000,1)</f>
        <v>0</v>
      </c>
      <c r="J1231">
        <f>COUNTIFS(Formulas!B$3:B$2000,'Stats for predictor'!B1231,Formulas!C$3:C$2000,'Stats for predictor'!C1231,Formulas!AC$3:AC$2000,0)</f>
        <v>1390</v>
      </c>
      <c r="K1231">
        <f>Formulas!P1232</f>
        <v>0</v>
      </c>
      <c r="L1231">
        <f>Formulas!R1232</f>
        <v>0</v>
      </c>
      <c r="M1231">
        <f>Formulas!T1280</f>
        <v>0</v>
      </c>
      <c r="N1231" s="2" t="e">
        <f>Formulas!V1232</f>
        <v>#DIV/0!</v>
      </c>
      <c r="O1231">
        <f>Formulas!U1232</f>
        <v>0</v>
      </c>
      <c r="P1231" s="2" t="e">
        <f>Formulas!W1232</f>
        <v>#DIV/0!</v>
      </c>
    </row>
    <row r="1232" spans="1:16">
      <c r="A1232">
        <f>Formulas!A1233</f>
        <v>0</v>
      </c>
      <c r="B1232">
        <f>Formulas!B1233</f>
        <v>0</v>
      </c>
      <c r="C1232">
        <f>Formulas!C1233</f>
        <v>0</v>
      </c>
      <c r="D1232">
        <f>Formulas!AC1233</f>
        <v>0</v>
      </c>
      <c r="E1232">
        <f t="shared" si="19"/>
        <v>0</v>
      </c>
      <c r="F1232" s="1">
        <f>COUNTIFS(Formulas!B$3:B$2000,'Stats for predictor'!B1232,Formulas!C$3:C$2000,'Stats for predictor'!C1232,Formulas!AC$3:AC$2000,4)</f>
        <v>0</v>
      </c>
      <c r="G1232">
        <f>COUNTIFS(Formulas!B$3:B$2000,'Stats for predictor'!B1232,Formulas!C$3:C$2000,'Stats for predictor'!C1232,Formulas!AC$3:AC$2000,3)</f>
        <v>0</v>
      </c>
      <c r="H1232">
        <f>COUNTIFS(Formulas!B$3:B$2000,'Stats for predictor'!B1232,Formulas!C$3:C$2000,'Stats for predictor'!C1232,Formulas!AC$3:AC$2000,2)</f>
        <v>0</v>
      </c>
      <c r="I1232">
        <f>COUNTIFS(Formulas!B$3:B$2000,'Stats for predictor'!B1232,Formulas!C$3:C$2000,'Stats for predictor'!C1232,Formulas!AC$3:AC$2000,1)</f>
        <v>0</v>
      </c>
      <c r="J1232">
        <f>COUNTIFS(Formulas!B$3:B$2000,'Stats for predictor'!B1232,Formulas!C$3:C$2000,'Stats for predictor'!C1232,Formulas!AC$3:AC$2000,0)</f>
        <v>1390</v>
      </c>
      <c r="K1232">
        <f>Formulas!P1233</f>
        <v>0</v>
      </c>
      <c r="L1232">
        <f>Formulas!R1233</f>
        <v>0</v>
      </c>
      <c r="M1232">
        <f>Formulas!T1281</f>
        <v>0</v>
      </c>
      <c r="N1232" s="2" t="e">
        <f>Formulas!V1233</f>
        <v>#DIV/0!</v>
      </c>
      <c r="O1232">
        <f>Formulas!U1233</f>
        <v>0</v>
      </c>
      <c r="P1232" s="2" t="e">
        <f>Formulas!W1233</f>
        <v>#DIV/0!</v>
      </c>
    </row>
    <row r="1233" spans="1:16">
      <c r="A1233">
        <f>Formulas!A1234</f>
        <v>0</v>
      </c>
      <c r="B1233">
        <f>Formulas!B1234</f>
        <v>0</v>
      </c>
      <c r="C1233">
        <f>Formulas!C1234</f>
        <v>0</v>
      </c>
      <c r="D1233">
        <f>Formulas!AC1234</f>
        <v>0</v>
      </c>
      <c r="E1233">
        <f t="shared" si="19"/>
        <v>0</v>
      </c>
      <c r="F1233" s="1">
        <f>COUNTIFS(Formulas!B$3:B$2000,'Stats for predictor'!B1233,Formulas!C$3:C$2000,'Stats for predictor'!C1233,Formulas!AC$3:AC$2000,4)</f>
        <v>0</v>
      </c>
      <c r="G1233">
        <f>COUNTIFS(Formulas!B$3:B$2000,'Stats for predictor'!B1233,Formulas!C$3:C$2000,'Stats for predictor'!C1233,Formulas!AC$3:AC$2000,3)</f>
        <v>0</v>
      </c>
      <c r="H1233">
        <f>COUNTIFS(Formulas!B$3:B$2000,'Stats for predictor'!B1233,Formulas!C$3:C$2000,'Stats for predictor'!C1233,Formulas!AC$3:AC$2000,2)</f>
        <v>0</v>
      </c>
      <c r="I1233">
        <f>COUNTIFS(Formulas!B$3:B$2000,'Stats for predictor'!B1233,Formulas!C$3:C$2000,'Stats for predictor'!C1233,Formulas!AC$3:AC$2000,1)</f>
        <v>0</v>
      </c>
      <c r="J1233">
        <f>COUNTIFS(Formulas!B$3:B$2000,'Stats for predictor'!B1233,Formulas!C$3:C$2000,'Stats for predictor'!C1233,Formulas!AC$3:AC$2000,0)</f>
        <v>1390</v>
      </c>
      <c r="K1233">
        <f>Formulas!P1234</f>
        <v>0</v>
      </c>
      <c r="L1233">
        <f>Formulas!R1234</f>
        <v>0</v>
      </c>
      <c r="M1233">
        <f>Formulas!T1282</f>
        <v>0</v>
      </c>
      <c r="N1233" s="2" t="e">
        <f>Formulas!V1234</f>
        <v>#DIV/0!</v>
      </c>
      <c r="O1233">
        <f>Formulas!U1234</f>
        <v>0</v>
      </c>
      <c r="P1233" s="2" t="e">
        <f>Formulas!W1234</f>
        <v>#DIV/0!</v>
      </c>
    </row>
    <row r="1234" spans="1:16">
      <c r="A1234">
        <f>Formulas!A1235</f>
        <v>0</v>
      </c>
      <c r="B1234">
        <f>Formulas!B1235</f>
        <v>0</v>
      </c>
      <c r="C1234">
        <f>Formulas!C1235</f>
        <v>0</v>
      </c>
      <c r="D1234">
        <f>Formulas!AC1235</f>
        <v>0</v>
      </c>
      <c r="E1234">
        <f t="shared" si="19"/>
        <v>0</v>
      </c>
      <c r="F1234" s="1">
        <f>COUNTIFS(Formulas!B$3:B$2000,'Stats for predictor'!B1234,Formulas!C$3:C$2000,'Stats for predictor'!C1234,Formulas!AC$3:AC$2000,4)</f>
        <v>0</v>
      </c>
      <c r="G1234">
        <f>COUNTIFS(Formulas!B$3:B$2000,'Stats for predictor'!B1234,Formulas!C$3:C$2000,'Stats for predictor'!C1234,Formulas!AC$3:AC$2000,3)</f>
        <v>0</v>
      </c>
      <c r="H1234">
        <f>COUNTIFS(Formulas!B$3:B$2000,'Stats for predictor'!B1234,Formulas!C$3:C$2000,'Stats for predictor'!C1234,Formulas!AC$3:AC$2000,2)</f>
        <v>0</v>
      </c>
      <c r="I1234">
        <f>COUNTIFS(Formulas!B$3:B$2000,'Stats for predictor'!B1234,Formulas!C$3:C$2000,'Stats for predictor'!C1234,Formulas!AC$3:AC$2000,1)</f>
        <v>0</v>
      </c>
      <c r="J1234">
        <f>COUNTIFS(Formulas!B$3:B$2000,'Stats for predictor'!B1234,Formulas!C$3:C$2000,'Stats for predictor'!C1234,Formulas!AC$3:AC$2000,0)</f>
        <v>1390</v>
      </c>
      <c r="K1234">
        <f>Formulas!P1235</f>
        <v>0</v>
      </c>
      <c r="L1234">
        <f>Formulas!R1235</f>
        <v>0</v>
      </c>
      <c r="M1234">
        <f>Formulas!T1283</f>
        <v>0</v>
      </c>
      <c r="N1234" s="2" t="e">
        <f>Formulas!V1235</f>
        <v>#DIV/0!</v>
      </c>
      <c r="O1234">
        <f>Formulas!U1235</f>
        <v>0</v>
      </c>
      <c r="P1234" s="2" t="e">
        <f>Formulas!W1235</f>
        <v>#DIV/0!</v>
      </c>
    </row>
    <row r="1235" spans="1:16">
      <c r="A1235">
        <f>Formulas!A1236</f>
        <v>0</v>
      </c>
      <c r="B1235">
        <f>Formulas!B1236</f>
        <v>0</v>
      </c>
      <c r="C1235">
        <f>Formulas!C1236</f>
        <v>0</v>
      </c>
      <c r="D1235">
        <f>Formulas!AC1236</f>
        <v>0</v>
      </c>
      <c r="E1235">
        <f t="shared" si="19"/>
        <v>0</v>
      </c>
      <c r="F1235" s="1">
        <f>COUNTIFS(Formulas!B$3:B$2000,'Stats for predictor'!B1235,Formulas!C$3:C$2000,'Stats for predictor'!C1235,Formulas!AC$3:AC$2000,4)</f>
        <v>0</v>
      </c>
      <c r="G1235">
        <f>COUNTIFS(Formulas!B$3:B$2000,'Stats for predictor'!B1235,Formulas!C$3:C$2000,'Stats for predictor'!C1235,Formulas!AC$3:AC$2000,3)</f>
        <v>0</v>
      </c>
      <c r="H1235">
        <f>COUNTIFS(Formulas!B$3:B$2000,'Stats for predictor'!B1235,Formulas!C$3:C$2000,'Stats for predictor'!C1235,Formulas!AC$3:AC$2000,2)</f>
        <v>0</v>
      </c>
      <c r="I1235">
        <f>COUNTIFS(Formulas!B$3:B$2000,'Stats for predictor'!B1235,Formulas!C$3:C$2000,'Stats for predictor'!C1235,Formulas!AC$3:AC$2000,1)</f>
        <v>0</v>
      </c>
      <c r="J1235">
        <f>COUNTIFS(Formulas!B$3:B$2000,'Stats for predictor'!B1235,Formulas!C$3:C$2000,'Stats for predictor'!C1235,Formulas!AC$3:AC$2000,0)</f>
        <v>1390</v>
      </c>
      <c r="K1235">
        <f>Formulas!P1236</f>
        <v>0</v>
      </c>
      <c r="L1235">
        <f>Formulas!R1236</f>
        <v>0</v>
      </c>
      <c r="M1235">
        <f>Formulas!T1284</f>
        <v>0</v>
      </c>
      <c r="N1235" s="2" t="e">
        <f>Formulas!V1236</f>
        <v>#DIV/0!</v>
      </c>
      <c r="O1235">
        <f>Formulas!U1236</f>
        <v>0</v>
      </c>
      <c r="P1235" s="2" t="e">
        <f>Formulas!W1236</f>
        <v>#DIV/0!</v>
      </c>
    </row>
    <row r="1236" spans="1:16">
      <c r="A1236">
        <f>Formulas!A1237</f>
        <v>0</v>
      </c>
      <c r="B1236">
        <f>Formulas!B1237</f>
        <v>0</v>
      </c>
      <c r="C1236">
        <f>Formulas!C1237</f>
        <v>0</v>
      </c>
      <c r="D1236">
        <f>Formulas!AC1237</f>
        <v>0</v>
      </c>
      <c r="E1236">
        <f t="shared" si="19"/>
        <v>0</v>
      </c>
      <c r="F1236" s="1">
        <f>COUNTIFS(Formulas!B$3:B$2000,'Stats for predictor'!B1236,Formulas!C$3:C$2000,'Stats for predictor'!C1236,Formulas!AC$3:AC$2000,4)</f>
        <v>0</v>
      </c>
      <c r="G1236">
        <f>COUNTIFS(Formulas!B$3:B$2000,'Stats for predictor'!B1236,Formulas!C$3:C$2000,'Stats for predictor'!C1236,Formulas!AC$3:AC$2000,3)</f>
        <v>0</v>
      </c>
      <c r="H1236">
        <f>COUNTIFS(Formulas!B$3:B$2000,'Stats for predictor'!B1236,Formulas!C$3:C$2000,'Stats for predictor'!C1236,Formulas!AC$3:AC$2000,2)</f>
        <v>0</v>
      </c>
      <c r="I1236">
        <f>COUNTIFS(Formulas!B$3:B$2000,'Stats for predictor'!B1236,Formulas!C$3:C$2000,'Stats for predictor'!C1236,Formulas!AC$3:AC$2000,1)</f>
        <v>0</v>
      </c>
      <c r="J1236">
        <f>COUNTIFS(Formulas!B$3:B$2000,'Stats for predictor'!B1236,Formulas!C$3:C$2000,'Stats for predictor'!C1236,Formulas!AC$3:AC$2000,0)</f>
        <v>1390</v>
      </c>
      <c r="K1236">
        <f>Formulas!P1237</f>
        <v>0</v>
      </c>
      <c r="L1236">
        <f>Formulas!R1237</f>
        <v>0</v>
      </c>
      <c r="M1236">
        <f>Formulas!T1285</f>
        <v>0</v>
      </c>
      <c r="N1236" s="2" t="e">
        <f>Formulas!V1237</f>
        <v>#DIV/0!</v>
      </c>
      <c r="O1236">
        <f>Formulas!U1237</f>
        <v>0</v>
      </c>
      <c r="P1236" s="2" t="e">
        <f>Formulas!W1237</f>
        <v>#DIV/0!</v>
      </c>
    </row>
    <row r="1237" spans="1:16">
      <c r="A1237">
        <f>Formulas!A1238</f>
        <v>0</v>
      </c>
      <c r="B1237">
        <f>Formulas!B1238</f>
        <v>0</v>
      </c>
      <c r="C1237">
        <f>Formulas!C1238</f>
        <v>0</v>
      </c>
      <c r="D1237">
        <f>Formulas!AC1238</f>
        <v>0</v>
      </c>
      <c r="E1237">
        <f t="shared" si="19"/>
        <v>0</v>
      </c>
      <c r="F1237" s="1">
        <f>COUNTIFS(Formulas!B$3:B$2000,'Stats for predictor'!B1237,Formulas!C$3:C$2000,'Stats for predictor'!C1237,Formulas!AC$3:AC$2000,4)</f>
        <v>0</v>
      </c>
      <c r="G1237">
        <f>COUNTIFS(Formulas!B$3:B$2000,'Stats for predictor'!B1237,Formulas!C$3:C$2000,'Stats for predictor'!C1237,Formulas!AC$3:AC$2000,3)</f>
        <v>0</v>
      </c>
      <c r="H1237">
        <f>COUNTIFS(Formulas!B$3:B$2000,'Stats for predictor'!B1237,Formulas!C$3:C$2000,'Stats for predictor'!C1237,Formulas!AC$3:AC$2000,2)</f>
        <v>0</v>
      </c>
      <c r="I1237">
        <f>COUNTIFS(Formulas!B$3:B$2000,'Stats for predictor'!B1237,Formulas!C$3:C$2000,'Stats for predictor'!C1237,Formulas!AC$3:AC$2000,1)</f>
        <v>0</v>
      </c>
      <c r="J1237">
        <f>COUNTIFS(Formulas!B$3:B$2000,'Stats for predictor'!B1237,Formulas!C$3:C$2000,'Stats for predictor'!C1237,Formulas!AC$3:AC$2000,0)</f>
        <v>1390</v>
      </c>
      <c r="K1237">
        <f>Formulas!P1238</f>
        <v>0</v>
      </c>
      <c r="L1237">
        <f>Formulas!R1238</f>
        <v>0</v>
      </c>
      <c r="M1237">
        <f>Formulas!T1286</f>
        <v>0</v>
      </c>
      <c r="N1237" s="2" t="e">
        <f>Formulas!V1238</f>
        <v>#DIV/0!</v>
      </c>
      <c r="O1237">
        <f>Formulas!U1238</f>
        <v>0</v>
      </c>
      <c r="P1237" s="2" t="e">
        <f>Formulas!W1238</f>
        <v>#DIV/0!</v>
      </c>
    </row>
    <row r="1238" spans="1:16">
      <c r="A1238">
        <f>Formulas!A1239</f>
        <v>0</v>
      </c>
      <c r="B1238">
        <f>Formulas!B1239</f>
        <v>0</v>
      </c>
      <c r="C1238">
        <f>Formulas!C1239</f>
        <v>0</v>
      </c>
      <c r="D1238">
        <f>Formulas!AC1239</f>
        <v>0</v>
      </c>
      <c r="E1238">
        <f t="shared" si="19"/>
        <v>0</v>
      </c>
      <c r="F1238" s="1">
        <f>COUNTIFS(Formulas!B$3:B$2000,'Stats for predictor'!B1238,Formulas!C$3:C$2000,'Stats for predictor'!C1238,Formulas!AC$3:AC$2000,4)</f>
        <v>0</v>
      </c>
      <c r="G1238">
        <f>COUNTIFS(Formulas!B$3:B$2000,'Stats for predictor'!B1238,Formulas!C$3:C$2000,'Stats for predictor'!C1238,Formulas!AC$3:AC$2000,3)</f>
        <v>0</v>
      </c>
      <c r="H1238">
        <f>COUNTIFS(Formulas!B$3:B$2000,'Stats for predictor'!B1238,Formulas!C$3:C$2000,'Stats for predictor'!C1238,Formulas!AC$3:AC$2000,2)</f>
        <v>0</v>
      </c>
      <c r="I1238">
        <f>COUNTIFS(Formulas!B$3:B$2000,'Stats for predictor'!B1238,Formulas!C$3:C$2000,'Stats for predictor'!C1238,Formulas!AC$3:AC$2000,1)</f>
        <v>0</v>
      </c>
      <c r="J1238">
        <f>COUNTIFS(Formulas!B$3:B$2000,'Stats for predictor'!B1238,Formulas!C$3:C$2000,'Stats for predictor'!C1238,Formulas!AC$3:AC$2000,0)</f>
        <v>1390</v>
      </c>
      <c r="K1238">
        <f>Formulas!P1239</f>
        <v>0</v>
      </c>
      <c r="L1238">
        <f>Formulas!R1239</f>
        <v>0</v>
      </c>
      <c r="M1238">
        <f>Formulas!T1287</f>
        <v>0</v>
      </c>
      <c r="N1238" s="2" t="e">
        <f>Formulas!V1239</f>
        <v>#DIV/0!</v>
      </c>
      <c r="O1238">
        <f>Formulas!U1239</f>
        <v>0</v>
      </c>
      <c r="P1238" s="2" t="e">
        <f>Formulas!W1239</f>
        <v>#DIV/0!</v>
      </c>
    </row>
    <row r="1239" spans="1:16">
      <c r="A1239">
        <f>Formulas!A1240</f>
        <v>0</v>
      </c>
      <c r="B1239">
        <f>Formulas!B1240</f>
        <v>0</v>
      </c>
      <c r="C1239">
        <f>Formulas!C1240</f>
        <v>0</v>
      </c>
      <c r="D1239">
        <f>Formulas!AC1240</f>
        <v>0</v>
      </c>
      <c r="E1239">
        <f t="shared" si="19"/>
        <v>0</v>
      </c>
      <c r="F1239" s="1">
        <f>COUNTIFS(Formulas!B$3:B$2000,'Stats for predictor'!B1239,Formulas!C$3:C$2000,'Stats for predictor'!C1239,Formulas!AC$3:AC$2000,4)</f>
        <v>0</v>
      </c>
      <c r="G1239">
        <f>COUNTIFS(Formulas!B$3:B$2000,'Stats for predictor'!B1239,Formulas!C$3:C$2000,'Stats for predictor'!C1239,Formulas!AC$3:AC$2000,3)</f>
        <v>0</v>
      </c>
      <c r="H1239">
        <f>COUNTIFS(Formulas!B$3:B$2000,'Stats for predictor'!B1239,Formulas!C$3:C$2000,'Stats for predictor'!C1239,Formulas!AC$3:AC$2000,2)</f>
        <v>0</v>
      </c>
      <c r="I1239">
        <f>COUNTIFS(Formulas!B$3:B$2000,'Stats for predictor'!B1239,Formulas!C$3:C$2000,'Stats for predictor'!C1239,Formulas!AC$3:AC$2000,1)</f>
        <v>0</v>
      </c>
      <c r="J1239">
        <f>COUNTIFS(Formulas!B$3:B$2000,'Stats for predictor'!B1239,Formulas!C$3:C$2000,'Stats for predictor'!C1239,Formulas!AC$3:AC$2000,0)</f>
        <v>1390</v>
      </c>
      <c r="K1239">
        <f>Formulas!P1240</f>
        <v>0</v>
      </c>
      <c r="L1239">
        <f>Formulas!R1240</f>
        <v>0</v>
      </c>
      <c r="M1239">
        <f>Formulas!T1288</f>
        <v>0</v>
      </c>
      <c r="N1239" s="2" t="e">
        <f>Formulas!V1240</f>
        <v>#DIV/0!</v>
      </c>
      <c r="O1239">
        <f>Formulas!U1240</f>
        <v>0</v>
      </c>
      <c r="P1239" s="2" t="e">
        <f>Formulas!W1240</f>
        <v>#DIV/0!</v>
      </c>
    </row>
    <row r="1240" spans="1:16">
      <c r="A1240">
        <f>Formulas!A1241</f>
        <v>0</v>
      </c>
      <c r="B1240">
        <f>Formulas!B1241</f>
        <v>0</v>
      </c>
      <c r="C1240">
        <f>Formulas!C1241</f>
        <v>0</v>
      </c>
      <c r="D1240">
        <f>Formulas!AC1241</f>
        <v>0</v>
      </c>
      <c r="E1240">
        <f t="shared" si="19"/>
        <v>0</v>
      </c>
      <c r="F1240" s="1">
        <f>COUNTIFS(Formulas!B$3:B$2000,'Stats for predictor'!B1240,Formulas!C$3:C$2000,'Stats for predictor'!C1240,Formulas!AC$3:AC$2000,4)</f>
        <v>0</v>
      </c>
      <c r="G1240">
        <f>COUNTIFS(Formulas!B$3:B$2000,'Stats for predictor'!B1240,Formulas!C$3:C$2000,'Stats for predictor'!C1240,Formulas!AC$3:AC$2000,3)</f>
        <v>0</v>
      </c>
      <c r="H1240">
        <f>COUNTIFS(Formulas!B$3:B$2000,'Stats for predictor'!B1240,Formulas!C$3:C$2000,'Stats for predictor'!C1240,Formulas!AC$3:AC$2000,2)</f>
        <v>0</v>
      </c>
      <c r="I1240">
        <f>COUNTIFS(Formulas!B$3:B$2000,'Stats for predictor'!B1240,Formulas!C$3:C$2000,'Stats for predictor'!C1240,Formulas!AC$3:AC$2000,1)</f>
        <v>0</v>
      </c>
      <c r="J1240">
        <f>COUNTIFS(Formulas!B$3:B$2000,'Stats for predictor'!B1240,Formulas!C$3:C$2000,'Stats for predictor'!C1240,Formulas!AC$3:AC$2000,0)</f>
        <v>1390</v>
      </c>
      <c r="K1240">
        <f>Formulas!P1241</f>
        <v>0</v>
      </c>
      <c r="L1240">
        <f>Formulas!R1241</f>
        <v>0</v>
      </c>
      <c r="M1240">
        <f>Formulas!T1289</f>
        <v>0</v>
      </c>
      <c r="N1240" s="2" t="e">
        <f>Formulas!V1241</f>
        <v>#DIV/0!</v>
      </c>
      <c r="O1240">
        <f>Formulas!U1241</f>
        <v>0</v>
      </c>
      <c r="P1240" s="2" t="e">
        <f>Formulas!W1241</f>
        <v>#DIV/0!</v>
      </c>
    </row>
    <row r="1241" spans="1:16">
      <c r="A1241">
        <f>Formulas!A1242</f>
        <v>0</v>
      </c>
      <c r="B1241">
        <f>Formulas!B1242</f>
        <v>0</v>
      </c>
      <c r="C1241">
        <f>Formulas!C1242</f>
        <v>0</v>
      </c>
      <c r="D1241">
        <f>Formulas!AC1242</f>
        <v>0</v>
      </c>
      <c r="E1241">
        <f t="shared" si="19"/>
        <v>0</v>
      </c>
      <c r="F1241" s="1">
        <f>COUNTIFS(Formulas!B$3:B$2000,'Stats for predictor'!B1241,Formulas!C$3:C$2000,'Stats for predictor'!C1241,Formulas!AC$3:AC$2000,4)</f>
        <v>0</v>
      </c>
      <c r="G1241">
        <f>COUNTIFS(Formulas!B$3:B$2000,'Stats for predictor'!B1241,Formulas!C$3:C$2000,'Stats for predictor'!C1241,Formulas!AC$3:AC$2000,3)</f>
        <v>0</v>
      </c>
      <c r="H1241">
        <f>COUNTIFS(Formulas!B$3:B$2000,'Stats for predictor'!B1241,Formulas!C$3:C$2000,'Stats for predictor'!C1241,Formulas!AC$3:AC$2000,2)</f>
        <v>0</v>
      </c>
      <c r="I1241">
        <f>COUNTIFS(Formulas!B$3:B$2000,'Stats for predictor'!B1241,Formulas!C$3:C$2000,'Stats for predictor'!C1241,Formulas!AC$3:AC$2000,1)</f>
        <v>0</v>
      </c>
      <c r="J1241">
        <f>COUNTIFS(Formulas!B$3:B$2000,'Stats for predictor'!B1241,Formulas!C$3:C$2000,'Stats for predictor'!C1241,Formulas!AC$3:AC$2000,0)</f>
        <v>1390</v>
      </c>
      <c r="K1241">
        <f>Formulas!P1242</f>
        <v>0</v>
      </c>
      <c r="L1241">
        <f>Formulas!R1242</f>
        <v>0</v>
      </c>
      <c r="M1241">
        <f>Formulas!T1290</f>
        <v>0</v>
      </c>
      <c r="N1241" s="2" t="e">
        <f>Formulas!V1242</f>
        <v>#DIV/0!</v>
      </c>
      <c r="O1241">
        <f>Formulas!U1242</f>
        <v>0</v>
      </c>
      <c r="P1241" s="2" t="e">
        <f>Formulas!W1242</f>
        <v>#DIV/0!</v>
      </c>
    </row>
    <row r="1242" spans="1:16">
      <c r="A1242">
        <f>Formulas!A1243</f>
        <v>0</v>
      </c>
      <c r="B1242">
        <f>Formulas!B1243</f>
        <v>0</v>
      </c>
      <c r="C1242">
        <f>Formulas!C1243</f>
        <v>0</v>
      </c>
      <c r="D1242">
        <f>Formulas!AC1243</f>
        <v>0</v>
      </c>
      <c r="E1242">
        <f t="shared" si="19"/>
        <v>0</v>
      </c>
      <c r="F1242" s="1">
        <f>COUNTIFS(Formulas!B$3:B$2000,'Stats for predictor'!B1242,Formulas!C$3:C$2000,'Stats for predictor'!C1242,Formulas!AC$3:AC$2000,4)</f>
        <v>0</v>
      </c>
      <c r="G1242">
        <f>COUNTIFS(Formulas!B$3:B$2000,'Stats for predictor'!B1242,Formulas!C$3:C$2000,'Stats for predictor'!C1242,Formulas!AC$3:AC$2000,3)</f>
        <v>0</v>
      </c>
      <c r="H1242">
        <f>COUNTIFS(Formulas!B$3:B$2000,'Stats for predictor'!B1242,Formulas!C$3:C$2000,'Stats for predictor'!C1242,Formulas!AC$3:AC$2000,2)</f>
        <v>0</v>
      </c>
      <c r="I1242">
        <f>COUNTIFS(Formulas!B$3:B$2000,'Stats for predictor'!B1242,Formulas!C$3:C$2000,'Stats for predictor'!C1242,Formulas!AC$3:AC$2000,1)</f>
        <v>0</v>
      </c>
      <c r="J1242">
        <f>COUNTIFS(Formulas!B$3:B$2000,'Stats for predictor'!B1242,Formulas!C$3:C$2000,'Stats for predictor'!C1242,Formulas!AC$3:AC$2000,0)</f>
        <v>1390</v>
      </c>
      <c r="K1242">
        <f>Formulas!P1243</f>
        <v>0</v>
      </c>
      <c r="L1242">
        <f>Formulas!R1243</f>
        <v>0</v>
      </c>
      <c r="M1242">
        <f>Formulas!T1291</f>
        <v>0</v>
      </c>
      <c r="N1242" s="2" t="e">
        <f>Formulas!V1243</f>
        <v>#DIV/0!</v>
      </c>
      <c r="O1242">
        <f>Formulas!U1243</f>
        <v>0</v>
      </c>
      <c r="P1242" s="2" t="e">
        <f>Formulas!W1243</f>
        <v>#DIV/0!</v>
      </c>
    </row>
    <row r="1243" spans="1:16">
      <c r="A1243">
        <f>Formulas!A1244</f>
        <v>0</v>
      </c>
      <c r="B1243">
        <f>Formulas!B1244</f>
        <v>0</v>
      </c>
      <c r="C1243">
        <f>Formulas!C1244</f>
        <v>0</v>
      </c>
      <c r="D1243">
        <f>Formulas!AC1244</f>
        <v>0</v>
      </c>
      <c r="E1243">
        <f t="shared" si="19"/>
        <v>0</v>
      </c>
      <c r="F1243" s="1">
        <f>COUNTIFS(Formulas!B$3:B$2000,'Stats for predictor'!B1243,Formulas!C$3:C$2000,'Stats for predictor'!C1243,Formulas!AC$3:AC$2000,4)</f>
        <v>0</v>
      </c>
      <c r="G1243">
        <f>COUNTIFS(Formulas!B$3:B$2000,'Stats for predictor'!B1243,Formulas!C$3:C$2000,'Stats for predictor'!C1243,Formulas!AC$3:AC$2000,3)</f>
        <v>0</v>
      </c>
      <c r="H1243">
        <f>COUNTIFS(Formulas!B$3:B$2000,'Stats for predictor'!B1243,Formulas!C$3:C$2000,'Stats for predictor'!C1243,Formulas!AC$3:AC$2000,2)</f>
        <v>0</v>
      </c>
      <c r="I1243">
        <f>COUNTIFS(Formulas!B$3:B$2000,'Stats for predictor'!B1243,Formulas!C$3:C$2000,'Stats for predictor'!C1243,Formulas!AC$3:AC$2000,1)</f>
        <v>0</v>
      </c>
      <c r="J1243">
        <f>COUNTIFS(Formulas!B$3:B$2000,'Stats for predictor'!B1243,Formulas!C$3:C$2000,'Stats for predictor'!C1243,Formulas!AC$3:AC$2000,0)</f>
        <v>1390</v>
      </c>
      <c r="K1243">
        <f>Formulas!P1244</f>
        <v>0</v>
      </c>
      <c r="L1243">
        <f>Formulas!R1244</f>
        <v>0</v>
      </c>
      <c r="M1243">
        <f>Formulas!T1292</f>
        <v>0</v>
      </c>
      <c r="N1243" s="2" t="e">
        <f>Formulas!V1244</f>
        <v>#DIV/0!</v>
      </c>
      <c r="O1243">
        <f>Formulas!U1244</f>
        <v>0</v>
      </c>
      <c r="P1243" s="2" t="e">
        <f>Formulas!W1244</f>
        <v>#DIV/0!</v>
      </c>
    </row>
    <row r="1244" spans="1:16">
      <c r="A1244">
        <f>Formulas!A1245</f>
        <v>0</v>
      </c>
      <c r="B1244">
        <f>Formulas!B1245</f>
        <v>0</v>
      </c>
      <c r="C1244">
        <f>Formulas!C1245</f>
        <v>0</v>
      </c>
      <c r="D1244">
        <f>Formulas!AC1245</f>
        <v>0</v>
      </c>
      <c r="E1244">
        <f t="shared" si="19"/>
        <v>0</v>
      </c>
      <c r="F1244" s="1">
        <f>COUNTIFS(Formulas!B$3:B$2000,'Stats for predictor'!B1244,Formulas!C$3:C$2000,'Stats for predictor'!C1244,Formulas!AC$3:AC$2000,4)</f>
        <v>0</v>
      </c>
      <c r="G1244">
        <f>COUNTIFS(Formulas!B$3:B$2000,'Stats for predictor'!B1244,Formulas!C$3:C$2000,'Stats for predictor'!C1244,Formulas!AC$3:AC$2000,3)</f>
        <v>0</v>
      </c>
      <c r="H1244">
        <f>COUNTIFS(Formulas!B$3:B$2000,'Stats for predictor'!B1244,Formulas!C$3:C$2000,'Stats for predictor'!C1244,Formulas!AC$3:AC$2000,2)</f>
        <v>0</v>
      </c>
      <c r="I1244">
        <f>COUNTIFS(Formulas!B$3:B$2000,'Stats for predictor'!B1244,Formulas!C$3:C$2000,'Stats for predictor'!C1244,Formulas!AC$3:AC$2000,1)</f>
        <v>0</v>
      </c>
      <c r="J1244">
        <f>COUNTIFS(Formulas!B$3:B$2000,'Stats for predictor'!B1244,Formulas!C$3:C$2000,'Stats for predictor'!C1244,Formulas!AC$3:AC$2000,0)</f>
        <v>1390</v>
      </c>
      <c r="K1244">
        <f>Formulas!P1245</f>
        <v>0</v>
      </c>
      <c r="L1244">
        <f>Formulas!R1245</f>
        <v>0</v>
      </c>
      <c r="M1244">
        <f>Formulas!T1293</f>
        <v>0</v>
      </c>
      <c r="N1244" s="2" t="e">
        <f>Formulas!V1245</f>
        <v>#DIV/0!</v>
      </c>
      <c r="O1244">
        <f>Formulas!U1245</f>
        <v>0</v>
      </c>
      <c r="P1244" s="2" t="e">
        <f>Formulas!W1245</f>
        <v>#DIV/0!</v>
      </c>
    </row>
    <row r="1245" spans="1:16">
      <c r="A1245">
        <f>Formulas!A1246</f>
        <v>0</v>
      </c>
      <c r="B1245">
        <f>Formulas!B1246</f>
        <v>0</v>
      </c>
      <c r="C1245">
        <f>Formulas!C1246</f>
        <v>0</v>
      </c>
      <c r="D1245">
        <f>Formulas!AC1246</f>
        <v>0</v>
      </c>
      <c r="E1245">
        <f t="shared" si="19"/>
        <v>0</v>
      </c>
      <c r="F1245" s="1">
        <f>COUNTIFS(Formulas!B$3:B$2000,'Stats for predictor'!B1245,Formulas!C$3:C$2000,'Stats for predictor'!C1245,Formulas!AC$3:AC$2000,4)</f>
        <v>0</v>
      </c>
      <c r="G1245">
        <f>COUNTIFS(Formulas!B$3:B$2000,'Stats for predictor'!B1245,Formulas!C$3:C$2000,'Stats for predictor'!C1245,Formulas!AC$3:AC$2000,3)</f>
        <v>0</v>
      </c>
      <c r="H1245">
        <f>COUNTIFS(Formulas!B$3:B$2000,'Stats for predictor'!B1245,Formulas!C$3:C$2000,'Stats for predictor'!C1245,Formulas!AC$3:AC$2000,2)</f>
        <v>0</v>
      </c>
      <c r="I1245">
        <f>COUNTIFS(Formulas!B$3:B$2000,'Stats for predictor'!B1245,Formulas!C$3:C$2000,'Stats for predictor'!C1245,Formulas!AC$3:AC$2000,1)</f>
        <v>0</v>
      </c>
      <c r="J1245">
        <f>COUNTIFS(Formulas!B$3:B$2000,'Stats for predictor'!B1245,Formulas!C$3:C$2000,'Stats for predictor'!C1245,Formulas!AC$3:AC$2000,0)</f>
        <v>1390</v>
      </c>
      <c r="K1245">
        <f>Formulas!P1246</f>
        <v>0</v>
      </c>
      <c r="L1245">
        <f>Formulas!R1246</f>
        <v>0</v>
      </c>
      <c r="M1245">
        <f>Formulas!T1294</f>
        <v>0</v>
      </c>
      <c r="N1245" s="2" t="e">
        <f>Formulas!V1246</f>
        <v>#DIV/0!</v>
      </c>
      <c r="O1245">
        <f>Formulas!U1246</f>
        <v>0</v>
      </c>
      <c r="P1245" s="2" t="e">
        <f>Formulas!W1246</f>
        <v>#DIV/0!</v>
      </c>
    </row>
    <row r="1246" spans="1:16">
      <c r="A1246">
        <f>Formulas!A1247</f>
        <v>0</v>
      </c>
      <c r="B1246">
        <f>Formulas!B1247</f>
        <v>0</v>
      </c>
      <c r="C1246">
        <f>Formulas!C1247</f>
        <v>0</v>
      </c>
      <c r="D1246">
        <f>Formulas!AC1247</f>
        <v>0</v>
      </c>
      <c r="E1246">
        <f t="shared" si="19"/>
        <v>0</v>
      </c>
      <c r="F1246" s="1">
        <f>COUNTIFS(Formulas!B$3:B$2000,'Stats for predictor'!B1246,Formulas!C$3:C$2000,'Stats for predictor'!C1246,Formulas!AC$3:AC$2000,4)</f>
        <v>0</v>
      </c>
      <c r="G1246">
        <f>COUNTIFS(Formulas!B$3:B$2000,'Stats for predictor'!B1246,Formulas!C$3:C$2000,'Stats for predictor'!C1246,Formulas!AC$3:AC$2000,3)</f>
        <v>0</v>
      </c>
      <c r="H1246">
        <f>COUNTIFS(Formulas!B$3:B$2000,'Stats for predictor'!B1246,Formulas!C$3:C$2000,'Stats for predictor'!C1246,Formulas!AC$3:AC$2000,2)</f>
        <v>0</v>
      </c>
      <c r="I1246">
        <f>COUNTIFS(Formulas!B$3:B$2000,'Stats for predictor'!B1246,Formulas!C$3:C$2000,'Stats for predictor'!C1246,Formulas!AC$3:AC$2000,1)</f>
        <v>0</v>
      </c>
      <c r="J1246">
        <f>COUNTIFS(Formulas!B$3:B$2000,'Stats for predictor'!B1246,Formulas!C$3:C$2000,'Stats for predictor'!C1246,Formulas!AC$3:AC$2000,0)</f>
        <v>1390</v>
      </c>
      <c r="K1246">
        <f>Formulas!P1247</f>
        <v>0</v>
      </c>
      <c r="L1246">
        <f>Formulas!R1247</f>
        <v>0</v>
      </c>
      <c r="M1246">
        <f>Formulas!T1295</f>
        <v>0</v>
      </c>
      <c r="N1246" s="2" t="e">
        <f>Formulas!V1247</f>
        <v>#DIV/0!</v>
      </c>
      <c r="O1246">
        <f>Formulas!U1247</f>
        <v>0</v>
      </c>
      <c r="P1246" s="2" t="e">
        <f>Formulas!W1247</f>
        <v>#DIV/0!</v>
      </c>
    </row>
    <row r="1247" spans="1:16">
      <c r="A1247">
        <f>Formulas!A1248</f>
        <v>0</v>
      </c>
      <c r="B1247">
        <f>Formulas!B1248</f>
        <v>0</v>
      </c>
      <c r="C1247">
        <f>Formulas!C1248</f>
        <v>0</v>
      </c>
      <c r="D1247">
        <f>Formulas!AC1248</f>
        <v>0</v>
      </c>
      <c r="E1247">
        <f t="shared" si="19"/>
        <v>0</v>
      </c>
      <c r="F1247" s="1">
        <f>COUNTIFS(Formulas!B$3:B$2000,'Stats for predictor'!B1247,Formulas!C$3:C$2000,'Stats for predictor'!C1247,Formulas!AC$3:AC$2000,4)</f>
        <v>0</v>
      </c>
      <c r="G1247">
        <f>COUNTIFS(Formulas!B$3:B$2000,'Stats for predictor'!B1247,Formulas!C$3:C$2000,'Stats for predictor'!C1247,Formulas!AC$3:AC$2000,3)</f>
        <v>0</v>
      </c>
      <c r="H1247">
        <f>COUNTIFS(Formulas!B$3:B$2000,'Stats for predictor'!B1247,Formulas!C$3:C$2000,'Stats for predictor'!C1247,Formulas!AC$3:AC$2000,2)</f>
        <v>0</v>
      </c>
      <c r="I1247">
        <f>COUNTIFS(Formulas!B$3:B$2000,'Stats for predictor'!B1247,Formulas!C$3:C$2000,'Stats for predictor'!C1247,Formulas!AC$3:AC$2000,1)</f>
        <v>0</v>
      </c>
      <c r="J1247">
        <f>COUNTIFS(Formulas!B$3:B$2000,'Stats for predictor'!B1247,Formulas!C$3:C$2000,'Stats for predictor'!C1247,Formulas!AC$3:AC$2000,0)</f>
        <v>1390</v>
      </c>
      <c r="K1247">
        <f>Formulas!P1248</f>
        <v>0</v>
      </c>
      <c r="L1247">
        <f>Formulas!R1248</f>
        <v>0</v>
      </c>
      <c r="M1247">
        <f>Formulas!T1296</f>
        <v>0</v>
      </c>
      <c r="N1247" s="2" t="e">
        <f>Formulas!V1248</f>
        <v>#DIV/0!</v>
      </c>
      <c r="O1247">
        <f>Formulas!U1248</f>
        <v>0</v>
      </c>
      <c r="P1247" s="2" t="e">
        <f>Formulas!W1248</f>
        <v>#DIV/0!</v>
      </c>
    </row>
    <row r="1248" spans="1:16">
      <c r="A1248">
        <f>Formulas!A1249</f>
        <v>0</v>
      </c>
      <c r="B1248">
        <f>Formulas!B1249</f>
        <v>0</v>
      </c>
      <c r="C1248">
        <f>Formulas!C1249</f>
        <v>0</v>
      </c>
      <c r="D1248">
        <f>Formulas!AC1249</f>
        <v>0</v>
      </c>
      <c r="E1248">
        <f t="shared" si="19"/>
        <v>0</v>
      </c>
      <c r="F1248" s="1">
        <f>COUNTIFS(Formulas!B$3:B$2000,'Stats for predictor'!B1248,Formulas!C$3:C$2000,'Stats for predictor'!C1248,Formulas!AC$3:AC$2000,4)</f>
        <v>0</v>
      </c>
      <c r="G1248">
        <f>COUNTIFS(Formulas!B$3:B$2000,'Stats for predictor'!B1248,Formulas!C$3:C$2000,'Stats for predictor'!C1248,Formulas!AC$3:AC$2000,3)</f>
        <v>0</v>
      </c>
      <c r="H1248">
        <f>COUNTIFS(Formulas!B$3:B$2000,'Stats for predictor'!B1248,Formulas!C$3:C$2000,'Stats for predictor'!C1248,Formulas!AC$3:AC$2000,2)</f>
        <v>0</v>
      </c>
      <c r="I1248">
        <f>COUNTIFS(Formulas!B$3:B$2000,'Stats for predictor'!B1248,Formulas!C$3:C$2000,'Stats for predictor'!C1248,Formulas!AC$3:AC$2000,1)</f>
        <v>0</v>
      </c>
      <c r="J1248">
        <f>COUNTIFS(Formulas!B$3:B$2000,'Stats for predictor'!B1248,Formulas!C$3:C$2000,'Stats for predictor'!C1248,Formulas!AC$3:AC$2000,0)</f>
        <v>1390</v>
      </c>
      <c r="K1248">
        <f>Formulas!P1249</f>
        <v>0</v>
      </c>
      <c r="L1248">
        <f>Formulas!R1249</f>
        <v>0</v>
      </c>
      <c r="M1248">
        <f>Formulas!T1297</f>
        <v>0</v>
      </c>
      <c r="N1248" s="2" t="e">
        <f>Formulas!V1249</f>
        <v>#DIV/0!</v>
      </c>
      <c r="O1248">
        <f>Formulas!U1249</f>
        <v>0</v>
      </c>
      <c r="P1248" s="2" t="e">
        <f>Formulas!W1249</f>
        <v>#DIV/0!</v>
      </c>
    </row>
    <row r="1249" spans="1:16">
      <c r="A1249">
        <f>Formulas!A1250</f>
        <v>0</v>
      </c>
      <c r="B1249">
        <f>Formulas!B1250</f>
        <v>0</v>
      </c>
      <c r="C1249">
        <f>Formulas!C1250</f>
        <v>0</v>
      </c>
      <c r="D1249">
        <f>Formulas!AC1250</f>
        <v>0</v>
      </c>
      <c r="E1249">
        <f t="shared" si="19"/>
        <v>0</v>
      </c>
      <c r="F1249" s="1">
        <f>COUNTIFS(Formulas!B$3:B$2000,'Stats for predictor'!B1249,Formulas!C$3:C$2000,'Stats for predictor'!C1249,Formulas!AC$3:AC$2000,4)</f>
        <v>0</v>
      </c>
      <c r="G1249">
        <f>COUNTIFS(Formulas!B$3:B$2000,'Stats for predictor'!B1249,Formulas!C$3:C$2000,'Stats for predictor'!C1249,Formulas!AC$3:AC$2000,3)</f>
        <v>0</v>
      </c>
      <c r="H1249">
        <f>COUNTIFS(Formulas!B$3:B$2000,'Stats for predictor'!B1249,Formulas!C$3:C$2000,'Stats for predictor'!C1249,Formulas!AC$3:AC$2000,2)</f>
        <v>0</v>
      </c>
      <c r="I1249">
        <f>COUNTIFS(Formulas!B$3:B$2000,'Stats for predictor'!B1249,Formulas!C$3:C$2000,'Stats for predictor'!C1249,Formulas!AC$3:AC$2000,1)</f>
        <v>0</v>
      </c>
      <c r="J1249">
        <f>COUNTIFS(Formulas!B$3:B$2000,'Stats for predictor'!B1249,Formulas!C$3:C$2000,'Stats for predictor'!C1249,Formulas!AC$3:AC$2000,0)</f>
        <v>1390</v>
      </c>
      <c r="K1249">
        <f>Formulas!P1250</f>
        <v>0</v>
      </c>
      <c r="L1249">
        <f>Formulas!R1250</f>
        <v>0</v>
      </c>
      <c r="M1249">
        <f>Formulas!T1298</f>
        <v>0</v>
      </c>
      <c r="N1249" s="2" t="e">
        <f>Formulas!V1250</f>
        <v>#DIV/0!</v>
      </c>
      <c r="O1249">
        <f>Formulas!U1250</f>
        <v>0</v>
      </c>
      <c r="P1249" s="2" t="e">
        <f>Formulas!W1250</f>
        <v>#DIV/0!</v>
      </c>
    </row>
    <row r="1250" spans="1:16">
      <c r="A1250">
        <f>Formulas!A1251</f>
        <v>0</v>
      </c>
      <c r="B1250">
        <f>Formulas!B1251</f>
        <v>0</v>
      </c>
      <c r="C1250">
        <f>Formulas!C1251</f>
        <v>0</v>
      </c>
      <c r="D1250">
        <f>Formulas!AC1251</f>
        <v>0</v>
      </c>
      <c r="E1250">
        <f t="shared" si="19"/>
        <v>0</v>
      </c>
      <c r="F1250" s="1">
        <f>COUNTIFS(Formulas!B$3:B$2000,'Stats for predictor'!B1250,Formulas!C$3:C$2000,'Stats for predictor'!C1250,Formulas!AC$3:AC$2000,4)</f>
        <v>0</v>
      </c>
      <c r="G1250">
        <f>COUNTIFS(Formulas!B$3:B$2000,'Stats for predictor'!B1250,Formulas!C$3:C$2000,'Stats for predictor'!C1250,Formulas!AC$3:AC$2000,3)</f>
        <v>0</v>
      </c>
      <c r="H1250">
        <f>COUNTIFS(Formulas!B$3:B$2000,'Stats for predictor'!B1250,Formulas!C$3:C$2000,'Stats for predictor'!C1250,Formulas!AC$3:AC$2000,2)</f>
        <v>0</v>
      </c>
      <c r="I1250">
        <f>COUNTIFS(Formulas!B$3:B$2000,'Stats for predictor'!B1250,Formulas!C$3:C$2000,'Stats for predictor'!C1250,Formulas!AC$3:AC$2000,1)</f>
        <v>0</v>
      </c>
      <c r="J1250">
        <f>COUNTIFS(Formulas!B$3:B$2000,'Stats for predictor'!B1250,Formulas!C$3:C$2000,'Stats for predictor'!C1250,Formulas!AC$3:AC$2000,0)</f>
        <v>1390</v>
      </c>
      <c r="K1250">
        <f>Formulas!P1251</f>
        <v>0</v>
      </c>
      <c r="L1250">
        <f>Formulas!R1251</f>
        <v>0</v>
      </c>
      <c r="M1250">
        <f>Formulas!T1299</f>
        <v>0</v>
      </c>
      <c r="N1250" s="2" t="e">
        <f>Formulas!V1251</f>
        <v>#DIV/0!</v>
      </c>
      <c r="O1250">
        <f>Formulas!U1251</f>
        <v>0</v>
      </c>
      <c r="P1250" s="2" t="e">
        <f>Formulas!W1251</f>
        <v>#DIV/0!</v>
      </c>
    </row>
    <row r="1251" spans="1:16">
      <c r="A1251">
        <f>Formulas!A1252</f>
        <v>0</v>
      </c>
      <c r="B1251">
        <f>Formulas!B1252</f>
        <v>0</v>
      </c>
      <c r="C1251">
        <f>Formulas!C1252</f>
        <v>0</v>
      </c>
      <c r="D1251">
        <f>Formulas!AC1252</f>
        <v>0</v>
      </c>
      <c r="E1251">
        <f t="shared" si="19"/>
        <v>0</v>
      </c>
      <c r="F1251" s="1">
        <f>COUNTIFS(Formulas!B$3:B$2000,'Stats for predictor'!B1251,Formulas!C$3:C$2000,'Stats for predictor'!C1251,Formulas!AC$3:AC$2000,4)</f>
        <v>0</v>
      </c>
      <c r="G1251">
        <f>COUNTIFS(Formulas!B$3:B$2000,'Stats for predictor'!B1251,Formulas!C$3:C$2000,'Stats for predictor'!C1251,Formulas!AC$3:AC$2000,3)</f>
        <v>0</v>
      </c>
      <c r="H1251">
        <f>COUNTIFS(Formulas!B$3:B$2000,'Stats for predictor'!B1251,Formulas!C$3:C$2000,'Stats for predictor'!C1251,Formulas!AC$3:AC$2000,2)</f>
        <v>0</v>
      </c>
      <c r="I1251">
        <f>COUNTIFS(Formulas!B$3:B$2000,'Stats for predictor'!B1251,Formulas!C$3:C$2000,'Stats for predictor'!C1251,Formulas!AC$3:AC$2000,1)</f>
        <v>0</v>
      </c>
      <c r="J1251">
        <f>COUNTIFS(Formulas!B$3:B$2000,'Stats for predictor'!B1251,Formulas!C$3:C$2000,'Stats for predictor'!C1251,Formulas!AC$3:AC$2000,0)</f>
        <v>1390</v>
      </c>
      <c r="K1251">
        <f>Formulas!P1252</f>
        <v>0</v>
      </c>
      <c r="L1251">
        <f>Formulas!R1252</f>
        <v>0</v>
      </c>
      <c r="M1251">
        <f>Formulas!T1300</f>
        <v>0</v>
      </c>
      <c r="N1251" s="2" t="e">
        <f>Formulas!V1252</f>
        <v>#DIV/0!</v>
      </c>
      <c r="O1251">
        <f>Formulas!U1252</f>
        <v>0</v>
      </c>
      <c r="P1251" s="2" t="e">
        <f>Formulas!W1252</f>
        <v>#DIV/0!</v>
      </c>
    </row>
    <row r="1252" spans="1:16">
      <c r="A1252">
        <f>Formulas!A1253</f>
        <v>0</v>
      </c>
      <c r="B1252">
        <f>Formulas!B1253</f>
        <v>0</v>
      </c>
      <c r="C1252">
        <f>Formulas!C1253</f>
        <v>0</v>
      </c>
      <c r="D1252">
        <f>Formulas!AC1253</f>
        <v>0</v>
      </c>
      <c r="E1252">
        <f t="shared" si="19"/>
        <v>0</v>
      </c>
      <c r="F1252" s="1">
        <f>COUNTIFS(Formulas!B$3:B$2000,'Stats for predictor'!B1252,Formulas!C$3:C$2000,'Stats for predictor'!C1252,Formulas!AC$3:AC$2000,4)</f>
        <v>0</v>
      </c>
      <c r="G1252">
        <f>COUNTIFS(Formulas!B$3:B$2000,'Stats for predictor'!B1252,Formulas!C$3:C$2000,'Stats for predictor'!C1252,Formulas!AC$3:AC$2000,3)</f>
        <v>0</v>
      </c>
      <c r="H1252">
        <f>COUNTIFS(Formulas!B$3:B$2000,'Stats for predictor'!B1252,Formulas!C$3:C$2000,'Stats for predictor'!C1252,Formulas!AC$3:AC$2000,2)</f>
        <v>0</v>
      </c>
      <c r="I1252">
        <f>COUNTIFS(Formulas!B$3:B$2000,'Stats for predictor'!B1252,Formulas!C$3:C$2000,'Stats for predictor'!C1252,Formulas!AC$3:AC$2000,1)</f>
        <v>0</v>
      </c>
      <c r="J1252">
        <f>COUNTIFS(Formulas!B$3:B$2000,'Stats for predictor'!B1252,Formulas!C$3:C$2000,'Stats for predictor'!C1252,Formulas!AC$3:AC$2000,0)</f>
        <v>1390</v>
      </c>
      <c r="K1252">
        <f>Formulas!P1253</f>
        <v>0</v>
      </c>
      <c r="L1252">
        <f>Formulas!R1253</f>
        <v>0</v>
      </c>
      <c r="M1252">
        <f>Formulas!T1301</f>
        <v>0</v>
      </c>
      <c r="N1252" s="2" t="e">
        <f>Formulas!V1253</f>
        <v>#DIV/0!</v>
      </c>
      <c r="O1252">
        <f>Formulas!U1253</f>
        <v>0</v>
      </c>
      <c r="P1252" s="2" t="e">
        <f>Formulas!W1253</f>
        <v>#DIV/0!</v>
      </c>
    </row>
    <row r="1253" spans="1:16">
      <c r="A1253">
        <f>Formulas!A1254</f>
        <v>0</v>
      </c>
      <c r="B1253">
        <f>Formulas!B1254</f>
        <v>0</v>
      </c>
      <c r="C1253">
        <f>Formulas!C1254</f>
        <v>0</v>
      </c>
      <c r="D1253">
        <f>Formulas!AC1254</f>
        <v>0</v>
      </c>
      <c r="E1253">
        <f t="shared" si="19"/>
        <v>0</v>
      </c>
      <c r="F1253" s="1">
        <f>COUNTIFS(Formulas!B$3:B$2000,'Stats for predictor'!B1253,Formulas!C$3:C$2000,'Stats for predictor'!C1253,Formulas!AC$3:AC$2000,4)</f>
        <v>0</v>
      </c>
      <c r="G1253">
        <f>COUNTIFS(Formulas!B$3:B$2000,'Stats for predictor'!B1253,Formulas!C$3:C$2000,'Stats for predictor'!C1253,Formulas!AC$3:AC$2000,3)</f>
        <v>0</v>
      </c>
      <c r="H1253">
        <f>COUNTIFS(Formulas!B$3:B$2000,'Stats for predictor'!B1253,Formulas!C$3:C$2000,'Stats for predictor'!C1253,Formulas!AC$3:AC$2000,2)</f>
        <v>0</v>
      </c>
      <c r="I1253">
        <f>COUNTIFS(Formulas!B$3:B$2000,'Stats for predictor'!B1253,Formulas!C$3:C$2000,'Stats for predictor'!C1253,Formulas!AC$3:AC$2000,1)</f>
        <v>0</v>
      </c>
      <c r="J1253">
        <f>COUNTIFS(Formulas!B$3:B$2000,'Stats for predictor'!B1253,Formulas!C$3:C$2000,'Stats for predictor'!C1253,Formulas!AC$3:AC$2000,0)</f>
        <v>1390</v>
      </c>
      <c r="K1253">
        <f>Formulas!P1254</f>
        <v>0</v>
      </c>
      <c r="L1253">
        <f>Formulas!R1254</f>
        <v>0</v>
      </c>
      <c r="M1253">
        <f>Formulas!T1302</f>
        <v>0</v>
      </c>
      <c r="N1253" s="2" t="e">
        <f>Formulas!V1254</f>
        <v>#DIV/0!</v>
      </c>
      <c r="O1253">
        <f>Formulas!U1254</f>
        <v>0</v>
      </c>
      <c r="P1253" s="2" t="e">
        <f>Formulas!W1254</f>
        <v>#DIV/0!</v>
      </c>
    </row>
    <row r="1254" spans="1:16">
      <c r="A1254">
        <f>Formulas!A1255</f>
        <v>0</v>
      </c>
      <c r="B1254">
        <f>Formulas!B1255</f>
        <v>0</v>
      </c>
      <c r="C1254">
        <f>Formulas!C1255</f>
        <v>0</v>
      </c>
      <c r="D1254">
        <f>Formulas!AC1255</f>
        <v>0</v>
      </c>
      <c r="E1254">
        <f t="shared" si="19"/>
        <v>0</v>
      </c>
      <c r="F1254" s="1">
        <f>COUNTIFS(Formulas!B$3:B$2000,'Stats for predictor'!B1254,Formulas!C$3:C$2000,'Stats for predictor'!C1254,Formulas!AC$3:AC$2000,4)</f>
        <v>0</v>
      </c>
      <c r="G1254">
        <f>COUNTIFS(Formulas!B$3:B$2000,'Stats for predictor'!B1254,Formulas!C$3:C$2000,'Stats for predictor'!C1254,Formulas!AC$3:AC$2000,3)</f>
        <v>0</v>
      </c>
      <c r="H1254">
        <f>COUNTIFS(Formulas!B$3:B$2000,'Stats for predictor'!B1254,Formulas!C$3:C$2000,'Stats for predictor'!C1254,Formulas!AC$3:AC$2000,2)</f>
        <v>0</v>
      </c>
      <c r="I1254">
        <f>COUNTIFS(Formulas!B$3:B$2000,'Stats for predictor'!B1254,Formulas!C$3:C$2000,'Stats for predictor'!C1254,Formulas!AC$3:AC$2000,1)</f>
        <v>0</v>
      </c>
      <c r="J1254">
        <f>COUNTIFS(Formulas!B$3:B$2000,'Stats for predictor'!B1254,Formulas!C$3:C$2000,'Stats for predictor'!C1254,Formulas!AC$3:AC$2000,0)</f>
        <v>1390</v>
      </c>
      <c r="K1254">
        <f>Formulas!P1255</f>
        <v>0</v>
      </c>
      <c r="L1254">
        <f>Formulas!R1255</f>
        <v>0</v>
      </c>
      <c r="M1254">
        <f>Formulas!T1303</f>
        <v>0</v>
      </c>
      <c r="N1254" s="2" t="e">
        <f>Formulas!V1255</f>
        <v>#DIV/0!</v>
      </c>
      <c r="O1254">
        <f>Formulas!U1255</f>
        <v>0</v>
      </c>
      <c r="P1254" s="2" t="e">
        <f>Formulas!W1255</f>
        <v>#DIV/0!</v>
      </c>
    </row>
    <row r="1255" spans="1:16">
      <c r="A1255">
        <f>Formulas!A1256</f>
        <v>0</v>
      </c>
      <c r="B1255">
        <f>Formulas!B1256</f>
        <v>0</v>
      </c>
      <c r="C1255">
        <f>Formulas!C1256</f>
        <v>0</v>
      </c>
      <c r="D1255">
        <f>Formulas!AC1256</f>
        <v>0</v>
      </c>
      <c r="E1255">
        <f t="shared" si="19"/>
        <v>0</v>
      </c>
      <c r="F1255" s="1">
        <f>COUNTIFS(Formulas!B$3:B$2000,'Stats for predictor'!B1255,Formulas!C$3:C$2000,'Stats for predictor'!C1255,Formulas!AC$3:AC$2000,4)</f>
        <v>0</v>
      </c>
      <c r="G1255">
        <f>COUNTIFS(Formulas!B$3:B$2000,'Stats for predictor'!B1255,Formulas!C$3:C$2000,'Stats for predictor'!C1255,Formulas!AC$3:AC$2000,3)</f>
        <v>0</v>
      </c>
      <c r="H1255">
        <f>COUNTIFS(Formulas!B$3:B$2000,'Stats for predictor'!B1255,Formulas!C$3:C$2000,'Stats for predictor'!C1255,Formulas!AC$3:AC$2000,2)</f>
        <v>0</v>
      </c>
      <c r="I1255">
        <f>COUNTIFS(Formulas!B$3:B$2000,'Stats for predictor'!B1255,Formulas!C$3:C$2000,'Stats for predictor'!C1255,Formulas!AC$3:AC$2000,1)</f>
        <v>0</v>
      </c>
      <c r="J1255">
        <f>COUNTIFS(Formulas!B$3:B$2000,'Stats for predictor'!B1255,Formulas!C$3:C$2000,'Stats for predictor'!C1255,Formulas!AC$3:AC$2000,0)</f>
        <v>1390</v>
      </c>
      <c r="K1255">
        <f>Formulas!P1256</f>
        <v>0</v>
      </c>
      <c r="L1255">
        <f>Formulas!R1256</f>
        <v>0</v>
      </c>
      <c r="M1255">
        <f>Formulas!T1304</f>
        <v>0</v>
      </c>
      <c r="N1255" s="2" t="e">
        <f>Formulas!V1256</f>
        <v>#DIV/0!</v>
      </c>
      <c r="O1255">
        <f>Formulas!U1256</f>
        <v>0</v>
      </c>
      <c r="P1255" s="2" t="e">
        <f>Formulas!W1256</f>
        <v>#DIV/0!</v>
      </c>
    </row>
    <row r="1256" spans="1:16">
      <c r="A1256">
        <f>Formulas!A1257</f>
        <v>0</v>
      </c>
      <c r="B1256">
        <f>Formulas!B1257</f>
        <v>0</v>
      </c>
      <c r="C1256">
        <f>Formulas!C1257</f>
        <v>0</v>
      </c>
      <c r="D1256">
        <f>Formulas!AC1257</f>
        <v>0</v>
      </c>
      <c r="E1256">
        <f t="shared" si="19"/>
        <v>0</v>
      </c>
      <c r="F1256" s="1">
        <f>COUNTIFS(Formulas!B$3:B$2000,'Stats for predictor'!B1256,Formulas!C$3:C$2000,'Stats for predictor'!C1256,Formulas!AC$3:AC$2000,4)</f>
        <v>0</v>
      </c>
      <c r="G1256">
        <f>COUNTIFS(Formulas!B$3:B$2000,'Stats for predictor'!B1256,Formulas!C$3:C$2000,'Stats for predictor'!C1256,Formulas!AC$3:AC$2000,3)</f>
        <v>0</v>
      </c>
      <c r="H1256">
        <f>COUNTIFS(Formulas!B$3:B$2000,'Stats for predictor'!B1256,Formulas!C$3:C$2000,'Stats for predictor'!C1256,Formulas!AC$3:AC$2000,2)</f>
        <v>0</v>
      </c>
      <c r="I1256">
        <f>COUNTIFS(Formulas!B$3:B$2000,'Stats for predictor'!B1256,Formulas!C$3:C$2000,'Stats for predictor'!C1256,Formulas!AC$3:AC$2000,1)</f>
        <v>0</v>
      </c>
      <c r="J1256">
        <f>COUNTIFS(Formulas!B$3:B$2000,'Stats for predictor'!B1256,Formulas!C$3:C$2000,'Stats for predictor'!C1256,Formulas!AC$3:AC$2000,0)</f>
        <v>1390</v>
      </c>
      <c r="K1256">
        <f>Formulas!P1257</f>
        <v>0</v>
      </c>
      <c r="L1256">
        <f>Formulas!R1257</f>
        <v>0</v>
      </c>
      <c r="M1256">
        <f>Formulas!T1305</f>
        <v>0</v>
      </c>
      <c r="N1256" s="2" t="e">
        <f>Formulas!V1257</f>
        <v>#DIV/0!</v>
      </c>
      <c r="O1256">
        <f>Formulas!U1257</f>
        <v>0</v>
      </c>
      <c r="P1256" s="2" t="e">
        <f>Formulas!W1257</f>
        <v>#DIV/0!</v>
      </c>
    </row>
    <row r="1257" spans="1:16">
      <c r="A1257">
        <f>Formulas!A1258</f>
        <v>0</v>
      </c>
      <c r="B1257">
        <f>Formulas!B1258</f>
        <v>0</v>
      </c>
      <c r="C1257">
        <f>Formulas!C1258</f>
        <v>0</v>
      </c>
      <c r="D1257">
        <f>Formulas!AC1258</f>
        <v>0</v>
      </c>
      <c r="E1257">
        <f t="shared" si="19"/>
        <v>0</v>
      </c>
      <c r="F1257" s="1">
        <f>COUNTIFS(Formulas!B$3:B$2000,'Stats for predictor'!B1257,Formulas!C$3:C$2000,'Stats for predictor'!C1257,Formulas!AC$3:AC$2000,4)</f>
        <v>0</v>
      </c>
      <c r="G1257">
        <f>COUNTIFS(Formulas!B$3:B$2000,'Stats for predictor'!B1257,Formulas!C$3:C$2000,'Stats for predictor'!C1257,Formulas!AC$3:AC$2000,3)</f>
        <v>0</v>
      </c>
      <c r="H1257">
        <f>COUNTIFS(Formulas!B$3:B$2000,'Stats for predictor'!B1257,Formulas!C$3:C$2000,'Stats for predictor'!C1257,Formulas!AC$3:AC$2000,2)</f>
        <v>0</v>
      </c>
      <c r="I1257">
        <f>COUNTIFS(Formulas!B$3:B$2000,'Stats for predictor'!B1257,Formulas!C$3:C$2000,'Stats for predictor'!C1257,Formulas!AC$3:AC$2000,1)</f>
        <v>0</v>
      </c>
      <c r="J1257">
        <f>COUNTIFS(Formulas!B$3:B$2000,'Stats for predictor'!B1257,Formulas!C$3:C$2000,'Stats for predictor'!C1257,Formulas!AC$3:AC$2000,0)</f>
        <v>1390</v>
      </c>
      <c r="K1257">
        <f>Formulas!P1258</f>
        <v>0</v>
      </c>
      <c r="L1257">
        <f>Formulas!R1258</f>
        <v>0</v>
      </c>
      <c r="M1257">
        <f>Formulas!T1306</f>
        <v>0</v>
      </c>
      <c r="N1257" s="2" t="e">
        <f>Formulas!V1258</f>
        <v>#DIV/0!</v>
      </c>
      <c r="O1257">
        <f>Formulas!U1258</f>
        <v>0</v>
      </c>
      <c r="P1257" s="2" t="e">
        <f>Formulas!W1258</f>
        <v>#DIV/0!</v>
      </c>
    </row>
    <row r="1258" spans="1:16">
      <c r="A1258">
        <f>Formulas!A1259</f>
        <v>0</v>
      </c>
      <c r="B1258">
        <f>Formulas!B1259</f>
        <v>0</v>
      </c>
      <c r="C1258">
        <f>Formulas!C1259</f>
        <v>0</v>
      </c>
      <c r="D1258">
        <f>Formulas!AC1259</f>
        <v>0</v>
      </c>
      <c r="E1258">
        <f t="shared" si="19"/>
        <v>0</v>
      </c>
      <c r="F1258" s="1">
        <f>COUNTIFS(Formulas!B$3:B$2000,'Stats for predictor'!B1258,Formulas!C$3:C$2000,'Stats for predictor'!C1258,Formulas!AC$3:AC$2000,4)</f>
        <v>0</v>
      </c>
      <c r="G1258">
        <f>COUNTIFS(Formulas!B$3:B$2000,'Stats for predictor'!B1258,Formulas!C$3:C$2000,'Stats for predictor'!C1258,Formulas!AC$3:AC$2000,3)</f>
        <v>0</v>
      </c>
      <c r="H1258">
        <f>COUNTIFS(Formulas!B$3:B$2000,'Stats for predictor'!B1258,Formulas!C$3:C$2000,'Stats for predictor'!C1258,Formulas!AC$3:AC$2000,2)</f>
        <v>0</v>
      </c>
      <c r="I1258">
        <f>COUNTIFS(Formulas!B$3:B$2000,'Stats for predictor'!B1258,Formulas!C$3:C$2000,'Stats for predictor'!C1258,Formulas!AC$3:AC$2000,1)</f>
        <v>0</v>
      </c>
      <c r="J1258">
        <f>COUNTIFS(Formulas!B$3:B$2000,'Stats for predictor'!B1258,Formulas!C$3:C$2000,'Stats for predictor'!C1258,Formulas!AC$3:AC$2000,0)</f>
        <v>1390</v>
      </c>
      <c r="K1258">
        <f>Formulas!P1259</f>
        <v>0</v>
      </c>
      <c r="L1258">
        <f>Formulas!R1259</f>
        <v>0</v>
      </c>
      <c r="M1258">
        <f>Formulas!T1307</f>
        <v>0</v>
      </c>
      <c r="N1258" s="2" t="e">
        <f>Formulas!V1259</f>
        <v>#DIV/0!</v>
      </c>
      <c r="O1258">
        <f>Formulas!U1259</f>
        <v>0</v>
      </c>
      <c r="P1258" s="2" t="e">
        <f>Formulas!W1259</f>
        <v>#DIV/0!</v>
      </c>
    </row>
    <row r="1259" spans="1:16">
      <c r="A1259">
        <f>Formulas!A1260</f>
        <v>0</v>
      </c>
      <c r="B1259">
        <f>Formulas!B1260</f>
        <v>0</v>
      </c>
      <c r="C1259">
        <f>Formulas!C1260</f>
        <v>0</v>
      </c>
      <c r="D1259">
        <f>Formulas!AC1260</f>
        <v>0</v>
      </c>
      <c r="E1259">
        <f t="shared" si="19"/>
        <v>0</v>
      </c>
      <c r="F1259" s="1">
        <f>COUNTIFS(Formulas!B$3:B$2000,'Stats for predictor'!B1259,Formulas!C$3:C$2000,'Stats for predictor'!C1259,Formulas!AC$3:AC$2000,4)</f>
        <v>0</v>
      </c>
      <c r="G1259">
        <f>COUNTIFS(Formulas!B$3:B$2000,'Stats for predictor'!B1259,Formulas!C$3:C$2000,'Stats for predictor'!C1259,Formulas!AC$3:AC$2000,3)</f>
        <v>0</v>
      </c>
      <c r="H1259">
        <f>COUNTIFS(Formulas!B$3:B$2000,'Stats for predictor'!B1259,Formulas!C$3:C$2000,'Stats for predictor'!C1259,Formulas!AC$3:AC$2000,2)</f>
        <v>0</v>
      </c>
      <c r="I1259">
        <f>COUNTIFS(Formulas!B$3:B$2000,'Stats for predictor'!B1259,Formulas!C$3:C$2000,'Stats for predictor'!C1259,Formulas!AC$3:AC$2000,1)</f>
        <v>0</v>
      </c>
      <c r="J1259">
        <f>COUNTIFS(Formulas!B$3:B$2000,'Stats for predictor'!B1259,Formulas!C$3:C$2000,'Stats for predictor'!C1259,Formulas!AC$3:AC$2000,0)</f>
        <v>1390</v>
      </c>
      <c r="K1259">
        <f>Formulas!P1260</f>
        <v>0</v>
      </c>
      <c r="L1259">
        <f>Formulas!R1260</f>
        <v>0</v>
      </c>
      <c r="M1259">
        <f>Formulas!T1308</f>
        <v>0</v>
      </c>
      <c r="N1259" s="2" t="e">
        <f>Formulas!V1260</f>
        <v>#DIV/0!</v>
      </c>
      <c r="O1259">
        <f>Formulas!U1260</f>
        <v>0</v>
      </c>
      <c r="P1259" s="2" t="e">
        <f>Formulas!W1260</f>
        <v>#DIV/0!</v>
      </c>
    </row>
    <row r="1260" spans="1:16">
      <c r="A1260">
        <f>Formulas!A1261</f>
        <v>0</v>
      </c>
      <c r="B1260">
        <f>Formulas!B1261</f>
        <v>0</v>
      </c>
      <c r="C1260">
        <f>Formulas!C1261</f>
        <v>0</v>
      </c>
      <c r="D1260">
        <f>Formulas!AC1261</f>
        <v>0</v>
      </c>
      <c r="E1260">
        <f t="shared" si="19"/>
        <v>0</v>
      </c>
      <c r="F1260" s="1">
        <f>COUNTIFS(Formulas!B$3:B$2000,'Stats for predictor'!B1260,Formulas!C$3:C$2000,'Stats for predictor'!C1260,Formulas!AC$3:AC$2000,4)</f>
        <v>0</v>
      </c>
      <c r="G1260">
        <f>COUNTIFS(Formulas!B$3:B$2000,'Stats for predictor'!B1260,Formulas!C$3:C$2000,'Stats for predictor'!C1260,Formulas!AC$3:AC$2000,3)</f>
        <v>0</v>
      </c>
      <c r="H1260">
        <f>COUNTIFS(Formulas!B$3:B$2000,'Stats for predictor'!B1260,Formulas!C$3:C$2000,'Stats for predictor'!C1260,Formulas!AC$3:AC$2000,2)</f>
        <v>0</v>
      </c>
      <c r="I1260">
        <f>COUNTIFS(Formulas!B$3:B$2000,'Stats for predictor'!B1260,Formulas!C$3:C$2000,'Stats for predictor'!C1260,Formulas!AC$3:AC$2000,1)</f>
        <v>0</v>
      </c>
      <c r="J1260">
        <f>COUNTIFS(Formulas!B$3:B$2000,'Stats for predictor'!B1260,Formulas!C$3:C$2000,'Stats for predictor'!C1260,Formulas!AC$3:AC$2000,0)</f>
        <v>1390</v>
      </c>
      <c r="K1260">
        <f>Formulas!P1261</f>
        <v>0</v>
      </c>
      <c r="L1260">
        <f>Formulas!R1261</f>
        <v>0</v>
      </c>
      <c r="M1260">
        <f>Formulas!T1309</f>
        <v>0</v>
      </c>
      <c r="N1260" s="2" t="e">
        <f>Formulas!V1261</f>
        <v>#DIV/0!</v>
      </c>
      <c r="O1260">
        <f>Formulas!U1261</f>
        <v>0</v>
      </c>
      <c r="P1260" s="2" t="e">
        <f>Formulas!W1261</f>
        <v>#DIV/0!</v>
      </c>
    </row>
    <row r="1261" spans="1:16">
      <c r="A1261">
        <f>Formulas!A1262</f>
        <v>0</v>
      </c>
      <c r="B1261">
        <f>Formulas!B1262</f>
        <v>0</v>
      </c>
      <c r="C1261">
        <f>Formulas!C1262</f>
        <v>0</v>
      </c>
      <c r="D1261">
        <f>Formulas!AC1262</f>
        <v>0</v>
      </c>
      <c r="E1261">
        <f t="shared" si="19"/>
        <v>0</v>
      </c>
      <c r="F1261" s="1">
        <f>COUNTIFS(Formulas!B$3:B$2000,'Stats for predictor'!B1261,Formulas!C$3:C$2000,'Stats for predictor'!C1261,Formulas!AC$3:AC$2000,4)</f>
        <v>0</v>
      </c>
      <c r="G1261">
        <f>COUNTIFS(Formulas!B$3:B$2000,'Stats for predictor'!B1261,Formulas!C$3:C$2000,'Stats for predictor'!C1261,Formulas!AC$3:AC$2000,3)</f>
        <v>0</v>
      </c>
      <c r="H1261">
        <f>COUNTIFS(Formulas!B$3:B$2000,'Stats for predictor'!B1261,Formulas!C$3:C$2000,'Stats for predictor'!C1261,Formulas!AC$3:AC$2000,2)</f>
        <v>0</v>
      </c>
      <c r="I1261">
        <f>COUNTIFS(Formulas!B$3:B$2000,'Stats for predictor'!B1261,Formulas!C$3:C$2000,'Stats for predictor'!C1261,Formulas!AC$3:AC$2000,1)</f>
        <v>0</v>
      </c>
      <c r="J1261">
        <f>COUNTIFS(Formulas!B$3:B$2000,'Stats for predictor'!B1261,Formulas!C$3:C$2000,'Stats for predictor'!C1261,Formulas!AC$3:AC$2000,0)</f>
        <v>1390</v>
      </c>
      <c r="K1261">
        <f>Formulas!P1262</f>
        <v>0</v>
      </c>
      <c r="L1261">
        <f>Formulas!R1262</f>
        <v>0</v>
      </c>
      <c r="M1261">
        <f>Formulas!T1310</f>
        <v>0</v>
      </c>
      <c r="N1261" s="2" t="e">
        <f>Formulas!V1262</f>
        <v>#DIV/0!</v>
      </c>
      <c r="O1261">
        <f>Formulas!U1262</f>
        <v>0</v>
      </c>
      <c r="P1261" s="2" t="e">
        <f>Formulas!W1262</f>
        <v>#DIV/0!</v>
      </c>
    </row>
    <row r="1262" spans="1:16">
      <c r="A1262">
        <f>Formulas!A1263</f>
        <v>0</v>
      </c>
      <c r="B1262">
        <f>Formulas!B1263</f>
        <v>0</v>
      </c>
      <c r="C1262">
        <f>Formulas!C1263</f>
        <v>0</v>
      </c>
      <c r="D1262">
        <f>Formulas!AC1263</f>
        <v>0</v>
      </c>
      <c r="E1262">
        <f t="shared" si="19"/>
        <v>0</v>
      </c>
      <c r="F1262" s="1">
        <f>COUNTIFS(Formulas!B$3:B$2000,'Stats for predictor'!B1262,Formulas!C$3:C$2000,'Stats for predictor'!C1262,Formulas!AC$3:AC$2000,4)</f>
        <v>0</v>
      </c>
      <c r="G1262">
        <f>COUNTIFS(Formulas!B$3:B$2000,'Stats for predictor'!B1262,Formulas!C$3:C$2000,'Stats for predictor'!C1262,Formulas!AC$3:AC$2000,3)</f>
        <v>0</v>
      </c>
      <c r="H1262">
        <f>COUNTIFS(Formulas!B$3:B$2000,'Stats for predictor'!B1262,Formulas!C$3:C$2000,'Stats for predictor'!C1262,Formulas!AC$3:AC$2000,2)</f>
        <v>0</v>
      </c>
      <c r="I1262">
        <f>COUNTIFS(Formulas!B$3:B$2000,'Stats for predictor'!B1262,Formulas!C$3:C$2000,'Stats for predictor'!C1262,Formulas!AC$3:AC$2000,1)</f>
        <v>0</v>
      </c>
      <c r="J1262">
        <f>COUNTIFS(Formulas!B$3:B$2000,'Stats for predictor'!B1262,Formulas!C$3:C$2000,'Stats for predictor'!C1262,Formulas!AC$3:AC$2000,0)</f>
        <v>1390</v>
      </c>
      <c r="K1262">
        <f>Formulas!P1263</f>
        <v>0</v>
      </c>
      <c r="L1262">
        <f>Formulas!R1263</f>
        <v>0</v>
      </c>
      <c r="M1262">
        <f>Formulas!T1311</f>
        <v>0</v>
      </c>
      <c r="N1262" s="2" t="e">
        <f>Formulas!V1263</f>
        <v>#DIV/0!</v>
      </c>
      <c r="O1262">
        <f>Formulas!U1263</f>
        <v>0</v>
      </c>
      <c r="P1262" s="2" t="e">
        <f>Formulas!W1263</f>
        <v>#DIV/0!</v>
      </c>
    </row>
    <row r="1263" spans="1:16">
      <c r="A1263">
        <f>Formulas!A1264</f>
        <v>0</v>
      </c>
      <c r="B1263">
        <f>Formulas!B1264</f>
        <v>0</v>
      </c>
      <c r="C1263">
        <f>Formulas!C1264</f>
        <v>0</v>
      </c>
      <c r="D1263">
        <f>Formulas!AC1264</f>
        <v>0</v>
      </c>
      <c r="E1263">
        <f t="shared" si="19"/>
        <v>0</v>
      </c>
      <c r="F1263" s="1">
        <f>COUNTIFS(Formulas!B$3:B$2000,'Stats for predictor'!B1263,Formulas!C$3:C$2000,'Stats for predictor'!C1263,Formulas!AC$3:AC$2000,4)</f>
        <v>0</v>
      </c>
      <c r="G1263">
        <f>COUNTIFS(Formulas!B$3:B$2000,'Stats for predictor'!B1263,Formulas!C$3:C$2000,'Stats for predictor'!C1263,Formulas!AC$3:AC$2000,3)</f>
        <v>0</v>
      </c>
      <c r="H1263">
        <f>COUNTIFS(Formulas!B$3:B$2000,'Stats for predictor'!B1263,Formulas!C$3:C$2000,'Stats for predictor'!C1263,Formulas!AC$3:AC$2000,2)</f>
        <v>0</v>
      </c>
      <c r="I1263">
        <f>COUNTIFS(Formulas!B$3:B$2000,'Stats for predictor'!B1263,Formulas!C$3:C$2000,'Stats for predictor'!C1263,Formulas!AC$3:AC$2000,1)</f>
        <v>0</v>
      </c>
      <c r="J1263">
        <f>COUNTIFS(Formulas!B$3:B$2000,'Stats for predictor'!B1263,Formulas!C$3:C$2000,'Stats for predictor'!C1263,Formulas!AC$3:AC$2000,0)</f>
        <v>1390</v>
      </c>
      <c r="K1263">
        <f>Formulas!P1264</f>
        <v>0</v>
      </c>
      <c r="L1263">
        <f>Formulas!R1264</f>
        <v>0</v>
      </c>
      <c r="M1263">
        <f>Formulas!T1312</f>
        <v>0</v>
      </c>
      <c r="N1263" s="2" t="e">
        <f>Formulas!V1264</f>
        <v>#DIV/0!</v>
      </c>
      <c r="O1263">
        <f>Formulas!U1264</f>
        <v>0</v>
      </c>
      <c r="P1263" s="2" t="e">
        <f>Formulas!W1264</f>
        <v>#DIV/0!</v>
      </c>
    </row>
    <row r="1264" spans="1:16">
      <c r="A1264">
        <f>Formulas!A1265</f>
        <v>0</v>
      </c>
      <c r="B1264">
        <f>Formulas!B1265</f>
        <v>0</v>
      </c>
      <c r="C1264">
        <f>Formulas!C1265</f>
        <v>0</v>
      </c>
      <c r="D1264">
        <f>Formulas!AC1265</f>
        <v>0</v>
      </c>
      <c r="E1264">
        <f t="shared" si="19"/>
        <v>0</v>
      </c>
      <c r="F1264" s="1">
        <f>COUNTIFS(Formulas!B$3:B$2000,'Stats for predictor'!B1264,Formulas!C$3:C$2000,'Stats for predictor'!C1264,Formulas!AC$3:AC$2000,4)</f>
        <v>0</v>
      </c>
      <c r="G1264">
        <f>COUNTIFS(Formulas!B$3:B$2000,'Stats for predictor'!B1264,Formulas!C$3:C$2000,'Stats for predictor'!C1264,Formulas!AC$3:AC$2000,3)</f>
        <v>0</v>
      </c>
      <c r="H1264">
        <f>COUNTIFS(Formulas!B$3:B$2000,'Stats for predictor'!B1264,Formulas!C$3:C$2000,'Stats for predictor'!C1264,Formulas!AC$3:AC$2000,2)</f>
        <v>0</v>
      </c>
      <c r="I1264">
        <f>COUNTIFS(Formulas!B$3:B$2000,'Stats for predictor'!B1264,Formulas!C$3:C$2000,'Stats for predictor'!C1264,Formulas!AC$3:AC$2000,1)</f>
        <v>0</v>
      </c>
      <c r="J1264">
        <f>COUNTIFS(Formulas!B$3:B$2000,'Stats for predictor'!B1264,Formulas!C$3:C$2000,'Stats for predictor'!C1264,Formulas!AC$3:AC$2000,0)</f>
        <v>1390</v>
      </c>
      <c r="K1264">
        <f>Formulas!P1265</f>
        <v>0</v>
      </c>
      <c r="L1264">
        <f>Formulas!R1265</f>
        <v>0</v>
      </c>
      <c r="M1264">
        <f>Formulas!T1313</f>
        <v>0</v>
      </c>
      <c r="N1264" s="2" t="e">
        <f>Formulas!V1265</f>
        <v>#DIV/0!</v>
      </c>
      <c r="O1264">
        <f>Formulas!U1265</f>
        <v>0</v>
      </c>
      <c r="P1264" s="2" t="e">
        <f>Formulas!W1265</f>
        <v>#DIV/0!</v>
      </c>
    </row>
    <row r="1265" spans="1:16">
      <c r="A1265">
        <f>Formulas!A1266</f>
        <v>0</v>
      </c>
      <c r="B1265">
        <f>Formulas!B1266</f>
        <v>0</v>
      </c>
      <c r="C1265">
        <f>Formulas!C1266</f>
        <v>0</v>
      </c>
      <c r="D1265">
        <f>Formulas!AC1266</f>
        <v>0</v>
      </c>
      <c r="E1265">
        <f t="shared" si="19"/>
        <v>0</v>
      </c>
      <c r="F1265" s="1">
        <f>COUNTIFS(Formulas!B$3:B$2000,'Stats for predictor'!B1265,Formulas!C$3:C$2000,'Stats for predictor'!C1265,Formulas!AC$3:AC$2000,4)</f>
        <v>0</v>
      </c>
      <c r="G1265">
        <f>COUNTIFS(Formulas!B$3:B$2000,'Stats for predictor'!B1265,Formulas!C$3:C$2000,'Stats for predictor'!C1265,Formulas!AC$3:AC$2000,3)</f>
        <v>0</v>
      </c>
      <c r="H1265">
        <f>COUNTIFS(Formulas!B$3:B$2000,'Stats for predictor'!B1265,Formulas!C$3:C$2000,'Stats for predictor'!C1265,Formulas!AC$3:AC$2000,2)</f>
        <v>0</v>
      </c>
      <c r="I1265">
        <f>COUNTIFS(Formulas!B$3:B$2000,'Stats for predictor'!B1265,Formulas!C$3:C$2000,'Stats for predictor'!C1265,Formulas!AC$3:AC$2000,1)</f>
        <v>0</v>
      </c>
      <c r="J1265">
        <f>COUNTIFS(Formulas!B$3:B$2000,'Stats for predictor'!B1265,Formulas!C$3:C$2000,'Stats for predictor'!C1265,Formulas!AC$3:AC$2000,0)</f>
        <v>1390</v>
      </c>
      <c r="K1265">
        <f>Formulas!P1266</f>
        <v>0</v>
      </c>
      <c r="L1265">
        <f>Formulas!R1266</f>
        <v>0</v>
      </c>
      <c r="M1265">
        <f>Formulas!T1314</f>
        <v>0</v>
      </c>
      <c r="N1265" s="2" t="e">
        <f>Formulas!V1266</f>
        <v>#DIV/0!</v>
      </c>
      <c r="O1265">
        <f>Formulas!U1266</f>
        <v>0</v>
      </c>
      <c r="P1265" s="2" t="e">
        <f>Formulas!W1266</f>
        <v>#DIV/0!</v>
      </c>
    </row>
    <row r="1266" spans="1:16">
      <c r="A1266">
        <f>Formulas!A1267</f>
        <v>0</v>
      </c>
      <c r="B1266">
        <f>Formulas!B1267</f>
        <v>0</v>
      </c>
      <c r="C1266">
        <f>Formulas!C1267</f>
        <v>0</v>
      </c>
      <c r="D1266">
        <f>Formulas!AC1267</f>
        <v>0</v>
      </c>
      <c r="E1266">
        <f t="shared" si="19"/>
        <v>0</v>
      </c>
      <c r="F1266" s="1">
        <f>COUNTIFS(Formulas!B$3:B$2000,'Stats for predictor'!B1266,Formulas!C$3:C$2000,'Stats for predictor'!C1266,Formulas!AC$3:AC$2000,4)</f>
        <v>0</v>
      </c>
      <c r="G1266">
        <f>COUNTIFS(Formulas!B$3:B$2000,'Stats for predictor'!B1266,Formulas!C$3:C$2000,'Stats for predictor'!C1266,Formulas!AC$3:AC$2000,3)</f>
        <v>0</v>
      </c>
      <c r="H1266">
        <f>COUNTIFS(Formulas!B$3:B$2000,'Stats for predictor'!B1266,Formulas!C$3:C$2000,'Stats for predictor'!C1266,Formulas!AC$3:AC$2000,2)</f>
        <v>0</v>
      </c>
      <c r="I1266">
        <f>COUNTIFS(Formulas!B$3:B$2000,'Stats for predictor'!B1266,Formulas!C$3:C$2000,'Stats for predictor'!C1266,Formulas!AC$3:AC$2000,1)</f>
        <v>0</v>
      </c>
      <c r="J1266">
        <f>COUNTIFS(Formulas!B$3:B$2000,'Stats for predictor'!B1266,Formulas!C$3:C$2000,'Stats for predictor'!C1266,Formulas!AC$3:AC$2000,0)</f>
        <v>1390</v>
      </c>
      <c r="K1266">
        <f>Formulas!P1267</f>
        <v>0</v>
      </c>
      <c r="L1266">
        <f>Formulas!R1267</f>
        <v>0</v>
      </c>
      <c r="M1266">
        <f>Formulas!T1315</f>
        <v>0</v>
      </c>
      <c r="N1266" s="2" t="e">
        <f>Formulas!V1267</f>
        <v>#DIV/0!</v>
      </c>
      <c r="O1266">
        <f>Formulas!U1267</f>
        <v>0</v>
      </c>
      <c r="P1266" s="2" t="e">
        <f>Formulas!W1267</f>
        <v>#DIV/0!</v>
      </c>
    </row>
    <row r="1267" spans="1:16">
      <c r="A1267">
        <f>Formulas!A1268</f>
        <v>0</v>
      </c>
      <c r="B1267">
        <f>Formulas!B1268</f>
        <v>0</v>
      </c>
      <c r="C1267">
        <f>Formulas!C1268</f>
        <v>0</v>
      </c>
      <c r="D1267">
        <f>Formulas!AC1268</f>
        <v>0</v>
      </c>
      <c r="E1267">
        <f t="shared" si="19"/>
        <v>0</v>
      </c>
      <c r="F1267" s="1">
        <f>COUNTIFS(Formulas!B$3:B$2000,'Stats for predictor'!B1267,Formulas!C$3:C$2000,'Stats for predictor'!C1267,Formulas!AC$3:AC$2000,4)</f>
        <v>0</v>
      </c>
      <c r="G1267">
        <f>COUNTIFS(Formulas!B$3:B$2000,'Stats for predictor'!B1267,Formulas!C$3:C$2000,'Stats for predictor'!C1267,Formulas!AC$3:AC$2000,3)</f>
        <v>0</v>
      </c>
      <c r="H1267">
        <f>COUNTIFS(Formulas!B$3:B$2000,'Stats for predictor'!B1267,Formulas!C$3:C$2000,'Stats for predictor'!C1267,Formulas!AC$3:AC$2000,2)</f>
        <v>0</v>
      </c>
      <c r="I1267">
        <f>COUNTIFS(Formulas!B$3:B$2000,'Stats for predictor'!B1267,Formulas!C$3:C$2000,'Stats for predictor'!C1267,Formulas!AC$3:AC$2000,1)</f>
        <v>0</v>
      </c>
      <c r="J1267">
        <f>COUNTIFS(Formulas!B$3:B$2000,'Stats for predictor'!B1267,Formulas!C$3:C$2000,'Stats for predictor'!C1267,Formulas!AC$3:AC$2000,0)</f>
        <v>1390</v>
      </c>
      <c r="K1267">
        <f>Formulas!P1268</f>
        <v>0</v>
      </c>
      <c r="L1267">
        <f>Formulas!R1268</f>
        <v>0</v>
      </c>
      <c r="M1267">
        <f>Formulas!T1316</f>
        <v>0</v>
      </c>
      <c r="N1267" s="2" t="e">
        <f>Formulas!V1268</f>
        <v>#DIV/0!</v>
      </c>
      <c r="O1267">
        <f>Formulas!U1268</f>
        <v>0</v>
      </c>
      <c r="P1267" s="2" t="e">
        <f>Formulas!W1268</f>
        <v>#DIV/0!</v>
      </c>
    </row>
    <row r="1268" spans="1:16">
      <c r="A1268">
        <f>Formulas!A1269</f>
        <v>0</v>
      </c>
      <c r="B1268">
        <f>Formulas!B1269</f>
        <v>0</v>
      </c>
      <c r="C1268">
        <f>Formulas!C1269</f>
        <v>0</v>
      </c>
      <c r="D1268">
        <f>Formulas!AC1269</f>
        <v>0</v>
      </c>
      <c r="E1268">
        <f t="shared" si="19"/>
        <v>0</v>
      </c>
      <c r="F1268" s="1">
        <f>COUNTIFS(Formulas!B$3:B$2000,'Stats for predictor'!B1268,Formulas!C$3:C$2000,'Stats for predictor'!C1268,Formulas!AC$3:AC$2000,4)</f>
        <v>0</v>
      </c>
      <c r="G1268">
        <f>COUNTIFS(Formulas!B$3:B$2000,'Stats for predictor'!B1268,Formulas!C$3:C$2000,'Stats for predictor'!C1268,Formulas!AC$3:AC$2000,3)</f>
        <v>0</v>
      </c>
      <c r="H1268">
        <f>COUNTIFS(Formulas!B$3:B$2000,'Stats for predictor'!B1268,Formulas!C$3:C$2000,'Stats for predictor'!C1268,Formulas!AC$3:AC$2000,2)</f>
        <v>0</v>
      </c>
      <c r="I1268">
        <f>COUNTIFS(Formulas!B$3:B$2000,'Stats for predictor'!B1268,Formulas!C$3:C$2000,'Stats for predictor'!C1268,Formulas!AC$3:AC$2000,1)</f>
        <v>0</v>
      </c>
      <c r="J1268">
        <f>COUNTIFS(Formulas!B$3:B$2000,'Stats for predictor'!B1268,Formulas!C$3:C$2000,'Stats for predictor'!C1268,Formulas!AC$3:AC$2000,0)</f>
        <v>1390</v>
      </c>
      <c r="K1268">
        <f>Formulas!P1269</f>
        <v>0</v>
      </c>
      <c r="L1268">
        <f>Formulas!R1269</f>
        <v>0</v>
      </c>
      <c r="M1268">
        <f>Formulas!T1317</f>
        <v>0</v>
      </c>
      <c r="N1268" s="2" t="e">
        <f>Formulas!V1269</f>
        <v>#DIV/0!</v>
      </c>
      <c r="O1268">
        <f>Formulas!U1269</f>
        <v>0</v>
      </c>
      <c r="P1268" s="2" t="e">
        <f>Formulas!W1269</f>
        <v>#DIV/0!</v>
      </c>
    </row>
    <row r="1269" spans="1:16">
      <c r="A1269">
        <f>Formulas!A1270</f>
        <v>0</v>
      </c>
      <c r="B1269">
        <f>Formulas!B1270</f>
        <v>0</v>
      </c>
      <c r="C1269">
        <f>Formulas!C1270</f>
        <v>0</v>
      </c>
      <c r="D1269">
        <f>Formulas!AC1270</f>
        <v>0</v>
      </c>
      <c r="E1269">
        <f t="shared" si="19"/>
        <v>0</v>
      </c>
      <c r="F1269" s="1">
        <f>COUNTIFS(Formulas!B$3:B$2000,'Stats for predictor'!B1269,Formulas!C$3:C$2000,'Stats for predictor'!C1269,Formulas!AC$3:AC$2000,4)</f>
        <v>0</v>
      </c>
      <c r="G1269">
        <f>COUNTIFS(Formulas!B$3:B$2000,'Stats for predictor'!B1269,Formulas!C$3:C$2000,'Stats for predictor'!C1269,Formulas!AC$3:AC$2000,3)</f>
        <v>0</v>
      </c>
      <c r="H1269">
        <f>COUNTIFS(Formulas!B$3:B$2000,'Stats for predictor'!B1269,Formulas!C$3:C$2000,'Stats for predictor'!C1269,Formulas!AC$3:AC$2000,2)</f>
        <v>0</v>
      </c>
      <c r="I1269">
        <f>COUNTIFS(Formulas!B$3:B$2000,'Stats for predictor'!B1269,Formulas!C$3:C$2000,'Stats for predictor'!C1269,Formulas!AC$3:AC$2000,1)</f>
        <v>0</v>
      </c>
      <c r="J1269">
        <f>COUNTIFS(Formulas!B$3:B$2000,'Stats for predictor'!B1269,Formulas!C$3:C$2000,'Stats for predictor'!C1269,Formulas!AC$3:AC$2000,0)</f>
        <v>1390</v>
      </c>
      <c r="K1269">
        <f>Formulas!P1270</f>
        <v>0</v>
      </c>
      <c r="L1269">
        <f>Formulas!R1270</f>
        <v>0</v>
      </c>
      <c r="M1269">
        <f>Formulas!T1318</f>
        <v>0</v>
      </c>
      <c r="N1269" s="2" t="e">
        <f>Formulas!V1270</f>
        <v>#DIV/0!</v>
      </c>
      <c r="O1269">
        <f>Formulas!U1270</f>
        <v>0</v>
      </c>
      <c r="P1269" s="2" t="e">
        <f>Formulas!W1270</f>
        <v>#DIV/0!</v>
      </c>
    </row>
    <row r="1270" spans="1:16">
      <c r="A1270">
        <f>Formulas!A1271</f>
        <v>0</v>
      </c>
      <c r="B1270">
        <f>Formulas!B1271</f>
        <v>0</v>
      </c>
      <c r="C1270">
        <f>Formulas!C1271</f>
        <v>0</v>
      </c>
      <c r="D1270">
        <f>Formulas!AC1271</f>
        <v>0</v>
      </c>
      <c r="E1270">
        <f t="shared" si="19"/>
        <v>0</v>
      </c>
      <c r="F1270" s="1">
        <f>COUNTIFS(Formulas!B$3:B$2000,'Stats for predictor'!B1270,Formulas!C$3:C$2000,'Stats for predictor'!C1270,Formulas!AC$3:AC$2000,4)</f>
        <v>0</v>
      </c>
      <c r="G1270">
        <f>COUNTIFS(Formulas!B$3:B$2000,'Stats for predictor'!B1270,Formulas!C$3:C$2000,'Stats for predictor'!C1270,Formulas!AC$3:AC$2000,3)</f>
        <v>0</v>
      </c>
      <c r="H1270">
        <f>COUNTIFS(Formulas!B$3:B$2000,'Stats for predictor'!B1270,Formulas!C$3:C$2000,'Stats for predictor'!C1270,Formulas!AC$3:AC$2000,2)</f>
        <v>0</v>
      </c>
      <c r="I1270">
        <f>COUNTIFS(Formulas!B$3:B$2000,'Stats for predictor'!B1270,Formulas!C$3:C$2000,'Stats for predictor'!C1270,Formulas!AC$3:AC$2000,1)</f>
        <v>0</v>
      </c>
      <c r="J1270">
        <f>COUNTIFS(Formulas!B$3:B$2000,'Stats for predictor'!B1270,Formulas!C$3:C$2000,'Stats for predictor'!C1270,Formulas!AC$3:AC$2000,0)</f>
        <v>1390</v>
      </c>
      <c r="K1270">
        <f>Formulas!P1271</f>
        <v>0</v>
      </c>
      <c r="L1270">
        <f>Formulas!R1271</f>
        <v>0</v>
      </c>
      <c r="M1270">
        <f>Formulas!T1319</f>
        <v>0</v>
      </c>
      <c r="N1270" s="2" t="e">
        <f>Formulas!V1271</f>
        <v>#DIV/0!</v>
      </c>
      <c r="O1270">
        <f>Formulas!U1271</f>
        <v>0</v>
      </c>
      <c r="P1270" s="2" t="e">
        <f>Formulas!W1271</f>
        <v>#DIV/0!</v>
      </c>
    </row>
    <row r="1271" spans="1:16">
      <c r="A1271">
        <f>Formulas!A1272</f>
        <v>0</v>
      </c>
      <c r="B1271">
        <f>Formulas!B1272</f>
        <v>0</v>
      </c>
      <c r="C1271">
        <f>Formulas!C1272</f>
        <v>0</v>
      </c>
      <c r="D1271">
        <f>Formulas!AC1272</f>
        <v>0</v>
      </c>
      <c r="E1271">
        <f t="shared" si="19"/>
        <v>0</v>
      </c>
      <c r="F1271" s="1">
        <f>COUNTIFS(Formulas!B$3:B$2000,'Stats for predictor'!B1271,Formulas!C$3:C$2000,'Stats for predictor'!C1271,Formulas!AC$3:AC$2000,4)</f>
        <v>0</v>
      </c>
      <c r="G1271">
        <f>COUNTIFS(Formulas!B$3:B$2000,'Stats for predictor'!B1271,Formulas!C$3:C$2000,'Stats for predictor'!C1271,Formulas!AC$3:AC$2000,3)</f>
        <v>0</v>
      </c>
      <c r="H1271">
        <f>COUNTIFS(Formulas!B$3:B$2000,'Stats for predictor'!B1271,Formulas!C$3:C$2000,'Stats for predictor'!C1271,Formulas!AC$3:AC$2000,2)</f>
        <v>0</v>
      </c>
      <c r="I1271">
        <f>COUNTIFS(Formulas!B$3:B$2000,'Stats for predictor'!B1271,Formulas!C$3:C$2000,'Stats for predictor'!C1271,Formulas!AC$3:AC$2000,1)</f>
        <v>0</v>
      </c>
      <c r="J1271">
        <f>COUNTIFS(Formulas!B$3:B$2000,'Stats for predictor'!B1271,Formulas!C$3:C$2000,'Stats for predictor'!C1271,Formulas!AC$3:AC$2000,0)</f>
        <v>1390</v>
      </c>
      <c r="K1271">
        <f>Formulas!P1272</f>
        <v>0</v>
      </c>
      <c r="L1271">
        <f>Formulas!R1272</f>
        <v>0</v>
      </c>
      <c r="M1271">
        <f>Formulas!T1320</f>
        <v>0</v>
      </c>
      <c r="N1271" s="2" t="e">
        <f>Formulas!V1272</f>
        <v>#DIV/0!</v>
      </c>
      <c r="O1271">
        <f>Formulas!U1272</f>
        <v>0</v>
      </c>
      <c r="P1271" s="2" t="e">
        <f>Formulas!W1272</f>
        <v>#DIV/0!</v>
      </c>
    </row>
    <row r="1272" spans="1:16">
      <c r="A1272">
        <f>Formulas!A1273</f>
        <v>0</v>
      </c>
      <c r="B1272">
        <f>Formulas!B1273</f>
        <v>0</v>
      </c>
      <c r="C1272">
        <f>Formulas!C1273</f>
        <v>0</v>
      </c>
      <c r="D1272">
        <f>Formulas!AC1273</f>
        <v>0</v>
      </c>
      <c r="E1272">
        <f t="shared" si="19"/>
        <v>0</v>
      </c>
      <c r="F1272" s="1">
        <f>COUNTIFS(Formulas!B$3:B$2000,'Stats for predictor'!B1272,Formulas!C$3:C$2000,'Stats for predictor'!C1272,Formulas!AC$3:AC$2000,4)</f>
        <v>0</v>
      </c>
      <c r="G1272">
        <f>COUNTIFS(Formulas!B$3:B$2000,'Stats for predictor'!B1272,Formulas!C$3:C$2000,'Stats for predictor'!C1272,Formulas!AC$3:AC$2000,3)</f>
        <v>0</v>
      </c>
      <c r="H1272">
        <f>COUNTIFS(Formulas!B$3:B$2000,'Stats for predictor'!B1272,Formulas!C$3:C$2000,'Stats for predictor'!C1272,Formulas!AC$3:AC$2000,2)</f>
        <v>0</v>
      </c>
      <c r="I1272">
        <f>COUNTIFS(Formulas!B$3:B$2000,'Stats for predictor'!B1272,Formulas!C$3:C$2000,'Stats for predictor'!C1272,Formulas!AC$3:AC$2000,1)</f>
        <v>0</v>
      </c>
      <c r="J1272">
        <f>COUNTIFS(Formulas!B$3:B$2000,'Stats for predictor'!B1272,Formulas!C$3:C$2000,'Stats for predictor'!C1272,Formulas!AC$3:AC$2000,0)</f>
        <v>1390</v>
      </c>
      <c r="K1272">
        <f>Formulas!P1273</f>
        <v>0</v>
      </c>
      <c r="L1272">
        <f>Formulas!R1273</f>
        <v>0</v>
      </c>
      <c r="M1272">
        <f>Formulas!T1321</f>
        <v>0</v>
      </c>
      <c r="N1272" s="2" t="e">
        <f>Formulas!V1273</f>
        <v>#DIV/0!</v>
      </c>
      <c r="O1272">
        <f>Formulas!U1273</f>
        <v>0</v>
      </c>
      <c r="P1272" s="2" t="e">
        <f>Formulas!W1273</f>
        <v>#DIV/0!</v>
      </c>
    </row>
    <row r="1273" spans="1:16">
      <c r="A1273">
        <f>Formulas!A1274</f>
        <v>0</v>
      </c>
      <c r="B1273">
        <f>Formulas!B1274</f>
        <v>0</v>
      </c>
      <c r="C1273">
        <f>Formulas!C1274</f>
        <v>0</v>
      </c>
      <c r="D1273">
        <f>Formulas!AC1274</f>
        <v>0</v>
      </c>
      <c r="E1273">
        <f t="shared" si="19"/>
        <v>0</v>
      </c>
      <c r="F1273" s="1">
        <f>COUNTIFS(Formulas!B$3:B$2000,'Stats for predictor'!B1273,Formulas!C$3:C$2000,'Stats for predictor'!C1273,Formulas!AC$3:AC$2000,4)</f>
        <v>0</v>
      </c>
      <c r="G1273">
        <f>COUNTIFS(Formulas!B$3:B$2000,'Stats for predictor'!B1273,Formulas!C$3:C$2000,'Stats for predictor'!C1273,Formulas!AC$3:AC$2000,3)</f>
        <v>0</v>
      </c>
      <c r="H1273">
        <f>COUNTIFS(Formulas!B$3:B$2000,'Stats for predictor'!B1273,Formulas!C$3:C$2000,'Stats for predictor'!C1273,Formulas!AC$3:AC$2000,2)</f>
        <v>0</v>
      </c>
      <c r="I1273">
        <f>COUNTIFS(Formulas!B$3:B$2000,'Stats for predictor'!B1273,Formulas!C$3:C$2000,'Stats for predictor'!C1273,Formulas!AC$3:AC$2000,1)</f>
        <v>0</v>
      </c>
      <c r="J1273">
        <f>COUNTIFS(Formulas!B$3:B$2000,'Stats for predictor'!B1273,Formulas!C$3:C$2000,'Stats for predictor'!C1273,Formulas!AC$3:AC$2000,0)</f>
        <v>1390</v>
      </c>
      <c r="K1273">
        <f>Formulas!P1274</f>
        <v>0</v>
      </c>
      <c r="L1273">
        <f>Formulas!R1274</f>
        <v>0</v>
      </c>
      <c r="M1273">
        <f>Formulas!T1322</f>
        <v>0</v>
      </c>
      <c r="N1273" s="2" t="e">
        <f>Formulas!V1274</f>
        <v>#DIV/0!</v>
      </c>
      <c r="O1273">
        <f>Formulas!U1274</f>
        <v>0</v>
      </c>
      <c r="P1273" s="2" t="e">
        <f>Formulas!W1274</f>
        <v>#DIV/0!</v>
      </c>
    </row>
    <row r="1274" spans="1:16">
      <c r="A1274">
        <f>Formulas!A1275</f>
        <v>0</v>
      </c>
      <c r="B1274">
        <f>Formulas!B1275</f>
        <v>0</v>
      </c>
      <c r="C1274">
        <f>Formulas!C1275</f>
        <v>0</v>
      </c>
      <c r="D1274">
        <f>Formulas!AC1275</f>
        <v>0</v>
      </c>
      <c r="E1274">
        <f t="shared" si="19"/>
        <v>0</v>
      </c>
      <c r="F1274" s="1">
        <f>COUNTIFS(Formulas!B$3:B$2000,'Stats for predictor'!B1274,Formulas!C$3:C$2000,'Stats for predictor'!C1274,Formulas!AC$3:AC$2000,4)</f>
        <v>0</v>
      </c>
      <c r="G1274">
        <f>COUNTIFS(Formulas!B$3:B$2000,'Stats for predictor'!B1274,Formulas!C$3:C$2000,'Stats for predictor'!C1274,Formulas!AC$3:AC$2000,3)</f>
        <v>0</v>
      </c>
      <c r="H1274">
        <f>COUNTIFS(Formulas!B$3:B$2000,'Stats for predictor'!B1274,Formulas!C$3:C$2000,'Stats for predictor'!C1274,Formulas!AC$3:AC$2000,2)</f>
        <v>0</v>
      </c>
      <c r="I1274">
        <f>COUNTIFS(Formulas!B$3:B$2000,'Stats for predictor'!B1274,Formulas!C$3:C$2000,'Stats for predictor'!C1274,Formulas!AC$3:AC$2000,1)</f>
        <v>0</v>
      </c>
      <c r="J1274">
        <f>COUNTIFS(Formulas!B$3:B$2000,'Stats for predictor'!B1274,Formulas!C$3:C$2000,'Stats for predictor'!C1274,Formulas!AC$3:AC$2000,0)</f>
        <v>1390</v>
      </c>
      <c r="K1274">
        <f>Formulas!P1275</f>
        <v>0</v>
      </c>
      <c r="L1274">
        <f>Formulas!R1275</f>
        <v>0</v>
      </c>
      <c r="M1274">
        <f>Formulas!T1323</f>
        <v>0</v>
      </c>
      <c r="N1274" s="2" t="e">
        <f>Formulas!V1275</f>
        <v>#DIV/0!</v>
      </c>
      <c r="O1274">
        <f>Formulas!U1275</f>
        <v>0</v>
      </c>
      <c r="P1274" s="2" t="e">
        <f>Formulas!W1275</f>
        <v>#DIV/0!</v>
      </c>
    </row>
    <row r="1275" spans="1:16">
      <c r="A1275">
        <f>Formulas!A1276</f>
        <v>0</v>
      </c>
      <c r="B1275">
        <f>Formulas!B1276</f>
        <v>0</v>
      </c>
      <c r="C1275">
        <f>Formulas!C1276</f>
        <v>0</v>
      </c>
      <c r="D1275">
        <f>Formulas!AC1276</f>
        <v>0</v>
      </c>
      <c r="E1275">
        <f t="shared" si="19"/>
        <v>0</v>
      </c>
      <c r="F1275" s="1">
        <f>COUNTIFS(Formulas!B$3:B$2000,'Stats for predictor'!B1275,Formulas!C$3:C$2000,'Stats for predictor'!C1275,Formulas!AC$3:AC$2000,4)</f>
        <v>0</v>
      </c>
      <c r="G1275">
        <f>COUNTIFS(Formulas!B$3:B$2000,'Stats for predictor'!B1275,Formulas!C$3:C$2000,'Stats for predictor'!C1275,Formulas!AC$3:AC$2000,3)</f>
        <v>0</v>
      </c>
      <c r="H1275">
        <f>COUNTIFS(Formulas!B$3:B$2000,'Stats for predictor'!B1275,Formulas!C$3:C$2000,'Stats for predictor'!C1275,Formulas!AC$3:AC$2000,2)</f>
        <v>0</v>
      </c>
      <c r="I1275">
        <f>COUNTIFS(Formulas!B$3:B$2000,'Stats for predictor'!B1275,Formulas!C$3:C$2000,'Stats for predictor'!C1275,Formulas!AC$3:AC$2000,1)</f>
        <v>0</v>
      </c>
      <c r="J1275">
        <f>COUNTIFS(Formulas!B$3:B$2000,'Stats for predictor'!B1275,Formulas!C$3:C$2000,'Stats for predictor'!C1275,Formulas!AC$3:AC$2000,0)</f>
        <v>1390</v>
      </c>
      <c r="K1275">
        <f>Formulas!P1276</f>
        <v>0</v>
      </c>
      <c r="L1275">
        <f>Formulas!R1276</f>
        <v>0</v>
      </c>
      <c r="M1275">
        <f>Formulas!T1324</f>
        <v>0</v>
      </c>
      <c r="N1275" s="2" t="e">
        <f>Formulas!V1276</f>
        <v>#DIV/0!</v>
      </c>
      <c r="O1275">
        <f>Formulas!U1276</f>
        <v>0</v>
      </c>
      <c r="P1275" s="2" t="e">
        <f>Formulas!W1276</f>
        <v>#DIV/0!</v>
      </c>
    </row>
    <row r="1276" spans="1:16">
      <c r="A1276">
        <f>Formulas!A1277</f>
        <v>0</v>
      </c>
      <c r="B1276">
        <f>Formulas!B1277</f>
        <v>0</v>
      </c>
      <c r="C1276">
        <f>Formulas!C1277</f>
        <v>0</v>
      </c>
      <c r="D1276">
        <f>Formulas!AC1277</f>
        <v>0</v>
      </c>
      <c r="E1276">
        <f t="shared" si="19"/>
        <v>0</v>
      </c>
      <c r="F1276" s="1">
        <f>COUNTIFS(Formulas!B$3:B$2000,'Stats for predictor'!B1276,Formulas!C$3:C$2000,'Stats for predictor'!C1276,Formulas!AC$3:AC$2000,4)</f>
        <v>0</v>
      </c>
      <c r="G1276">
        <f>COUNTIFS(Formulas!B$3:B$2000,'Stats for predictor'!B1276,Formulas!C$3:C$2000,'Stats for predictor'!C1276,Formulas!AC$3:AC$2000,3)</f>
        <v>0</v>
      </c>
      <c r="H1276">
        <f>COUNTIFS(Formulas!B$3:B$2000,'Stats for predictor'!B1276,Formulas!C$3:C$2000,'Stats for predictor'!C1276,Formulas!AC$3:AC$2000,2)</f>
        <v>0</v>
      </c>
      <c r="I1276">
        <f>COUNTIFS(Formulas!B$3:B$2000,'Stats for predictor'!B1276,Formulas!C$3:C$2000,'Stats for predictor'!C1276,Formulas!AC$3:AC$2000,1)</f>
        <v>0</v>
      </c>
      <c r="J1276">
        <f>COUNTIFS(Formulas!B$3:B$2000,'Stats for predictor'!B1276,Formulas!C$3:C$2000,'Stats for predictor'!C1276,Formulas!AC$3:AC$2000,0)</f>
        <v>1390</v>
      </c>
      <c r="K1276">
        <f>Formulas!P1277</f>
        <v>0</v>
      </c>
      <c r="L1276">
        <f>Formulas!R1277</f>
        <v>0</v>
      </c>
      <c r="M1276">
        <f>Formulas!T1325</f>
        <v>0</v>
      </c>
      <c r="N1276" s="2" t="e">
        <f>Formulas!V1277</f>
        <v>#DIV/0!</v>
      </c>
      <c r="O1276">
        <f>Formulas!U1277</f>
        <v>0</v>
      </c>
      <c r="P1276" s="2" t="e">
        <f>Formulas!W1277</f>
        <v>#DIV/0!</v>
      </c>
    </row>
    <row r="1277" spans="1:16">
      <c r="A1277">
        <f>Formulas!A1278</f>
        <v>0</v>
      </c>
      <c r="B1277">
        <f>Formulas!B1278</f>
        <v>0</v>
      </c>
      <c r="C1277">
        <f>Formulas!C1278</f>
        <v>0</v>
      </c>
      <c r="D1277">
        <f>Formulas!AC1278</f>
        <v>0</v>
      </c>
      <c r="E1277">
        <f t="shared" si="19"/>
        <v>0</v>
      </c>
      <c r="F1277" s="1">
        <f>COUNTIFS(Formulas!B$3:B$2000,'Stats for predictor'!B1277,Formulas!C$3:C$2000,'Stats for predictor'!C1277,Formulas!AC$3:AC$2000,4)</f>
        <v>0</v>
      </c>
      <c r="G1277">
        <f>COUNTIFS(Formulas!B$3:B$2000,'Stats for predictor'!B1277,Formulas!C$3:C$2000,'Stats for predictor'!C1277,Formulas!AC$3:AC$2000,3)</f>
        <v>0</v>
      </c>
      <c r="H1277">
        <f>COUNTIFS(Formulas!B$3:B$2000,'Stats for predictor'!B1277,Formulas!C$3:C$2000,'Stats for predictor'!C1277,Formulas!AC$3:AC$2000,2)</f>
        <v>0</v>
      </c>
      <c r="I1277">
        <f>COUNTIFS(Formulas!B$3:B$2000,'Stats for predictor'!B1277,Formulas!C$3:C$2000,'Stats for predictor'!C1277,Formulas!AC$3:AC$2000,1)</f>
        <v>0</v>
      </c>
      <c r="J1277">
        <f>COUNTIFS(Formulas!B$3:B$2000,'Stats for predictor'!B1277,Formulas!C$3:C$2000,'Stats for predictor'!C1277,Formulas!AC$3:AC$2000,0)</f>
        <v>1390</v>
      </c>
      <c r="K1277">
        <f>Formulas!P1278</f>
        <v>0</v>
      </c>
      <c r="L1277">
        <f>Formulas!R1278</f>
        <v>0</v>
      </c>
      <c r="M1277">
        <f>Formulas!T1326</f>
        <v>0</v>
      </c>
      <c r="N1277" s="2" t="e">
        <f>Formulas!V1278</f>
        <v>#DIV/0!</v>
      </c>
      <c r="O1277">
        <f>Formulas!U1278</f>
        <v>0</v>
      </c>
      <c r="P1277" s="2" t="e">
        <f>Formulas!W1278</f>
        <v>#DIV/0!</v>
      </c>
    </row>
    <row r="1278" spans="1:16">
      <c r="A1278">
        <f>Formulas!A1279</f>
        <v>0</v>
      </c>
      <c r="B1278">
        <f>Formulas!B1279</f>
        <v>0</v>
      </c>
      <c r="C1278">
        <f>Formulas!C1279</f>
        <v>0</v>
      </c>
      <c r="D1278">
        <f>Formulas!AC1279</f>
        <v>0</v>
      </c>
      <c r="E1278">
        <f t="shared" si="19"/>
        <v>0</v>
      </c>
      <c r="F1278" s="1">
        <f>COUNTIFS(Formulas!B$3:B$2000,'Stats for predictor'!B1278,Formulas!C$3:C$2000,'Stats for predictor'!C1278,Formulas!AC$3:AC$2000,4)</f>
        <v>0</v>
      </c>
      <c r="G1278">
        <f>COUNTIFS(Formulas!B$3:B$2000,'Stats for predictor'!B1278,Formulas!C$3:C$2000,'Stats for predictor'!C1278,Formulas!AC$3:AC$2000,3)</f>
        <v>0</v>
      </c>
      <c r="H1278">
        <f>COUNTIFS(Formulas!B$3:B$2000,'Stats for predictor'!B1278,Formulas!C$3:C$2000,'Stats for predictor'!C1278,Formulas!AC$3:AC$2000,2)</f>
        <v>0</v>
      </c>
      <c r="I1278">
        <f>COUNTIFS(Formulas!B$3:B$2000,'Stats for predictor'!B1278,Formulas!C$3:C$2000,'Stats for predictor'!C1278,Formulas!AC$3:AC$2000,1)</f>
        <v>0</v>
      </c>
      <c r="J1278">
        <f>COUNTIFS(Formulas!B$3:B$2000,'Stats for predictor'!B1278,Formulas!C$3:C$2000,'Stats for predictor'!C1278,Formulas!AC$3:AC$2000,0)</f>
        <v>1390</v>
      </c>
      <c r="K1278">
        <f>Formulas!P1279</f>
        <v>0</v>
      </c>
      <c r="L1278">
        <f>Formulas!R1279</f>
        <v>0</v>
      </c>
      <c r="M1278">
        <f>Formulas!T1327</f>
        <v>0</v>
      </c>
      <c r="N1278" s="2" t="e">
        <f>Formulas!V1279</f>
        <v>#DIV/0!</v>
      </c>
      <c r="O1278">
        <f>Formulas!U1279</f>
        <v>0</v>
      </c>
      <c r="P1278" s="2" t="e">
        <f>Formulas!W1279</f>
        <v>#DIV/0!</v>
      </c>
    </row>
    <row r="1279" spans="1:16">
      <c r="A1279">
        <f>Formulas!A1280</f>
        <v>0</v>
      </c>
      <c r="B1279">
        <f>Formulas!B1280</f>
        <v>0</v>
      </c>
      <c r="C1279">
        <f>Formulas!C1280</f>
        <v>0</v>
      </c>
      <c r="D1279">
        <f>Formulas!AC1280</f>
        <v>0</v>
      </c>
      <c r="E1279">
        <f t="shared" si="19"/>
        <v>0</v>
      </c>
      <c r="F1279" s="1">
        <f>COUNTIFS(Formulas!B$3:B$2000,'Stats for predictor'!B1279,Formulas!C$3:C$2000,'Stats for predictor'!C1279,Formulas!AC$3:AC$2000,4)</f>
        <v>0</v>
      </c>
      <c r="G1279">
        <f>COUNTIFS(Formulas!B$3:B$2000,'Stats for predictor'!B1279,Formulas!C$3:C$2000,'Stats for predictor'!C1279,Formulas!AC$3:AC$2000,3)</f>
        <v>0</v>
      </c>
      <c r="H1279">
        <f>COUNTIFS(Formulas!B$3:B$2000,'Stats for predictor'!B1279,Formulas!C$3:C$2000,'Stats for predictor'!C1279,Formulas!AC$3:AC$2000,2)</f>
        <v>0</v>
      </c>
      <c r="I1279">
        <f>COUNTIFS(Formulas!B$3:B$2000,'Stats for predictor'!B1279,Formulas!C$3:C$2000,'Stats for predictor'!C1279,Formulas!AC$3:AC$2000,1)</f>
        <v>0</v>
      </c>
      <c r="J1279">
        <f>COUNTIFS(Formulas!B$3:B$2000,'Stats for predictor'!B1279,Formulas!C$3:C$2000,'Stats for predictor'!C1279,Formulas!AC$3:AC$2000,0)</f>
        <v>1390</v>
      </c>
      <c r="K1279">
        <f>Formulas!P1280</f>
        <v>0</v>
      </c>
      <c r="L1279">
        <f>Formulas!R1280</f>
        <v>0</v>
      </c>
      <c r="M1279">
        <f>Formulas!T1328</f>
        <v>0</v>
      </c>
      <c r="N1279" s="2" t="e">
        <f>Formulas!V1280</f>
        <v>#DIV/0!</v>
      </c>
      <c r="O1279">
        <f>Formulas!U1280</f>
        <v>0</v>
      </c>
      <c r="P1279" s="2" t="e">
        <f>Formulas!W1280</f>
        <v>#DIV/0!</v>
      </c>
    </row>
    <row r="1280" spans="1:16">
      <c r="A1280">
        <f>Formulas!A1281</f>
        <v>0</v>
      </c>
      <c r="B1280">
        <f>Formulas!B1281</f>
        <v>0</v>
      </c>
      <c r="C1280">
        <f>Formulas!C1281</f>
        <v>0</v>
      </c>
      <c r="D1280">
        <f>Formulas!AC1281</f>
        <v>0</v>
      </c>
      <c r="E1280">
        <f t="shared" si="19"/>
        <v>0</v>
      </c>
      <c r="F1280" s="1">
        <f>COUNTIFS(Formulas!B$3:B$2000,'Stats for predictor'!B1280,Formulas!C$3:C$2000,'Stats for predictor'!C1280,Formulas!AC$3:AC$2000,4)</f>
        <v>0</v>
      </c>
      <c r="G1280">
        <f>COUNTIFS(Formulas!B$3:B$2000,'Stats for predictor'!B1280,Formulas!C$3:C$2000,'Stats for predictor'!C1280,Formulas!AC$3:AC$2000,3)</f>
        <v>0</v>
      </c>
      <c r="H1280">
        <f>COUNTIFS(Formulas!B$3:B$2000,'Stats for predictor'!B1280,Formulas!C$3:C$2000,'Stats for predictor'!C1280,Formulas!AC$3:AC$2000,2)</f>
        <v>0</v>
      </c>
      <c r="I1280">
        <f>COUNTIFS(Formulas!B$3:B$2000,'Stats for predictor'!B1280,Formulas!C$3:C$2000,'Stats for predictor'!C1280,Formulas!AC$3:AC$2000,1)</f>
        <v>0</v>
      </c>
      <c r="J1280">
        <f>COUNTIFS(Formulas!B$3:B$2000,'Stats for predictor'!B1280,Formulas!C$3:C$2000,'Stats for predictor'!C1280,Formulas!AC$3:AC$2000,0)</f>
        <v>1390</v>
      </c>
      <c r="K1280">
        <f>Formulas!P1281</f>
        <v>0</v>
      </c>
      <c r="L1280">
        <f>Formulas!R1281</f>
        <v>0</v>
      </c>
      <c r="M1280">
        <f>Formulas!T1329</f>
        <v>0</v>
      </c>
      <c r="N1280" s="2" t="e">
        <f>Formulas!V1281</f>
        <v>#DIV/0!</v>
      </c>
      <c r="O1280">
        <f>Formulas!U1281</f>
        <v>0</v>
      </c>
      <c r="P1280" s="2" t="e">
        <f>Formulas!W1281</f>
        <v>#DIV/0!</v>
      </c>
    </row>
    <row r="1281" spans="1:16">
      <c r="A1281">
        <f>Formulas!A1282</f>
        <v>0</v>
      </c>
      <c r="B1281">
        <f>Formulas!B1282</f>
        <v>0</v>
      </c>
      <c r="C1281">
        <f>Formulas!C1282</f>
        <v>0</v>
      </c>
      <c r="D1281">
        <f>Formulas!AC1282</f>
        <v>0</v>
      </c>
      <c r="E1281">
        <f t="shared" si="19"/>
        <v>0</v>
      </c>
      <c r="F1281" s="1">
        <f>COUNTIFS(Formulas!B$3:B$2000,'Stats for predictor'!B1281,Formulas!C$3:C$2000,'Stats for predictor'!C1281,Formulas!AC$3:AC$2000,4)</f>
        <v>0</v>
      </c>
      <c r="G1281">
        <f>COUNTIFS(Formulas!B$3:B$2000,'Stats for predictor'!B1281,Formulas!C$3:C$2000,'Stats for predictor'!C1281,Formulas!AC$3:AC$2000,3)</f>
        <v>0</v>
      </c>
      <c r="H1281">
        <f>COUNTIFS(Formulas!B$3:B$2000,'Stats for predictor'!B1281,Formulas!C$3:C$2000,'Stats for predictor'!C1281,Formulas!AC$3:AC$2000,2)</f>
        <v>0</v>
      </c>
      <c r="I1281">
        <f>COUNTIFS(Formulas!B$3:B$2000,'Stats for predictor'!B1281,Formulas!C$3:C$2000,'Stats for predictor'!C1281,Formulas!AC$3:AC$2000,1)</f>
        <v>0</v>
      </c>
      <c r="J1281">
        <f>COUNTIFS(Formulas!B$3:B$2000,'Stats for predictor'!B1281,Formulas!C$3:C$2000,'Stats for predictor'!C1281,Formulas!AC$3:AC$2000,0)</f>
        <v>1390</v>
      </c>
      <c r="K1281">
        <f>Formulas!P1282</f>
        <v>0</v>
      </c>
      <c r="L1281">
        <f>Formulas!R1282</f>
        <v>0</v>
      </c>
      <c r="M1281">
        <f>Formulas!T1330</f>
        <v>0</v>
      </c>
      <c r="N1281" s="2" t="e">
        <f>Formulas!V1282</f>
        <v>#DIV/0!</v>
      </c>
      <c r="O1281">
        <f>Formulas!U1282</f>
        <v>0</v>
      </c>
      <c r="P1281" s="2" t="e">
        <f>Formulas!W1282</f>
        <v>#DIV/0!</v>
      </c>
    </row>
    <row r="1282" spans="1:16">
      <c r="A1282">
        <f>Formulas!A1283</f>
        <v>0</v>
      </c>
      <c r="B1282">
        <f>Formulas!B1283</f>
        <v>0</v>
      </c>
      <c r="C1282">
        <f>Formulas!C1283</f>
        <v>0</v>
      </c>
      <c r="D1282">
        <f>Formulas!AC1283</f>
        <v>0</v>
      </c>
      <c r="E1282">
        <f t="shared" si="19"/>
        <v>0</v>
      </c>
      <c r="F1282" s="1">
        <f>COUNTIFS(Formulas!B$3:B$2000,'Stats for predictor'!B1282,Formulas!C$3:C$2000,'Stats for predictor'!C1282,Formulas!AC$3:AC$2000,4)</f>
        <v>0</v>
      </c>
      <c r="G1282">
        <f>COUNTIFS(Formulas!B$3:B$2000,'Stats for predictor'!B1282,Formulas!C$3:C$2000,'Stats for predictor'!C1282,Formulas!AC$3:AC$2000,3)</f>
        <v>0</v>
      </c>
      <c r="H1282">
        <f>COUNTIFS(Formulas!B$3:B$2000,'Stats for predictor'!B1282,Formulas!C$3:C$2000,'Stats for predictor'!C1282,Formulas!AC$3:AC$2000,2)</f>
        <v>0</v>
      </c>
      <c r="I1282">
        <f>COUNTIFS(Formulas!B$3:B$2000,'Stats for predictor'!B1282,Formulas!C$3:C$2000,'Stats for predictor'!C1282,Formulas!AC$3:AC$2000,1)</f>
        <v>0</v>
      </c>
      <c r="J1282">
        <f>COUNTIFS(Formulas!B$3:B$2000,'Stats for predictor'!B1282,Formulas!C$3:C$2000,'Stats for predictor'!C1282,Formulas!AC$3:AC$2000,0)</f>
        <v>1390</v>
      </c>
      <c r="K1282">
        <f>Formulas!P1283</f>
        <v>0</v>
      </c>
      <c r="L1282">
        <f>Formulas!R1283</f>
        <v>0</v>
      </c>
      <c r="M1282">
        <f>Formulas!T1331</f>
        <v>0</v>
      </c>
      <c r="N1282" s="2" t="e">
        <f>Formulas!V1283</f>
        <v>#DIV/0!</v>
      </c>
      <c r="O1282">
        <f>Formulas!U1283</f>
        <v>0</v>
      </c>
      <c r="P1282" s="2" t="e">
        <f>Formulas!W1283</f>
        <v>#DIV/0!</v>
      </c>
    </row>
    <row r="1283" spans="1:16">
      <c r="A1283">
        <f>Formulas!A1284</f>
        <v>0</v>
      </c>
      <c r="B1283">
        <f>Formulas!B1284</f>
        <v>0</v>
      </c>
      <c r="C1283">
        <f>Formulas!C1284</f>
        <v>0</v>
      </c>
      <c r="D1283">
        <f>Formulas!AC1284</f>
        <v>0</v>
      </c>
      <c r="E1283">
        <f t="shared" ref="E1283:E1346" si="20">IF(F1283&gt;0,4,IF(G1283&gt;0,3,IF(H1283&gt;0,2,IF(I1283&gt;0,1,0))))</f>
        <v>0</v>
      </c>
      <c r="F1283" s="1">
        <f>COUNTIFS(Formulas!B$3:B$2000,'Stats for predictor'!B1283,Formulas!C$3:C$2000,'Stats for predictor'!C1283,Formulas!AC$3:AC$2000,4)</f>
        <v>0</v>
      </c>
      <c r="G1283">
        <f>COUNTIFS(Formulas!B$3:B$2000,'Stats for predictor'!B1283,Formulas!C$3:C$2000,'Stats for predictor'!C1283,Formulas!AC$3:AC$2000,3)</f>
        <v>0</v>
      </c>
      <c r="H1283">
        <f>COUNTIFS(Formulas!B$3:B$2000,'Stats for predictor'!B1283,Formulas!C$3:C$2000,'Stats for predictor'!C1283,Formulas!AC$3:AC$2000,2)</f>
        <v>0</v>
      </c>
      <c r="I1283">
        <f>COUNTIFS(Formulas!B$3:B$2000,'Stats for predictor'!B1283,Formulas!C$3:C$2000,'Stats for predictor'!C1283,Formulas!AC$3:AC$2000,1)</f>
        <v>0</v>
      </c>
      <c r="J1283">
        <f>COUNTIFS(Formulas!B$3:B$2000,'Stats for predictor'!B1283,Formulas!C$3:C$2000,'Stats for predictor'!C1283,Formulas!AC$3:AC$2000,0)</f>
        <v>1390</v>
      </c>
      <c r="K1283">
        <f>Formulas!P1284</f>
        <v>0</v>
      </c>
      <c r="L1283">
        <f>Formulas!R1284</f>
        <v>0</v>
      </c>
      <c r="M1283">
        <f>Formulas!T1332</f>
        <v>0</v>
      </c>
      <c r="N1283" s="2" t="e">
        <f>Formulas!V1284</f>
        <v>#DIV/0!</v>
      </c>
      <c r="O1283">
        <f>Formulas!U1284</f>
        <v>0</v>
      </c>
      <c r="P1283" s="2" t="e">
        <f>Formulas!W1284</f>
        <v>#DIV/0!</v>
      </c>
    </row>
    <row r="1284" spans="1:16">
      <c r="A1284">
        <f>Formulas!A1285</f>
        <v>0</v>
      </c>
      <c r="B1284">
        <f>Formulas!B1285</f>
        <v>0</v>
      </c>
      <c r="C1284">
        <f>Formulas!C1285</f>
        <v>0</v>
      </c>
      <c r="D1284">
        <f>Formulas!AC1285</f>
        <v>0</v>
      </c>
      <c r="E1284">
        <f t="shared" si="20"/>
        <v>0</v>
      </c>
      <c r="F1284" s="1">
        <f>COUNTIFS(Formulas!B$3:B$2000,'Stats for predictor'!B1284,Formulas!C$3:C$2000,'Stats for predictor'!C1284,Formulas!AC$3:AC$2000,4)</f>
        <v>0</v>
      </c>
      <c r="G1284">
        <f>COUNTIFS(Formulas!B$3:B$2000,'Stats for predictor'!B1284,Formulas!C$3:C$2000,'Stats for predictor'!C1284,Formulas!AC$3:AC$2000,3)</f>
        <v>0</v>
      </c>
      <c r="H1284">
        <f>COUNTIFS(Formulas!B$3:B$2000,'Stats for predictor'!B1284,Formulas!C$3:C$2000,'Stats for predictor'!C1284,Formulas!AC$3:AC$2000,2)</f>
        <v>0</v>
      </c>
      <c r="I1284">
        <f>COUNTIFS(Formulas!B$3:B$2000,'Stats for predictor'!B1284,Formulas!C$3:C$2000,'Stats for predictor'!C1284,Formulas!AC$3:AC$2000,1)</f>
        <v>0</v>
      </c>
      <c r="J1284">
        <f>COUNTIFS(Formulas!B$3:B$2000,'Stats for predictor'!B1284,Formulas!C$3:C$2000,'Stats for predictor'!C1284,Formulas!AC$3:AC$2000,0)</f>
        <v>1390</v>
      </c>
      <c r="K1284">
        <f>Formulas!P1285</f>
        <v>0</v>
      </c>
      <c r="L1284">
        <f>Formulas!R1285</f>
        <v>0</v>
      </c>
      <c r="M1284">
        <f>Formulas!T1333</f>
        <v>0</v>
      </c>
      <c r="N1284" s="2" t="e">
        <f>Formulas!V1285</f>
        <v>#DIV/0!</v>
      </c>
      <c r="O1284">
        <f>Formulas!U1285</f>
        <v>0</v>
      </c>
      <c r="P1284" s="2" t="e">
        <f>Formulas!W1285</f>
        <v>#DIV/0!</v>
      </c>
    </row>
    <row r="1285" spans="1:16">
      <c r="A1285">
        <f>Formulas!A1286</f>
        <v>0</v>
      </c>
      <c r="B1285">
        <f>Formulas!B1286</f>
        <v>0</v>
      </c>
      <c r="C1285">
        <f>Formulas!C1286</f>
        <v>0</v>
      </c>
      <c r="D1285">
        <f>Formulas!AC1286</f>
        <v>0</v>
      </c>
      <c r="E1285">
        <f t="shared" si="20"/>
        <v>0</v>
      </c>
      <c r="F1285" s="1">
        <f>COUNTIFS(Formulas!B$3:B$2000,'Stats for predictor'!B1285,Formulas!C$3:C$2000,'Stats for predictor'!C1285,Formulas!AC$3:AC$2000,4)</f>
        <v>0</v>
      </c>
      <c r="G1285">
        <f>COUNTIFS(Formulas!B$3:B$2000,'Stats for predictor'!B1285,Formulas!C$3:C$2000,'Stats for predictor'!C1285,Formulas!AC$3:AC$2000,3)</f>
        <v>0</v>
      </c>
      <c r="H1285">
        <f>COUNTIFS(Formulas!B$3:B$2000,'Stats for predictor'!B1285,Formulas!C$3:C$2000,'Stats for predictor'!C1285,Formulas!AC$3:AC$2000,2)</f>
        <v>0</v>
      </c>
      <c r="I1285">
        <f>COUNTIFS(Formulas!B$3:B$2000,'Stats for predictor'!B1285,Formulas!C$3:C$2000,'Stats for predictor'!C1285,Formulas!AC$3:AC$2000,1)</f>
        <v>0</v>
      </c>
      <c r="J1285">
        <f>COUNTIFS(Formulas!B$3:B$2000,'Stats for predictor'!B1285,Formulas!C$3:C$2000,'Stats for predictor'!C1285,Formulas!AC$3:AC$2000,0)</f>
        <v>1390</v>
      </c>
      <c r="K1285">
        <f>Formulas!P1286</f>
        <v>0</v>
      </c>
      <c r="L1285">
        <f>Formulas!R1286</f>
        <v>0</v>
      </c>
      <c r="M1285">
        <f>Formulas!T1334</f>
        <v>0</v>
      </c>
      <c r="N1285" s="2" t="e">
        <f>Formulas!V1286</f>
        <v>#DIV/0!</v>
      </c>
      <c r="O1285">
        <f>Formulas!U1286</f>
        <v>0</v>
      </c>
      <c r="P1285" s="2" t="e">
        <f>Formulas!W1286</f>
        <v>#DIV/0!</v>
      </c>
    </row>
    <row r="1286" spans="1:16">
      <c r="A1286">
        <f>Formulas!A1287</f>
        <v>0</v>
      </c>
      <c r="B1286">
        <f>Formulas!B1287</f>
        <v>0</v>
      </c>
      <c r="C1286">
        <f>Formulas!C1287</f>
        <v>0</v>
      </c>
      <c r="D1286">
        <f>Formulas!AC1287</f>
        <v>0</v>
      </c>
      <c r="E1286">
        <f t="shared" si="20"/>
        <v>0</v>
      </c>
      <c r="F1286" s="1">
        <f>COUNTIFS(Formulas!B$3:B$2000,'Stats for predictor'!B1286,Formulas!C$3:C$2000,'Stats for predictor'!C1286,Formulas!AC$3:AC$2000,4)</f>
        <v>0</v>
      </c>
      <c r="G1286">
        <f>COUNTIFS(Formulas!B$3:B$2000,'Stats for predictor'!B1286,Formulas!C$3:C$2000,'Stats for predictor'!C1286,Formulas!AC$3:AC$2000,3)</f>
        <v>0</v>
      </c>
      <c r="H1286">
        <f>COUNTIFS(Formulas!B$3:B$2000,'Stats for predictor'!B1286,Formulas!C$3:C$2000,'Stats for predictor'!C1286,Formulas!AC$3:AC$2000,2)</f>
        <v>0</v>
      </c>
      <c r="I1286">
        <f>COUNTIFS(Formulas!B$3:B$2000,'Stats for predictor'!B1286,Formulas!C$3:C$2000,'Stats for predictor'!C1286,Formulas!AC$3:AC$2000,1)</f>
        <v>0</v>
      </c>
      <c r="J1286">
        <f>COUNTIFS(Formulas!B$3:B$2000,'Stats for predictor'!B1286,Formulas!C$3:C$2000,'Stats for predictor'!C1286,Formulas!AC$3:AC$2000,0)</f>
        <v>1390</v>
      </c>
      <c r="K1286">
        <f>Formulas!P1287</f>
        <v>0</v>
      </c>
      <c r="L1286">
        <f>Formulas!R1287</f>
        <v>0</v>
      </c>
      <c r="M1286">
        <f>Formulas!T1335</f>
        <v>0</v>
      </c>
      <c r="N1286" s="2" t="e">
        <f>Formulas!V1287</f>
        <v>#DIV/0!</v>
      </c>
      <c r="O1286">
        <f>Formulas!U1287</f>
        <v>0</v>
      </c>
      <c r="P1286" s="2" t="e">
        <f>Formulas!W1287</f>
        <v>#DIV/0!</v>
      </c>
    </row>
    <row r="1287" spans="1:16">
      <c r="A1287">
        <f>Formulas!A1288</f>
        <v>0</v>
      </c>
      <c r="B1287">
        <f>Formulas!B1288</f>
        <v>0</v>
      </c>
      <c r="C1287">
        <f>Formulas!C1288</f>
        <v>0</v>
      </c>
      <c r="D1287">
        <f>Formulas!AC1288</f>
        <v>0</v>
      </c>
      <c r="E1287">
        <f t="shared" si="20"/>
        <v>0</v>
      </c>
      <c r="F1287" s="1">
        <f>COUNTIFS(Formulas!B$3:B$2000,'Stats for predictor'!B1287,Formulas!C$3:C$2000,'Stats for predictor'!C1287,Formulas!AC$3:AC$2000,4)</f>
        <v>0</v>
      </c>
      <c r="G1287">
        <f>COUNTIFS(Formulas!B$3:B$2000,'Stats for predictor'!B1287,Formulas!C$3:C$2000,'Stats for predictor'!C1287,Formulas!AC$3:AC$2000,3)</f>
        <v>0</v>
      </c>
      <c r="H1287">
        <f>COUNTIFS(Formulas!B$3:B$2000,'Stats for predictor'!B1287,Formulas!C$3:C$2000,'Stats for predictor'!C1287,Formulas!AC$3:AC$2000,2)</f>
        <v>0</v>
      </c>
      <c r="I1287">
        <f>COUNTIFS(Formulas!B$3:B$2000,'Stats for predictor'!B1287,Formulas!C$3:C$2000,'Stats for predictor'!C1287,Formulas!AC$3:AC$2000,1)</f>
        <v>0</v>
      </c>
      <c r="J1287">
        <f>COUNTIFS(Formulas!B$3:B$2000,'Stats for predictor'!B1287,Formulas!C$3:C$2000,'Stats for predictor'!C1287,Formulas!AC$3:AC$2000,0)</f>
        <v>1390</v>
      </c>
      <c r="K1287">
        <f>Formulas!P1288</f>
        <v>0</v>
      </c>
      <c r="L1287">
        <f>Formulas!R1288</f>
        <v>0</v>
      </c>
      <c r="M1287">
        <f>Formulas!T1336</f>
        <v>0</v>
      </c>
      <c r="N1287" s="2" t="e">
        <f>Formulas!V1288</f>
        <v>#DIV/0!</v>
      </c>
      <c r="O1287">
        <f>Formulas!U1288</f>
        <v>0</v>
      </c>
      <c r="P1287" s="2" t="e">
        <f>Formulas!W1288</f>
        <v>#DIV/0!</v>
      </c>
    </row>
    <row r="1288" spans="1:16">
      <c r="A1288">
        <f>Formulas!A1289</f>
        <v>0</v>
      </c>
      <c r="B1288">
        <f>Formulas!B1289</f>
        <v>0</v>
      </c>
      <c r="C1288">
        <f>Formulas!C1289</f>
        <v>0</v>
      </c>
      <c r="D1288">
        <f>Formulas!AC1289</f>
        <v>0</v>
      </c>
      <c r="E1288">
        <f t="shared" si="20"/>
        <v>0</v>
      </c>
      <c r="F1288" s="1">
        <f>COUNTIFS(Formulas!B$3:B$2000,'Stats for predictor'!B1288,Formulas!C$3:C$2000,'Stats for predictor'!C1288,Formulas!AC$3:AC$2000,4)</f>
        <v>0</v>
      </c>
      <c r="G1288">
        <f>COUNTIFS(Formulas!B$3:B$2000,'Stats for predictor'!B1288,Formulas!C$3:C$2000,'Stats for predictor'!C1288,Formulas!AC$3:AC$2000,3)</f>
        <v>0</v>
      </c>
      <c r="H1288">
        <f>COUNTIFS(Formulas!B$3:B$2000,'Stats for predictor'!B1288,Formulas!C$3:C$2000,'Stats for predictor'!C1288,Formulas!AC$3:AC$2000,2)</f>
        <v>0</v>
      </c>
      <c r="I1288">
        <f>COUNTIFS(Formulas!B$3:B$2000,'Stats for predictor'!B1288,Formulas!C$3:C$2000,'Stats for predictor'!C1288,Formulas!AC$3:AC$2000,1)</f>
        <v>0</v>
      </c>
      <c r="J1288">
        <f>COUNTIFS(Formulas!B$3:B$2000,'Stats for predictor'!B1288,Formulas!C$3:C$2000,'Stats for predictor'!C1288,Formulas!AC$3:AC$2000,0)</f>
        <v>1390</v>
      </c>
      <c r="K1288">
        <f>Formulas!P1289</f>
        <v>0</v>
      </c>
      <c r="L1288">
        <f>Formulas!R1289</f>
        <v>0</v>
      </c>
      <c r="M1288">
        <f>Formulas!T1337</f>
        <v>0</v>
      </c>
      <c r="N1288" s="2" t="e">
        <f>Formulas!V1289</f>
        <v>#DIV/0!</v>
      </c>
      <c r="O1288">
        <f>Formulas!U1289</f>
        <v>0</v>
      </c>
      <c r="P1288" s="2" t="e">
        <f>Formulas!W1289</f>
        <v>#DIV/0!</v>
      </c>
    </row>
    <row r="1289" spans="1:16">
      <c r="A1289">
        <f>Formulas!A1290</f>
        <v>0</v>
      </c>
      <c r="B1289">
        <f>Formulas!B1290</f>
        <v>0</v>
      </c>
      <c r="C1289">
        <f>Formulas!C1290</f>
        <v>0</v>
      </c>
      <c r="D1289">
        <f>Formulas!AC1290</f>
        <v>0</v>
      </c>
      <c r="E1289">
        <f t="shared" si="20"/>
        <v>0</v>
      </c>
      <c r="F1289" s="1">
        <f>COUNTIFS(Formulas!B$3:B$2000,'Stats for predictor'!B1289,Formulas!C$3:C$2000,'Stats for predictor'!C1289,Formulas!AC$3:AC$2000,4)</f>
        <v>0</v>
      </c>
      <c r="G1289">
        <f>COUNTIFS(Formulas!B$3:B$2000,'Stats for predictor'!B1289,Formulas!C$3:C$2000,'Stats for predictor'!C1289,Formulas!AC$3:AC$2000,3)</f>
        <v>0</v>
      </c>
      <c r="H1289">
        <f>COUNTIFS(Formulas!B$3:B$2000,'Stats for predictor'!B1289,Formulas!C$3:C$2000,'Stats for predictor'!C1289,Formulas!AC$3:AC$2000,2)</f>
        <v>0</v>
      </c>
      <c r="I1289">
        <f>COUNTIFS(Formulas!B$3:B$2000,'Stats for predictor'!B1289,Formulas!C$3:C$2000,'Stats for predictor'!C1289,Formulas!AC$3:AC$2000,1)</f>
        <v>0</v>
      </c>
      <c r="J1289">
        <f>COUNTIFS(Formulas!B$3:B$2000,'Stats for predictor'!B1289,Formulas!C$3:C$2000,'Stats for predictor'!C1289,Formulas!AC$3:AC$2000,0)</f>
        <v>1390</v>
      </c>
      <c r="K1289">
        <f>Formulas!P1290</f>
        <v>0</v>
      </c>
      <c r="L1289">
        <f>Formulas!R1290</f>
        <v>0</v>
      </c>
      <c r="M1289">
        <f>Formulas!T1338</f>
        <v>0</v>
      </c>
      <c r="N1289" s="2" t="e">
        <f>Formulas!V1290</f>
        <v>#DIV/0!</v>
      </c>
      <c r="O1289">
        <f>Formulas!U1290</f>
        <v>0</v>
      </c>
      <c r="P1289" s="2" t="e">
        <f>Formulas!W1290</f>
        <v>#DIV/0!</v>
      </c>
    </row>
    <row r="1290" spans="1:16">
      <c r="A1290">
        <f>Formulas!A1291</f>
        <v>0</v>
      </c>
      <c r="B1290">
        <f>Formulas!B1291</f>
        <v>0</v>
      </c>
      <c r="C1290">
        <f>Formulas!C1291</f>
        <v>0</v>
      </c>
      <c r="D1290">
        <f>Formulas!AC1291</f>
        <v>0</v>
      </c>
      <c r="E1290">
        <f t="shared" si="20"/>
        <v>0</v>
      </c>
      <c r="F1290" s="1">
        <f>COUNTIFS(Formulas!B$3:B$2000,'Stats for predictor'!B1290,Formulas!C$3:C$2000,'Stats for predictor'!C1290,Formulas!AC$3:AC$2000,4)</f>
        <v>0</v>
      </c>
      <c r="G1290">
        <f>COUNTIFS(Formulas!B$3:B$2000,'Stats for predictor'!B1290,Formulas!C$3:C$2000,'Stats for predictor'!C1290,Formulas!AC$3:AC$2000,3)</f>
        <v>0</v>
      </c>
      <c r="H1290">
        <f>COUNTIFS(Formulas!B$3:B$2000,'Stats for predictor'!B1290,Formulas!C$3:C$2000,'Stats for predictor'!C1290,Formulas!AC$3:AC$2000,2)</f>
        <v>0</v>
      </c>
      <c r="I1290">
        <f>COUNTIFS(Formulas!B$3:B$2000,'Stats for predictor'!B1290,Formulas!C$3:C$2000,'Stats for predictor'!C1290,Formulas!AC$3:AC$2000,1)</f>
        <v>0</v>
      </c>
      <c r="J1290">
        <f>COUNTIFS(Formulas!B$3:B$2000,'Stats for predictor'!B1290,Formulas!C$3:C$2000,'Stats for predictor'!C1290,Formulas!AC$3:AC$2000,0)</f>
        <v>1390</v>
      </c>
      <c r="K1290">
        <f>Formulas!P1291</f>
        <v>0</v>
      </c>
      <c r="L1290">
        <f>Formulas!R1291</f>
        <v>0</v>
      </c>
      <c r="M1290">
        <f>Formulas!T1339</f>
        <v>0</v>
      </c>
      <c r="N1290" s="2" t="e">
        <f>Formulas!V1291</f>
        <v>#DIV/0!</v>
      </c>
      <c r="O1290">
        <f>Formulas!U1291</f>
        <v>0</v>
      </c>
      <c r="P1290" s="2" t="e">
        <f>Formulas!W1291</f>
        <v>#DIV/0!</v>
      </c>
    </row>
    <row r="1291" spans="1:16">
      <c r="A1291">
        <f>Formulas!A1292</f>
        <v>0</v>
      </c>
      <c r="B1291">
        <f>Formulas!B1292</f>
        <v>0</v>
      </c>
      <c r="C1291">
        <f>Formulas!C1292</f>
        <v>0</v>
      </c>
      <c r="D1291">
        <f>Formulas!AC1292</f>
        <v>0</v>
      </c>
      <c r="E1291">
        <f t="shared" si="20"/>
        <v>0</v>
      </c>
      <c r="F1291" s="1">
        <f>COUNTIFS(Formulas!B$3:B$2000,'Stats for predictor'!B1291,Formulas!C$3:C$2000,'Stats for predictor'!C1291,Formulas!AC$3:AC$2000,4)</f>
        <v>0</v>
      </c>
      <c r="G1291">
        <f>COUNTIFS(Formulas!B$3:B$2000,'Stats for predictor'!B1291,Formulas!C$3:C$2000,'Stats for predictor'!C1291,Formulas!AC$3:AC$2000,3)</f>
        <v>0</v>
      </c>
      <c r="H1291">
        <f>COUNTIFS(Formulas!B$3:B$2000,'Stats for predictor'!B1291,Formulas!C$3:C$2000,'Stats for predictor'!C1291,Formulas!AC$3:AC$2000,2)</f>
        <v>0</v>
      </c>
      <c r="I1291">
        <f>COUNTIFS(Formulas!B$3:B$2000,'Stats for predictor'!B1291,Formulas!C$3:C$2000,'Stats for predictor'!C1291,Formulas!AC$3:AC$2000,1)</f>
        <v>0</v>
      </c>
      <c r="J1291">
        <f>COUNTIFS(Formulas!B$3:B$2000,'Stats for predictor'!B1291,Formulas!C$3:C$2000,'Stats for predictor'!C1291,Formulas!AC$3:AC$2000,0)</f>
        <v>1390</v>
      </c>
      <c r="K1291">
        <f>Formulas!P1292</f>
        <v>0</v>
      </c>
      <c r="L1291">
        <f>Formulas!R1292</f>
        <v>0</v>
      </c>
      <c r="M1291">
        <f>Formulas!T1340</f>
        <v>0</v>
      </c>
      <c r="N1291" s="2" t="e">
        <f>Formulas!V1292</f>
        <v>#DIV/0!</v>
      </c>
      <c r="O1291">
        <f>Formulas!U1292</f>
        <v>0</v>
      </c>
      <c r="P1291" s="2" t="e">
        <f>Formulas!W1292</f>
        <v>#DIV/0!</v>
      </c>
    </row>
    <row r="1292" spans="1:16">
      <c r="A1292">
        <f>Formulas!A1293</f>
        <v>0</v>
      </c>
      <c r="B1292">
        <f>Formulas!B1293</f>
        <v>0</v>
      </c>
      <c r="C1292">
        <f>Formulas!C1293</f>
        <v>0</v>
      </c>
      <c r="D1292">
        <f>Formulas!AC1293</f>
        <v>0</v>
      </c>
      <c r="E1292">
        <f t="shared" si="20"/>
        <v>0</v>
      </c>
      <c r="F1292" s="1">
        <f>COUNTIFS(Formulas!B$3:B$2000,'Stats for predictor'!B1292,Formulas!C$3:C$2000,'Stats for predictor'!C1292,Formulas!AC$3:AC$2000,4)</f>
        <v>0</v>
      </c>
      <c r="G1292">
        <f>COUNTIFS(Formulas!B$3:B$2000,'Stats for predictor'!B1292,Formulas!C$3:C$2000,'Stats for predictor'!C1292,Formulas!AC$3:AC$2000,3)</f>
        <v>0</v>
      </c>
      <c r="H1292">
        <f>COUNTIFS(Formulas!B$3:B$2000,'Stats for predictor'!B1292,Formulas!C$3:C$2000,'Stats for predictor'!C1292,Formulas!AC$3:AC$2000,2)</f>
        <v>0</v>
      </c>
      <c r="I1292">
        <f>COUNTIFS(Formulas!B$3:B$2000,'Stats for predictor'!B1292,Formulas!C$3:C$2000,'Stats for predictor'!C1292,Formulas!AC$3:AC$2000,1)</f>
        <v>0</v>
      </c>
      <c r="J1292">
        <f>COUNTIFS(Formulas!B$3:B$2000,'Stats for predictor'!B1292,Formulas!C$3:C$2000,'Stats for predictor'!C1292,Formulas!AC$3:AC$2000,0)</f>
        <v>1390</v>
      </c>
      <c r="K1292">
        <f>Formulas!P1293</f>
        <v>0</v>
      </c>
      <c r="L1292">
        <f>Formulas!R1293</f>
        <v>0</v>
      </c>
      <c r="M1292">
        <f>Formulas!T1341</f>
        <v>0</v>
      </c>
      <c r="N1292" s="2" t="e">
        <f>Formulas!V1293</f>
        <v>#DIV/0!</v>
      </c>
      <c r="O1292">
        <f>Formulas!U1293</f>
        <v>0</v>
      </c>
      <c r="P1292" s="2" t="e">
        <f>Formulas!W1293</f>
        <v>#DIV/0!</v>
      </c>
    </row>
    <row r="1293" spans="1:16">
      <c r="A1293">
        <f>Formulas!A1294</f>
        <v>0</v>
      </c>
      <c r="B1293">
        <f>Formulas!B1294</f>
        <v>0</v>
      </c>
      <c r="C1293">
        <f>Formulas!C1294</f>
        <v>0</v>
      </c>
      <c r="D1293">
        <f>Formulas!AC1294</f>
        <v>0</v>
      </c>
      <c r="E1293">
        <f t="shared" si="20"/>
        <v>0</v>
      </c>
      <c r="F1293" s="1">
        <f>COUNTIFS(Formulas!B$3:B$2000,'Stats for predictor'!B1293,Formulas!C$3:C$2000,'Stats for predictor'!C1293,Formulas!AC$3:AC$2000,4)</f>
        <v>0</v>
      </c>
      <c r="G1293">
        <f>COUNTIFS(Formulas!B$3:B$2000,'Stats for predictor'!B1293,Formulas!C$3:C$2000,'Stats for predictor'!C1293,Formulas!AC$3:AC$2000,3)</f>
        <v>0</v>
      </c>
      <c r="H1293">
        <f>COUNTIFS(Formulas!B$3:B$2000,'Stats for predictor'!B1293,Formulas!C$3:C$2000,'Stats for predictor'!C1293,Formulas!AC$3:AC$2000,2)</f>
        <v>0</v>
      </c>
      <c r="I1293">
        <f>COUNTIFS(Formulas!B$3:B$2000,'Stats for predictor'!B1293,Formulas!C$3:C$2000,'Stats for predictor'!C1293,Formulas!AC$3:AC$2000,1)</f>
        <v>0</v>
      </c>
      <c r="J1293">
        <f>COUNTIFS(Formulas!B$3:B$2000,'Stats for predictor'!B1293,Formulas!C$3:C$2000,'Stats for predictor'!C1293,Formulas!AC$3:AC$2000,0)</f>
        <v>1390</v>
      </c>
      <c r="K1293">
        <f>Formulas!P1294</f>
        <v>0</v>
      </c>
      <c r="L1293">
        <f>Formulas!R1294</f>
        <v>0</v>
      </c>
      <c r="M1293">
        <f>Formulas!T1342</f>
        <v>0</v>
      </c>
      <c r="N1293" s="2" t="e">
        <f>Formulas!V1294</f>
        <v>#DIV/0!</v>
      </c>
      <c r="O1293">
        <f>Formulas!U1294</f>
        <v>0</v>
      </c>
      <c r="P1293" s="2" t="e">
        <f>Formulas!W1294</f>
        <v>#DIV/0!</v>
      </c>
    </row>
    <row r="1294" spans="1:16">
      <c r="A1294">
        <f>Formulas!A1295</f>
        <v>0</v>
      </c>
      <c r="B1294">
        <f>Formulas!B1295</f>
        <v>0</v>
      </c>
      <c r="C1294">
        <f>Formulas!C1295</f>
        <v>0</v>
      </c>
      <c r="D1294">
        <f>Formulas!AC1295</f>
        <v>0</v>
      </c>
      <c r="E1294">
        <f t="shared" si="20"/>
        <v>0</v>
      </c>
      <c r="F1294" s="1">
        <f>COUNTIFS(Formulas!B$3:B$2000,'Stats for predictor'!B1294,Formulas!C$3:C$2000,'Stats for predictor'!C1294,Formulas!AC$3:AC$2000,4)</f>
        <v>0</v>
      </c>
      <c r="G1294">
        <f>COUNTIFS(Formulas!B$3:B$2000,'Stats for predictor'!B1294,Formulas!C$3:C$2000,'Stats for predictor'!C1294,Formulas!AC$3:AC$2000,3)</f>
        <v>0</v>
      </c>
      <c r="H1294">
        <f>COUNTIFS(Formulas!B$3:B$2000,'Stats for predictor'!B1294,Formulas!C$3:C$2000,'Stats for predictor'!C1294,Formulas!AC$3:AC$2000,2)</f>
        <v>0</v>
      </c>
      <c r="I1294">
        <f>COUNTIFS(Formulas!B$3:B$2000,'Stats for predictor'!B1294,Formulas!C$3:C$2000,'Stats for predictor'!C1294,Formulas!AC$3:AC$2000,1)</f>
        <v>0</v>
      </c>
      <c r="J1294">
        <f>COUNTIFS(Formulas!B$3:B$2000,'Stats for predictor'!B1294,Formulas!C$3:C$2000,'Stats for predictor'!C1294,Formulas!AC$3:AC$2000,0)</f>
        <v>1390</v>
      </c>
      <c r="K1294">
        <f>Formulas!P1295</f>
        <v>0</v>
      </c>
      <c r="L1294">
        <f>Formulas!R1295</f>
        <v>0</v>
      </c>
      <c r="M1294">
        <f>Formulas!T1343</f>
        <v>0</v>
      </c>
      <c r="N1294" s="2" t="e">
        <f>Formulas!V1295</f>
        <v>#DIV/0!</v>
      </c>
      <c r="O1294">
        <f>Formulas!U1295</f>
        <v>0</v>
      </c>
      <c r="P1294" s="2" t="e">
        <f>Formulas!W1295</f>
        <v>#DIV/0!</v>
      </c>
    </row>
    <row r="1295" spans="1:16">
      <c r="A1295">
        <f>Formulas!A1296</f>
        <v>0</v>
      </c>
      <c r="B1295">
        <f>Formulas!B1296</f>
        <v>0</v>
      </c>
      <c r="C1295">
        <f>Formulas!C1296</f>
        <v>0</v>
      </c>
      <c r="D1295">
        <f>Formulas!AC1296</f>
        <v>0</v>
      </c>
      <c r="E1295">
        <f t="shared" si="20"/>
        <v>0</v>
      </c>
      <c r="F1295" s="1">
        <f>COUNTIFS(Formulas!B$3:B$2000,'Stats for predictor'!B1295,Formulas!C$3:C$2000,'Stats for predictor'!C1295,Formulas!AC$3:AC$2000,4)</f>
        <v>0</v>
      </c>
      <c r="G1295">
        <f>COUNTIFS(Formulas!B$3:B$2000,'Stats for predictor'!B1295,Formulas!C$3:C$2000,'Stats for predictor'!C1295,Formulas!AC$3:AC$2000,3)</f>
        <v>0</v>
      </c>
      <c r="H1295">
        <f>COUNTIFS(Formulas!B$3:B$2000,'Stats for predictor'!B1295,Formulas!C$3:C$2000,'Stats for predictor'!C1295,Formulas!AC$3:AC$2000,2)</f>
        <v>0</v>
      </c>
      <c r="I1295">
        <f>COUNTIFS(Formulas!B$3:B$2000,'Stats for predictor'!B1295,Formulas!C$3:C$2000,'Stats for predictor'!C1295,Formulas!AC$3:AC$2000,1)</f>
        <v>0</v>
      </c>
      <c r="J1295">
        <f>COUNTIFS(Formulas!B$3:B$2000,'Stats for predictor'!B1295,Formulas!C$3:C$2000,'Stats for predictor'!C1295,Formulas!AC$3:AC$2000,0)</f>
        <v>1390</v>
      </c>
      <c r="K1295">
        <f>Formulas!P1296</f>
        <v>0</v>
      </c>
      <c r="L1295">
        <f>Formulas!R1296</f>
        <v>0</v>
      </c>
      <c r="M1295">
        <f>Formulas!T1344</f>
        <v>0</v>
      </c>
      <c r="N1295" s="2" t="e">
        <f>Formulas!V1296</f>
        <v>#DIV/0!</v>
      </c>
      <c r="O1295">
        <f>Formulas!U1296</f>
        <v>0</v>
      </c>
      <c r="P1295" s="2" t="e">
        <f>Formulas!W1296</f>
        <v>#DIV/0!</v>
      </c>
    </row>
    <row r="1296" spans="1:16">
      <c r="A1296">
        <f>Formulas!A1297</f>
        <v>0</v>
      </c>
      <c r="B1296">
        <f>Formulas!B1297</f>
        <v>0</v>
      </c>
      <c r="C1296">
        <f>Formulas!C1297</f>
        <v>0</v>
      </c>
      <c r="D1296">
        <f>Formulas!AC1297</f>
        <v>0</v>
      </c>
      <c r="E1296">
        <f t="shared" si="20"/>
        <v>0</v>
      </c>
      <c r="F1296" s="1">
        <f>COUNTIFS(Formulas!B$3:B$2000,'Stats for predictor'!B1296,Formulas!C$3:C$2000,'Stats for predictor'!C1296,Formulas!AC$3:AC$2000,4)</f>
        <v>0</v>
      </c>
      <c r="G1296">
        <f>COUNTIFS(Formulas!B$3:B$2000,'Stats for predictor'!B1296,Formulas!C$3:C$2000,'Stats for predictor'!C1296,Formulas!AC$3:AC$2000,3)</f>
        <v>0</v>
      </c>
      <c r="H1296">
        <f>COUNTIFS(Formulas!B$3:B$2000,'Stats for predictor'!B1296,Formulas!C$3:C$2000,'Stats for predictor'!C1296,Formulas!AC$3:AC$2000,2)</f>
        <v>0</v>
      </c>
      <c r="I1296">
        <f>COUNTIFS(Formulas!B$3:B$2000,'Stats for predictor'!B1296,Formulas!C$3:C$2000,'Stats for predictor'!C1296,Formulas!AC$3:AC$2000,1)</f>
        <v>0</v>
      </c>
      <c r="J1296">
        <f>COUNTIFS(Formulas!B$3:B$2000,'Stats for predictor'!B1296,Formulas!C$3:C$2000,'Stats for predictor'!C1296,Formulas!AC$3:AC$2000,0)</f>
        <v>1390</v>
      </c>
      <c r="K1296">
        <f>Formulas!P1297</f>
        <v>0</v>
      </c>
      <c r="L1296">
        <f>Formulas!R1297</f>
        <v>0</v>
      </c>
      <c r="M1296">
        <f>Formulas!T1345</f>
        <v>0</v>
      </c>
      <c r="N1296" s="2" t="e">
        <f>Formulas!V1297</f>
        <v>#DIV/0!</v>
      </c>
      <c r="O1296">
        <f>Formulas!U1297</f>
        <v>0</v>
      </c>
      <c r="P1296" s="2" t="e">
        <f>Formulas!W1297</f>
        <v>#DIV/0!</v>
      </c>
    </row>
    <row r="1297" spans="1:16">
      <c r="A1297">
        <f>Formulas!A1298</f>
        <v>0</v>
      </c>
      <c r="B1297">
        <f>Formulas!B1298</f>
        <v>0</v>
      </c>
      <c r="C1297">
        <f>Formulas!C1298</f>
        <v>0</v>
      </c>
      <c r="D1297">
        <f>Formulas!AC1298</f>
        <v>0</v>
      </c>
      <c r="E1297">
        <f t="shared" si="20"/>
        <v>0</v>
      </c>
      <c r="F1297" s="1">
        <f>COUNTIFS(Formulas!B$3:B$2000,'Stats for predictor'!B1297,Formulas!C$3:C$2000,'Stats for predictor'!C1297,Formulas!AC$3:AC$2000,4)</f>
        <v>0</v>
      </c>
      <c r="G1297">
        <f>COUNTIFS(Formulas!B$3:B$2000,'Stats for predictor'!B1297,Formulas!C$3:C$2000,'Stats for predictor'!C1297,Formulas!AC$3:AC$2000,3)</f>
        <v>0</v>
      </c>
      <c r="H1297">
        <f>COUNTIFS(Formulas!B$3:B$2000,'Stats for predictor'!B1297,Formulas!C$3:C$2000,'Stats for predictor'!C1297,Formulas!AC$3:AC$2000,2)</f>
        <v>0</v>
      </c>
      <c r="I1297">
        <f>COUNTIFS(Formulas!B$3:B$2000,'Stats for predictor'!B1297,Formulas!C$3:C$2000,'Stats for predictor'!C1297,Formulas!AC$3:AC$2000,1)</f>
        <v>0</v>
      </c>
      <c r="J1297">
        <f>COUNTIFS(Formulas!B$3:B$2000,'Stats for predictor'!B1297,Formulas!C$3:C$2000,'Stats for predictor'!C1297,Formulas!AC$3:AC$2000,0)</f>
        <v>1390</v>
      </c>
      <c r="K1297">
        <f>Formulas!P1298</f>
        <v>0</v>
      </c>
      <c r="L1297">
        <f>Formulas!R1298</f>
        <v>0</v>
      </c>
      <c r="M1297">
        <f>Formulas!T1346</f>
        <v>0</v>
      </c>
      <c r="N1297" s="2" t="e">
        <f>Formulas!V1298</f>
        <v>#DIV/0!</v>
      </c>
      <c r="O1297">
        <f>Formulas!U1298</f>
        <v>0</v>
      </c>
      <c r="P1297" s="2" t="e">
        <f>Formulas!W1298</f>
        <v>#DIV/0!</v>
      </c>
    </row>
    <row r="1298" spans="1:16">
      <c r="A1298">
        <f>Formulas!A1299</f>
        <v>0</v>
      </c>
      <c r="B1298">
        <f>Formulas!B1299</f>
        <v>0</v>
      </c>
      <c r="C1298">
        <f>Formulas!C1299</f>
        <v>0</v>
      </c>
      <c r="D1298">
        <f>Formulas!AC1299</f>
        <v>0</v>
      </c>
      <c r="E1298">
        <f t="shared" si="20"/>
        <v>0</v>
      </c>
      <c r="F1298" s="1">
        <f>COUNTIFS(Formulas!B$3:B$2000,'Stats for predictor'!B1298,Formulas!C$3:C$2000,'Stats for predictor'!C1298,Formulas!AC$3:AC$2000,4)</f>
        <v>0</v>
      </c>
      <c r="G1298">
        <f>COUNTIFS(Formulas!B$3:B$2000,'Stats for predictor'!B1298,Formulas!C$3:C$2000,'Stats for predictor'!C1298,Formulas!AC$3:AC$2000,3)</f>
        <v>0</v>
      </c>
      <c r="H1298">
        <f>COUNTIFS(Formulas!B$3:B$2000,'Stats for predictor'!B1298,Formulas!C$3:C$2000,'Stats for predictor'!C1298,Formulas!AC$3:AC$2000,2)</f>
        <v>0</v>
      </c>
      <c r="I1298">
        <f>COUNTIFS(Formulas!B$3:B$2000,'Stats for predictor'!B1298,Formulas!C$3:C$2000,'Stats for predictor'!C1298,Formulas!AC$3:AC$2000,1)</f>
        <v>0</v>
      </c>
      <c r="J1298">
        <f>COUNTIFS(Formulas!B$3:B$2000,'Stats for predictor'!B1298,Formulas!C$3:C$2000,'Stats for predictor'!C1298,Formulas!AC$3:AC$2000,0)</f>
        <v>1390</v>
      </c>
      <c r="K1298">
        <f>Formulas!P1299</f>
        <v>0</v>
      </c>
      <c r="L1298">
        <f>Formulas!R1299</f>
        <v>0</v>
      </c>
      <c r="M1298">
        <f>Formulas!T1347</f>
        <v>0</v>
      </c>
      <c r="N1298" s="2" t="e">
        <f>Formulas!V1299</f>
        <v>#DIV/0!</v>
      </c>
      <c r="O1298">
        <f>Formulas!U1299</f>
        <v>0</v>
      </c>
      <c r="P1298" s="2" t="e">
        <f>Formulas!W1299</f>
        <v>#DIV/0!</v>
      </c>
    </row>
    <row r="1299" spans="1:16">
      <c r="A1299">
        <f>Formulas!A1300</f>
        <v>0</v>
      </c>
      <c r="B1299">
        <f>Formulas!B1300</f>
        <v>0</v>
      </c>
      <c r="C1299">
        <f>Formulas!C1300</f>
        <v>0</v>
      </c>
      <c r="D1299">
        <f>Formulas!AC1300</f>
        <v>0</v>
      </c>
      <c r="E1299">
        <f t="shared" si="20"/>
        <v>0</v>
      </c>
      <c r="F1299" s="1">
        <f>COUNTIFS(Formulas!B$3:B$2000,'Stats for predictor'!B1299,Formulas!C$3:C$2000,'Stats for predictor'!C1299,Formulas!AC$3:AC$2000,4)</f>
        <v>0</v>
      </c>
      <c r="G1299">
        <f>COUNTIFS(Formulas!B$3:B$2000,'Stats for predictor'!B1299,Formulas!C$3:C$2000,'Stats for predictor'!C1299,Formulas!AC$3:AC$2000,3)</f>
        <v>0</v>
      </c>
      <c r="H1299">
        <f>COUNTIFS(Formulas!B$3:B$2000,'Stats for predictor'!B1299,Formulas!C$3:C$2000,'Stats for predictor'!C1299,Formulas!AC$3:AC$2000,2)</f>
        <v>0</v>
      </c>
      <c r="I1299">
        <f>COUNTIFS(Formulas!B$3:B$2000,'Stats for predictor'!B1299,Formulas!C$3:C$2000,'Stats for predictor'!C1299,Formulas!AC$3:AC$2000,1)</f>
        <v>0</v>
      </c>
      <c r="J1299">
        <f>COUNTIFS(Formulas!B$3:B$2000,'Stats for predictor'!B1299,Formulas!C$3:C$2000,'Stats for predictor'!C1299,Formulas!AC$3:AC$2000,0)</f>
        <v>1390</v>
      </c>
      <c r="K1299">
        <f>Formulas!P1300</f>
        <v>0</v>
      </c>
      <c r="L1299">
        <f>Formulas!R1300</f>
        <v>0</v>
      </c>
      <c r="M1299">
        <f>Formulas!T1348</f>
        <v>0</v>
      </c>
      <c r="N1299" s="2" t="e">
        <f>Formulas!V1300</f>
        <v>#DIV/0!</v>
      </c>
      <c r="O1299">
        <f>Formulas!U1300</f>
        <v>0</v>
      </c>
      <c r="P1299" s="2" t="e">
        <f>Formulas!W1300</f>
        <v>#DIV/0!</v>
      </c>
    </row>
    <row r="1300" spans="1:16">
      <c r="A1300">
        <f>Formulas!A1301</f>
        <v>0</v>
      </c>
      <c r="B1300">
        <f>Formulas!B1301</f>
        <v>0</v>
      </c>
      <c r="C1300">
        <f>Formulas!C1301</f>
        <v>0</v>
      </c>
      <c r="D1300">
        <f>Formulas!AC1301</f>
        <v>0</v>
      </c>
      <c r="E1300">
        <f t="shared" si="20"/>
        <v>0</v>
      </c>
      <c r="F1300" s="1">
        <f>COUNTIFS(Formulas!B$3:B$2000,'Stats for predictor'!B1300,Formulas!C$3:C$2000,'Stats for predictor'!C1300,Formulas!AC$3:AC$2000,4)</f>
        <v>0</v>
      </c>
      <c r="G1300">
        <f>COUNTIFS(Formulas!B$3:B$2000,'Stats for predictor'!B1300,Formulas!C$3:C$2000,'Stats for predictor'!C1300,Formulas!AC$3:AC$2000,3)</f>
        <v>0</v>
      </c>
      <c r="H1300">
        <f>COUNTIFS(Formulas!B$3:B$2000,'Stats for predictor'!B1300,Formulas!C$3:C$2000,'Stats for predictor'!C1300,Formulas!AC$3:AC$2000,2)</f>
        <v>0</v>
      </c>
      <c r="I1300">
        <f>COUNTIFS(Formulas!B$3:B$2000,'Stats for predictor'!B1300,Formulas!C$3:C$2000,'Stats for predictor'!C1300,Formulas!AC$3:AC$2000,1)</f>
        <v>0</v>
      </c>
      <c r="J1300">
        <f>COUNTIFS(Formulas!B$3:B$2000,'Stats for predictor'!B1300,Formulas!C$3:C$2000,'Stats for predictor'!C1300,Formulas!AC$3:AC$2000,0)</f>
        <v>1390</v>
      </c>
      <c r="K1300">
        <f>Formulas!P1301</f>
        <v>0</v>
      </c>
      <c r="L1300">
        <f>Formulas!R1301</f>
        <v>0</v>
      </c>
      <c r="M1300">
        <f>Formulas!T1349</f>
        <v>0</v>
      </c>
      <c r="N1300" s="2" t="e">
        <f>Formulas!V1301</f>
        <v>#DIV/0!</v>
      </c>
      <c r="O1300">
        <f>Formulas!U1301</f>
        <v>0</v>
      </c>
      <c r="P1300" s="2" t="e">
        <f>Formulas!W1301</f>
        <v>#DIV/0!</v>
      </c>
    </row>
    <row r="1301" spans="1:16">
      <c r="A1301">
        <f>Formulas!A1302</f>
        <v>0</v>
      </c>
      <c r="B1301">
        <f>Formulas!B1302</f>
        <v>0</v>
      </c>
      <c r="C1301">
        <f>Formulas!C1302</f>
        <v>0</v>
      </c>
      <c r="D1301">
        <f>Formulas!AC1302</f>
        <v>0</v>
      </c>
      <c r="E1301">
        <f t="shared" si="20"/>
        <v>0</v>
      </c>
      <c r="F1301" s="1">
        <f>COUNTIFS(Formulas!B$3:B$2000,'Stats for predictor'!B1301,Formulas!C$3:C$2000,'Stats for predictor'!C1301,Formulas!AC$3:AC$2000,4)</f>
        <v>0</v>
      </c>
      <c r="G1301">
        <f>COUNTIFS(Formulas!B$3:B$2000,'Stats for predictor'!B1301,Formulas!C$3:C$2000,'Stats for predictor'!C1301,Formulas!AC$3:AC$2000,3)</f>
        <v>0</v>
      </c>
      <c r="H1301">
        <f>COUNTIFS(Formulas!B$3:B$2000,'Stats for predictor'!B1301,Formulas!C$3:C$2000,'Stats for predictor'!C1301,Formulas!AC$3:AC$2000,2)</f>
        <v>0</v>
      </c>
      <c r="I1301">
        <f>COUNTIFS(Formulas!B$3:B$2000,'Stats for predictor'!B1301,Formulas!C$3:C$2000,'Stats for predictor'!C1301,Formulas!AC$3:AC$2000,1)</f>
        <v>0</v>
      </c>
      <c r="J1301">
        <f>COUNTIFS(Formulas!B$3:B$2000,'Stats for predictor'!B1301,Formulas!C$3:C$2000,'Stats for predictor'!C1301,Formulas!AC$3:AC$2000,0)</f>
        <v>1390</v>
      </c>
      <c r="K1301">
        <f>Formulas!P1302</f>
        <v>0</v>
      </c>
      <c r="L1301">
        <f>Formulas!R1302</f>
        <v>0</v>
      </c>
      <c r="M1301">
        <f>Formulas!T1350</f>
        <v>0</v>
      </c>
      <c r="N1301" s="2" t="e">
        <f>Formulas!V1302</f>
        <v>#DIV/0!</v>
      </c>
      <c r="O1301">
        <f>Formulas!U1302</f>
        <v>0</v>
      </c>
      <c r="P1301" s="2" t="e">
        <f>Formulas!W1302</f>
        <v>#DIV/0!</v>
      </c>
    </row>
    <row r="1302" spans="1:16">
      <c r="A1302">
        <f>Formulas!A1303</f>
        <v>0</v>
      </c>
      <c r="B1302">
        <f>Formulas!B1303</f>
        <v>0</v>
      </c>
      <c r="C1302">
        <f>Formulas!C1303</f>
        <v>0</v>
      </c>
      <c r="D1302">
        <f>Formulas!AC1303</f>
        <v>0</v>
      </c>
      <c r="E1302">
        <f t="shared" si="20"/>
        <v>0</v>
      </c>
      <c r="F1302" s="1">
        <f>COUNTIFS(Formulas!B$3:B$2000,'Stats for predictor'!B1302,Formulas!C$3:C$2000,'Stats for predictor'!C1302,Formulas!AC$3:AC$2000,4)</f>
        <v>0</v>
      </c>
      <c r="G1302">
        <f>COUNTIFS(Formulas!B$3:B$2000,'Stats for predictor'!B1302,Formulas!C$3:C$2000,'Stats for predictor'!C1302,Formulas!AC$3:AC$2000,3)</f>
        <v>0</v>
      </c>
      <c r="H1302">
        <f>COUNTIFS(Formulas!B$3:B$2000,'Stats for predictor'!B1302,Formulas!C$3:C$2000,'Stats for predictor'!C1302,Formulas!AC$3:AC$2000,2)</f>
        <v>0</v>
      </c>
      <c r="I1302">
        <f>COUNTIFS(Formulas!B$3:B$2000,'Stats for predictor'!B1302,Formulas!C$3:C$2000,'Stats for predictor'!C1302,Formulas!AC$3:AC$2000,1)</f>
        <v>0</v>
      </c>
      <c r="J1302">
        <f>COUNTIFS(Formulas!B$3:B$2000,'Stats for predictor'!B1302,Formulas!C$3:C$2000,'Stats for predictor'!C1302,Formulas!AC$3:AC$2000,0)</f>
        <v>1390</v>
      </c>
      <c r="K1302">
        <f>Formulas!P1303</f>
        <v>0</v>
      </c>
      <c r="L1302">
        <f>Formulas!R1303</f>
        <v>0</v>
      </c>
      <c r="M1302">
        <f>Formulas!T1351</f>
        <v>0</v>
      </c>
      <c r="N1302" s="2" t="e">
        <f>Formulas!V1303</f>
        <v>#DIV/0!</v>
      </c>
      <c r="O1302">
        <f>Formulas!U1303</f>
        <v>0</v>
      </c>
      <c r="P1302" s="2" t="e">
        <f>Formulas!W1303</f>
        <v>#DIV/0!</v>
      </c>
    </row>
    <row r="1303" spans="1:16">
      <c r="A1303">
        <f>Formulas!A1304</f>
        <v>0</v>
      </c>
      <c r="B1303">
        <f>Formulas!B1304</f>
        <v>0</v>
      </c>
      <c r="C1303">
        <f>Formulas!C1304</f>
        <v>0</v>
      </c>
      <c r="D1303">
        <f>Formulas!AC1304</f>
        <v>0</v>
      </c>
      <c r="E1303">
        <f t="shared" si="20"/>
        <v>0</v>
      </c>
      <c r="F1303" s="1">
        <f>COUNTIFS(Formulas!B$3:B$2000,'Stats for predictor'!B1303,Formulas!C$3:C$2000,'Stats for predictor'!C1303,Formulas!AC$3:AC$2000,4)</f>
        <v>0</v>
      </c>
      <c r="G1303">
        <f>COUNTIFS(Formulas!B$3:B$2000,'Stats for predictor'!B1303,Formulas!C$3:C$2000,'Stats for predictor'!C1303,Formulas!AC$3:AC$2000,3)</f>
        <v>0</v>
      </c>
      <c r="H1303">
        <f>COUNTIFS(Formulas!B$3:B$2000,'Stats for predictor'!B1303,Formulas!C$3:C$2000,'Stats for predictor'!C1303,Formulas!AC$3:AC$2000,2)</f>
        <v>0</v>
      </c>
      <c r="I1303">
        <f>COUNTIFS(Formulas!B$3:B$2000,'Stats for predictor'!B1303,Formulas!C$3:C$2000,'Stats for predictor'!C1303,Formulas!AC$3:AC$2000,1)</f>
        <v>0</v>
      </c>
      <c r="J1303">
        <f>COUNTIFS(Formulas!B$3:B$2000,'Stats for predictor'!B1303,Formulas!C$3:C$2000,'Stats for predictor'!C1303,Formulas!AC$3:AC$2000,0)</f>
        <v>1390</v>
      </c>
      <c r="K1303">
        <f>Formulas!P1304</f>
        <v>0</v>
      </c>
      <c r="L1303">
        <f>Formulas!R1304</f>
        <v>0</v>
      </c>
      <c r="M1303">
        <f>Formulas!T1352</f>
        <v>0</v>
      </c>
      <c r="N1303" s="2" t="e">
        <f>Formulas!V1304</f>
        <v>#DIV/0!</v>
      </c>
      <c r="O1303">
        <f>Formulas!U1304</f>
        <v>0</v>
      </c>
      <c r="P1303" s="2" t="e">
        <f>Formulas!W1304</f>
        <v>#DIV/0!</v>
      </c>
    </row>
    <row r="1304" spans="1:16">
      <c r="A1304">
        <f>Formulas!A1305</f>
        <v>0</v>
      </c>
      <c r="B1304">
        <f>Formulas!B1305</f>
        <v>0</v>
      </c>
      <c r="C1304">
        <f>Formulas!C1305</f>
        <v>0</v>
      </c>
      <c r="D1304">
        <f>Formulas!AC1305</f>
        <v>0</v>
      </c>
      <c r="E1304">
        <f t="shared" si="20"/>
        <v>0</v>
      </c>
      <c r="F1304" s="1">
        <f>COUNTIFS(Formulas!B$3:B$2000,'Stats for predictor'!B1304,Formulas!C$3:C$2000,'Stats for predictor'!C1304,Formulas!AC$3:AC$2000,4)</f>
        <v>0</v>
      </c>
      <c r="G1304">
        <f>COUNTIFS(Formulas!B$3:B$2000,'Stats for predictor'!B1304,Formulas!C$3:C$2000,'Stats for predictor'!C1304,Formulas!AC$3:AC$2000,3)</f>
        <v>0</v>
      </c>
      <c r="H1304">
        <f>COUNTIFS(Formulas!B$3:B$2000,'Stats for predictor'!B1304,Formulas!C$3:C$2000,'Stats for predictor'!C1304,Formulas!AC$3:AC$2000,2)</f>
        <v>0</v>
      </c>
      <c r="I1304">
        <f>COUNTIFS(Formulas!B$3:B$2000,'Stats for predictor'!B1304,Formulas!C$3:C$2000,'Stats for predictor'!C1304,Formulas!AC$3:AC$2000,1)</f>
        <v>0</v>
      </c>
      <c r="J1304">
        <f>COUNTIFS(Formulas!B$3:B$2000,'Stats for predictor'!B1304,Formulas!C$3:C$2000,'Stats for predictor'!C1304,Formulas!AC$3:AC$2000,0)</f>
        <v>1390</v>
      </c>
      <c r="K1304">
        <f>Formulas!P1305</f>
        <v>0</v>
      </c>
      <c r="L1304">
        <f>Formulas!R1305</f>
        <v>0</v>
      </c>
      <c r="M1304">
        <f>Formulas!T1353</f>
        <v>0</v>
      </c>
      <c r="N1304" s="2" t="e">
        <f>Formulas!V1305</f>
        <v>#DIV/0!</v>
      </c>
      <c r="O1304">
        <f>Formulas!U1305</f>
        <v>0</v>
      </c>
      <c r="P1304" s="2" t="e">
        <f>Formulas!W1305</f>
        <v>#DIV/0!</v>
      </c>
    </row>
    <row r="1305" spans="1:16">
      <c r="A1305">
        <f>Formulas!A1306</f>
        <v>0</v>
      </c>
      <c r="B1305">
        <f>Formulas!B1306</f>
        <v>0</v>
      </c>
      <c r="C1305">
        <f>Formulas!C1306</f>
        <v>0</v>
      </c>
      <c r="D1305">
        <f>Formulas!AC1306</f>
        <v>0</v>
      </c>
      <c r="E1305">
        <f t="shared" si="20"/>
        <v>0</v>
      </c>
      <c r="F1305" s="1">
        <f>COUNTIFS(Formulas!B$3:B$2000,'Stats for predictor'!B1305,Formulas!C$3:C$2000,'Stats for predictor'!C1305,Formulas!AC$3:AC$2000,4)</f>
        <v>0</v>
      </c>
      <c r="G1305">
        <f>COUNTIFS(Formulas!B$3:B$2000,'Stats for predictor'!B1305,Formulas!C$3:C$2000,'Stats for predictor'!C1305,Formulas!AC$3:AC$2000,3)</f>
        <v>0</v>
      </c>
      <c r="H1305">
        <f>COUNTIFS(Formulas!B$3:B$2000,'Stats for predictor'!B1305,Formulas!C$3:C$2000,'Stats for predictor'!C1305,Formulas!AC$3:AC$2000,2)</f>
        <v>0</v>
      </c>
      <c r="I1305">
        <f>COUNTIFS(Formulas!B$3:B$2000,'Stats for predictor'!B1305,Formulas!C$3:C$2000,'Stats for predictor'!C1305,Formulas!AC$3:AC$2000,1)</f>
        <v>0</v>
      </c>
      <c r="J1305">
        <f>COUNTIFS(Formulas!B$3:B$2000,'Stats for predictor'!B1305,Formulas!C$3:C$2000,'Stats for predictor'!C1305,Formulas!AC$3:AC$2000,0)</f>
        <v>1390</v>
      </c>
      <c r="K1305">
        <f>Formulas!P1306</f>
        <v>0</v>
      </c>
      <c r="L1305">
        <f>Formulas!R1306</f>
        <v>0</v>
      </c>
      <c r="M1305">
        <f>Formulas!T1354</f>
        <v>0</v>
      </c>
      <c r="N1305" s="2" t="e">
        <f>Formulas!V1306</f>
        <v>#DIV/0!</v>
      </c>
      <c r="O1305">
        <f>Formulas!U1306</f>
        <v>0</v>
      </c>
      <c r="P1305" s="2" t="e">
        <f>Formulas!W1306</f>
        <v>#DIV/0!</v>
      </c>
    </row>
    <row r="1306" spans="1:16">
      <c r="A1306">
        <f>Formulas!A1307</f>
        <v>0</v>
      </c>
      <c r="B1306">
        <f>Formulas!B1307</f>
        <v>0</v>
      </c>
      <c r="C1306">
        <f>Formulas!C1307</f>
        <v>0</v>
      </c>
      <c r="D1306">
        <f>Formulas!AC1307</f>
        <v>0</v>
      </c>
      <c r="E1306">
        <f t="shared" si="20"/>
        <v>0</v>
      </c>
      <c r="F1306" s="1">
        <f>COUNTIFS(Formulas!B$3:B$2000,'Stats for predictor'!B1306,Formulas!C$3:C$2000,'Stats for predictor'!C1306,Formulas!AC$3:AC$2000,4)</f>
        <v>0</v>
      </c>
      <c r="G1306">
        <f>COUNTIFS(Formulas!B$3:B$2000,'Stats for predictor'!B1306,Formulas!C$3:C$2000,'Stats for predictor'!C1306,Formulas!AC$3:AC$2000,3)</f>
        <v>0</v>
      </c>
      <c r="H1306">
        <f>COUNTIFS(Formulas!B$3:B$2000,'Stats for predictor'!B1306,Formulas!C$3:C$2000,'Stats for predictor'!C1306,Formulas!AC$3:AC$2000,2)</f>
        <v>0</v>
      </c>
      <c r="I1306">
        <f>COUNTIFS(Formulas!B$3:B$2000,'Stats for predictor'!B1306,Formulas!C$3:C$2000,'Stats for predictor'!C1306,Formulas!AC$3:AC$2000,1)</f>
        <v>0</v>
      </c>
      <c r="J1306">
        <f>COUNTIFS(Formulas!B$3:B$2000,'Stats for predictor'!B1306,Formulas!C$3:C$2000,'Stats for predictor'!C1306,Formulas!AC$3:AC$2000,0)</f>
        <v>1390</v>
      </c>
      <c r="K1306">
        <f>Formulas!P1307</f>
        <v>0</v>
      </c>
      <c r="L1306">
        <f>Formulas!R1307</f>
        <v>0</v>
      </c>
      <c r="M1306">
        <f>Formulas!T1355</f>
        <v>0</v>
      </c>
      <c r="N1306" s="2" t="e">
        <f>Formulas!V1307</f>
        <v>#DIV/0!</v>
      </c>
      <c r="O1306">
        <f>Formulas!U1307</f>
        <v>0</v>
      </c>
      <c r="P1306" s="2" t="e">
        <f>Formulas!W1307</f>
        <v>#DIV/0!</v>
      </c>
    </row>
    <row r="1307" spans="1:16">
      <c r="A1307">
        <f>Formulas!A1308</f>
        <v>0</v>
      </c>
      <c r="B1307">
        <f>Formulas!B1308</f>
        <v>0</v>
      </c>
      <c r="C1307">
        <f>Formulas!C1308</f>
        <v>0</v>
      </c>
      <c r="D1307">
        <f>Formulas!AC1308</f>
        <v>0</v>
      </c>
      <c r="E1307">
        <f t="shared" si="20"/>
        <v>0</v>
      </c>
      <c r="F1307" s="1">
        <f>COUNTIFS(Formulas!B$3:B$2000,'Stats for predictor'!B1307,Formulas!C$3:C$2000,'Stats for predictor'!C1307,Formulas!AC$3:AC$2000,4)</f>
        <v>0</v>
      </c>
      <c r="G1307">
        <f>COUNTIFS(Formulas!B$3:B$2000,'Stats for predictor'!B1307,Formulas!C$3:C$2000,'Stats for predictor'!C1307,Formulas!AC$3:AC$2000,3)</f>
        <v>0</v>
      </c>
      <c r="H1307">
        <f>COUNTIFS(Formulas!B$3:B$2000,'Stats for predictor'!B1307,Formulas!C$3:C$2000,'Stats for predictor'!C1307,Formulas!AC$3:AC$2000,2)</f>
        <v>0</v>
      </c>
      <c r="I1307">
        <f>COUNTIFS(Formulas!B$3:B$2000,'Stats for predictor'!B1307,Formulas!C$3:C$2000,'Stats for predictor'!C1307,Formulas!AC$3:AC$2000,1)</f>
        <v>0</v>
      </c>
      <c r="J1307">
        <f>COUNTIFS(Formulas!B$3:B$2000,'Stats for predictor'!B1307,Formulas!C$3:C$2000,'Stats for predictor'!C1307,Formulas!AC$3:AC$2000,0)</f>
        <v>1390</v>
      </c>
      <c r="K1307">
        <f>Formulas!P1308</f>
        <v>0</v>
      </c>
      <c r="L1307">
        <f>Formulas!R1308</f>
        <v>0</v>
      </c>
      <c r="M1307">
        <f>Formulas!T1356</f>
        <v>0</v>
      </c>
      <c r="N1307" s="2" t="e">
        <f>Formulas!V1308</f>
        <v>#DIV/0!</v>
      </c>
      <c r="O1307">
        <f>Formulas!U1308</f>
        <v>0</v>
      </c>
      <c r="P1307" s="2" t="e">
        <f>Formulas!W1308</f>
        <v>#DIV/0!</v>
      </c>
    </row>
    <row r="1308" spans="1:16">
      <c r="A1308">
        <f>Formulas!A1309</f>
        <v>0</v>
      </c>
      <c r="B1308">
        <f>Formulas!B1309</f>
        <v>0</v>
      </c>
      <c r="C1308">
        <f>Formulas!C1309</f>
        <v>0</v>
      </c>
      <c r="D1308">
        <f>Formulas!AC1309</f>
        <v>0</v>
      </c>
      <c r="E1308">
        <f t="shared" si="20"/>
        <v>0</v>
      </c>
      <c r="F1308" s="1">
        <f>COUNTIFS(Formulas!B$3:B$2000,'Stats for predictor'!B1308,Formulas!C$3:C$2000,'Stats for predictor'!C1308,Formulas!AC$3:AC$2000,4)</f>
        <v>0</v>
      </c>
      <c r="G1308">
        <f>COUNTIFS(Formulas!B$3:B$2000,'Stats for predictor'!B1308,Formulas!C$3:C$2000,'Stats for predictor'!C1308,Formulas!AC$3:AC$2000,3)</f>
        <v>0</v>
      </c>
      <c r="H1308">
        <f>COUNTIFS(Formulas!B$3:B$2000,'Stats for predictor'!B1308,Formulas!C$3:C$2000,'Stats for predictor'!C1308,Formulas!AC$3:AC$2000,2)</f>
        <v>0</v>
      </c>
      <c r="I1308">
        <f>COUNTIFS(Formulas!B$3:B$2000,'Stats for predictor'!B1308,Formulas!C$3:C$2000,'Stats for predictor'!C1308,Formulas!AC$3:AC$2000,1)</f>
        <v>0</v>
      </c>
      <c r="J1308">
        <f>COUNTIFS(Formulas!B$3:B$2000,'Stats for predictor'!B1308,Formulas!C$3:C$2000,'Stats for predictor'!C1308,Formulas!AC$3:AC$2000,0)</f>
        <v>1390</v>
      </c>
      <c r="K1308">
        <f>Formulas!P1309</f>
        <v>0</v>
      </c>
      <c r="L1308">
        <f>Formulas!R1309</f>
        <v>0</v>
      </c>
      <c r="M1308">
        <f>Formulas!T1357</f>
        <v>0</v>
      </c>
      <c r="N1308" s="2" t="e">
        <f>Formulas!V1309</f>
        <v>#DIV/0!</v>
      </c>
      <c r="O1308">
        <f>Formulas!U1309</f>
        <v>0</v>
      </c>
      <c r="P1308" s="2" t="e">
        <f>Formulas!W1309</f>
        <v>#DIV/0!</v>
      </c>
    </row>
    <row r="1309" spans="1:16">
      <c r="A1309">
        <f>Formulas!A1310</f>
        <v>0</v>
      </c>
      <c r="B1309">
        <f>Formulas!B1310</f>
        <v>0</v>
      </c>
      <c r="C1309">
        <f>Formulas!C1310</f>
        <v>0</v>
      </c>
      <c r="D1309">
        <f>Formulas!AC1310</f>
        <v>0</v>
      </c>
      <c r="E1309">
        <f t="shared" si="20"/>
        <v>0</v>
      </c>
      <c r="F1309" s="1">
        <f>COUNTIFS(Formulas!B$3:B$2000,'Stats for predictor'!B1309,Formulas!C$3:C$2000,'Stats for predictor'!C1309,Formulas!AC$3:AC$2000,4)</f>
        <v>0</v>
      </c>
      <c r="G1309">
        <f>COUNTIFS(Formulas!B$3:B$2000,'Stats for predictor'!B1309,Formulas!C$3:C$2000,'Stats for predictor'!C1309,Formulas!AC$3:AC$2000,3)</f>
        <v>0</v>
      </c>
      <c r="H1309">
        <f>COUNTIFS(Formulas!B$3:B$2000,'Stats for predictor'!B1309,Formulas!C$3:C$2000,'Stats for predictor'!C1309,Formulas!AC$3:AC$2000,2)</f>
        <v>0</v>
      </c>
      <c r="I1309">
        <f>COUNTIFS(Formulas!B$3:B$2000,'Stats for predictor'!B1309,Formulas!C$3:C$2000,'Stats for predictor'!C1309,Formulas!AC$3:AC$2000,1)</f>
        <v>0</v>
      </c>
      <c r="J1309">
        <f>COUNTIFS(Formulas!B$3:B$2000,'Stats for predictor'!B1309,Formulas!C$3:C$2000,'Stats for predictor'!C1309,Formulas!AC$3:AC$2000,0)</f>
        <v>1390</v>
      </c>
      <c r="K1309">
        <f>Formulas!P1310</f>
        <v>0</v>
      </c>
      <c r="L1309">
        <f>Formulas!R1310</f>
        <v>0</v>
      </c>
      <c r="M1309">
        <f>Formulas!T1358</f>
        <v>0</v>
      </c>
      <c r="N1309" s="2" t="e">
        <f>Formulas!V1310</f>
        <v>#DIV/0!</v>
      </c>
      <c r="O1309">
        <f>Formulas!U1310</f>
        <v>0</v>
      </c>
      <c r="P1309" s="2" t="e">
        <f>Formulas!W1310</f>
        <v>#DIV/0!</v>
      </c>
    </row>
    <row r="1310" spans="1:16">
      <c r="A1310">
        <f>Formulas!A1311</f>
        <v>0</v>
      </c>
      <c r="B1310">
        <f>Formulas!B1311</f>
        <v>0</v>
      </c>
      <c r="C1310">
        <f>Formulas!C1311</f>
        <v>0</v>
      </c>
      <c r="D1310">
        <f>Formulas!AC1311</f>
        <v>0</v>
      </c>
      <c r="E1310">
        <f t="shared" si="20"/>
        <v>0</v>
      </c>
      <c r="F1310" s="1">
        <f>COUNTIFS(Formulas!B$3:B$2000,'Stats for predictor'!B1310,Formulas!C$3:C$2000,'Stats for predictor'!C1310,Formulas!AC$3:AC$2000,4)</f>
        <v>0</v>
      </c>
      <c r="G1310">
        <f>COUNTIFS(Formulas!B$3:B$2000,'Stats for predictor'!B1310,Formulas!C$3:C$2000,'Stats for predictor'!C1310,Formulas!AC$3:AC$2000,3)</f>
        <v>0</v>
      </c>
      <c r="H1310">
        <f>COUNTIFS(Formulas!B$3:B$2000,'Stats for predictor'!B1310,Formulas!C$3:C$2000,'Stats for predictor'!C1310,Formulas!AC$3:AC$2000,2)</f>
        <v>0</v>
      </c>
      <c r="I1310">
        <f>COUNTIFS(Formulas!B$3:B$2000,'Stats for predictor'!B1310,Formulas!C$3:C$2000,'Stats for predictor'!C1310,Formulas!AC$3:AC$2000,1)</f>
        <v>0</v>
      </c>
      <c r="J1310">
        <f>COUNTIFS(Formulas!B$3:B$2000,'Stats for predictor'!B1310,Formulas!C$3:C$2000,'Stats for predictor'!C1310,Formulas!AC$3:AC$2000,0)</f>
        <v>1390</v>
      </c>
      <c r="K1310">
        <f>Formulas!P1311</f>
        <v>0</v>
      </c>
      <c r="L1310">
        <f>Formulas!R1311</f>
        <v>0</v>
      </c>
      <c r="M1310">
        <f>Formulas!T1359</f>
        <v>0</v>
      </c>
      <c r="N1310" s="2" t="e">
        <f>Formulas!V1311</f>
        <v>#DIV/0!</v>
      </c>
      <c r="O1310">
        <f>Formulas!U1311</f>
        <v>0</v>
      </c>
      <c r="P1310" s="2" t="e">
        <f>Formulas!W1311</f>
        <v>#DIV/0!</v>
      </c>
    </row>
    <row r="1311" spans="1:16">
      <c r="A1311">
        <f>Formulas!A1312</f>
        <v>0</v>
      </c>
      <c r="B1311">
        <f>Formulas!B1312</f>
        <v>0</v>
      </c>
      <c r="C1311">
        <f>Formulas!C1312</f>
        <v>0</v>
      </c>
      <c r="D1311">
        <f>Formulas!AC1312</f>
        <v>0</v>
      </c>
      <c r="E1311">
        <f t="shared" si="20"/>
        <v>0</v>
      </c>
      <c r="F1311" s="1">
        <f>COUNTIFS(Formulas!B$3:B$2000,'Stats for predictor'!B1311,Formulas!C$3:C$2000,'Stats for predictor'!C1311,Formulas!AC$3:AC$2000,4)</f>
        <v>0</v>
      </c>
      <c r="G1311">
        <f>COUNTIFS(Formulas!B$3:B$2000,'Stats for predictor'!B1311,Formulas!C$3:C$2000,'Stats for predictor'!C1311,Formulas!AC$3:AC$2000,3)</f>
        <v>0</v>
      </c>
      <c r="H1311">
        <f>COUNTIFS(Formulas!B$3:B$2000,'Stats for predictor'!B1311,Formulas!C$3:C$2000,'Stats for predictor'!C1311,Formulas!AC$3:AC$2000,2)</f>
        <v>0</v>
      </c>
      <c r="I1311">
        <f>COUNTIFS(Formulas!B$3:B$2000,'Stats for predictor'!B1311,Formulas!C$3:C$2000,'Stats for predictor'!C1311,Formulas!AC$3:AC$2000,1)</f>
        <v>0</v>
      </c>
      <c r="J1311">
        <f>COUNTIFS(Formulas!B$3:B$2000,'Stats for predictor'!B1311,Formulas!C$3:C$2000,'Stats for predictor'!C1311,Formulas!AC$3:AC$2000,0)</f>
        <v>1390</v>
      </c>
      <c r="K1311">
        <f>Formulas!P1312</f>
        <v>0</v>
      </c>
      <c r="L1311">
        <f>Formulas!R1312</f>
        <v>0</v>
      </c>
      <c r="M1311">
        <f>Formulas!T1360</f>
        <v>0</v>
      </c>
      <c r="N1311" s="2" t="e">
        <f>Formulas!V1312</f>
        <v>#DIV/0!</v>
      </c>
      <c r="O1311">
        <f>Formulas!U1312</f>
        <v>0</v>
      </c>
      <c r="P1311" s="2" t="e">
        <f>Formulas!W1312</f>
        <v>#DIV/0!</v>
      </c>
    </row>
    <row r="1312" spans="1:16">
      <c r="A1312">
        <f>Formulas!A1313</f>
        <v>0</v>
      </c>
      <c r="B1312">
        <f>Formulas!B1313</f>
        <v>0</v>
      </c>
      <c r="C1312">
        <f>Formulas!C1313</f>
        <v>0</v>
      </c>
      <c r="D1312">
        <f>Formulas!AC1313</f>
        <v>0</v>
      </c>
      <c r="E1312">
        <f t="shared" si="20"/>
        <v>0</v>
      </c>
      <c r="F1312" s="1">
        <f>COUNTIFS(Formulas!B$3:B$2000,'Stats for predictor'!B1312,Formulas!C$3:C$2000,'Stats for predictor'!C1312,Formulas!AC$3:AC$2000,4)</f>
        <v>0</v>
      </c>
      <c r="G1312">
        <f>COUNTIFS(Formulas!B$3:B$2000,'Stats for predictor'!B1312,Formulas!C$3:C$2000,'Stats for predictor'!C1312,Formulas!AC$3:AC$2000,3)</f>
        <v>0</v>
      </c>
      <c r="H1312">
        <f>COUNTIFS(Formulas!B$3:B$2000,'Stats for predictor'!B1312,Formulas!C$3:C$2000,'Stats for predictor'!C1312,Formulas!AC$3:AC$2000,2)</f>
        <v>0</v>
      </c>
      <c r="I1312">
        <f>COUNTIFS(Formulas!B$3:B$2000,'Stats for predictor'!B1312,Formulas!C$3:C$2000,'Stats for predictor'!C1312,Formulas!AC$3:AC$2000,1)</f>
        <v>0</v>
      </c>
      <c r="J1312">
        <f>COUNTIFS(Formulas!B$3:B$2000,'Stats for predictor'!B1312,Formulas!C$3:C$2000,'Stats for predictor'!C1312,Formulas!AC$3:AC$2000,0)</f>
        <v>1390</v>
      </c>
      <c r="K1312">
        <f>Formulas!P1313</f>
        <v>0</v>
      </c>
      <c r="L1312">
        <f>Formulas!R1313</f>
        <v>0</v>
      </c>
      <c r="M1312">
        <f>Formulas!T1361</f>
        <v>0</v>
      </c>
      <c r="N1312" s="2" t="e">
        <f>Formulas!V1313</f>
        <v>#DIV/0!</v>
      </c>
      <c r="O1312">
        <f>Formulas!U1313</f>
        <v>0</v>
      </c>
      <c r="P1312" s="2" t="e">
        <f>Formulas!W1313</f>
        <v>#DIV/0!</v>
      </c>
    </row>
    <row r="1313" spans="1:16">
      <c r="A1313">
        <f>Formulas!A1314</f>
        <v>0</v>
      </c>
      <c r="B1313">
        <f>Formulas!B1314</f>
        <v>0</v>
      </c>
      <c r="C1313">
        <f>Formulas!C1314</f>
        <v>0</v>
      </c>
      <c r="D1313">
        <f>Formulas!AC1314</f>
        <v>0</v>
      </c>
      <c r="E1313">
        <f t="shared" si="20"/>
        <v>0</v>
      </c>
      <c r="F1313" s="1">
        <f>COUNTIFS(Formulas!B$3:B$2000,'Stats for predictor'!B1313,Formulas!C$3:C$2000,'Stats for predictor'!C1313,Formulas!AC$3:AC$2000,4)</f>
        <v>0</v>
      </c>
      <c r="G1313">
        <f>COUNTIFS(Formulas!B$3:B$2000,'Stats for predictor'!B1313,Formulas!C$3:C$2000,'Stats for predictor'!C1313,Formulas!AC$3:AC$2000,3)</f>
        <v>0</v>
      </c>
      <c r="H1313">
        <f>COUNTIFS(Formulas!B$3:B$2000,'Stats for predictor'!B1313,Formulas!C$3:C$2000,'Stats for predictor'!C1313,Formulas!AC$3:AC$2000,2)</f>
        <v>0</v>
      </c>
      <c r="I1313">
        <f>COUNTIFS(Formulas!B$3:B$2000,'Stats for predictor'!B1313,Formulas!C$3:C$2000,'Stats for predictor'!C1313,Formulas!AC$3:AC$2000,1)</f>
        <v>0</v>
      </c>
      <c r="J1313">
        <f>COUNTIFS(Formulas!B$3:B$2000,'Stats for predictor'!B1313,Formulas!C$3:C$2000,'Stats for predictor'!C1313,Formulas!AC$3:AC$2000,0)</f>
        <v>1390</v>
      </c>
      <c r="K1313">
        <f>Formulas!P1314</f>
        <v>0</v>
      </c>
      <c r="L1313">
        <f>Formulas!R1314</f>
        <v>0</v>
      </c>
      <c r="M1313">
        <f>Formulas!T1362</f>
        <v>0</v>
      </c>
      <c r="N1313" s="2" t="e">
        <f>Formulas!V1314</f>
        <v>#DIV/0!</v>
      </c>
      <c r="O1313">
        <f>Formulas!U1314</f>
        <v>0</v>
      </c>
      <c r="P1313" s="2" t="e">
        <f>Formulas!W1314</f>
        <v>#DIV/0!</v>
      </c>
    </row>
    <row r="1314" spans="1:16">
      <c r="A1314">
        <f>Formulas!A1315</f>
        <v>0</v>
      </c>
      <c r="B1314">
        <f>Formulas!B1315</f>
        <v>0</v>
      </c>
      <c r="C1314">
        <f>Formulas!C1315</f>
        <v>0</v>
      </c>
      <c r="D1314">
        <f>Formulas!AC1315</f>
        <v>0</v>
      </c>
      <c r="E1314">
        <f t="shared" si="20"/>
        <v>0</v>
      </c>
      <c r="F1314" s="1">
        <f>COUNTIFS(Formulas!B$3:B$2000,'Stats for predictor'!B1314,Formulas!C$3:C$2000,'Stats for predictor'!C1314,Formulas!AC$3:AC$2000,4)</f>
        <v>0</v>
      </c>
      <c r="G1314">
        <f>COUNTIFS(Formulas!B$3:B$2000,'Stats for predictor'!B1314,Formulas!C$3:C$2000,'Stats for predictor'!C1314,Formulas!AC$3:AC$2000,3)</f>
        <v>0</v>
      </c>
      <c r="H1314">
        <f>COUNTIFS(Formulas!B$3:B$2000,'Stats for predictor'!B1314,Formulas!C$3:C$2000,'Stats for predictor'!C1314,Formulas!AC$3:AC$2000,2)</f>
        <v>0</v>
      </c>
      <c r="I1314">
        <f>COUNTIFS(Formulas!B$3:B$2000,'Stats for predictor'!B1314,Formulas!C$3:C$2000,'Stats for predictor'!C1314,Formulas!AC$3:AC$2000,1)</f>
        <v>0</v>
      </c>
      <c r="J1314">
        <f>COUNTIFS(Formulas!B$3:B$2000,'Stats for predictor'!B1314,Formulas!C$3:C$2000,'Stats for predictor'!C1314,Formulas!AC$3:AC$2000,0)</f>
        <v>1390</v>
      </c>
      <c r="K1314">
        <f>Formulas!P1315</f>
        <v>0</v>
      </c>
      <c r="L1314">
        <f>Formulas!R1315</f>
        <v>0</v>
      </c>
      <c r="M1314">
        <f>Formulas!T1363</f>
        <v>0</v>
      </c>
      <c r="N1314" s="2" t="e">
        <f>Formulas!V1315</f>
        <v>#DIV/0!</v>
      </c>
      <c r="O1314">
        <f>Formulas!U1315</f>
        <v>0</v>
      </c>
      <c r="P1314" s="2" t="e">
        <f>Formulas!W1315</f>
        <v>#DIV/0!</v>
      </c>
    </row>
    <row r="1315" spans="1:16">
      <c r="A1315">
        <f>Formulas!A1316</f>
        <v>0</v>
      </c>
      <c r="B1315">
        <f>Formulas!B1316</f>
        <v>0</v>
      </c>
      <c r="C1315">
        <f>Formulas!C1316</f>
        <v>0</v>
      </c>
      <c r="D1315">
        <f>Formulas!AC1316</f>
        <v>0</v>
      </c>
      <c r="E1315">
        <f t="shared" si="20"/>
        <v>0</v>
      </c>
      <c r="F1315" s="1">
        <f>COUNTIFS(Formulas!B$3:B$2000,'Stats for predictor'!B1315,Formulas!C$3:C$2000,'Stats for predictor'!C1315,Formulas!AC$3:AC$2000,4)</f>
        <v>0</v>
      </c>
      <c r="G1315">
        <f>COUNTIFS(Formulas!B$3:B$2000,'Stats for predictor'!B1315,Formulas!C$3:C$2000,'Stats for predictor'!C1315,Formulas!AC$3:AC$2000,3)</f>
        <v>0</v>
      </c>
      <c r="H1315">
        <f>COUNTIFS(Formulas!B$3:B$2000,'Stats for predictor'!B1315,Formulas!C$3:C$2000,'Stats for predictor'!C1315,Formulas!AC$3:AC$2000,2)</f>
        <v>0</v>
      </c>
      <c r="I1315">
        <f>COUNTIFS(Formulas!B$3:B$2000,'Stats for predictor'!B1315,Formulas!C$3:C$2000,'Stats for predictor'!C1315,Formulas!AC$3:AC$2000,1)</f>
        <v>0</v>
      </c>
      <c r="J1315">
        <f>COUNTIFS(Formulas!B$3:B$2000,'Stats for predictor'!B1315,Formulas!C$3:C$2000,'Stats for predictor'!C1315,Formulas!AC$3:AC$2000,0)</f>
        <v>1390</v>
      </c>
      <c r="K1315">
        <f>Formulas!P1316</f>
        <v>0</v>
      </c>
      <c r="L1315">
        <f>Formulas!R1316</f>
        <v>0</v>
      </c>
      <c r="M1315">
        <f>Formulas!T1364</f>
        <v>0</v>
      </c>
      <c r="N1315" s="2" t="e">
        <f>Formulas!V1316</f>
        <v>#DIV/0!</v>
      </c>
      <c r="O1315">
        <f>Formulas!U1316</f>
        <v>0</v>
      </c>
      <c r="P1315" s="2" t="e">
        <f>Formulas!W1316</f>
        <v>#DIV/0!</v>
      </c>
    </row>
    <row r="1316" spans="1:16">
      <c r="A1316">
        <f>Formulas!A1317</f>
        <v>0</v>
      </c>
      <c r="B1316">
        <f>Formulas!B1317</f>
        <v>0</v>
      </c>
      <c r="C1316">
        <f>Formulas!C1317</f>
        <v>0</v>
      </c>
      <c r="D1316">
        <f>Formulas!AC1317</f>
        <v>0</v>
      </c>
      <c r="E1316">
        <f t="shared" si="20"/>
        <v>0</v>
      </c>
      <c r="F1316" s="1">
        <f>COUNTIFS(Formulas!B$3:B$2000,'Stats for predictor'!B1316,Formulas!C$3:C$2000,'Stats for predictor'!C1316,Formulas!AC$3:AC$2000,4)</f>
        <v>0</v>
      </c>
      <c r="G1316">
        <f>COUNTIFS(Formulas!B$3:B$2000,'Stats for predictor'!B1316,Formulas!C$3:C$2000,'Stats for predictor'!C1316,Formulas!AC$3:AC$2000,3)</f>
        <v>0</v>
      </c>
      <c r="H1316">
        <f>COUNTIFS(Formulas!B$3:B$2000,'Stats for predictor'!B1316,Formulas!C$3:C$2000,'Stats for predictor'!C1316,Formulas!AC$3:AC$2000,2)</f>
        <v>0</v>
      </c>
      <c r="I1316">
        <f>COUNTIFS(Formulas!B$3:B$2000,'Stats for predictor'!B1316,Formulas!C$3:C$2000,'Stats for predictor'!C1316,Formulas!AC$3:AC$2000,1)</f>
        <v>0</v>
      </c>
      <c r="J1316">
        <f>COUNTIFS(Formulas!B$3:B$2000,'Stats for predictor'!B1316,Formulas!C$3:C$2000,'Stats for predictor'!C1316,Formulas!AC$3:AC$2000,0)</f>
        <v>1390</v>
      </c>
      <c r="K1316">
        <f>Formulas!P1317</f>
        <v>0</v>
      </c>
      <c r="L1316">
        <f>Formulas!R1317</f>
        <v>0</v>
      </c>
      <c r="M1316">
        <f>Formulas!T1365</f>
        <v>0</v>
      </c>
      <c r="N1316" s="2" t="e">
        <f>Formulas!V1317</f>
        <v>#DIV/0!</v>
      </c>
      <c r="O1316">
        <f>Formulas!U1317</f>
        <v>0</v>
      </c>
      <c r="P1316" s="2" t="e">
        <f>Formulas!W1317</f>
        <v>#DIV/0!</v>
      </c>
    </row>
    <row r="1317" spans="1:16">
      <c r="A1317">
        <f>Formulas!A1318</f>
        <v>0</v>
      </c>
      <c r="B1317">
        <f>Formulas!B1318</f>
        <v>0</v>
      </c>
      <c r="C1317">
        <f>Formulas!C1318</f>
        <v>0</v>
      </c>
      <c r="D1317">
        <f>Formulas!AC1318</f>
        <v>0</v>
      </c>
      <c r="E1317">
        <f t="shared" si="20"/>
        <v>0</v>
      </c>
      <c r="F1317" s="1">
        <f>COUNTIFS(Formulas!B$3:B$2000,'Stats for predictor'!B1317,Formulas!C$3:C$2000,'Stats for predictor'!C1317,Formulas!AC$3:AC$2000,4)</f>
        <v>0</v>
      </c>
      <c r="G1317">
        <f>COUNTIFS(Formulas!B$3:B$2000,'Stats for predictor'!B1317,Formulas!C$3:C$2000,'Stats for predictor'!C1317,Formulas!AC$3:AC$2000,3)</f>
        <v>0</v>
      </c>
      <c r="H1317">
        <f>COUNTIFS(Formulas!B$3:B$2000,'Stats for predictor'!B1317,Formulas!C$3:C$2000,'Stats for predictor'!C1317,Formulas!AC$3:AC$2000,2)</f>
        <v>0</v>
      </c>
      <c r="I1317">
        <f>COUNTIFS(Formulas!B$3:B$2000,'Stats for predictor'!B1317,Formulas!C$3:C$2000,'Stats for predictor'!C1317,Formulas!AC$3:AC$2000,1)</f>
        <v>0</v>
      </c>
      <c r="J1317">
        <f>COUNTIFS(Formulas!B$3:B$2000,'Stats for predictor'!B1317,Formulas!C$3:C$2000,'Stats for predictor'!C1317,Formulas!AC$3:AC$2000,0)</f>
        <v>1390</v>
      </c>
      <c r="K1317">
        <f>Formulas!P1318</f>
        <v>0</v>
      </c>
      <c r="L1317">
        <f>Formulas!R1318</f>
        <v>0</v>
      </c>
      <c r="M1317">
        <f>Formulas!T1366</f>
        <v>0</v>
      </c>
      <c r="N1317" s="2" t="e">
        <f>Formulas!V1318</f>
        <v>#DIV/0!</v>
      </c>
      <c r="O1317">
        <f>Formulas!U1318</f>
        <v>0</v>
      </c>
      <c r="P1317" s="2" t="e">
        <f>Formulas!W1318</f>
        <v>#DIV/0!</v>
      </c>
    </row>
    <row r="1318" spans="1:16">
      <c r="A1318">
        <f>Formulas!A1319</f>
        <v>0</v>
      </c>
      <c r="B1318">
        <f>Formulas!B1319</f>
        <v>0</v>
      </c>
      <c r="C1318">
        <f>Formulas!C1319</f>
        <v>0</v>
      </c>
      <c r="D1318">
        <f>Formulas!AC1319</f>
        <v>0</v>
      </c>
      <c r="E1318">
        <f t="shared" si="20"/>
        <v>0</v>
      </c>
      <c r="F1318" s="1">
        <f>COUNTIFS(Formulas!B$3:B$2000,'Stats for predictor'!B1318,Formulas!C$3:C$2000,'Stats for predictor'!C1318,Formulas!AC$3:AC$2000,4)</f>
        <v>0</v>
      </c>
      <c r="G1318">
        <f>COUNTIFS(Formulas!B$3:B$2000,'Stats for predictor'!B1318,Formulas!C$3:C$2000,'Stats for predictor'!C1318,Formulas!AC$3:AC$2000,3)</f>
        <v>0</v>
      </c>
      <c r="H1318">
        <f>COUNTIFS(Formulas!B$3:B$2000,'Stats for predictor'!B1318,Formulas!C$3:C$2000,'Stats for predictor'!C1318,Formulas!AC$3:AC$2000,2)</f>
        <v>0</v>
      </c>
      <c r="I1318">
        <f>COUNTIFS(Formulas!B$3:B$2000,'Stats for predictor'!B1318,Formulas!C$3:C$2000,'Stats for predictor'!C1318,Formulas!AC$3:AC$2000,1)</f>
        <v>0</v>
      </c>
      <c r="J1318">
        <f>COUNTIFS(Formulas!B$3:B$2000,'Stats for predictor'!B1318,Formulas!C$3:C$2000,'Stats for predictor'!C1318,Formulas!AC$3:AC$2000,0)</f>
        <v>1390</v>
      </c>
      <c r="K1318">
        <f>Formulas!P1319</f>
        <v>0</v>
      </c>
      <c r="L1318">
        <f>Formulas!R1319</f>
        <v>0</v>
      </c>
      <c r="M1318">
        <f>Formulas!T1367</f>
        <v>0</v>
      </c>
      <c r="N1318" s="2" t="e">
        <f>Formulas!V1319</f>
        <v>#DIV/0!</v>
      </c>
      <c r="O1318">
        <f>Formulas!U1319</f>
        <v>0</v>
      </c>
      <c r="P1318" s="2" t="e">
        <f>Formulas!W1319</f>
        <v>#DIV/0!</v>
      </c>
    </row>
    <row r="1319" spans="1:16">
      <c r="A1319">
        <f>Formulas!A1320</f>
        <v>0</v>
      </c>
      <c r="B1319">
        <f>Formulas!B1320</f>
        <v>0</v>
      </c>
      <c r="C1319">
        <f>Formulas!C1320</f>
        <v>0</v>
      </c>
      <c r="D1319">
        <f>Formulas!AC1320</f>
        <v>0</v>
      </c>
      <c r="E1319">
        <f t="shared" si="20"/>
        <v>0</v>
      </c>
      <c r="F1319" s="1">
        <f>COUNTIFS(Formulas!B$3:B$2000,'Stats for predictor'!B1319,Formulas!C$3:C$2000,'Stats for predictor'!C1319,Formulas!AC$3:AC$2000,4)</f>
        <v>0</v>
      </c>
      <c r="G1319">
        <f>COUNTIFS(Formulas!B$3:B$2000,'Stats for predictor'!B1319,Formulas!C$3:C$2000,'Stats for predictor'!C1319,Formulas!AC$3:AC$2000,3)</f>
        <v>0</v>
      </c>
      <c r="H1319">
        <f>COUNTIFS(Formulas!B$3:B$2000,'Stats for predictor'!B1319,Formulas!C$3:C$2000,'Stats for predictor'!C1319,Formulas!AC$3:AC$2000,2)</f>
        <v>0</v>
      </c>
      <c r="I1319">
        <f>COUNTIFS(Formulas!B$3:B$2000,'Stats for predictor'!B1319,Formulas!C$3:C$2000,'Stats for predictor'!C1319,Formulas!AC$3:AC$2000,1)</f>
        <v>0</v>
      </c>
      <c r="J1319">
        <f>COUNTIFS(Formulas!B$3:B$2000,'Stats for predictor'!B1319,Formulas!C$3:C$2000,'Stats for predictor'!C1319,Formulas!AC$3:AC$2000,0)</f>
        <v>1390</v>
      </c>
      <c r="K1319">
        <f>Formulas!P1320</f>
        <v>0</v>
      </c>
      <c r="L1319">
        <f>Formulas!R1320</f>
        <v>0</v>
      </c>
      <c r="M1319">
        <f>Formulas!T1368</f>
        <v>0</v>
      </c>
      <c r="N1319" s="2" t="e">
        <f>Formulas!V1320</f>
        <v>#DIV/0!</v>
      </c>
      <c r="O1319">
        <f>Formulas!U1320</f>
        <v>0</v>
      </c>
      <c r="P1319" s="2" t="e">
        <f>Formulas!W1320</f>
        <v>#DIV/0!</v>
      </c>
    </row>
    <row r="1320" spans="1:16">
      <c r="A1320">
        <f>Formulas!A1321</f>
        <v>0</v>
      </c>
      <c r="B1320">
        <f>Formulas!B1321</f>
        <v>0</v>
      </c>
      <c r="C1320">
        <f>Formulas!C1321</f>
        <v>0</v>
      </c>
      <c r="D1320">
        <f>Formulas!AC1321</f>
        <v>0</v>
      </c>
      <c r="E1320">
        <f t="shared" si="20"/>
        <v>0</v>
      </c>
      <c r="F1320" s="1">
        <f>COUNTIFS(Formulas!B$3:B$2000,'Stats for predictor'!B1320,Formulas!C$3:C$2000,'Stats for predictor'!C1320,Formulas!AC$3:AC$2000,4)</f>
        <v>0</v>
      </c>
      <c r="G1320">
        <f>COUNTIFS(Formulas!B$3:B$2000,'Stats for predictor'!B1320,Formulas!C$3:C$2000,'Stats for predictor'!C1320,Formulas!AC$3:AC$2000,3)</f>
        <v>0</v>
      </c>
      <c r="H1320">
        <f>COUNTIFS(Formulas!B$3:B$2000,'Stats for predictor'!B1320,Formulas!C$3:C$2000,'Stats for predictor'!C1320,Formulas!AC$3:AC$2000,2)</f>
        <v>0</v>
      </c>
      <c r="I1320">
        <f>COUNTIFS(Formulas!B$3:B$2000,'Stats for predictor'!B1320,Formulas!C$3:C$2000,'Stats for predictor'!C1320,Formulas!AC$3:AC$2000,1)</f>
        <v>0</v>
      </c>
      <c r="J1320">
        <f>COUNTIFS(Formulas!B$3:B$2000,'Stats for predictor'!B1320,Formulas!C$3:C$2000,'Stats for predictor'!C1320,Formulas!AC$3:AC$2000,0)</f>
        <v>1390</v>
      </c>
      <c r="K1320">
        <f>Formulas!P1321</f>
        <v>0</v>
      </c>
      <c r="L1320">
        <f>Formulas!R1321</f>
        <v>0</v>
      </c>
      <c r="M1320">
        <f>Formulas!T1369</f>
        <v>0</v>
      </c>
      <c r="N1320" s="2" t="e">
        <f>Formulas!V1321</f>
        <v>#DIV/0!</v>
      </c>
      <c r="O1320">
        <f>Formulas!U1321</f>
        <v>0</v>
      </c>
      <c r="P1320" s="2" t="e">
        <f>Formulas!W1321</f>
        <v>#DIV/0!</v>
      </c>
    </row>
    <row r="1321" spans="1:16">
      <c r="A1321">
        <f>Formulas!A1322</f>
        <v>0</v>
      </c>
      <c r="B1321">
        <f>Formulas!B1322</f>
        <v>0</v>
      </c>
      <c r="C1321">
        <f>Formulas!C1322</f>
        <v>0</v>
      </c>
      <c r="D1321">
        <f>Formulas!AC1322</f>
        <v>0</v>
      </c>
      <c r="E1321">
        <f t="shared" si="20"/>
        <v>0</v>
      </c>
      <c r="F1321" s="1">
        <f>COUNTIFS(Formulas!B$3:B$2000,'Stats for predictor'!B1321,Formulas!C$3:C$2000,'Stats for predictor'!C1321,Formulas!AC$3:AC$2000,4)</f>
        <v>0</v>
      </c>
      <c r="G1321">
        <f>COUNTIFS(Formulas!B$3:B$2000,'Stats for predictor'!B1321,Formulas!C$3:C$2000,'Stats for predictor'!C1321,Formulas!AC$3:AC$2000,3)</f>
        <v>0</v>
      </c>
      <c r="H1321">
        <f>COUNTIFS(Formulas!B$3:B$2000,'Stats for predictor'!B1321,Formulas!C$3:C$2000,'Stats for predictor'!C1321,Formulas!AC$3:AC$2000,2)</f>
        <v>0</v>
      </c>
      <c r="I1321">
        <f>COUNTIFS(Formulas!B$3:B$2000,'Stats for predictor'!B1321,Formulas!C$3:C$2000,'Stats for predictor'!C1321,Formulas!AC$3:AC$2000,1)</f>
        <v>0</v>
      </c>
      <c r="J1321">
        <f>COUNTIFS(Formulas!B$3:B$2000,'Stats for predictor'!B1321,Formulas!C$3:C$2000,'Stats for predictor'!C1321,Formulas!AC$3:AC$2000,0)</f>
        <v>1390</v>
      </c>
      <c r="K1321">
        <f>Formulas!P1322</f>
        <v>0</v>
      </c>
      <c r="L1321">
        <f>Formulas!R1322</f>
        <v>0</v>
      </c>
      <c r="M1321">
        <f>Formulas!T1370</f>
        <v>0</v>
      </c>
      <c r="N1321" s="2" t="e">
        <f>Formulas!V1322</f>
        <v>#DIV/0!</v>
      </c>
      <c r="O1321">
        <f>Formulas!U1322</f>
        <v>0</v>
      </c>
      <c r="P1321" s="2" t="e">
        <f>Formulas!W1322</f>
        <v>#DIV/0!</v>
      </c>
    </row>
    <row r="1322" spans="1:16">
      <c r="A1322">
        <f>Formulas!A1323</f>
        <v>0</v>
      </c>
      <c r="B1322">
        <f>Formulas!B1323</f>
        <v>0</v>
      </c>
      <c r="C1322">
        <f>Formulas!C1323</f>
        <v>0</v>
      </c>
      <c r="D1322">
        <f>Formulas!AC1323</f>
        <v>0</v>
      </c>
      <c r="E1322">
        <f t="shared" si="20"/>
        <v>0</v>
      </c>
      <c r="F1322" s="1">
        <f>COUNTIFS(Formulas!B$3:B$2000,'Stats for predictor'!B1322,Formulas!C$3:C$2000,'Stats for predictor'!C1322,Formulas!AC$3:AC$2000,4)</f>
        <v>0</v>
      </c>
      <c r="G1322">
        <f>COUNTIFS(Formulas!B$3:B$2000,'Stats for predictor'!B1322,Formulas!C$3:C$2000,'Stats for predictor'!C1322,Formulas!AC$3:AC$2000,3)</f>
        <v>0</v>
      </c>
      <c r="H1322">
        <f>COUNTIFS(Formulas!B$3:B$2000,'Stats for predictor'!B1322,Formulas!C$3:C$2000,'Stats for predictor'!C1322,Formulas!AC$3:AC$2000,2)</f>
        <v>0</v>
      </c>
      <c r="I1322">
        <f>COUNTIFS(Formulas!B$3:B$2000,'Stats for predictor'!B1322,Formulas!C$3:C$2000,'Stats for predictor'!C1322,Formulas!AC$3:AC$2000,1)</f>
        <v>0</v>
      </c>
      <c r="J1322">
        <f>COUNTIFS(Formulas!B$3:B$2000,'Stats for predictor'!B1322,Formulas!C$3:C$2000,'Stats for predictor'!C1322,Formulas!AC$3:AC$2000,0)</f>
        <v>1390</v>
      </c>
      <c r="K1322">
        <f>Formulas!P1323</f>
        <v>0</v>
      </c>
      <c r="L1322">
        <f>Formulas!R1323</f>
        <v>0</v>
      </c>
      <c r="M1322">
        <f>Formulas!T1371</f>
        <v>0</v>
      </c>
      <c r="N1322" s="2" t="e">
        <f>Formulas!V1323</f>
        <v>#DIV/0!</v>
      </c>
      <c r="O1322">
        <f>Formulas!U1323</f>
        <v>0</v>
      </c>
      <c r="P1322" s="2" t="e">
        <f>Formulas!W1323</f>
        <v>#DIV/0!</v>
      </c>
    </row>
    <row r="1323" spans="1:16">
      <c r="A1323">
        <f>Formulas!A1324</f>
        <v>0</v>
      </c>
      <c r="B1323">
        <f>Formulas!B1324</f>
        <v>0</v>
      </c>
      <c r="C1323">
        <f>Formulas!C1324</f>
        <v>0</v>
      </c>
      <c r="D1323">
        <f>Formulas!AC1324</f>
        <v>0</v>
      </c>
      <c r="E1323">
        <f t="shared" si="20"/>
        <v>0</v>
      </c>
      <c r="F1323" s="1">
        <f>COUNTIFS(Formulas!B$3:B$2000,'Stats for predictor'!B1323,Formulas!C$3:C$2000,'Stats for predictor'!C1323,Formulas!AC$3:AC$2000,4)</f>
        <v>0</v>
      </c>
      <c r="G1323">
        <f>COUNTIFS(Formulas!B$3:B$2000,'Stats for predictor'!B1323,Formulas!C$3:C$2000,'Stats for predictor'!C1323,Formulas!AC$3:AC$2000,3)</f>
        <v>0</v>
      </c>
      <c r="H1323">
        <f>COUNTIFS(Formulas!B$3:B$2000,'Stats for predictor'!B1323,Formulas!C$3:C$2000,'Stats for predictor'!C1323,Formulas!AC$3:AC$2000,2)</f>
        <v>0</v>
      </c>
      <c r="I1323">
        <f>COUNTIFS(Formulas!B$3:B$2000,'Stats for predictor'!B1323,Formulas!C$3:C$2000,'Stats for predictor'!C1323,Formulas!AC$3:AC$2000,1)</f>
        <v>0</v>
      </c>
      <c r="J1323">
        <f>COUNTIFS(Formulas!B$3:B$2000,'Stats for predictor'!B1323,Formulas!C$3:C$2000,'Stats for predictor'!C1323,Formulas!AC$3:AC$2000,0)</f>
        <v>1390</v>
      </c>
      <c r="K1323">
        <f>Formulas!P1324</f>
        <v>0</v>
      </c>
      <c r="L1323">
        <f>Formulas!R1324</f>
        <v>0</v>
      </c>
      <c r="M1323">
        <f>Formulas!T1372</f>
        <v>0</v>
      </c>
      <c r="N1323" s="2" t="e">
        <f>Formulas!V1324</f>
        <v>#DIV/0!</v>
      </c>
      <c r="O1323">
        <f>Formulas!U1324</f>
        <v>0</v>
      </c>
      <c r="P1323" s="2" t="e">
        <f>Formulas!W1324</f>
        <v>#DIV/0!</v>
      </c>
    </row>
    <row r="1324" spans="1:16">
      <c r="A1324">
        <f>Formulas!A1325</f>
        <v>0</v>
      </c>
      <c r="B1324">
        <f>Formulas!B1325</f>
        <v>0</v>
      </c>
      <c r="C1324">
        <f>Formulas!C1325</f>
        <v>0</v>
      </c>
      <c r="D1324">
        <f>Formulas!AC1325</f>
        <v>0</v>
      </c>
      <c r="E1324">
        <f t="shared" si="20"/>
        <v>0</v>
      </c>
      <c r="F1324" s="1">
        <f>COUNTIFS(Formulas!B$3:B$2000,'Stats for predictor'!B1324,Formulas!C$3:C$2000,'Stats for predictor'!C1324,Formulas!AC$3:AC$2000,4)</f>
        <v>0</v>
      </c>
      <c r="G1324">
        <f>COUNTIFS(Formulas!B$3:B$2000,'Stats for predictor'!B1324,Formulas!C$3:C$2000,'Stats for predictor'!C1324,Formulas!AC$3:AC$2000,3)</f>
        <v>0</v>
      </c>
      <c r="H1324">
        <f>COUNTIFS(Formulas!B$3:B$2000,'Stats for predictor'!B1324,Formulas!C$3:C$2000,'Stats for predictor'!C1324,Formulas!AC$3:AC$2000,2)</f>
        <v>0</v>
      </c>
      <c r="I1324">
        <f>COUNTIFS(Formulas!B$3:B$2000,'Stats for predictor'!B1324,Formulas!C$3:C$2000,'Stats for predictor'!C1324,Formulas!AC$3:AC$2000,1)</f>
        <v>0</v>
      </c>
      <c r="J1324">
        <f>COUNTIFS(Formulas!B$3:B$2000,'Stats for predictor'!B1324,Formulas!C$3:C$2000,'Stats for predictor'!C1324,Formulas!AC$3:AC$2000,0)</f>
        <v>1390</v>
      </c>
      <c r="K1324">
        <f>Formulas!P1325</f>
        <v>0</v>
      </c>
      <c r="L1324">
        <f>Formulas!R1325</f>
        <v>0</v>
      </c>
      <c r="M1324">
        <f>Formulas!T1373</f>
        <v>0</v>
      </c>
      <c r="N1324" s="2" t="e">
        <f>Formulas!V1325</f>
        <v>#DIV/0!</v>
      </c>
      <c r="O1324">
        <f>Formulas!U1325</f>
        <v>0</v>
      </c>
      <c r="P1324" s="2" t="e">
        <f>Formulas!W1325</f>
        <v>#DIV/0!</v>
      </c>
    </row>
    <row r="1325" spans="1:16">
      <c r="A1325">
        <f>Formulas!A1326</f>
        <v>0</v>
      </c>
      <c r="B1325">
        <f>Formulas!B1326</f>
        <v>0</v>
      </c>
      <c r="C1325">
        <f>Formulas!C1326</f>
        <v>0</v>
      </c>
      <c r="D1325">
        <f>Formulas!AC1326</f>
        <v>0</v>
      </c>
      <c r="E1325">
        <f t="shared" si="20"/>
        <v>0</v>
      </c>
      <c r="F1325" s="1">
        <f>COUNTIFS(Formulas!B$3:B$2000,'Stats for predictor'!B1325,Formulas!C$3:C$2000,'Stats for predictor'!C1325,Formulas!AC$3:AC$2000,4)</f>
        <v>0</v>
      </c>
      <c r="G1325">
        <f>COUNTIFS(Formulas!B$3:B$2000,'Stats for predictor'!B1325,Formulas!C$3:C$2000,'Stats for predictor'!C1325,Formulas!AC$3:AC$2000,3)</f>
        <v>0</v>
      </c>
      <c r="H1325">
        <f>COUNTIFS(Formulas!B$3:B$2000,'Stats for predictor'!B1325,Formulas!C$3:C$2000,'Stats for predictor'!C1325,Formulas!AC$3:AC$2000,2)</f>
        <v>0</v>
      </c>
      <c r="I1325">
        <f>COUNTIFS(Formulas!B$3:B$2000,'Stats for predictor'!B1325,Formulas!C$3:C$2000,'Stats for predictor'!C1325,Formulas!AC$3:AC$2000,1)</f>
        <v>0</v>
      </c>
      <c r="J1325">
        <f>COUNTIFS(Formulas!B$3:B$2000,'Stats for predictor'!B1325,Formulas!C$3:C$2000,'Stats for predictor'!C1325,Formulas!AC$3:AC$2000,0)</f>
        <v>1390</v>
      </c>
      <c r="K1325">
        <f>Formulas!P1326</f>
        <v>0</v>
      </c>
      <c r="L1325">
        <f>Formulas!R1326</f>
        <v>0</v>
      </c>
      <c r="M1325">
        <f>Formulas!T1374</f>
        <v>0</v>
      </c>
      <c r="N1325" s="2" t="e">
        <f>Formulas!V1326</f>
        <v>#DIV/0!</v>
      </c>
      <c r="O1325">
        <f>Formulas!U1326</f>
        <v>0</v>
      </c>
      <c r="P1325" s="2" t="e">
        <f>Formulas!W1326</f>
        <v>#DIV/0!</v>
      </c>
    </row>
    <row r="1326" spans="1:16">
      <c r="A1326">
        <f>Formulas!A1327</f>
        <v>0</v>
      </c>
      <c r="B1326">
        <f>Formulas!B1327</f>
        <v>0</v>
      </c>
      <c r="C1326">
        <f>Formulas!C1327</f>
        <v>0</v>
      </c>
      <c r="D1326">
        <f>Formulas!AC1327</f>
        <v>0</v>
      </c>
      <c r="E1326">
        <f t="shared" si="20"/>
        <v>0</v>
      </c>
      <c r="F1326" s="1">
        <f>COUNTIFS(Formulas!B$3:B$2000,'Stats for predictor'!B1326,Formulas!C$3:C$2000,'Stats for predictor'!C1326,Formulas!AC$3:AC$2000,4)</f>
        <v>0</v>
      </c>
      <c r="G1326">
        <f>COUNTIFS(Formulas!B$3:B$2000,'Stats for predictor'!B1326,Formulas!C$3:C$2000,'Stats for predictor'!C1326,Formulas!AC$3:AC$2000,3)</f>
        <v>0</v>
      </c>
      <c r="H1326">
        <f>COUNTIFS(Formulas!B$3:B$2000,'Stats for predictor'!B1326,Formulas!C$3:C$2000,'Stats for predictor'!C1326,Formulas!AC$3:AC$2000,2)</f>
        <v>0</v>
      </c>
      <c r="I1326">
        <f>COUNTIFS(Formulas!B$3:B$2000,'Stats for predictor'!B1326,Formulas!C$3:C$2000,'Stats for predictor'!C1326,Formulas!AC$3:AC$2000,1)</f>
        <v>0</v>
      </c>
      <c r="J1326">
        <f>COUNTIFS(Formulas!B$3:B$2000,'Stats for predictor'!B1326,Formulas!C$3:C$2000,'Stats for predictor'!C1326,Formulas!AC$3:AC$2000,0)</f>
        <v>1390</v>
      </c>
      <c r="K1326">
        <f>Formulas!P1327</f>
        <v>0</v>
      </c>
      <c r="L1326">
        <f>Formulas!R1327</f>
        <v>0</v>
      </c>
      <c r="M1326">
        <f>Formulas!T1375</f>
        <v>0</v>
      </c>
      <c r="N1326" s="2" t="e">
        <f>Formulas!V1327</f>
        <v>#DIV/0!</v>
      </c>
      <c r="O1326">
        <f>Formulas!U1327</f>
        <v>0</v>
      </c>
      <c r="P1326" s="2" t="e">
        <f>Formulas!W1327</f>
        <v>#DIV/0!</v>
      </c>
    </row>
    <row r="1327" spans="1:16">
      <c r="A1327">
        <f>Formulas!A1328</f>
        <v>0</v>
      </c>
      <c r="B1327">
        <f>Formulas!B1328</f>
        <v>0</v>
      </c>
      <c r="C1327">
        <f>Formulas!C1328</f>
        <v>0</v>
      </c>
      <c r="D1327">
        <f>Formulas!AC1328</f>
        <v>0</v>
      </c>
      <c r="E1327">
        <f t="shared" si="20"/>
        <v>0</v>
      </c>
      <c r="F1327" s="1">
        <f>COUNTIFS(Formulas!B$3:B$2000,'Stats for predictor'!B1327,Formulas!C$3:C$2000,'Stats for predictor'!C1327,Formulas!AC$3:AC$2000,4)</f>
        <v>0</v>
      </c>
      <c r="G1327">
        <f>COUNTIFS(Formulas!B$3:B$2000,'Stats for predictor'!B1327,Formulas!C$3:C$2000,'Stats for predictor'!C1327,Formulas!AC$3:AC$2000,3)</f>
        <v>0</v>
      </c>
      <c r="H1327">
        <f>COUNTIFS(Formulas!B$3:B$2000,'Stats for predictor'!B1327,Formulas!C$3:C$2000,'Stats for predictor'!C1327,Formulas!AC$3:AC$2000,2)</f>
        <v>0</v>
      </c>
      <c r="I1327">
        <f>COUNTIFS(Formulas!B$3:B$2000,'Stats for predictor'!B1327,Formulas!C$3:C$2000,'Stats for predictor'!C1327,Formulas!AC$3:AC$2000,1)</f>
        <v>0</v>
      </c>
      <c r="J1327">
        <f>COUNTIFS(Formulas!B$3:B$2000,'Stats for predictor'!B1327,Formulas!C$3:C$2000,'Stats for predictor'!C1327,Formulas!AC$3:AC$2000,0)</f>
        <v>1390</v>
      </c>
      <c r="K1327">
        <f>Formulas!P1328</f>
        <v>0</v>
      </c>
      <c r="L1327">
        <f>Formulas!R1328</f>
        <v>0</v>
      </c>
      <c r="M1327">
        <f>Formulas!T1376</f>
        <v>0</v>
      </c>
      <c r="N1327" s="2" t="e">
        <f>Formulas!V1328</f>
        <v>#DIV/0!</v>
      </c>
      <c r="O1327">
        <f>Formulas!U1328</f>
        <v>0</v>
      </c>
      <c r="P1327" s="2" t="e">
        <f>Formulas!W1328</f>
        <v>#DIV/0!</v>
      </c>
    </row>
    <row r="1328" spans="1:16">
      <c r="A1328">
        <f>Formulas!A1329</f>
        <v>0</v>
      </c>
      <c r="B1328">
        <f>Formulas!B1329</f>
        <v>0</v>
      </c>
      <c r="C1328">
        <f>Formulas!C1329</f>
        <v>0</v>
      </c>
      <c r="D1328">
        <f>Formulas!AC1329</f>
        <v>0</v>
      </c>
      <c r="E1328">
        <f t="shared" si="20"/>
        <v>0</v>
      </c>
      <c r="F1328" s="1">
        <f>COUNTIFS(Formulas!B$3:B$2000,'Stats for predictor'!B1328,Formulas!C$3:C$2000,'Stats for predictor'!C1328,Formulas!AC$3:AC$2000,4)</f>
        <v>0</v>
      </c>
      <c r="G1328">
        <f>COUNTIFS(Formulas!B$3:B$2000,'Stats for predictor'!B1328,Formulas!C$3:C$2000,'Stats for predictor'!C1328,Formulas!AC$3:AC$2000,3)</f>
        <v>0</v>
      </c>
      <c r="H1328">
        <f>COUNTIFS(Formulas!B$3:B$2000,'Stats for predictor'!B1328,Formulas!C$3:C$2000,'Stats for predictor'!C1328,Formulas!AC$3:AC$2000,2)</f>
        <v>0</v>
      </c>
      <c r="I1328">
        <f>COUNTIFS(Formulas!B$3:B$2000,'Stats for predictor'!B1328,Formulas!C$3:C$2000,'Stats for predictor'!C1328,Formulas!AC$3:AC$2000,1)</f>
        <v>0</v>
      </c>
      <c r="J1328">
        <f>COUNTIFS(Formulas!B$3:B$2000,'Stats for predictor'!B1328,Formulas!C$3:C$2000,'Stats for predictor'!C1328,Formulas!AC$3:AC$2000,0)</f>
        <v>1390</v>
      </c>
      <c r="K1328">
        <f>Formulas!P1329</f>
        <v>0</v>
      </c>
      <c r="L1328">
        <f>Formulas!R1329</f>
        <v>0</v>
      </c>
      <c r="M1328">
        <f>Formulas!T1377</f>
        <v>0</v>
      </c>
      <c r="N1328" s="2" t="e">
        <f>Formulas!V1329</f>
        <v>#DIV/0!</v>
      </c>
      <c r="O1328">
        <f>Formulas!U1329</f>
        <v>0</v>
      </c>
      <c r="P1328" s="2" t="e">
        <f>Formulas!W1329</f>
        <v>#DIV/0!</v>
      </c>
    </row>
    <row r="1329" spans="1:16">
      <c r="A1329">
        <f>Formulas!A1330</f>
        <v>0</v>
      </c>
      <c r="B1329">
        <f>Formulas!B1330</f>
        <v>0</v>
      </c>
      <c r="C1329">
        <f>Formulas!C1330</f>
        <v>0</v>
      </c>
      <c r="D1329">
        <f>Formulas!AC1330</f>
        <v>0</v>
      </c>
      <c r="E1329">
        <f t="shared" si="20"/>
        <v>0</v>
      </c>
      <c r="F1329" s="1">
        <f>COUNTIFS(Formulas!B$3:B$2000,'Stats for predictor'!B1329,Formulas!C$3:C$2000,'Stats for predictor'!C1329,Formulas!AC$3:AC$2000,4)</f>
        <v>0</v>
      </c>
      <c r="G1329">
        <f>COUNTIFS(Formulas!B$3:B$2000,'Stats for predictor'!B1329,Formulas!C$3:C$2000,'Stats for predictor'!C1329,Formulas!AC$3:AC$2000,3)</f>
        <v>0</v>
      </c>
      <c r="H1329">
        <f>COUNTIFS(Formulas!B$3:B$2000,'Stats for predictor'!B1329,Formulas!C$3:C$2000,'Stats for predictor'!C1329,Formulas!AC$3:AC$2000,2)</f>
        <v>0</v>
      </c>
      <c r="I1329">
        <f>COUNTIFS(Formulas!B$3:B$2000,'Stats for predictor'!B1329,Formulas!C$3:C$2000,'Stats for predictor'!C1329,Formulas!AC$3:AC$2000,1)</f>
        <v>0</v>
      </c>
      <c r="J1329">
        <f>COUNTIFS(Formulas!B$3:B$2000,'Stats for predictor'!B1329,Formulas!C$3:C$2000,'Stats for predictor'!C1329,Formulas!AC$3:AC$2000,0)</f>
        <v>1390</v>
      </c>
      <c r="K1329">
        <f>Formulas!P1330</f>
        <v>0</v>
      </c>
      <c r="L1329">
        <f>Formulas!R1330</f>
        <v>0</v>
      </c>
      <c r="M1329">
        <f>Formulas!T1378</f>
        <v>0</v>
      </c>
      <c r="N1329" s="2" t="e">
        <f>Formulas!V1330</f>
        <v>#DIV/0!</v>
      </c>
      <c r="O1329">
        <f>Formulas!U1330</f>
        <v>0</v>
      </c>
      <c r="P1329" s="2" t="e">
        <f>Formulas!W1330</f>
        <v>#DIV/0!</v>
      </c>
    </row>
    <row r="1330" spans="1:16">
      <c r="A1330">
        <f>Formulas!A1331</f>
        <v>0</v>
      </c>
      <c r="B1330">
        <f>Formulas!B1331</f>
        <v>0</v>
      </c>
      <c r="C1330">
        <f>Formulas!C1331</f>
        <v>0</v>
      </c>
      <c r="D1330">
        <f>Formulas!AC1331</f>
        <v>0</v>
      </c>
      <c r="E1330">
        <f t="shared" si="20"/>
        <v>0</v>
      </c>
      <c r="F1330" s="1">
        <f>COUNTIFS(Formulas!B$3:B$2000,'Stats for predictor'!B1330,Formulas!C$3:C$2000,'Stats for predictor'!C1330,Formulas!AC$3:AC$2000,4)</f>
        <v>0</v>
      </c>
      <c r="G1330">
        <f>COUNTIFS(Formulas!B$3:B$2000,'Stats for predictor'!B1330,Formulas!C$3:C$2000,'Stats for predictor'!C1330,Formulas!AC$3:AC$2000,3)</f>
        <v>0</v>
      </c>
      <c r="H1330">
        <f>COUNTIFS(Formulas!B$3:B$2000,'Stats for predictor'!B1330,Formulas!C$3:C$2000,'Stats for predictor'!C1330,Formulas!AC$3:AC$2000,2)</f>
        <v>0</v>
      </c>
      <c r="I1330">
        <f>COUNTIFS(Formulas!B$3:B$2000,'Stats for predictor'!B1330,Formulas!C$3:C$2000,'Stats for predictor'!C1330,Formulas!AC$3:AC$2000,1)</f>
        <v>0</v>
      </c>
      <c r="J1330">
        <f>COUNTIFS(Formulas!B$3:B$2000,'Stats for predictor'!B1330,Formulas!C$3:C$2000,'Stats for predictor'!C1330,Formulas!AC$3:AC$2000,0)</f>
        <v>1390</v>
      </c>
      <c r="K1330">
        <f>Formulas!P1331</f>
        <v>0</v>
      </c>
      <c r="L1330">
        <f>Formulas!R1331</f>
        <v>0</v>
      </c>
      <c r="M1330">
        <f>Formulas!T1379</f>
        <v>0</v>
      </c>
      <c r="N1330" s="2" t="e">
        <f>Formulas!V1331</f>
        <v>#DIV/0!</v>
      </c>
      <c r="O1330">
        <f>Formulas!U1331</f>
        <v>0</v>
      </c>
      <c r="P1330" s="2" t="e">
        <f>Formulas!W1331</f>
        <v>#DIV/0!</v>
      </c>
    </row>
    <row r="1331" spans="1:16">
      <c r="A1331">
        <f>Formulas!A1332</f>
        <v>0</v>
      </c>
      <c r="B1331">
        <f>Formulas!B1332</f>
        <v>0</v>
      </c>
      <c r="C1331">
        <f>Formulas!C1332</f>
        <v>0</v>
      </c>
      <c r="D1331">
        <f>Formulas!AC1332</f>
        <v>0</v>
      </c>
      <c r="E1331">
        <f t="shared" si="20"/>
        <v>0</v>
      </c>
      <c r="F1331" s="1">
        <f>COUNTIFS(Formulas!B$3:B$2000,'Stats for predictor'!B1331,Formulas!C$3:C$2000,'Stats for predictor'!C1331,Formulas!AC$3:AC$2000,4)</f>
        <v>0</v>
      </c>
      <c r="G1331">
        <f>COUNTIFS(Formulas!B$3:B$2000,'Stats for predictor'!B1331,Formulas!C$3:C$2000,'Stats for predictor'!C1331,Formulas!AC$3:AC$2000,3)</f>
        <v>0</v>
      </c>
      <c r="H1331">
        <f>COUNTIFS(Formulas!B$3:B$2000,'Stats for predictor'!B1331,Formulas!C$3:C$2000,'Stats for predictor'!C1331,Formulas!AC$3:AC$2000,2)</f>
        <v>0</v>
      </c>
      <c r="I1331">
        <f>COUNTIFS(Formulas!B$3:B$2000,'Stats for predictor'!B1331,Formulas!C$3:C$2000,'Stats for predictor'!C1331,Formulas!AC$3:AC$2000,1)</f>
        <v>0</v>
      </c>
      <c r="J1331">
        <f>COUNTIFS(Formulas!B$3:B$2000,'Stats for predictor'!B1331,Formulas!C$3:C$2000,'Stats for predictor'!C1331,Formulas!AC$3:AC$2000,0)</f>
        <v>1390</v>
      </c>
      <c r="K1331">
        <f>Formulas!P1332</f>
        <v>0</v>
      </c>
      <c r="L1331">
        <f>Formulas!R1332</f>
        <v>0</v>
      </c>
      <c r="M1331">
        <f>Formulas!T1380</f>
        <v>0</v>
      </c>
      <c r="N1331" s="2" t="e">
        <f>Formulas!V1332</f>
        <v>#DIV/0!</v>
      </c>
      <c r="O1331">
        <f>Formulas!U1332</f>
        <v>0</v>
      </c>
      <c r="P1331" s="2" t="e">
        <f>Formulas!W1332</f>
        <v>#DIV/0!</v>
      </c>
    </row>
    <row r="1332" spans="1:16">
      <c r="A1332">
        <f>Formulas!A1333</f>
        <v>0</v>
      </c>
      <c r="B1332">
        <f>Formulas!B1333</f>
        <v>0</v>
      </c>
      <c r="C1332">
        <f>Formulas!C1333</f>
        <v>0</v>
      </c>
      <c r="D1332">
        <f>Formulas!AC1333</f>
        <v>0</v>
      </c>
      <c r="E1332">
        <f t="shared" si="20"/>
        <v>0</v>
      </c>
      <c r="F1332" s="1">
        <f>COUNTIFS(Formulas!B$3:B$2000,'Stats for predictor'!B1332,Formulas!C$3:C$2000,'Stats for predictor'!C1332,Formulas!AC$3:AC$2000,4)</f>
        <v>0</v>
      </c>
      <c r="G1332">
        <f>COUNTIFS(Formulas!B$3:B$2000,'Stats for predictor'!B1332,Formulas!C$3:C$2000,'Stats for predictor'!C1332,Formulas!AC$3:AC$2000,3)</f>
        <v>0</v>
      </c>
      <c r="H1332">
        <f>COUNTIFS(Formulas!B$3:B$2000,'Stats for predictor'!B1332,Formulas!C$3:C$2000,'Stats for predictor'!C1332,Formulas!AC$3:AC$2000,2)</f>
        <v>0</v>
      </c>
      <c r="I1332">
        <f>COUNTIFS(Formulas!B$3:B$2000,'Stats for predictor'!B1332,Formulas!C$3:C$2000,'Stats for predictor'!C1332,Formulas!AC$3:AC$2000,1)</f>
        <v>0</v>
      </c>
      <c r="J1332">
        <f>COUNTIFS(Formulas!B$3:B$2000,'Stats for predictor'!B1332,Formulas!C$3:C$2000,'Stats for predictor'!C1332,Formulas!AC$3:AC$2000,0)</f>
        <v>1390</v>
      </c>
      <c r="K1332">
        <f>Formulas!P1333</f>
        <v>0</v>
      </c>
      <c r="L1332">
        <f>Formulas!R1333</f>
        <v>0</v>
      </c>
      <c r="M1332">
        <f>Formulas!T1381</f>
        <v>0</v>
      </c>
      <c r="N1332" s="2" t="e">
        <f>Formulas!V1333</f>
        <v>#DIV/0!</v>
      </c>
      <c r="O1332">
        <f>Formulas!U1333</f>
        <v>0</v>
      </c>
      <c r="P1332" s="2" t="e">
        <f>Formulas!W1333</f>
        <v>#DIV/0!</v>
      </c>
    </row>
    <row r="1333" spans="1:16">
      <c r="A1333">
        <f>Formulas!A1334</f>
        <v>0</v>
      </c>
      <c r="B1333">
        <f>Formulas!B1334</f>
        <v>0</v>
      </c>
      <c r="C1333">
        <f>Formulas!C1334</f>
        <v>0</v>
      </c>
      <c r="D1333">
        <f>Formulas!AC1334</f>
        <v>0</v>
      </c>
      <c r="E1333">
        <f t="shared" si="20"/>
        <v>0</v>
      </c>
      <c r="F1333" s="1">
        <f>COUNTIFS(Formulas!B$3:B$2000,'Stats for predictor'!B1333,Formulas!C$3:C$2000,'Stats for predictor'!C1333,Formulas!AC$3:AC$2000,4)</f>
        <v>0</v>
      </c>
      <c r="G1333">
        <f>COUNTIFS(Formulas!B$3:B$2000,'Stats for predictor'!B1333,Formulas!C$3:C$2000,'Stats for predictor'!C1333,Formulas!AC$3:AC$2000,3)</f>
        <v>0</v>
      </c>
      <c r="H1333">
        <f>COUNTIFS(Formulas!B$3:B$2000,'Stats for predictor'!B1333,Formulas!C$3:C$2000,'Stats for predictor'!C1333,Formulas!AC$3:AC$2000,2)</f>
        <v>0</v>
      </c>
      <c r="I1333">
        <f>COUNTIFS(Formulas!B$3:B$2000,'Stats for predictor'!B1333,Formulas!C$3:C$2000,'Stats for predictor'!C1333,Formulas!AC$3:AC$2000,1)</f>
        <v>0</v>
      </c>
      <c r="J1333">
        <f>COUNTIFS(Formulas!B$3:B$2000,'Stats for predictor'!B1333,Formulas!C$3:C$2000,'Stats for predictor'!C1333,Formulas!AC$3:AC$2000,0)</f>
        <v>1390</v>
      </c>
      <c r="K1333">
        <f>Formulas!P1334</f>
        <v>0</v>
      </c>
      <c r="L1333">
        <f>Formulas!R1334</f>
        <v>0</v>
      </c>
      <c r="M1333">
        <f>Formulas!T1382</f>
        <v>0</v>
      </c>
      <c r="N1333" s="2" t="e">
        <f>Formulas!V1334</f>
        <v>#DIV/0!</v>
      </c>
      <c r="O1333">
        <f>Formulas!U1334</f>
        <v>0</v>
      </c>
      <c r="P1333" s="2" t="e">
        <f>Formulas!W1334</f>
        <v>#DIV/0!</v>
      </c>
    </row>
    <row r="1334" spans="1:16">
      <c r="A1334">
        <f>Formulas!A1335</f>
        <v>0</v>
      </c>
      <c r="B1334">
        <f>Formulas!B1335</f>
        <v>0</v>
      </c>
      <c r="C1334">
        <f>Formulas!C1335</f>
        <v>0</v>
      </c>
      <c r="D1334">
        <f>Formulas!AC1335</f>
        <v>0</v>
      </c>
      <c r="E1334">
        <f t="shared" si="20"/>
        <v>0</v>
      </c>
      <c r="F1334" s="1">
        <f>COUNTIFS(Formulas!B$3:B$2000,'Stats for predictor'!B1334,Formulas!C$3:C$2000,'Stats for predictor'!C1334,Formulas!AC$3:AC$2000,4)</f>
        <v>0</v>
      </c>
      <c r="G1334">
        <f>COUNTIFS(Formulas!B$3:B$2000,'Stats for predictor'!B1334,Formulas!C$3:C$2000,'Stats for predictor'!C1334,Formulas!AC$3:AC$2000,3)</f>
        <v>0</v>
      </c>
      <c r="H1334">
        <f>COUNTIFS(Formulas!B$3:B$2000,'Stats for predictor'!B1334,Formulas!C$3:C$2000,'Stats for predictor'!C1334,Formulas!AC$3:AC$2000,2)</f>
        <v>0</v>
      </c>
      <c r="I1334">
        <f>COUNTIFS(Formulas!B$3:B$2000,'Stats for predictor'!B1334,Formulas!C$3:C$2000,'Stats for predictor'!C1334,Formulas!AC$3:AC$2000,1)</f>
        <v>0</v>
      </c>
      <c r="J1334">
        <f>COUNTIFS(Formulas!B$3:B$2000,'Stats for predictor'!B1334,Formulas!C$3:C$2000,'Stats for predictor'!C1334,Formulas!AC$3:AC$2000,0)</f>
        <v>1390</v>
      </c>
      <c r="K1334">
        <f>Formulas!P1335</f>
        <v>0</v>
      </c>
      <c r="L1334">
        <f>Formulas!R1335</f>
        <v>0</v>
      </c>
      <c r="M1334">
        <f>Formulas!T1383</f>
        <v>0</v>
      </c>
      <c r="N1334" s="2" t="e">
        <f>Formulas!V1335</f>
        <v>#DIV/0!</v>
      </c>
      <c r="O1334">
        <f>Formulas!U1335</f>
        <v>0</v>
      </c>
      <c r="P1334" s="2" t="e">
        <f>Formulas!W1335</f>
        <v>#DIV/0!</v>
      </c>
    </row>
    <row r="1335" spans="1:16">
      <c r="A1335">
        <f>Formulas!A1336</f>
        <v>0</v>
      </c>
      <c r="B1335">
        <f>Formulas!B1336</f>
        <v>0</v>
      </c>
      <c r="C1335">
        <f>Formulas!C1336</f>
        <v>0</v>
      </c>
      <c r="D1335">
        <f>Formulas!AC1336</f>
        <v>0</v>
      </c>
      <c r="E1335">
        <f t="shared" si="20"/>
        <v>0</v>
      </c>
      <c r="F1335" s="1">
        <f>COUNTIFS(Formulas!B$3:B$2000,'Stats for predictor'!B1335,Formulas!C$3:C$2000,'Stats for predictor'!C1335,Formulas!AC$3:AC$2000,4)</f>
        <v>0</v>
      </c>
      <c r="G1335">
        <f>COUNTIFS(Formulas!B$3:B$2000,'Stats for predictor'!B1335,Formulas!C$3:C$2000,'Stats for predictor'!C1335,Formulas!AC$3:AC$2000,3)</f>
        <v>0</v>
      </c>
      <c r="H1335">
        <f>COUNTIFS(Formulas!B$3:B$2000,'Stats for predictor'!B1335,Formulas!C$3:C$2000,'Stats for predictor'!C1335,Formulas!AC$3:AC$2000,2)</f>
        <v>0</v>
      </c>
      <c r="I1335">
        <f>COUNTIFS(Formulas!B$3:B$2000,'Stats for predictor'!B1335,Formulas!C$3:C$2000,'Stats for predictor'!C1335,Formulas!AC$3:AC$2000,1)</f>
        <v>0</v>
      </c>
      <c r="J1335">
        <f>COUNTIFS(Formulas!B$3:B$2000,'Stats for predictor'!B1335,Formulas!C$3:C$2000,'Stats for predictor'!C1335,Formulas!AC$3:AC$2000,0)</f>
        <v>1390</v>
      </c>
      <c r="K1335">
        <f>Formulas!P1336</f>
        <v>0</v>
      </c>
      <c r="L1335">
        <f>Formulas!R1336</f>
        <v>0</v>
      </c>
      <c r="M1335">
        <f>Formulas!T1384</f>
        <v>0</v>
      </c>
      <c r="N1335" s="2" t="e">
        <f>Formulas!V1336</f>
        <v>#DIV/0!</v>
      </c>
      <c r="O1335">
        <f>Formulas!U1336</f>
        <v>0</v>
      </c>
      <c r="P1335" s="2" t="e">
        <f>Formulas!W1336</f>
        <v>#DIV/0!</v>
      </c>
    </row>
    <row r="1336" spans="1:16">
      <c r="A1336">
        <f>Formulas!A1337</f>
        <v>0</v>
      </c>
      <c r="B1336">
        <f>Formulas!B1337</f>
        <v>0</v>
      </c>
      <c r="C1336">
        <f>Formulas!C1337</f>
        <v>0</v>
      </c>
      <c r="D1336">
        <f>Formulas!AC1337</f>
        <v>0</v>
      </c>
      <c r="E1336">
        <f t="shared" si="20"/>
        <v>0</v>
      </c>
      <c r="F1336" s="1">
        <f>COUNTIFS(Formulas!B$3:B$2000,'Stats for predictor'!B1336,Formulas!C$3:C$2000,'Stats for predictor'!C1336,Formulas!AC$3:AC$2000,4)</f>
        <v>0</v>
      </c>
      <c r="G1336">
        <f>COUNTIFS(Formulas!B$3:B$2000,'Stats for predictor'!B1336,Formulas!C$3:C$2000,'Stats for predictor'!C1336,Formulas!AC$3:AC$2000,3)</f>
        <v>0</v>
      </c>
      <c r="H1336">
        <f>COUNTIFS(Formulas!B$3:B$2000,'Stats for predictor'!B1336,Formulas!C$3:C$2000,'Stats for predictor'!C1336,Formulas!AC$3:AC$2000,2)</f>
        <v>0</v>
      </c>
      <c r="I1336">
        <f>COUNTIFS(Formulas!B$3:B$2000,'Stats for predictor'!B1336,Formulas!C$3:C$2000,'Stats for predictor'!C1336,Formulas!AC$3:AC$2000,1)</f>
        <v>0</v>
      </c>
      <c r="J1336">
        <f>COUNTIFS(Formulas!B$3:B$2000,'Stats for predictor'!B1336,Formulas!C$3:C$2000,'Stats for predictor'!C1336,Formulas!AC$3:AC$2000,0)</f>
        <v>1390</v>
      </c>
      <c r="K1336">
        <f>Formulas!P1337</f>
        <v>0</v>
      </c>
      <c r="L1336">
        <f>Formulas!R1337</f>
        <v>0</v>
      </c>
      <c r="M1336">
        <f>Formulas!T1385</f>
        <v>0</v>
      </c>
      <c r="N1336" s="2" t="e">
        <f>Formulas!V1337</f>
        <v>#DIV/0!</v>
      </c>
      <c r="O1336">
        <f>Formulas!U1337</f>
        <v>0</v>
      </c>
      <c r="P1336" s="2" t="e">
        <f>Formulas!W1337</f>
        <v>#DIV/0!</v>
      </c>
    </row>
    <row r="1337" spans="1:16">
      <c r="A1337">
        <f>Formulas!A1338</f>
        <v>0</v>
      </c>
      <c r="B1337">
        <f>Formulas!B1338</f>
        <v>0</v>
      </c>
      <c r="C1337">
        <f>Formulas!C1338</f>
        <v>0</v>
      </c>
      <c r="D1337">
        <f>Formulas!AC1338</f>
        <v>0</v>
      </c>
      <c r="E1337">
        <f t="shared" si="20"/>
        <v>0</v>
      </c>
      <c r="F1337" s="1">
        <f>COUNTIFS(Formulas!B$3:B$2000,'Stats for predictor'!B1337,Formulas!C$3:C$2000,'Stats for predictor'!C1337,Formulas!AC$3:AC$2000,4)</f>
        <v>0</v>
      </c>
      <c r="G1337">
        <f>COUNTIFS(Formulas!B$3:B$2000,'Stats for predictor'!B1337,Formulas!C$3:C$2000,'Stats for predictor'!C1337,Formulas!AC$3:AC$2000,3)</f>
        <v>0</v>
      </c>
      <c r="H1337">
        <f>COUNTIFS(Formulas!B$3:B$2000,'Stats for predictor'!B1337,Formulas!C$3:C$2000,'Stats for predictor'!C1337,Formulas!AC$3:AC$2000,2)</f>
        <v>0</v>
      </c>
      <c r="I1337">
        <f>COUNTIFS(Formulas!B$3:B$2000,'Stats for predictor'!B1337,Formulas!C$3:C$2000,'Stats for predictor'!C1337,Formulas!AC$3:AC$2000,1)</f>
        <v>0</v>
      </c>
      <c r="J1337">
        <f>COUNTIFS(Formulas!B$3:B$2000,'Stats for predictor'!B1337,Formulas!C$3:C$2000,'Stats for predictor'!C1337,Formulas!AC$3:AC$2000,0)</f>
        <v>1390</v>
      </c>
      <c r="K1337">
        <f>Formulas!P1338</f>
        <v>0</v>
      </c>
      <c r="L1337">
        <f>Formulas!R1338</f>
        <v>0</v>
      </c>
      <c r="M1337">
        <f>Formulas!T1386</f>
        <v>0</v>
      </c>
      <c r="N1337" s="2" t="e">
        <f>Formulas!V1338</f>
        <v>#DIV/0!</v>
      </c>
      <c r="O1337">
        <f>Formulas!U1338</f>
        <v>0</v>
      </c>
      <c r="P1337" s="2" t="e">
        <f>Formulas!W1338</f>
        <v>#DIV/0!</v>
      </c>
    </row>
    <row r="1338" spans="1:16">
      <c r="A1338">
        <f>Formulas!A1339</f>
        <v>0</v>
      </c>
      <c r="B1338">
        <f>Formulas!B1339</f>
        <v>0</v>
      </c>
      <c r="C1338">
        <f>Formulas!C1339</f>
        <v>0</v>
      </c>
      <c r="D1338">
        <f>Formulas!AC1339</f>
        <v>0</v>
      </c>
      <c r="E1338">
        <f t="shared" si="20"/>
        <v>0</v>
      </c>
      <c r="F1338" s="1">
        <f>COUNTIFS(Formulas!B$3:B$2000,'Stats for predictor'!B1338,Formulas!C$3:C$2000,'Stats for predictor'!C1338,Formulas!AC$3:AC$2000,4)</f>
        <v>0</v>
      </c>
      <c r="G1338">
        <f>COUNTIFS(Formulas!B$3:B$2000,'Stats for predictor'!B1338,Formulas!C$3:C$2000,'Stats for predictor'!C1338,Formulas!AC$3:AC$2000,3)</f>
        <v>0</v>
      </c>
      <c r="H1338">
        <f>COUNTIFS(Formulas!B$3:B$2000,'Stats for predictor'!B1338,Formulas!C$3:C$2000,'Stats for predictor'!C1338,Formulas!AC$3:AC$2000,2)</f>
        <v>0</v>
      </c>
      <c r="I1338">
        <f>COUNTIFS(Formulas!B$3:B$2000,'Stats for predictor'!B1338,Formulas!C$3:C$2000,'Stats for predictor'!C1338,Formulas!AC$3:AC$2000,1)</f>
        <v>0</v>
      </c>
      <c r="J1338">
        <f>COUNTIFS(Formulas!B$3:B$2000,'Stats for predictor'!B1338,Formulas!C$3:C$2000,'Stats for predictor'!C1338,Formulas!AC$3:AC$2000,0)</f>
        <v>1390</v>
      </c>
      <c r="K1338">
        <f>Formulas!P1339</f>
        <v>0</v>
      </c>
      <c r="L1338">
        <f>Formulas!R1339</f>
        <v>0</v>
      </c>
      <c r="M1338">
        <f>Formulas!T1387</f>
        <v>0</v>
      </c>
      <c r="N1338" s="2" t="e">
        <f>Formulas!V1339</f>
        <v>#DIV/0!</v>
      </c>
      <c r="O1338">
        <f>Formulas!U1339</f>
        <v>0</v>
      </c>
      <c r="P1338" s="2" t="e">
        <f>Formulas!W1339</f>
        <v>#DIV/0!</v>
      </c>
    </row>
    <row r="1339" spans="1:16">
      <c r="A1339">
        <f>Formulas!A1340</f>
        <v>0</v>
      </c>
      <c r="B1339">
        <f>Formulas!B1340</f>
        <v>0</v>
      </c>
      <c r="C1339">
        <f>Formulas!C1340</f>
        <v>0</v>
      </c>
      <c r="D1339">
        <f>Formulas!AC1340</f>
        <v>0</v>
      </c>
      <c r="E1339">
        <f t="shared" si="20"/>
        <v>0</v>
      </c>
      <c r="F1339" s="1">
        <f>COUNTIFS(Formulas!B$3:B$2000,'Stats for predictor'!B1339,Formulas!C$3:C$2000,'Stats for predictor'!C1339,Formulas!AC$3:AC$2000,4)</f>
        <v>0</v>
      </c>
      <c r="G1339">
        <f>COUNTIFS(Formulas!B$3:B$2000,'Stats for predictor'!B1339,Formulas!C$3:C$2000,'Stats for predictor'!C1339,Formulas!AC$3:AC$2000,3)</f>
        <v>0</v>
      </c>
      <c r="H1339">
        <f>COUNTIFS(Formulas!B$3:B$2000,'Stats for predictor'!B1339,Formulas!C$3:C$2000,'Stats for predictor'!C1339,Formulas!AC$3:AC$2000,2)</f>
        <v>0</v>
      </c>
      <c r="I1339">
        <f>COUNTIFS(Formulas!B$3:B$2000,'Stats for predictor'!B1339,Formulas!C$3:C$2000,'Stats for predictor'!C1339,Formulas!AC$3:AC$2000,1)</f>
        <v>0</v>
      </c>
      <c r="J1339">
        <f>COUNTIFS(Formulas!B$3:B$2000,'Stats for predictor'!B1339,Formulas!C$3:C$2000,'Stats for predictor'!C1339,Formulas!AC$3:AC$2000,0)</f>
        <v>1390</v>
      </c>
      <c r="K1339">
        <f>Formulas!P1340</f>
        <v>0</v>
      </c>
      <c r="L1339">
        <f>Formulas!R1340</f>
        <v>0</v>
      </c>
      <c r="M1339">
        <f>Formulas!T1388</f>
        <v>0</v>
      </c>
      <c r="N1339" s="2" t="e">
        <f>Formulas!V1340</f>
        <v>#DIV/0!</v>
      </c>
      <c r="O1339">
        <f>Formulas!U1340</f>
        <v>0</v>
      </c>
      <c r="P1339" s="2" t="e">
        <f>Formulas!W1340</f>
        <v>#DIV/0!</v>
      </c>
    </row>
    <row r="1340" spans="1:16">
      <c r="A1340">
        <f>Formulas!A1341</f>
        <v>0</v>
      </c>
      <c r="B1340">
        <f>Formulas!B1341</f>
        <v>0</v>
      </c>
      <c r="C1340">
        <f>Formulas!C1341</f>
        <v>0</v>
      </c>
      <c r="D1340">
        <f>Formulas!AC1341</f>
        <v>0</v>
      </c>
      <c r="E1340">
        <f t="shared" si="20"/>
        <v>0</v>
      </c>
      <c r="F1340" s="1">
        <f>COUNTIFS(Formulas!B$3:B$2000,'Stats for predictor'!B1340,Formulas!C$3:C$2000,'Stats for predictor'!C1340,Formulas!AC$3:AC$2000,4)</f>
        <v>0</v>
      </c>
      <c r="G1340">
        <f>COUNTIFS(Formulas!B$3:B$2000,'Stats for predictor'!B1340,Formulas!C$3:C$2000,'Stats for predictor'!C1340,Formulas!AC$3:AC$2000,3)</f>
        <v>0</v>
      </c>
      <c r="H1340">
        <f>COUNTIFS(Formulas!B$3:B$2000,'Stats for predictor'!B1340,Formulas!C$3:C$2000,'Stats for predictor'!C1340,Formulas!AC$3:AC$2000,2)</f>
        <v>0</v>
      </c>
      <c r="I1340">
        <f>COUNTIFS(Formulas!B$3:B$2000,'Stats for predictor'!B1340,Formulas!C$3:C$2000,'Stats for predictor'!C1340,Formulas!AC$3:AC$2000,1)</f>
        <v>0</v>
      </c>
      <c r="J1340">
        <f>COUNTIFS(Formulas!B$3:B$2000,'Stats for predictor'!B1340,Formulas!C$3:C$2000,'Stats for predictor'!C1340,Formulas!AC$3:AC$2000,0)</f>
        <v>1390</v>
      </c>
      <c r="K1340">
        <f>Formulas!P1341</f>
        <v>0</v>
      </c>
      <c r="L1340">
        <f>Formulas!R1341</f>
        <v>0</v>
      </c>
      <c r="M1340">
        <f>Formulas!T1389</f>
        <v>0</v>
      </c>
      <c r="N1340" s="2" t="e">
        <f>Formulas!V1341</f>
        <v>#DIV/0!</v>
      </c>
      <c r="O1340">
        <f>Formulas!U1341</f>
        <v>0</v>
      </c>
      <c r="P1340" s="2" t="e">
        <f>Formulas!W1341</f>
        <v>#DIV/0!</v>
      </c>
    </row>
    <row r="1341" spans="1:16">
      <c r="A1341">
        <f>Formulas!A1342</f>
        <v>0</v>
      </c>
      <c r="B1341">
        <f>Formulas!B1342</f>
        <v>0</v>
      </c>
      <c r="C1341">
        <f>Formulas!C1342</f>
        <v>0</v>
      </c>
      <c r="D1341">
        <f>Formulas!AC1342</f>
        <v>0</v>
      </c>
      <c r="E1341">
        <f t="shared" si="20"/>
        <v>0</v>
      </c>
      <c r="F1341" s="1">
        <f>COUNTIFS(Formulas!B$3:B$2000,'Stats for predictor'!B1341,Formulas!C$3:C$2000,'Stats for predictor'!C1341,Formulas!AC$3:AC$2000,4)</f>
        <v>0</v>
      </c>
      <c r="G1341">
        <f>COUNTIFS(Formulas!B$3:B$2000,'Stats for predictor'!B1341,Formulas!C$3:C$2000,'Stats for predictor'!C1341,Formulas!AC$3:AC$2000,3)</f>
        <v>0</v>
      </c>
      <c r="H1341">
        <f>COUNTIFS(Formulas!B$3:B$2000,'Stats for predictor'!B1341,Formulas!C$3:C$2000,'Stats for predictor'!C1341,Formulas!AC$3:AC$2000,2)</f>
        <v>0</v>
      </c>
      <c r="I1341">
        <f>COUNTIFS(Formulas!B$3:B$2000,'Stats for predictor'!B1341,Formulas!C$3:C$2000,'Stats for predictor'!C1341,Formulas!AC$3:AC$2000,1)</f>
        <v>0</v>
      </c>
      <c r="J1341">
        <f>COUNTIFS(Formulas!B$3:B$2000,'Stats for predictor'!B1341,Formulas!C$3:C$2000,'Stats for predictor'!C1341,Formulas!AC$3:AC$2000,0)</f>
        <v>1390</v>
      </c>
      <c r="K1341">
        <f>Formulas!P1342</f>
        <v>0</v>
      </c>
      <c r="L1341">
        <f>Formulas!R1342</f>
        <v>0</v>
      </c>
      <c r="M1341">
        <f>Formulas!T1390</f>
        <v>0</v>
      </c>
      <c r="N1341" s="2" t="e">
        <f>Formulas!V1342</f>
        <v>#DIV/0!</v>
      </c>
      <c r="O1341">
        <f>Formulas!U1342</f>
        <v>0</v>
      </c>
      <c r="P1341" s="2" t="e">
        <f>Formulas!W1342</f>
        <v>#DIV/0!</v>
      </c>
    </row>
    <row r="1342" spans="1:16">
      <c r="A1342">
        <f>Formulas!A1343</f>
        <v>0</v>
      </c>
      <c r="B1342">
        <f>Formulas!B1343</f>
        <v>0</v>
      </c>
      <c r="C1342">
        <f>Formulas!C1343</f>
        <v>0</v>
      </c>
      <c r="D1342">
        <f>Formulas!AC1343</f>
        <v>0</v>
      </c>
      <c r="E1342">
        <f t="shared" si="20"/>
        <v>0</v>
      </c>
      <c r="F1342" s="1">
        <f>COUNTIFS(Formulas!B$3:B$2000,'Stats for predictor'!B1342,Formulas!C$3:C$2000,'Stats for predictor'!C1342,Formulas!AC$3:AC$2000,4)</f>
        <v>0</v>
      </c>
      <c r="G1342">
        <f>COUNTIFS(Formulas!B$3:B$2000,'Stats for predictor'!B1342,Formulas!C$3:C$2000,'Stats for predictor'!C1342,Formulas!AC$3:AC$2000,3)</f>
        <v>0</v>
      </c>
      <c r="H1342">
        <f>COUNTIFS(Formulas!B$3:B$2000,'Stats for predictor'!B1342,Formulas!C$3:C$2000,'Stats for predictor'!C1342,Formulas!AC$3:AC$2000,2)</f>
        <v>0</v>
      </c>
      <c r="I1342">
        <f>COUNTIFS(Formulas!B$3:B$2000,'Stats for predictor'!B1342,Formulas!C$3:C$2000,'Stats for predictor'!C1342,Formulas!AC$3:AC$2000,1)</f>
        <v>0</v>
      </c>
      <c r="J1342">
        <f>COUNTIFS(Formulas!B$3:B$2000,'Stats for predictor'!B1342,Formulas!C$3:C$2000,'Stats for predictor'!C1342,Formulas!AC$3:AC$2000,0)</f>
        <v>1390</v>
      </c>
      <c r="K1342">
        <f>Formulas!P1343</f>
        <v>0</v>
      </c>
      <c r="L1342">
        <f>Formulas!R1343</f>
        <v>0</v>
      </c>
      <c r="M1342">
        <f>Formulas!T1391</f>
        <v>0</v>
      </c>
      <c r="N1342" s="2" t="e">
        <f>Formulas!V1343</f>
        <v>#DIV/0!</v>
      </c>
      <c r="O1342">
        <f>Formulas!U1343</f>
        <v>0</v>
      </c>
      <c r="P1342" s="2" t="e">
        <f>Formulas!W1343</f>
        <v>#DIV/0!</v>
      </c>
    </row>
    <row r="1343" spans="1:16">
      <c r="A1343">
        <f>Formulas!A1344</f>
        <v>0</v>
      </c>
      <c r="B1343">
        <f>Formulas!B1344</f>
        <v>0</v>
      </c>
      <c r="C1343">
        <f>Formulas!C1344</f>
        <v>0</v>
      </c>
      <c r="D1343">
        <f>Formulas!AC1344</f>
        <v>0</v>
      </c>
      <c r="E1343">
        <f t="shared" si="20"/>
        <v>0</v>
      </c>
      <c r="F1343" s="1">
        <f>COUNTIFS(Formulas!B$3:B$2000,'Stats for predictor'!B1343,Formulas!C$3:C$2000,'Stats for predictor'!C1343,Formulas!AC$3:AC$2000,4)</f>
        <v>0</v>
      </c>
      <c r="G1343">
        <f>COUNTIFS(Formulas!B$3:B$2000,'Stats for predictor'!B1343,Formulas!C$3:C$2000,'Stats for predictor'!C1343,Formulas!AC$3:AC$2000,3)</f>
        <v>0</v>
      </c>
      <c r="H1343">
        <f>COUNTIFS(Formulas!B$3:B$2000,'Stats for predictor'!B1343,Formulas!C$3:C$2000,'Stats for predictor'!C1343,Formulas!AC$3:AC$2000,2)</f>
        <v>0</v>
      </c>
      <c r="I1343">
        <f>COUNTIFS(Formulas!B$3:B$2000,'Stats for predictor'!B1343,Formulas!C$3:C$2000,'Stats for predictor'!C1343,Formulas!AC$3:AC$2000,1)</f>
        <v>0</v>
      </c>
      <c r="J1343">
        <f>COUNTIFS(Formulas!B$3:B$2000,'Stats for predictor'!B1343,Formulas!C$3:C$2000,'Stats for predictor'!C1343,Formulas!AC$3:AC$2000,0)</f>
        <v>1390</v>
      </c>
      <c r="K1343">
        <f>Formulas!P1344</f>
        <v>0</v>
      </c>
      <c r="L1343">
        <f>Formulas!R1344</f>
        <v>0</v>
      </c>
      <c r="M1343">
        <f>Formulas!T1392</f>
        <v>0</v>
      </c>
      <c r="N1343" s="2" t="e">
        <f>Formulas!V1344</f>
        <v>#DIV/0!</v>
      </c>
      <c r="O1343">
        <f>Formulas!U1344</f>
        <v>0</v>
      </c>
      <c r="P1343" s="2" t="e">
        <f>Formulas!W1344</f>
        <v>#DIV/0!</v>
      </c>
    </row>
    <row r="1344" spans="1:16">
      <c r="A1344">
        <f>Formulas!A1345</f>
        <v>0</v>
      </c>
      <c r="B1344">
        <f>Formulas!B1345</f>
        <v>0</v>
      </c>
      <c r="C1344">
        <f>Formulas!C1345</f>
        <v>0</v>
      </c>
      <c r="D1344">
        <f>Formulas!AC1345</f>
        <v>0</v>
      </c>
      <c r="E1344">
        <f t="shared" si="20"/>
        <v>0</v>
      </c>
      <c r="F1344" s="1">
        <f>COUNTIFS(Formulas!B$3:B$2000,'Stats for predictor'!B1344,Formulas!C$3:C$2000,'Stats for predictor'!C1344,Formulas!AC$3:AC$2000,4)</f>
        <v>0</v>
      </c>
      <c r="G1344">
        <f>COUNTIFS(Formulas!B$3:B$2000,'Stats for predictor'!B1344,Formulas!C$3:C$2000,'Stats for predictor'!C1344,Formulas!AC$3:AC$2000,3)</f>
        <v>0</v>
      </c>
      <c r="H1344">
        <f>COUNTIFS(Formulas!B$3:B$2000,'Stats for predictor'!B1344,Formulas!C$3:C$2000,'Stats for predictor'!C1344,Formulas!AC$3:AC$2000,2)</f>
        <v>0</v>
      </c>
      <c r="I1344">
        <f>COUNTIFS(Formulas!B$3:B$2000,'Stats for predictor'!B1344,Formulas!C$3:C$2000,'Stats for predictor'!C1344,Formulas!AC$3:AC$2000,1)</f>
        <v>0</v>
      </c>
      <c r="J1344">
        <f>COUNTIFS(Formulas!B$3:B$2000,'Stats for predictor'!B1344,Formulas!C$3:C$2000,'Stats for predictor'!C1344,Formulas!AC$3:AC$2000,0)</f>
        <v>1390</v>
      </c>
      <c r="K1344">
        <f>Formulas!P1345</f>
        <v>0</v>
      </c>
      <c r="L1344">
        <f>Formulas!R1345</f>
        <v>0</v>
      </c>
      <c r="M1344">
        <f>Formulas!T1393</f>
        <v>0</v>
      </c>
      <c r="N1344" s="2" t="e">
        <f>Formulas!V1345</f>
        <v>#DIV/0!</v>
      </c>
      <c r="O1344">
        <f>Formulas!U1345</f>
        <v>0</v>
      </c>
      <c r="P1344" s="2" t="e">
        <f>Formulas!W1345</f>
        <v>#DIV/0!</v>
      </c>
    </row>
    <row r="1345" spans="1:16">
      <c r="A1345">
        <f>Formulas!A1346</f>
        <v>0</v>
      </c>
      <c r="B1345">
        <f>Formulas!B1346</f>
        <v>0</v>
      </c>
      <c r="C1345">
        <f>Formulas!C1346</f>
        <v>0</v>
      </c>
      <c r="D1345">
        <f>Formulas!AC1346</f>
        <v>0</v>
      </c>
      <c r="E1345">
        <f t="shared" si="20"/>
        <v>0</v>
      </c>
      <c r="F1345" s="1">
        <f>COUNTIFS(Formulas!B$3:B$2000,'Stats for predictor'!B1345,Formulas!C$3:C$2000,'Stats for predictor'!C1345,Formulas!AC$3:AC$2000,4)</f>
        <v>0</v>
      </c>
      <c r="G1345">
        <f>COUNTIFS(Formulas!B$3:B$2000,'Stats for predictor'!B1345,Formulas!C$3:C$2000,'Stats for predictor'!C1345,Formulas!AC$3:AC$2000,3)</f>
        <v>0</v>
      </c>
      <c r="H1345">
        <f>COUNTIFS(Formulas!B$3:B$2000,'Stats for predictor'!B1345,Formulas!C$3:C$2000,'Stats for predictor'!C1345,Formulas!AC$3:AC$2000,2)</f>
        <v>0</v>
      </c>
      <c r="I1345">
        <f>COUNTIFS(Formulas!B$3:B$2000,'Stats for predictor'!B1345,Formulas!C$3:C$2000,'Stats for predictor'!C1345,Formulas!AC$3:AC$2000,1)</f>
        <v>0</v>
      </c>
      <c r="J1345">
        <f>COUNTIFS(Formulas!B$3:B$2000,'Stats for predictor'!B1345,Formulas!C$3:C$2000,'Stats for predictor'!C1345,Formulas!AC$3:AC$2000,0)</f>
        <v>1390</v>
      </c>
      <c r="K1345">
        <f>Formulas!P1346</f>
        <v>0</v>
      </c>
      <c r="L1345">
        <f>Formulas!R1346</f>
        <v>0</v>
      </c>
      <c r="M1345">
        <f>Formulas!T1394</f>
        <v>0</v>
      </c>
      <c r="N1345" s="2" t="e">
        <f>Formulas!V1346</f>
        <v>#DIV/0!</v>
      </c>
      <c r="O1345">
        <f>Formulas!U1346</f>
        <v>0</v>
      </c>
      <c r="P1345" s="2" t="e">
        <f>Formulas!W1346</f>
        <v>#DIV/0!</v>
      </c>
    </row>
    <row r="1346" spans="1:16">
      <c r="A1346">
        <f>Formulas!A1347</f>
        <v>0</v>
      </c>
      <c r="B1346">
        <f>Formulas!B1347</f>
        <v>0</v>
      </c>
      <c r="C1346">
        <f>Formulas!C1347</f>
        <v>0</v>
      </c>
      <c r="D1346">
        <f>Formulas!AC1347</f>
        <v>0</v>
      </c>
      <c r="E1346">
        <f t="shared" si="20"/>
        <v>0</v>
      </c>
      <c r="F1346" s="1">
        <f>COUNTIFS(Formulas!B$3:B$2000,'Stats for predictor'!B1346,Formulas!C$3:C$2000,'Stats for predictor'!C1346,Formulas!AC$3:AC$2000,4)</f>
        <v>0</v>
      </c>
      <c r="G1346">
        <f>COUNTIFS(Formulas!B$3:B$2000,'Stats for predictor'!B1346,Formulas!C$3:C$2000,'Stats for predictor'!C1346,Formulas!AC$3:AC$2000,3)</f>
        <v>0</v>
      </c>
      <c r="H1346">
        <f>COUNTIFS(Formulas!B$3:B$2000,'Stats for predictor'!B1346,Formulas!C$3:C$2000,'Stats for predictor'!C1346,Formulas!AC$3:AC$2000,2)</f>
        <v>0</v>
      </c>
      <c r="I1346">
        <f>COUNTIFS(Formulas!B$3:B$2000,'Stats for predictor'!B1346,Formulas!C$3:C$2000,'Stats for predictor'!C1346,Formulas!AC$3:AC$2000,1)</f>
        <v>0</v>
      </c>
      <c r="J1346">
        <f>COUNTIFS(Formulas!B$3:B$2000,'Stats for predictor'!B1346,Formulas!C$3:C$2000,'Stats for predictor'!C1346,Formulas!AC$3:AC$2000,0)</f>
        <v>1390</v>
      </c>
      <c r="K1346">
        <f>Formulas!P1347</f>
        <v>0</v>
      </c>
      <c r="L1346">
        <f>Formulas!R1347</f>
        <v>0</v>
      </c>
      <c r="M1346">
        <f>Formulas!T1395</f>
        <v>0</v>
      </c>
      <c r="N1346" s="2" t="e">
        <f>Formulas!V1347</f>
        <v>#DIV/0!</v>
      </c>
      <c r="O1346">
        <f>Formulas!U1347</f>
        <v>0</v>
      </c>
      <c r="P1346" s="2" t="e">
        <f>Formulas!W1347</f>
        <v>#DIV/0!</v>
      </c>
    </row>
    <row r="1347" spans="1:16">
      <c r="A1347">
        <f>Formulas!A1348</f>
        <v>0</v>
      </c>
      <c r="B1347">
        <f>Formulas!B1348</f>
        <v>0</v>
      </c>
      <c r="C1347">
        <f>Formulas!C1348</f>
        <v>0</v>
      </c>
      <c r="D1347">
        <f>Formulas!AC1348</f>
        <v>0</v>
      </c>
      <c r="E1347">
        <f t="shared" ref="E1347:E1410" si="21">IF(F1347&gt;0,4,IF(G1347&gt;0,3,IF(H1347&gt;0,2,IF(I1347&gt;0,1,0))))</f>
        <v>0</v>
      </c>
      <c r="F1347" s="1">
        <f>COUNTIFS(Formulas!B$3:B$2000,'Stats for predictor'!B1347,Formulas!C$3:C$2000,'Stats for predictor'!C1347,Formulas!AC$3:AC$2000,4)</f>
        <v>0</v>
      </c>
      <c r="G1347">
        <f>COUNTIFS(Formulas!B$3:B$2000,'Stats for predictor'!B1347,Formulas!C$3:C$2000,'Stats for predictor'!C1347,Formulas!AC$3:AC$2000,3)</f>
        <v>0</v>
      </c>
      <c r="H1347">
        <f>COUNTIFS(Formulas!B$3:B$2000,'Stats for predictor'!B1347,Formulas!C$3:C$2000,'Stats for predictor'!C1347,Formulas!AC$3:AC$2000,2)</f>
        <v>0</v>
      </c>
      <c r="I1347">
        <f>COUNTIFS(Formulas!B$3:B$2000,'Stats for predictor'!B1347,Formulas!C$3:C$2000,'Stats for predictor'!C1347,Formulas!AC$3:AC$2000,1)</f>
        <v>0</v>
      </c>
      <c r="J1347">
        <f>COUNTIFS(Formulas!B$3:B$2000,'Stats for predictor'!B1347,Formulas!C$3:C$2000,'Stats for predictor'!C1347,Formulas!AC$3:AC$2000,0)</f>
        <v>1390</v>
      </c>
      <c r="K1347">
        <f>Formulas!P1348</f>
        <v>0</v>
      </c>
      <c r="L1347">
        <f>Formulas!R1348</f>
        <v>0</v>
      </c>
      <c r="M1347">
        <f>Formulas!T1396</f>
        <v>0</v>
      </c>
      <c r="N1347" s="2" t="e">
        <f>Formulas!V1348</f>
        <v>#DIV/0!</v>
      </c>
      <c r="O1347">
        <f>Formulas!U1348</f>
        <v>0</v>
      </c>
      <c r="P1347" s="2" t="e">
        <f>Formulas!W1348</f>
        <v>#DIV/0!</v>
      </c>
    </row>
    <row r="1348" spans="1:16">
      <c r="A1348">
        <f>Formulas!A1349</f>
        <v>0</v>
      </c>
      <c r="B1348">
        <f>Formulas!B1349</f>
        <v>0</v>
      </c>
      <c r="C1348">
        <f>Formulas!C1349</f>
        <v>0</v>
      </c>
      <c r="D1348">
        <f>Formulas!AC1349</f>
        <v>0</v>
      </c>
      <c r="E1348">
        <f t="shared" si="21"/>
        <v>0</v>
      </c>
      <c r="F1348" s="1">
        <f>COUNTIFS(Formulas!B$3:B$2000,'Stats for predictor'!B1348,Formulas!C$3:C$2000,'Stats for predictor'!C1348,Formulas!AC$3:AC$2000,4)</f>
        <v>0</v>
      </c>
      <c r="G1348">
        <f>COUNTIFS(Formulas!B$3:B$2000,'Stats for predictor'!B1348,Formulas!C$3:C$2000,'Stats for predictor'!C1348,Formulas!AC$3:AC$2000,3)</f>
        <v>0</v>
      </c>
      <c r="H1348">
        <f>COUNTIFS(Formulas!B$3:B$2000,'Stats for predictor'!B1348,Formulas!C$3:C$2000,'Stats for predictor'!C1348,Formulas!AC$3:AC$2000,2)</f>
        <v>0</v>
      </c>
      <c r="I1348">
        <f>COUNTIFS(Formulas!B$3:B$2000,'Stats for predictor'!B1348,Formulas!C$3:C$2000,'Stats for predictor'!C1348,Formulas!AC$3:AC$2000,1)</f>
        <v>0</v>
      </c>
      <c r="J1348">
        <f>COUNTIFS(Formulas!B$3:B$2000,'Stats for predictor'!B1348,Formulas!C$3:C$2000,'Stats for predictor'!C1348,Formulas!AC$3:AC$2000,0)</f>
        <v>1390</v>
      </c>
      <c r="K1348">
        <f>Formulas!P1349</f>
        <v>0</v>
      </c>
      <c r="L1348">
        <f>Formulas!R1349</f>
        <v>0</v>
      </c>
      <c r="M1348">
        <f>Formulas!T1397</f>
        <v>0</v>
      </c>
      <c r="N1348" s="2" t="e">
        <f>Formulas!V1349</f>
        <v>#DIV/0!</v>
      </c>
      <c r="O1348">
        <f>Formulas!U1349</f>
        <v>0</v>
      </c>
      <c r="P1348" s="2" t="e">
        <f>Formulas!W1349</f>
        <v>#DIV/0!</v>
      </c>
    </row>
    <row r="1349" spans="1:16">
      <c r="A1349">
        <f>Formulas!A1350</f>
        <v>0</v>
      </c>
      <c r="B1349">
        <f>Formulas!B1350</f>
        <v>0</v>
      </c>
      <c r="C1349">
        <f>Formulas!C1350</f>
        <v>0</v>
      </c>
      <c r="D1349">
        <f>Formulas!AC1350</f>
        <v>0</v>
      </c>
      <c r="E1349">
        <f t="shared" si="21"/>
        <v>0</v>
      </c>
      <c r="F1349" s="1">
        <f>COUNTIFS(Formulas!B$3:B$2000,'Stats for predictor'!B1349,Formulas!C$3:C$2000,'Stats for predictor'!C1349,Formulas!AC$3:AC$2000,4)</f>
        <v>0</v>
      </c>
      <c r="G1349">
        <f>COUNTIFS(Formulas!B$3:B$2000,'Stats for predictor'!B1349,Formulas!C$3:C$2000,'Stats for predictor'!C1349,Formulas!AC$3:AC$2000,3)</f>
        <v>0</v>
      </c>
      <c r="H1349">
        <f>COUNTIFS(Formulas!B$3:B$2000,'Stats for predictor'!B1349,Formulas!C$3:C$2000,'Stats for predictor'!C1349,Formulas!AC$3:AC$2000,2)</f>
        <v>0</v>
      </c>
      <c r="I1349">
        <f>COUNTIFS(Formulas!B$3:B$2000,'Stats for predictor'!B1349,Formulas!C$3:C$2000,'Stats for predictor'!C1349,Formulas!AC$3:AC$2000,1)</f>
        <v>0</v>
      </c>
      <c r="J1349">
        <f>COUNTIFS(Formulas!B$3:B$2000,'Stats for predictor'!B1349,Formulas!C$3:C$2000,'Stats for predictor'!C1349,Formulas!AC$3:AC$2000,0)</f>
        <v>1390</v>
      </c>
      <c r="K1349">
        <f>Formulas!P1350</f>
        <v>0</v>
      </c>
      <c r="L1349">
        <f>Formulas!R1350</f>
        <v>0</v>
      </c>
      <c r="M1349">
        <f>Formulas!T1398</f>
        <v>0</v>
      </c>
      <c r="N1349" s="2" t="e">
        <f>Formulas!V1350</f>
        <v>#DIV/0!</v>
      </c>
      <c r="O1349">
        <f>Formulas!U1350</f>
        <v>0</v>
      </c>
      <c r="P1349" s="2" t="e">
        <f>Formulas!W1350</f>
        <v>#DIV/0!</v>
      </c>
    </row>
    <row r="1350" spans="1:16">
      <c r="A1350">
        <f>Formulas!A1351</f>
        <v>0</v>
      </c>
      <c r="B1350">
        <f>Formulas!B1351</f>
        <v>0</v>
      </c>
      <c r="C1350">
        <f>Formulas!C1351</f>
        <v>0</v>
      </c>
      <c r="D1350">
        <f>Formulas!AC1351</f>
        <v>0</v>
      </c>
      <c r="E1350">
        <f t="shared" si="21"/>
        <v>0</v>
      </c>
      <c r="F1350" s="1">
        <f>COUNTIFS(Formulas!B$3:B$2000,'Stats for predictor'!B1350,Formulas!C$3:C$2000,'Stats for predictor'!C1350,Formulas!AC$3:AC$2000,4)</f>
        <v>0</v>
      </c>
      <c r="G1350">
        <f>COUNTIFS(Formulas!B$3:B$2000,'Stats for predictor'!B1350,Formulas!C$3:C$2000,'Stats for predictor'!C1350,Formulas!AC$3:AC$2000,3)</f>
        <v>0</v>
      </c>
      <c r="H1350">
        <f>COUNTIFS(Formulas!B$3:B$2000,'Stats for predictor'!B1350,Formulas!C$3:C$2000,'Stats for predictor'!C1350,Formulas!AC$3:AC$2000,2)</f>
        <v>0</v>
      </c>
      <c r="I1350">
        <f>COUNTIFS(Formulas!B$3:B$2000,'Stats for predictor'!B1350,Formulas!C$3:C$2000,'Stats for predictor'!C1350,Formulas!AC$3:AC$2000,1)</f>
        <v>0</v>
      </c>
      <c r="J1350">
        <f>COUNTIFS(Formulas!B$3:B$2000,'Stats for predictor'!B1350,Formulas!C$3:C$2000,'Stats for predictor'!C1350,Formulas!AC$3:AC$2000,0)</f>
        <v>1390</v>
      </c>
      <c r="K1350">
        <f>Formulas!P1351</f>
        <v>0</v>
      </c>
      <c r="L1350">
        <f>Formulas!R1351</f>
        <v>0</v>
      </c>
      <c r="M1350">
        <f>Formulas!T1399</f>
        <v>0</v>
      </c>
      <c r="N1350" s="2" t="e">
        <f>Formulas!V1351</f>
        <v>#DIV/0!</v>
      </c>
      <c r="O1350">
        <f>Formulas!U1351</f>
        <v>0</v>
      </c>
      <c r="P1350" s="2" t="e">
        <f>Formulas!W1351</f>
        <v>#DIV/0!</v>
      </c>
    </row>
    <row r="1351" spans="1:16">
      <c r="A1351">
        <f>Formulas!A1352</f>
        <v>0</v>
      </c>
      <c r="B1351">
        <f>Formulas!B1352</f>
        <v>0</v>
      </c>
      <c r="C1351">
        <f>Formulas!C1352</f>
        <v>0</v>
      </c>
      <c r="D1351">
        <f>Formulas!AC1352</f>
        <v>0</v>
      </c>
      <c r="E1351">
        <f t="shared" si="21"/>
        <v>0</v>
      </c>
      <c r="F1351" s="1">
        <f>COUNTIFS(Formulas!B$3:B$2000,'Stats for predictor'!B1351,Formulas!C$3:C$2000,'Stats for predictor'!C1351,Formulas!AC$3:AC$2000,4)</f>
        <v>0</v>
      </c>
      <c r="G1351">
        <f>COUNTIFS(Formulas!B$3:B$2000,'Stats for predictor'!B1351,Formulas!C$3:C$2000,'Stats for predictor'!C1351,Formulas!AC$3:AC$2000,3)</f>
        <v>0</v>
      </c>
      <c r="H1351">
        <f>COUNTIFS(Formulas!B$3:B$2000,'Stats for predictor'!B1351,Formulas!C$3:C$2000,'Stats for predictor'!C1351,Formulas!AC$3:AC$2000,2)</f>
        <v>0</v>
      </c>
      <c r="I1351">
        <f>COUNTIFS(Formulas!B$3:B$2000,'Stats for predictor'!B1351,Formulas!C$3:C$2000,'Stats for predictor'!C1351,Formulas!AC$3:AC$2000,1)</f>
        <v>0</v>
      </c>
      <c r="J1351">
        <f>COUNTIFS(Formulas!B$3:B$2000,'Stats for predictor'!B1351,Formulas!C$3:C$2000,'Stats for predictor'!C1351,Formulas!AC$3:AC$2000,0)</f>
        <v>1390</v>
      </c>
      <c r="K1351">
        <f>Formulas!P1352</f>
        <v>0</v>
      </c>
      <c r="L1351">
        <f>Formulas!R1352</f>
        <v>0</v>
      </c>
      <c r="M1351">
        <f>Formulas!T1400</f>
        <v>0</v>
      </c>
      <c r="N1351" s="2" t="e">
        <f>Formulas!V1352</f>
        <v>#DIV/0!</v>
      </c>
      <c r="O1351">
        <f>Formulas!U1352</f>
        <v>0</v>
      </c>
      <c r="P1351" s="2" t="e">
        <f>Formulas!W1352</f>
        <v>#DIV/0!</v>
      </c>
    </row>
    <row r="1352" spans="1:16">
      <c r="A1352">
        <f>Formulas!A1353</f>
        <v>0</v>
      </c>
      <c r="B1352">
        <f>Formulas!B1353</f>
        <v>0</v>
      </c>
      <c r="C1352">
        <f>Formulas!C1353</f>
        <v>0</v>
      </c>
      <c r="D1352">
        <f>Formulas!AC1353</f>
        <v>0</v>
      </c>
      <c r="E1352">
        <f t="shared" si="21"/>
        <v>0</v>
      </c>
      <c r="F1352" s="1">
        <f>COUNTIFS(Formulas!B$3:B$2000,'Stats for predictor'!B1352,Formulas!C$3:C$2000,'Stats for predictor'!C1352,Formulas!AC$3:AC$2000,4)</f>
        <v>0</v>
      </c>
      <c r="G1352">
        <f>COUNTIFS(Formulas!B$3:B$2000,'Stats for predictor'!B1352,Formulas!C$3:C$2000,'Stats for predictor'!C1352,Formulas!AC$3:AC$2000,3)</f>
        <v>0</v>
      </c>
      <c r="H1352">
        <f>COUNTIFS(Formulas!B$3:B$2000,'Stats for predictor'!B1352,Formulas!C$3:C$2000,'Stats for predictor'!C1352,Formulas!AC$3:AC$2000,2)</f>
        <v>0</v>
      </c>
      <c r="I1352">
        <f>COUNTIFS(Formulas!B$3:B$2000,'Stats for predictor'!B1352,Formulas!C$3:C$2000,'Stats for predictor'!C1352,Formulas!AC$3:AC$2000,1)</f>
        <v>0</v>
      </c>
      <c r="J1352">
        <f>COUNTIFS(Formulas!B$3:B$2000,'Stats for predictor'!B1352,Formulas!C$3:C$2000,'Stats for predictor'!C1352,Formulas!AC$3:AC$2000,0)</f>
        <v>1390</v>
      </c>
      <c r="K1352">
        <f>Formulas!P1353</f>
        <v>0</v>
      </c>
      <c r="L1352">
        <f>Formulas!R1353</f>
        <v>0</v>
      </c>
      <c r="M1352">
        <f>Formulas!T1401</f>
        <v>0</v>
      </c>
      <c r="N1352" s="2" t="e">
        <f>Formulas!V1353</f>
        <v>#DIV/0!</v>
      </c>
      <c r="O1352">
        <f>Formulas!U1353</f>
        <v>0</v>
      </c>
      <c r="P1352" s="2" t="e">
        <f>Formulas!W1353</f>
        <v>#DIV/0!</v>
      </c>
    </row>
    <row r="1353" spans="1:16">
      <c r="A1353">
        <f>Formulas!A1354</f>
        <v>0</v>
      </c>
      <c r="B1353">
        <f>Formulas!B1354</f>
        <v>0</v>
      </c>
      <c r="C1353">
        <f>Formulas!C1354</f>
        <v>0</v>
      </c>
      <c r="D1353">
        <f>Formulas!AC1354</f>
        <v>0</v>
      </c>
      <c r="E1353">
        <f t="shared" si="21"/>
        <v>0</v>
      </c>
      <c r="F1353" s="1">
        <f>COUNTIFS(Formulas!B$3:B$2000,'Stats for predictor'!B1353,Formulas!C$3:C$2000,'Stats for predictor'!C1353,Formulas!AC$3:AC$2000,4)</f>
        <v>0</v>
      </c>
      <c r="G1353">
        <f>COUNTIFS(Formulas!B$3:B$2000,'Stats for predictor'!B1353,Formulas!C$3:C$2000,'Stats for predictor'!C1353,Formulas!AC$3:AC$2000,3)</f>
        <v>0</v>
      </c>
      <c r="H1353">
        <f>COUNTIFS(Formulas!B$3:B$2000,'Stats for predictor'!B1353,Formulas!C$3:C$2000,'Stats for predictor'!C1353,Formulas!AC$3:AC$2000,2)</f>
        <v>0</v>
      </c>
      <c r="I1353">
        <f>COUNTIFS(Formulas!B$3:B$2000,'Stats for predictor'!B1353,Formulas!C$3:C$2000,'Stats for predictor'!C1353,Formulas!AC$3:AC$2000,1)</f>
        <v>0</v>
      </c>
      <c r="J1353">
        <f>COUNTIFS(Formulas!B$3:B$2000,'Stats for predictor'!B1353,Formulas!C$3:C$2000,'Stats for predictor'!C1353,Formulas!AC$3:AC$2000,0)</f>
        <v>1390</v>
      </c>
      <c r="K1353">
        <f>Formulas!P1354</f>
        <v>0</v>
      </c>
      <c r="L1353">
        <f>Formulas!R1354</f>
        <v>0</v>
      </c>
      <c r="M1353">
        <f>Formulas!T1402</f>
        <v>0</v>
      </c>
      <c r="N1353" s="2" t="e">
        <f>Formulas!V1354</f>
        <v>#DIV/0!</v>
      </c>
      <c r="O1353">
        <f>Formulas!U1354</f>
        <v>0</v>
      </c>
      <c r="P1353" s="2" t="e">
        <f>Formulas!W1354</f>
        <v>#DIV/0!</v>
      </c>
    </row>
    <row r="1354" spans="1:16">
      <c r="A1354">
        <f>Formulas!A1355</f>
        <v>0</v>
      </c>
      <c r="B1354">
        <f>Formulas!B1355</f>
        <v>0</v>
      </c>
      <c r="C1354">
        <f>Formulas!C1355</f>
        <v>0</v>
      </c>
      <c r="D1354">
        <f>Formulas!AC1355</f>
        <v>0</v>
      </c>
      <c r="E1354">
        <f t="shared" si="21"/>
        <v>0</v>
      </c>
      <c r="F1354" s="1">
        <f>COUNTIFS(Formulas!B$3:B$2000,'Stats for predictor'!B1354,Formulas!C$3:C$2000,'Stats for predictor'!C1354,Formulas!AC$3:AC$2000,4)</f>
        <v>0</v>
      </c>
      <c r="G1354">
        <f>COUNTIFS(Formulas!B$3:B$2000,'Stats for predictor'!B1354,Formulas!C$3:C$2000,'Stats for predictor'!C1354,Formulas!AC$3:AC$2000,3)</f>
        <v>0</v>
      </c>
      <c r="H1354">
        <f>COUNTIFS(Formulas!B$3:B$2000,'Stats for predictor'!B1354,Formulas!C$3:C$2000,'Stats for predictor'!C1354,Formulas!AC$3:AC$2000,2)</f>
        <v>0</v>
      </c>
      <c r="I1354">
        <f>COUNTIFS(Formulas!B$3:B$2000,'Stats for predictor'!B1354,Formulas!C$3:C$2000,'Stats for predictor'!C1354,Formulas!AC$3:AC$2000,1)</f>
        <v>0</v>
      </c>
      <c r="J1354">
        <f>COUNTIFS(Formulas!B$3:B$2000,'Stats for predictor'!B1354,Formulas!C$3:C$2000,'Stats for predictor'!C1354,Formulas!AC$3:AC$2000,0)</f>
        <v>1390</v>
      </c>
      <c r="K1354">
        <f>Formulas!P1355</f>
        <v>0</v>
      </c>
      <c r="L1354">
        <f>Formulas!R1355</f>
        <v>0</v>
      </c>
      <c r="M1354">
        <f>Formulas!T1403</f>
        <v>0</v>
      </c>
      <c r="N1354" s="2" t="e">
        <f>Formulas!V1355</f>
        <v>#DIV/0!</v>
      </c>
      <c r="O1354">
        <f>Formulas!U1355</f>
        <v>0</v>
      </c>
      <c r="P1354" s="2" t="e">
        <f>Formulas!W1355</f>
        <v>#DIV/0!</v>
      </c>
    </row>
    <row r="1355" spans="1:16">
      <c r="A1355">
        <f>Formulas!A1356</f>
        <v>0</v>
      </c>
      <c r="B1355">
        <f>Formulas!B1356</f>
        <v>0</v>
      </c>
      <c r="C1355">
        <f>Formulas!C1356</f>
        <v>0</v>
      </c>
      <c r="D1355">
        <f>Formulas!AC1356</f>
        <v>0</v>
      </c>
      <c r="E1355">
        <f t="shared" si="21"/>
        <v>0</v>
      </c>
      <c r="F1355" s="1">
        <f>COUNTIFS(Formulas!B$3:B$2000,'Stats for predictor'!B1355,Formulas!C$3:C$2000,'Stats for predictor'!C1355,Formulas!AC$3:AC$2000,4)</f>
        <v>0</v>
      </c>
      <c r="G1355">
        <f>COUNTIFS(Formulas!B$3:B$2000,'Stats for predictor'!B1355,Formulas!C$3:C$2000,'Stats for predictor'!C1355,Formulas!AC$3:AC$2000,3)</f>
        <v>0</v>
      </c>
      <c r="H1355">
        <f>COUNTIFS(Formulas!B$3:B$2000,'Stats for predictor'!B1355,Formulas!C$3:C$2000,'Stats for predictor'!C1355,Formulas!AC$3:AC$2000,2)</f>
        <v>0</v>
      </c>
      <c r="I1355">
        <f>COUNTIFS(Formulas!B$3:B$2000,'Stats for predictor'!B1355,Formulas!C$3:C$2000,'Stats for predictor'!C1355,Formulas!AC$3:AC$2000,1)</f>
        <v>0</v>
      </c>
      <c r="J1355">
        <f>COUNTIFS(Formulas!B$3:B$2000,'Stats for predictor'!B1355,Formulas!C$3:C$2000,'Stats for predictor'!C1355,Formulas!AC$3:AC$2000,0)</f>
        <v>1390</v>
      </c>
      <c r="K1355">
        <f>Formulas!P1356</f>
        <v>0</v>
      </c>
      <c r="L1355">
        <f>Formulas!R1356</f>
        <v>0</v>
      </c>
      <c r="M1355">
        <f>Formulas!T1404</f>
        <v>0</v>
      </c>
      <c r="N1355" s="2" t="e">
        <f>Formulas!V1356</f>
        <v>#DIV/0!</v>
      </c>
      <c r="O1355">
        <f>Formulas!U1356</f>
        <v>0</v>
      </c>
      <c r="P1355" s="2" t="e">
        <f>Formulas!W1356</f>
        <v>#DIV/0!</v>
      </c>
    </row>
    <row r="1356" spans="1:16">
      <c r="A1356">
        <f>Formulas!A1357</f>
        <v>0</v>
      </c>
      <c r="B1356">
        <f>Formulas!B1357</f>
        <v>0</v>
      </c>
      <c r="C1356">
        <f>Formulas!C1357</f>
        <v>0</v>
      </c>
      <c r="D1356">
        <f>Formulas!AC1357</f>
        <v>0</v>
      </c>
      <c r="E1356">
        <f t="shared" si="21"/>
        <v>0</v>
      </c>
      <c r="F1356" s="1">
        <f>COUNTIFS(Formulas!B$3:B$2000,'Stats for predictor'!B1356,Formulas!C$3:C$2000,'Stats for predictor'!C1356,Formulas!AC$3:AC$2000,4)</f>
        <v>0</v>
      </c>
      <c r="G1356">
        <f>COUNTIFS(Formulas!B$3:B$2000,'Stats for predictor'!B1356,Formulas!C$3:C$2000,'Stats for predictor'!C1356,Formulas!AC$3:AC$2000,3)</f>
        <v>0</v>
      </c>
      <c r="H1356">
        <f>COUNTIFS(Formulas!B$3:B$2000,'Stats for predictor'!B1356,Formulas!C$3:C$2000,'Stats for predictor'!C1356,Formulas!AC$3:AC$2000,2)</f>
        <v>0</v>
      </c>
      <c r="I1356">
        <f>COUNTIFS(Formulas!B$3:B$2000,'Stats for predictor'!B1356,Formulas!C$3:C$2000,'Stats for predictor'!C1356,Formulas!AC$3:AC$2000,1)</f>
        <v>0</v>
      </c>
      <c r="J1356">
        <f>COUNTIFS(Formulas!B$3:B$2000,'Stats for predictor'!B1356,Formulas!C$3:C$2000,'Stats for predictor'!C1356,Formulas!AC$3:AC$2000,0)</f>
        <v>1390</v>
      </c>
      <c r="K1356">
        <f>Formulas!P1357</f>
        <v>0</v>
      </c>
      <c r="L1356">
        <f>Formulas!R1357</f>
        <v>0</v>
      </c>
      <c r="M1356">
        <f>Formulas!T1405</f>
        <v>0</v>
      </c>
      <c r="N1356" s="2" t="e">
        <f>Formulas!V1357</f>
        <v>#DIV/0!</v>
      </c>
      <c r="O1356">
        <f>Formulas!U1357</f>
        <v>0</v>
      </c>
      <c r="P1356" s="2" t="e">
        <f>Formulas!W1357</f>
        <v>#DIV/0!</v>
      </c>
    </row>
    <row r="1357" spans="1:16">
      <c r="A1357">
        <f>Formulas!A1358</f>
        <v>0</v>
      </c>
      <c r="B1357">
        <f>Formulas!B1358</f>
        <v>0</v>
      </c>
      <c r="C1357">
        <f>Formulas!C1358</f>
        <v>0</v>
      </c>
      <c r="D1357">
        <f>Formulas!AC1358</f>
        <v>0</v>
      </c>
      <c r="E1357">
        <f t="shared" si="21"/>
        <v>0</v>
      </c>
      <c r="F1357" s="1">
        <f>COUNTIFS(Formulas!B$3:B$2000,'Stats for predictor'!B1357,Formulas!C$3:C$2000,'Stats for predictor'!C1357,Formulas!AC$3:AC$2000,4)</f>
        <v>0</v>
      </c>
      <c r="G1357">
        <f>COUNTIFS(Formulas!B$3:B$2000,'Stats for predictor'!B1357,Formulas!C$3:C$2000,'Stats for predictor'!C1357,Formulas!AC$3:AC$2000,3)</f>
        <v>0</v>
      </c>
      <c r="H1357">
        <f>COUNTIFS(Formulas!B$3:B$2000,'Stats for predictor'!B1357,Formulas!C$3:C$2000,'Stats for predictor'!C1357,Formulas!AC$3:AC$2000,2)</f>
        <v>0</v>
      </c>
      <c r="I1357">
        <f>COUNTIFS(Formulas!B$3:B$2000,'Stats for predictor'!B1357,Formulas!C$3:C$2000,'Stats for predictor'!C1357,Formulas!AC$3:AC$2000,1)</f>
        <v>0</v>
      </c>
      <c r="J1357">
        <f>COUNTIFS(Formulas!B$3:B$2000,'Stats for predictor'!B1357,Formulas!C$3:C$2000,'Stats for predictor'!C1357,Formulas!AC$3:AC$2000,0)</f>
        <v>1390</v>
      </c>
      <c r="K1357">
        <f>Formulas!P1358</f>
        <v>0</v>
      </c>
      <c r="L1357">
        <f>Formulas!R1358</f>
        <v>0</v>
      </c>
      <c r="M1357">
        <f>Formulas!T1406</f>
        <v>0</v>
      </c>
      <c r="N1357" s="2" t="e">
        <f>Formulas!V1358</f>
        <v>#DIV/0!</v>
      </c>
      <c r="O1357">
        <f>Formulas!U1358</f>
        <v>0</v>
      </c>
      <c r="P1357" s="2" t="e">
        <f>Formulas!W1358</f>
        <v>#DIV/0!</v>
      </c>
    </row>
    <row r="1358" spans="1:16">
      <c r="A1358">
        <f>Formulas!A1359</f>
        <v>0</v>
      </c>
      <c r="B1358">
        <f>Formulas!B1359</f>
        <v>0</v>
      </c>
      <c r="C1358">
        <f>Formulas!C1359</f>
        <v>0</v>
      </c>
      <c r="D1358">
        <f>Formulas!AC1359</f>
        <v>0</v>
      </c>
      <c r="E1358">
        <f t="shared" si="21"/>
        <v>0</v>
      </c>
      <c r="F1358" s="1">
        <f>COUNTIFS(Formulas!B$3:B$2000,'Stats for predictor'!B1358,Formulas!C$3:C$2000,'Stats for predictor'!C1358,Formulas!AC$3:AC$2000,4)</f>
        <v>0</v>
      </c>
      <c r="G1358">
        <f>COUNTIFS(Formulas!B$3:B$2000,'Stats for predictor'!B1358,Formulas!C$3:C$2000,'Stats for predictor'!C1358,Formulas!AC$3:AC$2000,3)</f>
        <v>0</v>
      </c>
      <c r="H1358">
        <f>COUNTIFS(Formulas!B$3:B$2000,'Stats for predictor'!B1358,Formulas!C$3:C$2000,'Stats for predictor'!C1358,Formulas!AC$3:AC$2000,2)</f>
        <v>0</v>
      </c>
      <c r="I1358">
        <f>COUNTIFS(Formulas!B$3:B$2000,'Stats for predictor'!B1358,Formulas!C$3:C$2000,'Stats for predictor'!C1358,Formulas!AC$3:AC$2000,1)</f>
        <v>0</v>
      </c>
      <c r="J1358">
        <f>COUNTIFS(Formulas!B$3:B$2000,'Stats for predictor'!B1358,Formulas!C$3:C$2000,'Stats for predictor'!C1358,Formulas!AC$3:AC$2000,0)</f>
        <v>1390</v>
      </c>
      <c r="K1358">
        <f>Formulas!P1359</f>
        <v>0</v>
      </c>
      <c r="L1358">
        <f>Formulas!R1359</f>
        <v>0</v>
      </c>
      <c r="M1358">
        <f>Formulas!T1407</f>
        <v>0</v>
      </c>
      <c r="N1358" s="2" t="e">
        <f>Formulas!V1359</f>
        <v>#DIV/0!</v>
      </c>
      <c r="O1358">
        <f>Formulas!U1359</f>
        <v>0</v>
      </c>
      <c r="P1358" s="2" t="e">
        <f>Formulas!W1359</f>
        <v>#DIV/0!</v>
      </c>
    </row>
    <row r="1359" spans="1:16">
      <c r="A1359">
        <f>Formulas!A1360</f>
        <v>0</v>
      </c>
      <c r="B1359">
        <f>Formulas!B1360</f>
        <v>0</v>
      </c>
      <c r="C1359">
        <f>Formulas!C1360</f>
        <v>0</v>
      </c>
      <c r="D1359">
        <f>Formulas!AC1360</f>
        <v>0</v>
      </c>
      <c r="E1359">
        <f t="shared" si="21"/>
        <v>0</v>
      </c>
      <c r="F1359" s="1">
        <f>COUNTIFS(Formulas!B$3:B$2000,'Stats for predictor'!B1359,Formulas!C$3:C$2000,'Stats for predictor'!C1359,Formulas!AC$3:AC$2000,4)</f>
        <v>0</v>
      </c>
      <c r="G1359">
        <f>COUNTIFS(Formulas!B$3:B$2000,'Stats for predictor'!B1359,Formulas!C$3:C$2000,'Stats for predictor'!C1359,Formulas!AC$3:AC$2000,3)</f>
        <v>0</v>
      </c>
      <c r="H1359">
        <f>COUNTIFS(Formulas!B$3:B$2000,'Stats for predictor'!B1359,Formulas!C$3:C$2000,'Stats for predictor'!C1359,Formulas!AC$3:AC$2000,2)</f>
        <v>0</v>
      </c>
      <c r="I1359">
        <f>COUNTIFS(Formulas!B$3:B$2000,'Stats for predictor'!B1359,Formulas!C$3:C$2000,'Stats for predictor'!C1359,Formulas!AC$3:AC$2000,1)</f>
        <v>0</v>
      </c>
      <c r="J1359">
        <f>COUNTIFS(Formulas!B$3:B$2000,'Stats for predictor'!B1359,Formulas!C$3:C$2000,'Stats for predictor'!C1359,Formulas!AC$3:AC$2000,0)</f>
        <v>1390</v>
      </c>
      <c r="K1359">
        <f>Formulas!P1360</f>
        <v>0</v>
      </c>
      <c r="L1359">
        <f>Formulas!R1360</f>
        <v>0</v>
      </c>
      <c r="M1359">
        <f>Formulas!T1408</f>
        <v>0</v>
      </c>
      <c r="N1359" s="2" t="e">
        <f>Formulas!V1360</f>
        <v>#DIV/0!</v>
      </c>
      <c r="O1359">
        <f>Formulas!U1360</f>
        <v>0</v>
      </c>
      <c r="P1359" s="2" t="e">
        <f>Formulas!W1360</f>
        <v>#DIV/0!</v>
      </c>
    </row>
    <row r="1360" spans="1:16">
      <c r="A1360">
        <f>Formulas!A1361</f>
        <v>0</v>
      </c>
      <c r="B1360">
        <f>Formulas!B1361</f>
        <v>0</v>
      </c>
      <c r="C1360">
        <f>Formulas!C1361</f>
        <v>0</v>
      </c>
      <c r="D1360">
        <f>Formulas!AC1361</f>
        <v>0</v>
      </c>
      <c r="E1360">
        <f t="shared" si="21"/>
        <v>0</v>
      </c>
      <c r="F1360" s="1">
        <f>COUNTIFS(Formulas!B$3:B$2000,'Stats for predictor'!B1360,Formulas!C$3:C$2000,'Stats for predictor'!C1360,Formulas!AC$3:AC$2000,4)</f>
        <v>0</v>
      </c>
      <c r="G1360">
        <f>COUNTIFS(Formulas!B$3:B$2000,'Stats for predictor'!B1360,Formulas!C$3:C$2000,'Stats for predictor'!C1360,Formulas!AC$3:AC$2000,3)</f>
        <v>0</v>
      </c>
      <c r="H1360">
        <f>COUNTIFS(Formulas!B$3:B$2000,'Stats for predictor'!B1360,Formulas!C$3:C$2000,'Stats for predictor'!C1360,Formulas!AC$3:AC$2000,2)</f>
        <v>0</v>
      </c>
      <c r="I1360">
        <f>COUNTIFS(Formulas!B$3:B$2000,'Stats for predictor'!B1360,Formulas!C$3:C$2000,'Stats for predictor'!C1360,Formulas!AC$3:AC$2000,1)</f>
        <v>0</v>
      </c>
      <c r="J1360">
        <f>COUNTIFS(Formulas!B$3:B$2000,'Stats for predictor'!B1360,Formulas!C$3:C$2000,'Stats for predictor'!C1360,Formulas!AC$3:AC$2000,0)</f>
        <v>1390</v>
      </c>
      <c r="K1360">
        <f>Formulas!P1361</f>
        <v>0</v>
      </c>
      <c r="L1360">
        <f>Formulas!R1361</f>
        <v>0</v>
      </c>
      <c r="M1360">
        <f>Formulas!T1409</f>
        <v>0</v>
      </c>
      <c r="N1360" s="2" t="e">
        <f>Formulas!V1361</f>
        <v>#DIV/0!</v>
      </c>
      <c r="O1360">
        <f>Formulas!U1361</f>
        <v>0</v>
      </c>
      <c r="P1360" s="2" t="e">
        <f>Formulas!W1361</f>
        <v>#DIV/0!</v>
      </c>
    </row>
    <row r="1361" spans="1:16">
      <c r="A1361">
        <f>Formulas!A1362</f>
        <v>0</v>
      </c>
      <c r="B1361">
        <f>Formulas!B1362</f>
        <v>0</v>
      </c>
      <c r="C1361">
        <f>Formulas!C1362</f>
        <v>0</v>
      </c>
      <c r="D1361">
        <f>Formulas!AC1362</f>
        <v>0</v>
      </c>
      <c r="E1361">
        <f t="shared" si="21"/>
        <v>0</v>
      </c>
      <c r="F1361" s="1">
        <f>COUNTIFS(Formulas!B$3:B$2000,'Stats for predictor'!B1361,Formulas!C$3:C$2000,'Stats for predictor'!C1361,Formulas!AC$3:AC$2000,4)</f>
        <v>0</v>
      </c>
      <c r="G1361">
        <f>COUNTIFS(Formulas!B$3:B$2000,'Stats for predictor'!B1361,Formulas!C$3:C$2000,'Stats for predictor'!C1361,Formulas!AC$3:AC$2000,3)</f>
        <v>0</v>
      </c>
      <c r="H1361">
        <f>COUNTIFS(Formulas!B$3:B$2000,'Stats for predictor'!B1361,Formulas!C$3:C$2000,'Stats for predictor'!C1361,Formulas!AC$3:AC$2000,2)</f>
        <v>0</v>
      </c>
      <c r="I1361">
        <f>COUNTIFS(Formulas!B$3:B$2000,'Stats for predictor'!B1361,Formulas!C$3:C$2000,'Stats for predictor'!C1361,Formulas!AC$3:AC$2000,1)</f>
        <v>0</v>
      </c>
      <c r="J1361">
        <f>COUNTIFS(Formulas!B$3:B$2000,'Stats for predictor'!B1361,Formulas!C$3:C$2000,'Stats for predictor'!C1361,Formulas!AC$3:AC$2000,0)</f>
        <v>1390</v>
      </c>
      <c r="K1361">
        <f>Formulas!P1362</f>
        <v>0</v>
      </c>
      <c r="L1361">
        <f>Formulas!R1362</f>
        <v>0</v>
      </c>
      <c r="M1361">
        <f>Formulas!T1410</f>
        <v>0</v>
      </c>
      <c r="N1361" s="2" t="e">
        <f>Formulas!V1362</f>
        <v>#DIV/0!</v>
      </c>
      <c r="O1361">
        <f>Formulas!U1362</f>
        <v>0</v>
      </c>
      <c r="P1361" s="2" t="e">
        <f>Formulas!W1362</f>
        <v>#DIV/0!</v>
      </c>
    </row>
    <row r="1362" spans="1:16">
      <c r="A1362">
        <f>Formulas!A1363</f>
        <v>0</v>
      </c>
      <c r="B1362">
        <f>Formulas!B1363</f>
        <v>0</v>
      </c>
      <c r="C1362">
        <f>Formulas!C1363</f>
        <v>0</v>
      </c>
      <c r="D1362">
        <f>Formulas!AC1363</f>
        <v>0</v>
      </c>
      <c r="E1362">
        <f t="shared" si="21"/>
        <v>0</v>
      </c>
      <c r="F1362" s="1">
        <f>COUNTIFS(Formulas!B$3:B$2000,'Stats for predictor'!B1362,Formulas!C$3:C$2000,'Stats for predictor'!C1362,Formulas!AC$3:AC$2000,4)</f>
        <v>0</v>
      </c>
      <c r="G1362">
        <f>COUNTIFS(Formulas!B$3:B$2000,'Stats for predictor'!B1362,Formulas!C$3:C$2000,'Stats for predictor'!C1362,Formulas!AC$3:AC$2000,3)</f>
        <v>0</v>
      </c>
      <c r="H1362">
        <f>COUNTIFS(Formulas!B$3:B$2000,'Stats for predictor'!B1362,Formulas!C$3:C$2000,'Stats for predictor'!C1362,Formulas!AC$3:AC$2000,2)</f>
        <v>0</v>
      </c>
      <c r="I1362">
        <f>COUNTIFS(Formulas!B$3:B$2000,'Stats for predictor'!B1362,Formulas!C$3:C$2000,'Stats for predictor'!C1362,Formulas!AC$3:AC$2000,1)</f>
        <v>0</v>
      </c>
      <c r="J1362">
        <f>COUNTIFS(Formulas!B$3:B$2000,'Stats for predictor'!B1362,Formulas!C$3:C$2000,'Stats for predictor'!C1362,Formulas!AC$3:AC$2000,0)</f>
        <v>1390</v>
      </c>
      <c r="K1362">
        <f>Formulas!P1363</f>
        <v>0</v>
      </c>
      <c r="L1362">
        <f>Formulas!R1363</f>
        <v>0</v>
      </c>
      <c r="M1362">
        <f>Formulas!T1411</f>
        <v>0</v>
      </c>
      <c r="N1362" s="2" t="e">
        <f>Formulas!V1363</f>
        <v>#DIV/0!</v>
      </c>
      <c r="O1362">
        <f>Formulas!U1363</f>
        <v>0</v>
      </c>
      <c r="P1362" s="2" t="e">
        <f>Formulas!W1363</f>
        <v>#DIV/0!</v>
      </c>
    </row>
    <row r="1363" spans="1:16">
      <c r="A1363">
        <f>Formulas!A1364</f>
        <v>0</v>
      </c>
      <c r="B1363">
        <f>Formulas!B1364</f>
        <v>0</v>
      </c>
      <c r="C1363">
        <f>Formulas!C1364</f>
        <v>0</v>
      </c>
      <c r="D1363">
        <f>Formulas!AC1364</f>
        <v>0</v>
      </c>
      <c r="E1363">
        <f t="shared" si="21"/>
        <v>0</v>
      </c>
      <c r="F1363" s="1">
        <f>COUNTIFS(Formulas!B$3:B$2000,'Stats for predictor'!B1363,Formulas!C$3:C$2000,'Stats for predictor'!C1363,Formulas!AC$3:AC$2000,4)</f>
        <v>0</v>
      </c>
      <c r="G1363">
        <f>COUNTIFS(Formulas!B$3:B$2000,'Stats for predictor'!B1363,Formulas!C$3:C$2000,'Stats for predictor'!C1363,Formulas!AC$3:AC$2000,3)</f>
        <v>0</v>
      </c>
      <c r="H1363">
        <f>COUNTIFS(Formulas!B$3:B$2000,'Stats for predictor'!B1363,Formulas!C$3:C$2000,'Stats for predictor'!C1363,Formulas!AC$3:AC$2000,2)</f>
        <v>0</v>
      </c>
      <c r="I1363">
        <f>COUNTIFS(Formulas!B$3:B$2000,'Stats for predictor'!B1363,Formulas!C$3:C$2000,'Stats for predictor'!C1363,Formulas!AC$3:AC$2000,1)</f>
        <v>0</v>
      </c>
      <c r="J1363">
        <f>COUNTIFS(Formulas!B$3:B$2000,'Stats for predictor'!B1363,Formulas!C$3:C$2000,'Stats for predictor'!C1363,Formulas!AC$3:AC$2000,0)</f>
        <v>1390</v>
      </c>
      <c r="K1363">
        <f>Formulas!P1364</f>
        <v>0</v>
      </c>
      <c r="L1363">
        <f>Formulas!R1364</f>
        <v>0</v>
      </c>
      <c r="M1363">
        <f>Formulas!T1412</f>
        <v>0</v>
      </c>
      <c r="N1363" s="2" t="e">
        <f>Formulas!V1364</f>
        <v>#DIV/0!</v>
      </c>
      <c r="O1363">
        <f>Formulas!U1364</f>
        <v>0</v>
      </c>
      <c r="P1363" s="2" t="e">
        <f>Formulas!W1364</f>
        <v>#DIV/0!</v>
      </c>
    </row>
    <row r="1364" spans="1:16">
      <c r="A1364">
        <f>Formulas!A1365</f>
        <v>0</v>
      </c>
      <c r="B1364">
        <f>Formulas!B1365</f>
        <v>0</v>
      </c>
      <c r="C1364">
        <f>Formulas!C1365</f>
        <v>0</v>
      </c>
      <c r="D1364">
        <f>Formulas!AC1365</f>
        <v>0</v>
      </c>
      <c r="E1364">
        <f t="shared" si="21"/>
        <v>0</v>
      </c>
      <c r="F1364" s="1">
        <f>COUNTIFS(Formulas!B$3:B$2000,'Stats for predictor'!B1364,Formulas!C$3:C$2000,'Stats for predictor'!C1364,Formulas!AC$3:AC$2000,4)</f>
        <v>0</v>
      </c>
      <c r="G1364">
        <f>COUNTIFS(Formulas!B$3:B$2000,'Stats for predictor'!B1364,Formulas!C$3:C$2000,'Stats for predictor'!C1364,Formulas!AC$3:AC$2000,3)</f>
        <v>0</v>
      </c>
      <c r="H1364">
        <f>COUNTIFS(Formulas!B$3:B$2000,'Stats for predictor'!B1364,Formulas!C$3:C$2000,'Stats for predictor'!C1364,Formulas!AC$3:AC$2000,2)</f>
        <v>0</v>
      </c>
      <c r="I1364">
        <f>COUNTIFS(Formulas!B$3:B$2000,'Stats for predictor'!B1364,Formulas!C$3:C$2000,'Stats for predictor'!C1364,Formulas!AC$3:AC$2000,1)</f>
        <v>0</v>
      </c>
      <c r="J1364">
        <f>COUNTIFS(Formulas!B$3:B$2000,'Stats for predictor'!B1364,Formulas!C$3:C$2000,'Stats for predictor'!C1364,Formulas!AC$3:AC$2000,0)</f>
        <v>1390</v>
      </c>
      <c r="K1364">
        <f>Formulas!P1365</f>
        <v>0</v>
      </c>
      <c r="L1364">
        <f>Formulas!R1365</f>
        <v>0</v>
      </c>
      <c r="M1364">
        <f>Formulas!T1413</f>
        <v>0</v>
      </c>
      <c r="N1364" s="2" t="e">
        <f>Formulas!V1365</f>
        <v>#DIV/0!</v>
      </c>
      <c r="O1364">
        <f>Formulas!U1365</f>
        <v>0</v>
      </c>
      <c r="P1364" s="2" t="e">
        <f>Formulas!W1365</f>
        <v>#DIV/0!</v>
      </c>
    </row>
    <row r="1365" spans="1:16">
      <c r="A1365">
        <f>Formulas!A1366</f>
        <v>0</v>
      </c>
      <c r="B1365">
        <f>Formulas!B1366</f>
        <v>0</v>
      </c>
      <c r="C1365">
        <f>Formulas!C1366</f>
        <v>0</v>
      </c>
      <c r="D1365">
        <f>Formulas!AC1366</f>
        <v>0</v>
      </c>
      <c r="E1365">
        <f t="shared" si="21"/>
        <v>0</v>
      </c>
      <c r="F1365" s="1">
        <f>COUNTIFS(Formulas!B$3:B$2000,'Stats for predictor'!B1365,Formulas!C$3:C$2000,'Stats for predictor'!C1365,Formulas!AC$3:AC$2000,4)</f>
        <v>0</v>
      </c>
      <c r="G1365">
        <f>COUNTIFS(Formulas!B$3:B$2000,'Stats for predictor'!B1365,Formulas!C$3:C$2000,'Stats for predictor'!C1365,Formulas!AC$3:AC$2000,3)</f>
        <v>0</v>
      </c>
      <c r="H1365">
        <f>COUNTIFS(Formulas!B$3:B$2000,'Stats for predictor'!B1365,Formulas!C$3:C$2000,'Stats for predictor'!C1365,Formulas!AC$3:AC$2000,2)</f>
        <v>0</v>
      </c>
      <c r="I1365">
        <f>COUNTIFS(Formulas!B$3:B$2000,'Stats for predictor'!B1365,Formulas!C$3:C$2000,'Stats for predictor'!C1365,Formulas!AC$3:AC$2000,1)</f>
        <v>0</v>
      </c>
      <c r="J1365">
        <f>COUNTIFS(Formulas!B$3:B$2000,'Stats for predictor'!B1365,Formulas!C$3:C$2000,'Stats for predictor'!C1365,Formulas!AC$3:AC$2000,0)</f>
        <v>1390</v>
      </c>
      <c r="K1365">
        <f>Formulas!P1366</f>
        <v>0</v>
      </c>
      <c r="L1365">
        <f>Formulas!R1366</f>
        <v>0</v>
      </c>
      <c r="M1365">
        <f>Formulas!T1414</f>
        <v>0</v>
      </c>
      <c r="N1365" s="2" t="e">
        <f>Formulas!V1366</f>
        <v>#DIV/0!</v>
      </c>
      <c r="O1365">
        <f>Formulas!U1366</f>
        <v>0</v>
      </c>
      <c r="P1365" s="2" t="e">
        <f>Formulas!W1366</f>
        <v>#DIV/0!</v>
      </c>
    </row>
    <row r="1366" spans="1:16">
      <c r="A1366">
        <f>Formulas!A1367</f>
        <v>0</v>
      </c>
      <c r="B1366">
        <f>Formulas!B1367</f>
        <v>0</v>
      </c>
      <c r="C1366">
        <f>Formulas!C1367</f>
        <v>0</v>
      </c>
      <c r="D1366">
        <f>Formulas!AC1367</f>
        <v>0</v>
      </c>
      <c r="E1366">
        <f t="shared" si="21"/>
        <v>0</v>
      </c>
      <c r="F1366" s="1">
        <f>COUNTIFS(Formulas!B$3:B$2000,'Stats for predictor'!B1366,Formulas!C$3:C$2000,'Stats for predictor'!C1366,Formulas!AC$3:AC$2000,4)</f>
        <v>0</v>
      </c>
      <c r="G1366">
        <f>COUNTIFS(Formulas!B$3:B$2000,'Stats for predictor'!B1366,Formulas!C$3:C$2000,'Stats for predictor'!C1366,Formulas!AC$3:AC$2000,3)</f>
        <v>0</v>
      </c>
      <c r="H1366">
        <f>COUNTIFS(Formulas!B$3:B$2000,'Stats for predictor'!B1366,Formulas!C$3:C$2000,'Stats for predictor'!C1366,Formulas!AC$3:AC$2000,2)</f>
        <v>0</v>
      </c>
      <c r="I1366">
        <f>COUNTIFS(Formulas!B$3:B$2000,'Stats for predictor'!B1366,Formulas!C$3:C$2000,'Stats for predictor'!C1366,Formulas!AC$3:AC$2000,1)</f>
        <v>0</v>
      </c>
      <c r="J1366">
        <f>COUNTIFS(Formulas!B$3:B$2000,'Stats for predictor'!B1366,Formulas!C$3:C$2000,'Stats for predictor'!C1366,Formulas!AC$3:AC$2000,0)</f>
        <v>1390</v>
      </c>
      <c r="K1366">
        <f>Formulas!P1367</f>
        <v>0</v>
      </c>
      <c r="L1366">
        <f>Formulas!R1367</f>
        <v>0</v>
      </c>
      <c r="M1366">
        <f>Formulas!T1415</f>
        <v>0</v>
      </c>
      <c r="N1366" s="2" t="e">
        <f>Formulas!V1367</f>
        <v>#DIV/0!</v>
      </c>
      <c r="O1366">
        <f>Formulas!U1367</f>
        <v>0</v>
      </c>
      <c r="P1366" s="2" t="e">
        <f>Formulas!W1367</f>
        <v>#DIV/0!</v>
      </c>
    </row>
    <row r="1367" spans="1:16">
      <c r="A1367">
        <f>Formulas!A1368</f>
        <v>0</v>
      </c>
      <c r="B1367">
        <f>Formulas!B1368</f>
        <v>0</v>
      </c>
      <c r="C1367">
        <f>Formulas!C1368</f>
        <v>0</v>
      </c>
      <c r="D1367">
        <f>Formulas!AC1368</f>
        <v>0</v>
      </c>
      <c r="E1367">
        <f t="shared" si="21"/>
        <v>0</v>
      </c>
      <c r="F1367" s="1">
        <f>COUNTIFS(Formulas!B$3:B$2000,'Stats for predictor'!B1367,Formulas!C$3:C$2000,'Stats for predictor'!C1367,Formulas!AC$3:AC$2000,4)</f>
        <v>0</v>
      </c>
      <c r="G1367">
        <f>COUNTIFS(Formulas!B$3:B$2000,'Stats for predictor'!B1367,Formulas!C$3:C$2000,'Stats for predictor'!C1367,Formulas!AC$3:AC$2000,3)</f>
        <v>0</v>
      </c>
      <c r="H1367">
        <f>COUNTIFS(Formulas!B$3:B$2000,'Stats for predictor'!B1367,Formulas!C$3:C$2000,'Stats for predictor'!C1367,Formulas!AC$3:AC$2000,2)</f>
        <v>0</v>
      </c>
      <c r="I1367">
        <f>COUNTIFS(Formulas!B$3:B$2000,'Stats for predictor'!B1367,Formulas!C$3:C$2000,'Stats for predictor'!C1367,Formulas!AC$3:AC$2000,1)</f>
        <v>0</v>
      </c>
      <c r="J1367">
        <f>COUNTIFS(Formulas!B$3:B$2000,'Stats for predictor'!B1367,Formulas!C$3:C$2000,'Stats for predictor'!C1367,Formulas!AC$3:AC$2000,0)</f>
        <v>1390</v>
      </c>
      <c r="K1367">
        <f>Formulas!P1368</f>
        <v>0</v>
      </c>
      <c r="L1367">
        <f>Formulas!R1368</f>
        <v>0</v>
      </c>
      <c r="M1367">
        <f>Formulas!T1416</f>
        <v>0</v>
      </c>
      <c r="N1367" s="2" t="e">
        <f>Formulas!V1368</f>
        <v>#DIV/0!</v>
      </c>
      <c r="O1367">
        <f>Formulas!U1368</f>
        <v>0</v>
      </c>
      <c r="P1367" s="2" t="e">
        <f>Formulas!W1368</f>
        <v>#DIV/0!</v>
      </c>
    </row>
    <row r="1368" spans="1:16">
      <c r="A1368">
        <f>Formulas!A1369</f>
        <v>0</v>
      </c>
      <c r="B1368">
        <f>Formulas!B1369</f>
        <v>0</v>
      </c>
      <c r="C1368">
        <f>Formulas!C1369</f>
        <v>0</v>
      </c>
      <c r="D1368">
        <f>Formulas!AC1369</f>
        <v>0</v>
      </c>
      <c r="E1368">
        <f t="shared" si="21"/>
        <v>0</v>
      </c>
      <c r="F1368" s="1">
        <f>COUNTIFS(Formulas!B$3:B$2000,'Stats for predictor'!B1368,Formulas!C$3:C$2000,'Stats for predictor'!C1368,Formulas!AC$3:AC$2000,4)</f>
        <v>0</v>
      </c>
      <c r="G1368">
        <f>COUNTIFS(Formulas!B$3:B$2000,'Stats for predictor'!B1368,Formulas!C$3:C$2000,'Stats for predictor'!C1368,Formulas!AC$3:AC$2000,3)</f>
        <v>0</v>
      </c>
      <c r="H1368">
        <f>COUNTIFS(Formulas!B$3:B$2000,'Stats for predictor'!B1368,Formulas!C$3:C$2000,'Stats for predictor'!C1368,Formulas!AC$3:AC$2000,2)</f>
        <v>0</v>
      </c>
      <c r="I1368">
        <f>COUNTIFS(Formulas!B$3:B$2000,'Stats for predictor'!B1368,Formulas!C$3:C$2000,'Stats for predictor'!C1368,Formulas!AC$3:AC$2000,1)</f>
        <v>0</v>
      </c>
      <c r="J1368">
        <f>COUNTIFS(Formulas!B$3:B$2000,'Stats for predictor'!B1368,Formulas!C$3:C$2000,'Stats for predictor'!C1368,Formulas!AC$3:AC$2000,0)</f>
        <v>1390</v>
      </c>
      <c r="K1368">
        <f>Formulas!P1369</f>
        <v>0</v>
      </c>
      <c r="L1368">
        <f>Formulas!R1369</f>
        <v>0</v>
      </c>
      <c r="M1368">
        <f>Formulas!T1417</f>
        <v>0</v>
      </c>
      <c r="N1368" s="2" t="e">
        <f>Formulas!V1369</f>
        <v>#DIV/0!</v>
      </c>
      <c r="O1368">
        <f>Formulas!U1369</f>
        <v>0</v>
      </c>
      <c r="P1368" s="2" t="e">
        <f>Formulas!W1369</f>
        <v>#DIV/0!</v>
      </c>
    </row>
    <row r="1369" spans="1:16">
      <c r="A1369">
        <f>Formulas!A1370</f>
        <v>0</v>
      </c>
      <c r="B1369">
        <f>Formulas!B1370</f>
        <v>0</v>
      </c>
      <c r="C1369">
        <f>Formulas!C1370</f>
        <v>0</v>
      </c>
      <c r="D1369">
        <f>Formulas!AC1370</f>
        <v>0</v>
      </c>
      <c r="E1369">
        <f t="shared" si="21"/>
        <v>0</v>
      </c>
      <c r="F1369" s="1">
        <f>COUNTIFS(Formulas!B$3:B$2000,'Stats for predictor'!B1369,Formulas!C$3:C$2000,'Stats for predictor'!C1369,Formulas!AC$3:AC$2000,4)</f>
        <v>0</v>
      </c>
      <c r="G1369">
        <f>COUNTIFS(Formulas!B$3:B$2000,'Stats for predictor'!B1369,Formulas!C$3:C$2000,'Stats for predictor'!C1369,Formulas!AC$3:AC$2000,3)</f>
        <v>0</v>
      </c>
      <c r="H1369">
        <f>COUNTIFS(Formulas!B$3:B$2000,'Stats for predictor'!B1369,Formulas!C$3:C$2000,'Stats for predictor'!C1369,Formulas!AC$3:AC$2000,2)</f>
        <v>0</v>
      </c>
      <c r="I1369">
        <f>COUNTIFS(Formulas!B$3:B$2000,'Stats for predictor'!B1369,Formulas!C$3:C$2000,'Stats for predictor'!C1369,Formulas!AC$3:AC$2000,1)</f>
        <v>0</v>
      </c>
      <c r="J1369">
        <f>COUNTIFS(Formulas!B$3:B$2000,'Stats for predictor'!B1369,Formulas!C$3:C$2000,'Stats for predictor'!C1369,Formulas!AC$3:AC$2000,0)</f>
        <v>1390</v>
      </c>
      <c r="K1369">
        <f>Formulas!P1370</f>
        <v>0</v>
      </c>
      <c r="L1369">
        <f>Formulas!R1370</f>
        <v>0</v>
      </c>
      <c r="M1369">
        <f>Formulas!T1418</f>
        <v>0</v>
      </c>
      <c r="N1369" s="2" t="e">
        <f>Formulas!V1370</f>
        <v>#DIV/0!</v>
      </c>
      <c r="O1369">
        <f>Formulas!U1370</f>
        <v>0</v>
      </c>
      <c r="P1369" s="2" t="e">
        <f>Formulas!W1370</f>
        <v>#DIV/0!</v>
      </c>
    </row>
    <row r="1370" spans="1:16">
      <c r="A1370">
        <f>Formulas!A1371</f>
        <v>0</v>
      </c>
      <c r="B1370">
        <f>Formulas!B1371</f>
        <v>0</v>
      </c>
      <c r="C1370">
        <f>Formulas!C1371</f>
        <v>0</v>
      </c>
      <c r="D1370">
        <f>Formulas!AC1371</f>
        <v>0</v>
      </c>
      <c r="E1370">
        <f t="shared" si="21"/>
        <v>0</v>
      </c>
      <c r="F1370" s="1">
        <f>COUNTIFS(Formulas!B$3:B$2000,'Stats for predictor'!B1370,Formulas!C$3:C$2000,'Stats for predictor'!C1370,Formulas!AC$3:AC$2000,4)</f>
        <v>0</v>
      </c>
      <c r="G1370">
        <f>COUNTIFS(Formulas!B$3:B$2000,'Stats for predictor'!B1370,Formulas!C$3:C$2000,'Stats for predictor'!C1370,Formulas!AC$3:AC$2000,3)</f>
        <v>0</v>
      </c>
      <c r="H1370">
        <f>COUNTIFS(Formulas!B$3:B$2000,'Stats for predictor'!B1370,Formulas!C$3:C$2000,'Stats for predictor'!C1370,Formulas!AC$3:AC$2000,2)</f>
        <v>0</v>
      </c>
      <c r="I1370">
        <f>COUNTIFS(Formulas!B$3:B$2000,'Stats for predictor'!B1370,Formulas!C$3:C$2000,'Stats for predictor'!C1370,Formulas!AC$3:AC$2000,1)</f>
        <v>0</v>
      </c>
      <c r="J1370">
        <f>COUNTIFS(Formulas!B$3:B$2000,'Stats for predictor'!B1370,Formulas!C$3:C$2000,'Stats for predictor'!C1370,Formulas!AC$3:AC$2000,0)</f>
        <v>1390</v>
      </c>
      <c r="K1370">
        <f>Formulas!P1371</f>
        <v>0</v>
      </c>
      <c r="L1370">
        <f>Formulas!R1371</f>
        <v>0</v>
      </c>
      <c r="M1370">
        <f>Formulas!T1419</f>
        <v>0</v>
      </c>
      <c r="N1370" s="2" t="e">
        <f>Formulas!V1371</f>
        <v>#DIV/0!</v>
      </c>
      <c r="O1370">
        <f>Formulas!U1371</f>
        <v>0</v>
      </c>
      <c r="P1370" s="2" t="e">
        <f>Formulas!W1371</f>
        <v>#DIV/0!</v>
      </c>
    </row>
    <row r="1371" spans="1:16">
      <c r="A1371">
        <f>Formulas!A1372</f>
        <v>0</v>
      </c>
      <c r="B1371">
        <f>Formulas!B1372</f>
        <v>0</v>
      </c>
      <c r="C1371">
        <f>Formulas!C1372</f>
        <v>0</v>
      </c>
      <c r="D1371">
        <f>Formulas!AC1372</f>
        <v>0</v>
      </c>
      <c r="E1371">
        <f t="shared" si="21"/>
        <v>0</v>
      </c>
      <c r="F1371" s="1">
        <f>COUNTIFS(Formulas!B$3:B$2000,'Stats for predictor'!B1371,Formulas!C$3:C$2000,'Stats for predictor'!C1371,Formulas!AC$3:AC$2000,4)</f>
        <v>0</v>
      </c>
      <c r="G1371">
        <f>COUNTIFS(Formulas!B$3:B$2000,'Stats for predictor'!B1371,Formulas!C$3:C$2000,'Stats for predictor'!C1371,Formulas!AC$3:AC$2000,3)</f>
        <v>0</v>
      </c>
      <c r="H1371">
        <f>COUNTIFS(Formulas!B$3:B$2000,'Stats for predictor'!B1371,Formulas!C$3:C$2000,'Stats for predictor'!C1371,Formulas!AC$3:AC$2000,2)</f>
        <v>0</v>
      </c>
      <c r="I1371">
        <f>COUNTIFS(Formulas!B$3:B$2000,'Stats for predictor'!B1371,Formulas!C$3:C$2000,'Stats for predictor'!C1371,Formulas!AC$3:AC$2000,1)</f>
        <v>0</v>
      </c>
      <c r="J1371">
        <f>COUNTIFS(Formulas!B$3:B$2000,'Stats for predictor'!B1371,Formulas!C$3:C$2000,'Stats for predictor'!C1371,Formulas!AC$3:AC$2000,0)</f>
        <v>1390</v>
      </c>
      <c r="K1371">
        <f>Formulas!P1372</f>
        <v>0</v>
      </c>
      <c r="L1371">
        <f>Formulas!R1372</f>
        <v>0</v>
      </c>
      <c r="M1371">
        <f>Formulas!T1420</f>
        <v>0</v>
      </c>
      <c r="N1371" s="2" t="e">
        <f>Formulas!V1372</f>
        <v>#DIV/0!</v>
      </c>
      <c r="O1371">
        <f>Formulas!U1372</f>
        <v>0</v>
      </c>
      <c r="P1371" s="2" t="e">
        <f>Formulas!W1372</f>
        <v>#DIV/0!</v>
      </c>
    </row>
    <row r="1372" spans="1:16">
      <c r="A1372">
        <f>Formulas!A1373</f>
        <v>0</v>
      </c>
      <c r="B1372">
        <f>Formulas!B1373</f>
        <v>0</v>
      </c>
      <c r="C1372">
        <f>Formulas!C1373</f>
        <v>0</v>
      </c>
      <c r="D1372">
        <f>Formulas!AC1373</f>
        <v>0</v>
      </c>
      <c r="E1372">
        <f t="shared" si="21"/>
        <v>0</v>
      </c>
      <c r="F1372" s="1">
        <f>COUNTIFS(Formulas!B$3:B$2000,'Stats for predictor'!B1372,Formulas!C$3:C$2000,'Stats for predictor'!C1372,Formulas!AC$3:AC$2000,4)</f>
        <v>0</v>
      </c>
      <c r="G1372">
        <f>COUNTIFS(Formulas!B$3:B$2000,'Stats for predictor'!B1372,Formulas!C$3:C$2000,'Stats for predictor'!C1372,Formulas!AC$3:AC$2000,3)</f>
        <v>0</v>
      </c>
      <c r="H1372">
        <f>COUNTIFS(Formulas!B$3:B$2000,'Stats for predictor'!B1372,Formulas!C$3:C$2000,'Stats for predictor'!C1372,Formulas!AC$3:AC$2000,2)</f>
        <v>0</v>
      </c>
      <c r="I1372">
        <f>COUNTIFS(Formulas!B$3:B$2000,'Stats for predictor'!B1372,Formulas!C$3:C$2000,'Stats for predictor'!C1372,Formulas!AC$3:AC$2000,1)</f>
        <v>0</v>
      </c>
      <c r="J1372">
        <f>COUNTIFS(Formulas!B$3:B$2000,'Stats for predictor'!B1372,Formulas!C$3:C$2000,'Stats for predictor'!C1372,Formulas!AC$3:AC$2000,0)</f>
        <v>1390</v>
      </c>
      <c r="K1372">
        <f>Formulas!P1373</f>
        <v>0</v>
      </c>
      <c r="L1372">
        <f>Formulas!R1373</f>
        <v>0</v>
      </c>
      <c r="M1372">
        <f>Formulas!T1421</f>
        <v>0</v>
      </c>
      <c r="N1372" s="2" t="e">
        <f>Formulas!V1373</f>
        <v>#DIV/0!</v>
      </c>
      <c r="O1372">
        <f>Formulas!U1373</f>
        <v>0</v>
      </c>
      <c r="P1372" s="2" t="e">
        <f>Formulas!W1373</f>
        <v>#DIV/0!</v>
      </c>
    </row>
    <row r="1373" spans="1:16">
      <c r="A1373">
        <f>Formulas!A1374</f>
        <v>0</v>
      </c>
      <c r="B1373">
        <f>Formulas!B1374</f>
        <v>0</v>
      </c>
      <c r="C1373">
        <f>Formulas!C1374</f>
        <v>0</v>
      </c>
      <c r="D1373">
        <f>Formulas!AC1374</f>
        <v>0</v>
      </c>
      <c r="E1373">
        <f t="shared" si="21"/>
        <v>0</v>
      </c>
      <c r="F1373" s="1">
        <f>COUNTIFS(Formulas!B$3:B$2000,'Stats for predictor'!B1373,Formulas!C$3:C$2000,'Stats for predictor'!C1373,Formulas!AC$3:AC$2000,4)</f>
        <v>0</v>
      </c>
      <c r="G1373">
        <f>COUNTIFS(Formulas!B$3:B$2000,'Stats for predictor'!B1373,Formulas!C$3:C$2000,'Stats for predictor'!C1373,Formulas!AC$3:AC$2000,3)</f>
        <v>0</v>
      </c>
      <c r="H1373">
        <f>COUNTIFS(Formulas!B$3:B$2000,'Stats for predictor'!B1373,Formulas!C$3:C$2000,'Stats for predictor'!C1373,Formulas!AC$3:AC$2000,2)</f>
        <v>0</v>
      </c>
      <c r="I1373">
        <f>COUNTIFS(Formulas!B$3:B$2000,'Stats for predictor'!B1373,Formulas!C$3:C$2000,'Stats for predictor'!C1373,Formulas!AC$3:AC$2000,1)</f>
        <v>0</v>
      </c>
      <c r="J1373">
        <f>COUNTIFS(Formulas!B$3:B$2000,'Stats for predictor'!B1373,Formulas!C$3:C$2000,'Stats for predictor'!C1373,Formulas!AC$3:AC$2000,0)</f>
        <v>1390</v>
      </c>
      <c r="K1373">
        <f>Formulas!P1374</f>
        <v>0</v>
      </c>
      <c r="L1373">
        <f>Formulas!R1374</f>
        <v>0</v>
      </c>
      <c r="M1373">
        <f>Formulas!T1422</f>
        <v>0</v>
      </c>
      <c r="N1373" s="2" t="e">
        <f>Formulas!V1374</f>
        <v>#DIV/0!</v>
      </c>
      <c r="O1373">
        <f>Formulas!U1374</f>
        <v>0</v>
      </c>
      <c r="P1373" s="2" t="e">
        <f>Formulas!W1374</f>
        <v>#DIV/0!</v>
      </c>
    </row>
    <row r="1374" spans="1:16">
      <c r="A1374">
        <f>Formulas!A1375</f>
        <v>0</v>
      </c>
      <c r="B1374">
        <f>Formulas!B1375</f>
        <v>0</v>
      </c>
      <c r="C1374">
        <f>Formulas!C1375</f>
        <v>0</v>
      </c>
      <c r="D1374">
        <f>Formulas!AC1375</f>
        <v>0</v>
      </c>
      <c r="E1374">
        <f t="shared" si="21"/>
        <v>0</v>
      </c>
      <c r="F1374" s="1">
        <f>COUNTIFS(Formulas!B$3:B$2000,'Stats for predictor'!B1374,Formulas!C$3:C$2000,'Stats for predictor'!C1374,Formulas!AC$3:AC$2000,4)</f>
        <v>0</v>
      </c>
      <c r="G1374">
        <f>COUNTIFS(Formulas!B$3:B$2000,'Stats for predictor'!B1374,Formulas!C$3:C$2000,'Stats for predictor'!C1374,Formulas!AC$3:AC$2000,3)</f>
        <v>0</v>
      </c>
      <c r="H1374">
        <f>COUNTIFS(Formulas!B$3:B$2000,'Stats for predictor'!B1374,Formulas!C$3:C$2000,'Stats for predictor'!C1374,Formulas!AC$3:AC$2000,2)</f>
        <v>0</v>
      </c>
      <c r="I1374">
        <f>COUNTIFS(Formulas!B$3:B$2000,'Stats for predictor'!B1374,Formulas!C$3:C$2000,'Stats for predictor'!C1374,Formulas!AC$3:AC$2000,1)</f>
        <v>0</v>
      </c>
      <c r="J1374">
        <f>COUNTIFS(Formulas!B$3:B$2000,'Stats for predictor'!B1374,Formulas!C$3:C$2000,'Stats for predictor'!C1374,Formulas!AC$3:AC$2000,0)</f>
        <v>1390</v>
      </c>
      <c r="K1374">
        <f>Formulas!P1375</f>
        <v>0</v>
      </c>
      <c r="L1374">
        <f>Formulas!R1375</f>
        <v>0</v>
      </c>
      <c r="M1374">
        <f>Formulas!T1423</f>
        <v>0</v>
      </c>
      <c r="N1374" s="2" t="e">
        <f>Formulas!V1375</f>
        <v>#DIV/0!</v>
      </c>
      <c r="O1374">
        <f>Formulas!U1375</f>
        <v>0</v>
      </c>
      <c r="P1374" s="2" t="e">
        <f>Formulas!W1375</f>
        <v>#DIV/0!</v>
      </c>
    </row>
    <row r="1375" spans="1:16">
      <c r="A1375">
        <f>Formulas!A1376</f>
        <v>0</v>
      </c>
      <c r="B1375">
        <f>Formulas!B1376</f>
        <v>0</v>
      </c>
      <c r="C1375">
        <f>Formulas!C1376</f>
        <v>0</v>
      </c>
      <c r="D1375">
        <f>Formulas!AC1376</f>
        <v>0</v>
      </c>
      <c r="E1375">
        <f t="shared" si="21"/>
        <v>0</v>
      </c>
      <c r="F1375" s="1">
        <f>COUNTIFS(Formulas!B$3:B$2000,'Stats for predictor'!B1375,Formulas!C$3:C$2000,'Stats for predictor'!C1375,Formulas!AC$3:AC$2000,4)</f>
        <v>0</v>
      </c>
      <c r="G1375">
        <f>COUNTIFS(Formulas!B$3:B$2000,'Stats for predictor'!B1375,Formulas!C$3:C$2000,'Stats for predictor'!C1375,Formulas!AC$3:AC$2000,3)</f>
        <v>0</v>
      </c>
      <c r="H1375">
        <f>COUNTIFS(Formulas!B$3:B$2000,'Stats for predictor'!B1375,Formulas!C$3:C$2000,'Stats for predictor'!C1375,Formulas!AC$3:AC$2000,2)</f>
        <v>0</v>
      </c>
      <c r="I1375">
        <f>COUNTIFS(Formulas!B$3:B$2000,'Stats for predictor'!B1375,Formulas!C$3:C$2000,'Stats for predictor'!C1375,Formulas!AC$3:AC$2000,1)</f>
        <v>0</v>
      </c>
      <c r="J1375">
        <f>COUNTIFS(Formulas!B$3:B$2000,'Stats for predictor'!B1375,Formulas!C$3:C$2000,'Stats for predictor'!C1375,Formulas!AC$3:AC$2000,0)</f>
        <v>1390</v>
      </c>
      <c r="K1375">
        <f>Formulas!P1376</f>
        <v>0</v>
      </c>
      <c r="L1375">
        <f>Formulas!R1376</f>
        <v>0</v>
      </c>
      <c r="M1375">
        <f>Formulas!T1424</f>
        <v>0</v>
      </c>
      <c r="N1375" s="2" t="e">
        <f>Formulas!V1376</f>
        <v>#DIV/0!</v>
      </c>
      <c r="O1375">
        <f>Formulas!U1376</f>
        <v>0</v>
      </c>
      <c r="P1375" s="2" t="e">
        <f>Formulas!W1376</f>
        <v>#DIV/0!</v>
      </c>
    </row>
    <row r="1376" spans="1:16">
      <c r="A1376">
        <f>Formulas!A1377</f>
        <v>0</v>
      </c>
      <c r="B1376">
        <f>Formulas!B1377</f>
        <v>0</v>
      </c>
      <c r="C1376">
        <f>Formulas!C1377</f>
        <v>0</v>
      </c>
      <c r="D1376">
        <f>Formulas!AC1377</f>
        <v>0</v>
      </c>
      <c r="E1376">
        <f t="shared" si="21"/>
        <v>0</v>
      </c>
      <c r="F1376" s="1">
        <f>COUNTIFS(Formulas!B$3:B$2000,'Stats for predictor'!B1376,Formulas!C$3:C$2000,'Stats for predictor'!C1376,Formulas!AC$3:AC$2000,4)</f>
        <v>0</v>
      </c>
      <c r="G1376">
        <f>COUNTIFS(Formulas!B$3:B$2000,'Stats for predictor'!B1376,Formulas!C$3:C$2000,'Stats for predictor'!C1376,Formulas!AC$3:AC$2000,3)</f>
        <v>0</v>
      </c>
      <c r="H1376">
        <f>COUNTIFS(Formulas!B$3:B$2000,'Stats for predictor'!B1376,Formulas!C$3:C$2000,'Stats for predictor'!C1376,Formulas!AC$3:AC$2000,2)</f>
        <v>0</v>
      </c>
      <c r="I1376">
        <f>COUNTIFS(Formulas!B$3:B$2000,'Stats for predictor'!B1376,Formulas!C$3:C$2000,'Stats for predictor'!C1376,Formulas!AC$3:AC$2000,1)</f>
        <v>0</v>
      </c>
      <c r="J1376">
        <f>COUNTIFS(Formulas!B$3:B$2000,'Stats for predictor'!B1376,Formulas!C$3:C$2000,'Stats for predictor'!C1376,Formulas!AC$3:AC$2000,0)</f>
        <v>1390</v>
      </c>
      <c r="K1376">
        <f>Formulas!P1377</f>
        <v>0</v>
      </c>
      <c r="L1376">
        <f>Formulas!R1377</f>
        <v>0</v>
      </c>
      <c r="M1376">
        <f>Formulas!T1425</f>
        <v>0</v>
      </c>
      <c r="N1376" s="2" t="e">
        <f>Formulas!V1377</f>
        <v>#DIV/0!</v>
      </c>
      <c r="O1376">
        <f>Formulas!U1377</f>
        <v>0</v>
      </c>
      <c r="P1376" s="2" t="e">
        <f>Formulas!W1377</f>
        <v>#DIV/0!</v>
      </c>
    </row>
    <row r="1377" spans="1:16">
      <c r="A1377">
        <f>Formulas!A1378</f>
        <v>0</v>
      </c>
      <c r="B1377">
        <f>Formulas!B1378</f>
        <v>0</v>
      </c>
      <c r="C1377">
        <f>Formulas!C1378</f>
        <v>0</v>
      </c>
      <c r="D1377">
        <f>Formulas!AC1378</f>
        <v>0</v>
      </c>
      <c r="E1377">
        <f t="shared" si="21"/>
        <v>0</v>
      </c>
      <c r="F1377" s="1">
        <f>COUNTIFS(Formulas!B$3:B$2000,'Stats for predictor'!B1377,Formulas!C$3:C$2000,'Stats for predictor'!C1377,Formulas!AC$3:AC$2000,4)</f>
        <v>0</v>
      </c>
      <c r="G1377">
        <f>COUNTIFS(Formulas!B$3:B$2000,'Stats for predictor'!B1377,Formulas!C$3:C$2000,'Stats for predictor'!C1377,Formulas!AC$3:AC$2000,3)</f>
        <v>0</v>
      </c>
      <c r="H1377">
        <f>COUNTIFS(Formulas!B$3:B$2000,'Stats for predictor'!B1377,Formulas!C$3:C$2000,'Stats for predictor'!C1377,Formulas!AC$3:AC$2000,2)</f>
        <v>0</v>
      </c>
      <c r="I1377">
        <f>COUNTIFS(Formulas!B$3:B$2000,'Stats for predictor'!B1377,Formulas!C$3:C$2000,'Stats for predictor'!C1377,Formulas!AC$3:AC$2000,1)</f>
        <v>0</v>
      </c>
      <c r="J1377">
        <f>COUNTIFS(Formulas!B$3:B$2000,'Stats for predictor'!B1377,Formulas!C$3:C$2000,'Stats for predictor'!C1377,Formulas!AC$3:AC$2000,0)</f>
        <v>1390</v>
      </c>
      <c r="K1377">
        <f>Formulas!P1378</f>
        <v>0</v>
      </c>
      <c r="L1377">
        <f>Formulas!R1378</f>
        <v>0</v>
      </c>
      <c r="M1377">
        <f>Formulas!T1426</f>
        <v>0</v>
      </c>
      <c r="N1377" s="2" t="e">
        <f>Formulas!V1378</f>
        <v>#DIV/0!</v>
      </c>
      <c r="O1377">
        <f>Formulas!U1378</f>
        <v>0</v>
      </c>
      <c r="P1377" s="2" t="e">
        <f>Formulas!W1378</f>
        <v>#DIV/0!</v>
      </c>
    </row>
    <row r="1378" spans="1:16">
      <c r="A1378">
        <f>Formulas!A1379</f>
        <v>0</v>
      </c>
      <c r="B1378">
        <f>Formulas!B1379</f>
        <v>0</v>
      </c>
      <c r="C1378">
        <f>Formulas!C1379</f>
        <v>0</v>
      </c>
      <c r="D1378">
        <f>Formulas!AC1379</f>
        <v>0</v>
      </c>
      <c r="E1378">
        <f t="shared" si="21"/>
        <v>0</v>
      </c>
      <c r="F1378" s="1">
        <f>COUNTIFS(Formulas!B$3:B$2000,'Stats for predictor'!B1378,Formulas!C$3:C$2000,'Stats for predictor'!C1378,Formulas!AC$3:AC$2000,4)</f>
        <v>0</v>
      </c>
      <c r="G1378">
        <f>COUNTIFS(Formulas!B$3:B$2000,'Stats for predictor'!B1378,Formulas!C$3:C$2000,'Stats for predictor'!C1378,Formulas!AC$3:AC$2000,3)</f>
        <v>0</v>
      </c>
      <c r="H1378">
        <f>COUNTIFS(Formulas!B$3:B$2000,'Stats for predictor'!B1378,Formulas!C$3:C$2000,'Stats for predictor'!C1378,Formulas!AC$3:AC$2000,2)</f>
        <v>0</v>
      </c>
      <c r="I1378">
        <f>COUNTIFS(Formulas!B$3:B$2000,'Stats for predictor'!B1378,Formulas!C$3:C$2000,'Stats for predictor'!C1378,Formulas!AC$3:AC$2000,1)</f>
        <v>0</v>
      </c>
      <c r="J1378">
        <f>COUNTIFS(Formulas!B$3:B$2000,'Stats for predictor'!B1378,Formulas!C$3:C$2000,'Stats for predictor'!C1378,Formulas!AC$3:AC$2000,0)</f>
        <v>1390</v>
      </c>
      <c r="K1378">
        <f>Formulas!P1379</f>
        <v>0</v>
      </c>
      <c r="L1378">
        <f>Formulas!R1379</f>
        <v>0</v>
      </c>
      <c r="M1378">
        <f>Formulas!T1427</f>
        <v>0</v>
      </c>
      <c r="N1378" s="2" t="e">
        <f>Formulas!V1379</f>
        <v>#DIV/0!</v>
      </c>
      <c r="O1378">
        <f>Formulas!U1379</f>
        <v>0</v>
      </c>
      <c r="P1378" s="2" t="e">
        <f>Formulas!W1379</f>
        <v>#DIV/0!</v>
      </c>
    </row>
    <row r="1379" spans="1:16">
      <c r="A1379">
        <f>Formulas!A1380</f>
        <v>0</v>
      </c>
      <c r="B1379">
        <f>Formulas!B1380</f>
        <v>0</v>
      </c>
      <c r="C1379">
        <f>Formulas!C1380</f>
        <v>0</v>
      </c>
      <c r="D1379">
        <f>Formulas!AC1380</f>
        <v>0</v>
      </c>
      <c r="E1379">
        <f t="shared" si="21"/>
        <v>0</v>
      </c>
      <c r="F1379" s="1">
        <f>COUNTIFS(Formulas!B$3:B$2000,'Stats for predictor'!B1379,Formulas!C$3:C$2000,'Stats for predictor'!C1379,Formulas!AC$3:AC$2000,4)</f>
        <v>0</v>
      </c>
      <c r="G1379">
        <f>COUNTIFS(Formulas!B$3:B$2000,'Stats for predictor'!B1379,Formulas!C$3:C$2000,'Stats for predictor'!C1379,Formulas!AC$3:AC$2000,3)</f>
        <v>0</v>
      </c>
      <c r="H1379">
        <f>COUNTIFS(Formulas!B$3:B$2000,'Stats for predictor'!B1379,Formulas!C$3:C$2000,'Stats for predictor'!C1379,Formulas!AC$3:AC$2000,2)</f>
        <v>0</v>
      </c>
      <c r="I1379">
        <f>COUNTIFS(Formulas!B$3:B$2000,'Stats for predictor'!B1379,Formulas!C$3:C$2000,'Stats for predictor'!C1379,Formulas!AC$3:AC$2000,1)</f>
        <v>0</v>
      </c>
      <c r="J1379">
        <f>COUNTIFS(Formulas!B$3:B$2000,'Stats for predictor'!B1379,Formulas!C$3:C$2000,'Stats for predictor'!C1379,Formulas!AC$3:AC$2000,0)</f>
        <v>1390</v>
      </c>
      <c r="K1379">
        <f>Formulas!P1380</f>
        <v>0</v>
      </c>
      <c r="L1379">
        <f>Formulas!R1380</f>
        <v>0</v>
      </c>
      <c r="M1379">
        <f>Formulas!T1428</f>
        <v>0</v>
      </c>
      <c r="N1379" s="2" t="e">
        <f>Formulas!V1380</f>
        <v>#DIV/0!</v>
      </c>
      <c r="O1379">
        <f>Formulas!U1380</f>
        <v>0</v>
      </c>
      <c r="P1379" s="2" t="e">
        <f>Formulas!W1380</f>
        <v>#DIV/0!</v>
      </c>
    </row>
    <row r="1380" spans="1:16">
      <c r="A1380">
        <f>Formulas!A1381</f>
        <v>0</v>
      </c>
      <c r="B1380">
        <f>Formulas!B1381</f>
        <v>0</v>
      </c>
      <c r="C1380">
        <f>Formulas!C1381</f>
        <v>0</v>
      </c>
      <c r="D1380">
        <f>Formulas!AC1381</f>
        <v>0</v>
      </c>
      <c r="E1380">
        <f t="shared" si="21"/>
        <v>0</v>
      </c>
      <c r="F1380" s="1">
        <f>COUNTIFS(Formulas!B$3:B$2000,'Stats for predictor'!B1380,Formulas!C$3:C$2000,'Stats for predictor'!C1380,Formulas!AC$3:AC$2000,4)</f>
        <v>0</v>
      </c>
      <c r="G1380">
        <f>COUNTIFS(Formulas!B$3:B$2000,'Stats for predictor'!B1380,Formulas!C$3:C$2000,'Stats for predictor'!C1380,Formulas!AC$3:AC$2000,3)</f>
        <v>0</v>
      </c>
      <c r="H1380">
        <f>COUNTIFS(Formulas!B$3:B$2000,'Stats for predictor'!B1380,Formulas!C$3:C$2000,'Stats for predictor'!C1380,Formulas!AC$3:AC$2000,2)</f>
        <v>0</v>
      </c>
      <c r="I1380">
        <f>COUNTIFS(Formulas!B$3:B$2000,'Stats for predictor'!B1380,Formulas!C$3:C$2000,'Stats for predictor'!C1380,Formulas!AC$3:AC$2000,1)</f>
        <v>0</v>
      </c>
      <c r="J1380">
        <f>COUNTIFS(Formulas!B$3:B$2000,'Stats for predictor'!B1380,Formulas!C$3:C$2000,'Stats for predictor'!C1380,Formulas!AC$3:AC$2000,0)</f>
        <v>1390</v>
      </c>
      <c r="K1380">
        <f>Formulas!P1381</f>
        <v>0</v>
      </c>
      <c r="L1380">
        <f>Formulas!R1381</f>
        <v>0</v>
      </c>
      <c r="M1380">
        <f>Formulas!T1429</f>
        <v>0</v>
      </c>
      <c r="N1380" s="2" t="e">
        <f>Formulas!V1381</f>
        <v>#DIV/0!</v>
      </c>
      <c r="O1380">
        <f>Formulas!U1381</f>
        <v>0</v>
      </c>
      <c r="P1380" s="2" t="e">
        <f>Formulas!W1381</f>
        <v>#DIV/0!</v>
      </c>
    </row>
    <row r="1381" spans="1:16">
      <c r="A1381">
        <f>Formulas!A1382</f>
        <v>0</v>
      </c>
      <c r="B1381">
        <f>Formulas!B1382</f>
        <v>0</v>
      </c>
      <c r="C1381">
        <f>Formulas!C1382</f>
        <v>0</v>
      </c>
      <c r="D1381">
        <f>Formulas!AC1382</f>
        <v>0</v>
      </c>
      <c r="E1381">
        <f t="shared" si="21"/>
        <v>0</v>
      </c>
      <c r="F1381" s="1">
        <f>COUNTIFS(Formulas!B$3:B$2000,'Stats for predictor'!B1381,Formulas!C$3:C$2000,'Stats for predictor'!C1381,Formulas!AC$3:AC$2000,4)</f>
        <v>0</v>
      </c>
      <c r="G1381">
        <f>COUNTIFS(Formulas!B$3:B$2000,'Stats for predictor'!B1381,Formulas!C$3:C$2000,'Stats for predictor'!C1381,Formulas!AC$3:AC$2000,3)</f>
        <v>0</v>
      </c>
      <c r="H1381">
        <f>COUNTIFS(Formulas!B$3:B$2000,'Stats for predictor'!B1381,Formulas!C$3:C$2000,'Stats for predictor'!C1381,Formulas!AC$3:AC$2000,2)</f>
        <v>0</v>
      </c>
      <c r="I1381">
        <f>COUNTIFS(Formulas!B$3:B$2000,'Stats for predictor'!B1381,Formulas!C$3:C$2000,'Stats for predictor'!C1381,Formulas!AC$3:AC$2000,1)</f>
        <v>0</v>
      </c>
      <c r="J1381">
        <f>COUNTIFS(Formulas!B$3:B$2000,'Stats for predictor'!B1381,Formulas!C$3:C$2000,'Stats for predictor'!C1381,Formulas!AC$3:AC$2000,0)</f>
        <v>1390</v>
      </c>
      <c r="K1381">
        <f>Formulas!P1382</f>
        <v>0</v>
      </c>
      <c r="L1381">
        <f>Formulas!R1382</f>
        <v>0</v>
      </c>
      <c r="M1381">
        <f>Formulas!T1430</f>
        <v>0</v>
      </c>
      <c r="N1381" s="2" t="e">
        <f>Formulas!V1382</f>
        <v>#DIV/0!</v>
      </c>
      <c r="O1381">
        <f>Formulas!U1382</f>
        <v>0</v>
      </c>
      <c r="P1381" s="2" t="e">
        <f>Formulas!W1382</f>
        <v>#DIV/0!</v>
      </c>
    </row>
    <row r="1382" spans="1:16">
      <c r="A1382">
        <f>Formulas!A1383</f>
        <v>0</v>
      </c>
      <c r="B1382">
        <f>Formulas!B1383</f>
        <v>0</v>
      </c>
      <c r="C1382">
        <f>Formulas!C1383</f>
        <v>0</v>
      </c>
      <c r="D1382">
        <f>Formulas!AC1383</f>
        <v>0</v>
      </c>
      <c r="E1382">
        <f t="shared" si="21"/>
        <v>0</v>
      </c>
      <c r="F1382" s="1">
        <f>COUNTIFS(Formulas!B$3:B$2000,'Stats for predictor'!B1382,Formulas!C$3:C$2000,'Stats for predictor'!C1382,Formulas!AC$3:AC$2000,4)</f>
        <v>0</v>
      </c>
      <c r="G1382">
        <f>COUNTIFS(Formulas!B$3:B$2000,'Stats for predictor'!B1382,Formulas!C$3:C$2000,'Stats for predictor'!C1382,Formulas!AC$3:AC$2000,3)</f>
        <v>0</v>
      </c>
      <c r="H1382">
        <f>COUNTIFS(Formulas!B$3:B$2000,'Stats for predictor'!B1382,Formulas!C$3:C$2000,'Stats for predictor'!C1382,Formulas!AC$3:AC$2000,2)</f>
        <v>0</v>
      </c>
      <c r="I1382">
        <f>COUNTIFS(Formulas!B$3:B$2000,'Stats for predictor'!B1382,Formulas!C$3:C$2000,'Stats for predictor'!C1382,Formulas!AC$3:AC$2000,1)</f>
        <v>0</v>
      </c>
      <c r="J1382">
        <f>COUNTIFS(Formulas!B$3:B$2000,'Stats for predictor'!B1382,Formulas!C$3:C$2000,'Stats for predictor'!C1382,Formulas!AC$3:AC$2000,0)</f>
        <v>1390</v>
      </c>
      <c r="K1382">
        <f>Formulas!P1383</f>
        <v>0</v>
      </c>
      <c r="L1382">
        <f>Formulas!R1383</f>
        <v>0</v>
      </c>
      <c r="M1382">
        <f>Formulas!T1431</f>
        <v>0</v>
      </c>
      <c r="N1382" s="2" t="e">
        <f>Formulas!V1383</f>
        <v>#DIV/0!</v>
      </c>
      <c r="O1382">
        <f>Formulas!U1383</f>
        <v>0</v>
      </c>
      <c r="P1382" s="2" t="e">
        <f>Formulas!W1383</f>
        <v>#DIV/0!</v>
      </c>
    </row>
    <row r="1383" spans="1:16">
      <c r="A1383">
        <f>Formulas!A1384</f>
        <v>0</v>
      </c>
      <c r="B1383">
        <f>Formulas!B1384</f>
        <v>0</v>
      </c>
      <c r="C1383">
        <f>Formulas!C1384</f>
        <v>0</v>
      </c>
      <c r="D1383">
        <f>Formulas!AC1384</f>
        <v>0</v>
      </c>
      <c r="E1383">
        <f t="shared" si="21"/>
        <v>0</v>
      </c>
      <c r="F1383" s="1">
        <f>COUNTIFS(Formulas!B$3:B$2000,'Stats for predictor'!B1383,Formulas!C$3:C$2000,'Stats for predictor'!C1383,Formulas!AC$3:AC$2000,4)</f>
        <v>0</v>
      </c>
      <c r="G1383">
        <f>COUNTIFS(Formulas!B$3:B$2000,'Stats for predictor'!B1383,Formulas!C$3:C$2000,'Stats for predictor'!C1383,Formulas!AC$3:AC$2000,3)</f>
        <v>0</v>
      </c>
      <c r="H1383">
        <f>COUNTIFS(Formulas!B$3:B$2000,'Stats for predictor'!B1383,Formulas!C$3:C$2000,'Stats for predictor'!C1383,Formulas!AC$3:AC$2000,2)</f>
        <v>0</v>
      </c>
      <c r="I1383">
        <f>COUNTIFS(Formulas!B$3:B$2000,'Stats for predictor'!B1383,Formulas!C$3:C$2000,'Stats for predictor'!C1383,Formulas!AC$3:AC$2000,1)</f>
        <v>0</v>
      </c>
      <c r="J1383">
        <f>COUNTIFS(Formulas!B$3:B$2000,'Stats for predictor'!B1383,Formulas!C$3:C$2000,'Stats for predictor'!C1383,Formulas!AC$3:AC$2000,0)</f>
        <v>1390</v>
      </c>
      <c r="K1383">
        <f>Formulas!P1384</f>
        <v>0</v>
      </c>
      <c r="L1383">
        <f>Formulas!R1384</f>
        <v>0</v>
      </c>
      <c r="M1383">
        <f>Formulas!T1432</f>
        <v>0</v>
      </c>
      <c r="N1383" s="2" t="e">
        <f>Formulas!V1384</f>
        <v>#DIV/0!</v>
      </c>
      <c r="O1383">
        <f>Formulas!U1384</f>
        <v>0</v>
      </c>
      <c r="P1383" s="2" t="e">
        <f>Formulas!W1384</f>
        <v>#DIV/0!</v>
      </c>
    </row>
    <row r="1384" spans="1:16">
      <c r="A1384">
        <f>Formulas!A1385</f>
        <v>0</v>
      </c>
      <c r="B1384">
        <f>Formulas!B1385</f>
        <v>0</v>
      </c>
      <c r="C1384">
        <f>Formulas!C1385</f>
        <v>0</v>
      </c>
      <c r="D1384">
        <f>Formulas!AC1385</f>
        <v>0</v>
      </c>
      <c r="E1384">
        <f t="shared" si="21"/>
        <v>0</v>
      </c>
      <c r="F1384" s="1">
        <f>COUNTIFS(Formulas!B$3:B$2000,'Stats for predictor'!B1384,Formulas!C$3:C$2000,'Stats for predictor'!C1384,Formulas!AC$3:AC$2000,4)</f>
        <v>0</v>
      </c>
      <c r="G1384">
        <f>COUNTIFS(Formulas!B$3:B$2000,'Stats for predictor'!B1384,Formulas!C$3:C$2000,'Stats for predictor'!C1384,Formulas!AC$3:AC$2000,3)</f>
        <v>0</v>
      </c>
      <c r="H1384">
        <f>COUNTIFS(Formulas!B$3:B$2000,'Stats for predictor'!B1384,Formulas!C$3:C$2000,'Stats for predictor'!C1384,Formulas!AC$3:AC$2000,2)</f>
        <v>0</v>
      </c>
      <c r="I1384">
        <f>COUNTIFS(Formulas!B$3:B$2000,'Stats for predictor'!B1384,Formulas!C$3:C$2000,'Stats for predictor'!C1384,Formulas!AC$3:AC$2000,1)</f>
        <v>0</v>
      </c>
      <c r="J1384">
        <f>COUNTIFS(Formulas!B$3:B$2000,'Stats for predictor'!B1384,Formulas!C$3:C$2000,'Stats for predictor'!C1384,Formulas!AC$3:AC$2000,0)</f>
        <v>1390</v>
      </c>
      <c r="K1384">
        <f>Formulas!P1385</f>
        <v>0</v>
      </c>
      <c r="L1384">
        <f>Formulas!R1385</f>
        <v>0</v>
      </c>
      <c r="M1384">
        <f>Formulas!T1433</f>
        <v>0</v>
      </c>
      <c r="N1384" s="2" t="e">
        <f>Formulas!V1385</f>
        <v>#DIV/0!</v>
      </c>
      <c r="O1384">
        <f>Formulas!U1385</f>
        <v>0</v>
      </c>
      <c r="P1384" s="2" t="e">
        <f>Formulas!W1385</f>
        <v>#DIV/0!</v>
      </c>
    </row>
    <row r="1385" spans="1:16">
      <c r="A1385">
        <f>Formulas!A1386</f>
        <v>0</v>
      </c>
      <c r="B1385">
        <f>Formulas!B1386</f>
        <v>0</v>
      </c>
      <c r="C1385">
        <f>Formulas!C1386</f>
        <v>0</v>
      </c>
      <c r="D1385">
        <f>Formulas!AC1386</f>
        <v>0</v>
      </c>
      <c r="E1385">
        <f t="shared" si="21"/>
        <v>0</v>
      </c>
      <c r="F1385" s="1">
        <f>COUNTIFS(Formulas!B$3:B$2000,'Stats for predictor'!B1385,Formulas!C$3:C$2000,'Stats for predictor'!C1385,Formulas!AC$3:AC$2000,4)</f>
        <v>0</v>
      </c>
      <c r="G1385">
        <f>COUNTIFS(Formulas!B$3:B$2000,'Stats for predictor'!B1385,Formulas!C$3:C$2000,'Stats for predictor'!C1385,Formulas!AC$3:AC$2000,3)</f>
        <v>0</v>
      </c>
      <c r="H1385">
        <f>COUNTIFS(Formulas!B$3:B$2000,'Stats for predictor'!B1385,Formulas!C$3:C$2000,'Stats for predictor'!C1385,Formulas!AC$3:AC$2000,2)</f>
        <v>0</v>
      </c>
      <c r="I1385">
        <f>COUNTIFS(Formulas!B$3:B$2000,'Stats for predictor'!B1385,Formulas!C$3:C$2000,'Stats for predictor'!C1385,Formulas!AC$3:AC$2000,1)</f>
        <v>0</v>
      </c>
      <c r="J1385">
        <f>COUNTIFS(Formulas!B$3:B$2000,'Stats for predictor'!B1385,Formulas!C$3:C$2000,'Stats for predictor'!C1385,Formulas!AC$3:AC$2000,0)</f>
        <v>1390</v>
      </c>
      <c r="K1385">
        <f>Formulas!P1386</f>
        <v>0</v>
      </c>
      <c r="L1385">
        <f>Formulas!R1386</f>
        <v>0</v>
      </c>
      <c r="M1385">
        <f>Formulas!T1434</f>
        <v>0</v>
      </c>
      <c r="N1385" s="2" t="e">
        <f>Formulas!V1386</f>
        <v>#DIV/0!</v>
      </c>
      <c r="O1385">
        <f>Formulas!U1386</f>
        <v>0</v>
      </c>
      <c r="P1385" s="2" t="e">
        <f>Formulas!W1386</f>
        <v>#DIV/0!</v>
      </c>
    </row>
    <row r="1386" spans="1:16">
      <c r="A1386">
        <f>Formulas!A1387</f>
        <v>0</v>
      </c>
      <c r="B1386">
        <f>Formulas!B1387</f>
        <v>0</v>
      </c>
      <c r="C1386">
        <f>Formulas!C1387</f>
        <v>0</v>
      </c>
      <c r="D1386">
        <f>Formulas!AC1387</f>
        <v>0</v>
      </c>
      <c r="E1386">
        <f t="shared" si="21"/>
        <v>0</v>
      </c>
      <c r="F1386" s="1">
        <f>COUNTIFS(Formulas!B$3:B$2000,'Stats for predictor'!B1386,Formulas!C$3:C$2000,'Stats for predictor'!C1386,Formulas!AC$3:AC$2000,4)</f>
        <v>0</v>
      </c>
      <c r="G1386">
        <f>COUNTIFS(Formulas!B$3:B$2000,'Stats for predictor'!B1386,Formulas!C$3:C$2000,'Stats for predictor'!C1386,Formulas!AC$3:AC$2000,3)</f>
        <v>0</v>
      </c>
      <c r="H1386">
        <f>COUNTIFS(Formulas!B$3:B$2000,'Stats for predictor'!B1386,Formulas!C$3:C$2000,'Stats for predictor'!C1386,Formulas!AC$3:AC$2000,2)</f>
        <v>0</v>
      </c>
      <c r="I1386">
        <f>COUNTIFS(Formulas!B$3:B$2000,'Stats for predictor'!B1386,Formulas!C$3:C$2000,'Stats for predictor'!C1386,Formulas!AC$3:AC$2000,1)</f>
        <v>0</v>
      </c>
      <c r="J1386">
        <f>COUNTIFS(Formulas!B$3:B$2000,'Stats for predictor'!B1386,Formulas!C$3:C$2000,'Stats for predictor'!C1386,Formulas!AC$3:AC$2000,0)</f>
        <v>1390</v>
      </c>
      <c r="K1386">
        <f>Formulas!P1387</f>
        <v>0</v>
      </c>
      <c r="L1386">
        <f>Formulas!R1387</f>
        <v>0</v>
      </c>
      <c r="M1386">
        <f>Formulas!T1435</f>
        <v>0</v>
      </c>
      <c r="N1386" s="2" t="e">
        <f>Formulas!V1387</f>
        <v>#DIV/0!</v>
      </c>
      <c r="O1386">
        <f>Formulas!U1387</f>
        <v>0</v>
      </c>
      <c r="P1386" s="2" t="e">
        <f>Formulas!W1387</f>
        <v>#DIV/0!</v>
      </c>
    </row>
    <row r="1387" spans="1:16">
      <c r="A1387">
        <f>Formulas!A1388</f>
        <v>0</v>
      </c>
      <c r="B1387">
        <f>Formulas!B1388</f>
        <v>0</v>
      </c>
      <c r="C1387">
        <f>Formulas!C1388</f>
        <v>0</v>
      </c>
      <c r="D1387">
        <f>Formulas!AC1388</f>
        <v>0</v>
      </c>
      <c r="E1387">
        <f t="shared" si="21"/>
        <v>0</v>
      </c>
      <c r="F1387" s="1">
        <f>COUNTIFS(Formulas!B$3:B$2000,'Stats for predictor'!B1387,Formulas!C$3:C$2000,'Stats for predictor'!C1387,Formulas!AC$3:AC$2000,4)</f>
        <v>0</v>
      </c>
      <c r="G1387">
        <f>COUNTIFS(Formulas!B$3:B$2000,'Stats for predictor'!B1387,Formulas!C$3:C$2000,'Stats for predictor'!C1387,Formulas!AC$3:AC$2000,3)</f>
        <v>0</v>
      </c>
      <c r="H1387">
        <f>COUNTIFS(Formulas!B$3:B$2000,'Stats for predictor'!B1387,Formulas!C$3:C$2000,'Stats for predictor'!C1387,Formulas!AC$3:AC$2000,2)</f>
        <v>0</v>
      </c>
      <c r="I1387">
        <f>COUNTIFS(Formulas!B$3:B$2000,'Stats for predictor'!B1387,Formulas!C$3:C$2000,'Stats for predictor'!C1387,Formulas!AC$3:AC$2000,1)</f>
        <v>0</v>
      </c>
      <c r="J1387">
        <f>COUNTIFS(Formulas!B$3:B$2000,'Stats for predictor'!B1387,Formulas!C$3:C$2000,'Stats for predictor'!C1387,Formulas!AC$3:AC$2000,0)</f>
        <v>1390</v>
      </c>
      <c r="K1387">
        <f>Formulas!P1388</f>
        <v>0</v>
      </c>
      <c r="L1387">
        <f>Formulas!R1388</f>
        <v>0</v>
      </c>
      <c r="M1387">
        <f>Formulas!T1436</f>
        <v>0</v>
      </c>
      <c r="N1387" s="2" t="e">
        <f>Formulas!V1388</f>
        <v>#DIV/0!</v>
      </c>
      <c r="O1387">
        <f>Formulas!U1388</f>
        <v>0</v>
      </c>
      <c r="P1387" s="2" t="e">
        <f>Formulas!W1388</f>
        <v>#DIV/0!</v>
      </c>
    </row>
    <row r="1388" spans="1:16">
      <c r="A1388">
        <f>Formulas!A1389</f>
        <v>0</v>
      </c>
      <c r="B1388">
        <f>Formulas!B1389</f>
        <v>0</v>
      </c>
      <c r="C1388">
        <f>Formulas!C1389</f>
        <v>0</v>
      </c>
      <c r="D1388">
        <f>Formulas!AC1389</f>
        <v>0</v>
      </c>
      <c r="E1388">
        <f t="shared" si="21"/>
        <v>0</v>
      </c>
      <c r="F1388" s="1">
        <f>COUNTIFS(Formulas!B$3:B$2000,'Stats for predictor'!B1388,Formulas!C$3:C$2000,'Stats for predictor'!C1388,Formulas!AC$3:AC$2000,4)</f>
        <v>0</v>
      </c>
      <c r="G1388">
        <f>COUNTIFS(Formulas!B$3:B$2000,'Stats for predictor'!B1388,Formulas!C$3:C$2000,'Stats for predictor'!C1388,Formulas!AC$3:AC$2000,3)</f>
        <v>0</v>
      </c>
      <c r="H1388">
        <f>COUNTIFS(Formulas!B$3:B$2000,'Stats for predictor'!B1388,Formulas!C$3:C$2000,'Stats for predictor'!C1388,Formulas!AC$3:AC$2000,2)</f>
        <v>0</v>
      </c>
      <c r="I1388">
        <f>COUNTIFS(Formulas!B$3:B$2000,'Stats for predictor'!B1388,Formulas!C$3:C$2000,'Stats for predictor'!C1388,Formulas!AC$3:AC$2000,1)</f>
        <v>0</v>
      </c>
      <c r="J1388">
        <f>COUNTIFS(Formulas!B$3:B$2000,'Stats for predictor'!B1388,Formulas!C$3:C$2000,'Stats for predictor'!C1388,Formulas!AC$3:AC$2000,0)</f>
        <v>1390</v>
      </c>
      <c r="K1388">
        <f>Formulas!P1389</f>
        <v>0</v>
      </c>
      <c r="L1388">
        <f>Formulas!R1389</f>
        <v>0</v>
      </c>
      <c r="M1388">
        <f>Formulas!T1437</f>
        <v>0</v>
      </c>
      <c r="N1388" s="2" t="e">
        <f>Formulas!V1389</f>
        <v>#DIV/0!</v>
      </c>
      <c r="O1388">
        <f>Formulas!U1389</f>
        <v>0</v>
      </c>
      <c r="P1388" s="2" t="e">
        <f>Formulas!W1389</f>
        <v>#DIV/0!</v>
      </c>
    </row>
    <row r="1389" spans="1:16">
      <c r="A1389">
        <f>Formulas!A1390</f>
        <v>0</v>
      </c>
      <c r="B1389">
        <f>Formulas!B1390</f>
        <v>0</v>
      </c>
      <c r="C1389">
        <f>Formulas!C1390</f>
        <v>0</v>
      </c>
      <c r="D1389">
        <f>Formulas!AC1390</f>
        <v>0</v>
      </c>
      <c r="E1389">
        <f t="shared" si="21"/>
        <v>0</v>
      </c>
      <c r="F1389" s="1">
        <f>COUNTIFS(Formulas!B$3:B$2000,'Stats for predictor'!B1389,Formulas!C$3:C$2000,'Stats for predictor'!C1389,Formulas!AC$3:AC$2000,4)</f>
        <v>0</v>
      </c>
      <c r="G1389">
        <f>COUNTIFS(Formulas!B$3:B$2000,'Stats for predictor'!B1389,Formulas!C$3:C$2000,'Stats for predictor'!C1389,Formulas!AC$3:AC$2000,3)</f>
        <v>0</v>
      </c>
      <c r="H1389">
        <f>COUNTIFS(Formulas!B$3:B$2000,'Stats for predictor'!B1389,Formulas!C$3:C$2000,'Stats for predictor'!C1389,Formulas!AC$3:AC$2000,2)</f>
        <v>0</v>
      </c>
      <c r="I1389">
        <f>COUNTIFS(Formulas!B$3:B$2000,'Stats for predictor'!B1389,Formulas!C$3:C$2000,'Stats for predictor'!C1389,Formulas!AC$3:AC$2000,1)</f>
        <v>0</v>
      </c>
      <c r="J1389">
        <f>COUNTIFS(Formulas!B$3:B$2000,'Stats for predictor'!B1389,Formulas!C$3:C$2000,'Stats for predictor'!C1389,Formulas!AC$3:AC$2000,0)</f>
        <v>1390</v>
      </c>
      <c r="K1389">
        <f>Formulas!P1390</f>
        <v>0</v>
      </c>
      <c r="L1389">
        <f>Formulas!R1390</f>
        <v>0</v>
      </c>
      <c r="M1389">
        <f>Formulas!T1438</f>
        <v>0</v>
      </c>
      <c r="N1389" s="2" t="e">
        <f>Formulas!V1390</f>
        <v>#DIV/0!</v>
      </c>
      <c r="O1389">
        <f>Formulas!U1390</f>
        <v>0</v>
      </c>
      <c r="P1389" s="2" t="e">
        <f>Formulas!W1390</f>
        <v>#DIV/0!</v>
      </c>
    </row>
    <row r="1390" spans="1:16">
      <c r="A1390">
        <f>Formulas!A1391</f>
        <v>0</v>
      </c>
      <c r="B1390">
        <f>Formulas!B1391</f>
        <v>0</v>
      </c>
      <c r="C1390">
        <f>Formulas!C1391</f>
        <v>0</v>
      </c>
      <c r="D1390">
        <f>Formulas!AC1391</f>
        <v>0</v>
      </c>
      <c r="E1390">
        <f t="shared" si="21"/>
        <v>0</v>
      </c>
      <c r="F1390" s="1">
        <f>COUNTIFS(Formulas!B$3:B$2000,'Stats for predictor'!B1390,Formulas!C$3:C$2000,'Stats for predictor'!C1390,Formulas!AC$3:AC$2000,4)</f>
        <v>0</v>
      </c>
      <c r="G1390">
        <f>COUNTIFS(Formulas!B$3:B$2000,'Stats for predictor'!B1390,Formulas!C$3:C$2000,'Stats for predictor'!C1390,Formulas!AC$3:AC$2000,3)</f>
        <v>0</v>
      </c>
      <c r="H1390">
        <f>COUNTIFS(Formulas!B$3:B$2000,'Stats for predictor'!B1390,Formulas!C$3:C$2000,'Stats for predictor'!C1390,Formulas!AC$3:AC$2000,2)</f>
        <v>0</v>
      </c>
      <c r="I1390">
        <f>COUNTIFS(Formulas!B$3:B$2000,'Stats for predictor'!B1390,Formulas!C$3:C$2000,'Stats for predictor'!C1390,Formulas!AC$3:AC$2000,1)</f>
        <v>0</v>
      </c>
      <c r="J1390">
        <f>COUNTIFS(Formulas!B$3:B$2000,'Stats for predictor'!B1390,Formulas!C$3:C$2000,'Stats for predictor'!C1390,Formulas!AC$3:AC$2000,0)</f>
        <v>1390</v>
      </c>
      <c r="K1390">
        <f>Formulas!P1391</f>
        <v>0</v>
      </c>
      <c r="L1390">
        <f>Formulas!R1391</f>
        <v>0</v>
      </c>
      <c r="M1390">
        <f>Formulas!T1439</f>
        <v>0</v>
      </c>
      <c r="N1390" s="2" t="e">
        <f>Formulas!V1391</f>
        <v>#DIV/0!</v>
      </c>
      <c r="O1390">
        <f>Formulas!U1391</f>
        <v>0</v>
      </c>
      <c r="P1390" s="2" t="e">
        <f>Formulas!W1391</f>
        <v>#DIV/0!</v>
      </c>
    </row>
    <row r="1391" spans="1:16">
      <c r="A1391">
        <f>Formulas!A1392</f>
        <v>0</v>
      </c>
      <c r="B1391">
        <f>Formulas!B1392</f>
        <v>0</v>
      </c>
      <c r="C1391">
        <f>Formulas!C1392</f>
        <v>0</v>
      </c>
      <c r="D1391">
        <f>Formulas!AC1392</f>
        <v>0</v>
      </c>
      <c r="E1391">
        <f t="shared" si="21"/>
        <v>0</v>
      </c>
      <c r="F1391" s="1">
        <f>COUNTIFS(Formulas!B$3:B$2000,'Stats for predictor'!B1391,Formulas!C$3:C$2000,'Stats for predictor'!C1391,Formulas!AC$3:AC$2000,4)</f>
        <v>0</v>
      </c>
      <c r="G1391">
        <f>COUNTIFS(Formulas!B$3:B$2000,'Stats for predictor'!B1391,Formulas!C$3:C$2000,'Stats for predictor'!C1391,Formulas!AC$3:AC$2000,3)</f>
        <v>0</v>
      </c>
      <c r="H1391">
        <f>COUNTIFS(Formulas!B$3:B$2000,'Stats for predictor'!B1391,Formulas!C$3:C$2000,'Stats for predictor'!C1391,Formulas!AC$3:AC$2000,2)</f>
        <v>0</v>
      </c>
      <c r="I1391">
        <f>COUNTIFS(Formulas!B$3:B$2000,'Stats for predictor'!B1391,Formulas!C$3:C$2000,'Stats for predictor'!C1391,Formulas!AC$3:AC$2000,1)</f>
        <v>0</v>
      </c>
      <c r="J1391">
        <f>COUNTIFS(Formulas!B$3:B$2000,'Stats for predictor'!B1391,Formulas!C$3:C$2000,'Stats for predictor'!C1391,Formulas!AC$3:AC$2000,0)</f>
        <v>1390</v>
      </c>
      <c r="K1391">
        <f>Formulas!P1392</f>
        <v>0</v>
      </c>
      <c r="L1391">
        <f>Formulas!R1392</f>
        <v>0</v>
      </c>
      <c r="M1391">
        <f>Formulas!T1440</f>
        <v>0</v>
      </c>
      <c r="N1391" s="2" t="e">
        <f>Formulas!V1392</f>
        <v>#DIV/0!</v>
      </c>
      <c r="O1391">
        <f>Formulas!U1392</f>
        <v>0</v>
      </c>
      <c r="P1391" s="2" t="e">
        <f>Formulas!W1392</f>
        <v>#DIV/0!</v>
      </c>
    </row>
    <row r="1392" spans="1:16">
      <c r="A1392">
        <f>Formulas!A1393</f>
        <v>0</v>
      </c>
      <c r="B1392">
        <f>Formulas!B1393</f>
        <v>0</v>
      </c>
      <c r="C1392">
        <f>Formulas!C1393</f>
        <v>0</v>
      </c>
      <c r="D1392">
        <f>Formulas!AC1393</f>
        <v>0</v>
      </c>
      <c r="E1392">
        <f t="shared" si="21"/>
        <v>0</v>
      </c>
      <c r="F1392" s="1">
        <f>COUNTIFS(Formulas!B$3:B$2000,'Stats for predictor'!B1392,Formulas!C$3:C$2000,'Stats for predictor'!C1392,Formulas!AC$3:AC$2000,4)</f>
        <v>0</v>
      </c>
      <c r="G1392">
        <f>COUNTIFS(Formulas!B$3:B$2000,'Stats for predictor'!B1392,Formulas!C$3:C$2000,'Stats for predictor'!C1392,Formulas!AC$3:AC$2000,3)</f>
        <v>0</v>
      </c>
      <c r="H1392">
        <f>COUNTIFS(Formulas!B$3:B$2000,'Stats for predictor'!B1392,Formulas!C$3:C$2000,'Stats for predictor'!C1392,Formulas!AC$3:AC$2000,2)</f>
        <v>0</v>
      </c>
      <c r="I1392">
        <f>COUNTIFS(Formulas!B$3:B$2000,'Stats for predictor'!B1392,Formulas!C$3:C$2000,'Stats for predictor'!C1392,Formulas!AC$3:AC$2000,1)</f>
        <v>0</v>
      </c>
      <c r="J1392">
        <f>COUNTIFS(Formulas!B$3:B$2000,'Stats for predictor'!B1392,Formulas!C$3:C$2000,'Stats for predictor'!C1392,Formulas!AC$3:AC$2000,0)</f>
        <v>1390</v>
      </c>
      <c r="K1392">
        <f>Formulas!P1393</f>
        <v>0</v>
      </c>
      <c r="L1392">
        <f>Formulas!R1393</f>
        <v>0</v>
      </c>
      <c r="M1392">
        <f>Formulas!T1441</f>
        <v>0</v>
      </c>
      <c r="N1392" s="2" t="e">
        <f>Formulas!V1393</f>
        <v>#DIV/0!</v>
      </c>
      <c r="O1392">
        <f>Formulas!U1393</f>
        <v>0</v>
      </c>
      <c r="P1392" s="2" t="e">
        <f>Formulas!W1393</f>
        <v>#DIV/0!</v>
      </c>
    </row>
    <row r="1393" spans="1:16">
      <c r="A1393">
        <f>Formulas!A1394</f>
        <v>0</v>
      </c>
      <c r="B1393">
        <f>Formulas!B1394</f>
        <v>0</v>
      </c>
      <c r="C1393">
        <f>Formulas!C1394</f>
        <v>0</v>
      </c>
      <c r="D1393">
        <f>Formulas!AC1394</f>
        <v>0</v>
      </c>
      <c r="E1393">
        <f t="shared" si="21"/>
        <v>0</v>
      </c>
      <c r="F1393" s="1">
        <f>COUNTIFS(Formulas!B$3:B$2000,'Stats for predictor'!B1393,Formulas!C$3:C$2000,'Stats for predictor'!C1393,Formulas!AC$3:AC$2000,4)</f>
        <v>0</v>
      </c>
      <c r="G1393">
        <f>COUNTIFS(Formulas!B$3:B$2000,'Stats for predictor'!B1393,Formulas!C$3:C$2000,'Stats for predictor'!C1393,Formulas!AC$3:AC$2000,3)</f>
        <v>0</v>
      </c>
      <c r="H1393">
        <f>COUNTIFS(Formulas!B$3:B$2000,'Stats for predictor'!B1393,Formulas!C$3:C$2000,'Stats for predictor'!C1393,Formulas!AC$3:AC$2000,2)</f>
        <v>0</v>
      </c>
      <c r="I1393">
        <f>COUNTIFS(Formulas!B$3:B$2000,'Stats for predictor'!B1393,Formulas!C$3:C$2000,'Stats for predictor'!C1393,Formulas!AC$3:AC$2000,1)</f>
        <v>0</v>
      </c>
      <c r="J1393">
        <f>COUNTIFS(Formulas!B$3:B$2000,'Stats for predictor'!B1393,Formulas!C$3:C$2000,'Stats for predictor'!C1393,Formulas!AC$3:AC$2000,0)</f>
        <v>1390</v>
      </c>
      <c r="K1393">
        <f>Formulas!P1394</f>
        <v>0</v>
      </c>
      <c r="L1393">
        <f>Formulas!R1394</f>
        <v>0</v>
      </c>
      <c r="M1393">
        <f>Formulas!T1442</f>
        <v>0</v>
      </c>
      <c r="N1393" s="2" t="e">
        <f>Formulas!V1394</f>
        <v>#DIV/0!</v>
      </c>
      <c r="O1393">
        <f>Formulas!U1394</f>
        <v>0</v>
      </c>
      <c r="P1393" s="2" t="e">
        <f>Formulas!W1394</f>
        <v>#DIV/0!</v>
      </c>
    </row>
    <row r="1394" spans="1:16">
      <c r="A1394">
        <f>Formulas!A1395</f>
        <v>0</v>
      </c>
      <c r="B1394">
        <f>Formulas!B1395</f>
        <v>0</v>
      </c>
      <c r="C1394">
        <f>Formulas!C1395</f>
        <v>0</v>
      </c>
      <c r="D1394">
        <f>Formulas!AC1395</f>
        <v>0</v>
      </c>
      <c r="E1394">
        <f t="shared" si="21"/>
        <v>0</v>
      </c>
      <c r="F1394" s="1">
        <f>COUNTIFS(Formulas!B$3:B$2000,'Stats for predictor'!B1394,Formulas!C$3:C$2000,'Stats for predictor'!C1394,Formulas!AC$3:AC$2000,4)</f>
        <v>0</v>
      </c>
      <c r="G1394">
        <f>COUNTIFS(Formulas!B$3:B$2000,'Stats for predictor'!B1394,Formulas!C$3:C$2000,'Stats for predictor'!C1394,Formulas!AC$3:AC$2000,3)</f>
        <v>0</v>
      </c>
      <c r="H1394">
        <f>COUNTIFS(Formulas!B$3:B$2000,'Stats for predictor'!B1394,Formulas!C$3:C$2000,'Stats for predictor'!C1394,Formulas!AC$3:AC$2000,2)</f>
        <v>0</v>
      </c>
      <c r="I1394">
        <f>COUNTIFS(Formulas!B$3:B$2000,'Stats for predictor'!B1394,Formulas!C$3:C$2000,'Stats for predictor'!C1394,Formulas!AC$3:AC$2000,1)</f>
        <v>0</v>
      </c>
      <c r="J1394">
        <f>COUNTIFS(Formulas!B$3:B$2000,'Stats for predictor'!B1394,Formulas!C$3:C$2000,'Stats for predictor'!C1394,Formulas!AC$3:AC$2000,0)</f>
        <v>1390</v>
      </c>
      <c r="K1394">
        <f>Formulas!P1395</f>
        <v>0</v>
      </c>
      <c r="L1394">
        <f>Formulas!R1395</f>
        <v>0</v>
      </c>
      <c r="M1394">
        <f>Formulas!T1443</f>
        <v>0</v>
      </c>
      <c r="N1394" s="2" t="e">
        <f>Formulas!V1395</f>
        <v>#DIV/0!</v>
      </c>
      <c r="O1394">
        <f>Formulas!U1395</f>
        <v>0</v>
      </c>
      <c r="P1394" s="2" t="e">
        <f>Formulas!W1395</f>
        <v>#DIV/0!</v>
      </c>
    </row>
    <row r="1395" spans="1:16">
      <c r="A1395">
        <f>Formulas!A1396</f>
        <v>0</v>
      </c>
      <c r="B1395">
        <f>Formulas!B1396</f>
        <v>0</v>
      </c>
      <c r="C1395">
        <f>Formulas!C1396</f>
        <v>0</v>
      </c>
      <c r="D1395">
        <f>Formulas!AC1396</f>
        <v>0</v>
      </c>
      <c r="E1395">
        <f t="shared" si="21"/>
        <v>0</v>
      </c>
      <c r="F1395" s="1">
        <f>COUNTIFS(Formulas!B$3:B$2000,'Stats for predictor'!B1395,Formulas!C$3:C$2000,'Stats for predictor'!C1395,Formulas!AC$3:AC$2000,4)</f>
        <v>0</v>
      </c>
      <c r="G1395">
        <f>COUNTIFS(Formulas!B$3:B$2000,'Stats for predictor'!B1395,Formulas!C$3:C$2000,'Stats for predictor'!C1395,Formulas!AC$3:AC$2000,3)</f>
        <v>0</v>
      </c>
      <c r="H1395">
        <f>COUNTIFS(Formulas!B$3:B$2000,'Stats for predictor'!B1395,Formulas!C$3:C$2000,'Stats for predictor'!C1395,Formulas!AC$3:AC$2000,2)</f>
        <v>0</v>
      </c>
      <c r="I1395">
        <f>COUNTIFS(Formulas!B$3:B$2000,'Stats for predictor'!B1395,Formulas!C$3:C$2000,'Stats for predictor'!C1395,Formulas!AC$3:AC$2000,1)</f>
        <v>0</v>
      </c>
      <c r="J1395">
        <f>COUNTIFS(Formulas!B$3:B$2000,'Stats for predictor'!B1395,Formulas!C$3:C$2000,'Stats for predictor'!C1395,Formulas!AC$3:AC$2000,0)</f>
        <v>1390</v>
      </c>
      <c r="K1395">
        <f>Formulas!P1396</f>
        <v>0</v>
      </c>
      <c r="L1395">
        <f>Formulas!R1396</f>
        <v>0</v>
      </c>
      <c r="M1395">
        <f>Formulas!T1444</f>
        <v>0</v>
      </c>
      <c r="N1395" s="2" t="e">
        <f>Formulas!V1396</f>
        <v>#DIV/0!</v>
      </c>
      <c r="O1395">
        <f>Formulas!U1396</f>
        <v>0</v>
      </c>
      <c r="P1395" s="2" t="e">
        <f>Formulas!W1396</f>
        <v>#DIV/0!</v>
      </c>
    </row>
    <row r="1396" spans="1:16">
      <c r="A1396">
        <f>Formulas!A1397</f>
        <v>0</v>
      </c>
      <c r="B1396">
        <f>Formulas!B1397</f>
        <v>0</v>
      </c>
      <c r="C1396">
        <f>Formulas!C1397</f>
        <v>0</v>
      </c>
      <c r="D1396">
        <f>Formulas!AC1397</f>
        <v>0</v>
      </c>
      <c r="E1396">
        <f t="shared" si="21"/>
        <v>0</v>
      </c>
      <c r="F1396" s="1">
        <f>COUNTIFS(Formulas!B$3:B$2000,'Stats for predictor'!B1396,Formulas!C$3:C$2000,'Stats for predictor'!C1396,Formulas!AC$3:AC$2000,4)</f>
        <v>0</v>
      </c>
      <c r="G1396">
        <f>COUNTIFS(Formulas!B$3:B$2000,'Stats for predictor'!B1396,Formulas!C$3:C$2000,'Stats for predictor'!C1396,Formulas!AC$3:AC$2000,3)</f>
        <v>0</v>
      </c>
      <c r="H1396">
        <f>COUNTIFS(Formulas!B$3:B$2000,'Stats for predictor'!B1396,Formulas!C$3:C$2000,'Stats for predictor'!C1396,Formulas!AC$3:AC$2000,2)</f>
        <v>0</v>
      </c>
      <c r="I1396">
        <f>COUNTIFS(Formulas!B$3:B$2000,'Stats for predictor'!B1396,Formulas!C$3:C$2000,'Stats for predictor'!C1396,Formulas!AC$3:AC$2000,1)</f>
        <v>0</v>
      </c>
      <c r="J1396">
        <f>COUNTIFS(Formulas!B$3:B$2000,'Stats for predictor'!B1396,Formulas!C$3:C$2000,'Stats for predictor'!C1396,Formulas!AC$3:AC$2000,0)</f>
        <v>1390</v>
      </c>
      <c r="K1396">
        <f>Formulas!P1397</f>
        <v>0</v>
      </c>
      <c r="L1396">
        <f>Formulas!R1397</f>
        <v>0</v>
      </c>
      <c r="M1396">
        <f>Formulas!T1445</f>
        <v>0</v>
      </c>
      <c r="N1396" s="2" t="e">
        <f>Formulas!V1397</f>
        <v>#DIV/0!</v>
      </c>
      <c r="O1396">
        <f>Formulas!U1397</f>
        <v>0</v>
      </c>
      <c r="P1396" s="2" t="e">
        <f>Formulas!W1397</f>
        <v>#DIV/0!</v>
      </c>
    </row>
    <row r="1397" spans="1:16">
      <c r="A1397">
        <f>Formulas!A1398</f>
        <v>0</v>
      </c>
      <c r="B1397">
        <f>Formulas!B1398</f>
        <v>0</v>
      </c>
      <c r="C1397">
        <f>Formulas!C1398</f>
        <v>0</v>
      </c>
      <c r="D1397">
        <f>Formulas!AC1398</f>
        <v>0</v>
      </c>
      <c r="E1397">
        <f t="shared" si="21"/>
        <v>0</v>
      </c>
      <c r="F1397" s="1">
        <f>COUNTIFS(Formulas!B$3:B$2000,'Stats for predictor'!B1397,Formulas!C$3:C$2000,'Stats for predictor'!C1397,Formulas!AC$3:AC$2000,4)</f>
        <v>0</v>
      </c>
      <c r="G1397">
        <f>COUNTIFS(Formulas!B$3:B$2000,'Stats for predictor'!B1397,Formulas!C$3:C$2000,'Stats for predictor'!C1397,Formulas!AC$3:AC$2000,3)</f>
        <v>0</v>
      </c>
      <c r="H1397">
        <f>COUNTIFS(Formulas!B$3:B$2000,'Stats for predictor'!B1397,Formulas!C$3:C$2000,'Stats for predictor'!C1397,Formulas!AC$3:AC$2000,2)</f>
        <v>0</v>
      </c>
      <c r="I1397">
        <f>COUNTIFS(Formulas!B$3:B$2000,'Stats for predictor'!B1397,Formulas!C$3:C$2000,'Stats for predictor'!C1397,Formulas!AC$3:AC$2000,1)</f>
        <v>0</v>
      </c>
      <c r="J1397">
        <f>COUNTIFS(Formulas!B$3:B$2000,'Stats for predictor'!B1397,Formulas!C$3:C$2000,'Stats for predictor'!C1397,Formulas!AC$3:AC$2000,0)</f>
        <v>1390</v>
      </c>
      <c r="K1397">
        <f>Formulas!P1398</f>
        <v>0</v>
      </c>
      <c r="L1397">
        <f>Formulas!R1398</f>
        <v>0</v>
      </c>
      <c r="M1397">
        <f>Formulas!T1446</f>
        <v>0</v>
      </c>
      <c r="N1397" s="2" t="e">
        <f>Formulas!V1398</f>
        <v>#DIV/0!</v>
      </c>
      <c r="O1397">
        <f>Formulas!U1398</f>
        <v>0</v>
      </c>
      <c r="P1397" s="2" t="e">
        <f>Formulas!W1398</f>
        <v>#DIV/0!</v>
      </c>
    </row>
    <row r="1398" spans="1:16">
      <c r="A1398">
        <f>Formulas!A1399</f>
        <v>0</v>
      </c>
      <c r="B1398">
        <f>Formulas!B1399</f>
        <v>0</v>
      </c>
      <c r="C1398">
        <f>Formulas!C1399</f>
        <v>0</v>
      </c>
      <c r="D1398">
        <f>Formulas!AC1399</f>
        <v>0</v>
      </c>
      <c r="E1398">
        <f t="shared" si="21"/>
        <v>0</v>
      </c>
      <c r="F1398" s="1">
        <f>COUNTIFS(Formulas!B$3:B$2000,'Stats for predictor'!B1398,Formulas!C$3:C$2000,'Stats for predictor'!C1398,Formulas!AC$3:AC$2000,4)</f>
        <v>0</v>
      </c>
      <c r="G1398">
        <f>COUNTIFS(Formulas!B$3:B$2000,'Stats for predictor'!B1398,Formulas!C$3:C$2000,'Stats for predictor'!C1398,Formulas!AC$3:AC$2000,3)</f>
        <v>0</v>
      </c>
      <c r="H1398">
        <f>COUNTIFS(Formulas!B$3:B$2000,'Stats for predictor'!B1398,Formulas!C$3:C$2000,'Stats for predictor'!C1398,Formulas!AC$3:AC$2000,2)</f>
        <v>0</v>
      </c>
      <c r="I1398">
        <f>COUNTIFS(Formulas!B$3:B$2000,'Stats for predictor'!B1398,Formulas!C$3:C$2000,'Stats for predictor'!C1398,Formulas!AC$3:AC$2000,1)</f>
        <v>0</v>
      </c>
      <c r="J1398">
        <f>COUNTIFS(Formulas!B$3:B$2000,'Stats for predictor'!B1398,Formulas!C$3:C$2000,'Stats for predictor'!C1398,Formulas!AC$3:AC$2000,0)</f>
        <v>1390</v>
      </c>
      <c r="K1398">
        <f>Formulas!P1399</f>
        <v>0</v>
      </c>
      <c r="L1398">
        <f>Formulas!R1399</f>
        <v>0</v>
      </c>
      <c r="M1398">
        <f>Formulas!T1447</f>
        <v>0</v>
      </c>
      <c r="N1398" s="2" t="e">
        <f>Formulas!V1399</f>
        <v>#DIV/0!</v>
      </c>
      <c r="O1398">
        <f>Formulas!U1399</f>
        <v>0</v>
      </c>
      <c r="P1398" s="2" t="e">
        <f>Formulas!W1399</f>
        <v>#DIV/0!</v>
      </c>
    </row>
    <row r="1399" spans="1:16">
      <c r="A1399">
        <f>Formulas!A1400</f>
        <v>0</v>
      </c>
      <c r="B1399">
        <f>Formulas!B1400</f>
        <v>0</v>
      </c>
      <c r="C1399">
        <f>Formulas!C1400</f>
        <v>0</v>
      </c>
      <c r="D1399">
        <f>Formulas!AC1400</f>
        <v>0</v>
      </c>
      <c r="E1399">
        <f t="shared" si="21"/>
        <v>0</v>
      </c>
      <c r="F1399" s="1">
        <f>COUNTIFS(Formulas!B$3:B$2000,'Stats for predictor'!B1399,Formulas!C$3:C$2000,'Stats for predictor'!C1399,Formulas!AC$3:AC$2000,4)</f>
        <v>0</v>
      </c>
      <c r="G1399">
        <f>COUNTIFS(Formulas!B$3:B$2000,'Stats for predictor'!B1399,Formulas!C$3:C$2000,'Stats for predictor'!C1399,Formulas!AC$3:AC$2000,3)</f>
        <v>0</v>
      </c>
      <c r="H1399">
        <f>COUNTIFS(Formulas!B$3:B$2000,'Stats for predictor'!B1399,Formulas!C$3:C$2000,'Stats for predictor'!C1399,Formulas!AC$3:AC$2000,2)</f>
        <v>0</v>
      </c>
      <c r="I1399">
        <f>COUNTIFS(Formulas!B$3:B$2000,'Stats for predictor'!B1399,Formulas!C$3:C$2000,'Stats for predictor'!C1399,Formulas!AC$3:AC$2000,1)</f>
        <v>0</v>
      </c>
      <c r="J1399">
        <f>COUNTIFS(Formulas!B$3:B$2000,'Stats for predictor'!B1399,Formulas!C$3:C$2000,'Stats for predictor'!C1399,Formulas!AC$3:AC$2000,0)</f>
        <v>1390</v>
      </c>
      <c r="K1399">
        <f>Formulas!P1400</f>
        <v>0</v>
      </c>
      <c r="L1399">
        <f>Formulas!R1400</f>
        <v>0</v>
      </c>
      <c r="M1399">
        <f>Formulas!T1448</f>
        <v>0</v>
      </c>
      <c r="N1399" s="2" t="e">
        <f>Formulas!V1400</f>
        <v>#DIV/0!</v>
      </c>
      <c r="O1399">
        <f>Formulas!U1400</f>
        <v>0</v>
      </c>
      <c r="P1399" s="2" t="e">
        <f>Formulas!W1400</f>
        <v>#DIV/0!</v>
      </c>
    </row>
    <row r="1400" spans="1:16">
      <c r="A1400">
        <f>Formulas!A1401</f>
        <v>0</v>
      </c>
      <c r="B1400">
        <f>Formulas!B1401</f>
        <v>0</v>
      </c>
      <c r="C1400">
        <f>Formulas!C1401</f>
        <v>0</v>
      </c>
      <c r="D1400">
        <f>Formulas!AC1401</f>
        <v>0</v>
      </c>
      <c r="E1400">
        <f t="shared" si="21"/>
        <v>0</v>
      </c>
      <c r="F1400" s="1">
        <f>COUNTIFS(Formulas!B$3:B$2000,'Stats for predictor'!B1400,Formulas!C$3:C$2000,'Stats for predictor'!C1400,Formulas!AC$3:AC$2000,4)</f>
        <v>0</v>
      </c>
      <c r="G1400">
        <f>COUNTIFS(Formulas!B$3:B$2000,'Stats for predictor'!B1400,Formulas!C$3:C$2000,'Stats for predictor'!C1400,Formulas!AC$3:AC$2000,3)</f>
        <v>0</v>
      </c>
      <c r="H1400">
        <f>COUNTIFS(Formulas!B$3:B$2000,'Stats for predictor'!B1400,Formulas!C$3:C$2000,'Stats for predictor'!C1400,Formulas!AC$3:AC$2000,2)</f>
        <v>0</v>
      </c>
      <c r="I1400">
        <f>COUNTIFS(Formulas!B$3:B$2000,'Stats for predictor'!B1400,Formulas!C$3:C$2000,'Stats for predictor'!C1400,Formulas!AC$3:AC$2000,1)</f>
        <v>0</v>
      </c>
      <c r="J1400">
        <f>COUNTIFS(Formulas!B$3:B$2000,'Stats for predictor'!B1400,Formulas!C$3:C$2000,'Stats for predictor'!C1400,Formulas!AC$3:AC$2000,0)</f>
        <v>1390</v>
      </c>
      <c r="K1400">
        <f>Formulas!P1401</f>
        <v>0</v>
      </c>
      <c r="L1400">
        <f>Formulas!R1401</f>
        <v>0</v>
      </c>
      <c r="M1400">
        <f>Formulas!T1449</f>
        <v>0</v>
      </c>
      <c r="N1400" s="2" t="e">
        <f>Formulas!V1401</f>
        <v>#DIV/0!</v>
      </c>
      <c r="O1400">
        <f>Formulas!U1401</f>
        <v>0</v>
      </c>
      <c r="P1400" s="2" t="e">
        <f>Formulas!W1401</f>
        <v>#DIV/0!</v>
      </c>
    </row>
    <row r="1401" spans="1:16">
      <c r="A1401">
        <f>Formulas!A1402</f>
        <v>0</v>
      </c>
      <c r="B1401">
        <f>Formulas!B1402</f>
        <v>0</v>
      </c>
      <c r="C1401">
        <f>Formulas!C1402</f>
        <v>0</v>
      </c>
      <c r="D1401">
        <f>Formulas!AC1402</f>
        <v>0</v>
      </c>
      <c r="E1401">
        <f t="shared" si="21"/>
        <v>0</v>
      </c>
      <c r="F1401" s="1">
        <f>COUNTIFS(Formulas!B$3:B$2000,'Stats for predictor'!B1401,Formulas!C$3:C$2000,'Stats for predictor'!C1401,Formulas!AC$3:AC$2000,4)</f>
        <v>0</v>
      </c>
      <c r="G1401">
        <f>COUNTIFS(Formulas!B$3:B$2000,'Stats for predictor'!B1401,Formulas!C$3:C$2000,'Stats for predictor'!C1401,Formulas!AC$3:AC$2000,3)</f>
        <v>0</v>
      </c>
      <c r="H1401">
        <f>COUNTIFS(Formulas!B$3:B$2000,'Stats for predictor'!B1401,Formulas!C$3:C$2000,'Stats for predictor'!C1401,Formulas!AC$3:AC$2000,2)</f>
        <v>0</v>
      </c>
      <c r="I1401">
        <f>COUNTIFS(Formulas!B$3:B$2000,'Stats for predictor'!B1401,Formulas!C$3:C$2000,'Stats for predictor'!C1401,Formulas!AC$3:AC$2000,1)</f>
        <v>0</v>
      </c>
      <c r="J1401">
        <f>COUNTIFS(Formulas!B$3:B$2000,'Stats for predictor'!B1401,Formulas!C$3:C$2000,'Stats for predictor'!C1401,Formulas!AC$3:AC$2000,0)</f>
        <v>1390</v>
      </c>
      <c r="K1401">
        <f>Formulas!P1402</f>
        <v>0</v>
      </c>
      <c r="L1401">
        <f>Formulas!R1402</f>
        <v>0</v>
      </c>
      <c r="M1401">
        <f>Formulas!T1450</f>
        <v>0</v>
      </c>
      <c r="N1401" s="2" t="e">
        <f>Formulas!V1402</f>
        <v>#DIV/0!</v>
      </c>
      <c r="O1401">
        <f>Formulas!U1402</f>
        <v>0</v>
      </c>
      <c r="P1401" s="2" t="e">
        <f>Formulas!W1402</f>
        <v>#DIV/0!</v>
      </c>
    </row>
    <row r="1402" spans="1:16">
      <c r="A1402">
        <f>Formulas!A1403</f>
        <v>0</v>
      </c>
      <c r="B1402">
        <f>Formulas!B1403</f>
        <v>0</v>
      </c>
      <c r="C1402">
        <f>Formulas!C1403</f>
        <v>0</v>
      </c>
      <c r="D1402">
        <f>Formulas!AC1403</f>
        <v>0</v>
      </c>
      <c r="E1402">
        <f t="shared" si="21"/>
        <v>0</v>
      </c>
      <c r="F1402" s="1">
        <f>COUNTIFS(Formulas!B$3:B$2000,'Stats for predictor'!B1402,Formulas!C$3:C$2000,'Stats for predictor'!C1402,Formulas!AC$3:AC$2000,4)</f>
        <v>0</v>
      </c>
      <c r="G1402">
        <f>COUNTIFS(Formulas!B$3:B$2000,'Stats for predictor'!B1402,Formulas!C$3:C$2000,'Stats for predictor'!C1402,Formulas!AC$3:AC$2000,3)</f>
        <v>0</v>
      </c>
      <c r="H1402">
        <f>COUNTIFS(Formulas!B$3:B$2000,'Stats for predictor'!B1402,Formulas!C$3:C$2000,'Stats for predictor'!C1402,Formulas!AC$3:AC$2000,2)</f>
        <v>0</v>
      </c>
      <c r="I1402">
        <f>COUNTIFS(Formulas!B$3:B$2000,'Stats for predictor'!B1402,Formulas!C$3:C$2000,'Stats for predictor'!C1402,Formulas!AC$3:AC$2000,1)</f>
        <v>0</v>
      </c>
      <c r="J1402">
        <f>COUNTIFS(Formulas!B$3:B$2000,'Stats for predictor'!B1402,Formulas!C$3:C$2000,'Stats for predictor'!C1402,Formulas!AC$3:AC$2000,0)</f>
        <v>1390</v>
      </c>
      <c r="K1402">
        <f>Formulas!P1403</f>
        <v>0</v>
      </c>
      <c r="L1402">
        <f>Formulas!R1403</f>
        <v>0</v>
      </c>
      <c r="M1402">
        <f>Formulas!T1451</f>
        <v>0</v>
      </c>
      <c r="N1402" s="2" t="e">
        <f>Formulas!V1403</f>
        <v>#DIV/0!</v>
      </c>
      <c r="O1402">
        <f>Formulas!U1403</f>
        <v>0</v>
      </c>
      <c r="P1402" s="2" t="e">
        <f>Formulas!W1403</f>
        <v>#DIV/0!</v>
      </c>
    </row>
    <row r="1403" spans="1:16">
      <c r="A1403">
        <f>Formulas!A1404</f>
        <v>0</v>
      </c>
      <c r="B1403">
        <f>Formulas!B1404</f>
        <v>0</v>
      </c>
      <c r="C1403">
        <f>Formulas!C1404</f>
        <v>0</v>
      </c>
      <c r="D1403">
        <f>Formulas!AC1404</f>
        <v>0</v>
      </c>
      <c r="E1403">
        <f t="shared" si="21"/>
        <v>0</v>
      </c>
      <c r="F1403" s="1">
        <f>COUNTIFS(Formulas!B$3:B$2000,'Stats for predictor'!B1403,Formulas!C$3:C$2000,'Stats for predictor'!C1403,Formulas!AC$3:AC$2000,4)</f>
        <v>0</v>
      </c>
      <c r="G1403">
        <f>COUNTIFS(Formulas!B$3:B$2000,'Stats for predictor'!B1403,Formulas!C$3:C$2000,'Stats for predictor'!C1403,Formulas!AC$3:AC$2000,3)</f>
        <v>0</v>
      </c>
      <c r="H1403">
        <f>COUNTIFS(Formulas!B$3:B$2000,'Stats for predictor'!B1403,Formulas!C$3:C$2000,'Stats for predictor'!C1403,Formulas!AC$3:AC$2000,2)</f>
        <v>0</v>
      </c>
      <c r="I1403">
        <f>COUNTIFS(Formulas!B$3:B$2000,'Stats for predictor'!B1403,Formulas!C$3:C$2000,'Stats for predictor'!C1403,Formulas!AC$3:AC$2000,1)</f>
        <v>0</v>
      </c>
      <c r="J1403">
        <f>COUNTIFS(Formulas!B$3:B$2000,'Stats for predictor'!B1403,Formulas!C$3:C$2000,'Stats for predictor'!C1403,Formulas!AC$3:AC$2000,0)</f>
        <v>1390</v>
      </c>
      <c r="K1403">
        <f>Formulas!P1404</f>
        <v>0</v>
      </c>
      <c r="L1403">
        <f>Formulas!R1404</f>
        <v>0</v>
      </c>
      <c r="M1403">
        <f>Formulas!T1452</f>
        <v>0</v>
      </c>
      <c r="N1403" s="2" t="e">
        <f>Formulas!V1404</f>
        <v>#DIV/0!</v>
      </c>
      <c r="O1403">
        <f>Formulas!U1404</f>
        <v>0</v>
      </c>
      <c r="P1403" s="2" t="e">
        <f>Formulas!W1404</f>
        <v>#DIV/0!</v>
      </c>
    </row>
    <row r="1404" spans="1:16">
      <c r="A1404">
        <f>Formulas!A1405</f>
        <v>0</v>
      </c>
      <c r="B1404">
        <f>Formulas!B1405</f>
        <v>0</v>
      </c>
      <c r="C1404">
        <f>Formulas!C1405</f>
        <v>0</v>
      </c>
      <c r="D1404">
        <f>Formulas!AC1405</f>
        <v>0</v>
      </c>
      <c r="E1404">
        <f t="shared" si="21"/>
        <v>0</v>
      </c>
      <c r="F1404" s="1">
        <f>COUNTIFS(Formulas!B$3:B$2000,'Stats for predictor'!B1404,Formulas!C$3:C$2000,'Stats for predictor'!C1404,Formulas!AC$3:AC$2000,4)</f>
        <v>0</v>
      </c>
      <c r="G1404">
        <f>COUNTIFS(Formulas!B$3:B$2000,'Stats for predictor'!B1404,Formulas!C$3:C$2000,'Stats for predictor'!C1404,Formulas!AC$3:AC$2000,3)</f>
        <v>0</v>
      </c>
      <c r="H1404">
        <f>COUNTIFS(Formulas!B$3:B$2000,'Stats for predictor'!B1404,Formulas!C$3:C$2000,'Stats for predictor'!C1404,Formulas!AC$3:AC$2000,2)</f>
        <v>0</v>
      </c>
      <c r="I1404">
        <f>COUNTIFS(Formulas!B$3:B$2000,'Stats for predictor'!B1404,Formulas!C$3:C$2000,'Stats for predictor'!C1404,Formulas!AC$3:AC$2000,1)</f>
        <v>0</v>
      </c>
      <c r="J1404">
        <f>COUNTIFS(Formulas!B$3:B$2000,'Stats for predictor'!B1404,Formulas!C$3:C$2000,'Stats for predictor'!C1404,Formulas!AC$3:AC$2000,0)</f>
        <v>1390</v>
      </c>
      <c r="K1404">
        <f>Formulas!P1405</f>
        <v>0</v>
      </c>
      <c r="L1404">
        <f>Formulas!R1405</f>
        <v>0</v>
      </c>
      <c r="M1404">
        <f>Formulas!T1453</f>
        <v>0</v>
      </c>
      <c r="N1404" s="2" t="e">
        <f>Formulas!V1405</f>
        <v>#DIV/0!</v>
      </c>
      <c r="O1404">
        <f>Formulas!U1405</f>
        <v>0</v>
      </c>
      <c r="P1404" s="2" t="e">
        <f>Formulas!W1405</f>
        <v>#DIV/0!</v>
      </c>
    </row>
    <row r="1405" spans="1:16">
      <c r="A1405">
        <f>Formulas!A1406</f>
        <v>0</v>
      </c>
      <c r="B1405">
        <f>Formulas!B1406</f>
        <v>0</v>
      </c>
      <c r="C1405">
        <f>Formulas!C1406</f>
        <v>0</v>
      </c>
      <c r="D1405">
        <f>Formulas!AC1406</f>
        <v>0</v>
      </c>
      <c r="E1405">
        <f t="shared" si="21"/>
        <v>0</v>
      </c>
      <c r="F1405" s="1">
        <f>COUNTIFS(Formulas!B$3:B$2000,'Stats for predictor'!B1405,Formulas!C$3:C$2000,'Stats for predictor'!C1405,Formulas!AC$3:AC$2000,4)</f>
        <v>0</v>
      </c>
      <c r="G1405">
        <f>COUNTIFS(Formulas!B$3:B$2000,'Stats for predictor'!B1405,Formulas!C$3:C$2000,'Stats for predictor'!C1405,Formulas!AC$3:AC$2000,3)</f>
        <v>0</v>
      </c>
      <c r="H1405">
        <f>COUNTIFS(Formulas!B$3:B$2000,'Stats for predictor'!B1405,Formulas!C$3:C$2000,'Stats for predictor'!C1405,Formulas!AC$3:AC$2000,2)</f>
        <v>0</v>
      </c>
      <c r="I1405">
        <f>COUNTIFS(Formulas!B$3:B$2000,'Stats for predictor'!B1405,Formulas!C$3:C$2000,'Stats for predictor'!C1405,Formulas!AC$3:AC$2000,1)</f>
        <v>0</v>
      </c>
      <c r="J1405">
        <f>COUNTIFS(Formulas!B$3:B$2000,'Stats for predictor'!B1405,Formulas!C$3:C$2000,'Stats for predictor'!C1405,Formulas!AC$3:AC$2000,0)</f>
        <v>1390</v>
      </c>
      <c r="K1405">
        <f>Formulas!P1406</f>
        <v>0</v>
      </c>
      <c r="L1405">
        <f>Formulas!R1406</f>
        <v>0</v>
      </c>
      <c r="M1405">
        <f>Formulas!T1454</f>
        <v>0</v>
      </c>
      <c r="N1405" s="2" t="e">
        <f>Formulas!V1406</f>
        <v>#DIV/0!</v>
      </c>
      <c r="O1405">
        <f>Formulas!U1406</f>
        <v>0</v>
      </c>
      <c r="P1405" s="2" t="e">
        <f>Formulas!W1406</f>
        <v>#DIV/0!</v>
      </c>
    </row>
    <row r="1406" spans="1:16">
      <c r="A1406">
        <f>Formulas!A1407</f>
        <v>0</v>
      </c>
      <c r="B1406">
        <f>Formulas!B1407</f>
        <v>0</v>
      </c>
      <c r="C1406">
        <f>Formulas!C1407</f>
        <v>0</v>
      </c>
      <c r="D1406">
        <f>Formulas!AC1407</f>
        <v>0</v>
      </c>
      <c r="E1406">
        <f t="shared" si="21"/>
        <v>0</v>
      </c>
      <c r="F1406" s="1">
        <f>COUNTIFS(Formulas!B$3:B$2000,'Stats for predictor'!B1406,Formulas!C$3:C$2000,'Stats for predictor'!C1406,Formulas!AC$3:AC$2000,4)</f>
        <v>0</v>
      </c>
      <c r="G1406">
        <f>COUNTIFS(Formulas!B$3:B$2000,'Stats for predictor'!B1406,Formulas!C$3:C$2000,'Stats for predictor'!C1406,Formulas!AC$3:AC$2000,3)</f>
        <v>0</v>
      </c>
      <c r="H1406">
        <f>COUNTIFS(Formulas!B$3:B$2000,'Stats for predictor'!B1406,Formulas!C$3:C$2000,'Stats for predictor'!C1406,Formulas!AC$3:AC$2000,2)</f>
        <v>0</v>
      </c>
      <c r="I1406">
        <f>COUNTIFS(Formulas!B$3:B$2000,'Stats for predictor'!B1406,Formulas!C$3:C$2000,'Stats for predictor'!C1406,Formulas!AC$3:AC$2000,1)</f>
        <v>0</v>
      </c>
      <c r="J1406">
        <f>COUNTIFS(Formulas!B$3:B$2000,'Stats for predictor'!B1406,Formulas!C$3:C$2000,'Stats for predictor'!C1406,Formulas!AC$3:AC$2000,0)</f>
        <v>1390</v>
      </c>
      <c r="K1406">
        <f>Formulas!P1407</f>
        <v>0</v>
      </c>
      <c r="L1406">
        <f>Formulas!R1407</f>
        <v>0</v>
      </c>
      <c r="M1406">
        <f>Formulas!T1455</f>
        <v>0</v>
      </c>
      <c r="N1406" s="2" t="e">
        <f>Formulas!V1407</f>
        <v>#DIV/0!</v>
      </c>
      <c r="O1406">
        <f>Formulas!U1407</f>
        <v>0</v>
      </c>
      <c r="P1406" s="2" t="e">
        <f>Formulas!W1407</f>
        <v>#DIV/0!</v>
      </c>
    </row>
    <row r="1407" spans="1:16">
      <c r="A1407">
        <f>Formulas!A1408</f>
        <v>0</v>
      </c>
      <c r="B1407">
        <f>Formulas!B1408</f>
        <v>0</v>
      </c>
      <c r="C1407">
        <f>Formulas!C1408</f>
        <v>0</v>
      </c>
      <c r="D1407">
        <f>Formulas!AC1408</f>
        <v>0</v>
      </c>
      <c r="E1407">
        <f t="shared" si="21"/>
        <v>0</v>
      </c>
      <c r="F1407" s="1">
        <f>COUNTIFS(Formulas!B$3:B$2000,'Stats for predictor'!B1407,Formulas!C$3:C$2000,'Stats for predictor'!C1407,Formulas!AC$3:AC$2000,4)</f>
        <v>0</v>
      </c>
      <c r="G1407">
        <f>COUNTIFS(Formulas!B$3:B$2000,'Stats for predictor'!B1407,Formulas!C$3:C$2000,'Stats for predictor'!C1407,Formulas!AC$3:AC$2000,3)</f>
        <v>0</v>
      </c>
      <c r="H1407">
        <f>COUNTIFS(Formulas!B$3:B$2000,'Stats for predictor'!B1407,Formulas!C$3:C$2000,'Stats for predictor'!C1407,Formulas!AC$3:AC$2000,2)</f>
        <v>0</v>
      </c>
      <c r="I1407">
        <f>COUNTIFS(Formulas!B$3:B$2000,'Stats for predictor'!B1407,Formulas!C$3:C$2000,'Stats for predictor'!C1407,Formulas!AC$3:AC$2000,1)</f>
        <v>0</v>
      </c>
      <c r="J1407">
        <f>COUNTIFS(Formulas!B$3:B$2000,'Stats for predictor'!B1407,Formulas!C$3:C$2000,'Stats for predictor'!C1407,Formulas!AC$3:AC$2000,0)</f>
        <v>1390</v>
      </c>
      <c r="K1407">
        <f>Formulas!P1408</f>
        <v>0</v>
      </c>
      <c r="L1407">
        <f>Formulas!R1408</f>
        <v>0</v>
      </c>
      <c r="M1407">
        <f>Formulas!T1456</f>
        <v>0</v>
      </c>
      <c r="N1407" s="2" t="e">
        <f>Formulas!V1408</f>
        <v>#DIV/0!</v>
      </c>
      <c r="O1407">
        <f>Formulas!U1408</f>
        <v>0</v>
      </c>
      <c r="P1407" s="2" t="e">
        <f>Formulas!W1408</f>
        <v>#DIV/0!</v>
      </c>
    </row>
    <row r="1408" spans="1:16">
      <c r="A1408">
        <f>Formulas!A1409</f>
        <v>0</v>
      </c>
      <c r="B1408">
        <f>Formulas!B1409</f>
        <v>0</v>
      </c>
      <c r="C1408">
        <f>Formulas!C1409</f>
        <v>0</v>
      </c>
      <c r="D1408">
        <f>Formulas!AC1409</f>
        <v>0</v>
      </c>
      <c r="E1408">
        <f t="shared" si="21"/>
        <v>0</v>
      </c>
      <c r="F1408" s="1">
        <f>COUNTIFS(Formulas!B$3:B$2000,'Stats for predictor'!B1408,Formulas!C$3:C$2000,'Stats for predictor'!C1408,Formulas!AC$3:AC$2000,4)</f>
        <v>0</v>
      </c>
      <c r="G1408">
        <f>COUNTIFS(Formulas!B$3:B$2000,'Stats for predictor'!B1408,Formulas!C$3:C$2000,'Stats for predictor'!C1408,Formulas!AC$3:AC$2000,3)</f>
        <v>0</v>
      </c>
      <c r="H1408">
        <f>COUNTIFS(Formulas!B$3:B$2000,'Stats for predictor'!B1408,Formulas!C$3:C$2000,'Stats for predictor'!C1408,Formulas!AC$3:AC$2000,2)</f>
        <v>0</v>
      </c>
      <c r="I1408">
        <f>COUNTIFS(Formulas!B$3:B$2000,'Stats for predictor'!B1408,Formulas!C$3:C$2000,'Stats for predictor'!C1408,Formulas!AC$3:AC$2000,1)</f>
        <v>0</v>
      </c>
      <c r="J1408">
        <f>COUNTIFS(Formulas!B$3:B$2000,'Stats for predictor'!B1408,Formulas!C$3:C$2000,'Stats for predictor'!C1408,Formulas!AC$3:AC$2000,0)</f>
        <v>1390</v>
      </c>
      <c r="K1408">
        <f>Formulas!P1409</f>
        <v>0</v>
      </c>
      <c r="L1408">
        <f>Formulas!R1409</f>
        <v>0</v>
      </c>
      <c r="M1408">
        <f>Formulas!T1457</f>
        <v>0</v>
      </c>
      <c r="N1408" s="2" t="e">
        <f>Formulas!V1409</f>
        <v>#DIV/0!</v>
      </c>
      <c r="O1408">
        <f>Formulas!U1409</f>
        <v>0</v>
      </c>
      <c r="P1408" s="2" t="e">
        <f>Formulas!W1409</f>
        <v>#DIV/0!</v>
      </c>
    </row>
    <row r="1409" spans="1:16">
      <c r="A1409">
        <f>Formulas!A1410</f>
        <v>0</v>
      </c>
      <c r="B1409">
        <f>Formulas!B1410</f>
        <v>0</v>
      </c>
      <c r="C1409">
        <f>Formulas!C1410</f>
        <v>0</v>
      </c>
      <c r="D1409">
        <f>Formulas!AC1410</f>
        <v>0</v>
      </c>
      <c r="E1409">
        <f t="shared" si="21"/>
        <v>0</v>
      </c>
      <c r="F1409" s="1">
        <f>COUNTIFS(Formulas!B$3:B$2000,'Stats for predictor'!B1409,Formulas!C$3:C$2000,'Stats for predictor'!C1409,Formulas!AC$3:AC$2000,4)</f>
        <v>0</v>
      </c>
      <c r="G1409">
        <f>COUNTIFS(Formulas!B$3:B$2000,'Stats for predictor'!B1409,Formulas!C$3:C$2000,'Stats for predictor'!C1409,Formulas!AC$3:AC$2000,3)</f>
        <v>0</v>
      </c>
      <c r="H1409">
        <f>COUNTIFS(Formulas!B$3:B$2000,'Stats for predictor'!B1409,Formulas!C$3:C$2000,'Stats for predictor'!C1409,Formulas!AC$3:AC$2000,2)</f>
        <v>0</v>
      </c>
      <c r="I1409">
        <f>COUNTIFS(Formulas!B$3:B$2000,'Stats for predictor'!B1409,Formulas!C$3:C$2000,'Stats for predictor'!C1409,Formulas!AC$3:AC$2000,1)</f>
        <v>0</v>
      </c>
      <c r="J1409">
        <f>COUNTIFS(Formulas!B$3:B$2000,'Stats for predictor'!B1409,Formulas!C$3:C$2000,'Stats for predictor'!C1409,Formulas!AC$3:AC$2000,0)</f>
        <v>1390</v>
      </c>
      <c r="K1409">
        <f>Formulas!P1410</f>
        <v>0</v>
      </c>
      <c r="L1409">
        <f>Formulas!R1410</f>
        <v>0</v>
      </c>
      <c r="M1409">
        <f>Formulas!T1458</f>
        <v>0</v>
      </c>
      <c r="N1409" s="2" t="e">
        <f>Formulas!V1410</f>
        <v>#DIV/0!</v>
      </c>
      <c r="O1409">
        <f>Formulas!U1410</f>
        <v>0</v>
      </c>
      <c r="P1409" s="2" t="e">
        <f>Formulas!W1410</f>
        <v>#DIV/0!</v>
      </c>
    </row>
    <row r="1410" spans="1:16">
      <c r="A1410">
        <f>Formulas!A1411</f>
        <v>0</v>
      </c>
      <c r="B1410">
        <f>Formulas!B1411</f>
        <v>0</v>
      </c>
      <c r="C1410">
        <f>Formulas!C1411</f>
        <v>0</v>
      </c>
      <c r="D1410">
        <f>Formulas!AC1411</f>
        <v>0</v>
      </c>
      <c r="E1410">
        <f t="shared" si="21"/>
        <v>0</v>
      </c>
      <c r="F1410" s="1">
        <f>COUNTIFS(Formulas!B$3:B$2000,'Stats for predictor'!B1410,Formulas!C$3:C$2000,'Stats for predictor'!C1410,Formulas!AC$3:AC$2000,4)</f>
        <v>0</v>
      </c>
      <c r="G1410">
        <f>COUNTIFS(Formulas!B$3:B$2000,'Stats for predictor'!B1410,Formulas!C$3:C$2000,'Stats for predictor'!C1410,Formulas!AC$3:AC$2000,3)</f>
        <v>0</v>
      </c>
      <c r="H1410">
        <f>COUNTIFS(Formulas!B$3:B$2000,'Stats for predictor'!B1410,Formulas!C$3:C$2000,'Stats for predictor'!C1410,Formulas!AC$3:AC$2000,2)</f>
        <v>0</v>
      </c>
      <c r="I1410">
        <f>COUNTIFS(Formulas!B$3:B$2000,'Stats for predictor'!B1410,Formulas!C$3:C$2000,'Stats for predictor'!C1410,Formulas!AC$3:AC$2000,1)</f>
        <v>0</v>
      </c>
      <c r="J1410">
        <f>COUNTIFS(Formulas!B$3:B$2000,'Stats for predictor'!B1410,Formulas!C$3:C$2000,'Stats for predictor'!C1410,Formulas!AC$3:AC$2000,0)</f>
        <v>1390</v>
      </c>
      <c r="K1410">
        <f>Formulas!P1411</f>
        <v>0</v>
      </c>
      <c r="L1410">
        <f>Formulas!R1411</f>
        <v>0</v>
      </c>
      <c r="M1410">
        <f>Formulas!T1459</f>
        <v>0</v>
      </c>
      <c r="N1410" s="2" t="e">
        <f>Formulas!V1411</f>
        <v>#DIV/0!</v>
      </c>
      <c r="O1410">
        <f>Formulas!U1411</f>
        <v>0</v>
      </c>
      <c r="P1410" s="2" t="e">
        <f>Formulas!W1411</f>
        <v>#DIV/0!</v>
      </c>
    </row>
    <row r="1411" spans="1:16">
      <c r="A1411">
        <f>Formulas!A1412</f>
        <v>0</v>
      </c>
      <c r="B1411">
        <f>Formulas!B1412</f>
        <v>0</v>
      </c>
      <c r="C1411">
        <f>Formulas!C1412</f>
        <v>0</v>
      </c>
      <c r="D1411">
        <f>Formulas!AC1412</f>
        <v>0</v>
      </c>
      <c r="E1411">
        <f t="shared" ref="E1411:E1474" si="22">IF(F1411&gt;0,4,IF(G1411&gt;0,3,IF(H1411&gt;0,2,IF(I1411&gt;0,1,0))))</f>
        <v>0</v>
      </c>
      <c r="F1411" s="1">
        <f>COUNTIFS(Formulas!B$3:B$2000,'Stats for predictor'!B1411,Formulas!C$3:C$2000,'Stats for predictor'!C1411,Formulas!AC$3:AC$2000,4)</f>
        <v>0</v>
      </c>
      <c r="G1411">
        <f>COUNTIFS(Formulas!B$3:B$2000,'Stats for predictor'!B1411,Formulas!C$3:C$2000,'Stats for predictor'!C1411,Formulas!AC$3:AC$2000,3)</f>
        <v>0</v>
      </c>
      <c r="H1411">
        <f>COUNTIFS(Formulas!B$3:B$2000,'Stats for predictor'!B1411,Formulas!C$3:C$2000,'Stats for predictor'!C1411,Formulas!AC$3:AC$2000,2)</f>
        <v>0</v>
      </c>
      <c r="I1411">
        <f>COUNTIFS(Formulas!B$3:B$2000,'Stats for predictor'!B1411,Formulas!C$3:C$2000,'Stats for predictor'!C1411,Formulas!AC$3:AC$2000,1)</f>
        <v>0</v>
      </c>
      <c r="J1411">
        <f>COUNTIFS(Formulas!B$3:B$2000,'Stats for predictor'!B1411,Formulas!C$3:C$2000,'Stats for predictor'!C1411,Formulas!AC$3:AC$2000,0)</f>
        <v>1390</v>
      </c>
      <c r="K1411">
        <f>Formulas!P1412</f>
        <v>0</v>
      </c>
      <c r="L1411">
        <f>Formulas!R1412</f>
        <v>0</v>
      </c>
      <c r="M1411">
        <f>Formulas!T1460</f>
        <v>0</v>
      </c>
      <c r="N1411" s="2" t="e">
        <f>Formulas!V1412</f>
        <v>#DIV/0!</v>
      </c>
      <c r="O1411">
        <f>Formulas!U1412</f>
        <v>0</v>
      </c>
      <c r="P1411" s="2" t="e">
        <f>Formulas!W1412</f>
        <v>#DIV/0!</v>
      </c>
    </row>
    <row r="1412" spans="1:16">
      <c r="A1412">
        <f>Formulas!A1413</f>
        <v>0</v>
      </c>
      <c r="B1412">
        <f>Formulas!B1413</f>
        <v>0</v>
      </c>
      <c r="C1412">
        <f>Formulas!C1413</f>
        <v>0</v>
      </c>
      <c r="D1412">
        <f>Formulas!AC1413</f>
        <v>0</v>
      </c>
      <c r="E1412">
        <f t="shared" si="22"/>
        <v>0</v>
      </c>
      <c r="F1412" s="1">
        <f>COUNTIFS(Formulas!B$3:B$2000,'Stats for predictor'!B1412,Formulas!C$3:C$2000,'Stats for predictor'!C1412,Formulas!AC$3:AC$2000,4)</f>
        <v>0</v>
      </c>
      <c r="G1412">
        <f>COUNTIFS(Formulas!B$3:B$2000,'Stats for predictor'!B1412,Formulas!C$3:C$2000,'Stats for predictor'!C1412,Formulas!AC$3:AC$2000,3)</f>
        <v>0</v>
      </c>
      <c r="H1412">
        <f>COUNTIFS(Formulas!B$3:B$2000,'Stats for predictor'!B1412,Formulas!C$3:C$2000,'Stats for predictor'!C1412,Formulas!AC$3:AC$2000,2)</f>
        <v>0</v>
      </c>
      <c r="I1412">
        <f>COUNTIFS(Formulas!B$3:B$2000,'Stats for predictor'!B1412,Formulas!C$3:C$2000,'Stats for predictor'!C1412,Formulas!AC$3:AC$2000,1)</f>
        <v>0</v>
      </c>
      <c r="J1412">
        <f>COUNTIFS(Formulas!B$3:B$2000,'Stats for predictor'!B1412,Formulas!C$3:C$2000,'Stats for predictor'!C1412,Formulas!AC$3:AC$2000,0)</f>
        <v>1390</v>
      </c>
      <c r="K1412">
        <f>Formulas!P1413</f>
        <v>0</v>
      </c>
      <c r="L1412">
        <f>Formulas!R1413</f>
        <v>0</v>
      </c>
      <c r="M1412">
        <f>Formulas!T1461</f>
        <v>0</v>
      </c>
      <c r="N1412" s="2" t="e">
        <f>Formulas!V1413</f>
        <v>#DIV/0!</v>
      </c>
      <c r="O1412">
        <f>Formulas!U1413</f>
        <v>0</v>
      </c>
      <c r="P1412" s="2" t="e">
        <f>Formulas!W1413</f>
        <v>#DIV/0!</v>
      </c>
    </row>
    <row r="1413" spans="1:16">
      <c r="A1413">
        <f>Formulas!A1414</f>
        <v>0</v>
      </c>
      <c r="B1413">
        <f>Formulas!B1414</f>
        <v>0</v>
      </c>
      <c r="C1413">
        <f>Formulas!C1414</f>
        <v>0</v>
      </c>
      <c r="D1413">
        <f>Formulas!AC1414</f>
        <v>0</v>
      </c>
      <c r="E1413">
        <f t="shared" si="22"/>
        <v>0</v>
      </c>
      <c r="F1413" s="1">
        <f>COUNTIFS(Formulas!B$3:B$2000,'Stats for predictor'!B1413,Formulas!C$3:C$2000,'Stats for predictor'!C1413,Formulas!AC$3:AC$2000,4)</f>
        <v>0</v>
      </c>
      <c r="G1413">
        <f>COUNTIFS(Formulas!B$3:B$2000,'Stats for predictor'!B1413,Formulas!C$3:C$2000,'Stats for predictor'!C1413,Formulas!AC$3:AC$2000,3)</f>
        <v>0</v>
      </c>
      <c r="H1413">
        <f>COUNTIFS(Formulas!B$3:B$2000,'Stats for predictor'!B1413,Formulas!C$3:C$2000,'Stats for predictor'!C1413,Formulas!AC$3:AC$2000,2)</f>
        <v>0</v>
      </c>
      <c r="I1413">
        <f>COUNTIFS(Formulas!B$3:B$2000,'Stats for predictor'!B1413,Formulas!C$3:C$2000,'Stats for predictor'!C1413,Formulas!AC$3:AC$2000,1)</f>
        <v>0</v>
      </c>
      <c r="J1413">
        <f>COUNTIFS(Formulas!B$3:B$2000,'Stats for predictor'!B1413,Formulas!C$3:C$2000,'Stats for predictor'!C1413,Formulas!AC$3:AC$2000,0)</f>
        <v>1390</v>
      </c>
      <c r="K1413">
        <f>Formulas!P1414</f>
        <v>0</v>
      </c>
      <c r="L1413">
        <f>Formulas!R1414</f>
        <v>0</v>
      </c>
      <c r="M1413">
        <f>Formulas!T1462</f>
        <v>0</v>
      </c>
      <c r="N1413" s="2" t="e">
        <f>Formulas!V1414</f>
        <v>#DIV/0!</v>
      </c>
      <c r="O1413">
        <f>Formulas!U1414</f>
        <v>0</v>
      </c>
      <c r="P1413" s="2" t="e">
        <f>Formulas!W1414</f>
        <v>#DIV/0!</v>
      </c>
    </row>
    <row r="1414" spans="1:16">
      <c r="A1414">
        <f>Formulas!A1415</f>
        <v>0</v>
      </c>
      <c r="B1414">
        <f>Formulas!B1415</f>
        <v>0</v>
      </c>
      <c r="C1414">
        <f>Formulas!C1415</f>
        <v>0</v>
      </c>
      <c r="D1414">
        <f>Formulas!AC1415</f>
        <v>0</v>
      </c>
      <c r="E1414">
        <f t="shared" si="22"/>
        <v>0</v>
      </c>
      <c r="F1414" s="1">
        <f>COUNTIFS(Formulas!B$3:B$2000,'Stats for predictor'!B1414,Formulas!C$3:C$2000,'Stats for predictor'!C1414,Formulas!AC$3:AC$2000,4)</f>
        <v>0</v>
      </c>
      <c r="G1414">
        <f>COUNTIFS(Formulas!B$3:B$2000,'Stats for predictor'!B1414,Formulas!C$3:C$2000,'Stats for predictor'!C1414,Formulas!AC$3:AC$2000,3)</f>
        <v>0</v>
      </c>
      <c r="H1414">
        <f>COUNTIFS(Formulas!B$3:B$2000,'Stats for predictor'!B1414,Formulas!C$3:C$2000,'Stats for predictor'!C1414,Formulas!AC$3:AC$2000,2)</f>
        <v>0</v>
      </c>
      <c r="I1414">
        <f>COUNTIFS(Formulas!B$3:B$2000,'Stats for predictor'!B1414,Formulas!C$3:C$2000,'Stats for predictor'!C1414,Formulas!AC$3:AC$2000,1)</f>
        <v>0</v>
      </c>
      <c r="J1414">
        <f>COUNTIFS(Formulas!B$3:B$2000,'Stats for predictor'!B1414,Formulas!C$3:C$2000,'Stats for predictor'!C1414,Formulas!AC$3:AC$2000,0)</f>
        <v>1390</v>
      </c>
      <c r="K1414">
        <f>Formulas!P1415</f>
        <v>0</v>
      </c>
      <c r="L1414">
        <f>Formulas!R1415</f>
        <v>0</v>
      </c>
      <c r="M1414">
        <f>Formulas!T1463</f>
        <v>0</v>
      </c>
      <c r="N1414" s="2" t="e">
        <f>Formulas!V1415</f>
        <v>#DIV/0!</v>
      </c>
      <c r="O1414">
        <f>Formulas!U1415</f>
        <v>0</v>
      </c>
      <c r="P1414" s="2" t="e">
        <f>Formulas!W1415</f>
        <v>#DIV/0!</v>
      </c>
    </row>
    <row r="1415" spans="1:16">
      <c r="A1415">
        <f>Formulas!A1416</f>
        <v>0</v>
      </c>
      <c r="B1415">
        <f>Formulas!B1416</f>
        <v>0</v>
      </c>
      <c r="C1415">
        <f>Formulas!C1416</f>
        <v>0</v>
      </c>
      <c r="D1415">
        <f>Formulas!AC1416</f>
        <v>0</v>
      </c>
      <c r="E1415">
        <f t="shared" si="22"/>
        <v>0</v>
      </c>
      <c r="F1415" s="1">
        <f>COUNTIFS(Formulas!B$3:B$2000,'Stats for predictor'!B1415,Formulas!C$3:C$2000,'Stats for predictor'!C1415,Formulas!AC$3:AC$2000,4)</f>
        <v>0</v>
      </c>
      <c r="G1415">
        <f>COUNTIFS(Formulas!B$3:B$2000,'Stats for predictor'!B1415,Formulas!C$3:C$2000,'Stats for predictor'!C1415,Formulas!AC$3:AC$2000,3)</f>
        <v>0</v>
      </c>
      <c r="H1415">
        <f>COUNTIFS(Formulas!B$3:B$2000,'Stats for predictor'!B1415,Formulas!C$3:C$2000,'Stats for predictor'!C1415,Formulas!AC$3:AC$2000,2)</f>
        <v>0</v>
      </c>
      <c r="I1415">
        <f>COUNTIFS(Formulas!B$3:B$2000,'Stats for predictor'!B1415,Formulas!C$3:C$2000,'Stats for predictor'!C1415,Formulas!AC$3:AC$2000,1)</f>
        <v>0</v>
      </c>
      <c r="J1415">
        <f>COUNTIFS(Formulas!B$3:B$2000,'Stats for predictor'!B1415,Formulas!C$3:C$2000,'Stats for predictor'!C1415,Formulas!AC$3:AC$2000,0)</f>
        <v>1390</v>
      </c>
      <c r="K1415">
        <f>Formulas!P1416</f>
        <v>0</v>
      </c>
      <c r="L1415">
        <f>Formulas!R1416</f>
        <v>0</v>
      </c>
      <c r="M1415">
        <f>Formulas!T1464</f>
        <v>0</v>
      </c>
      <c r="N1415" s="2" t="e">
        <f>Formulas!V1416</f>
        <v>#DIV/0!</v>
      </c>
      <c r="O1415">
        <f>Formulas!U1416</f>
        <v>0</v>
      </c>
      <c r="P1415" s="2" t="e">
        <f>Formulas!W1416</f>
        <v>#DIV/0!</v>
      </c>
    </row>
    <row r="1416" spans="1:16">
      <c r="A1416">
        <f>Formulas!A1417</f>
        <v>0</v>
      </c>
      <c r="B1416">
        <f>Formulas!B1417</f>
        <v>0</v>
      </c>
      <c r="C1416">
        <f>Formulas!C1417</f>
        <v>0</v>
      </c>
      <c r="D1416">
        <f>Formulas!AC1417</f>
        <v>0</v>
      </c>
      <c r="E1416">
        <f t="shared" si="22"/>
        <v>0</v>
      </c>
      <c r="F1416" s="1">
        <f>COUNTIFS(Formulas!B$3:B$2000,'Stats for predictor'!B1416,Formulas!C$3:C$2000,'Stats for predictor'!C1416,Formulas!AC$3:AC$2000,4)</f>
        <v>0</v>
      </c>
      <c r="G1416">
        <f>COUNTIFS(Formulas!B$3:B$2000,'Stats for predictor'!B1416,Formulas!C$3:C$2000,'Stats for predictor'!C1416,Formulas!AC$3:AC$2000,3)</f>
        <v>0</v>
      </c>
      <c r="H1416">
        <f>COUNTIFS(Formulas!B$3:B$2000,'Stats for predictor'!B1416,Formulas!C$3:C$2000,'Stats for predictor'!C1416,Formulas!AC$3:AC$2000,2)</f>
        <v>0</v>
      </c>
      <c r="I1416">
        <f>COUNTIFS(Formulas!B$3:B$2000,'Stats for predictor'!B1416,Formulas!C$3:C$2000,'Stats for predictor'!C1416,Formulas!AC$3:AC$2000,1)</f>
        <v>0</v>
      </c>
      <c r="J1416">
        <f>COUNTIFS(Formulas!B$3:B$2000,'Stats for predictor'!B1416,Formulas!C$3:C$2000,'Stats for predictor'!C1416,Formulas!AC$3:AC$2000,0)</f>
        <v>1390</v>
      </c>
      <c r="K1416">
        <f>Formulas!P1417</f>
        <v>0</v>
      </c>
      <c r="L1416">
        <f>Formulas!R1417</f>
        <v>0</v>
      </c>
      <c r="M1416">
        <f>Formulas!T1465</f>
        <v>0</v>
      </c>
      <c r="N1416" s="2" t="e">
        <f>Formulas!V1417</f>
        <v>#DIV/0!</v>
      </c>
      <c r="O1416">
        <f>Formulas!U1417</f>
        <v>0</v>
      </c>
      <c r="P1416" s="2" t="e">
        <f>Formulas!W1417</f>
        <v>#DIV/0!</v>
      </c>
    </row>
    <row r="1417" spans="1:16">
      <c r="A1417">
        <f>Formulas!A1418</f>
        <v>0</v>
      </c>
      <c r="B1417">
        <f>Formulas!B1418</f>
        <v>0</v>
      </c>
      <c r="C1417">
        <f>Formulas!C1418</f>
        <v>0</v>
      </c>
      <c r="D1417">
        <f>Formulas!AC1418</f>
        <v>0</v>
      </c>
      <c r="E1417">
        <f t="shared" si="22"/>
        <v>0</v>
      </c>
      <c r="F1417" s="1">
        <f>COUNTIFS(Formulas!B$3:B$2000,'Stats for predictor'!B1417,Formulas!C$3:C$2000,'Stats for predictor'!C1417,Formulas!AC$3:AC$2000,4)</f>
        <v>0</v>
      </c>
      <c r="G1417">
        <f>COUNTIFS(Formulas!B$3:B$2000,'Stats for predictor'!B1417,Formulas!C$3:C$2000,'Stats for predictor'!C1417,Formulas!AC$3:AC$2000,3)</f>
        <v>0</v>
      </c>
      <c r="H1417">
        <f>COUNTIFS(Formulas!B$3:B$2000,'Stats for predictor'!B1417,Formulas!C$3:C$2000,'Stats for predictor'!C1417,Formulas!AC$3:AC$2000,2)</f>
        <v>0</v>
      </c>
      <c r="I1417">
        <f>COUNTIFS(Formulas!B$3:B$2000,'Stats for predictor'!B1417,Formulas!C$3:C$2000,'Stats for predictor'!C1417,Formulas!AC$3:AC$2000,1)</f>
        <v>0</v>
      </c>
      <c r="J1417">
        <f>COUNTIFS(Formulas!B$3:B$2000,'Stats for predictor'!B1417,Formulas!C$3:C$2000,'Stats for predictor'!C1417,Formulas!AC$3:AC$2000,0)</f>
        <v>1390</v>
      </c>
      <c r="K1417">
        <f>Formulas!P1418</f>
        <v>0</v>
      </c>
      <c r="L1417">
        <f>Formulas!R1418</f>
        <v>0</v>
      </c>
      <c r="M1417">
        <f>Formulas!T1466</f>
        <v>0</v>
      </c>
      <c r="N1417" s="2" t="e">
        <f>Formulas!V1418</f>
        <v>#DIV/0!</v>
      </c>
      <c r="O1417">
        <f>Formulas!U1418</f>
        <v>0</v>
      </c>
      <c r="P1417" s="2" t="e">
        <f>Formulas!W1418</f>
        <v>#DIV/0!</v>
      </c>
    </row>
    <row r="1418" spans="1:16">
      <c r="A1418">
        <f>Formulas!A1419</f>
        <v>0</v>
      </c>
      <c r="B1418">
        <f>Formulas!B1419</f>
        <v>0</v>
      </c>
      <c r="C1418">
        <f>Formulas!C1419</f>
        <v>0</v>
      </c>
      <c r="D1418">
        <f>Formulas!AC1419</f>
        <v>0</v>
      </c>
      <c r="E1418">
        <f t="shared" si="22"/>
        <v>0</v>
      </c>
      <c r="F1418" s="1">
        <f>COUNTIFS(Formulas!B$3:B$2000,'Stats for predictor'!B1418,Formulas!C$3:C$2000,'Stats for predictor'!C1418,Formulas!AC$3:AC$2000,4)</f>
        <v>0</v>
      </c>
      <c r="G1418">
        <f>COUNTIFS(Formulas!B$3:B$2000,'Stats for predictor'!B1418,Formulas!C$3:C$2000,'Stats for predictor'!C1418,Formulas!AC$3:AC$2000,3)</f>
        <v>0</v>
      </c>
      <c r="H1418">
        <f>COUNTIFS(Formulas!B$3:B$2000,'Stats for predictor'!B1418,Formulas!C$3:C$2000,'Stats for predictor'!C1418,Formulas!AC$3:AC$2000,2)</f>
        <v>0</v>
      </c>
      <c r="I1418">
        <f>COUNTIFS(Formulas!B$3:B$2000,'Stats for predictor'!B1418,Formulas!C$3:C$2000,'Stats for predictor'!C1418,Formulas!AC$3:AC$2000,1)</f>
        <v>0</v>
      </c>
      <c r="J1418">
        <f>COUNTIFS(Formulas!B$3:B$2000,'Stats for predictor'!B1418,Formulas!C$3:C$2000,'Stats for predictor'!C1418,Formulas!AC$3:AC$2000,0)</f>
        <v>1390</v>
      </c>
      <c r="K1418">
        <f>Formulas!P1419</f>
        <v>0</v>
      </c>
      <c r="L1418">
        <f>Formulas!R1419</f>
        <v>0</v>
      </c>
      <c r="M1418">
        <f>Formulas!T1467</f>
        <v>0</v>
      </c>
      <c r="N1418" s="2" t="e">
        <f>Formulas!V1419</f>
        <v>#DIV/0!</v>
      </c>
      <c r="O1418">
        <f>Formulas!U1419</f>
        <v>0</v>
      </c>
      <c r="P1418" s="2" t="e">
        <f>Formulas!W1419</f>
        <v>#DIV/0!</v>
      </c>
    </row>
    <row r="1419" spans="1:16">
      <c r="A1419">
        <f>Formulas!A1420</f>
        <v>0</v>
      </c>
      <c r="B1419">
        <f>Formulas!B1420</f>
        <v>0</v>
      </c>
      <c r="C1419">
        <f>Formulas!C1420</f>
        <v>0</v>
      </c>
      <c r="D1419">
        <f>Formulas!AC1420</f>
        <v>0</v>
      </c>
      <c r="E1419">
        <f t="shared" si="22"/>
        <v>0</v>
      </c>
      <c r="F1419" s="1">
        <f>COUNTIFS(Formulas!B$3:B$2000,'Stats for predictor'!B1419,Formulas!C$3:C$2000,'Stats for predictor'!C1419,Formulas!AC$3:AC$2000,4)</f>
        <v>0</v>
      </c>
      <c r="G1419">
        <f>COUNTIFS(Formulas!B$3:B$2000,'Stats for predictor'!B1419,Formulas!C$3:C$2000,'Stats for predictor'!C1419,Formulas!AC$3:AC$2000,3)</f>
        <v>0</v>
      </c>
      <c r="H1419">
        <f>COUNTIFS(Formulas!B$3:B$2000,'Stats for predictor'!B1419,Formulas!C$3:C$2000,'Stats for predictor'!C1419,Formulas!AC$3:AC$2000,2)</f>
        <v>0</v>
      </c>
      <c r="I1419">
        <f>COUNTIFS(Formulas!B$3:B$2000,'Stats for predictor'!B1419,Formulas!C$3:C$2000,'Stats for predictor'!C1419,Formulas!AC$3:AC$2000,1)</f>
        <v>0</v>
      </c>
      <c r="J1419">
        <f>COUNTIFS(Formulas!B$3:B$2000,'Stats for predictor'!B1419,Formulas!C$3:C$2000,'Stats for predictor'!C1419,Formulas!AC$3:AC$2000,0)</f>
        <v>1390</v>
      </c>
      <c r="K1419">
        <f>Formulas!P1420</f>
        <v>0</v>
      </c>
      <c r="L1419">
        <f>Formulas!R1420</f>
        <v>0</v>
      </c>
      <c r="M1419">
        <f>Formulas!T1468</f>
        <v>0</v>
      </c>
      <c r="N1419" s="2" t="e">
        <f>Formulas!V1420</f>
        <v>#DIV/0!</v>
      </c>
      <c r="O1419">
        <f>Formulas!U1420</f>
        <v>0</v>
      </c>
      <c r="P1419" s="2" t="e">
        <f>Formulas!W1420</f>
        <v>#DIV/0!</v>
      </c>
    </row>
    <row r="1420" spans="1:16">
      <c r="A1420">
        <f>Formulas!A1421</f>
        <v>0</v>
      </c>
      <c r="B1420">
        <f>Formulas!B1421</f>
        <v>0</v>
      </c>
      <c r="C1420">
        <f>Formulas!C1421</f>
        <v>0</v>
      </c>
      <c r="D1420">
        <f>Formulas!AC1421</f>
        <v>0</v>
      </c>
      <c r="E1420">
        <f t="shared" si="22"/>
        <v>0</v>
      </c>
      <c r="F1420" s="1">
        <f>COUNTIFS(Formulas!B$3:B$2000,'Stats for predictor'!B1420,Formulas!C$3:C$2000,'Stats for predictor'!C1420,Formulas!AC$3:AC$2000,4)</f>
        <v>0</v>
      </c>
      <c r="G1420">
        <f>COUNTIFS(Formulas!B$3:B$2000,'Stats for predictor'!B1420,Formulas!C$3:C$2000,'Stats for predictor'!C1420,Formulas!AC$3:AC$2000,3)</f>
        <v>0</v>
      </c>
      <c r="H1420">
        <f>COUNTIFS(Formulas!B$3:B$2000,'Stats for predictor'!B1420,Formulas!C$3:C$2000,'Stats for predictor'!C1420,Formulas!AC$3:AC$2000,2)</f>
        <v>0</v>
      </c>
      <c r="I1420">
        <f>COUNTIFS(Formulas!B$3:B$2000,'Stats for predictor'!B1420,Formulas!C$3:C$2000,'Stats for predictor'!C1420,Formulas!AC$3:AC$2000,1)</f>
        <v>0</v>
      </c>
      <c r="J1420">
        <f>COUNTIFS(Formulas!B$3:B$2000,'Stats for predictor'!B1420,Formulas!C$3:C$2000,'Stats for predictor'!C1420,Formulas!AC$3:AC$2000,0)</f>
        <v>1390</v>
      </c>
      <c r="K1420">
        <f>Formulas!P1421</f>
        <v>0</v>
      </c>
      <c r="L1420">
        <f>Formulas!R1421</f>
        <v>0</v>
      </c>
      <c r="M1420">
        <f>Formulas!T1469</f>
        <v>0</v>
      </c>
      <c r="N1420" s="2" t="e">
        <f>Formulas!V1421</f>
        <v>#DIV/0!</v>
      </c>
      <c r="O1420">
        <f>Formulas!U1421</f>
        <v>0</v>
      </c>
      <c r="P1420" s="2" t="e">
        <f>Formulas!W1421</f>
        <v>#DIV/0!</v>
      </c>
    </row>
    <row r="1421" spans="1:16">
      <c r="A1421">
        <f>Formulas!A1422</f>
        <v>0</v>
      </c>
      <c r="B1421">
        <f>Formulas!B1422</f>
        <v>0</v>
      </c>
      <c r="C1421">
        <f>Formulas!C1422</f>
        <v>0</v>
      </c>
      <c r="D1421">
        <f>Formulas!AC1422</f>
        <v>0</v>
      </c>
      <c r="E1421">
        <f t="shared" si="22"/>
        <v>0</v>
      </c>
      <c r="F1421" s="1">
        <f>COUNTIFS(Formulas!B$3:B$2000,'Stats for predictor'!B1421,Formulas!C$3:C$2000,'Stats for predictor'!C1421,Formulas!AC$3:AC$2000,4)</f>
        <v>0</v>
      </c>
      <c r="G1421">
        <f>COUNTIFS(Formulas!B$3:B$2000,'Stats for predictor'!B1421,Formulas!C$3:C$2000,'Stats for predictor'!C1421,Formulas!AC$3:AC$2000,3)</f>
        <v>0</v>
      </c>
      <c r="H1421">
        <f>COUNTIFS(Formulas!B$3:B$2000,'Stats for predictor'!B1421,Formulas!C$3:C$2000,'Stats for predictor'!C1421,Formulas!AC$3:AC$2000,2)</f>
        <v>0</v>
      </c>
      <c r="I1421">
        <f>COUNTIFS(Formulas!B$3:B$2000,'Stats for predictor'!B1421,Formulas!C$3:C$2000,'Stats for predictor'!C1421,Formulas!AC$3:AC$2000,1)</f>
        <v>0</v>
      </c>
      <c r="J1421">
        <f>COUNTIFS(Formulas!B$3:B$2000,'Stats for predictor'!B1421,Formulas!C$3:C$2000,'Stats for predictor'!C1421,Formulas!AC$3:AC$2000,0)</f>
        <v>1390</v>
      </c>
      <c r="K1421">
        <f>Formulas!P1422</f>
        <v>0</v>
      </c>
      <c r="L1421">
        <f>Formulas!R1422</f>
        <v>0</v>
      </c>
      <c r="M1421">
        <f>Formulas!T1470</f>
        <v>0</v>
      </c>
      <c r="N1421" s="2" t="e">
        <f>Formulas!V1422</f>
        <v>#DIV/0!</v>
      </c>
      <c r="O1421">
        <f>Formulas!U1422</f>
        <v>0</v>
      </c>
      <c r="P1421" s="2" t="e">
        <f>Formulas!W1422</f>
        <v>#DIV/0!</v>
      </c>
    </row>
    <row r="1422" spans="1:16">
      <c r="A1422">
        <f>Formulas!A1423</f>
        <v>0</v>
      </c>
      <c r="B1422">
        <f>Formulas!B1423</f>
        <v>0</v>
      </c>
      <c r="C1422">
        <f>Formulas!C1423</f>
        <v>0</v>
      </c>
      <c r="D1422">
        <f>Formulas!AC1423</f>
        <v>0</v>
      </c>
      <c r="E1422">
        <f t="shared" si="22"/>
        <v>0</v>
      </c>
      <c r="F1422" s="1">
        <f>COUNTIFS(Formulas!B$3:B$2000,'Stats for predictor'!B1422,Formulas!C$3:C$2000,'Stats for predictor'!C1422,Formulas!AC$3:AC$2000,4)</f>
        <v>0</v>
      </c>
      <c r="G1422">
        <f>COUNTIFS(Formulas!B$3:B$2000,'Stats for predictor'!B1422,Formulas!C$3:C$2000,'Stats for predictor'!C1422,Formulas!AC$3:AC$2000,3)</f>
        <v>0</v>
      </c>
      <c r="H1422">
        <f>COUNTIFS(Formulas!B$3:B$2000,'Stats for predictor'!B1422,Formulas!C$3:C$2000,'Stats for predictor'!C1422,Formulas!AC$3:AC$2000,2)</f>
        <v>0</v>
      </c>
      <c r="I1422">
        <f>COUNTIFS(Formulas!B$3:B$2000,'Stats for predictor'!B1422,Formulas!C$3:C$2000,'Stats for predictor'!C1422,Formulas!AC$3:AC$2000,1)</f>
        <v>0</v>
      </c>
      <c r="J1422">
        <f>COUNTIFS(Formulas!B$3:B$2000,'Stats for predictor'!B1422,Formulas!C$3:C$2000,'Stats for predictor'!C1422,Formulas!AC$3:AC$2000,0)</f>
        <v>1390</v>
      </c>
      <c r="K1422">
        <f>Formulas!P1423</f>
        <v>0</v>
      </c>
      <c r="L1422">
        <f>Formulas!R1423</f>
        <v>0</v>
      </c>
      <c r="M1422">
        <f>Formulas!T1471</f>
        <v>0</v>
      </c>
      <c r="N1422" s="2" t="e">
        <f>Formulas!V1423</f>
        <v>#DIV/0!</v>
      </c>
      <c r="O1422">
        <f>Formulas!U1423</f>
        <v>0</v>
      </c>
      <c r="P1422" s="2" t="e">
        <f>Formulas!W1423</f>
        <v>#DIV/0!</v>
      </c>
    </row>
    <row r="1423" spans="1:16">
      <c r="A1423">
        <f>Formulas!A1424</f>
        <v>0</v>
      </c>
      <c r="B1423">
        <f>Formulas!B1424</f>
        <v>0</v>
      </c>
      <c r="C1423">
        <f>Formulas!C1424</f>
        <v>0</v>
      </c>
      <c r="D1423">
        <f>Formulas!AC1424</f>
        <v>0</v>
      </c>
      <c r="E1423">
        <f t="shared" si="22"/>
        <v>0</v>
      </c>
      <c r="F1423" s="1">
        <f>COUNTIFS(Formulas!B$3:B$2000,'Stats for predictor'!B1423,Formulas!C$3:C$2000,'Stats for predictor'!C1423,Formulas!AC$3:AC$2000,4)</f>
        <v>0</v>
      </c>
      <c r="G1423">
        <f>COUNTIFS(Formulas!B$3:B$2000,'Stats for predictor'!B1423,Formulas!C$3:C$2000,'Stats for predictor'!C1423,Formulas!AC$3:AC$2000,3)</f>
        <v>0</v>
      </c>
      <c r="H1423">
        <f>COUNTIFS(Formulas!B$3:B$2000,'Stats for predictor'!B1423,Formulas!C$3:C$2000,'Stats for predictor'!C1423,Formulas!AC$3:AC$2000,2)</f>
        <v>0</v>
      </c>
      <c r="I1423">
        <f>COUNTIFS(Formulas!B$3:B$2000,'Stats for predictor'!B1423,Formulas!C$3:C$2000,'Stats for predictor'!C1423,Formulas!AC$3:AC$2000,1)</f>
        <v>0</v>
      </c>
      <c r="J1423">
        <f>COUNTIFS(Formulas!B$3:B$2000,'Stats for predictor'!B1423,Formulas!C$3:C$2000,'Stats for predictor'!C1423,Formulas!AC$3:AC$2000,0)</f>
        <v>1390</v>
      </c>
      <c r="K1423">
        <f>Formulas!P1424</f>
        <v>0</v>
      </c>
      <c r="L1423">
        <f>Formulas!R1424</f>
        <v>0</v>
      </c>
      <c r="M1423">
        <f>Formulas!T1472</f>
        <v>0</v>
      </c>
      <c r="N1423" s="2" t="e">
        <f>Formulas!V1424</f>
        <v>#DIV/0!</v>
      </c>
      <c r="O1423">
        <f>Formulas!U1424</f>
        <v>0</v>
      </c>
      <c r="P1423" s="2" t="e">
        <f>Formulas!W1424</f>
        <v>#DIV/0!</v>
      </c>
    </row>
    <row r="1424" spans="1:16">
      <c r="A1424">
        <f>Formulas!A1425</f>
        <v>0</v>
      </c>
      <c r="B1424">
        <f>Formulas!B1425</f>
        <v>0</v>
      </c>
      <c r="C1424">
        <f>Formulas!C1425</f>
        <v>0</v>
      </c>
      <c r="D1424">
        <f>Formulas!AC1425</f>
        <v>0</v>
      </c>
      <c r="E1424">
        <f t="shared" si="22"/>
        <v>0</v>
      </c>
      <c r="F1424" s="1">
        <f>COUNTIFS(Formulas!B$3:B$2000,'Stats for predictor'!B1424,Formulas!C$3:C$2000,'Stats for predictor'!C1424,Formulas!AC$3:AC$2000,4)</f>
        <v>0</v>
      </c>
      <c r="G1424">
        <f>COUNTIFS(Formulas!B$3:B$2000,'Stats for predictor'!B1424,Formulas!C$3:C$2000,'Stats for predictor'!C1424,Formulas!AC$3:AC$2000,3)</f>
        <v>0</v>
      </c>
      <c r="H1424">
        <f>COUNTIFS(Formulas!B$3:B$2000,'Stats for predictor'!B1424,Formulas!C$3:C$2000,'Stats for predictor'!C1424,Formulas!AC$3:AC$2000,2)</f>
        <v>0</v>
      </c>
      <c r="I1424">
        <f>COUNTIFS(Formulas!B$3:B$2000,'Stats for predictor'!B1424,Formulas!C$3:C$2000,'Stats for predictor'!C1424,Formulas!AC$3:AC$2000,1)</f>
        <v>0</v>
      </c>
      <c r="J1424">
        <f>COUNTIFS(Formulas!B$3:B$2000,'Stats for predictor'!B1424,Formulas!C$3:C$2000,'Stats for predictor'!C1424,Formulas!AC$3:AC$2000,0)</f>
        <v>1390</v>
      </c>
      <c r="K1424">
        <f>Formulas!P1425</f>
        <v>0</v>
      </c>
      <c r="L1424">
        <f>Formulas!R1425</f>
        <v>0</v>
      </c>
      <c r="M1424">
        <f>Formulas!T1473</f>
        <v>0</v>
      </c>
      <c r="N1424" s="2" t="e">
        <f>Formulas!V1425</f>
        <v>#DIV/0!</v>
      </c>
      <c r="O1424">
        <f>Formulas!U1425</f>
        <v>0</v>
      </c>
      <c r="P1424" s="2" t="e">
        <f>Formulas!W1425</f>
        <v>#DIV/0!</v>
      </c>
    </row>
    <row r="1425" spans="1:16">
      <c r="A1425">
        <f>Formulas!A1426</f>
        <v>0</v>
      </c>
      <c r="B1425">
        <f>Formulas!B1426</f>
        <v>0</v>
      </c>
      <c r="C1425">
        <f>Formulas!C1426</f>
        <v>0</v>
      </c>
      <c r="D1425">
        <f>Formulas!AC1426</f>
        <v>0</v>
      </c>
      <c r="E1425">
        <f t="shared" si="22"/>
        <v>0</v>
      </c>
      <c r="F1425" s="1">
        <f>COUNTIFS(Formulas!B$3:B$2000,'Stats for predictor'!B1425,Formulas!C$3:C$2000,'Stats for predictor'!C1425,Formulas!AC$3:AC$2000,4)</f>
        <v>0</v>
      </c>
      <c r="G1425">
        <f>COUNTIFS(Formulas!B$3:B$2000,'Stats for predictor'!B1425,Formulas!C$3:C$2000,'Stats for predictor'!C1425,Formulas!AC$3:AC$2000,3)</f>
        <v>0</v>
      </c>
      <c r="H1425">
        <f>COUNTIFS(Formulas!B$3:B$2000,'Stats for predictor'!B1425,Formulas!C$3:C$2000,'Stats for predictor'!C1425,Formulas!AC$3:AC$2000,2)</f>
        <v>0</v>
      </c>
      <c r="I1425">
        <f>COUNTIFS(Formulas!B$3:B$2000,'Stats for predictor'!B1425,Formulas!C$3:C$2000,'Stats for predictor'!C1425,Formulas!AC$3:AC$2000,1)</f>
        <v>0</v>
      </c>
      <c r="J1425">
        <f>COUNTIFS(Formulas!B$3:B$2000,'Stats for predictor'!B1425,Formulas!C$3:C$2000,'Stats for predictor'!C1425,Formulas!AC$3:AC$2000,0)</f>
        <v>1390</v>
      </c>
      <c r="K1425">
        <f>Formulas!P1426</f>
        <v>0</v>
      </c>
      <c r="L1425">
        <f>Formulas!R1426</f>
        <v>0</v>
      </c>
      <c r="M1425">
        <f>Formulas!T1474</f>
        <v>0</v>
      </c>
      <c r="N1425" s="2" t="e">
        <f>Formulas!V1426</f>
        <v>#DIV/0!</v>
      </c>
      <c r="O1425">
        <f>Formulas!U1426</f>
        <v>0</v>
      </c>
      <c r="P1425" s="2" t="e">
        <f>Formulas!W1426</f>
        <v>#DIV/0!</v>
      </c>
    </row>
    <row r="1426" spans="1:16">
      <c r="A1426">
        <f>Formulas!A1427</f>
        <v>0</v>
      </c>
      <c r="B1426">
        <f>Formulas!B1427</f>
        <v>0</v>
      </c>
      <c r="C1426">
        <f>Formulas!C1427</f>
        <v>0</v>
      </c>
      <c r="D1426">
        <f>Formulas!AC1427</f>
        <v>0</v>
      </c>
      <c r="E1426">
        <f t="shared" si="22"/>
        <v>0</v>
      </c>
      <c r="F1426" s="1">
        <f>COUNTIFS(Formulas!B$3:B$2000,'Stats for predictor'!B1426,Formulas!C$3:C$2000,'Stats for predictor'!C1426,Formulas!AC$3:AC$2000,4)</f>
        <v>0</v>
      </c>
      <c r="G1426">
        <f>COUNTIFS(Formulas!B$3:B$2000,'Stats for predictor'!B1426,Formulas!C$3:C$2000,'Stats for predictor'!C1426,Formulas!AC$3:AC$2000,3)</f>
        <v>0</v>
      </c>
      <c r="H1426">
        <f>COUNTIFS(Formulas!B$3:B$2000,'Stats for predictor'!B1426,Formulas!C$3:C$2000,'Stats for predictor'!C1426,Formulas!AC$3:AC$2000,2)</f>
        <v>0</v>
      </c>
      <c r="I1426">
        <f>COUNTIFS(Formulas!B$3:B$2000,'Stats for predictor'!B1426,Formulas!C$3:C$2000,'Stats for predictor'!C1426,Formulas!AC$3:AC$2000,1)</f>
        <v>0</v>
      </c>
      <c r="J1426">
        <f>COUNTIFS(Formulas!B$3:B$2000,'Stats for predictor'!B1426,Formulas!C$3:C$2000,'Stats for predictor'!C1426,Formulas!AC$3:AC$2000,0)</f>
        <v>1390</v>
      </c>
      <c r="K1426">
        <f>Formulas!P1427</f>
        <v>0</v>
      </c>
      <c r="L1426">
        <f>Formulas!R1427</f>
        <v>0</v>
      </c>
      <c r="M1426">
        <f>Formulas!T1475</f>
        <v>0</v>
      </c>
      <c r="N1426" s="2" t="e">
        <f>Formulas!V1427</f>
        <v>#DIV/0!</v>
      </c>
      <c r="O1426">
        <f>Formulas!U1427</f>
        <v>0</v>
      </c>
      <c r="P1426" s="2" t="e">
        <f>Formulas!W1427</f>
        <v>#DIV/0!</v>
      </c>
    </row>
    <row r="1427" spans="1:16">
      <c r="A1427">
        <f>Formulas!A1428</f>
        <v>0</v>
      </c>
      <c r="B1427">
        <f>Formulas!B1428</f>
        <v>0</v>
      </c>
      <c r="C1427">
        <f>Formulas!C1428</f>
        <v>0</v>
      </c>
      <c r="D1427">
        <f>Formulas!AC1428</f>
        <v>0</v>
      </c>
      <c r="E1427">
        <f t="shared" si="22"/>
        <v>0</v>
      </c>
      <c r="F1427" s="1">
        <f>COUNTIFS(Formulas!B$3:B$2000,'Stats for predictor'!B1427,Formulas!C$3:C$2000,'Stats for predictor'!C1427,Formulas!AC$3:AC$2000,4)</f>
        <v>0</v>
      </c>
      <c r="G1427">
        <f>COUNTIFS(Formulas!B$3:B$2000,'Stats for predictor'!B1427,Formulas!C$3:C$2000,'Stats for predictor'!C1427,Formulas!AC$3:AC$2000,3)</f>
        <v>0</v>
      </c>
      <c r="H1427">
        <f>COUNTIFS(Formulas!B$3:B$2000,'Stats for predictor'!B1427,Formulas!C$3:C$2000,'Stats for predictor'!C1427,Formulas!AC$3:AC$2000,2)</f>
        <v>0</v>
      </c>
      <c r="I1427">
        <f>COUNTIFS(Formulas!B$3:B$2000,'Stats for predictor'!B1427,Formulas!C$3:C$2000,'Stats for predictor'!C1427,Formulas!AC$3:AC$2000,1)</f>
        <v>0</v>
      </c>
      <c r="J1427">
        <f>COUNTIFS(Formulas!B$3:B$2000,'Stats for predictor'!B1427,Formulas!C$3:C$2000,'Stats for predictor'!C1427,Formulas!AC$3:AC$2000,0)</f>
        <v>1390</v>
      </c>
      <c r="K1427">
        <f>Formulas!P1428</f>
        <v>0</v>
      </c>
      <c r="L1427">
        <f>Formulas!R1428</f>
        <v>0</v>
      </c>
      <c r="M1427">
        <f>Formulas!T1476</f>
        <v>0</v>
      </c>
      <c r="N1427" s="2" t="e">
        <f>Formulas!V1428</f>
        <v>#DIV/0!</v>
      </c>
      <c r="O1427">
        <f>Formulas!U1428</f>
        <v>0</v>
      </c>
      <c r="P1427" s="2" t="e">
        <f>Formulas!W1428</f>
        <v>#DIV/0!</v>
      </c>
    </row>
    <row r="1428" spans="1:16">
      <c r="A1428">
        <f>Formulas!A1429</f>
        <v>0</v>
      </c>
      <c r="B1428">
        <f>Formulas!B1429</f>
        <v>0</v>
      </c>
      <c r="C1428">
        <f>Formulas!C1429</f>
        <v>0</v>
      </c>
      <c r="D1428">
        <f>Formulas!AC1429</f>
        <v>0</v>
      </c>
      <c r="E1428">
        <f t="shared" si="22"/>
        <v>0</v>
      </c>
      <c r="F1428" s="1">
        <f>COUNTIFS(Formulas!B$3:B$2000,'Stats for predictor'!B1428,Formulas!C$3:C$2000,'Stats for predictor'!C1428,Formulas!AC$3:AC$2000,4)</f>
        <v>0</v>
      </c>
      <c r="G1428">
        <f>COUNTIFS(Formulas!B$3:B$2000,'Stats for predictor'!B1428,Formulas!C$3:C$2000,'Stats for predictor'!C1428,Formulas!AC$3:AC$2000,3)</f>
        <v>0</v>
      </c>
      <c r="H1428">
        <f>COUNTIFS(Formulas!B$3:B$2000,'Stats for predictor'!B1428,Formulas!C$3:C$2000,'Stats for predictor'!C1428,Formulas!AC$3:AC$2000,2)</f>
        <v>0</v>
      </c>
      <c r="I1428">
        <f>COUNTIFS(Formulas!B$3:B$2000,'Stats for predictor'!B1428,Formulas!C$3:C$2000,'Stats for predictor'!C1428,Formulas!AC$3:AC$2000,1)</f>
        <v>0</v>
      </c>
      <c r="J1428">
        <f>COUNTIFS(Formulas!B$3:B$2000,'Stats for predictor'!B1428,Formulas!C$3:C$2000,'Stats for predictor'!C1428,Formulas!AC$3:AC$2000,0)</f>
        <v>1390</v>
      </c>
      <c r="K1428">
        <f>Formulas!P1429</f>
        <v>0</v>
      </c>
      <c r="L1428">
        <f>Formulas!R1429</f>
        <v>0</v>
      </c>
      <c r="M1428">
        <f>Formulas!T1477</f>
        <v>0</v>
      </c>
      <c r="N1428" s="2" t="e">
        <f>Formulas!V1429</f>
        <v>#DIV/0!</v>
      </c>
      <c r="O1428">
        <f>Formulas!U1429</f>
        <v>0</v>
      </c>
      <c r="P1428" s="2" t="e">
        <f>Formulas!W1429</f>
        <v>#DIV/0!</v>
      </c>
    </row>
    <row r="1429" spans="1:16">
      <c r="A1429">
        <f>Formulas!A1430</f>
        <v>0</v>
      </c>
      <c r="B1429">
        <f>Formulas!B1430</f>
        <v>0</v>
      </c>
      <c r="C1429">
        <f>Formulas!C1430</f>
        <v>0</v>
      </c>
      <c r="D1429">
        <f>Formulas!AC1430</f>
        <v>0</v>
      </c>
      <c r="E1429">
        <f t="shared" si="22"/>
        <v>0</v>
      </c>
      <c r="F1429" s="1">
        <f>COUNTIFS(Formulas!B$3:B$2000,'Stats for predictor'!B1429,Formulas!C$3:C$2000,'Stats for predictor'!C1429,Formulas!AC$3:AC$2000,4)</f>
        <v>0</v>
      </c>
      <c r="G1429">
        <f>COUNTIFS(Formulas!B$3:B$2000,'Stats for predictor'!B1429,Formulas!C$3:C$2000,'Stats for predictor'!C1429,Formulas!AC$3:AC$2000,3)</f>
        <v>0</v>
      </c>
      <c r="H1429">
        <f>COUNTIFS(Formulas!B$3:B$2000,'Stats for predictor'!B1429,Formulas!C$3:C$2000,'Stats for predictor'!C1429,Formulas!AC$3:AC$2000,2)</f>
        <v>0</v>
      </c>
      <c r="I1429">
        <f>COUNTIFS(Formulas!B$3:B$2000,'Stats for predictor'!B1429,Formulas!C$3:C$2000,'Stats for predictor'!C1429,Formulas!AC$3:AC$2000,1)</f>
        <v>0</v>
      </c>
      <c r="J1429">
        <f>COUNTIFS(Formulas!B$3:B$2000,'Stats for predictor'!B1429,Formulas!C$3:C$2000,'Stats for predictor'!C1429,Formulas!AC$3:AC$2000,0)</f>
        <v>1390</v>
      </c>
      <c r="K1429">
        <f>Formulas!P1430</f>
        <v>0</v>
      </c>
      <c r="L1429">
        <f>Formulas!R1430</f>
        <v>0</v>
      </c>
      <c r="M1429">
        <f>Formulas!T1478</f>
        <v>0</v>
      </c>
      <c r="N1429" s="2" t="e">
        <f>Formulas!V1430</f>
        <v>#DIV/0!</v>
      </c>
      <c r="O1429">
        <f>Formulas!U1430</f>
        <v>0</v>
      </c>
      <c r="P1429" s="2" t="e">
        <f>Formulas!W1430</f>
        <v>#DIV/0!</v>
      </c>
    </row>
    <row r="1430" spans="1:16">
      <c r="A1430">
        <f>Formulas!A1431</f>
        <v>0</v>
      </c>
      <c r="B1430">
        <f>Formulas!B1431</f>
        <v>0</v>
      </c>
      <c r="C1430">
        <f>Formulas!C1431</f>
        <v>0</v>
      </c>
      <c r="D1430">
        <f>Formulas!AC1431</f>
        <v>0</v>
      </c>
      <c r="E1430">
        <f t="shared" si="22"/>
        <v>0</v>
      </c>
      <c r="F1430" s="1">
        <f>COUNTIFS(Formulas!B$3:B$2000,'Stats for predictor'!B1430,Formulas!C$3:C$2000,'Stats for predictor'!C1430,Formulas!AC$3:AC$2000,4)</f>
        <v>0</v>
      </c>
      <c r="G1430">
        <f>COUNTIFS(Formulas!B$3:B$2000,'Stats for predictor'!B1430,Formulas!C$3:C$2000,'Stats for predictor'!C1430,Formulas!AC$3:AC$2000,3)</f>
        <v>0</v>
      </c>
      <c r="H1430">
        <f>COUNTIFS(Formulas!B$3:B$2000,'Stats for predictor'!B1430,Formulas!C$3:C$2000,'Stats for predictor'!C1430,Formulas!AC$3:AC$2000,2)</f>
        <v>0</v>
      </c>
      <c r="I1430">
        <f>COUNTIFS(Formulas!B$3:B$2000,'Stats for predictor'!B1430,Formulas!C$3:C$2000,'Stats for predictor'!C1430,Formulas!AC$3:AC$2000,1)</f>
        <v>0</v>
      </c>
      <c r="J1430">
        <f>COUNTIFS(Formulas!B$3:B$2000,'Stats for predictor'!B1430,Formulas!C$3:C$2000,'Stats for predictor'!C1430,Formulas!AC$3:AC$2000,0)</f>
        <v>1390</v>
      </c>
      <c r="K1430">
        <f>Formulas!P1431</f>
        <v>0</v>
      </c>
      <c r="L1430">
        <f>Formulas!R1431</f>
        <v>0</v>
      </c>
      <c r="M1430">
        <f>Formulas!T1479</f>
        <v>0</v>
      </c>
      <c r="N1430" s="2" t="e">
        <f>Formulas!V1431</f>
        <v>#DIV/0!</v>
      </c>
      <c r="O1430">
        <f>Formulas!U1431</f>
        <v>0</v>
      </c>
      <c r="P1430" s="2" t="e">
        <f>Formulas!W1431</f>
        <v>#DIV/0!</v>
      </c>
    </row>
    <row r="1431" spans="1:16">
      <c r="A1431">
        <f>Formulas!A1432</f>
        <v>0</v>
      </c>
      <c r="B1431">
        <f>Formulas!B1432</f>
        <v>0</v>
      </c>
      <c r="C1431">
        <f>Formulas!C1432</f>
        <v>0</v>
      </c>
      <c r="D1431">
        <f>Formulas!AC1432</f>
        <v>0</v>
      </c>
      <c r="E1431">
        <f t="shared" si="22"/>
        <v>0</v>
      </c>
      <c r="F1431" s="1">
        <f>COUNTIFS(Formulas!B$3:B$2000,'Stats for predictor'!B1431,Formulas!C$3:C$2000,'Stats for predictor'!C1431,Formulas!AC$3:AC$2000,4)</f>
        <v>0</v>
      </c>
      <c r="G1431">
        <f>COUNTIFS(Formulas!B$3:B$2000,'Stats for predictor'!B1431,Formulas!C$3:C$2000,'Stats for predictor'!C1431,Formulas!AC$3:AC$2000,3)</f>
        <v>0</v>
      </c>
      <c r="H1431">
        <f>COUNTIFS(Formulas!B$3:B$2000,'Stats for predictor'!B1431,Formulas!C$3:C$2000,'Stats for predictor'!C1431,Formulas!AC$3:AC$2000,2)</f>
        <v>0</v>
      </c>
      <c r="I1431">
        <f>COUNTIFS(Formulas!B$3:B$2000,'Stats for predictor'!B1431,Formulas!C$3:C$2000,'Stats for predictor'!C1431,Formulas!AC$3:AC$2000,1)</f>
        <v>0</v>
      </c>
      <c r="J1431">
        <f>COUNTIFS(Formulas!B$3:B$2000,'Stats for predictor'!B1431,Formulas!C$3:C$2000,'Stats for predictor'!C1431,Formulas!AC$3:AC$2000,0)</f>
        <v>1390</v>
      </c>
      <c r="K1431">
        <f>Formulas!P1432</f>
        <v>0</v>
      </c>
      <c r="L1431">
        <f>Formulas!R1432</f>
        <v>0</v>
      </c>
      <c r="M1431">
        <f>Formulas!T1480</f>
        <v>0</v>
      </c>
      <c r="N1431" s="2" t="e">
        <f>Formulas!V1432</f>
        <v>#DIV/0!</v>
      </c>
      <c r="O1431">
        <f>Formulas!U1432</f>
        <v>0</v>
      </c>
      <c r="P1431" s="2" t="e">
        <f>Formulas!W1432</f>
        <v>#DIV/0!</v>
      </c>
    </row>
    <row r="1432" spans="1:16">
      <c r="A1432">
        <f>Formulas!A1433</f>
        <v>0</v>
      </c>
      <c r="B1432">
        <f>Formulas!B1433</f>
        <v>0</v>
      </c>
      <c r="C1432">
        <f>Formulas!C1433</f>
        <v>0</v>
      </c>
      <c r="D1432">
        <f>Formulas!AC1433</f>
        <v>0</v>
      </c>
      <c r="E1432">
        <f t="shared" si="22"/>
        <v>0</v>
      </c>
      <c r="F1432" s="1">
        <f>COUNTIFS(Formulas!B$3:B$2000,'Stats for predictor'!B1432,Formulas!C$3:C$2000,'Stats for predictor'!C1432,Formulas!AC$3:AC$2000,4)</f>
        <v>0</v>
      </c>
      <c r="G1432">
        <f>COUNTIFS(Formulas!B$3:B$2000,'Stats for predictor'!B1432,Formulas!C$3:C$2000,'Stats for predictor'!C1432,Formulas!AC$3:AC$2000,3)</f>
        <v>0</v>
      </c>
      <c r="H1432">
        <f>COUNTIFS(Formulas!B$3:B$2000,'Stats for predictor'!B1432,Formulas!C$3:C$2000,'Stats for predictor'!C1432,Formulas!AC$3:AC$2000,2)</f>
        <v>0</v>
      </c>
      <c r="I1432">
        <f>COUNTIFS(Formulas!B$3:B$2000,'Stats for predictor'!B1432,Formulas!C$3:C$2000,'Stats for predictor'!C1432,Formulas!AC$3:AC$2000,1)</f>
        <v>0</v>
      </c>
      <c r="J1432">
        <f>COUNTIFS(Formulas!B$3:B$2000,'Stats for predictor'!B1432,Formulas!C$3:C$2000,'Stats for predictor'!C1432,Formulas!AC$3:AC$2000,0)</f>
        <v>1390</v>
      </c>
      <c r="K1432">
        <f>Formulas!P1433</f>
        <v>0</v>
      </c>
      <c r="L1432">
        <f>Formulas!R1433</f>
        <v>0</v>
      </c>
      <c r="M1432">
        <f>Formulas!T1481</f>
        <v>0</v>
      </c>
      <c r="N1432" s="2" t="e">
        <f>Formulas!V1433</f>
        <v>#DIV/0!</v>
      </c>
      <c r="O1432">
        <f>Formulas!U1433</f>
        <v>0</v>
      </c>
      <c r="P1432" s="2" t="e">
        <f>Formulas!W1433</f>
        <v>#DIV/0!</v>
      </c>
    </row>
    <row r="1433" spans="1:16">
      <c r="A1433">
        <f>Formulas!A1434</f>
        <v>0</v>
      </c>
      <c r="B1433">
        <f>Formulas!B1434</f>
        <v>0</v>
      </c>
      <c r="C1433">
        <f>Formulas!C1434</f>
        <v>0</v>
      </c>
      <c r="D1433">
        <f>Formulas!AC1434</f>
        <v>0</v>
      </c>
      <c r="E1433">
        <f t="shared" si="22"/>
        <v>0</v>
      </c>
      <c r="F1433" s="1">
        <f>COUNTIFS(Formulas!B$3:B$2000,'Stats for predictor'!B1433,Formulas!C$3:C$2000,'Stats for predictor'!C1433,Formulas!AC$3:AC$2000,4)</f>
        <v>0</v>
      </c>
      <c r="G1433">
        <f>COUNTIFS(Formulas!B$3:B$2000,'Stats for predictor'!B1433,Formulas!C$3:C$2000,'Stats for predictor'!C1433,Formulas!AC$3:AC$2000,3)</f>
        <v>0</v>
      </c>
      <c r="H1433">
        <f>COUNTIFS(Formulas!B$3:B$2000,'Stats for predictor'!B1433,Formulas!C$3:C$2000,'Stats for predictor'!C1433,Formulas!AC$3:AC$2000,2)</f>
        <v>0</v>
      </c>
      <c r="I1433">
        <f>COUNTIFS(Formulas!B$3:B$2000,'Stats for predictor'!B1433,Formulas!C$3:C$2000,'Stats for predictor'!C1433,Formulas!AC$3:AC$2000,1)</f>
        <v>0</v>
      </c>
      <c r="J1433">
        <f>COUNTIFS(Formulas!B$3:B$2000,'Stats for predictor'!B1433,Formulas!C$3:C$2000,'Stats for predictor'!C1433,Formulas!AC$3:AC$2000,0)</f>
        <v>1390</v>
      </c>
      <c r="K1433">
        <f>Formulas!P1434</f>
        <v>0</v>
      </c>
      <c r="L1433">
        <f>Formulas!R1434</f>
        <v>0</v>
      </c>
      <c r="M1433">
        <f>Formulas!T1482</f>
        <v>0</v>
      </c>
      <c r="N1433" s="2" t="e">
        <f>Formulas!V1434</f>
        <v>#DIV/0!</v>
      </c>
      <c r="O1433">
        <f>Formulas!U1434</f>
        <v>0</v>
      </c>
      <c r="P1433" s="2" t="e">
        <f>Formulas!W1434</f>
        <v>#DIV/0!</v>
      </c>
    </row>
    <row r="1434" spans="1:16">
      <c r="A1434">
        <f>Formulas!A1435</f>
        <v>0</v>
      </c>
      <c r="B1434">
        <f>Formulas!B1435</f>
        <v>0</v>
      </c>
      <c r="C1434">
        <f>Formulas!C1435</f>
        <v>0</v>
      </c>
      <c r="D1434">
        <f>Formulas!AC1435</f>
        <v>0</v>
      </c>
      <c r="E1434">
        <f t="shared" si="22"/>
        <v>0</v>
      </c>
      <c r="F1434" s="1">
        <f>COUNTIFS(Formulas!B$3:B$2000,'Stats for predictor'!B1434,Formulas!C$3:C$2000,'Stats for predictor'!C1434,Formulas!AC$3:AC$2000,4)</f>
        <v>0</v>
      </c>
      <c r="G1434">
        <f>COUNTIFS(Formulas!B$3:B$2000,'Stats for predictor'!B1434,Formulas!C$3:C$2000,'Stats for predictor'!C1434,Formulas!AC$3:AC$2000,3)</f>
        <v>0</v>
      </c>
      <c r="H1434">
        <f>COUNTIFS(Formulas!B$3:B$2000,'Stats for predictor'!B1434,Formulas!C$3:C$2000,'Stats for predictor'!C1434,Formulas!AC$3:AC$2000,2)</f>
        <v>0</v>
      </c>
      <c r="I1434">
        <f>COUNTIFS(Formulas!B$3:B$2000,'Stats for predictor'!B1434,Formulas!C$3:C$2000,'Stats for predictor'!C1434,Formulas!AC$3:AC$2000,1)</f>
        <v>0</v>
      </c>
      <c r="J1434">
        <f>COUNTIFS(Formulas!B$3:B$2000,'Stats for predictor'!B1434,Formulas!C$3:C$2000,'Stats for predictor'!C1434,Formulas!AC$3:AC$2000,0)</f>
        <v>1390</v>
      </c>
      <c r="K1434">
        <f>Formulas!P1435</f>
        <v>0</v>
      </c>
      <c r="L1434">
        <f>Formulas!R1435</f>
        <v>0</v>
      </c>
      <c r="M1434">
        <f>Formulas!T1483</f>
        <v>0</v>
      </c>
      <c r="N1434" s="2" t="e">
        <f>Formulas!V1435</f>
        <v>#DIV/0!</v>
      </c>
      <c r="O1434">
        <f>Formulas!U1435</f>
        <v>0</v>
      </c>
      <c r="P1434" s="2" t="e">
        <f>Formulas!W1435</f>
        <v>#DIV/0!</v>
      </c>
    </row>
    <row r="1435" spans="1:16">
      <c r="A1435">
        <f>Formulas!A1436</f>
        <v>0</v>
      </c>
      <c r="B1435">
        <f>Formulas!B1436</f>
        <v>0</v>
      </c>
      <c r="C1435">
        <f>Formulas!C1436</f>
        <v>0</v>
      </c>
      <c r="D1435">
        <f>Formulas!AC1436</f>
        <v>0</v>
      </c>
      <c r="E1435">
        <f t="shared" si="22"/>
        <v>0</v>
      </c>
      <c r="F1435" s="1">
        <f>COUNTIFS(Formulas!B$3:B$2000,'Stats for predictor'!B1435,Formulas!C$3:C$2000,'Stats for predictor'!C1435,Formulas!AC$3:AC$2000,4)</f>
        <v>0</v>
      </c>
      <c r="G1435">
        <f>COUNTIFS(Formulas!B$3:B$2000,'Stats for predictor'!B1435,Formulas!C$3:C$2000,'Stats for predictor'!C1435,Formulas!AC$3:AC$2000,3)</f>
        <v>0</v>
      </c>
      <c r="H1435">
        <f>COUNTIFS(Formulas!B$3:B$2000,'Stats for predictor'!B1435,Formulas!C$3:C$2000,'Stats for predictor'!C1435,Formulas!AC$3:AC$2000,2)</f>
        <v>0</v>
      </c>
      <c r="I1435">
        <f>COUNTIFS(Formulas!B$3:B$2000,'Stats for predictor'!B1435,Formulas!C$3:C$2000,'Stats for predictor'!C1435,Formulas!AC$3:AC$2000,1)</f>
        <v>0</v>
      </c>
      <c r="J1435">
        <f>COUNTIFS(Formulas!B$3:B$2000,'Stats for predictor'!B1435,Formulas!C$3:C$2000,'Stats for predictor'!C1435,Formulas!AC$3:AC$2000,0)</f>
        <v>1390</v>
      </c>
      <c r="K1435">
        <f>Formulas!P1436</f>
        <v>0</v>
      </c>
      <c r="L1435">
        <f>Formulas!R1436</f>
        <v>0</v>
      </c>
      <c r="M1435">
        <f>Formulas!T1484</f>
        <v>0</v>
      </c>
      <c r="N1435" s="2" t="e">
        <f>Formulas!V1436</f>
        <v>#DIV/0!</v>
      </c>
      <c r="O1435">
        <f>Formulas!U1436</f>
        <v>0</v>
      </c>
      <c r="P1435" s="2" t="e">
        <f>Formulas!W1436</f>
        <v>#DIV/0!</v>
      </c>
    </row>
    <row r="1436" spans="1:16">
      <c r="A1436">
        <f>Formulas!A1437</f>
        <v>0</v>
      </c>
      <c r="B1436">
        <f>Formulas!B1437</f>
        <v>0</v>
      </c>
      <c r="C1436">
        <f>Formulas!C1437</f>
        <v>0</v>
      </c>
      <c r="D1436">
        <f>Formulas!AC1437</f>
        <v>0</v>
      </c>
      <c r="E1436">
        <f t="shared" si="22"/>
        <v>0</v>
      </c>
      <c r="F1436" s="1">
        <f>COUNTIFS(Formulas!B$3:B$2000,'Stats for predictor'!B1436,Formulas!C$3:C$2000,'Stats for predictor'!C1436,Formulas!AC$3:AC$2000,4)</f>
        <v>0</v>
      </c>
      <c r="G1436">
        <f>COUNTIFS(Formulas!B$3:B$2000,'Stats for predictor'!B1436,Formulas!C$3:C$2000,'Stats for predictor'!C1436,Formulas!AC$3:AC$2000,3)</f>
        <v>0</v>
      </c>
      <c r="H1436">
        <f>COUNTIFS(Formulas!B$3:B$2000,'Stats for predictor'!B1436,Formulas!C$3:C$2000,'Stats for predictor'!C1436,Formulas!AC$3:AC$2000,2)</f>
        <v>0</v>
      </c>
      <c r="I1436">
        <f>COUNTIFS(Formulas!B$3:B$2000,'Stats for predictor'!B1436,Formulas!C$3:C$2000,'Stats for predictor'!C1436,Formulas!AC$3:AC$2000,1)</f>
        <v>0</v>
      </c>
      <c r="J1436">
        <f>COUNTIFS(Formulas!B$3:B$2000,'Stats for predictor'!B1436,Formulas!C$3:C$2000,'Stats for predictor'!C1436,Formulas!AC$3:AC$2000,0)</f>
        <v>1390</v>
      </c>
      <c r="K1436">
        <f>Formulas!P1437</f>
        <v>0</v>
      </c>
      <c r="L1436">
        <f>Formulas!R1437</f>
        <v>0</v>
      </c>
      <c r="M1436">
        <f>Formulas!T1485</f>
        <v>0</v>
      </c>
      <c r="N1436" s="2" t="e">
        <f>Formulas!V1437</f>
        <v>#DIV/0!</v>
      </c>
      <c r="O1436">
        <f>Formulas!U1437</f>
        <v>0</v>
      </c>
      <c r="P1436" s="2" t="e">
        <f>Formulas!W1437</f>
        <v>#DIV/0!</v>
      </c>
    </row>
    <row r="1437" spans="1:16">
      <c r="A1437">
        <f>Formulas!A1438</f>
        <v>0</v>
      </c>
      <c r="B1437">
        <f>Formulas!B1438</f>
        <v>0</v>
      </c>
      <c r="C1437">
        <f>Formulas!C1438</f>
        <v>0</v>
      </c>
      <c r="D1437">
        <f>Formulas!AC1438</f>
        <v>0</v>
      </c>
      <c r="E1437">
        <f t="shared" si="22"/>
        <v>0</v>
      </c>
      <c r="F1437" s="1">
        <f>COUNTIFS(Formulas!B$3:B$2000,'Stats for predictor'!B1437,Formulas!C$3:C$2000,'Stats for predictor'!C1437,Formulas!AC$3:AC$2000,4)</f>
        <v>0</v>
      </c>
      <c r="G1437">
        <f>COUNTIFS(Formulas!B$3:B$2000,'Stats for predictor'!B1437,Formulas!C$3:C$2000,'Stats for predictor'!C1437,Formulas!AC$3:AC$2000,3)</f>
        <v>0</v>
      </c>
      <c r="H1437">
        <f>COUNTIFS(Formulas!B$3:B$2000,'Stats for predictor'!B1437,Formulas!C$3:C$2000,'Stats for predictor'!C1437,Formulas!AC$3:AC$2000,2)</f>
        <v>0</v>
      </c>
      <c r="I1437">
        <f>COUNTIFS(Formulas!B$3:B$2000,'Stats for predictor'!B1437,Formulas!C$3:C$2000,'Stats for predictor'!C1437,Formulas!AC$3:AC$2000,1)</f>
        <v>0</v>
      </c>
      <c r="J1437">
        <f>COUNTIFS(Formulas!B$3:B$2000,'Stats for predictor'!B1437,Formulas!C$3:C$2000,'Stats for predictor'!C1437,Formulas!AC$3:AC$2000,0)</f>
        <v>1390</v>
      </c>
      <c r="K1437">
        <f>Formulas!P1438</f>
        <v>0</v>
      </c>
      <c r="L1437">
        <f>Formulas!R1438</f>
        <v>0</v>
      </c>
      <c r="M1437">
        <f>Formulas!T1486</f>
        <v>0</v>
      </c>
      <c r="N1437" s="2" t="e">
        <f>Formulas!V1438</f>
        <v>#DIV/0!</v>
      </c>
      <c r="O1437">
        <f>Formulas!U1438</f>
        <v>0</v>
      </c>
      <c r="P1437" s="2" t="e">
        <f>Formulas!W1438</f>
        <v>#DIV/0!</v>
      </c>
    </row>
    <row r="1438" spans="1:16">
      <c r="A1438">
        <f>Formulas!A1439</f>
        <v>0</v>
      </c>
      <c r="B1438">
        <f>Formulas!B1439</f>
        <v>0</v>
      </c>
      <c r="C1438">
        <f>Formulas!C1439</f>
        <v>0</v>
      </c>
      <c r="D1438">
        <f>Formulas!AC1439</f>
        <v>0</v>
      </c>
      <c r="E1438">
        <f t="shared" si="22"/>
        <v>0</v>
      </c>
      <c r="F1438" s="1">
        <f>COUNTIFS(Formulas!B$3:B$2000,'Stats for predictor'!B1438,Formulas!C$3:C$2000,'Stats for predictor'!C1438,Formulas!AC$3:AC$2000,4)</f>
        <v>0</v>
      </c>
      <c r="G1438">
        <f>COUNTIFS(Formulas!B$3:B$2000,'Stats for predictor'!B1438,Formulas!C$3:C$2000,'Stats for predictor'!C1438,Formulas!AC$3:AC$2000,3)</f>
        <v>0</v>
      </c>
      <c r="H1438">
        <f>COUNTIFS(Formulas!B$3:B$2000,'Stats for predictor'!B1438,Formulas!C$3:C$2000,'Stats for predictor'!C1438,Formulas!AC$3:AC$2000,2)</f>
        <v>0</v>
      </c>
      <c r="I1438">
        <f>COUNTIFS(Formulas!B$3:B$2000,'Stats for predictor'!B1438,Formulas!C$3:C$2000,'Stats for predictor'!C1438,Formulas!AC$3:AC$2000,1)</f>
        <v>0</v>
      </c>
      <c r="J1438">
        <f>COUNTIFS(Formulas!B$3:B$2000,'Stats for predictor'!B1438,Formulas!C$3:C$2000,'Stats for predictor'!C1438,Formulas!AC$3:AC$2000,0)</f>
        <v>1390</v>
      </c>
      <c r="K1438">
        <f>Formulas!P1439</f>
        <v>0</v>
      </c>
      <c r="L1438">
        <f>Formulas!R1439</f>
        <v>0</v>
      </c>
      <c r="M1438">
        <f>Formulas!T1487</f>
        <v>0</v>
      </c>
      <c r="N1438" s="2" t="e">
        <f>Formulas!V1439</f>
        <v>#DIV/0!</v>
      </c>
      <c r="O1438">
        <f>Formulas!U1439</f>
        <v>0</v>
      </c>
      <c r="P1438" s="2" t="e">
        <f>Formulas!W1439</f>
        <v>#DIV/0!</v>
      </c>
    </row>
    <row r="1439" spans="1:16">
      <c r="A1439">
        <f>Formulas!A1440</f>
        <v>0</v>
      </c>
      <c r="B1439">
        <f>Formulas!B1440</f>
        <v>0</v>
      </c>
      <c r="C1439">
        <f>Formulas!C1440</f>
        <v>0</v>
      </c>
      <c r="D1439">
        <f>Formulas!AC1440</f>
        <v>0</v>
      </c>
      <c r="E1439">
        <f t="shared" si="22"/>
        <v>0</v>
      </c>
      <c r="F1439" s="1">
        <f>COUNTIFS(Formulas!B$3:B$2000,'Stats for predictor'!B1439,Formulas!C$3:C$2000,'Stats for predictor'!C1439,Formulas!AC$3:AC$2000,4)</f>
        <v>0</v>
      </c>
      <c r="G1439">
        <f>COUNTIFS(Formulas!B$3:B$2000,'Stats for predictor'!B1439,Formulas!C$3:C$2000,'Stats for predictor'!C1439,Formulas!AC$3:AC$2000,3)</f>
        <v>0</v>
      </c>
      <c r="H1439">
        <f>COUNTIFS(Formulas!B$3:B$2000,'Stats for predictor'!B1439,Formulas!C$3:C$2000,'Stats for predictor'!C1439,Formulas!AC$3:AC$2000,2)</f>
        <v>0</v>
      </c>
      <c r="I1439">
        <f>COUNTIFS(Formulas!B$3:B$2000,'Stats for predictor'!B1439,Formulas!C$3:C$2000,'Stats for predictor'!C1439,Formulas!AC$3:AC$2000,1)</f>
        <v>0</v>
      </c>
      <c r="J1439">
        <f>COUNTIFS(Formulas!B$3:B$2000,'Stats for predictor'!B1439,Formulas!C$3:C$2000,'Stats for predictor'!C1439,Formulas!AC$3:AC$2000,0)</f>
        <v>1390</v>
      </c>
      <c r="K1439">
        <f>Formulas!P1440</f>
        <v>0</v>
      </c>
      <c r="L1439">
        <f>Formulas!R1440</f>
        <v>0</v>
      </c>
      <c r="M1439">
        <f>Formulas!T1488</f>
        <v>0</v>
      </c>
      <c r="N1439" s="2" t="e">
        <f>Formulas!V1440</f>
        <v>#DIV/0!</v>
      </c>
      <c r="O1439">
        <f>Formulas!U1440</f>
        <v>0</v>
      </c>
      <c r="P1439" s="2" t="e">
        <f>Formulas!W1440</f>
        <v>#DIV/0!</v>
      </c>
    </row>
    <row r="1440" spans="1:16">
      <c r="A1440">
        <f>Formulas!A1441</f>
        <v>0</v>
      </c>
      <c r="B1440">
        <f>Formulas!B1441</f>
        <v>0</v>
      </c>
      <c r="C1440">
        <f>Formulas!C1441</f>
        <v>0</v>
      </c>
      <c r="D1440">
        <f>Formulas!AC1441</f>
        <v>0</v>
      </c>
      <c r="E1440">
        <f t="shared" si="22"/>
        <v>0</v>
      </c>
      <c r="F1440" s="1">
        <f>COUNTIFS(Formulas!B$3:B$2000,'Stats for predictor'!B1440,Formulas!C$3:C$2000,'Stats for predictor'!C1440,Formulas!AC$3:AC$2000,4)</f>
        <v>0</v>
      </c>
      <c r="G1440">
        <f>COUNTIFS(Formulas!B$3:B$2000,'Stats for predictor'!B1440,Formulas!C$3:C$2000,'Stats for predictor'!C1440,Formulas!AC$3:AC$2000,3)</f>
        <v>0</v>
      </c>
      <c r="H1440">
        <f>COUNTIFS(Formulas!B$3:B$2000,'Stats for predictor'!B1440,Formulas!C$3:C$2000,'Stats for predictor'!C1440,Formulas!AC$3:AC$2000,2)</f>
        <v>0</v>
      </c>
      <c r="I1440">
        <f>COUNTIFS(Formulas!B$3:B$2000,'Stats for predictor'!B1440,Formulas!C$3:C$2000,'Stats for predictor'!C1440,Formulas!AC$3:AC$2000,1)</f>
        <v>0</v>
      </c>
      <c r="J1440">
        <f>COUNTIFS(Formulas!B$3:B$2000,'Stats for predictor'!B1440,Formulas!C$3:C$2000,'Stats for predictor'!C1440,Formulas!AC$3:AC$2000,0)</f>
        <v>1390</v>
      </c>
      <c r="K1440">
        <f>Formulas!P1441</f>
        <v>0</v>
      </c>
      <c r="L1440">
        <f>Formulas!R1441</f>
        <v>0</v>
      </c>
      <c r="M1440">
        <f>Formulas!T1489</f>
        <v>0</v>
      </c>
      <c r="N1440" s="2" t="e">
        <f>Formulas!V1441</f>
        <v>#DIV/0!</v>
      </c>
      <c r="O1440">
        <f>Formulas!U1441</f>
        <v>0</v>
      </c>
      <c r="P1440" s="2" t="e">
        <f>Formulas!W1441</f>
        <v>#DIV/0!</v>
      </c>
    </row>
    <row r="1441" spans="1:16">
      <c r="A1441">
        <f>Formulas!A1442</f>
        <v>0</v>
      </c>
      <c r="B1441">
        <f>Formulas!B1442</f>
        <v>0</v>
      </c>
      <c r="C1441">
        <f>Formulas!C1442</f>
        <v>0</v>
      </c>
      <c r="D1441">
        <f>Formulas!AC1442</f>
        <v>0</v>
      </c>
      <c r="E1441">
        <f t="shared" si="22"/>
        <v>0</v>
      </c>
      <c r="F1441" s="1">
        <f>COUNTIFS(Formulas!B$3:B$2000,'Stats for predictor'!B1441,Formulas!C$3:C$2000,'Stats for predictor'!C1441,Formulas!AC$3:AC$2000,4)</f>
        <v>0</v>
      </c>
      <c r="G1441">
        <f>COUNTIFS(Formulas!B$3:B$2000,'Stats for predictor'!B1441,Formulas!C$3:C$2000,'Stats for predictor'!C1441,Formulas!AC$3:AC$2000,3)</f>
        <v>0</v>
      </c>
      <c r="H1441">
        <f>COUNTIFS(Formulas!B$3:B$2000,'Stats for predictor'!B1441,Formulas!C$3:C$2000,'Stats for predictor'!C1441,Formulas!AC$3:AC$2000,2)</f>
        <v>0</v>
      </c>
      <c r="I1441">
        <f>COUNTIFS(Formulas!B$3:B$2000,'Stats for predictor'!B1441,Formulas!C$3:C$2000,'Stats for predictor'!C1441,Formulas!AC$3:AC$2000,1)</f>
        <v>0</v>
      </c>
      <c r="J1441">
        <f>COUNTIFS(Formulas!B$3:B$2000,'Stats for predictor'!B1441,Formulas!C$3:C$2000,'Stats for predictor'!C1441,Formulas!AC$3:AC$2000,0)</f>
        <v>1390</v>
      </c>
      <c r="K1441">
        <f>Formulas!P1442</f>
        <v>0</v>
      </c>
      <c r="L1441">
        <f>Formulas!R1442</f>
        <v>0</v>
      </c>
      <c r="M1441">
        <f>Formulas!T1490</f>
        <v>0</v>
      </c>
      <c r="N1441" s="2" t="e">
        <f>Formulas!V1442</f>
        <v>#DIV/0!</v>
      </c>
      <c r="O1441">
        <f>Formulas!U1442</f>
        <v>0</v>
      </c>
      <c r="P1441" s="2" t="e">
        <f>Formulas!W1442</f>
        <v>#DIV/0!</v>
      </c>
    </row>
    <row r="1442" spans="1:16">
      <c r="A1442">
        <f>Formulas!A1443</f>
        <v>0</v>
      </c>
      <c r="B1442">
        <f>Formulas!B1443</f>
        <v>0</v>
      </c>
      <c r="C1442">
        <f>Formulas!C1443</f>
        <v>0</v>
      </c>
      <c r="D1442">
        <f>Formulas!AC1443</f>
        <v>0</v>
      </c>
      <c r="E1442">
        <f t="shared" si="22"/>
        <v>0</v>
      </c>
      <c r="F1442" s="1">
        <f>COUNTIFS(Formulas!B$3:B$2000,'Stats for predictor'!B1442,Formulas!C$3:C$2000,'Stats for predictor'!C1442,Formulas!AC$3:AC$2000,4)</f>
        <v>0</v>
      </c>
      <c r="G1442">
        <f>COUNTIFS(Formulas!B$3:B$2000,'Stats for predictor'!B1442,Formulas!C$3:C$2000,'Stats for predictor'!C1442,Formulas!AC$3:AC$2000,3)</f>
        <v>0</v>
      </c>
      <c r="H1442">
        <f>COUNTIFS(Formulas!B$3:B$2000,'Stats for predictor'!B1442,Formulas!C$3:C$2000,'Stats for predictor'!C1442,Formulas!AC$3:AC$2000,2)</f>
        <v>0</v>
      </c>
      <c r="I1442">
        <f>COUNTIFS(Formulas!B$3:B$2000,'Stats for predictor'!B1442,Formulas!C$3:C$2000,'Stats for predictor'!C1442,Formulas!AC$3:AC$2000,1)</f>
        <v>0</v>
      </c>
      <c r="J1442">
        <f>COUNTIFS(Formulas!B$3:B$2000,'Stats for predictor'!B1442,Formulas!C$3:C$2000,'Stats for predictor'!C1442,Formulas!AC$3:AC$2000,0)</f>
        <v>1390</v>
      </c>
      <c r="K1442">
        <f>Formulas!P1443</f>
        <v>0</v>
      </c>
      <c r="L1442">
        <f>Formulas!R1443</f>
        <v>0</v>
      </c>
      <c r="M1442">
        <f>Formulas!T1491</f>
        <v>0</v>
      </c>
      <c r="N1442" s="2" t="e">
        <f>Formulas!V1443</f>
        <v>#DIV/0!</v>
      </c>
      <c r="O1442">
        <f>Formulas!U1443</f>
        <v>0</v>
      </c>
      <c r="P1442" s="2" t="e">
        <f>Formulas!W1443</f>
        <v>#DIV/0!</v>
      </c>
    </row>
    <row r="1443" spans="1:16">
      <c r="A1443">
        <f>Formulas!A1444</f>
        <v>0</v>
      </c>
      <c r="B1443">
        <f>Formulas!B1444</f>
        <v>0</v>
      </c>
      <c r="C1443">
        <f>Formulas!C1444</f>
        <v>0</v>
      </c>
      <c r="D1443">
        <f>Formulas!AC1444</f>
        <v>0</v>
      </c>
      <c r="E1443">
        <f t="shared" si="22"/>
        <v>0</v>
      </c>
      <c r="F1443" s="1">
        <f>COUNTIFS(Formulas!B$3:B$2000,'Stats for predictor'!B1443,Formulas!C$3:C$2000,'Stats for predictor'!C1443,Formulas!AC$3:AC$2000,4)</f>
        <v>0</v>
      </c>
      <c r="G1443">
        <f>COUNTIFS(Formulas!B$3:B$2000,'Stats for predictor'!B1443,Formulas!C$3:C$2000,'Stats for predictor'!C1443,Formulas!AC$3:AC$2000,3)</f>
        <v>0</v>
      </c>
      <c r="H1443">
        <f>COUNTIFS(Formulas!B$3:B$2000,'Stats for predictor'!B1443,Formulas!C$3:C$2000,'Stats for predictor'!C1443,Formulas!AC$3:AC$2000,2)</f>
        <v>0</v>
      </c>
      <c r="I1443">
        <f>COUNTIFS(Formulas!B$3:B$2000,'Stats for predictor'!B1443,Formulas!C$3:C$2000,'Stats for predictor'!C1443,Formulas!AC$3:AC$2000,1)</f>
        <v>0</v>
      </c>
      <c r="J1443">
        <f>COUNTIFS(Formulas!B$3:B$2000,'Stats for predictor'!B1443,Formulas!C$3:C$2000,'Stats for predictor'!C1443,Formulas!AC$3:AC$2000,0)</f>
        <v>1390</v>
      </c>
      <c r="K1443">
        <f>Formulas!P1444</f>
        <v>0</v>
      </c>
      <c r="L1443">
        <f>Formulas!R1444</f>
        <v>0</v>
      </c>
      <c r="M1443">
        <f>Formulas!T1492</f>
        <v>0</v>
      </c>
      <c r="N1443" s="2" t="e">
        <f>Formulas!V1444</f>
        <v>#DIV/0!</v>
      </c>
      <c r="O1443">
        <f>Formulas!U1444</f>
        <v>0</v>
      </c>
      <c r="P1443" s="2" t="e">
        <f>Formulas!W1444</f>
        <v>#DIV/0!</v>
      </c>
    </row>
    <row r="1444" spans="1:16">
      <c r="A1444">
        <f>Formulas!A1445</f>
        <v>0</v>
      </c>
      <c r="B1444">
        <f>Formulas!B1445</f>
        <v>0</v>
      </c>
      <c r="C1444">
        <f>Formulas!C1445</f>
        <v>0</v>
      </c>
      <c r="D1444">
        <f>Formulas!AC1445</f>
        <v>0</v>
      </c>
      <c r="E1444">
        <f t="shared" si="22"/>
        <v>0</v>
      </c>
      <c r="F1444" s="1">
        <f>COUNTIFS(Formulas!B$3:B$2000,'Stats for predictor'!B1444,Formulas!C$3:C$2000,'Stats for predictor'!C1444,Formulas!AC$3:AC$2000,4)</f>
        <v>0</v>
      </c>
      <c r="G1444">
        <f>COUNTIFS(Formulas!B$3:B$2000,'Stats for predictor'!B1444,Formulas!C$3:C$2000,'Stats for predictor'!C1444,Formulas!AC$3:AC$2000,3)</f>
        <v>0</v>
      </c>
      <c r="H1444">
        <f>COUNTIFS(Formulas!B$3:B$2000,'Stats for predictor'!B1444,Formulas!C$3:C$2000,'Stats for predictor'!C1444,Formulas!AC$3:AC$2000,2)</f>
        <v>0</v>
      </c>
      <c r="I1444">
        <f>COUNTIFS(Formulas!B$3:B$2000,'Stats for predictor'!B1444,Formulas!C$3:C$2000,'Stats for predictor'!C1444,Formulas!AC$3:AC$2000,1)</f>
        <v>0</v>
      </c>
      <c r="J1444">
        <f>COUNTIFS(Formulas!B$3:B$2000,'Stats for predictor'!B1444,Formulas!C$3:C$2000,'Stats for predictor'!C1444,Formulas!AC$3:AC$2000,0)</f>
        <v>1390</v>
      </c>
      <c r="K1444">
        <f>Formulas!P1445</f>
        <v>0</v>
      </c>
      <c r="L1444">
        <f>Formulas!R1445</f>
        <v>0</v>
      </c>
      <c r="M1444">
        <f>Formulas!T1493</f>
        <v>0</v>
      </c>
      <c r="N1444" s="2" t="e">
        <f>Formulas!V1445</f>
        <v>#DIV/0!</v>
      </c>
      <c r="O1444">
        <f>Formulas!U1445</f>
        <v>0</v>
      </c>
      <c r="P1444" s="2" t="e">
        <f>Formulas!W1445</f>
        <v>#DIV/0!</v>
      </c>
    </row>
    <row r="1445" spans="1:16">
      <c r="A1445">
        <f>Formulas!A1446</f>
        <v>0</v>
      </c>
      <c r="B1445">
        <f>Formulas!B1446</f>
        <v>0</v>
      </c>
      <c r="C1445">
        <f>Formulas!C1446</f>
        <v>0</v>
      </c>
      <c r="D1445">
        <f>Formulas!AC1446</f>
        <v>0</v>
      </c>
      <c r="E1445">
        <f t="shared" si="22"/>
        <v>0</v>
      </c>
      <c r="F1445" s="1">
        <f>COUNTIFS(Formulas!B$3:B$2000,'Stats for predictor'!B1445,Formulas!C$3:C$2000,'Stats for predictor'!C1445,Formulas!AC$3:AC$2000,4)</f>
        <v>0</v>
      </c>
      <c r="G1445">
        <f>COUNTIFS(Formulas!B$3:B$2000,'Stats for predictor'!B1445,Formulas!C$3:C$2000,'Stats for predictor'!C1445,Formulas!AC$3:AC$2000,3)</f>
        <v>0</v>
      </c>
      <c r="H1445">
        <f>COUNTIFS(Formulas!B$3:B$2000,'Stats for predictor'!B1445,Formulas!C$3:C$2000,'Stats for predictor'!C1445,Formulas!AC$3:AC$2000,2)</f>
        <v>0</v>
      </c>
      <c r="I1445">
        <f>COUNTIFS(Formulas!B$3:B$2000,'Stats for predictor'!B1445,Formulas!C$3:C$2000,'Stats for predictor'!C1445,Formulas!AC$3:AC$2000,1)</f>
        <v>0</v>
      </c>
      <c r="J1445">
        <f>COUNTIFS(Formulas!B$3:B$2000,'Stats for predictor'!B1445,Formulas!C$3:C$2000,'Stats for predictor'!C1445,Formulas!AC$3:AC$2000,0)</f>
        <v>1390</v>
      </c>
      <c r="K1445">
        <f>Formulas!P1446</f>
        <v>0</v>
      </c>
      <c r="L1445">
        <f>Formulas!R1446</f>
        <v>0</v>
      </c>
      <c r="M1445">
        <f>Formulas!T1494</f>
        <v>0</v>
      </c>
      <c r="N1445" s="2" t="e">
        <f>Formulas!V1446</f>
        <v>#DIV/0!</v>
      </c>
      <c r="O1445">
        <f>Formulas!U1446</f>
        <v>0</v>
      </c>
      <c r="P1445" s="2" t="e">
        <f>Formulas!W1446</f>
        <v>#DIV/0!</v>
      </c>
    </row>
    <row r="1446" spans="1:16">
      <c r="A1446">
        <f>Formulas!A1447</f>
        <v>0</v>
      </c>
      <c r="B1446">
        <f>Formulas!B1447</f>
        <v>0</v>
      </c>
      <c r="C1446">
        <f>Formulas!C1447</f>
        <v>0</v>
      </c>
      <c r="D1446">
        <f>Formulas!AC1447</f>
        <v>0</v>
      </c>
      <c r="E1446">
        <f t="shared" si="22"/>
        <v>0</v>
      </c>
      <c r="F1446" s="1">
        <f>COUNTIFS(Formulas!B$3:B$2000,'Stats for predictor'!B1446,Formulas!C$3:C$2000,'Stats for predictor'!C1446,Formulas!AC$3:AC$2000,4)</f>
        <v>0</v>
      </c>
      <c r="G1446">
        <f>COUNTIFS(Formulas!B$3:B$2000,'Stats for predictor'!B1446,Formulas!C$3:C$2000,'Stats for predictor'!C1446,Formulas!AC$3:AC$2000,3)</f>
        <v>0</v>
      </c>
      <c r="H1446">
        <f>COUNTIFS(Formulas!B$3:B$2000,'Stats for predictor'!B1446,Formulas!C$3:C$2000,'Stats for predictor'!C1446,Formulas!AC$3:AC$2000,2)</f>
        <v>0</v>
      </c>
      <c r="I1446">
        <f>COUNTIFS(Formulas!B$3:B$2000,'Stats for predictor'!B1446,Formulas!C$3:C$2000,'Stats for predictor'!C1446,Formulas!AC$3:AC$2000,1)</f>
        <v>0</v>
      </c>
      <c r="J1446">
        <f>COUNTIFS(Formulas!B$3:B$2000,'Stats for predictor'!B1446,Formulas!C$3:C$2000,'Stats for predictor'!C1446,Formulas!AC$3:AC$2000,0)</f>
        <v>1390</v>
      </c>
      <c r="K1446">
        <f>Formulas!P1447</f>
        <v>0</v>
      </c>
      <c r="L1446">
        <f>Formulas!R1447</f>
        <v>0</v>
      </c>
      <c r="M1446">
        <f>Formulas!T1495</f>
        <v>0</v>
      </c>
      <c r="N1446" s="2" t="e">
        <f>Formulas!V1447</f>
        <v>#DIV/0!</v>
      </c>
      <c r="O1446">
        <f>Formulas!U1447</f>
        <v>0</v>
      </c>
      <c r="P1446" s="2" t="e">
        <f>Formulas!W1447</f>
        <v>#DIV/0!</v>
      </c>
    </row>
    <row r="1447" spans="1:16">
      <c r="A1447">
        <f>Formulas!A1448</f>
        <v>0</v>
      </c>
      <c r="B1447">
        <f>Formulas!B1448</f>
        <v>0</v>
      </c>
      <c r="C1447">
        <f>Formulas!C1448</f>
        <v>0</v>
      </c>
      <c r="D1447">
        <f>Formulas!AC1448</f>
        <v>0</v>
      </c>
      <c r="E1447">
        <f t="shared" si="22"/>
        <v>0</v>
      </c>
      <c r="F1447" s="1">
        <f>COUNTIFS(Formulas!B$3:B$2000,'Stats for predictor'!B1447,Formulas!C$3:C$2000,'Stats for predictor'!C1447,Formulas!AC$3:AC$2000,4)</f>
        <v>0</v>
      </c>
      <c r="G1447">
        <f>COUNTIFS(Formulas!B$3:B$2000,'Stats for predictor'!B1447,Formulas!C$3:C$2000,'Stats for predictor'!C1447,Formulas!AC$3:AC$2000,3)</f>
        <v>0</v>
      </c>
      <c r="H1447">
        <f>COUNTIFS(Formulas!B$3:B$2000,'Stats for predictor'!B1447,Formulas!C$3:C$2000,'Stats for predictor'!C1447,Formulas!AC$3:AC$2000,2)</f>
        <v>0</v>
      </c>
      <c r="I1447">
        <f>COUNTIFS(Formulas!B$3:B$2000,'Stats for predictor'!B1447,Formulas!C$3:C$2000,'Stats for predictor'!C1447,Formulas!AC$3:AC$2000,1)</f>
        <v>0</v>
      </c>
      <c r="J1447">
        <f>COUNTIFS(Formulas!B$3:B$2000,'Stats for predictor'!B1447,Formulas!C$3:C$2000,'Stats for predictor'!C1447,Formulas!AC$3:AC$2000,0)</f>
        <v>1390</v>
      </c>
      <c r="K1447">
        <f>Formulas!P1448</f>
        <v>0</v>
      </c>
      <c r="L1447">
        <f>Formulas!R1448</f>
        <v>0</v>
      </c>
      <c r="M1447">
        <f>Formulas!T1496</f>
        <v>0</v>
      </c>
      <c r="N1447" s="2" t="e">
        <f>Formulas!V1448</f>
        <v>#DIV/0!</v>
      </c>
      <c r="O1447">
        <f>Formulas!U1448</f>
        <v>0</v>
      </c>
      <c r="P1447" s="2" t="e">
        <f>Formulas!W1448</f>
        <v>#DIV/0!</v>
      </c>
    </row>
    <row r="1448" spans="1:16">
      <c r="A1448">
        <f>Formulas!A1449</f>
        <v>0</v>
      </c>
      <c r="B1448">
        <f>Formulas!B1449</f>
        <v>0</v>
      </c>
      <c r="C1448">
        <f>Formulas!C1449</f>
        <v>0</v>
      </c>
      <c r="D1448">
        <f>Formulas!AC1449</f>
        <v>0</v>
      </c>
      <c r="E1448">
        <f t="shared" si="22"/>
        <v>0</v>
      </c>
      <c r="F1448" s="1">
        <f>COUNTIFS(Formulas!B$3:B$2000,'Stats for predictor'!B1448,Formulas!C$3:C$2000,'Stats for predictor'!C1448,Formulas!AC$3:AC$2000,4)</f>
        <v>0</v>
      </c>
      <c r="G1448">
        <f>COUNTIFS(Formulas!B$3:B$2000,'Stats for predictor'!B1448,Formulas!C$3:C$2000,'Stats for predictor'!C1448,Formulas!AC$3:AC$2000,3)</f>
        <v>0</v>
      </c>
      <c r="H1448">
        <f>COUNTIFS(Formulas!B$3:B$2000,'Stats for predictor'!B1448,Formulas!C$3:C$2000,'Stats for predictor'!C1448,Formulas!AC$3:AC$2000,2)</f>
        <v>0</v>
      </c>
      <c r="I1448">
        <f>COUNTIFS(Formulas!B$3:B$2000,'Stats for predictor'!B1448,Formulas!C$3:C$2000,'Stats for predictor'!C1448,Formulas!AC$3:AC$2000,1)</f>
        <v>0</v>
      </c>
      <c r="J1448">
        <f>COUNTIFS(Formulas!B$3:B$2000,'Stats for predictor'!B1448,Formulas!C$3:C$2000,'Stats for predictor'!C1448,Formulas!AC$3:AC$2000,0)</f>
        <v>1390</v>
      </c>
      <c r="K1448">
        <f>Formulas!P1449</f>
        <v>0</v>
      </c>
      <c r="L1448">
        <f>Formulas!R1449</f>
        <v>0</v>
      </c>
      <c r="M1448">
        <f>Formulas!T1497</f>
        <v>0</v>
      </c>
      <c r="N1448" s="2" t="e">
        <f>Formulas!V1449</f>
        <v>#DIV/0!</v>
      </c>
      <c r="O1448">
        <f>Formulas!U1449</f>
        <v>0</v>
      </c>
      <c r="P1448" s="2" t="e">
        <f>Formulas!W1449</f>
        <v>#DIV/0!</v>
      </c>
    </row>
    <row r="1449" spans="1:16">
      <c r="A1449">
        <f>Formulas!A1450</f>
        <v>0</v>
      </c>
      <c r="B1449">
        <f>Formulas!B1450</f>
        <v>0</v>
      </c>
      <c r="C1449">
        <f>Formulas!C1450</f>
        <v>0</v>
      </c>
      <c r="D1449">
        <f>Formulas!AC1450</f>
        <v>0</v>
      </c>
      <c r="E1449">
        <f t="shared" si="22"/>
        <v>0</v>
      </c>
      <c r="F1449" s="1">
        <f>COUNTIFS(Formulas!B$3:B$2000,'Stats for predictor'!B1449,Formulas!C$3:C$2000,'Stats for predictor'!C1449,Formulas!AC$3:AC$2000,4)</f>
        <v>0</v>
      </c>
      <c r="G1449">
        <f>COUNTIFS(Formulas!B$3:B$2000,'Stats for predictor'!B1449,Formulas!C$3:C$2000,'Stats for predictor'!C1449,Formulas!AC$3:AC$2000,3)</f>
        <v>0</v>
      </c>
      <c r="H1449">
        <f>COUNTIFS(Formulas!B$3:B$2000,'Stats for predictor'!B1449,Formulas!C$3:C$2000,'Stats for predictor'!C1449,Formulas!AC$3:AC$2000,2)</f>
        <v>0</v>
      </c>
      <c r="I1449">
        <f>COUNTIFS(Formulas!B$3:B$2000,'Stats for predictor'!B1449,Formulas!C$3:C$2000,'Stats for predictor'!C1449,Formulas!AC$3:AC$2000,1)</f>
        <v>0</v>
      </c>
      <c r="J1449">
        <f>COUNTIFS(Formulas!B$3:B$2000,'Stats for predictor'!B1449,Formulas!C$3:C$2000,'Stats for predictor'!C1449,Formulas!AC$3:AC$2000,0)</f>
        <v>1390</v>
      </c>
      <c r="K1449">
        <f>Formulas!P1450</f>
        <v>0</v>
      </c>
      <c r="L1449">
        <f>Formulas!R1450</f>
        <v>0</v>
      </c>
      <c r="M1449">
        <f>Formulas!T1498</f>
        <v>0</v>
      </c>
      <c r="N1449" s="2" t="e">
        <f>Formulas!V1450</f>
        <v>#DIV/0!</v>
      </c>
      <c r="O1449">
        <f>Formulas!U1450</f>
        <v>0</v>
      </c>
      <c r="P1449" s="2" t="e">
        <f>Formulas!W1450</f>
        <v>#DIV/0!</v>
      </c>
    </row>
    <row r="1450" spans="1:16">
      <c r="A1450">
        <f>Formulas!A1451</f>
        <v>0</v>
      </c>
      <c r="B1450">
        <f>Formulas!B1451</f>
        <v>0</v>
      </c>
      <c r="C1450">
        <f>Formulas!C1451</f>
        <v>0</v>
      </c>
      <c r="D1450">
        <f>Formulas!AC1451</f>
        <v>0</v>
      </c>
      <c r="E1450">
        <f t="shared" si="22"/>
        <v>0</v>
      </c>
      <c r="F1450" s="1">
        <f>COUNTIFS(Formulas!B$3:B$2000,'Stats for predictor'!B1450,Formulas!C$3:C$2000,'Stats for predictor'!C1450,Formulas!AC$3:AC$2000,4)</f>
        <v>0</v>
      </c>
      <c r="G1450">
        <f>COUNTIFS(Formulas!B$3:B$2000,'Stats for predictor'!B1450,Formulas!C$3:C$2000,'Stats for predictor'!C1450,Formulas!AC$3:AC$2000,3)</f>
        <v>0</v>
      </c>
      <c r="H1450">
        <f>COUNTIFS(Formulas!B$3:B$2000,'Stats for predictor'!B1450,Formulas!C$3:C$2000,'Stats for predictor'!C1450,Formulas!AC$3:AC$2000,2)</f>
        <v>0</v>
      </c>
      <c r="I1450">
        <f>COUNTIFS(Formulas!B$3:B$2000,'Stats for predictor'!B1450,Formulas!C$3:C$2000,'Stats for predictor'!C1450,Formulas!AC$3:AC$2000,1)</f>
        <v>0</v>
      </c>
      <c r="J1450">
        <f>COUNTIFS(Formulas!B$3:B$2000,'Stats for predictor'!B1450,Formulas!C$3:C$2000,'Stats for predictor'!C1450,Formulas!AC$3:AC$2000,0)</f>
        <v>1390</v>
      </c>
      <c r="K1450">
        <f>Formulas!P1451</f>
        <v>0</v>
      </c>
      <c r="L1450">
        <f>Formulas!R1451</f>
        <v>0</v>
      </c>
      <c r="M1450">
        <f>Formulas!T1499</f>
        <v>0</v>
      </c>
      <c r="N1450" s="2" t="e">
        <f>Formulas!V1451</f>
        <v>#DIV/0!</v>
      </c>
      <c r="O1450">
        <f>Formulas!U1451</f>
        <v>0</v>
      </c>
      <c r="P1450" s="2" t="e">
        <f>Formulas!W1451</f>
        <v>#DIV/0!</v>
      </c>
    </row>
    <row r="1451" spans="1:16">
      <c r="A1451">
        <f>Formulas!A1452</f>
        <v>0</v>
      </c>
      <c r="B1451">
        <f>Formulas!B1452</f>
        <v>0</v>
      </c>
      <c r="C1451">
        <f>Formulas!C1452</f>
        <v>0</v>
      </c>
      <c r="D1451">
        <f>Formulas!AC1452</f>
        <v>0</v>
      </c>
      <c r="E1451">
        <f t="shared" si="22"/>
        <v>0</v>
      </c>
      <c r="F1451" s="1">
        <f>COUNTIFS(Formulas!B$3:B$2000,'Stats for predictor'!B1451,Formulas!C$3:C$2000,'Stats for predictor'!C1451,Formulas!AC$3:AC$2000,4)</f>
        <v>0</v>
      </c>
      <c r="G1451">
        <f>COUNTIFS(Formulas!B$3:B$2000,'Stats for predictor'!B1451,Formulas!C$3:C$2000,'Stats for predictor'!C1451,Formulas!AC$3:AC$2000,3)</f>
        <v>0</v>
      </c>
      <c r="H1451">
        <f>COUNTIFS(Formulas!B$3:B$2000,'Stats for predictor'!B1451,Formulas!C$3:C$2000,'Stats for predictor'!C1451,Formulas!AC$3:AC$2000,2)</f>
        <v>0</v>
      </c>
      <c r="I1451">
        <f>COUNTIFS(Formulas!B$3:B$2000,'Stats for predictor'!B1451,Formulas!C$3:C$2000,'Stats for predictor'!C1451,Formulas!AC$3:AC$2000,1)</f>
        <v>0</v>
      </c>
      <c r="J1451">
        <f>COUNTIFS(Formulas!B$3:B$2000,'Stats for predictor'!B1451,Formulas!C$3:C$2000,'Stats for predictor'!C1451,Formulas!AC$3:AC$2000,0)</f>
        <v>1390</v>
      </c>
      <c r="K1451">
        <f>Formulas!P1452</f>
        <v>0</v>
      </c>
      <c r="L1451">
        <f>Formulas!R1452</f>
        <v>0</v>
      </c>
      <c r="M1451">
        <f>Formulas!T1500</f>
        <v>0</v>
      </c>
      <c r="N1451" s="2" t="e">
        <f>Formulas!V1452</f>
        <v>#DIV/0!</v>
      </c>
      <c r="O1451">
        <f>Formulas!U1452</f>
        <v>0</v>
      </c>
      <c r="P1451" s="2" t="e">
        <f>Formulas!W1452</f>
        <v>#DIV/0!</v>
      </c>
    </row>
    <row r="1452" spans="1:16">
      <c r="A1452">
        <f>Formulas!A1453</f>
        <v>0</v>
      </c>
      <c r="B1452">
        <f>Formulas!B1453</f>
        <v>0</v>
      </c>
      <c r="C1452">
        <f>Formulas!C1453</f>
        <v>0</v>
      </c>
      <c r="D1452">
        <f>Formulas!AC1453</f>
        <v>0</v>
      </c>
      <c r="E1452">
        <f t="shared" si="22"/>
        <v>0</v>
      </c>
      <c r="F1452" s="1">
        <f>COUNTIFS(Formulas!B$3:B$2000,'Stats for predictor'!B1452,Formulas!C$3:C$2000,'Stats for predictor'!C1452,Formulas!AC$3:AC$2000,4)</f>
        <v>0</v>
      </c>
      <c r="G1452">
        <f>COUNTIFS(Formulas!B$3:B$2000,'Stats for predictor'!B1452,Formulas!C$3:C$2000,'Stats for predictor'!C1452,Formulas!AC$3:AC$2000,3)</f>
        <v>0</v>
      </c>
      <c r="H1452">
        <f>COUNTIFS(Formulas!B$3:B$2000,'Stats for predictor'!B1452,Formulas!C$3:C$2000,'Stats for predictor'!C1452,Formulas!AC$3:AC$2000,2)</f>
        <v>0</v>
      </c>
      <c r="I1452">
        <f>COUNTIFS(Formulas!B$3:B$2000,'Stats for predictor'!B1452,Formulas!C$3:C$2000,'Stats for predictor'!C1452,Formulas!AC$3:AC$2000,1)</f>
        <v>0</v>
      </c>
      <c r="J1452">
        <f>COUNTIFS(Formulas!B$3:B$2000,'Stats for predictor'!B1452,Formulas!C$3:C$2000,'Stats for predictor'!C1452,Formulas!AC$3:AC$2000,0)</f>
        <v>1390</v>
      </c>
      <c r="K1452">
        <f>Formulas!P1453</f>
        <v>0</v>
      </c>
      <c r="L1452">
        <f>Formulas!R1453</f>
        <v>0</v>
      </c>
      <c r="M1452">
        <f>Formulas!T1501</f>
        <v>0</v>
      </c>
      <c r="N1452" s="2" t="e">
        <f>Formulas!V1453</f>
        <v>#DIV/0!</v>
      </c>
      <c r="O1452">
        <f>Formulas!U1453</f>
        <v>0</v>
      </c>
      <c r="P1452" s="2" t="e">
        <f>Formulas!W1453</f>
        <v>#DIV/0!</v>
      </c>
    </row>
    <row r="1453" spans="1:16">
      <c r="A1453">
        <f>Formulas!A1454</f>
        <v>0</v>
      </c>
      <c r="B1453">
        <f>Formulas!B1454</f>
        <v>0</v>
      </c>
      <c r="C1453">
        <f>Formulas!C1454</f>
        <v>0</v>
      </c>
      <c r="D1453">
        <f>Formulas!AC1454</f>
        <v>0</v>
      </c>
      <c r="E1453">
        <f t="shared" si="22"/>
        <v>0</v>
      </c>
      <c r="F1453" s="1">
        <f>COUNTIFS(Formulas!B$3:B$2000,'Stats for predictor'!B1453,Formulas!C$3:C$2000,'Stats for predictor'!C1453,Formulas!AC$3:AC$2000,4)</f>
        <v>0</v>
      </c>
      <c r="G1453">
        <f>COUNTIFS(Formulas!B$3:B$2000,'Stats for predictor'!B1453,Formulas!C$3:C$2000,'Stats for predictor'!C1453,Formulas!AC$3:AC$2000,3)</f>
        <v>0</v>
      </c>
      <c r="H1453">
        <f>COUNTIFS(Formulas!B$3:B$2000,'Stats for predictor'!B1453,Formulas!C$3:C$2000,'Stats for predictor'!C1453,Formulas!AC$3:AC$2000,2)</f>
        <v>0</v>
      </c>
      <c r="I1453">
        <f>COUNTIFS(Formulas!B$3:B$2000,'Stats for predictor'!B1453,Formulas!C$3:C$2000,'Stats for predictor'!C1453,Formulas!AC$3:AC$2000,1)</f>
        <v>0</v>
      </c>
      <c r="J1453">
        <f>COUNTIFS(Formulas!B$3:B$2000,'Stats for predictor'!B1453,Formulas!C$3:C$2000,'Stats for predictor'!C1453,Formulas!AC$3:AC$2000,0)</f>
        <v>1390</v>
      </c>
      <c r="K1453">
        <f>Formulas!P1454</f>
        <v>0</v>
      </c>
      <c r="L1453">
        <f>Formulas!R1454</f>
        <v>0</v>
      </c>
      <c r="M1453">
        <f>Formulas!T1502</f>
        <v>0</v>
      </c>
      <c r="N1453" s="2" t="e">
        <f>Formulas!V1454</f>
        <v>#DIV/0!</v>
      </c>
      <c r="O1453">
        <f>Formulas!U1454</f>
        <v>0</v>
      </c>
      <c r="P1453" s="2" t="e">
        <f>Formulas!W1454</f>
        <v>#DIV/0!</v>
      </c>
    </row>
    <row r="1454" spans="1:16">
      <c r="A1454">
        <f>Formulas!A1455</f>
        <v>0</v>
      </c>
      <c r="B1454">
        <f>Formulas!B1455</f>
        <v>0</v>
      </c>
      <c r="C1454">
        <f>Formulas!C1455</f>
        <v>0</v>
      </c>
      <c r="D1454">
        <f>Formulas!AC1455</f>
        <v>0</v>
      </c>
      <c r="E1454">
        <f t="shared" si="22"/>
        <v>0</v>
      </c>
      <c r="F1454" s="1">
        <f>COUNTIFS(Formulas!B$3:B$2000,'Stats for predictor'!B1454,Formulas!C$3:C$2000,'Stats for predictor'!C1454,Formulas!AC$3:AC$2000,4)</f>
        <v>0</v>
      </c>
      <c r="G1454">
        <f>COUNTIFS(Formulas!B$3:B$2000,'Stats for predictor'!B1454,Formulas!C$3:C$2000,'Stats for predictor'!C1454,Formulas!AC$3:AC$2000,3)</f>
        <v>0</v>
      </c>
      <c r="H1454">
        <f>COUNTIFS(Formulas!B$3:B$2000,'Stats for predictor'!B1454,Formulas!C$3:C$2000,'Stats for predictor'!C1454,Formulas!AC$3:AC$2000,2)</f>
        <v>0</v>
      </c>
      <c r="I1454">
        <f>COUNTIFS(Formulas!B$3:B$2000,'Stats for predictor'!B1454,Formulas!C$3:C$2000,'Stats for predictor'!C1454,Formulas!AC$3:AC$2000,1)</f>
        <v>0</v>
      </c>
      <c r="J1454">
        <f>COUNTIFS(Formulas!B$3:B$2000,'Stats for predictor'!B1454,Formulas!C$3:C$2000,'Stats for predictor'!C1454,Formulas!AC$3:AC$2000,0)</f>
        <v>1390</v>
      </c>
      <c r="K1454">
        <f>Formulas!P1455</f>
        <v>0</v>
      </c>
      <c r="L1454">
        <f>Formulas!R1455</f>
        <v>0</v>
      </c>
      <c r="M1454">
        <f>Formulas!T1503</f>
        <v>0</v>
      </c>
      <c r="N1454" s="2" t="e">
        <f>Formulas!V1455</f>
        <v>#DIV/0!</v>
      </c>
      <c r="O1454">
        <f>Formulas!U1455</f>
        <v>0</v>
      </c>
      <c r="P1454" s="2" t="e">
        <f>Formulas!W1455</f>
        <v>#DIV/0!</v>
      </c>
    </row>
    <row r="1455" spans="1:16">
      <c r="A1455">
        <f>Formulas!A1456</f>
        <v>0</v>
      </c>
      <c r="B1455">
        <f>Formulas!B1456</f>
        <v>0</v>
      </c>
      <c r="C1455">
        <f>Formulas!C1456</f>
        <v>0</v>
      </c>
      <c r="D1455">
        <f>Formulas!AC1456</f>
        <v>0</v>
      </c>
      <c r="E1455">
        <f t="shared" si="22"/>
        <v>0</v>
      </c>
      <c r="F1455" s="1">
        <f>COUNTIFS(Formulas!B$3:B$2000,'Stats for predictor'!B1455,Formulas!C$3:C$2000,'Stats for predictor'!C1455,Formulas!AC$3:AC$2000,4)</f>
        <v>0</v>
      </c>
      <c r="G1455">
        <f>COUNTIFS(Formulas!B$3:B$2000,'Stats for predictor'!B1455,Formulas!C$3:C$2000,'Stats for predictor'!C1455,Formulas!AC$3:AC$2000,3)</f>
        <v>0</v>
      </c>
      <c r="H1455">
        <f>COUNTIFS(Formulas!B$3:B$2000,'Stats for predictor'!B1455,Formulas!C$3:C$2000,'Stats for predictor'!C1455,Formulas!AC$3:AC$2000,2)</f>
        <v>0</v>
      </c>
      <c r="I1455">
        <f>COUNTIFS(Formulas!B$3:B$2000,'Stats for predictor'!B1455,Formulas!C$3:C$2000,'Stats for predictor'!C1455,Formulas!AC$3:AC$2000,1)</f>
        <v>0</v>
      </c>
      <c r="J1455">
        <f>COUNTIFS(Formulas!B$3:B$2000,'Stats for predictor'!B1455,Formulas!C$3:C$2000,'Stats for predictor'!C1455,Formulas!AC$3:AC$2000,0)</f>
        <v>1390</v>
      </c>
      <c r="K1455">
        <f>Formulas!P1456</f>
        <v>0</v>
      </c>
      <c r="L1455">
        <f>Formulas!R1456</f>
        <v>0</v>
      </c>
      <c r="M1455">
        <f>Formulas!T1504</f>
        <v>0</v>
      </c>
      <c r="N1455" s="2" t="e">
        <f>Formulas!V1456</f>
        <v>#DIV/0!</v>
      </c>
      <c r="O1455">
        <f>Formulas!U1456</f>
        <v>0</v>
      </c>
      <c r="P1455" s="2" t="e">
        <f>Formulas!W1456</f>
        <v>#DIV/0!</v>
      </c>
    </row>
    <row r="1456" spans="1:16">
      <c r="A1456">
        <f>Formulas!A1457</f>
        <v>0</v>
      </c>
      <c r="B1456">
        <f>Formulas!B1457</f>
        <v>0</v>
      </c>
      <c r="C1456">
        <f>Formulas!C1457</f>
        <v>0</v>
      </c>
      <c r="D1456">
        <f>Formulas!AC1457</f>
        <v>0</v>
      </c>
      <c r="E1456">
        <f t="shared" si="22"/>
        <v>0</v>
      </c>
      <c r="F1456" s="1">
        <f>COUNTIFS(Formulas!B$3:B$2000,'Stats for predictor'!B1456,Formulas!C$3:C$2000,'Stats for predictor'!C1456,Formulas!AC$3:AC$2000,4)</f>
        <v>0</v>
      </c>
      <c r="G1456">
        <f>COUNTIFS(Formulas!B$3:B$2000,'Stats for predictor'!B1456,Formulas!C$3:C$2000,'Stats for predictor'!C1456,Formulas!AC$3:AC$2000,3)</f>
        <v>0</v>
      </c>
      <c r="H1456">
        <f>COUNTIFS(Formulas!B$3:B$2000,'Stats for predictor'!B1456,Formulas!C$3:C$2000,'Stats for predictor'!C1456,Formulas!AC$3:AC$2000,2)</f>
        <v>0</v>
      </c>
      <c r="I1456">
        <f>COUNTIFS(Formulas!B$3:B$2000,'Stats for predictor'!B1456,Formulas!C$3:C$2000,'Stats for predictor'!C1456,Formulas!AC$3:AC$2000,1)</f>
        <v>0</v>
      </c>
      <c r="J1456">
        <f>COUNTIFS(Formulas!B$3:B$2000,'Stats for predictor'!B1456,Formulas!C$3:C$2000,'Stats for predictor'!C1456,Formulas!AC$3:AC$2000,0)</f>
        <v>1390</v>
      </c>
      <c r="K1456">
        <f>Formulas!P1457</f>
        <v>0</v>
      </c>
      <c r="L1456">
        <f>Formulas!R1457</f>
        <v>0</v>
      </c>
      <c r="M1456">
        <f>Formulas!T1505</f>
        <v>0</v>
      </c>
      <c r="N1456" s="2" t="e">
        <f>Formulas!V1457</f>
        <v>#DIV/0!</v>
      </c>
      <c r="O1456">
        <f>Formulas!U1457</f>
        <v>0</v>
      </c>
      <c r="P1456" s="2" t="e">
        <f>Formulas!W1457</f>
        <v>#DIV/0!</v>
      </c>
    </row>
    <row r="1457" spans="1:16">
      <c r="A1457">
        <f>Formulas!A1458</f>
        <v>0</v>
      </c>
      <c r="B1457">
        <f>Formulas!B1458</f>
        <v>0</v>
      </c>
      <c r="C1457">
        <f>Formulas!C1458</f>
        <v>0</v>
      </c>
      <c r="D1457">
        <f>Formulas!AC1458</f>
        <v>0</v>
      </c>
      <c r="E1457">
        <f t="shared" si="22"/>
        <v>0</v>
      </c>
      <c r="F1457" s="1">
        <f>COUNTIFS(Formulas!B$3:B$2000,'Stats for predictor'!B1457,Formulas!C$3:C$2000,'Stats for predictor'!C1457,Formulas!AC$3:AC$2000,4)</f>
        <v>0</v>
      </c>
      <c r="G1457">
        <f>COUNTIFS(Formulas!B$3:B$2000,'Stats for predictor'!B1457,Formulas!C$3:C$2000,'Stats for predictor'!C1457,Formulas!AC$3:AC$2000,3)</f>
        <v>0</v>
      </c>
      <c r="H1457">
        <f>COUNTIFS(Formulas!B$3:B$2000,'Stats for predictor'!B1457,Formulas!C$3:C$2000,'Stats for predictor'!C1457,Formulas!AC$3:AC$2000,2)</f>
        <v>0</v>
      </c>
      <c r="I1457">
        <f>COUNTIFS(Formulas!B$3:B$2000,'Stats for predictor'!B1457,Formulas!C$3:C$2000,'Stats for predictor'!C1457,Formulas!AC$3:AC$2000,1)</f>
        <v>0</v>
      </c>
      <c r="J1457">
        <f>COUNTIFS(Formulas!B$3:B$2000,'Stats for predictor'!B1457,Formulas!C$3:C$2000,'Stats for predictor'!C1457,Formulas!AC$3:AC$2000,0)</f>
        <v>1390</v>
      </c>
      <c r="K1457">
        <f>Formulas!P1458</f>
        <v>0</v>
      </c>
      <c r="L1457">
        <f>Formulas!R1458</f>
        <v>0</v>
      </c>
      <c r="M1457">
        <f>Formulas!T1506</f>
        <v>0</v>
      </c>
      <c r="N1457" s="2" t="e">
        <f>Formulas!V1458</f>
        <v>#DIV/0!</v>
      </c>
      <c r="O1457">
        <f>Formulas!U1458</f>
        <v>0</v>
      </c>
      <c r="P1457" s="2" t="e">
        <f>Formulas!W1458</f>
        <v>#DIV/0!</v>
      </c>
    </row>
    <row r="1458" spans="1:16">
      <c r="A1458">
        <f>Formulas!A1459</f>
        <v>0</v>
      </c>
      <c r="B1458">
        <f>Formulas!B1459</f>
        <v>0</v>
      </c>
      <c r="C1458">
        <f>Formulas!C1459</f>
        <v>0</v>
      </c>
      <c r="D1458">
        <f>Formulas!AC1459</f>
        <v>0</v>
      </c>
      <c r="E1458">
        <f t="shared" si="22"/>
        <v>0</v>
      </c>
      <c r="F1458" s="1">
        <f>COUNTIFS(Formulas!B$3:B$2000,'Stats for predictor'!B1458,Formulas!C$3:C$2000,'Stats for predictor'!C1458,Formulas!AC$3:AC$2000,4)</f>
        <v>0</v>
      </c>
      <c r="G1458">
        <f>COUNTIFS(Formulas!B$3:B$2000,'Stats for predictor'!B1458,Formulas!C$3:C$2000,'Stats for predictor'!C1458,Formulas!AC$3:AC$2000,3)</f>
        <v>0</v>
      </c>
      <c r="H1458">
        <f>COUNTIFS(Formulas!B$3:B$2000,'Stats for predictor'!B1458,Formulas!C$3:C$2000,'Stats for predictor'!C1458,Formulas!AC$3:AC$2000,2)</f>
        <v>0</v>
      </c>
      <c r="I1458">
        <f>COUNTIFS(Formulas!B$3:B$2000,'Stats for predictor'!B1458,Formulas!C$3:C$2000,'Stats for predictor'!C1458,Formulas!AC$3:AC$2000,1)</f>
        <v>0</v>
      </c>
      <c r="J1458">
        <f>COUNTIFS(Formulas!B$3:B$2000,'Stats for predictor'!B1458,Formulas!C$3:C$2000,'Stats for predictor'!C1458,Formulas!AC$3:AC$2000,0)</f>
        <v>1390</v>
      </c>
      <c r="K1458">
        <f>Formulas!P1459</f>
        <v>0</v>
      </c>
      <c r="L1458">
        <f>Formulas!R1459</f>
        <v>0</v>
      </c>
      <c r="M1458">
        <f>Formulas!T1507</f>
        <v>0</v>
      </c>
      <c r="N1458" s="2" t="e">
        <f>Formulas!V1459</f>
        <v>#DIV/0!</v>
      </c>
      <c r="O1458">
        <f>Formulas!U1459</f>
        <v>0</v>
      </c>
      <c r="P1458" s="2" t="e">
        <f>Formulas!W1459</f>
        <v>#DIV/0!</v>
      </c>
    </row>
    <row r="1459" spans="1:16">
      <c r="A1459">
        <f>Formulas!A1460</f>
        <v>0</v>
      </c>
      <c r="B1459">
        <f>Formulas!B1460</f>
        <v>0</v>
      </c>
      <c r="C1459">
        <f>Formulas!C1460</f>
        <v>0</v>
      </c>
      <c r="D1459">
        <f>Formulas!AC1460</f>
        <v>0</v>
      </c>
      <c r="E1459">
        <f t="shared" si="22"/>
        <v>0</v>
      </c>
      <c r="F1459" s="1">
        <f>COUNTIFS(Formulas!B$3:B$2000,'Stats for predictor'!B1459,Formulas!C$3:C$2000,'Stats for predictor'!C1459,Formulas!AC$3:AC$2000,4)</f>
        <v>0</v>
      </c>
      <c r="G1459">
        <f>COUNTIFS(Formulas!B$3:B$2000,'Stats for predictor'!B1459,Formulas!C$3:C$2000,'Stats for predictor'!C1459,Formulas!AC$3:AC$2000,3)</f>
        <v>0</v>
      </c>
      <c r="H1459">
        <f>COUNTIFS(Formulas!B$3:B$2000,'Stats for predictor'!B1459,Formulas!C$3:C$2000,'Stats for predictor'!C1459,Formulas!AC$3:AC$2000,2)</f>
        <v>0</v>
      </c>
      <c r="I1459">
        <f>COUNTIFS(Formulas!B$3:B$2000,'Stats for predictor'!B1459,Formulas!C$3:C$2000,'Stats for predictor'!C1459,Formulas!AC$3:AC$2000,1)</f>
        <v>0</v>
      </c>
      <c r="J1459">
        <f>COUNTIFS(Formulas!B$3:B$2000,'Stats for predictor'!B1459,Formulas!C$3:C$2000,'Stats for predictor'!C1459,Formulas!AC$3:AC$2000,0)</f>
        <v>1390</v>
      </c>
      <c r="K1459">
        <f>Formulas!P1460</f>
        <v>0</v>
      </c>
      <c r="L1459">
        <f>Formulas!R1460</f>
        <v>0</v>
      </c>
      <c r="M1459">
        <f>Formulas!T1508</f>
        <v>0</v>
      </c>
      <c r="N1459" s="2" t="e">
        <f>Formulas!V1460</f>
        <v>#DIV/0!</v>
      </c>
      <c r="O1459">
        <f>Formulas!U1460</f>
        <v>0</v>
      </c>
      <c r="P1459" s="2" t="e">
        <f>Formulas!W1460</f>
        <v>#DIV/0!</v>
      </c>
    </row>
    <row r="1460" spans="1:16">
      <c r="A1460">
        <f>Formulas!A1461</f>
        <v>0</v>
      </c>
      <c r="B1460">
        <f>Formulas!B1461</f>
        <v>0</v>
      </c>
      <c r="C1460">
        <f>Formulas!C1461</f>
        <v>0</v>
      </c>
      <c r="D1460">
        <f>Formulas!AC1461</f>
        <v>0</v>
      </c>
      <c r="E1460">
        <f t="shared" si="22"/>
        <v>0</v>
      </c>
      <c r="F1460" s="1">
        <f>COUNTIFS(Formulas!B$3:B$2000,'Stats for predictor'!B1460,Formulas!C$3:C$2000,'Stats for predictor'!C1460,Formulas!AC$3:AC$2000,4)</f>
        <v>0</v>
      </c>
      <c r="G1460">
        <f>COUNTIFS(Formulas!B$3:B$2000,'Stats for predictor'!B1460,Formulas!C$3:C$2000,'Stats for predictor'!C1460,Formulas!AC$3:AC$2000,3)</f>
        <v>0</v>
      </c>
      <c r="H1460">
        <f>COUNTIFS(Formulas!B$3:B$2000,'Stats for predictor'!B1460,Formulas!C$3:C$2000,'Stats for predictor'!C1460,Formulas!AC$3:AC$2000,2)</f>
        <v>0</v>
      </c>
      <c r="I1460">
        <f>COUNTIFS(Formulas!B$3:B$2000,'Stats for predictor'!B1460,Formulas!C$3:C$2000,'Stats for predictor'!C1460,Formulas!AC$3:AC$2000,1)</f>
        <v>0</v>
      </c>
      <c r="J1460">
        <f>COUNTIFS(Formulas!B$3:B$2000,'Stats for predictor'!B1460,Formulas!C$3:C$2000,'Stats for predictor'!C1460,Formulas!AC$3:AC$2000,0)</f>
        <v>1390</v>
      </c>
      <c r="K1460">
        <f>Formulas!P1461</f>
        <v>0</v>
      </c>
      <c r="L1460">
        <f>Formulas!R1461</f>
        <v>0</v>
      </c>
      <c r="M1460">
        <f>Formulas!T1509</f>
        <v>0</v>
      </c>
      <c r="N1460" s="2" t="e">
        <f>Formulas!V1461</f>
        <v>#DIV/0!</v>
      </c>
      <c r="O1460">
        <f>Formulas!U1461</f>
        <v>0</v>
      </c>
      <c r="P1460" s="2" t="e">
        <f>Formulas!W1461</f>
        <v>#DIV/0!</v>
      </c>
    </row>
    <row r="1461" spans="1:16">
      <c r="A1461">
        <f>Formulas!A1462</f>
        <v>0</v>
      </c>
      <c r="B1461">
        <f>Formulas!B1462</f>
        <v>0</v>
      </c>
      <c r="C1461">
        <f>Formulas!C1462</f>
        <v>0</v>
      </c>
      <c r="D1461">
        <f>Formulas!AC1462</f>
        <v>0</v>
      </c>
      <c r="E1461">
        <f t="shared" si="22"/>
        <v>0</v>
      </c>
      <c r="F1461" s="1">
        <f>COUNTIFS(Formulas!B$3:B$2000,'Stats for predictor'!B1461,Formulas!C$3:C$2000,'Stats for predictor'!C1461,Formulas!AC$3:AC$2000,4)</f>
        <v>0</v>
      </c>
      <c r="G1461">
        <f>COUNTIFS(Formulas!B$3:B$2000,'Stats for predictor'!B1461,Formulas!C$3:C$2000,'Stats for predictor'!C1461,Formulas!AC$3:AC$2000,3)</f>
        <v>0</v>
      </c>
      <c r="H1461">
        <f>COUNTIFS(Formulas!B$3:B$2000,'Stats for predictor'!B1461,Formulas!C$3:C$2000,'Stats for predictor'!C1461,Formulas!AC$3:AC$2000,2)</f>
        <v>0</v>
      </c>
      <c r="I1461">
        <f>COUNTIFS(Formulas!B$3:B$2000,'Stats for predictor'!B1461,Formulas!C$3:C$2000,'Stats for predictor'!C1461,Formulas!AC$3:AC$2000,1)</f>
        <v>0</v>
      </c>
      <c r="J1461">
        <f>COUNTIFS(Formulas!B$3:B$2000,'Stats for predictor'!B1461,Formulas!C$3:C$2000,'Stats for predictor'!C1461,Formulas!AC$3:AC$2000,0)</f>
        <v>1390</v>
      </c>
      <c r="K1461">
        <f>Formulas!P1462</f>
        <v>0</v>
      </c>
      <c r="L1461">
        <f>Formulas!R1462</f>
        <v>0</v>
      </c>
      <c r="M1461">
        <f>Formulas!T1510</f>
        <v>0</v>
      </c>
      <c r="N1461" s="2" t="e">
        <f>Formulas!V1462</f>
        <v>#DIV/0!</v>
      </c>
      <c r="O1461">
        <f>Formulas!U1462</f>
        <v>0</v>
      </c>
      <c r="P1461" s="2" t="e">
        <f>Formulas!W1462</f>
        <v>#DIV/0!</v>
      </c>
    </row>
    <row r="1462" spans="1:16">
      <c r="A1462">
        <f>Formulas!A1463</f>
        <v>0</v>
      </c>
      <c r="B1462">
        <f>Formulas!B1463</f>
        <v>0</v>
      </c>
      <c r="C1462">
        <f>Formulas!C1463</f>
        <v>0</v>
      </c>
      <c r="D1462">
        <f>Formulas!AC1463</f>
        <v>0</v>
      </c>
      <c r="E1462">
        <f t="shared" si="22"/>
        <v>0</v>
      </c>
      <c r="F1462" s="1">
        <f>COUNTIFS(Formulas!B$3:B$2000,'Stats for predictor'!B1462,Formulas!C$3:C$2000,'Stats for predictor'!C1462,Formulas!AC$3:AC$2000,4)</f>
        <v>0</v>
      </c>
      <c r="G1462">
        <f>COUNTIFS(Formulas!B$3:B$2000,'Stats for predictor'!B1462,Formulas!C$3:C$2000,'Stats for predictor'!C1462,Formulas!AC$3:AC$2000,3)</f>
        <v>0</v>
      </c>
      <c r="H1462">
        <f>COUNTIFS(Formulas!B$3:B$2000,'Stats for predictor'!B1462,Formulas!C$3:C$2000,'Stats for predictor'!C1462,Formulas!AC$3:AC$2000,2)</f>
        <v>0</v>
      </c>
      <c r="I1462">
        <f>COUNTIFS(Formulas!B$3:B$2000,'Stats for predictor'!B1462,Formulas!C$3:C$2000,'Stats for predictor'!C1462,Formulas!AC$3:AC$2000,1)</f>
        <v>0</v>
      </c>
      <c r="J1462">
        <f>COUNTIFS(Formulas!B$3:B$2000,'Stats for predictor'!B1462,Formulas!C$3:C$2000,'Stats for predictor'!C1462,Formulas!AC$3:AC$2000,0)</f>
        <v>1390</v>
      </c>
      <c r="K1462">
        <f>Formulas!P1463</f>
        <v>0</v>
      </c>
      <c r="L1462">
        <f>Formulas!R1463</f>
        <v>0</v>
      </c>
      <c r="M1462">
        <f>Formulas!T1511</f>
        <v>0</v>
      </c>
      <c r="N1462" s="2" t="e">
        <f>Formulas!V1463</f>
        <v>#DIV/0!</v>
      </c>
      <c r="O1462">
        <f>Formulas!U1463</f>
        <v>0</v>
      </c>
      <c r="P1462" s="2" t="e">
        <f>Formulas!W1463</f>
        <v>#DIV/0!</v>
      </c>
    </row>
    <row r="1463" spans="1:16">
      <c r="A1463">
        <f>Formulas!A1464</f>
        <v>0</v>
      </c>
      <c r="B1463">
        <f>Formulas!B1464</f>
        <v>0</v>
      </c>
      <c r="C1463">
        <f>Formulas!C1464</f>
        <v>0</v>
      </c>
      <c r="D1463">
        <f>Formulas!AC1464</f>
        <v>0</v>
      </c>
      <c r="E1463">
        <f t="shared" si="22"/>
        <v>0</v>
      </c>
      <c r="F1463" s="1">
        <f>COUNTIFS(Formulas!B$3:B$2000,'Stats for predictor'!B1463,Formulas!C$3:C$2000,'Stats for predictor'!C1463,Formulas!AC$3:AC$2000,4)</f>
        <v>0</v>
      </c>
      <c r="G1463">
        <f>COUNTIFS(Formulas!B$3:B$2000,'Stats for predictor'!B1463,Formulas!C$3:C$2000,'Stats for predictor'!C1463,Formulas!AC$3:AC$2000,3)</f>
        <v>0</v>
      </c>
      <c r="H1463">
        <f>COUNTIFS(Formulas!B$3:B$2000,'Stats for predictor'!B1463,Formulas!C$3:C$2000,'Stats for predictor'!C1463,Formulas!AC$3:AC$2000,2)</f>
        <v>0</v>
      </c>
      <c r="I1463">
        <f>COUNTIFS(Formulas!B$3:B$2000,'Stats for predictor'!B1463,Formulas!C$3:C$2000,'Stats for predictor'!C1463,Formulas!AC$3:AC$2000,1)</f>
        <v>0</v>
      </c>
      <c r="J1463">
        <f>COUNTIFS(Formulas!B$3:B$2000,'Stats for predictor'!B1463,Formulas!C$3:C$2000,'Stats for predictor'!C1463,Formulas!AC$3:AC$2000,0)</f>
        <v>1390</v>
      </c>
      <c r="K1463">
        <f>Formulas!P1464</f>
        <v>0</v>
      </c>
      <c r="L1463">
        <f>Formulas!R1464</f>
        <v>0</v>
      </c>
      <c r="M1463">
        <f>Formulas!T1512</f>
        <v>0</v>
      </c>
      <c r="N1463" s="2" t="e">
        <f>Formulas!V1464</f>
        <v>#DIV/0!</v>
      </c>
      <c r="O1463">
        <f>Formulas!U1464</f>
        <v>0</v>
      </c>
      <c r="P1463" s="2" t="e">
        <f>Formulas!W1464</f>
        <v>#DIV/0!</v>
      </c>
    </row>
    <row r="1464" spans="1:16">
      <c r="A1464">
        <f>Formulas!A1465</f>
        <v>0</v>
      </c>
      <c r="B1464">
        <f>Formulas!B1465</f>
        <v>0</v>
      </c>
      <c r="C1464">
        <f>Formulas!C1465</f>
        <v>0</v>
      </c>
      <c r="D1464">
        <f>Formulas!AC1465</f>
        <v>0</v>
      </c>
      <c r="E1464">
        <f t="shared" si="22"/>
        <v>0</v>
      </c>
      <c r="F1464" s="1">
        <f>COUNTIFS(Formulas!B$3:B$2000,'Stats for predictor'!B1464,Formulas!C$3:C$2000,'Stats for predictor'!C1464,Formulas!AC$3:AC$2000,4)</f>
        <v>0</v>
      </c>
      <c r="G1464">
        <f>COUNTIFS(Formulas!B$3:B$2000,'Stats for predictor'!B1464,Formulas!C$3:C$2000,'Stats for predictor'!C1464,Formulas!AC$3:AC$2000,3)</f>
        <v>0</v>
      </c>
      <c r="H1464">
        <f>COUNTIFS(Formulas!B$3:B$2000,'Stats for predictor'!B1464,Formulas!C$3:C$2000,'Stats for predictor'!C1464,Formulas!AC$3:AC$2000,2)</f>
        <v>0</v>
      </c>
      <c r="I1464">
        <f>COUNTIFS(Formulas!B$3:B$2000,'Stats for predictor'!B1464,Formulas!C$3:C$2000,'Stats for predictor'!C1464,Formulas!AC$3:AC$2000,1)</f>
        <v>0</v>
      </c>
      <c r="J1464">
        <f>COUNTIFS(Formulas!B$3:B$2000,'Stats for predictor'!B1464,Formulas!C$3:C$2000,'Stats for predictor'!C1464,Formulas!AC$3:AC$2000,0)</f>
        <v>1390</v>
      </c>
      <c r="K1464">
        <f>Formulas!P1465</f>
        <v>0</v>
      </c>
      <c r="L1464">
        <f>Formulas!R1465</f>
        <v>0</v>
      </c>
      <c r="M1464">
        <f>Formulas!T1513</f>
        <v>0</v>
      </c>
      <c r="N1464" s="2" t="e">
        <f>Formulas!V1465</f>
        <v>#DIV/0!</v>
      </c>
      <c r="O1464">
        <f>Formulas!U1465</f>
        <v>0</v>
      </c>
      <c r="P1464" s="2" t="e">
        <f>Formulas!W1465</f>
        <v>#DIV/0!</v>
      </c>
    </row>
    <row r="1465" spans="1:16">
      <c r="A1465">
        <f>Formulas!A1466</f>
        <v>0</v>
      </c>
      <c r="B1465">
        <f>Formulas!B1466</f>
        <v>0</v>
      </c>
      <c r="C1465">
        <f>Formulas!C1466</f>
        <v>0</v>
      </c>
      <c r="D1465">
        <f>Formulas!AC1466</f>
        <v>0</v>
      </c>
      <c r="E1465">
        <f t="shared" si="22"/>
        <v>0</v>
      </c>
      <c r="F1465" s="1">
        <f>COUNTIFS(Formulas!B$3:B$2000,'Stats for predictor'!B1465,Formulas!C$3:C$2000,'Stats for predictor'!C1465,Formulas!AC$3:AC$2000,4)</f>
        <v>0</v>
      </c>
      <c r="G1465">
        <f>COUNTIFS(Formulas!B$3:B$2000,'Stats for predictor'!B1465,Formulas!C$3:C$2000,'Stats for predictor'!C1465,Formulas!AC$3:AC$2000,3)</f>
        <v>0</v>
      </c>
      <c r="H1465">
        <f>COUNTIFS(Formulas!B$3:B$2000,'Stats for predictor'!B1465,Formulas!C$3:C$2000,'Stats for predictor'!C1465,Formulas!AC$3:AC$2000,2)</f>
        <v>0</v>
      </c>
      <c r="I1465">
        <f>COUNTIFS(Formulas!B$3:B$2000,'Stats for predictor'!B1465,Formulas!C$3:C$2000,'Stats for predictor'!C1465,Formulas!AC$3:AC$2000,1)</f>
        <v>0</v>
      </c>
      <c r="J1465">
        <f>COUNTIFS(Formulas!B$3:B$2000,'Stats for predictor'!B1465,Formulas!C$3:C$2000,'Stats for predictor'!C1465,Formulas!AC$3:AC$2000,0)</f>
        <v>1390</v>
      </c>
      <c r="K1465">
        <f>Formulas!P1466</f>
        <v>0</v>
      </c>
      <c r="L1465">
        <f>Formulas!R1466</f>
        <v>0</v>
      </c>
      <c r="M1465">
        <f>Formulas!T1514</f>
        <v>0</v>
      </c>
      <c r="N1465" s="2" t="e">
        <f>Formulas!V1466</f>
        <v>#DIV/0!</v>
      </c>
      <c r="O1465">
        <f>Formulas!U1466</f>
        <v>0</v>
      </c>
      <c r="P1465" s="2" t="e">
        <f>Formulas!W1466</f>
        <v>#DIV/0!</v>
      </c>
    </row>
    <row r="1466" spans="1:16">
      <c r="A1466">
        <f>Formulas!A1467</f>
        <v>0</v>
      </c>
      <c r="B1466">
        <f>Formulas!B1467</f>
        <v>0</v>
      </c>
      <c r="C1466">
        <f>Formulas!C1467</f>
        <v>0</v>
      </c>
      <c r="D1466">
        <f>Formulas!AC1467</f>
        <v>0</v>
      </c>
      <c r="E1466">
        <f t="shared" si="22"/>
        <v>0</v>
      </c>
      <c r="F1466" s="1">
        <f>COUNTIFS(Formulas!B$3:B$2000,'Stats for predictor'!B1466,Formulas!C$3:C$2000,'Stats for predictor'!C1466,Formulas!AC$3:AC$2000,4)</f>
        <v>0</v>
      </c>
      <c r="G1466">
        <f>COUNTIFS(Formulas!B$3:B$2000,'Stats for predictor'!B1466,Formulas!C$3:C$2000,'Stats for predictor'!C1466,Formulas!AC$3:AC$2000,3)</f>
        <v>0</v>
      </c>
      <c r="H1466">
        <f>COUNTIFS(Formulas!B$3:B$2000,'Stats for predictor'!B1466,Formulas!C$3:C$2000,'Stats for predictor'!C1466,Formulas!AC$3:AC$2000,2)</f>
        <v>0</v>
      </c>
      <c r="I1466">
        <f>COUNTIFS(Formulas!B$3:B$2000,'Stats for predictor'!B1466,Formulas!C$3:C$2000,'Stats for predictor'!C1466,Formulas!AC$3:AC$2000,1)</f>
        <v>0</v>
      </c>
      <c r="J1466">
        <f>COUNTIFS(Formulas!B$3:B$2000,'Stats for predictor'!B1466,Formulas!C$3:C$2000,'Stats for predictor'!C1466,Formulas!AC$3:AC$2000,0)</f>
        <v>1390</v>
      </c>
      <c r="K1466">
        <f>Formulas!P1467</f>
        <v>0</v>
      </c>
      <c r="L1466">
        <f>Formulas!R1467</f>
        <v>0</v>
      </c>
      <c r="M1466">
        <f>Formulas!T1515</f>
        <v>0</v>
      </c>
      <c r="N1466" s="2" t="e">
        <f>Formulas!V1467</f>
        <v>#DIV/0!</v>
      </c>
      <c r="O1466">
        <f>Formulas!U1467</f>
        <v>0</v>
      </c>
      <c r="P1466" s="2" t="e">
        <f>Formulas!W1467</f>
        <v>#DIV/0!</v>
      </c>
    </row>
    <row r="1467" spans="1:16">
      <c r="A1467">
        <f>Formulas!A1468</f>
        <v>0</v>
      </c>
      <c r="B1467">
        <f>Formulas!B1468</f>
        <v>0</v>
      </c>
      <c r="C1467">
        <f>Formulas!C1468</f>
        <v>0</v>
      </c>
      <c r="D1467">
        <f>Formulas!AC1468</f>
        <v>0</v>
      </c>
      <c r="E1467">
        <f t="shared" si="22"/>
        <v>0</v>
      </c>
      <c r="F1467" s="1">
        <f>COUNTIFS(Formulas!B$3:B$2000,'Stats for predictor'!B1467,Formulas!C$3:C$2000,'Stats for predictor'!C1467,Formulas!AC$3:AC$2000,4)</f>
        <v>0</v>
      </c>
      <c r="G1467">
        <f>COUNTIFS(Formulas!B$3:B$2000,'Stats for predictor'!B1467,Formulas!C$3:C$2000,'Stats for predictor'!C1467,Formulas!AC$3:AC$2000,3)</f>
        <v>0</v>
      </c>
      <c r="H1467">
        <f>COUNTIFS(Formulas!B$3:B$2000,'Stats for predictor'!B1467,Formulas!C$3:C$2000,'Stats for predictor'!C1467,Formulas!AC$3:AC$2000,2)</f>
        <v>0</v>
      </c>
      <c r="I1467">
        <f>COUNTIFS(Formulas!B$3:B$2000,'Stats for predictor'!B1467,Formulas!C$3:C$2000,'Stats for predictor'!C1467,Formulas!AC$3:AC$2000,1)</f>
        <v>0</v>
      </c>
      <c r="J1467">
        <f>COUNTIFS(Formulas!B$3:B$2000,'Stats for predictor'!B1467,Formulas!C$3:C$2000,'Stats for predictor'!C1467,Formulas!AC$3:AC$2000,0)</f>
        <v>1390</v>
      </c>
      <c r="K1467">
        <f>Formulas!P1468</f>
        <v>0</v>
      </c>
      <c r="L1467">
        <f>Formulas!R1468</f>
        <v>0</v>
      </c>
      <c r="M1467">
        <f>Formulas!T1516</f>
        <v>0</v>
      </c>
      <c r="N1467" s="2" t="e">
        <f>Formulas!V1468</f>
        <v>#DIV/0!</v>
      </c>
      <c r="O1467">
        <f>Formulas!U1468</f>
        <v>0</v>
      </c>
      <c r="P1467" s="2" t="e">
        <f>Formulas!W1468</f>
        <v>#DIV/0!</v>
      </c>
    </row>
    <row r="1468" spans="1:16">
      <c r="A1468">
        <f>Formulas!A1469</f>
        <v>0</v>
      </c>
      <c r="B1468">
        <f>Formulas!B1469</f>
        <v>0</v>
      </c>
      <c r="C1468">
        <f>Formulas!C1469</f>
        <v>0</v>
      </c>
      <c r="D1468">
        <f>Formulas!AC1469</f>
        <v>0</v>
      </c>
      <c r="E1468">
        <f t="shared" si="22"/>
        <v>0</v>
      </c>
      <c r="F1468" s="1">
        <f>COUNTIFS(Formulas!B$3:B$2000,'Stats for predictor'!B1468,Formulas!C$3:C$2000,'Stats for predictor'!C1468,Formulas!AC$3:AC$2000,4)</f>
        <v>0</v>
      </c>
      <c r="G1468">
        <f>COUNTIFS(Formulas!B$3:B$2000,'Stats for predictor'!B1468,Formulas!C$3:C$2000,'Stats for predictor'!C1468,Formulas!AC$3:AC$2000,3)</f>
        <v>0</v>
      </c>
      <c r="H1468">
        <f>COUNTIFS(Formulas!B$3:B$2000,'Stats for predictor'!B1468,Formulas!C$3:C$2000,'Stats for predictor'!C1468,Formulas!AC$3:AC$2000,2)</f>
        <v>0</v>
      </c>
      <c r="I1468">
        <f>COUNTIFS(Formulas!B$3:B$2000,'Stats for predictor'!B1468,Formulas!C$3:C$2000,'Stats for predictor'!C1468,Formulas!AC$3:AC$2000,1)</f>
        <v>0</v>
      </c>
      <c r="J1468">
        <f>COUNTIFS(Formulas!B$3:B$2000,'Stats for predictor'!B1468,Formulas!C$3:C$2000,'Stats for predictor'!C1468,Formulas!AC$3:AC$2000,0)</f>
        <v>1390</v>
      </c>
      <c r="K1468">
        <f>Formulas!P1469</f>
        <v>0</v>
      </c>
      <c r="L1468">
        <f>Formulas!R1469</f>
        <v>0</v>
      </c>
      <c r="M1468">
        <f>Formulas!T1517</f>
        <v>0</v>
      </c>
      <c r="N1468" s="2" t="e">
        <f>Formulas!V1469</f>
        <v>#DIV/0!</v>
      </c>
      <c r="O1468">
        <f>Formulas!U1469</f>
        <v>0</v>
      </c>
      <c r="P1468" s="2" t="e">
        <f>Formulas!W1469</f>
        <v>#DIV/0!</v>
      </c>
    </row>
    <row r="1469" spans="1:16">
      <c r="A1469">
        <f>Formulas!A1470</f>
        <v>0</v>
      </c>
      <c r="B1469">
        <f>Formulas!B1470</f>
        <v>0</v>
      </c>
      <c r="C1469">
        <f>Formulas!C1470</f>
        <v>0</v>
      </c>
      <c r="D1469">
        <f>Formulas!AC1470</f>
        <v>0</v>
      </c>
      <c r="E1469">
        <f t="shared" si="22"/>
        <v>0</v>
      </c>
      <c r="F1469" s="1">
        <f>COUNTIFS(Formulas!B$3:B$2000,'Stats for predictor'!B1469,Formulas!C$3:C$2000,'Stats for predictor'!C1469,Formulas!AC$3:AC$2000,4)</f>
        <v>0</v>
      </c>
      <c r="G1469">
        <f>COUNTIFS(Formulas!B$3:B$2000,'Stats for predictor'!B1469,Formulas!C$3:C$2000,'Stats for predictor'!C1469,Formulas!AC$3:AC$2000,3)</f>
        <v>0</v>
      </c>
      <c r="H1469">
        <f>COUNTIFS(Formulas!B$3:B$2000,'Stats for predictor'!B1469,Formulas!C$3:C$2000,'Stats for predictor'!C1469,Formulas!AC$3:AC$2000,2)</f>
        <v>0</v>
      </c>
      <c r="I1469">
        <f>COUNTIFS(Formulas!B$3:B$2000,'Stats for predictor'!B1469,Formulas!C$3:C$2000,'Stats for predictor'!C1469,Formulas!AC$3:AC$2000,1)</f>
        <v>0</v>
      </c>
      <c r="J1469">
        <f>COUNTIFS(Formulas!B$3:B$2000,'Stats for predictor'!B1469,Formulas!C$3:C$2000,'Stats for predictor'!C1469,Formulas!AC$3:AC$2000,0)</f>
        <v>1390</v>
      </c>
      <c r="K1469">
        <f>Formulas!P1470</f>
        <v>0</v>
      </c>
      <c r="L1469">
        <f>Formulas!R1470</f>
        <v>0</v>
      </c>
      <c r="M1469">
        <f>Formulas!T1518</f>
        <v>0</v>
      </c>
      <c r="N1469" s="2" t="e">
        <f>Formulas!V1470</f>
        <v>#DIV/0!</v>
      </c>
      <c r="O1469">
        <f>Formulas!U1470</f>
        <v>0</v>
      </c>
      <c r="P1469" s="2" t="e">
        <f>Formulas!W1470</f>
        <v>#DIV/0!</v>
      </c>
    </row>
    <row r="1470" spans="1:16">
      <c r="A1470">
        <f>Formulas!A1471</f>
        <v>0</v>
      </c>
      <c r="B1470">
        <f>Formulas!B1471</f>
        <v>0</v>
      </c>
      <c r="C1470">
        <f>Formulas!C1471</f>
        <v>0</v>
      </c>
      <c r="D1470">
        <f>Formulas!AC1471</f>
        <v>0</v>
      </c>
      <c r="E1470">
        <f t="shared" si="22"/>
        <v>0</v>
      </c>
      <c r="F1470" s="1">
        <f>COUNTIFS(Formulas!B$3:B$2000,'Stats for predictor'!B1470,Formulas!C$3:C$2000,'Stats for predictor'!C1470,Formulas!AC$3:AC$2000,4)</f>
        <v>0</v>
      </c>
      <c r="G1470">
        <f>COUNTIFS(Formulas!B$3:B$2000,'Stats for predictor'!B1470,Formulas!C$3:C$2000,'Stats for predictor'!C1470,Formulas!AC$3:AC$2000,3)</f>
        <v>0</v>
      </c>
      <c r="H1470">
        <f>COUNTIFS(Formulas!B$3:B$2000,'Stats for predictor'!B1470,Formulas!C$3:C$2000,'Stats for predictor'!C1470,Formulas!AC$3:AC$2000,2)</f>
        <v>0</v>
      </c>
      <c r="I1470">
        <f>COUNTIFS(Formulas!B$3:B$2000,'Stats for predictor'!B1470,Formulas!C$3:C$2000,'Stats for predictor'!C1470,Formulas!AC$3:AC$2000,1)</f>
        <v>0</v>
      </c>
      <c r="J1470">
        <f>COUNTIFS(Formulas!B$3:B$2000,'Stats for predictor'!B1470,Formulas!C$3:C$2000,'Stats for predictor'!C1470,Formulas!AC$3:AC$2000,0)</f>
        <v>1390</v>
      </c>
      <c r="K1470">
        <f>Formulas!P1471</f>
        <v>0</v>
      </c>
      <c r="L1470">
        <f>Formulas!R1471</f>
        <v>0</v>
      </c>
      <c r="M1470">
        <f>Formulas!T1519</f>
        <v>0</v>
      </c>
      <c r="N1470" s="2" t="e">
        <f>Formulas!V1471</f>
        <v>#DIV/0!</v>
      </c>
      <c r="O1470">
        <f>Formulas!U1471</f>
        <v>0</v>
      </c>
      <c r="P1470" s="2" t="e">
        <f>Formulas!W1471</f>
        <v>#DIV/0!</v>
      </c>
    </row>
    <row r="1471" spans="1:16">
      <c r="A1471">
        <f>Formulas!A1472</f>
        <v>0</v>
      </c>
      <c r="B1471">
        <f>Formulas!B1472</f>
        <v>0</v>
      </c>
      <c r="C1471">
        <f>Formulas!C1472</f>
        <v>0</v>
      </c>
      <c r="D1471">
        <f>Formulas!AC1472</f>
        <v>0</v>
      </c>
      <c r="E1471">
        <f t="shared" si="22"/>
        <v>0</v>
      </c>
      <c r="F1471" s="1">
        <f>COUNTIFS(Formulas!B$3:B$2000,'Stats for predictor'!B1471,Formulas!C$3:C$2000,'Stats for predictor'!C1471,Formulas!AC$3:AC$2000,4)</f>
        <v>0</v>
      </c>
      <c r="G1471">
        <f>COUNTIFS(Formulas!B$3:B$2000,'Stats for predictor'!B1471,Formulas!C$3:C$2000,'Stats for predictor'!C1471,Formulas!AC$3:AC$2000,3)</f>
        <v>0</v>
      </c>
      <c r="H1471">
        <f>COUNTIFS(Formulas!B$3:B$2000,'Stats for predictor'!B1471,Formulas!C$3:C$2000,'Stats for predictor'!C1471,Formulas!AC$3:AC$2000,2)</f>
        <v>0</v>
      </c>
      <c r="I1471">
        <f>COUNTIFS(Formulas!B$3:B$2000,'Stats for predictor'!B1471,Formulas!C$3:C$2000,'Stats for predictor'!C1471,Formulas!AC$3:AC$2000,1)</f>
        <v>0</v>
      </c>
      <c r="J1471">
        <f>COUNTIFS(Formulas!B$3:B$2000,'Stats for predictor'!B1471,Formulas!C$3:C$2000,'Stats for predictor'!C1471,Formulas!AC$3:AC$2000,0)</f>
        <v>1390</v>
      </c>
      <c r="K1471">
        <f>Formulas!P1472</f>
        <v>0</v>
      </c>
      <c r="L1471">
        <f>Formulas!R1472</f>
        <v>0</v>
      </c>
      <c r="M1471">
        <f>Formulas!T1520</f>
        <v>0</v>
      </c>
      <c r="N1471" s="2" t="e">
        <f>Formulas!V1472</f>
        <v>#DIV/0!</v>
      </c>
      <c r="O1471">
        <f>Formulas!U1472</f>
        <v>0</v>
      </c>
      <c r="P1471" s="2" t="e">
        <f>Formulas!W1472</f>
        <v>#DIV/0!</v>
      </c>
    </row>
    <row r="1472" spans="1:16">
      <c r="A1472">
        <f>Formulas!A1473</f>
        <v>0</v>
      </c>
      <c r="B1472">
        <f>Formulas!B1473</f>
        <v>0</v>
      </c>
      <c r="C1472">
        <f>Formulas!C1473</f>
        <v>0</v>
      </c>
      <c r="D1472">
        <f>Formulas!AC1473</f>
        <v>0</v>
      </c>
      <c r="E1472">
        <f t="shared" si="22"/>
        <v>0</v>
      </c>
      <c r="F1472" s="1">
        <f>COUNTIFS(Formulas!B$3:B$2000,'Stats for predictor'!B1472,Formulas!C$3:C$2000,'Stats for predictor'!C1472,Formulas!AC$3:AC$2000,4)</f>
        <v>0</v>
      </c>
      <c r="G1472">
        <f>COUNTIFS(Formulas!B$3:B$2000,'Stats for predictor'!B1472,Formulas!C$3:C$2000,'Stats for predictor'!C1472,Formulas!AC$3:AC$2000,3)</f>
        <v>0</v>
      </c>
      <c r="H1472">
        <f>COUNTIFS(Formulas!B$3:B$2000,'Stats for predictor'!B1472,Formulas!C$3:C$2000,'Stats for predictor'!C1472,Formulas!AC$3:AC$2000,2)</f>
        <v>0</v>
      </c>
      <c r="I1472">
        <f>COUNTIFS(Formulas!B$3:B$2000,'Stats for predictor'!B1472,Formulas!C$3:C$2000,'Stats for predictor'!C1472,Formulas!AC$3:AC$2000,1)</f>
        <v>0</v>
      </c>
      <c r="J1472">
        <f>COUNTIFS(Formulas!B$3:B$2000,'Stats for predictor'!B1472,Formulas!C$3:C$2000,'Stats for predictor'!C1472,Formulas!AC$3:AC$2000,0)</f>
        <v>1390</v>
      </c>
      <c r="K1472">
        <f>Formulas!P1473</f>
        <v>0</v>
      </c>
      <c r="L1472">
        <f>Formulas!R1473</f>
        <v>0</v>
      </c>
      <c r="M1472">
        <f>Formulas!T1521</f>
        <v>0</v>
      </c>
      <c r="N1472" s="2" t="e">
        <f>Formulas!V1473</f>
        <v>#DIV/0!</v>
      </c>
      <c r="O1472">
        <f>Formulas!U1473</f>
        <v>0</v>
      </c>
      <c r="P1472" s="2" t="e">
        <f>Formulas!W1473</f>
        <v>#DIV/0!</v>
      </c>
    </row>
    <row r="1473" spans="1:16">
      <c r="A1473">
        <f>Formulas!A1474</f>
        <v>0</v>
      </c>
      <c r="B1473">
        <f>Formulas!B1474</f>
        <v>0</v>
      </c>
      <c r="C1473">
        <f>Formulas!C1474</f>
        <v>0</v>
      </c>
      <c r="D1473">
        <f>Formulas!AC1474</f>
        <v>0</v>
      </c>
      <c r="E1473">
        <f t="shared" si="22"/>
        <v>0</v>
      </c>
      <c r="F1473" s="1">
        <f>COUNTIFS(Formulas!B$3:B$2000,'Stats for predictor'!B1473,Formulas!C$3:C$2000,'Stats for predictor'!C1473,Formulas!AC$3:AC$2000,4)</f>
        <v>0</v>
      </c>
      <c r="G1473">
        <f>COUNTIFS(Formulas!B$3:B$2000,'Stats for predictor'!B1473,Formulas!C$3:C$2000,'Stats for predictor'!C1473,Formulas!AC$3:AC$2000,3)</f>
        <v>0</v>
      </c>
      <c r="H1473">
        <f>COUNTIFS(Formulas!B$3:B$2000,'Stats for predictor'!B1473,Formulas!C$3:C$2000,'Stats for predictor'!C1473,Formulas!AC$3:AC$2000,2)</f>
        <v>0</v>
      </c>
      <c r="I1473">
        <f>COUNTIFS(Formulas!B$3:B$2000,'Stats for predictor'!B1473,Formulas!C$3:C$2000,'Stats for predictor'!C1473,Formulas!AC$3:AC$2000,1)</f>
        <v>0</v>
      </c>
      <c r="J1473">
        <f>COUNTIFS(Formulas!B$3:B$2000,'Stats for predictor'!B1473,Formulas!C$3:C$2000,'Stats for predictor'!C1473,Formulas!AC$3:AC$2000,0)</f>
        <v>1390</v>
      </c>
      <c r="K1473">
        <f>Formulas!P1474</f>
        <v>0</v>
      </c>
      <c r="L1473">
        <f>Formulas!R1474</f>
        <v>0</v>
      </c>
      <c r="M1473">
        <f>Formulas!T1522</f>
        <v>0</v>
      </c>
      <c r="N1473" s="2" t="e">
        <f>Formulas!V1474</f>
        <v>#DIV/0!</v>
      </c>
      <c r="O1473">
        <f>Formulas!U1474</f>
        <v>0</v>
      </c>
      <c r="P1473" s="2" t="e">
        <f>Formulas!W1474</f>
        <v>#DIV/0!</v>
      </c>
    </row>
    <row r="1474" spans="1:16">
      <c r="A1474">
        <f>Formulas!A1475</f>
        <v>0</v>
      </c>
      <c r="B1474">
        <f>Formulas!B1475</f>
        <v>0</v>
      </c>
      <c r="C1474">
        <f>Formulas!C1475</f>
        <v>0</v>
      </c>
      <c r="D1474">
        <f>Formulas!AC1475</f>
        <v>0</v>
      </c>
      <c r="E1474">
        <f t="shared" si="22"/>
        <v>0</v>
      </c>
      <c r="F1474" s="1">
        <f>COUNTIFS(Formulas!B$3:B$2000,'Stats for predictor'!B1474,Formulas!C$3:C$2000,'Stats for predictor'!C1474,Formulas!AC$3:AC$2000,4)</f>
        <v>0</v>
      </c>
      <c r="G1474">
        <f>COUNTIFS(Formulas!B$3:B$2000,'Stats for predictor'!B1474,Formulas!C$3:C$2000,'Stats for predictor'!C1474,Formulas!AC$3:AC$2000,3)</f>
        <v>0</v>
      </c>
      <c r="H1474">
        <f>COUNTIFS(Formulas!B$3:B$2000,'Stats for predictor'!B1474,Formulas!C$3:C$2000,'Stats for predictor'!C1474,Formulas!AC$3:AC$2000,2)</f>
        <v>0</v>
      </c>
      <c r="I1474">
        <f>COUNTIFS(Formulas!B$3:B$2000,'Stats for predictor'!B1474,Formulas!C$3:C$2000,'Stats for predictor'!C1474,Formulas!AC$3:AC$2000,1)</f>
        <v>0</v>
      </c>
      <c r="J1474">
        <f>COUNTIFS(Formulas!B$3:B$2000,'Stats for predictor'!B1474,Formulas!C$3:C$2000,'Stats for predictor'!C1474,Formulas!AC$3:AC$2000,0)</f>
        <v>1390</v>
      </c>
      <c r="K1474">
        <f>Formulas!P1475</f>
        <v>0</v>
      </c>
      <c r="L1474">
        <f>Formulas!R1475</f>
        <v>0</v>
      </c>
      <c r="M1474">
        <f>Formulas!T1523</f>
        <v>0</v>
      </c>
      <c r="N1474" s="2" t="e">
        <f>Formulas!V1475</f>
        <v>#DIV/0!</v>
      </c>
      <c r="O1474">
        <f>Formulas!U1475</f>
        <v>0</v>
      </c>
      <c r="P1474" s="2" t="e">
        <f>Formulas!W1475</f>
        <v>#DIV/0!</v>
      </c>
    </row>
    <row r="1475" spans="1:16">
      <c r="A1475">
        <f>Formulas!A1476</f>
        <v>0</v>
      </c>
      <c r="B1475">
        <f>Formulas!B1476</f>
        <v>0</v>
      </c>
      <c r="C1475">
        <f>Formulas!C1476</f>
        <v>0</v>
      </c>
      <c r="D1475">
        <f>Formulas!AC1476</f>
        <v>0</v>
      </c>
      <c r="E1475">
        <f t="shared" ref="E1475:E1538" si="23">IF(F1475&gt;0,4,IF(G1475&gt;0,3,IF(H1475&gt;0,2,IF(I1475&gt;0,1,0))))</f>
        <v>0</v>
      </c>
      <c r="F1475" s="1">
        <f>COUNTIFS(Formulas!B$3:B$2000,'Stats for predictor'!B1475,Formulas!C$3:C$2000,'Stats for predictor'!C1475,Formulas!AC$3:AC$2000,4)</f>
        <v>0</v>
      </c>
      <c r="G1475">
        <f>COUNTIFS(Formulas!B$3:B$2000,'Stats for predictor'!B1475,Formulas!C$3:C$2000,'Stats for predictor'!C1475,Formulas!AC$3:AC$2000,3)</f>
        <v>0</v>
      </c>
      <c r="H1475">
        <f>COUNTIFS(Formulas!B$3:B$2000,'Stats for predictor'!B1475,Formulas!C$3:C$2000,'Stats for predictor'!C1475,Formulas!AC$3:AC$2000,2)</f>
        <v>0</v>
      </c>
      <c r="I1475">
        <f>COUNTIFS(Formulas!B$3:B$2000,'Stats for predictor'!B1475,Formulas!C$3:C$2000,'Stats for predictor'!C1475,Formulas!AC$3:AC$2000,1)</f>
        <v>0</v>
      </c>
      <c r="J1475">
        <f>COUNTIFS(Formulas!B$3:B$2000,'Stats for predictor'!B1475,Formulas!C$3:C$2000,'Stats for predictor'!C1475,Formulas!AC$3:AC$2000,0)</f>
        <v>1390</v>
      </c>
      <c r="K1475">
        <f>Formulas!P1476</f>
        <v>0</v>
      </c>
      <c r="L1475">
        <f>Formulas!R1476</f>
        <v>0</v>
      </c>
      <c r="M1475">
        <f>Formulas!T1524</f>
        <v>0</v>
      </c>
      <c r="N1475" s="2" t="e">
        <f>Formulas!V1476</f>
        <v>#DIV/0!</v>
      </c>
      <c r="O1475">
        <f>Formulas!U1476</f>
        <v>0</v>
      </c>
      <c r="P1475" s="2" t="e">
        <f>Formulas!W1476</f>
        <v>#DIV/0!</v>
      </c>
    </row>
    <row r="1476" spans="1:16">
      <c r="A1476">
        <f>Formulas!A1477</f>
        <v>0</v>
      </c>
      <c r="B1476">
        <f>Formulas!B1477</f>
        <v>0</v>
      </c>
      <c r="C1476">
        <f>Formulas!C1477</f>
        <v>0</v>
      </c>
      <c r="D1476">
        <f>Formulas!AC1477</f>
        <v>0</v>
      </c>
      <c r="E1476">
        <f t="shared" si="23"/>
        <v>0</v>
      </c>
      <c r="F1476" s="1">
        <f>COUNTIFS(Formulas!B$3:B$2000,'Stats for predictor'!B1476,Formulas!C$3:C$2000,'Stats for predictor'!C1476,Formulas!AC$3:AC$2000,4)</f>
        <v>0</v>
      </c>
      <c r="G1476">
        <f>COUNTIFS(Formulas!B$3:B$2000,'Stats for predictor'!B1476,Formulas!C$3:C$2000,'Stats for predictor'!C1476,Formulas!AC$3:AC$2000,3)</f>
        <v>0</v>
      </c>
      <c r="H1476">
        <f>COUNTIFS(Formulas!B$3:B$2000,'Stats for predictor'!B1476,Formulas!C$3:C$2000,'Stats for predictor'!C1476,Formulas!AC$3:AC$2000,2)</f>
        <v>0</v>
      </c>
      <c r="I1476">
        <f>COUNTIFS(Formulas!B$3:B$2000,'Stats for predictor'!B1476,Formulas!C$3:C$2000,'Stats for predictor'!C1476,Formulas!AC$3:AC$2000,1)</f>
        <v>0</v>
      </c>
      <c r="J1476">
        <f>COUNTIFS(Formulas!B$3:B$2000,'Stats for predictor'!B1476,Formulas!C$3:C$2000,'Stats for predictor'!C1476,Formulas!AC$3:AC$2000,0)</f>
        <v>1390</v>
      </c>
      <c r="K1476">
        <f>Formulas!P1477</f>
        <v>0</v>
      </c>
      <c r="L1476">
        <f>Formulas!R1477</f>
        <v>0</v>
      </c>
      <c r="M1476">
        <f>Formulas!T1525</f>
        <v>0</v>
      </c>
      <c r="N1476" s="2" t="e">
        <f>Formulas!V1477</f>
        <v>#DIV/0!</v>
      </c>
      <c r="O1476">
        <f>Formulas!U1477</f>
        <v>0</v>
      </c>
      <c r="P1476" s="2" t="e">
        <f>Formulas!W1477</f>
        <v>#DIV/0!</v>
      </c>
    </row>
    <row r="1477" spans="1:16">
      <c r="A1477">
        <f>Formulas!A1478</f>
        <v>0</v>
      </c>
      <c r="B1477">
        <f>Formulas!B1478</f>
        <v>0</v>
      </c>
      <c r="C1477">
        <f>Formulas!C1478</f>
        <v>0</v>
      </c>
      <c r="D1477">
        <f>Formulas!AC1478</f>
        <v>0</v>
      </c>
      <c r="E1477">
        <f t="shared" si="23"/>
        <v>0</v>
      </c>
      <c r="F1477" s="1">
        <f>COUNTIFS(Formulas!B$3:B$2000,'Stats for predictor'!B1477,Formulas!C$3:C$2000,'Stats for predictor'!C1477,Formulas!AC$3:AC$2000,4)</f>
        <v>0</v>
      </c>
      <c r="G1477">
        <f>COUNTIFS(Formulas!B$3:B$2000,'Stats for predictor'!B1477,Formulas!C$3:C$2000,'Stats for predictor'!C1477,Formulas!AC$3:AC$2000,3)</f>
        <v>0</v>
      </c>
      <c r="H1477">
        <f>COUNTIFS(Formulas!B$3:B$2000,'Stats for predictor'!B1477,Formulas!C$3:C$2000,'Stats for predictor'!C1477,Formulas!AC$3:AC$2000,2)</f>
        <v>0</v>
      </c>
      <c r="I1477">
        <f>COUNTIFS(Formulas!B$3:B$2000,'Stats for predictor'!B1477,Formulas!C$3:C$2000,'Stats for predictor'!C1477,Formulas!AC$3:AC$2000,1)</f>
        <v>0</v>
      </c>
      <c r="J1477">
        <f>COUNTIFS(Formulas!B$3:B$2000,'Stats for predictor'!B1477,Formulas!C$3:C$2000,'Stats for predictor'!C1477,Formulas!AC$3:AC$2000,0)</f>
        <v>1390</v>
      </c>
      <c r="K1477">
        <f>Formulas!P1478</f>
        <v>0</v>
      </c>
      <c r="L1477">
        <f>Formulas!R1478</f>
        <v>0</v>
      </c>
      <c r="M1477">
        <f>Formulas!T1526</f>
        <v>0</v>
      </c>
      <c r="N1477" s="2" t="e">
        <f>Formulas!V1478</f>
        <v>#DIV/0!</v>
      </c>
      <c r="O1477">
        <f>Formulas!U1478</f>
        <v>0</v>
      </c>
      <c r="P1477" s="2" t="e">
        <f>Formulas!W1478</f>
        <v>#DIV/0!</v>
      </c>
    </row>
    <row r="1478" spans="1:16">
      <c r="A1478">
        <f>Formulas!A1479</f>
        <v>0</v>
      </c>
      <c r="B1478">
        <f>Formulas!B1479</f>
        <v>0</v>
      </c>
      <c r="C1478">
        <f>Formulas!C1479</f>
        <v>0</v>
      </c>
      <c r="D1478">
        <f>Formulas!AC1479</f>
        <v>0</v>
      </c>
      <c r="E1478">
        <f t="shared" si="23"/>
        <v>0</v>
      </c>
      <c r="F1478" s="1">
        <f>COUNTIFS(Formulas!B$3:B$2000,'Stats for predictor'!B1478,Formulas!C$3:C$2000,'Stats for predictor'!C1478,Formulas!AC$3:AC$2000,4)</f>
        <v>0</v>
      </c>
      <c r="G1478">
        <f>COUNTIFS(Formulas!B$3:B$2000,'Stats for predictor'!B1478,Formulas!C$3:C$2000,'Stats for predictor'!C1478,Formulas!AC$3:AC$2000,3)</f>
        <v>0</v>
      </c>
      <c r="H1478">
        <f>COUNTIFS(Formulas!B$3:B$2000,'Stats for predictor'!B1478,Formulas!C$3:C$2000,'Stats for predictor'!C1478,Formulas!AC$3:AC$2000,2)</f>
        <v>0</v>
      </c>
      <c r="I1478">
        <f>COUNTIFS(Formulas!B$3:B$2000,'Stats for predictor'!B1478,Formulas!C$3:C$2000,'Stats for predictor'!C1478,Formulas!AC$3:AC$2000,1)</f>
        <v>0</v>
      </c>
      <c r="J1478">
        <f>COUNTIFS(Formulas!B$3:B$2000,'Stats for predictor'!B1478,Formulas!C$3:C$2000,'Stats for predictor'!C1478,Formulas!AC$3:AC$2000,0)</f>
        <v>1390</v>
      </c>
      <c r="K1478">
        <f>Formulas!P1479</f>
        <v>0</v>
      </c>
      <c r="L1478">
        <f>Formulas!R1479</f>
        <v>0</v>
      </c>
      <c r="M1478">
        <f>Formulas!T1527</f>
        <v>0</v>
      </c>
      <c r="N1478" s="2" t="e">
        <f>Formulas!V1479</f>
        <v>#DIV/0!</v>
      </c>
      <c r="O1478">
        <f>Formulas!U1479</f>
        <v>0</v>
      </c>
      <c r="P1478" s="2" t="e">
        <f>Formulas!W1479</f>
        <v>#DIV/0!</v>
      </c>
    </row>
    <row r="1479" spans="1:16">
      <c r="A1479">
        <f>Formulas!A1480</f>
        <v>0</v>
      </c>
      <c r="B1479">
        <f>Formulas!B1480</f>
        <v>0</v>
      </c>
      <c r="C1479">
        <f>Formulas!C1480</f>
        <v>0</v>
      </c>
      <c r="D1479">
        <f>Formulas!AC1480</f>
        <v>0</v>
      </c>
      <c r="E1479">
        <f t="shared" si="23"/>
        <v>0</v>
      </c>
      <c r="F1479" s="1">
        <f>COUNTIFS(Formulas!B$3:B$2000,'Stats for predictor'!B1479,Formulas!C$3:C$2000,'Stats for predictor'!C1479,Formulas!AC$3:AC$2000,4)</f>
        <v>0</v>
      </c>
      <c r="G1479">
        <f>COUNTIFS(Formulas!B$3:B$2000,'Stats for predictor'!B1479,Formulas!C$3:C$2000,'Stats for predictor'!C1479,Formulas!AC$3:AC$2000,3)</f>
        <v>0</v>
      </c>
      <c r="H1479">
        <f>COUNTIFS(Formulas!B$3:B$2000,'Stats for predictor'!B1479,Formulas!C$3:C$2000,'Stats for predictor'!C1479,Formulas!AC$3:AC$2000,2)</f>
        <v>0</v>
      </c>
      <c r="I1479">
        <f>COUNTIFS(Formulas!B$3:B$2000,'Stats for predictor'!B1479,Formulas!C$3:C$2000,'Stats for predictor'!C1479,Formulas!AC$3:AC$2000,1)</f>
        <v>0</v>
      </c>
      <c r="J1479">
        <f>COUNTIFS(Formulas!B$3:B$2000,'Stats for predictor'!B1479,Formulas!C$3:C$2000,'Stats for predictor'!C1479,Formulas!AC$3:AC$2000,0)</f>
        <v>1390</v>
      </c>
      <c r="K1479">
        <f>Formulas!P1480</f>
        <v>0</v>
      </c>
      <c r="L1479">
        <f>Formulas!R1480</f>
        <v>0</v>
      </c>
      <c r="M1479">
        <f>Formulas!T1528</f>
        <v>0</v>
      </c>
      <c r="N1479" s="2" t="e">
        <f>Formulas!V1480</f>
        <v>#DIV/0!</v>
      </c>
      <c r="O1479">
        <f>Formulas!U1480</f>
        <v>0</v>
      </c>
      <c r="P1479" s="2" t="e">
        <f>Formulas!W1480</f>
        <v>#DIV/0!</v>
      </c>
    </row>
    <row r="1480" spans="1:16">
      <c r="A1480">
        <f>Formulas!A1481</f>
        <v>0</v>
      </c>
      <c r="B1480">
        <f>Formulas!B1481</f>
        <v>0</v>
      </c>
      <c r="C1480">
        <f>Formulas!C1481</f>
        <v>0</v>
      </c>
      <c r="D1480">
        <f>Formulas!AC1481</f>
        <v>0</v>
      </c>
      <c r="E1480">
        <f t="shared" si="23"/>
        <v>0</v>
      </c>
      <c r="F1480" s="1">
        <f>COUNTIFS(Formulas!B$3:B$2000,'Stats for predictor'!B1480,Formulas!C$3:C$2000,'Stats for predictor'!C1480,Formulas!AC$3:AC$2000,4)</f>
        <v>0</v>
      </c>
      <c r="G1480">
        <f>COUNTIFS(Formulas!B$3:B$2000,'Stats for predictor'!B1480,Formulas!C$3:C$2000,'Stats for predictor'!C1480,Formulas!AC$3:AC$2000,3)</f>
        <v>0</v>
      </c>
      <c r="H1480">
        <f>COUNTIFS(Formulas!B$3:B$2000,'Stats for predictor'!B1480,Formulas!C$3:C$2000,'Stats for predictor'!C1480,Formulas!AC$3:AC$2000,2)</f>
        <v>0</v>
      </c>
      <c r="I1480">
        <f>COUNTIFS(Formulas!B$3:B$2000,'Stats for predictor'!B1480,Formulas!C$3:C$2000,'Stats for predictor'!C1480,Formulas!AC$3:AC$2000,1)</f>
        <v>0</v>
      </c>
      <c r="J1480">
        <f>COUNTIFS(Formulas!B$3:B$2000,'Stats for predictor'!B1480,Formulas!C$3:C$2000,'Stats for predictor'!C1480,Formulas!AC$3:AC$2000,0)</f>
        <v>1390</v>
      </c>
      <c r="K1480">
        <f>Formulas!P1481</f>
        <v>0</v>
      </c>
      <c r="L1480">
        <f>Formulas!R1481</f>
        <v>0</v>
      </c>
      <c r="M1480">
        <f>Formulas!T1529</f>
        <v>0</v>
      </c>
      <c r="N1480" s="2" t="e">
        <f>Formulas!V1481</f>
        <v>#DIV/0!</v>
      </c>
      <c r="O1480">
        <f>Formulas!U1481</f>
        <v>0</v>
      </c>
      <c r="P1480" s="2" t="e">
        <f>Formulas!W1481</f>
        <v>#DIV/0!</v>
      </c>
    </row>
    <row r="1481" spans="1:16">
      <c r="A1481">
        <f>Formulas!A1482</f>
        <v>0</v>
      </c>
      <c r="B1481">
        <f>Formulas!B1482</f>
        <v>0</v>
      </c>
      <c r="C1481">
        <f>Formulas!C1482</f>
        <v>0</v>
      </c>
      <c r="D1481">
        <f>Formulas!AC1482</f>
        <v>0</v>
      </c>
      <c r="E1481">
        <f t="shared" si="23"/>
        <v>0</v>
      </c>
      <c r="F1481" s="1">
        <f>COUNTIFS(Formulas!B$3:B$2000,'Stats for predictor'!B1481,Formulas!C$3:C$2000,'Stats for predictor'!C1481,Formulas!AC$3:AC$2000,4)</f>
        <v>0</v>
      </c>
      <c r="G1481">
        <f>COUNTIFS(Formulas!B$3:B$2000,'Stats for predictor'!B1481,Formulas!C$3:C$2000,'Stats for predictor'!C1481,Formulas!AC$3:AC$2000,3)</f>
        <v>0</v>
      </c>
      <c r="H1481">
        <f>COUNTIFS(Formulas!B$3:B$2000,'Stats for predictor'!B1481,Formulas!C$3:C$2000,'Stats for predictor'!C1481,Formulas!AC$3:AC$2000,2)</f>
        <v>0</v>
      </c>
      <c r="I1481">
        <f>COUNTIFS(Formulas!B$3:B$2000,'Stats for predictor'!B1481,Formulas!C$3:C$2000,'Stats for predictor'!C1481,Formulas!AC$3:AC$2000,1)</f>
        <v>0</v>
      </c>
      <c r="J1481">
        <f>COUNTIFS(Formulas!B$3:B$2000,'Stats for predictor'!B1481,Formulas!C$3:C$2000,'Stats for predictor'!C1481,Formulas!AC$3:AC$2000,0)</f>
        <v>1390</v>
      </c>
      <c r="K1481">
        <f>Formulas!P1482</f>
        <v>0</v>
      </c>
      <c r="L1481">
        <f>Formulas!R1482</f>
        <v>0</v>
      </c>
      <c r="M1481">
        <f>Formulas!T1530</f>
        <v>0</v>
      </c>
      <c r="N1481" s="2" t="e">
        <f>Formulas!V1482</f>
        <v>#DIV/0!</v>
      </c>
      <c r="O1481">
        <f>Formulas!U1482</f>
        <v>0</v>
      </c>
      <c r="P1481" s="2" t="e">
        <f>Formulas!W1482</f>
        <v>#DIV/0!</v>
      </c>
    </row>
    <row r="1482" spans="1:16">
      <c r="A1482">
        <f>Formulas!A1483</f>
        <v>0</v>
      </c>
      <c r="B1482">
        <f>Formulas!B1483</f>
        <v>0</v>
      </c>
      <c r="C1482">
        <f>Formulas!C1483</f>
        <v>0</v>
      </c>
      <c r="D1482">
        <f>Formulas!AC1483</f>
        <v>0</v>
      </c>
      <c r="E1482">
        <f t="shared" si="23"/>
        <v>0</v>
      </c>
      <c r="F1482" s="1">
        <f>COUNTIFS(Formulas!B$3:B$2000,'Stats for predictor'!B1482,Formulas!C$3:C$2000,'Stats for predictor'!C1482,Formulas!AC$3:AC$2000,4)</f>
        <v>0</v>
      </c>
      <c r="G1482">
        <f>COUNTIFS(Formulas!B$3:B$2000,'Stats for predictor'!B1482,Formulas!C$3:C$2000,'Stats for predictor'!C1482,Formulas!AC$3:AC$2000,3)</f>
        <v>0</v>
      </c>
      <c r="H1482">
        <f>COUNTIFS(Formulas!B$3:B$2000,'Stats for predictor'!B1482,Formulas!C$3:C$2000,'Stats for predictor'!C1482,Formulas!AC$3:AC$2000,2)</f>
        <v>0</v>
      </c>
      <c r="I1482">
        <f>COUNTIFS(Formulas!B$3:B$2000,'Stats for predictor'!B1482,Formulas!C$3:C$2000,'Stats for predictor'!C1482,Formulas!AC$3:AC$2000,1)</f>
        <v>0</v>
      </c>
      <c r="J1482">
        <f>COUNTIFS(Formulas!B$3:B$2000,'Stats for predictor'!B1482,Formulas!C$3:C$2000,'Stats for predictor'!C1482,Formulas!AC$3:AC$2000,0)</f>
        <v>1390</v>
      </c>
      <c r="K1482">
        <f>Formulas!P1483</f>
        <v>0</v>
      </c>
      <c r="L1482">
        <f>Formulas!R1483</f>
        <v>0</v>
      </c>
      <c r="M1482">
        <f>Formulas!T1531</f>
        <v>0</v>
      </c>
      <c r="N1482" s="2" t="e">
        <f>Formulas!V1483</f>
        <v>#DIV/0!</v>
      </c>
      <c r="O1482">
        <f>Formulas!U1483</f>
        <v>0</v>
      </c>
      <c r="P1482" s="2" t="e">
        <f>Formulas!W1483</f>
        <v>#DIV/0!</v>
      </c>
    </row>
    <row r="1483" spans="1:16">
      <c r="A1483">
        <f>Formulas!A1484</f>
        <v>0</v>
      </c>
      <c r="B1483">
        <f>Formulas!B1484</f>
        <v>0</v>
      </c>
      <c r="C1483">
        <f>Formulas!C1484</f>
        <v>0</v>
      </c>
      <c r="D1483">
        <f>Formulas!AC1484</f>
        <v>0</v>
      </c>
      <c r="E1483">
        <f t="shared" si="23"/>
        <v>0</v>
      </c>
      <c r="F1483" s="1">
        <f>COUNTIFS(Formulas!B$3:B$2000,'Stats for predictor'!B1483,Formulas!C$3:C$2000,'Stats for predictor'!C1483,Formulas!AC$3:AC$2000,4)</f>
        <v>0</v>
      </c>
      <c r="G1483">
        <f>COUNTIFS(Formulas!B$3:B$2000,'Stats for predictor'!B1483,Formulas!C$3:C$2000,'Stats for predictor'!C1483,Formulas!AC$3:AC$2000,3)</f>
        <v>0</v>
      </c>
      <c r="H1483">
        <f>COUNTIFS(Formulas!B$3:B$2000,'Stats for predictor'!B1483,Formulas!C$3:C$2000,'Stats for predictor'!C1483,Formulas!AC$3:AC$2000,2)</f>
        <v>0</v>
      </c>
      <c r="I1483">
        <f>COUNTIFS(Formulas!B$3:B$2000,'Stats for predictor'!B1483,Formulas!C$3:C$2000,'Stats for predictor'!C1483,Formulas!AC$3:AC$2000,1)</f>
        <v>0</v>
      </c>
      <c r="J1483">
        <f>COUNTIFS(Formulas!B$3:B$2000,'Stats for predictor'!B1483,Formulas!C$3:C$2000,'Stats for predictor'!C1483,Formulas!AC$3:AC$2000,0)</f>
        <v>1390</v>
      </c>
      <c r="K1483">
        <f>Formulas!P1484</f>
        <v>0</v>
      </c>
      <c r="L1483">
        <f>Formulas!R1484</f>
        <v>0</v>
      </c>
      <c r="M1483">
        <f>Formulas!T1532</f>
        <v>0</v>
      </c>
      <c r="N1483" s="2" t="e">
        <f>Formulas!V1484</f>
        <v>#DIV/0!</v>
      </c>
      <c r="O1483">
        <f>Formulas!U1484</f>
        <v>0</v>
      </c>
      <c r="P1483" s="2" t="e">
        <f>Formulas!W1484</f>
        <v>#DIV/0!</v>
      </c>
    </row>
    <row r="1484" spans="1:16">
      <c r="A1484">
        <f>Formulas!A1485</f>
        <v>0</v>
      </c>
      <c r="B1484">
        <f>Formulas!B1485</f>
        <v>0</v>
      </c>
      <c r="C1484">
        <f>Formulas!C1485</f>
        <v>0</v>
      </c>
      <c r="D1484">
        <f>Formulas!AC1485</f>
        <v>0</v>
      </c>
      <c r="E1484">
        <f t="shared" si="23"/>
        <v>0</v>
      </c>
      <c r="F1484" s="1">
        <f>COUNTIFS(Formulas!B$3:B$2000,'Stats for predictor'!B1484,Formulas!C$3:C$2000,'Stats for predictor'!C1484,Formulas!AC$3:AC$2000,4)</f>
        <v>0</v>
      </c>
      <c r="G1484">
        <f>COUNTIFS(Formulas!B$3:B$2000,'Stats for predictor'!B1484,Formulas!C$3:C$2000,'Stats for predictor'!C1484,Formulas!AC$3:AC$2000,3)</f>
        <v>0</v>
      </c>
      <c r="H1484">
        <f>COUNTIFS(Formulas!B$3:B$2000,'Stats for predictor'!B1484,Formulas!C$3:C$2000,'Stats for predictor'!C1484,Formulas!AC$3:AC$2000,2)</f>
        <v>0</v>
      </c>
      <c r="I1484">
        <f>COUNTIFS(Formulas!B$3:B$2000,'Stats for predictor'!B1484,Formulas!C$3:C$2000,'Stats for predictor'!C1484,Formulas!AC$3:AC$2000,1)</f>
        <v>0</v>
      </c>
      <c r="J1484">
        <f>COUNTIFS(Formulas!B$3:B$2000,'Stats for predictor'!B1484,Formulas!C$3:C$2000,'Stats for predictor'!C1484,Formulas!AC$3:AC$2000,0)</f>
        <v>1390</v>
      </c>
      <c r="K1484">
        <f>Formulas!P1485</f>
        <v>0</v>
      </c>
      <c r="L1484">
        <f>Formulas!R1485</f>
        <v>0</v>
      </c>
      <c r="M1484">
        <f>Formulas!T1533</f>
        <v>0</v>
      </c>
      <c r="N1484" s="2" t="e">
        <f>Formulas!V1485</f>
        <v>#DIV/0!</v>
      </c>
      <c r="O1484">
        <f>Formulas!U1485</f>
        <v>0</v>
      </c>
      <c r="P1484" s="2" t="e">
        <f>Formulas!W1485</f>
        <v>#DIV/0!</v>
      </c>
    </row>
    <row r="1485" spans="1:16">
      <c r="A1485">
        <f>Formulas!A1486</f>
        <v>0</v>
      </c>
      <c r="B1485">
        <f>Formulas!B1486</f>
        <v>0</v>
      </c>
      <c r="C1485">
        <f>Formulas!C1486</f>
        <v>0</v>
      </c>
      <c r="D1485">
        <f>Formulas!AC1486</f>
        <v>0</v>
      </c>
      <c r="E1485">
        <f t="shared" si="23"/>
        <v>0</v>
      </c>
      <c r="F1485" s="1">
        <f>COUNTIFS(Formulas!B$3:B$2000,'Stats for predictor'!B1485,Formulas!C$3:C$2000,'Stats for predictor'!C1485,Formulas!AC$3:AC$2000,4)</f>
        <v>0</v>
      </c>
      <c r="G1485">
        <f>COUNTIFS(Formulas!B$3:B$2000,'Stats for predictor'!B1485,Formulas!C$3:C$2000,'Stats for predictor'!C1485,Formulas!AC$3:AC$2000,3)</f>
        <v>0</v>
      </c>
      <c r="H1485">
        <f>COUNTIFS(Formulas!B$3:B$2000,'Stats for predictor'!B1485,Formulas!C$3:C$2000,'Stats for predictor'!C1485,Formulas!AC$3:AC$2000,2)</f>
        <v>0</v>
      </c>
      <c r="I1485">
        <f>COUNTIFS(Formulas!B$3:B$2000,'Stats for predictor'!B1485,Formulas!C$3:C$2000,'Stats for predictor'!C1485,Formulas!AC$3:AC$2000,1)</f>
        <v>0</v>
      </c>
      <c r="J1485">
        <f>COUNTIFS(Formulas!B$3:B$2000,'Stats for predictor'!B1485,Formulas!C$3:C$2000,'Stats for predictor'!C1485,Formulas!AC$3:AC$2000,0)</f>
        <v>1390</v>
      </c>
      <c r="K1485">
        <f>Formulas!P1486</f>
        <v>0</v>
      </c>
      <c r="L1485">
        <f>Formulas!R1486</f>
        <v>0</v>
      </c>
      <c r="M1485">
        <f>Formulas!T1534</f>
        <v>0</v>
      </c>
      <c r="N1485" s="2" t="e">
        <f>Formulas!V1486</f>
        <v>#DIV/0!</v>
      </c>
      <c r="O1485">
        <f>Formulas!U1486</f>
        <v>0</v>
      </c>
      <c r="P1485" s="2" t="e">
        <f>Formulas!W1486</f>
        <v>#DIV/0!</v>
      </c>
    </row>
    <row r="1486" spans="1:16">
      <c r="A1486">
        <f>Formulas!A1487</f>
        <v>0</v>
      </c>
      <c r="B1486">
        <f>Formulas!B1487</f>
        <v>0</v>
      </c>
      <c r="C1486">
        <f>Formulas!C1487</f>
        <v>0</v>
      </c>
      <c r="D1486">
        <f>Formulas!AC1487</f>
        <v>0</v>
      </c>
      <c r="E1486">
        <f t="shared" si="23"/>
        <v>0</v>
      </c>
      <c r="F1486" s="1">
        <f>COUNTIFS(Formulas!B$3:B$2000,'Stats for predictor'!B1486,Formulas!C$3:C$2000,'Stats for predictor'!C1486,Formulas!AC$3:AC$2000,4)</f>
        <v>0</v>
      </c>
      <c r="G1486">
        <f>COUNTIFS(Formulas!B$3:B$2000,'Stats for predictor'!B1486,Formulas!C$3:C$2000,'Stats for predictor'!C1486,Formulas!AC$3:AC$2000,3)</f>
        <v>0</v>
      </c>
      <c r="H1486">
        <f>COUNTIFS(Formulas!B$3:B$2000,'Stats for predictor'!B1486,Formulas!C$3:C$2000,'Stats for predictor'!C1486,Formulas!AC$3:AC$2000,2)</f>
        <v>0</v>
      </c>
      <c r="I1486">
        <f>COUNTIFS(Formulas!B$3:B$2000,'Stats for predictor'!B1486,Formulas!C$3:C$2000,'Stats for predictor'!C1486,Formulas!AC$3:AC$2000,1)</f>
        <v>0</v>
      </c>
      <c r="J1486">
        <f>COUNTIFS(Formulas!B$3:B$2000,'Stats for predictor'!B1486,Formulas!C$3:C$2000,'Stats for predictor'!C1486,Formulas!AC$3:AC$2000,0)</f>
        <v>1390</v>
      </c>
      <c r="K1486">
        <f>Formulas!P1487</f>
        <v>0</v>
      </c>
      <c r="L1486">
        <f>Formulas!R1487</f>
        <v>0</v>
      </c>
      <c r="M1486">
        <f>Formulas!T1535</f>
        <v>0</v>
      </c>
      <c r="N1486" s="2" t="e">
        <f>Formulas!V1487</f>
        <v>#DIV/0!</v>
      </c>
      <c r="O1486">
        <f>Formulas!U1487</f>
        <v>0</v>
      </c>
      <c r="P1486" s="2" t="e">
        <f>Formulas!W1487</f>
        <v>#DIV/0!</v>
      </c>
    </row>
    <row r="1487" spans="1:16">
      <c r="A1487">
        <f>Formulas!A1488</f>
        <v>0</v>
      </c>
      <c r="B1487">
        <f>Formulas!B1488</f>
        <v>0</v>
      </c>
      <c r="C1487">
        <f>Formulas!C1488</f>
        <v>0</v>
      </c>
      <c r="D1487">
        <f>Formulas!AC1488</f>
        <v>0</v>
      </c>
      <c r="E1487">
        <f t="shared" si="23"/>
        <v>0</v>
      </c>
      <c r="F1487" s="1">
        <f>COUNTIFS(Formulas!B$3:B$2000,'Stats for predictor'!B1487,Formulas!C$3:C$2000,'Stats for predictor'!C1487,Formulas!AC$3:AC$2000,4)</f>
        <v>0</v>
      </c>
      <c r="G1487">
        <f>COUNTIFS(Formulas!B$3:B$2000,'Stats for predictor'!B1487,Formulas!C$3:C$2000,'Stats for predictor'!C1487,Formulas!AC$3:AC$2000,3)</f>
        <v>0</v>
      </c>
      <c r="H1487">
        <f>COUNTIFS(Formulas!B$3:B$2000,'Stats for predictor'!B1487,Formulas!C$3:C$2000,'Stats for predictor'!C1487,Formulas!AC$3:AC$2000,2)</f>
        <v>0</v>
      </c>
      <c r="I1487">
        <f>COUNTIFS(Formulas!B$3:B$2000,'Stats for predictor'!B1487,Formulas!C$3:C$2000,'Stats for predictor'!C1487,Formulas!AC$3:AC$2000,1)</f>
        <v>0</v>
      </c>
      <c r="J1487">
        <f>COUNTIFS(Formulas!B$3:B$2000,'Stats for predictor'!B1487,Formulas!C$3:C$2000,'Stats for predictor'!C1487,Formulas!AC$3:AC$2000,0)</f>
        <v>1390</v>
      </c>
      <c r="K1487">
        <f>Formulas!P1488</f>
        <v>0</v>
      </c>
      <c r="L1487">
        <f>Formulas!R1488</f>
        <v>0</v>
      </c>
      <c r="M1487">
        <f>Formulas!T1536</f>
        <v>0</v>
      </c>
      <c r="N1487" s="2" t="e">
        <f>Formulas!V1488</f>
        <v>#DIV/0!</v>
      </c>
      <c r="O1487">
        <f>Formulas!U1488</f>
        <v>0</v>
      </c>
      <c r="P1487" s="2" t="e">
        <f>Formulas!W1488</f>
        <v>#DIV/0!</v>
      </c>
    </row>
    <row r="1488" spans="1:16">
      <c r="A1488">
        <f>Formulas!A1489</f>
        <v>0</v>
      </c>
      <c r="B1488">
        <f>Formulas!B1489</f>
        <v>0</v>
      </c>
      <c r="C1488">
        <f>Formulas!C1489</f>
        <v>0</v>
      </c>
      <c r="D1488">
        <f>Formulas!AC1489</f>
        <v>0</v>
      </c>
      <c r="E1488">
        <f t="shared" si="23"/>
        <v>0</v>
      </c>
      <c r="F1488" s="1">
        <f>COUNTIFS(Formulas!B$3:B$2000,'Stats for predictor'!B1488,Formulas!C$3:C$2000,'Stats for predictor'!C1488,Formulas!AC$3:AC$2000,4)</f>
        <v>0</v>
      </c>
      <c r="G1488">
        <f>COUNTIFS(Formulas!B$3:B$2000,'Stats for predictor'!B1488,Formulas!C$3:C$2000,'Stats for predictor'!C1488,Formulas!AC$3:AC$2000,3)</f>
        <v>0</v>
      </c>
      <c r="H1488">
        <f>COUNTIFS(Formulas!B$3:B$2000,'Stats for predictor'!B1488,Formulas!C$3:C$2000,'Stats for predictor'!C1488,Formulas!AC$3:AC$2000,2)</f>
        <v>0</v>
      </c>
      <c r="I1488">
        <f>COUNTIFS(Formulas!B$3:B$2000,'Stats for predictor'!B1488,Formulas!C$3:C$2000,'Stats for predictor'!C1488,Formulas!AC$3:AC$2000,1)</f>
        <v>0</v>
      </c>
      <c r="J1488">
        <f>COUNTIFS(Formulas!B$3:B$2000,'Stats for predictor'!B1488,Formulas!C$3:C$2000,'Stats for predictor'!C1488,Formulas!AC$3:AC$2000,0)</f>
        <v>1390</v>
      </c>
      <c r="K1488">
        <f>Formulas!P1489</f>
        <v>0</v>
      </c>
      <c r="L1488">
        <f>Formulas!R1489</f>
        <v>0</v>
      </c>
      <c r="M1488">
        <f>Formulas!T1537</f>
        <v>0</v>
      </c>
      <c r="N1488" s="2" t="e">
        <f>Formulas!V1489</f>
        <v>#DIV/0!</v>
      </c>
      <c r="O1488">
        <f>Formulas!U1489</f>
        <v>0</v>
      </c>
      <c r="P1488" s="2" t="e">
        <f>Formulas!W1489</f>
        <v>#DIV/0!</v>
      </c>
    </row>
    <row r="1489" spans="1:16">
      <c r="A1489">
        <f>Formulas!A1490</f>
        <v>0</v>
      </c>
      <c r="B1489">
        <f>Formulas!B1490</f>
        <v>0</v>
      </c>
      <c r="C1489">
        <f>Formulas!C1490</f>
        <v>0</v>
      </c>
      <c r="D1489">
        <f>Formulas!AC1490</f>
        <v>0</v>
      </c>
      <c r="E1489">
        <f t="shared" si="23"/>
        <v>0</v>
      </c>
      <c r="F1489" s="1">
        <f>COUNTIFS(Formulas!B$3:B$2000,'Stats for predictor'!B1489,Formulas!C$3:C$2000,'Stats for predictor'!C1489,Formulas!AC$3:AC$2000,4)</f>
        <v>0</v>
      </c>
      <c r="G1489">
        <f>COUNTIFS(Formulas!B$3:B$2000,'Stats for predictor'!B1489,Formulas!C$3:C$2000,'Stats for predictor'!C1489,Formulas!AC$3:AC$2000,3)</f>
        <v>0</v>
      </c>
      <c r="H1489">
        <f>COUNTIFS(Formulas!B$3:B$2000,'Stats for predictor'!B1489,Formulas!C$3:C$2000,'Stats for predictor'!C1489,Formulas!AC$3:AC$2000,2)</f>
        <v>0</v>
      </c>
      <c r="I1489">
        <f>COUNTIFS(Formulas!B$3:B$2000,'Stats for predictor'!B1489,Formulas!C$3:C$2000,'Stats for predictor'!C1489,Formulas!AC$3:AC$2000,1)</f>
        <v>0</v>
      </c>
      <c r="J1489">
        <f>COUNTIFS(Formulas!B$3:B$2000,'Stats for predictor'!B1489,Formulas!C$3:C$2000,'Stats for predictor'!C1489,Formulas!AC$3:AC$2000,0)</f>
        <v>1390</v>
      </c>
      <c r="K1489">
        <f>Formulas!P1490</f>
        <v>0</v>
      </c>
      <c r="L1489">
        <f>Formulas!R1490</f>
        <v>0</v>
      </c>
      <c r="M1489">
        <f>Formulas!T1538</f>
        <v>0</v>
      </c>
      <c r="N1489" s="2" t="e">
        <f>Formulas!V1490</f>
        <v>#DIV/0!</v>
      </c>
      <c r="O1489">
        <f>Formulas!U1490</f>
        <v>0</v>
      </c>
      <c r="P1489" s="2" t="e">
        <f>Formulas!W1490</f>
        <v>#DIV/0!</v>
      </c>
    </row>
    <row r="1490" spans="1:16">
      <c r="A1490">
        <f>Formulas!A1491</f>
        <v>0</v>
      </c>
      <c r="B1490">
        <f>Formulas!B1491</f>
        <v>0</v>
      </c>
      <c r="C1490">
        <f>Formulas!C1491</f>
        <v>0</v>
      </c>
      <c r="D1490">
        <f>Formulas!AC1491</f>
        <v>0</v>
      </c>
      <c r="E1490">
        <f t="shared" si="23"/>
        <v>0</v>
      </c>
      <c r="F1490" s="1">
        <f>COUNTIFS(Formulas!B$3:B$2000,'Stats for predictor'!B1490,Formulas!C$3:C$2000,'Stats for predictor'!C1490,Formulas!AC$3:AC$2000,4)</f>
        <v>0</v>
      </c>
      <c r="G1490">
        <f>COUNTIFS(Formulas!B$3:B$2000,'Stats for predictor'!B1490,Formulas!C$3:C$2000,'Stats for predictor'!C1490,Formulas!AC$3:AC$2000,3)</f>
        <v>0</v>
      </c>
      <c r="H1490">
        <f>COUNTIFS(Formulas!B$3:B$2000,'Stats for predictor'!B1490,Formulas!C$3:C$2000,'Stats for predictor'!C1490,Formulas!AC$3:AC$2000,2)</f>
        <v>0</v>
      </c>
      <c r="I1490">
        <f>COUNTIFS(Formulas!B$3:B$2000,'Stats for predictor'!B1490,Formulas!C$3:C$2000,'Stats for predictor'!C1490,Formulas!AC$3:AC$2000,1)</f>
        <v>0</v>
      </c>
      <c r="J1490">
        <f>COUNTIFS(Formulas!B$3:B$2000,'Stats for predictor'!B1490,Formulas!C$3:C$2000,'Stats for predictor'!C1490,Formulas!AC$3:AC$2000,0)</f>
        <v>1390</v>
      </c>
      <c r="K1490">
        <f>Formulas!P1491</f>
        <v>0</v>
      </c>
      <c r="L1490">
        <f>Formulas!R1491</f>
        <v>0</v>
      </c>
      <c r="M1490">
        <f>Formulas!T1539</f>
        <v>0</v>
      </c>
      <c r="N1490" s="2" t="e">
        <f>Formulas!V1491</f>
        <v>#DIV/0!</v>
      </c>
      <c r="O1490">
        <f>Formulas!U1491</f>
        <v>0</v>
      </c>
      <c r="P1490" s="2" t="e">
        <f>Formulas!W1491</f>
        <v>#DIV/0!</v>
      </c>
    </row>
    <row r="1491" spans="1:16">
      <c r="A1491">
        <f>Formulas!A1492</f>
        <v>0</v>
      </c>
      <c r="B1491">
        <f>Formulas!B1492</f>
        <v>0</v>
      </c>
      <c r="C1491">
        <f>Formulas!C1492</f>
        <v>0</v>
      </c>
      <c r="D1491">
        <f>Formulas!AC1492</f>
        <v>0</v>
      </c>
      <c r="E1491">
        <f t="shared" si="23"/>
        <v>0</v>
      </c>
      <c r="F1491" s="1">
        <f>COUNTIFS(Formulas!B$3:B$2000,'Stats for predictor'!B1491,Formulas!C$3:C$2000,'Stats for predictor'!C1491,Formulas!AC$3:AC$2000,4)</f>
        <v>0</v>
      </c>
      <c r="G1491">
        <f>COUNTIFS(Formulas!B$3:B$2000,'Stats for predictor'!B1491,Formulas!C$3:C$2000,'Stats for predictor'!C1491,Formulas!AC$3:AC$2000,3)</f>
        <v>0</v>
      </c>
      <c r="H1491">
        <f>COUNTIFS(Formulas!B$3:B$2000,'Stats for predictor'!B1491,Formulas!C$3:C$2000,'Stats for predictor'!C1491,Formulas!AC$3:AC$2000,2)</f>
        <v>0</v>
      </c>
      <c r="I1491">
        <f>COUNTIFS(Formulas!B$3:B$2000,'Stats for predictor'!B1491,Formulas!C$3:C$2000,'Stats for predictor'!C1491,Formulas!AC$3:AC$2000,1)</f>
        <v>0</v>
      </c>
      <c r="J1491">
        <f>COUNTIFS(Formulas!B$3:B$2000,'Stats for predictor'!B1491,Formulas!C$3:C$2000,'Stats for predictor'!C1491,Formulas!AC$3:AC$2000,0)</f>
        <v>1390</v>
      </c>
      <c r="K1491">
        <f>Formulas!P1492</f>
        <v>0</v>
      </c>
      <c r="L1491">
        <f>Formulas!R1492</f>
        <v>0</v>
      </c>
      <c r="M1491">
        <f>Formulas!T1540</f>
        <v>0</v>
      </c>
      <c r="N1491" s="2" t="e">
        <f>Formulas!V1492</f>
        <v>#DIV/0!</v>
      </c>
      <c r="O1491">
        <f>Formulas!U1492</f>
        <v>0</v>
      </c>
      <c r="P1491" s="2" t="e">
        <f>Formulas!W1492</f>
        <v>#DIV/0!</v>
      </c>
    </row>
    <row r="1492" spans="1:16">
      <c r="A1492">
        <f>Formulas!A1493</f>
        <v>0</v>
      </c>
      <c r="B1492">
        <f>Formulas!B1493</f>
        <v>0</v>
      </c>
      <c r="C1492">
        <f>Formulas!C1493</f>
        <v>0</v>
      </c>
      <c r="D1492">
        <f>Formulas!AC1493</f>
        <v>0</v>
      </c>
      <c r="E1492">
        <f t="shared" si="23"/>
        <v>0</v>
      </c>
      <c r="F1492" s="1">
        <f>COUNTIFS(Formulas!B$3:B$2000,'Stats for predictor'!B1492,Formulas!C$3:C$2000,'Stats for predictor'!C1492,Formulas!AC$3:AC$2000,4)</f>
        <v>0</v>
      </c>
      <c r="G1492">
        <f>COUNTIFS(Formulas!B$3:B$2000,'Stats for predictor'!B1492,Formulas!C$3:C$2000,'Stats for predictor'!C1492,Formulas!AC$3:AC$2000,3)</f>
        <v>0</v>
      </c>
      <c r="H1492">
        <f>COUNTIFS(Formulas!B$3:B$2000,'Stats for predictor'!B1492,Formulas!C$3:C$2000,'Stats for predictor'!C1492,Formulas!AC$3:AC$2000,2)</f>
        <v>0</v>
      </c>
      <c r="I1492">
        <f>COUNTIFS(Formulas!B$3:B$2000,'Stats for predictor'!B1492,Formulas!C$3:C$2000,'Stats for predictor'!C1492,Formulas!AC$3:AC$2000,1)</f>
        <v>0</v>
      </c>
      <c r="J1492">
        <f>COUNTIFS(Formulas!B$3:B$2000,'Stats for predictor'!B1492,Formulas!C$3:C$2000,'Stats for predictor'!C1492,Formulas!AC$3:AC$2000,0)</f>
        <v>1390</v>
      </c>
      <c r="K1492">
        <f>Formulas!P1493</f>
        <v>0</v>
      </c>
      <c r="L1492">
        <f>Formulas!R1493</f>
        <v>0</v>
      </c>
      <c r="M1492">
        <f>Formulas!T1541</f>
        <v>0</v>
      </c>
      <c r="N1492" s="2" t="e">
        <f>Formulas!V1493</f>
        <v>#DIV/0!</v>
      </c>
      <c r="O1492">
        <f>Formulas!U1493</f>
        <v>0</v>
      </c>
      <c r="P1492" s="2" t="e">
        <f>Formulas!W1493</f>
        <v>#DIV/0!</v>
      </c>
    </row>
    <row r="1493" spans="1:16">
      <c r="A1493">
        <f>Formulas!A1494</f>
        <v>0</v>
      </c>
      <c r="B1493">
        <f>Formulas!B1494</f>
        <v>0</v>
      </c>
      <c r="C1493">
        <f>Formulas!C1494</f>
        <v>0</v>
      </c>
      <c r="D1493">
        <f>Formulas!AC1494</f>
        <v>0</v>
      </c>
      <c r="E1493">
        <f t="shared" si="23"/>
        <v>0</v>
      </c>
      <c r="F1493" s="1">
        <f>COUNTIFS(Formulas!B$3:B$2000,'Stats for predictor'!B1493,Formulas!C$3:C$2000,'Stats for predictor'!C1493,Formulas!AC$3:AC$2000,4)</f>
        <v>0</v>
      </c>
      <c r="G1493">
        <f>COUNTIFS(Formulas!B$3:B$2000,'Stats for predictor'!B1493,Formulas!C$3:C$2000,'Stats for predictor'!C1493,Formulas!AC$3:AC$2000,3)</f>
        <v>0</v>
      </c>
      <c r="H1493">
        <f>COUNTIFS(Formulas!B$3:B$2000,'Stats for predictor'!B1493,Formulas!C$3:C$2000,'Stats for predictor'!C1493,Formulas!AC$3:AC$2000,2)</f>
        <v>0</v>
      </c>
      <c r="I1493">
        <f>COUNTIFS(Formulas!B$3:B$2000,'Stats for predictor'!B1493,Formulas!C$3:C$2000,'Stats for predictor'!C1493,Formulas!AC$3:AC$2000,1)</f>
        <v>0</v>
      </c>
      <c r="J1493">
        <f>COUNTIFS(Formulas!B$3:B$2000,'Stats for predictor'!B1493,Formulas!C$3:C$2000,'Stats for predictor'!C1493,Formulas!AC$3:AC$2000,0)</f>
        <v>1390</v>
      </c>
      <c r="K1493">
        <f>Formulas!P1494</f>
        <v>0</v>
      </c>
      <c r="L1493">
        <f>Formulas!R1494</f>
        <v>0</v>
      </c>
      <c r="M1493">
        <f>Formulas!T1542</f>
        <v>0</v>
      </c>
      <c r="N1493" s="2" t="e">
        <f>Formulas!V1494</f>
        <v>#DIV/0!</v>
      </c>
      <c r="O1493">
        <f>Formulas!U1494</f>
        <v>0</v>
      </c>
      <c r="P1493" s="2" t="e">
        <f>Formulas!W1494</f>
        <v>#DIV/0!</v>
      </c>
    </row>
    <row r="1494" spans="1:16">
      <c r="A1494">
        <f>Formulas!A1495</f>
        <v>0</v>
      </c>
      <c r="B1494">
        <f>Formulas!B1495</f>
        <v>0</v>
      </c>
      <c r="C1494">
        <f>Formulas!C1495</f>
        <v>0</v>
      </c>
      <c r="D1494">
        <f>Formulas!AC1495</f>
        <v>0</v>
      </c>
      <c r="E1494">
        <f t="shared" si="23"/>
        <v>0</v>
      </c>
      <c r="F1494" s="1">
        <f>COUNTIFS(Formulas!B$3:B$2000,'Stats for predictor'!B1494,Formulas!C$3:C$2000,'Stats for predictor'!C1494,Formulas!AC$3:AC$2000,4)</f>
        <v>0</v>
      </c>
      <c r="G1494">
        <f>COUNTIFS(Formulas!B$3:B$2000,'Stats for predictor'!B1494,Formulas!C$3:C$2000,'Stats for predictor'!C1494,Formulas!AC$3:AC$2000,3)</f>
        <v>0</v>
      </c>
      <c r="H1494">
        <f>COUNTIFS(Formulas!B$3:B$2000,'Stats for predictor'!B1494,Formulas!C$3:C$2000,'Stats for predictor'!C1494,Formulas!AC$3:AC$2000,2)</f>
        <v>0</v>
      </c>
      <c r="I1494">
        <f>COUNTIFS(Formulas!B$3:B$2000,'Stats for predictor'!B1494,Formulas!C$3:C$2000,'Stats for predictor'!C1494,Formulas!AC$3:AC$2000,1)</f>
        <v>0</v>
      </c>
      <c r="J1494">
        <f>COUNTIFS(Formulas!B$3:B$2000,'Stats for predictor'!B1494,Formulas!C$3:C$2000,'Stats for predictor'!C1494,Formulas!AC$3:AC$2000,0)</f>
        <v>1390</v>
      </c>
      <c r="K1494">
        <f>Formulas!P1495</f>
        <v>0</v>
      </c>
      <c r="L1494">
        <f>Formulas!R1495</f>
        <v>0</v>
      </c>
      <c r="M1494">
        <f>Formulas!T1543</f>
        <v>0</v>
      </c>
      <c r="N1494" s="2" t="e">
        <f>Formulas!V1495</f>
        <v>#DIV/0!</v>
      </c>
      <c r="O1494">
        <f>Formulas!U1495</f>
        <v>0</v>
      </c>
      <c r="P1494" s="2" t="e">
        <f>Formulas!W1495</f>
        <v>#DIV/0!</v>
      </c>
    </row>
    <row r="1495" spans="1:16">
      <c r="A1495">
        <f>Formulas!A1496</f>
        <v>0</v>
      </c>
      <c r="B1495">
        <f>Formulas!B1496</f>
        <v>0</v>
      </c>
      <c r="C1495">
        <f>Formulas!C1496</f>
        <v>0</v>
      </c>
      <c r="D1495">
        <f>Formulas!AC1496</f>
        <v>0</v>
      </c>
      <c r="E1495">
        <f t="shared" si="23"/>
        <v>0</v>
      </c>
      <c r="F1495" s="1">
        <f>COUNTIFS(Formulas!B$3:B$2000,'Stats for predictor'!B1495,Formulas!C$3:C$2000,'Stats for predictor'!C1495,Formulas!AC$3:AC$2000,4)</f>
        <v>0</v>
      </c>
      <c r="G1495">
        <f>COUNTIFS(Formulas!B$3:B$2000,'Stats for predictor'!B1495,Formulas!C$3:C$2000,'Stats for predictor'!C1495,Formulas!AC$3:AC$2000,3)</f>
        <v>0</v>
      </c>
      <c r="H1495">
        <f>COUNTIFS(Formulas!B$3:B$2000,'Stats for predictor'!B1495,Formulas!C$3:C$2000,'Stats for predictor'!C1495,Formulas!AC$3:AC$2000,2)</f>
        <v>0</v>
      </c>
      <c r="I1495">
        <f>COUNTIFS(Formulas!B$3:B$2000,'Stats for predictor'!B1495,Formulas!C$3:C$2000,'Stats for predictor'!C1495,Formulas!AC$3:AC$2000,1)</f>
        <v>0</v>
      </c>
      <c r="J1495">
        <f>COUNTIFS(Formulas!B$3:B$2000,'Stats for predictor'!B1495,Formulas!C$3:C$2000,'Stats for predictor'!C1495,Formulas!AC$3:AC$2000,0)</f>
        <v>1390</v>
      </c>
      <c r="K1495">
        <f>Formulas!P1496</f>
        <v>0</v>
      </c>
      <c r="L1495">
        <f>Formulas!R1496</f>
        <v>0</v>
      </c>
      <c r="M1495">
        <f>Formulas!T1544</f>
        <v>0</v>
      </c>
      <c r="N1495" s="2" t="e">
        <f>Formulas!V1496</f>
        <v>#DIV/0!</v>
      </c>
      <c r="O1495">
        <f>Formulas!U1496</f>
        <v>0</v>
      </c>
      <c r="P1495" s="2" t="e">
        <f>Formulas!W1496</f>
        <v>#DIV/0!</v>
      </c>
    </row>
    <row r="1496" spans="1:16">
      <c r="A1496">
        <f>Formulas!A1497</f>
        <v>0</v>
      </c>
      <c r="B1496">
        <f>Formulas!B1497</f>
        <v>0</v>
      </c>
      <c r="C1496">
        <f>Formulas!C1497</f>
        <v>0</v>
      </c>
      <c r="D1496">
        <f>Formulas!AC1497</f>
        <v>0</v>
      </c>
      <c r="E1496">
        <f t="shared" si="23"/>
        <v>0</v>
      </c>
      <c r="F1496" s="1">
        <f>COUNTIFS(Formulas!B$3:B$2000,'Stats for predictor'!B1496,Formulas!C$3:C$2000,'Stats for predictor'!C1496,Formulas!AC$3:AC$2000,4)</f>
        <v>0</v>
      </c>
      <c r="G1496">
        <f>COUNTIFS(Formulas!B$3:B$2000,'Stats for predictor'!B1496,Formulas!C$3:C$2000,'Stats for predictor'!C1496,Formulas!AC$3:AC$2000,3)</f>
        <v>0</v>
      </c>
      <c r="H1496">
        <f>COUNTIFS(Formulas!B$3:B$2000,'Stats for predictor'!B1496,Formulas!C$3:C$2000,'Stats for predictor'!C1496,Formulas!AC$3:AC$2000,2)</f>
        <v>0</v>
      </c>
      <c r="I1496">
        <f>COUNTIFS(Formulas!B$3:B$2000,'Stats for predictor'!B1496,Formulas!C$3:C$2000,'Stats for predictor'!C1496,Formulas!AC$3:AC$2000,1)</f>
        <v>0</v>
      </c>
      <c r="J1496">
        <f>COUNTIFS(Formulas!B$3:B$2000,'Stats for predictor'!B1496,Formulas!C$3:C$2000,'Stats for predictor'!C1496,Formulas!AC$3:AC$2000,0)</f>
        <v>1390</v>
      </c>
      <c r="K1496">
        <f>Formulas!P1497</f>
        <v>0</v>
      </c>
      <c r="L1496">
        <f>Formulas!R1497</f>
        <v>0</v>
      </c>
      <c r="M1496">
        <f>Formulas!T1545</f>
        <v>0</v>
      </c>
      <c r="N1496" s="2" t="e">
        <f>Formulas!V1497</f>
        <v>#DIV/0!</v>
      </c>
      <c r="O1496">
        <f>Formulas!U1497</f>
        <v>0</v>
      </c>
      <c r="P1496" s="2" t="e">
        <f>Formulas!W1497</f>
        <v>#DIV/0!</v>
      </c>
    </row>
    <row r="1497" spans="1:16">
      <c r="A1497">
        <f>Formulas!A1498</f>
        <v>0</v>
      </c>
      <c r="B1497">
        <f>Formulas!B1498</f>
        <v>0</v>
      </c>
      <c r="C1497">
        <f>Formulas!C1498</f>
        <v>0</v>
      </c>
      <c r="D1497">
        <f>Formulas!AC1498</f>
        <v>0</v>
      </c>
      <c r="E1497">
        <f t="shared" si="23"/>
        <v>0</v>
      </c>
      <c r="F1497" s="1">
        <f>COUNTIFS(Formulas!B$3:B$2000,'Stats for predictor'!B1497,Formulas!C$3:C$2000,'Stats for predictor'!C1497,Formulas!AC$3:AC$2000,4)</f>
        <v>0</v>
      </c>
      <c r="G1497">
        <f>COUNTIFS(Formulas!B$3:B$2000,'Stats for predictor'!B1497,Formulas!C$3:C$2000,'Stats for predictor'!C1497,Formulas!AC$3:AC$2000,3)</f>
        <v>0</v>
      </c>
      <c r="H1497">
        <f>COUNTIFS(Formulas!B$3:B$2000,'Stats for predictor'!B1497,Formulas!C$3:C$2000,'Stats for predictor'!C1497,Formulas!AC$3:AC$2000,2)</f>
        <v>0</v>
      </c>
      <c r="I1497">
        <f>COUNTIFS(Formulas!B$3:B$2000,'Stats for predictor'!B1497,Formulas!C$3:C$2000,'Stats for predictor'!C1497,Formulas!AC$3:AC$2000,1)</f>
        <v>0</v>
      </c>
      <c r="J1497">
        <f>COUNTIFS(Formulas!B$3:B$2000,'Stats for predictor'!B1497,Formulas!C$3:C$2000,'Stats for predictor'!C1497,Formulas!AC$3:AC$2000,0)</f>
        <v>1390</v>
      </c>
      <c r="K1497">
        <f>Formulas!P1498</f>
        <v>0</v>
      </c>
      <c r="L1497">
        <f>Formulas!R1498</f>
        <v>0</v>
      </c>
      <c r="M1497">
        <f>Formulas!T1546</f>
        <v>0</v>
      </c>
      <c r="N1497" s="2" t="e">
        <f>Formulas!V1498</f>
        <v>#DIV/0!</v>
      </c>
      <c r="O1497">
        <f>Formulas!U1498</f>
        <v>0</v>
      </c>
      <c r="P1497" s="2" t="e">
        <f>Formulas!W1498</f>
        <v>#DIV/0!</v>
      </c>
    </row>
    <row r="1498" spans="1:16">
      <c r="A1498">
        <f>Formulas!A1499</f>
        <v>0</v>
      </c>
      <c r="B1498">
        <f>Formulas!B1499</f>
        <v>0</v>
      </c>
      <c r="C1498">
        <f>Formulas!C1499</f>
        <v>0</v>
      </c>
      <c r="D1498">
        <f>Formulas!AC1499</f>
        <v>0</v>
      </c>
      <c r="E1498">
        <f t="shared" si="23"/>
        <v>0</v>
      </c>
      <c r="F1498" s="1">
        <f>COUNTIFS(Formulas!B$3:B$2000,'Stats for predictor'!B1498,Formulas!C$3:C$2000,'Stats for predictor'!C1498,Formulas!AC$3:AC$2000,4)</f>
        <v>0</v>
      </c>
      <c r="G1498">
        <f>COUNTIFS(Formulas!B$3:B$2000,'Stats for predictor'!B1498,Formulas!C$3:C$2000,'Stats for predictor'!C1498,Formulas!AC$3:AC$2000,3)</f>
        <v>0</v>
      </c>
      <c r="H1498">
        <f>COUNTIFS(Formulas!B$3:B$2000,'Stats for predictor'!B1498,Formulas!C$3:C$2000,'Stats for predictor'!C1498,Formulas!AC$3:AC$2000,2)</f>
        <v>0</v>
      </c>
      <c r="I1498">
        <f>COUNTIFS(Formulas!B$3:B$2000,'Stats for predictor'!B1498,Formulas!C$3:C$2000,'Stats for predictor'!C1498,Formulas!AC$3:AC$2000,1)</f>
        <v>0</v>
      </c>
      <c r="J1498">
        <f>COUNTIFS(Formulas!B$3:B$2000,'Stats for predictor'!B1498,Formulas!C$3:C$2000,'Stats for predictor'!C1498,Formulas!AC$3:AC$2000,0)</f>
        <v>1390</v>
      </c>
      <c r="K1498">
        <f>Formulas!P1499</f>
        <v>0</v>
      </c>
      <c r="L1498">
        <f>Formulas!R1499</f>
        <v>0</v>
      </c>
      <c r="M1498">
        <f>Formulas!T1547</f>
        <v>0</v>
      </c>
      <c r="N1498" s="2" t="e">
        <f>Formulas!V1499</f>
        <v>#DIV/0!</v>
      </c>
      <c r="O1498">
        <f>Formulas!U1499</f>
        <v>0</v>
      </c>
      <c r="P1498" s="2" t="e">
        <f>Formulas!W1499</f>
        <v>#DIV/0!</v>
      </c>
    </row>
    <row r="1499" spans="1:16">
      <c r="A1499">
        <f>Formulas!A1500</f>
        <v>0</v>
      </c>
      <c r="B1499">
        <f>Formulas!B1500</f>
        <v>0</v>
      </c>
      <c r="C1499">
        <f>Formulas!C1500</f>
        <v>0</v>
      </c>
      <c r="D1499">
        <f>Formulas!AC1500</f>
        <v>0</v>
      </c>
      <c r="E1499">
        <f t="shared" si="23"/>
        <v>0</v>
      </c>
      <c r="F1499" s="1">
        <f>COUNTIFS(Formulas!B$3:B$2000,'Stats for predictor'!B1499,Formulas!C$3:C$2000,'Stats for predictor'!C1499,Formulas!AC$3:AC$2000,4)</f>
        <v>0</v>
      </c>
      <c r="G1499">
        <f>COUNTIFS(Formulas!B$3:B$2000,'Stats for predictor'!B1499,Formulas!C$3:C$2000,'Stats for predictor'!C1499,Formulas!AC$3:AC$2000,3)</f>
        <v>0</v>
      </c>
      <c r="H1499">
        <f>COUNTIFS(Formulas!B$3:B$2000,'Stats for predictor'!B1499,Formulas!C$3:C$2000,'Stats for predictor'!C1499,Formulas!AC$3:AC$2000,2)</f>
        <v>0</v>
      </c>
      <c r="I1499">
        <f>COUNTIFS(Formulas!B$3:B$2000,'Stats for predictor'!B1499,Formulas!C$3:C$2000,'Stats for predictor'!C1499,Formulas!AC$3:AC$2000,1)</f>
        <v>0</v>
      </c>
      <c r="J1499">
        <f>COUNTIFS(Formulas!B$3:B$2000,'Stats for predictor'!B1499,Formulas!C$3:C$2000,'Stats for predictor'!C1499,Formulas!AC$3:AC$2000,0)</f>
        <v>1390</v>
      </c>
      <c r="K1499">
        <f>Formulas!P1500</f>
        <v>0</v>
      </c>
      <c r="L1499">
        <f>Formulas!R1500</f>
        <v>0</v>
      </c>
      <c r="M1499">
        <f>Formulas!T1548</f>
        <v>0</v>
      </c>
      <c r="N1499" s="2" t="e">
        <f>Formulas!V1500</f>
        <v>#DIV/0!</v>
      </c>
      <c r="O1499">
        <f>Formulas!U1500</f>
        <v>0</v>
      </c>
      <c r="P1499" s="2" t="e">
        <f>Formulas!W1500</f>
        <v>#DIV/0!</v>
      </c>
    </row>
    <row r="1500" spans="1:16">
      <c r="A1500">
        <f>Formulas!A1501</f>
        <v>0</v>
      </c>
      <c r="B1500">
        <f>Formulas!B1501</f>
        <v>0</v>
      </c>
      <c r="C1500">
        <f>Formulas!C1501</f>
        <v>0</v>
      </c>
      <c r="D1500">
        <f>Formulas!AC1501</f>
        <v>0</v>
      </c>
      <c r="E1500">
        <f t="shared" si="23"/>
        <v>0</v>
      </c>
      <c r="F1500" s="1">
        <f>COUNTIFS(Formulas!B$3:B$2000,'Stats for predictor'!B1500,Formulas!C$3:C$2000,'Stats for predictor'!C1500,Formulas!AC$3:AC$2000,4)</f>
        <v>0</v>
      </c>
      <c r="G1500">
        <f>COUNTIFS(Formulas!B$3:B$2000,'Stats for predictor'!B1500,Formulas!C$3:C$2000,'Stats for predictor'!C1500,Formulas!AC$3:AC$2000,3)</f>
        <v>0</v>
      </c>
      <c r="H1500">
        <f>COUNTIFS(Formulas!B$3:B$2000,'Stats for predictor'!B1500,Formulas!C$3:C$2000,'Stats for predictor'!C1500,Formulas!AC$3:AC$2000,2)</f>
        <v>0</v>
      </c>
      <c r="I1500">
        <f>COUNTIFS(Formulas!B$3:B$2000,'Stats for predictor'!B1500,Formulas!C$3:C$2000,'Stats for predictor'!C1500,Formulas!AC$3:AC$2000,1)</f>
        <v>0</v>
      </c>
      <c r="J1500">
        <f>COUNTIFS(Formulas!B$3:B$2000,'Stats for predictor'!B1500,Formulas!C$3:C$2000,'Stats for predictor'!C1500,Formulas!AC$3:AC$2000,0)</f>
        <v>1390</v>
      </c>
      <c r="K1500">
        <f>Formulas!P1501</f>
        <v>0</v>
      </c>
      <c r="L1500">
        <f>Formulas!R1501</f>
        <v>0</v>
      </c>
      <c r="M1500">
        <f>Formulas!T1549</f>
        <v>0</v>
      </c>
      <c r="N1500" s="2" t="e">
        <f>Formulas!V1501</f>
        <v>#DIV/0!</v>
      </c>
      <c r="O1500">
        <f>Formulas!U1501</f>
        <v>0</v>
      </c>
      <c r="P1500" s="2" t="e">
        <f>Formulas!W1501</f>
        <v>#DIV/0!</v>
      </c>
    </row>
    <row r="1501" spans="1:16">
      <c r="A1501">
        <f>Formulas!A1502</f>
        <v>0</v>
      </c>
      <c r="B1501">
        <f>Formulas!B1502</f>
        <v>0</v>
      </c>
      <c r="C1501">
        <f>Formulas!C1502</f>
        <v>0</v>
      </c>
      <c r="D1501">
        <f>Formulas!AC1502</f>
        <v>0</v>
      </c>
      <c r="E1501">
        <f t="shared" si="23"/>
        <v>0</v>
      </c>
      <c r="F1501" s="1">
        <f>COUNTIFS(Formulas!B$3:B$2000,'Stats for predictor'!B1501,Formulas!C$3:C$2000,'Stats for predictor'!C1501,Formulas!AC$3:AC$2000,4)</f>
        <v>0</v>
      </c>
      <c r="G1501">
        <f>COUNTIFS(Formulas!B$3:B$2000,'Stats for predictor'!B1501,Formulas!C$3:C$2000,'Stats for predictor'!C1501,Formulas!AC$3:AC$2000,3)</f>
        <v>0</v>
      </c>
      <c r="H1501">
        <f>COUNTIFS(Formulas!B$3:B$2000,'Stats for predictor'!B1501,Formulas!C$3:C$2000,'Stats for predictor'!C1501,Formulas!AC$3:AC$2000,2)</f>
        <v>0</v>
      </c>
      <c r="I1501">
        <f>COUNTIFS(Formulas!B$3:B$2000,'Stats for predictor'!B1501,Formulas!C$3:C$2000,'Stats for predictor'!C1501,Formulas!AC$3:AC$2000,1)</f>
        <v>0</v>
      </c>
      <c r="J1501">
        <f>COUNTIFS(Formulas!B$3:B$2000,'Stats for predictor'!B1501,Formulas!C$3:C$2000,'Stats for predictor'!C1501,Formulas!AC$3:AC$2000,0)</f>
        <v>1390</v>
      </c>
      <c r="K1501">
        <f>Formulas!P1502</f>
        <v>0</v>
      </c>
      <c r="L1501">
        <f>Formulas!R1502</f>
        <v>0</v>
      </c>
      <c r="M1501">
        <f>Formulas!T1550</f>
        <v>0</v>
      </c>
      <c r="N1501" s="2" t="e">
        <f>Formulas!V1502</f>
        <v>#DIV/0!</v>
      </c>
      <c r="O1501">
        <f>Formulas!U1502</f>
        <v>0</v>
      </c>
      <c r="P1501" s="2" t="e">
        <f>Formulas!W1502</f>
        <v>#DIV/0!</v>
      </c>
    </row>
    <row r="1502" spans="1:16">
      <c r="A1502">
        <f>Formulas!A1503</f>
        <v>0</v>
      </c>
      <c r="B1502">
        <f>Formulas!B1503</f>
        <v>0</v>
      </c>
      <c r="C1502">
        <f>Formulas!C1503</f>
        <v>0</v>
      </c>
      <c r="D1502">
        <f>Formulas!AC1503</f>
        <v>0</v>
      </c>
      <c r="E1502">
        <f t="shared" si="23"/>
        <v>0</v>
      </c>
      <c r="F1502" s="1">
        <f>COUNTIFS(Formulas!B$3:B$2000,'Stats for predictor'!B1502,Formulas!C$3:C$2000,'Stats for predictor'!C1502,Formulas!AC$3:AC$2000,4)</f>
        <v>0</v>
      </c>
      <c r="G1502">
        <f>COUNTIFS(Formulas!B$3:B$2000,'Stats for predictor'!B1502,Formulas!C$3:C$2000,'Stats for predictor'!C1502,Formulas!AC$3:AC$2000,3)</f>
        <v>0</v>
      </c>
      <c r="H1502">
        <f>COUNTIFS(Formulas!B$3:B$2000,'Stats for predictor'!B1502,Formulas!C$3:C$2000,'Stats for predictor'!C1502,Formulas!AC$3:AC$2000,2)</f>
        <v>0</v>
      </c>
      <c r="I1502">
        <f>COUNTIFS(Formulas!B$3:B$2000,'Stats for predictor'!B1502,Formulas!C$3:C$2000,'Stats for predictor'!C1502,Formulas!AC$3:AC$2000,1)</f>
        <v>0</v>
      </c>
      <c r="J1502">
        <f>COUNTIFS(Formulas!B$3:B$2000,'Stats for predictor'!B1502,Formulas!C$3:C$2000,'Stats for predictor'!C1502,Formulas!AC$3:AC$2000,0)</f>
        <v>1390</v>
      </c>
      <c r="K1502">
        <f>Formulas!P1503</f>
        <v>0</v>
      </c>
      <c r="L1502">
        <f>Formulas!R1503</f>
        <v>0</v>
      </c>
      <c r="M1502">
        <f>Formulas!T1551</f>
        <v>0</v>
      </c>
      <c r="N1502" s="2" t="e">
        <f>Formulas!V1503</f>
        <v>#DIV/0!</v>
      </c>
      <c r="O1502">
        <f>Formulas!U1503</f>
        <v>0</v>
      </c>
      <c r="P1502" s="2" t="e">
        <f>Formulas!W1503</f>
        <v>#DIV/0!</v>
      </c>
    </row>
    <row r="1503" spans="1:16">
      <c r="A1503">
        <f>Formulas!A1504</f>
        <v>0</v>
      </c>
      <c r="B1503">
        <f>Formulas!B1504</f>
        <v>0</v>
      </c>
      <c r="C1503">
        <f>Formulas!C1504</f>
        <v>0</v>
      </c>
      <c r="D1503">
        <f>Formulas!AC1504</f>
        <v>0</v>
      </c>
      <c r="E1503">
        <f t="shared" si="23"/>
        <v>0</v>
      </c>
      <c r="F1503" s="1">
        <f>COUNTIFS(Formulas!B$3:B$2000,'Stats for predictor'!B1503,Formulas!C$3:C$2000,'Stats for predictor'!C1503,Formulas!AC$3:AC$2000,4)</f>
        <v>0</v>
      </c>
      <c r="G1503">
        <f>COUNTIFS(Formulas!B$3:B$2000,'Stats for predictor'!B1503,Formulas!C$3:C$2000,'Stats for predictor'!C1503,Formulas!AC$3:AC$2000,3)</f>
        <v>0</v>
      </c>
      <c r="H1503">
        <f>COUNTIFS(Formulas!B$3:B$2000,'Stats for predictor'!B1503,Formulas!C$3:C$2000,'Stats for predictor'!C1503,Formulas!AC$3:AC$2000,2)</f>
        <v>0</v>
      </c>
      <c r="I1503">
        <f>COUNTIFS(Formulas!B$3:B$2000,'Stats for predictor'!B1503,Formulas!C$3:C$2000,'Stats for predictor'!C1503,Formulas!AC$3:AC$2000,1)</f>
        <v>0</v>
      </c>
      <c r="J1503">
        <f>COUNTIFS(Formulas!B$3:B$2000,'Stats for predictor'!B1503,Formulas!C$3:C$2000,'Stats for predictor'!C1503,Formulas!AC$3:AC$2000,0)</f>
        <v>1390</v>
      </c>
      <c r="K1503">
        <f>Formulas!P1504</f>
        <v>0</v>
      </c>
      <c r="L1503">
        <f>Formulas!R1504</f>
        <v>0</v>
      </c>
      <c r="M1503">
        <f>Formulas!T1552</f>
        <v>0</v>
      </c>
      <c r="N1503" s="2" t="e">
        <f>Formulas!V1504</f>
        <v>#DIV/0!</v>
      </c>
      <c r="O1503">
        <f>Formulas!U1504</f>
        <v>0</v>
      </c>
      <c r="P1503" s="2" t="e">
        <f>Formulas!W1504</f>
        <v>#DIV/0!</v>
      </c>
    </row>
    <row r="1504" spans="1:16">
      <c r="A1504">
        <f>Formulas!A1505</f>
        <v>0</v>
      </c>
      <c r="B1504">
        <f>Formulas!B1505</f>
        <v>0</v>
      </c>
      <c r="C1504">
        <f>Formulas!C1505</f>
        <v>0</v>
      </c>
      <c r="D1504">
        <f>Formulas!AC1505</f>
        <v>0</v>
      </c>
      <c r="E1504">
        <f t="shared" si="23"/>
        <v>0</v>
      </c>
      <c r="F1504" s="1">
        <f>COUNTIFS(Formulas!B$3:B$2000,'Stats for predictor'!B1504,Formulas!C$3:C$2000,'Stats for predictor'!C1504,Formulas!AC$3:AC$2000,4)</f>
        <v>0</v>
      </c>
      <c r="G1504">
        <f>COUNTIFS(Formulas!B$3:B$2000,'Stats for predictor'!B1504,Formulas!C$3:C$2000,'Stats for predictor'!C1504,Formulas!AC$3:AC$2000,3)</f>
        <v>0</v>
      </c>
      <c r="H1504">
        <f>COUNTIFS(Formulas!B$3:B$2000,'Stats for predictor'!B1504,Formulas!C$3:C$2000,'Stats for predictor'!C1504,Formulas!AC$3:AC$2000,2)</f>
        <v>0</v>
      </c>
      <c r="I1504">
        <f>COUNTIFS(Formulas!B$3:B$2000,'Stats for predictor'!B1504,Formulas!C$3:C$2000,'Stats for predictor'!C1504,Formulas!AC$3:AC$2000,1)</f>
        <v>0</v>
      </c>
      <c r="J1504">
        <f>COUNTIFS(Formulas!B$3:B$2000,'Stats for predictor'!B1504,Formulas!C$3:C$2000,'Stats for predictor'!C1504,Formulas!AC$3:AC$2000,0)</f>
        <v>1390</v>
      </c>
      <c r="K1504">
        <f>Formulas!P1505</f>
        <v>0</v>
      </c>
      <c r="L1504">
        <f>Formulas!R1505</f>
        <v>0</v>
      </c>
      <c r="M1504">
        <f>Formulas!T1553</f>
        <v>0</v>
      </c>
      <c r="N1504" s="2" t="e">
        <f>Formulas!V1505</f>
        <v>#DIV/0!</v>
      </c>
      <c r="O1504">
        <f>Formulas!U1505</f>
        <v>0</v>
      </c>
      <c r="P1504" s="2" t="e">
        <f>Formulas!W1505</f>
        <v>#DIV/0!</v>
      </c>
    </row>
    <row r="1505" spans="1:16">
      <c r="A1505">
        <f>Formulas!A1506</f>
        <v>0</v>
      </c>
      <c r="B1505">
        <f>Formulas!B1506</f>
        <v>0</v>
      </c>
      <c r="C1505">
        <f>Formulas!C1506</f>
        <v>0</v>
      </c>
      <c r="D1505">
        <f>Formulas!AC1506</f>
        <v>0</v>
      </c>
      <c r="E1505">
        <f t="shared" si="23"/>
        <v>0</v>
      </c>
      <c r="F1505" s="1">
        <f>COUNTIFS(Formulas!B$3:B$2000,'Stats for predictor'!B1505,Formulas!C$3:C$2000,'Stats for predictor'!C1505,Formulas!AC$3:AC$2000,4)</f>
        <v>0</v>
      </c>
      <c r="G1505">
        <f>COUNTIFS(Formulas!B$3:B$2000,'Stats for predictor'!B1505,Formulas!C$3:C$2000,'Stats for predictor'!C1505,Formulas!AC$3:AC$2000,3)</f>
        <v>0</v>
      </c>
      <c r="H1505">
        <f>COUNTIFS(Formulas!B$3:B$2000,'Stats for predictor'!B1505,Formulas!C$3:C$2000,'Stats for predictor'!C1505,Formulas!AC$3:AC$2000,2)</f>
        <v>0</v>
      </c>
      <c r="I1505">
        <f>COUNTIFS(Formulas!B$3:B$2000,'Stats for predictor'!B1505,Formulas!C$3:C$2000,'Stats for predictor'!C1505,Formulas!AC$3:AC$2000,1)</f>
        <v>0</v>
      </c>
      <c r="J1505">
        <f>COUNTIFS(Formulas!B$3:B$2000,'Stats for predictor'!B1505,Formulas!C$3:C$2000,'Stats for predictor'!C1505,Formulas!AC$3:AC$2000,0)</f>
        <v>1390</v>
      </c>
      <c r="K1505">
        <f>Formulas!P1506</f>
        <v>0</v>
      </c>
      <c r="L1505">
        <f>Formulas!R1506</f>
        <v>0</v>
      </c>
      <c r="M1505">
        <f>Formulas!T1554</f>
        <v>0</v>
      </c>
      <c r="N1505" s="2" t="e">
        <f>Formulas!V1506</f>
        <v>#DIV/0!</v>
      </c>
      <c r="O1505">
        <f>Formulas!U1506</f>
        <v>0</v>
      </c>
      <c r="P1505" s="2" t="e">
        <f>Formulas!W1506</f>
        <v>#DIV/0!</v>
      </c>
    </row>
    <row r="1506" spans="1:16">
      <c r="A1506">
        <f>Formulas!A1507</f>
        <v>0</v>
      </c>
      <c r="B1506">
        <f>Formulas!B1507</f>
        <v>0</v>
      </c>
      <c r="C1506">
        <f>Formulas!C1507</f>
        <v>0</v>
      </c>
      <c r="D1506">
        <f>Formulas!AC1507</f>
        <v>0</v>
      </c>
      <c r="E1506">
        <f t="shared" si="23"/>
        <v>0</v>
      </c>
      <c r="F1506" s="1">
        <f>COUNTIFS(Formulas!B$3:B$2000,'Stats for predictor'!B1506,Formulas!C$3:C$2000,'Stats for predictor'!C1506,Formulas!AC$3:AC$2000,4)</f>
        <v>0</v>
      </c>
      <c r="G1506">
        <f>COUNTIFS(Formulas!B$3:B$2000,'Stats for predictor'!B1506,Formulas!C$3:C$2000,'Stats for predictor'!C1506,Formulas!AC$3:AC$2000,3)</f>
        <v>0</v>
      </c>
      <c r="H1506">
        <f>COUNTIFS(Formulas!B$3:B$2000,'Stats for predictor'!B1506,Formulas!C$3:C$2000,'Stats for predictor'!C1506,Formulas!AC$3:AC$2000,2)</f>
        <v>0</v>
      </c>
      <c r="I1506">
        <f>COUNTIFS(Formulas!B$3:B$2000,'Stats for predictor'!B1506,Formulas!C$3:C$2000,'Stats for predictor'!C1506,Formulas!AC$3:AC$2000,1)</f>
        <v>0</v>
      </c>
      <c r="J1506">
        <f>COUNTIFS(Formulas!B$3:B$2000,'Stats for predictor'!B1506,Formulas!C$3:C$2000,'Stats for predictor'!C1506,Formulas!AC$3:AC$2000,0)</f>
        <v>1390</v>
      </c>
      <c r="K1506">
        <f>Formulas!P1507</f>
        <v>0</v>
      </c>
      <c r="L1506">
        <f>Formulas!R1507</f>
        <v>0</v>
      </c>
      <c r="M1506">
        <f>Formulas!T1555</f>
        <v>0</v>
      </c>
      <c r="N1506" s="2" t="e">
        <f>Formulas!V1507</f>
        <v>#DIV/0!</v>
      </c>
      <c r="O1506">
        <f>Formulas!U1507</f>
        <v>0</v>
      </c>
      <c r="P1506" s="2" t="e">
        <f>Formulas!W1507</f>
        <v>#DIV/0!</v>
      </c>
    </row>
    <row r="1507" spans="1:16">
      <c r="A1507">
        <f>Formulas!A1508</f>
        <v>0</v>
      </c>
      <c r="B1507">
        <f>Formulas!B1508</f>
        <v>0</v>
      </c>
      <c r="C1507">
        <f>Formulas!C1508</f>
        <v>0</v>
      </c>
      <c r="D1507">
        <f>Formulas!AC1508</f>
        <v>0</v>
      </c>
      <c r="E1507">
        <f t="shared" si="23"/>
        <v>0</v>
      </c>
      <c r="F1507" s="1">
        <f>COUNTIFS(Formulas!B$3:B$2000,'Stats for predictor'!B1507,Formulas!C$3:C$2000,'Stats for predictor'!C1507,Formulas!AC$3:AC$2000,4)</f>
        <v>0</v>
      </c>
      <c r="G1507">
        <f>COUNTIFS(Formulas!B$3:B$2000,'Stats for predictor'!B1507,Formulas!C$3:C$2000,'Stats for predictor'!C1507,Formulas!AC$3:AC$2000,3)</f>
        <v>0</v>
      </c>
      <c r="H1507">
        <f>COUNTIFS(Formulas!B$3:B$2000,'Stats for predictor'!B1507,Formulas!C$3:C$2000,'Stats for predictor'!C1507,Formulas!AC$3:AC$2000,2)</f>
        <v>0</v>
      </c>
      <c r="I1507">
        <f>COUNTIFS(Formulas!B$3:B$2000,'Stats for predictor'!B1507,Formulas!C$3:C$2000,'Stats for predictor'!C1507,Formulas!AC$3:AC$2000,1)</f>
        <v>0</v>
      </c>
      <c r="J1507">
        <f>COUNTIFS(Formulas!B$3:B$2000,'Stats for predictor'!B1507,Formulas!C$3:C$2000,'Stats for predictor'!C1507,Formulas!AC$3:AC$2000,0)</f>
        <v>1390</v>
      </c>
      <c r="K1507">
        <f>Formulas!P1508</f>
        <v>0</v>
      </c>
      <c r="L1507">
        <f>Formulas!R1508</f>
        <v>0</v>
      </c>
      <c r="M1507">
        <f>Formulas!T1556</f>
        <v>0</v>
      </c>
      <c r="N1507" s="2" t="e">
        <f>Formulas!V1508</f>
        <v>#DIV/0!</v>
      </c>
      <c r="O1507">
        <f>Formulas!U1508</f>
        <v>0</v>
      </c>
      <c r="P1507" s="2" t="e">
        <f>Formulas!W1508</f>
        <v>#DIV/0!</v>
      </c>
    </row>
    <row r="1508" spans="1:16">
      <c r="A1508">
        <f>Formulas!A1509</f>
        <v>0</v>
      </c>
      <c r="B1508">
        <f>Formulas!B1509</f>
        <v>0</v>
      </c>
      <c r="C1508">
        <f>Formulas!C1509</f>
        <v>0</v>
      </c>
      <c r="D1508">
        <f>Formulas!AC1509</f>
        <v>0</v>
      </c>
      <c r="E1508">
        <f t="shared" si="23"/>
        <v>0</v>
      </c>
      <c r="F1508" s="1">
        <f>COUNTIFS(Formulas!B$3:B$2000,'Stats for predictor'!B1508,Formulas!C$3:C$2000,'Stats for predictor'!C1508,Formulas!AC$3:AC$2000,4)</f>
        <v>0</v>
      </c>
      <c r="G1508">
        <f>COUNTIFS(Formulas!B$3:B$2000,'Stats for predictor'!B1508,Formulas!C$3:C$2000,'Stats for predictor'!C1508,Formulas!AC$3:AC$2000,3)</f>
        <v>0</v>
      </c>
      <c r="H1508">
        <f>COUNTIFS(Formulas!B$3:B$2000,'Stats for predictor'!B1508,Formulas!C$3:C$2000,'Stats for predictor'!C1508,Formulas!AC$3:AC$2000,2)</f>
        <v>0</v>
      </c>
      <c r="I1508">
        <f>COUNTIFS(Formulas!B$3:B$2000,'Stats for predictor'!B1508,Formulas!C$3:C$2000,'Stats for predictor'!C1508,Formulas!AC$3:AC$2000,1)</f>
        <v>0</v>
      </c>
      <c r="J1508">
        <f>COUNTIFS(Formulas!B$3:B$2000,'Stats for predictor'!B1508,Formulas!C$3:C$2000,'Stats for predictor'!C1508,Formulas!AC$3:AC$2000,0)</f>
        <v>1390</v>
      </c>
      <c r="K1508">
        <f>Formulas!P1509</f>
        <v>0</v>
      </c>
      <c r="L1508">
        <f>Formulas!R1509</f>
        <v>0</v>
      </c>
      <c r="M1508">
        <f>Formulas!T1557</f>
        <v>0</v>
      </c>
      <c r="N1508" s="2" t="e">
        <f>Formulas!V1509</f>
        <v>#DIV/0!</v>
      </c>
      <c r="O1508">
        <f>Formulas!U1509</f>
        <v>0</v>
      </c>
      <c r="P1508" s="2" t="e">
        <f>Formulas!W1509</f>
        <v>#DIV/0!</v>
      </c>
    </row>
    <row r="1509" spans="1:16">
      <c r="A1509">
        <f>Formulas!A1510</f>
        <v>0</v>
      </c>
      <c r="B1509">
        <f>Formulas!B1510</f>
        <v>0</v>
      </c>
      <c r="C1509">
        <f>Formulas!C1510</f>
        <v>0</v>
      </c>
      <c r="D1509">
        <f>Formulas!AC1510</f>
        <v>0</v>
      </c>
      <c r="E1509">
        <f t="shared" si="23"/>
        <v>0</v>
      </c>
      <c r="F1509" s="1">
        <f>COUNTIFS(Formulas!B$3:B$2000,'Stats for predictor'!B1509,Formulas!C$3:C$2000,'Stats for predictor'!C1509,Formulas!AC$3:AC$2000,4)</f>
        <v>0</v>
      </c>
      <c r="G1509">
        <f>COUNTIFS(Formulas!B$3:B$2000,'Stats for predictor'!B1509,Formulas!C$3:C$2000,'Stats for predictor'!C1509,Formulas!AC$3:AC$2000,3)</f>
        <v>0</v>
      </c>
      <c r="H1509">
        <f>COUNTIFS(Formulas!B$3:B$2000,'Stats for predictor'!B1509,Formulas!C$3:C$2000,'Stats for predictor'!C1509,Formulas!AC$3:AC$2000,2)</f>
        <v>0</v>
      </c>
      <c r="I1509">
        <f>COUNTIFS(Formulas!B$3:B$2000,'Stats for predictor'!B1509,Formulas!C$3:C$2000,'Stats for predictor'!C1509,Formulas!AC$3:AC$2000,1)</f>
        <v>0</v>
      </c>
      <c r="J1509">
        <f>COUNTIFS(Formulas!B$3:B$2000,'Stats for predictor'!B1509,Formulas!C$3:C$2000,'Stats for predictor'!C1509,Formulas!AC$3:AC$2000,0)</f>
        <v>1390</v>
      </c>
      <c r="K1509">
        <f>Formulas!P1510</f>
        <v>0</v>
      </c>
      <c r="L1509">
        <f>Formulas!R1510</f>
        <v>0</v>
      </c>
      <c r="M1509">
        <f>Formulas!T1558</f>
        <v>0</v>
      </c>
      <c r="N1509" s="2" t="e">
        <f>Formulas!V1510</f>
        <v>#DIV/0!</v>
      </c>
      <c r="O1509">
        <f>Formulas!U1510</f>
        <v>0</v>
      </c>
      <c r="P1509" s="2" t="e">
        <f>Formulas!W1510</f>
        <v>#DIV/0!</v>
      </c>
    </row>
    <row r="1510" spans="1:16">
      <c r="A1510">
        <f>Formulas!A1511</f>
        <v>0</v>
      </c>
      <c r="B1510">
        <f>Formulas!B1511</f>
        <v>0</v>
      </c>
      <c r="C1510">
        <f>Formulas!C1511</f>
        <v>0</v>
      </c>
      <c r="D1510">
        <f>Formulas!AC1511</f>
        <v>0</v>
      </c>
      <c r="E1510">
        <f t="shared" si="23"/>
        <v>0</v>
      </c>
      <c r="F1510" s="1">
        <f>COUNTIFS(Formulas!B$3:B$2000,'Stats for predictor'!B1510,Formulas!C$3:C$2000,'Stats for predictor'!C1510,Formulas!AC$3:AC$2000,4)</f>
        <v>0</v>
      </c>
      <c r="G1510">
        <f>COUNTIFS(Formulas!B$3:B$2000,'Stats for predictor'!B1510,Formulas!C$3:C$2000,'Stats for predictor'!C1510,Formulas!AC$3:AC$2000,3)</f>
        <v>0</v>
      </c>
      <c r="H1510">
        <f>COUNTIFS(Formulas!B$3:B$2000,'Stats for predictor'!B1510,Formulas!C$3:C$2000,'Stats for predictor'!C1510,Formulas!AC$3:AC$2000,2)</f>
        <v>0</v>
      </c>
      <c r="I1510">
        <f>COUNTIFS(Formulas!B$3:B$2000,'Stats for predictor'!B1510,Formulas!C$3:C$2000,'Stats for predictor'!C1510,Formulas!AC$3:AC$2000,1)</f>
        <v>0</v>
      </c>
      <c r="J1510">
        <f>COUNTIFS(Formulas!B$3:B$2000,'Stats for predictor'!B1510,Formulas!C$3:C$2000,'Stats for predictor'!C1510,Formulas!AC$3:AC$2000,0)</f>
        <v>1390</v>
      </c>
      <c r="K1510">
        <f>Formulas!P1511</f>
        <v>0</v>
      </c>
      <c r="L1510">
        <f>Formulas!R1511</f>
        <v>0</v>
      </c>
      <c r="M1510">
        <f>Formulas!T1559</f>
        <v>0</v>
      </c>
      <c r="N1510" s="2" t="e">
        <f>Formulas!V1511</f>
        <v>#DIV/0!</v>
      </c>
      <c r="O1510">
        <f>Formulas!U1511</f>
        <v>0</v>
      </c>
      <c r="P1510" s="2" t="e">
        <f>Formulas!W1511</f>
        <v>#DIV/0!</v>
      </c>
    </row>
    <row r="1511" spans="1:16">
      <c r="A1511">
        <f>Formulas!A1512</f>
        <v>0</v>
      </c>
      <c r="B1511">
        <f>Formulas!B1512</f>
        <v>0</v>
      </c>
      <c r="C1511">
        <f>Formulas!C1512</f>
        <v>0</v>
      </c>
      <c r="D1511">
        <f>Formulas!AC1512</f>
        <v>0</v>
      </c>
      <c r="E1511">
        <f t="shared" si="23"/>
        <v>0</v>
      </c>
      <c r="F1511" s="1">
        <f>COUNTIFS(Formulas!B$3:B$2000,'Stats for predictor'!B1511,Formulas!C$3:C$2000,'Stats for predictor'!C1511,Formulas!AC$3:AC$2000,4)</f>
        <v>0</v>
      </c>
      <c r="G1511">
        <f>COUNTIFS(Formulas!B$3:B$2000,'Stats for predictor'!B1511,Formulas!C$3:C$2000,'Stats for predictor'!C1511,Formulas!AC$3:AC$2000,3)</f>
        <v>0</v>
      </c>
      <c r="H1511">
        <f>COUNTIFS(Formulas!B$3:B$2000,'Stats for predictor'!B1511,Formulas!C$3:C$2000,'Stats for predictor'!C1511,Formulas!AC$3:AC$2000,2)</f>
        <v>0</v>
      </c>
      <c r="I1511">
        <f>COUNTIFS(Formulas!B$3:B$2000,'Stats for predictor'!B1511,Formulas!C$3:C$2000,'Stats for predictor'!C1511,Formulas!AC$3:AC$2000,1)</f>
        <v>0</v>
      </c>
      <c r="J1511">
        <f>COUNTIFS(Formulas!B$3:B$2000,'Stats for predictor'!B1511,Formulas!C$3:C$2000,'Stats for predictor'!C1511,Formulas!AC$3:AC$2000,0)</f>
        <v>1390</v>
      </c>
      <c r="K1511">
        <f>Formulas!P1512</f>
        <v>0</v>
      </c>
      <c r="L1511">
        <f>Formulas!R1512</f>
        <v>0</v>
      </c>
      <c r="M1511">
        <f>Formulas!T1560</f>
        <v>0</v>
      </c>
      <c r="N1511" s="2" t="e">
        <f>Formulas!V1512</f>
        <v>#DIV/0!</v>
      </c>
      <c r="O1511">
        <f>Formulas!U1512</f>
        <v>0</v>
      </c>
      <c r="P1511" s="2" t="e">
        <f>Formulas!W1512</f>
        <v>#DIV/0!</v>
      </c>
    </row>
    <row r="1512" spans="1:16">
      <c r="A1512">
        <f>Formulas!A1513</f>
        <v>0</v>
      </c>
      <c r="B1512">
        <f>Formulas!B1513</f>
        <v>0</v>
      </c>
      <c r="C1512">
        <f>Formulas!C1513</f>
        <v>0</v>
      </c>
      <c r="D1512">
        <f>Formulas!AC1513</f>
        <v>0</v>
      </c>
      <c r="E1512">
        <f t="shared" si="23"/>
        <v>0</v>
      </c>
      <c r="F1512" s="1">
        <f>COUNTIFS(Formulas!B$3:B$2000,'Stats for predictor'!B1512,Formulas!C$3:C$2000,'Stats for predictor'!C1512,Formulas!AC$3:AC$2000,4)</f>
        <v>0</v>
      </c>
      <c r="G1512">
        <f>COUNTIFS(Formulas!B$3:B$2000,'Stats for predictor'!B1512,Formulas!C$3:C$2000,'Stats for predictor'!C1512,Formulas!AC$3:AC$2000,3)</f>
        <v>0</v>
      </c>
      <c r="H1512">
        <f>COUNTIFS(Formulas!B$3:B$2000,'Stats for predictor'!B1512,Formulas!C$3:C$2000,'Stats for predictor'!C1512,Formulas!AC$3:AC$2000,2)</f>
        <v>0</v>
      </c>
      <c r="I1512">
        <f>COUNTIFS(Formulas!B$3:B$2000,'Stats for predictor'!B1512,Formulas!C$3:C$2000,'Stats for predictor'!C1512,Formulas!AC$3:AC$2000,1)</f>
        <v>0</v>
      </c>
      <c r="J1512">
        <f>COUNTIFS(Formulas!B$3:B$2000,'Stats for predictor'!B1512,Formulas!C$3:C$2000,'Stats for predictor'!C1512,Formulas!AC$3:AC$2000,0)</f>
        <v>1390</v>
      </c>
      <c r="K1512">
        <f>Formulas!P1513</f>
        <v>0</v>
      </c>
      <c r="L1512">
        <f>Formulas!R1513</f>
        <v>0</v>
      </c>
      <c r="M1512">
        <f>Formulas!T1561</f>
        <v>0</v>
      </c>
      <c r="N1512" s="2" t="e">
        <f>Formulas!V1513</f>
        <v>#DIV/0!</v>
      </c>
      <c r="O1512">
        <f>Formulas!U1513</f>
        <v>0</v>
      </c>
      <c r="P1512" s="2" t="e">
        <f>Formulas!W1513</f>
        <v>#DIV/0!</v>
      </c>
    </row>
    <row r="1513" spans="1:16">
      <c r="A1513">
        <f>Formulas!A1514</f>
        <v>0</v>
      </c>
      <c r="B1513">
        <f>Formulas!B1514</f>
        <v>0</v>
      </c>
      <c r="C1513">
        <f>Formulas!C1514</f>
        <v>0</v>
      </c>
      <c r="D1513">
        <f>Formulas!AC1514</f>
        <v>0</v>
      </c>
      <c r="E1513">
        <f t="shared" si="23"/>
        <v>0</v>
      </c>
      <c r="F1513" s="1">
        <f>COUNTIFS(Formulas!B$3:B$2000,'Stats for predictor'!B1513,Formulas!C$3:C$2000,'Stats for predictor'!C1513,Formulas!AC$3:AC$2000,4)</f>
        <v>0</v>
      </c>
      <c r="G1513">
        <f>COUNTIFS(Formulas!B$3:B$2000,'Stats for predictor'!B1513,Formulas!C$3:C$2000,'Stats for predictor'!C1513,Formulas!AC$3:AC$2000,3)</f>
        <v>0</v>
      </c>
      <c r="H1513">
        <f>COUNTIFS(Formulas!B$3:B$2000,'Stats for predictor'!B1513,Formulas!C$3:C$2000,'Stats for predictor'!C1513,Formulas!AC$3:AC$2000,2)</f>
        <v>0</v>
      </c>
      <c r="I1513">
        <f>COUNTIFS(Formulas!B$3:B$2000,'Stats for predictor'!B1513,Formulas!C$3:C$2000,'Stats for predictor'!C1513,Formulas!AC$3:AC$2000,1)</f>
        <v>0</v>
      </c>
      <c r="J1513">
        <f>COUNTIFS(Formulas!B$3:B$2000,'Stats for predictor'!B1513,Formulas!C$3:C$2000,'Stats for predictor'!C1513,Formulas!AC$3:AC$2000,0)</f>
        <v>1390</v>
      </c>
      <c r="K1513">
        <f>Formulas!P1514</f>
        <v>0</v>
      </c>
      <c r="L1513">
        <f>Formulas!R1514</f>
        <v>0</v>
      </c>
      <c r="M1513">
        <f>Formulas!T1562</f>
        <v>0</v>
      </c>
      <c r="N1513" s="2" t="e">
        <f>Formulas!V1514</f>
        <v>#DIV/0!</v>
      </c>
      <c r="O1513">
        <f>Formulas!U1514</f>
        <v>0</v>
      </c>
      <c r="P1513" s="2" t="e">
        <f>Formulas!W1514</f>
        <v>#DIV/0!</v>
      </c>
    </row>
    <row r="1514" spans="1:16">
      <c r="A1514">
        <f>Formulas!A1515</f>
        <v>0</v>
      </c>
      <c r="B1514">
        <f>Formulas!B1515</f>
        <v>0</v>
      </c>
      <c r="C1514">
        <f>Formulas!C1515</f>
        <v>0</v>
      </c>
      <c r="D1514">
        <f>Formulas!AC1515</f>
        <v>0</v>
      </c>
      <c r="E1514">
        <f t="shared" si="23"/>
        <v>0</v>
      </c>
      <c r="F1514" s="1">
        <f>COUNTIFS(Formulas!B$3:B$2000,'Stats for predictor'!B1514,Formulas!C$3:C$2000,'Stats for predictor'!C1514,Formulas!AC$3:AC$2000,4)</f>
        <v>0</v>
      </c>
      <c r="G1514">
        <f>COUNTIFS(Formulas!B$3:B$2000,'Stats for predictor'!B1514,Formulas!C$3:C$2000,'Stats for predictor'!C1514,Formulas!AC$3:AC$2000,3)</f>
        <v>0</v>
      </c>
      <c r="H1514">
        <f>COUNTIFS(Formulas!B$3:B$2000,'Stats for predictor'!B1514,Formulas!C$3:C$2000,'Stats for predictor'!C1514,Formulas!AC$3:AC$2000,2)</f>
        <v>0</v>
      </c>
      <c r="I1514">
        <f>COUNTIFS(Formulas!B$3:B$2000,'Stats for predictor'!B1514,Formulas!C$3:C$2000,'Stats for predictor'!C1514,Formulas!AC$3:AC$2000,1)</f>
        <v>0</v>
      </c>
      <c r="J1514">
        <f>COUNTIFS(Formulas!B$3:B$2000,'Stats for predictor'!B1514,Formulas!C$3:C$2000,'Stats for predictor'!C1514,Formulas!AC$3:AC$2000,0)</f>
        <v>1390</v>
      </c>
      <c r="K1514">
        <f>Formulas!P1515</f>
        <v>0</v>
      </c>
      <c r="L1514">
        <f>Formulas!R1515</f>
        <v>0</v>
      </c>
      <c r="M1514">
        <f>Formulas!T1563</f>
        <v>0</v>
      </c>
      <c r="N1514" s="2" t="e">
        <f>Formulas!V1515</f>
        <v>#DIV/0!</v>
      </c>
      <c r="O1514">
        <f>Formulas!U1515</f>
        <v>0</v>
      </c>
      <c r="P1514" s="2" t="e">
        <f>Formulas!W1515</f>
        <v>#DIV/0!</v>
      </c>
    </row>
    <row r="1515" spans="1:16">
      <c r="A1515">
        <f>Formulas!A1516</f>
        <v>0</v>
      </c>
      <c r="B1515">
        <f>Formulas!B1516</f>
        <v>0</v>
      </c>
      <c r="C1515">
        <f>Formulas!C1516</f>
        <v>0</v>
      </c>
      <c r="D1515">
        <f>Formulas!AC1516</f>
        <v>0</v>
      </c>
      <c r="E1515">
        <f t="shared" si="23"/>
        <v>0</v>
      </c>
      <c r="F1515" s="1">
        <f>COUNTIFS(Formulas!B$3:B$2000,'Stats for predictor'!B1515,Formulas!C$3:C$2000,'Stats for predictor'!C1515,Formulas!AC$3:AC$2000,4)</f>
        <v>0</v>
      </c>
      <c r="G1515">
        <f>COUNTIFS(Formulas!B$3:B$2000,'Stats for predictor'!B1515,Formulas!C$3:C$2000,'Stats for predictor'!C1515,Formulas!AC$3:AC$2000,3)</f>
        <v>0</v>
      </c>
      <c r="H1515">
        <f>COUNTIFS(Formulas!B$3:B$2000,'Stats for predictor'!B1515,Formulas!C$3:C$2000,'Stats for predictor'!C1515,Formulas!AC$3:AC$2000,2)</f>
        <v>0</v>
      </c>
      <c r="I1515">
        <f>COUNTIFS(Formulas!B$3:B$2000,'Stats for predictor'!B1515,Formulas!C$3:C$2000,'Stats for predictor'!C1515,Formulas!AC$3:AC$2000,1)</f>
        <v>0</v>
      </c>
      <c r="J1515">
        <f>COUNTIFS(Formulas!B$3:B$2000,'Stats for predictor'!B1515,Formulas!C$3:C$2000,'Stats for predictor'!C1515,Formulas!AC$3:AC$2000,0)</f>
        <v>1390</v>
      </c>
      <c r="K1515">
        <f>Formulas!P1516</f>
        <v>0</v>
      </c>
      <c r="L1515">
        <f>Formulas!R1516</f>
        <v>0</v>
      </c>
      <c r="M1515">
        <f>Formulas!T1564</f>
        <v>0</v>
      </c>
      <c r="N1515" s="2" t="e">
        <f>Formulas!V1516</f>
        <v>#DIV/0!</v>
      </c>
      <c r="O1515">
        <f>Formulas!U1516</f>
        <v>0</v>
      </c>
      <c r="P1515" s="2" t="e">
        <f>Formulas!W1516</f>
        <v>#DIV/0!</v>
      </c>
    </row>
    <row r="1516" spans="1:16">
      <c r="A1516">
        <f>Formulas!A1517</f>
        <v>0</v>
      </c>
      <c r="B1516">
        <f>Formulas!B1517</f>
        <v>0</v>
      </c>
      <c r="C1516">
        <f>Formulas!C1517</f>
        <v>0</v>
      </c>
      <c r="D1516">
        <f>Formulas!AC1517</f>
        <v>0</v>
      </c>
      <c r="E1516">
        <f t="shared" si="23"/>
        <v>0</v>
      </c>
      <c r="F1516" s="1">
        <f>COUNTIFS(Formulas!B$3:B$2000,'Stats for predictor'!B1516,Formulas!C$3:C$2000,'Stats for predictor'!C1516,Formulas!AC$3:AC$2000,4)</f>
        <v>0</v>
      </c>
      <c r="G1516">
        <f>COUNTIFS(Formulas!B$3:B$2000,'Stats for predictor'!B1516,Formulas!C$3:C$2000,'Stats for predictor'!C1516,Formulas!AC$3:AC$2000,3)</f>
        <v>0</v>
      </c>
      <c r="H1516">
        <f>COUNTIFS(Formulas!B$3:B$2000,'Stats for predictor'!B1516,Formulas!C$3:C$2000,'Stats for predictor'!C1516,Formulas!AC$3:AC$2000,2)</f>
        <v>0</v>
      </c>
      <c r="I1516">
        <f>COUNTIFS(Formulas!B$3:B$2000,'Stats for predictor'!B1516,Formulas!C$3:C$2000,'Stats for predictor'!C1516,Formulas!AC$3:AC$2000,1)</f>
        <v>0</v>
      </c>
      <c r="J1516">
        <f>COUNTIFS(Formulas!B$3:B$2000,'Stats for predictor'!B1516,Formulas!C$3:C$2000,'Stats for predictor'!C1516,Formulas!AC$3:AC$2000,0)</f>
        <v>1390</v>
      </c>
      <c r="K1516">
        <f>Formulas!P1517</f>
        <v>0</v>
      </c>
      <c r="L1516">
        <f>Formulas!R1517</f>
        <v>0</v>
      </c>
      <c r="M1516">
        <f>Formulas!T1565</f>
        <v>0</v>
      </c>
      <c r="N1516" s="2" t="e">
        <f>Formulas!V1517</f>
        <v>#DIV/0!</v>
      </c>
      <c r="O1516">
        <f>Formulas!U1517</f>
        <v>0</v>
      </c>
      <c r="P1516" s="2" t="e">
        <f>Formulas!W1517</f>
        <v>#DIV/0!</v>
      </c>
    </row>
    <row r="1517" spans="1:16">
      <c r="A1517">
        <f>Formulas!A1518</f>
        <v>0</v>
      </c>
      <c r="B1517">
        <f>Formulas!B1518</f>
        <v>0</v>
      </c>
      <c r="C1517">
        <f>Formulas!C1518</f>
        <v>0</v>
      </c>
      <c r="D1517">
        <f>Formulas!AC1518</f>
        <v>0</v>
      </c>
      <c r="E1517">
        <f t="shared" si="23"/>
        <v>0</v>
      </c>
      <c r="F1517" s="1">
        <f>COUNTIFS(Formulas!B$3:B$2000,'Stats for predictor'!B1517,Formulas!C$3:C$2000,'Stats for predictor'!C1517,Formulas!AC$3:AC$2000,4)</f>
        <v>0</v>
      </c>
      <c r="G1517">
        <f>COUNTIFS(Formulas!B$3:B$2000,'Stats for predictor'!B1517,Formulas!C$3:C$2000,'Stats for predictor'!C1517,Formulas!AC$3:AC$2000,3)</f>
        <v>0</v>
      </c>
      <c r="H1517">
        <f>COUNTIFS(Formulas!B$3:B$2000,'Stats for predictor'!B1517,Formulas!C$3:C$2000,'Stats for predictor'!C1517,Formulas!AC$3:AC$2000,2)</f>
        <v>0</v>
      </c>
      <c r="I1517">
        <f>COUNTIFS(Formulas!B$3:B$2000,'Stats for predictor'!B1517,Formulas!C$3:C$2000,'Stats for predictor'!C1517,Formulas!AC$3:AC$2000,1)</f>
        <v>0</v>
      </c>
      <c r="J1517">
        <f>COUNTIFS(Formulas!B$3:B$2000,'Stats for predictor'!B1517,Formulas!C$3:C$2000,'Stats for predictor'!C1517,Formulas!AC$3:AC$2000,0)</f>
        <v>1390</v>
      </c>
      <c r="K1517">
        <f>Formulas!P1518</f>
        <v>0</v>
      </c>
      <c r="L1517">
        <f>Formulas!R1518</f>
        <v>0</v>
      </c>
      <c r="M1517">
        <f>Formulas!T1566</f>
        <v>0</v>
      </c>
      <c r="N1517" s="2" t="e">
        <f>Formulas!V1518</f>
        <v>#DIV/0!</v>
      </c>
      <c r="O1517">
        <f>Formulas!U1518</f>
        <v>0</v>
      </c>
      <c r="P1517" s="2" t="e">
        <f>Formulas!W1518</f>
        <v>#DIV/0!</v>
      </c>
    </row>
    <row r="1518" spans="1:16">
      <c r="A1518">
        <f>Formulas!A1519</f>
        <v>0</v>
      </c>
      <c r="B1518">
        <f>Formulas!B1519</f>
        <v>0</v>
      </c>
      <c r="C1518">
        <f>Formulas!C1519</f>
        <v>0</v>
      </c>
      <c r="D1518">
        <f>Formulas!AC1519</f>
        <v>0</v>
      </c>
      <c r="E1518">
        <f t="shared" si="23"/>
        <v>0</v>
      </c>
      <c r="F1518" s="1">
        <f>COUNTIFS(Formulas!B$3:B$2000,'Stats for predictor'!B1518,Formulas!C$3:C$2000,'Stats for predictor'!C1518,Formulas!AC$3:AC$2000,4)</f>
        <v>0</v>
      </c>
      <c r="G1518">
        <f>COUNTIFS(Formulas!B$3:B$2000,'Stats for predictor'!B1518,Formulas!C$3:C$2000,'Stats for predictor'!C1518,Formulas!AC$3:AC$2000,3)</f>
        <v>0</v>
      </c>
      <c r="H1518">
        <f>COUNTIFS(Formulas!B$3:B$2000,'Stats for predictor'!B1518,Formulas!C$3:C$2000,'Stats for predictor'!C1518,Formulas!AC$3:AC$2000,2)</f>
        <v>0</v>
      </c>
      <c r="I1518">
        <f>COUNTIFS(Formulas!B$3:B$2000,'Stats for predictor'!B1518,Formulas!C$3:C$2000,'Stats for predictor'!C1518,Formulas!AC$3:AC$2000,1)</f>
        <v>0</v>
      </c>
      <c r="J1518">
        <f>COUNTIFS(Formulas!B$3:B$2000,'Stats for predictor'!B1518,Formulas!C$3:C$2000,'Stats for predictor'!C1518,Formulas!AC$3:AC$2000,0)</f>
        <v>1390</v>
      </c>
      <c r="K1518">
        <f>Formulas!P1519</f>
        <v>0</v>
      </c>
      <c r="L1518">
        <f>Formulas!R1519</f>
        <v>0</v>
      </c>
      <c r="M1518">
        <f>Formulas!T1567</f>
        <v>0</v>
      </c>
      <c r="N1518" s="2" t="e">
        <f>Formulas!V1519</f>
        <v>#DIV/0!</v>
      </c>
      <c r="O1518">
        <f>Formulas!U1519</f>
        <v>0</v>
      </c>
      <c r="P1518" s="2" t="e">
        <f>Formulas!W1519</f>
        <v>#DIV/0!</v>
      </c>
    </row>
    <row r="1519" spans="1:16">
      <c r="A1519">
        <f>Formulas!A1520</f>
        <v>0</v>
      </c>
      <c r="B1519">
        <f>Formulas!B1520</f>
        <v>0</v>
      </c>
      <c r="C1519">
        <f>Formulas!C1520</f>
        <v>0</v>
      </c>
      <c r="D1519">
        <f>Formulas!AC1520</f>
        <v>0</v>
      </c>
      <c r="E1519">
        <f t="shared" si="23"/>
        <v>0</v>
      </c>
      <c r="F1519" s="1">
        <f>COUNTIFS(Formulas!B$3:B$2000,'Stats for predictor'!B1519,Formulas!C$3:C$2000,'Stats for predictor'!C1519,Formulas!AC$3:AC$2000,4)</f>
        <v>0</v>
      </c>
      <c r="G1519">
        <f>COUNTIFS(Formulas!B$3:B$2000,'Stats for predictor'!B1519,Formulas!C$3:C$2000,'Stats for predictor'!C1519,Formulas!AC$3:AC$2000,3)</f>
        <v>0</v>
      </c>
      <c r="H1519">
        <f>COUNTIFS(Formulas!B$3:B$2000,'Stats for predictor'!B1519,Formulas!C$3:C$2000,'Stats for predictor'!C1519,Formulas!AC$3:AC$2000,2)</f>
        <v>0</v>
      </c>
      <c r="I1519">
        <f>COUNTIFS(Formulas!B$3:B$2000,'Stats for predictor'!B1519,Formulas!C$3:C$2000,'Stats for predictor'!C1519,Formulas!AC$3:AC$2000,1)</f>
        <v>0</v>
      </c>
      <c r="J1519">
        <f>COUNTIFS(Formulas!B$3:B$2000,'Stats for predictor'!B1519,Formulas!C$3:C$2000,'Stats for predictor'!C1519,Formulas!AC$3:AC$2000,0)</f>
        <v>1390</v>
      </c>
      <c r="K1519">
        <f>Formulas!P1520</f>
        <v>0</v>
      </c>
      <c r="L1519">
        <f>Formulas!R1520</f>
        <v>0</v>
      </c>
      <c r="M1519">
        <f>Formulas!T1568</f>
        <v>0</v>
      </c>
      <c r="N1519" s="2" t="e">
        <f>Formulas!V1520</f>
        <v>#DIV/0!</v>
      </c>
      <c r="O1519">
        <f>Formulas!U1520</f>
        <v>0</v>
      </c>
      <c r="P1519" s="2" t="e">
        <f>Formulas!W1520</f>
        <v>#DIV/0!</v>
      </c>
    </row>
    <row r="1520" spans="1:16">
      <c r="A1520">
        <f>Formulas!A1521</f>
        <v>0</v>
      </c>
      <c r="B1520">
        <f>Formulas!B1521</f>
        <v>0</v>
      </c>
      <c r="C1520">
        <f>Formulas!C1521</f>
        <v>0</v>
      </c>
      <c r="D1520">
        <f>Formulas!AC1521</f>
        <v>0</v>
      </c>
      <c r="E1520">
        <f t="shared" si="23"/>
        <v>0</v>
      </c>
      <c r="F1520" s="1">
        <f>COUNTIFS(Formulas!B$3:B$2000,'Stats for predictor'!B1520,Formulas!C$3:C$2000,'Stats for predictor'!C1520,Formulas!AC$3:AC$2000,4)</f>
        <v>0</v>
      </c>
      <c r="G1520">
        <f>COUNTIFS(Formulas!B$3:B$2000,'Stats for predictor'!B1520,Formulas!C$3:C$2000,'Stats for predictor'!C1520,Formulas!AC$3:AC$2000,3)</f>
        <v>0</v>
      </c>
      <c r="H1520">
        <f>COUNTIFS(Formulas!B$3:B$2000,'Stats for predictor'!B1520,Formulas!C$3:C$2000,'Stats for predictor'!C1520,Formulas!AC$3:AC$2000,2)</f>
        <v>0</v>
      </c>
      <c r="I1520">
        <f>COUNTIFS(Formulas!B$3:B$2000,'Stats for predictor'!B1520,Formulas!C$3:C$2000,'Stats for predictor'!C1520,Formulas!AC$3:AC$2000,1)</f>
        <v>0</v>
      </c>
      <c r="J1520">
        <f>COUNTIFS(Formulas!B$3:B$2000,'Stats for predictor'!B1520,Formulas!C$3:C$2000,'Stats for predictor'!C1520,Formulas!AC$3:AC$2000,0)</f>
        <v>1390</v>
      </c>
      <c r="K1520">
        <f>Formulas!P1521</f>
        <v>0</v>
      </c>
      <c r="L1520">
        <f>Formulas!R1521</f>
        <v>0</v>
      </c>
      <c r="M1520">
        <f>Formulas!T1569</f>
        <v>0</v>
      </c>
      <c r="N1520" s="2" t="e">
        <f>Formulas!V1521</f>
        <v>#DIV/0!</v>
      </c>
      <c r="O1520">
        <f>Formulas!U1521</f>
        <v>0</v>
      </c>
      <c r="P1520" s="2" t="e">
        <f>Formulas!W1521</f>
        <v>#DIV/0!</v>
      </c>
    </row>
    <row r="1521" spans="1:16">
      <c r="A1521">
        <f>Formulas!A1522</f>
        <v>0</v>
      </c>
      <c r="B1521">
        <f>Formulas!B1522</f>
        <v>0</v>
      </c>
      <c r="C1521">
        <f>Formulas!C1522</f>
        <v>0</v>
      </c>
      <c r="D1521">
        <f>Formulas!AC1522</f>
        <v>0</v>
      </c>
      <c r="E1521">
        <f t="shared" si="23"/>
        <v>0</v>
      </c>
      <c r="F1521" s="1">
        <f>COUNTIFS(Formulas!B$3:B$2000,'Stats for predictor'!B1521,Formulas!C$3:C$2000,'Stats for predictor'!C1521,Formulas!AC$3:AC$2000,4)</f>
        <v>0</v>
      </c>
      <c r="G1521">
        <f>COUNTIFS(Formulas!B$3:B$2000,'Stats for predictor'!B1521,Formulas!C$3:C$2000,'Stats for predictor'!C1521,Formulas!AC$3:AC$2000,3)</f>
        <v>0</v>
      </c>
      <c r="H1521">
        <f>COUNTIFS(Formulas!B$3:B$2000,'Stats for predictor'!B1521,Formulas!C$3:C$2000,'Stats for predictor'!C1521,Formulas!AC$3:AC$2000,2)</f>
        <v>0</v>
      </c>
      <c r="I1521">
        <f>COUNTIFS(Formulas!B$3:B$2000,'Stats for predictor'!B1521,Formulas!C$3:C$2000,'Stats for predictor'!C1521,Formulas!AC$3:AC$2000,1)</f>
        <v>0</v>
      </c>
      <c r="J1521">
        <f>COUNTIFS(Formulas!B$3:B$2000,'Stats for predictor'!B1521,Formulas!C$3:C$2000,'Stats for predictor'!C1521,Formulas!AC$3:AC$2000,0)</f>
        <v>1390</v>
      </c>
      <c r="K1521">
        <f>Formulas!P1522</f>
        <v>0</v>
      </c>
      <c r="L1521">
        <f>Formulas!R1522</f>
        <v>0</v>
      </c>
      <c r="M1521">
        <f>Formulas!T1570</f>
        <v>0</v>
      </c>
      <c r="N1521" s="2" t="e">
        <f>Formulas!V1522</f>
        <v>#DIV/0!</v>
      </c>
      <c r="O1521">
        <f>Formulas!U1522</f>
        <v>0</v>
      </c>
      <c r="P1521" s="2" t="e">
        <f>Formulas!W1522</f>
        <v>#DIV/0!</v>
      </c>
    </row>
    <row r="1522" spans="1:16">
      <c r="A1522">
        <f>Formulas!A1523</f>
        <v>0</v>
      </c>
      <c r="B1522">
        <f>Formulas!B1523</f>
        <v>0</v>
      </c>
      <c r="C1522">
        <f>Formulas!C1523</f>
        <v>0</v>
      </c>
      <c r="D1522">
        <f>Formulas!AC1523</f>
        <v>0</v>
      </c>
      <c r="E1522">
        <f t="shared" si="23"/>
        <v>0</v>
      </c>
      <c r="F1522" s="1">
        <f>COUNTIFS(Formulas!B$3:B$2000,'Stats for predictor'!B1522,Formulas!C$3:C$2000,'Stats for predictor'!C1522,Formulas!AC$3:AC$2000,4)</f>
        <v>0</v>
      </c>
      <c r="G1522">
        <f>COUNTIFS(Formulas!B$3:B$2000,'Stats for predictor'!B1522,Formulas!C$3:C$2000,'Stats for predictor'!C1522,Formulas!AC$3:AC$2000,3)</f>
        <v>0</v>
      </c>
      <c r="H1522">
        <f>COUNTIFS(Formulas!B$3:B$2000,'Stats for predictor'!B1522,Formulas!C$3:C$2000,'Stats for predictor'!C1522,Formulas!AC$3:AC$2000,2)</f>
        <v>0</v>
      </c>
      <c r="I1522">
        <f>COUNTIFS(Formulas!B$3:B$2000,'Stats for predictor'!B1522,Formulas!C$3:C$2000,'Stats for predictor'!C1522,Formulas!AC$3:AC$2000,1)</f>
        <v>0</v>
      </c>
      <c r="J1522">
        <f>COUNTIFS(Formulas!B$3:B$2000,'Stats for predictor'!B1522,Formulas!C$3:C$2000,'Stats for predictor'!C1522,Formulas!AC$3:AC$2000,0)</f>
        <v>1390</v>
      </c>
      <c r="K1522">
        <f>Formulas!P1523</f>
        <v>0</v>
      </c>
      <c r="L1522">
        <f>Formulas!R1523</f>
        <v>0</v>
      </c>
      <c r="M1522">
        <f>Formulas!T1571</f>
        <v>0</v>
      </c>
      <c r="N1522" s="2" t="e">
        <f>Formulas!V1523</f>
        <v>#DIV/0!</v>
      </c>
      <c r="O1522">
        <f>Formulas!U1523</f>
        <v>0</v>
      </c>
      <c r="P1522" s="2" t="e">
        <f>Formulas!W1523</f>
        <v>#DIV/0!</v>
      </c>
    </row>
    <row r="1523" spans="1:16">
      <c r="A1523">
        <f>Formulas!A1524</f>
        <v>0</v>
      </c>
      <c r="B1523">
        <f>Formulas!B1524</f>
        <v>0</v>
      </c>
      <c r="C1523">
        <f>Formulas!C1524</f>
        <v>0</v>
      </c>
      <c r="D1523">
        <f>Formulas!AC1524</f>
        <v>0</v>
      </c>
      <c r="E1523">
        <f t="shared" si="23"/>
        <v>0</v>
      </c>
      <c r="F1523" s="1">
        <f>COUNTIFS(Formulas!B$3:B$2000,'Stats for predictor'!B1523,Formulas!C$3:C$2000,'Stats for predictor'!C1523,Formulas!AC$3:AC$2000,4)</f>
        <v>0</v>
      </c>
      <c r="G1523">
        <f>COUNTIFS(Formulas!B$3:B$2000,'Stats for predictor'!B1523,Formulas!C$3:C$2000,'Stats for predictor'!C1523,Formulas!AC$3:AC$2000,3)</f>
        <v>0</v>
      </c>
      <c r="H1523">
        <f>COUNTIFS(Formulas!B$3:B$2000,'Stats for predictor'!B1523,Formulas!C$3:C$2000,'Stats for predictor'!C1523,Formulas!AC$3:AC$2000,2)</f>
        <v>0</v>
      </c>
      <c r="I1523">
        <f>COUNTIFS(Formulas!B$3:B$2000,'Stats for predictor'!B1523,Formulas!C$3:C$2000,'Stats for predictor'!C1523,Formulas!AC$3:AC$2000,1)</f>
        <v>0</v>
      </c>
      <c r="J1523">
        <f>COUNTIFS(Formulas!B$3:B$2000,'Stats for predictor'!B1523,Formulas!C$3:C$2000,'Stats for predictor'!C1523,Formulas!AC$3:AC$2000,0)</f>
        <v>1390</v>
      </c>
      <c r="K1523">
        <f>Formulas!P1524</f>
        <v>0</v>
      </c>
      <c r="L1523">
        <f>Formulas!R1524</f>
        <v>0</v>
      </c>
      <c r="M1523">
        <f>Formulas!T1572</f>
        <v>0</v>
      </c>
      <c r="N1523" s="2" t="e">
        <f>Formulas!V1524</f>
        <v>#DIV/0!</v>
      </c>
      <c r="O1523">
        <f>Formulas!U1524</f>
        <v>0</v>
      </c>
      <c r="P1523" s="2" t="e">
        <f>Formulas!W1524</f>
        <v>#DIV/0!</v>
      </c>
    </row>
    <row r="1524" spans="1:16">
      <c r="A1524">
        <f>Formulas!A1525</f>
        <v>0</v>
      </c>
      <c r="B1524">
        <f>Formulas!B1525</f>
        <v>0</v>
      </c>
      <c r="C1524">
        <f>Formulas!C1525</f>
        <v>0</v>
      </c>
      <c r="D1524">
        <f>Formulas!AC1525</f>
        <v>0</v>
      </c>
      <c r="E1524">
        <f t="shared" si="23"/>
        <v>0</v>
      </c>
      <c r="F1524" s="1">
        <f>COUNTIFS(Formulas!B$3:B$2000,'Stats for predictor'!B1524,Formulas!C$3:C$2000,'Stats for predictor'!C1524,Formulas!AC$3:AC$2000,4)</f>
        <v>0</v>
      </c>
      <c r="G1524">
        <f>COUNTIFS(Formulas!B$3:B$2000,'Stats for predictor'!B1524,Formulas!C$3:C$2000,'Stats for predictor'!C1524,Formulas!AC$3:AC$2000,3)</f>
        <v>0</v>
      </c>
      <c r="H1524">
        <f>COUNTIFS(Formulas!B$3:B$2000,'Stats for predictor'!B1524,Formulas!C$3:C$2000,'Stats for predictor'!C1524,Formulas!AC$3:AC$2000,2)</f>
        <v>0</v>
      </c>
      <c r="I1524">
        <f>COUNTIFS(Formulas!B$3:B$2000,'Stats for predictor'!B1524,Formulas!C$3:C$2000,'Stats for predictor'!C1524,Formulas!AC$3:AC$2000,1)</f>
        <v>0</v>
      </c>
      <c r="J1524">
        <f>COUNTIFS(Formulas!B$3:B$2000,'Stats for predictor'!B1524,Formulas!C$3:C$2000,'Stats for predictor'!C1524,Formulas!AC$3:AC$2000,0)</f>
        <v>1390</v>
      </c>
      <c r="K1524">
        <f>Formulas!P1525</f>
        <v>0</v>
      </c>
      <c r="L1524">
        <f>Formulas!R1525</f>
        <v>0</v>
      </c>
      <c r="M1524">
        <f>Formulas!T1573</f>
        <v>0</v>
      </c>
      <c r="N1524" s="2" t="e">
        <f>Formulas!V1525</f>
        <v>#DIV/0!</v>
      </c>
      <c r="O1524">
        <f>Formulas!U1525</f>
        <v>0</v>
      </c>
      <c r="P1524" s="2" t="e">
        <f>Formulas!W1525</f>
        <v>#DIV/0!</v>
      </c>
    </row>
    <row r="1525" spans="1:16">
      <c r="A1525">
        <f>Formulas!A1526</f>
        <v>0</v>
      </c>
      <c r="B1525">
        <f>Formulas!B1526</f>
        <v>0</v>
      </c>
      <c r="C1525">
        <f>Formulas!C1526</f>
        <v>0</v>
      </c>
      <c r="D1525">
        <f>Formulas!AC1526</f>
        <v>0</v>
      </c>
      <c r="E1525">
        <f t="shared" si="23"/>
        <v>0</v>
      </c>
      <c r="F1525" s="1">
        <f>COUNTIFS(Formulas!B$3:B$2000,'Stats for predictor'!B1525,Formulas!C$3:C$2000,'Stats for predictor'!C1525,Formulas!AC$3:AC$2000,4)</f>
        <v>0</v>
      </c>
      <c r="G1525">
        <f>COUNTIFS(Formulas!B$3:B$2000,'Stats for predictor'!B1525,Formulas!C$3:C$2000,'Stats for predictor'!C1525,Formulas!AC$3:AC$2000,3)</f>
        <v>0</v>
      </c>
      <c r="H1525">
        <f>COUNTIFS(Formulas!B$3:B$2000,'Stats for predictor'!B1525,Formulas!C$3:C$2000,'Stats for predictor'!C1525,Formulas!AC$3:AC$2000,2)</f>
        <v>0</v>
      </c>
      <c r="I1525">
        <f>COUNTIFS(Formulas!B$3:B$2000,'Stats for predictor'!B1525,Formulas!C$3:C$2000,'Stats for predictor'!C1525,Formulas!AC$3:AC$2000,1)</f>
        <v>0</v>
      </c>
      <c r="J1525">
        <f>COUNTIFS(Formulas!B$3:B$2000,'Stats for predictor'!B1525,Formulas!C$3:C$2000,'Stats for predictor'!C1525,Formulas!AC$3:AC$2000,0)</f>
        <v>1390</v>
      </c>
      <c r="K1525">
        <f>Formulas!P1526</f>
        <v>0</v>
      </c>
      <c r="L1525">
        <f>Formulas!R1526</f>
        <v>0</v>
      </c>
      <c r="M1525">
        <f>Formulas!T1574</f>
        <v>0</v>
      </c>
      <c r="N1525" s="2" t="e">
        <f>Formulas!V1526</f>
        <v>#DIV/0!</v>
      </c>
      <c r="O1525">
        <f>Formulas!U1526</f>
        <v>0</v>
      </c>
      <c r="P1525" s="2" t="e">
        <f>Formulas!W1526</f>
        <v>#DIV/0!</v>
      </c>
    </row>
    <row r="1526" spans="1:16">
      <c r="A1526">
        <f>Formulas!A1527</f>
        <v>0</v>
      </c>
      <c r="B1526">
        <f>Formulas!B1527</f>
        <v>0</v>
      </c>
      <c r="C1526">
        <f>Formulas!C1527</f>
        <v>0</v>
      </c>
      <c r="D1526">
        <f>Formulas!AC1527</f>
        <v>0</v>
      </c>
      <c r="E1526">
        <f t="shared" si="23"/>
        <v>0</v>
      </c>
      <c r="F1526" s="1">
        <f>COUNTIFS(Formulas!B$3:B$2000,'Stats for predictor'!B1526,Formulas!C$3:C$2000,'Stats for predictor'!C1526,Formulas!AC$3:AC$2000,4)</f>
        <v>0</v>
      </c>
      <c r="G1526">
        <f>COUNTIFS(Formulas!B$3:B$2000,'Stats for predictor'!B1526,Formulas!C$3:C$2000,'Stats for predictor'!C1526,Formulas!AC$3:AC$2000,3)</f>
        <v>0</v>
      </c>
      <c r="H1526">
        <f>COUNTIFS(Formulas!B$3:B$2000,'Stats for predictor'!B1526,Formulas!C$3:C$2000,'Stats for predictor'!C1526,Formulas!AC$3:AC$2000,2)</f>
        <v>0</v>
      </c>
      <c r="I1526">
        <f>COUNTIFS(Formulas!B$3:B$2000,'Stats for predictor'!B1526,Formulas!C$3:C$2000,'Stats for predictor'!C1526,Formulas!AC$3:AC$2000,1)</f>
        <v>0</v>
      </c>
      <c r="J1526">
        <f>COUNTIFS(Formulas!B$3:B$2000,'Stats for predictor'!B1526,Formulas!C$3:C$2000,'Stats for predictor'!C1526,Formulas!AC$3:AC$2000,0)</f>
        <v>1390</v>
      </c>
      <c r="K1526">
        <f>Formulas!P1527</f>
        <v>0</v>
      </c>
      <c r="L1526">
        <f>Formulas!R1527</f>
        <v>0</v>
      </c>
      <c r="M1526">
        <f>Formulas!T1575</f>
        <v>0</v>
      </c>
      <c r="N1526" s="2" t="e">
        <f>Formulas!V1527</f>
        <v>#DIV/0!</v>
      </c>
      <c r="O1526">
        <f>Formulas!U1527</f>
        <v>0</v>
      </c>
      <c r="P1526" s="2" t="e">
        <f>Formulas!W1527</f>
        <v>#DIV/0!</v>
      </c>
    </row>
    <row r="1527" spans="1:16">
      <c r="A1527">
        <f>Formulas!A1528</f>
        <v>0</v>
      </c>
      <c r="B1527">
        <f>Formulas!B1528</f>
        <v>0</v>
      </c>
      <c r="C1527">
        <f>Formulas!C1528</f>
        <v>0</v>
      </c>
      <c r="D1527">
        <f>Formulas!AC1528</f>
        <v>0</v>
      </c>
      <c r="E1527">
        <f t="shared" si="23"/>
        <v>0</v>
      </c>
      <c r="F1527" s="1">
        <f>COUNTIFS(Formulas!B$3:B$2000,'Stats for predictor'!B1527,Formulas!C$3:C$2000,'Stats for predictor'!C1527,Formulas!AC$3:AC$2000,4)</f>
        <v>0</v>
      </c>
      <c r="G1527">
        <f>COUNTIFS(Formulas!B$3:B$2000,'Stats for predictor'!B1527,Formulas!C$3:C$2000,'Stats for predictor'!C1527,Formulas!AC$3:AC$2000,3)</f>
        <v>0</v>
      </c>
      <c r="H1527">
        <f>COUNTIFS(Formulas!B$3:B$2000,'Stats for predictor'!B1527,Formulas!C$3:C$2000,'Stats for predictor'!C1527,Formulas!AC$3:AC$2000,2)</f>
        <v>0</v>
      </c>
      <c r="I1527">
        <f>COUNTIFS(Formulas!B$3:B$2000,'Stats for predictor'!B1527,Formulas!C$3:C$2000,'Stats for predictor'!C1527,Formulas!AC$3:AC$2000,1)</f>
        <v>0</v>
      </c>
      <c r="J1527">
        <f>COUNTIFS(Formulas!B$3:B$2000,'Stats for predictor'!B1527,Formulas!C$3:C$2000,'Stats for predictor'!C1527,Formulas!AC$3:AC$2000,0)</f>
        <v>1390</v>
      </c>
      <c r="K1527">
        <f>Formulas!P1528</f>
        <v>0</v>
      </c>
      <c r="L1527">
        <f>Formulas!R1528</f>
        <v>0</v>
      </c>
      <c r="M1527">
        <f>Formulas!T1576</f>
        <v>0</v>
      </c>
      <c r="N1527" s="2" t="e">
        <f>Formulas!V1528</f>
        <v>#DIV/0!</v>
      </c>
      <c r="O1527">
        <f>Formulas!U1528</f>
        <v>0</v>
      </c>
      <c r="P1527" s="2" t="e">
        <f>Formulas!W1528</f>
        <v>#DIV/0!</v>
      </c>
    </row>
    <row r="1528" spans="1:16">
      <c r="A1528">
        <f>Formulas!A1529</f>
        <v>0</v>
      </c>
      <c r="B1528">
        <f>Formulas!B1529</f>
        <v>0</v>
      </c>
      <c r="C1528">
        <f>Formulas!C1529</f>
        <v>0</v>
      </c>
      <c r="D1528">
        <f>Formulas!AC1529</f>
        <v>0</v>
      </c>
      <c r="E1528">
        <f t="shared" si="23"/>
        <v>0</v>
      </c>
      <c r="F1528" s="1">
        <f>COUNTIFS(Formulas!B$3:B$2000,'Stats for predictor'!B1528,Formulas!C$3:C$2000,'Stats for predictor'!C1528,Formulas!AC$3:AC$2000,4)</f>
        <v>0</v>
      </c>
      <c r="G1528">
        <f>COUNTIFS(Formulas!B$3:B$2000,'Stats for predictor'!B1528,Formulas!C$3:C$2000,'Stats for predictor'!C1528,Formulas!AC$3:AC$2000,3)</f>
        <v>0</v>
      </c>
      <c r="H1528">
        <f>COUNTIFS(Formulas!B$3:B$2000,'Stats for predictor'!B1528,Formulas!C$3:C$2000,'Stats for predictor'!C1528,Formulas!AC$3:AC$2000,2)</f>
        <v>0</v>
      </c>
      <c r="I1528">
        <f>COUNTIFS(Formulas!B$3:B$2000,'Stats for predictor'!B1528,Formulas!C$3:C$2000,'Stats for predictor'!C1528,Formulas!AC$3:AC$2000,1)</f>
        <v>0</v>
      </c>
      <c r="J1528">
        <f>COUNTIFS(Formulas!B$3:B$2000,'Stats for predictor'!B1528,Formulas!C$3:C$2000,'Stats for predictor'!C1528,Formulas!AC$3:AC$2000,0)</f>
        <v>1390</v>
      </c>
      <c r="K1528">
        <f>Formulas!P1529</f>
        <v>0</v>
      </c>
      <c r="L1528">
        <f>Formulas!R1529</f>
        <v>0</v>
      </c>
      <c r="M1528">
        <f>Formulas!T1577</f>
        <v>0</v>
      </c>
      <c r="N1528" s="2" t="e">
        <f>Formulas!V1529</f>
        <v>#DIV/0!</v>
      </c>
      <c r="O1528">
        <f>Formulas!U1529</f>
        <v>0</v>
      </c>
      <c r="P1528" s="2" t="e">
        <f>Formulas!W1529</f>
        <v>#DIV/0!</v>
      </c>
    </row>
    <row r="1529" spans="1:16">
      <c r="A1529">
        <f>Formulas!A1530</f>
        <v>0</v>
      </c>
      <c r="B1529">
        <f>Formulas!B1530</f>
        <v>0</v>
      </c>
      <c r="C1529">
        <f>Formulas!C1530</f>
        <v>0</v>
      </c>
      <c r="D1529">
        <f>Formulas!AC1530</f>
        <v>0</v>
      </c>
      <c r="E1529">
        <f t="shared" si="23"/>
        <v>0</v>
      </c>
      <c r="F1529" s="1">
        <f>COUNTIFS(Formulas!B$3:B$2000,'Stats for predictor'!B1529,Formulas!C$3:C$2000,'Stats for predictor'!C1529,Formulas!AC$3:AC$2000,4)</f>
        <v>0</v>
      </c>
      <c r="G1529">
        <f>COUNTIFS(Formulas!B$3:B$2000,'Stats for predictor'!B1529,Formulas!C$3:C$2000,'Stats for predictor'!C1529,Formulas!AC$3:AC$2000,3)</f>
        <v>0</v>
      </c>
      <c r="H1529">
        <f>COUNTIFS(Formulas!B$3:B$2000,'Stats for predictor'!B1529,Formulas!C$3:C$2000,'Stats for predictor'!C1529,Formulas!AC$3:AC$2000,2)</f>
        <v>0</v>
      </c>
      <c r="I1529">
        <f>COUNTIFS(Formulas!B$3:B$2000,'Stats for predictor'!B1529,Formulas!C$3:C$2000,'Stats for predictor'!C1529,Formulas!AC$3:AC$2000,1)</f>
        <v>0</v>
      </c>
      <c r="J1529">
        <f>COUNTIFS(Formulas!B$3:B$2000,'Stats for predictor'!B1529,Formulas!C$3:C$2000,'Stats for predictor'!C1529,Formulas!AC$3:AC$2000,0)</f>
        <v>1390</v>
      </c>
      <c r="K1529">
        <f>Formulas!P1530</f>
        <v>0</v>
      </c>
      <c r="L1529">
        <f>Formulas!R1530</f>
        <v>0</v>
      </c>
      <c r="M1529">
        <f>Formulas!T1578</f>
        <v>0</v>
      </c>
      <c r="N1529" s="2" t="e">
        <f>Formulas!V1530</f>
        <v>#DIV/0!</v>
      </c>
      <c r="O1529">
        <f>Formulas!U1530</f>
        <v>0</v>
      </c>
      <c r="P1529" s="2" t="e">
        <f>Formulas!W1530</f>
        <v>#DIV/0!</v>
      </c>
    </row>
    <row r="1530" spans="1:16">
      <c r="A1530">
        <f>Formulas!A1531</f>
        <v>0</v>
      </c>
      <c r="B1530">
        <f>Formulas!B1531</f>
        <v>0</v>
      </c>
      <c r="C1530">
        <f>Formulas!C1531</f>
        <v>0</v>
      </c>
      <c r="D1530">
        <f>Formulas!AC1531</f>
        <v>0</v>
      </c>
      <c r="E1530">
        <f t="shared" si="23"/>
        <v>0</v>
      </c>
      <c r="F1530" s="1">
        <f>COUNTIFS(Formulas!B$3:B$2000,'Stats for predictor'!B1530,Formulas!C$3:C$2000,'Stats for predictor'!C1530,Formulas!AC$3:AC$2000,4)</f>
        <v>0</v>
      </c>
      <c r="G1530">
        <f>COUNTIFS(Formulas!B$3:B$2000,'Stats for predictor'!B1530,Formulas!C$3:C$2000,'Stats for predictor'!C1530,Formulas!AC$3:AC$2000,3)</f>
        <v>0</v>
      </c>
      <c r="H1530">
        <f>COUNTIFS(Formulas!B$3:B$2000,'Stats for predictor'!B1530,Formulas!C$3:C$2000,'Stats for predictor'!C1530,Formulas!AC$3:AC$2000,2)</f>
        <v>0</v>
      </c>
      <c r="I1530">
        <f>COUNTIFS(Formulas!B$3:B$2000,'Stats for predictor'!B1530,Formulas!C$3:C$2000,'Stats for predictor'!C1530,Formulas!AC$3:AC$2000,1)</f>
        <v>0</v>
      </c>
      <c r="J1530">
        <f>COUNTIFS(Formulas!B$3:B$2000,'Stats for predictor'!B1530,Formulas!C$3:C$2000,'Stats for predictor'!C1530,Formulas!AC$3:AC$2000,0)</f>
        <v>1390</v>
      </c>
      <c r="K1530">
        <f>Formulas!P1531</f>
        <v>0</v>
      </c>
      <c r="L1530">
        <f>Formulas!R1531</f>
        <v>0</v>
      </c>
      <c r="M1530">
        <f>Formulas!T1579</f>
        <v>0</v>
      </c>
      <c r="N1530" s="2" t="e">
        <f>Formulas!V1531</f>
        <v>#DIV/0!</v>
      </c>
      <c r="O1530">
        <f>Formulas!U1531</f>
        <v>0</v>
      </c>
      <c r="P1530" s="2" t="e">
        <f>Formulas!W1531</f>
        <v>#DIV/0!</v>
      </c>
    </row>
    <row r="1531" spans="1:16">
      <c r="A1531">
        <f>Formulas!A1532</f>
        <v>0</v>
      </c>
      <c r="B1531">
        <f>Formulas!B1532</f>
        <v>0</v>
      </c>
      <c r="C1531">
        <f>Formulas!C1532</f>
        <v>0</v>
      </c>
      <c r="D1531">
        <f>Formulas!AC1532</f>
        <v>0</v>
      </c>
      <c r="E1531">
        <f t="shared" si="23"/>
        <v>0</v>
      </c>
      <c r="F1531" s="1">
        <f>COUNTIFS(Formulas!B$3:B$2000,'Stats for predictor'!B1531,Formulas!C$3:C$2000,'Stats for predictor'!C1531,Formulas!AC$3:AC$2000,4)</f>
        <v>0</v>
      </c>
      <c r="G1531">
        <f>COUNTIFS(Formulas!B$3:B$2000,'Stats for predictor'!B1531,Formulas!C$3:C$2000,'Stats for predictor'!C1531,Formulas!AC$3:AC$2000,3)</f>
        <v>0</v>
      </c>
      <c r="H1531">
        <f>COUNTIFS(Formulas!B$3:B$2000,'Stats for predictor'!B1531,Formulas!C$3:C$2000,'Stats for predictor'!C1531,Formulas!AC$3:AC$2000,2)</f>
        <v>0</v>
      </c>
      <c r="I1531">
        <f>COUNTIFS(Formulas!B$3:B$2000,'Stats for predictor'!B1531,Formulas!C$3:C$2000,'Stats for predictor'!C1531,Formulas!AC$3:AC$2000,1)</f>
        <v>0</v>
      </c>
      <c r="J1531">
        <f>COUNTIFS(Formulas!B$3:B$2000,'Stats for predictor'!B1531,Formulas!C$3:C$2000,'Stats for predictor'!C1531,Formulas!AC$3:AC$2000,0)</f>
        <v>1390</v>
      </c>
      <c r="K1531">
        <f>Formulas!P1532</f>
        <v>0</v>
      </c>
      <c r="L1531">
        <f>Formulas!R1532</f>
        <v>0</v>
      </c>
      <c r="M1531">
        <f>Formulas!T1580</f>
        <v>0</v>
      </c>
      <c r="N1531" s="2" t="e">
        <f>Formulas!V1532</f>
        <v>#DIV/0!</v>
      </c>
      <c r="O1531">
        <f>Formulas!U1532</f>
        <v>0</v>
      </c>
      <c r="P1531" s="2" t="e">
        <f>Formulas!W1532</f>
        <v>#DIV/0!</v>
      </c>
    </row>
    <row r="1532" spans="1:16">
      <c r="A1532">
        <f>Formulas!A1533</f>
        <v>0</v>
      </c>
      <c r="B1532">
        <f>Formulas!B1533</f>
        <v>0</v>
      </c>
      <c r="C1532">
        <f>Formulas!C1533</f>
        <v>0</v>
      </c>
      <c r="D1532">
        <f>Formulas!AC1533</f>
        <v>0</v>
      </c>
      <c r="E1532">
        <f t="shared" si="23"/>
        <v>0</v>
      </c>
      <c r="F1532" s="1">
        <f>COUNTIFS(Formulas!B$3:B$2000,'Stats for predictor'!B1532,Formulas!C$3:C$2000,'Stats for predictor'!C1532,Formulas!AC$3:AC$2000,4)</f>
        <v>0</v>
      </c>
      <c r="G1532">
        <f>COUNTIFS(Formulas!B$3:B$2000,'Stats for predictor'!B1532,Formulas!C$3:C$2000,'Stats for predictor'!C1532,Formulas!AC$3:AC$2000,3)</f>
        <v>0</v>
      </c>
      <c r="H1532">
        <f>COUNTIFS(Formulas!B$3:B$2000,'Stats for predictor'!B1532,Formulas!C$3:C$2000,'Stats for predictor'!C1532,Formulas!AC$3:AC$2000,2)</f>
        <v>0</v>
      </c>
      <c r="I1532">
        <f>COUNTIFS(Formulas!B$3:B$2000,'Stats for predictor'!B1532,Formulas!C$3:C$2000,'Stats for predictor'!C1532,Formulas!AC$3:AC$2000,1)</f>
        <v>0</v>
      </c>
      <c r="J1532">
        <f>COUNTIFS(Formulas!B$3:B$2000,'Stats for predictor'!B1532,Formulas!C$3:C$2000,'Stats for predictor'!C1532,Formulas!AC$3:AC$2000,0)</f>
        <v>1390</v>
      </c>
      <c r="K1532">
        <f>Formulas!P1533</f>
        <v>0</v>
      </c>
      <c r="L1532">
        <f>Formulas!R1533</f>
        <v>0</v>
      </c>
      <c r="M1532">
        <f>Formulas!T1581</f>
        <v>0</v>
      </c>
      <c r="N1532" s="2" t="e">
        <f>Formulas!V1533</f>
        <v>#DIV/0!</v>
      </c>
      <c r="O1532">
        <f>Formulas!U1533</f>
        <v>0</v>
      </c>
      <c r="P1532" s="2" t="e">
        <f>Formulas!W1533</f>
        <v>#DIV/0!</v>
      </c>
    </row>
    <row r="1533" spans="1:16">
      <c r="A1533">
        <f>Formulas!A1534</f>
        <v>0</v>
      </c>
      <c r="B1533">
        <f>Formulas!B1534</f>
        <v>0</v>
      </c>
      <c r="C1533">
        <f>Formulas!C1534</f>
        <v>0</v>
      </c>
      <c r="D1533">
        <f>Formulas!AC1534</f>
        <v>0</v>
      </c>
      <c r="E1533">
        <f t="shared" si="23"/>
        <v>0</v>
      </c>
      <c r="F1533" s="1">
        <f>COUNTIFS(Formulas!B$3:B$2000,'Stats for predictor'!B1533,Formulas!C$3:C$2000,'Stats for predictor'!C1533,Formulas!AC$3:AC$2000,4)</f>
        <v>0</v>
      </c>
      <c r="G1533">
        <f>COUNTIFS(Formulas!B$3:B$2000,'Stats for predictor'!B1533,Formulas!C$3:C$2000,'Stats for predictor'!C1533,Formulas!AC$3:AC$2000,3)</f>
        <v>0</v>
      </c>
      <c r="H1533">
        <f>COUNTIFS(Formulas!B$3:B$2000,'Stats for predictor'!B1533,Formulas!C$3:C$2000,'Stats for predictor'!C1533,Formulas!AC$3:AC$2000,2)</f>
        <v>0</v>
      </c>
      <c r="I1533">
        <f>COUNTIFS(Formulas!B$3:B$2000,'Stats for predictor'!B1533,Formulas!C$3:C$2000,'Stats for predictor'!C1533,Formulas!AC$3:AC$2000,1)</f>
        <v>0</v>
      </c>
      <c r="J1533">
        <f>COUNTIFS(Formulas!B$3:B$2000,'Stats for predictor'!B1533,Formulas!C$3:C$2000,'Stats for predictor'!C1533,Formulas!AC$3:AC$2000,0)</f>
        <v>1390</v>
      </c>
      <c r="K1533">
        <f>Formulas!P1534</f>
        <v>0</v>
      </c>
      <c r="L1533">
        <f>Formulas!R1534</f>
        <v>0</v>
      </c>
      <c r="M1533">
        <f>Formulas!T1582</f>
        <v>0</v>
      </c>
      <c r="N1533" s="2" t="e">
        <f>Formulas!V1534</f>
        <v>#DIV/0!</v>
      </c>
      <c r="O1533">
        <f>Formulas!U1534</f>
        <v>0</v>
      </c>
      <c r="P1533" s="2" t="e">
        <f>Formulas!W1534</f>
        <v>#DIV/0!</v>
      </c>
    </row>
    <row r="1534" spans="1:16">
      <c r="A1534">
        <f>Formulas!A1535</f>
        <v>0</v>
      </c>
      <c r="B1534">
        <f>Formulas!B1535</f>
        <v>0</v>
      </c>
      <c r="C1534">
        <f>Formulas!C1535</f>
        <v>0</v>
      </c>
      <c r="D1534">
        <f>Formulas!AC1535</f>
        <v>0</v>
      </c>
      <c r="E1534">
        <f t="shared" si="23"/>
        <v>0</v>
      </c>
      <c r="F1534" s="1">
        <f>COUNTIFS(Formulas!B$3:B$2000,'Stats for predictor'!B1534,Formulas!C$3:C$2000,'Stats for predictor'!C1534,Formulas!AC$3:AC$2000,4)</f>
        <v>0</v>
      </c>
      <c r="G1534">
        <f>COUNTIFS(Formulas!B$3:B$2000,'Stats for predictor'!B1534,Formulas!C$3:C$2000,'Stats for predictor'!C1534,Formulas!AC$3:AC$2000,3)</f>
        <v>0</v>
      </c>
      <c r="H1534">
        <f>COUNTIFS(Formulas!B$3:B$2000,'Stats for predictor'!B1534,Formulas!C$3:C$2000,'Stats for predictor'!C1534,Formulas!AC$3:AC$2000,2)</f>
        <v>0</v>
      </c>
      <c r="I1534">
        <f>COUNTIFS(Formulas!B$3:B$2000,'Stats for predictor'!B1534,Formulas!C$3:C$2000,'Stats for predictor'!C1534,Formulas!AC$3:AC$2000,1)</f>
        <v>0</v>
      </c>
      <c r="J1534">
        <f>COUNTIFS(Formulas!B$3:B$2000,'Stats for predictor'!B1534,Formulas!C$3:C$2000,'Stats for predictor'!C1534,Formulas!AC$3:AC$2000,0)</f>
        <v>1390</v>
      </c>
      <c r="K1534">
        <f>Formulas!P1535</f>
        <v>0</v>
      </c>
      <c r="L1534">
        <f>Formulas!R1535</f>
        <v>0</v>
      </c>
      <c r="M1534">
        <f>Formulas!T1583</f>
        <v>0</v>
      </c>
      <c r="N1534" s="2" t="e">
        <f>Formulas!V1535</f>
        <v>#DIV/0!</v>
      </c>
      <c r="O1534">
        <f>Formulas!U1535</f>
        <v>0</v>
      </c>
      <c r="P1534" s="2" t="e">
        <f>Formulas!W1535</f>
        <v>#DIV/0!</v>
      </c>
    </row>
    <row r="1535" spans="1:16">
      <c r="A1535">
        <f>Formulas!A1536</f>
        <v>0</v>
      </c>
      <c r="B1535">
        <f>Formulas!B1536</f>
        <v>0</v>
      </c>
      <c r="C1535">
        <f>Formulas!C1536</f>
        <v>0</v>
      </c>
      <c r="D1535">
        <f>Formulas!AC1536</f>
        <v>0</v>
      </c>
      <c r="E1535">
        <f t="shared" si="23"/>
        <v>0</v>
      </c>
      <c r="F1535" s="1">
        <f>COUNTIFS(Formulas!B$3:B$2000,'Stats for predictor'!B1535,Formulas!C$3:C$2000,'Stats for predictor'!C1535,Formulas!AC$3:AC$2000,4)</f>
        <v>0</v>
      </c>
      <c r="G1535">
        <f>COUNTIFS(Formulas!B$3:B$2000,'Stats for predictor'!B1535,Formulas!C$3:C$2000,'Stats for predictor'!C1535,Formulas!AC$3:AC$2000,3)</f>
        <v>0</v>
      </c>
      <c r="H1535">
        <f>COUNTIFS(Formulas!B$3:B$2000,'Stats for predictor'!B1535,Formulas!C$3:C$2000,'Stats for predictor'!C1535,Formulas!AC$3:AC$2000,2)</f>
        <v>0</v>
      </c>
      <c r="I1535">
        <f>COUNTIFS(Formulas!B$3:B$2000,'Stats for predictor'!B1535,Formulas!C$3:C$2000,'Stats for predictor'!C1535,Formulas!AC$3:AC$2000,1)</f>
        <v>0</v>
      </c>
      <c r="J1535">
        <f>COUNTIFS(Formulas!B$3:B$2000,'Stats for predictor'!B1535,Formulas!C$3:C$2000,'Stats for predictor'!C1535,Formulas!AC$3:AC$2000,0)</f>
        <v>1390</v>
      </c>
      <c r="K1535">
        <f>Formulas!P1536</f>
        <v>0</v>
      </c>
      <c r="L1535">
        <f>Formulas!R1536</f>
        <v>0</v>
      </c>
      <c r="M1535">
        <f>Formulas!T1584</f>
        <v>0</v>
      </c>
      <c r="N1535" s="2" t="e">
        <f>Formulas!V1536</f>
        <v>#DIV/0!</v>
      </c>
      <c r="O1535">
        <f>Formulas!U1536</f>
        <v>0</v>
      </c>
      <c r="P1535" s="2" t="e">
        <f>Formulas!W1536</f>
        <v>#DIV/0!</v>
      </c>
    </row>
    <row r="1536" spans="1:16">
      <c r="A1536">
        <f>Formulas!A1537</f>
        <v>0</v>
      </c>
      <c r="B1536">
        <f>Formulas!B1537</f>
        <v>0</v>
      </c>
      <c r="C1536">
        <f>Formulas!C1537</f>
        <v>0</v>
      </c>
      <c r="D1536">
        <f>Formulas!AC1537</f>
        <v>0</v>
      </c>
      <c r="E1536">
        <f t="shared" si="23"/>
        <v>0</v>
      </c>
      <c r="F1536" s="1">
        <f>COUNTIFS(Formulas!B$3:B$2000,'Stats for predictor'!B1536,Formulas!C$3:C$2000,'Stats for predictor'!C1536,Formulas!AC$3:AC$2000,4)</f>
        <v>0</v>
      </c>
      <c r="G1536">
        <f>COUNTIFS(Formulas!B$3:B$2000,'Stats for predictor'!B1536,Formulas!C$3:C$2000,'Stats for predictor'!C1536,Formulas!AC$3:AC$2000,3)</f>
        <v>0</v>
      </c>
      <c r="H1536">
        <f>COUNTIFS(Formulas!B$3:B$2000,'Stats for predictor'!B1536,Formulas!C$3:C$2000,'Stats for predictor'!C1536,Formulas!AC$3:AC$2000,2)</f>
        <v>0</v>
      </c>
      <c r="I1536">
        <f>COUNTIFS(Formulas!B$3:B$2000,'Stats for predictor'!B1536,Formulas!C$3:C$2000,'Stats for predictor'!C1536,Formulas!AC$3:AC$2000,1)</f>
        <v>0</v>
      </c>
      <c r="J1536">
        <f>COUNTIFS(Formulas!B$3:B$2000,'Stats for predictor'!B1536,Formulas!C$3:C$2000,'Stats for predictor'!C1536,Formulas!AC$3:AC$2000,0)</f>
        <v>1390</v>
      </c>
      <c r="K1536">
        <f>Formulas!P1537</f>
        <v>0</v>
      </c>
      <c r="L1536">
        <f>Formulas!R1537</f>
        <v>0</v>
      </c>
      <c r="M1536">
        <f>Formulas!T1585</f>
        <v>0</v>
      </c>
      <c r="N1536" s="2" t="e">
        <f>Formulas!V1537</f>
        <v>#DIV/0!</v>
      </c>
      <c r="O1536">
        <f>Formulas!U1537</f>
        <v>0</v>
      </c>
      <c r="P1536" s="2" t="e">
        <f>Formulas!W1537</f>
        <v>#DIV/0!</v>
      </c>
    </row>
    <row r="1537" spans="1:16">
      <c r="A1537">
        <f>Formulas!A1538</f>
        <v>0</v>
      </c>
      <c r="B1537">
        <f>Formulas!B1538</f>
        <v>0</v>
      </c>
      <c r="C1537">
        <f>Formulas!C1538</f>
        <v>0</v>
      </c>
      <c r="D1537">
        <f>Formulas!AC1538</f>
        <v>0</v>
      </c>
      <c r="E1537">
        <f t="shared" si="23"/>
        <v>0</v>
      </c>
      <c r="F1537" s="1">
        <f>COUNTIFS(Formulas!B$3:B$2000,'Stats for predictor'!B1537,Formulas!C$3:C$2000,'Stats for predictor'!C1537,Formulas!AC$3:AC$2000,4)</f>
        <v>0</v>
      </c>
      <c r="G1537">
        <f>COUNTIFS(Formulas!B$3:B$2000,'Stats for predictor'!B1537,Formulas!C$3:C$2000,'Stats for predictor'!C1537,Formulas!AC$3:AC$2000,3)</f>
        <v>0</v>
      </c>
      <c r="H1537">
        <f>COUNTIFS(Formulas!B$3:B$2000,'Stats for predictor'!B1537,Formulas!C$3:C$2000,'Stats for predictor'!C1537,Formulas!AC$3:AC$2000,2)</f>
        <v>0</v>
      </c>
      <c r="I1537">
        <f>COUNTIFS(Formulas!B$3:B$2000,'Stats for predictor'!B1537,Formulas!C$3:C$2000,'Stats for predictor'!C1537,Formulas!AC$3:AC$2000,1)</f>
        <v>0</v>
      </c>
      <c r="J1537">
        <f>COUNTIFS(Formulas!B$3:B$2000,'Stats for predictor'!B1537,Formulas!C$3:C$2000,'Stats for predictor'!C1537,Formulas!AC$3:AC$2000,0)</f>
        <v>1390</v>
      </c>
      <c r="K1537">
        <f>Formulas!P1538</f>
        <v>0</v>
      </c>
      <c r="L1537">
        <f>Formulas!R1538</f>
        <v>0</v>
      </c>
      <c r="M1537">
        <f>Formulas!T1586</f>
        <v>0</v>
      </c>
      <c r="N1537" s="2" t="e">
        <f>Formulas!V1538</f>
        <v>#DIV/0!</v>
      </c>
      <c r="O1537">
        <f>Formulas!U1538</f>
        <v>0</v>
      </c>
      <c r="P1537" s="2" t="e">
        <f>Formulas!W1538</f>
        <v>#DIV/0!</v>
      </c>
    </row>
    <row r="1538" spans="1:16">
      <c r="A1538">
        <f>Formulas!A1539</f>
        <v>0</v>
      </c>
      <c r="B1538">
        <f>Formulas!B1539</f>
        <v>0</v>
      </c>
      <c r="C1538">
        <f>Formulas!C1539</f>
        <v>0</v>
      </c>
      <c r="D1538">
        <f>Formulas!AC1539</f>
        <v>0</v>
      </c>
      <c r="E1538">
        <f t="shared" si="23"/>
        <v>0</v>
      </c>
      <c r="F1538" s="1">
        <f>COUNTIFS(Formulas!B$3:B$2000,'Stats for predictor'!B1538,Formulas!C$3:C$2000,'Stats for predictor'!C1538,Formulas!AC$3:AC$2000,4)</f>
        <v>0</v>
      </c>
      <c r="G1538">
        <f>COUNTIFS(Formulas!B$3:B$2000,'Stats for predictor'!B1538,Formulas!C$3:C$2000,'Stats for predictor'!C1538,Formulas!AC$3:AC$2000,3)</f>
        <v>0</v>
      </c>
      <c r="H1538">
        <f>COUNTIFS(Formulas!B$3:B$2000,'Stats for predictor'!B1538,Formulas!C$3:C$2000,'Stats for predictor'!C1538,Formulas!AC$3:AC$2000,2)</f>
        <v>0</v>
      </c>
      <c r="I1538">
        <f>COUNTIFS(Formulas!B$3:B$2000,'Stats for predictor'!B1538,Formulas!C$3:C$2000,'Stats for predictor'!C1538,Formulas!AC$3:AC$2000,1)</f>
        <v>0</v>
      </c>
      <c r="J1538">
        <f>COUNTIFS(Formulas!B$3:B$2000,'Stats for predictor'!B1538,Formulas!C$3:C$2000,'Stats for predictor'!C1538,Formulas!AC$3:AC$2000,0)</f>
        <v>1390</v>
      </c>
      <c r="K1538">
        <f>Formulas!P1539</f>
        <v>0</v>
      </c>
      <c r="L1538">
        <f>Formulas!R1539</f>
        <v>0</v>
      </c>
      <c r="M1538">
        <f>Formulas!T1587</f>
        <v>0</v>
      </c>
      <c r="N1538" s="2" t="e">
        <f>Formulas!V1539</f>
        <v>#DIV/0!</v>
      </c>
      <c r="O1538">
        <f>Formulas!U1539</f>
        <v>0</v>
      </c>
      <c r="P1538" s="2" t="e">
        <f>Formulas!W1539</f>
        <v>#DIV/0!</v>
      </c>
    </row>
    <row r="1539" spans="1:16">
      <c r="A1539">
        <f>Formulas!A1540</f>
        <v>0</v>
      </c>
      <c r="B1539">
        <f>Formulas!B1540</f>
        <v>0</v>
      </c>
      <c r="C1539">
        <f>Formulas!C1540</f>
        <v>0</v>
      </c>
      <c r="D1539">
        <f>Formulas!AC1540</f>
        <v>0</v>
      </c>
      <c r="E1539">
        <f t="shared" ref="E1539:E1602" si="24">IF(F1539&gt;0,4,IF(G1539&gt;0,3,IF(H1539&gt;0,2,IF(I1539&gt;0,1,0))))</f>
        <v>0</v>
      </c>
      <c r="F1539" s="1">
        <f>COUNTIFS(Formulas!B$3:B$2000,'Stats for predictor'!B1539,Formulas!C$3:C$2000,'Stats for predictor'!C1539,Formulas!AC$3:AC$2000,4)</f>
        <v>0</v>
      </c>
      <c r="G1539">
        <f>COUNTIFS(Formulas!B$3:B$2000,'Stats for predictor'!B1539,Formulas!C$3:C$2000,'Stats for predictor'!C1539,Formulas!AC$3:AC$2000,3)</f>
        <v>0</v>
      </c>
      <c r="H1539">
        <f>COUNTIFS(Formulas!B$3:B$2000,'Stats for predictor'!B1539,Formulas!C$3:C$2000,'Stats for predictor'!C1539,Formulas!AC$3:AC$2000,2)</f>
        <v>0</v>
      </c>
      <c r="I1539">
        <f>COUNTIFS(Formulas!B$3:B$2000,'Stats for predictor'!B1539,Formulas!C$3:C$2000,'Stats for predictor'!C1539,Formulas!AC$3:AC$2000,1)</f>
        <v>0</v>
      </c>
      <c r="J1539">
        <f>COUNTIFS(Formulas!B$3:B$2000,'Stats for predictor'!B1539,Formulas!C$3:C$2000,'Stats for predictor'!C1539,Formulas!AC$3:AC$2000,0)</f>
        <v>1390</v>
      </c>
      <c r="K1539">
        <f>Formulas!P1540</f>
        <v>0</v>
      </c>
      <c r="L1539">
        <f>Formulas!R1540</f>
        <v>0</v>
      </c>
      <c r="M1539">
        <f>Formulas!T1588</f>
        <v>0</v>
      </c>
      <c r="N1539" s="2" t="e">
        <f>Formulas!V1540</f>
        <v>#DIV/0!</v>
      </c>
      <c r="O1539">
        <f>Formulas!U1540</f>
        <v>0</v>
      </c>
      <c r="P1539" s="2" t="e">
        <f>Formulas!W1540</f>
        <v>#DIV/0!</v>
      </c>
    </row>
    <row r="1540" spans="1:16">
      <c r="A1540">
        <f>Formulas!A1541</f>
        <v>0</v>
      </c>
      <c r="B1540">
        <f>Formulas!B1541</f>
        <v>0</v>
      </c>
      <c r="C1540">
        <f>Formulas!C1541</f>
        <v>0</v>
      </c>
      <c r="D1540">
        <f>Formulas!AC1541</f>
        <v>0</v>
      </c>
      <c r="E1540">
        <f t="shared" si="24"/>
        <v>0</v>
      </c>
      <c r="F1540" s="1">
        <f>COUNTIFS(Formulas!B$3:B$2000,'Stats for predictor'!B1540,Formulas!C$3:C$2000,'Stats for predictor'!C1540,Formulas!AC$3:AC$2000,4)</f>
        <v>0</v>
      </c>
      <c r="G1540">
        <f>COUNTIFS(Formulas!B$3:B$2000,'Stats for predictor'!B1540,Formulas!C$3:C$2000,'Stats for predictor'!C1540,Formulas!AC$3:AC$2000,3)</f>
        <v>0</v>
      </c>
      <c r="H1540">
        <f>COUNTIFS(Formulas!B$3:B$2000,'Stats for predictor'!B1540,Formulas!C$3:C$2000,'Stats for predictor'!C1540,Formulas!AC$3:AC$2000,2)</f>
        <v>0</v>
      </c>
      <c r="I1540">
        <f>COUNTIFS(Formulas!B$3:B$2000,'Stats for predictor'!B1540,Formulas!C$3:C$2000,'Stats for predictor'!C1540,Formulas!AC$3:AC$2000,1)</f>
        <v>0</v>
      </c>
      <c r="J1540">
        <f>COUNTIFS(Formulas!B$3:B$2000,'Stats for predictor'!B1540,Formulas!C$3:C$2000,'Stats for predictor'!C1540,Formulas!AC$3:AC$2000,0)</f>
        <v>1390</v>
      </c>
      <c r="K1540">
        <f>Formulas!P1541</f>
        <v>0</v>
      </c>
      <c r="L1540">
        <f>Formulas!R1541</f>
        <v>0</v>
      </c>
      <c r="M1540">
        <f>Formulas!T1589</f>
        <v>0</v>
      </c>
      <c r="N1540" s="2" t="e">
        <f>Formulas!V1541</f>
        <v>#DIV/0!</v>
      </c>
      <c r="O1540">
        <f>Formulas!U1541</f>
        <v>0</v>
      </c>
      <c r="P1540" s="2" t="e">
        <f>Formulas!W1541</f>
        <v>#DIV/0!</v>
      </c>
    </row>
    <row r="1541" spans="1:16">
      <c r="A1541">
        <f>Formulas!A1542</f>
        <v>0</v>
      </c>
      <c r="B1541">
        <f>Formulas!B1542</f>
        <v>0</v>
      </c>
      <c r="C1541">
        <f>Formulas!C1542</f>
        <v>0</v>
      </c>
      <c r="D1541">
        <f>Formulas!AC1542</f>
        <v>0</v>
      </c>
      <c r="E1541">
        <f t="shared" si="24"/>
        <v>0</v>
      </c>
      <c r="F1541" s="1">
        <f>COUNTIFS(Formulas!B$3:B$2000,'Stats for predictor'!B1541,Formulas!C$3:C$2000,'Stats for predictor'!C1541,Formulas!AC$3:AC$2000,4)</f>
        <v>0</v>
      </c>
      <c r="G1541">
        <f>COUNTIFS(Formulas!B$3:B$2000,'Stats for predictor'!B1541,Formulas!C$3:C$2000,'Stats for predictor'!C1541,Formulas!AC$3:AC$2000,3)</f>
        <v>0</v>
      </c>
      <c r="H1541">
        <f>COUNTIFS(Formulas!B$3:B$2000,'Stats for predictor'!B1541,Formulas!C$3:C$2000,'Stats for predictor'!C1541,Formulas!AC$3:AC$2000,2)</f>
        <v>0</v>
      </c>
      <c r="I1541">
        <f>COUNTIFS(Formulas!B$3:B$2000,'Stats for predictor'!B1541,Formulas!C$3:C$2000,'Stats for predictor'!C1541,Formulas!AC$3:AC$2000,1)</f>
        <v>0</v>
      </c>
      <c r="J1541">
        <f>COUNTIFS(Formulas!B$3:B$2000,'Stats for predictor'!B1541,Formulas!C$3:C$2000,'Stats for predictor'!C1541,Formulas!AC$3:AC$2000,0)</f>
        <v>1390</v>
      </c>
      <c r="K1541">
        <f>Formulas!P1542</f>
        <v>0</v>
      </c>
      <c r="L1541">
        <f>Formulas!R1542</f>
        <v>0</v>
      </c>
      <c r="M1541">
        <f>Formulas!T1590</f>
        <v>0</v>
      </c>
      <c r="N1541" s="2" t="e">
        <f>Formulas!V1542</f>
        <v>#DIV/0!</v>
      </c>
      <c r="O1541">
        <f>Formulas!U1542</f>
        <v>0</v>
      </c>
      <c r="P1541" s="2" t="e">
        <f>Formulas!W1542</f>
        <v>#DIV/0!</v>
      </c>
    </row>
    <row r="1542" spans="1:16">
      <c r="A1542">
        <f>Formulas!A1543</f>
        <v>0</v>
      </c>
      <c r="B1542">
        <f>Formulas!B1543</f>
        <v>0</v>
      </c>
      <c r="C1542">
        <f>Formulas!C1543</f>
        <v>0</v>
      </c>
      <c r="D1542">
        <f>Formulas!AC1543</f>
        <v>0</v>
      </c>
      <c r="E1542">
        <f t="shared" si="24"/>
        <v>0</v>
      </c>
      <c r="F1542" s="1">
        <f>COUNTIFS(Formulas!B$3:B$2000,'Stats for predictor'!B1542,Formulas!C$3:C$2000,'Stats for predictor'!C1542,Formulas!AC$3:AC$2000,4)</f>
        <v>0</v>
      </c>
      <c r="G1542">
        <f>COUNTIFS(Formulas!B$3:B$2000,'Stats for predictor'!B1542,Formulas!C$3:C$2000,'Stats for predictor'!C1542,Formulas!AC$3:AC$2000,3)</f>
        <v>0</v>
      </c>
      <c r="H1542">
        <f>COUNTIFS(Formulas!B$3:B$2000,'Stats for predictor'!B1542,Formulas!C$3:C$2000,'Stats for predictor'!C1542,Formulas!AC$3:AC$2000,2)</f>
        <v>0</v>
      </c>
      <c r="I1542">
        <f>COUNTIFS(Formulas!B$3:B$2000,'Stats for predictor'!B1542,Formulas!C$3:C$2000,'Stats for predictor'!C1542,Formulas!AC$3:AC$2000,1)</f>
        <v>0</v>
      </c>
      <c r="J1542">
        <f>COUNTIFS(Formulas!B$3:B$2000,'Stats for predictor'!B1542,Formulas!C$3:C$2000,'Stats for predictor'!C1542,Formulas!AC$3:AC$2000,0)</f>
        <v>1390</v>
      </c>
      <c r="K1542">
        <f>Formulas!P1543</f>
        <v>0</v>
      </c>
      <c r="L1542">
        <f>Formulas!R1543</f>
        <v>0</v>
      </c>
      <c r="M1542">
        <f>Formulas!T1591</f>
        <v>0</v>
      </c>
      <c r="N1542" s="2" t="e">
        <f>Formulas!V1543</f>
        <v>#DIV/0!</v>
      </c>
      <c r="O1542">
        <f>Formulas!U1543</f>
        <v>0</v>
      </c>
      <c r="P1542" s="2" t="e">
        <f>Formulas!W1543</f>
        <v>#DIV/0!</v>
      </c>
    </row>
    <row r="1543" spans="1:16">
      <c r="A1543">
        <f>Formulas!A1544</f>
        <v>0</v>
      </c>
      <c r="B1543">
        <f>Formulas!B1544</f>
        <v>0</v>
      </c>
      <c r="C1543">
        <f>Formulas!C1544</f>
        <v>0</v>
      </c>
      <c r="D1543">
        <f>Formulas!AC1544</f>
        <v>0</v>
      </c>
      <c r="E1543">
        <f t="shared" si="24"/>
        <v>0</v>
      </c>
      <c r="F1543" s="1">
        <f>COUNTIFS(Formulas!B$3:B$2000,'Stats for predictor'!B1543,Formulas!C$3:C$2000,'Stats for predictor'!C1543,Formulas!AC$3:AC$2000,4)</f>
        <v>0</v>
      </c>
      <c r="G1543">
        <f>COUNTIFS(Formulas!B$3:B$2000,'Stats for predictor'!B1543,Formulas!C$3:C$2000,'Stats for predictor'!C1543,Formulas!AC$3:AC$2000,3)</f>
        <v>0</v>
      </c>
      <c r="H1543">
        <f>COUNTIFS(Formulas!B$3:B$2000,'Stats for predictor'!B1543,Formulas!C$3:C$2000,'Stats for predictor'!C1543,Formulas!AC$3:AC$2000,2)</f>
        <v>0</v>
      </c>
      <c r="I1543">
        <f>COUNTIFS(Formulas!B$3:B$2000,'Stats for predictor'!B1543,Formulas!C$3:C$2000,'Stats for predictor'!C1543,Formulas!AC$3:AC$2000,1)</f>
        <v>0</v>
      </c>
      <c r="J1543">
        <f>COUNTIFS(Formulas!B$3:B$2000,'Stats for predictor'!B1543,Formulas!C$3:C$2000,'Stats for predictor'!C1543,Formulas!AC$3:AC$2000,0)</f>
        <v>1390</v>
      </c>
      <c r="K1543">
        <f>Formulas!P1544</f>
        <v>0</v>
      </c>
      <c r="L1543">
        <f>Formulas!R1544</f>
        <v>0</v>
      </c>
      <c r="M1543">
        <f>Formulas!T1592</f>
        <v>0</v>
      </c>
      <c r="N1543" s="2" t="e">
        <f>Formulas!V1544</f>
        <v>#DIV/0!</v>
      </c>
      <c r="O1543">
        <f>Formulas!U1544</f>
        <v>0</v>
      </c>
      <c r="P1543" s="2" t="e">
        <f>Formulas!W1544</f>
        <v>#DIV/0!</v>
      </c>
    </row>
    <row r="1544" spans="1:16">
      <c r="A1544">
        <f>Formulas!A1545</f>
        <v>0</v>
      </c>
      <c r="B1544">
        <f>Formulas!B1545</f>
        <v>0</v>
      </c>
      <c r="C1544">
        <f>Formulas!C1545</f>
        <v>0</v>
      </c>
      <c r="D1544">
        <f>Formulas!AC1545</f>
        <v>0</v>
      </c>
      <c r="E1544">
        <f t="shared" si="24"/>
        <v>0</v>
      </c>
      <c r="F1544" s="1">
        <f>COUNTIFS(Formulas!B$3:B$2000,'Stats for predictor'!B1544,Formulas!C$3:C$2000,'Stats for predictor'!C1544,Formulas!AC$3:AC$2000,4)</f>
        <v>0</v>
      </c>
      <c r="G1544">
        <f>COUNTIFS(Formulas!B$3:B$2000,'Stats for predictor'!B1544,Formulas!C$3:C$2000,'Stats for predictor'!C1544,Formulas!AC$3:AC$2000,3)</f>
        <v>0</v>
      </c>
      <c r="H1544">
        <f>COUNTIFS(Formulas!B$3:B$2000,'Stats for predictor'!B1544,Formulas!C$3:C$2000,'Stats for predictor'!C1544,Formulas!AC$3:AC$2000,2)</f>
        <v>0</v>
      </c>
      <c r="I1544">
        <f>COUNTIFS(Formulas!B$3:B$2000,'Stats for predictor'!B1544,Formulas!C$3:C$2000,'Stats for predictor'!C1544,Formulas!AC$3:AC$2000,1)</f>
        <v>0</v>
      </c>
      <c r="J1544">
        <f>COUNTIFS(Formulas!B$3:B$2000,'Stats for predictor'!B1544,Formulas!C$3:C$2000,'Stats for predictor'!C1544,Formulas!AC$3:AC$2000,0)</f>
        <v>1390</v>
      </c>
      <c r="K1544">
        <f>Formulas!P1545</f>
        <v>0</v>
      </c>
      <c r="L1544">
        <f>Formulas!R1545</f>
        <v>0</v>
      </c>
      <c r="M1544">
        <f>Formulas!T1593</f>
        <v>0</v>
      </c>
      <c r="N1544" s="2" t="e">
        <f>Formulas!V1545</f>
        <v>#DIV/0!</v>
      </c>
      <c r="O1544">
        <f>Formulas!U1545</f>
        <v>0</v>
      </c>
      <c r="P1544" s="2" t="e">
        <f>Formulas!W1545</f>
        <v>#DIV/0!</v>
      </c>
    </row>
    <row r="1545" spans="1:16">
      <c r="A1545">
        <f>Formulas!A1546</f>
        <v>0</v>
      </c>
      <c r="B1545">
        <f>Formulas!B1546</f>
        <v>0</v>
      </c>
      <c r="C1545">
        <f>Formulas!C1546</f>
        <v>0</v>
      </c>
      <c r="D1545">
        <f>Formulas!AC1546</f>
        <v>0</v>
      </c>
      <c r="E1545">
        <f t="shared" si="24"/>
        <v>0</v>
      </c>
      <c r="F1545" s="1">
        <f>COUNTIFS(Formulas!B$3:B$2000,'Stats for predictor'!B1545,Formulas!C$3:C$2000,'Stats for predictor'!C1545,Formulas!AC$3:AC$2000,4)</f>
        <v>0</v>
      </c>
      <c r="G1545">
        <f>COUNTIFS(Formulas!B$3:B$2000,'Stats for predictor'!B1545,Formulas!C$3:C$2000,'Stats for predictor'!C1545,Formulas!AC$3:AC$2000,3)</f>
        <v>0</v>
      </c>
      <c r="H1545">
        <f>COUNTIFS(Formulas!B$3:B$2000,'Stats for predictor'!B1545,Formulas!C$3:C$2000,'Stats for predictor'!C1545,Formulas!AC$3:AC$2000,2)</f>
        <v>0</v>
      </c>
      <c r="I1545">
        <f>COUNTIFS(Formulas!B$3:B$2000,'Stats for predictor'!B1545,Formulas!C$3:C$2000,'Stats for predictor'!C1545,Formulas!AC$3:AC$2000,1)</f>
        <v>0</v>
      </c>
      <c r="J1545">
        <f>COUNTIFS(Formulas!B$3:B$2000,'Stats for predictor'!B1545,Formulas!C$3:C$2000,'Stats for predictor'!C1545,Formulas!AC$3:AC$2000,0)</f>
        <v>1390</v>
      </c>
      <c r="K1545">
        <f>Formulas!P1546</f>
        <v>0</v>
      </c>
      <c r="L1545">
        <f>Formulas!R1546</f>
        <v>0</v>
      </c>
      <c r="M1545">
        <f>Formulas!T1594</f>
        <v>0</v>
      </c>
      <c r="N1545" s="2" t="e">
        <f>Formulas!V1546</f>
        <v>#DIV/0!</v>
      </c>
      <c r="O1545">
        <f>Formulas!U1546</f>
        <v>0</v>
      </c>
      <c r="P1545" s="2" t="e">
        <f>Formulas!W1546</f>
        <v>#DIV/0!</v>
      </c>
    </row>
    <row r="1546" spans="1:16">
      <c r="A1546">
        <f>Formulas!A1547</f>
        <v>0</v>
      </c>
      <c r="B1546">
        <f>Formulas!B1547</f>
        <v>0</v>
      </c>
      <c r="C1546">
        <f>Formulas!C1547</f>
        <v>0</v>
      </c>
      <c r="D1546">
        <f>Formulas!AC1547</f>
        <v>0</v>
      </c>
      <c r="E1546">
        <f t="shared" si="24"/>
        <v>0</v>
      </c>
      <c r="F1546" s="1">
        <f>COUNTIFS(Formulas!B$3:B$2000,'Stats for predictor'!B1546,Formulas!C$3:C$2000,'Stats for predictor'!C1546,Formulas!AC$3:AC$2000,4)</f>
        <v>0</v>
      </c>
      <c r="G1546">
        <f>COUNTIFS(Formulas!B$3:B$2000,'Stats for predictor'!B1546,Formulas!C$3:C$2000,'Stats for predictor'!C1546,Formulas!AC$3:AC$2000,3)</f>
        <v>0</v>
      </c>
      <c r="H1546">
        <f>COUNTIFS(Formulas!B$3:B$2000,'Stats for predictor'!B1546,Formulas!C$3:C$2000,'Stats for predictor'!C1546,Formulas!AC$3:AC$2000,2)</f>
        <v>0</v>
      </c>
      <c r="I1546">
        <f>COUNTIFS(Formulas!B$3:B$2000,'Stats for predictor'!B1546,Formulas!C$3:C$2000,'Stats for predictor'!C1546,Formulas!AC$3:AC$2000,1)</f>
        <v>0</v>
      </c>
      <c r="J1546">
        <f>COUNTIFS(Formulas!B$3:B$2000,'Stats for predictor'!B1546,Formulas!C$3:C$2000,'Stats for predictor'!C1546,Formulas!AC$3:AC$2000,0)</f>
        <v>1390</v>
      </c>
      <c r="K1546">
        <f>Formulas!P1547</f>
        <v>0</v>
      </c>
      <c r="L1546">
        <f>Formulas!R1547</f>
        <v>0</v>
      </c>
      <c r="M1546">
        <f>Formulas!T1595</f>
        <v>0</v>
      </c>
      <c r="N1546" s="2" t="e">
        <f>Formulas!V1547</f>
        <v>#DIV/0!</v>
      </c>
      <c r="O1546">
        <f>Formulas!U1547</f>
        <v>0</v>
      </c>
      <c r="P1546" s="2" t="e">
        <f>Formulas!W1547</f>
        <v>#DIV/0!</v>
      </c>
    </row>
    <row r="1547" spans="1:16">
      <c r="A1547">
        <f>Formulas!A1548</f>
        <v>0</v>
      </c>
      <c r="B1547">
        <f>Formulas!B1548</f>
        <v>0</v>
      </c>
      <c r="C1547">
        <f>Formulas!C1548</f>
        <v>0</v>
      </c>
      <c r="D1547">
        <f>Formulas!AC1548</f>
        <v>0</v>
      </c>
      <c r="E1547">
        <f t="shared" si="24"/>
        <v>0</v>
      </c>
      <c r="F1547" s="1">
        <f>COUNTIFS(Formulas!B$3:B$2000,'Stats for predictor'!B1547,Formulas!C$3:C$2000,'Stats for predictor'!C1547,Formulas!AC$3:AC$2000,4)</f>
        <v>0</v>
      </c>
      <c r="G1547">
        <f>COUNTIFS(Formulas!B$3:B$2000,'Stats for predictor'!B1547,Formulas!C$3:C$2000,'Stats for predictor'!C1547,Formulas!AC$3:AC$2000,3)</f>
        <v>0</v>
      </c>
      <c r="H1547">
        <f>COUNTIFS(Formulas!B$3:B$2000,'Stats for predictor'!B1547,Formulas!C$3:C$2000,'Stats for predictor'!C1547,Formulas!AC$3:AC$2000,2)</f>
        <v>0</v>
      </c>
      <c r="I1547">
        <f>COUNTIFS(Formulas!B$3:B$2000,'Stats for predictor'!B1547,Formulas!C$3:C$2000,'Stats for predictor'!C1547,Formulas!AC$3:AC$2000,1)</f>
        <v>0</v>
      </c>
      <c r="J1547">
        <f>COUNTIFS(Formulas!B$3:B$2000,'Stats for predictor'!B1547,Formulas!C$3:C$2000,'Stats for predictor'!C1547,Formulas!AC$3:AC$2000,0)</f>
        <v>1390</v>
      </c>
      <c r="K1547">
        <f>Formulas!P1548</f>
        <v>0</v>
      </c>
      <c r="L1547">
        <f>Formulas!R1548</f>
        <v>0</v>
      </c>
      <c r="M1547">
        <f>Formulas!T1596</f>
        <v>0</v>
      </c>
      <c r="N1547" s="2" t="e">
        <f>Formulas!V1548</f>
        <v>#DIV/0!</v>
      </c>
      <c r="O1547">
        <f>Formulas!U1548</f>
        <v>0</v>
      </c>
      <c r="P1547" s="2" t="e">
        <f>Formulas!W1548</f>
        <v>#DIV/0!</v>
      </c>
    </row>
    <row r="1548" spans="1:16">
      <c r="A1548">
        <f>Formulas!A1549</f>
        <v>0</v>
      </c>
      <c r="B1548">
        <f>Formulas!B1549</f>
        <v>0</v>
      </c>
      <c r="C1548">
        <f>Formulas!C1549</f>
        <v>0</v>
      </c>
      <c r="D1548">
        <f>Formulas!AC1549</f>
        <v>0</v>
      </c>
      <c r="E1548">
        <f t="shared" si="24"/>
        <v>0</v>
      </c>
      <c r="F1548" s="1">
        <f>COUNTIFS(Formulas!B$3:B$2000,'Stats for predictor'!B1548,Formulas!C$3:C$2000,'Stats for predictor'!C1548,Formulas!AC$3:AC$2000,4)</f>
        <v>0</v>
      </c>
      <c r="G1548">
        <f>COUNTIFS(Formulas!B$3:B$2000,'Stats for predictor'!B1548,Formulas!C$3:C$2000,'Stats for predictor'!C1548,Formulas!AC$3:AC$2000,3)</f>
        <v>0</v>
      </c>
      <c r="H1548">
        <f>COUNTIFS(Formulas!B$3:B$2000,'Stats for predictor'!B1548,Formulas!C$3:C$2000,'Stats for predictor'!C1548,Formulas!AC$3:AC$2000,2)</f>
        <v>0</v>
      </c>
      <c r="I1548">
        <f>COUNTIFS(Formulas!B$3:B$2000,'Stats for predictor'!B1548,Formulas!C$3:C$2000,'Stats for predictor'!C1548,Formulas!AC$3:AC$2000,1)</f>
        <v>0</v>
      </c>
      <c r="J1548">
        <f>COUNTIFS(Formulas!B$3:B$2000,'Stats for predictor'!B1548,Formulas!C$3:C$2000,'Stats for predictor'!C1548,Formulas!AC$3:AC$2000,0)</f>
        <v>1390</v>
      </c>
      <c r="K1548">
        <f>Formulas!P1549</f>
        <v>0</v>
      </c>
      <c r="L1548">
        <f>Formulas!R1549</f>
        <v>0</v>
      </c>
      <c r="M1548">
        <f>Formulas!T1597</f>
        <v>0</v>
      </c>
      <c r="N1548" s="2" t="e">
        <f>Formulas!V1549</f>
        <v>#DIV/0!</v>
      </c>
      <c r="O1548">
        <f>Formulas!U1549</f>
        <v>0</v>
      </c>
      <c r="P1548" s="2" t="e">
        <f>Formulas!W1549</f>
        <v>#DIV/0!</v>
      </c>
    </row>
    <row r="1549" spans="1:16">
      <c r="A1549">
        <f>Formulas!A1550</f>
        <v>0</v>
      </c>
      <c r="B1549">
        <f>Formulas!B1550</f>
        <v>0</v>
      </c>
      <c r="C1549">
        <f>Formulas!C1550</f>
        <v>0</v>
      </c>
      <c r="D1549">
        <f>Formulas!AC1550</f>
        <v>0</v>
      </c>
      <c r="E1549">
        <f t="shared" si="24"/>
        <v>0</v>
      </c>
      <c r="F1549" s="1">
        <f>COUNTIFS(Formulas!B$3:B$2000,'Stats for predictor'!B1549,Formulas!C$3:C$2000,'Stats for predictor'!C1549,Formulas!AC$3:AC$2000,4)</f>
        <v>0</v>
      </c>
      <c r="G1549">
        <f>COUNTIFS(Formulas!B$3:B$2000,'Stats for predictor'!B1549,Formulas!C$3:C$2000,'Stats for predictor'!C1549,Formulas!AC$3:AC$2000,3)</f>
        <v>0</v>
      </c>
      <c r="H1549">
        <f>COUNTIFS(Formulas!B$3:B$2000,'Stats for predictor'!B1549,Formulas!C$3:C$2000,'Stats for predictor'!C1549,Formulas!AC$3:AC$2000,2)</f>
        <v>0</v>
      </c>
      <c r="I1549">
        <f>COUNTIFS(Formulas!B$3:B$2000,'Stats for predictor'!B1549,Formulas!C$3:C$2000,'Stats for predictor'!C1549,Formulas!AC$3:AC$2000,1)</f>
        <v>0</v>
      </c>
      <c r="J1549">
        <f>COUNTIFS(Formulas!B$3:B$2000,'Stats for predictor'!B1549,Formulas!C$3:C$2000,'Stats for predictor'!C1549,Formulas!AC$3:AC$2000,0)</f>
        <v>1390</v>
      </c>
      <c r="K1549">
        <f>Formulas!P1550</f>
        <v>0</v>
      </c>
      <c r="L1549">
        <f>Formulas!R1550</f>
        <v>0</v>
      </c>
      <c r="M1549">
        <f>Formulas!T1598</f>
        <v>0</v>
      </c>
      <c r="N1549" s="2" t="e">
        <f>Formulas!V1550</f>
        <v>#DIV/0!</v>
      </c>
      <c r="O1549">
        <f>Formulas!U1550</f>
        <v>0</v>
      </c>
      <c r="P1549" s="2" t="e">
        <f>Formulas!W1550</f>
        <v>#DIV/0!</v>
      </c>
    </row>
    <row r="1550" spans="1:16">
      <c r="A1550">
        <f>Formulas!A1551</f>
        <v>0</v>
      </c>
      <c r="B1550">
        <f>Formulas!B1551</f>
        <v>0</v>
      </c>
      <c r="C1550">
        <f>Formulas!C1551</f>
        <v>0</v>
      </c>
      <c r="D1550">
        <f>Formulas!AC1551</f>
        <v>0</v>
      </c>
      <c r="E1550">
        <f t="shared" si="24"/>
        <v>0</v>
      </c>
      <c r="F1550" s="1">
        <f>COUNTIFS(Formulas!B$3:B$2000,'Stats for predictor'!B1550,Formulas!C$3:C$2000,'Stats for predictor'!C1550,Formulas!AC$3:AC$2000,4)</f>
        <v>0</v>
      </c>
      <c r="G1550">
        <f>COUNTIFS(Formulas!B$3:B$2000,'Stats for predictor'!B1550,Formulas!C$3:C$2000,'Stats for predictor'!C1550,Formulas!AC$3:AC$2000,3)</f>
        <v>0</v>
      </c>
      <c r="H1550">
        <f>COUNTIFS(Formulas!B$3:B$2000,'Stats for predictor'!B1550,Formulas!C$3:C$2000,'Stats for predictor'!C1550,Formulas!AC$3:AC$2000,2)</f>
        <v>0</v>
      </c>
      <c r="I1550">
        <f>COUNTIFS(Formulas!B$3:B$2000,'Stats for predictor'!B1550,Formulas!C$3:C$2000,'Stats for predictor'!C1550,Formulas!AC$3:AC$2000,1)</f>
        <v>0</v>
      </c>
      <c r="J1550">
        <f>COUNTIFS(Formulas!B$3:B$2000,'Stats for predictor'!B1550,Formulas!C$3:C$2000,'Stats for predictor'!C1550,Formulas!AC$3:AC$2000,0)</f>
        <v>1390</v>
      </c>
      <c r="K1550">
        <f>Formulas!P1551</f>
        <v>0</v>
      </c>
      <c r="L1550">
        <f>Formulas!R1551</f>
        <v>0</v>
      </c>
      <c r="M1550">
        <f>Formulas!T1599</f>
        <v>0</v>
      </c>
      <c r="N1550" s="2" t="e">
        <f>Formulas!V1551</f>
        <v>#DIV/0!</v>
      </c>
      <c r="O1550">
        <f>Formulas!U1551</f>
        <v>0</v>
      </c>
      <c r="P1550" s="2" t="e">
        <f>Formulas!W1551</f>
        <v>#DIV/0!</v>
      </c>
    </row>
    <row r="1551" spans="1:16">
      <c r="A1551">
        <f>Formulas!A1552</f>
        <v>0</v>
      </c>
      <c r="B1551">
        <f>Formulas!B1552</f>
        <v>0</v>
      </c>
      <c r="C1551">
        <f>Formulas!C1552</f>
        <v>0</v>
      </c>
      <c r="D1551">
        <f>Formulas!AC1552</f>
        <v>0</v>
      </c>
      <c r="E1551">
        <f t="shared" si="24"/>
        <v>0</v>
      </c>
      <c r="F1551" s="1">
        <f>COUNTIFS(Formulas!B$3:B$2000,'Stats for predictor'!B1551,Formulas!C$3:C$2000,'Stats for predictor'!C1551,Formulas!AC$3:AC$2000,4)</f>
        <v>0</v>
      </c>
      <c r="G1551">
        <f>COUNTIFS(Formulas!B$3:B$2000,'Stats for predictor'!B1551,Formulas!C$3:C$2000,'Stats for predictor'!C1551,Formulas!AC$3:AC$2000,3)</f>
        <v>0</v>
      </c>
      <c r="H1551">
        <f>COUNTIFS(Formulas!B$3:B$2000,'Stats for predictor'!B1551,Formulas!C$3:C$2000,'Stats for predictor'!C1551,Formulas!AC$3:AC$2000,2)</f>
        <v>0</v>
      </c>
      <c r="I1551">
        <f>COUNTIFS(Formulas!B$3:B$2000,'Stats for predictor'!B1551,Formulas!C$3:C$2000,'Stats for predictor'!C1551,Formulas!AC$3:AC$2000,1)</f>
        <v>0</v>
      </c>
      <c r="J1551">
        <f>COUNTIFS(Formulas!B$3:B$2000,'Stats for predictor'!B1551,Formulas!C$3:C$2000,'Stats for predictor'!C1551,Formulas!AC$3:AC$2000,0)</f>
        <v>1390</v>
      </c>
      <c r="K1551">
        <f>Formulas!P1552</f>
        <v>0</v>
      </c>
      <c r="L1551">
        <f>Formulas!R1552</f>
        <v>0</v>
      </c>
      <c r="M1551">
        <f>Formulas!T1600</f>
        <v>0</v>
      </c>
      <c r="N1551" s="2" t="e">
        <f>Formulas!V1552</f>
        <v>#DIV/0!</v>
      </c>
      <c r="O1551">
        <f>Formulas!U1552</f>
        <v>0</v>
      </c>
      <c r="P1551" s="2" t="e">
        <f>Formulas!W1552</f>
        <v>#DIV/0!</v>
      </c>
    </row>
    <row r="1552" spans="1:16">
      <c r="A1552">
        <f>Formulas!A1553</f>
        <v>0</v>
      </c>
      <c r="B1552">
        <f>Formulas!B1553</f>
        <v>0</v>
      </c>
      <c r="C1552">
        <f>Formulas!C1553</f>
        <v>0</v>
      </c>
      <c r="D1552">
        <f>Formulas!AC1553</f>
        <v>0</v>
      </c>
      <c r="E1552">
        <f t="shared" si="24"/>
        <v>0</v>
      </c>
      <c r="F1552" s="1">
        <f>COUNTIFS(Formulas!B$3:B$2000,'Stats for predictor'!B1552,Formulas!C$3:C$2000,'Stats for predictor'!C1552,Formulas!AC$3:AC$2000,4)</f>
        <v>0</v>
      </c>
      <c r="G1552">
        <f>COUNTIFS(Formulas!B$3:B$2000,'Stats for predictor'!B1552,Formulas!C$3:C$2000,'Stats for predictor'!C1552,Formulas!AC$3:AC$2000,3)</f>
        <v>0</v>
      </c>
      <c r="H1552">
        <f>COUNTIFS(Formulas!B$3:B$2000,'Stats for predictor'!B1552,Formulas!C$3:C$2000,'Stats for predictor'!C1552,Formulas!AC$3:AC$2000,2)</f>
        <v>0</v>
      </c>
      <c r="I1552">
        <f>COUNTIFS(Formulas!B$3:B$2000,'Stats for predictor'!B1552,Formulas!C$3:C$2000,'Stats for predictor'!C1552,Formulas!AC$3:AC$2000,1)</f>
        <v>0</v>
      </c>
      <c r="J1552">
        <f>COUNTIFS(Formulas!B$3:B$2000,'Stats for predictor'!B1552,Formulas!C$3:C$2000,'Stats for predictor'!C1552,Formulas!AC$3:AC$2000,0)</f>
        <v>1390</v>
      </c>
      <c r="K1552">
        <f>Formulas!P1553</f>
        <v>0</v>
      </c>
      <c r="L1552">
        <f>Formulas!R1553</f>
        <v>0</v>
      </c>
      <c r="M1552">
        <f>Formulas!T1601</f>
        <v>0</v>
      </c>
      <c r="N1552" s="2" t="e">
        <f>Formulas!V1553</f>
        <v>#DIV/0!</v>
      </c>
      <c r="O1552">
        <f>Formulas!U1553</f>
        <v>0</v>
      </c>
      <c r="P1552" s="2" t="e">
        <f>Formulas!W1553</f>
        <v>#DIV/0!</v>
      </c>
    </row>
    <row r="1553" spans="1:16">
      <c r="A1553">
        <f>Formulas!A1554</f>
        <v>0</v>
      </c>
      <c r="B1553">
        <f>Formulas!B1554</f>
        <v>0</v>
      </c>
      <c r="C1553">
        <f>Formulas!C1554</f>
        <v>0</v>
      </c>
      <c r="D1553">
        <f>Formulas!AC1554</f>
        <v>0</v>
      </c>
      <c r="E1553">
        <f t="shared" si="24"/>
        <v>0</v>
      </c>
      <c r="F1553" s="1">
        <f>COUNTIFS(Formulas!B$3:B$2000,'Stats for predictor'!B1553,Formulas!C$3:C$2000,'Stats for predictor'!C1553,Formulas!AC$3:AC$2000,4)</f>
        <v>0</v>
      </c>
      <c r="G1553">
        <f>COUNTIFS(Formulas!B$3:B$2000,'Stats for predictor'!B1553,Formulas!C$3:C$2000,'Stats for predictor'!C1553,Formulas!AC$3:AC$2000,3)</f>
        <v>0</v>
      </c>
      <c r="H1553">
        <f>COUNTIFS(Formulas!B$3:B$2000,'Stats for predictor'!B1553,Formulas!C$3:C$2000,'Stats for predictor'!C1553,Formulas!AC$3:AC$2000,2)</f>
        <v>0</v>
      </c>
      <c r="I1553">
        <f>COUNTIFS(Formulas!B$3:B$2000,'Stats for predictor'!B1553,Formulas!C$3:C$2000,'Stats for predictor'!C1553,Formulas!AC$3:AC$2000,1)</f>
        <v>0</v>
      </c>
      <c r="J1553">
        <f>COUNTIFS(Formulas!B$3:B$2000,'Stats for predictor'!B1553,Formulas!C$3:C$2000,'Stats for predictor'!C1553,Formulas!AC$3:AC$2000,0)</f>
        <v>1390</v>
      </c>
      <c r="K1553">
        <f>Formulas!P1554</f>
        <v>0</v>
      </c>
      <c r="L1553">
        <f>Formulas!R1554</f>
        <v>0</v>
      </c>
      <c r="M1553">
        <f>Formulas!T1602</f>
        <v>0</v>
      </c>
      <c r="N1553" s="2" t="e">
        <f>Formulas!V1554</f>
        <v>#DIV/0!</v>
      </c>
      <c r="O1553">
        <f>Formulas!U1554</f>
        <v>0</v>
      </c>
      <c r="P1553" s="2" t="e">
        <f>Formulas!W1554</f>
        <v>#DIV/0!</v>
      </c>
    </row>
    <row r="1554" spans="1:16">
      <c r="A1554">
        <f>Formulas!A1555</f>
        <v>0</v>
      </c>
      <c r="B1554">
        <f>Formulas!B1555</f>
        <v>0</v>
      </c>
      <c r="C1554">
        <f>Formulas!C1555</f>
        <v>0</v>
      </c>
      <c r="D1554">
        <f>Formulas!AC1555</f>
        <v>0</v>
      </c>
      <c r="E1554">
        <f t="shared" si="24"/>
        <v>0</v>
      </c>
      <c r="F1554" s="1">
        <f>COUNTIFS(Formulas!B$3:B$2000,'Stats for predictor'!B1554,Formulas!C$3:C$2000,'Stats for predictor'!C1554,Formulas!AC$3:AC$2000,4)</f>
        <v>0</v>
      </c>
      <c r="G1554">
        <f>COUNTIFS(Formulas!B$3:B$2000,'Stats for predictor'!B1554,Formulas!C$3:C$2000,'Stats for predictor'!C1554,Formulas!AC$3:AC$2000,3)</f>
        <v>0</v>
      </c>
      <c r="H1554">
        <f>COUNTIFS(Formulas!B$3:B$2000,'Stats for predictor'!B1554,Formulas!C$3:C$2000,'Stats for predictor'!C1554,Formulas!AC$3:AC$2000,2)</f>
        <v>0</v>
      </c>
      <c r="I1554">
        <f>COUNTIFS(Formulas!B$3:B$2000,'Stats for predictor'!B1554,Formulas!C$3:C$2000,'Stats for predictor'!C1554,Formulas!AC$3:AC$2000,1)</f>
        <v>0</v>
      </c>
      <c r="J1554">
        <f>COUNTIFS(Formulas!B$3:B$2000,'Stats for predictor'!B1554,Formulas!C$3:C$2000,'Stats for predictor'!C1554,Formulas!AC$3:AC$2000,0)</f>
        <v>1390</v>
      </c>
      <c r="K1554">
        <f>Formulas!P1555</f>
        <v>0</v>
      </c>
      <c r="L1554">
        <f>Formulas!R1555</f>
        <v>0</v>
      </c>
      <c r="M1554">
        <f>Formulas!T1603</f>
        <v>0</v>
      </c>
      <c r="N1554" s="2" t="e">
        <f>Formulas!V1555</f>
        <v>#DIV/0!</v>
      </c>
      <c r="O1554">
        <f>Formulas!U1555</f>
        <v>0</v>
      </c>
      <c r="P1554" s="2" t="e">
        <f>Formulas!W1555</f>
        <v>#DIV/0!</v>
      </c>
    </row>
    <row r="1555" spans="1:16">
      <c r="A1555">
        <f>Formulas!A1556</f>
        <v>0</v>
      </c>
      <c r="B1555">
        <f>Formulas!B1556</f>
        <v>0</v>
      </c>
      <c r="C1555">
        <f>Formulas!C1556</f>
        <v>0</v>
      </c>
      <c r="D1555">
        <f>Formulas!AC1556</f>
        <v>0</v>
      </c>
      <c r="E1555">
        <f t="shared" si="24"/>
        <v>0</v>
      </c>
      <c r="F1555" s="1">
        <f>COUNTIFS(Formulas!B$3:B$2000,'Stats for predictor'!B1555,Formulas!C$3:C$2000,'Stats for predictor'!C1555,Formulas!AC$3:AC$2000,4)</f>
        <v>0</v>
      </c>
      <c r="G1555">
        <f>COUNTIFS(Formulas!B$3:B$2000,'Stats for predictor'!B1555,Formulas!C$3:C$2000,'Stats for predictor'!C1555,Formulas!AC$3:AC$2000,3)</f>
        <v>0</v>
      </c>
      <c r="H1555">
        <f>COUNTIFS(Formulas!B$3:B$2000,'Stats for predictor'!B1555,Formulas!C$3:C$2000,'Stats for predictor'!C1555,Formulas!AC$3:AC$2000,2)</f>
        <v>0</v>
      </c>
      <c r="I1555">
        <f>COUNTIFS(Formulas!B$3:B$2000,'Stats for predictor'!B1555,Formulas!C$3:C$2000,'Stats for predictor'!C1555,Formulas!AC$3:AC$2000,1)</f>
        <v>0</v>
      </c>
      <c r="J1555">
        <f>COUNTIFS(Formulas!B$3:B$2000,'Stats for predictor'!B1555,Formulas!C$3:C$2000,'Stats for predictor'!C1555,Formulas!AC$3:AC$2000,0)</f>
        <v>1390</v>
      </c>
      <c r="K1555">
        <f>Formulas!P1556</f>
        <v>0</v>
      </c>
      <c r="L1555">
        <f>Formulas!R1556</f>
        <v>0</v>
      </c>
      <c r="M1555">
        <f>Formulas!T1604</f>
        <v>0</v>
      </c>
      <c r="N1555" s="2" t="e">
        <f>Formulas!V1556</f>
        <v>#DIV/0!</v>
      </c>
      <c r="O1555">
        <f>Formulas!U1556</f>
        <v>0</v>
      </c>
      <c r="P1555" s="2" t="e">
        <f>Formulas!W1556</f>
        <v>#DIV/0!</v>
      </c>
    </row>
    <row r="1556" spans="1:16">
      <c r="A1556">
        <f>Formulas!A1557</f>
        <v>0</v>
      </c>
      <c r="B1556">
        <f>Formulas!B1557</f>
        <v>0</v>
      </c>
      <c r="C1556">
        <f>Formulas!C1557</f>
        <v>0</v>
      </c>
      <c r="D1556">
        <f>Formulas!AC1557</f>
        <v>0</v>
      </c>
      <c r="E1556">
        <f t="shared" si="24"/>
        <v>0</v>
      </c>
      <c r="F1556" s="1">
        <f>COUNTIFS(Formulas!B$3:B$2000,'Stats for predictor'!B1556,Formulas!C$3:C$2000,'Stats for predictor'!C1556,Formulas!AC$3:AC$2000,4)</f>
        <v>0</v>
      </c>
      <c r="G1556">
        <f>COUNTIFS(Formulas!B$3:B$2000,'Stats for predictor'!B1556,Formulas!C$3:C$2000,'Stats for predictor'!C1556,Formulas!AC$3:AC$2000,3)</f>
        <v>0</v>
      </c>
      <c r="H1556">
        <f>COUNTIFS(Formulas!B$3:B$2000,'Stats for predictor'!B1556,Formulas!C$3:C$2000,'Stats for predictor'!C1556,Formulas!AC$3:AC$2000,2)</f>
        <v>0</v>
      </c>
      <c r="I1556">
        <f>COUNTIFS(Formulas!B$3:B$2000,'Stats for predictor'!B1556,Formulas!C$3:C$2000,'Stats for predictor'!C1556,Formulas!AC$3:AC$2000,1)</f>
        <v>0</v>
      </c>
      <c r="J1556">
        <f>COUNTIFS(Formulas!B$3:B$2000,'Stats for predictor'!B1556,Formulas!C$3:C$2000,'Stats for predictor'!C1556,Formulas!AC$3:AC$2000,0)</f>
        <v>1390</v>
      </c>
      <c r="K1556">
        <f>Formulas!P1557</f>
        <v>0</v>
      </c>
      <c r="L1556">
        <f>Formulas!R1557</f>
        <v>0</v>
      </c>
      <c r="M1556">
        <f>Formulas!T1605</f>
        <v>0</v>
      </c>
      <c r="N1556" s="2" t="e">
        <f>Formulas!V1557</f>
        <v>#DIV/0!</v>
      </c>
      <c r="O1556">
        <f>Formulas!U1557</f>
        <v>0</v>
      </c>
      <c r="P1556" s="2" t="e">
        <f>Formulas!W1557</f>
        <v>#DIV/0!</v>
      </c>
    </row>
    <row r="1557" spans="1:16">
      <c r="A1557">
        <f>Formulas!A1558</f>
        <v>0</v>
      </c>
      <c r="B1557">
        <f>Formulas!B1558</f>
        <v>0</v>
      </c>
      <c r="C1557">
        <f>Formulas!C1558</f>
        <v>0</v>
      </c>
      <c r="D1557">
        <f>Formulas!AC1558</f>
        <v>0</v>
      </c>
      <c r="E1557">
        <f t="shared" si="24"/>
        <v>0</v>
      </c>
      <c r="F1557" s="1">
        <f>COUNTIFS(Formulas!B$3:B$2000,'Stats for predictor'!B1557,Formulas!C$3:C$2000,'Stats for predictor'!C1557,Formulas!AC$3:AC$2000,4)</f>
        <v>0</v>
      </c>
      <c r="G1557">
        <f>COUNTIFS(Formulas!B$3:B$2000,'Stats for predictor'!B1557,Formulas!C$3:C$2000,'Stats for predictor'!C1557,Formulas!AC$3:AC$2000,3)</f>
        <v>0</v>
      </c>
      <c r="H1557">
        <f>COUNTIFS(Formulas!B$3:B$2000,'Stats for predictor'!B1557,Formulas!C$3:C$2000,'Stats for predictor'!C1557,Formulas!AC$3:AC$2000,2)</f>
        <v>0</v>
      </c>
      <c r="I1557">
        <f>COUNTIFS(Formulas!B$3:B$2000,'Stats for predictor'!B1557,Formulas!C$3:C$2000,'Stats for predictor'!C1557,Formulas!AC$3:AC$2000,1)</f>
        <v>0</v>
      </c>
      <c r="J1557">
        <f>COUNTIFS(Formulas!B$3:B$2000,'Stats for predictor'!B1557,Formulas!C$3:C$2000,'Stats for predictor'!C1557,Formulas!AC$3:AC$2000,0)</f>
        <v>1390</v>
      </c>
      <c r="K1557">
        <f>Formulas!P1558</f>
        <v>0</v>
      </c>
      <c r="L1557">
        <f>Formulas!R1558</f>
        <v>0</v>
      </c>
      <c r="M1557">
        <f>Formulas!T1606</f>
        <v>0</v>
      </c>
      <c r="N1557" s="2" t="e">
        <f>Formulas!V1558</f>
        <v>#DIV/0!</v>
      </c>
      <c r="O1557">
        <f>Formulas!U1558</f>
        <v>0</v>
      </c>
      <c r="P1557" s="2" t="e">
        <f>Formulas!W1558</f>
        <v>#DIV/0!</v>
      </c>
    </row>
    <row r="1558" spans="1:16">
      <c r="A1558">
        <f>Formulas!A1559</f>
        <v>0</v>
      </c>
      <c r="B1558">
        <f>Formulas!B1559</f>
        <v>0</v>
      </c>
      <c r="C1558">
        <f>Formulas!C1559</f>
        <v>0</v>
      </c>
      <c r="D1558">
        <f>Formulas!AC1559</f>
        <v>0</v>
      </c>
      <c r="E1558">
        <f t="shared" si="24"/>
        <v>0</v>
      </c>
      <c r="F1558" s="1">
        <f>COUNTIFS(Formulas!B$3:B$2000,'Stats for predictor'!B1558,Formulas!C$3:C$2000,'Stats for predictor'!C1558,Formulas!AC$3:AC$2000,4)</f>
        <v>0</v>
      </c>
      <c r="G1558">
        <f>COUNTIFS(Formulas!B$3:B$2000,'Stats for predictor'!B1558,Formulas!C$3:C$2000,'Stats for predictor'!C1558,Formulas!AC$3:AC$2000,3)</f>
        <v>0</v>
      </c>
      <c r="H1558">
        <f>COUNTIFS(Formulas!B$3:B$2000,'Stats for predictor'!B1558,Formulas!C$3:C$2000,'Stats for predictor'!C1558,Formulas!AC$3:AC$2000,2)</f>
        <v>0</v>
      </c>
      <c r="I1558">
        <f>COUNTIFS(Formulas!B$3:B$2000,'Stats for predictor'!B1558,Formulas!C$3:C$2000,'Stats for predictor'!C1558,Formulas!AC$3:AC$2000,1)</f>
        <v>0</v>
      </c>
      <c r="J1558">
        <f>COUNTIFS(Formulas!B$3:B$2000,'Stats for predictor'!B1558,Formulas!C$3:C$2000,'Stats for predictor'!C1558,Formulas!AC$3:AC$2000,0)</f>
        <v>1390</v>
      </c>
      <c r="K1558">
        <f>Formulas!P1559</f>
        <v>0</v>
      </c>
      <c r="L1558">
        <f>Formulas!R1559</f>
        <v>0</v>
      </c>
      <c r="M1558">
        <f>Formulas!T1607</f>
        <v>0</v>
      </c>
      <c r="N1558" s="2" t="e">
        <f>Formulas!V1559</f>
        <v>#DIV/0!</v>
      </c>
      <c r="O1558">
        <f>Formulas!U1559</f>
        <v>0</v>
      </c>
      <c r="P1558" s="2" t="e">
        <f>Formulas!W1559</f>
        <v>#DIV/0!</v>
      </c>
    </row>
    <row r="1559" spans="1:16">
      <c r="A1559">
        <f>Formulas!A1560</f>
        <v>0</v>
      </c>
      <c r="B1559">
        <f>Formulas!B1560</f>
        <v>0</v>
      </c>
      <c r="C1559">
        <f>Formulas!C1560</f>
        <v>0</v>
      </c>
      <c r="D1559">
        <f>Formulas!AC1560</f>
        <v>0</v>
      </c>
      <c r="E1559">
        <f t="shared" si="24"/>
        <v>0</v>
      </c>
      <c r="F1559" s="1">
        <f>COUNTIFS(Formulas!B$3:B$2000,'Stats for predictor'!B1559,Formulas!C$3:C$2000,'Stats for predictor'!C1559,Formulas!AC$3:AC$2000,4)</f>
        <v>0</v>
      </c>
      <c r="G1559">
        <f>COUNTIFS(Formulas!B$3:B$2000,'Stats for predictor'!B1559,Formulas!C$3:C$2000,'Stats for predictor'!C1559,Formulas!AC$3:AC$2000,3)</f>
        <v>0</v>
      </c>
      <c r="H1559">
        <f>COUNTIFS(Formulas!B$3:B$2000,'Stats for predictor'!B1559,Formulas!C$3:C$2000,'Stats for predictor'!C1559,Formulas!AC$3:AC$2000,2)</f>
        <v>0</v>
      </c>
      <c r="I1559">
        <f>COUNTIFS(Formulas!B$3:B$2000,'Stats for predictor'!B1559,Formulas!C$3:C$2000,'Stats for predictor'!C1559,Formulas!AC$3:AC$2000,1)</f>
        <v>0</v>
      </c>
      <c r="J1559">
        <f>COUNTIFS(Formulas!B$3:B$2000,'Stats for predictor'!B1559,Formulas!C$3:C$2000,'Stats for predictor'!C1559,Formulas!AC$3:AC$2000,0)</f>
        <v>1390</v>
      </c>
      <c r="K1559">
        <f>Formulas!P1560</f>
        <v>0</v>
      </c>
      <c r="L1559">
        <f>Formulas!R1560</f>
        <v>0</v>
      </c>
      <c r="M1559">
        <f>Formulas!T1608</f>
        <v>0</v>
      </c>
      <c r="N1559" s="2" t="e">
        <f>Formulas!V1560</f>
        <v>#DIV/0!</v>
      </c>
      <c r="O1559">
        <f>Formulas!U1560</f>
        <v>0</v>
      </c>
      <c r="P1559" s="2" t="e">
        <f>Formulas!W1560</f>
        <v>#DIV/0!</v>
      </c>
    </row>
    <row r="1560" spans="1:16">
      <c r="A1560">
        <f>Formulas!A1561</f>
        <v>0</v>
      </c>
      <c r="B1560">
        <f>Formulas!B1561</f>
        <v>0</v>
      </c>
      <c r="C1560">
        <f>Formulas!C1561</f>
        <v>0</v>
      </c>
      <c r="D1560">
        <f>Formulas!AC1561</f>
        <v>0</v>
      </c>
      <c r="E1560">
        <f t="shared" si="24"/>
        <v>0</v>
      </c>
      <c r="F1560" s="1">
        <f>COUNTIFS(Formulas!B$3:B$2000,'Stats for predictor'!B1560,Formulas!C$3:C$2000,'Stats for predictor'!C1560,Formulas!AC$3:AC$2000,4)</f>
        <v>0</v>
      </c>
      <c r="G1560">
        <f>COUNTIFS(Formulas!B$3:B$2000,'Stats for predictor'!B1560,Formulas!C$3:C$2000,'Stats for predictor'!C1560,Formulas!AC$3:AC$2000,3)</f>
        <v>0</v>
      </c>
      <c r="H1560">
        <f>COUNTIFS(Formulas!B$3:B$2000,'Stats for predictor'!B1560,Formulas!C$3:C$2000,'Stats for predictor'!C1560,Formulas!AC$3:AC$2000,2)</f>
        <v>0</v>
      </c>
      <c r="I1560">
        <f>COUNTIFS(Formulas!B$3:B$2000,'Stats for predictor'!B1560,Formulas!C$3:C$2000,'Stats for predictor'!C1560,Formulas!AC$3:AC$2000,1)</f>
        <v>0</v>
      </c>
      <c r="J1560">
        <f>COUNTIFS(Formulas!B$3:B$2000,'Stats for predictor'!B1560,Formulas!C$3:C$2000,'Stats for predictor'!C1560,Formulas!AC$3:AC$2000,0)</f>
        <v>1390</v>
      </c>
      <c r="K1560">
        <f>Formulas!P1561</f>
        <v>0</v>
      </c>
      <c r="L1560">
        <f>Formulas!R1561</f>
        <v>0</v>
      </c>
      <c r="M1560">
        <f>Formulas!T1609</f>
        <v>0</v>
      </c>
      <c r="N1560" s="2" t="e">
        <f>Formulas!V1561</f>
        <v>#DIV/0!</v>
      </c>
      <c r="O1560">
        <f>Formulas!U1561</f>
        <v>0</v>
      </c>
      <c r="P1560" s="2" t="e">
        <f>Formulas!W1561</f>
        <v>#DIV/0!</v>
      </c>
    </row>
    <row r="1561" spans="1:16">
      <c r="A1561">
        <f>Formulas!A1562</f>
        <v>0</v>
      </c>
      <c r="B1561">
        <f>Formulas!B1562</f>
        <v>0</v>
      </c>
      <c r="C1561">
        <f>Formulas!C1562</f>
        <v>0</v>
      </c>
      <c r="D1561">
        <f>Formulas!AC1562</f>
        <v>0</v>
      </c>
      <c r="E1561">
        <f t="shared" si="24"/>
        <v>0</v>
      </c>
      <c r="F1561" s="1">
        <f>COUNTIFS(Formulas!B$3:B$2000,'Stats for predictor'!B1561,Formulas!C$3:C$2000,'Stats for predictor'!C1561,Formulas!AC$3:AC$2000,4)</f>
        <v>0</v>
      </c>
      <c r="G1561">
        <f>COUNTIFS(Formulas!B$3:B$2000,'Stats for predictor'!B1561,Formulas!C$3:C$2000,'Stats for predictor'!C1561,Formulas!AC$3:AC$2000,3)</f>
        <v>0</v>
      </c>
      <c r="H1561">
        <f>COUNTIFS(Formulas!B$3:B$2000,'Stats for predictor'!B1561,Formulas!C$3:C$2000,'Stats for predictor'!C1561,Formulas!AC$3:AC$2000,2)</f>
        <v>0</v>
      </c>
      <c r="I1561">
        <f>COUNTIFS(Formulas!B$3:B$2000,'Stats for predictor'!B1561,Formulas!C$3:C$2000,'Stats for predictor'!C1561,Formulas!AC$3:AC$2000,1)</f>
        <v>0</v>
      </c>
      <c r="J1561">
        <f>COUNTIFS(Formulas!B$3:B$2000,'Stats for predictor'!B1561,Formulas!C$3:C$2000,'Stats for predictor'!C1561,Formulas!AC$3:AC$2000,0)</f>
        <v>1390</v>
      </c>
      <c r="K1561">
        <f>Formulas!P1562</f>
        <v>0</v>
      </c>
      <c r="L1561">
        <f>Formulas!R1562</f>
        <v>0</v>
      </c>
      <c r="M1561">
        <f>Formulas!T1610</f>
        <v>0</v>
      </c>
      <c r="N1561" s="2" t="e">
        <f>Formulas!V1562</f>
        <v>#DIV/0!</v>
      </c>
      <c r="O1561">
        <f>Formulas!U1562</f>
        <v>0</v>
      </c>
      <c r="P1561" s="2" t="e">
        <f>Formulas!W1562</f>
        <v>#DIV/0!</v>
      </c>
    </row>
    <row r="1562" spans="1:16">
      <c r="A1562">
        <f>Formulas!A1563</f>
        <v>0</v>
      </c>
      <c r="B1562">
        <f>Formulas!B1563</f>
        <v>0</v>
      </c>
      <c r="C1562">
        <f>Formulas!C1563</f>
        <v>0</v>
      </c>
      <c r="D1562">
        <f>Formulas!AC1563</f>
        <v>0</v>
      </c>
      <c r="E1562">
        <f t="shared" si="24"/>
        <v>0</v>
      </c>
      <c r="F1562" s="1">
        <f>COUNTIFS(Formulas!B$3:B$2000,'Stats for predictor'!B1562,Formulas!C$3:C$2000,'Stats for predictor'!C1562,Formulas!AC$3:AC$2000,4)</f>
        <v>0</v>
      </c>
      <c r="G1562">
        <f>COUNTIFS(Formulas!B$3:B$2000,'Stats for predictor'!B1562,Formulas!C$3:C$2000,'Stats for predictor'!C1562,Formulas!AC$3:AC$2000,3)</f>
        <v>0</v>
      </c>
      <c r="H1562">
        <f>COUNTIFS(Formulas!B$3:B$2000,'Stats for predictor'!B1562,Formulas!C$3:C$2000,'Stats for predictor'!C1562,Formulas!AC$3:AC$2000,2)</f>
        <v>0</v>
      </c>
      <c r="I1562">
        <f>COUNTIFS(Formulas!B$3:B$2000,'Stats for predictor'!B1562,Formulas!C$3:C$2000,'Stats for predictor'!C1562,Formulas!AC$3:AC$2000,1)</f>
        <v>0</v>
      </c>
      <c r="J1562">
        <f>COUNTIFS(Formulas!B$3:B$2000,'Stats for predictor'!B1562,Formulas!C$3:C$2000,'Stats for predictor'!C1562,Formulas!AC$3:AC$2000,0)</f>
        <v>1390</v>
      </c>
      <c r="K1562">
        <f>Formulas!P1563</f>
        <v>0</v>
      </c>
      <c r="L1562">
        <f>Formulas!R1563</f>
        <v>0</v>
      </c>
      <c r="M1562">
        <f>Formulas!T1611</f>
        <v>0</v>
      </c>
      <c r="N1562" s="2" t="e">
        <f>Formulas!V1563</f>
        <v>#DIV/0!</v>
      </c>
      <c r="O1562">
        <f>Formulas!U1563</f>
        <v>0</v>
      </c>
      <c r="P1562" s="2" t="e">
        <f>Formulas!W1563</f>
        <v>#DIV/0!</v>
      </c>
    </row>
    <row r="1563" spans="1:16">
      <c r="A1563">
        <f>Formulas!A1564</f>
        <v>0</v>
      </c>
      <c r="B1563">
        <f>Formulas!B1564</f>
        <v>0</v>
      </c>
      <c r="C1563">
        <f>Formulas!C1564</f>
        <v>0</v>
      </c>
      <c r="D1563">
        <f>Formulas!AC1564</f>
        <v>0</v>
      </c>
      <c r="E1563">
        <f t="shared" si="24"/>
        <v>0</v>
      </c>
      <c r="F1563" s="1">
        <f>COUNTIFS(Formulas!B$3:B$2000,'Stats for predictor'!B1563,Formulas!C$3:C$2000,'Stats for predictor'!C1563,Formulas!AC$3:AC$2000,4)</f>
        <v>0</v>
      </c>
      <c r="G1563">
        <f>COUNTIFS(Formulas!B$3:B$2000,'Stats for predictor'!B1563,Formulas!C$3:C$2000,'Stats for predictor'!C1563,Formulas!AC$3:AC$2000,3)</f>
        <v>0</v>
      </c>
      <c r="H1563">
        <f>COUNTIFS(Formulas!B$3:B$2000,'Stats for predictor'!B1563,Formulas!C$3:C$2000,'Stats for predictor'!C1563,Formulas!AC$3:AC$2000,2)</f>
        <v>0</v>
      </c>
      <c r="I1563">
        <f>COUNTIFS(Formulas!B$3:B$2000,'Stats for predictor'!B1563,Formulas!C$3:C$2000,'Stats for predictor'!C1563,Formulas!AC$3:AC$2000,1)</f>
        <v>0</v>
      </c>
      <c r="J1563">
        <f>COUNTIFS(Formulas!B$3:B$2000,'Stats for predictor'!B1563,Formulas!C$3:C$2000,'Stats for predictor'!C1563,Formulas!AC$3:AC$2000,0)</f>
        <v>1390</v>
      </c>
      <c r="K1563">
        <f>Formulas!P1564</f>
        <v>0</v>
      </c>
      <c r="L1563">
        <f>Formulas!R1564</f>
        <v>0</v>
      </c>
      <c r="M1563">
        <f>Formulas!T1612</f>
        <v>0</v>
      </c>
      <c r="N1563" s="2" t="e">
        <f>Formulas!V1564</f>
        <v>#DIV/0!</v>
      </c>
      <c r="O1563">
        <f>Formulas!U1564</f>
        <v>0</v>
      </c>
      <c r="P1563" s="2" t="e">
        <f>Formulas!W1564</f>
        <v>#DIV/0!</v>
      </c>
    </row>
    <row r="1564" spans="1:16">
      <c r="A1564">
        <f>Formulas!A1565</f>
        <v>0</v>
      </c>
      <c r="B1564">
        <f>Formulas!B1565</f>
        <v>0</v>
      </c>
      <c r="C1564">
        <f>Formulas!C1565</f>
        <v>0</v>
      </c>
      <c r="D1564">
        <f>Formulas!AC1565</f>
        <v>0</v>
      </c>
      <c r="E1564">
        <f t="shared" si="24"/>
        <v>0</v>
      </c>
      <c r="F1564" s="1">
        <f>COUNTIFS(Formulas!B$3:B$2000,'Stats for predictor'!B1564,Formulas!C$3:C$2000,'Stats for predictor'!C1564,Formulas!AC$3:AC$2000,4)</f>
        <v>0</v>
      </c>
      <c r="G1564">
        <f>COUNTIFS(Formulas!B$3:B$2000,'Stats for predictor'!B1564,Formulas!C$3:C$2000,'Stats for predictor'!C1564,Formulas!AC$3:AC$2000,3)</f>
        <v>0</v>
      </c>
      <c r="H1564">
        <f>COUNTIFS(Formulas!B$3:B$2000,'Stats for predictor'!B1564,Formulas!C$3:C$2000,'Stats for predictor'!C1564,Formulas!AC$3:AC$2000,2)</f>
        <v>0</v>
      </c>
      <c r="I1564">
        <f>COUNTIFS(Formulas!B$3:B$2000,'Stats for predictor'!B1564,Formulas!C$3:C$2000,'Stats for predictor'!C1564,Formulas!AC$3:AC$2000,1)</f>
        <v>0</v>
      </c>
      <c r="J1564">
        <f>COUNTIFS(Formulas!B$3:B$2000,'Stats for predictor'!B1564,Formulas!C$3:C$2000,'Stats for predictor'!C1564,Formulas!AC$3:AC$2000,0)</f>
        <v>1390</v>
      </c>
      <c r="K1564">
        <f>Formulas!P1565</f>
        <v>0</v>
      </c>
      <c r="L1564">
        <f>Formulas!R1565</f>
        <v>0</v>
      </c>
      <c r="M1564">
        <f>Formulas!T1613</f>
        <v>0</v>
      </c>
      <c r="N1564" s="2" t="e">
        <f>Formulas!V1565</f>
        <v>#DIV/0!</v>
      </c>
      <c r="O1564">
        <f>Formulas!U1565</f>
        <v>0</v>
      </c>
      <c r="P1564" s="2" t="e">
        <f>Formulas!W1565</f>
        <v>#DIV/0!</v>
      </c>
    </row>
    <row r="1565" spans="1:16">
      <c r="A1565">
        <f>Formulas!A1566</f>
        <v>0</v>
      </c>
      <c r="B1565">
        <f>Formulas!B1566</f>
        <v>0</v>
      </c>
      <c r="C1565">
        <f>Formulas!C1566</f>
        <v>0</v>
      </c>
      <c r="D1565">
        <f>Formulas!AC1566</f>
        <v>0</v>
      </c>
      <c r="E1565">
        <f t="shared" si="24"/>
        <v>0</v>
      </c>
      <c r="F1565" s="1">
        <f>COUNTIFS(Formulas!B$3:B$2000,'Stats for predictor'!B1565,Formulas!C$3:C$2000,'Stats for predictor'!C1565,Formulas!AC$3:AC$2000,4)</f>
        <v>0</v>
      </c>
      <c r="G1565">
        <f>COUNTIFS(Formulas!B$3:B$2000,'Stats for predictor'!B1565,Formulas!C$3:C$2000,'Stats for predictor'!C1565,Formulas!AC$3:AC$2000,3)</f>
        <v>0</v>
      </c>
      <c r="H1565">
        <f>COUNTIFS(Formulas!B$3:B$2000,'Stats for predictor'!B1565,Formulas!C$3:C$2000,'Stats for predictor'!C1565,Formulas!AC$3:AC$2000,2)</f>
        <v>0</v>
      </c>
      <c r="I1565">
        <f>COUNTIFS(Formulas!B$3:B$2000,'Stats for predictor'!B1565,Formulas!C$3:C$2000,'Stats for predictor'!C1565,Formulas!AC$3:AC$2000,1)</f>
        <v>0</v>
      </c>
      <c r="J1565">
        <f>COUNTIFS(Formulas!B$3:B$2000,'Stats for predictor'!B1565,Formulas!C$3:C$2000,'Stats for predictor'!C1565,Formulas!AC$3:AC$2000,0)</f>
        <v>1390</v>
      </c>
      <c r="K1565">
        <f>Formulas!P1566</f>
        <v>0</v>
      </c>
      <c r="L1565">
        <f>Formulas!R1566</f>
        <v>0</v>
      </c>
      <c r="M1565">
        <f>Formulas!T1614</f>
        <v>0</v>
      </c>
      <c r="N1565" s="2" t="e">
        <f>Formulas!V1566</f>
        <v>#DIV/0!</v>
      </c>
      <c r="O1565">
        <f>Formulas!U1566</f>
        <v>0</v>
      </c>
      <c r="P1565" s="2" t="e">
        <f>Formulas!W1566</f>
        <v>#DIV/0!</v>
      </c>
    </row>
    <row r="1566" spans="1:16">
      <c r="A1566">
        <f>Formulas!A1567</f>
        <v>0</v>
      </c>
      <c r="B1566">
        <f>Formulas!B1567</f>
        <v>0</v>
      </c>
      <c r="C1566">
        <f>Formulas!C1567</f>
        <v>0</v>
      </c>
      <c r="D1566">
        <f>Formulas!AC1567</f>
        <v>0</v>
      </c>
      <c r="E1566">
        <f t="shared" si="24"/>
        <v>0</v>
      </c>
      <c r="F1566" s="1">
        <f>COUNTIFS(Formulas!B$3:B$2000,'Stats for predictor'!B1566,Formulas!C$3:C$2000,'Stats for predictor'!C1566,Formulas!AC$3:AC$2000,4)</f>
        <v>0</v>
      </c>
      <c r="G1566">
        <f>COUNTIFS(Formulas!B$3:B$2000,'Stats for predictor'!B1566,Formulas!C$3:C$2000,'Stats for predictor'!C1566,Formulas!AC$3:AC$2000,3)</f>
        <v>0</v>
      </c>
      <c r="H1566">
        <f>COUNTIFS(Formulas!B$3:B$2000,'Stats for predictor'!B1566,Formulas!C$3:C$2000,'Stats for predictor'!C1566,Formulas!AC$3:AC$2000,2)</f>
        <v>0</v>
      </c>
      <c r="I1566">
        <f>COUNTIFS(Formulas!B$3:B$2000,'Stats for predictor'!B1566,Formulas!C$3:C$2000,'Stats for predictor'!C1566,Formulas!AC$3:AC$2000,1)</f>
        <v>0</v>
      </c>
      <c r="J1566">
        <f>COUNTIFS(Formulas!B$3:B$2000,'Stats for predictor'!B1566,Formulas!C$3:C$2000,'Stats for predictor'!C1566,Formulas!AC$3:AC$2000,0)</f>
        <v>1390</v>
      </c>
      <c r="K1566">
        <f>Formulas!P1567</f>
        <v>0</v>
      </c>
      <c r="L1566">
        <f>Formulas!R1567</f>
        <v>0</v>
      </c>
      <c r="M1566">
        <f>Formulas!T1615</f>
        <v>0</v>
      </c>
      <c r="N1566" s="2" t="e">
        <f>Formulas!V1567</f>
        <v>#DIV/0!</v>
      </c>
      <c r="O1566">
        <f>Formulas!U1567</f>
        <v>0</v>
      </c>
      <c r="P1566" s="2" t="e">
        <f>Formulas!W1567</f>
        <v>#DIV/0!</v>
      </c>
    </row>
    <row r="1567" spans="1:16">
      <c r="A1567">
        <f>Formulas!A1568</f>
        <v>0</v>
      </c>
      <c r="B1567">
        <f>Formulas!B1568</f>
        <v>0</v>
      </c>
      <c r="C1567">
        <f>Formulas!C1568</f>
        <v>0</v>
      </c>
      <c r="D1567">
        <f>Formulas!AC1568</f>
        <v>0</v>
      </c>
      <c r="E1567">
        <f t="shared" si="24"/>
        <v>0</v>
      </c>
      <c r="F1567" s="1">
        <f>COUNTIFS(Formulas!B$3:B$2000,'Stats for predictor'!B1567,Formulas!C$3:C$2000,'Stats for predictor'!C1567,Formulas!AC$3:AC$2000,4)</f>
        <v>0</v>
      </c>
      <c r="G1567">
        <f>COUNTIFS(Formulas!B$3:B$2000,'Stats for predictor'!B1567,Formulas!C$3:C$2000,'Stats for predictor'!C1567,Formulas!AC$3:AC$2000,3)</f>
        <v>0</v>
      </c>
      <c r="H1567">
        <f>COUNTIFS(Formulas!B$3:B$2000,'Stats for predictor'!B1567,Formulas!C$3:C$2000,'Stats for predictor'!C1567,Formulas!AC$3:AC$2000,2)</f>
        <v>0</v>
      </c>
      <c r="I1567">
        <f>COUNTIFS(Formulas!B$3:B$2000,'Stats for predictor'!B1567,Formulas!C$3:C$2000,'Stats for predictor'!C1567,Formulas!AC$3:AC$2000,1)</f>
        <v>0</v>
      </c>
      <c r="J1567">
        <f>COUNTIFS(Formulas!B$3:B$2000,'Stats for predictor'!B1567,Formulas!C$3:C$2000,'Stats for predictor'!C1567,Formulas!AC$3:AC$2000,0)</f>
        <v>1390</v>
      </c>
      <c r="K1567">
        <f>Formulas!P1568</f>
        <v>0</v>
      </c>
      <c r="L1567">
        <f>Formulas!R1568</f>
        <v>0</v>
      </c>
      <c r="M1567">
        <f>Formulas!T1616</f>
        <v>0</v>
      </c>
      <c r="N1567" s="2" t="e">
        <f>Formulas!V1568</f>
        <v>#DIV/0!</v>
      </c>
      <c r="O1567">
        <f>Formulas!U1568</f>
        <v>0</v>
      </c>
      <c r="P1567" s="2" t="e">
        <f>Formulas!W1568</f>
        <v>#DIV/0!</v>
      </c>
    </row>
    <row r="1568" spans="1:16">
      <c r="A1568">
        <f>Formulas!A1569</f>
        <v>0</v>
      </c>
      <c r="B1568">
        <f>Formulas!B1569</f>
        <v>0</v>
      </c>
      <c r="C1568">
        <f>Formulas!C1569</f>
        <v>0</v>
      </c>
      <c r="D1568">
        <f>Formulas!AC1569</f>
        <v>0</v>
      </c>
      <c r="E1568">
        <f t="shared" si="24"/>
        <v>0</v>
      </c>
      <c r="F1568" s="1">
        <f>COUNTIFS(Formulas!B$3:B$2000,'Stats for predictor'!B1568,Formulas!C$3:C$2000,'Stats for predictor'!C1568,Formulas!AC$3:AC$2000,4)</f>
        <v>0</v>
      </c>
      <c r="G1568">
        <f>COUNTIFS(Formulas!B$3:B$2000,'Stats for predictor'!B1568,Formulas!C$3:C$2000,'Stats for predictor'!C1568,Formulas!AC$3:AC$2000,3)</f>
        <v>0</v>
      </c>
      <c r="H1568">
        <f>COUNTIFS(Formulas!B$3:B$2000,'Stats for predictor'!B1568,Formulas!C$3:C$2000,'Stats for predictor'!C1568,Formulas!AC$3:AC$2000,2)</f>
        <v>0</v>
      </c>
      <c r="I1568">
        <f>COUNTIFS(Formulas!B$3:B$2000,'Stats for predictor'!B1568,Formulas!C$3:C$2000,'Stats for predictor'!C1568,Formulas!AC$3:AC$2000,1)</f>
        <v>0</v>
      </c>
      <c r="J1568">
        <f>COUNTIFS(Formulas!B$3:B$2000,'Stats for predictor'!B1568,Formulas!C$3:C$2000,'Stats for predictor'!C1568,Formulas!AC$3:AC$2000,0)</f>
        <v>1390</v>
      </c>
      <c r="K1568">
        <f>Formulas!P1569</f>
        <v>0</v>
      </c>
      <c r="L1568">
        <f>Formulas!R1569</f>
        <v>0</v>
      </c>
      <c r="M1568">
        <f>Formulas!T1617</f>
        <v>0</v>
      </c>
      <c r="N1568" s="2" t="e">
        <f>Formulas!V1569</f>
        <v>#DIV/0!</v>
      </c>
      <c r="O1568">
        <f>Formulas!U1569</f>
        <v>0</v>
      </c>
      <c r="P1568" s="2" t="e">
        <f>Formulas!W1569</f>
        <v>#DIV/0!</v>
      </c>
    </row>
    <row r="1569" spans="1:16">
      <c r="A1569">
        <f>Formulas!A1570</f>
        <v>0</v>
      </c>
      <c r="B1569">
        <f>Formulas!B1570</f>
        <v>0</v>
      </c>
      <c r="C1569">
        <f>Formulas!C1570</f>
        <v>0</v>
      </c>
      <c r="D1569">
        <f>Formulas!AC1570</f>
        <v>0</v>
      </c>
      <c r="E1569">
        <f t="shared" si="24"/>
        <v>0</v>
      </c>
      <c r="F1569" s="1">
        <f>COUNTIFS(Formulas!B$3:B$2000,'Stats for predictor'!B1569,Formulas!C$3:C$2000,'Stats for predictor'!C1569,Formulas!AC$3:AC$2000,4)</f>
        <v>0</v>
      </c>
      <c r="G1569">
        <f>COUNTIFS(Formulas!B$3:B$2000,'Stats for predictor'!B1569,Formulas!C$3:C$2000,'Stats for predictor'!C1569,Formulas!AC$3:AC$2000,3)</f>
        <v>0</v>
      </c>
      <c r="H1569">
        <f>COUNTIFS(Formulas!B$3:B$2000,'Stats for predictor'!B1569,Formulas!C$3:C$2000,'Stats for predictor'!C1569,Formulas!AC$3:AC$2000,2)</f>
        <v>0</v>
      </c>
      <c r="I1569">
        <f>COUNTIFS(Formulas!B$3:B$2000,'Stats for predictor'!B1569,Formulas!C$3:C$2000,'Stats for predictor'!C1569,Formulas!AC$3:AC$2000,1)</f>
        <v>0</v>
      </c>
      <c r="J1569">
        <f>COUNTIFS(Formulas!B$3:B$2000,'Stats for predictor'!B1569,Formulas!C$3:C$2000,'Stats for predictor'!C1569,Formulas!AC$3:AC$2000,0)</f>
        <v>1390</v>
      </c>
      <c r="K1569">
        <f>Formulas!P1570</f>
        <v>0</v>
      </c>
      <c r="L1569">
        <f>Formulas!R1570</f>
        <v>0</v>
      </c>
      <c r="M1569">
        <f>Formulas!T1618</f>
        <v>0</v>
      </c>
      <c r="N1569" s="2" t="e">
        <f>Formulas!V1570</f>
        <v>#DIV/0!</v>
      </c>
      <c r="O1569">
        <f>Formulas!U1570</f>
        <v>0</v>
      </c>
      <c r="P1569" s="2" t="e">
        <f>Formulas!W1570</f>
        <v>#DIV/0!</v>
      </c>
    </row>
    <row r="1570" spans="1:16">
      <c r="A1570">
        <f>Formulas!A1571</f>
        <v>0</v>
      </c>
      <c r="B1570">
        <f>Formulas!B1571</f>
        <v>0</v>
      </c>
      <c r="C1570">
        <f>Formulas!C1571</f>
        <v>0</v>
      </c>
      <c r="D1570">
        <f>Formulas!AC1571</f>
        <v>0</v>
      </c>
      <c r="E1570">
        <f t="shared" si="24"/>
        <v>0</v>
      </c>
      <c r="F1570" s="1">
        <f>COUNTIFS(Formulas!B$3:B$2000,'Stats for predictor'!B1570,Formulas!C$3:C$2000,'Stats for predictor'!C1570,Formulas!AC$3:AC$2000,4)</f>
        <v>0</v>
      </c>
      <c r="G1570">
        <f>COUNTIFS(Formulas!B$3:B$2000,'Stats for predictor'!B1570,Formulas!C$3:C$2000,'Stats for predictor'!C1570,Formulas!AC$3:AC$2000,3)</f>
        <v>0</v>
      </c>
      <c r="H1570">
        <f>COUNTIFS(Formulas!B$3:B$2000,'Stats for predictor'!B1570,Formulas!C$3:C$2000,'Stats for predictor'!C1570,Formulas!AC$3:AC$2000,2)</f>
        <v>0</v>
      </c>
      <c r="I1570">
        <f>COUNTIFS(Formulas!B$3:B$2000,'Stats for predictor'!B1570,Formulas!C$3:C$2000,'Stats for predictor'!C1570,Formulas!AC$3:AC$2000,1)</f>
        <v>0</v>
      </c>
      <c r="J1570">
        <f>COUNTIFS(Formulas!B$3:B$2000,'Stats for predictor'!B1570,Formulas!C$3:C$2000,'Stats for predictor'!C1570,Formulas!AC$3:AC$2000,0)</f>
        <v>1390</v>
      </c>
      <c r="K1570">
        <f>Formulas!P1571</f>
        <v>0</v>
      </c>
      <c r="L1570">
        <f>Formulas!R1571</f>
        <v>0</v>
      </c>
      <c r="M1570">
        <f>Formulas!T1619</f>
        <v>0</v>
      </c>
      <c r="N1570" s="2" t="e">
        <f>Formulas!V1571</f>
        <v>#DIV/0!</v>
      </c>
      <c r="O1570">
        <f>Formulas!U1571</f>
        <v>0</v>
      </c>
      <c r="P1570" s="2" t="e">
        <f>Formulas!W1571</f>
        <v>#DIV/0!</v>
      </c>
    </row>
    <row r="1571" spans="1:16">
      <c r="A1571">
        <f>Formulas!A1572</f>
        <v>0</v>
      </c>
      <c r="B1571">
        <f>Formulas!B1572</f>
        <v>0</v>
      </c>
      <c r="C1571">
        <f>Formulas!C1572</f>
        <v>0</v>
      </c>
      <c r="D1571">
        <f>Formulas!AC1572</f>
        <v>0</v>
      </c>
      <c r="E1571">
        <f t="shared" si="24"/>
        <v>0</v>
      </c>
      <c r="F1571" s="1">
        <f>COUNTIFS(Formulas!B$3:B$2000,'Stats for predictor'!B1571,Formulas!C$3:C$2000,'Stats for predictor'!C1571,Formulas!AC$3:AC$2000,4)</f>
        <v>0</v>
      </c>
      <c r="G1571">
        <f>COUNTIFS(Formulas!B$3:B$2000,'Stats for predictor'!B1571,Formulas!C$3:C$2000,'Stats for predictor'!C1571,Formulas!AC$3:AC$2000,3)</f>
        <v>0</v>
      </c>
      <c r="H1571">
        <f>COUNTIFS(Formulas!B$3:B$2000,'Stats for predictor'!B1571,Formulas!C$3:C$2000,'Stats for predictor'!C1571,Formulas!AC$3:AC$2000,2)</f>
        <v>0</v>
      </c>
      <c r="I1571">
        <f>COUNTIFS(Formulas!B$3:B$2000,'Stats for predictor'!B1571,Formulas!C$3:C$2000,'Stats for predictor'!C1571,Formulas!AC$3:AC$2000,1)</f>
        <v>0</v>
      </c>
      <c r="J1571">
        <f>COUNTIFS(Formulas!B$3:B$2000,'Stats for predictor'!B1571,Formulas!C$3:C$2000,'Stats for predictor'!C1571,Formulas!AC$3:AC$2000,0)</f>
        <v>1390</v>
      </c>
      <c r="K1571">
        <f>Formulas!P1572</f>
        <v>0</v>
      </c>
      <c r="L1571">
        <f>Formulas!R1572</f>
        <v>0</v>
      </c>
      <c r="M1571">
        <f>Formulas!T1620</f>
        <v>0</v>
      </c>
      <c r="N1571" s="2" t="e">
        <f>Formulas!V1572</f>
        <v>#DIV/0!</v>
      </c>
      <c r="O1571">
        <f>Formulas!U1572</f>
        <v>0</v>
      </c>
      <c r="P1571" s="2" t="e">
        <f>Formulas!W1572</f>
        <v>#DIV/0!</v>
      </c>
    </row>
    <row r="1572" spans="1:16">
      <c r="A1572">
        <f>Formulas!A1573</f>
        <v>0</v>
      </c>
      <c r="B1572">
        <f>Formulas!B1573</f>
        <v>0</v>
      </c>
      <c r="C1572">
        <f>Formulas!C1573</f>
        <v>0</v>
      </c>
      <c r="D1572">
        <f>Formulas!AC1573</f>
        <v>0</v>
      </c>
      <c r="E1572">
        <f t="shared" si="24"/>
        <v>0</v>
      </c>
      <c r="F1572" s="1">
        <f>COUNTIFS(Formulas!B$3:B$2000,'Stats for predictor'!B1572,Formulas!C$3:C$2000,'Stats for predictor'!C1572,Formulas!AC$3:AC$2000,4)</f>
        <v>0</v>
      </c>
      <c r="G1572">
        <f>COUNTIFS(Formulas!B$3:B$2000,'Stats for predictor'!B1572,Formulas!C$3:C$2000,'Stats for predictor'!C1572,Formulas!AC$3:AC$2000,3)</f>
        <v>0</v>
      </c>
      <c r="H1572">
        <f>COUNTIFS(Formulas!B$3:B$2000,'Stats for predictor'!B1572,Formulas!C$3:C$2000,'Stats for predictor'!C1572,Formulas!AC$3:AC$2000,2)</f>
        <v>0</v>
      </c>
      <c r="I1572">
        <f>COUNTIFS(Formulas!B$3:B$2000,'Stats for predictor'!B1572,Formulas!C$3:C$2000,'Stats for predictor'!C1572,Formulas!AC$3:AC$2000,1)</f>
        <v>0</v>
      </c>
      <c r="J1572">
        <f>COUNTIFS(Formulas!B$3:B$2000,'Stats for predictor'!B1572,Formulas!C$3:C$2000,'Stats for predictor'!C1572,Formulas!AC$3:AC$2000,0)</f>
        <v>1390</v>
      </c>
      <c r="K1572">
        <f>Formulas!P1573</f>
        <v>0</v>
      </c>
      <c r="L1572">
        <f>Formulas!R1573</f>
        <v>0</v>
      </c>
      <c r="M1572">
        <f>Formulas!T1621</f>
        <v>0</v>
      </c>
      <c r="N1572" s="2" t="e">
        <f>Formulas!V1573</f>
        <v>#DIV/0!</v>
      </c>
      <c r="O1572">
        <f>Formulas!U1573</f>
        <v>0</v>
      </c>
      <c r="P1572" s="2" t="e">
        <f>Formulas!W1573</f>
        <v>#DIV/0!</v>
      </c>
    </row>
    <row r="1573" spans="1:16">
      <c r="A1573">
        <f>Formulas!A1574</f>
        <v>0</v>
      </c>
      <c r="B1573">
        <f>Formulas!B1574</f>
        <v>0</v>
      </c>
      <c r="C1573">
        <f>Formulas!C1574</f>
        <v>0</v>
      </c>
      <c r="D1573">
        <f>Formulas!AC1574</f>
        <v>0</v>
      </c>
      <c r="E1573">
        <f t="shared" si="24"/>
        <v>0</v>
      </c>
      <c r="F1573" s="1">
        <f>COUNTIFS(Formulas!B$3:B$2000,'Stats for predictor'!B1573,Formulas!C$3:C$2000,'Stats for predictor'!C1573,Formulas!AC$3:AC$2000,4)</f>
        <v>0</v>
      </c>
      <c r="G1573">
        <f>COUNTIFS(Formulas!B$3:B$2000,'Stats for predictor'!B1573,Formulas!C$3:C$2000,'Stats for predictor'!C1573,Formulas!AC$3:AC$2000,3)</f>
        <v>0</v>
      </c>
      <c r="H1573">
        <f>COUNTIFS(Formulas!B$3:B$2000,'Stats for predictor'!B1573,Formulas!C$3:C$2000,'Stats for predictor'!C1573,Formulas!AC$3:AC$2000,2)</f>
        <v>0</v>
      </c>
      <c r="I1573">
        <f>COUNTIFS(Formulas!B$3:B$2000,'Stats for predictor'!B1573,Formulas!C$3:C$2000,'Stats for predictor'!C1573,Formulas!AC$3:AC$2000,1)</f>
        <v>0</v>
      </c>
      <c r="J1573">
        <f>COUNTIFS(Formulas!B$3:B$2000,'Stats for predictor'!B1573,Formulas!C$3:C$2000,'Stats for predictor'!C1573,Formulas!AC$3:AC$2000,0)</f>
        <v>1390</v>
      </c>
      <c r="K1573">
        <f>Formulas!P1574</f>
        <v>0</v>
      </c>
      <c r="L1573">
        <f>Formulas!R1574</f>
        <v>0</v>
      </c>
      <c r="M1573">
        <f>Formulas!T1622</f>
        <v>0</v>
      </c>
      <c r="N1573" s="2" t="e">
        <f>Formulas!V1574</f>
        <v>#DIV/0!</v>
      </c>
      <c r="O1573">
        <f>Formulas!U1574</f>
        <v>0</v>
      </c>
      <c r="P1573" s="2" t="e">
        <f>Formulas!W1574</f>
        <v>#DIV/0!</v>
      </c>
    </row>
    <row r="1574" spans="1:16">
      <c r="A1574">
        <f>Formulas!A1575</f>
        <v>0</v>
      </c>
      <c r="B1574">
        <f>Formulas!B1575</f>
        <v>0</v>
      </c>
      <c r="C1574">
        <f>Formulas!C1575</f>
        <v>0</v>
      </c>
      <c r="D1574">
        <f>Formulas!AC1575</f>
        <v>0</v>
      </c>
      <c r="E1574">
        <f t="shared" si="24"/>
        <v>0</v>
      </c>
      <c r="F1574" s="1">
        <f>COUNTIFS(Formulas!B$3:B$2000,'Stats for predictor'!B1574,Formulas!C$3:C$2000,'Stats for predictor'!C1574,Formulas!AC$3:AC$2000,4)</f>
        <v>0</v>
      </c>
      <c r="G1574">
        <f>COUNTIFS(Formulas!B$3:B$2000,'Stats for predictor'!B1574,Formulas!C$3:C$2000,'Stats for predictor'!C1574,Formulas!AC$3:AC$2000,3)</f>
        <v>0</v>
      </c>
      <c r="H1574">
        <f>COUNTIFS(Formulas!B$3:B$2000,'Stats for predictor'!B1574,Formulas!C$3:C$2000,'Stats for predictor'!C1574,Formulas!AC$3:AC$2000,2)</f>
        <v>0</v>
      </c>
      <c r="I1574">
        <f>COUNTIFS(Formulas!B$3:B$2000,'Stats for predictor'!B1574,Formulas!C$3:C$2000,'Stats for predictor'!C1574,Formulas!AC$3:AC$2000,1)</f>
        <v>0</v>
      </c>
      <c r="J1574">
        <f>COUNTIFS(Formulas!B$3:B$2000,'Stats for predictor'!B1574,Formulas!C$3:C$2000,'Stats for predictor'!C1574,Formulas!AC$3:AC$2000,0)</f>
        <v>1390</v>
      </c>
      <c r="K1574">
        <f>Formulas!P1575</f>
        <v>0</v>
      </c>
      <c r="L1574">
        <f>Formulas!R1575</f>
        <v>0</v>
      </c>
      <c r="M1574">
        <f>Formulas!T1623</f>
        <v>0</v>
      </c>
      <c r="N1574" s="2" t="e">
        <f>Formulas!V1575</f>
        <v>#DIV/0!</v>
      </c>
      <c r="O1574">
        <f>Formulas!U1575</f>
        <v>0</v>
      </c>
      <c r="P1574" s="2" t="e">
        <f>Formulas!W1575</f>
        <v>#DIV/0!</v>
      </c>
    </row>
    <row r="1575" spans="1:16">
      <c r="A1575">
        <f>Formulas!A1576</f>
        <v>0</v>
      </c>
      <c r="B1575">
        <f>Formulas!B1576</f>
        <v>0</v>
      </c>
      <c r="C1575">
        <f>Formulas!C1576</f>
        <v>0</v>
      </c>
      <c r="D1575">
        <f>Formulas!AC1576</f>
        <v>0</v>
      </c>
      <c r="E1575">
        <f t="shared" si="24"/>
        <v>0</v>
      </c>
      <c r="F1575" s="1">
        <f>COUNTIFS(Formulas!B$3:B$2000,'Stats for predictor'!B1575,Formulas!C$3:C$2000,'Stats for predictor'!C1575,Formulas!AC$3:AC$2000,4)</f>
        <v>0</v>
      </c>
      <c r="G1575">
        <f>COUNTIFS(Formulas!B$3:B$2000,'Stats for predictor'!B1575,Formulas!C$3:C$2000,'Stats for predictor'!C1575,Formulas!AC$3:AC$2000,3)</f>
        <v>0</v>
      </c>
      <c r="H1575">
        <f>COUNTIFS(Formulas!B$3:B$2000,'Stats for predictor'!B1575,Formulas!C$3:C$2000,'Stats for predictor'!C1575,Formulas!AC$3:AC$2000,2)</f>
        <v>0</v>
      </c>
      <c r="I1575">
        <f>COUNTIFS(Formulas!B$3:B$2000,'Stats for predictor'!B1575,Formulas!C$3:C$2000,'Stats for predictor'!C1575,Formulas!AC$3:AC$2000,1)</f>
        <v>0</v>
      </c>
      <c r="J1575">
        <f>COUNTIFS(Formulas!B$3:B$2000,'Stats for predictor'!B1575,Formulas!C$3:C$2000,'Stats for predictor'!C1575,Formulas!AC$3:AC$2000,0)</f>
        <v>1390</v>
      </c>
      <c r="K1575">
        <f>Formulas!P1576</f>
        <v>0</v>
      </c>
      <c r="L1575">
        <f>Formulas!R1576</f>
        <v>0</v>
      </c>
      <c r="M1575">
        <f>Formulas!T1624</f>
        <v>0</v>
      </c>
      <c r="N1575" s="2" t="e">
        <f>Formulas!V1576</f>
        <v>#DIV/0!</v>
      </c>
      <c r="O1575">
        <f>Formulas!U1576</f>
        <v>0</v>
      </c>
      <c r="P1575" s="2" t="e">
        <f>Formulas!W1576</f>
        <v>#DIV/0!</v>
      </c>
    </row>
    <row r="1576" spans="1:16">
      <c r="A1576">
        <f>Formulas!A1577</f>
        <v>0</v>
      </c>
      <c r="B1576">
        <f>Formulas!B1577</f>
        <v>0</v>
      </c>
      <c r="C1576">
        <f>Formulas!C1577</f>
        <v>0</v>
      </c>
      <c r="D1576">
        <f>Formulas!AC1577</f>
        <v>0</v>
      </c>
      <c r="E1576">
        <f t="shared" si="24"/>
        <v>0</v>
      </c>
      <c r="F1576" s="1">
        <f>COUNTIFS(Formulas!B$3:B$2000,'Stats for predictor'!B1576,Formulas!C$3:C$2000,'Stats for predictor'!C1576,Formulas!AC$3:AC$2000,4)</f>
        <v>0</v>
      </c>
      <c r="G1576">
        <f>COUNTIFS(Formulas!B$3:B$2000,'Stats for predictor'!B1576,Formulas!C$3:C$2000,'Stats for predictor'!C1576,Formulas!AC$3:AC$2000,3)</f>
        <v>0</v>
      </c>
      <c r="H1576">
        <f>COUNTIFS(Formulas!B$3:B$2000,'Stats for predictor'!B1576,Formulas!C$3:C$2000,'Stats for predictor'!C1576,Formulas!AC$3:AC$2000,2)</f>
        <v>0</v>
      </c>
      <c r="I1576">
        <f>COUNTIFS(Formulas!B$3:B$2000,'Stats for predictor'!B1576,Formulas!C$3:C$2000,'Stats for predictor'!C1576,Formulas!AC$3:AC$2000,1)</f>
        <v>0</v>
      </c>
      <c r="J1576">
        <f>COUNTIFS(Formulas!B$3:B$2000,'Stats for predictor'!B1576,Formulas!C$3:C$2000,'Stats for predictor'!C1576,Formulas!AC$3:AC$2000,0)</f>
        <v>1390</v>
      </c>
      <c r="K1576">
        <f>Formulas!P1577</f>
        <v>0</v>
      </c>
      <c r="L1576">
        <f>Formulas!R1577</f>
        <v>0</v>
      </c>
      <c r="M1576">
        <f>Formulas!T1625</f>
        <v>0</v>
      </c>
      <c r="N1576" s="2" t="e">
        <f>Formulas!V1577</f>
        <v>#DIV/0!</v>
      </c>
      <c r="O1576">
        <f>Formulas!U1577</f>
        <v>0</v>
      </c>
      <c r="P1576" s="2" t="e">
        <f>Formulas!W1577</f>
        <v>#DIV/0!</v>
      </c>
    </row>
    <row r="1577" spans="1:16">
      <c r="A1577">
        <f>Formulas!A1578</f>
        <v>0</v>
      </c>
      <c r="B1577">
        <f>Formulas!B1578</f>
        <v>0</v>
      </c>
      <c r="C1577">
        <f>Formulas!C1578</f>
        <v>0</v>
      </c>
      <c r="D1577">
        <f>Formulas!AC1578</f>
        <v>0</v>
      </c>
      <c r="E1577">
        <f t="shared" si="24"/>
        <v>0</v>
      </c>
      <c r="F1577" s="1">
        <f>COUNTIFS(Formulas!B$3:B$2000,'Stats for predictor'!B1577,Formulas!C$3:C$2000,'Stats for predictor'!C1577,Formulas!AC$3:AC$2000,4)</f>
        <v>0</v>
      </c>
      <c r="G1577">
        <f>COUNTIFS(Formulas!B$3:B$2000,'Stats for predictor'!B1577,Formulas!C$3:C$2000,'Stats for predictor'!C1577,Formulas!AC$3:AC$2000,3)</f>
        <v>0</v>
      </c>
      <c r="H1577">
        <f>COUNTIFS(Formulas!B$3:B$2000,'Stats for predictor'!B1577,Formulas!C$3:C$2000,'Stats for predictor'!C1577,Formulas!AC$3:AC$2000,2)</f>
        <v>0</v>
      </c>
      <c r="I1577">
        <f>COUNTIFS(Formulas!B$3:B$2000,'Stats for predictor'!B1577,Formulas!C$3:C$2000,'Stats for predictor'!C1577,Formulas!AC$3:AC$2000,1)</f>
        <v>0</v>
      </c>
      <c r="J1577">
        <f>COUNTIFS(Formulas!B$3:B$2000,'Stats for predictor'!B1577,Formulas!C$3:C$2000,'Stats for predictor'!C1577,Formulas!AC$3:AC$2000,0)</f>
        <v>1390</v>
      </c>
      <c r="K1577">
        <f>Formulas!P1578</f>
        <v>0</v>
      </c>
      <c r="L1577">
        <f>Formulas!R1578</f>
        <v>0</v>
      </c>
      <c r="M1577">
        <f>Formulas!T1626</f>
        <v>0</v>
      </c>
      <c r="N1577" s="2" t="e">
        <f>Formulas!V1578</f>
        <v>#DIV/0!</v>
      </c>
      <c r="O1577">
        <f>Formulas!U1578</f>
        <v>0</v>
      </c>
      <c r="P1577" s="2" t="e">
        <f>Formulas!W1578</f>
        <v>#DIV/0!</v>
      </c>
    </row>
    <row r="1578" spans="1:16">
      <c r="A1578">
        <f>Formulas!A1579</f>
        <v>0</v>
      </c>
      <c r="B1578">
        <f>Formulas!B1579</f>
        <v>0</v>
      </c>
      <c r="C1578">
        <f>Formulas!C1579</f>
        <v>0</v>
      </c>
      <c r="D1578">
        <f>Formulas!AC1579</f>
        <v>0</v>
      </c>
      <c r="E1578">
        <f t="shared" si="24"/>
        <v>0</v>
      </c>
      <c r="F1578" s="1">
        <f>COUNTIFS(Formulas!B$3:B$2000,'Stats for predictor'!B1578,Formulas!C$3:C$2000,'Stats for predictor'!C1578,Formulas!AC$3:AC$2000,4)</f>
        <v>0</v>
      </c>
      <c r="G1578">
        <f>COUNTIFS(Formulas!B$3:B$2000,'Stats for predictor'!B1578,Formulas!C$3:C$2000,'Stats for predictor'!C1578,Formulas!AC$3:AC$2000,3)</f>
        <v>0</v>
      </c>
      <c r="H1578">
        <f>COUNTIFS(Formulas!B$3:B$2000,'Stats for predictor'!B1578,Formulas!C$3:C$2000,'Stats for predictor'!C1578,Formulas!AC$3:AC$2000,2)</f>
        <v>0</v>
      </c>
      <c r="I1578">
        <f>COUNTIFS(Formulas!B$3:B$2000,'Stats for predictor'!B1578,Formulas!C$3:C$2000,'Stats for predictor'!C1578,Formulas!AC$3:AC$2000,1)</f>
        <v>0</v>
      </c>
      <c r="J1578">
        <f>COUNTIFS(Formulas!B$3:B$2000,'Stats for predictor'!B1578,Formulas!C$3:C$2000,'Stats for predictor'!C1578,Formulas!AC$3:AC$2000,0)</f>
        <v>1390</v>
      </c>
      <c r="K1578">
        <f>Formulas!P1579</f>
        <v>0</v>
      </c>
      <c r="L1578">
        <f>Formulas!R1579</f>
        <v>0</v>
      </c>
      <c r="M1578">
        <f>Formulas!T1627</f>
        <v>0</v>
      </c>
      <c r="N1578" s="2" t="e">
        <f>Formulas!V1579</f>
        <v>#DIV/0!</v>
      </c>
      <c r="O1578">
        <f>Formulas!U1579</f>
        <v>0</v>
      </c>
      <c r="P1578" s="2" t="e">
        <f>Formulas!W1579</f>
        <v>#DIV/0!</v>
      </c>
    </row>
    <row r="1579" spans="1:16">
      <c r="A1579">
        <f>Formulas!A1580</f>
        <v>0</v>
      </c>
      <c r="B1579">
        <f>Formulas!B1580</f>
        <v>0</v>
      </c>
      <c r="C1579">
        <f>Formulas!C1580</f>
        <v>0</v>
      </c>
      <c r="D1579">
        <f>Formulas!AC1580</f>
        <v>0</v>
      </c>
      <c r="E1579">
        <f t="shared" si="24"/>
        <v>0</v>
      </c>
      <c r="F1579" s="1">
        <f>COUNTIFS(Formulas!B$3:B$2000,'Stats for predictor'!B1579,Formulas!C$3:C$2000,'Stats for predictor'!C1579,Formulas!AC$3:AC$2000,4)</f>
        <v>0</v>
      </c>
      <c r="G1579">
        <f>COUNTIFS(Formulas!B$3:B$2000,'Stats for predictor'!B1579,Formulas!C$3:C$2000,'Stats for predictor'!C1579,Formulas!AC$3:AC$2000,3)</f>
        <v>0</v>
      </c>
      <c r="H1579">
        <f>COUNTIFS(Formulas!B$3:B$2000,'Stats for predictor'!B1579,Formulas!C$3:C$2000,'Stats for predictor'!C1579,Formulas!AC$3:AC$2000,2)</f>
        <v>0</v>
      </c>
      <c r="I1579">
        <f>COUNTIFS(Formulas!B$3:B$2000,'Stats for predictor'!B1579,Formulas!C$3:C$2000,'Stats for predictor'!C1579,Formulas!AC$3:AC$2000,1)</f>
        <v>0</v>
      </c>
      <c r="J1579">
        <f>COUNTIFS(Formulas!B$3:B$2000,'Stats for predictor'!B1579,Formulas!C$3:C$2000,'Stats for predictor'!C1579,Formulas!AC$3:AC$2000,0)</f>
        <v>1390</v>
      </c>
      <c r="K1579">
        <f>Formulas!P1580</f>
        <v>0</v>
      </c>
      <c r="L1579">
        <f>Formulas!R1580</f>
        <v>0</v>
      </c>
      <c r="M1579">
        <f>Formulas!T1628</f>
        <v>0</v>
      </c>
      <c r="N1579" s="2" t="e">
        <f>Formulas!V1580</f>
        <v>#DIV/0!</v>
      </c>
      <c r="O1579">
        <f>Formulas!U1580</f>
        <v>0</v>
      </c>
      <c r="P1579" s="2" t="e">
        <f>Formulas!W1580</f>
        <v>#DIV/0!</v>
      </c>
    </row>
    <row r="1580" spans="1:16">
      <c r="A1580">
        <f>Formulas!A1581</f>
        <v>0</v>
      </c>
      <c r="B1580">
        <f>Formulas!B1581</f>
        <v>0</v>
      </c>
      <c r="C1580">
        <f>Formulas!C1581</f>
        <v>0</v>
      </c>
      <c r="D1580">
        <f>Formulas!AC1581</f>
        <v>0</v>
      </c>
      <c r="E1580">
        <f t="shared" si="24"/>
        <v>0</v>
      </c>
      <c r="F1580" s="1">
        <f>COUNTIFS(Formulas!B$3:B$2000,'Stats for predictor'!B1580,Formulas!C$3:C$2000,'Stats for predictor'!C1580,Formulas!AC$3:AC$2000,4)</f>
        <v>0</v>
      </c>
      <c r="G1580">
        <f>COUNTIFS(Formulas!B$3:B$2000,'Stats for predictor'!B1580,Formulas!C$3:C$2000,'Stats for predictor'!C1580,Formulas!AC$3:AC$2000,3)</f>
        <v>0</v>
      </c>
      <c r="H1580">
        <f>COUNTIFS(Formulas!B$3:B$2000,'Stats for predictor'!B1580,Formulas!C$3:C$2000,'Stats for predictor'!C1580,Formulas!AC$3:AC$2000,2)</f>
        <v>0</v>
      </c>
      <c r="I1580">
        <f>COUNTIFS(Formulas!B$3:B$2000,'Stats for predictor'!B1580,Formulas!C$3:C$2000,'Stats for predictor'!C1580,Formulas!AC$3:AC$2000,1)</f>
        <v>0</v>
      </c>
      <c r="J1580">
        <f>COUNTIFS(Formulas!B$3:B$2000,'Stats for predictor'!B1580,Formulas!C$3:C$2000,'Stats for predictor'!C1580,Formulas!AC$3:AC$2000,0)</f>
        <v>1390</v>
      </c>
      <c r="K1580">
        <f>Formulas!P1581</f>
        <v>0</v>
      </c>
      <c r="L1580">
        <f>Formulas!R1581</f>
        <v>0</v>
      </c>
      <c r="M1580">
        <f>Formulas!T1629</f>
        <v>0</v>
      </c>
      <c r="N1580" s="2" t="e">
        <f>Formulas!V1581</f>
        <v>#DIV/0!</v>
      </c>
      <c r="O1580">
        <f>Formulas!U1581</f>
        <v>0</v>
      </c>
      <c r="P1580" s="2" t="e">
        <f>Formulas!W1581</f>
        <v>#DIV/0!</v>
      </c>
    </row>
    <row r="1581" spans="1:16">
      <c r="A1581">
        <f>Formulas!A1582</f>
        <v>0</v>
      </c>
      <c r="B1581">
        <f>Formulas!B1582</f>
        <v>0</v>
      </c>
      <c r="C1581">
        <f>Formulas!C1582</f>
        <v>0</v>
      </c>
      <c r="D1581">
        <f>Formulas!AC1582</f>
        <v>0</v>
      </c>
      <c r="E1581">
        <f t="shared" si="24"/>
        <v>0</v>
      </c>
      <c r="F1581" s="1">
        <f>COUNTIFS(Formulas!B$3:B$2000,'Stats for predictor'!B1581,Formulas!C$3:C$2000,'Stats for predictor'!C1581,Formulas!AC$3:AC$2000,4)</f>
        <v>0</v>
      </c>
      <c r="G1581">
        <f>COUNTIFS(Formulas!B$3:B$2000,'Stats for predictor'!B1581,Formulas!C$3:C$2000,'Stats for predictor'!C1581,Formulas!AC$3:AC$2000,3)</f>
        <v>0</v>
      </c>
      <c r="H1581">
        <f>COUNTIFS(Formulas!B$3:B$2000,'Stats for predictor'!B1581,Formulas!C$3:C$2000,'Stats for predictor'!C1581,Formulas!AC$3:AC$2000,2)</f>
        <v>0</v>
      </c>
      <c r="I1581">
        <f>COUNTIFS(Formulas!B$3:B$2000,'Stats for predictor'!B1581,Formulas!C$3:C$2000,'Stats for predictor'!C1581,Formulas!AC$3:AC$2000,1)</f>
        <v>0</v>
      </c>
      <c r="J1581">
        <f>COUNTIFS(Formulas!B$3:B$2000,'Stats for predictor'!B1581,Formulas!C$3:C$2000,'Stats for predictor'!C1581,Formulas!AC$3:AC$2000,0)</f>
        <v>1390</v>
      </c>
      <c r="K1581">
        <f>Formulas!P1582</f>
        <v>0</v>
      </c>
      <c r="L1581">
        <f>Formulas!R1582</f>
        <v>0</v>
      </c>
      <c r="M1581">
        <f>Formulas!T1630</f>
        <v>0</v>
      </c>
      <c r="N1581" s="2" t="e">
        <f>Formulas!V1582</f>
        <v>#DIV/0!</v>
      </c>
      <c r="O1581">
        <f>Formulas!U1582</f>
        <v>0</v>
      </c>
      <c r="P1581" s="2" t="e">
        <f>Formulas!W1582</f>
        <v>#DIV/0!</v>
      </c>
    </row>
    <row r="1582" spans="1:16">
      <c r="A1582">
        <f>Formulas!A1583</f>
        <v>0</v>
      </c>
      <c r="B1582">
        <f>Formulas!B1583</f>
        <v>0</v>
      </c>
      <c r="C1582">
        <f>Formulas!C1583</f>
        <v>0</v>
      </c>
      <c r="D1582">
        <f>Formulas!AC1583</f>
        <v>0</v>
      </c>
      <c r="E1582">
        <f t="shared" si="24"/>
        <v>0</v>
      </c>
      <c r="F1582" s="1">
        <f>COUNTIFS(Formulas!B$3:B$2000,'Stats for predictor'!B1582,Formulas!C$3:C$2000,'Stats for predictor'!C1582,Formulas!AC$3:AC$2000,4)</f>
        <v>0</v>
      </c>
      <c r="G1582">
        <f>COUNTIFS(Formulas!B$3:B$2000,'Stats for predictor'!B1582,Formulas!C$3:C$2000,'Stats for predictor'!C1582,Formulas!AC$3:AC$2000,3)</f>
        <v>0</v>
      </c>
      <c r="H1582">
        <f>COUNTIFS(Formulas!B$3:B$2000,'Stats for predictor'!B1582,Formulas!C$3:C$2000,'Stats for predictor'!C1582,Formulas!AC$3:AC$2000,2)</f>
        <v>0</v>
      </c>
      <c r="I1582">
        <f>COUNTIFS(Formulas!B$3:B$2000,'Stats for predictor'!B1582,Formulas!C$3:C$2000,'Stats for predictor'!C1582,Formulas!AC$3:AC$2000,1)</f>
        <v>0</v>
      </c>
      <c r="J1582">
        <f>COUNTIFS(Formulas!B$3:B$2000,'Stats for predictor'!B1582,Formulas!C$3:C$2000,'Stats for predictor'!C1582,Formulas!AC$3:AC$2000,0)</f>
        <v>1390</v>
      </c>
      <c r="K1582">
        <f>Formulas!P1583</f>
        <v>0</v>
      </c>
      <c r="L1582">
        <f>Formulas!R1583</f>
        <v>0</v>
      </c>
      <c r="M1582">
        <f>Formulas!T1631</f>
        <v>0</v>
      </c>
      <c r="N1582" s="2" t="e">
        <f>Formulas!V1583</f>
        <v>#DIV/0!</v>
      </c>
      <c r="O1582">
        <f>Formulas!U1583</f>
        <v>0</v>
      </c>
      <c r="P1582" s="2" t="e">
        <f>Formulas!W1583</f>
        <v>#DIV/0!</v>
      </c>
    </row>
    <row r="1583" spans="1:16">
      <c r="A1583">
        <f>Formulas!A1584</f>
        <v>0</v>
      </c>
      <c r="B1583">
        <f>Formulas!B1584</f>
        <v>0</v>
      </c>
      <c r="C1583">
        <f>Formulas!C1584</f>
        <v>0</v>
      </c>
      <c r="D1583">
        <f>Formulas!AC1584</f>
        <v>0</v>
      </c>
      <c r="E1583">
        <f t="shared" si="24"/>
        <v>0</v>
      </c>
      <c r="F1583" s="1">
        <f>COUNTIFS(Formulas!B$3:B$2000,'Stats for predictor'!B1583,Formulas!C$3:C$2000,'Stats for predictor'!C1583,Formulas!AC$3:AC$2000,4)</f>
        <v>0</v>
      </c>
      <c r="G1583">
        <f>COUNTIFS(Formulas!B$3:B$2000,'Stats for predictor'!B1583,Formulas!C$3:C$2000,'Stats for predictor'!C1583,Formulas!AC$3:AC$2000,3)</f>
        <v>0</v>
      </c>
      <c r="H1583">
        <f>COUNTIFS(Formulas!B$3:B$2000,'Stats for predictor'!B1583,Formulas!C$3:C$2000,'Stats for predictor'!C1583,Formulas!AC$3:AC$2000,2)</f>
        <v>0</v>
      </c>
      <c r="I1583">
        <f>COUNTIFS(Formulas!B$3:B$2000,'Stats for predictor'!B1583,Formulas!C$3:C$2000,'Stats for predictor'!C1583,Formulas!AC$3:AC$2000,1)</f>
        <v>0</v>
      </c>
      <c r="J1583">
        <f>COUNTIFS(Formulas!B$3:B$2000,'Stats for predictor'!B1583,Formulas!C$3:C$2000,'Stats for predictor'!C1583,Formulas!AC$3:AC$2000,0)</f>
        <v>1390</v>
      </c>
      <c r="K1583">
        <f>Formulas!P1584</f>
        <v>0</v>
      </c>
      <c r="L1583">
        <f>Formulas!R1584</f>
        <v>0</v>
      </c>
      <c r="M1583">
        <f>Formulas!T1632</f>
        <v>0</v>
      </c>
      <c r="N1583" s="2" t="e">
        <f>Formulas!V1584</f>
        <v>#DIV/0!</v>
      </c>
      <c r="O1583">
        <f>Formulas!U1584</f>
        <v>0</v>
      </c>
      <c r="P1583" s="2" t="e">
        <f>Formulas!W1584</f>
        <v>#DIV/0!</v>
      </c>
    </row>
    <row r="1584" spans="1:16">
      <c r="A1584">
        <f>Formulas!A1585</f>
        <v>0</v>
      </c>
      <c r="B1584">
        <f>Formulas!B1585</f>
        <v>0</v>
      </c>
      <c r="C1584">
        <f>Formulas!C1585</f>
        <v>0</v>
      </c>
      <c r="D1584">
        <f>Formulas!AC1585</f>
        <v>0</v>
      </c>
      <c r="E1584">
        <f t="shared" si="24"/>
        <v>0</v>
      </c>
      <c r="F1584" s="1">
        <f>COUNTIFS(Formulas!B$3:B$2000,'Stats for predictor'!B1584,Formulas!C$3:C$2000,'Stats for predictor'!C1584,Formulas!AC$3:AC$2000,4)</f>
        <v>0</v>
      </c>
      <c r="G1584">
        <f>COUNTIFS(Formulas!B$3:B$2000,'Stats for predictor'!B1584,Formulas!C$3:C$2000,'Stats for predictor'!C1584,Formulas!AC$3:AC$2000,3)</f>
        <v>0</v>
      </c>
      <c r="H1584">
        <f>COUNTIFS(Formulas!B$3:B$2000,'Stats for predictor'!B1584,Formulas!C$3:C$2000,'Stats for predictor'!C1584,Formulas!AC$3:AC$2000,2)</f>
        <v>0</v>
      </c>
      <c r="I1584">
        <f>COUNTIFS(Formulas!B$3:B$2000,'Stats for predictor'!B1584,Formulas!C$3:C$2000,'Stats for predictor'!C1584,Formulas!AC$3:AC$2000,1)</f>
        <v>0</v>
      </c>
      <c r="J1584">
        <f>COUNTIFS(Formulas!B$3:B$2000,'Stats for predictor'!B1584,Formulas!C$3:C$2000,'Stats for predictor'!C1584,Formulas!AC$3:AC$2000,0)</f>
        <v>1390</v>
      </c>
      <c r="K1584">
        <f>Formulas!P1585</f>
        <v>0</v>
      </c>
      <c r="L1584">
        <f>Formulas!R1585</f>
        <v>0</v>
      </c>
      <c r="M1584">
        <f>Formulas!T1633</f>
        <v>0</v>
      </c>
      <c r="N1584" s="2" t="e">
        <f>Formulas!V1585</f>
        <v>#DIV/0!</v>
      </c>
      <c r="O1584">
        <f>Formulas!U1585</f>
        <v>0</v>
      </c>
      <c r="P1584" s="2" t="e">
        <f>Formulas!W1585</f>
        <v>#DIV/0!</v>
      </c>
    </row>
    <row r="1585" spans="1:16">
      <c r="A1585">
        <f>Formulas!A1586</f>
        <v>0</v>
      </c>
      <c r="B1585">
        <f>Formulas!B1586</f>
        <v>0</v>
      </c>
      <c r="C1585">
        <f>Formulas!C1586</f>
        <v>0</v>
      </c>
      <c r="D1585">
        <f>Formulas!AC1586</f>
        <v>0</v>
      </c>
      <c r="E1585">
        <f t="shared" si="24"/>
        <v>0</v>
      </c>
      <c r="F1585" s="1">
        <f>COUNTIFS(Formulas!B$3:B$2000,'Stats for predictor'!B1585,Formulas!C$3:C$2000,'Stats for predictor'!C1585,Formulas!AC$3:AC$2000,4)</f>
        <v>0</v>
      </c>
      <c r="G1585">
        <f>COUNTIFS(Formulas!B$3:B$2000,'Stats for predictor'!B1585,Formulas!C$3:C$2000,'Stats for predictor'!C1585,Formulas!AC$3:AC$2000,3)</f>
        <v>0</v>
      </c>
      <c r="H1585">
        <f>COUNTIFS(Formulas!B$3:B$2000,'Stats for predictor'!B1585,Formulas!C$3:C$2000,'Stats for predictor'!C1585,Formulas!AC$3:AC$2000,2)</f>
        <v>0</v>
      </c>
      <c r="I1585">
        <f>COUNTIFS(Formulas!B$3:B$2000,'Stats for predictor'!B1585,Formulas!C$3:C$2000,'Stats for predictor'!C1585,Formulas!AC$3:AC$2000,1)</f>
        <v>0</v>
      </c>
      <c r="J1585">
        <f>COUNTIFS(Formulas!B$3:B$2000,'Stats for predictor'!B1585,Formulas!C$3:C$2000,'Stats for predictor'!C1585,Formulas!AC$3:AC$2000,0)</f>
        <v>1390</v>
      </c>
      <c r="K1585">
        <f>Formulas!P1586</f>
        <v>0</v>
      </c>
      <c r="L1585">
        <f>Formulas!R1586</f>
        <v>0</v>
      </c>
      <c r="M1585">
        <f>Formulas!T1634</f>
        <v>0</v>
      </c>
      <c r="N1585" s="2" t="e">
        <f>Formulas!V1586</f>
        <v>#DIV/0!</v>
      </c>
      <c r="O1585">
        <f>Formulas!U1586</f>
        <v>0</v>
      </c>
      <c r="P1585" s="2" t="e">
        <f>Formulas!W1586</f>
        <v>#DIV/0!</v>
      </c>
    </row>
    <row r="1586" spans="1:16">
      <c r="A1586">
        <f>Formulas!A1587</f>
        <v>0</v>
      </c>
      <c r="B1586">
        <f>Formulas!B1587</f>
        <v>0</v>
      </c>
      <c r="C1586">
        <f>Formulas!C1587</f>
        <v>0</v>
      </c>
      <c r="D1586">
        <f>Formulas!AC1587</f>
        <v>0</v>
      </c>
      <c r="E1586">
        <f t="shared" si="24"/>
        <v>0</v>
      </c>
      <c r="F1586" s="1">
        <f>COUNTIFS(Formulas!B$3:B$2000,'Stats for predictor'!B1586,Formulas!C$3:C$2000,'Stats for predictor'!C1586,Formulas!AC$3:AC$2000,4)</f>
        <v>0</v>
      </c>
      <c r="G1586">
        <f>COUNTIFS(Formulas!B$3:B$2000,'Stats for predictor'!B1586,Formulas!C$3:C$2000,'Stats for predictor'!C1586,Formulas!AC$3:AC$2000,3)</f>
        <v>0</v>
      </c>
      <c r="H1586">
        <f>COUNTIFS(Formulas!B$3:B$2000,'Stats for predictor'!B1586,Formulas!C$3:C$2000,'Stats for predictor'!C1586,Formulas!AC$3:AC$2000,2)</f>
        <v>0</v>
      </c>
      <c r="I1586">
        <f>COUNTIFS(Formulas!B$3:B$2000,'Stats for predictor'!B1586,Formulas!C$3:C$2000,'Stats for predictor'!C1586,Formulas!AC$3:AC$2000,1)</f>
        <v>0</v>
      </c>
      <c r="J1586">
        <f>COUNTIFS(Formulas!B$3:B$2000,'Stats for predictor'!B1586,Formulas!C$3:C$2000,'Stats for predictor'!C1586,Formulas!AC$3:AC$2000,0)</f>
        <v>1390</v>
      </c>
      <c r="K1586">
        <f>Formulas!P1587</f>
        <v>0</v>
      </c>
      <c r="L1586">
        <f>Formulas!R1587</f>
        <v>0</v>
      </c>
      <c r="M1586">
        <f>Formulas!T1635</f>
        <v>0</v>
      </c>
      <c r="N1586" s="2" t="e">
        <f>Formulas!V1587</f>
        <v>#DIV/0!</v>
      </c>
      <c r="O1586">
        <f>Formulas!U1587</f>
        <v>0</v>
      </c>
      <c r="P1586" s="2" t="e">
        <f>Formulas!W1587</f>
        <v>#DIV/0!</v>
      </c>
    </row>
    <row r="1587" spans="1:16">
      <c r="A1587">
        <f>Formulas!A1588</f>
        <v>0</v>
      </c>
      <c r="B1587">
        <f>Formulas!B1588</f>
        <v>0</v>
      </c>
      <c r="C1587">
        <f>Formulas!C1588</f>
        <v>0</v>
      </c>
      <c r="D1587">
        <f>Formulas!AC1588</f>
        <v>0</v>
      </c>
      <c r="E1587">
        <f t="shared" si="24"/>
        <v>0</v>
      </c>
      <c r="F1587" s="1">
        <f>COUNTIFS(Formulas!B$3:B$2000,'Stats for predictor'!B1587,Formulas!C$3:C$2000,'Stats for predictor'!C1587,Formulas!AC$3:AC$2000,4)</f>
        <v>0</v>
      </c>
      <c r="G1587">
        <f>COUNTIFS(Formulas!B$3:B$2000,'Stats for predictor'!B1587,Formulas!C$3:C$2000,'Stats for predictor'!C1587,Formulas!AC$3:AC$2000,3)</f>
        <v>0</v>
      </c>
      <c r="H1587">
        <f>COUNTIFS(Formulas!B$3:B$2000,'Stats for predictor'!B1587,Formulas!C$3:C$2000,'Stats for predictor'!C1587,Formulas!AC$3:AC$2000,2)</f>
        <v>0</v>
      </c>
      <c r="I1587">
        <f>COUNTIFS(Formulas!B$3:B$2000,'Stats for predictor'!B1587,Formulas!C$3:C$2000,'Stats for predictor'!C1587,Formulas!AC$3:AC$2000,1)</f>
        <v>0</v>
      </c>
      <c r="J1587">
        <f>COUNTIFS(Formulas!B$3:B$2000,'Stats for predictor'!B1587,Formulas!C$3:C$2000,'Stats for predictor'!C1587,Formulas!AC$3:AC$2000,0)</f>
        <v>1390</v>
      </c>
      <c r="K1587">
        <f>Formulas!P1588</f>
        <v>0</v>
      </c>
      <c r="L1587">
        <f>Formulas!R1588</f>
        <v>0</v>
      </c>
      <c r="M1587">
        <f>Formulas!T1636</f>
        <v>0</v>
      </c>
      <c r="N1587" s="2" t="e">
        <f>Formulas!V1588</f>
        <v>#DIV/0!</v>
      </c>
      <c r="O1587">
        <f>Formulas!U1588</f>
        <v>0</v>
      </c>
      <c r="P1587" s="2" t="e">
        <f>Formulas!W1588</f>
        <v>#DIV/0!</v>
      </c>
    </row>
    <row r="1588" spans="1:16">
      <c r="A1588">
        <f>Formulas!A1589</f>
        <v>0</v>
      </c>
      <c r="B1588">
        <f>Formulas!B1589</f>
        <v>0</v>
      </c>
      <c r="C1588">
        <f>Formulas!C1589</f>
        <v>0</v>
      </c>
      <c r="D1588">
        <f>Formulas!AC1589</f>
        <v>0</v>
      </c>
      <c r="E1588">
        <f t="shared" si="24"/>
        <v>0</v>
      </c>
      <c r="F1588" s="1">
        <f>COUNTIFS(Formulas!B$3:B$2000,'Stats for predictor'!B1588,Formulas!C$3:C$2000,'Stats for predictor'!C1588,Formulas!AC$3:AC$2000,4)</f>
        <v>0</v>
      </c>
      <c r="G1588">
        <f>COUNTIFS(Formulas!B$3:B$2000,'Stats for predictor'!B1588,Formulas!C$3:C$2000,'Stats for predictor'!C1588,Formulas!AC$3:AC$2000,3)</f>
        <v>0</v>
      </c>
      <c r="H1588">
        <f>COUNTIFS(Formulas!B$3:B$2000,'Stats for predictor'!B1588,Formulas!C$3:C$2000,'Stats for predictor'!C1588,Formulas!AC$3:AC$2000,2)</f>
        <v>0</v>
      </c>
      <c r="I1588">
        <f>COUNTIFS(Formulas!B$3:B$2000,'Stats for predictor'!B1588,Formulas!C$3:C$2000,'Stats for predictor'!C1588,Formulas!AC$3:AC$2000,1)</f>
        <v>0</v>
      </c>
      <c r="J1588">
        <f>COUNTIFS(Formulas!B$3:B$2000,'Stats for predictor'!B1588,Formulas!C$3:C$2000,'Stats for predictor'!C1588,Formulas!AC$3:AC$2000,0)</f>
        <v>1390</v>
      </c>
      <c r="K1588">
        <f>Formulas!P1589</f>
        <v>0</v>
      </c>
      <c r="L1588">
        <f>Formulas!R1589</f>
        <v>0</v>
      </c>
      <c r="M1588">
        <f>Formulas!T1637</f>
        <v>0</v>
      </c>
      <c r="N1588" s="2" t="e">
        <f>Formulas!V1589</f>
        <v>#DIV/0!</v>
      </c>
      <c r="O1588">
        <f>Formulas!U1589</f>
        <v>0</v>
      </c>
      <c r="P1588" s="2" t="e">
        <f>Formulas!W1589</f>
        <v>#DIV/0!</v>
      </c>
    </row>
    <row r="1589" spans="1:16">
      <c r="A1589">
        <f>Formulas!A1590</f>
        <v>0</v>
      </c>
      <c r="B1589">
        <f>Formulas!B1590</f>
        <v>0</v>
      </c>
      <c r="C1589">
        <f>Formulas!C1590</f>
        <v>0</v>
      </c>
      <c r="D1589">
        <f>Formulas!AC1590</f>
        <v>0</v>
      </c>
      <c r="E1589">
        <f t="shared" si="24"/>
        <v>0</v>
      </c>
      <c r="F1589" s="1">
        <f>COUNTIFS(Formulas!B$3:B$2000,'Stats for predictor'!B1589,Formulas!C$3:C$2000,'Stats for predictor'!C1589,Formulas!AC$3:AC$2000,4)</f>
        <v>0</v>
      </c>
      <c r="G1589">
        <f>COUNTIFS(Formulas!B$3:B$2000,'Stats for predictor'!B1589,Formulas!C$3:C$2000,'Stats for predictor'!C1589,Formulas!AC$3:AC$2000,3)</f>
        <v>0</v>
      </c>
      <c r="H1589">
        <f>COUNTIFS(Formulas!B$3:B$2000,'Stats for predictor'!B1589,Formulas!C$3:C$2000,'Stats for predictor'!C1589,Formulas!AC$3:AC$2000,2)</f>
        <v>0</v>
      </c>
      <c r="I1589">
        <f>COUNTIFS(Formulas!B$3:B$2000,'Stats for predictor'!B1589,Formulas!C$3:C$2000,'Stats for predictor'!C1589,Formulas!AC$3:AC$2000,1)</f>
        <v>0</v>
      </c>
      <c r="J1589">
        <f>COUNTIFS(Formulas!B$3:B$2000,'Stats for predictor'!B1589,Formulas!C$3:C$2000,'Stats for predictor'!C1589,Formulas!AC$3:AC$2000,0)</f>
        <v>1390</v>
      </c>
      <c r="K1589">
        <f>Formulas!P1590</f>
        <v>0</v>
      </c>
      <c r="L1589">
        <f>Formulas!R1590</f>
        <v>0</v>
      </c>
      <c r="M1589">
        <f>Formulas!T1638</f>
        <v>0</v>
      </c>
      <c r="N1589" s="2" t="e">
        <f>Formulas!V1590</f>
        <v>#DIV/0!</v>
      </c>
      <c r="O1589">
        <f>Formulas!U1590</f>
        <v>0</v>
      </c>
      <c r="P1589" s="2" t="e">
        <f>Formulas!W1590</f>
        <v>#DIV/0!</v>
      </c>
    </row>
    <row r="1590" spans="1:16">
      <c r="A1590">
        <f>Formulas!A1591</f>
        <v>0</v>
      </c>
      <c r="B1590">
        <f>Formulas!B1591</f>
        <v>0</v>
      </c>
      <c r="C1590">
        <f>Formulas!C1591</f>
        <v>0</v>
      </c>
      <c r="D1590">
        <f>Formulas!AC1591</f>
        <v>0</v>
      </c>
      <c r="E1590">
        <f t="shared" si="24"/>
        <v>0</v>
      </c>
      <c r="F1590" s="1">
        <f>COUNTIFS(Formulas!B$3:B$2000,'Stats for predictor'!B1590,Formulas!C$3:C$2000,'Stats for predictor'!C1590,Formulas!AC$3:AC$2000,4)</f>
        <v>0</v>
      </c>
      <c r="G1590">
        <f>COUNTIFS(Formulas!B$3:B$2000,'Stats for predictor'!B1590,Formulas!C$3:C$2000,'Stats for predictor'!C1590,Formulas!AC$3:AC$2000,3)</f>
        <v>0</v>
      </c>
      <c r="H1590">
        <f>COUNTIFS(Formulas!B$3:B$2000,'Stats for predictor'!B1590,Formulas!C$3:C$2000,'Stats for predictor'!C1590,Formulas!AC$3:AC$2000,2)</f>
        <v>0</v>
      </c>
      <c r="I1590">
        <f>COUNTIFS(Formulas!B$3:B$2000,'Stats for predictor'!B1590,Formulas!C$3:C$2000,'Stats for predictor'!C1590,Formulas!AC$3:AC$2000,1)</f>
        <v>0</v>
      </c>
      <c r="J1590">
        <f>COUNTIFS(Formulas!B$3:B$2000,'Stats for predictor'!B1590,Formulas!C$3:C$2000,'Stats for predictor'!C1590,Formulas!AC$3:AC$2000,0)</f>
        <v>1390</v>
      </c>
      <c r="K1590">
        <f>Formulas!P1591</f>
        <v>0</v>
      </c>
      <c r="L1590">
        <f>Formulas!R1591</f>
        <v>0</v>
      </c>
      <c r="M1590">
        <f>Formulas!T1639</f>
        <v>0</v>
      </c>
      <c r="N1590" s="2" t="e">
        <f>Formulas!V1591</f>
        <v>#DIV/0!</v>
      </c>
      <c r="O1590">
        <f>Formulas!U1591</f>
        <v>0</v>
      </c>
      <c r="P1590" s="2" t="e">
        <f>Formulas!W1591</f>
        <v>#DIV/0!</v>
      </c>
    </row>
    <row r="1591" spans="1:16">
      <c r="A1591">
        <f>Formulas!A1592</f>
        <v>0</v>
      </c>
      <c r="B1591">
        <f>Formulas!B1592</f>
        <v>0</v>
      </c>
      <c r="C1591">
        <f>Formulas!C1592</f>
        <v>0</v>
      </c>
      <c r="D1591">
        <f>Formulas!AC1592</f>
        <v>0</v>
      </c>
      <c r="E1591">
        <f t="shared" si="24"/>
        <v>0</v>
      </c>
      <c r="F1591" s="1">
        <f>COUNTIFS(Formulas!B$3:B$2000,'Stats for predictor'!B1591,Formulas!C$3:C$2000,'Stats for predictor'!C1591,Formulas!AC$3:AC$2000,4)</f>
        <v>0</v>
      </c>
      <c r="G1591">
        <f>COUNTIFS(Formulas!B$3:B$2000,'Stats for predictor'!B1591,Formulas!C$3:C$2000,'Stats for predictor'!C1591,Formulas!AC$3:AC$2000,3)</f>
        <v>0</v>
      </c>
      <c r="H1591">
        <f>COUNTIFS(Formulas!B$3:B$2000,'Stats for predictor'!B1591,Formulas!C$3:C$2000,'Stats for predictor'!C1591,Formulas!AC$3:AC$2000,2)</f>
        <v>0</v>
      </c>
      <c r="I1591">
        <f>COUNTIFS(Formulas!B$3:B$2000,'Stats for predictor'!B1591,Formulas!C$3:C$2000,'Stats for predictor'!C1591,Formulas!AC$3:AC$2000,1)</f>
        <v>0</v>
      </c>
      <c r="J1591">
        <f>COUNTIFS(Formulas!B$3:B$2000,'Stats for predictor'!B1591,Formulas!C$3:C$2000,'Stats for predictor'!C1591,Formulas!AC$3:AC$2000,0)</f>
        <v>1390</v>
      </c>
      <c r="K1591">
        <f>Formulas!P1592</f>
        <v>0</v>
      </c>
      <c r="L1591">
        <f>Formulas!R1592</f>
        <v>0</v>
      </c>
      <c r="M1591">
        <f>Formulas!T1640</f>
        <v>0</v>
      </c>
      <c r="N1591" s="2" t="e">
        <f>Formulas!V1592</f>
        <v>#DIV/0!</v>
      </c>
      <c r="O1591">
        <f>Formulas!U1592</f>
        <v>0</v>
      </c>
      <c r="P1591" s="2" t="e">
        <f>Formulas!W1592</f>
        <v>#DIV/0!</v>
      </c>
    </row>
    <row r="1592" spans="1:16">
      <c r="A1592">
        <f>Formulas!A1593</f>
        <v>0</v>
      </c>
      <c r="B1592">
        <f>Formulas!B1593</f>
        <v>0</v>
      </c>
      <c r="C1592">
        <f>Formulas!C1593</f>
        <v>0</v>
      </c>
      <c r="D1592">
        <f>Formulas!AC1593</f>
        <v>0</v>
      </c>
      <c r="E1592">
        <f t="shared" si="24"/>
        <v>0</v>
      </c>
      <c r="F1592" s="1">
        <f>COUNTIFS(Formulas!B$3:B$2000,'Stats for predictor'!B1592,Formulas!C$3:C$2000,'Stats for predictor'!C1592,Formulas!AC$3:AC$2000,4)</f>
        <v>0</v>
      </c>
      <c r="G1592">
        <f>COUNTIFS(Formulas!B$3:B$2000,'Stats for predictor'!B1592,Formulas!C$3:C$2000,'Stats for predictor'!C1592,Formulas!AC$3:AC$2000,3)</f>
        <v>0</v>
      </c>
      <c r="H1592">
        <f>COUNTIFS(Formulas!B$3:B$2000,'Stats for predictor'!B1592,Formulas!C$3:C$2000,'Stats for predictor'!C1592,Formulas!AC$3:AC$2000,2)</f>
        <v>0</v>
      </c>
      <c r="I1592">
        <f>COUNTIFS(Formulas!B$3:B$2000,'Stats for predictor'!B1592,Formulas!C$3:C$2000,'Stats for predictor'!C1592,Formulas!AC$3:AC$2000,1)</f>
        <v>0</v>
      </c>
      <c r="J1592">
        <f>COUNTIFS(Formulas!B$3:B$2000,'Stats for predictor'!B1592,Formulas!C$3:C$2000,'Stats for predictor'!C1592,Formulas!AC$3:AC$2000,0)</f>
        <v>1390</v>
      </c>
      <c r="K1592">
        <f>Formulas!P1593</f>
        <v>0</v>
      </c>
      <c r="L1592">
        <f>Formulas!R1593</f>
        <v>0</v>
      </c>
      <c r="M1592">
        <f>Formulas!T1641</f>
        <v>0</v>
      </c>
      <c r="N1592" s="2" t="e">
        <f>Formulas!V1593</f>
        <v>#DIV/0!</v>
      </c>
      <c r="O1592">
        <f>Formulas!U1593</f>
        <v>0</v>
      </c>
      <c r="P1592" s="2" t="e">
        <f>Formulas!W1593</f>
        <v>#DIV/0!</v>
      </c>
    </row>
    <row r="1593" spans="1:16">
      <c r="A1593">
        <f>Formulas!A1594</f>
        <v>0</v>
      </c>
      <c r="B1593">
        <f>Formulas!B1594</f>
        <v>0</v>
      </c>
      <c r="C1593">
        <f>Formulas!C1594</f>
        <v>0</v>
      </c>
      <c r="D1593">
        <f>Formulas!AC1594</f>
        <v>0</v>
      </c>
      <c r="E1593">
        <f t="shared" si="24"/>
        <v>0</v>
      </c>
      <c r="F1593" s="1">
        <f>COUNTIFS(Formulas!B$3:B$2000,'Stats for predictor'!B1593,Formulas!C$3:C$2000,'Stats for predictor'!C1593,Formulas!AC$3:AC$2000,4)</f>
        <v>0</v>
      </c>
      <c r="G1593">
        <f>COUNTIFS(Formulas!B$3:B$2000,'Stats for predictor'!B1593,Formulas!C$3:C$2000,'Stats for predictor'!C1593,Formulas!AC$3:AC$2000,3)</f>
        <v>0</v>
      </c>
      <c r="H1593">
        <f>COUNTIFS(Formulas!B$3:B$2000,'Stats for predictor'!B1593,Formulas!C$3:C$2000,'Stats for predictor'!C1593,Formulas!AC$3:AC$2000,2)</f>
        <v>0</v>
      </c>
      <c r="I1593">
        <f>COUNTIFS(Formulas!B$3:B$2000,'Stats for predictor'!B1593,Formulas!C$3:C$2000,'Stats for predictor'!C1593,Formulas!AC$3:AC$2000,1)</f>
        <v>0</v>
      </c>
      <c r="J1593">
        <f>COUNTIFS(Formulas!B$3:B$2000,'Stats for predictor'!B1593,Formulas!C$3:C$2000,'Stats for predictor'!C1593,Formulas!AC$3:AC$2000,0)</f>
        <v>1390</v>
      </c>
      <c r="K1593">
        <f>Formulas!P1594</f>
        <v>0</v>
      </c>
      <c r="L1593">
        <f>Formulas!R1594</f>
        <v>0</v>
      </c>
      <c r="M1593">
        <f>Formulas!T1642</f>
        <v>0</v>
      </c>
      <c r="N1593" s="2" t="e">
        <f>Formulas!V1594</f>
        <v>#DIV/0!</v>
      </c>
      <c r="O1593">
        <f>Formulas!U1594</f>
        <v>0</v>
      </c>
      <c r="P1593" s="2" t="e">
        <f>Formulas!W1594</f>
        <v>#DIV/0!</v>
      </c>
    </row>
    <row r="1594" spans="1:16">
      <c r="A1594">
        <f>Formulas!A1595</f>
        <v>0</v>
      </c>
      <c r="B1594">
        <f>Formulas!B1595</f>
        <v>0</v>
      </c>
      <c r="C1594">
        <f>Formulas!C1595</f>
        <v>0</v>
      </c>
      <c r="D1594">
        <f>Formulas!AC1595</f>
        <v>0</v>
      </c>
      <c r="E1594">
        <f t="shared" si="24"/>
        <v>0</v>
      </c>
      <c r="F1594" s="1">
        <f>COUNTIFS(Formulas!B$3:B$2000,'Stats for predictor'!B1594,Formulas!C$3:C$2000,'Stats for predictor'!C1594,Formulas!AC$3:AC$2000,4)</f>
        <v>0</v>
      </c>
      <c r="G1594">
        <f>COUNTIFS(Formulas!B$3:B$2000,'Stats for predictor'!B1594,Formulas!C$3:C$2000,'Stats for predictor'!C1594,Formulas!AC$3:AC$2000,3)</f>
        <v>0</v>
      </c>
      <c r="H1594">
        <f>COUNTIFS(Formulas!B$3:B$2000,'Stats for predictor'!B1594,Formulas!C$3:C$2000,'Stats for predictor'!C1594,Formulas!AC$3:AC$2000,2)</f>
        <v>0</v>
      </c>
      <c r="I1594">
        <f>COUNTIFS(Formulas!B$3:B$2000,'Stats for predictor'!B1594,Formulas!C$3:C$2000,'Stats for predictor'!C1594,Formulas!AC$3:AC$2000,1)</f>
        <v>0</v>
      </c>
      <c r="J1594">
        <f>COUNTIFS(Formulas!B$3:B$2000,'Stats for predictor'!B1594,Formulas!C$3:C$2000,'Stats for predictor'!C1594,Formulas!AC$3:AC$2000,0)</f>
        <v>1390</v>
      </c>
      <c r="K1594">
        <f>Formulas!P1595</f>
        <v>0</v>
      </c>
      <c r="L1594">
        <f>Formulas!R1595</f>
        <v>0</v>
      </c>
      <c r="M1594">
        <f>Formulas!T1643</f>
        <v>0</v>
      </c>
      <c r="N1594" s="2" t="e">
        <f>Formulas!V1595</f>
        <v>#DIV/0!</v>
      </c>
      <c r="O1594">
        <f>Formulas!U1595</f>
        <v>0</v>
      </c>
      <c r="P1594" s="2" t="e">
        <f>Formulas!W1595</f>
        <v>#DIV/0!</v>
      </c>
    </row>
    <row r="1595" spans="1:16">
      <c r="A1595">
        <f>Formulas!A1596</f>
        <v>0</v>
      </c>
      <c r="B1595">
        <f>Formulas!B1596</f>
        <v>0</v>
      </c>
      <c r="C1595">
        <f>Formulas!C1596</f>
        <v>0</v>
      </c>
      <c r="D1595">
        <f>Formulas!AC1596</f>
        <v>0</v>
      </c>
      <c r="E1595">
        <f t="shared" si="24"/>
        <v>0</v>
      </c>
      <c r="F1595" s="1">
        <f>COUNTIFS(Formulas!B$3:B$2000,'Stats for predictor'!B1595,Formulas!C$3:C$2000,'Stats for predictor'!C1595,Formulas!AC$3:AC$2000,4)</f>
        <v>0</v>
      </c>
      <c r="G1595">
        <f>COUNTIFS(Formulas!B$3:B$2000,'Stats for predictor'!B1595,Formulas!C$3:C$2000,'Stats for predictor'!C1595,Formulas!AC$3:AC$2000,3)</f>
        <v>0</v>
      </c>
      <c r="H1595">
        <f>COUNTIFS(Formulas!B$3:B$2000,'Stats for predictor'!B1595,Formulas!C$3:C$2000,'Stats for predictor'!C1595,Formulas!AC$3:AC$2000,2)</f>
        <v>0</v>
      </c>
      <c r="I1595">
        <f>COUNTIFS(Formulas!B$3:B$2000,'Stats for predictor'!B1595,Formulas!C$3:C$2000,'Stats for predictor'!C1595,Formulas!AC$3:AC$2000,1)</f>
        <v>0</v>
      </c>
      <c r="J1595">
        <f>COUNTIFS(Formulas!B$3:B$2000,'Stats for predictor'!B1595,Formulas!C$3:C$2000,'Stats for predictor'!C1595,Formulas!AC$3:AC$2000,0)</f>
        <v>1390</v>
      </c>
      <c r="K1595">
        <f>Formulas!P1596</f>
        <v>0</v>
      </c>
      <c r="L1595">
        <f>Formulas!R1596</f>
        <v>0</v>
      </c>
      <c r="M1595">
        <f>Formulas!T1644</f>
        <v>0</v>
      </c>
      <c r="N1595" s="2" t="e">
        <f>Formulas!V1596</f>
        <v>#DIV/0!</v>
      </c>
      <c r="O1595">
        <f>Formulas!U1596</f>
        <v>0</v>
      </c>
      <c r="P1595" s="2" t="e">
        <f>Formulas!W1596</f>
        <v>#DIV/0!</v>
      </c>
    </row>
    <row r="1596" spans="1:16">
      <c r="A1596">
        <f>Formulas!A1597</f>
        <v>0</v>
      </c>
      <c r="B1596">
        <f>Formulas!B1597</f>
        <v>0</v>
      </c>
      <c r="C1596">
        <f>Formulas!C1597</f>
        <v>0</v>
      </c>
      <c r="D1596">
        <f>Formulas!AC1597</f>
        <v>0</v>
      </c>
      <c r="E1596">
        <f t="shared" si="24"/>
        <v>0</v>
      </c>
      <c r="F1596" s="1">
        <f>COUNTIFS(Formulas!B$3:B$2000,'Stats for predictor'!B1596,Formulas!C$3:C$2000,'Stats for predictor'!C1596,Formulas!AC$3:AC$2000,4)</f>
        <v>0</v>
      </c>
      <c r="G1596">
        <f>COUNTIFS(Formulas!B$3:B$2000,'Stats for predictor'!B1596,Formulas!C$3:C$2000,'Stats for predictor'!C1596,Formulas!AC$3:AC$2000,3)</f>
        <v>0</v>
      </c>
      <c r="H1596">
        <f>COUNTIFS(Formulas!B$3:B$2000,'Stats for predictor'!B1596,Formulas!C$3:C$2000,'Stats for predictor'!C1596,Formulas!AC$3:AC$2000,2)</f>
        <v>0</v>
      </c>
      <c r="I1596">
        <f>COUNTIFS(Formulas!B$3:B$2000,'Stats for predictor'!B1596,Formulas!C$3:C$2000,'Stats for predictor'!C1596,Formulas!AC$3:AC$2000,1)</f>
        <v>0</v>
      </c>
      <c r="J1596">
        <f>COUNTIFS(Formulas!B$3:B$2000,'Stats for predictor'!B1596,Formulas!C$3:C$2000,'Stats for predictor'!C1596,Formulas!AC$3:AC$2000,0)</f>
        <v>1390</v>
      </c>
      <c r="K1596">
        <f>Formulas!P1597</f>
        <v>0</v>
      </c>
      <c r="L1596">
        <f>Formulas!R1597</f>
        <v>0</v>
      </c>
      <c r="M1596">
        <f>Formulas!T1645</f>
        <v>0</v>
      </c>
      <c r="N1596" s="2" t="e">
        <f>Formulas!V1597</f>
        <v>#DIV/0!</v>
      </c>
      <c r="O1596">
        <f>Formulas!U1597</f>
        <v>0</v>
      </c>
      <c r="P1596" s="2" t="e">
        <f>Formulas!W1597</f>
        <v>#DIV/0!</v>
      </c>
    </row>
    <row r="1597" spans="1:16">
      <c r="A1597">
        <f>Formulas!A1598</f>
        <v>0</v>
      </c>
      <c r="B1597">
        <f>Formulas!B1598</f>
        <v>0</v>
      </c>
      <c r="C1597">
        <f>Formulas!C1598</f>
        <v>0</v>
      </c>
      <c r="D1597">
        <f>Formulas!AC1598</f>
        <v>0</v>
      </c>
      <c r="E1597">
        <f t="shared" si="24"/>
        <v>0</v>
      </c>
      <c r="F1597" s="1">
        <f>COUNTIFS(Formulas!B$3:B$2000,'Stats for predictor'!B1597,Formulas!C$3:C$2000,'Stats for predictor'!C1597,Formulas!AC$3:AC$2000,4)</f>
        <v>0</v>
      </c>
      <c r="G1597">
        <f>COUNTIFS(Formulas!B$3:B$2000,'Stats for predictor'!B1597,Formulas!C$3:C$2000,'Stats for predictor'!C1597,Formulas!AC$3:AC$2000,3)</f>
        <v>0</v>
      </c>
      <c r="H1597">
        <f>COUNTIFS(Formulas!B$3:B$2000,'Stats for predictor'!B1597,Formulas!C$3:C$2000,'Stats for predictor'!C1597,Formulas!AC$3:AC$2000,2)</f>
        <v>0</v>
      </c>
      <c r="I1597">
        <f>COUNTIFS(Formulas!B$3:B$2000,'Stats for predictor'!B1597,Formulas!C$3:C$2000,'Stats for predictor'!C1597,Formulas!AC$3:AC$2000,1)</f>
        <v>0</v>
      </c>
      <c r="J1597">
        <f>COUNTIFS(Formulas!B$3:B$2000,'Stats for predictor'!B1597,Formulas!C$3:C$2000,'Stats for predictor'!C1597,Formulas!AC$3:AC$2000,0)</f>
        <v>1390</v>
      </c>
      <c r="K1597">
        <f>Formulas!P1598</f>
        <v>0</v>
      </c>
      <c r="L1597">
        <f>Formulas!R1598</f>
        <v>0</v>
      </c>
      <c r="M1597">
        <f>Formulas!T1646</f>
        <v>0</v>
      </c>
      <c r="N1597" s="2" t="e">
        <f>Formulas!V1598</f>
        <v>#DIV/0!</v>
      </c>
      <c r="O1597">
        <f>Formulas!U1598</f>
        <v>0</v>
      </c>
      <c r="P1597" s="2" t="e">
        <f>Formulas!W1598</f>
        <v>#DIV/0!</v>
      </c>
    </row>
    <row r="1598" spans="1:16">
      <c r="A1598">
        <f>Formulas!A1599</f>
        <v>0</v>
      </c>
      <c r="B1598">
        <f>Formulas!B1599</f>
        <v>0</v>
      </c>
      <c r="C1598">
        <f>Formulas!C1599</f>
        <v>0</v>
      </c>
      <c r="D1598">
        <f>Formulas!AC1599</f>
        <v>0</v>
      </c>
      <c r="E1598">
        <f t="shared" si="24"/>
        <v>0</v>
      </c>
      <c r="F1598" s="1">
        <f>COUNTIFS(Formulas!B$3:B$2000,'Stats for predictor'!B1598,Formulas!C$3:C$2000,'Stats for predictor'!C1598,Formulas!AC$3:AC$2000,4)</f>
        <v>0</v>
      </c>
      <c r="G1598">
        <f>COUNTIFS(Formulas!B$3:B$2000,'Stats for predictor'!B1598,Formulas!C$3:C$2000,'Stats for predictor'!C1598,Formulas!AC$3:AC$2000,3)</f>
        <v>0</v>
      </c>
      <c r="H1598">
        <f>COUNTIFS(Formulas!B$3:B$2000,'Stats for predictor'!B1598,Formulas!C$3:C$2000,'Stats for predictor'!C1598,Formulas!AC$3:AC$2000,2)</f>
        <v>0</v>
      </c>
      <c r="I1598">
        <f>COUNTIFS(Formulas!B$3:B$2000,'Stats for predictor'!B1598,Formulas!C$3:C$2000,'Stats for predictor'!C1598,Formulas!AC$3:AC$2000,1)</f>
        <v>0</v>
      </c>
      <c r="J1598">
        <f>COUNTIFS(Formulas!B$3:B$2000,'Stats for predictor'!B1598,Formulas!C$3:C$2000,'Stats for predictor'!C1598,Formulas!AC$3:AC$2000,0)</f>
        <v>1390</v>
      </c>
      <c r="K1598">
        <f>Formulas!P1599</f>
        <v>0</v>
      </c>
      <c r="L1598">
        <f>Formulas!R1599</f>
        <v>0</v>
      </c>
      <c r="M1598">
        <f>Formulas!T1647</f>
        <v>0</v>
      </c>
      <c r="N1598" s="2" t="e">
        <f>Formulas!V1599</f>
        <v>#DIV/0!</v>
      </c>
      <c r="O1598">
        <f>Formulas!U1599</f>
        <v>0</v>
      </c>
      <c r="P1598" s="2" t="e">
        <f>Formulas!W1599</f>
        <v>#DIV/0!</v>
      </c>
    </row>
    <row r="1599" spans="1:16">
      <c r="A1599">
        <f>Formulas!A1600</f>
        <v>0</v>
      </c>
      <c r="B1599">
        <f>Formulas!B1600</f>
        <v>0</v>
      </c>
      <c r="C1599">
        <f>Formulas!C1600</f>
        <v>0</v>
      </c>
      <c r="D1599">
        <f>Formulas!AC1600</f>
        <v>0</v>
      </c>
      <c r="E1599">
        <f t="shared" si="24"/>
        <v>0</v>
      </c>
      <c r="F1599" s="1">
        <f>COUNTIFS(Formulas!B$3:B$2000,'Stats for predictor'!B1599,Formulas!C$3:C$2000,'Stats for predictor'!C1599,Formulas!AC$3:AC$2000,4)</f>
        <v>0</v>
      </c>
      <c r="G1599">
        <f>COUNTIFS(Formulas!B$3:B$2000,'Stats for predictor'!B1599,Formulas!C$3:C$2000,'Stats for predictor'!C1599,Formulas!AC$3:AC$2000,3)</f>
        <v>0</v>
      </c>
      <c r="H1599">
        <f>COUNTIFS(Formulas!B$3:B$2000,'Stats for predictor'!B1599,Formulas!C$3:C$2000,'Stats for predictor'!C1599,Formulas!AC$3:AC$2000,2)</f>
        <v>0</v>
      </c>
      <c r="I1599">
        <f>COUNTIFS(Formulas!B$3:B$2000,'Stats for predictor'!B1599,Formulas!C$3:C$2000,'Stats for predictor'!C1599,Formulas!AC$3:AC$2000,1)</f>
        <v>0</v>
      </c>
      <c r="J1599">
        <f>COUNTIFS(Formulas!B$3:B$2000,'Stats for predictor'!B1599,Formulas!C$3:C$2000,'Stats for predictor'!C1599,Formulas!AC$3:AC$2000,0)</f>
        <v>1390</v>
      </c>
      <c r="K1599">
        <f>Formulas!P1600</f>
        <v>0</v>
      </c>
      <c r="L1599">
        <f>Formulas!R1600</f>
        <v>0</v>
      </c>
      <c r="M1599">
        <f>Formulas!T1648</f>
        <v>0</v>
      </c>
      <c r="N1599" s="2" t="e">
        <f>Formulas!V1600</f>
        <v>#DIV/0!</v>
      </c>
      <c r="O1599">
        <f>Formulas!U1600</f>
        <v>0</v>
      </c>
      <c r="P1599" s="2" t="e">
        <f>Formulas!W1600</f>
        <v>#DIV/0!</v>
      </c>
    </row>
    <row r="1600" spans="1:16">
      <c r="A1600">
        <f>Formulas!A1601</f>
        <v>0</v>
      </c>
      <c r="B1600">
        <f>Formulas!B1601</f>
        <v>0</v>
      </c>
      <c r="C1600">
        <f>Formulas!C1601</f>
        <v>0</v>
      </c>
      <c r="D1600">
        <f>Formulas!AC1601</f>
        <v>0</v>
      </c>
      <c r="E1600">
        <f t="shared" si="24"/>
        <v>0</v>
      </c>
      <c r="F1600" s="1">
        <f>COUNTIFS(Formulas!B$3:B$2000,'Stats for predictor'!B1600,Formulas!C$3:C$2000,'Stats for predictor'!C1600,Formulas!AC$3:AC$2000,4)</f>
        <v>0</v>
      </c>
      <c r="G1600">
        <f>COUNTIFS(Formulas!B$3:B$2000,'Stats for predictor'!B1600,Formulas!C$3:C$2000,'Stats for predictor'!C1600,Formulas!AC$3:AC$2000,3)</f>
        <v>0</v>
      </c>
      <c r="H1600">
        <f>COUNTIFS(Formulas!B$3:B$2000,'Stats for predictor'!B1600,Formulas!C$3:C$2000,'Stats for predictor'!C1600,Formulas!AC$3:AC$2000,2)</f>
        <v>0</v>
      </c>
      <c r="I1600">
        <f>COUNTIFS(Formulas!B$3:B$2000,'Stats for predictor'!B1600,Formulas!C$3:C$2000,'Stats for predictor'!C1600,Formulas!AC$3:AC$2000,1)</f>
        <v>0</v>
      </c>
      <c r="J1600">
        <f>COUNTIFS(Formulas!B$3:B$2000,'Stats for predictor'!B1600,Formulas!C$3:C$2000,'Stats for predictor'!C1600,Formulas!AC$3:AC$2000,0)</f>
        <v>1390</v>
      </c>
      <c r="K1600">
        <f>Formulas!P1601</f>
        <v>0</v>
      </c>
      <c r="L1600">
        <f>Formulas!R1601</f>
        <v>0</v>
      </c>
      <c r="M1600">
        <f>Formulas!T1649</f>
        <v>0</v>
      </c>
      <c r="N1600" s="2" t="e">
        <f>Formulas!V1601</f>
        <v>#DIV/0!</v>
      </c>
      <c r="O1600">
        <f>Formulas!U1601</f>
        <v>0</v>
      </c>
      <c r="P1600" s="2" t="e">
        <f>Formulas!W1601</f>
        <v>#DIV/0!</v>
      </c>
    </row>
    <row r="1601" spans="1:16">
      <c r="A1601">
        <f>Formulas!A1602</f>
        <v>0</v>
      </c>
      <c r="B1601">
        <f>Formulas!B1602</f>
        <v>0</v>
      </c>
      <c r="C1601">
        <f>Formulas!C1602</f>
        <v>0</v>
      </c>
      <c r="D1601">
        <f>Formulas!AC1602</f>
        <v>0</v>
      </c>
      <c r="E1601">
        <f t="shared" si="24"/>
        <v>0</v>
      </c>
      <c r="F1601" s="1">
        <f>COUNTIFS(Formulas!B$3:B$2000,'Stats for predictor'!B1601,Formulas!C$3:C$2000,'Stats for predictor'!C1601,Formulas!AC$3:AC$2000,4)</f>
        <v>0</v>
      </c>
      <c r="G1601">
        <f>COUNTIFS(Formulas!B$3:B$2000,'Stats for predictor'!B1601,Formulas!C$3:C$2000,'Stats for predictor'!C1601,Formulas!AC$3:AC$2000,3)</f>
        <v>0</v>
      </c>
      <c r="H1601">
        <f>COUNTIFS(Formulas!B$3:B$2000,'Stats for predictor'!B1601,Formulas!C$3:C$2000,'Stats for predictor'!C1601,Formulas!AC$3:AC$2000,2)</f>
        <v>0</v>
      </c>
      <c r="I1601">
        <f>COUNTIFS(Formulas!B$3:B$2000,'Stats for predictor'!B1601,Formulas!C$3:C$2000,'Stats for predictor'!C1601,Formulas!AC$3:AC$2000,1)</f>
        <v>0</v>
      </c>
      <c r="J1601">
        <f>COUNTIFS(Formulas!B$3:B$2000,'Stats for predictor'!B1601,Formulas!C$3:C$2000,'Stats for predictor'!C1601,Formulas!AC$3:AC$2000,0)</f>
        <v>1390</v>
      </c>
      <c r="K1601">
        <f>Formulas!P1602</f>
        <v>0</v>
      </c>
      <c r="L1601">
        <f>Formulas!R1602</f>
        <v>0</v>
      </c>
      <c r="M1601">
        <f>Formulas!T1650</f>
        <v>0</v>
      </c>
      <c r="N1601" s="2" t="e">
        <f>Formulas!V1602</f>
        <v>#DIV/0!</v>
      </c>
      <c r="O1601">
        <f>Formulas!U1602</f>
        <v>0</v>
      </c>
      <c r="P1601" s="2" t="e">
        <f>Formulas!W1602</f>
        <v>#DIV/0!</v>
      </c>
    </row>
    <row r="1602" spans="1:16">
      <c r="A1602">
        <f>Formulas!A1603</f>
        <v>0</v>
      </c>
      <c r="B1602">
        <f>Formulas!B1603</f>
        <v>0</v>
      </c>
      <c r="C1602">
        <f>Formulas!C1603</f>
        <v>0</v>
      </c>
      <c r="D1602">
        <f>Formulas!AC1603</f>
        <v>0</v>
      </c>
      <c r="E1602">
        <f t="shared" si="24"/>
        <v>0</v>
      </c>
      <c r="F1602" s="1">
        <f>COUNTIFS(Formulas!B$3:B$2000,'Stats for predictor'!B1602,Formulas!C$3:C$2000,'Stats for predictor'!C1602,Formulas!AC$3:AC$2000,4)</f>
        <v>0</v>
      </c>
      <c r="G1602">
        <f>COUNTIFS(Formulas!B$3:B$2000,'Stats for predictor'!B1602,Formulas!C$3:C$2000,'Stats for predictor'!C1602,Formulas!AC$3:AC$2000,3)</f>
        <v>0</v>
      </c>
      <c r="H1602">
        <f>COUNTIFS(Formulas!B$3:B$2000,'Stats for predictor'!B1602,Formulas!C$3:C$2000,'Stats for predictor'!C1602,Formulas!AC$3:AC$2000,2)</f>
        <v>0</v>
      </c>
      <c r="I1602">
        <f>COUNTIFS(Formulas!B$3:B$2000,'Stats for predictor'!B1602,Formulas!C$3:C$2000,'Stats for predictor'!C1602,Formulas!AC$3:AC$2000,1)</f>
        <v>0</v>
      </c>
      <c r="J1602">
        <f>COUNTIFS(Formulas!B$3:B$2000,'Stats for predictor'!B1602,Formulas!C$3:C$2000,'Stats for predictor'!C1602,Formulas!AC$3:AC$2000,0)</f>
        <v>1390</v>
      </c>
      <c r="K1602">
        <f>Formulas!P1603</f>
        <v>0</v>
      </c>
      <c r="L1602">
        <f>Formulas!R1603</f>
        <v>0</v>
      </c>
      <c r="M1602">
        <f>Formulas!T1651</f>
        <v>0</v>
      </c>
      <c r="N1602" s="2" t="e">
        <f>Formulas!V1603</f>
        <v>#DIV/0!</v>
      </c>
      <c r="O1602">
        <f>Formulas!U1603</f>
        <v>0</v>
      </c>
      <c r="P1602" s="2" t="e">
        <f>Formulas!W1603</f>
        <v>#DIV/0!</v>
      </c>
    </row>
    <row r="1603" spans="1:16">
      <c r="A1603">
        <f>Formulas!A1604</f>
        <v>0</v>
      </c>
      <c r="B1603">
        <f>Formulas!B1604</f>
        <v>0</v>
      </c>
      <c r="C1603">
        <f>Formulas!C1604</f>
        <v>0</v>
      </c>
      <c r="D1603">
        <f>Formulas!AC1604</f>
        <v>0</v>
      </c>
      <c r="E1603">
        <f t="shared" ref="E1603:E1666" si="25">IF(F1603&gt;0,4,IF(G1603&gt;0,3,IF(H1603&gt;0,2,IF(I1603&gt;0,1,0))))</f>
        <v>0</v>
      </c>
      <c r="F1603" s="1">
        <f>COUNTIFS(Formulas!B$3:B$2000,'Stats for predictor'!B1603,Formulas!C$3:C$2000,'Stats for predictor'!C1603,Formulas!AC$3:AC$2000,4)</f>
        <v>0</v>
      </c>
      <c r="G1603">
        <f>COUNTIFS(Formulas!B$3:B$2000,'Stats for predictor'!B1603,Formulas!C$3:C$2000,'Stats for predictor'!C1603,Formulas!AC$3:AC$2000,3)</f>
        <v>0</v>
      </c>
      <c r="H1603">
        <f>COUNTIFS(Formulas!B$3:B$2000,'Stats for predictor'!B1603,Formulas!C$3:C$2000,'Stats for predictor'!C1603,Formulas!AC$3:AC$2000,2)</f>
        <v>0</v>
      </c>
      <c r="I1603">
        <f>COUNTIFS(Formulas!B$3:B$2000,'Stats for predictor'!B1603,Formulas!C$3:C$2000,'Stats for predictor'!C1603,Formulas!AC$3:AC$2000,1)</f>
        <v>0</v>
      </c>
      <c r="J1603">
        <f>COUNTIFS(Formulas!B$3:B$2000,'Stats for predictor'!B1603,Formulas!C$3:C$2000,'Stats for predictor'!C1603,Formulas!AC$3:AC$2000,0)</f>
        <v>1390</v>
      </c>
      <c r="K1603">
        <f>Formulas!P1604</f>
        <v>0</v>
      </c>
      <c r="L1603">
        <f>Formulas!R1604</f>
        <v>0</v>
      </c>
      <c r="M1603">
        <f>Formulas!T1652</f>
        <v>0</v>
      </c>
      <c r="N1603" s="2" t="e">
        <f>Formulas!V1604</f>
        <v>#DIV/0!</v>
      </c>
      <c r="O1603">
        <f>Formulas!U1604</f>
        <v>0</v>
      </c>
      <c r="P1603" s="2" t="e">
        <f>Formulas!W1604</f>
        <v>#DIV/0!</v>
      </c>
    </row>
    <row r="1604" spans="1:16">
      <c r="A1604">
        <f>Formulas!A1605</f>
        <v>0</v>
      </c>
      <c r="B1604">
        <f>Formulas!B1605</f>
        <v>0</v>
      </c>
      <c r="C1604">
        <f>Formulas!C1605</f>
        <v>0</v>
      </c>
      <c r="D1604">
        <f>Formulas!AC1605</f>
        <v>0</v>
      </c>
      <c r="E1604">
        <f t="shared" si="25"/>
        <v>0</v>
      </c>
      <c r="F1604" s="1">
        <f>COUNTIFS(Formulas!B$3:B$2000,'Stats for predictor'!B1604,Formulas!C$3:C$2000,'Stats for predictor'!C1604,Formulas!AC$3:AC$2000,4)</f>
        <v>0</v>
      </c>
      <c r="G1604">
        <f>COUNTIFS(Formulas!B$3:B$2000,'Stats for predictor'!B1604,Formulas!C$3:C$2000,'Stats for predictor'!C1604,Formulas!AC$3:AC$2000,3)</f>
        <v>0</v>
      </c>
      <c r="H1604">
        <f>COUNTIFS(Formulas!B$3:B$2000,'Stats for predictor'!B1604,Formulas!C$3:C$2000,'Stats for predictor'!C1604,Formulas!AC$3:AC$2000,2)</f>
        <v>0</v>
      </c>
      <c r="I1604">
        <f>COUNTIFS(Formulas!B$3:B$2000,'Stats for predictor'!B1604,Formulas!C$3:C$2000,'Stats for predictor'!C1604,Formulas!AC$3:AC$2000,1)</f>
        <v>0</v>
      </c>
      <c r="J1604">
        <f>COUNTIFS(Formulas!B$3:B$2000,'Stats for predictor'!B1604,Formulas!C$3:C$2000,'Stats for predictor'!C1604,Formulas!AC$3:AC$2000,0)</f>
        <v>1390</v>
      </c>
      <c r="K1604">
        <f>Formulas!P1605</f>
        <v>0</v>
      </c>
      <c r="L1604">
        <f>Formulas!R1605</f>
        <v>0</v>
      </c>
      <c r="M1604">
        <f>Formulas!T1653</f>
        <v>0</v>
      </c>
      <c r="N1604" s="2" t="e">
        <f>Formulas!V1605</f>
        <v>#DIV/0!</v>
      </c>
      <c r="O1604">
        <f>Formulas!U1605</f>
        <v>0</v>
      </c>
      <c r="P1604" s="2" t="e">
        <f>Formulas!W1605</f>
        <v>#DIV/0!</v>
      </c>
    </row>
    <row r="1605" spans="1:16">
      <c r="A1605">
        <f>Formulas!A1606</f>
        <v>0</v>
      </c>
      <c r="B1605">
        <f>Formulas!B1606</f>
        <v>0</v>
      </c>
      <c r="C1605">
        <f>Formulas!C1606</f>
        <v>0</v>
      </c>
      <c r="D1605">
        <f>Formulas!AC1606</f>
        <v>0</v>
      </c>
      <c r="E1605">
        <f t="shared" si="25"/>
        <v>0</v>
      </c>
      <c r="F1605" s="1">
        <f>COUNTIFS(Formulas!B$3:B$2000,'Stats for predictor'!B1605,Formulas!C$3:C$2000,'Stats for predictor'!C1605,Formulas!AC$3:AC$2000,4)</f>
        <v>0</v>
      </c>
      <c r="G1605">
        <f>COUNTIFS(Formulas!B$3:B$2000,'Stats for predictor'!B1605,Formulas!C$3:C$2000,'Stats for predictor'!C1605,Formulas!AC$3:AC$2000,3)</f>
        <v>0</v>
      </c>
      <c r="H1605">
        <f>COUNTIFS(Formulas!B$3:B$2000,'Stats for predictor'!B1605,Formulas!C$3:C$2000,'Stats for predictor'!C1605,Formulas!AC$3:AC$2000,2)</f>
        <v>0</v>
      </c>
      <c r="I1605">
        <f>COUNTIFS(Formulas!B$3:B$2000,'Stats for predictor'!B1605,Formulas!C$3:C$2000,'Stats for predictor'!C1605,Formulas!AC$3:AC$2000,1)</f>
        <v>0</v>
      </c>
      <c r="J1605">
        <f>COUNTIFS(Formulas!B$3:B$2000,'Stats for predictor'!B1605,Formulas!C$3:C$2000,'Stats for predictor'!C1605,Formulas!AC$3:AC$2000,0)</f>
        <v>1390</v>
      </c>
      <c r="K1605">
        <f>Formulas!P1606</f>
        <v>0</v>
      </c>
      <c r="L1605">
        <f>Formulas!R1606</f>
        <v>0</v>
      </c>
      <c r="M1605">
        <f>Formulas!T1654</f>
        <v>0</v>
      </c>
      <c r="N1605" s="2" t="e">
        <f>Formulas!V1606</f>
        <v>#DIV/0!</v>
      </c>
      <c r="O1605">
        <f>Formulas!U1606</f>
        <v>0</v>
      </c>
      <c r="P1605" s="2" t="e">
        <f>Formulas!W1606</f>
        <v>#DIV/0!</v>
      </c>
    </row>
    <row r="1606" spans="1:16">
      <c r="A1606">
        <f>Formulas!A1607</f>
        <v>0</v>
      </c>
      <c r="B1606">
        <f>Formulas!B1607</f>
        <v>0</v>
      </c>
      <c r="C1606">
        <f>Formulas!C1607</f>
        <v>0</v>
      </c>
      <c r="D1606">
        <f>Formulas!AC1607</f>
        <v>0</v>
      </c>
      <c r="E1606">
        <f t="shared" si="25"/>
        <v>0</v>
      </c>
      <c r="F1606" s="1">
        <f>COUNTIFS(Formulas!B$3:B$2000,'Stats for predictor'!B1606,Formulas!C$3:C$2000,'Stats for predictor'!C1606,Formulas!AC$3:AC$2000,4)</f>
        <v>0</v>
      </c>
      <c r="G1606">
        <f>COUNTIFS(Formulas!B$3:B$2000,'Stats for predictor'!B1606,Formulas!C$3:C$2000,'Stats for predictor'!C1606,Formulas!AC$3:AC$2000,3)</f>
        <v>0</v>
      </c>
      <c r="H1606">
        <f>COUNTIFS(Formulas!B$3:B$2000,'Stats for predictor'!B1606,Formulas!C$3:C$2000,'Stats for predictor'!C1606,Formulas!AC$3:AC$2000,2)</f>
        <v>0</v>
      </c>
      <c r="I1606">
        <f>COUNTIFS(Formulas!B$3:B$2000,'Stats for predictor'!B1606,Formulas!C$3:C$2000,'Stats for predictor'!C1606,Formulas!AC$3:AC$2000,1)</f>
        <v>0</v>
      </c>
      <c r="J1606">
        <f>COUNTIFS(Formulas!B$3:B$2000,'Stats for predictor'!B1606,Formulas!C$3:C$2000,'Stats for predictor'!C1606,Formulas!AC$3:AC$2000,0)</f>
        <v>1390</v>
      </c>
      <c r="K1606">
        <f>Formulas!P1607</f>
        <v>0</v>
      </c>
      <c r="L1606">
        <f>Formulas!R1607</f>
        <v>0</v>
      </c>
      <c r="M1606">
        <f>Formulas!T1655</f>
        <v>0</v>
      </c>
      <c r="N1606" s="2" t="e">
        <f>Formulas!V1607</f>
        <v>#DIV/0!</v>
      </c>
      <c r="O1606">
        <f>Formulas!U1607</f>
        <v>0</v>
      </c>
      <c r="P1606" s="2" t="e">
        <f>Formulas!W1607</f>
        <v>#DIV/0!</v>
      </c>
    </row>
    <row r="1607" spans="1:16">
      <c r="A1607">
        <f>Formulas!A1608</f>
        <v>0</v>
      </c>
      <c r="B1607">
        <f>Formulas!B1608</f>
        <v>0</v>
      </c>
      <c r="C1607">
        <f>Formulas!C1608</f>
        <v>0</v>
      </c>
      <c r="D1607">
        <f>Formulas!AC1608</f>
        <v>0</v>
      </c>
      <c r="E1607">
        <f t="shared" si="25"/>
        <v>0</v>
      </c>
      <c r="F1607" s="1">
        <f>COUNTIFS(Formulas!B$3:B$2000,'Stats for predictor'!B1607,Formulas!C$3:C$2000,'Stats for predictor'!C1607,Formulas!AC$3:AC$2000,4)</f>
        <v>0</v>
      </c>
      <c r="G1607">
        <f>COUNTIFS(Formulas!B$3:B$2000,'Stats for predictor'!B1607,Formulas!C$3:C$2000,'Stats for predictor'!C1607,Formulas!AC$3:AC$2000,3)</f>
        <v>0</v>
      </c>
      <c r="H1607">
        <f>COUNTIFS(Formulas!B$3:B$2000,'Stats for predictor'!B1607,Formulas!C$3:C$2000,'Stats for predictor'!C1607,Formulas!AC$3:AC$2000,2)</f>
        <v>0</v>
      </c>
      <c r="I1607">
        <f>COUNTIFS(Formulas!B$3:B$2000,'Stats for predictor'!B1607,Formulas!C$3:C$2000,'Stats for predictor'!C1607,Formulas!AC$3:AC$2000,1)</f>
        <v>0</v>
      </c>
      <c r="J1607">
        <f>COUNTIFS(Formulas!B$3:B$2000,'Stats for predictor'!B1607,Formulas!C$3:C$2000,'Stats for predictor'!C1607,Formulas!AC$3:AC$2000,0)</f>
        <v>1390</v>
      </c>
      <c r="K1607">
        <f>Formulas!P1608</f>
        <v>0</v>
      </c>
      <c r="L1607">
        <f>Formulas!R1608</f>
        <v>0</v>
      </c>
      <c r="M1607">
        <f>Formulas!T1656</f>
        <v>0</v>
      </c>
      <c r="N1607" s="2" t="e">
        <f>Formulas!V1608</f>
        <v>#DIV/0!</v>
      </c>
      <c r="O1607">
        <f>Formulas!U1608</f>
        <v>0</v>
      </c>
      <c r="P1607" s="2" t="e">
        <f>Formulas!W1608</f>
        <v>#DIV/0!</v>
      </c>
    </row>
    <row r="1608" spans="1:16">
      <c r="A1608">
        <f>Formulas!A1609</f>
        <v>0</v>
      </c>
      <c r="B1608">
        <f>Formulas!B1609</f>
        <v>0</v>
      </c>
      <c r="C1608">
        <f>Formulas!C1609</f>
        <v>0</v>
      </c>
      <c r="D1608">
        <f>Formulas!AC1609</f>
        <v>0</v>
      </c>
      <c r="E1608">
        <f t="shared" si="25"/>
        <v>0</v>
      </c>
      <c r="F1608" s="1">
        <f>COUNTIFS(Formulas!B$3:B$2000,'Stats for predictor'!B1608,Formulas!C$3:C$2000,'Stats for predictor'!C1608,Formulas!AC$3:AC$2000,4)</f>
        <v>0</v>
      </c>
      <c r="G1608">
        <f>COUNTIFS(Formulas!B$3:B$2000,'Stats for predictor'!B1608,Formulas!C$3:C$2000,'Stats for predictor'!C1608,Formulas!AC$3:AC$2000,3)</f>
        <v>0</v>
      </c>
      <c r="H1608">
        <f>COUNTIFS(Formulas!B$3:B$2000,'Stats for predictor'!B1608,Formulas!C$3:C$2000,'Stats for predictor'!C1608,Formulas!AC$3:AC$2000,2)</f>
        <v>0</v>
      </c>
      <c r="I1608">
        <f>COUNTIFS(Formulas!B$3:B$2000,'Stats for predictor'!B1608,Formulas!C$3:C$2000,'Stats for predictor'!C1608,Formulas!AC$3:AC$2000,1)</f>
        <v>0</v>
      </c>
      <c r="J1608">
        <f>COUNTIFS(Formulas!B$3:B$2000,'Stats for predictor'!B1608,Formulas!C$3:C$2000,'Stats for predictor'!C1608,Formulas!AC$3:AC$2000,0)</f>
        <v>1390</v>
      </c>
      <c r="K1608">
        <f>Formulas!P1609</f>
        <v>0</v>
      </c>
      <c r="L1608">
        <f>Formulas!R1609</f>
        <v>0</v>
      </c>
      <c r="M1608">
        <f>Formulas!T1657</f>
        <v>0</v>
      </c>
      <c r="N1608" s="2" t="e">
        <f>Formulas!V1609</f>
        <v>#DIV/0!</v>
      </c>
      <c r="O1608">
        <f>Formulas!U1609</f>
        <v>0</v>
      </c>
      <c r="P1608" s="2" t="e">
        <f>Formulas!W1609</f>
        <v>#DIV/0!</v>
      </c>
    </row>
    <row r="1609" spans="1:16">
      <c r="A1609">
        <f>Formulas!A1610</f>
        <v>0</v>
      </c>
      <c r="B1609">
        <f>Formulas!B1610</f>
        <v>0</v>
      </c>
      <c r="C1609">
        <f>Formulas!C1610</f>
        <v>0</v>
      </c>
      <c r="D1609">
        <f>Formulas!AC1610</f>
        <v>0</v>
      </c>
      <c r="E1609">
        <f t="shared" si="25"/>
        <v>0</v>
      </c>
      <c r="F1609" s="1">
        <f>COUNTIFS(Formulas!B$3:B$2000,'Stats for predictor'!B1609,Formulas!C$3:C$2000,'Stats for predictor'!C1609,Formulas!AC$3:AC$2000,4)</f>
        <v>0</v>
      </c>
      <c r="G1609">
        <f>COUNTIFS(Formulas!B$3:B$2000,'Stats for predictor'!B1609,Formulas!C$3:C$2000,'Stats for predictor'!C1609,Formulas!AC$3:AC$2000,3)</f>
        <v>0</v>
      </c>
      <c r="H1609">
        <f>COUNTIFS(Formulas!B$3:B$2000,'Stats for predictor'!B1609,Formulas!C$3:C$2000,'Stats for predictor'!C1609,Formulas!AC$3:AC$2000,2)</f>
        <v>0</v>
      </c>
      <c r="I1609">
        <f>COUNTIFS(Formulas!B$3:B$2000,'Stats for predictor'!B1609,Formulas!C$3:C$2000,'Stats for predictor'!C1609,Formulas!AC$3:AC$2000,1)</f>
        <v>0</v>
      </c>
      <c r="J1609">
        <f>COUNTIFS(Formulas!B$3:B$2000,'Stats for predictor'!B1609,Formulas!C$3:C$2000,'Stats for predictor'!C1609,Formulas!AC$3:AC$2000,0)</f>
        <v>1390</v>
      </c>
      <c r="K1609">
        <f>Formulas!P1610</f>
        <v>0</v>
      </c>
      <c r="L1609">
        <f>Formulas!R1610</f>
        <v>0</v>
      </c>
      <c r="M1609">
        <f>Formulas!T1658</f>
        <v>0</v>
      </c>
      <c r="N1609" s="2" t="e">
        <f>Formulas!V1610</f>
        <v>#DIV/0!</v>
      </c>
      <c r="O1609">
        <f>Formulas!U1610</f>
        <v>0</v>
      </c>
      <c r="P1609" s="2" t="e">
        <f>Formulas!W1610</f>
        <v>#DIV/0!</v>
      </c>
    </row>
    <row r="1610" spans="1:16">
      <c r="A1610">
        <f>Formulas!A1611</f>
        <v>0</v>
      </c>
      <c r="B1610">
        <f>Formulas!B1611</f>
        <v>0</v>
      </c>
      <c r="C1610">
        <f>Formulas!C1611</f>
        <v>0</v>
      </c>
      <c r="D1610">
        <f>Formulas!AC1611</f>
        <v>0</v>
      </c>
      <c r="E1610">
        <f t="shared" si="25"/>
        <v>0</v>
      </c>
      <c r="F1610" s="1">
        <f>COUNTIFS(Formulas!B$3:B$2000,'Stats for predictor'!B1610,Formulas!C$3:C$2000,'Stats for predictor'!C1610,Formulas!AC$3:AC$2000,4)</f>
        <v>0</v>
      </c>
      <c r="G1610">
        <f>COUNTIFS(Formulas!B$3:B$2000,'Stats for predictor'!B1610,Formulas!C$3:C$2000,'Stats for predictor'!C1610,Formulas!AC$3:AC$2000,3)</f>
        <v>0</v>
      </c>
      <c r="H1610">
        <f>COUNTIFS(Formulas!B$3:B$2000,'Stats for predictor'!B1610,Formulas!C$3:C$2000,'Stats for predictor'!C1610,Formulas!AC$3:AC$2000,2)</f>
        <v>0</v>
      </c>
      <c r="I1610">
        <f>COUNTIFS(Formulas!B$3:B$2000,'Stats for predictor'!B1610,Formulas!C$3:C$2000,'Stats for predictor'!C1610,Formulas!AC$3:AC$2000,1)</f>
        <v>0</v>
      </c>
      <c r="J1610">
        <f>COUNTIFS(Formulas!B$3:B$2000,'Stats for predictor'!B1610,Formulas!C$3:C$2000,'Stats for predictor'!C1610,Formulas!AC$3:AC$2000,0)</f>
        <v>1390</v>
      </c>
      <c r="K1610">
        <f>Formulas!P1611</f>
        <v>0</v>
      </c>
      <c r="L1610">
        <f>Formulas!R1611</f>
        <v>0</v>
      </c>
      <c r="M1610">
        <f>Formulas!T1659</f>
        <v>0</v>
      </c>
      <c r="N1610" s="2" t="e">
        <f>Formulas!V1611</f>
        <v>#DIV/0!</v>
      </c>
      <c r="O1610">
        <f>Formulas!U1611</f>
        <v>0</v>
      </c>
      <c r="P1610" s="2" t="e">
        <f>Formulas!W1611</f>
        <v>#DIV/0!</v>
      </c>
    </row>
    <row r="1611" spans="1:16">
      <c r="A1611">
        <f>Formulas!A1612</f>
        <v>0</v>
      </c>
      <c r="B1611">
        <f>Formulas!B1612</f>
        <v>0</v>
      </c>
      <c r="C1611">
        <f>Formulas!C1612</f>
        <v>0</v>
      </c>
      <c r="D1611">
        <f>Formulas!AC1612</f>
        <v>0</v>
      </c>
      <c r="E1611">
        <f t="shared" si="25"/>
        <v>0</v>
      </c>
      <c r="F1611" s="1">
        <f>COUNTIFS(Formulas!B$3:B$2000,'Stats for predictor'!B1611,Formulas!C$3:C$2000,'Stats for predictor'!C1611,Formulas!AC$3:AC$2000,4)</f>
        <v>0</v>
      </c>
      <c r="G1611">
        <f>COUNTIFS(Formulas!B$3:B$2000,'Stats for predictor'!B1611,Formulas!C$3:C$2000,'Stats for predictor'!C1611,Formulas!AC$3:AC$2000,3)</f>
        <v>0</v>
      </c>
      <c r="H1611">
        <f>COUNTIFS(Formulas!B$3:B$2000,'Stats for predictor'!B1611,Formulas!C$3:C$2000,'Stats for predictor'!C1611,Formulas!AC$3:AC$2000,2)</f>
        <v>0</v>
      </c>
      <c r="I1611">
        <f>COUNTIFS(Formulas!B$3:B$2000,'Stats for predictor'!B1611,Formulas!C$3:C$2000,'Stats for predictor'!C1611,Formulas!AC$3:AC$2000,1)</f>
        <v>0</v>
      </c>
      <c r="J1611">
        <f>COUNTIFS(Formulas!B$3:B$2000,'Stats for predictor'!B1611,Formulas!C$3:C$2000,'Stats for predictor'!C1611,Formulas!AC$3:AC$2000,0)</f>
        <v>1390</v>
      </c>
      <c r="K1611">
        <f>Formulas!P1612</f>
        <v>0</v>
      </c>
      <c r="L1611">
        <f>Formulas!R1612</f>
        <v>0</v>
      </c>
      <c r="M1611">
        <f>Formulas!T1660</f>
        <v>0</v>
      </c>
      <c r="N1611" s="2" t="e">
        <f>Formulas!V1612</f>
        <v>#DIV/0!</v>
      </c>
      <c r="O1611">
        <f>Formulas!U1612</f>
        <v>0</v>
      </c>
      <c r="P1611" s="2" t="e">
        <f>Formulas!W1612</f>
        <v>#DIV/0!</v>
      </c>
    </row>
    <row r="1612" spans="1:16">
      <c r="A1612">
        <f>Formulas!A1613</f>
        <v>0</v>
      </c>
      <c r="B1612">
        <f>Formulas!B1613</f>
        <v>0</v>
      </c>
      <c r="C1612">
        <f>Formulas!C1613</f>
        <v>0</v>
      </c>
      <c r="D1612">
        <f>Formulas!AC1613</f>
        <v>0</v>
      </c>
      <c r="E1612">
        <f t="shared" si="25"/>
        <v>0</v>
      </c>
      <c r="F1612" s="1">
        <f>COUNTIFS(Formulas!B$3:B$2000,'Stats for predictor'!B1612,Formulas!C$3:C$2000,'Stats for predictor'!C1612,Formulas!AC$3:AC$2000,4)</f>
        <v>0</v>
      </c>
      <c r="G1612">
        <f>COUNTIFS(Formulas!B$3:B$2000,'Stats for predictor'!B1612,Formulas!C$3:C$2000,'Stats for predictor'!C1612,Formulas!AC$3:AC$2000,3)</f>
        <v>0</v>
      </c>
      <c r="H1612">
        <f>COUNTIFS(Formulas!B$3:B$2000,'Stats for predictor'!B1612,Formulas!C$3:C$2000,'Stats for predictor'!C1612,Formulas!AC$3:AC$2000,2)</f>
        <v>0</v>
      </c>
      <c r="I1612">
        <f>COUNTIFS(Formulas!B$3:B$2000,'Stats for predictor'!B1612,Formulas!C$3:C$2000,'Stats for predictor'!C1612,Formulas!AC$3:AC$2000,1)</f>
        <v>0</v>
      </c>
      <c r="J1612">
        <f>COUNTIFS(Formulas!B$3:B$2000,'Stats for predictor'!B1612,Formulas!C$3:C$2000,'Stats for predictor'!C1612,Formulas!AC$3:AC$2000,0)</f>
        <v>1390</v>
      </c>
      <c r="K1612">
        <f>Formulas!P1613</f>
        <v>0</v>
      </c>
      <c r="L1612">
        <f>Formulas!R1613</f>
        <v>0</v>
      </c>
      <c r="M1612">
        <f>Formulas!T1661</f>
        <v>0</v>
      </c>
      <c r="N1612" s="2" t="e">
        <f>Formulas!V1613</f>
        <v>#DIV/0!</v>
      </c>
      <c r="O1612">
        <f>Formulas!U1613</f>
        <v>0</v>
      </c>
      <c r="P1612" s="2" t="e">
        <f>Formulas!W1613</f>
        <v>#DIV/0!</v>
      </c>
    </row>
    <row r="1613" spans="1:16">
      <c r="A1613">
        <f>Formulas!A1614</f>
        <v>0</v>
      </c>
      <c r="B1613">
        <f>Formulas!B1614</f>
        <v>0</v>
      </c>
      <c r="C1613">
        <f>Formulas!C1614</f>
        <v>0</v>
      </c>
      <c r="D1613">
        <f>Formulas!AC1614</f>
        <v>0</v>
      </c>
      <c r="E1613">
        <f t="shared" si="25"/>
        <v>0</v>
      </c>
      <c r="F1613" s="1">
        <f>COUNTIFS(Formulas!B$3:B$2000,'Stats for predictor'!B1613,Formulas!C$3:C$2000,'Stats for predictor'!C1613,Formulas!AC$3:AC$2000,4)</f>
        <v>0</v>
      </c>
      <c r="G1613">
        <f>COUNTIFS(Formulas!B$3:B$2000,'Stats for predictor'!B1613,Formulas!C$3:C$2000,'Stats for predictor'!C1613,Formulas!AC$3:AC$2000,3)</f>
        <v>0</v>
      </c>
      <c r="H1613">
        <f>COUNTIFS(Formulas!B$3:B$2000,'Stats for predictor'!B1613,Formulas!C$3:C$2000,'Stats for predictor'!C1613,Formulas!AC$3:AC$2000,2)</f>
        <v>0</v>
      </c>
      <c r="I1613">
        <f>COUNTIFS(Formulas!B$3:B$2000,'Stats for predictor'!B1613,Formulas!C$3:C$2000,'Stats for predictor'!C1613,Formulas!AC$3:AC$2000,1)</f>
        <v>0</v>
      </c>
      <c r="J1613">
        <f>COUNTIFS(Formulas!B$3:B$2000,'Stats for predictor'!B1613,Formulas!C$3:C$2000,'Stats for predictor'!C1613,Formulas!AC$3:AC$2000,0)</f>
        <v>1390</v>
      </c>
      <c r="K1613">
        <f>Formulas!P1614</f>
        <v>0</v>
      </c>
      <c r="L1613">
        <f>Formulas!R1614</f>
        <v>0</v>
      </c>
      <c r="M1613">
        <f>Formulas!T1662</f>
        <v>0</v>
      </c>
      <c r="N1613" s="2" t="e">
        <f>Formulas!V1614</f>
        <v>#DIV/0!</v>
      </c>
      <c r="O1613">
        <f>Formulas!U1614</f>
        <v>0</v>
      </c>
      <c r="P1613" s="2" t="e">
        <f>Formulas!W1614</f>
        <v>#DIV/0!</v>
      </c>
    </row>
    <row r="1614" spans="1:16">
      <c r="A1614">
        <f>Formulas!A1615</f>
        <v>0</v>
      </c>
      <c r="B1614">
        <f>Formulas!B1615</f>
        <v>0</v>
      </c>
      <c r="C1614">
        <f>Formulas!C1615</f>
        <v>0</v>
      </c>
      <c r="D1614">
        <f>Formulas!AC1615</f>
        <v>0</v>
      </c>
      <c r="E1614">
        <f t="shared" si="25"/>
        <v>0</v>
      </c>
      <c r="F1614" s="1">
        <f>COUNTIFS(Formulas!B$3:B$2000,'Stats for predictor'!B1614,Formulas!C$3:C$2000,'Stats for predictor'!C1614,Formulas!AC$3:AC$2000,4)</f>
        <v>0</v>
      </c>
      <c r="G1614">
        <f>COUNTIFS(Formulas!B$3:B$2000,'Stats for predictor'!B1614,Formulas!C$3:C$2000,'Stats for predictor'!C1614,Formulas!AC$3:AC$2000,3)</f>
        <v>0</v>
      </c>
      <c r="H1614">
        <f>COUNTIFS(Formulas!B$3:B$2000,'Stats for predictor'!B1614,Formulas!C$3:C$2000,'Stats for predictor'!C1614,Formulas!AC$3:AC$2000,2)</f>
        <v>0</v>
      </c>
      <c r="I1614">
        <f>COUNTIFS(Formulas!B$3:B$2000,'Stats for predictor'!B1614,Formulas!C$3:C$2000,'Stats for predictor'!C1614,Formulas!AC$3:AC$2000,1)</f>
        <v>0</v>
      </c>
      <c r="J1614">
        <f>COUNTIFS(Formulas!B$3:B$2000,'Stats for predictor'!B1614,Formulas!C$3:C$2000,'Stats for predictor'!C1614,Formulas!AC$3:AC$2000,0)</f>
        <v>1390</v>
      </c>
      <c r="K1614">
        <f>Formulas!P1615</f>
        <v>0</v>
      </c>
      <c r="L1614">
        <f>Formulas!R1615</f>
        <v>0</v>
      </c>
      <c r="M1614">
        <f>Formulas!T1663</f>
        <v>0</v>
      </c>
      <c r="N1614" s="2" t="e">
        <f>Formulas!V1615</f>
        <v>#DIV/0!</v>
      </c>
      <c r="O1614">
        <f>Formulas!U1615</f>
        <v>0</v>
      </c>
      <c r="P1614" s="2" t="e">
        <f>Formulas!W1615</f>
        <v>#DIV/0!</v>
      </c>
    </row>
    <row r="1615" spans="1:16">
      <c r="A1615">
        <f>Formulas!A1616</f>
        <v>0</v>
      </c>
      <c r="B1615">
        <f>Formulas!B1616</f>
        <v>0</v>
      </c>
      <c r="C1615">
        <f>Formulas!C1616</f>
        <v>0</v>
      </c>
      <c r="D1615">
        <f>Formulas!AC1616</f>
        <v>0</v>
      </c>
      <c r="E1615">
        <f t="shared" si="25"/>
        <v>0</v>
      </c>
      <c r="F1615" s="1">
        <f>COUNTIFS(Formulas!B$3:B$2000,'Stats for predictor'!B1615,Formulas!C$3:C$2000,'Stats for predictor'!C1615,Formulas!AC$3:AC$2000,4)</f>
        <v>0</v>
      </c>
      <c r="G1615">
        <f>COUNTIFS(Formulas!B$3:B$2000,'Stats for predictor'!B1615,Formulas!C$3:C$2000,'Stats for predictor'!C1615,Formulas!AC$3:AC$2000,3)</f>
        <v>0</v>
      </c>
      <c r="H1615">
        <f>COUNTIFS(Formulas!B$3:B$2000,'Stats for predictor'!B1615,Formulas!C$3:C$2000,'Stats for predictor'!C1615,Formulas!AC$3:AC$2000,2)</f>
        <v>0</v>
      </c>
      <c r="I1615">
        <f>COUNTIFS(Formulas!B$3:B$2000,'Stats for predictor'!B1615,Formulas!C$3:C$2000,'Stats for predictor'!C1615,Formulas!AC$3:AC$2000,1)</f>
        <v>0</v>
      </c>
      <c r="J1615">
        <f>COUNTIFS(Formulas!B$3:B$2000,'Stats for predictor'!B1615,Formulas!C$3:C$2000,'Stats for predictor'!C1615,Formulas!AC$3:AC$2000,0)</f>
        <v>1390</v>
      </c>
      <c r="K1615">
        <f>Formulas!P1616</f>
        <v>0</v>
      </c>
      <c r="L1615">
        <f>Formulas!R1616</f>
        <v>0</v>
      </c>
      <c r="M1615">
        <f>Formulas!T1664</f>
        <v>0</v>
      </c>
      <c r="N1615" s="2" t="e">
        <f>Formulas!V1616</f>
        <v>#DIV/0!</v>
      </c>
      <c r="O1615">
        <f>Formulas!U1616</f>
        <v>0</v>
      </c>
      <c r="P1615" s="2" t="e">
        <f>Formulas!W1616</f>
        <v>#DIV/0!</v>
      </c>
    </row>
    <row r="1616" spans="1:16">
      <c r="A1616">
        <f>Formulas!A1617</f>
        <v>0</v>
      </c>
      <c r="B1616">
        <f>Formulas!B1617</f>
        <v>0</v>
      </c>
      <c r="C1616">
        <f>Formulas!C1617</f>
        <v>0</v>
      </c>
      <c r="D1616">
        <f>Formulas!AC1617</f>
        <v>0</v>
      </c>
      <c r="E1616">
        <f t="shared" si="25"/>
        <v>0</v>
      </c>
      <c r="F1616" s="1">
        <f>COUNTIFS(Formulas!B$3:B$2000,'Stats for predictor'!B1616,Formulas!C$3:C$2000,'Stats for predictor'!C1616,Formulas!AC$3:AC$2000,4)</f>
        <v>0</v>
      </c>
      <c r="G1616">
        <f>COUNTIFS(Formulas!B$3:B$2000,'Stats for predictor'!B1616,Formulas!C$3:C$2000,'Stats for predictor'!C1616,Formulas!AC$3:AC$2000,3)</f>
        <v>0</v>
      </c>
      <c r="H1616">
        <f>COUNTIFS(Formulas!B$3:B$2000,'Stats for predictor'!B1616,Formulas!C$3:C$2000,'Stats for predictor'!C1616,Formulas!AC$3:AC$2000,2)</f>
        <v>0</v>
      </c>
      <c r="I1616">
        <f>COUNTIFS(Formulas!B$3:B$2000,'Stats for predictor'!B1616,Formulas!C$3:C$2000,'Stats for predictor'!C1616,Formulas!AC$3:AC$2000,1)</f>
        <v>0</v>
      </c>
      <c r="J1616">
        <f>COUNTIFS(Formulas!B$3:B$2000,'Stats for predictor'!B1616,Formulas!C$3:C$2000,'Stats for predictor'!C1616,Formulas!AC$3:AC$2000,0)</f>
        <v>1390</v>
      </c>
      <c r="K1616">
        <f>Formulas!P1617</f>
        <v>0</v>
      </c>
      <c r="L1616">
        <f>Formulas!R1617</f>
        <v>0</v>
      </c>
      <c r="M1616">
        <f>Formulas!T1665</f>
        <v>0</v>
      </c>
      <c r="N1616" s="2" t="e">
        <f>Formulas!V1617</f>
        <v>#DIV/0!</v>
      </c>
      <c r="O1616">
        <f>Formulas!U1617</f>
        <v>0</v>
      </c>
      <c r="P1616" s="2" t="e">
        <f>Formulas!W1617</f>
        <v>#DIV/0!</v>
      </c>
    </row>
    <row r="1617" spans="1:16">
      <c r="A1617">
        <f>Formulas!A1618</f>
        <v>0</v>
      </c>
      <c r="B1617">
        <f>Formulas!B1618</f>
        <v>0</v>
      </c>
      <c r="C1617">
        <f>Formulas!C1618</f>
        <v>0</v>
      </c>
      <c r="D1617">
        <f>Formulas!AC1618</f>
        <v>0</v>
      </c>
      <c r="E1617">
        <f t="shared" si="25"/>
        <v>0</v>
      </c>
      <c r="F1617" s="1">
        <f>COUNTIFS(Formulas!B$3:B$2000,'Stats for predictor'!B1617,Formulas!C$3:C$2000,'Stats for predictor'!C1617,Formulas!AC$3:AC$2000,4)</f>
        <v>0</v>
      </c>
      <c r="G1617">
        <f>COUNTIFS(Formulas!B$3:B$2000,'Stats for predictor'!B1617,Formulas!C$3:C$2000,'Stats for predictor'!C1617,Formulas!AC$3:AC$2000,3)</f>
        <v>0</v>
      </c>
      <c r="H1617">
        <f>COUNTIFS(Formulas!B$3:B$2000,'Stats for predictor'!B1617,Formulas!C$3:C$2000,'Stats for predictor'!C1617,Formulas!AC$3:AC$2000,2)</f>
        <v>0</v>
      </c>
      <c r="I1617">
        <f>COUNTIFS(Formulas!B$3:B$2000,'Stats for predictor'!B1617,Formulas!C$3:C$2000,'Stats for predictor'!C1617,Formulas!AC$3:AC$2000,1)</f>
        <v>0</v>
      </c>
      <c r="J1617">
        <f>COUNTIFS(Formulas!B$3:B$2000,'Stats for predictor'!B1617,Formulas!C$3:C$2000,'Stats for predictor'!C1617,Formulas!AC$3:AC$2000,0)</f>
        <v>1390</v>
      </c>
      <c r="K1617">
        <f>Formulas!P1618</f>
        <v>0</v>
      </c>
      <c r="L1617">
        <f>Formulas!R1618</f>
        <v>0</v>
      </c>
      <c r="M1617">
        <f>Formulas!T1666</f>
        <v>0</v>
      </c>
      <c r="N1617" s="2" t="e">
        <f>Formulas!V1618</f>
        <v>#DIV/0!</v>
      </c>
      <c r="O1617">
        <f>Formulas!U1618</f>
        <v>0</v>
      </c>
      <c r="P1617" s="2" t="e">
        <f>Formulas!W1618</f>
        <v>#DIV/0!</v>
      </c>
    </row>
    <row r="1618" spans="1:16">
      <c r="A1618">
        <f>Formulas!A1619</f>
        <v>0</v>
      </c>
      <c r="B1618">
        <f>Formulas!B1619</f>
        <v>0</v>
      </c>
      <c r="C1618">
        <f>Formulas!C1619</f>
        <v>0</v>
      </c>
      <c r="D1618">
        <f>Formulas!AC1619</f>
        <v>0</v>
      </c>
      <c r="E1618">
        <f t="shared" si="25"/>
        <v>0</v>
      </c>
      <c r="F1618" s="1">
        <f>COUNTIFS(Formulas!B$3:B$2000,'Stats for predictor'!B1618,Formulas!C$3:C$2000,'Stats for predictor'!C1618,Formulas!AC$3:AC$2000,4)</f>
        <v>0</v>
      </c>
      <c r="G1618">
        <f>COUNTIFS(Formulas!B$3:B$2000,'Stats for predictor'!B1618,Formulas!C$3:C$2000,'Stats for predictor'!C1618,Formulas!AC$3:AC$2000,3)</f>
        <v>0</v>
      </c>
      <c r="H1618">
        <f>COUNTIFS(Formulas!B$3:B$2000,'Stats for predictor'!B1618,Formulas!C$3:C$2000,'Stats for predictor'!C1618,Formulas!AC$3:AC$2000,2)</f>
        <v>0</v>
      </c>
      <c r="I1618">
        <f>COUNTIFS(Formulas!B$3:B$2000,'Stats for predictor'!B1618,Formulas!C$3:C$2000,'Stats for predictor'!C1618,Formulas!AC$3:AC$2000,1)</f>
        <v>0</v>
      </c>
      <c r="J1618">
        <f>COUNTIFS(Formulas!B$3:B$2000,'Stats for predictor'!B1618,Formulas!C$3:C$2000,'Stats for predictor'!C1618,Formulas!AC$3:AC$2000,0)</f>
        <v>1390</v>
      </c>
      <c r="K1618">
        <f>Formulas!P1619</f>
        <v>0</v>
      </c>
      <c r="L1618">
        <f>Formulas!R1619</f>
        <v>0</v>
      </c>
      <c r="M1618">
        <f>Formulas!T1667</f>
        <v>0</v>
      </c>
      <c r="N1618" s="2" t="e">
        <f>Formulas!V1619</f>
        <v>#DIV/0!</v>
      </c>
      <c r="O1618">
        <f>Formulas!U1619</f>
        <v>0</v>
      </c>
      <c r="P1618" s="2" t="e">
        <f>Formulas!W1619</f>
        <v>#DIV/0!</v>
      </c>
    </row>
    <row r="1619" spans="1:16">
      <c r="A1619">
        <f>Formulas!A1620</f>
        <v>0</v>
      </c>
      <c r="B1619">
        <f>Formulas!B1620</f>
        <v>0</v>
      </c>
      <c r="C1619">
        <f>Formulas!C1620</f>
        <v>0</v>
      </c>
      <c r="D1619">
        <f>Formulas!AC1620</f>
        <v>0</v>
      </c>
      <c r="E1619">
        <f t="shared" si="25"/>
        <v>0</v>
      </c>
      <c r="F1619" s="1">
        <f>COUNTIFS(Formulas!B$3:B$2000,'Stats for predictor'!B1619,Formulas!C$3:C$2000,'Stats for predictor'!C1619,Formulas!AC$3:AC$2000,4)</f>
        <v>0</v>
      </c>
      <c r="G1619">
        <f>COUNTIFS(Formulas!B$3:B$2000,'Stats for predictor'!B1619,Formulas!C$3:C$2000,'Stats for predictor'!C1619,Formulas!AC$3:AC$2000,3)</f>
        <v>0</v>
      </c>
      <c r="H1619">
        <f>COUNTIFS(Formulas!B$3:B$2000,'Stats for predictor'!B1619,Formulas!C$3:C$2000,'Stats for predictor'!C1619,Formulas!AC$3:AC$2000,2)</f>
        <v>0</v>
      </c>
      <c r="I1619">
        <f>COUNTIFS(Formulas!B$3:B$2000,'Stats for predictor'!B1619,Formulas!C$3:C$2000,'Stats for predictor'!C1619,Formulas!AC$3:AC$2000,1)</f>
        <v>0</v>
      </c>
      <c r="J1619">
        <f>COUNTIFS(Formulas!B$3:B$2000,'Stats for predictor'!B1619,Formulas!C$3:C$2000,'Stats for predictor'!C1619,Formulas!AC$3:AC$2000,0)</f>
        <v>1390</v>
      </c>
      <c r="K1619">
        <f>Formulas!P1620</f>
        <v>0</v>
      </c>
      <c r="L1619">
        <f>Formulas!R1620</f>
        <v>0</v>
      </c>
      <c r="M1619">
        <f>Formulas!T1668</f>
        <v>0</v>
      </c>
      <c r="N1619" s="2" t="e">
        <f>Formulas!V1620</f>
        <v>#DIV/0!</v>
      </c>
      <c r="O1619">
        <f>Formulas!U1620</f>
        <v>0</v>
      </c>
      <c r="P1619" s="2" t="e">
        <f>Formulas!W1620</f>
        <v>#DIV/0!</v>
      </c>
    </row>
    <row r="1620" spans="1:16">
      <c r="A1620">
        <f>Formulas!A1621</f>
        <v>0</v>
      </c>
      <c r="B1620">
        <f>Formulas!B1621</f>
        <v>0</v>
      </c>
      <c r="C1620">
        <f>Formulas!C1621</f>
        <v>0</v>
      </c>
      <c r="D1620">
        <f>Formulas!AC1621</f>
        <v>0</v>
      </c>
      <c r="E1620">
        <f t="shared" si="25"/>
        <v>0</v>
      </c>
      <c r="F1620" s="1">
        <f>COUNTIFS(Formulas!B$3:B$2000,'Stats for predictor'!B1620,Formulas!C$3:C$2000,'Stats for predictor'!C1620,Formulas!AC$3:AC$2000,4)</f>
        <v>0</v>
      </c>
      <c r="G1620">
        <f>COUNTIFS(Formulas!B$3:B$2000,'Stats for predictor'!B1620,Formulas!C$3:C$2000,'Stats for predictor'!C1620,Formulas!AC$3:AC$2000,3)</f>
        <v>0</v>
      </c>
      <c r="H1620">
        <f>COUNTIFS(Formulas!B$3:B$2000,'Stats for predictor'!B1620,Formulas!C$3:C$2000,'Stats for predictor'!C1620,Formulas!AC$3:AC$2000,2)</f>
        <v>0</v>
      </c>
      <c r="I1620">
        <f>COUNTIFS(Formulas!B$3:B$2000,'Stats for predictor'!B1620,Formulas!C$3:C$2000,'Stats for predictor'!C1620,Formulas!AC$3:AC$2000,1)</f>
        <v>0</v>
      </c>
      <c r="J1620">
        <f>COUNTIFS(Formulas!B$3:B$2000,'Stats for predictor'!B1620,Formulas!C$3:C$2000,'Stats for predictor'!C1620,Formulas!AC$3:AC$2000,0)</f>
        <v>1390</v>
      </c>
      <c r="K1620">
        <f>Formulas!P1621</f>
        <v>0</v>
      </c>
      <c r="L1620">
        <f>Formulas!R1621</f>
        <v>0</v>
      </c>
      <c r="M1620">
        <f>Formulas!T1669</f>
        <v>0</v>
      </c>
      <c r="N1620" s="2" t="e">
        <f>Formulas!V1621</f>
        <v>#DIV/0!</v>
      </c>
      <c r="O1620">
        <f>Formulas!U1621</f>
        <v>0</v>
      </c>
      <c r="P1620" s="2" t="e">
        <f>Formulas!W1621</f>
        <v>#DIV/0!</v>
      </c>
    </row>
    <row r="1621" spans="1:16">
      <c r="A1621">
        <f>Formulas!A1622</f>
        <v>0</v>
      </c>
      <c r="B1621">
        <f>Formulas!B1622</f>
        <v>0</v>
      </c>
      <c r="C1621">
        <f>Formulas!C1622</f>
        <v>0</v>
      </c>
      <c r="D1621">
        <f>Formulas!AC1622</f>
        <v>0</v>
      </c>
      <c r="E1621">
        <f t="shared" si="25"/>
        <v>0</v>
      </c>
      <c r="F1621" s="1">
        <f>COUNTIFS(Formulas!B$3:B$2000,'Stats for predictor'!B1621,Formulas!C$3:C$2000,'Stats for predictor'!C1621,Formulas!AC$3:AC$2000,4)</f>
        <v>0</v>
      </c>
      <c r="G1621">
        <f>COUNTIFS(Formulas!B$3:B$2000,'Stats for predictor'!B1621,Formulas!C$3:C$2000,'Stats for predictor'!C1621,Formulas!AC$3:AC$2000,3)</f>
        <v>0</v>
      </c>
      <c r="H1621">
        <f>COUNTIFS(Formulas!B$3:B$2000,'Stats for predictor'!B1621,Formulas!C$3:C$2000,'Stats for predictor'!C1621,Formulas!AC$3:AC$2000,2)</f>
        <v>0</v>
      </c>
      <c r="I1621">
        <f>COUNTIFS(Formulas!B$3:B$2000,'Stats for predictor'!B1621,Formulas!C$3:C$2000,'Stats for predictor'!C1621,Formulas!AC$3:AC$2000,1)</f>
        <v>0</v>
      </c>
      <c r="J1621">
        <f>COUNTIFS(Formulas!B$3:B$2000,'Stats for predictor'!B1621,Formulas!C$3:C$2000,'Stats for predictor'!C1621,Formulas!AC$3:AC$2000,0)</f>
        <v>1390</v>
      </c>
      <c r="K1621">
        <f>Formulas!P1622</f>
        <v>0</v>
      </c>
      <c r="L1621">
        <f>Formulas!R1622</f>
        <v>0</v>
      </c>
      <c r="M1621">
        <f>Formulas!T1670</f>
        <v>0</v>
      </c>
      <c r="N1621" s="2" t="e">
        <f>Formulas!V1622</f>
        <v>#DIV/0!</v>
      </c>
      <c r="O1621">
        <f>Formulas!U1622</f>
        <v>0</v>
      </c>
      <c r="P1621" s="2" t="e">
        <f>Formulas!W1622</f>
        <v>#DIV/0!</v>
      </c>
    </row>
    <row r="1622" spans="1:16">
      <c r="A1622">
        <f>Formulas!A1623</f>
        <v>0</v>
      </c>
      <c r="B1622">
        <f>Formulas!B1623</f>
        <v>0</v>
      </c>
      <c r="C1622">
        <f>Formulas!C1623</f>
        <v>0</v>
      </c>
      <c r="D1622">
        <f>Formulas!AC1623</f>
        <v>0</v>
      </c>
      <c r="E1622">
        <f t="shared" si="25"/>
        <v>0</v>
      </c>
      <c r="F1622" s="1">
        <f>COUNTIFS(Formulas!B$3:B$2000,'Stats for predictor'!B1622,Formulas!C$3:C$2000,'Stats for predictor'!C1622,Formulas!AC$3:AC$2000,4)</f>
        <v>0</v>
      </c>
      <c r="G1622">
        <f>COUNTIFS(Formulas!B$3:B$2000,'Stats for predictor'!B1622,Formulas!C$3:C$2000,'Stats for predictor'!C1622,Formulas!AC$3:AC$2000,3)</f>
        <v>0</v>
      </c>
      <c r="H1622">
        <f>COUNTIFS(Formulas!B$3:B$2000,'Stats for predictor'!B1622,Formulas!C$3:C$2000,'Stats for predictor'!C1622,Formulas!AC$3:AC$2000,2)</f>
        <v>0</v>
      </c>
      <c r="I1622">
        <f>COUNTIFS(Formulas!B$3:B$2000,'Stats for predictor'!B1622,Formulas!C$3:C$2000,'Stats for predictor'!C1622,Formulas!AC$3:AC$2000,1)</f>
        <v>0</v>
      </c>
      <c r="J1622">
        <f>COUNTIFS(Formulas!B$3:B$2000,'Stats for predictor'!B1622,Formulas!C$3:C$2000,'Stats for predictor'!C1622,Formulas!AC$3:AC$2000,0)</f>
        <v>1390</v>
      </c>
      <c r="K1622">
        <f>Formulas!P1623</f>
        <v>0</v>
      </c>
      <c r="L1622">
        <f>Formulas!R1623</f>
        <v>0</v>
      </c>
      <c r="M1622">
        <f>Formulas!T1671</f>
        <v>0</v>
      </c>
      <c r="N1622" s="2" t="e">
        <f>Formulas!V1623</f>
        <v>#DIV/0!</v>
      </c>
      <c r="O1622">
        <f>Formulas!U1623</f>
        <v>0</v>
      </c>
      <c r="P1622" s="2" t="e">
        <f>Formulas!W1623</f>
        <v>#DIV/0!</v>
      </c>
    </row>
    <row r="1623" spans="1:16">
      <c r="A1623">
        <f>Formulas!A1624</f>
        <v>0</v>
      </c>
      <c r="B1623">
        <f>Formulas!B1624</f>
        <v>0</v>
      </c>
      <c r="C1623">
        <f>Formulas!C1624</f>
        <v>0</v>
      </c>
      <c r="D1623">
        <f>Formulas!AC1624</f>
        <v>0</v>
      </c>
      <c r="E1623">
        <f t="shared" si="25"/>
        <v>0</v>
      </c>
      <c r="F1623" s="1">
        <f>COUNTIFS(Formulas!B$3:B$2000,'Stats for predictor'!B1623,Formulas!C$3:C$2000,'Stats for predictor'!C1623,Formulas!AC$3:AC$2000,4)</f>
        <v>0</v>
      </c>
      <c r="G1623">
        <f>COUNTIFS(Formulas!B$3:B$2000,'Stats for predictor'!B1623,Formulas!C$3:C$2000,'Stats for predictor'!C1623,Formulas!AC$3:AC$2000,3)</f>
        <v>0</v>
      </c>
      <c r="H1623">
        <f>COUNTIFS(Formulas!B$3:B$2000,'Stats for predictor'!B1623,Formulas!C$3:C$2000,'Stats for predictor'!C1623,Formulas!AC$3:AC$2000,2)</f>
        <v>0</v>
      </c>
      <c r="I1623">
        <f>COUNTIFS(Formulas!B$3:B$2000,'Stats for predictor'!B1623,Formulas!C$3:C$2000,'Stats for predictor'!C1623,Formulas!AC$3:AC$2000,1)</f>
        <v>0</v>
      </c>
      <c r="J1623">
        <f>COUNTIFS(Formulas!B$3:B$2000,'Stats for predictor'!B1623,Formulas!C$3:C$2000,'Stats for predictor'!C1623,Formulas!AC$3:AC$2000,0)</f>
        <v>1390</v>
      </c>
      <c r="K1623">
        <f>Formulas!P1624</f>
        <v>0</v>
      </c>
      <c r="L1623">
        <f>Formulas!R1624</f>
        <v>0</v>
      </c>
      <c r="M1623">
        <f>Formulas!T1672</f>
        <v>0</v>
      </c>
      <c r="N1623" s="2" t="e">
        <f>Formulas!V1624</f>
        <v>#DIV/0!</v>
      </c>
      <c r="O1623">
        <f>Formulas!U1624</f>
        <v>0</v>
      </c>
      <c r="P1623" s="2" t="e">
        <f>Formulas!W1624</f>
        <v>#DIV/0!</v>
      </c>
    </row>
    <row r="1624" spans="1:16">
      <c r="A1624">
        <f>Formulas!A1625</f>
        <v>0</v>
      </c>
      <c r="B1624">
        <f>Formulas!B1625</f>
        <v>0</v>
      </c>
      <c r="C1624">
        <f>Formulas!C1625</f>
        <v>0</v>
      </c>
      <c r="D1624">
        <f>Formulas!AC1625</f>
        <v>0</v>
      </c>
      <c r="E1624">
        <f t="shared" si="25"/>
        <v>0</v>
      </c>
      <c r="F1624" s="1">
        <f>COUNTIFS(Formulas!B$3:B$2000,'Stats for predictor'!B1624,Formulas!C$3:C$2000,'Stats for predictor'!C1624,Formulas!AC$3:AC$2000,4)</f>
        <v>0</v>
      </c>
      <c r="G1624">
        <f>COUNTIFS(Formulas!B$3:B$2000,'Stats for predictor'!B1624,Formulas!C$3:C$2000,'Stats for predictor'!C1624,Formulas!AC$3:AC$2000,3)</f>
        <v>0</v>
      </c>
      <c r="H1624">
        <f>COUNTIFS(Formulas!B$3:B$2000,'Stats for predictor'!B1624,Formulas!C$3:C$2000,'Stats for predictor'!C1624,Formulas!AC$3:AC$2000,2)</f>
        <v>0</v>
      </c>
      <c r="I1624">
        <f>COUNTIFS(Formulas!B$3:B$2000,'Stats for predictor'!B1624,Formulas!C$3:C$2000,'Stats for predictor'!C1624,Formulas!AC$3:AC$2000,1)</f>
        <v>0</v>
      </c>
      <c r="J1624">
        <f>COUNTIFS(Formulas!B$3:B$2000,'Stats for predictor'!B1624,Formulas!C$3:C$2000,'Stats for predictor'!C1624,Formulas!AC$3:AC$2000,0)</f>
        <v>1390</v>
      </c>
      <c r="K1624">
        <f>Formulas!P1625</f>
        <v>0</v>
      </c>
      <c r="L1624">
        <f>Formulas!R1625</f>
        <v>0</v>
      </c>
      <c r="M1624">
        <f>Formulas!T1673</f>
        <v>0</v>
      </c>
      <c r="N1624" s="2" t="e">
        <f>Formulas!V1625</f>
        <v>#DIV/0!</v>
      </c>
      <c r="O1624">
        <f>Formulas!U1625</f>
        <v>0</v>
      </c>
      <c r="P1624" s="2" t="e">
        <f>Formulas!W1625</f>
        <v>#DIV/0!</v>
      </c>
    </row>
    <row r="1625" spans="1:16">
      <c r="A1625">
        <f>Formulas!A1626</f>
        <v>0</v>
      </c>
      <c r="B1625">
        <f>Formulas!B1626</f>
        <v>0</v>
      </c>
      <c r="C1625">
        <f>Formulas!C1626</f>
        <v>0</v>
      </c>
      <c r="D1625">
        <f>Formulas!AC1626</f>
        <v>0</v>
      </c>
      <c r="E1625">
        <f t="shared" si="25"/>
        <v>0</v>
      </c>
      <c r="F1625" s="1">
        <f>COUNTIFS(Formulas!B$3:B$2000,'Stats for predictor'!B1625,Formulas!C$3:C$2000,'Stats for predictor'!C1625,Formulas!AC$3:AC$2000,4)</f>
        <v>0</v>
      </c>
      <c r="G1625">
        <f>COUNTIFS(Formulas!B$3:B$2000,'Stats for predictor'!B1625,Formulas!C$3:C$2000,'Stats for predictor'!C1625,Formulas!AC$3:AC$2000,3)</f>
        <v>0</v>
      </c>
      <c r="H1625">
        <f>COUNTIFS(Formulas!B$3:B$2000,'Stats for predictor'!B1625,Formulas!C$3:C$2000,'Stats for predictor'!C1625,Formulas!AC$3:AC$2000,2)</f>
        <v>0</v>
      </c>
      <c r="I1625">
        <f>COUNTIFS(Formulas!B$3:B$2000,'Stats for predictor'!B1625,Formulas!C$3:C$2000,'Stats for predictor'!C1625,Formulas!AC$3:AC$2000,1)</f>
        <v>0</v>
      </c>
      <c r="J1625">
        <f>COUNTIFS(Formulas!B$3:B$2000,'Stats for predictor'!B1625,Formulas!C$3:C$2000,'Stats for predictor'!C1625,Formulas!AC$3:AC$2000,0)</f>
        <v>1390</v>
      </c>
      <c r="K1625">
        <f>Formulas!P1626</f>
        <v>0</v>
      </c>
      <c r="L1625">
        <f>Formulas!R1626</f>
        <v>0</v>
      </c>
      <c r="M1625">
        <f>Formulas!T1674</f>
        <v>0</v>
      </c>
      <c r="N1625" s="2" t="e">
        <f>Formulas!V1626</f>
        <v>#DIV/0!</v>
      </c>
      <c r="O1625">
        <f>Formulas!U1626</f>
        <v>0</v>
      </c>
      <c r="P1625" s="2" t="e">
        <f>Formulas!W1626</f>
        <v>#DIV/0!</v>
      </c>
    </row>
    <row r="1626" spans="1:16">
      <c r="A1626">
        <f>Formulas!A1627</f>
        <v>0</v>
      </c>
      <c r="B1626">
        <f>Formulas!B1627</f>
        <v>0</v>
      </c>
      <c r="C1626">
        <f>Formulas!C1627</f>
        <v>0</v>
      </c>
      <c r="D1626">
        <f>Formulas!AC1627</f>
        <v>0</v>
      </c>
      <c r="E1626">
        <f t="shared" si="25"/>
        <v>0</v>
      </c>
      <c r="F1626" s="1">
        <f>COUNTIFS(Formulas!B$3:B$2000,'Stats for predictor'!B1626,Formulas!C$3:C$2000,'Stats for predictor'!C1626,Formulas!AC$3:AC$2000,4)</f>
        <v>0</v>
      </c>
      <c r="G1626">
        <f>COUNTIFS(Formulas!B$3:B$2000,'Stats for predictor'!B1626,Formulas!C$3:C$2000,'Stats for predictor'!C1626,Formulas!AC$3:AC$2000,3)</f>
        <v>0</v>
      </c>
      <c r="H1626">
        <f>COUNTIFS(Formulas!B$3:B$2000,'Stats for predictor'!B1626,Formulas!C$3:C$2000,'Stats for predictor'!C1626,Formulas!AC$3:AC$2000,2)</f>
        <v>0</v>
      </c>
      <c r="I1626">
        <f>COUNTIFS(Formulas!B$3:B$2000,'Stats for predictor'!B1626,Formulas!C$3:C$2000,'Stats for predictor'!C1626,Formulas!AC$3:AC$2000,1)</f>
        <v>0</v>
      </c>
      <c r="J1626">
        <f>COUNTIFS(Formulas!B$3:B$2000,'Stats for predictor'!B1626,Formulas!C$3:C$2000,'Stats for predictor'!C1626,Formulas!AC$3:AC$2000,0)</f>
        <v>1390</v>
      </c>
      <c r="K1626">
        <f>Formulas!P1627</f>
        <v>0</v>
      </c>
      <c r="L1626">
        <f>Formulas!R1627</f>
        <v>0</v>
      </c>
      <c r="M1626">
        <f>Formulas!T1675</f>
        <v>0</v>
      </c>
      <c r="N1626" s="2" t="e">
        <f>Formulas!V1627</f>
        <v>#DIV/0!</v>
      </c>
      <c r="O1626">
        <f>Formulas!U1627</f>
        <v>0</v>
      </c>
      <c r="P1626" s="2" t="e">
        <f>Formulas!W1627</f>
        <v>#DIV/0!</v>
      </c>
    </row>
    <row r="1627" spans="1:16">
      <c r="A1627">
        <f>Formulas!A1628</f>
        <v>0</v>
      </c>
      <c r="B1627">
        <f>Formulas!B1628</f>
        <v>0</v>
      </c>
      <c r="C1627">
        <f>Formulas!C1628</f>
        <v>0</v>
      </c>
      <c r="D1627">
        <f>Formulas!AC1628</f>
        <v>0</v>
      </c>
      <c r="E1627">
        <f t="shared" si="25"/>
        <v>0</v>
      </c>
      <c r="F1627" s="1">
        <f>COUNTIFS(Formulas!B$3:B$2000,'Stats for predictor'!B1627,Formulas!C$3:C$2000,'Stats for predictor'!C1627,Formulas!AC$3:AC$2000,4)</f>
        <v>0</v>
      </c>
      <c r="G1627">
        <f>COUNTIFS(Formulas!B$3:B$2000,'Stats for predictor'!B1627,Formulas!C$3:C$2000,'Stats for predictor'!C1627,Formulas!AC$3:AC$2000,3)</f>
        <v>0</v>
      </c>
      <c r="H1627">
        <f>COUNTIFS(Formulas!B$3:B$2000,'Stats for predictor'!B1627,Formulas!C$3:C$2000,'Stats for predictor'!C1627,Formulas!AC$3:AC$2000,2)</f>
        <v>0</v>
      </c>
      <c r="I1627">
        <f>COUNTIFS(Formulas!B$3:B$2000,'Stats for predictor'!B1627,Formulas!C$3:C$2000,'Stats for predictor'!C1627,Formulas!AC$3:AC$2000,1)</f>
        <v>0</v>
      </c>
      <c r="J1627">
        <f>COUNTIFS(Formulas!B$3:B$2000,'Stats for predictor'!B1627,Formulas!C$3:C$2000,'Stats for predictor'!C1627,Formulas!AC$3:AC$2000,0)</f>
        <v>1390</v>
      </c>
      <c r="K1627">
        <f>Formulas!P1628</f>
        <v>0</v>
      </c>
      <c r="L1627">
        <f>Formulas!R1628</f>
        <v>0</v>
      </c>
      <c r="M1627">
        <f>Formulas!T1676</f>
        <v>0</v>
      </c>
      <c r="N1627" s="2" t="e">
        <f>Formulas!V1628</f>
        <v>#DIV/0!</v>
      </c>
      <c r="O1627">
        <f>Formulas!U1628</f>
        <v>0</v>
      </c>
      <c r="P1627" s="2" t="e">
        <f>Formulas!W1628</f>
        <v>#DIV/0!</v>
      </c>
    </row>
    <row r="1628" spans="1:16">
      <c r="A1628">
        <f>Formulas!A1629</f>
        <v>0</v>
      </c>
      <c r="B1628">
        <f>Formulas!B1629</f>
        <v>0</v>
      </c>
      <c r="C1628">
        <f>Formulas!C1629</f>
        <v>0</v>
      </c>
      <c r="D1628">
        <f>Formulas!AC1629</f>
        <v>0</v>
      </c>
      <c r="E1628">
        <f t="shared" si="25"/>
        <v>0</v>
      </c>
      <c r="F1628" s="1">
        <f>COUNTIFS(Formulas!B$3:B$2000,'Stats for predictor'!B1628,Formulas!C$3:C$2000,'Stats for predictor'!C1628,Formulas!AC$3:AC$2000,4)</f>
        <v>0</v>
      </c>
      <c r="G1628">
        <f>COUNTIFS(Formulas!B$3:B$2000,'Stats for predictor'!B1628,Formulas!C$3:C$2000,'Stats for predictor'!C1628,Formulas!AC$3:AC$2000,3)</f>
        <v>0</v>
      </c>
      <c r="H1628">
        <f>COUNTIFS(Formulas!B$3:B$2000,'Stats for predictor'!B1628,Formulas!C$3:C$2000,'Stats for predictor'!C1628,Formulas!AC$3:AC$2000,2)</f>
        <v>0</v>
      </c>
      <c r="I1628">
        <f>COUNTIFS(Formulas!B$3:B$2000,'Stats for predictor'!B1628,Formulas!C$3:C$2000,'Stats for predictor'!C1628,Formulas!AC$3:AC$2000,1)</f>
        <v>0</v>
      </c>
      <c r="J1628">
        <f>COUNTIFS(Formulas!B$3:B$2000,'Stats for predictor'!B1628,Formulas!C$3:C$2000,'Stats for predictor'!C1628,Formulas!AC$3:AC$2000,0)</f>
        <v>1390</v>
      </c>
      <c r="K1628">
        <f>Formulas!P1629</f>
        <v>0</v>
      </c>
      <c r="L1628">
        <f>Formulas!R1629</f>
        <v>0</v>
      </c>
      <c r="M1628">
        <f>Formulas!T1677</f>
        <v>0</v>
      </c>
      <c r="N1628" s="2" t="e">
        <f>Formulas!V1629</f>
        <v>#DIV/0!</v>
      </c>
      <c r="O1628">
        <f>Formulas!U1629</f>
        <v>0</v>
      </c>
      <c r="P1628" s="2" t="e">
        <f>Formulas!W1629</f>
        <v>#DIV/0!</v>
      </c>
    </row>
    <row r="1629" spans="1:16">
      <c r="A1629">
        <f>Formulas!A1630</f>
        <v>0</v>
      </c>
      <c r="B1629">
        <f>Formulas!B1630</f>
        <v>0</v>
      </c>
      <c r="C1629">
        <f>Formulas!C1630</f>
        <v>0</v>
      </c>
      <c r="D1629">
        <f>Formulas!AC1630</f>
        <v>0</v>
      </c>
      <c r="E1629">
        <f t="shared" si="25"/>
        <v>0</v>
      </c>
      <c r="F1629" s="1">
        <f>COUNTIFS(Formulas!B$3:B$2000,'Stats for predictor'!B1629,Formulas!C$3:C$2000,'Stats for predictor'!C1629,Formulas!AC$3:AC$2000,4)</f>
        <v>0</v>
      </c>
      <c r="G1629">
        <f>COUNTIFS(Formulas!B$3:B$2000,'Stats for predictor'!B1629,Formulas!C$3:C$2000,'Stats for predictor'!C1629,Formulas!AC$3:AC$2000,3)</f>
        <v>0</v>
      </c>
      <c r="H1629">
        <f>COUNTIFS(Formulas!B$3:B$2000,'Stats for predictor'!B1629,Formulas!C$3:C$2000,'Stats for predictor'!C1629,Formulas!AC$3:AC$2000,2)</f>
        <v>0</v>
      </c>
      <c r="I1629">
        <f>COUNTIFS(Formulas!B$3:B$2000,'Stats for predictor'!B1629,Formulas!C$3:C$2000,'Stats for predictor'!C1629,Formulas!AC$3:AC$2000,1)</f>
        <v>0</v>
      </c>
      <c r="J1629">
        <f>COUNTIFS(Formulas!B$3:B$2000,'Stats for predictor'!B1629,Formulas!C$3:C$2000,'Stats for predictor'!C1629,Formulas!AC$3:AC$2000,0)</f>
        <v>1390</v>
      </c>
      <c r="K1629">
        <f>Formulas!P1630</f>
        <v>0</v>
      </c>
      <c r="L1629">
        <f>Formulas!R1630</f>
        <v>0</v>
      </c>
      <c r="M1629">
        <f>Formulas!T1678</f>
        <v>0</v>
      </c>
      <c r="N1629" s="2" t="e">
        <f>Formulas!V1630</f>
        <v>#DIV/0!</v>
      </c>
      <c r="O1629">
        <f>Formulas!U1630</f>
        <v>0</v>
      </c>
      <c r="P1629" s="2" t="e">
        <f>Formulas!W1630</f>
        <v>#DIV/0!</v>
      </c>
    </row>
    <row r="1630" spans="1:16">
      <c r="A1630">
        <f>Formulas!A1631</f>
        <v>0</v>
      </c>
      <c r="B1630">
        <f>Formulas!B1631</f>
        <v>0</v>
      </c>
      <c r="C1630">
        <f>Formulas!C1631</f>
        <v>0</v>
      </c>
      <c r="D1630">
        <f>Formulas!AC1631</f>
        <v>0</v>
      </c>
      <c r="E1630">
        <f t="shared" si="25"/>
        <v>0</v>
      </c>
      <c r="F1630" s="1">
        <f>COUNTIFS(Formulas!B$3:B$2000,'Stats for predictor'!B1630,Formulas!C$3:C$2000,'Stats for predictor'!C1630,Formulas!AC$3:AC$2000,4)</f>
        <v>0</v>
      </c>
      <c r="G1630">
        <f>COUNTIFS(Formulas!B$3:B$2000,'Stats for predictor'!B1630,Formulas!C$3:C$2000,'Stats for predictor'!C1630,Formulas!AC$3:AC$2000,3)</f>
        <v>0</v>
      </c>
      <c r="H1630">
        <f>COUNTIFS(Formulas!B$3:B$2000,'Stats for predictor'!B1630,Formulas!C$3:C$2000,'Stats for predictor'!C1630,Formulas!AC$3:AC$2000,2)</f>
        <v>0</v>
      </c>
      <c r="I1630">
        <f>COUNTIFS(Formulas!B$3:B$2000,'Stats for predictor'!B1630,Formulas!C$3:C$2000,'Stats for predictor'!C1630,Formulas!AC$3:AC$2000,1)</f>
        <v>0</v>
      </c>
      <c r="J1630">
        <f>COUNTIFS(Formulas!B$3:B$2000,'Stats for predictor'!B1630,Formulas!C$3:C$2000,'Stats for predictor'!C1630,Formulas!AC$3:AC$2000,0)</f>
        <v>1390</v>
      </c>
      <c r="K1630">
        <f>Formulas!P1631</f>
        <v>0</v>
      </c>
      <c r="L1630">
        <f>Formulas!R1631</f>
        <v>0</v>
      </c>
      <c r="M1630">
        <f>Formulas!T1679</f>
        <v>0</v>
      </c>
      <c r="N1630" s="2" t="e">
        <f>Formulas!V1631</f>
        <v>#DIV/0!</v>
      </c>
      <c r="O1630">
        <f>Formulas!U1631</f>
        <v>0</v>
      </c>
      <c r="P1630" s="2" t="e">
        <f>Formulas!W1631</f>
        <v>#DIV/0!</v>
      </c>
    </row>
    <row r="1631" spans="1:16">
      <c r="A1631">
        <f>Formulas!A1632</f>
        <v>0</v>
      </c>
      <c r="B1631">
        <f>Formulas!B1632</f>
        <v>0</v>
      </c>
      <c r="C1631">
        <f>Formulas!C1632</f>
        <v>0</v>
      </c>
      <c r="D1631">
        <f>Formulas!AC1632</f>
        <v>0</v>
      </c>
      <c r="E1631">
        <f t="shared" si="25"/>
        <v>0</v>
      </c>
      <c r="F1631" s="1">
        <f>COUNTIFS(Formulas!B$3:B$2000,'Stats for predictor'!B1631,Formulas!C$3:C$2000,'Stats for predictor'!C1631,Formulas!AC$3:AC$2000,4)</f>
        <v>0</v>
      </c>
      <c r="G1631">
        <f>COUNTIFS(Formulas!B$3:B$2000,'Stats for predictor'!B1631,Formulas!C$3:C$2000,'Stats for predictor'!C1631,Formulas!AC$3:AC$2000,3)</f>
        <v>0</v>
      </c>
      <c r="H1631">
        <f>COUNTIFS(Formulas!B$3:B$2000,'Stats for predictor'!B1631,Formulas!C$3:C$2000,'Stats for predictor'!C1631,Formulas!AC$3:AC$2000,2)</f>
        <v>0</v>
      </c>
      <c r="I1631">
        <f>COUNTIFS(Formulas!B$3:B$2000,'Stats for predictor'!B1631,Formulas!C$3:C$2000,'Stats for predictor'!C1631,Formulas!AC$3:AC$2000,1)</f>
        <v>0</v>
      </c>
      <c r="J1631">
        <f>COUNTIFS(Formulas!B$3:B$2000,'Stats for predictor'!B1631,Formulas!C$3:C$2000,'Stats for predictor'!C1631,Formulas!AC$3:AC$2000,0)</f>
        <v>1390</v>
      </c>
      <c r="K1631">
        <f>Formulas!P1632</f>
        <v>0</v>
      </c>
      <c r="L1631">
        <f>Formulas!R1632</f>
        <v>0</v>
      </c>
      <c r="M1631">
        <f>Formulas!T1680</f>
        <v>0</v>
      </c>
      <c r="N1631" s="2" t="e">
        <f>Formulas!V1632</f>
        <v>#DIV/0!</v>
      </c>
      <c r="O1631">
        <f>Formulas!U1632</f>
        <v>0</v>
      </c>
      <c r="P1631" s="2" t="e">
        <f>Formulas!W1632</f>
        <v>#DIV/0!</v>
      </c>
    </row>
    <row r="1632" spans="1:16">
      <c r="A1632">
        <f>Formulas!A1633</f>
        <v>0</v>
      </c>
      <c r="B1632">
        <f>Formulas!B1633</f>
        <v>0</v>
      </c>
      <c r="C1632">
        <f>Formulas!C1633</f>
        <v>0</v>
      </c>
      <c r="D1632">
        <f>Formulas!AC1633</f>
        <v>0</v>
      </c>
      <c r="E1632">
        <f t="shared" si="25"/>
        <v>0</v>
      </c>
      <c r="F1632" s="1">
        <f>COUNTIFS(Formulas!B$3:B$2000,'Stats for predictor'!B1632,Formulas!C$3:C$2000,'Stats for predictor'!C1632,Formulas!AC$3:AC$2000,4)</f>
        <v>0</v>
      </c>
      <c r="G1632">
        <f>COUNTIFS(Formulas!B$3:B$2000,'Stats for predictor'!B1632,Formulas!C$3:C$2000,'Stats for predictor'!C1632,Formulas!AC$3:AC$2000,3)</f>
        <v>0</v>
      </c>
      <c r="H1632">
        <f>COUNTIFS(Formulas!B$3:B$2000,'Stats for predictor'!B1632,Formulas!C$3:C$2000,'Stats for predictor'!C1632,Formulas!AC$3:AC$2000,2)</f>
        <v>0</v>
      </c>
      <c r="I1632">
        <f>COUNTIFS(Formulas!B$3:B$2000,'Stats for predictor'!B1632,Formulas!C$3:C$2000,'Stats for predictor'!C1632,Formulas!AC$3:AC$2000,1)</f>
        <v>0</v>
      </c>
      <c r="J1632">
        <f>COUNTIFS(Formulas!B$3:B$2000,'Stats for predictor'!B1632,Formulas!C$3:C$2000,'Stats for predictor'!C1632,Formulas!AC$3:AC$2000,0)</f>
        <v>1390</v>
      </c>
      <c r="K1632">
        <f>Formulas!P1633</f>
        <v>0</v>
      </c>
      <c r="L1632">
        <f>Formulas!R1633</f>
        <v>0</v>
      </c>
      <c r="M1632">
        <f>Formulas!T1681</f>
        <v>0</v>
      </c>
      <c r="N1632" s="2" t="e">
        <f>Formulas!V1633</f>
        <v>#DIV/0!</v>
      </c>
      <c r="O1632">
        <f>Formulas!U1633</f>
        <v>0</v>
      </c>
      <c r="P1632" s="2" t="e">
        <f>Formulas!W1633</f>
        <v>#DIV/0!</v>
      </c>
    </row>
    <row r="1633" spans="1:16">
      <c r="A1633">
        <f>Formulas!A1634</f>
        <v>0</v>
      </c>
      <c r="B1633">
        <f>Formulas!B1634</f>
        <v>0</v>
      </c>
      <c r="C1633">
        <f>Formulas!C1634</f>
        <v>0</v>
      </c>
      <c r="D1633">
        <f>Formulas!AC1634</f>
        <v>0</v>
      </c>
      <c r="E1633">
        <f t="shared" si="25"/>
        <v>0</v>
      </c>
      <c r="F1633" s="1">
        <f>COUNTIFS(Formulas!B$3:B$2000,'Stats for predictor'!B1633,Formulas!C$3:C$2000,'Stats for predictor'!C1633,Formulas!AC$3:AC$2000,4)</f>
        <v>0</v>
      </c>
      <c r="G1633">
        <f>COUNTIFS(Formulas!B$3:B$2000,'Stats for predictor'!B1633,Formulas!C$3:C$2000,'Stats for predictor'!C1633,Formulas!AC$3:AC$2000,3)</f>
        <v>0</v>
      </c>
      <c r="H1633">
        <f>COUNTIFS(Formulas!B$3:B$2000,'Stats for predictor'!B1633,Formulas!C$3:C$2000,'Stats for predictor'!C1633,Formulas!AC$3:AC$2000,2)</f>
        <v>0</v>
      </c>
      <c r="I1633">
        <f>COUNTIFS(Formulas!B$3:B$2000,'Stats for predictor'!B1633,Formulas!C$3:C$2000,'Stats for predictor'!C1633,Formulas!AC$3:AC$2000,1)</f>
        <v>0</v>
      </c>
      <c r="J1633">
        <f>COUNTIFS(Formulas!B$3:B$2000,'Stats for predictor'!B1633,Formulas!C$3:C$2000,'Stats for predictor'!C1633,Formulas!AC$3:AC$2000,0)</f>
        <v>1390</v>
      </c>
      <c r="K1633">
        <f>Formulas!P1634</f>
        <v>0</v>
      </c>
      <c r="L1633">
        <f>Formulas!R1634</f>
        <v>0</v>
      </c>
      <c r="M1633">
        <f>Formulas!T1682</f>
        <v>0</v>
      </c>
      <c r="N1633" s="2" t="e">
        <f>Formulas!V1634</f>
        <v>#DIV/0!</v>
      </c>
      <c r="O1633">
        <f>Formulas!U1634</f>
        <v>0</v>
      </c>
      <c r="P1633" s="2" t="e">
        <f>Formulas!W1634</f>
        <v>#DIV/0!</v>
      </c>
    </row>
    <row r="1634" spans="1:16">
      <c r="A1634">
        <f>Formulas!A1635</f>
        <v>0</v>
      </c>
      <c r="B1634">
        <f>Formulas!B1635</f>
        <v>0</v>
      </c>
      <c r="C1634">
        <f>Formulas!C1635</f>
        <v>0</v>
      </c>
      <c r="D1634">
        <f>Formulas!AC1635</f>
        <v>0</v>
      </c>
      <c r="E1634">
        <f t="shared" si="25"/>
        <v>0</v>
      </c>
      <c r="F1634" s="1">
        <f>COUNTIFS(Formulas!B$3:B$2000,'Stats for predictor'!B1634,Formulas!C$3:C$2000,'Stats for predictor'!C1634,Formulas!AC$3:AC$2000,4)</f>
        <v>0</v>
      </c>
      <c r="G1634">
        <f>COUNTIFS(Formulas!B$3:B$2000,'Stats for predictor'!B1634,Formulas!C$3:C$2000,'Stats for predictor'!C1634,Formulas!AC$3:AC$2000,3)</f>
        <v>0</v>
      </c>
      <c r="H1634">
        <f>COUNTIFS(Formulas!B$3:B$2000,'Stats for predictor'!B1634,Formulas!C$3:C$2000,'Stats for predictor'!C1634,Formulas!AC$3:AC$2000,2)</f>
        <v>0</v>
      </c>
      <c r="I1634">
        <f>COUNTIFS(Formulas!B$3:B$2000,'Stats for predictor'!B1634,Formulas!C$3:C$2000,'Stats for predictor'!C1634,Formulas!AC$3:AC$2000,1)</f>
        <v>0</v>
      </c>
      <c r="J1634">
        <f>COUNTIFS(Formulas!B$3:B$2000,'Stats for predictor'!B1634,Formulas!C$3:C$2000,'Stats for predictor'!C1634,Formulas!AC$3:AC$2000,0)</f>
        <v>1390</v>
      </c>
      <c r="K1634">
        <f>Formulas!P1635</f>
        <v>0</v>
      </c>
      <c r="L1634">
        <f>Formulas!R1635</f>
        <v>0</v>
      </c>
      <c r="M1634">
        <f>Formulas!T1683</f>
        <v>0</v>
      </c>
      <c r="N1634" s="2" t="e">
        <f>Formulas!V1635</f>
        <v>#DIV/0!</v>
      </c>
      <c r="O1634">
        <f>Formulas!U1635</f>
        <v>0</v>
      </c>
      <c r="P1634" s="2" t="e">
        <f>Formulas!W1635</f>
        <v>#DIV/0!</v>
      </c>
    </row>
    <row r="1635" spans="1:16">
      <c r="A1635">
        <f>Formulas!A1636</f>
        <v>0</v>
      </c>
      <c r="B1635">
        <f>Formulas!B1636</f>
        <v>0</v>
      </c>
      <c r="C1635">
        <f>Formulas!C1636</f>
        <v>0</v>
      </c>
      <c r="D1635">
        <f>Formulas!AC1636</f>
        <v>0</v>
      </c>
      <c r="E1635">
        <f t="shared" si="25"/>
        <v>0</v>
      </c>
      <c r="F1635" s="1">
        <f>COUNTIFS(Formulas!B$3:B$2000,'Stats for predictor'!B1635,Formulas!C$3:C$2000,'Stats for predictor'!C1635,Formulas!AC$3:AC$2000,4)</f>
        <v>0</v>
      </c>
      <c r="G1635">
        <f>COUNTIFS(Formulas!B$3:B$2000,'Stats for predictor'!B1635,Formulas!C$3:C$2000,'Stats for predictor'!C1635,Formulas!AC$3:AC$2000,3)</f>
        <v>0</v>
      </c>
      <c r="H1635">
        <f>COUNTIFS(Formulas!B$3:B$2000,'Stats for predictor'!B1635,Formulas!C$3:C$2000,'Stats for predictor'!C1635,Formulas!AC$3:AC$2000,2)</f>
        <v>0</v>
      </c>
      <c r="I1635">
        <f>COUNTIFS(Formulas!B$3:B$2000,'Stats for predictor'!B1635,Formulas!C$3:C$2000,'Stats for predictor'!C1635,Formulas!AC$3:AC$2000,1)</f>
        <v>0</v>
      </c>
      <c r="J1635">
        <f>COUNTIFS(Formulas!B$3:B$2000,'Stats for predictor'!B1635,Formulas!C$3:C$2000,'Stats for predictor'!C1635,Formulas!AC$3:AC$2000,0)</f>
        <v>1390</v>
      </c>
      <c r="K1635">
        <f>Formulas!P1636</f>
        <v>0</v>
      </c>
      <c r="L1635">
        <f>Formulas!R1636</f>
        <v>0</v>
      </c>
      <c r="M1635">
        <f>Formulas!T1684</f>
        <v>0</v>
      </c>
      <c r="N1635" s="2" t="e">
        <f>Formulas!V1636</f>
        <v>#DIV/0!</v>
      </c>
      <c r="O1635">
        <f>Formulas!U1636</f>
        <v>0</v>
      </c>
      <c r="P1635" s="2" t="e">
        <f>Formulas!W1636</f>
        <v>#DIV/0!</v>
      </c>
    </row>
    <row r="1636" spans="1:16">
      <c r="A1636">
        <f>Formulas!A1637</f>
        <v>0</v>
      </c>
      <c r="B1636">
        <f>Formulas!B1637</f>
        <v>0</v>
      </c>
      <c r="C1636">
        <f>Formulas!C1637</f>
        <v>0</v>
      </c>
      <c r="D1636">
        <f>Formulas!AC1637</f>
        <v>0</v>
      </c>
      <c r="E1636">
        <f t="shared" si="25"/>
        <v>0</v>
      </c>
      <c r="F1636" s="1">
        <f>COUNTIFS(Formulas!B$3:B$2000,'Stats for predictor'!B1636,Formulas!C$3:C$2000,'Stats for predictor'!C1636,Formulas!AC$3:AC$2000,4)</f>
        <v>0</v>
      </c>
      <c r="G1636">
        <f>COUNTIFS(Formulas!B$3:B$2000,'Stats for predictor'!B1636,Formulas!C$3:C$2000,'Stats for predictor'!C1636,Formulas!AC$3:AC$2000,3)</f>
        <v>0</v>
      </c>
      <c r="H1636">
        <f>COUNTIFS(Formulas!B$3:B$2000,'Stats for predictor'!B1636,Formulas!C$3:C$2000,'Stats for predictor'!C1636,Formulas!AC$3:AC$2000,2)</f>
        <v>0</v>
      </c>
      <c r="I1636">
        <f>COUNTIFS(Formulas!B$3:B$2000,'Stats for predictor'!B1636,Formulas!C$3:C$2000,'Stats for predictor'!C1636,Formulas!AC$3:AC$2000,1)</f>
        <v>0</v>
      </c>
      <c r="J1636">
        <f>COUNTIFS(Formulas!B$3:B$2000,'Stats for predictor'!B1636,Formulas!C$3:C$2000,'Stats for predictor'!C1636,Formulas!AC$3:AC$2000,0)</f>
        <v>1390</v>
      </c>
      <c r="K1636">
        <f>Formulas!P1637</f>
        <v>0</v>
      </c>
      <c r="L1636">
        <f>Formulas!R1637</f>
        <v>0</v>
      </c>
      <c r="M1636">
        <f>Formulas!T1685</f>
        <v>0</v>
      </c>
      <c r="N1636" s="2" t="e">
        <f>Formulas!V1637</f>
        <v>#DIV/0!</v>
      </c>
      <c r="O1636">
        <f>Formulas!U1637</f>
        <v>0</v>
      </c>
      <c r="P1636" s="2" t="e">
        <f>Formulas!W1637</f>
        <v>#DIV/0!</v>
      </c>
    </row>
    <row r="1637" spans="1:16">
      <c r="A1637">
        <f>Formulas!A1638</f>
        <v>0</v>
      </c>
      <c r="B1637">
        <f>Formulas!B1638</f>
        <v>0</v>
      </c>
      <c r="C1637">
        <f>Formulas!C1638</f>
        <v>0</v>
      </c>
      <c r="D1637">
        <f>Formulas!AC1638</f>
        <v>0</v>
      </c>
      <c r="E1637">
        <f t="shared" si="25"/>
        <v>0</v>
      </c>
      <c r="F1637" s="1">
        <f>COUNTIFS(Formulas!B$3:B$2000,'Stats for predictor'!B1637,Formulas!C$3:C$2000,'Stats for predictor'!C1637,Formulas!AC$3:AC$2000,4)</f>
        <v>0</v>
      </c>
      <c r="G1637">
        <f>COUNTIFS(Formulas!B$3:B$2000,'Stats for predictor'!B1637,Formulas!C$3:C$2000,'Stats for predictor'!C1637,Formulas!AC$3:AC$2000,3)</f>
        <v>0</v>
      </c>
      <c r="H1637">
        <f>COUNTIFS(Formulas!B$3:B$2000,'Stats for predictor'!B1637,Formulas!C$3:C$2000,'Stats for predictor'!C1637,Formulas!AC$3:AC$2000,2)</f>
        <v>0</v>
      </c>
      <c r="I1637">
        <f>COUNTIFS(Formulas!B$3:B$2000,'Stats for predictor'!B1637,Formulas!C$3:C$2000,'Stats for predictor'!C1637,Formulas!AC$3:AC$2000,1)</f>
        <v>0</v>
      </c>
      <c r="J1637">
        <f>COUNTIFS(Formulas!B$3:B$2000,'Stats for predictor'!B1637,Formulas!C$3:C$2000,'Stats for predictor'!C1637,Formulas!AC$3:AC$2000,0)</f>
        <v>1390</v>
      </c>
      <c r="K1637">
        <f>Formulas!P1638</f>
        <v>0</v>
      </c>
      <c r="L1637">
        <f>Formulas!R1638</f>
        <v>0</v>
      </c>
      <c r="M1637">
        <f>Formulas!T1686</f>
        <v>0</v>
      </c>
      <c r="N1637" s="2" t="e">
        <f>Formulas!V1638</f>
        <v>#DIV/0!</v>
      </c>
      <c r="O1637">
        <f>Formulas!U1638</f>
        <v>0</v>
      </c>
      <c r="P1637" s="2" t="e">
        <f>Formulas!W1638</f>
        <v>#DIV/0!</v>
      </c>
    </row>
    <row r="1638" spans="1:16">
      <c r="A1638">
        <f>Formulas!A1639</f>
        <v>0</v>
      </c>
      <c r="B1638">
        <f>Formulas!B1639</f>
        <v>0</v>
      </c>
      <c r="C1638">
        <f>Formulas!C1639</f>
        <v>0</v>
      </c>
      <c r="D1638">
        <f>Formulas!AC1639</f>
        <v>0</v>
      </c>
      <c r="E1638">
        <f t="shared" si="25"/>
        <v>0</v>
      </c>
      <c r="F1638" s="1">
        <f>COUNTIFS(Formulas!B$3:B$2000,'Stats for predictor'!B1638,Formulas!C$3:C$2000,'Stats for predictor'!C1638,Formulas!AC$3:AC$2000,4)</f>
        <v>0</v>
      </c>
      <c r="G1638">
        <f>COUNTIFS(Formulas!B$3:B$2000,'Stats for predictor'!B1638,Formulas!C$3:C$2000,'Stats for predictor'!C1638,Formulas!AC$3:AC$2000,3)</f>
        <v>0</v>
      </c>
      <c r="H1638">
        <f>COUNTIFS(Formulas!B$3:B$2000,'Stats for predictor'!B1638,Formulas!C$3:C$2000,'Stats for predictor'!C1638,Formulas!AC$3:AC$2000,2)</f>
        <v>0</v>
      </c>
      <c r="I1638">
        <f>COUNTIFS(Formulas!B$3:B$2000,'Stats for predictor'!B1638,Formulas!C$3:C$2000,'Stats for predictor'!C1638,Formulas!AC$3:AC$2000,1)</f>
        <v>0</v>
      </c>
      <c r="J1638">
        <f>COUNTIFS(Formulas!B$3:B$2000,'Stats for predictor'!B1638,Formulas!C$3:C$2000,'Stats for predictor'!C1638,Formulas!AC$3:AC$2000,0)</f>
        <v>1390</v>
      </c>
      <c r="K1638">
        <f>Formulas!P1639</f>
        <v>0</v>
      </c>
      <c r="L1638">
        <f>Formulas!R1639</f>
        <v>0</v>
      </c>
      <c r="M1638">
        <f>Formulas!T1687</f>
        <v>0</v>
      </c>
      <c r="N1638" s="2" t="e">
        <f>Formulas!V1639</f>
        <v>#DIV/0!</v>
      </c>
      <c r="O1638">
        <f>Formulas!U1639</f>
        <v>0</v>
      </c>
      <c r="P1638" s="2" t="e">
        <f>Formulas!W1639</f>
        <v>#DIV/0!</v>
      </c>
    </row>
    <row r="1639" spans="1:16">
      <c r="A1639">
        <f>Formulas!A1640</f>
        <v>0</v>
      </c>
      <c r="B1639">
        <f>Formulas!B1640</f>
        <v>0</v>
      </c>
      <c r="C1639">
        <f>Formulas!C1640</f>
        <v>0</v>
      </c>
      <c r="D1639">
        <f>Formulas!AC1640</f>
        <v>0</v>
      </c>
      <c r="E1639">
        <f t="shared" si="25"/>
        <v>0</v>
      </c>
      <c r="F1639" s="1">
        <f>COUNTIFS(Formulas!B$3:B$2000,'Stats for predictor'!B1639,Formulas!C$3:C$2000,'Stats for predictor'!C1639,Formulas!AC$3:AC$2000,4)</f>
        <v>0</v>
      </c>
      <c r="G1639">
        <f>COUNTIFS(Formulas!B$3:B$2000,'Stats for predictor'!B1639,Formulas!C$3:C$2000,'Stats for predictor'!C1639,Formulas!AC$3:AC$2000,3)</f>
        <v>0</v>
      </c>
      <c r="H1639">
        <f>COUNTIFS(Formulas!B$3:B$2000,'Stats for predictor'!B1639,Formulas!C$3:C$2000,'Stats for predictor'!C1639,Formulas!AC$3:AC$2000,2)</f>
        <v>0</v>
      </c>
      <c r="I1639">
        <f>COUNTIFS(Formulas!B$3:B$2000,'Stats for predictor'!B1639,Formulas!C$3:C$2000,'Stats for predictor'!C1639,Formulas!AC$3:AC$2000,1)</f>
        <v>0</v>
      </c>
      <c r="J1639">
        <f>COUNTIFS(Formulas!B$3:B$2000,'Stats for predictor'!B1639,Formulas!C$3:C$2000,'Stats for predictor'!C1639,Formulas!AC$3:AC$2000,0)</f>
        <v>1390</v>
      </c>
      <c r="K1639">
        <f>Formulas!P1640</f>
        <v>0</v>
      </c>
      <c r="L1639">
        <f>Formulas!R1640</f>
        <v>0</v>
      </c>
      <c r="M1639">
        <f>Formulas!T1688</f>
        <v>0</v>
      </c>
      <c r="N1639" s="2" t="e">
        <f>Formulas!V1640</f>
        <v>#DIV/0!</v>
      </c>
      <c r="O1639">
        <f>Formulas!U1640</f>
        <v>0</v>
      </c>
      <c r="P1639" s="2" t="e">
        <f>Formulas!W1640</f>
        <v>#DIV/0!</v>
      </c>
    </row>
    <row r="1640" spans="1:16">
      <c r="A1640">
        <f>Formulas!A1641</f>
        <v>0</v>
      </c>
      <c r="B1640">
        <f>Formulas!B1641</f>
        <v>0</v>
      </c>
      <c r="C1640">
        <f>Formulas!C1641</f>
        <v>0</v>
      </c>
      <c r="D1640">
        <f>Formulas!AC1641</f>
        <v>0</v>
      </c>
      <c r="E1640">
        <f t="shared" si="25"/>
        <v>0</v>
      </c>
      <c r="F1640" s="1">
        <f>COUNTIFS(Formulas!B$3:B$2000,'Stats for predictor'!B1640,Formulas!C$3:C$2000,'Stats for predictor'!C1640,Formulas!AC$3:AC$2000,4)</f>
        <v>0</v>
      </c>
      <c r="G1640">
        <f>COUNTIFS(Formulas!B$3:B$2000,'Stats for predictor'!B1640,Formulas!C$3:C$2000,'Stats for predictor'!C1640,Formulas!AC$3:AC$2000,3)</f>
        <v>0</v>
      </c>
      <c r="H1640">
        <f>COUNTIFS(Formulas!B$3:B$2000,'Stats for predictor'!B1640,Formulas!C$3:C$2000,'Stats for predictor'!C1640,Formulas!AC$3:AC$2000,2)</f>
        <v>0</v>
      </c>
      <c r="I1640">
        <f>COUNTIFS(Formulas!B$3:B$2000,'Stats for predictor'!B1640,Formulas!C$3:C$2000,'Stats for predictor'!C1640,Formulas!AC$3:AC$2000,1)</f>
        <v>0</v>
      </c>
      <c r="J1640">
        <f>COUNTIFS(Formulas!B$3:B$2000,'Stats for predictor'!B1640,Formulas!C$3:C$2000,'Stats for predictor'!C1640,Formulas!AC$3:AC$2000,0)</f>
        <v>1390</v>
      </c>
      <c r="K1640">
        <f>Formulas!P1641</f>
        <v>0</v>
      </c>
      <c r="L1640">
        <f>Formulas!R1641</f>
        <v>0</v>
      </c>
      <c r="M1640">
        <f>Formulas!T1689</f>
        <v>0</v>
      </c>
      <c r="N1640" s="2" t="e">
        <f>Formulas!V1641</f>
        <v>#DIV/0!</v>
      </c>
      <c r="O1640">
        <f>Formulas!U1641</f>
        <v>0</v>
      </c>
      <c r="P1640" s="2" t="e">
        <f>Formulas!W1641</f>
        <v>#DIV/0!</v>
      </c>
    </row>
    <row r="1641" spans="1:16">
      <c r="A1641">
        <f>Formulas!A1642</f>
        <v>0</v>
      </c>
      <c r="B1641">
        <f>Formulas!B1642</f>
        <v>0</v>
      </c>
      <c r="C1641">
        <f>Formulas!C1642</f>
        <v>0</v>
      </c>
      <c r="D1641">
        <f>Formulas!AC1642</f>
        <v>0</v>
      </c>
      <c r="E1641">
        <f t="shared" si="25"/>
        <v>0</v>
      </c>
      <c r="F1641" s="1">
        <f>COUNTIFS(Formulas!B$3:B$2000,'Stats for predictor'!B1641,Formulas!C$3:C$2000,'Stats for predictor'!C1641,Formulas!AC$3:AC$2000,4)</f>
        <v>0</v>
      </c>
      <c r="G1641">
        <f>COUNTIFS(Formulas!B$3:B$2000,'Stats for predictor'!B1641,Formulas!C$3:C$2000,'Stats for predictor'!C1641,Formulas!AC$3:AC$2000,3)</f>
        <v>0</v>
      </c>
      <c r="H1641">
        <f>COUNTIFS(Formulas!B$3:B$2000,'Stats for predictor'!B1641,Formulas!C$3:C$2000,'Stats for predictor'!C1641,Formulas!AC$3:AC$2000,2)</f>
        <v>0</v>
      </c>
      <c r="I1641">
        <f>COUNTIFS(Formulas!B$3:B$2000,'Stats for predictor'!B1641,Formulas!C$3:C$2000,'Stats for predictor'!C1641,Formulas!AC$3:AC$2000,1)</f>
        <v>0</v>
      </c>
      <c r="J1641">
        <f>COUNTIFS(Formulas!B$3:B$2000,'Stats for predictor'!B1641,Formulas!C$3:C$2000,'Stats for predictor'!C1641,Formulas!AC$3:AC$2000,0)</f>
        <v>1390</v>
      </c>
      <c r="K1641">
        <f>Formulas!P1642</f>
        <v>0</v>
      </c>
      <c r="L1641">
        <f>Formulas!R1642</f>
        <v>0</v>
      </c>
      <c r="M1641">
        <f>Formulas!T1690</f>
        <v>0</v>
      </c>
      <c r="N1641" s="2" t="e">
        <f>Formulas!V1642</f>
        <v>#DIV/0!</v>
      </c>
      <c r="O1641">
        <f>Formulas!U1642</f>
        <v>0</v>
      </c>
      <c r="P1641" s="2" t="e">
        <f>Formulas!W1642</f>
        <v>#DIV/0!</v>
      </c>
    </row>
    <row r="1642" spans="1:16">
      <c r="A1642">
        <f>Formulas!A1643</f>
        <v>0</v>
      </c>
      <c r="B1642">
        <f>Formulas!B1643</f>
        <v>0</v>
      </c>
      <c r="C1642">
        <f>Formulas!C1643</f>
        <v>0</v>
      </c>
      <c r="D1642">
        <f>Formulas!AC1643</f>
        <v>0</v>
      </c>
      <c r="E1642">
        <f t="shared" si="25"/>
        <v>0</v>
      </c>
      <c r="F1642" s="1">
        <f>COUNTIFS(Formulas!B$3:B$2000,'Stats for predictor'!B1642,Formulas!C$3:C$2000,'Stats for predictor'!C1642,Formulas!AC$3:AC$2000,4)</f>
        <v>0</v>
      </c>
      <c r="G1642">
        <f>COUNTIFS(Formulas!B$3:B$2000,'Stats for predictor'!B1642,Formulas!C$3:C$2000,'Stats for predictor'!C1642,Formulas!AC$3:AC$2000,3)</f>
        <v>0</v>
      </c>
      <c r="H1642">
        <f>COUNTIFS(Formulas!B$3:B$2000,'Stats for predictor'!B1642,Formulas!C$3:C$2000,'Stats for predictor'!C1642,Formulas!AC$3:AC$2000,2)</f>
        <v>0</v>
      </c>
      <c r="I1642">
        <f>COUNTIFS(Formulas!B$3:B$2000,'Stats for predictor'!B1642,Formulas!C$3:C$2000,'Stats for predictor'!C1642,Formulas!AC$3:AC$2000,1)</f>
        <v>0</v>
      </c>
      <c r="J1642">
        <f>COUNTIFS(Formulas!B$3:B$2000,'Stats for predictor'!B1642,Formulas!C$3:C$2000,'Stats for predictor'!C1642,Formulas!AC$3:AC$2000,0)</f>
        <v>1390</v>
      </c>
      <c r="K1642">
        <f>Formulas!P1643</f>
        <v>0</v>
      </c>
      <c r="L1642">
        <f>Formulas!R1643</f>
        <v>0</v>
      </c>
      <c r="M1642">
        <f>Formulas!T1691</f>
        <v>0</v>
      </c>
      <c r="N1642" s="2" t="e">
        <f>Formulas!V1643</f>
        <v>#DIV/0!</v>
      </c>
      <c r="O1642">
        <f>Formulas!U1643</f>
        <v>0</v>
      </c>
      <c r="P1642" s="2" t="e">
        <f>Formulas!W1643</f>
        <v>#DIV/0!</v>
      </c>
    </row>
    <row r="1643" spans="1:16">
      <c r="A1643">
        <f>Formulas!A1644</f>
        <v>0</v>
      </c>
      <c r="B1643">
        <f>Formulas!B1644</f>
        <v>0</v>
      </c>
      <c r="C1643">
        <f>Formulas!C1644</f>
        <v>0</v>
      </c>
      <c r="D1643">
        <f>Formulas!AC1644</f>
        <v>0</v>
      </c>
      <c r="E1643">
        <f t="shared" si="25"/>
        <v>0</v>
      </c>
      <c r="F1643" s="1">
        <f>COUNTIFS(Formulas!B$3:B$2000,'Stats for predictor'!B1643,Formulas!C$3:C$2000,'Stats for predictor'!C1643,Formulas!AC$3:AC$2000,4)</f>
        <v>0</v>
      </c>
      <c r="G1643">
        <f>COUNTIFS(Formulas!B$3:B$2000,'Stats for predictor'!B1643,Formulas!C$3:C$2000,'Stats for predictor'!C1643,Formulas!AC$3:AC$2000,3)</f>
        <v>0</v>
      </c>
      <c r="H1643">
        <f>COUNTIFS(Formulas!B$3:B$2000,'Stats for predictor'!B1643,Formulas!C$3:C$2000,'Stats for predictor'!C1643,Formulas!AC$3:AC$2000,2)</f>
        <v>0</v>
      </c>
      <c r="I1643">
        <f>COUNTIFS(Formulas!B$3:B$2000,'Stats for predictor'!B1643,Formulas!C$3:C$2000,'Stats for predictor'!C1643,Formulas!AC$3:AC$2000,1)</f>
        <v>0</v>
      </c>
      <c r="J1643">
        <f>COUNTIFS(Formulas!B$3:B$2000,'Stats for predictor'!B1643,Formulas!C$3:C$2000,'Stats for predictor'!C1643,Formulas!AC$3:AC$2000,0)</f>
        <v>1390</v>
      </c>
      <c r="K1643">
        <f>Formulas!P1644</f>
        <v>0</v>
      </c>
      <c r="L1643">
        <f>Formulas!R1644</f>
        <v>0</v>
      </c>
      <c r="M1643">
        <f>Formulas!T1692</f>
        <v>0</v>
      </c>
      <c r="N1643" s="2" t="e">
        <f>Formulas!V1644</f>
        <v>#DIV/0!</v>
      </c>
      <c r="O1643">
        <f>Formulas!U1644</f>
        <v>0</v>
      </c>
      <c r="P1643" s="2" t="e">
        <f>Formulas!W1644</f>
        <v>#DIV/0!</v>
      </c>
    </row>
    <row r="1644" spans="1:16">
      <c r="A1644">
        <f>Formulas!A1645</f>
        <v>0</v>
      </c>
      <c r="B1644">
        <f>Formulas!B1645</f>
        <v>0</v>
      </c>
      <c r="C1644">
        <f>Formulas!C1645</f>
        <v>0</v>
      </c>
      <c r="D1644">
        <f>Formulas!AC1645</f>
        <v>0</v>
      </c>
      <c r="E1644">
        <f t="shared" si="25"/>
        <v>0</v>
      </c>
      <c r="F1644" s="1">
        <f>COUNTIFS(Formulas!B$3:B$2000,'Stats for predictor'!B1644,Formulas!C$3:C$2000,'Stats for predictor'!C1644,Formulas!AC$3:AC$2000,4)</f>
        <v>0</v>
      </c>
      <c r="G1644">
        <f>COUNTIFS(Formulas!B$3:B$2000,'Stats for predictor'!B1644,Formulas!C$3:C$2000,'Stats for predictor'!C1644,Formulas!AC$3:AC$2000,3)</f>
        <v>0</v>
      </c>
      <c r="H1644">
        <f>COUNTIFS(Formulas!B$3:B$2000,'Stats for predictor'!B1644,Formulas!C$3:C$2000,'Stats for predictor'!C1644,Formulas!AC$3:AC$2000,2)</f>
        <v>0</v>
      </c>
      <c r="I1644">
        <f>COUNTIFS(Formulas!B$3:B$2000,'Stats for predictor'!B1644,Formulas!C$3:C$2000,'Stats for predictor'!C1644,Formulas!AC$3:AC$2000,1)</f>
        <v>0</v>
      </c>
      <c r="J1644">
        <f>COUNTIFS(Formulas!B$3:B$2000,'Stats for predictor'!B1644,Formulas!C$3:C$2000,'Stats for predictor'!C1644,Formulas!AC$3:AC$2000,0)</f>
        <v>1390</v>
      </c>
      <c r="K1644">
        <f>Formulas!P1645</f>
        <v>0</v>
      </c>
      <c r="L1644">
        <f>Formulas!R1645</f>
        <v>0</v>
      </c>
      <c r="M1644">
        <f>Formulas!T1693</f>
        <v>0</v>
      </c>
      <c r="N1644" s="2" t="e">
        <f>Formulas!V1645</f>
        <v>#DIV/0!</v>
      </c>
      <c r="O1644">
        <f>Formulas!U1645</f>
        <v>0</v>
      </c>
      <c r="P1644" s="2" t="e">
        <f>Formulas!W1645</f>
        <v>#DIV/0!</v>
      </c>
    </row>
    <row r="1645" spans="1:16">
      <c r="A1645">
        <f>Formulas!A1646</f>
        <v>0</v>
      </c>
      <c r="B1645">
        <f>Formulas!B1646</f>
        <v>0</v>
      </c>
      <c r="C1645">
        <f>Formulas!C1646</f>
        <v>0</v>
      </c>
      <c r="D1645">
        <f>Formulas!AC1646</f>
        <v>0</v>
      </c>
      <c r="E1645">
        <f t="shared" si="25"/>
        <v>0</v>
      </c>
      <c r="F1645" s="1">
        <f>COUNTIFS(Formulas!B$3:B$2000,'Stats for predictor'!B1645,Formulas!C$3:C$2000,'Stats for predictor'!C1645,Formulas!AC$3:AC$2000,4)</f>
        <v>0</v>
      </c>
      <c r="G1645">
        <f>COUNTIFS(Formulas!B$3:B$2000,'Stats for predictor'!B1645,Formulas!C$3:C$2000,'Stats for predictor'!C1645,Formulas!AC$3:AC$2000,3)</f>
        <v>0</v>
      </c>
      <c r="H1645">
        <f>COUNTIFS(Formulas!B$3:B$2000,'Stats for predictor'!B1645,Formulas!C$3:C$2000,'Stats for predictor'!C1645,Formulas!AC$3:AC$2000,2)</f>
        <v>0</v>
      </c>
      <c r="I1645">
        <f>COUNTIFS(Formulas!B$3:B$2000,'Stats for predictor'!B1645,Formulas!C$3:C$2000,'Stats for predictor'!C1645,Formulas!AC$3:AC$2000,1)</f>
        <v>0</v>
      </c>
      <c r="J1645">
        <f>COUNTIFS(Formulas!B$3:B$2000,'Stats for predictor'!B1645,Formulas!C$3:C$2000,'Stats for predictor'!C1645,Formulas!AC$3:AC$2000,0)</f>
        <v>1390</v>
      </c>
      <c r="K1645">
        <f>Formulas!P1646</f>
        <v>0</v>
      </c>
      <c r="L1645">
        <f>Formulas!R1646</f>
        <v>0</v>
      </c>
      <c r="M1645">
        <f>Formulas!T1694</f>
        <v>0</v>
      </c>
      <c r="N1645" s="2" t="e">
        <f>Formulas!V1646</f>
        <v>#DIV/0!</v>
      </c>
      <c r="O1645">
        <f>Formulas!U1646</f>
        <v>0</v>
      </c>
      <c r="P1645" s="2" t="e">
        <f>Formulas!W1646</f>
        <v>#DIV/0!</v>
      </c>
    </row>
    <row r="1646" spans="1:16">
      <c r="A1646">
        <f>Formulas!A1647</f>
        <v>0</v>
      </c>
      <c r="B1646">
        <f>Formulas!B1647</f>
        <v>0</v>
      </c>
      <c r="C1646">
        <f>Formulas!C1647</f>
        <v>0</v>
      </c>
      <c r="D1646">
        <f>Formulas!AC1647</f>
        <v>0</v>
      </c>
      <c r="E1646">
        <f t="shared" si="25"/>
        <v>0</v>
      </c>
      <c r="F1646" s="1">
        <f>COUNTIFS(Formulas!B$3:B$2000,'Stats for predictor'!B1646,Formulas!C$3:C$2000,'Stats for predictor'!C1646,Formulas!AC$3:AC$2000,4)</f>
        <v>0</v>
      </c>
      <c r="G1646">
        <f>COUNTIFS(Formulas!B$3:B$2000,'Stats for predictor'!B1646,Formulas!C$3:C$2000,'Stats for predictor'!C1646,Formulas!AC$3:AC$2000,3)</f>
        <v>0</v>
      </c>
      <c r="H1646">
        <f>COUNTIFS(Formulas!B$3:B$2000,'Stats for predictor'!B1646,Formulas!C$3:C$2000,'Stats for predictor'!C1646,Formulas!AC$3:AC$2000,2)</f>
        <v>0</v>
      </c>
      <c r="I1646">
        <f>COUNTIFS(Formulas!B$3:B$2000,'Stats for predictor'!B1646,Formulas!C$3:C$2000,'Stats for predictor'!C1646,Formulas!AC$3:AC$2000,1)</f>
        <v>0</v>
      </c>
      <c r="J1646">
        <f>COUNTIFS(Formulas!B$3:B$2000,'Stats for predictor'!B1646,Formulas!C$3:C$2000,'Stats for predictor'!C1646,Formulas!AC$3:AC$2000,0)</f>
        <v>1390</v>
      </c>
      <c r="K1646">
        <f>Formulas!P1647</f>
        <v>0</v>
      </c>
      <c r="L1646">
        <f>Formulas!R1647</f>
        <v>0</v>
      </c>
      <c r="M1646">
        <f>Formulas!T1695</f>
        <v>0</v>
      </c>
      <c r="N1646" s="2" t="e">
        <f>Formulas!V1647</f>
        <v>#DIV/0!</v>
      </c>
      <c r="O1646">
        <f>Formulas!U1647</f>
        <v>0</v>
      </c>
      <c r="P1646" s="2" t="e">
        <f>Formulas!W1647</f>
        <v>#DIV/0!</v>
      </c>
    </row>
    <row r="1647" spans="1:16">
      <c r="A1647">
        <f>Formulas!A1648</f>
        <v>0</v>
      </c>
      <c r="B1647">
        <f>Formulas!B1648</f>
        <v>0</v>
      </c>
      <c r="C1647">
        <f>Formulas!C1648</f>
        <v>0</v>
      </c>
      <c r="D1647">
        <f>Formulas!AC1648</f>
        <v>0</v>
      </c>
      <c r="E1647">
        <f t="shared" si="25"/>
        <v>0</v>
      </c>
      <c r="F1647" s="1">
        <f>COUNTIFS(Formulas!B$3:B$2000,'Stats for predictor'!B1647,Formulas!C$3:C$2000,'Stats for predictor'!C1647,Formulas!AC$3:AC$2000,4)</f>
        <v>0</v>
      </c>
      <c r="G1647">
        <f>COUNTIFS(Formulas!B$3:B$2000,'Stats for predictor'!B1647,Formulas!C$3:C$2000,'Stats for predictor'!C1647,Formulas!AC$3:AC$2000,3)</f>
        <v>0</v>
      </c>
      <c r="H1647">
        <f>COUNTIFS(Formulas!B$3:B$2000,'Stats for predictor'!B1647,Formulas!C$3:C$2000,'Stats for predictor'!C1647,Formulas!AC$3:AC$2000,2)</f>
        <v>0</v>
      </c>
      <c r="I1647">
        <f>COUNTIFS(Formulas!B$3:B$2000,'Stats for predictor'!B1647,Formulas!C$3:C$2000,'Stats for predictor'!C1647,Formulas!AC$3:AC$2000,1)</f>
        <v>0</v>
      </c>
      <c r="J1647">
        <f>COUNTIFS(Formulas!B$3:B$2000,'Stats for predictor'!B1647,Formulas!C$3:C$2000,'Stats for predictor'!C1647,Formulas!AC$3:AC$2000,0)</f>
        <v>1390</v>
      </c>
      <c r="K1647">
        <f>Formulas!P1648</f>
        <v>0</v>
      </c>
      <c r="L1647">
        <f>Formulas!R1648</f>
        <v>0</v>
      </c>
      <c r="M1647">
        <f>Formulas!T1696</f>
        <v>0</v>
      </c>
      <c r="N1647" s="2" t="e">
        <f>Formulas!V1648</f>
        <v>#DIV/0!</v>
      </c>
      <c r="O1647">
        <f>Formulas!U1648</f>
        <v>0</v>
      </c>
      <c r="P1647" s="2" t="e">
        <f>Formulas!W1648</f>
        <v>#DIV/0!</v>
      </c>
    </row>
    <row r="1648" spans="1:16">
      <c r="A1648">
        <f>Formulas!A1649</f>
        <v>0</v>
      </c>
      <c r="B1648">
        <f>Formulas!B1649</f>
        <v>0</v>
      </c>
      <c r="C1648">
        <f>Formulas!C1649</f>
        <v>0</v>
      </c>
      <c r="D1648">
        <f>Formulas!AC1649</f>
        <v>0</v>
      </c>
      <c r="E1648">
        <f t="shared" si="25"/>
        <v>0</v>
      </c>
      <c r="F1648" s="1">
        <f>COUNTIFS(Formulas!B$3:B$2000,'Stats for predictor'!B1648,Formulas!C$3:C$2000,'Stats for predictor'!C1648,Formulas!AC$3:AC$2000,4)</f>
        <v>0</v>
      </c>
      <c r="G1648">
        <f>COUNTIFS(Formulas!B$3:B$2000,'Stats for predictor'!B1648,Formulas!C$3:C$2000,'Stats for predictor'!C1648,Formulas!AC$3:AC$2000,3)</f>
        <v>0</v>
      </c>
      <c r="H1648">
        <f>COUNTIFS(Formulas!B$3:B$2000,'Stats for predictor'!B1648,Formulas!C$3:C$2000,'Stats for predictor'!C1648,Formulas!AC$3:AC$2000,2)</f>
        <v>0</v>
      </c>
      <c r="I1648">
        <f>COUNTIFS(Formulas!B$3:B$2000,'Stats for predictor'!B1648,Formulas!C$3:C$2000,'Stats for predictor'!C1648,Formulas!AC$3:AC$2000,1)</f>
        <v>0</v>
      </c>
      <c r="J1648">
        <f>COUNTIFS(Formulas!B$3:B$2000,'Stats for predictor'!B1648,Formulas!C$3:C$2000,'Stats for predictor'!C1648,Formulas!AC$3:AC$2000,0)</f>
        <v>1390</v>
      </c>
      <c r="K1648">
        <f>Formulas!P1649</f>
        <v>0</v>
      </c>
      <c r="L1648">
        <f>Formulas!R1649</f>
        <v>0</v>
      </c>
      <c r="M1648">
        <f>Formulas!T1697</f>
        <v>0</v>
      </c>
      <c r="N1648" s="2" t="e">
        <f>Formulas!V1649</f>
        <v>#DIV/0!</v>
      </c>
      <c r="O1648">
        <f>Formulas!U1649</f>
        <v>0</v>
      </c>
      <c r="P1648" s="2" t="e">
        <f>Formulas!W1649</f>
        <v>#DIV/0!</v>
      </c>
    </row>
    <row r="1649" spans="1:16">
      <c r="A1649">
        <f>Formulas!A1650</f>
        <v>0</v>
      </c>
      <c r="B1649">
        <f>Formulas!B1650</f>
        <v>0</v>
      </c>
      <c r="C1649">
        <f>Formulas!C1650</f>
        <v>0</v>
      </c>
      <c r="D1649">
        <f>Formulas!AC1650</f>
        <v>0</v>
      </c>
      <c r="E1649">
        <f t="shared" si="25"/>
        <v>0</v>
      </c>
      <c r="F1649" s="1">
        <f>COUNTIFS(Formulas!B$3:B$2000,'Stats for predictor'!B1649,Formulas!C$3:C$2000,'Stats for predictor'!C1649,Formulas!AC$3:AC$2000,4)</f>
        <v>0</v>
      </c>
      <c r="G1649">
        <f>COUNTIFS(Formulas!B$3:B$2000,'Stats for predictor'!B1649,Formulas!C$3:C$2000,'Stats for predictor'!C1649,Formulas!AC$3:AC$2000,3)</f>
        <v>0</v>
      </c>
      <c r="H1649">
        <f>COUNTIFS(Formulas!B$3:B$2000,'Stats for predictor'!B1649,Formulas!C$3:C$2000,'Stats for predictor'!C1649,Formulas!AC$3:AC$2000,2)</f>
        <v>0</v>
      </c>
      <c r="I1649">
        <f>COUNTIFS(Formulas!B$3:B$2000,'Stats for predictor'!B1649,Formulas!C$3:C$2000,'Stats for predictor'!C1649,Formulas!AC$3:AC$2000,1)</f>
        <v>0</v>
      </c>
      <c r="J1649">
        <f>COUNTIFS(Formulas!B$3:B$2000,'Stats for predictor'!B1649,Formulas!C$3:C$2000,'Stats for predictor'!C1649,Formulas!AC$3:AC$2000,0)</f>
        <v>1390</v>
      </c>
      <c r="K1649">
        <f>Formulas!P1650</f>
        <v>0</v>
      </c>
      <c r="L1649">
        <f>Formulas!R1650</f>
        <v>0</v>
      </c>
      <c r="M1649">
        <f>Formulas!T1698</f>
        <v>0</v>
      </c>
      <c r="N1649" s="2" t="e">
        <f>Formulas!V1650</f>
        <v>#DIV/0!</v>
      </c>
      <c r="O1649">
        <f>Formulas!U1650</f>
        <v>0</v>
      </c>
      <c r="P1649" s="2" t="e">
        <f>Formulas!W1650</f>
        <v>#DIV/0!</v>
      </c>
    </row>
    <row r="1650" spans="1:16">
      <c r="A1650">
        <f>Formulas!A1651</f>
        <v>0</v>
      </c>
      <c r="B1650">
        <f>Formulas!B1651</f>
        <v>0</v>
      </c>
      <c r="C1650">
        <f>Formulas!C1651</f>
        <v>0</v>
      </c>
      <c r="D1650">
        <f>Formulas!AC1651</f>
        <v>0</v>
      </c>
      <c r="E1650">
        <f t="shared" si="25"/>
        <v>0</v>
      </c>
      <c r="F1650" s="1">
        <f>COUNTIFS(Formulas!B$3:B$2000,'Stats for predictor'!B1650,Formulas!C$3:C$2000,'Stats for predictor'!C1650,Formulas!AC$3:AC$2000,4)</f>
        <v>0</v>
      </c>
      <c r="G1650">
        <f>COUNTIFS(Formulas!B$3:B$2000,'Stats for predictor'!B1650,Formulas!C$3:C$2000,'Stats for predictor'!C1650,Formulas!AC$3:AC$2000,3)</f>
        <v>0</v>
      </c>
      <c r="H1650">
        <f>COUNTIFS(Formulas!B$3:B$2000,'Stats for predictor'!B1650,Formulas!C$3:C$2000,'Stats for predictor'!C1650,Formulas!AC$3:AC$2000,2)</f>
        <v>0</v>
      </c>
      <c r="I1650">
        <f>COUNTIFS(Formulas!B$3:B$2000,'Stats for predictor'!B1650,Formulas!C$3:C$2000,'Stats for predictor'!C1650,Formulas!AC$3:AC$2000,1)</f>
        <v>0</v>
      </c>
      <c r="J1650">
        <f>COUNTIFS(Formulas!B$3:B$2000,'Stats for predictor'!B1650,Formulas!C$3:C$2000,'Stats for predictor'!C1650,Formulas!AC$3:AC$2000,0)</f>
        <v>1390</v>
      </c>
      <c r="K1650">
        <f>Formulas!P1651</f>
        <v>0</v>
      </c>
      <c r="L1650">
        <f>Formulas!R1651</f>
        <v>0</v>
      </c>
      <c r="M1650">
        <f>Formulas!T1699</f>
        <v>0</v>
      </c>
      <c r="N1650" s="2" t="e">
        <f>Formulas!V1651</f>
        <v>#DIV/0!</v>
      </c>
      <c r="O1650">
        <f>Formulas!U1651</f>
        <v>0</v>
      </c>
      <c r="P1650" s="2" t="e">
        <f>Formulas!W1651</f>
        <v>#DIV/0!</v>
      </c>
    </row>
    <row r="1651" spans="1:16">
      <c r="A1651">
        <f>Formulas!A1652</f>
        <v>0</v>
      </c>
      <c r="B1651">
        <f>Formulas!B1652</f>
        <v>0</v>
      </c>
      <c r="C1651">
        <f>Formulas!C1652</f>
        <v>0</v>
      </c>
      <c r="D1651">
        <f>Formulas!AC1652</f>
        <v>0</v>
      </c>
      <c r="E1651">
        <f t="shared" si="25"/>
        <v>0</v>
      </c>
      <c r="F1651" s="1">
        <f>COUNTIFS(Formulas!B$3:B$2000,'Stats for predictor'!B1651,Formulas!C$3:C$2000,'Stats for predictor'!C1651,Formulas!AC$3:AC$2000,4)</f>
        <v>0</v>
      </c>
      <c r="G1651">
        <f>COUNTIFS(Formulas!B$3:B$2000,'Stats for predictor'!B1651,Formulas!C$3:C$2000,'Stats for predictor'!C1651,Formulas!AC$3:AC$2000,3)</f>
        <v>0</v>
      </c>
      <c r="H1651">
        <f>COUNTIFS(Formulas!B$3:B$2000,'Stats for predictor'!B1651,Formulas!C$3:C$2000,'Stats for predictor'!C1651,Formulas!AC$3:AC$2000,2)</f>
        <v>0</v>
      </c>
      <c r="I1651">
        <f>COUNTIFS(Formulas!B$3:B$2000,'Stats for predictor'!B1651,Formulas!C$3:C$2000,'Stats for predictor'!C1651,Formulas!AC$3:AC$2000,1)</f>
        <v>0</v>
      </c>
      <c r="J1651">
        <f>COUNTIFS(Formulas!B$3:B$2000,'Stats for predictor'!B1651,Formulas!C$3:C$2000,'Stats for predictor'!C1651,Formulas!AC$3:AC$2000,0)</f>
        <v>1390</v>
      </c>
      <c r="K1651">
        <f>Formulas!P1652</f>
        <v>0</v>
      </c>
      <c r="L1651">
        <f>Formulas!R1652</f>
        <v>0</v>
      </c>
      <c r="M1651">
        <f>Formulas!T1700</f>
        <v>0</v>
      </c>
      <c r="N1651" s="2" t="e">
        <f>Formulas!V1652</f>
        <v>#DIV/0!</v>
      </c>
      <c r="O1651">
        <f>Formulas!U1652</f>
        <v>0</v>
      </c>
      <c r="P1651" s="2" t="e">
        <f>Formulas!W1652</f>
        <v>#DIV/0!</v>
      </c>
    </row>
    <row r="1652" spans="1:16">
      <c r="A1652">
        <f>Formulas!A1653</f>
        <v>0</v>
      </c>
      <c r="B1652">
        <f>Formulas!B1653</f>
        <v>0</v>
      </c>
      <c r="C1652">
        <f>Formulas!C1653</f>
        <v>0</v>
      </c>
      <c r="D1652">
        <f>Formulas!AC1653</f>
        <v>0</v>
      </c>
      <c r="E1652">
        <f t="shared" si="25"/>
        <v>0</v>
      </c>
      <c r="F1652" s="1">
        <f>COUNTIFS(Formulas!B$3:B$2000,'Stats for predictor'!B1652,Formulas!C$3:C$2000,'Stats for predictor'!C1652,Formulas!AC$3:AC$2000,4)</f>
        <v>0</v>
      </c>
      <c r="G1652">
        <f>COUNTIFS(Formulas!B$3:B$2000,'Stats for predictor'!B1652,Formulas!C$3:C$2000,'Stats for predictor'!C1652,Formulas!AC$3:AC$2000,3)</f>
        <v>0</v>
      </c>
      <c r="H1652">
        <f>COUNTIFS(Formulas!B$3:B$2000,'Stats for predictor'!B1652,Formulas!C$3:C$2000,'Stats for predictor'!C1652,Formulas!AC$3:AC$2000,2)</f>
        <v>0</v>
      </c>
      <c r="I1652">
        <f>COUNTIFS(Formulas!B$3:B$2000,'Stats for predictor'!B1652,Formulas!C$3:C$2000,'Stats for predictor'!C1652,Formulas!AC$3:AC$2000,1)</f>
        <v>0</v>
      </c>
      <c r="J1652">
        <f>COUNTIFS(Formulas!B$3:B$2000,'Stats for predictor'!B1652,Formulas!C$3:C$2000,'Stats for predictor'!C1652,Formulas!AC$3:AC$2000,0)</f>
        <v>1390</v>
      </c>
      <c r="K1652">
        <f>Formulas!P1653</f>
        <v>0</v>
      </c>
      <c r="L1652">
        <f>Formulas!R1653</f>
        <v>0</v>
      </c>
      <c r="M1652">
        <f>Formulas!T1701</f>
        <v>0</v>
      </c>
      <c r="N1652" s="2" t="e">
        <f>Formulas!V1653</f>
        <v>#DIV/0!</v>
      </c>
      <c r="O1652">
        <f>Formulas!U1653</f>
        <v>0</v>
      </c>
      <c r="P1652" s="2" t="e">
        <f>Formulas!W1653</f>
        <v>#DIV/0!</v>
      </c>
    </row>
    <row r="1653" spans="1:16">
      <c r="A1653">
        <f>Formulas!A1654</f>
        <v>0</v>
      </c>
      <c r="B1653">
        <f>Formulas!B1654</f>
        <v>0</v>
      </c>
      <c r="C1653">
        <f>Formulas!C1654</f>
        <v>0</v>
      </c>
      <c r="D1653">
        <f>Formulas!AC1654</f>
        <v>0</v>
      </c>
      <c r="E1653">
        <f t="shared" si="25"/>
        <v>0</v>
      </c>
      <c r="F1653" s="1">
        <f>COUNTIFS(Formulas!B$3:B$2000,'Stats for predictor'!B1653,Formulas!C$3:C$2000,'Stats for predictor'!C1653,Formulas!AC$3:AC$2000,4)</f>
        <v>0</v>
      </c>
      <c r="G1653">
        <f>COUNTIFS(Formulas!B$3:B$2000,'Stats for predictor'!B1653,Formulas!C$3:C$2000,'Stats for predictor'!C1653,Formulas!AC$3:AC$2000,3)</f>
        <v>0</v>
      </c>
      <c r="H1653">
        <f>COUNTIFS(Formulas!B$3:B$2000,'Stats for predictor'!B1653,Formulas!C$3:C$2000,'Stats for predictor'!C1653,Formulas!AC$3:AC$2000,2)</f>
        <v>0</v>
      </c>
      <c r="I1653">
        <f>COUNTIFS(Formulas!B$3:B$2000,'Stats for predictor'!B1653,Formulas!C$3:C$2000,'Stats for predictor'!C1653,Formulas!AC$3:AC$2000,1)</f>
        <v>0</v>
      </c>
      <c r="J1653">
        <f>COUNTIFS(Formulas!B$3:B$2000,'Stats for predictor'!B1653,Formulas!C$3:C$2000,'Stats for predictor'!C1653,Formulas!AC$3:AC$2000,0)</f>
        <v>1390</v>
      </c>
      <c r="K1653">
        <f>Formulas!P1654</f>
        <v>0</v>
      </c>
      <c r="L1653">
        <f>Formulas!R1654</f>
        <v>0</v>
      </c>
      <c r="M1653">
        <f>Formulas!T1702</f>
        <v>0</v>
      </c>
      <c r="N1653" s="2" t="e">
        <f>Formulas!V1654</f>
        <v>#DIV/0!</v>
      </c>
      <c r="O1653">
        <f>Formulas!U1654</f>
        <v>0</v>
      </c>
      <c r="P1653" s="2" t="e">
        <f>Formulas!W1654</f>
        <v>#DIV/0!</v>
      </c>
    </row>
    <row r="1654" spans="1:16">
      <c r="A1654">
        <f>Formulas!A1655</f>
        <v>0</v>
      </c>
      <c r="B1654">
        <f>Formulas!B1655</f>
        <v>0</v>
      </c>
      <c r="C1654">
        <f>Formulas!C1655</f>
        <v>0</v>
      </c>
      <c r="D1654">
        <f>Formulas!AC1655</f>
        <v>0</v>
      </c>
      <c r="E1654">
        <f t="shared" si="25"/>
        <v>0</v>
      </c>
      <c r="F1654" s="1">
        <f>COUNTIFS(Formulas!B$3:B$2000,'Stats for predictor'!B1654,Formulas!C$3:C$2000,'Stats for predictor'!C1654,Formulas!AC$3:AC$2000,4)</f>
        <v>0</v>
      </c>
      <c r="G1654">
        <f>COUNTIFS(Formulas!B$3:B$2000,'Stats for predictor'!B1654,Formulas!C$3:C$2000,'Stats for predictor'!C1654,Formulas!AC$3:AC$2000,3)</f>
        <v>0</v>
      </c>
      <c r="H1654">
        <f>COUNTIFS(Formulas!B$3:B$2000,'Stats for predictor'!B1654,Formulas!C$3:C$2000,'Stats for predictor'!C1654,Formulas!AC$3:AC$2000,2)</f>
        <v>0</v>
      </c>
      <c r="I1654">
        <f>COUNTIFS(Formulas!B$3:B$2000,'Stats for predictor'!B1654,Formulas!C$3:C$2000,'Stats for predictor'!C1654,Formulas!AC$3:AC$2000,1)</f>
        <v>0</v>
      </c>
      <c r="J1654">
        <f>COUNTIFS(Formulas!B$3:B$2000,'Stats for predictor'!B1654,Formulas!C$3:C$2000,'Stats for predictor'!C1654,Formulas!AC$3:AC$2000,0)</f>
        <v>1390</v>
      </c>
      <c r="K1654">
        <f>Formulas!P1655</f>
        <v>0</v>
      </c>
      <c r="L1654">
        <f>Formulas!R1655</f>
        <v>0</v>
      </c>
      <c r="M1654">
        <f>Formulas!T1703</f>
        <v>0</v>
      </c>
      <c r="N1654" s="2" t="e">
        <f>Formulas!V1655</f>
        <v>#DIV/0!</v>
      </c>
      <c r="O1654">
        <f>Formulas!U1655</f>
        <v>0</v>
      </c>
      <c r="P1654" s="2" t="e">
        <f>Formulas!W1655</f>
        <v>#DIV/0!</v>
      </c>
    </row>
    <row r="1655" spans="1:16">
      <c r="A1655">
        <f>Formulas!A1656</f>
        <v>0</v>
      </c>
      <c r="B1655">
        <f>Formulas!B1656</f>
        <v>0</v>
      </c>
      <c r="C1655">
        <f>Formulas!C1656</f>
        <v>0</v>
      </c>
      <c r="D1655">
        <f>Formulas!AC1656</f>
        <v>0</v>
      </c>
      <c r="E1655">
        <f t="shared" si="25"/>
        <v>0</v>
      </c>
      <c r="F1655" s="1">
        <f>COUNTIFS(Formulas!B$3:B$2000,'Stats for predictor'!B1655,Formulas!C$3:C$2000,'Stats for predictor'!C1655,Formulas!AC$3:AC$2000,4)</f>
        <v>0</v>
      </c>
      <c r="G1655">
        <f>COUNTIFS(Formulas!B$3:B$2000,'Stats for predictor'!B1655,Formulas!C$3:C$2000,'Stats for predictor'!C1655,Formulas!AC$3:AC$2000,3)</f>
        <v>0</v>
      </c>
      <c r="H1655">
        <f>COUNTIFS(Formulas!B$3:B$2000,'Stats for predictor'!B1655,Formulas!C$3:C$2000,'Stats for predictor'!C1655,Formulas!AC$3:AC$2000,2)</f>
        <v>0</v>
      </c>
      <c r="I1655">
        <f>COUNTIFS(Formulas!B$3:B$2000,'Stats for predictor'!B1655,Formulas!C$3:C$2000,'Stats for predictor'!C1655,Formulas!AC$3:AC$2000,1)</f>
        <v>0</v>
      </c>
      <c r="J1655">
        <f>COUNTIFS(Formulas!B$3:B$2000,'Stats for predictor'!B1655,Formulas!C$3:C$2000,'Stats for predictor'!C1655,Formulas!AC$3:AC$2000,0)</f>
        <v>1390</v>
      </c>
      <c r="K1655">
        <f>Formulas!P1656</f>
        <v>0</v>
      </c>
      <c r="L1655">
        <f>Formulas!R1656</f>
        <v>0</v>
      </c>
      <c r="M1655">
        <f>Formulas!T1704</f>
        <v>0</v>
      </c>
      <c r="N1655" s="2" t="e">
        <f>Formulas!V1656</f>
        <v>#DIV/0!</v>
      </c>
      <c r="O1655">
        <f>Formulas!U1656</f>
        <v>0</v>
      </c>
      <c r="P1655" s="2" t="e">
        <f>Formulas!W1656</f>
        <v>#DIV/0!</v>
      </c>
    </row>
    <row r="1656" spans="1:16">
      <c r="A1656">
        <f>Formulas!A1657</f>
        <v>0</v>
      </c>
      <c r="B1656">
        <f>Formulas!B1657</f>
        <v>0</v>
      </c>
      <c r="C1656">
        <f>Formulas!C1657</f>
        <v>0</v>
      </c>
      <c r="D1656">
        <f>Formulas!AC1657</f>
        <v>0</v>
      </c>
      <c r="E1656">
        <f t="shared" si="25"/>
        <v>0</v>
      </c>
      <c r="F1656" s="1">
        <f>COUNTIFS(Formulas!B$3:B$2000,'Stats for predictor'!B1656,Formulas!C$3:C$2000,'Stats for predictor'!C1656,Formulas!AC$3:AC$2000,4)</f>
        <v>0</v>
      </c>
      <c r="G1656">
        <f>COUNTIFS(Formulas!B$3:B$2000,'Stats for predictor'!B1656,Formulas!C$3:C$2000,'Stats for predictor'!C1656,Formulas!AC$3:AC$2000,3)</f>
        <v>0</v>
      </c>
      <c r="H1656">
        <f>COUNTIFS(Formulas!B$3:B$2000,'Stats for predictor'!B1656,Formulas!C$3:C$2000,'Stats for predictor'!C1656,Formulas!AC$3:AC$2000,2)</f>
        <v>0</v>
      </c>
      <c r="I1656">
        <f>COUNTIFS(Formulas!B$3:B$2000,'Stats for predictor'!B1656,Formulas!C$3:C$2000,'Stats for predictor'!C1656,Formulas!AC$3:AC$2000,1)</f>
        <v>0</v>
      </c>
      <c r="J1656">
        <f>COUNTIFS(Formulas!B$3:B$2000,'Stats for predictor'!B1656,Formulas!C$3:C$2000,'Stats for predictor'!C1656,Formulas!AC$3:AC$2000,0)</f>
        <v>1390</v>
      </c>
      <c r="K1656">
        <f>Formulas!P1657</f>
        <v>0</v>
      </c>
      <c r="L1656">
        <f>Formulas!R1657</f>
        <v>0</v>
      </c>
      <c r="M1656">
        <f>Formulas!T1705</f>
        <v>0</v>
      </c>
      <c r="N1656" s="2" t="e">
        <f>Formulas!V1657</f>
        <v>#DIV/0!</v>
      </c>
      <c r="O1656">
        <f>Formulas!U1657</f>
        <v>0</v>
      </c>
      <c r="P1656" s="2" t="e">
        <f>Formulas!W1657</f>
        <v>#DIV/0!</v>
      </c>
    </row>
    <row r="1657" spans="1:16">
      <c r="A1657">
        <f>Formulas!A1658</f>
        <v>0</v>
      </c>
      <c r="B1657">
        <f>Formulas!B1658</f>
        <v>0</v>
      </c>
      <c r="C1657">
        <f>Formulas!C1658</f>
        <v>0</v>
      </c>
      <c r="D1657">
        <f>Formulas!AC1658</f>
        <v>0</v>
      </c>
      <c r="E1657">
        <f t="shared" si="25"/>
        <v>0</v>
      </c>
      <c r="F1657" s="1">
        <f>COUNTIFS(Formulas!B$3:B$2000,'Stats for predictor'!B1657,Formulas!C$3:C$2000,'Stats for predictor'!C1657,Formulas!AC$3:AC$2000,4)</f>
        <v>0</v>
      </c>
      <c r="G1657">
        <f>COUNTIFS(Formulas!B$3:B$2000,'Stats for predictor'!B1657,Formulas!C$3:C$2000,'Stats for predictor'!C1657,Formulas!AC$3:AC$2000,3)</f>
        <v>0</v>
      </c>
      <c r="H1657">
        <f>COUNTIFS(Formulas!B$3:B$2000,'Stats for predictor'!B1657,Formulas!C$3:C$2000,'Stats for predictor'!C1657,Formulas!AC$3:AC$2000,2)</f>
        <v>0</v>
      </c>
      <c r="I1657">
        <f>COUNTIFS(Formulas!B$3:B$2000,'Stats for predictor'!B1657,Formulas!C$3:C$2000,'Stats for predictor'!C1657,Formulas!AC$3:AC$2000,1)</f>
        <v>0</v>
      </c>
      <c r="J1657">
        <f>COUNTIFS(Formulas!B$3:B$2000,'Stats for predictor'!B1657,Formulas!C$3:C$2000,'Stats for predictor'!C1657,Formulas!AC$3:AC$2000,0)</f>
        <v>1390</v>
      </c>
      <c r="K1657">
        <f>Formulas!P1658</f>
        <v>0</v>
      </c>
      <c r="L1657">
        <f>Formulas!R1658</f>
        <v>0</v>
      </c>
      <c r="M1657">
        <f>Formulas!T1706</f>
        <v>0</v>
      </c>
      <c r="N1657" s="2" t="e">
        <f>Formulas!V1658</f>
        <v>#DIV/0!</v>
      </c>
      <c r="O1657">
        <f>Formulas!U1658</f>
        <v>0</v>
      </c>
      <c r="P1657" s="2" t="e">
        <f>Formulas!W1658</f>
        <v>#DIV/0!</v>
      </c>
    </row>
    <row r="1658" spans="1:16">
      <c r="A1658">
        <f>Formulas!A1659</f>
        <v>0</v>
      </c>
      <c r="B1658">
        <f>Formulas!B1659</f>
        <v>0</v>
      </c>
      <c r="C1658">
        <f>Formulas!C1659</f>
        <v>0</v>
      </c>
      <c r="D1658">
        <f>Formulas!AC1659</f>
        <v>0</v>
      </c>
      <c r="E1658">
        <f t="shared" si="25"/>
        <v>0</v>
      </c>
      <c r="F1658" s="1">
        <f>COUNTIFS(Formulas!B$3:B$2000,'Stats for predictor'!B1658,Formulas!C$3:C$2000,'Stats for predictor'!C1658,Formulas!AC$3:AC$2000,4)</f>
        <v>0</v>
      </c>
      <c r="G1658">
        <f>COUNTIFS(Formulas!B$3:B$2000,'Stats for predictor'!B1658,Formulas!C$3:C$2000,'Stats for predictor'!C1658,Formulas!AC$3:AC$2000,3)</f>
        <v>0</v>
      </c>
      <c r="H1658">
        <f>COUNTIFS(Formulas!B$3:B$2000,'Stats for predictor'!B1658,Formulas!C$3:C$2000,'Stats for predictor'!C1658,Formulas!AC$3:AC$2000,2)</f>
        <v>0</v>
      </c>
      <c r="I1658">
        <f>COUNTIFS(Formulas!B$3:B$2000,'Stats for predictor'!B1658,Formulas!C$3:C$2000,'Stats for predictor'!C1658,Formulas!AC$3:AC$2000,1)</f>
        <v>0</v>
      </c>
      <c r="J1658">
        <f>COUNTIFS(Formulas!B$3:B$2000,'Stats for predictor'!B1658,Formulas!C$3:C$2000,'Stats for predictor'!C1658,Formulas!AC$3:AC$2000,0)</f>
        <v>1390</v>
      </c>
      <c r="K1658">
        <f>Formulas!P1659</f>
        <v>0</v>
      </c>
      <c r="L1658">
        <f>Formulas!R1659</f>
        <v>0</v>
      </c>
      <c r="M1658">
        <f>Formulas!T1707</f>
        <v>0</v>
      </c>
      <c r="N1658" s="2" t="e">
        <f>Formulas!V1659</f>
        <v>#DIV/0!</v>
      </c>
      <c r="O1658">
        <f>Formulas!U1659</f>
        <v>0</v>
      </c>
      <c r="P1658" s="2" t="e">
        <f>Formulas!W1659</f>
        <v>#DIV/0!</v>
      </c>
    </row>
    <row r="1659" spans="1:16">
      <c r="A1659">
        <f>Formulas!A1660</f>
        <v>0</v>
      </c>
      <c r="B1659">
        <f>Formulas!B1660</f>
        <v>0</v>
      </c>
      <c r="C1659">
        <f>Formulas!C1660</f>
        <v>0</v>
      </c>
      <c r="D1659">
        <f>Formulas!AC1660</f>
        <v>0</v>
      </c>
      <c r="E1659">
        <f t="shared" si="25"/>
        <v>0</v>
      </c>
      <c r="F1659" s="1">
        <f>COUNTIFS(Formulas!B$3:B$2000,'Stats for predictor'!B1659,Formulas!C$3:C$2000,'Stats for predictor'!C1659,Formulas!AC$3:AC$2000,4)</f>
        <v>0</v>
      </c>
      <c r="G1659">
        <f>COUNTIFS(Formulas!B$3:B$2000,'Stats for predictor'!B1659,Formulas!C$3:C$2000,'Stats for predictor'!C1659,Formulas!AC$3:AC$2000,3)</f>
        <v>0</v>
      </c>
      <c r="H1659">
        <f>COUNTIFS(Formulas!B$3:B$2000,'Stats for predictor'!B1659,Formulas!C$3:C$2000,'Stats for predictor'!C1659,Formulas!AC$3:AC$2000,2)</f>
        <v>0</v>
      </c>
      <c r="I1659">
        <f>COUNTIFS(Formulas!B$3:B$2000,'Stats for predictor'!B1659,Formulas!C$3:C$2000,'Stats for predictor'!C1659,Formulas!AC$3:AC$2000,1)</f>
        <v>0</v>
      </c>
      <c r="J1659">
        <f>COUNTIFS(Formulas!B$3:B$2000,'Stats for predictor'!B1659,Formulas!C$3:C$2000,'Stats for predictor'!C1659,Formulas!AC$3:AC$2000,0)</f>
        <v>1390</v>
      </c>
      <c r="K1659">
        <f>Formulas!P1660</f>
        <v>0</v>
      </c>
      <c r="L1659">
        <f>Formulas!R1660</f>
        <v>0</v>
      </c>
      <c r="M1659">
        <f>Formulas!T1708</f>
        <v>0</v>
      </c>
      <c r="N1659" s="2" t="e">
        <f>Formulas!V1660</f>
        <v>#DIV/0!</v>
      </c>
      <c r="O1659">
        <f>Formulas!U1660</f>
        <v>0</v>
      </c>
      <c r="P1659" s="2" t="e">
        <f>Formulas!W1660</f>
        <v>#DIV/0!</v>
      </c>
    </row>
    <row r="1660" spans="1:16">
      <c r="A1660">
        <f>Formulas!A1661</f>
        <v>0</v>
      </c>
      <c r="B1660">
        <f>Formulas!B1661</f>
        <v>0</v>
      </c>
      <c r="C1660">
        <f>Formulas!C1661</f>
        <v>0</v>
      </c>
      <c r="D1660">
        <f>Formulas!AC1661</f>
        <v>0</v>
      </c>
      <c r="E1660">
        <f t="shared" si="25"/>
        <v>0</v>
      </c>
      <c r="F1660" s="1">
        <f>COUNTIFS(Formulas!B$3:B$2000,'Stats for predictor'!B1660,Formulas!C$3:C$2000,'Stats for predictor'!C1660,Formulas!AC$3:AC$2000,4)</f>
        <v>0</v>
      </c>
      <c r="G1660">
        <f>COUNTIFS(Formulas!B$3:B$2000,'Stats for predictor'!B1660,Formulas!C$3:C$2000,'Stats for predictor'!C1660,Formulas!AC$3:AC$2000,3)</f>
        <v>0</v>
      </c>
      <c r="H1660">
        <f>COUNTIFS(Formulas!B$3:B$2000,'Stats for predictor'!B1660,Formulas!C$3:C$2000,'Stats for predictor'!C1660,Formulas!AC$3:AC$2000,2)</f>
        <v>0</v>
      </c>
      <c r="I1660">
        <f>COUNTIFS(Formulas!B$3:B$2000,'Stats for predictor'!B1660,Formulas!C$3:C$2000,'Stats for predictor'!C1660,Formulas!AC$3:AC$2000,1)</f>
        <v>0</v>
      </c>
      <c r="J1660">
        <f>COUNTIFS(Formulas!B$3:B$2000,'Stats for predictor'!B1660,Formulas!C$3:C$2000,'Stats for predictor'!C1660,Formulas!AC$3:AC$2000,0)</f>
        <v>1390</v>
      </c>
      <c r="K1660">
        <f>Formulas!P1661</f>
        <v>0</v>
      </c>
      <c r="L1660">
        <f>Formulas!R1661</f>
        <v>0</v>
      </c>
      <c r="M1660">
        <f>Formulas!T1709</f>
        <v>0</v>
      </c>
      <c r="N1660" s="2" t="e">
        <f>Formulas!V1661</f>
        <v>#DIV/0!</v>
      </c>
      <c r="O1660">
        <f>Formulas!U1661</f>
        <v>0</v>
      </c>
      <c r="P1660" s="2" t="e">
        <f>Formulas!W1661</f>
        <v>#DIV/0!</v>
      </c>
    </row>
    <row r="1661" spans="1:16">
      <c r="A1661">
        <f>Formulas!A1662</f>
        <v>0</v>
      </c>
      <c r="B1661">
        <f>Formulas!B1662</f>
        <v>0</v>
      </c>
      <c r="C1661">
        <f>Formulas!C1662</f>
        <v>0</v>
      </c>
      <c r="D1661">
        <f>Formulas!AC1662</f>
        <v>0</v>
      </c>
      <c r="E1661">
        <f t="shared" si="25"/>
        <v>0</v>
      </c>
      <c r="F1661" s="1">
        <f>COUNTIFS(Formulas!B$3:B$2000,'Stats for predictor'!B1661,Formulas!C$3:C$2000,'Stats for predictor'!C1661,Formulas!AC$3:AC$2000,4)</f>
        <v>0</v>
      </c>
      <c r="G1661">
        <f>COUNTIFS(Formulas!B$3:B$2000,'Stats for predictor'!B1661,Formulas!C$3:C$2000,'Stats for predictor'!C1661,Formulas!AC$3:AC$2000,3)</f>
        <v>0</v>
      </c>
      <c r="H1661">
        <f>COUNTIFS(Formulas!B$3:B$2000,'Stats for predictor'!B1661,Formulas!C$3:C$2000,'Stats for predictor'!C1661,Formulas!AC$3:AC$2000,2)</f>
        <v>0</v>
      </c>
      <c r="I1661">
        <f>COUNTIFS(Formulas!B$3:B$2000,'Stats for predictor'!B1661,Formulas!C$3:C$2000,'Stats for predictor'!C1661,Formulas!AC$3:AC$2000,1)</f>
        <v>0</v>
      </c>
      <c r="J1661">
        <f>COUNTIFS(Formulas!B$3:B$2000,'Stats for predictor'!B1661,Formulas!C$3:C$2000,'Stats for predictor'!C1661,Formulas!AC$3:AC$2000,0)</f>
        <v>1390</v>
      </c>
      <c r="K1661">
        <f>Formulas!P1662</f>
        <v>0</v>
      </c>
      <c r="L1661">
        <f>Formulas!R1662</f>
        <v>0</v>
      </c>
      <c r="M1661">
        <f>Formulas!T1710</f>
        <v>0</v>
      </c>
      <c r="N1661" s="2" t="e">
        <f>Formulas!V1662</f>
        <v>#DIV/0!</v>
      </c>
      <c r="O1661">
        <f>Formulas!U1662</f>
        <v>0</v>
      </c>
      <c r="P1661" s="2" t="e">
        <f>Formulas!W1662</f>
        <v>#DIV/0!</v>
      </c>
    </row>
    <row r="1662" spans="1:16">
      <c r="A1662">
        <f>Formulas!A1663</f>
        <v>0</v>
      </c>
      <c r="B1662">
        <f>Formulas!B1663</f>
        <v>0</v>
      </c>
      <c r="C1662">
        <f>Formulas!C1663</f>
        <v>0</v>
      </c>
      <c r="D1662">
        <f>Formulas!AC1663</f>
        <v>0</v>
      </c>
      <c r="E1662">
        <f t="shared" si="25"/>
        <v>0</v>
      </c>
      <c r="F1662" s="1">
        <f>COUNTIFS(Formulas!B$3:B$2000,'Stats for predictor'!B1662,Formulas!C$3:C$2000,'Stats for predictor'!C1662,Formulas!AC$3:AC$2000,4)</f>
        <v>0</v>
      </c>
      <c r="G1662">
        <f>COUNTIFS(Formulas!B$3:B$2000,'Stats for predictor'!B1662,Formulas!C$3:C$2000,'Stats for predictor'!C1662,Formulas!AC$3:AC$2000,3)</f>
        <v>0</v>
      </c>
      <c r="H1662">
        <f>COUNTIFS(Formulas!B$3:B$2000,'Stats for predictor'!B1662,Formulas!C$3:C$2000,'Stats for predictor'!C1662,Formulas!AC$3:AC$2000,2)</f>
        <v>0</v>
      </c>
      <c r="I1662">
        <f>COUNTIFS(Formulas!B$3:B$2000,'Stats for predictor'!B1662,Formulas!C$3:C$2000,'Stats for predictor'!C1662,Formulas!AC$3:AC$2000,1)</f>
        <v>0</v>
      </c>
      <c r="J1662">
        <f>COUNTIFS(Formulas!B$3:B$2000,'Stats for predictor'!B1662,Formulas!C$3:C$2000,'Stats for predictor'!C1662,Formulas!AC$3:AC$2000,0)</f>
        <v>1390</v>
      </c>
      <c r="K1662">
        <f>Formulas!P1663</f>
        <v>0</v>
      </c>
      <c r="L1662">
        <f>Formulas!R1663</f>
        <v>0</v>
      </c>
      <c r="M1662">
        <f>Formulas!T1711</f>
        <v>0</v>
      </c>
      <c r="N1662" s="2" t="e">
        <f>Formulas!V1663</f>
        <v>#DIV/0!</v>
      </c>
      <c r="O1662">
        <f>Formulas!U1663</f>
        <v>0</v>
      </c>
      <c r="P1662" s="2" t="e">
        <f>Formulas!W1663</f>
        <v>#DIV/0!</v>
      </c>
    </row>
    <row r="1663" spans="1:16">
      <c r="A1663">
        <f>Formulas!A1664</f>
        <v>0</v>
      </c>
      <c r="B1663">
        <f>Formulas!B1664</f>
        <v>0</v>
      </c>
      <c r="C1663">
        <f>Formulas!C1664</f>
        <v>0</v>
      </c>
      <c r="D1663">
        <f>Formulas!AC1664</f>
        <v>0</v>
      </c>
      <c r="E1663">
        <f t="shared" si="25"/>
        <v>0</v>
      </c>
      <c r="F1663" s="1">
        <f>COUNTIFS(Formulas!B$3:B$2000,'Stats for predictor'!B1663,Formulas!C$3:C$2000,'Stats for predictor'!C1663,Formulas!AC$3:AC$2000,4)</f>
        <v>0</v>
      </c>
      <c r="G1663">
        <f>COUNTIFS(Formulas!B$3:B$2000,'Stats for predictor'!B1663,Formulas!C$3:C$2000,'Stats for predictor'!C1663,Formulas!AC$3:AC$2000,3)</f>
        <v>0</v>
      </c>
      <c r="H1663">
        <f>COUNTIFS(Formulas!B$3:B$2000,'Stats for predictor'!B1663,Formulas!C$3:C$2000,'Stats for predictor'!C1663,Formulas!AC$3:AC$2000,2)</f>
        <v>0</v>
      </c>
      <c r="I1663">
        <f>COUNTIFS(Formulas!B$3:B$2000,'Stats for predictor'!B1663,Formulas!C$3:C$2000,'Stats for predictor'!C1663,Formulas!AC$3:AC$2000,1)</f>
        <v>0</v>
      </c>
      <c r="J1663">
        <f>COUNTIFS(Formulas!B$3:B$2000,'Stats for predictor'!B1663,Formulas!C$3:C$2000,'Stats for predictor'!C1663,Formulas!AC$3:AC$2000,0)</f>
        <v>1390</v>
      </c>
      <c r="K1663">
        <f>Formulas!P1664</f>
        <v>0</v>
      </c>
      <c r="L1663">
        <f>Formulas!R1664</f>
        <v>0</v>
      </c>
      <c r="M1663">
        <f>Formulas!T1712</f>
        <v>0</v>
      </c>
      <c r="N1663" s="2" t="e">
        <f>Formulas!V1664</f>
        <v>#DIV/0!</v>
      </c>
      <c r="O1663">
        <f>Formulas!U1664</f>
        <v>0</v>
      </c>
      <c r="P1663" s="2" t="e">
        <f>Formulas!W1664</f>
        <v>#DIV/0!</v>
      </c>
    </row>
    <row r="1664" spans="1:16">
      <c r="A1664">
        <f>Formulas!A1665</f>
        <v>0</v>
      </c>
      <c r="B1664">
        <f>Formulas!B1665</f>
        <v>0</v>
      </c>
      <c r="C1664">
        <f>Formulas!C1665</f>
        <v>0</v>
      </c>
      <c r="D1664">
        <f>Formulas!AC1665</f>
        <v>0</v>
      </c>
      <c r="E1664">
        <f t="shared" si="25"/>
        <v>0</v>
      </c>
      <c r="F1664" s="1">
        <f>COUNTIFS(Formulas!B$3:B$2000,'Stats for predictor'!B1664,Formulas!C$3:C$2000,'Stats for predictor'!C1664,Formulas!AC$3:AC$2000,4)</f>
        <v>0</v>
      </c>
      <c r="G1664">
        <f>COUNTIFS(Formulas!B$3:B$2000,'Stats for predictor'!B1664,Formulas!C$3:C$2000,'Stats for predictor'!C1664,Formulas!AC$3:AC$2000,3)</f>
        <v>0</v>
      </c>
      <c r="H1664">
        <f>COUNTIFS(Formulas!B$3:B$2000,'Stats for predictor'!B1664,Formulas!C$3:C$2000,'Stats for predictor'!C1664,Formulas!AC$3:AC$2000,2)</f>
        <v>0</v>
      </c>
      <c r="I1664">
        <f>COUNTIFS(Formulas!B$3:B$2000,'Stats for predictor'!B1664,Formulas!C$3:C$2000,'Stats for predictor'!C1664,Formulas!AC$3:AC$2000,1)</f>
        <v>0</v>
      </c>
      <c r="J1664">
        <f>COUNTIFS(Formulas!B$3:B$2000,'Stats for predictor'!B1664,Formulas!C$3:C$2000,'Stats for predictor'!C1664,Formulas!AC$3:AC$2000,0)</f>
        <v>1390</v>
      </c>
      <c r="K1664">
        <f>Formulas!P1665</f>
        <v>0</v>
      </c>
      <c r="L1664">
        <f>Formulas!R1665</f>
        <v>0</v>
      </c>
      <c r="M1664">
        <f>Formulas!T1713</f>
        <v>0</v>
      </c>
      <c r="N1664" s="2" t="e">
        <f>Formulas!V1665</f>
        <v>#DIV/0!</v>
      </c>
      <c r="O1664">
        <f>Formulas!U1665</f>
        <v>0</v>
      </c>
      <c r="P1664" s="2" t="e">
        <f>Formulas!W1665</f>
        <v>#DIV/0!</v>
      </c>
    </row>
    <row r="1665" spans="1:16">
      <c r="A1665">
        <f>Formulas!A1666</f>
        <v>0</v>
      </c>
      <c r="B1665">
        <f>Formulas!B1666</f>
        <v>0</v>
      </c>
      <c r="C1665">
        <f>Formulas!C1666</f>
        <v>0</v>
      </c>
      <c r="D1665">
        <f>Formulas!AC1666</f>
        <v>0</v>
      </c>
      <c r="E1665">
        <f t="shared" si="25"/>
        <v>0</v>
      </c>
      <c r="F1665" s="1">
        <f>COUNTIFS(Formulas!B$3:B$2000,'Stats for predictor'!B1665,Formulas!C$3:C$2000,'Stats for predictor'!C1665,Formulas!AC$3:AC$2000,4)</f>
        <v>0</v>
      </c>
      <c r="G1665">
        <f>COUNTIFS(Formulas!B$3:B$2000,'Stats for predictor'!B1665,Formulas!C$3:C$2000,'Stats for predictor'!C1665,Formulas!AC$3:AC$2000,3)</f>
        <v>0</v>
      </c>
      <c r="H1665">
        <f>COUNTIFS(Formulas!B$3:B$2000,'Stats for predictor'!B1665,Formulas!C$3:C$2000,'Stats for predictor'!C1665,Formulas!AC$3:AC$2000,2)</f>
        <v>0</v>
      </c>
      <c r="I1665">
        <f>COUNTIFS(Formulas!B$3:B$2000,'Stats for predictor'!B1665,Formulas!C$3:C$2000,'Stats for predictor'!C1665,Formulas!AC$3:AC$2000,1)</f>
        <v>0</v>
      </c>
      <c r="J1665">
        <f>COUNTIFS(Formulas!B$3:B$2000,'Stats for predictor'!B1665,Formulas!C$3:C$2000,'Stats for predictor'!C1665,Formulas!AC$3:AC$2000,0)</f>
        <v>1390</v>
      </c>
      <c r="K1665">
        <f>Formulas!P1666</f>
        <v>0</v>
      </c>
      <c r="L1665">
        <f>Formulas!R1666</f>
        <v>0</v>
      </c>
      <c r="M1665">
        <f>Formulas!T1714</f>
        <v>0</v>
      </c>
      <c r="N1665" s="2" t="e">
        <f>Formulas!V1666</f>
        <v>#DIV/0!</v>
      </c>
      <c r="O1665">
        <f>Formulas!U1666</f>
        <v>0</v>
      </c>
      <c r="P1665" s="2" t="e">
        <f>Formulas!W1666</f>
        <v>#DIV/0!</v>
      </c>
    </row>
    <row r="1666" spans="1:16">
      <c r="A1666">
        <f>Formulas!A1667</f>
        <v>0</v>
      </c>
      <c r="B1666">
        <f>Formulas!B1667</f>
        <v>0</v>
      </c>
      <c r="C1666">
        <f>Formulas!C1667</f>
        <v>0</v>
      </c>
      <c r="D1666">
        <f>Formulas!AC1667</f>
        <v>0</v>
      </c>
      <c r="E1666">
        <f t="shared" si="25"/>
        <v>0</v>
      </c>
      <c r="F1666" s="1">
        <f>COUNTIFS(Formulas!B$3:B$2000,'Stats for predictor'!B1666,Formulas!C$3:C$2000,'Stats for predictor'!C1666,Formulas!AC$3:AC$2000,4)</f>
        <v>0</v>
      </c>
      <c r="G1666">
        <f>COUNTIFS(Formulas!B$3:B$2000,'Stats for predictor'!B1666,Formulas!C$3:C$2000,'Stats for predictor'!C1666,Formulas!AC$3:AC$2000,3)</f>
        <v>0</v>
      </c>
      <c r="H1666">
        <f>COUNTIFS(Formulas!B$3:B$2000,'Stats for predictor'!B1666,Formulas!C$3:C$2000,'Stats for predictor'!C1666,Formulas!AC$3:AC$2000,2)</f>
        <v>0</v>
      </c>
      <c r="I1666">
        <f>COUNTIFS(Formulas!B$3:B$2000,'Stats for predictor'!B1666,Formulas!C$3:C$2000,'Stats for predictor'!C1666,Formulas!AC$3:AC$2000,1)</f>
        <v>0</v>
      </c>
      <c r="J1666">
        <f>COUNTIFS(Formulas!B$3:B$2000,'Stats for predictor'!B1666,Formulas!C$3:C$2000,'Stats for predictor'!C1666,Formulas!AC$3:AC$2000,0)</f>
        <v>1390</v>
      </c>
      <c r="K1666">
        <f>Formulas!P1667</f>
        <v>0</v>
      </c>
      <c r="L1666">
        <f>Formulas!R1667</f>
        <v>0</v>
      </c>
      <c r="M1666">
        <f>Formulas!T1715</f>
        <v>0</v>
      </c>
      <c r="N1666" s="2" t="e">
        <f>Formulas!V1667</f>
        <v>#DIV/0!</v>
      </c>
      <c r="O1666">
        <f>Formulas!U1667</f>
        <v>0</v>
      </c>
      <c r="P1666" s="2" t="e">
        <f>Formulas!W1667</f>
        <v>#DIV/0!</v>
      </c>
    </row>
    <row r="1667" spans="1:16">
      <c r="A1667">
        <f>Formulas!A1668</f>
        <v>0</v>
      </c>
      <c r="B1667">
        <f>Formulas!B1668</f>
        <v>0</v>
      </c>
      <c r="C1667">
        <f>Formulas!C1668</f>
        <v>0</v>
      </c>
      <c r="D1667">
        <f>Formulas!AC1668</f>
        <v>0</v>
      </c>
      <c r="E1667">
        <f t="shared" ref="E1667:E1730" si="26">IF(F1667&gt;0,4,IF(G1667&gt;0,3,IF(H1667&gt;0,2,IF(I1667&gt;0,1,0))))</f>
        <v>0</v>
      </c>
      <c r="F1667" s="1">
        <f>COUNTIFS(Formulas!B$3:B$2000,'Stats for predictor'!B1667,Formulas!C$3:C$2000,'Stats for predictor'!C1667,Formulas!AC$3:AC$2000,4)</f>
        <v>0</v>
      </c>
      <c r="G1667">
        <f>COUNTIFS(Formulas!B$3:B$2000,'Stats for predictor'!B1667,Formulas!C$3:C$2000,'Stats for predictor'!C1667,Formulas!AC$3:AC$2000,3)</f>
        <v>0</v>
      </c>
      <c r="H1667">
        <f>COUNTIFS(Formulas!B$3:B$2000,'Stats for predictor'!B1667,Formulas!C$3:C$2000,'Stats for predictor'!C1667,Formulas!AC$3:AC$2000,2)</f>
        <v>0</v>
      </c>
      <c r="I1667">
        <f>COUNTIFS(Formulas!B$3:B$2000,'Stats for predictor'!B1667,Formulas!C$3:C$2000,'Stats for predictor'!C1667,Formulas!AC$3:AC$2000,1)</f>
        <v>0</v>
      </c>
      <c r="J1667">
        <f>COUNTIFS(Formulas!B$3:B$2000,'Stats for predictor'!B1667,Formulas!C$3:C$2000,'Stats for predictor'!C1667,Formulas!AC$3:AC$2000,0)</f>
        <v>1390</v>
      </c>
      <c r="K1667">
        <f>Formulas!P1668</f>
        <v>0</v>
      </c>
      <c r="L1667">
        <f>Formulas!R1668</f>
        <v>0</v>
      </c>
      <c r="M1667">
        <f>Formulas!T1716</f>
        <v>0</v>
      </c>
      <c r="N1667" s="2" t="e">
        <f>Formulas!V1668</f>
        <v>#DIV/0!</v>
      </c>
      <c r="O1667">
        <f>Formulas!U1668</f>
        <v>0</v>
      </c>
      <c r="P1667" s="2" t="e">
        <f>Formulas!W1668</f>
        <v>#DIV/0!</v>
      </c>
    </row>
    <row r="1668" spans="1:16">
      <c r="A1668">
        <f>Formulas!A1669</f>
        <v>0</v>
      </c>
      <c r="B1668">
        <f>Formulas!B1669</f>
        <v>0</v>
      </c>
      <c r="C1668">
        <f>Formulas!C1669</f>
        <v>0</v>
      </c>
      <c r="D1668">
        <f>Formulas!AC1669</f>
        <v>0</v>
      </c>
      <c r="E1668">
        <f t="shared" si="26"/>
        <v>0</v>
      </c>
      <c r="F1668" s="1">
        <f>COUNTIFS(Formulas!B$3:B$2000,'Stats for predictor'!B1668,Formulas!C$3:C$2000,'Stats for predictor'!C1668,Formulas!AC$3:AC$2000,4)</f>
        <v>0</v>
      </c>
      <c r="G1668">
        <f>COUNTIFS(Formulas!B$3:B$2000,'Stats for predictor'!B1668,Formulas!C$3:C$2000,'Stats for predictor'!C1668,Formulas!AC$3:AC$2000,3)</f>
        <v>0</v>
      </c>
      <c r="H1668">
        <f>COUNTIFS(Formulas!B$3:B$2000,'Stats for predictor'!B1668,Formulas!C$3:C$2000,'Stats for predictor'!C1668,Formulas!AC$3:AC$2000,2)</f>
        <v>0</v>
      </c>
      <c r="I1668">
        <f>COUNTIFS(Formulas!B$3:B$2000,'Stats for predictor'!B1668,Formulas!C$3:C$2000,'Stats for predictor'!C1668,Formulas!AC$3:AC$2000,1)</f>
        <v>0</v>
      </c>
      <c r="J1668">
        <f>COUNTIFS(Formulas!B$3:B$2000,'Stats for predictor'!B1668,Formulas!C$3:C$2000,'Stats for predictor'!C1668,Formulas!AC$3:AC$2000,0)</f>
        <v>1390</v>
      </c>
      <c r="K1668">
        <f>Formulas!P1669</f>
        <v>0</v>
      </c>
      <c r="L1668">
        <f>Formulas!R1669</f>
        <v>0</v>
      </c>
      <c r="M1668">
        <f>Formulas!T1717</f>
        <v>0</v>
      </c>
      <c r="N1668" s="2" t="e">
        <f>Formulas!V1669</f>
        <v>#DIV/0!</v>
      </c>
      <c r="O1668">
        <f>Formulas!U1669</f>
        <v>0</v>
      </c>
      <c r="P1668" s="2" t="e">
        <f>Formulas!W1669</f>
        <v>#DIV/0!</v>
      </c>
    </row>
    <row r="1669" spans="1:16">
      <c r="A1669">
        <f>Formulas!A1670</f>
        <v>0</v>
      </c>
      <c r="B1669">
        <f>Formulas!B1670</f>
        <v>0</v>
      </c>
      <c r="C1669">
        <f>Formulas!C1670</f>
        <v>0</v>
      </c>
      <c r="D1669">
        <f>Formulas!AC1670</f>
        <v>0</v>
      </c>
      <c r="E1669">
        <f t="shared" si="26"/>
        <v>0</v>
      </c>
      <c r="F1669" s="1">
        <f>COUNTIFS(Formulas!B$3:B$2000,'Stats for predictor'!B1669,Formulas!C$3:C$2000,'Stats for predictor'!C1669,Formulas!AC$3:AC$2000,4)</f>
        <v>0</v>
      </c>
      <c r="G1669">
        <f>COUNTIFS(Formulas!B$3:B$2000,'Stats for predictor'!B1669,Formulas!C$3:C$2000,'Stats for predictor'!C1669,Formulas!AC$3:AC$2000,3)</f>
        <v>0</v>
      </c>
      <c r="H1669">
        <f>COUNTIFS(Formulas!B$3:B$2000,'Stats for predictor'!B1669,Formulas!C$3:C$2000,'Stats for predictor'!C1669,Formulas!AC$3:AC$2000,2)</f>
        <v>0</v>
      </c>
      <c r="I1669">
        <f>COUNTIFS(Formulas!B$3:B$2000,'Stats for predictor'!B1669,Formulas!C$3:C$2000,'Stats for predictor'!C1669,Formulas!AC$3:AC$2000,1)</f>
        <v>0</v>
      </c>
      <c r="J1669">
        <f>COUNTIFS(Formulas!B$3:B$2000,'Stats for predictor'!B1669,Formulas!C$3:C$2000,'Stats for predictor'!C1669,Formulas!AC$3:AC$2000,0)</f>
        <v>1390</v>
      </c>
      <c r="K1669">
        <f>Formulas!P1670</f>
        <v>0</v>
      </c>
      <c r="L1669">
        <f>Formulas!R1670</f>
        <v>0</v>
      </c>
      <c r="M1669">
        <f>Formulas!T1718</f>
        <v>0</v>
      </c>
      <c r="N1669" s="2" t="e">
        <f>Formulas!V1670</f>
        <v>#DIV/0!</v>
      </c>
      <c r="O1669">
        <f>Formulas!U1670</f>
        <v>0</v>
      </c>
      <c r="P1669" s="2" t="e">
        <f>Formulas!W1670</f>
        <v>#DIV/0!</v>
      </c>
    </row>
    <row r="1670" spans="1:16">
      <c r="A1670">
        <f>Formulas!A1671</f>
        <v>0</v>
      </c>
      <c r="B1670">
        <f>Formulas!B1671</f>
        <v>0</v>
      </c>
      <c r="C1670">
        <f>Formulas!C1671</f>
        <v>0</v>
      </c>
      <c r="D1670">
        <f>Formulas!AC1671</f>
        <v>0</v>
      </c>
      <c r="E1670">
        <f t="shared" si="26"/>
        <v>0</v>
      </c>
      <c r="F1670" s="1">
        <f>COUNTIFS(Formulas!B$3:B$2000,'Stats for predictor'!B1670,Formulas!C$3:C$2000,'Stats for predictor'!C1670,Formulas!AC$3:AC$2000,4)</f>
        <v>0</v>
      </c>
      <c r="G1670">
        <f>COUNTIFS(Formulas!B$3:B$2000,'Stats for predictor'!B1670,Formulas!C$3:C$2000,'Stats for predictor'!C1670,Formulas!AC$3:AC$2000,3)</f>
        <v>0</v>
      </c>
      <c r="H1670">
        <f>COUNTIFS(Formulas!B$3:B$2000,'Stats for predictor'!B1670,Formulas!C$3:C$2000,'Stats for predictor'!C1670,Formulas!AC$3:AC$2000,2)</f>
        <v>0</v>
      </c>
      <c r="I1670">
        <f>COUNTIFS(Formulas!B$3:B$2000,'Stats for predictor'!B1670,Formulas!C$3:C$2000,'Stats for predictor'!C1670,Formulas!AC$3:AC$2000,1)</f>
        <v>0</v>
      </c>
      <c r="J1670">
        <f>COUNTIFS(Formulas!B$3:B$2000,'Stats for predictor'!B1670,Formulas!C$3:C$2000,'Stats for predictor'!C1670,Formulas!AC$3:AC$2000,0)</f>
        <v>1390</v>
      </c>
      <c r="K1670">
        <f>Formulas!P1671</f>
        <v>0</v>
      </c>
      <c r="L1670">
        <f>Formulas!R1671</f>
        <v>0</v>
      </c>
      <c r="M1670">
        <f>Formulas!T1719</f>
        <v>0</v>
      </c>
      <c r="N1670" s="2" t="e">
        <f>Formulas!V1671</f>
        <v>#DIV/0!</v>
      </c>
      <c r="O1670">
        <f>Formulas!U1671</f>
        <v>0</v>
      </c>
      <c r="P1670" s="2" t="e">
        <f>Formulas!W1671</f>
        <v>#DIV/0!</v>
      </c>
    </row>
    <row r="1671" spans="1:16">
      <c r="A1671">
        <f>Formulas!A1672</f>
        <v>0</v>
      </c>
      <c r="B1671">
        <f>Formulas!B1672</f>
        <v>0</v>
      </c>
      <c r="C1671">
        <f>Formulas!C1672</f>
        <v>0</v>
      </c>
      <c r="D1671">
        <f>Formulas!AC1672</f>
        <v>0</v>
      </c>
      <c r="E1671">
        <f t="shared" si="26"/>
        <v>0</v>
      </c>
      <c r="F1671" s="1">
        <f>COUNTIFS(Formulas!B$3:B$2000,'Stats for predictor'!B1671,Formulas!C$3:C$2000,'Stats for predictor'!C1671,Formulas!AC$3:AC$2000,4)</f>
        <v>0</v>
      </c>
      <c r="G1671">
        <f>COUNTIFS(Formulas!B$3:B$2000,'Stats for predictor'!B1671,Formulas!C$3:C$2000,'Stats for predictor'!C1671,Formulas!AC$3:AC$2000,3)</f>
        <v>0</v>
      </c>
      <c r="H1671">
        <f>COUNTIFS(Formulas!B$3:B$2000,'Stats for predictor'!B1671,Formulas!C$3:C$2000,'Stats for predictor'!C1671,Formulas!AC$3:AC$2000,2)</f>
        <v>0</v>
      </c>
      <c r="I1671">
        <f>COUNTIFS(Formulas!B$3:B$2000,'Stats for predictor'!B1671,Formulas!C$3:C$2000,'Stats for predictor'!C1671,Formulas!AC$3:AC$2000,1)</f>
        <v>0</v>
      </c>
      <c r="J1671">
        <f>COUNTIFS(Formulas!B$3:B$2000,'Stats for predictor'!B1671,Formulas!C$3:C$2000,'Stats for predictor'!C1671,Formulas!AC$3:AC$2000,0)</f>
        <v>1390</v>
      </c>
      <c r="K1671">
        <f>Formulas!P1672</f>
        <v>0</v>
      </c>
      <c r="L1671">
        <f>Formulas!R1672</f>
        <v>0</v>
      </c>
      <c r="M1671">
        <f>Formulas!T1720</f>
        <v>0</v>
      </c>
      <c r="N1671" s="2" t="e">
        <f>Formulas!V1672</f>
        <v>#DIV/0!</v>
      </c>
      <c r="O1671">
        <f>Formulas!U1672</f>
        <v>0</v>
      </c>
      <c r="P1671" s="2" t="e">
        <f>Formulas!W1672</f>
        <v>#DIV/0!</v>
      </c>
    </row>
    <row r="1672" spans="1:16">
      <c r="A1672">
        <f>Formulas!A1673</f>
        <v>0</v>
      </c>
      <c r="B1672">
        <f>Formulas!B1673</f>
        <v>0</v>
      </c>
      <c r="C1672">
        <f>Formulas!C1673</f>
        <v>0</v>
      </c>
      <c r="D1672">
        <f>Formulas!AC1673</f>
        <v>0</v>
      </c>
      <c r="E1672">
        <f t="shared" si="26"/>
        <v>0</v>
      </c>
      <c r="F1672" s="1">
        <f>COUNTIFS(Formulas!B$3:B$2000,'Stats for predictor'!B1672,Formulas!C$3:C$2000,'Stats for predictor'!C1672,Formulas!AC$3:AC$2000,4)</f>
        <v>0</v>
      </c>
      <c r="G1672">
        <f>COUNTIFS(Formulas!B$3:B$2000,'Stats for predictor'!B1672,Formulas!C$3:C$2000,'Stats for predictor'!C1672,Formulas!AC$3:AC$2000,3)</f>
        <v>0</v>
      </c>
      <c r="H1672">
        <f>COUNTIFS(Formulas!B$3:B$2000,'Stats for predictor'!B1672,Formulas!C$3:C$2000,'Stats for predictor'!C1672,Formulas!AC$3:AC$2000,2)</f>
        <v>0</v>
      </c>
      <c r="I1672">
        <f>COUNTIFS(Formulas!B$3:B$2000,'Stats for predictor'!B1672,Formulas!C$3:C$2000,'Stats for predictor'!C1672,Formulas!AC$3:AC$2000,1)</f>
        <v>0</v>
      </c>
      <c r="J1672">
        <f>COUNTIFS(Formulas!B$3:B$2000,'Stats for predictor'!B1672,Formulas!C$3:C$2000,'Stats for predictor'!C1672,Formulas!AC$3:AC$2000,0)</f>
        <v>1390</v>
      </c>
      <c r="K1672">
        <f>Formulas!P1673</f>
        <v>0</v>
      </c>
      <c r="L1672">
        <f>Formulas!R1673</f>
        <v>0</v>
      </c>
      <c r="M1672">
        <f>Formulas!T1721</f>
        <v>0</v>
      </c>
      <c r="N1672" s="2" t="e">
        <f>Formulas!V1673</f>
        <v>#DIV/0!</v>
      </c>
      <c r="O1672">
        <f>Formulas!U1673</f>
        <v>0</v>
      </c>
      <c r="P1672" s="2" t="e">
        <f>Formulas!W1673</f>
        <v>#DIV/0!</v>
      </c>
    </row>
    <row r="1673" spans="1:16">
      <c r="A1673">
        <f>Formulas!A1674</f>
        <v>0</v>
      </c>
      <c r="B1673">
        <f>Formulas!B1674</f>
        <v>0</v>
      </c>
      <c r="C1673">
        <f>Formulas!C1674</f>
        <v>0</v>
      </c>
      <c r="D1673">
        <f>Formulas!AC1674</f>
        <v>0</v>
      </c>
      <c r="E1673">
        <f t="shared" si="26"/>
        <v>0</v>
      </c>
      <c r="F1673" s="1">
        <f>COUNTIFS(Formulas!B$3:B$2000,'Stats for predictor'!B1673,Formulas!C$3:C$2000,'Stats for predictor'!C1673,Formulas!AC$3:AC$2000,4)</f>
        <v>0</v>
      </c>
      <c r="G1673">
        <f>COUNTIFS(Formulas!B$3:B$2000,'Stats for predictor'!B1673,Formulas!C$3:C$2000,'Stats for predictor'!C1673,Formulas!AC$3:AC$2000,3)</f>
        <v>0</v>
      </c>
      <c r="H1673">
        <f>COUNTIFS(Formulas!B$3:B$2000,'Stats for predictor'!B1673,Formulas!C$3:C$2000,'Stats for predictor'!C1673,Formulas!AC$3:AC$2000,2)</f>
        <v>0</v>
      </c>
      <c r="I1673">
        <f>COUNTIFS(Formulas!B$3:B$2000,'Stats for predictor'!B1673,Formulas!C$3:C$2000,'Stats for predictor'!C1673,Formulas!AC$3:AC$2000,1)</f>
        <v>0</v>
      </c>
      <c r="J1673">
        <f>COUNTIFS(Formulas!B$3:B$2000,'Stats for predictor'!B1673,Formulas!C$3:C$2000,'Stats for predictor'!C1673,Formulas!AC$3:AC$2000,0)</f>
        <v>1390</v>
      </c>
      <c r="K1673">
        <f>Formulas!P1674</f>
        <v>0</v>
      </c>
      <c r="L1673">
        <f>Formulas!R1674</f>
        <v>0</v>
      </c>
      <c r="M1673">
        <f>Formulas!T1722</f>
        <v>0</v>
      </c>
      <c r="N1673" s="2" t="e">
        <f>Formulas!V1674</f>
        <v>#DIV/0!</v>
      </c>
      <c r="O1673">
        <f>Formulas!U1674</f>
        <v>0</v>
      </c>
      <c r="P1673" s="2" t="e">
        <f>Formulas!W1674</f>
        <v>#DIV/0!</v>
      </c>
    </row>
    <row r="1674" spans="1:16">
      <c r="A1674">
        <f>Formulas!A1675</f>
        <v>0</v>
      </c>
      <c r="B1674">
        <f>Formulas!B1675</f>
        <v>0</v>
      </c>
      <c r="C1674">
        <f>Formulas!C1675</f>
        <v>0</v>
      </c>
      <c r="D1674">
        <f>Formulas!AC1675</f>
        <v>0</v>
      </c>
      <c r="E1674">
        <f t="shared" si="26"/>
        <v>0</v>
      </c>
      <c r="F1674" s="1">
        <f>COUNTIFS(Formulas!B$3:B$2000,'Stats for predictor'!B1674,Formulas!C$3:C$2000,'Stats for predictor'!C1674,Formulas!AC$3:AC$2000,4)</f>
        <v>0</v>
      </c>
      <c r="G1674">
        <f>COUNTIFS(Formulas!B$3:B$2000,'Stats for predictor'!B1674,Formulas!C$3:C$2000,'Stats for predictor'!C1674,Formulas!AC$3:AC$2000,3)</f>
        <v>0</v>
      </c>
      <c r="H1674">
        <f>COUNTIFS(Formulas!B$3:B$2000,'Stats for predictor'!B1674,Formulas!C$3:C$2000,'Stats for predictor'!C1674,Formulas!AC$3:AC$2000,2)</f>
        <v>0</v>
      </c>
      <c r="I1674">
        <f>COUNTIFS(Formulas!B$3:B$2000,'Stats for predictor'!B1674,Formulas!C$3:C$2000,'Stats for predictor'!C1674,Formulas!AC$3:AC$2000,1)</f>
        <v>0</v>
      </c>
      <c r="J1674">
        <f>COUNTIFS(Formulas!B$3:B$2000,'Stats for predictor'!B1674,Formulas!C$3:C$2000,'Stats for predictor'!C1674,Formulas!AC$3:AC$2000,0)</f>
        <v>1390</v>
      </c>
      <c r="K1674">
        <f>Formulas!P1675</f>
        <v>0</v>
      </c>
      <c r="L1674">
        <f>Formulas!R1675</f>
        <v>0</v>
      </c>
      <c r="M1674">
        <f>Formulas!T1723</f>
        <v>0</v>
      </c>
      <c r="N1674" s="2" t="e">
        <f>Formulas!V1675</f>
        <v>#DIV/0!</v>
      </c>
      <c r="O1674">
        <f>Formulas!U1675</f>
        <v>0</v>
      </c>
      <c r="P1674" s="2" t="e">
        <f>Formulas!W1675</f>
        <v>#DIV/0!</v>
      </c>
    </row>
    <row r="1675" spans="1:16">
      <c r="A1675">
        <f>Formulas!A1676</f>
        <v>0</v>
      </c>
      <c r="B1675">
        <f>Formulas!B1676</f>
        <v>0</v>
      </c>
      <c r="C1675">
        <f>Formulas!C1676</f>
        <v>0</v>
      </c>
      <c r="D1675">
        <f>Formulas!AC1676</f>
        <v>0</v>
      </c>
      <c r="E1675">
        <f t="shared" si="26"/>
        <v>0</v>
      </c>
      <c r="F1675" s="1">
        <f>COUNTIFS(Formulas!B$3:B$2000,'Stats for predictor'!B1675,Formulas!C$3:C$2000,'Stats for predictor'!C1675,Formulas!AC$3:AC$2000,4)</f>
        <v>0</v>
      </c>
      <c r="G1675">
        <f>COUNTIFS(Formulas!B$3:B$2000,'Stats for predictor'!B1675,Formulas!C$3:C$2000,'Stats for predictor'!C1675,Formulas!AC$3:AC$2000,3)</f>
        <v>0</v>
      </c>
      <c r="H1675">
        <f>COUNTIFS(Formulas!B$3:B$2000,'Stats for predictor'!B1675,Formulas!C$3:C$2000,'Stats for predictor'!C1675,Formulas!AC$3:AC$2000,2)</f>
        <v>0</v>
      </c>
      <c r="I1675">
        <f>COUNTIFS(Formulas!B$3:B$2000,'Stats for predictor'!B1675,Formulas!C$3:C$2000,'Stats for predictor'!C1675,Formulas!AC$3:AC$2000,1)</f>
        <v>0</v>
      </c>
      <c r="J1675">
        <f>COUNTIFS(Formulas!B$3:B$2000,'Stats for predictor'!B1675,Formulas!C$3:C$2000,'Stats for predictor'!C1675,Formulas!AC$3:AC$2000,0)</f>
        <v>1390</v>
      </c>
      <c r="K1675">
        <f>Formulas!P1676</f>
        <v>0</v>
      </c>
      <c r="L1675">
        <f>Formulas!R1676</f>
        <v>0</v>
      </c>
      <c r="M1675">
        <f>Formulas!T1724</f>
        <v>0</v>
      </c>
      <c r="N1675" s="2" t="e">
        <f>Formulas!V1676</f>
        <v>#DIV/0!</v>
      </c>
      <c r="O1675">
        <f>Formulas!U1676</f>
        <v>0</v>
      </c>
      <c r="P1675" s="2" t="e">
        <f>Formulas!W1676</f>
        <v>#DIV/0!</v>
      </c>
    </row>
    <row r="1676" spans="1:16">
      <c r="A1676">
        <f>Formulas!A1677</f>
        <v>0</v>
      </c>
      <c r="B1676">
        <f>Formulas!B1677</f>
        <v>0</v>
      </c>
      <c r="C1676">
        <f>Formulas!C1677</f>
        <v>0</v>
      </c>
      <c r="D1676">
        <f>Formulas!AC1677</f>
        <v>0</v>
      </c>
      <c r="E1676">
        <f t="shared" si="26"/>
        <v>0</v>
      </c>
      <c r="F1676" s="1">
        <f>COUNTIFS(Formulas!B$3:B$2000,'Stats for predictor'!B1676,Formulas!C$3:C$2000,'Stats for predictor'!C1676,Formulas!AC$3:AC$2000,4)</f>
        <v>0</v>
      </c>
      <c r="G1676">
        <f>COUNTIFS(Formulas!B$3:B$2000,'Stats for predictor'!B1676,Formulas!C$3:C$2000,'Stats for predictor'!C1676,Formulas!AC$3:AC$2000,3)</f>
        <v>0</v>
      </c>
      <c r="H1676">
        <f>COUNTIFS(Formulas!B$3:B$2000,'Stats for predictor'!B1676,Formulas!C$3:C$2000,'Stats for predictor'!C1676,Formulas!AC$3:AC$2000,2)</f>
        <v>0</v>
      </c>
      <c r="I1676">
        <f>COUNTIFS(Formulas!B$3:B$2000,'Stats for predictor'!B1676,Formulas!C$3:C$2000,'Stats for predictor'!C1676,Formulas!AC$3:AC$2000,1)</f>
        <v>0</v>
      </c>
      <c r="J1676">
        <f>COUNTIFS(Formulas!B$3:B$2000,'Stats for predictor'!B1676,Formulas!C$3:C$2000,'Stats for predictor'!C1676,Formulas!AC$3:AC$2000,0)</f>
        <v>1390</v>
      </c>
      <c r="K1676">
        <f>Formulas!P1677</f>
        <v>0</v>
      </c>
      <c r="L1676">
        <f>Formulas!R1677</f>
        <v>0</v>
      </c>
      <c r="M1676">
        <f>Formulas!T1725</f>
        <v>0</v>
      </c>
      <c r="N1676" s="2" t="e">
        <f>Formulas!V1677</f>
        <v>#DIV/0!</v>
      </c>
      <c r="O1676">
        <f>Formulas!U1677</f>
        <v>0</v>
      </c>
      <c r="P1676" s="2" t="e">
        <f>Formulas!W1677</f>
        <v>#DIV/0!</v>
      </c>
    </row>
    <row r="1677" spans="1:16">
      <c r="A1677">
        <f>Formulas!A1678</f>
        <v>0</v>
      </c>
      <c r="B1677">
        <f>Formulas!B1678</f>
        <v>0</v>
      </c>
      <c r="C1677">
        <f>Formulas!C1678</f>
        <v>0</v>
      </c>
      <c r="D1677">
        <f>Formulas!AC1678</f>
        <v>0</v>
      </c>
      <c r="E1677">
        <f t="shared" si="26"/>
        <v>0</v>
      </c>
      <c r="F1677" s="1">
        <f>COUNTIFS(Formulas!B$3:B$2000,'Stats for predictor'!B1677,Formulas!C$3:C$2000,'Stats for predictor'!C1677,Formulas!AC$3:AC$2000,4)</f>
        <v>0</v>
      </c>
      <c r="G1677">
        <f>COUNTIFS(Formulas!B$3:B$2000,'Stats for predictor'!B1677,Formulas!C$3:C$2000,'Stats for predictor'!C1677,Formulas!AC$3:AC$2000,3)</f>
        <v>0</v>
      </c>
      <c r="H1677">
        <f>COUNTIFS(Formulas!B$3:B$2000,'Stats for predictor'!B1677,Formulas!C$3:C$2000,'Stats for predictor'!C1677,Formulas!AC$3:AC$2000,2)</f>
        <v>0</v>
      </c>
      <c r="I1677">
        <f>COUNTIFS(Formulas!B$3:B$2000,'Stats for predictor'!B1677,Formulas!C$3:C$2000,'Stats for predictor'!C1677,Formulas!AC$3:AC$2000,1)</f>
        <v>0</v>
      </c>
      <c r="J1677">
        <f>COUNTIFS(Formulas!B$3:B$2000,'Stats for predictor'!B1677,Formulas!C$3:C$2000,'Stats for predictor'!C1677,Formulas!AC$3:AC$2000,0)</f>
        <v>1390</v>
      </c>
      <c r="K1677">
        <f>Formulas!P1678</f>
        <v>0</v>
      </c>
      <c r="L1677">
        <f>Formulas!R1678</f>
        <v>0</v>
      </c>
      <c r="M1677">
        <f>Formulas!T1726</f>
        <v>0</v>
      </c>
      <c r="N1677" s="2" t="e">
        <f>Formulas!V1678</f>
        <v>#DIV/0!</v>
      </c>
      <c r="O1677">
        <f>Formulas!U1678</f>
        <v>0</v>
      </c>
      <c r="P1677" s="2" t="e">
        <f>Formulas!W1678</f>
        <v>#DIV/0!</v>
      </c>
    </row>
    <row r="1678" spans="1:16">
      <c r="A1678">
        <f>Formulas!A1679</f>
        <v>0</v>
      </c>
      <c r="B1678">
        <f>Formulas!B1679</f>
        <v>0</v>
      </c>
      <c r="C1678">
        <f>Formulas!C1679</f>
        <v>0</v>
      </c>
      <c r="D1678">
        <f>Formulas!AC1679</f>
        <v>0</v>
      </c>
      <c r="E1678">
        <f t="shared" si="26"/>
        <v>0</v>
      </c>
      <c r="F1678" s="1">
        <f>COUNTIFS(Formulas!B$3:B$2000,'Stats for predictor'!B1678,Formulas!C$3:C$2000,'Stats for predictor'!C1678,Formulas!AC$3:AC$2000,4)</f>
        <v>0</v>
      </c>
      <c r="G1678">
        <f>COUNTIFS(Formulas!B$3:B$2000,'Stats for predictor'!B1678,Formulas!C$3:C$2000,'Stats for predictor'!C1678,Formulas!AC$3:AC$2000,3)</f>
        <v>0</v>
      </c>
      <c r="H1678">
        <f>COUNTIFS(Formulas!B$3:B$2000,'Stats for predictor'!B1678,Formulas!C$3:C$2000,'Stats for predictor'!C1678,Formulas!AC$3:AC$2000,2)</f>
        <v>0</v>
      </c>
      <c r="I1678">
        <f>COUNTIFS(Formulas!B$3:B$2000,'Stats for predictor'!B1678,Formulas!C$3:C$2000,'Stats for predictor'!C1678,Formulas!AC$3:AC$2000,1)</f>
        <v>0</v>
      </c>
      <c r="J1678">
        <f>COUNTIFS(Formulas!B$3:B$2000,'Stats for predictor'!B1678,Formulas!C$3:C$2000,'Stats for predictor'!C1678,Formulas!AC$3:AC$2000,0)</f>
        <v>1390</v>
      </c>
      <c r="K1678">
        <f>Formulas!P1679</f>
        <v>0</v>
      </c>
      <c r="L1678">
        <f>Formulas!R1679</f>
        <v>0</v>
      </c>
      <c r="M1678">
        <f>Formulas!T1727</f>
        <v>0</v>
      </c>
      <c r="N1678" s="2" t="e">
        <f>Formulas!V1679</f>
        <v>#DIV/0!</v>
      </c>
      <c r="O1678">
        <f>Formulas!U1679</f>
        <v>0</v>
      </c>
      <c r="P1678" s="2" t="e">
        <f>Formulas!W1679</f>
        <v>#DIV/0!</v>
      </c>
    </row>
    <row r="1679" spans="1:16">
      <c r="A1679">
        <f>Formulas!A1680</f>
        <v>0</v>
      </c>
      <c r="B1679">
        <f>Formulas!B1680</f>
        <v>0</v>
      </c>
      <c r="C1679">
        <f>Formulas!C1680</f>
        <v>0</v>
      </c>
      <c r="D1679">
        <f>Formulas!AC1680</f>
        <v>0</v>
      </c>
      <c r="E1679">
        <f t="shared" si="26"/>
        <v>0</v>
      </c>
      <c r="F1679" s="1">
        <f>COUNTIFS(Formulas!B$3:B$2000,'Stats for predictor'!B1679,Formulas!C$3:C$2000,'Stats for predictor'!C1679,Formulas!AC$3:AC$2000,4)</f>
        <v>0</v>
      </c>
      <c r="G1679">
        <f>COUNTIFS(Formulas!B$3:B$2000,'Stats for predictor'!B1679,Formulas!C$3:C$2000,'Stats for predictor'!C1679,Formulas!AC$3:AC$2000,3)</f>
        <v>0</v>
      </c>
      <c r="H1679">
        <f>COUNTIFS(Formulas!B$3:B$2000,'Stats for predictor'!B1679,Formulas!C$3:C$2000,'Stats for predictor'!C1679,Formulas!AC$3:AC$2000,2)</f>
        <v>0</v>
      </c>
      <c r="I1679">
        <f>COUNTIFS(Formulas!B$3:B$2000,'Stats for predictor'!B1679,Formulas!C$3:C$2000,'Stats for predictor'!C1679,Formulas!AC$3:AC$2000,1)</f>
        <v>0</v>
      </c>
      <c r="J1679">
        <f>COUNTIFS(Formulas!B$3:B$2000,'Stats for predictor'!B1679,Formulas!C$3:C$2000,'Stats for predictor'!C1679,Formulas!AC$3:AC$2000,0)</f>
        <v>1390</v>
      </c>
      <c r="K1679">
        <f>Formulas!P1680</f>
        <v>0</v>
      </c>
      <c r="L1679">
        <f>Formulas!R1680</f>
        <v>0</v>
      </c>
      <c r="M1679">
        <f>Formulas!T1728</f>
        <v>0</v>
      </c>
      <c r="N1679" s="2" t="e">
        <f>Formulas!V1680</f>
        <v>#DIV/0!</v>
      </c>
      <c r="O1679">
        <f>Formulas!U1680</f>
        <v>0</v>
      </c>
      <c r="P1679" s="2" t="e">
        <f>Formulas!W1680</f>
        <v>#DIV/0!</v>
      </c>
    </row>
    <row r="1680" spans="1:16">
      <c r="A1680">
        <f>Formulas!A1681</f>
        <v>0</v>
      </c>
      <c r="B1680">
        <f>Formulas!B1681</f>
        <v>0</v>
      </c>
      <c r="C1680">
        <f>Formulas!C1681</f>
        <v>0</v>
      </c>
      <c r="D1680">
        <f>Formulas!AC1681</f>
        <v>0</v>
      </c>
      <c r="E1680">
        <f t="shared" si="26"/>
        <v>0</v>
      </c>
      <c r="F1680" s="1">
        <f>COUNTIFS(Formulas!B$3:B$2000,'Stats for predictor'!B1680,Formulas!C$3:C$2000,'Stats for predictor'!C1680,Formulas!AC$3:AC$2000,4)</f>
        <v>0</v>
      </c>
      <c r="G1680">
        <f>COUNTIFS(Formulas!B$3:B$2000,'Stats for predictor'!B1680,Formulas!C$3:C$2000,'Stats for predictor'!C1680,Formulas!AC$3:AC$2000,3)</f>
        <v>0</v>
      </c>
      <c r="H1680">
        <f>COUNTIFS(Formulas!B$3:B$2000,'Stats for predictor'!B1680,Formulas!C$3:C$2000,'Stats for predictor'!C1680,Formulas!AC$3:AC$2000,2)</f>
        <v>0</v>
      </c>
      <c r="I1680">
        <f>COUNTIFS(Formulas!B$3:B$2000,'Stats for predictor'!B1680,Formulas!C$3:C$2000,'Stats for predictor'!C1680,Formulas!AC$3:AC$2000,1)</f>
        <v>0</v>
      </c>
      <c r="J1680">
        <f>COUNTIFS(Formulas!B$3:B$2000,'Stats for predictor'!B1680,Formulas!C$3:C$2000,'Stats for predictor'!C1680,Formulas!AC$3:AC$2000,0)</f>
        <v>1390</v>
      </c>
      <c r="K1680">
        <f>Formulas!P1681</f>
        <v>0</v>
      </c>
      <c r="L1680">
        <f>Formulas!R1681</f>
        <v>0</v>
      </c>
      <c r="M1680">
        <f>Formulas!T1729</f>
        <v>0</v>
      </c>
      <c r="N1680" s="2" t="e">
        <f>Formulas!V1681</f>
        <v>#DIV/0!</v>
      </c>
      <c r="O1680">
        <f>Formulas!U1681</f>
        <v>0</v>
      </c>
      <c r="P1680" s="2" t="e">
        <f>Formulas!W1681</f>
        <v>#DIV/0!</v>
      </c>
    </row>
    <row r="1681" spans="1:16">
      <c r="A1681">
        <f>Formulas!A1682</f>
        <v>0</v>
      </c>
      <c r="B1681">
        <f>Formulas!B1682</f>
        <v>0</v>
      </c>
      <c r="C1681">
        <f>Formulas!C1682</f>
        <v>0</v>
      </c>
      <c r="D1681">
        <f>Formulas!AC1682</f>
        <v>0</v>
      </c>
      <c r="E1681">
        <f t="shared" si="26"/>
        <v>0</v>
      </c>
      <c r="F1681" s="1">
        <f>COUNTIFS(Formulas!B$3:B$2000,'Stats for predictor'!B1681,Formulas!C$3:C$2000,'Stats for predictor'!C1681,Formulas!AC$3:AC$2000,4)</f>
        <v>0</v>
      </c>
      <c r="G1681">
        <f>COUNTIFS(Formulas!B$3:B$2000,'Stats for predictor'!B1681,Formulas!C$3:C$2000,'Stats for predictor'!C1681,Formulas!AC$3:AC$2000,3)</f>
        <v>0</v>
      </c>
      <c r="H1681">
        <f>COUNTIFS(Formulas!B$3:B$2000,'Stats for predictor'!B1681,Formulas!C$3:C$2000,'Stats for predictor'!C1681,Formulas!AC$3:AC$2000,2)</f>
        <v>0</v>
      </c>
      <c r="I1681">
        <f>COUNTIFS(Formulas!B$3:B$2000,'Stats for predictor'!B1681,Formulas!C$3:C$2000,'Stats for predictor'!C1681,Formulas!AC$3:AC$2000,1)</f>
        <v>0</v>
      </c>
      <c r="J1681">
        <f>COUNTIFS(Formulas!B$3:B$2000,'Stats for predictor'!B1681,Formulas!C$3:C$2000,'Stats for predictor'!C1681,Formulas!AC$3:AC$2000,0)</f>
        <v>1390</v>
      </c>
      <c r="K1681">
        <f>Formulas!P1682</f>
        <v>0</v>
      </c>
      <c r="L1681">
        <f>Formulas!R1682</f>
        <v>0</v>
      </c>
      <c r="M1681">
        <f>Formulas!T1730</f>
        <v>0</v>
      </c>
      <c r="N1681" s="2" t="e">
        <f>Formulas!V1682</f>
        <v>#DIV/0!</v>
      </c>
      <c r="O1681">
        <f>Formulas!U1682</f>
        <v>0</v>
      </c>
      <c r="P1681" s="2" t="e">
        <f>Formulas!W1682</f>
        <v>#DIV/0!</v>
      </c>
    </row>
    <row r="1682" spans="1:16">
      <c r="A1682">
        <f>Formulas!A1683</f>
        <v>0</v>
      </c>
      <c r="B1682">
        <f>Formulas!B1683</f>
        <v>0</v>
      </c>
      <c r="C1682">
        <f>Formulas!C1683</f>
        <v>0</v>
      </c>
      <c r="D1682">
        <f>Formulas!AC1683</f>
        <v>0</v>
      </c>
      <c r="E1682">
        <f t="shared" si="26"/>
        <v>0</v>
      </c>
      <c r="F1682" s="1">
        <f>COUNTIFS(Formulas!B$3:B$2000,'Stats for predictor'!B1682,Formulas!C$3:C$2000,'Stats for predictor'!C1682,Formulas!AC$3:AC$2000,4)</f>
        <v>0</v>
      </c>
      <c r="G1682">
        <f>COUNTIFS(Formulas!B$3:B$2000,'Stats for predictor'!B1682,Formulas!C$3:C$2000,'Stats for predictor'!C1682,Formulas!AC$3:AC$2000,3)</f>
        <v>0</v>
      </c>
      <c r="H1682">
        <f>COUNTIFS(Formulas!B$3:B$2000,'Stats for predictor'!B1682,Formulas!C$3:C$2000,'Stats for predictor'!C1682,Formulas!AC$3:AC$2000,2)</f>
        <v>0</v>
      </c>
      <c r="I1682">
        <f>COUNTIFS(Formulas!B$3:B$2000,'Stats for predictor'!B1682,Formulas!C$3:C$2000,'Stats for predictor'!C1682,Formulas!AC$3:AC$2000,1)</f>
        <v>0</v>
      </c>
      <c r="J1682">
        <f>COUNTIFS(Formulas!B$3:B$2000,'Stats for predictor'!B1682,Formulas!C$3:C$2000,'Stats for predictor'!C1682,Formulas!AC$3:AC$2000,0)</f>
        <v>1390</v>
      </c>
      <c r="K1682">
        <f>Formulas!P1683</f>
        <v>0</v>
      </c>
      <c r="L1682">
        <f>Formulas!R1683</f>
        <v>0</v>
      </c>
      <c r="M1682">
        <f>Formulas!T1731</f>
        <v>0</v>
      </c>
      <c r="N1682" s="2" t="e">
        <f>Formulas!V1683</f>
        <v>#DIV/0!</v>
      </c>
      <c r="O1682">
        <f>Formulas!U1683</f>
        <v>0</v>
      </c>
      <c r="P1682" s="2" t="e">
        <f>Formulas!W1683</f>
        <v>#DIV/0!</v>
      </c>
    </row>
    <row r="1683" spans="1:16">
      <c r="A1683">
        <f>Formulas!A1684</f>
        <v>0</v>
      </c>
      <c r="B1683">
        <f>Formulas!B1684</f>
        <v>0</v>
      </c>
      <c r="C1683">
        <f>Formulas!C1684</f>
        <v>0</v>
      </c>
      <c r="D1683">
        <f>Formulas!AC1684</f>
        <v>0</v>
      </c>
      <c r="E1683">
        <f t="shared" si="26"/>
        <v>0</v>
      </c>
      <c r="F1683" s="1">
        <f>COUNTIFS(Formulas!B$3:B$2000,'Stats for predictor'!B1683,Formulas!C$3:C$2000,'Stats for predictor'!C1683,Formulas!AC$3:AC$2000,4)</f>
        <v>0</v>
      </c>
      <c r="G1683">
        <f>COUNTIFS(Formulas!B$3:B$2000,'Stats for predictor'!B1683,Formulas!C$3:C$2000,'Stats for predictor'!C1683,Formulas!AC$3:AC$2000,3)</f>
        <v>0</v>
      </c>
      <c r="H1683">
        <f>COUNTIFS(Formulas!B$3:B$2000,'Stats for predictor'!B1683,Formulas!C$3:C$2000,'Stats for predictor'!C1683,Formulas!AC$3:AC$2000,2)</f>
        <v>0</v>
      </c>
      <c r="I1683">
        <f>COUNTIFS(Formulas!B$3:B$2000,'Stats for predictor'!B1683,Formulas!C$3:C$2000,'Stats for predictor'!C1683,Formulas!AC$3:AC$2000,1)</f>
        <v>0</v>
      </c>
      <c r="J1683">
        <f>COUNTIFS(Formulas!B$3:B$2000,'Stats for predictor'!B1683,Formulas!C$3:C$2000,'Stats for predictor'!C1683,Formulas!AC$3:AC$2000,0)</f>
        <v>1390</v>
      </c>
      <c r="K1683">
        <f>Formulas!P1684</f>
        <v>0</v>
      </c>
      <c r="L1683">
        <f>Formulas!R1684</f>
        <v>0</v>
      </c>
      <c r="M1683">
        <f>Formulas!T1732</f>
        <v>0</v>
      </c>
      <c r="N1683" s="2" t="e">
        <f>Formulas!V1684</f>
        <v>#DIV/0!</v>
      </c>
      <c r="O1683">
        <f>Formulas!U1684</f>
        <v>0</v>
      </c>
      <c r="P1683" s="2" t="e">
        <f>Formulas!W1684</f>
        <v>#DIV/0!</v>
      </c>
    </row>
    <row r="1684" spans="1:16">
      <c r="A1684">
        <f>Formulas!A1685</f>
        <v>0</v>
      </c>
      <c r="B1684">
        <f>Formulas!B1685</f>
        <v>0</v>
      </c>
      <c r="C1684">
        <f>Formulas!C1685</f>
        <v>0</v>
      </c>
      <c r="D1684">
        <f>Formulas!AC1685</f>
        <v>0</v>
      </c>
      <c r="E1684">
        <f t="shared" si="26"/>
        <v>0</v>
      </c>
      <c r="F1684" s="1">
        <f>COUNTIFS(Formulas!B$3:B$2000,'Stats for predictor'!B1684,Formulas!C$3:C$2000,'Stats for predictor'!C1684,Formulas!AC$3:AC$2000,4)</f>
        <v>0</v>
      </c>
      <c r="G1684">
        <f>COUNTIFS(Formulas!B$3:B$2000,'Stats for predictor'!B1684,Formulas!C$3:C$2000,'Stats for predictor'!C1684,Formulas!AC$3:AC$2000,3)</f>
        <v>0</v>
      </c>
      <c r="H1684">
        <f>COUNTIFS(Formulas!B$3:B$2000,'Stats for predictor'!B1684,Formulas!C$3:C$2000,'Stats for predictor'!C1684,Formulas!AC$3:AC$2000,2)</f>
        <v>0</v>
      </c>
      <c r="I1684">
        <f>COUNTIFS(Formulas!B$3:B$2000,'Stats for predictor'!B1684,Formulas!C$3:C$2000,'Stats for predictor'!C1684,Formulas!AC$3:AC$2000,1)</f>
        <v>0</v>
      </c>
      <c r="J1684">
        <f>COUNTIFS(Formulas!B$3:B$2000,'Stats for predictor'!B1684,Formulas!C$3:C$2000,'Stats for predictor'!C1684,Formulas!AC$3:AC$2000,0)</f>
        <v>1390</v>
      </c>
      <c r="K1684">
        <f>Formulas!P1685</f>
        <v>0</v>
      </c>
      <c r="L1684">
        <f>Formulas!R1685</f>
        <v>0</v>
      </c>
      <c r="M1684">
        <f>Formulas!T1733</f>
        <v>0</v>
      </c>
      <c r="N1684" s="2" t="e">
        <f>Formulas!V1685</f>
        <v>#DIV/0!</v>
      </c>
      <c r="O1684">
        <f>Formulas!U1685</f>
        <v>0</v>
      </c>
      <c r="P1684" s="2" t="e">
        <f>Formulas!W1685</f>
        <v>#DIV/0!</v>
      </c>
    </row>
    <row r="1685" spans="1:16">
      <c r="A1685">
        <f>Formulas!A1686</f>
        <v>0</v>
      </c>
      <c r="B1685">
        <f>Formulas!B1686</f>
        <v>0</v>
      </c>
      <c r="C1685">
        <f>Formulas!C1686</f>
        <v>0</v>
      </c>
      <c r="D1685">
        <f>Formulas!AC1686</f>
        <v>0</v>
      </c>
      <c r="E1685">
        <f t="shared" si="26"/>
        <v>0</v>
      </c>
      <c r="F1685" s="1">
        <f>COUNTIFS(Formulas!B$3:B$2000,'Stats for predictor'!B1685,Formulas!C$3:C$2000,'Stats for predictor'!C1685,Formulas!AC$3:AC$2000,4)</f>
        <v>0</v>
      </c>
      <c r="G1685">
        <f>COUNTIFS(Formulas!B$3:B$2000,'Stats for predictor'!B1685,Formulas!C$3:C$2000,'Stats for predictor'!C1685,Formulas!AC$3:AC$2000,3)</f>
        <v>0</v>
      </c>
      <c r="H1685">
        <f>COUNTIFS(Formulas!B$3:B$2000,'Stats for predictor'!B1685,Formulas!C$3:C$2000,'Stats for predictor'!C1685,Formulas!AC$3:AC$2000,2)</f>
        <v>0</v>
      </c>
      <c r="I1685">
        <f>COUNTIFS(Formulas!B$3:B$2000,'Stats for predictor'!B1685,Formulas!C$3:C$2000,'Stats for predictor'!C1685,Formulas!AC$3:AC$2000,1)</f>
        <v>0</v>
      </c>
      <c r="J1685">
        <f>COUNTIFS(Formulas!B$3:B$2000,'Stats for predictor'!B1685,Formulas!C$3:C$2000,'Stats for predictor'!C1685,Formulas!AC$3:AC$2000,0)</f>
        <v>1390</v>
      </c>
      <c r="K1685">
        <f>Formulas!P1686</f>
        <v>0</v>
      </c>
      <c r="L1685">
        <f>Formulas!R1686</f>
        <v>0</v>
      </c>
      <c r="M1685">
        <f>Formulas!T1734</f>
        <v>0</v>
      </c>
      <c r="N1685" s="2" t="e">
        <f>Formulas!V1686</f>
        <v>#DIV/0!</v>
      </c>
      <c r="O1685">
        <f>Formulas!U1686</f>
        <v>0</v>
      </c>
      <c r="P1685" s="2" t="e">
        <f>Formulas!W1686</f>
        <v>#DIV/0!</v>
      </c>
    </row>
    <row r="1686" spans="1:16">
      <c r="A1686">
        <f>Formulas!A1687</f>
        <v>0</v>
      </c>
      <c r="B1686">
        <f>Formulas!B1687</f>
        <v>0</v>
      </c>
      <c r="C1686">
        <f>Formulas!C1687</f>
        <v>0</v>
      </c>
      <c r="D1686">
        <f>Formulas!AC1687</f>
        <v>0</v>
      </c>
      <c r="E1686">
        <f t="shared" si="26"/>
        <v>0</v>
      </c>
      <c r="F1686" s="1">
        <f>COUNTIFS(Formulas!B$3:B$2000,'Stats for predictor'!B1686,Formulas!C$3:C$2000,'Stats for predictor'!C1686,Formulas!AC$3:AC$2000,4)</f>
        <v>0</v>
      </c>
      <c r="G1686">
        <f>COUNTIFS(Formulas!B$3:B$2000,'Stats for predictor'!B1686,Formulas!C$3:C$2000,'Stats for predictor'!C1686,Formulas!AC$3:AC$2000,3)</f>
        <v>0</v>
      </c>
      <c r="H1686">
        <f>COUNTIFS(Formulas!B$3:B$2000,'Stats for predictor'!B1686,Formulas!C$3:C$2000,'Stats for predictor'!C1686,Formulas!AC$3:AC$2000,2)</f>
        <v>0</v>
      </c>
      <c r="I1686">
        <f>COUNTIFS(Formulas!B$3:B$2000,'Stats for predictor'!B1686,Formulas!C$3:C$2000,'Stats for predictor'!C1686,Formulas!AC$3:AC$2000,1)</f>
        <v>0</v>
      </c>
      <c r="J1686">
        <f>COUNTIFS(Formulas!B$3:B$2000,'Stats for predictor'!B1686,Formulas!C$3:C$2000,'Stats for predictor'!C1686,Formulas!AC$3:AC$2000,0)</f>
        <v>1390</v>
      </c>
      <c r="K1686">
        <f>Formulas!P1687</f>
        <v>0</v>
      </c>
      <c r="L1686">
        <f>Formulas!R1687</f>
        <v>0</v>
      </c>
      <c r="M1686">
        <f>Formulas!T1735</f>
        <v>0</v>
      </c>
      <c r="N1686" s="2" t="e">
        <f>Formulas!V1687</f>
        <v>#DIV/0!</v>
      </c>
      <c r="O1686">
        <f>Formulas!U1687</f>
        <v>0</v>
      </c>
      <c r="P1686" s="2" t="e">
        <f>Formulas!W1687</f>
        <v>#DIV/0!</v>
      </c>
    </row>
    <row r="1687" spans="1:16">
      <c r="A1687">
        <f>Formulas!A1688</f>
        <v>0</v>
      </c>
      <c r="B1687">
        <f>Formulas!B1688</f>
        <v>0</v>
      </c>
      <c r="C1687">
        <f>Formulas!C1688</f>
        <v>0</v>
      </c>
      <c r="D1687">
        <f>Formulas!AC1688</f>
        <v>0</v>
      </c>
      <c r="E1687">
        <f t="shared" si="26"/>
        <v>0</v>
      </c>
      <c r="F1687" s="1">
        <f>COUNTIFS(Formulas!B$3:B$2000,'Stats for predictor'!B1687,Formulas!C$3:C$2000,'Stats for predictor'!C1687,Formulas!AC$3:AC$2000,4)</f>
        <v>0</v>
      </c>
      <c r="G1687">
        <f>COUNTIFS(Formulas!B$3:B$2000,'Stats for predictor'!B1687,Formulas!C$3:C$2000,'Stats for predictor'!C1687,Formulas!AC$3:AC$2000,3)</f>
        <v>0</v>
      </c>
      <c r="H1687">
        <f>COUNTIFS(Formulas!B$3:B$2000,'Stats for predictor'!B1687,Formulas!C$3:C$2000,'Stats for predictor'!C1687,Formulas!AC$3:AC$2000,2)</f>
        <v>0</v>
      </c>
      <c r="I1687">
        <f>COUNTIFS(Formulas!B$3:B$2000,'Stats for predictor'!B1687,Formulas!C$3:C$2000,'Stats for predictor'!C1687,Formulas!AC$3:AC$2000,1)</f>
        <v>0</v>
      </c>
      <c r="J1687">
        <f>COUNTIFS(Formulas!B$3:B$2000,'Stats for predictor'!B1687,Formulas!C$3:C$2000,'Stats for predictor'!C1687,Formulas!AC$3:AC$2000,0)</f>
        <v>1390</v>
      </c>
      <c r="K1687">
        <f>Formulas!P1688</f>
        <v>0</v>
      </c>
      <c r="L1687">
        <f>Formulas!R1688</f>
        <v>0</v>
      </c>
      <c r="M1687">
        <f>Formulas!T1736</f>
        <v>0</v>
      </c>
      <c r="N1687" s="2" t="e">
        <f>Formulas!V1688</f>
        <v>#DIV/0!</v>
      </c>
      <c r="O1687">
        <f>Formulas!U1688</f>
        <v>0</v>
      </c>
      <c r="P1687" s="2" t="e">
        <f>Formulas!W1688</f>
        <v>#DIV/0!</v>
      </c>
    </row>
    <row r="1688" spans="1:16">
      <c r="A1688">
        <f>Formulas!A1689</f>
        <v>0</v>
      </c>
      <c r="B1688">
        <f>Formulas!B1689</f>
        <v>0</v>
      </c>
      <c r="C1688">
        <f>Formulas!C1689</f>
        <v>0</v>
      </c>
      <c r="D1688">
        <f>Formulas!AC1689</f>
        <v>0</v>
      </c>
      <c r="E1688">
        <f t="shared" si="26"/>
        <v>0</v>
      </c>
      <c r="F1688" s="1">
        <f>COUNTIFS(Formulas!B$3:B$2000,'Stats for predictor'!B1688,Formulas!C$3:C$2000,'Stats for predictor'!C1688,Formulas!AC$3:AC$2000,4)</f>
        <v>0</v>
      </c>
      <c r="G1688">
        <f>COUNTIFS(Formulas!B$3:B$2000,'Stats for predictor'!B1688,Formulas!C$3:C$2000,'Stats for predictor'!C1688,Formulas!AC$3:AC$2000,3)</f>
        <v>0</v>
      </c>
      <c r="H1688">
        <f>COUNTIFS(Formulas!B$3:B$2000,'Stats for predictor'!B1688,Formulas!C$3:C$2000,'Stats for predictor'!C1688,Formulas!AC$3:AC$2000,2)</f>
        <v>0</v>
      </c>
      <c r="I1688">
        <f>COUNTIFS(Formulas!B$3:B$2000,'Stats for predictor'!B1688,Formulas!C$3:C$2000,'Stats for predictor'!C1688,Formulas!AC$3:AC$2000,1)</f>
        <v>0</v>
      </c>
      <c r="J1688">
        <f>COUNTIFS(Formulas!B$3:B$2000,'Stats for predictor'!B1688,Formulas!C$3:C$2000,'Stats for predictor'!C1688,Formulas!AC$3:AC$2000,0)</f>
        <v>1390</v>
      </c>
      <c r="K1688">
        <f>Formulas!P1689</f>
        <v>0</v>
      </c>
      <c r="L1688">
        <f>Formulas!R1689</f>
        <v>0</v>
      </c>
      <c r="M1688">
        <f>Formulas!T1737</f>
        <v>0</v>
      </c>
      <c r="N1688" s="2" t="e">
        <f>Formulas!V1689</f>
        <v>#DIV/0!</v>
      </c>
      <c r="O1688">
        <f>Formulas!U1689</f>
        <v>0</v>
      </c>
      <c r="P1688" s="2" t="e">
        <f>Formulas!W1689</f>
        <v>#DIV/0!</v>
      </c>
    </row>
    <row r="1689" spans="1:16">
      <c r="A1689">
        <f>Formulas!A1690</f>
        <v>0</v>
      </c>
      <c r="B1689">
        <f>Formulas!B1690</f>
        <v>0</v>
      </c>
      <c r="C1689">
        <f>Formulas!C1690</f>
        <v>0</v>
      </c>
      <c r="D1689">
        <f>Formulas!AC1690</f>
        <v>0</v>
      </c>
      <c r="E1689">
        <f t="shared" si="26"/>
        <v>0</v>
      </c>
      <c r="F1689" s="1">
        <f>COUNTIFS(Formulas!B$3:B$2000,'Stats for predictor'!B1689,Formulas!C$3:C$2000,'Stats for predictor'!C1689,Formulas!AC$3:AC$2000,4)</f>
        <v>0</v>
      </c>
      <c r="G1689">
        <f>COUNTIFS(Formulas!B$3:B$2000,'Stats for predictor'!B1689,Formulas!C$3:C$2000,'Stats for predictor'!C1689,Formulas!AC$3:AC$2000,3)</f>
        <v>0</v>
      </c>
      <c r="H1689">
        <f>COUNTIFS(Formulas!B$3:B$2000,'Stats for predictor'!B1689,Formulas!C$3:C$2000,'Stats for predictor'!C1689,Formulas!AC$3:AC$2000,2)</f>
        <v>0</v>
      </c>
      <c r="I1689">
        <f>COUNTIFS(Formulas!B$3:B$2000,'Stats for predictor'!B1689,Formulas!C$3:C$2000,'Stats for predictor'!C1689,Formulas!AC$3:AC$2000,1)</f>
        <v>0</v>
      </c>
      <c r="J1689">
        <f>COUNTIFS(Formulas!B$3:B$2000,'Stats for predictor'!B1689,Formulas!C$3:C$2000,'Stats for predictor'!C1689,Formulas!AC$3:AC$2000,0)</f>
        <v>1390</v>
      </c>
      <c r="K1689">
        <f>Formulas!P1690</f>
        <v>0</v>
      </c>
      <c r="L1689">
        <f>Formulas!R1690</f>
        <v>0</v>
      </c>
      <c r="M1689">
        <f>Formulas!T1738</f>
        <v>0</v>
      </c>
      <c r="N1689" s="2" t="e">
        <f>Formulas!V1690</f>
        <v>#DIV/0!</v>
      </c>
      <c r="O1689">
        <f>Formulas!U1690</f>
        <v>0</v>
      </c>
      <c r="P1689" s="2" t="e">
        <f>Formulas!W1690</f>
        <v>#DIV/0!</v>
      </c>
    </row>
    <row r="1690" spans="1:16">
      <c r="A1690">
        <f>Formulas!A1691</f>
        <v>0</v>
      </c>
      <c r="B1690">
        <f>Formulas!B1691</f>
        <v>0</v>
      </c>
      <c r="C1690">
        <f>Formulas!C1691</f>
        <v>0</v>
      </c>
      <c r="D1690">
        <f>Formulas!AC1691</f>
        <v>0</v>
      </c>
      <c r="E1690">
        <f t="shared" si="26"/>
        <v>0</v>
      </c>
      <c r="F1690" s="1">
        <f>COUNTIFS(Formulas!B$3:B$2000,'Stats for predictor'!B1690,Formulas!C$3:C$2000,'Stats for predictor'!C1690,Formulas!AC$3:AC$2000,4)</f>
        <v>0</v>
      </c>
      <c r="G1690">
        <f>COUNTIFS(Formulas!B$3:B$2000,'Stats for predictor'!B1690,Formulas!C$3:C$2000,'Stats for predictor'!C1690,Formulas!AC$3:AC$2000,3)</f>
        <v>0</v>
      </c>
      <c r="H1690">
        <f>COUNTIFS(Formulas!B$3:B$2000,'Stats for predictor'!B1690,Formulas!C$3:C$2000,'Stats for predictor'!C1690,Formulas!AC$3:AC$2000,2)</f>
        <v>0</v>
      </c>
      <c r="I1690">
        <f>COUNTIFS(Formulas!B$3:B$2000,'Stats for predictor'!B1690,Formulas!C$3:C$2000,'Stats for predictor'!C1690,Formulas!AC$3:AC$2000,1)</f>
        <v>0</v>
      </c>
      <c r="J1690">
        <f>COUNTIFS(Formulas!B$3:B$2000,'Stats for predictor'!B1690,Formulas!C$3:C$2000,'Stats for predictor'!C1690,Formulas!AC$3:AC$2000,0)</f>
        <v>1390</v>
      </c>
      <c r="K1690">
        <f>Formulas!P1691</f>
        <v>0</v>
      </c>
      <c r="L1690">
        <f>Formulas!R1691</f>
        <v>0</v>
      </c>
      <c r="M1690">
        <f>Formulas!T1739</f>
        <v>0</v>
      </c>
      <c r="N1690" s="2" t="e">
        <f>Formulas!V1691</f>
        <v>#DIV/0!</v>
      </c>
      <c r="O1690">
        <f>Formulas!U1691</f>
        <v>0</v>
      </c>
      <c r="P1690" s="2" t="e">
        <f>Formulas!W1691</f>
        <v>#DIV/0!</v>
      </c>
    </row>
    <row r="1691" spans="1:16">
      <c r="A1691">
        <f>Formulas!A1692</f>
        <v>0</v>
      </c>
      <c r="B1691">
        <f>Formulas!B1692</f>
        <v>0</v>
      </c>
      <c r="C1691">
        <f>Formulas!C1692</f>
        <v>0</v>
      </c>
      <c r="D1691">
        <f>Formulas!AC1692</f>
        <v>0</v>
      </c>
      <c r="E1691">
        <f t="shared" si="26"/>
        <v>0</v>
      </c>
      <c r="F1691" s="1">
        <f>COUNTIFS(Formulas!B$3:B$2000,'Stats for predictor'!B1691,Formulas!C$3:C$2000,'Stats for predictor'!C1691,Formulas!AC$3:AC$2000,4)</f>
        <v>0</v>
      </c>
      <c r="G1691">
        <f>COUNTIFS(Formulas!B$3:B$2000,'Stats for predictor'!B1691,Formulas!C$3:C$2000,'Stats for predictor'!C1691,Formulas!AC$3:AC$2000,3)</f>
        <v>0</v>
      </c>
      <c r="H1691">
        <f>COUNTIFS(Formulas!B$3:B$2000,'Stats for predictor'!B1691,Formulas!C$3:C$2000,'Stats for predictor'!C1691,Formulas!AC$3:AC$2000,2)</f>
        <v>0</v>
      </c>
      <c r="I1691">
        <f>COUNTIFS(Formulas!B$3:B$2000,'Stats for predictor'!B1691,Formulas!C$3:C$2000,'Stats for predictor'!C1691,Formulas!AC$3:AC$2000,1)</f>
        <v>0</v>
      </c>
      <c r="J1691">
        <f>COUNTIFS(Formulas!B$3:B$2000,'Stats for predictor'!B1691,Formulas!C$3:C$2000,'Stats for predictor'!C1691,Formulas!AC$3:AC$2000,0)</f>
        <v>1390</v>
      </c>
      <c r="K1691">
        <f>Formulas!P1692</f>
        <v>0</v>
      </c>
      <c r="L1691">
        <f>Formulas!R1692</f>
        <v>0</v>
      </c>
      <c r="M1691">
        <f>Formulas!T1740</f>
        <v>0</v>
      </c>
      <c r="N1691" s="2" t="e">
        <f>Formulas!V1692</f>
        <v>#DIV/0!</v>
      </c>
      <c r="O1691">
        <f>Formulas!U1692</f>
        <v>0</v>
      </c>
      <c r="P1691" s="2" t="e">
        <f>Formulas!W1692</f>
        <v>#DIV/0!</v>
      </c>
    </row>
    <row r="1692" spans="1:16">
      <c r="A1692">
        <f>Formulas!A1693</f>
        <v>0</v>
      </c>
      <c r="B1692">
        <f>Formulas!B1693</f>
        <v>0</v>
      </c>
      <c r="C1692">
        <f>Formulas!C1693</f>
        <v>0</v>
      </c>
      <c r="D1692">
        <f>Formulas!AC1693</f>
        <v>0</v>
      </c>
      <c r="E1692">
        <f t="shared" si="26"/>
        <v>0</v>
      </c>
      <c r="F1692" s="1">
        <f>COUNTIFS(Formulas!B$3:B$2000,'Stats for predictor'!B1692,Formulas!C$3:C$2000,'Stats for predictor'!C1692,Formulas!AC$3:AC$2000,4)</f>
        <v>0</v>
      </c>
      <c r="G1692">
        <f>COUNTIFS(Formulas!B$3:B$2000,'Stats for predictor'!B1692,Formulas!C$3:C$2000,'Stats for predictor'!C1692,Formulas!AC$3:AC$2000,3)</f>
        <v>0</v>
      </c>
      <c r="H1692">
        <f>COUNTIFS(Formulas!B$3:B$2000,'Stats for predictor'!B1692,Formulas!C$3:C$2000,'Stats for predictor'!C1692,Formulas!AC$3:AC$2000,2)</f>
        <v>0</v>
      </c>
      <c r="I1692">
        <f>COUNTIFS(Formulas!B$3:B$2000,'Stats for predictor'!B1692,Formulas!C$3:C$2000,'Stats for predictor'!C1692,Formulas!AC$3:AC$2000,1)</f>
        <v>0</v>
      </c>
      <c r="J1692">
        <f>COUNTIFS(Formulas!B$3:B$2000,'Stats for predictor'!B1692,Formulas!C$3:C$2000,'Stats for predictor'!C1692,Formulas!AC$3:AC$2000,0)</f>
        <v>1390</v>
      </c>
      <c r="K1692">
        <f>Formulas!P1693</f>
        <v>0</v>
      </c>
      <c r="L1692">
        <f>Formulas!R1693</f>
        <v>0</v>
      </c>
      <c r="M1692">
        <f>Formulas!T1741</f>
        <v>0</v>
      </c>
      <c r="N1692" s="2" t="e">
        <f>Formulas!V1693</f>
        <v>#DIV/0!</v>
      </c>
      <c r="O1692">
        <f>Formulas!U1693</f>
        <v>0</v>
      </c>
      <c r="P1692" s="2" t="e">
        <f>Formulas!W1693</f>
        <v>#DIV/0!</v>
      </c>
    </row>
    <row r="1693" spans="1:16">
      <c r="A1693">
        <f>Formulas!A1694</f>
        <v>0</v>
      </c>
      <c r="B1693">
        <f>Formulas!B1694</f>
        <v>0</v>
      </c>
      <c r="C1693">
        <f>Formulas!C1694</f>
        <v>0</v>
      </c>
      <c r="D1693">
        <f>Formulas!AC1694</f>
        <v>0</v>
      </c>
      <c r="E1693">
        <f t="shared" si="26"/>
        <v>0</v>
      </c>
      <c r="F1693" s="1">
        <f>COUNTIFS(Formulas!B$3:B$2000,'Stats for predictor'!B1693,Formulas!C$3:C$2000,'Stats for predictor'!C1693,Formulas!AC$3:AC$2000,4)</f>
        <v>0</v>
      </c>
      <c r="G1693">
        <f>COUNTIFS(Formulas!B$3:B$2000,'Stats for predictor'!B1693,Formulas!C$3:C$2000,'Stats for predictor'!C1693,Formulas!AC$3:AC$2000,3)</f>
        <v>0</v>
      </c>
      <c r="H1693">
        <f>COUNTIFS(Formulas!B$3:B$2000,'Stats for predictor'!B1693,Formulas!C$3:C$2000,'Stats for predictor'!C1693,Formulas!AC$3:AC$2000,2)</f>
        <v>0</v>
      </c>
      <c r="I1693">
        <f>COUNTIFS(Formulas!B$3:B$2000,'Stats for predictor'!B1693,Formulas!C$3:C$2000,'Stats for predictor'!C1693,Formulas!AC$3:AC$2000,1)</f>
        <v>0</v>
      </c>
      <c r="J1693">
        <f>COUNTIFS(Formulas!B$3:B$2000,'Stats for predictor'!B1693,Formulas!C$3:C$2000,'Stats for predictor'!C1693,Formulas!AC$3:AC$2000,0)</f>
        <v>1390</v>
      </c>
      <c r="K1693">
        <f>Formulas!P1694</f>
        <v>0</v>
      </c>
      <c r="L1693">
        <f>Formulas!R1694</f>
        <v>0</v>
      </c>
      <c r="M1693">
        <f>Formulas!T1742</f>
        <v>0</v>
      </c>
      <c r="N1693" s="2" t="e">
        <f>Formulas!V1694</f>
        <v>#DIV/0!</v>
      </c>
      <c r="O1693">
        <f>Formulas!U1694</f>
        <v>0</v>
      </c>
      <c r="P1693" s="2" t="e">
        <f>Formulas!W1694</f>
        <v>#DIV/0!</v>
      </c>
    </row>
    <row r="1694" spans="1:16">
      <c r="A1694">
        <f>Formulas!A1695</f>
        <v>0</v>
      </c>
      <c r="B1694">
        <f>Formulas!B1695</f>
        <v>0</v>
      </c>
      <c r="C1694">
        <f>Formulas!C1695</f>
        <v>0</v>
      </c>
      <c r="D1694">
        <f>Formulas!AC1695</f>
        <v>0</v>
      </c>
      <c r="E1694">
        <f t="shared" si="26"/>
        <v>0</v>
      </c>
      <c r="F1694" s="1">
        <f>COUNTIFS(Formulas!B$3:B$2000,'Stats for predictor'!B1694,Formulas!C$3:C$2000,'Stats for predictor'!C1694,Formulas!AC$3:AC$2000,4)</f>
        <v>0</v>
      </c>
      <c r="G1694">
        <f>COUNTIFS(Formulas!B$3:B$2000,'Stats for predictor'!B1694,Formulas!C$3:C$2000,'Stats for predictor'!C1694,Formulas!AC$3:AC$2000,3)</f>
        <v>0</v>
      </c>
      <c r="H1694">
        <f>COUNTIFS(Formulas!B$3:B$2000,'Stats for predictor'!B1694,Formulas!C$3:C$2000,'Stats for predictor'!C1694,Formulas!AC$3:AC$2000,2)</f>
        <v>0</v>
      </c>
      <c r="I1694">
        <f>COUNTIFS(Formulas!B$3:B$2000,'Stats for predictor'!B1694,Formulas!C$3:C$2000,'Stats for predictor'!C1694,Formulas!AC$3:AC$2000,1)</f>
        <v>0</v>
      </c>
      <c r="J1694">
        <f>COUNTIFS(Formulas!B$3:B$2000,'Stats for predictor'!B1694,Formulas!C$3:C$2000,'Stats for predictor'!C1694,Formulas!AC$3:AC$2000,0)</f>
        <v>1390</v>
      </c>
      <c r="K1694">
        <f>Formulas!P1695</f>
        <v>0</v>
      </c>
      <c r="L1694">
        <f>Formulas!R1695</f>
        <v>0</v>
      </c>
      <c r="M1694">
        <f>Formulas!T1743</f>
        <v>0</v>
      </c>
      <c r="N1694" s="2" t="e">
        <f>Formulas!V1695</f>
        <v>#DIV/0!</v>
      </c>
      <c r="O1694">
        <f>Formulas!U1695</f>
        <v>0</v>
      </c>
      <c r="P1694" s="2" t="e">
        <f>Formulas!W1695</f>
        <v>#DIV/0!</v>
      </c>
    </row>
    <row r="1695" spans="1:16">
      <c r="A1695">
        <f>Formulas!A1696</f>
        <v>0</v>
      </c>
      <c r="B1695">
        <f>Formulas!B1696</f>
        <v>0</v>
      </c>
      <c r="C1695">
        <f>Formulas!C1696</f>
        <v>0</v>
      </c>
      <c r="D1695">
        <f>Formulas!AC1696</f>
        <v>0</v>
      </c>
      <c r="E1695">
        <f t="shared" si="26"/>
        <v>0</v>
      </c>
      <c r="F1695" s="1">
        <f>COUNTIFS(Formulas!B$3:B$2000,'Stats for predictor'!B1695,Formulas!C$3:C$2000,'Stats for predictor'!C1695,Formulas!AC$3:AC$2000,4)</f>
        <v>0</v>
      </c>
      <c r="G1695">
        <f>COUNTIFS(Formulas!B$3:B$2000,'Stats for predictor'!B1695,Formulas!C$3:C$2000,'Stats for predictor'!C1695,Formulas!AC$3:AC$2000,3)</f>
        <v>0</v>
      </c>
      <c r="H1695">
        <f>COUNTIFS(Formulas!B$3:B$2000,'Stats for predictor'!B1695,Formulas!C$3:C$2000,'Stats for predictor'!C1695,Formulas!AC$3:AC$2000,2)</f>
        <v>0</v>
      </c>
      <c r="I1695">
        <f>COUNTIFS(Formulas!B$3:B$2000,'Stats for predictor'!B1695,Formulas!C$3:C$2000,'Stats for predictor'!C1695,Formulas!AC$3:AC$2000,1)</f>
        <v>0</v>
      </c>
      <c r="J1695">
        <f>COUNTIFS(Formulas!B$3:B$2000,'Stats for predictor'!B1695,Formulas!C$3:C$2000,'Stats for predictor'!C1695,Formulas!AC$3:AC$2000,0)</f>
        <v>1390</v>
      </c>
      <c r="K1695">
        <f>Formulas!P1696</f>
        <v>0</v>
      </c>
      <c r="L1695">
        <f>Formulas!R1696</f>
        <v>0</v>
      </c>
      <c r="M1695">
        <f>Formulas!T1744</f>
        <v>0</v>
      </c>
      <c r="N1695" s="2" t="e">
        <f>Formulas!V1696</f>
        <v>#DIV/0!</v>
      </c>
      <c r="O1695">
        <f>Formulas!U1696</f>
        <v>0</v>
      </c>
      <c r="P1695" s="2" t="e">
        <f>Formulas!W1696</f>
        <v>#DIV/0!</v>
      </c>
    </row>
    <row r="1696" spans="1:16">
      <c r="A1696">
        <f>Formulas!A1697</f>
        <v>0</v>
      </c>
      <c r="B1696">
        <f>Formulas!B1697</f>
        <v>0</v>
      </c>
      <c r="C1696">
        <f>Formulas!C1697</f>
        <v>0</v>
      </c>
      <c r="D1696">
        <f>Formulas!AC1697</f>
        <v>0</v>
      </c>
      <c r="E1696">
        <f t="shared" si="26"/>
        <v>0</v>
      </c>
      <c r="F1696" s="1">
        <f>COUNTIFS(Formulas!B$3:B$2000,'Stats for predictor'!B1696,Formulas!C$3:C$2000,'Stats for predictor'!C1696,Formulas!AC$3:AC$2000,4)</f>
        <v>0</v>
      </c>
      <c r="G1696">
        <f>COUNTIFS(Formulas!B$3:B$2000,'Stats for predictor'!B1696,Formulas!C$3:C$2000,'Stats for predictor'!C1696,Formulas!AC$3:AC$2000,3)</f>
        <v>0</v>
      </c>
      <c r="H1696">
        <f>COUNTIFS(Formulas!B$3:B$2000,'Stats for predictor'!B1696,Formulas!C$3:C$2000,'Stats for predictor'!C1696,Formulas!AC$3:AC$2000,2)</f>
        <v>0</v>
      </c>
      <c r="I1696">
        <f>COUNTIFS(Formulas!B$3:B$2000,'Stats for predictor'!B1696,Formulas!C$3:C$2000,'Stats for predictor'!C1696,Formulas!AC$3:AC$2000,1)</f>
        <v>0</v>
      </c>
      <c r="J1696">
        <f>COUNTIFS(Formulas!B$3:B$2000,'Stats for predictor'!B1696,Formulas!C$3:C$2000,'Stats for predictor'!C1696,Formulas!AC$3:AC$2000,0)</f>
        <v>1390</v>
      </c>
      <c r="K1696">
        <f>Formulas!P1697</f>
        <v>0</v>
      </c>
      <c r="L1696">
        <f>Formulas!R1697</f>
        <v>0</v>
      </c>
      <c r="M1696">
        <f>Formulas!T1745</f>
        <v>0</v>
      </c>
      <c r="N1696" s="2" t="e">
        <f>Formulas!V1697</f>
        <v>#DIV/0!</v>
      </c>
      <c r="O1696">
        <f>Formulas!U1697</f>
        <v>0</v>
      </c>
      <c r="P1696" s="2" t="e">
        <f>Formulas!W1697</f>
        <v>#DIV/0!</v>
      </c>
    </row>
    <row r="1697" spans="1:16">
      <c r="A1697">
        <f>Formulas!A1698</f>
        <v>0</v>
      </c>
      <c r="B1697">
        <f>Formulas!B1698</f>
        <v>0</v>
      </c>
      <c r="C1697">
        <f>Formulas!C1698</f>
        <v>0</v>
      </c>
      <c r="D1697">
        <f>Formulas!AC1698</f>
        <v>0</v>
      </c>
      <c r="E1697">
        <f t="shared" si="26"/>
        <v>0</v>
      </c>
      <c r="F1697" s="1">
        <f>COUNTIFS(Formulas!B$3:B$2000,'Stats for predictor'!B1697,Formulas!C$3:C$2000,'Stats for predictor'!C1697,Formulas!AC$3:AC$2000,4)</f>
        <v>0</v>
      </c>
      <c r="G1697">
        <f>COUNTIFS(Formulas!B$3:B$2000,'Stats for predictor'!B1697,Formulas!C$3:C$2000,'Stats for predictor'!C1697,Formulas!AC$3:AC$2000,3)</f>
        <v>0</v>
      </c>
      <c r="H1697">
        <f>COUNTIFS(Formulas!B$3:B$2000,'Stats for predictor'!B1697,Formulas!C$3:C$2000,'Stats for predictor'!C1697,Formulas!AC$3:AC$2000,2)</f>
        <v>0</v>
      </c>
      <c r="I1697">
        <f>COUNTIFS(Formulas!B$3:B$2000,'Stats for predictor'!B1697,Formulas!C$3:C$2000,'Stats for predictor'!C1697,Formulas!AC$3:AC$2000,1)</f>
        <v>0</v>
      </c>
      <c r="J1697">
        <f>COUNTIFS(Formulas!B$3:B$2000,'Stats for predictor'!B1697,Formulas!C$3:C$2000,'Stats for predictor'!C1697,Formulas!AC$3:AC$2000,0)</f>
        <v>1390</v>
      </c>
      <c r="K1697">
        <f>Formulas!P1698</f>
        <v>0</v>
      </c>
      <c r="L1697">
        <f>Formulas!R1698</f>
        <v>0</v>
      </c>
      <c r="M1697">
        <f>Formulas!T1746</f>
        <v>0</v>
      </c>
      <c r="N1697" s="2" t="e">
        <f>Formulas!V1698</f>
        <v>#DIV/0!</v>
      </c>
      <c r="O1697">
        <f>Formulas!U1698</f>
        <v>0</v>
      </c>
      <c r="P1697" s="2" t="e">
        <f>Formulas!W1698</f>
        <v>#DIV/0!</v>
      </c>
    </row>
    <row r="1698" spans="1:16">
      <c r="A1698">
        <f>Formulas!A1699</f>
        <v>0</v>
      </c>
      <c r="B1698">
        <f>Formulas!B1699</f>
        <v>0</v>
      </c>
      <c r="C1698">
        <f>Formulas!C1699</f>
        <v>0</v>
      </c>
      <c r="D1698">
        <f>Formulas!AC1699</f>
        <v>0</v>
      </c>
      <c r="E1698">
        <f t="shared" si="26"/>
        <v>0</v>
      </c>
      <c r="F1698" s="1">
        <f>COUNTIFS(Formulas!B$3:B$2000,'Stats for predictor'!B1698,Formulas!C$3:C$2000,'Stats for predictor'!C1698,Formulas!AC$3:AC$2000,4)</f>
        <v>0</v>
      </c>
      <c r="G1698">
        <f>COUNTIFS(Formulas!B$3:B$2000,'Stats for predictor'!B1698,Formulas!C$3:C$2000,'Stats for predictor'!C1698,Formulas!AC$3:AC$2000,3)</f>
        <v>0</v>
      </c>
      <c r="H1698">
        <f>COUNTIFS(Formulas!B$3:B$2000,'Stats for predictor'!B1698,Formulas!C$3:C$2000,'Stats for predictor'!C1698,Formulas!AC$3:AC$2000,2)</f>
        <v>0</v>
      </c>
      <c r="I1698">
        <f>COUNTIFS(Formulas!B$3:B$2000,'Stats for predictor'!B1698,Formulas!C$3:C$2000,'Stats for predictor'!C1698,Formulas!AC$3:AC$2000,1)</f>
        <v>0</v>
      </c>
      <c r="J1698">
        <f>COUNTIFS(Formulas!B$3:B$2000,'Stats for predictor'!B1698,Formulas!C$3:C$2000,'Stats for predictor'!C1698,Formulas!AC$3:AC$2000,0)</f>
        <v>1390</v>
      </c>
      <c r="K1698">
        <f>Formulas!P1699</f>
        <v>0</v>
      </c>
      <c r="L1698">
        <f>Formulas!R1699</f>
        <v>0</v>
      </c>
      <c r="M1698">
        <f>Formulas!T1747</f>
        <v>0</v>
      </c>
      <c r="N1698" s="2" t="e">
        <f>Formulas!V1699</f>
        <v>#DIV/0!</v>
      </c>
      <c r="O1698">
        <f>Formulas!U1699</f>
        <v>0</v>
      </c>
      <c r="P1698" s="2" t="e">
        <f>Formulas!W1699</f>
        <v>#DIV/0!</v>
      </c>
    </row>
    <row r="1699" spans="1:16">
      <c r="A1699">
        <f>Formulas!A1700</f>
        <v>0</v>
      </c>
      <c r="B1699">
        <f>Formulas!B1700</f>
        <v>0</v>
      </c>
      <c r="C1699">
        <f>Formulas!C1700</f>
        <v>0</v>
      </c>
      <c r="D1699">
        <f>Formulas!AC1700</f>
        <v>0</v>
      </c>
      <c r="E1699">
        <f t="shared" si="26"/>
        <v>0</v>
      </c>
      <c r="F1699" s="1">
        <f>COUNTIFS(Formulas!B$3:B$2000,'Stats for predictor'!B1699,Formulas!C$3:C$2000,'Stats for predictor'!C1699,Formulas!AC$3:AC$2000,4)</f>
        <v>0</v>
      </c>
      <c r="G1699">
        <f>COUNTIFS(Formulas!B$3:B$2000,'Stats for predictor'!B1699,Formulas!C$3:C$2000,'Stats for predictor'!C1699,Formulas!AC$3:AC$2000,3)</f>
        <v>0</v>
      </c>
      <c r="H1699">
        <f>COUNTIFS(Formulas!B$3:B$2000,'Stats for predictor'!B1699,Formulas!C$3:C$2000,'Stats for predictor'!C1699,Formulas!AC$3:AC$2000,2)</f>
        <v>0</v>
      </c>
      <c r="I1699">
        <f>COUNTIFS(Formulas!B$3:B$2000,'Stats for predictor'!B1699,Formulas!C$3:C$2000,'Stats for predictor'!C1699,Formulas!AC$3:AC$2000,1)</f>
        <v>0</v>
      </c>
      <c r="J1699">
        <f>COUNTIFS(Formulas!B$3:B$2000,'Stats for predictor'!B1699,Formulas!C$3:C$2000,'Stats for predictor'!C1699,Formulas!AC$3:AC$2000,0)</f>
        <v>1390</v>
      </c>
      <c r="K1699">
        <f>Formulas!P1700</f>
        <v>0</v>
      </c>
      <c r="L1699">
        <f>Formulas!R1700</f>
        <v>0</v>
      </c>
      <c r="M1699">
        <f>Formulas!T1748</f>
        <v>0</v>
      </c>
      <c r="N1699" s="2" t="e">
        <f>Formulas!V1700</f>
        <v>#DIV/0!</v>
      </c>
      <c r="O1699">
        <f>Formulas!U1700</f>
        <v>0</v>
      </c>
      <c r="P1699" s="2" t="e">
        <f>Formulas!W1700</f>
        <v>#DIV/0!</v>
      </c>
    </row>
    <row r="1700" spans="1:16">
      <c r="A1700">
        <f>Formulas!A1701</f>
        <v>0</v>
      </c>
      <c r="B1700">
        <f>Formulas!B1701</f>
        <v>0</v>
      </c>
      <c r="C1700">
        <f>Formulas!C1701</f>
        <v>0</v>
      </c>
      <c r="D1700">
        <f>Formulas!AC1701</f>
        <v>0</v>
      </c>
      <c r="E1700">
        <f t="shared" si="26"/>
        <v>0</v>
      </c>
      <c r="F1700" s="1">
        <f>COUNTIFS(Formulas!B$3:B$2000,'Stats for predictor'!B1700,Formulas!C$3:C$2000,'Stats for predictor'!C1700,Formulas!AC$3:AC$2000,4)</f>
        <v>0</v>
      </c>
      <c r="G1700">
        <f>COUNTIFS(Formulas!B$3:B$2000,'Stats for predictor'!B1700,Formulas!C$3:C$2000,'Stats for predictor'!C1700,Formulas!AC$3:AC$2000,3)</f>
        <v>0</v>
      </c>
      <c r="H1700">
        <f>COUNTIFS(Formulas!B$3:B$2000,'Stats for predictor'!B1700,Formulas!C$3:C$2000,'Stats for predictor'!C1700,Formulas!AC$3:AC$2000,2)</f>
        <v>0</v>
      </c>
      <c r="I1700">
        <f>COUNTIFS(Formulas!B$3:B$2000,'Stats for predictor'!B1700,Formulas!C$3:C$2000,'Stats for predictor'!C1700,Formulas!AC$3:AC$2000,1)</f>
        <v>0</v>
      </c>
      <c r="J1700">
        <f>COUNTIFS(Formulas!B$3:B$2000,'Stats for predictor'!B1700,Formulas!C$3:C$2000,'Stats for predictor'!C1700,Formulas!AC$3:AC$2000,0)</f>
        <v>1390</v>
      </c>
      <c r="K1700">
        <f>Formulas!P1701</f>
        <v>0</v>
      </c>
      <c r="L1700">
        <f>Formulas!R1701</f>
        <v>0</v>
      </c>
      <c r="M1700">
        <f>Formulas!T1749</f>
        <v>0</v>
      </c>
      <c r="N1700" s="2" t="e">
        <f>Formulas!V1701</f>
        <v>#DIV/0!</v>
      </c>
      <c r="O1700">
        <f>Formulas!U1701</f>
        <v>0</v>
      </c>
      <c r="P1700" s="2" t="e">
        <f>Formulas!W1701</f>
        <v>#DIV/0!</v>
      </c>
    </row>
    <row r="1701" spans="1:16">
      <c r="A1701">
        <f>Formulas!A1702</f>
        <v>0</v>
      </c>
      <c r="B1701">
        <f>Formulas!B1702</f>
        <v>0</v>
      </c>
      <c r="C1701">
        <f>Formulas!C1702</f>
        <v>0</v>
      </c>
      <c r="D1701">
        <f>Formulas!AC1702</f>
        <v>0</v>
      </c>
      <c r="E1701">
        <f t="shared" si="26"/>
        <v>0</v>
      </c>
      <c r="F1701" s="1">
        <f>COUNTIFS(Formulas!B$3:B$2000,'Stats for predictor'!B1701,Formulas!C$3:C$2000,'Stats for predictor'!C1701,Formulas!AC$3:AC$2000,4)</f>
        <v>0</v>
      </c>
      <c r="G1701">
        <f>COUNTIFS(Formulas!B$3:B$2000,'Stats for predictor'!B1701,Formulas!C$3:C$2000,'Stats for predictor'!C1701,Formulas!AC$3:AC$2000,3)</f>
        <v>0</v>
      </c>
      <c r="H1701">
        <f>COUNTIFS(Formulas!B$3:B$2000,'Stats for predictor'!B1701,Formulas!C$3:C$2000,'Stats for predictor'!C1701,Formulas!AC$3:AC$2000,2)</f>
        <v>0</v>
      </c>
      <c r="I1701">
        <f>COUNTIFS(Formulas!B$3:B$2000,'Stats for predictor'!B1701,Formulas!C$3:C$2000,'Stats for predictor'!C1701,Formulas!AC$3:AC$2000,1)</f>
        <v>0</v>
      </c>
      <c r="J1701">
        <f>COUNTIFS(Formulas!B$3:B$2000,'Stats for predictor'!B1701,Formulas!C$3:C$2000,'Stats for predictor'!C1701,Formulas!AC$3:AC$2000,0)</f>
        <v>1390</v>
      </c>
      <c r="K1701">
        <f>Formulas!P1702</f>
        <v>0</v>
      </c>
      <c r="L1701">
        <f>Formulas!R1702</f>
        <v>0</v>
      </c>
      <c r="M1701">
        <f>Formulas!T1750</f>
        <v>0</v>
      </c>
      <c r="N1701" s="2" t="e">
        <f>Formulas!V1702</f>
        <v>#DIV/0!</v>
      </c>
      <c r="O1701">
        <f>Formulas!U1702</f>
        <v>0</v>
      </c>
      <c r="P1701" s="2" t="e">
        <f>Formulas!W1702</f>
        <v>#DIV/0!</v>
      </c>
    </row>
    <row r="1702" spans="1:16">
      <c r="A1702">
        <f>Formulas!A1703</f>
        <v>0</v>
      </c>
      <c r="B1702">
        <f>Formulas!B1703</f>
        <v>0</v>
      </c>
      <c r="C1702">
        <f>Formulas!C1703</f>
        <v>0</v>
      </c>
      <c r="D1702">
        <f>Formulas!AC1703</f>
        <v>0</v>
      </c>
      <c r="E1702">
        <f t="shared" si="26"/>
        <v>0</v>
      </c>
      <c r="F1702" s="1">
        <f>COUNTIFS(Formulas!B$3:B$2000,'Stats for predictor'!B1702,Formulas!C$3:C$2000,'Stats for predictor'!C1702,Formulas!AC$3:AC$2000,4)</f>
        <v>0</v>
      </c>
      <c r="G1702">
        <f>COUNTIFS(Formulas!B$3:B$2000,'Stats for predictor'!B1702,Formulas!C$3:C$2000,'Stats for predictor'!C1702,Formulas!AC$3:AC$2000,3)</f>
        <v>0</v>
      </c>
      <c r="H1702">
        <f>COUNTIFS(Formulas!B$3:B$2000,'Stats for predictor'!B1702,Formulas!C$3:C$2000,'Stats for predictor'!C1702,Formulas!AC$3:AC$2000,2)</f>
        <v>0</v>
      </c>
      <c r="I1702">
        <f>COUNTIFS(Formulas!B$3:B$2000,'Stats for predictor'!B1702,Formulas!C$3:C$2000,'Stats for predictor'!C1702,Formulas!AC$3:AC$2000,1)</f>
        <v>0</v>
      </c>
      <c r="J1702">
        <f>COUNTIFS(Formulas!B$3:B$2000,'Stats for predictor'!B1702,Formulas!C$3:C$2000,'Stats for predictor'!C1702,Formulas!AC$3:AC$2000,0)</f>
        <v>1390</v>
      </c>
      <c r="K1702">
        <f>Formulas!P1703</f>
        <v>0</v>
      </c>
      <c r="L1702">
        <f>Formulas!R1703</f>
        <v>0</v>
      </c>
      <c r="M1702">
        <f>Formulas!T1751</f>
        <v>0</v>
      </c>
      <c r="N1702" s="2" t="e">
        <f>Formulas!V1703</f>
        <v>#DIV/0!</v>
      </c>
      <c r="O1702">
        <f>Formulas!U1703</f>
        <v>0</v>
      </c>
      <c r="P1702" s="2" t="e">
        <f>Formulas!W1703</f>
        <v>#DIV/0!</v>
      </c>
    </row>
    <row r="1703" spans="1:16">
      <c r="A1703">
        <f>Formulas!A1704</f>
        <v>0</v>
      </c>
      <c r="B1703">
        <f>Formulas!B1704</f>
        <v>0</v>
      </c>
      <c r="C1703">
        <f>Formulas!C1704</f>
        <v>0</v>
      </c>
      <c r="D1703">
        <f>Formulas!AC1704</f>
        <v>0</v>
      </c>
      <c r="E1703">
        <f t="shared" si="26"/>
        <v>0</v>
      </c>
      <c r="F1703" s="1">
        <f>COUNTIFS(Formulas!B$3:B$2000,'Stats for predictor'!B1703,Formulas!C$3:C$2000,'Stats for predictor'!C1703,Formulas!AC$3:AC$2000,4)</f>
        <v>0</v>
      </c>
      <c r="G1703">
        <f>COUNTIFS(Formulas!B$3:B$2000,'Stats for predictor'!B1703,Formulas!C$3:C$2000,'Stats for predictor'!C1703,Formulas!AC$3:AC$2000,3)</f>
        <v>0</v>
      </c>
      <c r="H1703">
        <f>COUNTIFS(Formulas!B$3:B$2000,'Stats for predictor'!B1703,Formulas!C$3:C$2000,'Stats for predictor'!C1703,Formulas!AC$3:AC$2000,2)</f>
        <v>0</v>
      </c>
      <c r="I1703">
        <f>COUNTIFS(Formulas!B$3:B$2000,'Stats for predictor'!B1703,Formulas!C$3:C$2000,'Stats for predictor'!C1703,Formulas!AC$3:AC$2000,1)</f>
        <v>0</v>
      </c>
      <c r="J1703">
        <f>COUNTIFS(Formulas!B$3:B$2000,'Stats for predictor'!B1703,Formulas!C$3:C$2000,'Stats for predictor'!C1703,Formulas!AC$3:AC$2000,0)</f>
        <v>1390</v>
      </c>
      <c r="K1703">
        <f>Formulas!P1704</f>
        <v>0</v>
      </c>
      <c r="L1703">
        <f>Formulas!R1704</f>
        <v>0</v>
      </c>
      <c r="M1703">
        <f>Formulas!T1752</f>
        <v>0</v>
      </c>
      <c r="N1703" s="2" t="e">
        <f>Formulas!V1704</f>
        <v>#DIV/0!</v>
      </c>
      <c r="O1703">
        <f>Formulas!U1704</f>
        <v>0</v>
      </c>
      <c r="P1703" s="2" t="e">
        <f>Formulas!W1704</f>
        <v>#DIV/0!</v>
      </c>
    </row>
    <row r="1704" spans="1:16">
      <c r="A1704">
        <f>Formulas!A1705</f>
        <v>0</v>
      </c>
      <c r="B1704">
        <f>Formulas!B1705</f>
        <v>0</v>
      </c>
      <c r="C1704">
        <f>Formulas!C1705</f>
        <v>0</v>
      </c>
      <c r="D1704">
        <f>Formulas!AC1705</f>
        <v>0</v>
      </c>
      <c r="E1704">
        <f t="shared" si="26"/>
        <v>0</v>
      </c>
      <c r="F1704" s="1">
        <f>COUNTIFS(Formulas!B$3:B$2000,'Stats for predictor'!B1704,Formulas!C$3:C$2000,'Stats for predictor'!C1704,Formulas!AC$3:AC$2000,4)</f>
        <v>0</v>
      </c>
      <c r="G1704">
        <f>COUNTIFS(Formulas!B$3:B$2000,'Stats for predictor'!B1704,Formulas!C$3:C$2000,'Stats for predictor'!C1704,Formulas!AC$3:AC$2000,3)</f>
        <v>0</v>
      </c>
      <c r="H1704">
        <f>COUNTIFS(Formulas!B$3:B$2000,'Stats for predictor'!B1704,Formulas!C$3:C$2000,'Stats for predictor'!C1704,Formulas!AC$3:AC$2000,2)</f>
        <v>0</v>
      </c>
      <c r="I1704">
        <f>COUNTIFS(Formulas!B$3:B$2000,'Stats for predictor'!B1704,Formulas!C$3:C$2000,'Stats for predictor'!C1704,Formulas!AC$3:AC$2000,1)</f>
        <v>0</v>
      </c>
      <c r="J1704">
        <f>COUNTIFS(Formulas!B$3:B$2000,'Stats for predictor'!B1704,Formulas!C$3:C$2000,'Stats for predictor'!C1704,Formulas!AC$3:AC$2000,0)</f>
        <v>1390</v>
      </c>
      <c r="K1704">
        <f>Formulas!P1705</f>
        <v>0</v>
      </c>
      <c r="L1704">
        <f>Formulas!R1705</f>
        <v>0</v>
      </c>
      <c r="M1704">
        <f>Formulas!T1753</f>
        <v>0</v>
      </c>
      <c r="N1704" s="2" t="e">
        <f>Formulas!V1705</f>
        <v>#DIV/0!</v>
      </c>
      <c r="O1704">
        <f>Formulas!U1705</f>
        <v>0</v>
      </c>
      <c r="P1704" s="2" t="e">
        <f>Formulas!W1705</f>
        <v>#DIV/0!</v>
      </c>
    </row>
    <row r="1705" spans="1:16">
      <c r="A1705">
        <f>Formulas!A1706</f>
        <v>0</v>
      </c>
      <c r="B1705">
        <f>Formulas!B1706</f>
        <v>0</v>
      </c>
      <c r="C1705">
        <f>Formulas!C1706</f>
        <v>0</v>
      </c>
      <c r="D1705">
        <f>Formulas!AC1706</f>
        <v>0</v>
      </c>
      <c r="E1705">
        <f t="shared" si="26"/>
        <v>0</v>
      </c>
      <c r="F1705" s="1">
        <f>COUNTIFS(Formulas!B$3:B$2000,'Stats for predictor'!B1705,Formulas!C$3:C$2000,'Stats for predictor'!C1705,Formulas!AC$3:AC$2000,4)</f>
        <v>0</v>
      </c>
      <c r="G1705">
        <f>COUNTIFS(Formulas!B$3:B$2000,'Stats for predictor'!B1705,Formulas!C$3:C$2000,'Stats for predictor'!C1705,Formulas!AC$3:AC$2000,3)</f>
        <v>0</v>
      </c>
      <c r="H1705">
        <f>COUNTIFS(Formulas!B$3:B$2000,'Stats for predictor'!B1705,Formulas!C$3:C$2000,'Stats for predictor'!C1705,Formulas!AC$3:AC$2000,2)</f>
        <v>0</v>
      </c>
      <c r="I1705">
        <f>COUNTIFS(Formulas!B$3:B$2000,'Stats for predictor'!B1705,Formulas!C$3:C$2000,'Stats for predictor'!C1705,Formulas!AC$3:AC$2000,1)</f>
        <v>0</v>
      </c>
      <c r="J1705">
        <f>COUNTIFS(Formulas!B$3:B$2000,'Stats for predictor'!B1705,Formulas!C$3:C$2000,'Stats for predictor'!C1705,Formulas!AC$3:AC$2000,0)</f>
        <v>1390</v>
      </c>
      <c r="K1705">
        <f>Formulas!P1706</f>
        <v>0</v>
      </c>
      <c r="L1705">
        <f>Formulas!R1706</f>
        <v>0</v>
      </c>
      <c r="M1705">
        <f>Formulas!T1754</f>
        <v>0</v>
      </c>
      <c r="N1705" s="2" t="e">
        <f>Formulas!V1706</f>
        <v>#DIV/0!</v>
      </c>
      <c r="O1705">
        <f>Formulas!U1706</f>
        <v>0</v>
      </c>
      <c r="P1705" s="2" t="e">
        <f>Formulas!W1706</f>
        <v>#DIV/0!</v>
      </c>
    </row>
    <row r="1706" spans="1:16">
      <c r="A1706">
        <f>Formulas!A1707</f>
        <v>0</v>
      </c>
      <c r="B1706">
        <f>Formulas!B1707</f>
        <v>0</v>
      </c>
      <c r="C1706">
        <f>Formulas!C1707</f>
        <v>0</v>
      </c>
      <c r="D1706">
        <f>Formulas!AC1707</f>
        <v>0</v>
      </c>
      <c r="E1706">
        <f t="shared" si="26"/>
        <v>0</v>
      </c>
      <c r="F1706" s="1">
        <f>COUNTIFS(Formulas!B$3:B$2000,'Stats for predictor'!B1706,Formulas!C$3:C$2000,'Stats for predictor'!C1706,Formulas!AC$3:AC$2000,4)</f>
        <v>0</v>
      </c>
      <c r="G1706">
        <f>COUNTIFS(Formulas!B$3:B$2000,'Stats for predictor'!B1706,Formulas!C$3:C$2000,'Stats for predictor'!C1706,Formulas!AC$3:AC$2000,3)</f>
        <v>0</v>
      </c>
      <c r="H1706">
        <f>COUNTIFS(Formulas!B$3:B$2000,'Stats for predictor'!B1706,Formulas!C$3:C$2000,'Stats for predictor'!C1706,Formulas!AC$3:AC$2000,2)</f>
        <v>0</v>
      </c>
      <c r="I1706">
        <f>COUNTIFS(Formulas!B$3:B$2000,'Stats for predictor'!B1706,Formulas!C$3:C$2000,'Stats for predictor'!C1706,Formulas!AC$3:AC$2000,1)</f>
        <v>0</v>
      </c>
      <c r="J1706">
        <f>COUNTIFS(Formulas!B$3:B$2000,'Stats for predictor'!B1706,Formulas!C$3:C$2000,'Stats for predictor'!C1706,Formulas!AC$3:AC$2000,0)</f>
        <v>1390</v>
      </c>
      <c r="K1706">
        <f>Formulas!P1707</f>
        <v>0</v>
      </c>
      <c r="L1706">
        <f>Formulas!R1707</f>
        <v>0</v>
      </c>
      <c r="M1706">
        <f>Formulas!T1755</f>
        <v>0</v>
      </c>
      <c r="N1706" s="2" t="e">
        <f>Formulas!V1707</f>
        <v>#DIV/0!</v>
      </c>
      <c r="O1706">
        <f>Formulas!U1707</f>
        <v>0</v>
      </c>
      <c r="P1706" s="2" t="e">
        <f>Formulas!W1707</f>
        <v>#DIV/0!</v>
      </c>
    </row>
    <row r="1707" spans="1:16">
      <c r="A1707">
        <f>Formulas!A1708</f>
        <v>0</v>
      </c>
      <c r="B1707">
        <f>Formulas!B1708</f>
        <v>0</v>
      </c>
      <c r="C1707">
        <f>Formulas!C1708</f>
        <v>0</v>
      </c>
      <c r="D1707">
        <f>Formulas!AC1708</f>
        <v>0</v>
      </c>
      <c r="E1707">
        <f t="shared" si="26"/>
        <v>0</v>
      </c>
      <c r="F1707" s="1">
        <f>COUNTIFS(Formulas!B$3:B$2000,'Stats for predictor'!B1707,Formulas!C$3:C$2000,'Stats for predictor'!C1707,Formulas!AC$3:AC$2000,4)</f>
        <v>0</v>
      </c>
      <c r="G1707">
        <f>COUNTIFS(Formulas!B$3:B$2000,'Stats for predictor'!B1707,Formulas!C$3:C$2000,'Stats for predictor'!C1707,Formulas!AC$3:AC$2000,3)</f>
        <v>0</v>
      </c>
      <c r="H1707">
        <f>COUNTIFS(Formulas!B$3:B$2000,'Stats for predictor'!B1707,Formulas!C$3:C$2000,'Stats for predictor'!C1707,Formulas!AC$3:AC$2000,2)</f>
        <v>0</v>
      </c>
      <c r="I1707">
        <f>COUNTIFS(Formulas!B$3:B$2000,'Stats for predictor'!B1707,Formulas!C$3:C$2000,'Stats for predictor'!C1707,Formulas!AC$3:AC$2000,1)</f>
        <v>0</v>
      </c>
      <c r="J1707">
        <f>COUNTIFS(Formulas!B$3:B$2000,'Stats for predictor'!B1707,Formulas!C$3:C$2000,'Stats for predictor'!C1707,Formulas!AC$3:AC$2000,0)</f>
        <v>1390</v>
      </c>
      <c r="K1707">
        <f>Formulas!P1708</f>
        <v>0</v>
      </c>
      <c r="L1707">
        <f>Formulas!R1708</f>
        <v>0</v>
      </c>
      <c r="M1707">
        <f>Formulas!T1756</f>
        <v>0</v>
      </c>
      <c r="N1707" s="2" t="e">
        <f>Formulas!V1708</f>
        <v>#DIV/0!</v>
      </c>
      <c r="O1707">
        <f>Formulas!U1708</f>
        <v>0</v>
      </c>
      <c r="P1707" s="2" t="e">
        <f>Formulas!W1708</f>
        <v>#DIV/0!</v>
      </c>
    </row>
    <row r="1708" spans="1:16">
      <c r="A1708">
        <f>Formulas!A1709</f>
        <v>0</v>
      </c>
      <c r="B1708">
        <f>Formulas!B1709</f>
        <v>0</v>
      </c>
      <c r="C1708">
        <f>Formulas!C1709</f>
        <v>0</v>
      </c>
      <c r="D1708">
        <f>Formulas!AC1709</f>
        <v>0</v>
      </c>
      <c r="E1708">
        <f t="shared" si="26"/>
        <v>0</v>
      </c>
      <c r="F1708" s="1">
        <f>COUNTIFS(Formulas!B$3:B$2000,'Stats for predictor'!B1708,Formulas!C$3:C$2000,'Stats for predictor'!C1708,Formulas!AC$3:AC$2000,4)</f>
        <v>0</v>
      </c>
      <c r="G1708">
        <f>COUNTIFS(Formulas!B$3:B$2000,'Stats for predictor'!B1708,Formulas!C$3:C$2000,'Stats for predictor'!C1708,Formulas!AC$3:AC$2000,3)</f>
        <v>0</v>
      </c>
      <c r="H1708">
        <f>COUNTIFS(Formulas!B$3:B$2000,'Stats for predictor'!B1708,Formulas!C$3:C$2000,'Stats for predictor'!C1708,Formulas!AC$3:AC$2000,2)</f>
        <v>0</v>
      </c>
      <c r="I1708">
        <f>COUNTIFS(Formulas!B$3:B$2000,'Stats for predictor'!B1708,Formulas!C$3:C$2000,'Stats for predictor'!C1708,Formulas!AC$3:AC$2000,1)</f>
        <v>0</v>
      </c>
      <c r="J1708">
        <f>COUNTIFS(Formulas!B$3:B$2000,'Stats for predictor'!B1708,Formulas!C$3:C$2000,'Stats for predictor'!C1708,Formulas!AC$3:AC$2000,0)</f>
        <v>1390</v>
      </c>
      <c r="K1708">
        <f>Formulas!P1709</f>
        <v>0</v>
      </c>
      <c r="L1708">
        <f>Formulas!R1709</f>
        <v>0</v>
      </c>
      <c r="M1708">
        <f>Formulas!T1757</f>
        <v>0</v>
      </c>
      <c r="N1708" s="2" t="e">
        <f>Formulas!V1709</f>
        <v>#DIV/0!</v>
      </c>
      <c r="O1708">
        <f>Formulas!U1709</f>
        <v>0</v>
      </c>
      <c r="P1708" s="2" t="e">
        <f>Formulas!W1709</f>
        <v>#DIV/0!</v>
      </c>
    </row>
    <row r="1709" spans="1:16">
      <c r="A1709">
        <f>Formulas!A1710</f>
        <v>0</v>
      </c>
      <c r="B1709">
        <f>Formulas!B1710</f>
        <v>0</v>
      </c>
      <c r="C1709">
        <f>Formulas!C1710</f>
        <v>0</v>
      </c>
      <c r="D1709">
        <f>Formulas!AC1710</f>
        <v>0</v>
      </c>
      <c r="E1709">
        <f t="shared" si="26"/>
        <v>0</v>
      </c>
      <c r="F1709" s="1">
        <f>COUNTIFS(Formulas!B$3:B$2000,'Stats for predictor'!B1709,Formulas!C$3:C$2000,'Stats for predictor'!C1709,Formulas!AC$3:AC$2000,4)</f>
        <v>0</v>
      </c>
      <c r="G1709">
        <f>COUNTIFS(Formulas!B$3:B$2000,'Stats for predictor'!B1709,Formulas!C$3:C$2000,'Stats for predictor'!C1709,Formulas!AC$3:AC$2000,3)</f>
        <v>0</v>
      </c>
      <c r="H1709">
        <f>COUNTIFS(Formulas!B$3:B$2000,'Stats for predictor'!B1709,Formulas!C$3:C$2000,'Stats for predictor'!C1709,Formulas!AC$3:AC$2000,2)</f>
        <v>0</v>
      </c>
      <c r="I1709">
        <f>COUNTIFS(Formulas!B$3:B$2000,'Stats for predictor'!B1709,Formulas!C$3:C$2000,'Stats for predictor'!C1709,Formulas!AC$3:AC$2000,1)</f>
        <v>0</v>
      </c>
      <c r="J1709">
        <f>COUNTIFS(Formulas!B$3:B$2000,'Stats for predictor'!B1709,Formulas!C$3:C$2000,'Stats for predictor'!C1709,Formulas!AC$3:AC$2000,0)</f>
        <v>1390</v>
      </c>
      <c r="K1709">
        <f>Formulas!P1710</f>
        <v>0</v>
      </c>
      <c r="L1709">
        <f>Formulas!R1710</f>
        <v>0</v>
      </c>
      <c r="M1709">
        <f>Formulas!T1758</f>
        <v>0</v>
      </c>
      <c r="N1709" s="2" t="e">
        <f>Formulas!V1710</f>
        <v>#DIV/0!</v>
      </c>
      <c r="O1709">
        <f>Formulas!U1710</f>
        <v>0</v>
      </c>
      <c r="P1709" s="2" t="e">
        <f>Formulas!W1710</f>
        <v>#DIV/0!</v>
      </c>
    </row>
    <row r="1710" spans="1:16">
      <c r="A1710">
        <f>Formulas!A1711</f>
        <v>0</v>
      </c>
      <c r="B1710">
        <f>Formulas!B1711</f>
        <v>0</v>
      </c>
      <c r="C1710">
        <f>Formulas!C1711</f>
        <v>0</v>
      </c>
      <c r="D1710">
        <f>Formulas!AC1711</f>
        <v>0</v>
      </c>
      <c r="E1710">
        <f t="shared" si="26"/>
        <v>0</v>
      </c>
      <c r="F1710" s="1">
        <f>COUNTIFS(Formulas!B$3:B$2000,'Stats for predictor'!B1710,Formulas!C$3:C$2000,'Stats for predictor'!C1710,Formulas!AC$3:AC$2000,4)</f>
        <v>0</v>
      </c>
      <c r="G1710">
        <f>COUNTIFS(Formulas!B$3:B$2000,'Stats for predictor'!B1710,Formulas!C$3:C$2000,'Stats for predictor'!C1710,Formulas!AC$3:AC$2000,3)</f>
        <v>0</v>
      </c>
      <c r="H1710">
        <f>COUNTIFS(Formulas!B$3:B$2000,'Stats for predictor'!B1710,Formulas!C$3:C$2000,'Stats for predictor'!C1710,Formulas!AC$3:AC$2000,2)</f>
        <v>0</v>
      </c>
      <c r="I1710">
        <f>COUNTIFS(Formulas!B$3:B$2000,'Stats for predictor'!B1710,Formulas!C$3:C$2000,'Stats for predictor'!C1710,Formulas!AC$3:AC$2000,1)</f>
        <v>0</v>
      </c>
      <c r="J1710">
        <f>COUNTIFS(Formulas!B$3:B$2000,'Stats for predictor'!B1710,Formulas!C$3:C$2000,'Stats for predictor'!C1710,Formulas!AC$3:AC$2000,0)</f>
        <v>1390</v>
      </c>
      <c r="K1710">
        <f>Formulas!P1711</f>
        <v>0</v>
      </c>
      <c r="L1710">
        <f>Formulas!R1711</f>
        <v>0</v>
      </c>
      <c r="M1710">
        <f>Formulas!T1759</f>
        <v>0</v>
      </c>
      <c r="N1710" s="2" t="e">
        <f>Formulas!V1711</f>
        <v>#DIV/0!</v>
      </c>
      <c r="O1710">
        <f>Formulas!U1711</f>
        <v>0</v>
      </c>
      <c r="P1710" s="2" t="e">
        <f>Formulas!W1711</f>
        <v>#DIV/0!</v>
      </c>
    </row>
    <row r="1711" spans="1:16">
      <c r="A1711">
        <f>Formulas!A1712</f>
        <v>0</v>
      </c>
      <c r="B1711">
        <f>Formulas!B1712</f>
        <v>0</v>
      </c>
      <c r="C1711">
        <f>Formulas!C1712</f>
        <v>0</v>
      </c>
      <c r="D1711">
        <f>Formulas!AC1712</f>
        <v>0</v>
      </c>
      <c r="E1711">
        <f t="shared" si="26"/>
        <v>0</v>
      </c>
      <c r="F1711" s="1">
        <f>COUNTIFS(Formulas!B$3:B$2000,'Stats for predictor'!B1711,Formulas!C$3:C$2000,'Stats for predictor'!C1711,Formulas!AC$3:AC$2000,4)</f>
        <v>0</v>
      </c>
      <c r="G1711">
        <f>COUNTIFS(Formulas!B$3:B$2000,'Stats for predictor'!B1711,Formulas!C$3:C$2000,'Stats for predictor'!C1711,Formulas!AC$3:AC$2000,3)</f>
        <v>0</v>
      </c>
      <c r="H1711">
        <f>COUNTIFS(Formulas!B$3:B$2000,'Stats for predictor'!B1711,Formulas!C$3:C$2000,'Stats for predictor'!C1711,Formulas!AC$3:AC$2000,2)</f>
        <v>0</v>
      </c>
      <c r="I1711">
        <f>COUNTIFS(Formulas!B$3:B$2000,'Stats for predictor'!B1711,Formulas!C$3:C$2000,'Stats for predictor'!C1711,Formulas!AC$3:AC$2000,1)</f>
        <v>0</v>
      </c>
      <c r="J1711">
        <f>COUNTIFS(Formulas!B$3:B$2000,'Stats for predictor'!B1711,Formulas!C$3:C$2000,'Stats for predictor'!C1711,Formulas!AC$3:AC$2000,0)</f>
        <v>1390</v>
      </c>
      <c r="K1711">
        <f>Formulas!P1712</f>
        <v>0</v>
      </c>
      <c r="L1711">
        <f>Formulas!R1712</f>
        <v>0</v>
      </c>
      <c r="M1711">
        <f>Formulas!T1760</f>
        <v>0</v>
      </c>
      <c r="N1711" s="2" t="e">
        <f>Formulas!V1712</f>
        <v>#DIV/0!</v>
      </c>
      <c r="O1711">
        <f>Formulas!U1712</f>
        <v>0</v>
      </c>
      <c r="P1711" s="2" t="e">
        <f>Formulas!W1712</f>
        <v>#DIV/0!</v>
      </c>
    </row>
    <row r="1712" spans="1:16">
      <c r="A1712">
        <f>Formulas!A1713</f>
        <v>0</v>
      </c>
      <c r="B1712">
        <f>Formulas!B1713</f>
        <v>0</v>
      </c>
      <c r="C1712">
        <f>Formulas!C1713</f>
        <v>0</v>
      </c>
      <c r="D1712">
        <f>Formulas!AC1713</f>
        <v>0</v>
      </c>
      <c r="E1712">
        <f t="shared" si="26"/>
        <v>0</v>
      </c>
      <c r="F1712" s="1">
        <f>COUNTIFS(Formulas!B$3:B$2000,'Stats for predictor'!B1712,Formulas!C$3:C$2000,'Stats for predictor'!C1712,Formulas!AC$3:AC$2000,4)</f>
        <v>0</v>
      </c>
      <c r="G1712">
        <f>COUNTIFS(Formulas!B$3:B$2000,'Stats for predictor'!B1712,Formulas!C$3:C$2000,'Stats for predictor'!C1712,Formulas!AC$3:AC$2000,3)</f>
        <v>0</v>
      </c>
      <c r="H1712">
        <f>COUNTIFS(Formulas!B$3:B$2000,'Stats for predictor'!B1712,Formulas!C$3:C$2000,'Stats for predictor'!C1712,Formulas!AC$3:AC$2000,2)</f>
        <v>0</v>
      </c>
      <c r="I1712">
        <f>COUNTIFS(Formulas!B$3:B$2000,'Stats for predictor'!B1712,Formulas!C$3:C$2000,'Stats for predictor'!C1712,Formulas!AC$3:AC$2000,1)</f>
        <v>0</v>
      </c>
      <c r="J1712">
        <f>COUNTIFS(Formulas!B$3:B$2000,'Stats for predictor'!B1712,Formulas!C$3:C$2000,'Stats for predictor'!C1712,Formulas!AC$3:AC$2000,0)</f>
        <v>1390</v>
      </c>
      <c r="K1712">
        <f>Formulas!P1713</f>
        <v>0</v>
      </c>
      <c r="L1712">
        <f>Formulas!R1713</f>
        <v>0</v>
      </c>
      <c r="M1712">
        <f>Formulas!T1761</f>
        <v>0</v>
      </c>
      <c r="N1712" s="2" t="e">
        <f>Formulas!V1713</f>
        <v>#DIV/0!</v>
      </c>
      <c r="O1712">
        <f>Formulas!U1713</f>
        <v>0</v>
      </c>
      <c r="P1712" s="2" t="e">
        <f>Formulas!W1713</f>
        <v>#DIV/0!</v>
      </c>
    </row>
    <row r="1713" spans="1:16">
      <c r="A1713">
        <f>Formulas!A1714</f>
        <v>0</v>
      </c>
      <c r="B1713">
        <f>Formulas!B1714</f>
        <v>0</v>
      </c>
      <c r="C1713">
        <f>Formulas!C1714</f>
        <v>0</v>
      </c>
      <c r="D1713">
        <f>Formulas!AC1714</f>
        <v>0</v>
      </c>
      <c r="E1713">
        <f t="shared" si="26"/>
        <v>0</v>
      </c>
      <c r="F1713" s="1">
        <f>COUNTIFS(Formulas!B$3:B$2000,'Stats for predictor'!B1713,Formulas!C$3:C$2000,'Stats for predictor'!C1713,Formulas!AC$3:AC$2000,4)</f>
        <v>0</v>
      </c>
      <c r="G1713">
        <f>COUNTIFS(Formulas!B$3:B$2000,'Stats for predictor'!B1713,Formulas!C$3:C$2000,'Stats for predictor'!C1713,Formulas!AC$3:AC$2000,3)</f>
        <v>0</v>
      </c>
      <c r="H1713">
        <f>COUNTIFS(Formulas!B$3:B$2000,'Stats for predictor'!B1713,Formulas!C$3:C$2000,'Stats for predictor'!C1713,Formulas!AC$3:AC$2000,2)</f>
        <v>0</v>
      </c>
      <c r="I1713">
        <f>COUNTIFS(Formulas!B$3:B$2000,'Stats for predictor'!B1713,Formulas!C$3:C$2000,'Stats for predictor'!C1713,Formulas!AC$3:AC$2000,1)</f>
        <v>0</v>
      </c>
      <c r="J1713">
        <f>COUNTIFS(Formulas!B$3:B$2000,'Stats for predictor'!B1713,Formulas!C$3:C$2000,'Stats for predictor'!C1713,Formulas!AC$3:AC$2000,0)</f>
        <v>1390</v>
      </c>
      <c r="K1713">
        <f>Formulas!P1714</f>
        <v>0</v>
      </c>
      <c r="L1713">
        <f>Formulas!R1714</f>
        <v>0</v>
      </c>
      <c r="M1713">
        <f>Formulas!T1762</f>
        <v>0</v>
      </c>
      <c r="N1713" s="2" t="e">
        <f>Formulas!V1714</f>
        <v>#DIV/0!</v>
      </c>
      <c r="O1713">
        <f>Formulas!U1714</f>
        <v>0</v>
      </c>
      <c r="P1713" s="2" t="e">
        <f>Formulas!W1714</f>
        <v>#DIV/0!</v>
      </c>
    </row>
    <row r="1714" spans="1:16">
      <c r="A1714">
        <f>Formulas!A1715</f>
        <v>0</v>
      </c>
      <c r="B1714">
        <f>Formulas!B1715</f>
        <v>0</v>
      </c>
      <c r="C1714">
        <f>Formulas!C1715</f>
        <v>0</v>
      </c>
      <c r="D1714">
        <f>Formulas!AC1715</f>
        <v>0</v>
      </c>
      <c r="E1714">
        <f t="shared" si="26"/>
        <v>0</v>
      </c>
      <c r="F1714" s="1">
        <f>COUNTIFS(Formulas!B$3:B$2000,'Stats for predictor'!B1714,Formulas!C$3:C$2000,'Stats for predictor'!C1714,Formulas!AC$3:AC$2000,4)</f>
        <v>0</v>
      </c>
      <c r="G1714">
        <f>COUNTIFS(Formulas!B$3:B$2000,'Stats for predictor'!B1714,Formulas!C$3:C$2000,'Stats for predictor'!C1714,Formulas!AC$3:AC$2000,3)</f>
        <v>0</v>
      </c>
      <c r="H1714">
        <f>COUNTIFS(Formulas!B$3:B$2000,'Stats for predictor'!B1714,Formulas!C$3:C$2000,'Stats for predictor'!C1714,Formulas!AC$3:AC$2000,2)</f>
        <v>0</v>
      </c>
      <c r="I1714">
        <f>COUNTIFS(Formulas!B$3:B$2000,'Stats for predictor'!B1714,Formulas!C$3:C$2000,'Stats for predictor'!C1714,Formulas!AC$3:AC$2000,1)</f>
        <v>0</v>
      </c>
      <c r="J1714">
        <f>COUNTIFS(Formulas!B$3:B$2000,'Stats for predictor'!B1714,Formulas!C$3:C$2000,'Stats for predictor'!C1714,Formulas!AC$3:AC$2000,0)</f>
        <v>1390</v>
      </c>
      <c r="K1714">
        <f>Formulas!P1715</f>
        <v>0</v>
      </c>
      <c r="L1714">
        <f>Formulas!R1715</f>
        <v>0</v>
      </c>
      <c r="M1714">
        <f>Formulas!T1763</f>
        <v>0</v>
      </c>
      <c r="N1714" s="2" t="e">
        <f>Formulas!V1715</f>
        <v>#DIV/0!</v>
      </c>
      <c r="O1714">
        <f>Formulas!U1715</f>
        <v>0</v>
      </c>
      <c r="P1714" s="2" t="e">
        <f>Formulas!W1715</f>
        <v>#DIV/0!</v>
      </c>
    </row>
    <row r="1715" spans="1:16">
      <c r="A1715">
        <f>Formulas!A1716</f>
        <v>0</v>
      </c>
      <c r="B1715">
        <f>Formulas!B1716</f>
        <v>0</v>
      </c>
      <c r="C1715">
        <f>Formulas!C1716</f>
        <v>0</v>
      </c>
      <c r="D1715">
        <f>Formulas!AC1716</f>
        <v>0</v>
      </c>
      <c r="E1715">
        <f t="shared" si="26"/>
        <v>0</v>
      </c>
      <c r="F1715" s="1">
        <f>COUNTIFS(Formulas!B$3:B$2000,'Stats for predictor'!B1715,Formulas!C$3:C$2000,'Stats for predictor'!C1715,Formulas!AC$3:AC$2000,4)</f>
        <v>0</v>
      </c>
      <c r="G1715">
        <f>COUNTIFS(Formulas!B$3:B$2000,'Stats for predictor'!B1715,Formulas!C$3:C$2000,'Stats for predictor'!C1715,Formulas!AC$3:AC$2000,3)</f>
        <v>0</v>
      </c>
      <c r="H1715">
        <f>COUNTIFS(Formulas!B$3:B$2000,'Stats for predictor'!B1715,Formulas!C$3:C$2000,'Stats for predictor'!C1715,Formulas!AC$3:AC$2000,2)</f>
        <v>0</v>
      </c>
      <c r="I1715">
        <f>COUNTIFS(Formulas!B$3:B$2000,'Stats for predictor'!B1715,Formulas!C$3:C$2000,'Stats for predictor'!C1715,Formulas!AC$3:AC$2000,1)</f>
        <v>0</v>
      </c>
      <c r="J1715">
        <f>COUNTIFS(Formulas!B$3:B$2000,'Stats for predictor'!B1715,Formulas!C$3:C$2000,'Stats for predictor'!C1715,Formulas!AC$3:AC$2000,0)</f>
        <v>1390</v>
      </c>
      <c r="K1715">
        <f>Formulas!P1716</f>
        <v>0</v>
      </c>
      <c r="L1715">
        <f>Formulas!R1716</f>
        <v>0</v>
      </c>
      <c r="M1715">
        <f>Formulas!T1764</f>
        <v>0</v>
      </c>
      <c r="N1715" s="2" t="e">
        <f>Formulas!V1716</f>
        <v>#DIV/0!</v>
      </c>
      <c r="O1715">
        <f>Formulas!U1716</f>
        <v>0</v>
      </c>
      <c r="P1715" s="2" t="e">
        <f>Formulas!W1716</f>
        <v>#DIV/0!</v>
      </c>
    </row>
    <row r="1716" spans="1:16">
      <c r="A1716">
        <f>Formulas!A1717</f>
        <v>0</v>
      </c>
      <c r="B1716">
        <f>Formulas!B1717</f>
        <v>0</v>
      </c>
      <c r="C1716">
        <f>Formulas!C1717</f>
        <v>0</v>
      </c>
      <c r="D1716">
        <f>Formulas!AC1717</f>
        <v>0</v>
      </c>
      <c r="E1716">
        <f t="shared" si="26"/>
        <v>0</v>
      </c>
      <c r="F1716" s="1">
        <f>COUNTIFS(Formulas!B$3:B$2000,'Stats for predictor'!B1716,Formulas!C$3:C$2000,'Stats for predictor'!C1716,Formulas!AC$3:AC$2000,4)</f>
        <v>0</v>
      </c>
      <c r="G1716">
        <f>COUNTIFS(Formulas!B$3:B$2000,'Stats for predictor'!B1716,Formulas!C$3:C$2000,'Stats for predictor'!C1716,Formulas!AC$3:AC$2000,3)</f>
        <v>0</v>
      </c>
      <c r="H1716">
        <f>COUNTIFS(Formulas!B$3:B$2000,'Stats for predictor'!B1716,Formulas!C$3:C$2000,'Stats for predictor'!C1716,Formulas!AC$3:AC$2000,2)</f>
        <v>0</v>
      </c>
      <c r="I1716">
        <f>COUNTIFS(Formulas!B$3:B$2000,'Stats for predictor'!B1716,Formulas!C$3:C$2000,'Stats for predictor'!C1716,Formulas!AC$3:AC$2000,1)</f>
        <v>0</v>
      </c>
      <c r="J1716">
        <f>COUNTIFS(Formulas!B$3:B$2000,'Stats for predictor'!B1716,Formulas!C$3:C$2000,'Stats for predictor'!C1716,Formulas!AC$3:AC$2000,0)</f>
        <v>1390</v>
      </c>
      <c r="K1716">
        <f>Formulas!P1717</f>
        <v>0</v>
      </c>
      <c r="L1716">
        <f>Formulas!R1717</f>
        <v>0</v>
      </c>
      <c r="M1716">
        <f>Formulas!T1765</f>
        <v>0</v>
      </c>
      <c r="N1716" s="2" t="e">
        <f>Formulas!V1717</f>
        <v>#DIV/0!</v>
      </c>
      <c r="O1716">
        <f>Formulas!U1717</f>
        <v>0</v>
      </c>
      <c r="P1716" s="2" t="e">
        <f>Formulas!W1717</f>
        <v>#DIV/0!</v>
      </c>
    </row>
    <row r="1717" spans="1:16">
      <c r="A1717">
        <f>Formulas!A1718</f>
        <v>0</v>
      </c>
      <c r="B1717">
        <f>Formulas!B1718</f>
        <v>0</v>
      </c>
      <c r="C1717">
        <f>Formulas!C1718</f>
        <v>0</v>
      </c>
      <c r="D1717">
        <f>Formulas!AC1718</f>
        <v>0</v>
      </c>
      <c r="E1717">
        <f t="shared" si="26"/>
        <v>0</v>
      </c>
      <c r="F1717" s="1">
        <f>COUNTIFS(Formulas!B$3:B$2000,'Stats for predictor'!B1717,Formulas!C$3:C$2000,'Stats for predictor'!C1717,Formulas!AC$3:AC$2000,4)</f>
        <v>0</v>
      </c>
      <c r="G1717">
        <f>COUNTIFS(Formulas!B$3:B$2000,'Stats for predictor'!B1717,Formulas!C$3:C$2000,'Stats for predictor'!C1717,Formulas!AC$3:AC$2000,3)</f>
        <v>0</v>
      </c>
      <c r="H1717">
        <f>COUNTIFS(Formulas!B$3:B$2000,'Stats for predictor'!B1717,Formulas!C$3:C$2000,'Stats for predictor'!C1717,Formulas!AC$3:AC$2000,2)</f>
        <v>0</v>
      </c>
      <c r="I1717">
        <f>COUNTIFS(Formulas!B$3:B$2000,'Stats for predictor'!B1717,Formulas!C$3:C$2000,'Stats for predictor'!C1717,Formulas!AC$3:AC$2000,1)</f>
        <v>0</v>
      </c>
      <c r="J1717">
        <f>COUNTIFS(Formulas!B$3:B$2000,'Stats for predictor'!B1717,Formulas!C$3:C$2000,'Stats for predictor'!C1717,Formulas!AC$3:AC$2000,0)</f>
        <v>1390</v>
      </c>
      <c r="K1717">
        <f>Formulas!P1718</f>
        <v>0</v>
      </c>
      <c r="L1717">
        <f>Formulas!R1718</f>
        <v>0</v>
      </c>
      <c r="M1717">
        <f>Formulas!T1766</f>
        <v>0</v>
      </c>
      <c r="N1717" s="2" t="e">
        <f>Formulas!V1718</f>
        <v>#DIV/0!</v>
      </c>
      <c r="O1717">
        <f>Formulas!U1718</f>
        <v>0</v>
      </c>
      <c r="P1717" s="2" t="e">
        <f>Formulas!W1718</f>
        <v>#DIV/0!</v>
      </c>
    </row>
    <row r="1718" spans="1:16">
      <c r="A1718">
        <f>Formulas!A1719</f>
        <v>0</v>
      </c>
      <c r="B1718">
        <f>Formulas!B1719</f>
        <v>0</v>
      </c>
      <c r="C1718">
        <f>Formulas!C1719</f>
        <v>0</v>
      </c>
      <c r="D1718">
        <f>Formulas!AC1719</f>
        <v>0</v>
      </c>
      <c r="E1718">
        <f t="shared" si="26"/>
        <v>0</v>
      </c>
      <c r="F1718" s="1">
        <f>COUNTIFS(Formulas!B$3:B$2000,'Stats for predictor'!B1718,Formulas!C$3:C$2000,'Stats for predictor'!C1718,Formulas!AC$3:AC$2000,4)</f>
        <v>0</v>
      </c>
      <c r="G1718">
        <f>COUNTIFS(Formulas!B$3:B$2000,'Stats for predictor'!B1718,Formulas!C$3:C$2000,'Stats for predictor'!C1718,Formulas!AC$3:AC$2000,3)</f>
        <v>0</v>
      </c>
      <c r="H1718">
        <f>COUNTIFS(Formulas!B$3:B$2000,'Stats for predictor'!B1718,Formulas!C$3:C$2000,'Stats for predictor'!C1718,Formulas!AC$3:AC$2000,2)</f>
        <v>0</v>
      </c>
      <c r="I1718">
        <f>COUNTIFS(Formulas!B$3:B$2000,'Stats for predictor'!B1718,Formulas!C$3:C$2000,'Stats for predictor'!C1718,Formulas!AC$3:AC$2000,1)</f>
        <v>0</v>
      </c>
      <c r="J1718">
        <f>COUNTIFS(Formulas!B$3:B$2000,'Stats for predictor'!B1718,Formulas!C$3:C$2000,'Stats for predictor'!C1718,Formulas!AC$3:AC$2000,0)</f>
        <v>1390</v>
      </c>
      <c r="K1718">
        <f>Formulas!P1719</f>
        <v>0</v>
      </c>
      <c r="L1718">
        <f>Formulas!R1719</f>
        <v>0</v>
      </c>
      <c r="M1718">
        <f>Formulas!T1767</f>
        <v>0</v>
      </c>
      <c r="N1718" s="2" t="e">
        <f>Formulas!V1719</f>
        <v>#DIV/0!</v>
      </c>
      <c r="O1718">
        <f>Formulas!U1719</f>
        <v>0</v>
      </c>
      <c r="P1718" s="2" t="e">
        <f>Formulas!W1719</f>
        <v>#DIV/0!</v>
      </c>
    </row>
    <row r="1719" spans="1:16">
      <c r="A1719">
        <f>Formulas!A1720</f>
        <v>0</v>
      </c>
      <c r="B1719">
        <f>Formulas!B1720</f>
        <v>0</v>
      </c>
      <c r="C1719">
        <f>Formulas!C1720</f>
        <v>0</v>
      </c>
      <c r="D1719">
        <f>Formulas!AC1720</f>
        <v>0</v>
      </c>
      <c r="E1719">
        <f t="shared" si="26"/>
        <v>0</v>
      </c>
      <c r="F1719" s="1">
        <f>COUNTIFS(Formulas!B$3:B$2000,'Stats for predictor'!B1719,Formulas!C$3:C$2000,'Stats for predictor'!C1719,Formulas!AC$3:AC$2000,4)</f>
        <v>0</v>
      </c>
      <c r="G1719">
        <f>COUNTIFS(Formulas!B$3:B$2000,'Stats for predictor'!B1719,Formulas!C$3:C$2000,'Stats for predictor'!C1719,Formulas!AC$3:AC$2000,3)</f>
        <v>0</v>
      </c>
      <c r="H1719">
        <f>COUNTIFS(Formulas!B$3:B$2000,'Stats for predictor'!B1719,Formulas!C$3:C$2000,'Stats for predictor'!C1719,Formulas!AC$3:AC$2000,2)</f>
        <v>0</v>
      </c>
      <c r="I1719">
        <f>COUNTIFS(Formulas!B$3:B$2000,'Stats for predictor'!B1719,Formulas!C$3:C$2000,'Stats for predictor'!C1719,Formulas!AC$3:AC$2000,1)</f>
        <v>0</v>
      </c>
      <c r="J1719">
        <f>COUNTIFS(Formulas!B$3:B$2000,'Stats for predictor'!B1719,Formulas!C$3:C$2000,'Stats for predictor'!C1719,Formulas!AC$3:AC$2000,0)</f>
        <v>1390</v>
      </c>
      <c r="K1719">
        <f>Formulas!P1720</f>
        <v>0</v>
      </c>
      <c r="L1719">
        <f>Formulas!R1720</f>
        <v>0</v>
      </c>
      <c r="M1719">
        <f>Formulas!T1768</f>
        <v>0</v>
      </c>
      <c r="N1719" s="2" t="e">
        <f>Formulas!V1720</f>
        <v>#DIV/0!</v>
      </c>
      <c r="O1719">
        <f>Formulas!U1720</f>
        <v>0</v>
      </c>
      <c r="P1719" s="2" t="e">
        <f>Formulas!W1720</f>
        <v>#DIV/0!</v>
      </c>
    </row>
    <row r="1720" spans="1:16">
      <c r="A1720">
        <f>Formulas!A1721</f>
        <v>0</v>
      </c>
      <c r="B1720">
        <f>Formulas!B1721</f>
        <v>0</v>
      </c>
      <c r="C1720">
        <f>Formulas!C1721</f>
        <v>0</v>
      </c>
      <c r="D1720">
        <f>Formulas!AC1721</f>
        <v>0</v>
      </c>
      <c r="E1720">
        <f t="shared" si="26"/>
        <v>0</v>
      </c>
      <c r="F1720" s="1">
        <f>COUNTIFS(Formulas!B$3:B$2000,'Stats for predictor'!B1720,Formulas!C$3:C$2000,'Stats for predictor'!C1720,Formulas!AC$3:AC$2000,4)</f>
        <v>0</v>
      </c>
      <c r="G1720">
        <f>COUNTIFS(Formulas!B$3:B$2000,'Stats for predictor'!B1720,Formulas!C$3:C$2000,'Stats for predictor'!C1720,Formulas!AC$3:AC$2000,3)</f>
        <v>0</v>
      </c>
      <c r="H1720">
        <f>COUNTIFS(Formulas!B$3:B$2000,'Stats for predictor'!B1720,Formulas!C$3:C$2000,'Stats for predictor'!C1720,Formulas!AC$3:AC$2000,2)</f>
        <v>0</v>
      </c>
      <c r="I1720">
        <f>COUNTIFS(Formulas!B$3:B$2000,'Stats for predictor'!B1720,Formulas!C$3:C$2000,'Stats for predictor'!C1720,Formulas!AC$3:AC$2000,1)</f>
        <v>0</v>
      </c>
      <c r="J1720">
        <f>COUNTIFS(Formulas!B$3:B$2000,'Stats for predictor'!B1720,Formulas!C$3:C$2000,'Stats for predictor'!C1720,Formulas!AC$3:AC$2000,0)</f>
        <v>1390</v>
      </c>
      <c r="K1720">
        <f>Formulas!P1721</f>
        <v>0</v>
      </c>
      <c r="L1720">
        <f>Formulas!R1721</f>
        <v>0</v>
      </c>
      <c r="M1720">
        <f>Formulas!T1769</f>
        <v>0</v>
      </c>
      <c r="N1720" s="2" t="e">
        <f>Formulas!V1721</f>
        <v>#DIV/0!</v>
      </c>
      <c r="O1720">
        <f>Formulas!U1721</f>
        <v>0</v>
      </c>
      <c r="P1720" s="2" t="e">
        <f>Formulas!W1721</f>
        <v>#DIV/0!</v>
      </c>
    </row>
    <row r="1721" spans="1:16">
      <c r="A1721">
        <f>Formulas!A1722</f>
        <v>0</v>
      </c>
      <c r="B1721">
        <f>Formulas!B1722</f>
        <v>0</v>
      </c>
      <c r="C1721">
        <f>Formulas!C1722</f>
        <v>0</v>
      </c>
      <c r="D1721">
        <f>Formulas!AC1722</f>
        <v>0</v>
      </c>
      <c r="E1721">
        <f t="shared" si="26"/>
        <v>0</v>
      </c>
      <c r="F1721" s="1">
        <f>COUNTIFS(Formulas!B$3:B$2000,'Stats for predictor'!B1721,Formulas!C$3:C$2000,'Stats for predictor'!C1721,Formulas!AC$3:AC$2000,4)</f>
        <v>0</v>
      </c>
      <c r="G1721">
        <f>COUNTIFS(Formulas!B$3:B$2000,'Stats for predictor'!B1721,Formulas!C$3:C$2000,'Stats for predictor'!C1721,Formulas!AC$3:AC$2000,3)</f>
        <v>0</v>
      </c>
      <c r="H1721">
        <f>COUNTIFS(Formulas!B$3:B$2000,'Stats for predictor'!B1721,Formulas!C$3:C$2000,'Stats for predictor'!C1721,Formulas!AC$3:AC$2000,2)</f>
        <v>0</v>
      </c>
      <c r="I1721">
        <f>COUNTIFS(Formulas!B$3:B$2000,'Stats for predictor'!B1721,Formulas!C$3:C$2000,'Stats for predictor'!C1721,Formulas!AC$3:AC$2000,1)</f>
        <v>0</v>
      </c>
      <c r="J1721">
        <f>COUNTIFS(Formulas!B$3:B$2000,'Stats for predictor'!B1721,Formulas!C$3:C$2000,'Stats for predictor'!C1721,Formulas!AC$3:AC$2000,0)</f>
        <v>1390</v>
      </c>
      <c r="K1721">
        <f>Formulas!P1722</f>
        <v>0</v>
      </c>
      <c r="L1721">
        <f>Formulas!R1722</f>
        <v>0</v>
      </c>
      <c r="M1721">
        <f>Formulas!T1770</f>
        <v>0</v>
      </c>
      <c r="N1721" s="2" t="e">
        <f>Formulas!V1722</f>
        <v>#DIV/0!</v>
      </c>
      <c r="O1721">
        <f>Formulas!U1722</f>
        <v>0</v>
      </c>
      <c r="P1721" s="2" t="e">
        <f>Formulas!W1722</f>
        <v>#DIV/0!</v>
      </c>
    </row>
    <row r="1722" spans="1:16">
      <c r="A1722">
        <f>Formulas!A1723</f>
        <v>0</v>
      </c>
      <c r="B1722">
        <f>Formulas!B1723</f>
        <v>0</v>
      </c>
      <c r="C1722">
        <f>Formulas!C1723</f>
        <v>0</v>
      </c>
      <c r="D1722">
        <f>Formulas!AC1723</f>
        <v>0</v>
      </c>
      <c r="E1722">
        <f t="shared" si="26"/>
        <v>0</v>
      </c>
      <c r="F1722" s="1">
        <f>COUNTIFS(Formulas!B$3:B$2000,'Stats for predictor'!B1722,Formulas!C$3:C$2000,'Stats for predictor'!C1722,Formulas!AC$3:AC$2000,4)</f>
        <v>0</v>
      </c>
      <c r="G1722">
        <f>COUNTIFS(Formulas!B$3:B$2000,'Stats for predictor'!B1722,Formulas!C$3:C$2000,'Stats for predictor'!C1722,Formulas!AC$3:AC$2000,3)</f>
        <v>0</v>
      </c>
      <c r="H1722">
        <f>COUNTIFS(Formulas!B$3:B$2000,'Stats for predictor'!B1722,Formulas!C$3:C$2000,'Stats for predictor'!C1722,Formulas!AC$3:AC$2000,2)</f>
        <v>0</v>
      </c>
      <c r="I1722">
        <f>COUNTIFS(Formulas!B$3:B$2000,'Stats for predictor'!B1722,Formulas!C$3:C$2000,'Stats for predictor'!C1722,Formulas!AC$3:AC$2000,1)</f>
        <v>0</v>
      </c>
      <c r="J1722">
        <f>COUNTIFS(Formulas!B$3:B$2000,'Stats for predictor'!B1722,Formulas!C$3:C$2000,'Stats for predictor'!C1722,Formulas!AC$3:AC$2000,0)</f>
        <v>1390</v>
      </c>
      <c r="K1722">
        <f>Formulas!P1723</f>
        <v>0</v>
      </c>
      <c r="L1722">
        <f>Formulas!R1723</f>
        <v>0</v>
      </c>
      <c r="M1722">
        <f>Formulas!T1771</f>
        <v>0</v>
      </c>
      <c r="N1722" s="2" t="e">
        <f>Formulas!V1723</f>
        <v>#DIV/0!</v>
      </c>
      <c r="O1722">
        <f>Formulas!U1723</f>
        <v>0</v>
      </c>
      <c r="P1722" s="2" t="e">
        <f>Formulas!W1723</f>
        <v>#DIV/0!</v>
      </c>
    </row>
    <row r="1723" spans="1:16">
      <c r="A1723">
        <f>Formulas!A1724</f>
        <v>0</v>
      </c>
      <c r="B1723">
        <f>Formulas!B1724</f>
        <v>0</v>
      </c>
      <c r="C1723">
        <f>Formulas!C1724</f>
        <v>0</v>
      </c>
      <c r="D1723">
        <f>Formulas!AC1724</f>
        <v>0</v>
      </c>
      <c r="E1723">
        <f t="shared" si="26"/>
        <v>0</v>
      </c>
      <c r="F1723" s="1">
        <f>COUNTIFS(Formulas!B$3:B$2000,'Stats for predictor'!B1723,Formulas!C$3:C$2000,'Stats for predictor'!C1723,Formulas!AC$3:AC$2000,4)</f>
        <v>0</v>
      </c>
      <c r="G1723">
        <f>COUNTIFS(Formulas!B$3:B$2000,'Stats for predictor'!B1723,Formulas!C$3:C$2000,'Stats for predictor'!C1723,Formulas!AC$3:AC$2000,3)</f>
        <v>0</v>
      </c>
      <c r="H1723">
        <f>COUNTIFS(Formulas!B$3:B$2000,'Stats for predictor'!B1723,Formulas!C$3:C$2000,'Stats for predictor'!C1723,Formulas!AC$3:AC$2000,2)</f>
        <v>0</v>
      </c>
      <c r="I1723">
        <f>COUNTIFS(Formulas!B$3:B$2000,'Stats for predictor'!B1723,Formulas!C$3:C$2000,'Stats for predictor'!C1723,Formulas!AC$3:AC$2000,1)</f>
        <v>0</v>
      </c>
      <c r="J1723">
        <f>COUNTIFS(Formulas!B$3:B$2000,'Stats for predictor'!B1723,Formulas!C$3:C$2000,'Stats for predictor'!C1723,Formulas!AC$3:AC$2000,0)</f>
        <v>1390</v>
      </c>
      <c r="K1723">
        <f>Formulas!P1724</f>
        <v>0</v>
      </c>
      <c r="L1723">
        <f>Formulas!R1724</f>
        <v>0</v>
      </c>
      <c r="M1723">
        <f>Formulas!T1772</f>
        <v>0</v>
      </c>
      <c r="N1723" s="2" t="e">
        <f>Formulas!V1724</f>
        <v>#DIV/0!</v>
      </c>
      <c r="O1723">
        <f>Formulas!U1724</f>
        <v>0</v>
      </c>
      <c r="P1723" s="2" t="e">
        <f>Formulas!W1724</f>
        <v>#DIV/0!</v>
      </c>
    </row>
    <row r="1724" spans="1:16">
      <c r="A1724">
        <f>Formulas!A1725</f>
        <v>0</v>
      </c>
      <c r="B1724">
        <f>Formulas!B1725</f>
        <v>0</v>
      </c>
      <c r="C1724">
        <f>Formulas!C1725</f>
        <v>0</v>
      </c>
      <c r="D1724">
        <f>Formulas!AC1725</f>
        <v>0</v>
      </c>
      <c r="E1724">
        <f t="shared" si="26"/>
        <v>0</v>
      </c>
      <c r="F1724" s="1">
        <f>COUNTIFS(Formulas!B$3:B$2000,'Stats for predictor'!B1724,Formulas!C$3:C$2000,'Stats for predictor'!C1724,Formulas!AC$3:AC$2000,4)</f>
        <v>0</v>
      </c>
      <c r="G1724">
        <f>COUNTIFS(Formulas!B$3:B$2000,'Stats for predictor'!B1724,Formulas!C$3:C$2000,'Stats for predictor'!C1724,Formulas!AC$3:AC$2000,3)</f>
        <v>0</v>
      </c>
      <c r="H1724">
        <f>COUNTIFS(Formulas!B$3:B$2000,'Stats for predictor'!B1724,Formulas!C$3:C$2000,'Stats for predictor'!C1724,Formulas!AC$3:AC$2000,2)</f>
        <v>0</v>
      </c>
      <c r="I1724">
        <f>COUNTIFS(Formulas!B$3:B$2000,'Stats for predictor'!B1724,Formulas!C$3:C$2000,'Stats for predictor'!C1724,Formulas!AC$3:AC$2000,1)</f>
        <v>0</v>
      </c>
      <c r="J1724">
        <f>COUNTIFS(Formulas!B$3:B$2000,'Stats for predictor'!B1724,Formulas!C$3:C$2000,'Stats for predictor'!C1724,Formulas!AC$3:AC$2000,0)</f>
        <v>1390</v>
      </c>
      <c r="K1724">
        <f>Formulas!P1725</f>
        <v>0</v>
      </c>
      <c r="L1724">
        <f>Formulas!R1725</f>
        <v>0</v>
      </c>
      <c r="M1724">
        <f>Formulas!T1773</f>
        <v>0</v>
      </c>
      <c r="N1724" s="2" t="e">
        <f>Formulas!V1725</f>
        <v>#DIV/0!</v>
      </c>
      <c r="O1724">
        <f>Formulas!U1725</f>
        <v>0</v>
      </c>
      <c r="P1724" s="2" t="e">
        <f>Formulas!W1725</f>
        <v>#DIV/0!</v>
      </c>
    </row>
    <row r="1725" spans="1:16">
      <c r="A1725">
        <f>Formulas!A1726</f>
        <v>0</v>
      </c>
      <c r="B1725">
        <f>Formulas!B1726</f>
        <v>0</v>
      </c>
      <c r="C1725">
        <f>Formulas!C1726</f>
        <v>0</v>
      </c>
      <c r="D1725">
        <f>Formulas!AC1726</f>
        <v>0</v>
      </c>
      <c r="E1725">
        <f t="shared" si="26"/>
        <v>0</v>
      </c>
      <c r="F1725" s="1">
        <f>COUNTIFS(Formulas!B$3:B$2000,'Stats for predictor'!B1725,Formulas!C$3:C$2000,'Stats for predictor'!C1725,Formulas!AC$3:AC$2000,4)</f>
        <v>0</v>
      </c>
      <c r="G1725">
        <f>COUNTIFS(Formulas!B$3:B$2000,'Stats for predictor'!B1725,Formulas!C$3:C$2000,'Stats for predictor'!C1725,Formulas!AC$3:AC$2000,3)</f>
        <v>0</v>
      </c>
      <c r="H1725">
        <f>COUNTIFS(Formulas!B$3:B$2000,'Stats for predictor'!B1725,Formulas!C$3:C$2000,'Stats for predictor'!C1725,Formulas!AC$3:AC$2000,2)</f>
        <v>0</v>
      </c>
      <c r="I1725">
        <f>COUNTIFS(Formulas!B$3:B$2000,'Stats for predictor'!B1725,Formulas!C$3:C$2000,'Stats for predictor'!C1725,Formulas!AC$3:AC$2000,1)</f>
        <v>0</v>
      </c>
      <c r="J1725">
        <f>COUNTIFS(Formulas!B$3:B$2000,'Stats for predictor'!B1725,Formulas!C$3:C$2000,'Stats for predictor'!C1725,Formulas!AC$3:AC$2000,0)</f>
        <v>1390</v>
      </c>
      <c r="K1725">
        <f>Formulas!P1726</f>
        <v>0</v>
      </c>
      <c r="L1725">
        <f>Formulas!R1726</f>
        <v>0</v>
      </c>
      <c r="M1725">
        <f>Formulas!T1774</f>
        <v>0</v>
      </c>
      <c r="N1725" s="2" t="e">
        <f>Formulas!V1726</f>
        <v>#DIV/0!</v>
      </c>
      <c r="O1725">
        <f>Formulas!U1726</f>
        <v>0</v>
      </c>
      <c r="P1725" s="2" t="e">
        <f>Formulas!W1726</f>
        <v>#DIV/0!</v>
      </c>
    </row>
    <row r="1726" spans="1:16">
      <c r="A1726">
        <f>Formulas!A1727</f>
        <v>0</v>
      </c>
      <c r="B1726">
        <f>Formulas!B1727</f>
        <v>0</v>
      </c>
      <c r="C1726">
        <f>Formulas!C1727</f>
        <v>0</v>
      </c>
      <c r="D1726">
        <f>Formulas!AC1727</f>
        <v>0</v>
      </c>
      <c r="E1726">
        <f t="shared" si="26"/>
        <v>0</v>
      </c>
      <c r="F1726" s="1">
        <f>COUNTIFS(Formulas!B$3:B$2000,'Stats for predictor'!B1726,Formulas!C$3:C$2000,'Stats for predictor'!C1726,Formulas!AC$3:AC$2000,4)</f>
        <v>0</v>
      </c>
      <c r="G1726">
        <f>COUNTIFS(Formulas!B$3:B$2000,'Stats for predictor'!B1726,Formulas!C$3:C$2000,'Stats for predictor'!C1726,Formulas!AC$3:AC$2000,3)</f>
        <v>0</v>
      </c>
      <c r="H1726">
        <f>COUNTIFS(Formulas!B$3:B$2000,'Stats for predictor'!B1726,Formulas!C$3:C$2000,'Stats for predictor'!C1726,Formulas!AC$3:AC$2000,2)</f>
        <v>0</v>
      </c>
      <c r="I1726">
        <f>COUNTIFS(Formulas!B$3:B$2000,'Stats for predictor'!B1726,Formulas!C$3:C$2000,'Stats for predictor'!C1726,Formulas!AC$3:AC$2000,1)</f>
        <v>0</v>
      </c>
      <c r="J1726">
        <f>COUNTIFS(Formulas!B$3:B$2000,'Stats for predictor'!B1726,Formulas!C$3:C$2000,'Stats for predictor'!C1726,Formulas!AC$3:AC$2000,0)</f>
        <v>1390</v>
      </c>
      <c r="K1726">
        <f>Formulas!P1727</f>
        <v>0</v>
      </c>
      <c r="L1726">
        <f>Formulas!R1727</f>
        <v>0</v>
      </c>
      <c r="M1726">
        <f>Formulas!T1775</f>
        <v>0</v>
      </c>
      <c r="N1726" s="2" t="e">
        <f>Formulas!V1727</f>
        <v>#DIV/0!</v>
      </c>
      <c r="O1726">
        <f>Formulas!U1727</f>
        <v>0</v>
      </c>
      <c r="P1726" s="2" t="e">
        <f>Formulas!W1727</f>
        <v>#DIV/0!</v>
      </c>
    </row>
    <row r="1727" spans="1:16">
      <c r="A1727">
        <f>Formulas!A1728</f>
        <v>0</v>
      </c>
      <c r="B1727">
        <f>Formulas!B1728</f>
        <v>0</v>
      </c>
      <c r="C1727">
        <f>Formulas!C1728</f>
        <v>0</v>
      </c>
      <c r="D1727">
        <f>Formulas!AC1728</f>
        <v>0</v>
      </c>
      <c r="E1727">
        <f t="shared" si="26"/>
        <v>0</v>
      </c>
      <c r="F1727" s="1">
        <f>COUNTIFS(Formulas!B$3:B$2000,'Stats for predictor'!B1727,Formulas!C$3:C$2000,'Stats for predictor'!C1727,Formulas!AC$3:AC$2000,4)</f>
        <v>0</v>
      </c>
      <c r="G1727">
        <f>COUNTIFS(Formulas!B$3:B$2000,'Stats for predictor'!B1727,Formulas!C$3:C$2000,'Stats for predictor'!C1727,Formulas!AC$3:AC$2000,3)</f>
        <v>0</v>
      </c>
      <c r="H1727">
        <f>COUNTIFS(Formulas!B$3:B$2000,'Stats for predictor'!B1727,Formulas!C$3:C$2000,'Stats for predictor'!C1727,Formulas!AC$3:AC$2000,2)</f>
        <v>0</v>
      </c>
      <c r="I1727">
        <f>COUNTIFS(Formulas!B$3:B$2000,'Stats for predictor'!B1727,Formulas!C$3:C$2000,'Stats for predictor'!C1727,Formulas!AC$3:AC$2000,1)</f>
        <v>0</v>
      </c>
      <c r="J1727">
        <f>COUNTIFS(Formulas!B$3:B$2000,'Stats for predictor'!B1727,Formulas!C$3:C$2000,'Stats for predictor'!C1727,Formulas!AC$3:AC$2000,0)</f>
        <v>1390</v>
      </c>
      <c r="K1727">
        <f>Formulas!P1728</f>
        <v>0</v>
      </c>
      <c r="L1727">
        <f>Formulas!R1728</f>
        <v>0</v>
      </c>
      <c r="M1727">
        <f>Formulas!T1776</f>
        <v>0</v>
      </c>
      <c r="N1727" s="2" t="e">
        <f>Formulas!V1728</f>
        <v>#DIV/0!</v>
      </c>
      <c r="O1727">
        <f>Formulas!U1728</f>
        <v>0</v>
      </c>
      <c r="P1727" s="2" t="e">
        <f>Formulas!W1728</f>
        <v>#DIV/0!</v>
      </c>
    </row>
    <row r="1728" spans="1:16">
      <c r="A1728">
        <f>Formulas!A1729</f>
        <v>0</v>
      </c>
      <c r="B1728">
        <f>Formulas!B1729</f>
        <v>0</v>
      </c>
      <c r="C1728">
        <f>Formulas!C1729</f>
        <v>0</v>
      </c>
      <c r="D1728">
        <f>Formulas!AC1729</f>
        <v>0</v>
      </c>
      <c r="E1728">
        <f t="shared" si="26"/>
        <v>0</v>
      </c>
      <c r="F1728" s="1">
        <f>COUNTIFS(Formulas!B$3:B$2000,'Stats for predictor'!B1728,Formulas!C$3:C$2000,'Stats for predictor'!C1728,Formulas!AC$3:AC$2000,4)</f>
        <v>0</v>
      </c>
      <c r="G1728">
        <f>COUNTIFS(Formulas!B$3:B$2000,'Stats for predictor'!B1728,Formulas!C$3:C$2000,'Stats for predictor'!C1728,Formulas!AC$3:AC$2000,3)</f>
        <v>0</v>
      </c>
      <c r="H1728">
        <f>COUNTIFS(Formulas!B$3:B$2000,'Stats for predictor'!B1728,Formulas!C$3:C$2000,'Stats for predictor'!C1728,Formulas!AC$3:AC$2000,2)</f>
        <v>0</v>
      </c>
      <c r="I1728">
        <f>COUNTIFS(Formulas!B$3:B$2000,'Stats for predictor'!B1728,Formulas!C$3:C$2000,'Stats for predictor'!C1728,Formulas!AC$3:AC$2000,1)</f>
        <v>0</v>
      </c>
      <c r="J1728">
        <f>COUNTIFS(Formulas!B$3:B$2000,'Stats for predictor'!B1728,Formulas!C$3:C$2000,'Stats for predictor'!C1728,Formulas!AC$3:AC$2000,0)</f>
        <v>1390</v>
      </c>
      <c r="K1728">
        <f>Formulas!P1729</f>
        <v>0</v>
      </c>
      <c r="L1728">
        <f>Formulas!R1729</f>
        <v>0</v>
      </c>
      <c r="M1728">
        <f>Formulas!T1777</f>
        <v>0</v>
      </c>
      <c r="N1728" s="2" t="e">
        <f>Formulas!V1729</f>
        <v>#DIV/0!</v>
      </c>
      <c r="O1728">
        <f>Formulas!U1729</f>
        <v>0</v>
      </c>
      <c r="P1728" s="2" t="e">
        <f>Formulas!W1729</f>
        <v>#DIV/0!</v>
      </c>
    </row>
    <row r="1729" spans="1:16">
      <c r="A1729">
        <f>Formulas!A1730</f>
        <v>0</v>
      </c>
      <c r="B1729">
        <f>Formulas!B1730</f>
        <v>0</v>
      </c>
      <c r="C1729">
        <f>Formulas!C1730</f>
        <v>0</v>
      </c>
      <c r="D1729">
        <f>Formulas!AC1730</f>
        <v>0</v>
      </c>
      <c r="E1729">
        <f t="shared" si="26"/>
        <v>0</v>
      </c>
      <c r="F1729" s="1">
        <f>COUNTIFS(Formulas!B$3:B$2000,'Stats for predictor'!B1729,Formulas!C$3:C$2000,'Stats for predictor'!C1729,Formulas!AC$3:AC$2000,4)</f>
        <v>0</v>
      </c>
      <c r="G1729">
        <f>COUNTIFS(Formulas!B$3:B$2000,'Stats for predictor'!B1729,Formulas!C$3:C$2000,'Stats for predictor'!C1729,Formulas!AC$3:AC$2000,3)</f>
        <v>0</v>
      </c>
      <c r="H1729">
        <f>COUNTIFS(Formulas!B$3:B$2000,'Stats for predictor'!B1729,Formulas!C$3:C$2000,'Stats for predictor'!C1729,Formulas!AC$3:AC$2000,2)</f>
        <v>0</v>
      </c>
      <c r="I1729">
        <f>COUNTIFS(Formulas!B$3:B$2000,'Stats for predictor'!B1729,Formulas!C$3:C$2000,'Stats for predictor'!C1729,Formulas!AC$3:AC$2000,1)</f>
        <v>0</v>
      </c>
      <c r="J1729">
        <f>COUNTIFS(Formulas!B$3:B$2000,'Stats for predictor'!B1729,Formulas!C$3:C$2000,'Stats for predictor'!C1729,Formulas!AC$3:AC$2000,0)</f>
        <v>1390</v>
      </c>
      <c r="K1729">
        <f>Formulas!P1730</f>
        <v>0</v>
      </c>
      <c r="L1729">
        <f>Formulas!R1730</f>
        <v>0</v>
      </c>
      <c r="M1729">
        <f>Formulas!T1778</f>
        <v>0</v>
      </c>
      <c r="N1729" s="2" t="e">
        <f>Formulas!V1730</f>
        <v>#DIV/0!</v>
      </c>
      <c r="O1729">
        <f>Formulas!U1730</f>
        <v>0</v>
      </c>
      <c r="P1729" s="2" t="e">
        <f>Formulas!W1730</f>
        <v>#DIV/0!</v>
      </c>
    </row>
    <row r="1730" spans="1:16">
      <c r="A1730">
        <f>Formulas!A1731</f>
        <v>0</v>
      </c>
      <c r="B1730">
        <f>Formulas!B1731</f>
        <v>0</v>
      </c>
      <c r="C1730">
        <f>Formulas!C1731</f>
        <v>0</v>
      </c>
      <c r="D1730">
        <f>Formulas!AC1731</f>
        <v>0</v>
      </c>
      <c r="E1730">
        <f t="shared" si="26"/>
        <v>0</v>
      </c>
      <c r="F1730" s="1">
        <f>COUNTIFS(Formulas!B$3:B$2000,'Stats for predictor'!B1730,Formulas!C$3:C$2000,'Stats for predictor'!C1730,Formulas!AC$3:AC$2000,4)</f>
        <v>0</v>
      </c>
      <c r="G1730">
        <f>COUNTIFS(Formulas!B$3:B$2000,'Stats for predictor'!B1730,Formulas!C$3:C$2000,'Stats for predictor'!C1730,Formulas!AC$3:AC$2000,3)</f>
        <v>0</v>
      </c>
      <c r="H1730">
        <f>COUNTIFS(Formulas!B$3:B$2000,'Stats for predictor'!B1730,Formulas!C$3:C$2000,'Stats for predictor'!C1730,Formulas!AC$3:AC$2000,2)</f>
        <v>0</v>
      </c>
      <c r="I1730">
        <f>COUNTIFS(Formulas!B$3:B$2000,'Stats for predictor'!B1730,Formulas!C$3:C$2000,'Stats for predictor'!C1730,Formulas!AC$3:AC$2000,1)</f>
        <v>0</v>
      </c>
      <c r="J1730">
        <f>COUNTIFS(Formulas!B$3:B$2000,'Stats for predictor'!B1730,Formulas!C$3:C$2000,'Stats for predictor'!C1730,Formulas!AC$3:AC$2000,0)</f>
        <v>1390</v>
      </c>
      <c r="K1730">
        <f>Formulas!P1731</f>
        <v>0</v>
      </c>
      <c r="L1730">
        <f>Formulas!R1731</f>
        <v>0</v>
      </c>
      <c r="M1730">
        <f>Formulas!T1779</f>
        <v>0</v>
      </c>
      <c r="N1730" s="2" t="e">
        <f>Formulas!V1731</f>
        <v>#DIV/0!</v>
      </c>
      <c r="O1730">
        <f>Formulas!U1731</f>
        <v>0</v>
      </c>
      <c r="P1730" s="2" t="e">
        <f>Formulas!W1731</f>
        <v>#DIV/0!</v>
      </c>
    </row>
    <row r="1731" spans="1:16">
      <c r="A1731">
        <f>Formulas!A1732</f>
        <v>0</v>
      </c>
      <c r="B1731">
        <f>Formulas!B1732</f>
        <v>0</v>
      </c>
      <c r="C1731">
        <f>Formulas!C1732</f>
        <v>0</v>
      </c>
      <c r="D1731">
        <f>Formulas!AC1732</f>
        <v>0</v>
      </c>
      <c r="E1731">
        <f t="shared" ref="E1731:E1794" si="27">IF(F1731&gt;0,4,IF(G1731&gt;0,3,IF(H1731&gt;0,2,IF(I1731&gt;0,1,0))))</f>
        <v>0</v>
      </c>
      <c r="F1731" s="1">
        <f>COUNTIFS(Formulas!B$3:B$2000,'Stats for predictor'!B1731,Formulas!C$3:C$2000,'Stats for predictor'!C1731,Formulas!AC$3:AC$2000,4)</f>
        <v>0</v>
      </c>
      <c r="G1731">
        <f>COUNTIFS(Formulas!B$3:B$2000,'Stats for predictor'!B1731,Formulas!C$3:C$2000,'Stats for predictor'!C1731,Formulas!AC$3:AC$2000,3)</f>
        <v>0</v>
      </c>
      <c r="H1731">
        <f>COUNTIFS(Formulas!B$3:B$2000,'Stats for predictor'!B1731,Formulas!C$3:C$2000,'Stats for predictor'!C1731,Formulas!AC$3:AC$2000,2)</f>
        <v>0</v>
      </c>
      <c r="I1731">
        <f>COUNTIFS(Formulas!B$3:B$2000,'Stats for predictor'!B1731,Formulas!C$3:C$2000,'Stats for predictor'!C1731,Formulas!AC$3:AC$2000,1)</f>
        <v>0</v>
      </c>
      <c r="J1731">
        <f>COUNTIFS(Formulas!B$3:B$2000,'Stats for predictor'!B1731,Formulas!C$3:C$2000,'Stats for predictor'!C1731,Formulas!AC$3:AC$2000,0)</f>
        <v>1390</v>
      </c>
      <c r="K1731">
        <f>Formulas!P1732</f>
        <v>0</v>
      </c>
      <c r="L1731">
        <f>Formulas!R1732</f>
        <v>0</v>
      </c>
      <c r="M1731">
        <f>Formulas!T1780</f>
        <v>0</v>
      </c>
      <c r="N1731" s="2" t="e">
        <f>Formulas!V1732</f>
        <v>#DIV/0!</v>
      </c>
      <c r="O1731">
        <f>Formulas!U1732</f>
        <v>0</v>
      </c>
      <c r="P1731" s="2" t="e">
        <f>Formulas!W1732</f>
        <v>#DIV/0!</v>
      </c>
    </row>
    <row r="1732" spans="1:16">
      <c r="A1732">
        <f>Formulas!A1733</f>
        <v>0</v>
      </c>
      <c r="B1732">
        <f>Formulas!B1733</f>
        <v>0</v>
      </c>
      <c r="C1732">
        <f>Formulas!C1733</f>
        <v>0</v>
      </c>
      <c r="D1732">
        <f>Formulas!AC1733</f>
        <v>0</v>
      </c>
      <c r="E1732">
        <f t="shared" si="27"/>
        <v>0</v>
      </c>
      <c r="F1732" s="1">
        <f>COUNTIFS(Formulas!B$3:B$2000,'Stats for predictor'!B1732,Formulas!C$3:C$2000,'Stats for predictor'!C1732,Formulas!AC$3:AC$2000,4)</f>
        <v>0</v>
      </c>
      <c r="G1732">
        <f>COUNTIFS(Formulas!B$3:B$2000,'Stats for predictor'!B1732,Formulas!C$3:C$2000,'Stats for predictor'!C1732,Formulas!AC$3:AC$2000,3)</f>
        <v>0</v>
      </c>
      <c r="H1732">
        <f>COUNTIFS(Formulas!B$3:B$2000,'Stats for predictor'!B1732,Formulas!C$3:C$2000,'Stats for predictor'!C1732,Formulas!AC$3:AC$2000,2)</f>
        <v>0</v>
      </c>
      <c r="I1732">
        <f>COUNTIFS(Formulas!B$3:B$2000,'Stats for predictor'!B1732,Formulas!C$3:C$2000,'Stats for predictor'!C1732,Formulas!AC$3:AC$2000,1)</f>
        <v>0</v>
      </c>
      <c r="J1732">
        <f>COUNTIFS(Formulas!B$3:B$2000,'Stats for predictor'!B1732,Formulas!C$3:C$2000,'Stats for predictor'!C1732,Formulas!AC$3:AC$2000,0)</f>
        <v>1390</v>
      </c>
      <c r="K1732">
        <f>Formulas!P1733</f>
        <v>0</v>
      </c>
      <c r="L1732">
        <f>Formulas!R1733</f>
        <v>0</v>
      </c>
      <c r="M1732">
        <f>Formulas!T1781</f>
        <v>0</v>
      </c>
      <c r="N1732" s="2" t="e">
        <f>Formulas!V1733</f>
        <v>#DIV/0!</v>
      </c>
      <c r="O1732">
        <f>Formulas!U1733</f>
        <v>0</v>
      </c>
      <c r="P1732" s="2" t="e">
        <f>Formulas!W1733</f>
        <v>#DIV/0!</v>
      </c>
    </row>
    <row r="1733" spans="1:16">
      <c r="A1733">
        <f>Formulas!A1734</f>
        <v>0</v>
      </c>
      <c r="B1733">
        <f>Formulas!B1734</f>
        <v>0</v>
      </c>
      <c r="C1733">
        <f>Formulas!C1734</f>
        <v>0</v>
      </c>
      <c r="D1733">
        <f>Formulas!AC1734</f>
        <v>0</v>
      </c>
      <c r="E1733">
        <f t="shared" si="27"/>
        <v>0</v>
      </c>
      <c r="F1733" s="1">
        <f>COUNTIFS(Formulas!B$3:B$2000,'Stats for predictor'!B1733,Formulas!C$3:C$2000,'Stats for predictor'!C1733,Formulas!AC$3:AC$2000,4)</f>
        <v>0</v>
      </c>
      <c r="G1733">
        <f>COUNTIFS(Formulas!B$3:B$2000,'Stats for predictor'!B1733,Formulas!C$3:C$2000,'Stats for predictor'!C1733,Formulas!AC$3:AC$2000,3)</f>
        <v>0</v>
      </c>
      <c r="H1733">
        <f>COUNTIFS(Formulas!B$3:B$2000,'Stats for predictor'!B1733,Formulas!C$3:C$2000,'Stats for predictor'!C1733,Formulas!AC$3:AC$2000,2)</f>
        <v>0</v>
      </c>
      <c r="I1733">
        <f>COUNTIFS(Formulas!B$3:B$2000,'Stats for predictor'!B1733,Formulas!C$3:C$2000,'Stats for predictor'!C1733,Formulas!AC$3:AC$2000,1)</f>
        <v>0</v>
      </c>
      <c r="J1733">
        <f>COUNTIFS(Formulas!B$3:B$2000,'Stats for predictor'!B1733,Formulas!C$3:C$2000,'Stats for predictor'!C1733,Formulas!AC$3:AC$2000,0)</f>
        <v>1390</v>
      </c>
      <c r="K1733">
        <f>Formulas!P1734</f>
        <v>0</v>
      </c>
      <c r="L1733">
        <f>Formulas!R1734</f>
        <v>0</v>
      </c>
      <c r="M1733">
        <f>Formulas!T1782</f>
        <v>0</v>
      </c>
      <c r="N1733" s="2" t="e">
        <f>Formulas!V1734</f>
        <v>#DIV/0!</v>
      </c>
      <c r="O1733">
        <f>Formulas!U1734</f>
        <v>0</v>
      </c>
      <c r="P1733" s="2" t="e">
        <f>Formulas!W1734</f>
        <v>#DIV/0!</v>
      </c>
    </row>
    <row r="1734" spans="1:16">
      <c r="A1734">
        <f>Formulas!A1735</f>
        <v>0</v>
      </c>
      <c r="B1734">
        <f>Formulas!B1735</f>
        <v>0</v>
      </c>
      <c r="C1734">
        <f>Formulas!C1735</f>
        <v>0</v>
      </c>
      <c r="D1734">
        <f>Formulas!AC1735</f>
        <v>0</v>
      </c>
      <c r="E1734">
        <f t="shared" si="27"/>
        <v>0</v>
      </c>
      <c r="F1734" s="1">
        <f>COUNTIFS(Formulas!B$3:B$2000,'Stats for predictor'!B1734,Formulas!C$3:C$2000,'Stats for predictor'!C1734,Formulas!AC$3:AC$2000,4)</f>
        <v>0</v>
      </c>
      <c r="G1734">
        <f>COUNTIFS(Formulas!B$3:B$2000,'Stats for predictor'!B1734,Formulas!C$3:C$2000,'Stats for predictor'!C1734,Formulas!AC$3:AC$2000,3)</f>
        <v>0</v>
      </c>
      <c r="H1734">
        <f>COUNTIFS(Formulas!B$3:B$2000,'Stats for predictor'!B1734,Formulas!C$3:C$2000,'Stats for predictor'!C1734,Formulas!AC$3:AC$2000,2)</f>
        <v>0</v>
      </c>
      <c r="I1734">
        <f>COUNTIFS(Formulas!B$3:B$2000,'Stats for predictor'!B1734,Formulas!C$3:C$2000,'Stats for predictor'!C1734,Formulas!AC$3:AC$2000,1)</f>
        <v>0</v>
      </c>
      <c r="J1734">
        <f>COUNTIFS(Formulas!B$3:B$2000,'Stats for predictor'!B1734,Formulas!C$3:C$2000,'Stats for predictor'!C1734,Formulas!AC$3:AC$2000,0)</f>
        <v>1390</v>
      </c>
      <c r="K1734">
        <f>Formulas!P1735</f>
        <v>0</v>
      </c>
      <c r="L1734">
        <f>Formulas!R1735</f>
        <v>0</v>
      </c>
      <c r="M1734">
        <f>Formulas!T1783</f>
        <v>0</v>
      </c>
      <c r="N1734" s="2" t="e">
        <f>Formulas!V1735</f>
        <v>#DIV/0!</v>
      </c>
      <c r="O1734">
        <f>Formulas!U1735</f>
        <v>0</v>
      </c>
      <c r="P1734" s="2" t="e">
        <f>Formulas!W1735</f>
        <v>#DIV/0!</v>
      </c>
    </row>
    <row r="1735" spans="1:16">
      <c r="A1735">
        <f>Formulas!A1736</f>
        <v>0</v>
      </c>
      <c r="B1735">
        <f>Formulas!B1736</f>
        <v>0</v>
      </c>
      <c r="C1735">
        <f>Formulas!C1736</f>
        <v>0</v>
      </c>
      <c r="D1735">
        <f>Formulas!AC1736</f>
        <v>0</v>
      </c>
      <c r="E1735">
        <f t="shared" si="27"/>
        <v>0</v>
      </c>
      <c r="F1735" s="1">
        <f>COUNTIFS(Formulas!B$3:B$2000,'Stats for predictor'!B1735,Formulas!C$3:C$2000,'Stats for predictor'!C1735,Formulas!AC$3:AC$2000,4)</f>
        <v>0</v>
      </c>
      <c r="G1735">
        <f>COUNTIFS(Formulas!B$3:B$2000,'Stats for predictor'!B1735,Formulas!C$3:C$2000,'Stats for predictor'!C1735,Formulas!AC$3:AC$2000,3)</f>
        <v>0</v>
      </c>
      <c r="H1735">
        <f>COUNTIFS(Formulas!B$3:B$2000,'Stats for predictor'!B1735,Formulas!C$3:C$2000,'Stats for predictor'!C1735,Formulas!AC$3:AC$2000,2)</f>
        <v>0</v>
      </c>
      <c r="I1735">
        <f>COUNTIFS(Formulas!B$3:B$2000,'Stats for predictor'!B1735,Formulas!C$3:C$2000,'Stats for predictor'!C1735,Formulas!AC$3:AC$2000,1)</f>
        <v>0</v>
      </c>
      <c r="J1735">
        <f>COUNTIFS(Formulas!B$3:B$2000,'Stats for predictor'!B1735,Formulas!C$3:C$2000,'Stats for predictor'!C1735,Formulas!AC$3:AC$2000,0)</f>
        <v>1390</v>
      </c>
      <c r="K1735">
        <f>Formulas!P1736</f>
        <v>0</v>
      </c>
      <c r="L1735">
        <f>Formulas!R1736</f>
        <v>0</v>
      </c>
      <c r="M1735">
        <f>Formulas!T1784</f>
        <v>0</v>
      </c>
      <c r="N1735" s="2" t="e">
        <f>Formulas!V1736</f>
        <v>#DIV/0!</v>
      </c>
      <c r="O1735">
        <f>Formulas!U1736</f>
        <v>0</v>
      </c>
      <c r="P1735" s="2" t="e">
        <f>Formulas!W1736</f>
        <v>#DIV/0!</v>
      </c>
    </row>
    <row r="1736" spans="1:16">
      <c r="A1736">
        <f>Formulas!A1737</f>
        <v>0</v>
      </c>
      <c r="B1736">
        <f>Formulas!B1737</f>
        <v>0</v>
      </c>
      <c r="C1736">
        <f>Formulas!C1737</f>
        <v>0</v>
      </c>
      <c r="D1736">
        <f>Formulas!AC1737</f>
        <v>0</v>
      </c>
      <c r="E1736">
        <f t="shared" si="27"/>
        <v>0</v>
      </c>
      <c r="F1736" s="1">
        <f>COUNTIFS(Formulas!B$3:B$2000,'Stats for predictor'!B1736,Formulas!C$3:C$2000,'Stats for predictor'!C1736,Formulas!AC$3:AC$2000,4)</f>
        <v>0</v>
      </c>
      <c r="G1736">
        <f>COUNTIFS(Formulas!B$3:B$2000,'Stats for predictor'!B1736,Formulas!C$3:C$2000,'Stats for predictor'!C1736,Formulas!AC$3:AC$2000,3)</f>
        <v>0</v>
      </c>
      <c r="H1736">
        <f>COUNTIFS(Formulas!B$3:B$2000,'Stats for predictor'!B1736,Formulas!C$3:C$2000,'Stats for predictor'!C1736,Formulas!AC$3:AC$2000,2)</f>
        <v>0</v>
      </c>
      <c r="I1736">
        <f>COUNTIFS(Formulas!B$3:B$2000,'Stats for predictor'!B1736,Formulas!C$3:C$2000,'Stats for predictor'!C1736,Formulas!AC$3:AC$2000,1)</f>
        <v>0</v>
      </c>
      <c r="J1736">
        <f>COUNTIFS(Formulas!B$3:B$2000,'Stats for predictor'!B1736,Formulas!C$3:C$2000,'Stats for predictor'!C1736,Formulas!AC$3:AC$2000,0)</f>
        <v>1390</v>
      </c>
      <c r="K1736">
        <f>Formulas!P1737</f>
        <v>0</v>
      </c>
      <c r="L1736">
        <f>Formulas!R1737</f>
        <v>0</v>
      </c>
      <c r="M1736">
        <f>Formulas!T1785</f>
        <v>0</v>
      </c>
      <c r="N1736" s="2" t="e">
        <f>Formulas!V1737</f>
        <v>#DIV/0!</v>
      </c>
      <c r="O1736">
        <f>Formulas!U1737</f>
        <v>0</v>
      </c>
      <c r="P1736" s="2" t="e">
        <f>Formulas!W1737</f>
        <v>#DIV/0!</v>
      </c>
    </row>
    <row r="1737" spans="1:16">
      <c r="A1737">
        <f>Formulas!A1738</f>
        <v>0</v>
      </c>
      <c r="B1737">
        <f>Formulas!B1738</f>
        <v>0</v>
      </c>
      <c r="C1737">
        <f>Formulas!C1738</f>
        <v>0</v>
      </c>
      <c r="D1737">
        <f>Formulas!AC1738</f>
        <v>0</v>
      </c>
      <c r="E1737">
        <f t="shared" si="27"/>
        <v>0</v>
      </c>
      <c r="F1737" s="1">
        <f>COUNTIFS(Formulas!B$3:B$2000,'Stats for predictor'!B1737,Formulas!C$3:C$2000,'Stats for predictor'!C1737,Formulas!AC$3:AC$2000,4)</f>
        <v>0</v>
      </c>
      <c r="G1737">
        <f>COUNTIFS(Formulas!B$3:B$2000,'Stats for predictor'!B1737,Formulas!C$3:C$2000,'Stats for predictor'!C1737,Formulas!AC$3:AC$2000,3)</f>
        <v>0</v>
      </c>
      <c r="H1737">
        <f>COUNTIFS(Formulas!B$3:B$2000,'Stats for predictor'!B1737,Formulas!C$3:C$2000,'Stats for predictor'!C1737,Formulas!AC$3:AC$2000,2)</f>
        <v>0</v>
      </c>
      <c r="I1737">
        <f>COUNTIFS(Formulas!B$3:B$2000,'Stats for predictor'!B1737,Formulas!C$3:C$2000,'Stats for predictor'!C1737,Formulas!AC$3:AC$2000,1)</f>
        <v>0</v>
      </c>
      <c r="J1737">
        <f>COUNTIFS(Formulas!B$3:B$2000,'Stats for predictor'!B1737,Formulas!C$3:C$2000,'Stats for predictor'!C1737,Formulas!AC$3:AC$2000,0)</f>
        <v>1390</v>
      </c>
      <c r="K1737">
        <f>Formulas!P1738</f>
        <v>0</v>
      </c>
      <c r="L1737">
        <f>Formulas!R1738</f>
        <v>0</v>
      </c>
      <c r="M1737">
        <f>Formulas!T1786</f>
        <v>0</v>
      </c>
      <c r="N1737" s="2" t="e">
        <f>Formulas!V1738</f>
        <v>#DIV/0!</v>
      </c>
      <c r="O1737">
        <f>Formulas!U1738</f>
        <v>0</v>
      </c>
      <c r="P1737" s="2" t="e">
        <f>Formulas!W1738</f>
        <v>#DIV/0!</v>
      </c>
    </row>
    <row r="1738" spans="1:16">
      <c r="A1738">
        <f>Formulas!A1739</f>
        <v>0</v>
      </c>
      <c r="B1738">
        <f>Formulas!B1739</f>
        <v>0</v>
      </c>
      <c r="C1738">
        <f>Formulas!C1739</f>
        <v>0</v>
      </c>
      <c r="D1738">
        <f>Formulas!AC1739</f>
        <v>0</v>
      </c>
      <c r="E1738">
        <f t="shared" si="27"/>
        <v>0</v>
      </c>
      <c r="F1738" s="1">
        <f>COUNTIFS(Formulas!B$3:B$2000,'Stats for predictor'!B1738,Formulas!C$3:C$2000,'Stats for predictor'!C1738,Formulas!AC$3:AC$2000,4)</f>
        <v>0</v>
      </c>
      <c r="G1738">
        <f>COUNTIFS(Formulas!B$3:B$2000,'Stats for predictor'!B1738,Formulas!C$3:C$2000,'Stats for predictor'!C1738,Formulas!AC$3:AC$2000,3)</f>
        <v>0</v>
      </c>
      <c r="H1738">
        <f>COUNTIFS(Formulas!B$3:B$2000,'Stats for predictor'!B1738,Formulas!C$3:C$2000,'Stats for predictor'!C1738,Formulas!AC$3:AC$2000,2)</f>
        <v>0</v>
      </c>
      <c r="I1738">
        <f>COUNTIFS(Formulas!B$3:B$2000,'Stats for predictor'!B1738,Formulas!C$3:C$2000,'Stats for predictor'!C1738,Formulas!AC$3:AC$2000,1)</f>
        <v>0</v>
      </c>
      <c r="J1738">
        <f>COUNTIFS(Formulas!B$3:B$2000,'Stats for predictor'!B1738,Formulas!C$3:C$2000,'Stats for predictor'!C1738,Formulas!AC$3:AC$2000,0)</f>
        <v>1390</v>
      </c>
      <c r="K1738">
        <f>Formulas!P1739</f>
        <v>0</v>
      </c>
      <c r="L1738">
        <f>Formulas!R1739</f>
        <v>0</v>
      </c>
      <c r="M1738">
        <f>Formulas!T1787</f>
        <v>0</v>
      </c>
      <c r="N1738" s="2" t="e">
        <f>Formulas!V1739</f>
        <v>#DIV/0!</v>
      </c>
      <c r="O1738">
        <f>Formulas!U1739</f>
        <v>0</v>
      </c>
      <c r="P1738" s="2" t="e">
        <f>Formulas!W1739</f>
        <v>#DIV/0!</v>
      </c>
    </row>
    <row r="1739" spans="1:16">
      <c r="A1739">
        <f>Formulas!A1740</f>
        <v>0</v>
      </c>
      <c r="B1739">
        <f>Formulas!B1740</f>
        <v>0</v>
      </c>
      <c r="C1739">
        <f>Formulas!C1740</f>
        <v>0</v>
      </c>
      <c r="D1739">
        <f>Formulas!AC1740</f>
        <v>0</v>
      </c>
      <c r="E1739">
        <f t="shared" si="27"/>
        <v>0</v>
      </c>
      <c r="F1739" s="1">
        <f>COUNTIFS(Formulas!B$3:B$2000,'Stats for predictor'!B1739,Formulas!C$3:C$2000,'Stats for predictor'!C1739,Formulas!AC$3:AC$2000,4)</f>
        <v>0</v>
      </c>
      <c r="G1739">
        <f>COUNTIFS(Formulas!B$3:B$2000,'Stats for predictor'!B1739,Formulas!C$3:C$2000,'Stats for predictor'!C1739,Formulas!AC$3:AC$2000,3)</f>
        <v>0</v>
      </c>
      <c r="H1739">
        <f>COUNTIFS(Formulas!B$3:B$2000,'Stats for predictor'!B1739,Formulas!C$3:C$2000,'Stats for predictor'!C1739,Formulas!AC$3:AC$2000,2)</f>
        <v>0</v>
      </c>
      <c r="I1739">
        <f>COUNTIFS(Formulas!B$3:B$2000,'Stats for predictor'!B1739,Formulas!C$3:C$2000,'Stats for predictor'!C1739,Formulas!AC$3:AC$2000,1)</f>
        <v>0</v>
      </c>
      <c r="J1739">
        <f>COUNTIFS(Formulas!B$3:B$2000,'Stats for predictor'!B1739,Formulas!C$3:C$2000,'Stats for predictor'!C1739,Formulas!AC$3:AC$2000,0)</f>
        <v>1390</v>
      </c>
      <c r="K1739">
        <f>Formulas!P1740</f>
        <v>0</v>
      </c>
      <c r="L1739">
        <f>Formulas!R1740</f>
        <v>0</v>
      </c>
      <c r="M1739">
        <f>Formulas!T1788</f>
        <v>0</v>
      </c>
      <c r="N1739" s="2" t="e">
        <f>Formulas!V1740</f>
        <v>#DIV/0!</v>
      </c>
      <c r="O1739">
        <f>Formulas!U1740</f>
        <v>0</v>
      </c>
      <c r="P1739" s="2" t="e">
        <f>Formulas!W1740</f>
        <v>#DIV/0!</v>
      </c>
    </row>
    <row r="1740" spans="1:16">
      <c r="A1740">
        <f>Formulas!A1741</f>
        <v>0</v>
      </c>
      <c r="B1740">
        <f>Formulas!B1741</f>
        <v>0</v>
      </c>
      <c r="C1740">
        <f>Formulas!C1741</f>
        <v>0</v>
      </c>
      <c r="D1740">
        <f>Formulas!AC1741</f>
        <v>0</v>
      </c>
      <c r="E1740">
        <f t="shared" si="27"/>
        <v>0</v>
      </c>
      <c r="F1740" s="1">
        <f>COUNTIFS(Formulas!B$3:B$2000,'Stats for predictor'!B1740,Formulas!C$3:C$2000,'Stats for predictor'!C1740,Formulas!AC$3:AC$2000,4)</f>
        <v>0</v>
      </c>
      <c r="G1740">
        <f>COUNTIFS(Formulas!B$3:B$2000,'Stats for predictor'!B1740,Formulas!C$3:C$2000,'Stats for predictor'!C1740,Formulas!AC$3:AC$2000,3)</f>
        <v>0</v>
      </c>
      <c r="H1740">
        <f>COUNTIFS(Formulas!B$3:B$2000,'Stats for predictor'!B1740,Formulas!C$3:C$2000,'Stats for predictor'!C1740,Formulas!AC$3:AC$2000,2)</f>
        <v>0</v>
      </c>
      <c r="I1740">
        <f>COUNTIFS(Formulas!B$3:B$2000,'Stats for predictor'!B1740,Formulas!C$3:C$2000,'Stats for predictor'!C1740,Formulas!AC$3:AC$2000,1)</f>
        <v>0</v>
      </c>
      <c r="J1740">
        <f>COUNTIFS(Formulas!B$3:B$2000,'Stats for predictor'!B1740,Formulas!C$3:C$2000,'Stats for predictor'!C1740,Formulas!AC$3:AC$2000,0)</f>
        <v>1390</v>
      </c>
      <c r="K1740">
        <f>Formulas!P1741</f>
        <v>0</v>
      </c>
      <c r="L1740">
        <f>Formulas!R1741</f>
        <v>0</v>
      </c>
      <c r="M1740">
        <f>Formulas!T1789</f>
        <v>0</v>
      </c>
      <c r="N1740" s="2" t="e">
        <f>Formulas!V1741</f>
        <v>#DIV/0!</v>
      </c>
      <c r="O1740">
        <f>Formulas!U1741</f>
        <v>0</v>
      </c>
      <c r="P1740" s="2" t="e">
        <f>Formulas!W1741</f>
        <v>#DIV/0!</v>
      </c>
    </row>
    <row r="1741" spans="1:16">
      <c r="A1741">
        <f>Formulas!A1742</f>
        <v>0</v>
      </c>
      <c r="B1741">
        <f>Formulas!B1742</f>
        <v>0</v>
      </c>
      <c r="C1741">
        <f>Formulas!C1742</f>
        <v>0</v>
      </c>
      <c r="D1741">
        <f>Formulas!AC1742</f>
        <v>0</v>
      </c>
      <c r="E1741">
        <f t="shared" si="27"/>
        <v>0</v>
      </c>
      <c r="F1741" s="1">
        <f>COUNTIFS(Formulas!B$3:B$2000,'Stats for predictor'!B1741,Formulas!C$3:C$2000,'Stats for predictor'!C1741,Formulas!AC$3:AC$2000,4)</f>
        <v>0</v>
      </c>
      <c r="G1741">
        <f>COUNTIFS(Formulas!B$3:B$2000,'Stats for predictor'!B1741,Formulas!C$3:C$2000,'Stats for predictor'!C1741,Formulas!AC$3:AC$2000,3)</f>
        <v>0</v>
      </c>
      <c r="H1741">
        <f>COUNTIFS(Formulas!B$3:B$2000,'Stats for predictor'!B1741,Formulas!C$3:C$2000,'Stats for predictor'!C1741,Formulas!AC$3:AC$2000,2)</f>
        <v>0</v>
      </c>
      <c r="I1741">
        <f>COUNTIFS(Formulas!B$3:B$2000,'Stats for predictor'!B1741,Formulas!C$3:C$2000,'Stats for predictor'!C1741,Formulas!AC$3:AC$2000,1)</f>
        <v>0</v>
      </c>
      <c r="J1741">
        <f>COUNTIFS(Formulas!B$3:B$2000,'Stats for predictor'!B1741,Formulas!C$3:C$2000,'Stats for predictor'!C1741,Formulas!AC$3:AC$2000,0)</f>
        <v>1390</v>
      </c>
      <c r="K1741">
        <f>Formulas!P1742</f>
        <v>0</v>
      </c>
      <c r="L1741">
        <f>Formulas!R1742</f>
        <v>0</v>
      </c>
      <c r="M1741">
        <f>Formulas!T1790</f>
        <v>0</v>
      </c>
      <c r="N1741" s="2" t="e">
        <f>Formulas!V1742</f>
        <v>#DIV/0!</v>
      </c>
      <c r="O1741">
        <f>Formulas!U1742</f>
        <v>0</v>
      </c>
      <c r="P1741" s="2" t="e">
        <f>Formulas!W1742</f>
        <v>#DIV/0!</v>
      </c>
    </row>
    <row r="1742" spans="1:16">
      <c r="A1742">
        <f>Formulas!A1743</f>
        <v>0</v>
      </c>
      <c r="B1742">
        <f>Formulas!B1743</f>
        <v>0</v>
      </c>
      <c r="C1742">
        <f>Formulas!C1743</f>
        <v>0</v>
      </c>
      <c r="D1742">
        <f>Formulas!AC1743</f>
        <v>0</v>
      </c>
      <c r="E1742">
        <f t="shared" si="27"/>
        <v>0</v>
      </c>
      <c r="F1742" s="1">
        <f>COUNTIFS(Formulas!B$3:B$2000,'Stats for predictor'!B1742,Formulas!C$3:C$2000,'Stats for predictor'!C1742,Formulas!AC$3:AC$2000,4)</f>
        <v>0</v>
      </c>
      <c r="G1742">
        <f>COUNTIFS(Formulas!B$3:B$2000,'Stats for predictor'!B1742,Formulas!C$3:C$2000,'Stats for predictor'!C1742,Formulas!AC$3:AC$2000,3)</f>
        <v>0</v>
      </c>
      <c r="H1742">
        <f>COUNTIFS(Formulas!B$3:B$2000,'Stats for predictor'!B1742,Formulas!C$3:C$2000,'Stats for predictor'!C1742,Formulas!AC$3:AC$2000,2)</f>
        <v>0</v>
      </c>
      <c r="I1742">
        <f>COUNTIFS(Formulas!B$3:B$2000,'Stats for predictor'!B1742,Formulas!C$3:C$2000,'Stats for predictor'!C1742,Formulas!AC$3:AC$2000,1)</f>
        <v>0</v>
      </c>
      <c r="J1742">
        <f>COUNTIFS(Formulas!B$3:B$2000,'Stats for predictor'!B1742,Formulas!C$3:C$2000,'Stats for predictor'!C1742,Formulas!AC$3:AC$2000,0)</f>
        <v>1390</v>
      </c>
      <c r="K1742">
        <f>Formulas!P1743</f>
        <v>0</v>
      </c>
      <c r="L1742">
        <f>Formulas!R1743</f>
        <v>0</v>
      </c>
      <c r="M1742">
        <f>Formulas!T1791</f>
        <v>0</v>
      </c>
      <c r="N1742" s="2" t="e">
        <f>Formulas!V1743</f>
        <v>#DIV/0!</v>
      </c>
      <c r="O1742">
        <f>Formulas!U1743</f>
        <v>0</v>
      </c>
      <c r="P1742" s="2" t="e">
        <f>Formulas!W1743</f>
        <v>#DIV/0!</v>
      </c>
    </row>
    <row r="1743" spans="1:16">
      <c r="A1743">
        <f>Formulas!A1744</f>
        <v>0</v>
      </c>
      <c r="B1743">
        <f>Formulas!B1744</f>
        <v>0</v>
      </c>
      <c r="C1743">
        <f>Formulas!C1744</f>
        <v>0</v>
      </c>
      <c r="D1743">
        <f>Formulas!AC1744</f>
        <v>0</v>
      </c>
      <c r="E1743">
        <f t="shared" si="27"/>
        <v>0</v>
      </c>
      <c r="F1743" s="1">
        <f>COUNTIFS(Formulas!B$3:B$2000,'Stats for predictor'!B1743,Formulas!C$3:C$2000,'Stats for predictor'!C1743,Formulas!AC$3:AC$2000,4)</f>
        <v>0</v>
      </c>
      <c r="G1743">
        <f>COUNTIFS(Formulas!B$3:B$2000,'Stats for predictor'!B1743,Formulas!C$3:C$2000,'Stats for predictor'!C1743,Formulas!AC$3:AC$2000,3)</f>
        <v>0</v>
      </c>
      <c r="H1743">
        <f>COUNTIFS(Formulas!B$3:B$2000,'Stats for predictor'!B1743,Formulas!C$3:C$2000,'Stats for predictor'!C1743,Formulas!AC$3:AC$2000,2)</f>
        <v>0</v>
      </c>
      <c r="I1743">
        <f>COUNTIFS(Formulas!B$3:B$2000,'Stats for predictor'!B1743,Formulas!C$3:C$2000,'Stats for predictor'!C1743,Formulas!AC$3:AC$2000,1)</f>
        <v>0</v>
      </c>
      <c r="J1743">
        <f>COUNTIFS(Formulas!B$3:B$2000,'Stats for predictor'!B1743,Formulas!C$3:C$2000,'Stats for predictor'!C1743,Formulas!AC$3:AC$2000,0)</f>
        <v>1390</v>
      </c>
      <c r="K1743">
        <f>Formulas!P1744</f>
        <v>0</v>
      </c>
      <c r="L1743">
        <f>Formulas!R1744</f>
        <v>0</v>
      </c>
      <c r="M1743">
        <f>Formulas!T1792</f>
        <v>0</v>
      </c>
      <c r="N1743" s="2" t="e">
        <f>Formulas!V1744</f>
        <v>#DIV/0!</v>
      </c>
      <c r="O1743">
        <f>Formulas!U1744</f>
        <v>0</v>
      </c>
      <c r="P1743" s="2" t="e">
        <f>Formulas!W1744</f>
        <v>#DIV/0!</v>
      </c>
    </row>
    <row r="1744" spans="1:16">
      <c r="A1744">
        <f>Formulas!A1745</f>
        <v>0</v>
      </c>
      <c r="B1744">
        <f>Formulas!B1745</f>
        <v>0</v>
      </c>
      <c r="C1744">
        <f>Formulas!C1745</f>
        <v>0</v>
      </c>
      <c r="D1744">
        <f>Formulas!AC1745</f>
        <v>0</v>
      </c>
      <c r="E1744">
        <f t="shared" si="27"/>
        <v>0</v>
      </c>
      <c r="F1744" s="1">
        <f>COUNTIFS(Formulas!B$3:B$2000,'Stats for predictor'!B1744,Formulas!C$3:C$2000,'Stats for predictor'!C1744,Formulas!AC$3:AC$2000,4)</f>
        <v>0</v>
      </c>
      <c r="G1744">
        <f>COUNTIFS(Formulas!B$3:B$2000,'Stats for predictor'!B1744,Formulas!C$3:C$2000,'Stats for predictor'!C1744,Formulas!AC$3:AC$2000,3)</f>
        <v>0</v>
      </c>
      <c r="H1744">
        <f>COUNTIFS(Formulas!B$3:B$2000,'Stats for predictor'!B1744,Formulas!C$3:C$2000,'Stats for predictor'!C1744,Formulas!AC$3:AC$2000,2)</f>
        <v>0</v>
      </c>
      <c r="I1744">
        <f>COUNTIFS(Formulas!B$3:B$2000,'Stats for predictor'!B1744,Formulas!C$3:C$2000,'Stats for predictor'!C1744,Formulas!AC$3:AC$2000,1)</f>
        <v>0</v>
      </c>
      <c r="J1744">
        <f>COUNTIFS(Formulas!B$3:B$2000,'Stats for predictor'!B1744,Formulas!C$3:C$2000,'Stats for predictor'!C1744,Formulas!AC$3:AC$2000,0)</f>
        <v>1390</v>
      </c>
      <c r="K1744">
        <f>Formulas!P1745</f>
        <v>0</v>
      </c>
      <c r="L1744">
        <f>Formulas!R1745</f>
        <v>0</v>
      </c>
      <c r="M1744">
        <f>Formulas!T1793</f>
        <v>0</v>
      </c>
      <c r="N1744" s="2" t="e">
        <f>Formulas!V1745</f>
        <v>#DIV/0!</v>
      </c>
      <c r="O1744">
        <f>Formulas!U1745</f>
        <v>0</v>
      </c>
      <c r="P1744" s="2" t="e">
        <f>Formulas!W1745</f>
        <v>#DIV/0!</v>
      </c>
    </row>
    <row r="1745" spans="1:16">
      <c r="A1745">
        <f>Formulas!A1746</f>
        <v>0</v>
      </c>
      <c r="B1745">
        <f>Formulas!B1746</f>
        <v>0</v>
      </c>
      <c r="C1745">
        <f>Formulas!C1746</f>
        <v>0</v>
      </c>
      <c r="D1745">
        <f>Formulas!AC1746</f>
        <v>0</v>
      </c>
      <c r="E1745">
        <f t="shared" si="27"/>
        <v>0</v>
      </c>
      <c r="F1745" s="1">
        <f>COUNTIFS(Formulas!B$3:B$2000,'Stats for predictor'!B1745,Formulas!C$3:C$2000,'Stats for predictor'!C1745,Formulas!AC$3:AC$2000,4)</f>
        <v>0</v>
      </c>
      <c r="G1745">
        <f>COUNTIFS(Formulas!B$3:B$2000,'Stats for predictor'!B1745,Formulas!C$3:C$2000,'Stats for predictor'!C1745,Formulas!AC$3:AC$2000,3)</f>
        <v>0</v>
      </c>
      <c r="H1745">
        <f>COUNTIFS(Formulas!B$3:B$2000,'Stats for predictor'!B1745,Formulas!C$3:C$2000,'Stats for predictor'!C1745,Formulas!AC$3:AC$2000,2)</f>
        <v>0</v>
      </c>
      <c r="I1745">
        <f>COUNTIFS(Formulas!B$3:B$2000,'Stats for predictor'!B1745,Formulas!C$3:C$2000,'Stats for predictor'!C1745,Formulas!AC$3:AC$2000,1)</f>
        <v>0</v>
      </c>
      <c r="J1745">
        <f>COUNTIFS(Formulas!B$3:B$2000,'Stats for predictor'!B1745,Formulas!C$3:C$2000,'Stats for predictor'!C1745,Formulas!AC$3:AC$2000,0)</f>
        <v>1390</v>
      </c>
      <c r="K1745">
        <f>Formulas!P1746</f>
        <v>0</v>
      </c>
      <c r="L1745">
        <f>Formulas!R1746</f>
        <v>0</v>
      </c>
      <c r="M1745">
        <f>Formulas!T1794</f>
        <v>0</v>
      </c>
      <c r="N1745" s="2" t="e">
        <f>Formulas!V1746</f>
        <v>#DIV/0!</v>
      </c>
      <c r="O1745">
        <f>Formulas!U1746</f>
        <v>0</v>
      </c>
      <c r="P1745" s="2" t="e">
        <f>Formulas!W1746</f>
        <v>#DIV/0!</v>
      </c>
    </row>
    <row r="1746" spans="1:16">
      <c r="A1746">
        <f>Formulas!A1747</f>
        <v>0</v>
      </c>
      <c r="B1746">
        <f>Formulas!B1747</f>
        <v>0</v>
      </c>
      <c r="C1746">
        <f>Formulas!C1747</f>
        <v>0</v>
      </c>
      <c r="D1746">
        <f>Formulas!AC1747</f>
        <v>0</v>
      </c>
      <c r="E1746">
        <f t="shared" si="27"/>
        <v>0</v>
      </c>
      <c r="F1746" s="1">
        <f>COUNTIFS(Formulas!B$3:B$2000,'Stats for predictor'!B1746,Formulas!C$3:C$2000,'Stats for predictor'!C1746,Formulas!AC$3:AC$2000,4)</f>
        <v>0</v>
      </c>
      <c r="G1746">
        <f>COUNTIFS(Formulas!B$3:B$2000,'Stats for predictor'!B1746,Formulas!C$3:C$2000,'Stats for predictor'!C1746,Formulas!AC$3:AC$2000,3)</f>
        <v>0</v>
      </c>
      <c r="H1746">
        <f>COUNTIFS(Formulas!B$3:B$2000,'Stats for predictor'!B1746,Formulas!C$3:C$2000,'Stats for predictor'!C1746,Formulas!AC$3:AC$2000,2)</f>
        <v>0</v>
      </c>
      <c r="I1746">
        <f>COUNTIFS(Formulas!B$3:B$2000,'Stats for predictor'!B1746,Formulas!C$3:C$2000,'Stats for predictor'!C1746,Formulas!AC$3:AC$2000,1)</f>
        <v>0</v>
      </c>
      <c r="J1746">
        <f>COUNTIFS(Formulas!B$3:B$2000,'Stats for predictor'!B1746,Formulas!C$3:C$2000,'Stats for predictor'!C1746,Formulas!AC$3:AC$2000,0)</f>
        <v>1390</v>
      </c>
      <c r="K1746">
        <f>Formulas!P1747</f>
        <v>0</v>
      </c>
      <c r="L1746">
        <f>Formulas!R1747</f>
        <v>0</v>
      </c>
      <c r="M1746">
        <f>Formulas!T1795</f>
        <v>0</v>
      </c>
      <c r="N1746" s="2" t="e">
        <f>Formulas!V1747</f>
        <v>#DIV/0!</v>
      </c>
      <c r="O1746">
        <f>Formulas!U1747</f>
        <v>0</v>
      </c>
      <c r="P1746" s="2" t="e">
        <f>Formulas!W1747</f>
        <v>#DIV/0!</v>
      </c>
    </row>
    <row r="1747" spans="1:16">
      <c r="A1747">
        <f>Formulas!A1748</f>
        <v>0</v>
      </c>
      <c r="B1747">
        <f>Formulas!B1748</f>
        <v>0</v>
      </c>
      <c r="C1747">
        <f>Formulas!C1748</f>
        <v>0</v>
      </c>
      <c r="D1747">
        <f>Formulas!AC1748</f>
        <v>0</v>
      </c>
      <c r="E1747">
        <f t="shared" si="27"/>
        <v>0</v>
      </c>
      <c r="F1747" s="1">
        <f>COUNTIFS(Formulas!B$3:B$2000,'Stats for predictor'!B1747,Formulas!C$3:C$2000,'Stats for predictor'!C1747,Formulas!AC$3:AC$2000,4)</f>
        <v>0</v>
      </c>
      <c r="G1747">
        <f>COUNTIFS(Formulas!B$3:B$2000,'Stats for predictor'!B1747,Formulas!C$3:C$2000,'Stats for predictor'!C1747,Formulas!AC$3:AC$2000,3)</f>
        <v>0</v>
      </c>
      <c r="H1747">
        <f>COUNTIFS(Formulas!B$3:B$2000,'Stats for predictor'!B1747,Formulas!C$3:C$2000,'Stats for predictor'!C1747,Formulas!AC$3:AC$2000,2)</f>
        <v>0</v>
      </c>
      <c r="I1747">
        <f>COUNTIFS(Formulas!B$3:B$2000,'Stats for predictor'!B1747,Formulas!C$3:C$2000,'Stats for predictor'!C1747,Formulas!AC$3:AC$2000,1)</f>
        <v>0</v>
      </c>
      <c r="J1747">
        <f>COUNTIFS(Formulas!B$3:B$2000,'Stats for predictor'!B1747,Formulas!C$3:C$2000,'Stats for predictor'!C1747,Formulas!AC$3:AC$2000,0)</f>
        <v>1390</v>
      </c>
      <c r="K1747">
        <f>Formulas!P1748</f>
        <v>0</v>
      </c>
      <c r="L1747">
        <f>Formulas!R1748</f>
        <v>0</v>
      </c>
      <c r="M1747">
        <f>Formulas!T1796</f>
        <v>0</v>
      </c>
      <c r="N1747" s="2" t="e">
        <f>Formulas!V1748</f>
        <v>#DIV/0!</v>
      </c>
      <c r="O1747">
        <f>Formulas!U1748</f>
        <v>0</v>
      </c>
      <c r="P1747" s="2" t="e">
        <f>Formulas!W1748</f>
        <v>#DIV/0!</v>
      </c>
    </row>
    <row r="1748" spans="1:16">
      <c r="A1748">
        <f>Formulas!A1749</f>
        <v>0</v>
      </c>
      <c r="B1748">
        <f>Formulas!B1749</f>
        <v>0</v>
      </c>
      <c r="C1748">
        <f>Formulas!C1749</f>
        <v>0</v>
      </c>
      <c r="D1748">
        <f>Formulas!AC1749</f>
        <v>0</v>
      </c>
      <c r="E1748">
        <f t="shared" si="27"/>
        <v>0</v>
      </c>
      <c r="F1748" s="1">
        <f>COUNTIFS(Formulas!B$3:B$2000,'Stats for predictor'!B1748,Formulas!C$3:C$2000,'Stats for predictor'!C1748,Formulas!AC$3:AC$2000,4)</f>
        <v>0</v>
      </c>
      <c r="G1748">
        <f>COUNTIFS(Formulas!B$3:B$2000,'Stats for predictor'!B1748,Formulas!C$3:C$2000,'Stats for predictor'!C1748,Formulas!AC$3:AC$2000,3)</f>
        <v>0</v>
      </c>
      <c r="H1748">
        <f>COUNTIFS(Formulas!B$3:B$2000,'Stats for predictor'!B1748,Formulas!C$3:C$2000,'Stats for predictor'!C1748,Formulas!AC$3:AC$2000,2)</f>
        <v>0</v>
      </c>
      <c r="I1748">
        <f>COUNTIFS(Formulas!B$3:B$2000,'Stats for predictor'!B1748,Formulas!C$3:C$2000,'Stats for predictor'!C1748,Formulas!AC$3:AC$2000,1)</f>
        <v>0</v>
      </c>
      <c r="J1748">
        <f>COUNTIFS(Formulas!B$3:B$2000,'Stats for predictor'!B1748,Formulas!C$3:C$2000,'Stats for predictor'!C1748,Formulas!AC$3:AC$2000,0)</f>
        <v>1390</v>
      </c>
      <c r="K1748">
        <f>Formulas!P1749</f>
        <v>0</v>
      </c>
      <c r="L1748">
        <f>Formulas!R1749</f>
        <v>0</v>
      </c>
      <c r="M1748">
        <f>Formulas!T1797</f>
        <v>0</v>
      </c>
      <c r="N1748" s="2" t="e">
        <f>Formulas!V1749</f>
        <v>#DIV/0!</v>
      </c>
      <c r="O1748">
        <f>Formulas!U1749</f>
        <v>0</v>
      </c>
      <c r="P1748" s="2" t="e">
        <f>Formulas!W1749</f>
        <v>#DIV/0!</v>
      </c>
    </row>
    <row r="1749" spans="1:16">
      <c r="A1749">
        <f>Formulas!A1750</f>
        <v>0</v>
      </c>
      <c r="B1749">
        <f>Formulas!B1750</f>
        <v>0</v>
      </c>
      <c r="C1749">
        <f>Formulas!C1750</f>
        <v>0</v>
      </c>
      <c r="D1749">
        <f>Formulas!AC1750</f>
        <v>0</v>
      </c>
      <c r="E1749">
        <f t="shared" si="27"/>
        <v>0</v>
      </c>
      <c r="F1749" s="1">
        <f>COUNTIFS(Formulas!B$3:B$2000,'Stats for predictor'!B1749,Formulas!C$3:C$2000,'Stats for predictor'!C1749,Formulas!AC$3:AC$2000,4)</f>
        <v>0</v>
      </c>
      <c r="G1749">
        <f>COUNTIFS(Formulas!B$3:B$2000,'Stats for predictor'!B1749,Formulas!C$3:C$2000,'Stats for predictor'!C1749,Formulas!AC$3:AC$2000,3)</f>
        <v>0</v>
      </c>
      <c r="H1749">
        <f>COUNTIFS(Formulas!B$3:B$2000,'Stats for predictor'!B1749,Formulas!C$3:C$2000,'Stats for predictor'!C1749,Formulas!AC$3:AC$2000,2)</f>
        <v>0</v>
      </c>
      <c r="I1749">
        <f>COUNTIFS(Formulas!B$3:B$2000,'Stats for predictor'!B1749,Formulas!C$3:C$2000,'Stats for predictor'!C1749,Formulas!AC$3:AC$2000,1)</f>
        <v>0</v>
      </c>
      <c r="J1749">
        <f>COUNTIFS(Formulas!B$3:B$2000,'Stats for predictor'!B1749,Formulas!C$3:C$2000,'Stats for predictor'!C1749,Formulas!AC$3:AC$2000,0)</f>
        <v>1390</v>
      </c>
      <c r="K1749">
        <f>Formulas!P1750</f>
        <v>0</v>
      </c>
      <c r="L1749">
        <f>Formulas!R1750</f>
        <v>0</v>
      </c>
      <c r="M1749">
        <f>Formulas!T1798</f>
        <v>0</v>
      </c>
      <c r="N1749" s="2" t="e">
        <f>Formulas!V1750</f>
        <v>#DIV/0!</v>
      </c>
      <c r="O1749">
        <f>Formulas!U1750</f>
        <v>0</v>
      </c>
      <c r="P1749" s="2" t="e">
        <f>Formulas!W1750</f>
        <v>#DIV/0!</v>
      </c>
    </row>
    <row r="1750" spans="1:16">
      <c r="A1750">
        <f>Formulas!A1751</f>
        <v>0</v>
      </c>
      <c r="B1750">
        <f>Formulas!B1751</f>
        <v>0</v>
      </c>
      <c r="C1750">
        <f>Formulas!C1751</f>
        <v>0</v>
      </c>
      <c r="D1750">
        <f>Formulas!AC1751</f>
        <v>0</v>
      </c>
      <c r="E1750">
        <f t="shared" si="27"/>
        <v>0</v>
      </c>
      <c r="F1750" s="1">
        <f>COUNTIFS(Formulas!B$3:B$2000,'Stats for predictor'!B1750,Formulas!C$3:C$2000,'Stats for predictor'!C1750,Formulas!AC$3:AC$2000,4)</f>
        <v>0</v>
      </c>
      <c r="G1750">
        <f>COUNTIFS(Formulas!B$3:B$2000,'Stats for predictor'!B1750,Formulas!C$3:C$2000,'Stats for predictor'!C1750,Formulas!AC$3:AC$2000,3)</f>
        <v>0</v>
      </c>
      <c r="H1750">
        <f>COUNTIFS(Formulas!B$3:B$2000,'Stats for predictor'!B1750,Formulas!C$3:C$2000,'Stats for predictor'!C1750,Formulas!AC$3:AC$2000,2)</f>
        <v>0</v>
      </c>
      <c r="I1750">
        <f>COUNTIFS(Formulas!B$3:B$2000,'Stats for predictor'!B1750,Formulas!C$3:C$2000,'Stats for predictor'!C1750,Formulas!AC$3:AC$2000,1)</f>
        <v>0</v>
      </c>
      <c r="J1750">
        <f>COUNTIFS(Formulas!B$3:B$2000,'Stats for predictor'!B1750,Formulas!C$3:C$2000,'Stats for predictor'!C1750,Formulas!AC$3:AC$2000,0)</f>
        <v>1390</v>
      </c>
      <c r="K1750">
        <f>Formulas!P1751</f>
        <v>0</v>
      </c>
      <c r="L1750">
        <f>Formulas!R1751</f>
        <v>0</v>
      </c>
      <c r="M1750">
        <f>Formulas!T1799</f>
        <v>0</v>
      </c>
      <c r="N1750" s="2" t="e">
        <f>Formulas!V1751</f>
        <v>#DIV/0!</v>
      </c>
      <c r="O1750">
        <f>Formulas!U1751</f>
        <v>0</v>
      </c>
      <c r="P1750" s="2" t="e">
        <f>Formulas!W1751</f>
        <v>#DIV/0!</v>
      </c>
    </row>
    <row r="1751" spans="1:16">
      <c r="A1751">
        <f>Formulas!A1752</f>
        <v>0</v>
      </c>
      <c r="B1751">
        <f>Formulas!B1752</f>
        <v>0</v>
      </c>
      <c r="C1751">
        <f>Formulas!C1752</f>
        <v>0</v>
      </c>
      <c r="D1751">
        <f>Formulas!AC1752</f>
        <v>0</v>
      </c>
      <c r="E1751">
        <f t="shared" si="27"/>
        <v>0</v>
      </c>
      <c r="F1751" s="1">
        <f>COUNTIFS(Formulas!B$3:B$2000,'Stats for predictor'!B1751,Formulas!C$3:C$2000,'Stats for predictor'!C1751,Formulas!AC$3:AC$2000,4)</f>
        <v>0</v>
      </c>
      <c r="G1751">
        <f>COUNTIFS(Formulas!B$3:B$2000,'Stats for predictor'!B1751,Formulas!C$3:C$2000,'Stats for predictor'!C1751,Formulas!AC$3:AC$2000,3)</f>
        <v>0</v>
      </c>
      <c r="H1751">
        <f>COUNTIFS(Formulas!B$3:B$2000,'Stats for predictor'!B1751,Formulas!C$3:C$2000,'Stats for predictor'!C1751,Formulas!AC$3:AC$2000,2)</f>
        <v>0</v>
      </c>
      <c r="I1751">
        <f>COUNTIFS(Formulas!B$3:B$2000,'Stats for predictor'!B1751,Formulas!C$3:C$2000,'Stats for predictor'!C1751,Formulas!AC$3:AC$2000,1)</f>
        <v>0</v>
      </c>
      <c r="J1751">
        <f>COUNTIFS(Formulas!B$3:B$2000,'Stats for predictor'!B1751,Formulas!C$3:C$2000,'Stats for predictor'!C1751,Formulas!AC$3:AC$2000,0)</f>
        <v>1390</v>
      </c>
      <c r="K1751">
        <f>Formulas!P1752</f>
        <v>0</v>
      </c>
      <c r="L1751">
        <f>Formulas!R1752</f>
        <v>0</v>
      </c>
      <c r="M1751">
        <f>Formulas!T1800</f>
        <v>0</v>
      </c>
      <c r="N1751" s="2" t="e">
        <f>Formulas!V1752</f>
        <v>#DIV/0!</v>
      </c>
      <c r="O1751">
        <f>Formulas!U1752</f>
        <v>0</v>
      </c>
      <c r="P1751" s="2" t="e">
        <f>Formulas!W1752</f>
        <v>#DIV/0!</v>
      </c>
    </row>
    <row r="1752" spans="1:16">
      <c r="A1752">
        <f>Formulas!A1753</f>
        <v>0</v>
      </c>
      <c r="B1752">
        <f>Formulas!B1753</f>
        <v>0</v>
      </c>
      <c r="C1752">
        <f>Formulas!C1753</f>
        <v>0</v>
      </c>
      <c r="D1752">
        <f>Formulas!AC1753</f>
        <v>0</v>
      </c>
      <c r="E1752">
        <f t="shared" si="27"/>
        <v>0</v>
      </c>
      <c r="F1752" s="1">
        <f>COUNTIFS(Formulas!B$3:B$2000,'Stats for predictor'!B1752,Formulas!C$3:C$2000,'Stats for predictor'!C1752,Formulas!AC$3:AC$2000,4)</f>
        <v>0</v>
      </c>
      <c r="G1752">
        <f>COUNTIFS(Formulas!B$3:B$2000,'Stats for predictor'!B1752,Formulas!C$3:C$2000,'Stats for predictor'!C1752,Formulas!AC$3:AC$2000,3)</f>
        <v>0</v>
      </c>
      <c r="H1752">
        <f>COUNTIFS(Formulas!B$3:B$2000,'Stats for predictor'!B1752,Formulas!C$3:C$2000,'Stats for predictor'!C1752,Formulas!AC$3:AC$2000,2)</f>
        <v>0</v>
      </c>
      <c r="I1752">
        <f>COUNTIFS(Formulas!B$3:B$2000,'Stats for predictor'!B1752,Formulas!C$3:C$2000,'Stats for predictor'!C1752,Formulas!AC$3:AC$2000,1)</f>
        <v>0</v>
      </c>
      <c r="J1752">
        <f>COUNTIFS(Formulas!B$3:B$2000,'Stats for predictor'!B1752,Formulas!C$3:C$2000,'Stats for predictor'!C1752,Formulas!AC$3:AC$2000,0)</f>
        <v>1390</v>
      </c>
      <c r="K1752">
        <f>Formulas!P1753</f>
        <v>0</v>
      </c>
      <c r="L1752">
        <f>Formulas!R1753</f>
        <v>0</v>
      </c>
      <c r="M1752">
        <f>Formulas!T1801</f>
        <v>0</v>
      </c>
      <c r="N1752" s="2" t="e">
        <f>Formulas!V1753</f>
        <v>#DIV/0!</v>
      </c>
      <c r="O1752">
        <f>Formulas!U1753</f>
        <v>0</v>
      </c>
      <c r="P1752" s="2" t="e">
        <f>Formulas!W1753</f>
        <v>#DIV/0!</v>
      </c>
    </row>
    <row r="1753" spans="1:16">
      <c r="A1753">
        <f>Formulas!A1754</f>
        <v>0</v>
      </c>
      <c r="B1753">
        <f>Formulas!B1754</f>
        <v>0</v>
      </c>
      <c r="C1753">
        <f>Formulas!C1754</f>
        <v>0</v>
      </c>
      <c r="D1753">
        <f>Formulas!AC1754</f>
        <v>0</v>
      </c>
      <c r="E1753">
        <f t="shared" si="27"/>
        <v>0</v>
      </c>
      <c r="F1753" s="1">
        <f>COUNTIFS(Formulas!B$3:B$2000,'Stats for predictor'!B1753,Formulas!C$3:C$2000,'Stats for predictor'!C1753,Formulas!AC$3:AC$2000,4)</f>
        <v>0</v>
      </c>
      <c r="G1753">
        <f>COUNTIFS(Formulas!B$3:B$2000,'Stats for predictor'!B1753,Formulas!C$3:C$2000,'Stats for predictor'!C1753,Formulas!AC$3:AC$2000,3)</f>
        <v>0</v>
      </c>
      <c r="H1753">
        <f>COUNTIFS(Formulas!B$3:B$2000,'Stats for predictor'!B1753,Formulas!C$3:C$2000,'Stats for predictor'!C1753,Formulas!AC$3:AC$2000,2)</f>
        <v>0</v>
      </c>
      <c r="I1753">
        <f>COUNTIFS(Formulas!B$3:B$2000,'Stats for predictor'!B1753,Formulas!C$3:C$2000,'Stats for predictor'!C1753,Formulas!AC$3:AC$2000,1)</f>
        <v>0</v>
      </c>
      <c r="J1753">
        <f>COUNTIFS(Formulas!B$3:B$2000,'Stats for predictor'!B1753,Formulas!C$3:C$2000,'Stats for predictor'!C1753,Formulas!AC$3:AC$2000,0)</f>
        <v>1390</v>
      </c>
      <c r="K1753">
        <f>Formulas!P1754</f>
        <v>0</v>
      </c>
      <c r="L1753">
        <f>Formulas!R1754</f>
        <v>0</v>
      </c>
      <c r="M1753">
        <f>Formulas!T1802</f>
        <v>0</v>
      </c>
      <c r="N1753" s="2" t="e">
        <f>Formulas!V1754</f>
        <v>#DIV/0!</v>
      </c>
      <c r="O1753">
        <f>Formulas!U1754</f>
        <v>0</v>
      </c>
      <c r="P1753" s="2" t="e">
        <f>Formulas!W1754</f>
        <v>#DIV/0!</v>
      </c>
    </row>
    <row r="1754" spans="1:16">
      <c r="A1754">
        <f>Formulas!A1755</f>
        <v>0</v>
      </c>
      <c r="B1754">
        <f>Formulas!B1755</f>
        <v>0</v>
      </c>
      <c r="C1754">
        <f>Formulas!C1755</f>
        <v>0</v>
      </c>
      <c r="D1754">
        <f>Formulas!AC1755</f>
        <v>0</v>
      </c>
      <c r="E1754">
        <f t="shared" si="27"/>
        <v>0</v>
      </c>
      <c r="F1754" s="1">
        <f>COUNTIFS(Formulas!B$3:B$2000,'Stats for predictor'!B1754,Formulas!C$3:C$2000,'Stats for predictor'!C1754,Formulas!AC$3:AC$2000,4)</f>
        <v>0</v>
      </c>
      <c r="G1754">
        <f>COUNTIFS(Formulas!B$3:B$2000,'Stats for predictor'!B1754,Formulas!C$3:C$2000,'Stats for predictor'!C1754,Formulas!AC$3:AC$2000,3)</f>
        <v>0</v>
      </c>
      <c r="H1754">
        <f>COUNTIFS(Formulas!B$3:B$2000,'Stats for predictor'!B1754,Formulas!C$3:C$2000,'Stats for predictor'!C1754,Formulas!AC$3:AC$2000,2)</f>
        <v>0</v>
      </c>
      <c r="I1754">
        <f>COUNTIFS(Formulas!B$3:B$2000,'Stats for predictor'!B1754,Formulas!C$3:C$2000,'Stats for predictor'!C1754,Formulas!AC$3:AC$2000,1)</f>
        <v>0</v>
      </c>
      <c r="J1754">
        <f>COUNTIFS(Formulas!B$3:B$2000,'Stats for predictor'!B1754,Formulas!C$3:C$2000,'Stats for predictor'!C1754,Formulas!AC$3:AC$2000,0)</f>
        <v>1390</v>
      </c>
      <c r="K1754">
        <f>Formulas!P1755</f>
        <v>0</v>
      </c>
      <c r="L1754">
        <f>Formulas!R1755</f>
        <v>0</v>
      </c>
      <c r="M1754">
        <f>Formulas!T1803</f>
        <v>0</v>
      </c>
      <c r="N1754" s="2" t="e">
        <f>Formulas!V1755</f>
        <v>#DIV/0!</v>
      </c>
      <c r="O1754">
        <f>Formulas!U1755</f>
        <v>0</v>
      </c>
      <c r="P1754" s="2" t="e">
        <f>Formulas!W1755</f>
        <v>#DIV/0!</v>
      </c>
    </row>
    <row r="1755" spans="1:16">
      <c r="A1755">
        <f>Formulas!A1756</f>
        <v>0</v>
      </c>
      <c r="B1755">
        <f>Formulas!B1756</f>
        <v>0</v>
      </c>
      <c r="C1755">
        <f>Formulas!C1756</f>
        <v>0</v>
      </c>
      <c r="D1755">
        <f>Formulas!AC1756</f>
        <v>0</v>
      </c>
      <c r="E1755">
        <f t="shared" si="27"/>
        <v>0</v>
      </c>
      <c r="F1755" s="1">
        <f>COUNTIFS(Formulas!B$3:B$2000,'Stats for predictor'!B1755,Formulas!C$3:C$2000,'Stats for predictor'!C1755,Formulas!AC$3:AC$2000,4)</f>
        <v>0</v>
      </c>
      <c r="G1755">
        <f>COUNTIFS(Formulas!B$3:B$2000,'Stats for predictor'!B1755,Formulas!C$3:C$2000,'Stats for predictor'!C1755,Formulas!AC$3:AC$2000,3)</f>
        <v>0</v>
      </c>
      <c r="H1755">
        <f>COUNTIFS(Formulas!B$3:B$2000,'Stats for predictor'!B1755,Formulas!C$3:C$2000,'Stats for predictor'!C1755,Formulas!AC$3:AC$2000,2)</f>
        <v>0</v>
      </c>
      <c r="I1755">
        <f>COUNTIFS(Formulas!B$3:B$2000,'Stats for predictor'!B1755,Formulas!C$3:C$2000,'Stats for predictor'!C1755,Formulas!AC$3:AC$2000,1)</f>
        <v>0</v>
      </c>
      <c r="J1755">
        <f>COUNTIFS(Formulas!B$3:B$2000,'Stats for predictor'!B1755,Formulas!C$3:C$2000,'Stats for predictor'!C1755,Formulas!AC$3:AC$2000,0)</f>
        <v>1390</v>
      </c>
      <c r="K1755">
        <f>Formulas!P1756</f>
        <v>0</v>
      </c>
      <c r="L1755">
        <f>Formulas!R1756</f>
        <v>0</v>
      </c>
      <c r="M1755">
        <f>Formulas!T1804</f>
        <v>0</v>
      </c>
      <c r="N1755" s="2" t="e">
        <f>Formulas!V1756</f>
        <v>#DIV/0!</v>
      </c>
      <c r="O1755">
        <f>Formulas!U1756</f>
        <v>0</v>
      </c>
      <c r="P1755" s="2" t="e">
        <f>Formulas!W1756</f>
        <v>#DIV/0!</v>
      </c>
    </row>
    <row r="1756" spans="1:16">
      <c r="A1756">
        <f>Formulas!A1757</f>
        <v>0</v>
      </c>
      <c r="B1756">
        <f>Formulas!B1757</f>
        <v>0</v>
      </c>
      <c r="C1756">
        <f>Formulas!C1757</f>
        <v>0</v>
      </c>
      <c r="D1756">
        <f>Formulas!AC1757</f>
        <v>0</v>
      </c>
      <c r="E1756">
        <f t="shared" si="27"/>
        <v>0</v>
      </c>
      <c r="F1756" s="1">
        <f>COUNTIFS(Formulas!B$3:B$2000,'Stats for predictor'!B1756,Formulas!C$3:C$2000,'Stats for predictor'!C1756,Formulas!AC$3:AC$2000,4)</f>
        <v>0</v>
      </c>
      <c r="G1756">
        <f>COUNTIFS(Formulas!B$3:B$2000,'Stats for predictor'!B1756,Formulas!C$3:C$2000,'Stats for predictor'!C1756,Formulas!AC$3:AC$2000,3)</f>
        <v>0</v>
      </c>
      <c r="H1756">
        <f>COUNTIFS(Formulas!B$3:B$2000,'Stats for predictor'!B1756,Formulas!C$3:C$2000,'Stats for predictor'!C1756,Formulas!AC$3:AC$2000,2)</f>
        <v>0</v>
      </c>
      <c r="I1756">
        <f>COUNTIFS(Formulas!B$3:B$2000,'Stats for predictor'!B1756,Formulas!C$3:C$2000,'Stats for predictor'!C1756,Formulas!AC$3:AC$2000,1)</f>
        <v>0</v>
      </c>
      <c r="J1756">
        <f>COUNTIFS(Formulas!B$3:B$2000,'Stats for predictor'!B1756,Formulas!C$3:C$2000,'Stats for predictor'!C1756,Formulas!AC$3:AC$2000,0)</f>
        <v>1390</v>
      </c>
      <c r="K1756">
        <f>Formulas!P1757</f>
        <v>0</v>
      </c>
      <c r="L1756">
        <f>Formulas!R1757</f>
        <v>0</v>
      </c>
      <c r="M1756">
        <f>Formulas!T1805</f>
        <v>0</v>
      </c>
      <c r="N1756" s="2" t="e">
        <f>Formulas!V1757</f>
        <v>#DIV/0!</v>
      </c>
      <c r="O1756">
        <f>Formulas!U1757</f>
        <v>0</v>
      </c>
      <c r="P1756" s="2" t="e">
        <f>Formulas!W1757</f>
        <v>#DIV/0!</v>
      </c>
    </row>
    <row r="1757" spans="1:16">
      <c r="A1757">
        <f>Formulas!A1758</f>
        <v>0</v>
      </c>
      <c r="B1757">
        <f>Formulas!B1758</f>
        <v>0</v>
      </c>
      <c r="C1757">
        <f>Formulas!C1758</f>
        <v>0</v>
      </c>
      <c r="D1757">
        <f>Formulas!AC1758</f>
        <v>0</v>
      </c>
      <c r="E1757">
        <f t="shared" si="27"/>
        <v>0</v>
      </c>
      <c r="F1757" s="1">
        <f>COUNTIFS(Formulas!B$3:B$2000,'Stats for predictor'!B1757,Formulas!C$3:C$2000,'Stats for predictor'!C1757,Formulas!AC$3:AC$2000,4)</f>
        <v>0</v>
      </c>
      <c r="G1757">
        <f>COUNTIFS(Formulas!B$3:B$2000,'Stats for predictor'!B1757,Formulas!C$3:C$2000,'Stats for predictor'!C1757,Formulas!AC$3:AC$2000,3)</f>
        <v>0</v>
      </c>
      <c r="H1757">
        <f>COUNTIFS(Formulas!B$3:B$2000,'Stats for predictor'!B1757,Formulas!C$3:C$2000,'Stats for predictor'!C1757,Formulas!AC$3:AC$2000,2)</f>
        <v>0</v>
      </c>
      <c r="I1757">
        <f>COUNTIFS(Formulas!B$3:B$2000,'Stats for predictor'!B1757,Formulas!C$3:C$2000,'Stats for predictor'!C1757,Formulas!AC$3:AC$2000,1)</f>
        <v>0</v>
      </c>
      <c r="J1757">
        <f>COUNTIFS(Formulas!B$3:B$2000,'Stats for predictor'!B1757,Formulas!C$3:C$2000,'Stats for predictor'!C1757,Formulas!AC$3:AC$2000,0)</f>
        <v>1390</v>
      </c>
      <c r="K1757">
        <f>Formulas!P1758</f>
        <v>0</v>
      </c>
      <c r="L1757">
        <f>Formulas!R1758</f>
        <v>0</v>
      </c>
      <c r="M1757">
        <f>Formulas!T1806</f>
        <v>0</v>
      </c>
      <c r="N1757" s="2" t="e">
        <f>Formulas!V1758</f>
        <v>#DIV/0!</v>
      </c>
      <c r="O1757">
        <f>Formulas!U1758</f>
        <v>0</v>
      </c>
      <c r="P1757" s="2" t="e">
        <f>Formulas!W1758</f>
        <v>#DIV/0!</v>
      </c>
    </row>
    <row r="1758" spans="1:16">
      <c r="A1758">
        <f>Formulas!A1759</f>
        <v>0</v>
      </c>
      <c r="B1758">
        <f>Formulas!B1759</f>
        <v>0</v>
      </c>
      <c r="C1758">
        <f>Formulas!C1759</f>
        <v>0</v>
      </c>
      <c r="D1758">
        <f>Formulas!AC1759</f>
        <v>0</v>
      </c>
      <c r="E1758">
        <f t="shared" si="27"/>
        <v>0</v>
      </c>
      <c r="F1758" s="1">
        <f>COUNTIFS(Formulas!B$3:B$2000,'Stats for predictor'!B1758,Formulas!C$3:C$2000,'Stats for predictor'!C1758,Formulas!AC$3:AC$2000,4)</f>
        <v>0</v>
      </c>
      <c r="G1758">
        <f>COUNTIFS(Formulas!B$3:B$2000,'Stats for predictor'!B1758,Formulas!C$3:C$2000,'Stats for predictor'!C1758,Formulas!AC$3:AC$2000,3)</f>
        <v>0</v>
      </c>
      <c r="H1758">
        <f>COUNTIFS(Formulas!B$3:B$2000,'Stats for predictor'!B1758,Formulas!C$3:C$2000,'Stats for predictor'!C1758,Formulas!AC$3:AC$2000,2)</f>
        <v>0</v>
      </c>
      <c r="I1758">
        <f>COUNTIFS(Formulas!B$3:B$2000,'Stats for predictor'!B1758,Formulas!C$3:C$2000,'Stats for predictor'!C1758,Formulas!AC$3:AC$2000,1)</f>
        <v>0</v>
      </c>
      <c r="J1758">
        <f>COUNTIFS(Formulas!B$3:B$2000,'Stats for predictor'!B1758,Formulas!C$3:C$2000,'Stats for predictor'!C1758,Formulas!AC$3:AC$2000,0)</f>
        <v>1390</v>
      </c>
      <c r="K1758">
        <f>Formulas!P1759</f>
        <v>0</v>
      </c>
      <c r="L1758">
        <f>Formulas!R1759</f>
        <v>0</v>
      </c>
      <c r="M1758">
        <f>Formulas!T1807</f>
        <v>0</v>
      </c>
      <c r="N1758" s="2" t="e">
        <f>Formulas!V1759</f>
        <v>#DIV/0!</v>
      </c>
      <c r="O1758">
        <f>Formulas!U1759</f>
        <v>0</v>
      </c>
      <c r="P1758" s="2" t="e">
        <f>Formulas!W1759</f>
        <v>#DIV/0!</v>
      </c>
    </row>
    <row r="1759" spans="1:16">
      <c r="A1759">
        <f>Formulas!A1760</f>
        <v>0</v>
      </c>
      <c r="B1759">
        <f>Formulas!B1760</f>
        <v>0</v>
      </c>
      <c r="C1759">
        <f>Formulas!C1760</f>
        <v>0</v>
      </c>
      <c r="D1759">
        <f>Formulas!AC1760</f>
        <v>0</v>
      </c>
      <c r="E1759">
        <f t="shared" si="27"/>
        <v>0</v>
      </c>
      <c r="F1759" s="1">
        <f>COUNTIFS(Formulas!B$3:B$2000,'Stats for predictor'!B1759,Formulas!C$3:C$2000,'Stats for predictor'!C1759,Formulas!AC$3:AC$2000,4)</f>
        <v>0</v>
      </c>
      <c r="G1759">
        <f>COUNTIFS(Formulas!B$3:B$2000,'Stats for predictor'!B1759,Formulas!C$3:C$2000,'Stats for predictor'!C1759,Formulas!AC$3:AC$2000,3)</f>
        <v>0</v>
      </c>
      <c r="H1759">
        <f>COUNTIFS(Formulas!B$3:B$2000,'Stats for predictor'!B1759,Formulas!C$3:C$2000,'Stats for predictor'!C1759,Formulas!AC$3:AC$2000,2)</f>
        <v>0</v>
      </c>
      <c r="I1759">
        <f>COUNTIFS(Formulas!B$3:B$2000,'Stats for predictor'!B1759,Formulas!C$3:C$2000,'Stats for predictor'!C1759,Formulas!AC$3:AC$2000,1)</f>
        <v>0</v>
      </c>
      <c r="J1759">
        <f>COUNTIFS(Formulas!B$3:B$2000,'Stats for predictor'!B1759,Formulas!C$3:C$2000,'Stats for predictor'!C1759,Formulas!AC$3:AC$2000,0)</f>
        <v>1390</v>
      </c>
      <c r="K1759">
        <f>Formulas!P1760</f>
        <v>0</v>
      </c>
      <c r="L1759">
        <f>Formulas!R1760</f>
        <v>0</v>
      </c>
      <c r="M1759">
        <f>Formulas!T1808</f>
        <v>0</v>
      </c>
      <c r="N1759" s="2" t="e">
        <f>Formulas!V1760</f>
        <v>#DIV/0!</v>
      </c>
      <c r="O1759">
        <f>Formulas!U1760</f>
        <v>0</v>
      </c>
      <c r="P1759" s="2" t="e">
        <f>Formulas!W1760</f>
        <v>#DIV/0!</v>
      </c>
    </row>
    <row r="1760" spans="1:16">
      <c r="A1760">
        <f>Formulas!A1761</f>
        <v>0</v>
      </c>
      <c r="B1760">
        <f>Formulas!B1761</f>
        <v>0</v>
      </c>
      <c r="C1760">
        <f>Formulas!C1761</f>
        <v>0</v>
      </c>
      <c r="D1760">
        <f>Formulas!AC1761</f>
        <v>0</v>
      </c>
      <c r="E1760">
        <f t="shared" si="27"/>
        <v>0</v>
      </c>
      <c r="F1760" s="1">
        <f>COUNTIFS(Formulas!B$3:B$2000,'Stats for predictor'!B1760,Formulas!C$3:C$2000,'Stats for predictor'!C1760,Formulas!AC$3:AC$2000,4)</f>
        <v>0</v>
      </c>
      <c r="G1760">
        <f>COUNTIFS(Formulas!B$3:B$2000,'Stats for predictor'!B1760,Formulas!C$3:C$2000,'Stats for predictor'!C1760,Formulas!AC$3:AC$2000,3)</f>
        <v>0</v>
      </c>
      <c r="H1760">
        <f>COUNTIFS(Formulas!B$3:B$2000,'Stats for predictor'!B1760,Formulas!C$3:C$2000,'Stats for predictor'!C1760,Formulas!AC$3:AC$2000,2)</f>
        <v>0</v>
      </c>
      <c r="I1760">
        <f>COUNTIFS(Formulas!B$3:B$2000,'Stats for predictor'!B1760,Formulas!C$3:C$2000,'Stats for predictor'!C1760,Formulas!AC$3:AC$2000,1)</f>
        <v>0</v>
      </c>
      <c r="J1760">
        <f>COUNTIFS(Formulas!B$3:B$2000,'Stats for predictor'!B1760,Formulas!C$3:C$2000,'Stats for predictor'!C1760,Formulas!AC$3:AC$2000,0)</f>
        <v>1390</v>
      </c>
      <c r="K1760">
        <f>Formulas!P1761</f>
        <v>0</v>
      </c>
      <c r="L1760">
        <f>Formulas!R1761</f>
        <v>0</v>
      </c>
      <c r="M1760">
        <f>Formulas!T1809</f>
        <v>0</v>
      </c>
      <c r="N1760" s="2" t="e">
        <f>Formulas!V1761</f>
        <v>#DIV/0!</v>
      </c>
      <c r="O1760">
        <f>Formulas!U1761</f>
        <v>0</v>
      </c>
      <c r="P1760" s="2" t="e">
        <f>Formulas!W1761</f>
        <v>#DIV/0!</v>
      </c>
    </row>
    <row r="1761" spans="1:16">
      <c r="A1761">
        <f>Formulas!A1762</f>
        <v>0</v>
      </c>
      <c r="B1761">
        <f>Formulas!B1762</f>
        <v>0</v>
      </c>
      <c r="C1761">
        <f>Formulas!C1762</f>
        <v>0</v>
      </c>
      <c r="D1761">
        <f>Formulas!AC1762</f>
        <v>0</v>
      </c>
      <c r="E1761">
        <f t="shared" si="27"/>
        <v>0</v>
      </c>
      <c r="F1761" s="1">
        <f>COUNTIFS(Formulas!B$3:B$2000,'Stats for predictor'!B1761,Formulas!C$3:C$2000,'Stats for predictor'!C1761,Formulas!AC$3:AC$2000,4)</f>
        <v>0</v>
      </c>
      <c r="G1761">
        <f>COUNTIFS(Formulas!B$3:B$2000,'Stats for predictor'!B1761,Formulas!C$3:C$2000,'Stats for predictor'!C1761,Formulas!AC$3:AC$2000,3)</f>
        <v>0</v>
      </c>
      <c r="H1761">
        <f>COUNTIFS(Formulas!B$3:B$2000,'Stats for predictor'!B1761,Formulas!C$3:C$2000,'Stats for predictor'!C1761,Formulas!AC$3:AC$2000,2)</f>
        <v>0</v>
      </c>
      <c r="I1761">
        <f>COUNTIFS(Formulas!B$3:B$2000,'Stats for predictor'!B1761,Formulas!C$3:C$2000,'Stats for predictor'!C1761,Formulas!AC$3:AC$2000,1)</f>
        <v>0</v>
      </c>
      <c r="J1761">
        <f>COUNTIFS(Formulas!B$3:B$2000,'Stats for predictor'!B1761,Formulas!C$3:C$2000,'Stats for predictor'!C1761,Formulas!AC$3:AC$2000,0)</f>
        <v>1390</v>
      </c>
      <c r="K1761">
        <f>Formulas!P1762</f>
        <v>0</v>
      </c>
      <c r="L1761">
        <f>Formulas!R1762</f>
        <v>0</v>
      </c>
      <c r="M1761">
        <f>Formulas!T1810</f>
        <v>0</v>
      </c>
      <c r="N1761" s="2" t="e">
        <f>Formulas!V1762</f>
        <v>#DIV/0!</v>
      </c>
      <c r="O1761">
        <f>Formulas!U1762</f>
        <v>0</v>
      </c>
      <c r="P1761" s="2" t="e">
        <f>Formulas!W1762</f>
        <v>#DIV/0!</v>
      </c>
    </row>
    <row r="1762" spans="1:16">
      <c r="A1762">
        <f>Formulas!A1763</f>
        <v>0</v>
      </c>
      <c r="B1762">
        <f>Formulas!B1763</f>
        <v>0</v>
      </c>
      <c r="C1762">
        <f>Formulas!C1763</f>
        <v>0</v>
      </c>
      <c r="D1762">
        <f>Formulas!AC1763</f>
        <v>0</v>
      </c>
      <c r="E1762">
        <f t="shared" si="27"/>
        <v>0</v>
      </c>
      <c r="F1762" s="1">
        <f>COUNTIFS(Formulas!B$3:B$2000,'Stats for predictor'!B1762,Formulas!C$3:C$2000,'Stats for predictor'!C1762,Formulas!AC$3:AC$2000,4)</f>
        <v>0</v>
      </c>
      <c r="G1762">
        <f>COUNTIFS(Formulas!B$3:B$2000,'Stats for predictor'!B1762,Formulas!C$3:C$2000,'Stats for predictor'!C1762,Formulas!AC$3:AC$2000,3)</f>
        <v>0</v>
      </c>
      <c r="H1762">
        <f>COUNTIFS(Formulas!B$3:B$2000,'Stats for predictor'!B1762,Formulas!C$3:C$2000,'Stats for predictor'!C1762,Formulas!AC$3:AC$2000,2)</f>
        <v>0</v>
      </c>
      <c r="I1762">
        <f>COUNTIFS(Formulas!B$3:B$2000,'Stats for predictor'!B1762,Formulas!C$3:C$2000,'Stats for predictor'!C1762,Formulas!AC$3:AC$2000,1)</f>
        <v>0</v>
      </c>
      <c r="J1762">
        <f>COUNTIFS(Formulas!B$3:B$2000,'Stats for predictor'!B1762,Formulas!C$3:C$2000,'Stats for predictor'!C1762,Formulas!AC$3:AC$2000,0)</f>
        <v>1390</v>
      </c>
      <c r="K1762">
        <f>Formulas!P1763</f>
        <v>0</v>
      </c>
      <c r="L1762">
        <f>Formulas!R1763</f>
        <v>0</v>
      </c>
      <c r="M1762">
        <f>Formulas!T1811</f>
        <v>0</v>
      </c>
      <c r="N1762" s="2" t="e">
        <f>Formulas!V1763</f>
        <v>#DIV/0!</v>
      </c>
      <c r="O1762">
        <f>Formulas!U1763</f>
        <v>0</v>
      </c>
      <c r="P1762" s="2" t="e">
        <f>Formulas!W1763</f>
        <v>#DIV/0!</v>
      </c>
    </row>
    <row r="1763" spans="1:16">
      <c r="A1763">
        <f>Formulas!A1764</f>
        <v>0</v>
      </c>
      <c r="B1763">
        <f>Formulas!B1764</f>
        <v>0</v>
      </c>
      <c r="C1763">
        <f>Formulas!C1764</f>
        <v>0</v>
      </c>
      <c r="D1763">
        <f>Formulas!AC1764</f>
        <v>0</v>
      </c>
      <c r="E1763">
        <f t="shared" si="27"/>
        <v>0</v>
      </c>
      <c r="F1763" s="1">
        <f>COUNTIFS(Formulas!B$3:B$2000,'Stats for predictor'!B1763,Formulas!C$3:C$2000,'Stats for predictor'!C1763,Formulas!AC$3:AC$2000,4)</f>
        <v>0</v>
      </c>
      <c r="G1763">
        <f>COUNTIFS(Formulas!B$3:B$2000,'Stats for predictor'!B1763,Formulas!C$3:C$2000,'Stats for predictor'!C1763,Formulas!AC$3:AC$2000,3)</f>
        <v>0</v>
      </c>
      <c r="H1763">
        <f>COUNTIFS(Formulas!B$3:B$2000,'Stats for predictor'!B1763,Formulas!C$3:C$2000,'Stats for predictor'!C1763,Formulas!AC$3:AC$2000,2)</f>
        <v>0</v>
      </c>
      <c r="I1763">
        <f>COUNTIFS(Formulas!B$3:B$2000,'Stats for predictor'!B1763,Formulas!C$3:C$2000,'Stats for predictor'!C1763,Formulas!AC$3:AC$2000,1)</f>
        <v>0</v>
      </c>
      <c r="J1763">
        <f>COUNTIFS(Formulas!B$3:B$2000,'Stats for predictor'!B1763,Formulas!C$3:C$2000,'Stats for predictor'!C1763,Formulas!AC$3:AC$2000,0)</f>
        <v>1390</v>
      </c>
      <c r="K1763">
        <f>Formulas!P1764</f>
        <v>0</v>
      </c>
      <c r="L1763">
        <f>Formulas!R1764</f>
        <v>0</v>
      </c>
      <c r="M1763">
        <f>Formulas!T1812</f>
        <v>0</v>
      </c>
      <c r="N1763" s="2" t="e">
        <f>Formulas!V1764</f>
        <v>#DIV/0!</v>
      </c>
      <c r="O1763">
        <f>Formulas!U1764</f>
        <v>0</v>
      </c>
      <c r="P1763" s="2" t="e">
        <f>Formulas!W1764</f>
        <v>#DIV/0!</v>
      </c>
    </row>
    <row r="1764" spans="1:16">
      <c r="A1764">
        <f>Formulas!A1765</f>
        <v>0</v>
      </c>
      <c r="B1764">
        <f>Formulas!B1765</f>
        <v>0</v>
      </c>
      <c r="C1764">
        <f>Formulas!C1765</f>
        <v>0</v>
      </c>
      <c r="D1764">
        <f>Formulas!AC1765</f>
        <v>0</v>
      </c>
      <c r="E1764">
        <f t="shared" si="27"/>
        <v>0</v>
      </c>
      <c r="F1764" s="1">
        <f>COUNTIFS(Formulas!B$3:B$2000,'Stats for predictor'!B1764,Formulas!C$3:C$2000,'Stats for predictor'!C1764,Formulas!AC$3:AC$2000,4)</f>
        <v>0</v>
      </c>
      <c r="G1764">
        <f>COUNTIFS(Formulas!B$3:B$2000,'Stats for predictor'!B1764,Formulas!C$3:C$2000,'Stats for predictor'!C1764,Formulas!AC$3:AC$2000,3)</f>
        <v>0</v>
      </c>
      <c r="H1764">
        <f>COUNTIFS(Formulas!B$3:B$2000,'Stats for predictor'!B1764,Formulas!C$3:C$2000,'Stats for predictor'!C1764,Formulas!AC$3:AC$2000,2)</f>
        <v>0</v>
      </c>
      <c r="I1764">
        <f>COUNTIFS(Formulas!B$3:B$2000,'Stats for predictor'!B1764,Formulas!C$3:C$2000,'Stats for predictor'!C1764,Formulas!AC$3:AC$2000,1)</f>
        <v>0</v>
      </c>
      <c r="J1764">
        <f>COUNTIFS(Formulas!B$3:B$2000,'Stats for predictor'!B1764,Formulas!C$3:C$2000,'Stats for predictor'!C1764,Formulas!AC$3:AC$2000,0)</f>
        <v>1390</v>
      </c>
      <c r="K1764">
        <f>Formulas!P1765</f>
        <v>0</v>
      </c>
      <c r="L1764">
        <f>Formulas!R1765</f>
        <v>0</v>
      </c>
      <c r="M1764">
        <f>Formulas!T1813</f>
        <v>0</v>
      </c>
      <c r="N1764" s="2" t="e">
        <f>Formulas!V1765</f>
        <v>#DIV/0!</v>
      </c>
      <c r="O1764">
        <f>Formulas!U1765</f>
        <v>0</v>
      </c>
      <c r="P1764" s="2" t="e">
        <f>Formulas!W1765</f>
        <v>#DIV/0!</v>
      </c>
    </row>
    <row r="1765" spans="1:16">
      <c r="A1765">
        <f>Formulas!A1766</f>
        <v>0</v>
      </c>
      <c r="B1765">
        <f>Formulas!B1766</f>
        <v>0</v>
      </c>
      <c r="C1765">
        <f>Formulas!C1766</f>
        <v>0</v>
      </c>
      <c r="D1765">
        <f>Formulas!AC1766</f>
        <v>0</v>
      </c>
      <c r="E1765">
        <f t="shared" si="27"/>
        <v>0</v>
      </c>
      <c r="F1765" s="1">
        <f>COUNTIFS(Formulas!B$3:B$2000,'Stats for predictor'!B1765,Formulas!C$3:C$2000,'Stats for predictor'!C1765,Formulas!AC$3:AC$2000,4)</f>
        <v>0</v>
      </c>
      <c r="G1765">
        <f>COUNTIFS(Formulas!B$3:B$2000,'Stats for predictor'!B1765,Formulas!C$3:C$2000,'Stats for predictor'!C1765,Formulas!AC$3:AC$2000,3)</f>
        <v>0</v>
      </c>
      <c r="H1765">
        <f>COUNTIFS(Formulas!B$3:B$2000,'Stats for predictor'!B1765,Formulas!C$3:C$2000,'Stats for predictor'!C1765,Formulas!AC$3:AC$2000,2)</f>
        <v>0</v>
      </c>
      <c r="I1765">
        <f>COUNTIFS(Formulas!B$3:B$2000,'Stats for predictor'!B1765,Formulas!C$3:C$2000,'Stats for predictor'!C1765,Formulas!AC$3:AC$2000,1)</f>
        <v>0</v>
      </c>
      <c r="J1765">
        <f>COUNTIFS(Formulas!B$3:B$2000,'Stats for predictor'!B1765,Formulas!C$3:C$2000,'Stats for predictor'!C1765,Formulas!AC$3:AC$2000,0)</f>
        <v>1390</v>
      </c>
      <c r="K1765">
        <f>Formulas!P1766</f>
        <v>0</v>
      </c>
      <c r="L1765">
        <f>Formulas!R1766</f>
        <v>0</v>
      </c>
      <c r="M1765">
        <f>Formulas!T1814</f>
        <v>0</v>
      </c>
      <c r="N1765" s="2" t="e">
        <f>Formulas!V1766</f>
        <v>#DIV/0!</v>
      </c>
      <c r="O1765">
        <f>Formulas!U1766</f>
        <v>0</v>
      </c>
      <c r="P1765" s="2" t="e">
        <f>Formulas!W1766</f>
        <v>#DIV/0!</v>
      </c>
    </row>
    <row r="1766" spans="1:16">
      <c r="A1766">
        <f>Formulas!A1767</f>
        <v>0</v>
      </c>
      <c r="B1766">
        <f>Formulas!B1767</f>
        <v>0</v>
      </c>
      <c r="C1766">
        <f>Formulas!C1767</f>
        <v>0</v>
      </c>
      <c r="D1766">
        <f>Formulas!AC1767</f>
        <v>0</v>
      </c>
      <c r="E1766">
        <f t="shared" si="27"/>
        <v>0</v>
      </c>
      <c r="F1766" s="1">
        <f>COUNTIFS(Formulas!B$3:B$2000,'Stats for predictor'!B1766,Formulas!C$3:C$2000,'Stats for predictor'!C1766,Formulas!AC$3:AC$2000,4)</f>
        <v>0</v>
      </c>
      <c r="G1766">
        <f>COUNTIFS(Formulas!B$3:B$2000,'Stats for predictor'!B1766,Formulas!C$3:C$2000,'Stats for predictor'!C1766,Formulas!AC$3:AC$2000,3)</f>
        <v>0</v>
      </c>
      <c r="H1766">
        <f>COUNTIFS(Formulas!B$3:B$2000,'Stats for predictor'!B1766,Formulas!C$3:C$2000,'Stats for predictor'!C1766,Formulas!AC$3:AC$2000,2)</f>
        <v>0</v>
      </c>
      <c r="I1766">
        <f>COUNTIFS(Formulas!B$3:B$2000,'Stats for predictor'!B1766,Formulas!C$3:C$2000,'Stats for predictor'!C1766,Formulas!AC$3:AC$2000,1)</f>
        <v>0</v>
      </c>
      <c r="J1766">
        <f>COUNTIFS(Formulas!B$3:B$2000,'Stats for predictor'!B1766,Formulas!C$3:C$2000,'Stats for predictor'!C1766,Formulas!AC$3:AC$2000,0)</f>
        <v>1390</v>
      </c>
      <c r="K1766">
        <f>Formulas!P1767</f>
        <v>0</v>
      </c>
      <c r="L1766">
        <f>Formulas!R1767</f>
        <v>0</v>
      </c>
      <c r="M1766">
        <f>Formulas!T1815</f>
        <v>0</v>
      </c>
      <c r="N1766" s="2" t="e">
        <f>Formulas!V1767</f>
        <v>#DIV/0!</v>
      </c>
      <c r="O1766">
        <f>Formulas!U1767</f>
        <v>0</v>
      </c>
      <c r="P1766" s="2" t="e">
        <f>Formulas!W1767</f>
        <v>#DIV/0!</v>
      </c>
    </row>
    <row r="1767" spans="1:16">
      <c r="A1767">
        <f>Formulas!A1768</f>
        <v>0</v>
      </c>
      <c r="B1767">
        <f>Formulas!B1768</f>
        <v>0</v>
      </c>
      <c r="C1767">
        <f>Formulas!C1768</f>
        <v>0</v>
      </c>
      <c r="D1767">
        <f>Formulas!AC1768</f>
        <v>0</v>
      </c>
      <c r="E1767">
        <f t="shared" si="27"/>
        <v>0</v>
      </c>
      <c r="F1767" s="1">
        <f>COUNTIFS(Formulas!B$3:B$2000,'Stats for predictor'!B1767,Formulas!C$3:C$2000,'Stats for predictor'!C1767,Formulas!AC$3:AC$2000,4)</f>
        <v>0</v>
      </c>
      <c r="G1767">
        <f>COUNTIFS(Formulas!B$3:B$2000,'Stats for predictor'!B1767,Formulas!C$3:C$2000,'Stats for predictor'!C1767,Formulas!AC$3:AC$2000,3)</f>
        <v>0</v>
      </c>
      <c r="H1767">
        <f>COUNTIFS(Formulas!B$3:B$2000,'Stats for predictor'!B1767,Formulas!C$3:C$2000,'Stats for predictor'!C1767,Formulas!AC$3:AC$2000,2)</f>
        <v>0</v>
      </c>
      <c r="I1767">
        <f>COUNTIFS(Formulas!B$3:B$2000,'Stats for predictor'!B1767,Formulas!C$3:C$2000,'Stats for predictor'!C1767,Formulas!AC$3:AC$2000,1)</f>
        <v>0</v>
      </c>
      <c r="J1767">
        <f>COUNTIFS(Formulas!B$3:B$2000,'Stats for predictor'!B1767,Formulas!C$3:C$2000,'Stats for predictor'!C1767,Formulas!AC$3:AC$2000,0)</f>
        <v>1390</v>
      </c>
      <c r="K1767">
        <f>Formulas!P1768</f>
        <v>0</v>
      </c>
      <c r="L1767">
        <f>Formulas!R1768</f>
        <v>0</v>
      </c>
      <c r="M1767">
        <f>Formulas!T1816</f>
        <v>0</v>
      </c>
      <c r="N1767" s="2" t="e">
        <f>Formulas!V1768</f>
        <v>#DIV/0!</v>
      </c>
      <c r="O1767">
        <f>Formulas!U1768</f>
        <v>0</v>
      </c>
      <c r="P1767" s="2" t="e">
        <f>Formulas!W1768</f>
        <v>#DIV/0!</v>
      </c>
    </row>
    <row r="1768" spans="1:16">
      <c r="A1768">
        <f>Formulas!A1769</f>
        <v>0</v>
      </c>
      <c r="B1768">
        <f>Formulas!B1769</f>
        <v>0</v>
      </c>
      <c r="C1768">
        <f>Formulas!C1769</f>
        <v>0</v>
      </c>
      <c r="D1768">
        <f>Formulas!AC1769</f>
        <v>0</v>
      </c>
      <c r="E1768">
        <f t="shared" si="27"/>
        <v>0</v>
      </c>
      <c r="F1768" s="1">
        <f>COUNTIFS(Formulas!B$3:B$2000,'Stats for predictor'!B1768,Formulas!C$3:C$2000,'Stats for predictor'!C1768,Formulas!AC$3:AC$2000,4)</f>
        <v>0</v>
      </c>
      <c r="G1768">
        <f>COUNTIFS(Formulas!B$3:B$2000,'Stats for predictor'!B1768,Formulas!C$3:C$2000,'Stats for predictor'!C1768,Formulas!AC$3:AC$2000,3)</f>
        <v>0</v>
      </c>
      <c r="H1768">
        <f>COUNTIFS(Formulas!B$3:B$2000,'Stats for predictor'!B1768,Formulas!C$3:C$2000,'Stats for predictor'!C1768,Formulas!AC$3:AC$2000,2)</f>
        <v>0</v>
      </c>
      <c r="I1768">
        <f>COUNTIFS(Formulas!B$3:B$2000,'Stats for predictor'!B1768,Formulas!C$3:C$2000,'Stats for predictor'!C1768,Formulas!AC$3:AC$2000,1)</f>
        <v>0</v>
      </c>
      <c r="J1768">
        <f>COUNTIFS(Formulas!B$3:B$2000,'Stats for predictor'!B1768,Formulas!C$3:C$2000,'Stats for predictor'!C1768,Formulas!AC$3:AC$2000,0)</f>
        <v>1390</v>
      </c>
      <c r="K1768">
        <f>Formulas!P1769</f>
        <v>0</v>
      </c>
      <c r="L1768">
        <f>Formulas!R1769</f>
        <v>0</v>
      </c>
      <c r="M1768">
        <f>Formulas!T1817</f>
        <v>0</v>
      </c>
      <c r="N1768" s="2" t="e">
        <f>Formulas!V1769</f>
        <v>#DIV/0!</v>
      </c>
      <c r="O1768">
        <f>Formulas!U1769</f>
        <v>0</v>
      </c>
      <c r="P1768" s="2" t="e">
        <f>Formulas!W1769</f>
        <v>#DIV/0!</v>
      </c>
    </row>
    <row r="1769" spans="1:16">
      <c r="A1769">
        <f>Formulas!A1770</f>
        <v>0</v>
      </c>
      <c r="B1769">
        <f>Formulas!B1770</f>
        <v>0</v>
      </c>
      <c r="C1769">
        <f>Formulas!C1770</f>
        <v>0</v>
      </c>
      <c r="D1769">
        <f>Formulas!AC1770</f>
        <v>0</v>
      </c>
      <c r="E1769">
        <f t="shared" si="27"/>
        <v>0</v>
      </c>
      <c r="F1769" s="1">
        <f>COUNTIFS(Formulas!B$3:B$2000,'Stats for predictor'!B1769,Formulas!C$3:C$2000,'Stats for predictor'!C1769,Formulas!AC$3:AC$2000,4)</f>
        <v>0</v>
      </c>
      <c r="G1769">
        <f>COUNTIFS(Formulas!B$3:B$2000,'Stats for predictor'!B1769,Formulas!C$3:C$2000,'Stats for predictor'!C1769,Formulas!AC$3:AC$2000,3)</f>
        <v>0</v>
      </c>
      <c r="H1769">
        <f>COUNTIFS(Formulas!B$3:B$2000,'Stats for predictor'!B1769,Formulas!C$3:C$2000,'Stats for predictor'!C1769,Formulas!AC$3:AC$2000,2)</f>
        <v>0</v>
      </c>
      <c r="I1769">
        <f>COUNTIFS(Formulas!B$3:B$2000,'Stats for predictor'!B1769,Formulas!C$3:C$2000,'Stats for predictor'!C1769,Formulas!AC$3:AC$2000,1)</f>
        <v>0</v>
      </c>
      <c r="J1769">
        <f>COUNTIFS(Formulas!B$3:B$2000,'Stats for predictor'!B1769,Formulas!C$3:C$2000,'Stats for predictor'!C1769,Formulas!AC$3:AC$2000,0)</f>
        <v>1390</v>
      </c>
      <c r="K1769">
        <f>Formulas!P1770</f>
        <v>0</v>
      </c>
      <c r="L1769">
        <f>Formulas!R1770</f>
        <v>0</v>
      </c>
      <c r="M1769">
        <f>Formulas!T1818</f>
        <v>0</v>
      </c>
      <c r="N1769" s="2" t="e">
        <f>Formulas!V1770</f>
        <v>#DIV/0!</v>
      </c>
      <c r="O1769">
        <f>Formulas!U1770</f>
        <v>0</v>
      </c>
      <c r="P1769" s="2" t="e">
        <f>Formulas!W1770</f>
        <v>#DIV/0!</v>
      </c>
    </row>
    <row r="1770" spans="1:16">
      <c r="A1770">
        <f>Formulas!A1771</f>
        <v>0</v>
      </c>
      <c r="B1770">
        <f>Formulas!B1771</f>
        <v>0</v>
      </c>
      <c r="C1770">
        <f>Formulas!C1771</f>
        <v>0</v>
      </c>
      <c r="D1770">
        <f>Formulas!AC1771</f>
        <v>0</v>
      </c>
      <c r="E1770">
        <f t="shared" si="27"/>
        <v>0</v>
      </c>
      <c r="F1770" s="1">
        <f>COUNTIFS(Formulas!B$3:B$2000,'Stats for predictor'!B1770,Formulas!C$3:C$2000,'Stats for predictor'!C1770,Formulas!AC$3:AC$2000,4)</f>
        <v>0</v>
      </c>
      <c r="G1770">
        <f>COUNTIFS(Formulas!B$3:B$2000,'Stats for predictor'!B1770,Formulas!C$3:C$2000,'Stats for predictor'!C1770,Formulas!AC$3:AC$2000,3)</f>
        <v>0</v>
      </c>
      <c r="H1770">
        <f>COUNTIFS(Formulas!B$3:B$2000,'Stats for predictor'!B1770,Formulas!C$3:C$2000,'Stats for predictor'!C1770,Formulas!AC$3:AC$2000,2)</f>
        <v>0</v>
      </c>
      <c r="I1770">
        <f>COUNTIFS(Formulas!B$3:B$2000,'Stats for predictor'!B1770,Formulas!C$3:C$2000,'Stats for predictor'!C1770,Formulas!AC$3:AC$2000,1)</f>
        <v>0</v>
      </c>
      <c r="J1770">
        <f>COUNTIFS(Formulas!B$3:B$2000,'Stats for predictor'!B1770,Formulas!C$3:C$2000,'Stats for predictor'!C1770,Formulas!AC$3:AC$2000,0)</f>
        <v>1390</v>
      </c>
      <c r="K1770">
        <f>Formulas!P1771</f>
        <v>0</v>
      </c>
      <c r="L1770">
        <f>Formulas!R1771</f>
        <v>0</v>
      </c>
      <c r="M1770">
        <f>Formulas!T1819</f>
        <v>0</v>
      </c>
      <c r="N1770" s="2" t="e">
        <f>Formulas!V1771</f>
        <v>#DIV/0!</v>
      </c>
      <c r="O1770">
        <f>Formulas!U1771</f>
        <v>0</v>
      </c>
      <c r="P1770" s="2" t="e">
        <f>Formulas!W1771</f>
        <v>#DIV/0!</v>
      </c>
    </row>
    <row r="1771" spans="1:16">
      <c r="A1771">
        <f>Formulas!A1772</f>
        <v>0</v>
      </c>
      <c r="B1771">
        <f>Formulas!B1772</f>
        <v>0</v>
      </c>
      <c r="C1771">
        <f>Formulas!C1772</f>
        <v>0</v>
      </c>
      <c r="D1771">
        <f>Formulas!AC1772</f>
        <v>0</v>
      </c>
      <c r="E1771">
        <f t="shared" si="27"/>
        <v>0</v>
      </c>
      <c r="F1771" s="1">
        <f>COUNTIFS(Formulas!B$3:B$2000,'Stats for predictor'!B1771,Formulas!C$3:C$2000,'Stats for predictor'!C1771,Formulas!AC$3:AC$2000,4)</f>
        <v>0</v>
      </c>
      <c r="G1771">
        <f>COUNTIFS(Formulas!B$3:B$2000,'Stats for predictor'!B1771,Formulas!C$3:C$2000,'Stats for predictor'!C1771,Formulas!AC$3:AC$2000,3)</f>
        <v>0</v>
      </c>
      <c r="H1771">
        <f>COUNTIFS(Formulas!B$3:B$2000,'Stats for predictor'!B1771,Formulas!C$3:C$2000,'Stats for predictor'!C1771,Formulas!AC$3:AC$2000,2)</f>
        <v>0</v>
      </c>
      <c r="I1771">
        <f>COUNTIFS(Formulas!B$3:B$2000,'Stats for predictor'!B1771,Formulas!C$3:C$2000,'Stats for predictor'!C1771,Formulas!AC$3:AC$2000,1)</f>
        <v>0</v>
      </c>
      <c r="J1771">
        <f>COUNTIFS(Formulas!B$3:B$2000,'Stats for predictor'!B1771,Formulas!C$3:C$2000,'Stats for predictor'!C1771,Formulas!AC$3:AC$2000,0)</f>
        <v>1390</v>
      </c>
      <c r="K1771">
        <f>Formulas!P1772</f>
        <v>0</v>
      </c>
      <c r="L1771">
        <f>Formulas!R1772</f>
        <v>0</v>
      </c>
      <c r="M1771">
        <f>Formulas!T1820</f>
        <v>0</v>
      </c>
      <c r="N1771" s="2" t="e">
        <f>Formulas!V1772</f>
        <v>#DIV/0!</v>
      </c>
      <c r="O1771">
        <f>Formulas!U1772</f>
        <v>0</v>
      </c>
      <c r="P1771" s="2" t="e">
        <f>Formulas!W1772</f>
        <v>#DIV/0!</v>
      </c>
    </row>
    <row r="1772" spans="1:16">
      <c r="A1772">
        <f>Formulas!A1773</f>
        <v>0</v>
      </c>
      <c r="B1772">
        <f>Formulas!B1773</f>
        <v>0</v>
      </c>
      <c r="C1772">
        <f>Formulas!C1773</f>
        <v>0</v>
      </c>
      <c r="D1772">
        <f>Formulas!AC1773</f>
        <v>0</v>
      </c>
      <c r="E1772">
        <f t="shared" si="27"/>
        <v>0</v>
      </c>
      <c r="F1772" s="1">
        <f>COUNTIFS(Formulas!B$3:B$2000,'Stats for predictor'!B1772,Formulas!C$3:C$2000,'Stats for predictor'!C1772,Formulas!AC$3:AC$2000,4)</f>
        <v>0</v>
      </c>
      <c r="G1772">
        <f>COUNTIFS(Formulas!B$3:B$2000,'Stats for predictor'!B1772,Formulas!C$3:C$2000,'Stats for predictor'!C1772,Formulas!AC$3:AC$2000,3)</f>
        <v>0</v>
      </c>
      <c r="H1772">
        <f>COUNTIFS(Formulas!B$3:B$2000,'Stats for predictor'!B1772,Formulas!C$3:C$2000,'Stats for predictor'!C1772,Formulas!AC$3:AC$2000,2)</f>
        <v>0</v>
      </c>
      <c r="I1772">
        <f>COUNTIFS(Formulas!B$3:B$2000,'Stats for predictor'!B1772,Formulas!C$3:C$2000,'Stats for predictor'!C1772,Formulas!AC$3:AC$2000,1)</f>
        <v>0</v>
      </c>
      <c r="J1772">
        <f>COUNTIFS(Formulas!B$3:B$2000,'Stats for predictor'!B1772,Formulas!C$3:C$2000,'Stats for predictor'!C1772,Formulas!AC$3:AC$2000,0)</f>
        <v>1390</v>
      </c>
      <c r="K1772">
        <f>Formulas!P1773</f>
        <v>0</v>
      </c>
      <c r="L1772">
        <f>Formulas!R1773</f>
        <v>0</v>
      </c>
      <c r="M1772">
        <f>Formulas!T1821</f>
        <v>0</v>
      </c>
      <c r="N1772" s="2" t="e">
        <f>Formulas!V1773</f>
        <v>#DIV/0!</v>
      </c>
      <c r="O1772">
        <f>Formulas!U1773</f>
        <v>0</v>
      </c>
      <c r="P1772" s="2" t="e">
        <f>Formulas!W1773</f>
        <v>#DIV/0!</v>
      </c>
    </row>
    <row r="1773" spans="1:16">
      <c r="A1773">
        <f>Formulas!A1774</f>
        <v>0</v>
      </c>
      <c r="B1773">
        <f>Formulas!B1774</f>
        <v>0</v>
      </c>
      <c r="C1773">
        <f>Formulas!C1774</f>
        <v>0</v>
      </c>
      <c r="D1773">
        <f>Formulas!AC1774</f>
        <v>0</v>
      </c>
      <c r="E1773">
        <f t="shared" si="27"/>
        <v>0</v>
      </c>
      <c r="F1773" s="1">
        <f>COUNTIFS(Formulas!B$3:B$2000,'Stats for predictor'!B1773,Formulas!C$3:C$2000,'Stats for predictor'!C1773,Formulas!AC$3:AC$2000,4)</f>
        <v>0</v>
      </c>
      <c r="G1773">
        <f>COUNTIFS(Formulas!B$3:B$2000,'Stats for predictor'!B1773,Formulas!C$3:C$2000,'Stats for predictor'!C1773,Formulas!AC$3:AC$2000,3)</f>
        <v>0</v>
      </c>
      <c r="H1773">
        <f>COUNTIFS(Formulas!B$3:B$2000,'Stats for predictor'!B1773,Formulas!C$3:C$2000,'Stats for predictor'!C1773,Formulas!AC$3:AC$2000,2)</f>
        <v>0</v>
      </c>
      <c r="I1773">
        <f>COUNTIFS(Formulas!B$3:B$2000,'Stats for predictor'!B1773,Formulas!C$3:C$2000,'Stats for predictor'!C1773,Formulas!AC$3:AC$2000,1)</f>
        <v>0</v>
      </c>
      <c r="J1773">
        <f>COUNTIFS(Formulas!B$3:B$2000,'Stats for predictor'!B1773,Formulas!C$3:C$2000,'Stats for predictor'!C1773,Formulas!AC$3:AC$2000,0)</f>
        <v>1390</v>
      </c>
      <c r="K1773">
        <f>Formulas!P1774</f>
        <v>0</v>
      </c>
      <c r="L1773">
        <f>Formulas!R1774</f>
        <v>0</v>
      </c>
      <c r="M1773">
        <f>Formulas!T1822</f>
        <v>0</v>
      </c>
      <c r="N1773" s="2" t="e">
        <f>Formulas!V1774</f>
        <v>#DIV/0!</v>
      </c>
      <c r="O1773">
        <f>Formulas!U1774</f>
        <v>0</v>
      </c>
      <c r="P1773" s="2" t="e">
        <f>Formulas!W1774</f>
        <v>#DIV/0!</v>
      </c>
    </row>
    <row r="1774" spans="1:16">
      <c r="A1774">
        <f>Formulas!A1775</f>
        <v>0</v>
      </c>
      <c r="B1774">
        <f>Formulas!B1775</f>
        <v>0</v>
      </c>
      <c r="C1774">
        <f>Formulas!C1775</f>
        <v>0</v>
      </c>
      <c r="D1774">
        <f>Formulas!AC1775</f>
        <v>0</v>
      </c>
      <c r="E1774">
        <f t="shared" si="27"/>
        <v>0</v>
      </c>
      <c r="F1774" s="1">
        <f>COUNTIFS(Formulas!B$3:B$2000,'Stats for predictor'!B1774,Formulas!C$3:C$2000,'Stats for predictor'!C1774,Formulas!AC$3:AC$2000,4)</f>
        <v>0</v>
      </c>
      <c r="G1774">
        <f>COUNTIFS(Formulas!B$3:B$2000,'Stats for predictor'!B1774,Formulas!C$3:C$2000,'Stats for predictor'!C1774,Formulas!AC$3:AC$2000,3)</f>
        <v>0</v>
      </c>
      <c r="H1774">
        <f>COUNTIFS(Formulas!B$3:B$2000,'Stats for predictor'!B1774,Formulas!C$3:C$2000,'Stats for predictor'!C1774,Formulas!AC$3:AC$2000,2)</f>
        <v>0</v>
      </c>
      <c r="I1774">
        <f>COUNTIFS(Formulas!B$3:B$2000,'Stats for predictor'!B1774,Formulas!C$3:C$2000,'Stats for predictor'!C1774,Formulas!AC$3:AC$2000,1)</f>
        <v>0</v>
      </c>
      <c r="J1774">
        <f>COUNTIFS(Formulas!B$3:B$2000,'Stats for predictor'!B1774,Formulas!C$3:C$2000,'Stats for predictor'!C1774,Formulas!AC$3:AC$2000,0)</f>
        <v>1390</v>
      </c>
      <c r="K1774">
        <f>Formulas!P1775</f>
        <v>0</v>
      </c>
      <c r="L1774">
        <f>Formulas!R1775</f>
        <v>0</v>
      </c>
      <c r="M1774">
        <f>Formulas!T1823</f>
        <v>0</v>
      </c>
      <c r="N1774" s="2" t="e">
        <f>Formulas!V1775</f>
        <v>#DIV/0!</v>
      </c>
      <c r="O1774">
        <f>Formulas!U1775</f>
        <v>0</v>
      </c>
      <c r="P1774" s="2" t="e">
        <f>Formulas!W1775</f>
        <v>#DIV/0!</v>
      </c>
    </row>
    <row r="1775" spans="1:16">
      <c r="A1775">
        <f>Formulas!A1776</f>
        <v>0</v>
      </c>
      <c r="B1775">
        <f>Formulas!B1776</f>
        <v>0</v>
      </c>
      <c r="C1775">
        <f>Formulas!C1776</f>
        <v>0</v>
      </c>
      <c r="D1775">
        <f>Formulas!AC1776</f>
        <v>0</v>
      </c>
      <c r="E1775">
        <f t="shared" si="27"/>
        <v>0</v>
      </c>
      <c r="F1775" s="1">
        <f>COUNTIFS(Formulas!B$3:B$2000,'Stats for predictor'!B1775,Formulas!C$3:C$2000,'Stats for predictor'!C1775,Formulas!AC$3:AC$2000,4)</f>
        <v>0</v>
      </c>
      <c r="G1775">
        <f>COUNTIFS(Formulas!B$3:B$2000,'Stats for predictor'!B1775,Formulas!C$3:C$2000,'Stats for predictor'!C1775,Formulas!AC$3:AC$2000,3)</f>
        <v>0</v>
      </c>
      <c r="H1775">
        <f>COUNTIFS(Formulas!B$3:B$2000,'Stats for predictor'!B1775,Formulas!C$3:C$2000,'Stats for predictor'!C1775,Formulas!AC$3:AC$2000,2)</f>
        <v>0</v>
      </c>
      <c r="I1775">
        <f>COUNTIFS(Formulas!B$3:B$2000,'Stats for predictor'!B1775,Formulas!C$3:C$2000,'Stats for predictor'!C1775,Formulas!AC$3:AC$2000,1)</f>
        <v>0</v>
      </c>
      <c r="J1775">
        <f>COUNTIFS(Formulas!B$3:B$2000,'Stats for predictor'!B1775,Formulas!C$3:C$2000,'Stats for predictor'!C1775,Formulas!AC$3:AC$2000,0)</f>
        <v>1390</v>
      </c>
      <c r="K1775">
        <f>Formulas!P1776</f>
        <v>0</v>
      </c>
      <c r="L1775">
        <f>Formulas!R1776</f>
        <v>0</v>
      </c>
      <c r="M1775">
        <f>Formulas!T1824</f>
        <v>0</v>
      </c>
      <c r="N1775" s="2" t="e">
        <f>Formulas!V1776</f>
        <v>#DIV/0!</v>
      </c>
      <c r="O1775">
        <f>Formulas!U1776</f>
        <v>0</v>
      </c>
      <c r="P1775" s="2" t="e">
        <f>Formulas!W1776</f>
        <v>#DIV/0!</v>
      </c>
    </row>
    <row r="1776" spans="1:16">
      <c r="A1776">
        <f>Formulas!A1777</f>
        <v>0</v>
      </c>
      <c r="B1776">
        <f>Formulas!B1777</f>
        <v>0</v>
      </c>
      <c r="C1776">
        <f>Formulas!C1777</f>
        <v>0</v>
      </c>
      <c r="D1776">
        <f>Formulas!AC1777</f>
        <v>0</v>
      </c>
      <c r="E1776">
        <f t="shared" si="27"/>
        <v>0</v>
      </c>
      <c r="F1776" s="1">
        <f>COUNTIFS(Formulas!B$3:B$2000,'Stats for predictor'!B1776,Formulas!C$3:C$2000,'Stats for predictor'!C1776,Formulas!AC$3:AC$2000,4)</f>
        <v>0</v>
      </c>
      <c r="G1776">
        <f>COUNTIFS(Formulas!B$3:B$2000,'Stats for predictor'!B1776,Formulas!C$3:C$2000,'Stats for predictor'!C1776,Formulas!AC$3:AC$2000,3)</f>
        <v>0</v>
      </c>
      <c r="H1776">
        <f>COUNTIFS(Formulas!B$3:B$2000,'Stats for predictor'!B1776,Formulas!C$3:C$2000,'Stats for predictor'!C1776,Formulas!AC$3:AC$2000,2)</f>
        <v>0</v>
      </c>
      <c r="I1776">
        <f>COUNTIFS(Formulas!B$3:B$2000,'Stats for predictor'!B1776,Formulas!C$3:C$2000,'Stats for predictor'!C1776,Formulas!AC$3:AC$2000,1)</f>
        <v>0</v>
      </c>
      <c r="J1776">
        <f>COUNTIFS(Formulas!B$3:B$2000,'Stats for predictor'!B1776,Formulas!C$3:C$2000,'Stats for predictor'!C1776,Formulas!AC$3:AC$2000,0)</f>
        <v>1390</v>
      </c>
      <c r="K1776">
        <f>Formulas!P1777</f>
        <v>0</v>
      </c>
      <c r="L1776">
        <f>Formulas!R1777</f>
        <v>0</v>
      </c>
      <c r="M1776">
        <f>Formulas!T1825</f>
        <v>0</v>
      </c>
      <c r="N1776" s="2" t="e">
        <f>Formulas!V1777</f>
        <v>#DIV/0!</v>
      </c>
      <c r="O1776">
        <f>Formulas!U1777</f>
        <v>0</v>
      </c>
      <c r="P1776" s="2" t="e">
        <f>Formulas!W1777</f>
        <v>#DIV/0!</v>
      </c>
    </row>
    <row r="1777" spans="1:16">
      <c r="A1777">
        <f>Formulas!A1778</f>
        <v>0</v>
      </c>
      <c r="B1777">
        <f>Formulas!B1778</f>
        <v>0</v>
      </c>
      <c r="C1777">
        <f>Formulas!C1778</f>
        <v>0</v>
      </c>
      <c r="D1777">
        <f>Formulas!AC1778</f>
        <v>0</v>
      </c>
      <c r="E1777">
        <f t="shared" si="27"/>
        <v>0</v>
      </c>
      <c r="F1777" s="1">
        <f>COUNTIFS(Formulas!B$3:B$2000,'Stats for predictor'!B1777,Formulas!C$3:C$2000,'Stats for predictor'!C1777,Formulas!AC$3:AC$2000,4)</f>
        <v>0</v>
      </c>
      <c r="G1777">
        <f>COUNTIFS(Formulas!B$3:B$2000,'Stats for predictor'!B1777,Formulas!C$3:C$2000,'Stats for predictor'!C1777,Formulas!AC$3:AC$2000,3)</f>
        <v>0</v>
      </c>
      <c r="H1777">
        <f>COUNTIFS(Formulas!B$3:B$2000,'Stats for predictor'!B1777,Formulas!C$3:C$2000,'Stats for predictor'!C1777,Formulas!AC$3:AC$2000,2)</f>
        <v>0</v>
      </c>
      <c r="I1777">
        <f>COUNTIFS(Formulas!B$3:B$2000,'Stats for predictor'!B1777,Formulas!C$3:C$2000,'Stats for predictor'!C1777,Formulas!AC$3:AC$2000,1)</f>
        <v>0</v>
      </c>
      <c r="J1777">
        <f>COUNTIFS(Formulas!B$3:B$2000,'Stats for predictor'!B1777,Formulas!C$3:C$2000,'Stats for predictor'!C1777,Formulas!AC$3:AC$2000,0)</f>
        <v>1390</v>
      </c>
      <c r="K1777">
        <f>Formulas!P1778</f>
        <v>0</v>
      </c>
      <c r="L1777">
        <f>Formulas!R1778</f>
        <v>0</v>
      </c>
      <c r="M1777">
        <f>Formulas!T1826</f>
        <v>0</v>
      </c>
      <c r="N1777" s="2" t="e">
        <f>Formulas!V1778</f>
        <v>#DIV/0!</v>
      </c>
      <c r="O1777">
        <f>Formulas!U1778</f>
        <v>0</v>
      </c>
      <c r="P1777" s="2" t="e">
        <f>Formulas!W1778</f>
        <v>#DIV/0!</v>
      </c>
    </row>
    <row r="1778" spans="1:16">
      <c r="A1778">
        <f>Formulas!A1779</f>
        <v>0</v>
      </c>
      <c r="B1778">
        <f>Formulas!B1779</f>
        <v>0</v>
      </c>
      <c r="C1778">
        <f>Formulas!C1779</f>
        <v>0</v>
      </c>
      <c r="D1778">
        <f>Formulas!AC1779</f>
        <v>0</v>
      </c>
      <c r="E1778">
        <f t="shared" si="27"/>
        <v>0</v>
      </c>
      <c r="F1778" s="1">
        <f>COUNTIFS(Formulas!B$3:B$2000,'Stats for predictor'!B1778,Formulas!C$3:C$2000,'Stats for predictor'!C1778,Formulas!AC$3:AC$2000,4)</f>
        <v>0</v>
      </c>
      <c r="G1778">
        <f>COUNTIFS(Formulas!B$3:B$2000,'Stats for predictor'!B1778,Formulas!C$3:C$2000,'Stats for predictor'!C1778,Formulas!AC$3:AC$2000,3)</f>
        <v>0</v>
      </c>
      <c r="H1778">
        <f>COUNTIFS(Formulas!B$3:B$2000,'Stats for predictor'!B1778,Formulas!C$3:C$2000,'Stats for predictor'!C1778,Formulas!AC$3:AC$2000,2)</f>
        <v>0</v>
      </c>
      <c r="I1778">
        <f>COUNTIFS(Formulas!B$3:B$2000,'Stats for predictor'!B1778,Formulas!C$3:C$2000,'Stats for predictor'!C1778,Formulas!AC$3:AC$2000,1)</f>
        <v>0</v>
      </c>
      <c r="J1778">
        <f>COUNTIFS(Formulas!B$3:B$2000,'Stats for predictor'!B1778,Formulas!C$3:C$2000,'Stats for predictor'!C1778,Formulas!AC$3:AC$2000,0)</f>
        <v>1390</v>
      </c>
      <c r="K1778">
        <f>Formulas!P1779</f>
        <v>0</v>
      </c>
      <c r="L1778">
        <f>Formulas!R1779</f>
        <v>0</v>
      </c>
      <c r="M1778">
        <f>Formulas!T1827</f>
        <v>0</v>
      </c>
      <c r="N1778" s="2" t="e">
        <f>Formulas!V1779</f>
        <v>#DIV/0!</v>
      </c>
      <c r="O1778">
        <f>Formulas!U1779</f>
        <v>0</v>
      </c>
      <c r="P1778" s="2" t="e">
        <f>Formulas!W1779</f>
        <v>#DIV/0!</v>
      </c>
    </row>
    <row r="1779" spans="1:16">
      <c r="A1779">
        <f>Formulas!A1780</f>
        <v>0</v>
      </c>
      <c r="B1779">
        <f>Formulas!B1780</f>
        <v>0</v>
      </c>
      <c r="C1779">
        <f>Formulas!C1780</f>
        <v>0</v>
      </c>
      <c r="D1779">
        <f>Formulas!AC1780</f>
        <v>0</v>
      </c>
      <c r="E1779">
        <f t="shared" si="27"/>
        <v>0</v>
      </c>
      <c r="F1779" s="1">
        <f>COUNTIFS(Formulas!B$3:B$2000,'Stats for predictor'!B1779,Formulas!C$3:C$2000,'Stats for predictor'!C1779,Formulas!AC$3:AC$2000,4)</f>
        <v>0</v>
      </c>
      <c r="G1779">
        <f>COUNTIFS(Formulas!B$3:B$2000,'Stats for predictor'!B1779,Formulas!C$3:C$2000,'Stats for predictor'!C1779,Formulas!AC$3:AC$2000,3)</f>
        <v>0</v>
      </c>
      <c r="H1779">
        <f>COUNTIFS(Formulas!B$3:B$2000,'Stats for predictor'!B1779,Formulas!C$3:C$2000,'Stats for predictor'!C1779,Formulas!AC$3:AC$2000,2)</f>
        <v>0</v>
      </c>
      <c r="I1779">
        <f>COUNTIFS(Formulas!B$3:B$2000,'Stats for predictor'!B1779,Formulas!C$3:C$2000,'Stats for predictor'!C1779,Formulas!AC$3:AC$2000,1)</f>
        <v>0</v>
      </c>
      <c r="J1779">
        <f>COUNTIFS(Formulas!B$3:B$2000,'Stats for predictor'!B1779,Formulas!C$3:C$2000,'Stats for predictor'!C1779,Formulas!AC$3:AC$2000,0)</f>
        <v>1390</v>
      </c>
      <c r="K1779">
        <f>Formulas!P1780</f>
        <v>0</v>
      </c>
      <c r="L1779">
        <f>Formulas!R1780</f>
        <v>0</v>
      </c>
      <c r="M1779">
        <f>Formulas!T1828</f>
        <v>0</v>
      </c>
      <c r="N1779" s="2" t="e">
        <f>Formulas!V1780</f>
        <v>#DIV/0!</v>
      </c>
      <c r="O1779">
        <f>Formulas!U1780</f>
        <v>0</v>
      </c>
      <c r="P1779" s="2" t="e">
        <f>Formulas!W1780</f>
        <v>#DIV/0!</v>
      </c>
    </row>
    <row r="1780" spans="1:16">
      <c r="A1780">
        <f>Formulas!A1781</f>
        <v>0</v>
      </c>
      <c r="B1780">
        <f>Formulas!B1781</f>
        <v>0</v>
      </c>
      <c r="C1780">
        <f>Formulas!C1781</f>
        <v>0</v>
      </c>
      <c r="D1780">
        <f>Formulas!AC1781</f>
        <v>0</v>
      </c>
      <c r="E1780">
        <f t="shared" si="27"/>
        <v>0</v>
      </c>
      <c r="F1780" s="1">
        <f>COUNTIFS(Formulas!B$3:B$2000,'Stats for predictor'!B1780,Formulas!C$3:C$2000,'Stats for predictor'!C1780,Formulas!AC$3:AC$2000,4)</f>
        <v>0</v>
      </c>
      <c r="G1780">
        <f>COUNTIFS(Formulas!B$3:B$2000,'Stats for predictor'!B1780,Formulas!C$3:C$2000,'Stats for predictor'!C1780,Formulas!AC$3:AC$2000,3)</f>
        <v>0</v>
      </c>
      <c r="H1780">
        <f>COUNTIFS(Formulas!B$3:B$2000,'Stats for predictor'!B1780,Formulas!C$3:C$2000,'Stats for predictor'!C1780,Formulas!AC$3:AC$2000,2)</f>
        <v>0</v>
      </c>
      <c r="I1780">
        <f>COUNTIFS(Formulas!B$3:B$2000,'Stats for predictor'!B1780,Formulas!C$3:C$2000,'Stats for predictor'!C1780,Formulas!AC$3:AC$2000,1)</f>
        <v>0</v>
      </c>
      <c r="J1780">
        <f>COUNTIFS(Formulas!B$3:B$2000,'Stats for predictor'!B1780,Formulas!C$3:C$2000,'Stats for predictor'!C1780,Formulas!AC$3:AC$2000,0)</f>
        <v>1390</v>
      </c>
      <c r="K1780">
        <f>Formulas!P1781</f>
        <v>0</v>
      </c>
      <c r="L1780">
        <f>Formulas!R1781</f>
        <v>0</v>
      </c>
      <c r="M1780">
        <f>Formulas!T1829</f>
        <v>0</v>
      </c>
      <c r="N1780" s="2" t="e">
        <f>Formulas!V1781</f>
        <v>#DIV/0!</v>
      </c>
      <c r="O1780">
        <f>Formulas!U1781</f>
        <v>0</v>
      </c>
      <c r="P1780" s="2" t="e">
        <f>Formulas!W1781</f>
        <v>#DIV/0!</v>
      </c>
    </row>
    <row r="1781" spans="1:16">
      <c r="A1781">
        <f>Formulas!A1782</f>
        <v>0</v>
      </c>
      <c r="B1781">
        <f>Formulas!B1782</f>
        <v>0</v>
      </c>
      <c r="C1781">
        <f>Formulas!C1782</f>
        <v>0</v>
      </c>
      <c r="D1781">
        <f>Formulas!AC1782</f>
        <v>0</v>
      </c>
      <c r="E1781">
        <f t="shared" si="27"/>
        <v>0</v>
      </c>
      <c r="F1781" s="1">
        <f>COUNTIFS(Formulas!B$3:B$2000,'Stats for predictor'!B1781,Formulas!C$3:C$2000,'Stats for predictor'!C1781,Formulas!AC$3:AC$2000,4)</f>
        <v>0</v>
      </c>
      <c r="G1781">
        <f>COUNTIFS(Formulas!B$3:B$2000,'Stats for predictor'!B1781,Formulas!C$3:C$2000,'Stats for predictor'!C1781,Formulas!AC$3:AC$2000,3)</f>
        <v>0</v>
      </c>
      <c r="H1781">
        <f>COUNTIFS(Formulas!B$3:B$2000,'Stats for predictor'!B1781,Formulas!C$3:C$2000,'Stats for predictor'!C1781,Formulas!AC$3:AC$2000,2)</f>
        <v>0</v>
      </c>
      <c r="I1781">
        <f>COUNTIFS(Formulas!B$3:B$2000,'Stats for predictor'!B1781,Formulas!C$3:C$2000,'Stats for predictor'!C1781,Formulas!AC$3:AC$2000,1)</f>
        <v>0</v>
      </c>
      <c r="J1781">
        <f>COUNTIFS(Formulas!B$3:B$2000,'Stats for predictor'!B1781,Formulas!C$3:C$2000,'Stats for predictor'!C1781,Formulas!AC$3:AC$2000,0)</f>
        <v>1390</v>
      </c>
      <c r="K1781">
        <f>Formulas!P1782</f>
        <v>0</v>
      </c>
      <c r="L1781">
        <f>Formulas!R1782</f>
        <v>0</v>
      </c>
      <c r="M1781">
        <f>Formulas!T1830</f>
        <v>0</v>
      </c>
      <c r="N1781" s="2" t="e">
        <f>Formulas!V1782</f>
        <v>#DIV/0!</v>
      </c>
      <c r="O1781">
        <f>Formulas!U1782</f>
        <v>0</v>
      </c>
      <c r="P1781" s="2" t="e">
        <f>Formulas!W1782</f>
        <v>#DIV/0!</v>
      </c>
    </row>
    <row r="1782" spans="1:16">
      <c r="A1782">
        <f>Formulas!A1783</f>
        <v>0</v>
      </c>
      <c r="B1782">
        <f>Formulas!B1783</f>
        <v>0</v>
      </c>
      <c r="C1782">
        <f>Formulas!C1783</f>
        <v>0</v>
      </c>
      <c r="D1782">
        <f>Formulas!AC1783</f>
        <v>0</v>
      </c>
      <c r="E1782">
        <f t="shared" si="27"/>
        <v>0</v>
      </c>
      <c r="F1782" s="1">
        <f>COUNTIFS(Formulas!B$3:B$2000,'Stats for predictor'!B1782,Formulas!C$3:C$2000,'Stats for predictor'!C1782,Formulas!AC$3:AC$2000,4)</f>
        <v>0</v>
      </c>
      <c r="G1782">
        <f>COUNTIFS(Formulas!B$3:B$2000,'Stats for predictor'!B1782,Formulas!C$3:C$2000,'Stats for predictor'!C1782,Formulas!AC$3:AC$2000,3)</f>
        <v>0</v>
      </c>
      <c r="H1782">
        <f>COUNTIFS(Formulas!B$3:B$2000,'Stats for predictor'!B1782,Formulas!C$3:C$2000,'Stats for predictor'!C1782,Formulas!AC$3:AC$2000,2)</f>
        <v>0</v>
      </c>
      <c r="I1782">
        <f>COUNTIFS(Formulas!B$3:B$2000,'Stats for predictor'!B1782,Formulas!C$3:C$2000,'Stats for predictor'!C1782,Formulas!AC$3:AC$2000,1)</f>
        <v>0</v>
      </c>
      <c r="J1782">
        <f>COUNTIFS(Formulas!B$3:B$2000,'Stats for predictor'!B1782,Formulas!C$3:C$2000,'Stats for predictor'!C1782,Formulas!AC$3:AC$2000,0)</f>
        <v>1390</v>
      </c>
      <c r="K1782">
        <f>Formulas!P1783</f>
        <v>0</v>
      </c>
      <c r="L1782">
        <f>Formulas!R1783</f>
        <v>0</v>
      </c>
      <c r="M1782">
        <f>Formulas!T1831</f>
        <v>0</v>
      </c>
      <c r="N1782" s="2" t="e">
        <f>Formulas!V1783</f>
        <v>#DIV/0!</v>
      </c>
      <c r="O1782">
        <f>Formulas!U1783</f>
        <v>0</v>
      </c>
      <c r="P1782" s="2" t="e">
        <f>Formulas!W1783</f>
        <v>#DIV/0!</v>
      </c>
    </row>
    <row r="1783" spans="1:16">
      <c r="A1783">
        <f>Formulas!A1784</f>
        <v>0</v>
      </c>
      <c r="B1783">
        <f>Formulas!B1784</f>
        <v>0</v>
      </c>
      <c r="C1783">
        <f>Formulas!C1784</f>
        <v>0</v>
      </c>
      <c r="D1783">
        <f>Formulas!AC1784</f>
        <v>0</v>
      </c>
      <c r="E1783">
        <f t="shared" si="27"/>
        <v>0</v>
      </c>
      <c r="F1783" s="1">
        <f>COUNTIFS(Formulas!B$3:B$2000,'Stats for predictor'!B1783,Formulas!C$3:C$2000,'Stats for predictor'!C1783,Formulas!AC$3:AC$2000,4)</f>
        <v>0</v>
      </c>
      <c r="G1783">
        <f>COUNTIFS(Formulas!B$3:B$2000,'Stats for predictor'!B1783,Formulas!C$3:C$2000,'Stats for predictor'!C1783,Formulas!AC$3:AC$2000,3)</f>
        <v>0</v>
      </c>
      <c r="H1783">
        <f>COUNTIFS(Formulas!B$3:B$2000,'Stats for predictor'!B1783,Formulas!C$3:C$2000,'Stats for predictor'!C1783,Formulas!AC$3:AC$2000,2)</f>
        <v>0</v>
      </c>
      <c r="I1783">
        <f>COUNTIFS(Formulas!B$3:B$2000,'Stats for predictor'!B1783,Formulas!C$3:C$2000,'Stats for predictor'!C1783,Formulas!AC$3:AC$2000,1)</f>
        <v>0</v>
      </c>
      <c r="J1783">
        <f>COUNTIFS(Formulas!B$3:B$2000,'Stats for predictor'!B1783,Formulas!C$3:C$2000,'Stats for predictor'!C1783,Formulas!AC$3:AC$2000,0)</f>
        <v>1390</v>
      </c>
      <c r="K1783">
        <f>Formulas!P1784</f>
        <v>0</v>
      </c>
      <c r="L1783">
        <f>Formulas!R1784</f>
        <v>0</v>
      </c>
      <c r="M1783">
        <f>Formulas!T1832</f>
        <v>0</v>
      </c>
      <c r="N1783" s="2" t="e">
        <f>Formulas!V1784</f>
        <v>#DIV/0!</v>
      </c>
      <c r="O1783">
        <f>Formulas!U1784</f>
        <v>0</v>
      </c>
      <c r="P1783" s="2" t="e">
        <f>Formulas!W1784</f>
        <v>#DIV/0!</v>
      </c>
    </row>
    <row r="1784" spans="1:16">
      <c r="A1784">
        <f>Formulas!A1785</f>
        <v>0</v>
      </c>
      <c r="B1784">
        <f>Formulas!B1785</f>
        <v>0</v>
      </c>
      <c r="C1784">
        <f>Formulas!C1785</f>
        <v>0</v>
      </c>
      <c r="D1784">
        <f>Formulas!AC1785</f>
        <v>0</v>
      </c>
      <c r="E1784">
        <f t="shared" si="27"/>
        <v>0</v>
      </c>
      <c r="F1784" s="1">
        <f>COUNTIFS(Formulas!B$3:B$2000,'Stats for predictor'!B1784,Formulas!C$3:C$2000,'Stats for predictor'!C1784,Formulas!AC$3:AC$2000,4)</f>
        <v>0</v>
      </c>
      <c r="G1784">
        <f>COUNTIFS(Formulas!B$3:B$2000,'Stats for predictor'!B1784,Formulas!C$3:C$2000,'Stats for predictor'!C1784,Formulas!AC$3:AC$2000,3)</f>
        <v>0</v>
      </c>
      <c r="H1784">
        <f>COUNTIFS(Formulas!B$3:B$2000,'Stats for predictor'!B1784,Formulas!C$3:C$2000,'Stats for predictor'!C1784,Formulas!AC$3:AC$2000,2)</f>
        <v>0</v>
      </c>
      <c r="I1784">
        <f>COUNTIFS(Formulas!B$3:B$2000,'Stats for predictor'!B1784,Formulas!C$3:C$2000,'Stats for predictor'!C1784,Formulas!AC$3:AC$2000,1)</f>
        <v>0</v>
      </c>
      <c r="J1784">
        <f>COUNTIFS(Formulas!B$3:B$2000,'Stats for predictor'!B1784,Formulas!C$3:C$2000,'Stats for predictor'!C1784,Formulas!AC$3:AC$2000,0)</f>
        <v>1390</v>
      </c>
      <c r="K1784">
        <f>Formulas!P1785</f>
        <v>0</v>
      </c>
      <c r="L1784">
        <f>Formulas!R1785</f>
        <v>0</v>
      </c>
      <c r="M1784">
        <f>Formulas!T1833</f>
        <v>0</v>
      </c>
      <c r="N1784" s="2" t="e">
        <f>Formulas!V1785</f>
        <v>#DIV/0!</v>
      </c>
      <c r="O1784">
        <f>Formulas!U1785</f>
        <v>0</v>
      </c>
      <c r="P1784" s="2" t="e">
        <f>Formulas!W1785</f>
        <v>#DIV/0!</v>
      </c>
    </row>
    <row r="1785" spans="1:16">
      <c r="A1785">
        <f>Formulas!A1786</f>
        <v>0</v>
      </c>
      <c r="B1785">
        <f>Formulas!B1786</f>
        <v>0</v>
      </c>
      <c r="C1785">
        <f>Formulas!C1786</f>
        <v>0</v>
      </c>
      <c r="D1785">
        <f>Formulas!AC1786</f>
        <v>0</v>
      </c>
      <c r="E1785">
        <f t="shared" si="27"/>
        <v>0</v>
      </c>
      <c r="F1785" s="1">
        <f>COUNTIFS(Formulas!B$3:B$2000,'Stats for predictor'!B1785,Formulas!C$3:C$2000,'Stats for predictor'!C1785,Formulas!AC$3:AC$2000,4)</f>
        <v>0</v>
      </c>
      <c r="G1785">
        <f>COUNTIFS(Formulas!B$3:B$2000,'Stats for predictor'!B1785,Formulas!C$3:C$2000,'Stats for predictor'!C1785,Formulas!AC$3:AC$2000,3)</f>
        <v>0</v>
      </c>
      <c r="H1785">
        <f>COUNTIFS(Formulas!B$3:B$2000,'Stats for predictor'!B1785,Formulas!C$3:C$2000,'Stats for predictor'!C1785,Formulas!AC$3:AC$2000,2)</f>
        <v>0</v>
      </c>
      <c r="I1785">
        <f>COUNTIFS(Formulas!B$3:B$2000,'Stats for predictor'!B1785,Formulas!C$3:C$2000,'Stats for predictor'!C1785,Formulas!AC$3:AC$2000,1)</f>
        <v>0</v>
      </c>
      <c r="J1785">
        <f>COUNTIFS(Formulas!B$3:B$2000,'Stats for predictor'!B1785,Formulas!C$3:C$2000,'Stats for predictor'!C1785,Formulas!AC$3:AC$2000,0)</f>
        <v>1390</v>
      </c>
      <c r="K1785">
        <f>Formulas!P1786</f>
        <v>0</v>
      </c>
      <c r="L1785">
        <f>Formulas!R1786</f>
        <v>0</v>
      </c>
      <c r="M1785">
        <f>Formulas!T1834</f>
        <v>0</v>
      </c>
      <c r="N1785" s="2" t="e">
        <f>Formulas!V1786</f>
        <v>#DIV/0!</v>
      </c>
      <c r="O1785">
        <f>Formulas!U1786</f>
        <v>0</v>
      </c>
      <c r="P1785" s="2" t="e">
        <f>Formulas!W1786</f>
        <v>#DIV/0!</v>
      </c>
    </row>
    <row r="1786" spans="1:16">
      <c r="A1786">
        <f>Formulas!A1787</f>
        <v>0</v>
      </c>
      <c r="B1786">
        <f>Formulas!B1787</f>
        <v>0</v>
      </c>
      <c r="C1786">
        <f>Formulas!C1787</f>
        <v>0</v>
      </c>
      <c r="D1786">
        <f>Formulas!AC1787</f>
        <v>0</v>
      </c>
      <c r="E1786">
        <f t="shared" si="27"/>
        <v>0</v>
      </c>
      <c r="F1786" s="1">
        <f>COUNTIFS(Formulas!B$3:B$2000,'Stats for predictor'!B1786,Formulas!C$3:C$2000,'Stats for predictor'!C1786,Formulas!AC$3:AC$2000,4)</f>
        <v>0</v>
      </c>
      <c r="G1786">
        <f>COUNTIFS(Formulas!B$3:B$2000,'Stats for predictor'!B1786,Formulas!C$3:C$2000,'Stats for predictor'!C1786,Formulas!AC$3:AC$2000,3)</f>
        <v>0</v>
      </c>
      <c r="H1786">
        <f>COUNTIFS(Formulas!B$3:B$2000,'Stats for predictor'!B1786,Formulas!C$3:C$2000,'Stats for predictor'!C1786,Formulas!AC$3:AC$2000,2)</f>
        <v>0</v>
      </c>
      <c r="I1786">
        <f>COUNTIFS(Formulas!B$3:B$2000,'Stats for predictor'!B1786,Formulas!C$3:C$2000,'Stats for predictor'!C1786,Formulas!AC$3:AC$2000,1)</f>
        <v>0</v>
      </c>
      <c r="J1786">
        <f>COUNTIFS(Formulas!B$3:B$2000,'Stats for predictor'!B1786,Formulas!C$3:C$2000,'Stats for predictor'!C1786,Formulas!AC$3:AC$2000,0)</f>
        <v>1390</v>
      </c>
      <c r="K1786">
        <f>Formulas!P1787</f>
        <v>0</v>
      </c>
      <c r="L1786">
        <f>Formulas!R1787</f>
        <v>0</v>
      </c>
      <c r="M1786">
        <f>Formulas!T1835</f>
        <v>0</v>
      </c>
      <c r="N1786" s="2" t="e">
        <f>Formulas!V1787</f>
        <v>#DIV/0!</v>
      </c>
      <c r="O1786">
        <f>Formulas!U1787</f>
        <v>0</v>
      </c>
      <c r="P1786" s="2" t="e">
        <f>Formulas!W1787</f>
        <v>#DIV/0!</v>
      </c>
    </row>
    <row r="1787" spans="1:16">
      <c r="A1787">
        <f>Formulas!A1788</f>
        <v>0</v>
      </c>
      <c r="B1787">
        <f>Formulas!B1788</f>
        <v>0</v>
      </c>
      <c r="C1787">
        <f>Formulas!C1788</f>
        <v>0</v>
      </c>
      <c r="D1787">
        <f>Formulas!AC1788</f>
        <v>0</v>
      </c>
      <c r="E1787">
        <f t="shared" si="27"/>
        <v>0</v>
      </c>
      <c r="F1787" s="1">
        <f>COUNTIFS(Formulas!B$3:B$2000,'Stats for predictor'!B1787,Formulas!C$3:C$2000,'Stats for predictor'!C1787,Formulas!AC$3:AC$2000,4)</f>
        <v>0</v>
      </c>
      <c r="G1787">
        <f>COUNTIFS(Formulas!B$3:B$2000,'Stats for predictor'!B1787,Formulas!C$3:C$2000,'Stats for predictor'!C1787,Formulas!AC$3:AC$2000,3)</f>
        <v>0</v>
      </c>
      <c r="H1787">
        <f>COUNTIFS(Formulas!B$3:B$2000,'Stats for predictor'!B1787,Formulas!C$3:C$2000,'Stats for predictor'!C1787,Formulas!AC$3:AC$2000,2)</f>
        <v>0</v>
      </c>
      <c r="I1787">
        <f>COUNTIFS(Formulas!B$3:B$2000,'Stats for predictor'!B1787,Formulas!C$3:C$2000,'Stats for predictor'!C1787,Formulas!AC$3:AC$2000,1)</f>
        <v>0</v>
      </c>
      <c r="J1787">
        <f>COUNTIFS(Formulas!B$3:B$2000,'Stats for predictor'!B1787,Formulas!C$3:C$2000,'Stats for predictor'!C1787,Formulas!AC$3:AC$2000,0)</f>
        <v>1390</v>
      </c>
      <c r="K1787">
        <f>Formulas!P1788</f>
        <v>0</v>
      </c>
      <c r="L1787">
        <f>Formulas!R1788</f>
        <v>0</v>
      </c>
      <c r="M1787">
        <f>Formulas!T1836</f>
        <v>0</v>
      </c>
      <c r="N1787" s="2" t="e">
        <f>Formulas!V1788</f>
        <v>#DIV/0!</v>
      </c>
      <c r="O1787">
        <f>Formulas!U1788</f>
        <v>0</v>
      </c>
      <c r="P1787" s="2" t="e">
        <f>Formulas!W1788</f>
        <v>#DIV/0!</v>
      </c>
    </row>
    <row r="1788" spans="1:16">
      <c r="A1788">
        <f>Formulas!A1789</f>
        <v>0</v>
      </c>
      <c r="B1788">
        <f>Formulas!B1789</f>
        <v>0</v>
      </c>
      <c r="C1788">
        <f>Formulas!C1789</f>
        <v>0</v>
      </c>
      <c r="D1788">
        <f>Formulas!AC1789</f>
        <v>0</v>
      </c>
      <c r="E1788">
        <f t="shared" si="27"/>
        <v>0</v>
      </c>
      <c r="F1788" s="1">
        <f>COUNTIFS(Formulas!B$3:B$2000,'Stats for predictor'!B1788,Formulas!C$3:C$2000,'Stats for predictor'!C1788,Formulas!AC$3:AC$2000,4)</f>
        <v>0</v>
      </c>
      <c r="G1788">
        <f>COUNTIFS(Formulas!B$3:B$2000,'Stats for predictor'!B1788,Formulas!C$3:C$2000,'Stats for predictor'!C1788,Formulas!AC$3:AC$2000,3)</f>
        <v>0</v>
      </c>
      <c r="H1788">
        <f>COUNTIFS(Formulas!B$3:B$2000,'Stats for predictor'!B1788,Formulas!C$3:C$2000,'Stats for predictor'!C1788,Formulas!AC$3:AC$2000,2)</f>
        <v>0</v>
      </c>
      <c r="I1788">
        <f>COUNTIFS(Formulas!B$3:B$2000,'Stats for predictor'!B1788,Formulas!C$3:C$2000,'Stats for predictor'!C1788,Formulas!AC$3:AC$2000,1)</f>
        <v>0</v>
      </c>
      <c r="J1788">
        <f>COUNTIFS(Formulas!B$3:B$2000,'Stats for predictor'!B1788,Formulas!C$3:C$2000,'Stats for predictor'!C1788,Formulas!AC$3:AC$2000,0)</f>
        <v>1390</v>
      </c>
      <c r="K1788">
        <f>Formulas!P1789</f>
        <v>0</v>
      </c>
      <c r="L1788">
        <f>Formulas!R1789</f>
        <v>0</v>
      </c>
      <c r="M1788">
        <f>Formulas!T1837</f>
        <v>0</v>
      </c>
      <c r="N1788" s="2" t="e">
        <f>Formulas!V1789</f>
        <v>#DIV/0!</v>
      </c>
      <c r="O1788">
        <f>Formulas!U1789</f>
        <v>0</v>
      </c>
      <c r="P1788" s="2" t="e">
        <f>Formulas!W1789</f>
        <v>#DIV/0!</v>
      </c>
    </row>
    <row r="1789" spans="1:16">
      <c r="A1789">
        <f>Formulas!A1790</f>
        <v>0</v>
      </c>
      <c r="B1789">
        <f>Formulas!B1790</f>
        <v>0</v>
      </c>
      <c r="C1789">
        <f>Formulas!C1790</f>
        <v>0</v>
      </c>
      <c r="D1789">
        <f>Formulas!AC1790</f>
        <v>0</v>
      </c>
      <c r="E1789">
        <f t="shared" si="27"/>
        <v>0</v>
      </c>
      <c r="F1789" s="1">
        <f>COUNTIFS(Formulas!B$3:B$2000,'Stats for predictor'!B1789,Formulas!C$3:C$2000,'Stats for predictor'!C1789,Formulas!AC$3:AC$2000,4)</f>
        <v>0</v>
      </c>
      <c r="G1789">
        <f>COUNTIFS(Formulas!B$3:B$2000,'Stats for predictor'!B1789,Formulas!C$3:C$2000,'Stats for predictor'!C1789,Formulas!AC$3:AC$2000,3)</f>
        <v>0</v>
      </c>
      <c r="H1789">
        <f>COUNTIFS(Formulas!B$3:B$2000,'Stats for predictor'!B1789,Formulas!C$3:C$2000,'Stats for predictor'!C1789,Formulas!AC$3:AC$2000,2)</f>
        <v>0</v>
      </c>
      <c r="I1789">
        <f>COUNTIFS(Formulas!B$3:B$2000,'Stats for predictor'!B1789,Formulas!C$3:C$2000,'Stats for predictor'!C1789,Formulas!AC$3:AC$2000,1)</f>
        <v>0</v>
      </c>
      <c r="J1789">
        <f>COUNTIFS(Formulas!B$3:B$2000,'Stats for predictor'!B1789,Formulas!C$3:C$2000,'Stats for predictor'!C1789,Formulas!AC$3:AC$2000,0)</f>
        <v>1390</v>
      </c>
      <c r="K1789">
        <f>Formulas!P1790</f>
        <v>0</v>
      </c>
      <c r="L1789">
        <f>Formulas!R1790</f>
        <v>0</v>
      </c>
      <c r="M1789">
        <f>Formulas!T1838</f>
        <v>0</v>
      </c>
      <c r="N1789" s="2" t="e">
        <f>Formulas!V1790</f>
        <v>#DIV/0!</v>
      </c>
      <c r="O1789">
        <f>Formulas!U1790</f>
        <v>0</v>
      </c>
      <c r="P1789" s="2" t="e">
        <f>Formulas!W1790</f>
        <v>#DIV/0!</v>
      </c>
    </row>
    <row r="1790" spans="1:16">
      <c r="A1790">
        <f>Formulas!A1791</f>
        <v>0</v>
      </c>
      <c r="B1790">
        <f>Formulas!B1791</f>
        <v>0</v>
      </c>
      <c r="C1790">
        <f>Formulas!C1791</f>
        <v>0</v>
      </c>
      <c r="D1790">
        <f>Formulas!AC1791</f>
        <v>0</v>
      </c>
      <c r="E1790">
        <f t="shared" si="27"/>
        <v>0</v>
      </c>
      <c r="F1790" s="1">
        <f>COUNTIFS(Formulas!B$3:B$2000,'Stats for predictor'!B1790,Formulas!C$3:C$2000,'Stats for predictor'!C1790,Formulas!AC$3:AC$2000,4)</f>
        <v>0</v>
      </c>
      <c r="G1790">
        <f>COUNTIFS(Formulas!B$3:B$2000,'Stats for predictor'!B1790,Formulas!C$3:C$2000,'Stats for predictor'!C1790,Formulas!AC$3:AC$2000,3)</f>
        <v>0</v>
      </c>
      <c r="H1790">
        <f>COUNTIFS(Formulas!B$3:B$2000,'Stats for predictor'!B1790,Formulas!C$3:C$2000,'Stats for predictor'!C1790,Formulas!AC$3:AC$2000,2)</f>
        <v>0</v>
      </c>
      <c r="I1790">
        <f>COUNTIFS(Formulas!B$3:B$2000,'Stats for predictor'!B1790,Formulas!C$3:C$2000,'Stats for predictor'!C1790,Formulas!AC$3:AC$2000,1)</f>
        <v>0</v>
      </c>
      <c r="J1790">
        <f>COUNTIFS(Formulas!B$3:B$2000,'Stats for predictor'!B1790,Formulas!C$3:C$2000,'Stats for predictor'!C1790,Formulas!AC$3:AC$2000,0)</f>
        <v>1390</v>
      </c>
      <c r="K1790">
        <f>Formulas!P1791</f>
        <v>0</v>
      </c>
      <c r="L1790">
        <f>Formulas!R1791</f>
        <v>0</v>
      </c>
      <c r="M1790">
        <f>Formulas!T1839</f>
        <v>0</v>
      </c>
      <c r="N1790" s="2" t="e">
        <f>Formulas!V1791</f>
        <v>#DIV/0!</v>
      </c>
      <c r="O1790">
        <f>Formulas!U1791</f>
        <v>0</v>
      </c>
      <c r="P1790" s="2" t="e">
        <f>Formulas!W1791</f>
        <v>#DIV/0!</v>
      </c>
    </row>
    <row r="1791" spans="1:16">
      <c r="A1791">
        <f>Formulas!A1792</f>
        <v>0</v>
      </c>
      <c r="B1791">
        <f>Formulas!B1792</f>
        <v>0</v>
      </c>
      <c r="C1791">
        <f>Formulas!C1792</f>
        <v>0</v>
      </c>
      <c r="D1791">
        <f>Formulas!AC1792</f>
        <v>0</v>
      </c>
      <c r="E1791">
        <f t="shared" si="27"/>
        <v>0</v>
      </c>
      <c r="F1791" s="1">
        <f>COUNTIFS(Formulas!B$3:B$2000,'Stats for predictor'!B1791,Formulas!C$3:C$2000,'Stats for predictor'!C1791,Formulas!AC$3:AC$2000,4)</f>
        <v>0</v>
      </c>
      <c r="G1791">
        <f>COUNTIFS(Formulas!B$3:B$2000,'Stats for predictor'!B1791,Formulas!C$3:C$2000,'Stats for predictor'!C1791,Formulas!AC$3:AC$2000,3)</f>
        <v>0</v>
      </c>
      <c r="H1791">
        <f>COUNTIFS(Formulas!B$3:B$2000,'Stats for predictor'!B1791,Formulas!C$3:C$2000,'Stats for predictor'!C1791,Formulas!AC$3:AC$2000,2)</f>
        <v>0</v>
      </c>
      <c r="I1791">
        <f>COUNTIFS(Formulas!B$3:B$2000,'Stats for predictor'!B1791,Formulas!C$3:C$2000,'Stats for predictor'!C1791,Formulas!AC$3:AC$2000,1)</f>
        <v>0</v>
      </c>
      <c r="J1791">
        <f>COUNTIFS(Formulas!B$3:B$2000,'Stats for predictor'!B1791,Formulas!C$3:C$2000,'Stats for predictor'!C1791,Formulas!AC$3:AC$2000,0)</f>
        <v>1390</v>
      </c>
      <c r="K1791">
        <f>Formulas!P1792</f>
        <v>0</v>
      </c>
      <c r="L1791">
        <f>Formulas!R1792</f>
        <v>0</v>
      </c>
      <c r="M1791">
        <f>Formulas!T1840</f>
        <v>0</v>
      </c>
      <c r="N1791" s="2" t="e">
        <f>Formulas!V1792</f>
        <v>#DIV/0!</v>
      </c>
      <c r="O1791">
        <f>Formulas!U1792</f>
        <v>0</v>
      </c>
      <c r="P1791" s="2" t="e">
        <f>Formulas!W1792</f>
        <v>#DIV/0!</v>
      </c>
    </row>
    <row r="1792" spans="1:16">
      <c r="A1792">
        <f>Formulas!A1793</f>
        <v>0</v>
      </c>
      <c r="B1792">
        <f>Formulas!B1793</f>
        <v>0</v>
      </c>
      <c r="C1792">
        <f>Formulas!C1793</f>
        <v>0</v>
      </c>
      <c r="D1792">
        <f>Formulas!AC1793</f>
        <v>0</v>
      </c>
      <c r="E1792">
        <f t="shared" si="27"/>
        <v>0</v>
      </c>
      <c r="F1792" s="1">
        <f>COUNTIFS(Formulas!B$3:B$2000,'Stats for predictor'!B1792,Formulas!C$3:C$2000,'Stats for predictor'!C1792,Formulas!AC$3:AC$2000,4)</f>
        <v>0</v>
      </c>
      <c r="G1792">
        <f>COUNTIFS(Formulas!B$3:B$2000,'Stats for predictor'!B1792,Formulas!C$3:C$2000,'Stats for predictor'!C1792,Formulas!AC$3:AC$2000,3)</f>
        <v>0</v>
      </c>
      <c r="H1792">
        <f>COUNTIFS(Formulas!B$3:B$2000,'Stats for predictor'!B1792,Formulas!C$3:C$2000,'Stats for predictor'!C1792,Formulas!AC$3:AC$2000,2)</f>
        <v>0</v>
      </c>
      <c r="I1792">
        <f>COUNTIFS(Formulas!B$3:B$2000,'Stats for predictor'!B1792,Formulas!C$3:C$2000,'Stats for predictor'!C1792,Formulas!AC$3:AC$2000,1)</f>
        <v>0</v>
      </c>
      <c r="J1792">
        <f>COUNTIFS(Formulas!B$3:B$2000,'Stats for predictor'!B1792,Formulas!C$3:C$2000,'Stats for predictor'!C1792,Formulas!AC$3:AC$2000,0)</f>
        <v>1390</v>
      </c>
      <c r="K1792">
        <f>Formulas!P1793</f>
        <v>0</v>
      </c>
      <c r="L1792">
        <f>Formulas!R1793</f>
        <v>0</v>
      </c>
      <c r="M1792">
        <f>Formulas!T1841</f>
        <v>0</v>
      </c>
      <c r="N1792" s="2" t="e">
        <f>Formulas!V1793</f>
        <v>#DIV/0!</v>
      </c>
      <c r="O1792">
        <f>Formulas!U1793</f>
        <v>0</v>
      </c>
      <c r="P1792" s="2" t="e">
        <f>Formulas!W1793</f>
        <v>#DIV/0!</v>
      </c>
    </row>
    <row r="1793" spans="1:16">
      <c r="A1793">
        <f>Formulas!A1794</f>
        <v>0</v>
      </c>
      <c r="B1793">
        <f>Formulas!B1794</f>
        <v>0</v>
      </c>
      <c r="C1793">
        <f>Formulas!C1794</f>
        <v>0</v>
      </c>
      <c r="D1793">
        <f>Formulas!AC1794</f>
        <v>0</v>
      </c>
      <c r="E1793">
        <f t="shared" si="27"/>
        <v>0</v>
      </c>
      <c r="F1793" s="1">
        <f>COUNTIFS(Formulas!B$3:B$2000,'Stats for predictor'!B1793,Formulas!C$3:C$2000,'Stats for predictor'!C1793,Formulas!AC$3:AC$2000,4)</f>
        <v>0</v>
      </c>
      <c r="G1793">
        <f>COUNTIFS(Formulas!B$3:B$2000,'Stats for predictor'!B1793,Formulas!C$3:C$2000,'Stats for predictor'!C1793,Formulas!AC$3:AC$2000,3)</f>
        <v>0</v>
      </c>
      <c r="H1793">
        <f>COUNTIFS(Formulas!B$3:B$2000,'Stats for predictor'!B1793,Formulas!C$3:C$2000,'Stats for predictor'!C1793,Formulas!AC$3:AC$2000,2)</f>
        <v>0</v>
      </c>
      <c r="I1793">
        <f>COUNTIFS(Formulas!B$3:B$2000,'Stats for predictor'!B1793,Formulas!C$3:C$2000,'Stats for predictor'!C1793,Formulas!AC$3:AC$2000,1)</f>
        <v>0</v>
      </c>
      <c r="J1793">
        <f>COUNTIFS(Formulas!B$3:B$2000,'Stats for predictor'!B1793,Formulas!C$3:C$2000,'Stats for predictor'!C1793,Formulas!AC$3:AC$2000,0)</f>
        <v>1390</v>
      </c>
      <c r="K1793">
        <f>Formulas!P1794</f>
        <v>0</v>
      </c>
      <c r="L1793">
        <f>Formulas!R1794</f>
        <v>0</v>
      </c>
      <c r="M1793">
        <f>Formulas!T1842</f>
        <v>0</v>
      </c>
      <c r="N1793" s="2" t="e">
        <f>Formulas!V1794</f>
        <v>#DIV/0!</v>
      </c>
      <c r="O1793">
        <f>Formulas!U1794</f>
        <v>0</v>
      </c>
      <c r="P1793" s="2" t="e">
        <f>Formulas!W1794</f>
        <v>#DIV/0!</v>
      </c>
    </row>
    <row r="1794" spans="1:16">
      <c r="A1794">
        <f>Formulas!A1795</f>
        <v>0</v>
      </c>
      <c r="B1794">
        <f>Formulas!B1795</f>
        <v>0</v>
      </c>
      <c r="C1794">
        <f>Formulas!C1795</f>
        <v>0</v>
      </c>
      <c r="D1794">
        <f>Formulas!AC1795</f>
        <v>0</v>
      </c>
      <c r="E1794">
        <f t="shared" si="27"/>
        <v>0</v>
      </c>
      <c r="F1794" s="1">
        <f>COUNTIFS(Formulas!B$3:B$2000,'Stats for predictor'!B1794,Formulas!C$3:C$2000,'Stats for predictor'!C1794,Formulas!AC$3:AC$2000,4)</f>
        <v>0</v>
      </c>
      <c r="G1794">
        <f>COUNTIFS(Formulas!B$3:B$2000,'Stats for predictor'!B1794,Formulas!C$3:C$2000,'Stats for predictor'!C1794,Formulas!AC$3:AC$2000,3)</f>
        <v>0</v>
      </c>
      <c r="H1794">
        <f>COUNTIFS(Formulas!B$3:B$2000,'Stats for predictor'!B1794,Formulas!C$3:C$2000,'Stats for predictor'!C1794,Formulas!AC$3:AC$2000,2)</f>
        <v>0</v>
      </c>
      <c r="I1794">
        <f>COUNTIFS(Formulas!B$3:B$2000,'Stats for predictor'!B1794,Formulas!C$3:C$2000,'Stats for predictor'!C1794,Formulas!AC$3:AC$2000,1)</f>
        <v>0</v>
      </c>
      <c r="J1794">
        <f>COUNTIFS(Formulas!B$3:B$2000,'Stats for predictor'!B1794,Formulas!C$3:C$2000,'Stats for predictor'!C1794,Formulas!AC$3:AC$2000,0)</f>
        <v>1390</v>
      </c>
      <c r="K1794">
        <f>Formulas!P1795</f>
        <v>0</v>
      </c>
      <c r="L1794">
        <f>Formulas!R1795</f>
        <v>0</v>
      </c>
      <c r="M1794">
        <f>Formulas!T1843</f>
        <v>0</v>
      </c>
      <c r="N1794" s="2" t="e">
        <f>Formulas!V1795</f>
        <v>#DIV/0!</v>
      </c>
      <c r="O1794">
        <f>Formulas!U1795</f>
        <v>0</v>
      </c>
      <c r="P1794" s="2" t="e">
        <f>Formulas!W1795</f>
        <v>#DIV/0!</v>
      </c>
    </row>
    <row r="1795" spans="1:16">
      <c r="A1795">
        <f>Formulas!A1796</f>
        <v>0</v>
      </c>
      <c r="B1795">
        <f>Formulas!B1796</f>
        <v>0</v>
      </c>
      <c r="C1795">
        <f>Formulas!C1796</f>
        <v>0</v>
      </c>
      <c r="D1795">
        <f>Formulas!AC1796</f>
        <v>0</v>
      </c>
      <c r="E1795">
        <f t="shared" ref="E1795:E1858" si="28">IF(F1795&gt;0,4,IF(G1795&gt;0,3,IF(H1795&gt;0,2,IF(I1795&gt;0,1,0))))</f>
        <v>0</v>
      </c>
      <c r="F1795" s="1">
        <f>COUNTIFS(Formulas!B$3:B$2000,'Stats for predictor'!B1795,Formulas!C$3:C$2000,'Stats for predictor'!C1795,Formulas!AC$3:AC$2000,4)</f>
        <v>0</v>
      </c>
      <c r="G1795">
        <f>COUNTIFS(Formulas!B$3:B$2000,'Stats for predictor'!B1795,Formulas!C$3:C$2000,'Stats for predictor'!C1795,Formulas!AC$3:AC$2000,3)</f>
        <v>0</v>
      </c>
      <c r="H1795">
        <f>COUNTIFS(Formulas!B$3:B$2000,'Stats for predictor'!B1795,Formulas!C$3:C$2000,'Stats for predictor'!C1795,Formulas!AC$3:AC$2000,2)</f>
        <v>0</v>
      </c>
      <c r="I1795">
        <f>COUNTIFS(Formulas!B$3:B$2000,'Stats for predictor'!B1795,Formulas!C$3:C$2000,'Stats for predictor'!C1795,Formulas!AC$3:AC$2000,1)</f>
        <v>0</v>
      </c>
      <c r="J1795">
        <f>COUNTIFS(Formulas!B$3:B$2000,'Stats for predictor'!B1795,Formulas!C$3:C$2000,'Stats for predictor'!C1795,Formulas!AC$3:AC$2000,0)</f>
        <v>1390</v>
      </c>
      <c r="K1795">
        <f>Formulas!P1796</f>
        <v>0</v>
      </c>
      <c r="L1795">
        <f>Formulas!R1796</f>
        <v>0</v>
      </c>
      <c r="M1795">
        <f>Formulas!T1844</f>
        <v>0</v>
      </c>
      <c r="N1795" s="2" t="e">
        <f>Formulas!V1796</f>
        <v>#DIV/0!</v>
      </c>
      <c r="O1795">
        <f>Formulas!U1796</f>
        <v>0</v>
      </c>
      <c r="P1795" s="2" t="e">
        <f>Formulas!W1796</f>
        <v>#DIV/0!</v>
      </c>
    </row>
    <row r="1796" spans="1:16">
      <c r="A1796">
        <f>Formulas!A1797</f>
        <v>0</v>
      </c>
      <c r="B1796">
        <f>Formulas!B1797</f>
        <v>0</v>
      </c>
      <c r="C1796">
        <f>Formulas!C1797</f>
        <v>0</v>
      </c>
      <c r="D1796">
        <f>Formulas!AC1797</f>
        <v>0</v>
      </c>
      <c r="E1796">
        <f t="shared" si="28"/>
        <v>0</v>
      </c>
      <c r="F1796" s="1">
        <f>COUNTIFS(Formulas!B$3:B$2000,'Stats for predictor'!B1796,Formulas!C$3:C$2000,'Stats for predictor'!C1796,Formulas!AC$3:AC$2000,4)</f>
        <v>0</v>
      </c>
      <c r="G1796">
        <f>COUNTIFS(Formulas!B$3:B$2000,'Stats for predictor'!B1796,Formulas!C$3:C$2000,'Stats for predictor'!C1796,Formulas!AC$3:AC$2000,3)</f>
        <v>0</v>
      </c>
      <c r="H1796">
        <f>COUNTIFS(Formulas!B$3:B$2000,'Stats for predictor'!B1796,Formulas!C$3:C$2000,'Stats for predictor'!C1796,Formulas!AC$3:AC$2000,2)</f>
        <v>0</v>
      </c>
      <c r="I1796">
        <f>COUNTIFS(Formulas!B$3:B$2000,'Stats for predictor'!B1796,Formulas!C$3:C$2000,'Stats for predictor'!C1796,Formulas!AC$3:AC$2000,1)</f>
        <v>0</v>
      </c>
      <c r="J1796">
        <f>COUNTIFS(Formulas!B$3:B$2000,'Stats for predictor'!B1796,Formulas!C$3:C$2000,'Stats for predictor'!C1796,Formulas!AC$3:AC$2000,0)</f>
        <v>1390</v>
      </c>
      <c r="K1796">
        <f>Formulas!P1797</f>
        <v>0</v>
      </c>
      <c r="L1796">
        <f>Formulas!R1797</f>
        <v>0</v>
      </c>
      <c r="M1796">
        <f>Formulas!T1845</f>
        <v>0</v>
      </c>
      <c r="N1796" s="2" t="e">
        <f>Formulas!V1797</f>
        <v>#DIV/0!</v>
      </c>
      <c r="O1796">
        <f>Formulas!U1797</f>
        <v>0</v>
      </c>
      <c r="P1796" s="2" t="e">
        <f>Formulas!W1797</f>
        <v>#DIV/0!</v>
      </c>
    </row>
    <row r="1797" spans="1:16">
      <c r="A1797">
        <f>Formulas!A1798</f>
        <v>0</v>
      </c>
      <c r="B1797">
        <f>Formulas!B1798</f>
        <v>0</v>
      </c>
      <c r="C1797">
        <f>Formulas!C1798</f>
        <v>0</v>
      </c>
      <c r="D1797">
        <f>Formulas!AC1798</f>
        <v>0</v>
      </c>
      <c r="E1797">
        <f t="shared" si="28"/>
        <v>0</v>
      </c>
      <c r="F1797" s="1">
        <f>COUNTIFS(Formulas!B$3:B$2000,'Stats for predictor'!B1797,Formulas!C$3:C$2000,'Stats for predictor'!C1797,Formulas!AC$3:AC$2000,4)</f>
        <v>0</v>
      </c>
      <c r="G1797">
        <f>COUNTIFS(Formulas!B$3:B$2000,'Stats for predictor'!B1797,Formulas!C$3:C$2000,'Stats for predictor'!C1797,Formulas!AC$3:AC$2000,3)</f>
        <v>0</v>
      </c>
      <c r="H1797">
        <f>COUNTIFS(Formulas!B$3:B$2000,'Stats for predictor'!B1797,Formulas!C$3:C$2000,'Stats for predictor'!C1797,Formulas!AC$3:AC$2000,2)</f>
        <v>0</v>
      </c>
      <c r="I1797">
        <f>COUNTIFS(Formulas!B$3:B$2000,'Stats for predictor'!B1797,Formulas!C$3:C$2000,'Stats for predictor'!C1797,Formulas!AC$3:AC$2000,1)</f>
        <v>0</v>
      </c>
      <c r="J1797">
        <f>COUNTIFS(Formulas!B$3:B$2000,'Stats for predictor'!B1797,Formulas!C$3:C$2000,'Stats for predictor'!C1797,Formulas!AC$3:AC$2000,0)</f>
        <v>1390</v>
      </c>
      <c r="K1797">
        <f>Formulas!P1798</f>
        <v>0</v>
      </c>
      <c r="L1797">
        <f>Formulas!R1798</f>
        <v>0</v>
      </c>
      <c r="M1797">
        <f>Formulas!T1846</f>
        <v>0</v>
      </c>
      <c r="N1797" s="2" t="e">
        <f>Formulas!V1798</f>
        <v>#DIV/0!</v>
      </c>
      <c r="O1797">
        <f>Formulas!U1798</f>
        <v>0</v>
      </c>
      <c r="P1797" s="2" t="e">
        <f>Formulas!W1798</f>
        <v>#DIV/0!</v>
      </c>
    </row>
    <row r="1798" spans="1:16">
      <c r="A1798">
        <f>Formulas!A1799</f>
        <v>0</v>
      </c>
      <c r="B1798">
        <f>Formulas!B1799</f>
        <v>0</v>
      </c>
      <c r="C1798">
        <f>Formulas!C1799</f>
        <v>0</v>
      </c>
      <c r="D1798">
        <f>Formulas!AC1799</f>
        <v>0</v>
      </c>
      <c r="E1798">
        <f t="shared" si="28"/>
        <v>0</v>
      </c>
      <c r="F1798" s="1">
        <f>COUNTIFS(Formulas!B$3:B$2000,'Stats for predictor'!B1798,Formulas!C$3:C$2000,'Stats for predictor'!C1798,Formulas!AC$3:AC$2000,4)</f>
        <v>0</v>
      </c>
      <c r="G1798">
        <f>COUNTIFS(Formulas!B$3:B$2000,'Stats for predictor'!B1798,Formulas!C$3:C$2000,'Stats for predictor'!C1798,Formulas!AC$3:AC$2000,3)</f>
        <v>0</v>
      </c>
      <c r="H1798">
        <f>COUNTIFS(Formulas!B$3:B$2000,'Stats for predictor'!B1798,Formulas!C$3:C$2000,'Stats for predictor'!C1798,Formulas!AC$3:AC$2000,2)</f>
        <v>0</v>
      </c>
      <c r="I1798">
        <f>COUNTIFS(Formulas!B$3:B$2000,'Stats for predictor'!B1798,Formulas!C$3:C$2000,'Stats for predictor'!C1798,Formulas!AC$3:AC$2000,1)</f>
        <v>0</v>
      </c>
      <c r="J1798">
        <f>COUNTIFS(Formulas!B$3:B$2000,'Stats for predictor'!B1798,Formulas!C$3:C$2000,'Stats for predictor'!C1798,Formulas!AC$3:AC$2000,0)</f>
        <v>1390</v>
      </c>
      <c r="K1798">
        <f>Formulas!P1799</f>
        <v>0</v>
      </c>
      <c r="L1798">
        <f>Formulas!R1799</f>
        <v>0</v>
      </c>
      <c r="M1798">
        <f>Formulas!T1847</f>
        <v>0</v>
      </c>
      <c r="N1798" s="2" t="e">
        <f>Formulas!V1799</f>
        <v>#DIV/0!</v>
      </c>
      <c r="O1798">
        <f>Formulas!U1799</f>
        <v>0</v>
      </c>
      <c r="P1798" s="2" t="e">
        <f>Formulas!W1799</f>
        <v>#DIV/0!</v>
      </c>
    </row>
    <row r="1799" spans="1:16">
      <c r="A1799">
        <f>Formulas!A1800</f>
        <v>0</v>
      </c>
      <c r="B1799">
        <f>Formulas!B1800</f>
        <v>0</v>
      </c>
      <c r="C1799">
        <f>Formulas!C1800</f>
        <v>0</v>
      </c>
      <c r="D1799">
        <f>Formulas!AC1800</f>
        <v>0</v>
      </c>
      <c r="E1799">
        <f t="shared" si="28"/>
        <v>0</v>
      </c>
      <c r="F1799" s="1">
        <f>COUNTIFS(Formulas!B$3:B$2000,'Stats for predictor'!B1799,Formulas!C$3:C$2000,'Stats for predictor'!C1799,Formulas!AC$3:AC$2000,4)</f>
        <v>0</v>
      </c>
      <c r="G1799">
        <f>COUNTIFS(Formulas!B$3:B$2000,'Stats for predictor'!B1799,Formulas!C$3:C$2000,'Stats for predictor'!C1799,Formulas!AC$3:AC$2000,3)</f>
        <v>0</v>
      </c>
      <c r="H1799">
        <f>COUNTIFS(Formulas!B$3:B$2000,'Stats for predictor'!B1799,Formulas!C$3:C$2000,'Stats for predictor'!C1799,Formulas!AC$3:AC$2000,2)</f>
        <v>0</v>
      </c>
      <c r="I1799">
        <f>COUNTIFS(Formulas!B$3:B$2000,'Stats for predictor'!B1799,Formulas!C$3:C$2000,'Stats for predictor'!C1799,Formulas!AC$3:AC$2000,1)</f>
        <v>0</v>
      </c>
      <c r="J1799">
        <f>COUNTIFS(Formulas!B$3:B$2000,'Stats for predictor'!B1799,Formulas!C$3:C$2000,'Stats for predictor'!C1799,Formulas!AC$3:AC$2000,0)</f>
        <v>1390</v>
      </c>
      <c r="K1799">
        <f>Formulas!P1800</f>
        <v>0</v>
      </c>
      <c r="L1799">
        <f>Formulas!R1800</f>
        <v>0</v>
      </c>
      <c r="M1799">
        <f>Formulas!T1848</f>
        <v>0</v>
      </c>
      <c r="N1799" s="2" t="e">
        <f>Formulas!V1800</f>
        <v>#DIV/0!</v>
      </c>
      <c r="O1799">
        <f>Formulas!U1800</f>
        <v>0</v>
      </c>
      <c r="P1799" s="2" t="e">
        <f>Formulas!W1800</f>
        <v>#DIV/0!</v>
      </c>
    </row>
    <row r="1800" spans="1:16">
      <c r="A1800">
        <f>Formulas!A1801</f>
        <v>0</v>
      </c>
      <c r="B1800">
        <f>Formulas!B1801</f>
        <v>0</v>
      </c>
      <c r="C1800">
        <f>Formulas!C1801</f>
        <v>0</v>
      </c>
      <c r="D1800">
        <f>Formulas!AC1801</f>
        <v>0</v>
      </c>
      <c r="E1800">
        <f t="shared" si="28"/>
        <v>0</v>
      </c>
      <c r="F1800" s="1">
        <f>COUNTIFS(Formulas!B$3:B$2000,'Stats for predictor'!B1800,Formulas!C$3:C$2000,'Stats for predictor'!C1800,Formulas!AC$3:AC$2000,4)</f>
        <v>0</v>
      </c>
      <c r="G1800">
        <f>COUNTIFS(Formulas!B$3:B$2000,'Stats for predictor'!B1800,Formulas!C$3:C$2000,'Stats for predictor'!C1800,Formulas!AC$3:AC$2000,3)</f>
        <v>0</v>
      </c>
      <c r="H1800">
        <f>COUNTIFS(Formulas!B$3:B$2000,'Stats for predictor'!B1800,Formulas!C$3:C$2000,'Stats for predictor'!C1800,Formulas!AC$3:AC$2000,2)</f>
        <v>0</v>
      </c>
      <c r="I1800">
        <f>COUNTIFS(Formulas!B$3:B$2000,'Stats for predictor'!B1800,Formulas!C$3:C$2000,'Stats for predictor'!C1800,Formulas!AC$3:AC$2000,1)</f>
        <v>0</v>
      </c>
      <c r="J1800">
        <f>COUNTIFS(Formulas!B$3:B$2000,'Stats for predictor'!B1800,Formulas!C$3:C$2000,'Stats for predictor'!C1800,Formulas!AC$3:AC$2000,0)</f>
        <v>1390</v>
      </c>
      <c r="K1800">
        <f>Formulas!P1801</f>
        <v>0</v>
      </c>
      <c r="L1800">
        <f>Formulas!R1801</f>
        <v>0</v>
      </c>
      <c r="M1800">
        <f>Formulas!T1849</f>
        <v>0</v>
      </c>
      <c r="N1800" s="2" t="e">
        <f>Formulas!V1801</f>
        <v>#DIV/0!</v>
      </c>
      <c r="O1800">
        <f>Formulas!U1801</f>
        <v>0</v>
      </c>
      <c r="P1800" s="2" t="e">
        <f>Formulas!W1801</f>
        <v>#DIV/0!</v>
      </c>
    </row>
    <row r="1801" spans="1:16">
      <c r="A1801">
        <f>Formulas!A1802</f>
        <v>0</v>
      </c>
      <c r="B1801">
        <f>Formulas!B1802</f>
        <v>0</v>
      </c>
      <c r="C1801">
        <f>Formulas!C1802</f>
        <v>0</v>
      </c>
      <c r="D1801">
        <f>Formulas!AC1802</f>
        <v>0</v>
      </c>
      <c r="E1801">
        <f t="shared" si="28"/>
        <v>0</v>
      </c>
      <c r="F1801" s="1">
        <f>COUNTIFS(Formulas!B$3:B$2000,'Stats for predictor'!B1801,Formulas!C$3:C$2000,'Stats for predictor'!C1801,Formulas!AC$3:AC$2000,4)</f>
        <v>0</v>
      </c>
      <c r="G1801">
        <f>COUNTIFS(Formulas!B$3:B$2000,'Stats for predictor'!B1801,Formulas!C$3:C$2000,'Stats for predictor'!C1801,Formulas!AC$3:AC$2000,3)</f>
        <v>0</v>
      </c>
      <c r="H1801">
        <f>COUNTIFS(Formulas!B$3:B$2000,'Stats for predictor'!B1801,Formulas!C$3:C$2000,'Stats for predictor'!C1801,Formulas!AC$3:AC$2000,2)</f>
        <v>0</v>
      </c>
      <c r="I1801">
        <f>COUNTIFS(Formulas!B$3:B$2000,'Stats for predictor'!B1801,Formulas!C$3:C$2000,'Stats for predictor'!C1801,Formulas!AC$3:AC$2000,1)</f>
        <v>0</v>
      </c>
      <c r="J1801">
        <f>COUNTIFS(Formulas!B$3:B$2000,'Stats for predictor'!B1801,Formulas!C$3:C$2000,'Stats for predictor'!C1801,Formulas!AC$3:AC$2000,0)</f>
        <v>1390</v>
      </c>
      <c r="K1801">
        <f>Formulas!P1802</f>
        <v>0</v>
      </c>
      <c r="L1801">
        <f>Formulas!R1802</f>
        <v>0</v>
      </c>
      <c r="M1801">
        <f>Formulas!T1850</f>
        <v>0</v>
      </c>
      <c r="N1801" s="2" t="e">
        <f>Formulas!V1802</f>
        <v>#DIV/0!</v>
      </c>
      <c r="O1801">
        <f>Formulas!U1802</f>
        <v>0</v>
      </c>
      <c r="P1801" s="2" t="e">
        <f>Formulas!W1802</f>
        <v>#DIV/0!</v>
      </c>
    </row>
    <row r="1802" spans="1:16">
      <c r="A1802">
        <f>Formulas!A1803</f>
        <v>0</v>
      </c>
      <c r="B1802">
        <f>Formulas!B1803</f>
        <v>0</v>
      </c>
      <c r="C1802">
        <f>Formulas!C1803</f>
        <v>0</v>
      </c>
      <c r="D1802">
        <f>Formulas!AC1803</f>
        <v>0</v>
      </c>
      <c r="E1802">
        <f t="shared" si="28"/>
        <v>0</v>
      </c>
      <c r="F1802" s="1">
        <f>COUNTIFS(Formulas!B$3:B$2000,'Stats for predictor'!B1802,Formulas!C$3:C$2000,'Stats for predictor'!C1802,Formulas!AC$3:AC$2000,4)</f>
        <v>0</v>
      </c>
      <c r="G1802">
        <f>COUNTIFS(Formulas!B$3:B$2000,'Stats for predictor'!B1802,Formulas!C$3:C$2000,'Stats for predictor'!C1802,Formulas!AC$3:AC$2000,3)</f>
        <v>0</v>
      </c>
      <c r="H1802">
        <f>COUNTIFS(Formulas!B$3:B$2000,'Stats for predictor'!B1802,Formulas!C$3:C$2000,'Stats for predictor'!C1802,Formulas!AC$3:AC$2000,2)</f>
        <v>0</v>
      </c>
      <c r="I1802">
        <f>COUNTIFS(Formulas!B$3:B$2000,'Stats for predictor'!B1802,Formulas!C$3:C$2000,'Stats for predictor'!C1802,Formulas!AC$3:AC$2000,1)</f>
        <v>0</v>
      </c>
      <c r="J1802">
        <f>COUNTIFS(Formulas!B$3:B$2000,'Stats for predictor'!B1802,Formulas!C$3:C$2000,'Stats for predictor'!C1802,Formulas!AC$3:AC$2000,0)</f>
        <v>1390</v>
      </c>
      <c r="K1802">
        <f>Formulas!P1803</f>
        <v>0</v>
      </c>
      <c r="L1802">
        <f>Formulas!R1803</f>
        <v>0</v>
      </c>
      <c r="M1802">
        <f>Formulas!T1851</f>
        <v>0</v>
      </c>
      <c r="N1802" s="2" t="e">
        <f>Formulas!V1803</f>
        <v>#DIV/0!</v>
      </c>
      <c r="O1802">
        <f>Formulas!U1803</f>
        <v>0</v>
      </c>
      <c r="P1802" s="2" t="e">
        <f>Formulas!W1803</f>
        <v>#DIV/0!</v>
      </c>
    </row>
    <row r="1803" spans="1:16">
      <c r="A1803">
        <f>Formulas!A1804</f>
        <v>0</v>
      </c>
      <c r="B1803">
        <f>Formulas!B1804</f>
        <v>0</v>
      </c>
      <c r="C1803">
        <f>Formulas!C1804</f>
        <v>0</v>
      </c>
      <c r="D1803">
        <f>Formulas!AC1804</f>
        <v>0</v>
      </c>
      <c r="E1803">
        <f t="shared" si="28"/>
        <v>0</v>
      </c>
      <c r="F1803" s="1">
        <f>COUNTIFS(Formulas!B$3:B$2000,'Stats for predictor'!B1803,Formulas!C$3:C$2000,'Stats for predictor'!C1803,Formulas!AC$3:AC$2000,4)</f>
        <v>0</v>
      </c>
      <c r="G1803">
        <f>COUNTIFS(Formulas!B$3:B$2000,'Stats for predictor'!B1803,Formulas!C$3:C$2000,'Stats for predictor'!C1803,Formulas!AC$3:AC$2000,3)</f>
        <v>0</v>
      </c>
      <c r="H1803">
        <f>COUNTIFS(Formulas!B$3:B$2000,'Stats for predictor'!B1803,Formulas!C$3:C$2000,'Stats for predictor'!C1803,Formulas!AC$3:AC$2000,2)</f>
        <v>0</v>
      </c>
      <c r="I1803">
        <f>COUNTIFS(Formulas!B$3:B$2000,'Stats for predictor'!B1803,Formulas!C$3:C$2000,'Stats for predictor'!C1803,Formulas!AC$3:AC$2000,1)</f>
        <v>0</v>
      </c>
      <c r="J1803">
        <f>COUNTIFS(Formulas!B$3:B$2000,'Stats for predictor'!B1803,Formulas!C$3:C$2000,'Stats for predictor'!C1803,Formulas!AC$3:AC$2000,0)</f>
        <v>1390</v>
      </c>
      <c r="K1803">
        <f>Formulas!P1804</f>
        <v>0</v>
      </c>
      <c r="L1803">
        <f>Formulas!R1804</f>
        <v>0</v>
      </c>
      <c r="M1803">
        <f>Formulas!T1852</f>
        <v>0</v>
      </c>
      <c r="N1803" s="2" t="e">
        <f>Formulas!V1804</f>
        <v>#DIV/0!</v>
      </c>
      <c r="O1803">
        <f>Formulas!U1804</f>
        <v>0</v>
      </c>
      <c r="P1803" s="2" t="e">
        <f>Formulas!W1804</f>
        <v>#DIV/0!</v>
      </c>
    </row>
    <row r="1804" spans="1:16">
      <c r="A1804">
        <f>Formulas!A1805</f>
        <v>0</v>
      </c>
      <c r="B1804">
        <f>Formulas!B1805</f>
        <v>0</v>
      </c>
      <c r="C1804">
        <f>Formulas!C1805</f>
        <v>0</v>
      </c>
      <c r="D1804">
        <f>Formulas!AC1805</f>
        <v>0</v>
      </c>
      <c r="E1804">
        <f t="shared" si="28"/>
        <v>0</v>
      </c>
      <c r="F1804" s="1">
        <f>COUNTIFS(Formulas!B$3:B$2000,'Stats for predictor'!B1804,Formulas!C$3:C$2000,'Stats for predictor'!C1804,Formulas!AC$3:AC$2000,4)</f>
        <v>0</v>
      </c>
      <c r="G1804">
        <f>COUNTIFS(Formulas!B$3:B$2000,'Stats for predictor'!B1804,Formulas!C$3:C$2000,'Stats for predictor'!C1804,Formulas!AC$3:AC$2000,3)</f>
        <v>0</v>
      </c>
      <c r="H1804">
        <f>COUNTIFS(Formulas!B$3:B$2000,'Stats for predictor'!B1804,Formulas!C$3:C$2000,'Stats for predictor'!C1804,Formulas!AC$3:AC$2000,2)</f>
        <v>0</v>
      </c>
      <c r="I1804">
        <f>COUNTIFS(Formulas!B$3:B$2000,'Stats for predictor'!B1804,Formulas!C$3:C$2000,'Stats for predictor'!C1804,Formulas!AC$3:AC$2000,1)</f>
        <v>0</v>
      </c>
      <c r="J1804">
        <f>COUNTIFS(Formulas!B$3:B$2000,'Stats for predictor'!B1804,Formulas!C$3:C$2000,'Stats for predictor'!C1804,Formulas!AC$3:AC$2000,0)</f>
        <v>1390</v>
      </c>
      <c r="K1804">
        <f>Formulas!P1805</f>
        <v>0</v>
      </c>
      <c r="L1804">
        <f>Formulas!R1805</f>
        <v>0</v>
      </c>
      <c r="M1804">
        <f>Formulas!T1853</f>
        <v>0</v>
      </c>
      <c r="N1804" s="2" t="e">
        <f>Formulas!V1805</f>
        <v>#DIV/0!</v>
      </c>
      <c r="O1804">
        <f>Formulas!U1805</f>
        <v>0</v>
      </c>
      <c r="P1804" s="2" t="e">
        <f>Formulas!W1805</f>
        <v>#DIV/0!</v>
      </c>
    </row>
    <row r="1805" spans="1:16">
      <c r="A1805">
        <f>Formulas!A1806</f>
        <v>0</v>
      </c>
      <c r="B1805">
        <f>Formulas!B1806</f>
        <v>0</v>
      </c>
      <c r="C1805">
        <f>Formulas!C1806</f>
        <v>0</v>
      </c>
      <c r="D1805">
        <f>Formulas!AC1806</f>
        <v>0</v>
      </c>
      <c r="E1805">
        <f t="shared" si="28"/>
        <v>0</v>
      </c>
      <c r="F1805" s="1">
        <f>COUNTIFS(Formulas!B$3:B$2000,'Stats for predictor'!B1805,Formulas!C$3:C$2000,'Stats for predictor'!C1805,Formulas!AC$3:AC$2000,4)</f>
        <v>0</v>
      </c>
      <c r="G1805">
        <f>COUNTIFS(Formulas!B$3:B$2000,'Stats for predictor'!B1805,Formulas!C$3:C$2000,'Stats for predictor'!C1805,Formulas!AC$3:AC$2000,3)</f>
        <v>0</v>
      </c>
      <c r="H1805">
        <f>COUNTIFS(Formulas!B$3:B$2000,'Stats for predictor'!B1805,Formulas!C$3:C$2000,'Stats for predictor'!C1805,Formulas!AC$3:AC$2000,2)</f>
        <v>0</v>
      </c>
      <c r="I1805">
        <f>COUNTIFS(Formulas!B$3:B$2000,'Stats for predictor'!B1805,Formulas!C$3:C$2000,'Stats for predictor'!C1805,Formulas!AC$3:AC$2000,1)</f>
        <v>0</v>
      </c>
      <c r="J1805">
        <f>COUNTIFS(Formulas!B$3:B$2000,'Stats for predictor'!B1805,Formulas!C$3:C$2000,'Stats for predictor'!C1805,Formulas!AC$3:AC$2000,0)</f>
        <v>1390</v>
      </c>
      <c r="K1805">
        <f>Formulas!P1806</f>
        <v>0</v>
      </c>
      <c r="L1805">
        <f>Formulas!R1806</f>
        <v>0</v>
      </c>
      <c r="M1805">
        <f>Formulas!T1854</f>
        <v>0</v>
      </c>
      <c r="N1805" s="2" t="e">
        <f>Formulas!V1806</f>
        <v>#DIV/0!</v>
      </c>
      <c r="O1805">
        <f>Formulas!U1806</f>
        <v>0</v>
      </c>
      <c r="P1805" s="2" t="e">
        <f>Formulas!W1806</f>
        <v>#DIV/0!</v>
      </c>
    </row>
    <row r="1806" spans="1:16">
      <c r="A1806">
        <f>Formulas!A1807</f>
        <v>0</v>
      </c>
      <c r="B1806">
        <f>Formulas!B1807</f>
        <v>0</v>
      </c>
      <c r="C1806">
        <f>Formulas!C1807</f>
        <v>0</v>
      </c>
      <c r="D1806">
        <f>Formulas!AC1807</f>
        <v>0</v>
      </c>
      <c r="E1806">
        <f t="shared" si="28"/>
        <v>0</v>
      </c>
      <c r="F1806" s="1">
        <f>COUNTIFS(Formulas!B$3:B$2000,'Stats for predictor'!B1806,Formulas!C$3:C$2000,'Stats for predictor'!C1806,Formulas!AC$3:AC$2000,4)</f>
        <v>0</v>
      </c>
      <c r="G1806">
        <f>COUNTIFS(Formulas!B$3:B$2000,'Stats for predictor'!B1806,Formulas!C$3:C$2000,'Stats for predictor'!C1806,Formulas!AC$3:AC$2000,3)</f>
        <v>0</v>
      </c>
      <c r="H1806">
        <f>COUNTIFS(Formulas!B$3:B$2000,'Stats for predictor'!B1806,Formulas!C$3:C$2000,'Stats for predictor'!C1806,Formulas!AC$3:AC$2000,2)</f>
        <v>0</v>
      </c>
      <c r="I1806">
        <f>COUNTIFS(Formulas!B$3:B$2000,'Stats for predictor'!B1806,Formulas!C$3:C$2000,'Stats for predictor'!C1806,Formulas!AC$3:AC$2000,1)</f>
        <v>0</v>
      </c>
      <c r="J1806">
        <f>COUNTIFS(Formulas!B$3:B$2000,'Stats for predictor'!B1806,Formulas!C$3:C$2000,'Stats for predictor'!C1806,Formulas!AC$3:AC$2000,0)</f>
        <v>1390</v>
      </c>
      <c r="K1806">
        <f>Formulas!P1807</f>
        <v>0</v>
      </c>
      <c r="L1806">
        <f>Formulas!R1807</f>
        <v>0</v>
      </c>
      <c r="M1806">
        <f>Formulas!T1855</f>
        <v>0</v>
      </c>
      <c r="N1806" s="2" t="e">
        <f>Formulas!V1807</f>
        <v>#DIV/0!</v>
      </c>
      <c r="O1806">
        <f>Formulas!U1807</f>
        <v>0</v>
      </c>
      <c r="P1806" s="2" t="e">
        <f>Formulas!W1807</f>
        <v>#DIV/0!</v>
      </c>
    </row>
    <row r="1807" spans="1:16">
      <c r="A1807">
        <f>Formulas!A1808</f>
        <v>0</v>
      </c>
      <c r="B1807">
        <f>Formulas!B1808</f>
        <v>0</v>
      </c>
      <c r="C1807">
        <f>Formulas!C1808</f>
        <v>0</v>
      </c>
      <c r="D1807">
        <f>Formulas!AC1808</f>
        <v>0</v>
      </c>
      <c r="E1807">
        <f t="shared" si="28"/>
        <v>0</v>
      </c>
      <c r="F1807" s="1">
        <f>COUNTIFS(Formulas!B$3:B$2000,'Stats for predictor'!B1807,Formulas!C$3:C$2000,'Stats for predictor'!C1807,Formulas!AC$3:AC$2000,4)</f>
        <v>0</v>
      </c>
      <c r="G1807">
        <f>COUNTIFS(Formulas!B$3:B$2000,'Stats for predictor'!B1807,Formulas!C$3:C$2000,'Stats for predictor'!C1807,Formulas!AC$3:AC$2000,3)</f>
        <v>0</v>
      </c>
      <c r="H1807">
        <f>COUNTIFS(Formulas!B$3:B$2000,'Stats for predictor'!B1807,Formulas!C$3:C$2000,'Stats for predictor'!C1807,Formulas!AC$3:AC$2000,2)</f>
        <v>0</v>
      </c>
      <c r="I1807">
        <f>COUNTIFS(Formulas!B$3:B$2000,'Stats for predictor'!B1807,Formulas!C$3:C$2000,'Stats for predictor'!C1807,Formulas!AC$3:AC$2000,1)</f>
        <v>0</v>
      </c>
      <c r="J1807">
        <f>COUNTIFS(Formulas!B$3:B$2000,'Stats for predictor'!B1807,Formulas!C$3:C$2000,'Stats for predictor'!C1807,Formulas!AC$3:AC$2000,0)</f>
        <v>1390</v>
      </c>
      <c r="K1807">
        <f>Formulas!P1808</f>
        <v>0</v>
      </c>
      <c r="L1807">
        <f>Formulas!R1808</f>
        <v>0</v>
      </c>
      <c r="M1807">
        <f>Formulas!T1856</f>
        <v>0</v>
      </c>
      <c r="N1807" s="2" t="e">
        <f>Formulas!V1808</f>
        <v>#DIV/0!</v>
      </c>
      <c r="O1807">
        <f>Formulas!U1808</f>
        <v>0</v>
      </c>
      <c r="P1807" s="2" t="e">
        <f>Formulas!W1808</f>
        <v>#DIV/0!</v>
      </c>
    </row>
    <row r="1808" spans="1:16">
      <c r="A1808">
        <f>Formulas!A1809</f>
        <v>0</v>
      </c>
      <c r="B1808">
        <f>Formulas!B1809</f>
        <v>0</v>
      </c>
      <c r="C1808">
        <f>Formulas!C1809</f>
        <v>0</v>
      </c>
      <c r="D1808">
        <f>Formulas!AC1809</f>
        <v>0</v>
      </c>
      <c r="E1808">
        <f t="shared" si="28"/>
        <v>0</v>
      </c>
      <c r="F1808" s="1">
        <f>COUNTIFS(Formulas!B$3:B$2000,'Stats for predictor'!B1808,Formulas!C$3:C$2000,'Stats for predictor'!C1808,Formulas!AC$3:AC$2000,4)</f>
        <v>0</v>
      </c>
      <c r="G1808">
        <f>COUNTIFS(Formulas!B$3:B$2000,'Stats for predictor'!B1808,Formulas!C$3:C$2000,'Stats for predictor'!C1808,Formulas!AC$3:AC$2000,3)</f>
        <v>0</v>
      </c>
      <c r="H1808">
        <f>COUNTIFS(Formulas!B$3:B$2000,'Stats for predictor'!B1808,Formulas!C$3:C$2000,'Stats for predictor'!C1808,Formulas!AC$3:AC$2000,2)</f>
        <v>0</v>
      </c>
      <c r="I1808">
        <f>COUNTIFS(Formulas!B$3:B$2000,'Stats for predictor'!B1808,Formulas!C$3:C$2000,'Stats for predictor'!C1808,Formulas!AC$3:AC$2000,1)</f>
        <v>0</v>
      </c>
      <c r="J1808">
        <f>COUNTIFS(Formulas!B$3:B$2000,'Stats for predictor'!B1808,Formulas!C$3:C$2000,'Stats for predictor'!C1808,Formulas!AC$3:AC$2000,0)</f>
        <v>1390</v>
      </c>
      <c r="K1808">
        <f>Formulas!P1809</f>
        <v>0</v>
      </c>
      <c r="L1808">
        <f>Formulas!R1809</f>
        <v>0</v>
      </c>
      <c r="M1808">
        <f>Formulas!T1857</f>
        <v>0</v>
      </c>
      <c r="N1808" s="2" t="e">
        <f>Formulas!V1809</f>
        <v>#DIV/0!</v>
      </c>
      <c r="O1808">
        <f>Formulas!U1809</f>
        <v>0</v>
      </c>
      <c r="P1808" s="2" t="e">
        <f>Formulas!W1809</f>
        <v>#DIV/0!</v>
      </c>
    </row>
    <row r="1809" spans="1:16">
      <c r="A1809">
        <f>Formulas!A1810</f>
        <v>0</v>
      </c>
      <c r="B1809">
        <f>Formulas!B1810</f>
        <v>0</v>
      </c>
      <c r="C1809">
        <f>Formulas!C1810</f>
        <v>0</v>
      </c>
      <c r="D1809">
        <f>Formulas!AC1810</f>
        <v>0</v>
      </c>
      <c r="E1809">
        <f t="shared" si="28"/>
        <v>0</v>
      </c>
      <c r="F1809" s="1">
        <f>COUNTIFS(Formulas!B$3:B$2000,'Stats for predictor'!B1809,Formulas!C$3:C$2000,'Stats for predictor'!C1809,Formulas!AC$3:AC$2000,4)</f>
        <v>0</v>
      </c>
      <c r="G1809">
        <f>COUNTIFS(Formulas!B$3:B$2000,'Stats for predictor'!B1809,Formulas!C$3:C$2000,'Stats for predictor'!C1809,Formulas!AC$3:AC$2000,3)</f>
        <v>0</v>
      </c>
      <c r="H1809">
        <f>COUNTIFS(Formulas!B$3:B$2000,'Stats for predictor'!B1809,Formulas!C$3:C$2000,'Stats for predictor'!C1809,Formulas!AC$3:AC$2000,2)</f>
        <v>0</v>
      </c>
      <c r="I1809">
        <f>COUNTIFS(Formulas!B$3:B$2000,'Stats for predictor'!B1809,Formulas!C$3:C$2000,'Stats for predictor'!C1809,Formulas!AC$3:AC$2000,1)</f>
        <v>0</v>
      </c>
      <c r="J1809">
        <f>COUNTIFS(Formulas!B$3:B$2000,'Stats for predictor'!B1809,Formulas!C$3:C$2000,'Stats for predictor'!C1809,Formulas!AC$3:AC$2000,0)</f>
        <v>1390</v>
      </c>
      <c r="K1809">
        <f>Formulas!P1810</f>
        <v>0</v>
      </c>
      <c r="L1809">
        <f>Formulas!R1810</f>
        <v>0</v>
      </c>
      <c r="M1809">
        <f>Formulas!T1858</f>
        <v>0</v>
      </c>
      <c r="N1809" s="2" t="e">
        <f>Formulas!V1810</f>
        <v>#DIV/0!</v>
      </c>
      <c r="O1809">
        <f>Formulas!U1810</f>
        <v>0</v>
      </c>
      <c r="P1809" s="2" t="e">
        <f>Formulas!W1810</f>
        <v>#DIV/0!</v>
      </c>
    </row>
    <row r="1810" spans="1:16">
      <c r="A1810">
        <f>Formulas!A1811</f>
        <v>0</v>
      </c>
      <c r="B1810">
        <f>Formulas!B1811</f>
        <v>0</v>
      </c>
      <c r="C1810">
        <f>Formulas!C1811</f>
        <v>0</v>
      </c>
      <c r="D1810">
        <f>Formulas!AC1811</f>
        <v>0</v>
      </c>
      <c r="E1810">
        <f t="shared" si="28"/>
        <v>0</v>
      </c>
      <c r="F1810" s="1">
        <f>COUNTIFS(Formulas!B$3:B$2000,'Stats for predictor'!B1810,Formulas!C$3:C$2000,'Stats for predictor'!C1810,Formulas!AC$3:AC$2000,4)</f>
        <v>0</v>
      </c>
      <c r="G1810">
        <f>COUNTIFS(Formulas!B$3:B$2000,'Stats for predictor'!B1810,Formulas!C$3:C$2000,'Stats for predictor'!C1810,Formulas!AC$3:AC$2000,3)</f>
        <v>0</v>
      </c>
      <c r="H1810">
        <f>COUNTIFS(Formulas!B$3:B$2000,'Stats for predictor'!B1810,Formulas!C$3:C$2000,'Stats for predictor'!C1810,Formulas!AC$3:AC$2000,2)</f>
        <v>0</v>
      </c>
      <c r="I1810">
        <f>COUNTIFS(Formulas!B$3:B$2000,'Stats for predictor'!B1810,Formulas!C$3:C$2000,'Stats for predictor'!C1810,Formulas!AC$3:AC$2000,1)</f>
        <v>0</v>
      </c>
      <c r="J1810">
        <f>COUNTIFS(Formulas!B$3:B$2000,'Stats for predictor'!B1810,Formulas!C$3:C$2000,'Stats for predictor'!C1810,Formulas!AC$3:AC$2000,0)</f>
        <v>1390</v>
      </c>
      <c r="K1810">
        <f>Formulas!P1811</f>
        <v>0</v>
      </c>
      <c r="L1810">
        <f>Formulas!R1811</f>
        <v>0</v>
      </c>
      <c r="M1810">
        <f>Formulas!T1859</f>
        <v>0</v>
      </c>
      <c r="N1810" s="2" t="e">
        <f>Formulas!V1811</f>
        <v>#DIV/0!</v>
      </c>
      <c r="O1810">
        <f>Formulas!U1811</f>
        <v>0</v>
      </c>
      <c r="P1810" s="2" t="e">
        <f>Formulas!W1811</f>
        <v>#DIV/0!</v>
      </c>
    </row>
    <row r="1811" spans="1:16">
      <c r="A1811">
        <f>Formulas!A1812</f>
        <v>0</v>
      </c>
      <c r="B1811">
        <f>Formulas!B1812</f>
        <v>0</v>
      </c>
      <c r="C1811">
        <f>Formulas!C1812</f>
        <v>0</v>
      </c>
      <c r="D1811">
        <f>Formulas!AC1812</f>
        <v>0</v>
      </c>
      <c r="E1811">
        <f t="shared" si="28"/>
        <v>0</v>
      </c>
      <c r="F1811" s="1">
        <f>COUNTIFS(Formulas!B$3:B$2000,'Stats for predictor'!B1811,Formulas!C$3:C$2000,'Stats for predictor'!C1811,Formulas!AC$3:AC$2000,4)</f>
        <v>0</v>
      </c>
      <c r="G1811">
        <f>COUNTIFS(Formulas!B$3:B$2000,'Stats for predictor'!B1811,Formulas!C$3:C$2000,'Stats for predictor'!C1811,Formulas!AC$3:AC$2000,3)</f>
        <v>0</v>
      </c>
      <c r="H1811">
        <f>COUNTIFS(Formulas!B$3:B$2000,'Stats for predictor'!B1811,Formulas!C$3:C$2000,'Stats for predictor'!C1811,Formulas!AC$3:AC$2000,2)</f>
        <v>0</v>
      </c>
      <c r="I1811">
        <f>COUNTIFS(Formulas!B$3:B$2000,'Stats for predictor'!B1811,Formulas!C$3:C$2000,'Stats for predictor'!C1811,Formulas!AC$3:AC$2000,1)</f>
        <v>0</v>
      </c>
      <c r="J1811">
        <f>COUNTIFS(Formulas!B$3:B$2000,'Stats for predictor'!B1811,Formulas!C$3:C$2000,'Stats for predictor'!C1811,Formulas!AC$3:AC$2000,0)</f>
        <v>1390</v>
      </c>
      <c r="K1811">
        <f>Formulas!P1812</f>
        <v>0</v>
      </c>
      <c r="L1811">
        <f>Formulas!R1812</f>
        <v>0</v>
      </c>
      <c r="M1811">
        <f>Formulas!T1860</f>
        <v>0</v>
      </c>
      <c r="N1811" s="2" t="e">
        <f>Formulas!V1812</f>
        <v>#DIV/0!</v>
      </c>
      <c r="O1811">
        <f>Formulas!U1812</f>
        <v>0</v>
      </c>
      <c r="P1811" s="2" t="e">
        <f>Formulas!W1812</f>
        <v>#DIV/0!</v>
      </c>
    </row>
    <row r="1812" spans="1:16">
      <c r="A1812">
        <f>Formulas!A1813</f>
        <v>0</v>
      </c>
      <c r="B1812">
        <f>Formulas!B1813</f>
        <v>0</v>
      </c>
      <c r="C1812">
        <f>Formulas!C1813</f>
        <v>0</v>
      </c>
      <c r="D1812">
        <f>Formulas!AC1813</f>
        <v>0</v>
      </c>
      <c r="E1812">
        <f t="shared" si="28"/>
        <v>0</v>
      </c>
      <c r="F1812" s="1">
        <f>COUNTIFS(Formulas!B$3:B$2000,'Stats for predictor'!B1812,Formulas!C$3:C$2000,'Stats for predictor'!C1812,Formulas!AC$3:AC$2000,4)</f>
        <v>0</v>
      </c>
      <c r="G1812">
        <f>COUNTIFS(Formulas!B$3:B$2000,'Stats for predictor'!B1812,Formulas!C$3:C$2000,'Stats for predictor'!C1812,Formulas!AC$3:AC$2000,3)</f>
        <v>0</v>
      </c>
      <c r="H1812">
        <f>COUNTIFS(Formulas!B$3:B$2000,'Stats for predictor'!B1812,Formulas!C$3:C$2000,'Stats for predictor'!C1812,Formulas!AC$3:AC$2000,2)</f>
        <v>0</v>
      </c>
      <c r="I1812">
        <f>COUNTIFS(Formulas!B$3:B$2000,'Stats for predictor'!B1812,Formulas!C$3:C$2000,'Stats for predictor'!C1812,Formulas!AC$3:AC$2000,1)</f>
        <v>0</v>
      </c>
      <c r="J1812">
        <f>COUNTIFS(Formulas!B$3:B$2000,'Stats for predictor'!B1812,Formulas!C$3:C$2000,'Stats for predictor'!C1812,Formulas!AC$3:AC$2000,0)</f>
        <v>1390</v>
      </c>
      <c r="K1812">
        <f>Formulas!P1813</f>
        <v>0</v>
      </c>
      <c r="L1812">
        <f>Formulas!R1813</f>
        <v>0</v>
      </c>
      <c r="M1812">
        <f>Formulas!T1861</f>
        <v>0</v>
      </c>
      <c r="N1812" s="2" t="e">
        <f>Formulas!V1813</f>
        <v>#DIV/0!</v>
      </c>
      <c r="O1812">
        <f>Formulas!U1813</f>
        <v>0</v>
      </c>
      <c r="P1812" s="2" t="e">
        <f>Formulas!W1813</f>
        <v>#DIV/0!</v>
      </c>
    </row>
    <row r="1813" spans="1:16">
      <c r="A1813">
        <f>Formulas!A1814</f>
        <v>0</v>
      </c>
      <c r="B1813">
        <f>Formulas!B1814</f>
        <v>0</v>
      </c>
      <c r="C1813">
        <f>Formulas!C1814</f>
        <v>0</v>
      </c>
      <c r="D1813">
        <f>Formulas!AC1814</f>
        <v>0</v>
      </c>
      <c r="E1813">
        <f t="shared" si="28"/>
        <v>0</v>
      </c>
      <c r="F1813" s="1">
        <f>COUNTIFS(Formulas!B$3:B$2000,'Stats for predictor'!B1813,Formulas!C$3:C$2000,'Stats for predictor'!C1813,Formulas!AC$3:AC$2000,4)</f>
        <v>0</v>
      </c>
      <c r="G1813">
        <f>COUNTIFS(Formulas!B$3:B$2000,'Stats for predictor'!B1813,Formulas!C$3:C$2000,'Stats for predictor'!C1813,Formulas!AC$3:AC$2000,3)</f>
        <v>0</v>
      </c>
      <c r="H1813">
        <f>COUNTIFS(Formulas!B$3:B$2000,'Stats for predictor'!B1813,Formulas!C$3:C$2000,'Stats for predictor'!C1813,Formulas!AC$3:AC$2000,2)</f>
        <v>0</v>
      </c>
      <c r="I1813">
        <f>COUNTIFS(Formulas!B$3:B$2000,'Stats for predictor'!B1813,Formulas!C$3:C$2000,'Stats for predictor'!C1813,Formulas!AC$3:AC$2000,1)</f>
        <v>0</v>
      </c>
      <c r="J1813">
        <f>COUNTIFS(Formulas!B$3:B$2000,'Stats for predictor'!B1813,Formulas!C$3:C$2000,'Stats for predictor'!C1813,Formulas!AC$3:AC$2000,0)</f>
        <v>1390</v>
      </c>
      <c r="K1813">
        <f>Formulas!P1814</f>
        <v>0</v>
      </c>
      <c r="L1813">
        <f>Formulas!R1814</f>
        <v>0</v>
      </c>
      <c r="M1813">
        <f>Formulas!T1862</f>
        <v>0</v>
      </c>
      <c r="N1813" s="2" t="e">
        <f>Formulas!V1814</f>
        <v>#DIV/0!</v>
      </c>
      <c r="O1813">
        <f>Formulas!U1814</f>
        <v>0</v>
      </c>
      <c r="P1813" s="2" t="e">
        <f>Formulas!W1814</f>
        <v>#DIV/0!</v>
      </c>
    </row>
    <row r="1814" spans="1:16">
      <c r="A1814">
        <f>Formulas!A1815</f>
        <v>0</v>
      </c>
      <c r="B1814">
        <f>Formulas!B1815</f>
        <v>0</v>
      </c>
      <c r="C1814">
        <f>Formulas!C1815</f>
        <v>0</v>
      </c>
      <c r="D1814">
        <f>Formulas!AC1815</f>
        <v>0</v>
      </c>
      <c r="E1814">
        <f t="shared" si="28"/>
        <v>0</v>
      </c>
      <c r="F1814" s="1">
        <f>COUNTIFS(Formulas!B$3:B$2000,'Stats for predictor'!B1814,Formulas!C$3:C$2000,'Stats for predictor'!C1814,Formulas!AC$3:AC$2000,4)</f>
        <v>0</v>
      </c>
      <c r="G1814">
        <f>COUNTIFS(Formulas!B$3:B$2000,'Stats for predictor'!B1814,Formulas!C$3:C$2000,'Stats for predictor'!C1814,Formulas!AC$3:AC$2000,3)</f>
        <v>0</v>
      </c>
      <c r="H1814">
        <f>COUNTIFS(Formulas!B$3:B$2000,'Stats for predictor'!B1814,Formulas!C$3:C$2000,'Stats for predictor'!C1814,Formulas!AC$3:AC$2000,2)</f>
        <v>0</v>
      </c>
      <c r="I1814">
        <f>COUNTIFS(Formulas!B$3:B$2000,'Stats for predictor'!B1814,Formulas!C$3:C$2000,'Stats for predictor'!C1814,Formulas!AC$3:AC$2000,1)</f>
        <v>0</v>
      </c>
      <c r="J1814">
        <f>COUNTIFS(Formulas!B$3:B$2000,'Stats for predictor'!B1814,Formulas!C$3:C$2000,'Stats for predictor'!C1814,Formulas!AC$3:AC$2000,0)</f>
        <v>1390</v>
      </c>
      <c r="K1814">
        <f>Formulas!P1815</f>
        <v>0</v>
      </c>
      <c r="L1814">
        <f>Formulas!R1815</f>
        <v>0</v>
      </c>
      <c r="M1814">
        <f>Formulas!T1863</f>
        <v>0</v>
      </c>
      <c r="N1814" s="2" t="e">
        <f>Formulas!V1815</f>
        <v>#DIV/0!</v>
      </c>
      <c r="O1814">
        <f>Formulas!U1815</f>
        <v>0</v>
      </c>
      <c r="P1814" s="2" t="e">
        <f>Formulas!W1815</f>
        <v>#DIV/0!</v>
      </c>
    </row>
    <row r="1815" spans="1:16">
      <c r="A1815">
        <f>Formulas!A1816</f>
        <v>0</v>
      </c>
      <c r="B1815">
        <f>Formulas!B1816</f>
        <v>0</v>
      </c>
      <c r="C1815">
        <f>Formulas!C1816</f>
        <v>0</v>
      </c>
      <c r="D1815">
        <f>Formulas!AC1816</f>
        <v>0</v>
      </c>
      <c r="E1815">
        <f t="shared" si="28"/>
        <v>0</v>
      </c>
      <c r="F1815" s="1">
        <f>COUNTIFS(Formulas!B$3:B$2000,'Stats for predictor'!B1815,Formulas!C$3:C$2000,'Stats for predictor'!C1815,Formulas!AC$3:AC$2000,4)</f>
        <v>0</v>
      </c>
      <c r="G1815">
        <f>COUNTIFS(Formulas!B$3:B$2000,'Stats for predictor'!B1815,Formulas!C$3:C$2000,'Stats for predictor'!C1815,Formulas!AC$3:AC$2000,3)</f>
        <v>0</v>
      </c>
      <c r="H1815">
        <f>COUNTIFS(Formulas!B$3:B$2000,'Stats for predictor'!B1815,Formulas!C$3:C$2000,'Stats for predictor'!C1815,Formulas!AC$3:AC$2000,2)</f>
        <v>0</v>
      </c>
      <c r="I1815">
        <f>COUNTIFS(Formulas!B$3:B$2000,'Stats for predictor'!B1815,Formulas!C$3:C$2000,'Stats for predictor'!C1815,Formulas!AC$3:AC$2000,1)</f>
        <v>0</v>
      </c>
      <c r="J1815">
        <f>COUNTIFS(Formulas!B$3:B$2000,'Stats for predictor'!B1815,Formulas!C$3:C$2000,'Stats for predictor'!C1815,Formulas!AC$3:AC$2000,0)</f>
        <v>1390</v>
      </c>
      <c r="K1815">
        <f>Formulas!P1816</f>
        <v>0</v>
      </c>
      <c r="L1815">
        <f>Formulas!R1816</f>
        <v>0</v>
      </c>
      <c r="M1815">
        <f>Formulas!T1864</f>
        <v>0</v>
      </c>
      <c r="N1815" s="2" t="e">
        <f>Formulas!V1816</f>
        <v>#DIV/0!</v>
      </c>
      <c r="O1815">
        <f>Formulas!U1816</f>
        <v>0</v>
      </c>
      <c r="P1815" s="2" t="e">
        <f>Formulas!W1816</f>
        <v>#DIV/0!</v>
      </c>
    </row>
    <row r="1816" spans="1:16">
      <c r="A1816">
        <f>Formulas!A1817</f>
        <v>0</v>
      </c>
      <c r="B1816">
        <f>Formulas!B1817</f>
        <v>0</v>
      </c>
      <c r="C1816">
        <f>Formulas!C1817</f>
        <v>0</v>
      </c>
      <c r="D1816">
        <f>Formulas!AC1817</f>
        <v>0</v>
      </c>
      <c r="E1816">
        <f t="shared" si="28"/>
        <v>0</v>
      </c>
      <c r="F1816" s="1">
        <f>COUNTIFS(Formulas!B$3:B$2000,'Stats for predictor'!B1816,Formulas!C$3:C$2000,'Stats for predictor'!C1816,Formulas!AC$3:AC$2000,4)</f>
        <v>0</v>
      </c>
      <c r="G1816">
        <f>COUNTIFS(Formulas!B$3:B$2000,'Stats for predictor'!B1816,Formulas!C$3:C$2000,'Stats for predictor'!C1816,Formulas!AC$3:AC$2000,3)</f>
        <v>0</v>
      </c>
      <c r="H1816">
        <f>COUNTIFS(Formulas!B$3:B$2000,'Stats for predictor'!B1816,Formulas!C$3:C$2000,'Stats for predictor'!C1816,Formulas!AC$3:AC$2000,2)</f>
        <v>0</v>
      </c>
      <c r="I1816">
        <f>COUNTIFS(Formulas!B$3:B$2000,'Stats for predictor'!B1816,Formulas!C$3:C$2000,'Stats for predictor'!C1816,Formulas!AC$3:AC$2000,1)</f>
        <v>0</v>
      </c>
      <c r="J1816">
        <f>COUNTIFS(Formulas!B$3:B$2000,'Stats for predictor'!B1816,Formulas!C$3:C$2000,'Stats for predictor'!C1816,Formulas!AC$3:AC$2000,0)</f>
        <v>1390</v>
      </c>
      <c r="K1816">
        <f>Formulas!P1817</f>
        <v>0</v>
      </c>
      <c r="L1816">
        <f>Formulas!R1817</f>
        <v>0</v>
      </c>
      <c r="M1816">
        <f>Formulas!T1865</f>
        <v>0</v>
      </c>
      <c r="N1816" s="2" t="e">
        <f>Formulas!V1817</f>
        <v>#DIV/0!</v>
      </c>
      <c r="O1816">
        <f>Formulas!U1817</f>
        <v>0</v>
      </c>
      <c r="P1816" s="2" t="e">
        <f>Formulas!W1817</f>
        <v>#DIV/0!</v>
      </c>
    </row>
    <row r="1817" spans="1:16">
      <c r="A1817">
        <f>Formulas!A1818</f>
        <v>0</v>
      </c>
      <c r="B1817">
        <f>Formulas!B1818</f>
        <v>0</v>
      </c>
      <c r="C1817">
        <f>Formulas!C1818</f>
        <v>0</v>
      </c>
      <c r="D1817">
        <f>Formulas!AC1818</f>
        <v>0</v>
      </c>
      <c r="E1817">
        <f t="shared" si="28"/>
        <v>0</v>
      </c>
      <c r="F1817" s="1">
        <f>COUNTIFS(Formulas!B$3:B$2000,'Stats for predictor'!B1817,Formulas!C$3:C$2000,'Stats for predictor'!C1817,Formulas!AC$3:AC$2000,4)</f>
        <v>0</v>
      </c>
      <c r="G1817">
        <f>COUNTIFS(Formulas!B$3:B$2000,'Stats for predictor'!B1817,Formulas!C$3:C$2000,'Stats for predictor'!C1817,Formulas!AC$3:AC$2000,3)</f>
        <v>0</v>
      </c>
      <c r="H1817">
        <f>COUNTIFS(Formulas!B$3:B$2000,'Stats for predictor'!B1817,Formulas!C$3:C$2000,'Stats for predictor'!C1817,Formulas!AC$3:AC$2000,2)</f>
        <v>0</v>
      </c>
      <c r="I1817">
        <f>COUNTIFS(Formulas!B$3:B$2000,'Stats for predictor'!B1817,Formulas!C$3:C$2000,'Stats for predictor'!C1817,Formulas!AC$3:AC$2000,1)</f>
        <v>0</v>
      </c>
      <c r="J1817">
        <f>COUNTIFS(Formulas!B$3:B$2000,'Stats for predictor'!B1817,Formulas!C$3:C$2000,'Stats for predictor'!C1817,Formulas!AC$3:AC$2000,0)</f>
        <v>1390</v>
      </c>
      <c r="K1817">
        <f>Formulas!P1818</f>
        <v>0</v>
      </c>
      <c r="L1817">
        <f>Formulas!R1818</f>
        <v>0</v>
      </c>
      <c r="M1817">
        <f>Formulas!T1866</f>
        <v>0</v>
      </c>
      <c r="N1817" s="2" t="e">
        <f>Formulas!V1818</f>
        <v>#DIV/0!</v>
      </c>
      <c r="O1817">
        <f>Formulas!U1818</f>
        <v>0</v>
      </c>
      <c r="P1817" s="2" t="e">
        <f>Formulas!W1818</f>
        <v>#DIV/0!</v>
      </c>
    </row>
    <row r="1818" spans="1:16">
      <c r="A1818">
        <f>Formulas!A1819</f>
        <v>0</v>
      </c>
      <c r="B1818">
        <f>Formulas!B1819</f>
        <v>0</v>
      </c>
      <c r="C1818">
        <f>Formulas!C1819</f>
        <v>0</v>
      </c>
      <c r="D1818">
        <f>Formulas!AC1819</f>
        <v>0</v>
      </c>
      <c r="E1818">
        <f t="shared" si="28"/>
        <v>0</v>
      </c>
      <c r="F1818" s="1">
        <f>COUNTIFS(Formulas!B$3:B$2000,'Stats for predictor'!B1818,Formulas!C$3:C$2000,'Stats for predictor'!C1818,Formulas!AC$3:AC$2000,4)</f>
        <v>0</v>
      </c>
      <c r="G1818">
        <f>COUNTIFS(Formulas!B$3:B$2000,'Stats for predictor'!B1818,Formulas!C$3:C$2000,'Stats for predictor'!C1818,Formulas!AC$3:AC$2000,3)</f>
        <v>0</v>
      </c>
      <c r="H1818">
        <f>COUNTIFS(Formulas!B$3:B$2000,'Stats for predictor'!B1818,Formulas!C$3:C$2000,'Stats for predictor'!C1818,Formulas!AC$3:AC$2000,2)</f>
        <v>0</v>
      </c>
      <c r="I1818">
        <f>COUNTIFS(Formulas!B$3:B$2000,'Stats for predictor'!B1818,Formulas!C$3:C$2000,'Stats for predictor'!C1818,Formulas!AC$3:AC$2000,1)</f>
        <v>0</v>
      </c>
      <c r="J1818">
        <f>COUNTIFS(Formulas!B$3:B$2000,'Stats for predictor'!B1818,Formulas!C$3:C$2000,'Stats for predictor'!C1818,Formulas!AC$3:AC$2000,0)</f>
        <v>1390</v>
      </c>
      <c r="K1818">
        <f>Formulas!P1819</f>
        <v>0</v>
      </c>
      <c r="L1818">
        <f>Formulas!R1819</f>
        <v>0</v>
      </c>
      <c r="M1818">
        <f>Formulas!T1867</f>
        <v>0</v>
      </c>
      <c r="N1818" s="2" t="e">
        <f>Formulas!V1819</f>
        <v>#DIV/0!</v>
      </c>
      <c r="O1818">
        <f>Formulas!U1819</f>
        <v>0</v>
      </c>
      <c r="P1818" s="2" t="e">
        <f>Formulas!W1819</f>
        <v>#DIV/0!</v>
      </c>
    </row>
    <row r="1819" spans="1:16">
      <c r="A1819">
        <f>Formulas!A1820</f>
        <v>0</v>
      </c>
      <c r="B1819">
        <f>Formulas!B1820</f>
        <v>0</v>
      </c>
      <c r="C1819">
        <f>Formulas!C1820</f>
        <v>0</v>
      </c>
      <c r="D1819">
        <f>Formulas!AC1820</f>
        <v>0</v>
      </c>
      <c r="E1819">
        <f t="shared" si="28"/>
        <v>0</v>
      </c>
      <c r="F1819" s="1">
        <f>COUNTIFS(Formulas!B$3:B$2000,'Stats for predictor'!B1819,Formulas!C$3:C$2000,'Stats for predictor'!C1819,Formulas!AC$3:AC$2000,4)</f>
        <v>0</v>
      </c>
      <c r="G1819">
        <f>COUNTIFS(Formulas!B$3:B$2000,'Stats for predictor'!B1819,Formulas!C$3:C$2000,'Stats for predictor'!C1819,Formulas!AC$3:AC$2000,3)</f>
        <v>0</v>
      </c>
      <c r="H1819">
        <f>COUNTIFS(Formulas!B$3:B$2000,'Stats for predictor'!B1819,Formulas!C$3:C$2000,'Stats for predictor'!C1819,Formulas!AC$3:AC$2000,2)</f>
        <v>0</v>
      </c>
      <c r="I1819">
        <f>COUNTIFS(Formulas!B$3:B$2000,'Stats for predictor'!B1819,Formulas!C$3:C$2000,'Stats for predictor'!C1819,Formulas!AC$3:AC$2000,1)</f>
        <v>0</v>
      </c>
      <c r="J1819">
        <f>COUNTIFS(Formulas!B$3:B$2000,'Stats for predictor'!B1819,Formulas!C$3:C$2000,'Stats for predictor'!C1819,Formulas!AC$3:AC$2000,0)</f>
        <v>1390</v>
      </c>
      <c r="K1819">
        <f>Formulas!P1820</f>
        <v>0</v>
      </c>
      <c r="L1819">
        <f>Formulas!R1820</f>
        <v>0</v>
      </c>
      <c r="M1819">
        <f>Formulas!T1868</f>
        <v>0</v>
      </c>
      <c r="N1819" s="2" t="e">
        <f>Formulas!V1820</f>
        <v>#DIV/0!</v>
      </c>
      <c r="O1819">
        <f>Formulas!U1820</f>
        <v>0</v>
      </c>
      <c r="P1819" s="2" t="e">
        <f>Formulas!W1820</f>
        <v>#DIV/0!</v>
      </c>
    </row>
    <row r="1820" spans="1:16">
      <c r="A1820">
        <f>Formulas!A1821</f>
        <v>0</v>
      </c>
      <c r="B1820">
        <f>Formulas!B1821</f>
        <v>0</v>
      </c>
      <c r="C1820">
        <f>Formulas!C1821</f>
        <v>0</v>
      </c>
      <c r="D1820">
        <f>Formulas!AC1821</f>
        <v>0</v>
      </c>
      <c r="E1820">
        <f t="shared" si="28"/>
        <v>0</v>
      </c>
      <c r="F1820" s="1">
        <f>COUNTIFS(Formulas!B$3:B$2000,'Stats for predictor'!B1820,Formulas!C$3:C$2000,'Stats for predictor'!C1820,Formulas!AC$3:AC$2000,4)</f>
        <v>0</v>
      </c>
      <c r="G1820">
        <f>COUNTIFS(Formulas!B$3:B$2000,'Stats for predictor'!B1820,Formulas!C$3:C$2000,'Stats for predictor'!C1820,Formulas!AC$3:AC$2000,3)</f>
        <v>0</v>
      </c>
      <c r="H1820">
        <f>COUNTIFS(Formulas!B$3:B$2000,'Stats for predictor'!B1820,Formulas!C$3:C$2000,'Stats for predictor'!C1820,Formulas!AC$3:AC$2000,2)</f>
        <v>0</v>
      </c>
      <c r="I1820">
        <f>COUNTIFS(Formulas!B$3:B$2000,'Stats for predictor'!B1820,Formulas!C$3:C$2000,'Stats for predictor'!C1820,Formulas!AC$3:AC$2000,1)</f>
        <v>0</v>
      </c>
      <c r="J1820">
        <f>COUNTIFS(Formulas!B$3:B$2000,'Stats for predictor'!B1820,Formulas!C$3:C$2000,'Stats for predictor'!C1820,Formulas!AC$3:AC$2000,0)</f>
        <v>1390</v>
      </c>
      <c r="K1820">
        <f>Formulas!P1821</f>
        <v>0</v>
      </c>
      <c r="L1820">
        <f>Formulas!R1821</f>
        <v>0</v>
      </c>
      <c r="M1820">
        <f>Formulas!T1869</f>
        <v>0</v>
      </c>
      <c r="N1820" s="2" t="e">
        <f>Formulas!V1821</f>
        <v>#DIV/0!</v>
      </c>
      <c r="O1820">
        <f>Formulas!U1821</f>
        <v>0</v>
      </c>
      <c r="P1820" s="2" t="e">
        <f>Formulas!W1821</f>
        <v>#DIV/0!</v>
      </c>
    </row>
    <row r="1821" spans="1:16">
      <c r="A1821">
        <f>Formulas!A1822</f>
        <v>0</v>
      </c>
      <c r="B1821">
        <f>Formulas!B1822</f>
        <v>0</v>
      </c>
      <c r="C1821">
        <f>Formulas!C1822</f>
        <v>0</v>
      </c>
      <c r="D1821">
        <f>Formulas!AC1822</f>
        <v>0</v>
      </c>
      <c r="E1821">
        <f t="shared" si="28"/>
        <v>0</v>
      </c>
      <c r="F1821" s="1">
        <f>COUNTIFS(Formulas!B$3:B$2000,'Stats for predictor'!B1821,Formulas!C$3:C$2000,'Stats for predictor'!C1821,Formulas!AC$3:AC$2000,4)</f>
        <v>0</v>
      </c>
      <c r="G1821">
        <f>COUNTIFS(Formulas!B$3:B$2000,'Stats for predictor'!B1821,Formulas!C$3:C$2000,'Stats for predictor'!C1821,Formulas!AC$3:AC$2000,3)</f>
        <v>0</v>
      </c>
      <c r="H1821">
        <f>COUNTIFS(Formulas!B$3:B$2000,'Stats for predictor'!B1821,Formulas!C$3:C$2000,'Stats for predictor'!C1821,Formulas!AC$3:AC$2000,2)</f>
        <v>0</v>
      </c>
      <c r="I1821">
        <f>COUNTIFS(Formulas!B$3:B$2000,'Stats for predictor'!B1821,Formulas!C$3:C$2000,'Stats for predictor'!C1821,Formulas!AC$3:AC$2000,1)</f>
        <v>0</v>
      </c>
      <c r="J1821">
        <f>COUNTIFS(Formulas!B$3:B$2000,'Stats for predictor'!B1821,Formulas!C$3:C$2000,'Stats for predictor'!C1821,Formulas!AC$3:AC$2000,0)</f>
        <v>1390</v>
      </c>
      <c r="K1821">
        <f>Formulas!P1822</f>
        <v>0</v>
      </c>
      <c r="L1821">
        <f>Formulas!R1822</f>
        <v>0</v>
      </c>
      <c r="M1821">
        <f>Formulas!T1870</f>
        <v>0</v>
      </c>
      <c r="N1821" s="2" t="e">
        <f>Formulas!V1822</f>
        <v>#DIV/0!</v>
      </c>
      <c r="O1821">
        <f>Formulas!U1822</f>
        <v>0</v>
      </c>
      <c r="P1821" s="2" t="e">
        <f>Formulas!W1822</f>
        <v>#DIV/0!</v>
      </c>
    </row>
    <row r="1822" spans="1:16">
      <c r="A1822">
        <f>Formulas!A1823</f>
        <v>0</v>
      </c>
      <c r="B1822">
        <f>Formulas!B1823</f>
        <v>0</v>
      </c>
      <c r="C1822">
        <f>Formulas!C1823</f>
        <v>0</v>
      </c>
      <c r="D1822">
        <f>Formulas!AC1823</f>
        <v>0</v>
      </c>
      <c r="E1822">
        <f t="shared" si="28"/>
        <v>0</v>
      </c>
      <c r="F1822" s="1">
        <f>COUNTIFS(Formulas!B$3:B$2000,'Stats for predictor'!B1822,Formulas!C$3:C$2000,'Stats for predictor'!C1822,Formulas!AC$3:AC$2000,4)</f>
        <v>0</v>
      </c>
      <c r="G1822">
        <f>COUNTIFS(Formulas!B$3:B$2000,'Stats for predictor'!B1822,Formulas!C$3:C$2000,'Stats for predictor'!C1822,Formulas!AC$3:AC$2000,3)</f>
        <v>0</v>
      </c>
      <c r="H1822">
        <f>COUNTIFS(Formulas!B$3:B$2000,'Stats for predictor'!B1822,Formulas!C$3:C$2000,'Stats for predictor'!C1822,Formulas!AC$3:AC$2000,2)</f>
        <v>0</v>
      </c>
      <c r="I1822">
        <f>COUNTIFS(Formulas!B$3:B$2000,'Stats for predictor'!B1822,Formulas!C$3:C$2000,'Stats for predictor'!C1822,Formulas!AC$3:AC$2000,1)</f>
        <v>0</v>
      </c>
      <c r="J1822">
        <f>COUNTIFS(Formulas!B$3:B$2000,'Stats for predictor'!B1822,Formulas!C$3:C$2000,'Stats for predictor'!C1822,Formulas!AC$3:AC$2000,0)</f>
        <v>1390</v>
      </c>
      <c r="K1822">
        <f>Formulas!P1823</f>
        <v>0</v>
      </c>
      <c r="L1822">
        <f>Formulas!R1823</f>
        <v>0</v>
      </c>
      <c r="M1822">
        <f>Formulas!T1871</f>
        <v>0</v>
      </c>
      <c r="N1822" s="2" t="e">
        <f>Formulas!V1823</f>
        <v>#DIV/0!</v>
      </c>
      <c r="O1822">
        <f>Formulas!U1823</f>
        <v>0</v>
      </c>
      <c r="P1822" s="2" t="e">
        <f>Formulas!W1823</f>
        <v>#DIV/0!</v>
      </c>
    </row>
    <row r="1823" spans="1:16">
      <c r="A1823">
        <f>Formulas!A1824</f>
        <v>0</v>
      </c>
      <c r="B1823">
        <f>Formulas!B1824</f>
        <v>0</v>
      </c>
      <c r="C1823">
        <f>Formulas!C1824</f>
        <v>0</v>
      </c>
      <c r="D1823">
        <f>Formulas!AC1824</f>
        <v>0</v>
      </c>
      <c r="E1823">
        <f t="shared" si="28"/>
        <v>0</v>
      </c>
      <c r="F1823" s="1">
        <f>COUNTIFS(Formulas!B$3:B$2000,'Stats for predictor'!B1823,Formulas!C$3:C$2000,'Stats for predictor'!C1823,Formulas!AC$3:AC$2000,4)</f>
        <v>0</v>
      </c>
      <c r="G1823">
        <f>COUNTIFS(Formulas!B$3:B$2000,'Stats for predictor'!B1823,Formulas!C$3:C$2000,'Stats for predictor'!C1823,Formulas!AC$3:AC$2000,3)</f>
        <v>0</v>
      </c>
      <c r="H1823">
        <f>COUNTIFS(Formulas!B$3:B$2000,'Stats for predictor'!B1823,Formulas!C$3:C$2000,'Stats for predictor'!C1823,Formulas!AC$3:AC$2000,2)</f>
        <v>0</v>
      </c>
      <c r="I1823">
        <f>COUNTIFS(Formulas!B$3:B$2000,'Stats for predictor'!B1823,Formulas!C$3:C$2000,'Stats for predictor'!C1823,Formulas!AC$3:AC$2000,1)</f>
        <v>0</v>
      </c>
      <c r="J1823">
        <f>COUNTIFS(Formulas!B$3:B$2000,'Stats for predictor'!B1823,Formulas!C$3:C$2000,'Stats for predictor'!C1823,Formulas!AC$3:AC$2000,0)</f>
        <v>1390</v>
      </c>
      <c r="K1823">
        <f>Formulas!P1824</f>
        <v>0</v>
      </c>
      <c r="L1823">
        <f>Formulas!R1824</f>
        <v>0</v>
      </c>
      <c r="M1823">
        <f>Formulas!T1872</f>
        <v>0</v>
      </c>
      <c r="N1823" s="2" t="e">
        <f>Formulas!V1824</f>
        <v>#DIV/0!</v>
      </c>
      <c r="O1823">
        <f>Formulas!U1824</f>
        <v>0</v>
      </c>
      <c r="P1823" s="2" t="e">
        <f>Formulas!W1824</f>
        <v>#DIV/0!</v>
      </c>
    </row>
    <row r="1824" spans="1:16">
      <c r="A1824">
        <f>Formulas!A1825</f>
        <v>0</v>
      </c>
      <c r="B1824">
        <f>Formulas!B1825</f>
        <v>0</v>
      </c>
      <c r="C1824">
        <f>Formulas!C1825</f>
        <v>0</v>
      </c>
      <c r="D1824">
        <f>Formulas!AC1825</f>
        <v>0</v>
      </c>
      <c r="E1824">
        <f t="shared" si="28"/>
        <v>0</v>
      </c>
      <c r="F1824" s="1">
        <f>COUNTIFS(Formulas!B$3:B$2000,'Stats for predictor'!B1824,Formulas!C$3:C$2000,'Stats for predictor'!C1824,Formulas!AC$3:AC$2000,4)</f>
        <v>0</v>
      </c>
      <c r="G1824">
        <f>COUNTIFS(Formulas!B$3:B$2000,'Stats for predictor'!B1824,Formulas!C$3:C$2000,'Stats for predictor'!C1824,Formulas!AC$3:AC$2000,3)</f>
        <v>0</v>
      </c>
      <c r="H1824">
        <f>COUNTIFS(Formulas!B$3:B$2000,'Stats for predictor'!B1824,Formulas!C$3:C$2000,'Stats for predictor'!C1824,Formulas!AC$3:AC$2000,2)</f>
        <v>0</v>
      </c>
      <c r="I1824">
        <f>COUNTIFS(Formulas!B$3:B$2000,'Stats for predictor'!B1824,Formulas!C$3:C$2000,'Stats for predictor'!C1824,Formulas!AC$3:AC$2000,1)</f>
        <v>0</v>
      </c>
      <c r="J1824">
        <f>COUNTIFS(Formulas!B$3:B$2000,'Stats for predictor'!B1824,Formulas!C$3:C$2000,'Stats for predictor'!C1824,Formulas!AC$3:AC$2000,0)</f>
        <v>1390</v>
      </c>
      <c r="K1824">
        <f>Formulas!P1825</f>
        <v>0</v>
      </c>
      <c r="L1824">
        <f>Formulas!R1825</f>
        <v>0</v>
      </c>
      <c r="M1824">
        <f>Formulas!T1873</f>
        <v>0</v>
      </c>
      <c r="N1824" s="2" t="e">
        <f>Formulas!V1825</f>
        <v>#DIV/0!</v>
      </c>
      <c r="O1824">
        <f>Formulas!U1825</f>
        <v>0</v>
      </c>
      <c r="P1824" s="2" t="e">
        <f>Formulas!W1825</f>
        <v>#DIV/0!</v>
      </c>
    </row>
    <row r="1825" spans="1:16">
      <c r="A1825">
        <f>Formulas!A1826</f>
        <v>0</v>
      </c>
      <c r="B1825">
        <f>Formulas!B1826</f>
        <v>0</v>
      </c>
      <c r="C1825">
        <f>Formulas!C1826</f>
        <v>0</v>
      </c>
      <c r="D1825">
        <f>Formulas!AC1826</f>
        <v>0</v>
      </c>
      <c r="E1825">
        <f t="shared" si="28"/>
        <v>0</v>
      </c>
      <c r="F1825" s="1">
        <f>COUNTIFS(Formulas!B$3:B$2000,'Stats for predictor'!B1825,Formulas!C$3:C$2000,'Stats for predictor'!C1825,Formulas!AC$3:AC$2000,4)</f>
        <v>0</v>
      </c>
      <c r="G1825">
        <f>COUNTIFS(Formulas!B$3:B$2000,'Stats for predictor'!B1825,Formulas!C$3:C$2000,'Stats for predictor'!C1825,Formulas!AC$3:AC$2000,3)</f>
        <v>0</v>
      </c>
      <c r="H1825">
        <f>COUNTIFS(Formulas!B$3:B$2000,'Stats for predictor'!B1825,Formulas!C$3:C$2000,'Stats for predictor'!C1825,Formulas!AC$3:AC$2000,2)</f>
        <v>0</v>
      </c>
      <c r="I1825">
        <f>COUNTIFS(Formulas!B$3:B$2000,'Stats for predictor'!B1825,Formulas!C$3:C$2000,'Stats for predictor'!C1825,Formulas!AC$3:AC$2000,1)</f>
        <v>0</v>
      </c>
      <c r="J1825">
        <f>COUNTIFS(Formulas!B$3:B$2000,'Stats for predictor'!B1825,Formulas!C$3:C$2000,'Stats for predictor'!C1825,Formulas!AC$3:AC$2000,0)</f>
        <v>1390</v>
      </c>
      <c r="K1825">
        <f>Formulas!P1826</f>
        <v>0</v>
      </c>
      <c r="L1825">
        <f>Formulas!R1826</f>
        <v>0</v>
      </c>
      <c r="M1825">
        <f>Formulas!T1874</f>
        <v>0</v>
      </c>
      <c r="N1825" s="2" t="e">
        <f>Formulas!V1826</f>
        <v>#DIV/0!</v>
      </c>
      <c r="O1825">
        <f>Formulas!U1826</f>
        <v>0</v>
      </c>
      <c r="P1825" s="2" t="e">
        <f>Formulas!W1826</f>
        <v>#DIV/0!</v>
      </c>
    </row>
    <row r="1826" spans="1:16">
      <c r="A1826">
        <f>Formulas!A1827</f>
        <v>0</v>
      </c>
      <c r="B1826">
        <f>Formulas!B1827</f>
        <v>0</v>
      </c>
      <c r="C1826">
        <f>Formulas!C1827</f>
        <v>0</v>
      </c>
      <c r="D1826">
        <f>Formulas!AC1827</f>
        <v>0</v>
      </c>
      <c r="E1826">
        <f t="shared" si="28"/>
        <v>0</v>
      </c>
      <c r="F1826" s="1">
        <f>COUNTIFS(Formulas!B$3:B$2000,'Stats for predictor'!B1826,Formulas!C$3:C$2000,'Stats for predictor'!C1826,Formulas!AC$3:AC$2000,4)</f>
        <v>0</v>
      </c>
      <c r="G1826">
        <f>COUNTIFS(Formulas!B$3:B$2000,'Stats for predictor'!B1826,Formulas!C$3:C$2000,'Stats for predictor'!C1826,Formulas!AC$3:AC$2000,3)</f>
        <v>0</v>
      </c>
      <c r="H1826">
        <f>COUNTIFS(Formulas!B$3:B$2000,'Stats for predictor'!B1826,Formulas!C$3:C$2000,'Stats for predictor'!C1826,Formulas!AC$3:AC$2000,2)</f>
        <v>0</v>
      </c>
      <c r="I1826">
        <f>COUNTIFS(Formulas!B$3:B$2000,'Stats for predictor'!B1826,Formulas!C$3:C$2000,'Stats for predictor'!C1826,Formulas!AC$3:AC$2000,1)</f>
        <v>0</v>
      </c>
      <c r="J1826">
        <f>COUNTIFS(Formulas!B$3:B$2000,'Stats for predictor'!B1826,Formulas!C$3:C$2000,'Stats for predictor'!C1826,Formulas!AC$3:AC$2000,0)</f>
        <v>1390</v>
      </c>
      <c r="K1826">
        <f>Formulas!P1827</f>
        <v>0</v>
      </c>
      <c r="L1826">
        <f>Formulas!R1827</f>
        <v>0</v>
      </c>
      <c r="M1826">
        <f>Formulas!T1875</f>
        <v>0</v>
      </c>
      <c r="N1826" s="2" t="e">
        <f>Formulas!V1827</f>
        <v>#DIV/0!</v>
      </c>
      <c r="O1826">
        <f>Formulas!U1827</f>
        <v>0</v>
      </c>
      <c r="P1826" s="2" t="e">
        <f>Formulas!W1827</f>
        <v>#DIV/0!</v>
      </c>
    </row>
    <row r="1827" spans="1:16">
      <c r="A1827">
        <f>Formulas!A1828</f>
        <v>0</v>
      </c>
      <c r="B1827">
        <f>Formulas!B1828</f>
        <v>0</v>
      </c>
      <c r="C1827">
        <f>Formulas!C1828</f>
        <v>0</v>
      </c>
      <c r="D1827">
        <f>Formulas!AC1828</f>
        <v>0</v>
      </c>
      <c r="E1827">
        <f t="shared" si="28"/>
        <v>0</v>
      </c>
      <c r="F1827" s="1">
        <f>COUNTIFS(Formulas!B$3:B$2000,'Stats for predictor'!B1827,Formulas!C$3:C$2000,'Stats for predictor'!C1827,Formulas!AC$3:AC$2000,4)</f>
        <v>0</v>
      </c>
      <c r="G1827">
        <f>COUNTIFS(Formulas!B$3:B$2000,'Stats for predictor'!B1827,Formulas!C$3:C$2000,'Stats for predictor'!C1827,Formulas!AC$3:AC$2000,3)</f>
        <v>0</v>
      </c>
      <c r="H1827">
        <f>COUNTIFS(Formulas!B$3:B$2000,'Stats for predictor'!B1827,Formulas!C$3:C$2000,'Stats for predictor'!C1827,Formulas!AC$3:AC$2000,2)</f>
        <v>0</v>
      </c>
      <c r="I1827">
        <f>COUNTIFS(Formulas!B$3:B$2000,'Stats for predictor'!B1827,Formulas!C$3:C$2000,'Stats for predictor'!C1827,Formulas!AC$3:AC$2000,1)</f>
        <v>0</v>
      </c>
      <c r="J1827">
        <f>COUNTIFS(Formulas!B$3:B$2000,'Stats for predictor'!B1827,Formulas!C$3:C$2000,'Stats for predictor'!C1827,Formulas!AC$3:AC$2000,0)</f>
        <v>1390</v>
      </c>
      <c r="K1827">
        <f>Formulas!P1828</f>
        <v>0</v>
      </c>
      <c r="L1827">
        <f>Formulas!R1828</f>
        <v>0</v>
      </c>
      <c r="M1827">
        <f>Formulas!T1876</f>
        <v>0</v>
      </c>
      <c r="N1827" s="2" t="e">
        <f>Formulas!V1828</f>
        <v>#DIV/0!</v>
      </c>
      <c r="O1827">
        <f>Formulas!U1828</f>
        <v>0</v>
      </c>
      <c r="P1827" s="2" t="e">
        <f>Formulas!W1828</f>
        <v>#DIV/0!</v>
      </c>
    </row>
    <row r="1828" spans="1:16">
      <c r="A1828">
        <f>Formulas!A1829</f>
        <v>0</v>
      </c>
      <c r="B1828">
        <f>Formulas!B1829</f>
        <v>0</v>
      </c>
      <c r="C1828">
        <f>Formulas!C1829</f>
        <v>0</v>
      </c>
      <c r="D1828">
        <f>Formulas!AC1829</f>
        <v>0</v>
      </c>
      <c r="E1828">
        <f t="shared" si="28"/>
        <v>0</v>
      </c>
      <c r="F1828" s="1">
        <f>COUNTIFS(Formulas!B$3:B$2000,'Stats for predictor'!B1828,Formulas!C$3:C$2000,'Stats for predictor'!C1828,Formulas!AC$3:AC$2000,4)</f>
        <v>0</v>
      </c>
      <c r="G1828">
        <f>COUNTIFS(Formulas!B$3:B$2000,'Stats for predictor'!B1828,Formulas!C$3:C$2000,'Stats for predictor'!C1828,Formulas!AC$3:AC$2000,3)</f>
        <v>0</v>
      </c>
      <c r="H1828">
        <f>COUNTIFS(Formulas!B$3:B$2000,'Stats for predictor'!B1828,Formulas!C$3:C$2000,'Stats for predictor'!C1828,Formulas!AC$3:AC$2000,2)</f>
        <v>0</v>
      </c>
      <c r="I1828">
        <f>COUNTIFS(Formulas!B$3:B$2000,'Stats for predictor'!B1828,Formulas!C$3:C$2000,'Stats for predictor'!C1828,Formulas!AC$3:AC$2000,1)</f>
        <v>0</v>
      </c>
      <c r="J1828">
        <f>COUNTIFS(Formulas!B$3:B$2000,'Stats for predictor'!B1828,Formulas!C$3:C$2000,'Stats for predictor'!C1828,Formulas!AC$3:AC$2000,0)</f>
        <v>1390</v>
      </c>
      <c r="K1828">
        <f>Formulas!P1829</f>
        <v>0</v>
      </c>
      <c r="L1828">
        <f>Formulas!R1829</f>
        <v>0</v>
      </c>
      <c r="M1828">
        <f>Formulas!T1877</f>
        <v>0</v>
      </c>
      <c r="N1828" s="2" t="e">
        <f>Formulas!V1829</f>
        <v>#DIV/0!</v>
      </c>
      <c r="O1828">
        <f>Formulas!U1829</f>
        <v>0</v>
      </c>
      <c r="P1828" s="2" t="e">
        <f>Formulas!W1829</f>
        <v>#DIV/0!</v>
      </c>
    </row>
    <row r="1829" spans="1:16">
      <c r="A1829">
        <f>Formulas!A1830</f>
        <v>0</v>
      </c>
      <c r="B1829">
        <f>Formulas!B1830</f>
        <v>0</v>
      </c>
      <c r="C1829">
        <f>Formulas!C1830</f>
        <v>0</v>
      </c>
      <c r="D1829">
        <f>Formulas!AC1830</f>
        <v>0</v>
      </c>
      <c r="E1829">
        <f t="shared" si="28"/>
        <v>0</v>
      </c>
      <c r="F1829" s="1">
        <f>COUNTIFS(Formulas!B$3:B$2000,'Stats for predictor'!B1829,Formulas!C$3:C$2000,'Stats for predictor'!C1829,Formulas!AC$3:AC$2000,4)</f>
        <v>0</v>
      </c>
      <c r="G1829">
        <f>COUNTIFS(Formulas!B$3:B$2000,'Stats for predictor'!B1829,Formulas!C$3:C$2000,'Stats for predictor'!C1829,Formulas!AC$3:AC$2000,3)</f>
        <v>0</v>
      </c>
      <c r="H1829">
        <f>COUNTIFS(Formulas!B$3:B$2000,'Stats for predictor'!B1829,Formulas!C$3:C$2000,'Stats for predictor'!C1829,Formulas!AC$3:AC$2000,2)</f>
        <v>0</v>
      </c>
      <c r="I1829">
        <f>COUNTIFS(Formulas!B$3:B$2000,'Stats for predictor'!B1829,Formulas!C$3:C$2000,'Stats for predictor'!C1829,Formulas!AC$3:AC$2000,1)</f>
        <v>0</v>
      </c>
      <c r="J1829">
        <f>COUNTIFS(Formulas!B$3:B$2000,'Stats for predictor'!B1829,Formulas!C$3:C$2000,'Stats for predictor'!C1829,Formulas!AC$3:AC$2000,0)</f>
        <v>1390</v>
      </c>
      <c r="K1829">
        <f>Formulas!P1830</f>
        <v>0</v>
      </c>
      <c r="L1829">
        <f>Formulas!R1830</f>
        <v>0</v>
      </c>
      <c r="M1829">
        <f>Formulas!T1878</f>
        <v>0</v>
      </c>
      <c r="N1829" s="2" t="e">
        <f>Formulas!V1830</f>
        <v>#DIV/0!</v>
      </c>
      <c r="O1829">
        <f>Formulas!U1830</f>
        <v>0</v>
      </c>
      <c r="P1829" s="2" t="e">
        <f>Formulas!W1830</f>
        <v>#DIV/0!</v>
      </c>
    </row>
    <row r="1830" spans="1:16">
      <c r="A1830">
        <f>Formulas!A1831</f>
        <v>0</v>
      </c>
      <c r="B1830">
        <f>Formulas!B1831</f>
        <v>0</v>
      </c>
      <c r="C1830">
        <f>Formulas!C1831</f>
        <v>0</v>
      </c>
      <c r="D1830">
        <f>Formulas!AC1831</f>
        <v>0</v>
      </c>
      <c r="E1830">
        <f t="shared" si="28"/>
        <v>0</v>
      </c>
      <c r="F1830" s="1">
        <f>COUNTIFS(Formulas!B$3:B$2000,'Stats for predictor'!B1830,Formulas!C$3:C$2000,'Stats for predictor'!C1830,Formulas!AC$3:AC$2000,4)</f>
        <v>0</v>
      </c>
      <c r="G1830">
        <f>COUNTIFS(Formulas!B$3:B$2000,'Stats for predictor'!B1830,Formulas!C$3:C$2000,'Stats for predictor'!C1830,Formulas!AC$3:AC$2000,3)</f>
        <v>0</v>
      </c>
      <c r="H1830">
        <f>COUNTIFS(Formulas!B$3:B$2000,'Stats for predictor'!B1830,Formulas!C$3:C$2000,'Stats for predictor'!C1830,Formulas!AC$3:AC$2000,2)</f>
        <v>0</v>
      </c>
      <c r="I1830">
        <f>COUNTIFS(Formulas!B$3:B$2000,'Stats for predictor'!B1830,Formulas!C$3:C$2000,'Stats for predictor'!C1830,Formulas!AC$3:AC$2000,1)</f>
        <v>0</v>
      </c>
      <c r="J1830">
        <f>COUNTIFS(Formulas!B$3:B$2000,'Stats for predictor'!B1830,Formulas!C$3:C$2000,'Stats for predictor'!C1830,Formulas!AC$3:AC$2000,0)</f>
        <v>1390</v>
      </c>
      <c r="K1830">
        <f>Formulas!P1831</f>
        <v>0</v>
      </c>
      <c r="L1830">
        <f>Formulas!R1831</f>
        <v>0</v>
      </c>
      <c r="M1830">
        <f>Formulas!T1879</f>
        <v>0</v>
      </c>
      <c r="N1830" s="2" t="e">
        <f>Formulas!V1831</f>
        <v>#DIV/0!</v>
      </c>
      <c r="O1830">
        <f>Formulas!U1831</f>
        <v>0</v>
      </c>
      <c r="P1830" s="2" t="e">
        <f>Formulas!W1831</f>
        <v>#DIV/0!</v>
      </c>
    </row>
    <row r="1831" spans="1:16">
      <c r="A1831">
        <f>Formulas!A1832</f>
        <v>0</v>
      </c>
      <c r="B1831">
        <f>Formulas!B1832</f>
        <v>0</v>
      </c>
      <c r="C1831">
        <f>Formulas!C1832</f>
        <v>0</v>
      </c>
      <c r="D1831">
        <f>Formulas!AC1832</f>
        <v>0</v>
      </c>
      <c r="E1831">
        <f t="shared" si="28"/>
        <v>0</v>
      </c>
      <c r="F1831" s="1">
        <f>COUNTIFS(Formulas!B$3:B$2000,'Stats for predictor'!B1831,Formulas!C$3:C$2000,'Stats for predictor'!C1831,Formulas!AC$3:AC$2000,4)</f>
        <v>0</v>
      </c>
      <c r="G1831">
        <f>COUNTIFS(Formulas!B$3:B$2000,'Stats for predictor'!B1831,Formulas!C$3:C$2000,'Stats for predictor'!C1831,Formulas!AC$3:AC$2000,3)</f>
        <v>0</v>
      </c>
      <c r="H1831">
        <f>COUNTIFS(Formulas!B$3:B$2000,'Stats for predictor'!B1831,Formulas!C$3:C$2000,'Stats for predictor'!C1831,Formulas!AC$3:AC$2000,2)</f>
        <v>0</v>
      </c>
      <c r="I1831">
        <f>COUNTIFS(Formulas!B$3:B$2000,'Stats for predictor'!B1831,Formulas!C$3:C$2000,'Stats for predictor'!C1831,Formulas!AC$3:AC$2000,1)</f>
        <v>0</v>
      </c>
      <c r="J1831">
        <f>COUNTIFS(Formulas!B$3:B$2000,'Stats for predictor'!B1831,Formulas!C$3:C$2000,'Stats for predictor'!C1831,Formulas!AC$3:AC$2000,0)</f>
        <v>1390</v>
      </c>
      <c r="K1831">
        <f>Formulas!P1832</f>
        <v>0</v>
      </c>
      <c r="L1831">
        <f>Formulas!R1832</f>
        <v>0</v>
      </c>
      <c r="M1831">
        <f>Formulas!T1880</f>
        <v>0</v>
      </c>
      <c r="N1831" s="2" t="e">
        <f>Formulas!V1832</f>
        <v>#DIV/0!</v>
      </c>
      <c r="O1831">
        <f>Formulas!U1832</f>
        <v>0</v>
      </c>
      <c r="P1831" s="2" t="e">
        <f>Formulas!W1832</f>
        <v>#DIV/0!</v>
      </c>
    </row>
    <row r="1832" spans="1:16">
      <c r="A1832">
        <f>Formulas!A1833</f>
        <v>0</v>
      </c>
      <c r="B1832">
        <f>Formulas!B1833</f>
        <v>0</v>
      </c>
      <c r="C1832">
        <f>Formulas!C1833</f>
        <v>0</v>
      </c>
      <c r="D1832">
        <f>Formulas!AC1833</f>
        <v>0</v>
      </c>
      <c r="E1832">
        <f t="shared" si="28"/>
        <v>0</v>
      </c>
      <c r="F1832" s="1">
        <f>COUNTIFS(Formulas!B$3:B$2000,'Stats for predictor'!B1832,Formulas!C$3:C$2000,'Stats for predictor'!C1832,Formulas!AC$3:AC$2000,4)</f>
        <v>0</v>
      </c>
      <c r="G1832">
        <f>COUNTIFS(Formulas!B$3:B$2000,'Stats for predictor'!B1832,Formulas!C$3:C$2000,'Stats for predictor'!C1832,Formulas!AC$3:AC$2000,3)</f>
        <v>0</v>
      </c>
      <c r="H1832">
        <f>COUNTIFS(Formulas!B$3:B$2000,'Stats for predictor'!B1832,Formulas!C$3:C$2000,'Stats for predictor'!C1832,Formulas!AC$3:AC$2000,2)</f>
        <v>0</v>
      </c>
      <c r="I1832">
        <f>COUNTIFS(Formulas!B$3:B$2000,'Stats for predictor'!B1832,Formulas!C$3:C$2000,'Stats for predictor'!C1832,Formulas!AC$3:AC$2000,1)</f>
        <v>0</v>
      </c>
      <c r="J1832">
        <f>COUNTIFS(Formulas!B$3:B$2000,'Stats for predictor'!B1832,Formulas!C$3:C$2000,'Stats for predictor'!C1832,Formulas!AC$3:AC$2000,0)</f>
        <v>1390</v>
      </c>
      <c r="K1832">
        <f>Formulas!P1833</f>
        <v>0</v>
      </c>
      <c r="L1832">
        <f>Formulas!R1833</f>
        <v>0</v>
      </c>
      <c r="M1832">
        <f>Formulas!T1881</f>
        <v>0</v>
      </c>
      <c r="N1832" s="2" t="e">
        <f>Formulas!V1833</f>
        <v>#DIV/0!</v>
      </c>
      <c r="O1832">
        <f>Formulas!U1833</f>
        <v>0</v>
      </c>
      <c r="P1832" s="2" t="e">
        <f>Formulas!W1833</f>
        <v>#DIV/0!</v>
      </c>
    </row>
    <row r="1833" spans="1:16">
      <c r="A1833">
        <f>Formulas!A1834</f>
        <v>0</v>
      </c>
      <c r="B1833">
        <f>Formulas!B1834</f>
        <v>0</v>
      </c>
      <c r="C1833">
        <f>Formulas!C1834</f>
        <v>0</v>
      </c>
      <c r="D1833">
        <f>Formulas!AC1834</f>
        <v>0</v>
      </c>
      <c r="E1833">
        <f t="shared" si="28"/>
        <v>0</v>
      </c>
      <c r="F1833" s="1">
        <f>COUNTIFS(Formulas!B$3:B$2000,'Stats for predictor'!B1833,Formulas!C$3:C$2000,'Stats for predictor'!C1833,Formulas!AC$3:AC$2000,4)</f>
        <v>0</v>
      </c>
      <c r="G1833">
        <f>COUNTIFS(Formulas!B$3:B$2000,'Stats for predictor'!B1833,Formulas!C$3:C$2000,'Stats for predictor'!C1833,Formulas!AC$3:AC$2000,3)</f>
        <v>0</v>
      </c>
      <c r="H1833">
        <f>COUNTIFS(Formulas!B$3:B$2000,'Stats for predictor'!B1833,Formulas!C$3:C$2000,'Stats for predictor'!C1833,Formulas!AC$3:AC$2000,2)</f>
        <v>0</v>
      </c>
      <c r="I1833">
        <f>COUNTIFS(Formulas!B$3:B$2000,'Stats for predictor'!B1833,Formulas!C$3:C$2000,'Stats for predictor'!C1833,Formulas!AC$3:AC$2000,1)</f>
        <v>0</v>
      </c>
      <c r="J1833">
        <f>COUNTIFS(Formulas!B$3:B$2000,'Stats for predictor'!B1833,Formulas!C$3:C$2000,'Stats for predictor'!C1833,Formulas!AC$3:AC$2000,0)</f>
        <v>1390</v>
      </c>
      <c r="K1833">
        <f>Formulas!P1834</f>
        <v>0</v>
      </c>
      <c r="L1833">
        <f>Formulas!R1834</f>
        <v>0</v>
      </c>
      <c r="M1833">
        <f>Formulas!T1882</f>
        <v>0</v>
      </c>
      <c r="N1833" s="2" t="e">
        <f>Formulas!V1834</f>
        <v>#DIV/0!</v>
      </c>
      <c r="O1833">
        <f>Formulas!U1834</f>
        <v>0</v>
      </c>
      <c r="P1833" s="2" t="e">
        <f>Formulas!W1834</f>
        <v>#DIV/0!</v>
      </c>
    </row>
    <row r="1834" spans="1:16">
      <c r="A1834">
        <f>Formulas!A1835</f>
        <v>0</v>
      </c>
      <c r="B1834">
        <f>Formulas!B1835</f>
        <v>0</v>
      </c>
      <c r="C1834">
        <f>Formulas!C1835</f>
        <v>0</v>
      </c>
      <c r="D1834">
        <f>Formulas!AC1835</f>
        <v>0</v>
      </c>
      <c r="E1834">
        <f t="shared" si="28"/>
        <v>0</v>
      </c>
      <c r="F1834" s="1">
        <f>COUNTIFS(Formulas!B$3:B$2000,'Stats for predictor'!B1834,Formulas!C$3:C$2000,'Stats for predictor'!C1834,Formulas!AC$3:AC$2000,4)</f>
        <v>0</v>
      </c>
      <c r="G1834">
        <f>COUNTIFS(Formulas!B$3:B$2000,'Stats for predictor'!B1834,Formulas!C$3:C$2000,'Stats for predictor'!C1834,Formulas!AC$3:AC$2000,3)</f>
        <v>0</v>
      </c>
      <c r="H1834">
        <f>COUNTIFS(Formulas!B$3:B$2000,'Stats for predictor'!B1834,Formulas!C$3:C$2000,'Stats for predictor'!C1834,Formulas!AC$3:AC$2000,2)</f>
        <v>0</v>
      </c>
      <c r="I1834">
        <f>COUNTIFS(Formulas!B$3:B$2000,'Stats for predictor'!B1834,Formulas!C$3:C$2000,'Stats for predictor'!C1834,Formulas!AC$3:AC$2000,1)</f>
        <v>0</v>
      </c>
      <c r="J1834">
        <f>COUNTIFS(Formulas!B$3:B$2000,'Stats for predictor'!B1834,Formulas!C$3:C$2000,'Stats for predictor'!C1834,Formulas!AC$3:AC$2000,0)</f>
        <v>1390</v>
      </c>
      <c r="K1834">
        <f>Formulas!P1835</f>
        <v>0</v>
      </c>
      <c r="L1834">
        <f>Formulas!R1835</f>
        <v>0</v>
      </c>
      <c r="M1834">
        <f>Formulas!T1883</f>
        <v>0</v>
      </c>
      <c r="N1834" s="2" t="e">
        <f>Formulas!V1835</f>
        <v>#DIV/0!</v>
      </c>
      <c r="O1834">
        <f>Formulas!U1835</f>
        <v>0</v>
      </c>
      <c r="P1834" s="2" t="e">
        <f>Formulas!W1835</f>
        <v>#DIV/0!</v>
      </c>
    </row>
    <row r="1835" spans="1:16">
      <c r="A1835">
        <f>Formulas!A1836</f>
        <v>0</v>
      </c>
      <c r="B1835">
        <f>Formulas!B1836</f>
        <v>0</v>
      </c>
      <c r="C1835">
        <f>Formulas!C1836</f>
        <v>0</v>
      </c>
      <c r="D1835">
        <f>Formulas!AC1836</f>
        <v>0</v>
      </c>
      <c r="E1835">
        <f t="shared" si="28"/>
        <v>0</v>
      </c>
      <c r="F1835" s="1">
        <f>COUNTIFS(Formulas!B$3:B$2000,'Stats for predictor'!B1835,Formulas!C$3:C$2000,'Stats for predictor'!C1835,Formulas!AC$3:AC$2000,4)</f>
        <v>0</v>
      </c>
      <c r="G1835">
        <f>COUNTIFS(Formulas!B$3:B$2000,'Stats for predictor'!B1835,Formulas!C$3:C$2000,'Stats for predictor'!C1835,Formulas!AC$3:AC$2000,3)</f>
        <v>0</v>
      </c>
      <c r="H1835">
        <f>COUNTIFS(Formulas!B$3:B$2000,'Stats for predictor'!B1835,Formulas!C$3:C$2000,'Stats for predictor'!C1835,Formulas!AC$3:AC$2000,2)</f>
        <v>0</v>
      </c>
      <c r="I1835">
        <f>COUNTIFS(Formulas!B$3:B$2000,'Stats for predictor'!B1835,Formulas!C$3:C$2000,'Stats for predictor'!C1835,Formulas!AC$3:AC$2000,1)</f>
        <v>0</v>
      </c>
      <c r="J1835">
        <f>COUNTIFS(Formulas!B$3:B$2000,'Stats for predictor'!B1835,Formulas!C$3:C$2000,'Stats for predictor'!C1835,Formulas!AC$3:AC$2000,0)</f>
        <v>1390</v>
      </c>
      <c r="K1835">
        <f>Formulas!P1836</f>
        <v>0</v>
      </c>
      <c r="L1835">
        <f>Formulas!R1836</f>
        <v>0</v>
      </c>
      <c r="M1835">
        <f>Formulas!T1884</f>
        <v>0</v>
      </c>
      <c r="N1835" s="2" t="e">
        <f>Formulas!V1836</f>
        <v>#DIV/0!</v>
      </c>
      <c r="O1835">
        <f>Formulas!U1836</f>
        <v>0</v>
      </c>
      <c r="P1835" s="2" t="e">
        <f>Formulas!W1836</f>
        <v>#DIV/0!</v>
      </c>
    </row>
    <row r="1836" spans="1:16">
      <c r="A1836">
        <f>Formulas!A1837</f>
        <v>0</v>
      </c>
      <c r="B1836">
        <f>Formulas!B1837</f>
        <v>0</v>
      </c>
      <c r="C1836">
        <f>Formulas!C1837</f>
        <v>0</v>
      </c>
      <c r="D1836">
        <f>Formulas!AC1837</f>
        <v>0</v>
      </c>
      <c r="E1836">
        <f t="shared" si="28"/>
        <v>0</v>
      </c>
      <c r="F1836" s="1">
        <f>COUNTIFS(Formulas!B$3:B$2000,'Stats for predictor'!B1836,Formulas!C$3:C$2000,'Stats for predictor'!C1836,Formulas!AC$3:AC$2000,4)</f>
        <v>0</v>
      </c>
      <c r="G1836">
        <f>COUNTIFS(Formulas!B$3:B$2000,'Stats for predictor'!B1836,Formulas!C$3:C$2000,'Stats for predictor'!C1836,Formulas!AC$3:AC$2000,3)</f>
        <v>0</v>
      </c>
      <c r="H1836">
        <f>COUNTIFS(Formulas!B$3:B$2000,'Stats for predictor'!B1836,Formulas!C$3:C$2000,'Stats for predictor'!C1836,Formulas!AC$3:AC$2000,2)</f>
        <v>0</v>
      </c>
      <c r="I1836">
        <f>COUNTIFS(Formulas!B$3:B$2000,'Stats for predictor'!B1836,Formulas!C$3:C$2000,'Stats for predictor'!C1836,Formulas!AC$3:AC$2000,1)</f>
        <v>0</v>
      </c>
      <c r="J1836">
        <f>COUNTIFS(Formulas!B$3:B$2000,'Stats for predictor'!B1836,Formulas!C$3:C$2000,'Stats for predictor'!C1836,Formulas!AC$3:AC$2000,0)</f>
        <v>1390</v>
      </c>
      <c r="K1836">
        <f>Formulas!P1837</f>
        <v>0</v>
      </c>
      <c r="L1836">
        <f>Formulas!R1837</f>
        <v>0</v>
      </c>
      <c r="M1836">
        <f>Formulas!T1885</f>
        <v>0</v>
      </c>
      <c r="N1836" s="2" t="e">
        <f>Formulas!V1837</f>
        <v>#DIV/0!</v>
      </c>
      <c r="O1836">
        <f>Formulas!U1837</f>
        <v>0</v>
      </c>
      <c r="P1836" s="2" t="e">
        <f>Formulas!W1837</f>
        <v>#DIV/0!</v>
      </c>
    </row>
    <row r="1837" spans="1:16">
      <c r="A1837">
        <f>Formulas!A1838</f>
        <v>0</v>
      </c>
      <c r="B1837">
        <f>Formulas!B1838</f>
        <v>0</v>
      </c>
      <c r="C1837">
        <f>Formulas!C1838</f>
        <v>0</v>
      </c>
      <c r="D1837">
        <f>Formulas!AC1838</f>
        <v>0</v>
      </c>
      <c r="E1837">
        <f t="shared" si="28"/>
        <v>0</v>
      </c>
      <c r="F1837" s="1">
        <f>COUNTIFS(Formulas!B$3:B$2000,'Stats for predictor'!B1837,Formulas!C$3:C$2000,'Stats for predictor'!C1837,Formulas!AC$3:AC$2000,4)</f>
        <v>0</v>
      </c>
      <c r="G1837">
        <f>COUNTIFS(Formulas!B$3:B$2000,'Stats for predictor'!B1837,Formulas!C$3:C$2000,'Stats for predictor'!C1837,Formulas!AC$3:AC$2000,3)</f>
        <v>0</v>
      </c>
      <c r="H1837">
        <f>COUNTIFS(Formulas!B$3:B$2000,'Stats for predictor'!B1837,Formulas!C$3:C$2000,'Stats for predictor'!C1837,Formulas!AC$3:AC$2000,2)</f>
        <v>0</v>
      </c>
      <c r="I1837">
        <f>COUNTIFS(Formulas!B$3:B$2000,'Stats for predictor'!B1837,Formulas!C$3:C$2000,'Stats for predictor'!C1837,Formulas!AC$3:AC$2000,1)</f>
        <v>0</v>
      </c>
      <c r="J1837">
        <f>COUNTIFS(Formulas!B$3:B$2000,'Stats for predictor'!B1837,Formulas!C$3:C$2000,'Stats for predictor'!C1837,Formulas!AC$3:AC$2000,0)</f>
        <v>1390</v>
      </c>
      <c r="K1837">
        <f>Formulas!P1838</f>
        <v>0</v>
      </c>
      <c r="L1837">
        <f>Formulas!R1838</f>
        <v>0</v>
      </c>
      <c r="M1837">
        <f>Formulas!T1886</f>
        <v>0</v>
      </c>
      <c r="N1837" s="2" t="e">
        <f>Formulas!V1838</f>
        <v>#DIV/0!</v>
      </c>
      <c r="O1837">
        <f>Formulas!U1838</f>
        <v>0</v>
      </c>
      <c r="P1837" s="2" t="e">
        <f>Formulas!W1838</f>
        <v>#DIV/0!</v>
      </c>
    </row>
    <row r="1838" spans="1:16">
      <c r="A1838">
        <f>Formulas!A1839</f>
        <v>0</v>
      </c>
      <c r="B1838">
        <f>Formulas!B1839</f>
        <v>0</v>
      </c>
      <c r="C1838">
        <f>Formulas!C1839</f>
        <v>0</v>
      </c>
      <c r="D1838">
        <f>Formulas!AC1839</f>
        <v>0</v>
      </c>
      <c r="E1838">
        <f t="shared" si="28"/>
        <v>0</v>
      </c>
      <c r="F1838" s="1">
        <f>COUNTIFS(Formulas!B$3:B$2000,'Stats for predictor'!B1838,Formulas!C$3:C$2000,'Stats for predictor'!C1838,Formulas!AC$3:AC$2000,4)</f>
        <v>0</v>
      </c>
      <c r="G1838">
        <f>COUNTIFS(Formulas!B$3:B$2000,'Stats for predictor'!B1838,Formulas!C$3:C$2000,'Stats for predictor'!C1838,Formulas!AC$3:AC$2000,3)</f>
        <v>0</v>
      </c>
      <c r="H1838">
        <f>COUNTIFS(Formulas!B$3:B$2000,'Stats for predictor'!B1838,Formulas!C$3:C$2000,'Stats for predictor'!C1838,Formulas!AC$3:AC$2000,2)</f>
        <v>0</v>
      </c>
      <c r="I1838">
        <f>COUNTIFS(Formulas!B$3:B$2000,'Stats for predictor'!B1838,Formulas!C$3:C$2000,'Stats for predictor'!C1838,Formulas!AC$3:AC$2000,1)</f>
        <v>0</v>
      </c>
      <c r="J1838">
        <f>COUNTIFS(Formulas!B$3:B$2000,'Stats for predictor'!B1838,Formulas!C$3:C$2000,'Stats for predictor'!C1838,Formulas!AC$3:AC$2000,0)</f>
        <v>1390</v>
      </c>
      <c r="K1838">
        <f>Formulas!P1839</f>
        <v>0</v>
      </c>
      <c r="L1838">
        <f>Formulas!R1839</f>
        <v>0</v>
      </c>
      <c r="M1838">
        <f>Formulas!T1887</f>
        <v>0</v>
      </c>
      <c r="N1838" s="2" t="e">
        <f>Formulas!V1839</f>
        <v>#DIV/0!</v>
      </c>
      <c r="O1838">
        <f>Formulas!U1839</f>
        <v>0</v>
      </c>
      <c r="P1838" s="2" t="e">
        <f>Formulas!W1839</f>
        <v>#DIV/0!</v>
      </c>
    </row>
    <row r="1839" spans="1:16">
      <c r="A1839">
        <f>Formulas!A1840</f>
        <v>0</v>
      </c>
      <c r="B1839">
        <f>Formulas!B1840</f>
        <v>0</v>
      </c>
      <c r="C1839">
        <f>Formulas!C1840</f>
        <v>0</v>
      </c>
      <c r="D1839">
        <f>Formulas!AC1840</f>
        <v>0</v>
      </c>
      <c r="E1839">
        <f t="shared" si="28"/>
        <v>0</v>
      </c>
      <c r="F1839" s="1">
        <f>COUNTIFS(Formulas!B$3:B$2000,'Stats for predictor'!B1839,Formulas!C$3:C$2000,'Stats for predictor'!C1839,Formulas!AC$3:AC$2000,4)</f>
        <v>0</v>
      </c>
      <c r="G1839">
        <f>COUNTIFS(Formulas!B$3:B$2000,'Stats for predictor'!B1839,Formulas!C$3:C$2000,'Stats for predictor'!C1839,Formulas!AC$3:AC$2000,3)</f>
        <v>0</v>
      </c>
      <c r="H1839">
        <f>COUNTIFS(Formulas!B$3:B$2000,'Stats for predictor'!B1839,Formulas!C$3:C$2000,'Stats for predictor'!C1839,Formulas!AC$3:AC$2000,2)</f>
        <v>0</v>
      </c>
      <c r="I1839">
        <f>COUNTIFS(Formulas!B$3:B$2000,'Stats for predictor'!B1839,Formulas!C$3:C$2000,'Stats for predictor'!C1839,Formulas!AC$3:AC$2000,1)</f>
        <v>0</v>
      </c>
      <c r="J1839">
        <f>COUNTIFS(Formulas!B$3:B$2000,'Stats for predictor'!B1839,Formulas!C$3:C$2000,'Stats for predictor'!C1839,Formulas!AC$3:AC$2000,0)</f>
        <v>1390</v>
      </c>
      <c r="K1839">
        <f>Formulas!P1840</f>
        <v>0</v>
      </c>
      <c r="L1839">
        <f>Formulas!R1840</f>
        <v>0</v>
      </c>
      <c r="M1839">
        <f>Formulas!T1888</f>
        <v>0</v>
      </c>
      <c r="N1839" s="2" t="e">
        <f>Formulas!V1840</f>
        <v>#DIV/0!</v>
      </c>
      <c r="O1839">
        <f>Formulas!U1840</f>
        <v>0</v>
      </c>
      <c r="P1839" s="2" t="e">
        <f>Formulas!W1840</f>
        <v>#DIV/0!</v>
      </c>
    </row>
    <row r="1840" spans="1:16">
      <c r="A1840">
        <f>Formulas!A1841</f>
        <v>0</v>
      </c>
      <c r="B1840">
        <f>Formulas!B1841</f>
        <v>0</v>
      </c>
      <c r="C1840">
        <f>Formulas!C1841</f>
        <v>0</v>
      </c>
      <c r="D1840">
        <f>Formulas!AC1841</f>
        <v>0</v>
      </c>
      <c r="E1840">
        <f t="shared" si="28"/>
        <v>0</v>
      </c>
      <c r="F1840" s="1">
        <f>COUNTIFS(Formulas!B$3:B$2000,'Stats for predictor'!B1840,Formulas!C$3:C$2000,'Stats for predictor'!C1840,Formulas!AC$3:AC$2000,4)</f>
        <v>0</v>
      </c>
      <c r="G1840">
        <f>COUNTIFS(Formulas!B$3:B$2000,'Stats for predictor'!B1840,Formulas!C$3:C$2000,'Stats for predictor'!C1840,Formulas!AC$3:AC$2000,3)</f>
        <v>0</v>
      </c>
      <c r="H1840">
        <f>COUNTIFS(Formulas!B$3:B$2000,'Stats for predictor'!B1840,Formulas!C$3:C$2000,'Stats for predictor'!C1840,Formulas!AC$3:AC$2000,2)</f>
        <v>0</v>
      </c>
      <c r="I1840">
        <f>COUNTIFS(Formulas!B$3:B$2000,'Stats for predictor'!B1840,Formulas!C$3:C$2000,'Stats for predictor'!C1840,Formulas!AC$3:AC$2000,1)</f>
        <v>0</v>
      </c>
      <c r="J1840">
        <f>COUNTIFS(Formulas!B$3:B$2000,'Stats for predictor'!B1840,Formulas!C$3:C$2000,'Stats for predictor'!C1840,Formulas!AC$3:AC$2000,0)</f>
        <v>1390</v>
      </c>
      <c r="K1840">
        <f>Formulas!P1841</f>
        <v>0</v>
      </c>
      <c r="L1840">
        <f>Formulas!R1841</f>
        <v>0</v>
      </c>
      <c r="M1840">
        <f>Formulas!T1889</f>
        <v>0</v>
      </c>
      <c r="N1840" s="2" t="e">
        <f>Formulas!V1841</f>
        <v>#DIV/0!</v>
      </c>
      <c r="O1840">
        <f>Formulas!U1841</f>
        <v>0</v>
      </c>
      <c r="P1840" s="2" t="e">
        <f>Formulas!W1841</f>
        <v>#DIV/0!</v>
      </c>
    </row>
    <row r="1841" spans="1:16">
      <c r="A1841">
        <f>Formulas!A1842</f>
        <v>0</v>
      </c>
      <c r="B1841">
        <f>Formulas!B1842</f>
        <v>0</v>
      </c>
      <c r="C1841">
        <f>Formulas!C1842</f>
        <v>0</v>
      </c>
      <c r="D1841">
        <f>Formulas!AC1842</f>
        <v>0</v>
      </c>
      <c r="E1841">
        <f t="shared" si="28"/>
        <v>0</v>
      </c>
      <c r="F1841" s="1">
        <f>COUNTIFS(Formulas!B$3:B$2000,'Stats for predictor'!B1841,Formulas!C$3:C$2000,'Stats for predictor'!C1841,Formulas!AC$3:AC$2000,4)</f>
        <v>0</v>
      </c>
      <c r="G1841">
        <f>COUNTIFS(Formulas!B$3:B$2000,'Stats for predictor'!B1841,Formulas!C$3:C$2000,'Stats for predictor'!C1841,Formulas!AC$3:AC$2000,3)</f>
        <v>0</v>
      </c>
      <c r="H1841">
        <f>COUNTIFS(Formulas!B$3:B$2000,'Stats for predictor'!B1841,Formulas!C$3:C$2000,'Stats for predictor'!C1841,Formulas!AC$3:AC$2000,2)</f>
        <v>0</v>
      </c>
      <c r="I1841">
        <f>COUNTIFS(Formulas!B$3:B$2000,'Stats for predictor'!B1841,Formulas!C$3:C$2000,'Stats for predictor'!C1841,Formulas!AC$3:AC$2000,1)</f>
        <v>0</v>
      </c>
      <c r="J1841">
        <f>COUNTIFS(Formulas!B$3:B$2000,'Stats for predictor'!B1841,Formulas!C$3:C$2000,'Stats for predictor'!C1841,Formulas!AC$3:AC$2000,0)</f>
        <v>1390</v>
      </c>
      <c r="K1841">
        <f>Formulas!P1842</f>
        <v>0</v>
      </c>
      <c r="L1841">
        <f>Formulas!R1842</f>
        <v>0</v>
      </c>
      <c r="M1841">
        <f>Formulas!T1890</f>
        <v>0</v>
      </c>
      <c r="N1841" s="2" t="e">
        <f>Formulas!V1842</f>
        <v>#DIV/0!</v>
      </c>
      <c r="O1841">
        <f>Formulas!U1842</f>
        <v>0</v>
      </c>
      <c r="P1841" s="2" t="e">
        <f>Formulas!W1842</f>
        <v>#DIV/0!</v>
      </c>
    </row>
    <row r="1842" spans="1:16">
      <c r="A1842">
        <f>Formulas!A1843</f>
        <v>0</v>
      </c>
      <c r="B1842">
        <f>Formulas!B1843</f>
        <v>0</v>
      </c>
      <c r="C1842">
        <f>Formulas!C1843</f>
        <v>0</v>
      </c>
      <c r="D1842">
        <f>Formulas!AC1843</f>
        <v>0</v>
      </c>
      <c r="E1842">
        <f t="shared" si="28"/>
        <v>0</v>
      </c>
      <c r="F1842" s="1">
        <f>COUNTIFS(Formulas!B$3:B$2000,'Stats for predictor'!B1842,Formulas!C$3:C$2000,'Stats for predictor'!C1842,Formulas!AC$3:AC$2000,4)</f>
        <v>0</v>
      </c>
      <c r="G1842">
        <f>COUNTIFS(Formulas!B$3:B$2000,'Stats for predictor'!B1842,Formulas!C$3:C$2000,'Stats for predictor'!C1842,Formulas!AC$3:AC$2000,3)</f>
        <v>0</v>
      </c>
      <c r="H1842">
        <f>COUNTIFS(Formulas!B$3:B$2000,'Stats for predictor'!B1842,Formulas!C$3:C$2000,'Stats for predictor'!C1842,Formulas!AC$3:AC$2000,2)</f>
        <v>0</v>
      </c>
      <c r="I1842">
        <f>COUNTIFS(Formulas!B$3:B$2000,'Stats for predictor'!B1842,Formulas!C$3:C$2000,'Stats for predictor'!C1842,Formulas!AC$3:AC$2000,1)</f>
        <v>0</v>
      </c>
      <c r="J1842">
        <f>COUNTIFS(Formulas!B$3:B$2000,'Stats for predictor'!B1842,Formulas!C$3:C$2000,'Stats for predictor'!C1842,Formulas!AC$3:AC$2000,0)</f>
        <v>1390</v>
      </c>
      <c r="K1842">
        <f>Formulas!P1843</f>
        <v>0</v>
      </c>
      <c r="L1842">
        <f>Formulas!R1843</f>
        <v>0</v>
      </c>
      <c r="M1842">
        <f>Formulas!T1891</f>
        <v>0</v>
      </c>
      <c r="N1842" s="2" t="e">
        <f>Formulas!V1843</f>
        <v>#DIV/0!</v>
      </c>
      <c r="O1842">
        <f>Formulas!U1843</f>
        <v>0</v>
      </c>
      <c r="P1842" s="2" t="e">
        <f>Formulas!W1843</f>
        <v>#DIV/0!</v>
      </c>
    </row>
    <row r="1843" spans="1:16">
      <c r="A1843">
        <f>Formulas!A1844</f>
        <v>0</v>
      </c>
      <c r="B1843">
        <f>Formulas!B1844</f>
        <v>0</v>
      </c>
      <c r="C1843">
        <f>Formulas!C1844</f>
        <v>0</v>
      </c>
      <c r="D1843">
        <f>Formulas!AC1844</f>
        <v>0</v>
      </c>
      <c r="E1843">
        <f t="shared" si="28"/>
        <v>0</v>
      </c>
      <c r="F1843" s="1">
        <f>COUNTIFS(Formulas!B$3:B$2000,'Stats for predictor'!B1843,Formulas!C$3:C$2000,'Stats for predictor'!C1843,Formulas!AC$3:AC$2000,4)</f>
        <v>0</v>
      </c>
      <c r="G1843">
        <f>COUNTIFS(Formulas!B$3:B$2000,'Stats for predictor'!B1843,Formulas!C$3:C$2000,'Stats for predictor'!C1843,Formulas!AC$3:AC$2000,3)</f>
        <v>0</v>
      </c>
      <c r="H1843">
        <f>COUNTIFS(Formulas!B$3:B$2000,'Stats for predictor'!B1843,Formulas!C$3:C$2000,'Stats for predictor'!C1843,Formulas!AC$3:AC$2000,2)</f>
        <v>0</v>
      </c>
      <c r="I1843">
        <f>COUNTIFS(Formulas!B$3:B$2000,'Stats for predictor'!B1843,Formulas!C$3:C$2000,'Stats for predictor'!C1843,Formulas!AC$3:AC$2000,1)</f>
        <v>0</v>
      </c>
      <c r="J1843">
        <f>COUNTIFS(Formulas!B$3:B$2000,'Stats for predictor'!B1843,Formulas!C$3:C$2000,'Stats for predictor'!C1843,Formulas!AC$3:AC$2000,0)</f>
        <v>1390</v>
      </c>
      <c r="K1843">
        <f>Formulas!P1844</f>
        <v>0</v>
      </c>
      <c r="L1843">
        <f>Formulas!R1844</f>
        <v>0</v>
      </c>
      <c r="M1843">
        <f>Formulas!T1892</f>
        <v>0</v>
      </c>
      <c r="N1843" s="2" t="e">
        <f>Formulas!V1844</f>
        <v>#DIV/0!</v>
      </c>
      <c r="O1843">
        <f>Formulas!U1844</f>
        <v>0</v>
      </c>
      <c r="P1843" s="2" t="e">
        <f>Formulas!W1844</f>
        <v>#DIV/0!</v>
      </c>
    </row>
    <row r="1844" spans="1:16">
      <c r="A1844">
        <f>Formulas!A1845</f>
        <v>0</v>
      </c>
      <c r="B1844">
        <f>Formulas!B1845</f>
        <v>0</v>
      </c>
      <c r="C1844">
        <f>Formulas!C1845</f>
        <v>0</v>
      </c>
      <c r="D1844">
        <f>Formulas!AC1845</f>
        <v>0</v>
      </c>
      <c r="E1844">
        <f t="shared" si="28"/>
        <v>0</v>
      </c>
      <c r="F1844" s="1">
        <f>COUNTIFS(Formulas!B$3:B$2000,'Stats for predictor'!B1844,Formulas!C$3:C$2000,'Stats for predictor'!C1844,Formulas!AC$3:AC$2000,4)</f>
        <v>0</v>
      </c>
      <c r="G1844">
        <f>COUNTIFS(Formulas!B$3:B$2000,'Stats for predictor'!B1844,Formulas!C$3:C$2000,'Stats for predictor'!C1844,Formulas!AC$3:AC$2000,3)</f>
        <v>0</v>
      </c>
      <c r="H1844">
        <f>COUNTIFS(Formulas!B$3:B$2000,'Stats for predictor'!B1844,Formulas!C$3:C$2000,'Stats for predictor'!C1844,Formulas!AC$3:AC$2000,2)</f>
        <v>0</v>
      </c>
      <c r="I1844">
        <f>COUNTIFS(Formulas!B$3:B$2000,'Stats for predictor'!B1844,Formulas!C$3:C$2000,'Stats for predictor'!C1844,Formulas!AC$3:AC$2000,1)</f>
        <v>0</v>
      </c>
      <c r="J1844">
        <f>COUNTIFS(Formulas!B$3:B$2000,'Stats for predictor'!B1844,Formulas!C$3:C$2000,'Stats for predictor'!C1844,Formulas!AC$3:AC$2000,0)</f>
        <v>1390</v>
      </c>
      <c r="K1844">
        <f>Formulas!P1845</f>
        <v>0</v>
      </c>
      <c r="L1844">
        <f>Formulas!R1845</f>
        <v>0</v>
      </c>
      <c r="M1844">
        <f>Formulas!T1893</f>
        <v>0</v>
      </c>
      <c r="N1844" s="2" t="e">
        <f>Formulas!V1845</f>
        <v>#DIV/0!</v>
      </c>
      <c r="O1844">
        <f>Formulas!U1845</f>
        <v>0</v>
      </c>
      <c r="P1844" s="2" t="e">
        <f>Formulas!W1845</f>
        <v>#DIV/0!</v>
      </c>
    </row>
    <row r="1845" spans="1:16">
      <c r="A1845">
        <f>Formulas!A1846</f>
        <v>0</v>
      </c>
      <c r="B1845">
        <f>Formulas!B1846</f>
        <v>0</v>
      </c>
      <c r="C1845">
        <f>Formulas!C1846</f>
        <v>0</v>
      </c>
      <c r="D1845">
        <f>Formulas!AC1846</f>
        <v>0</v>
      </c>
      <c r="E1845">
        <f t="shared" si="28"/>
        <v>0</v>
      </c>
      <c r="F1845" s="1">
        <f>COUNTIFS(Formulas!B$3:B$2000,'Stats for predictor'!B1845,Formulas!C$3:C$2000,'Stats for predictor'!C1845,Formulas!AC$3:AC$2000,4)</f>
        <v>0</v>
      </c>
      <c r="G1845">
        <f>COUNTIFS(Formulas!B$3:B$2000,'Stats for predictor'!B1845,Formulas!C$3:C$2000,'Stats for predictor'!C1845,Formulas!AC$3:AC$2000,3)</f>
        <v>0</v>
      </c>
      <c r="H1845">
        <f>COUNTIFS(Formulas!B$3:B$2000,'Stats for predictor'!B1845,Formulas!C$3:C$2000,'Stats for predictor'!C1845,Formulas!AC$3:AC$2000,2)</f>
        <v>0</v>
      </c>
      <c r="I1845">
        <f>COUNTIFS(Formulas!B$3:B$2000,'Stats for predictor'!B1845,Formulas!C$3:C$2000,'Stats for predictor'!C1845,Formulas!AC$3:AC$2000,1)</f>
        <v>0</v>
      </c>
      <c r="J1845">
        <f>COUNTIFS(Formulas!B$3:B$2000,'Stats for predictor'!B1845,Formulas!C$3:C$2000,'Stats for predictor'!C1845,Formulas!AC$3:AC$2000,0)</f>
        <v>1390</v>
      </c>
      <c r="K1845">
        <f>Formulas!P1846</f>
        <v>0</v>
      </c>
      <c r="L1845">
        <f>Formulas!R1846</f>
        <v>0</v>
      </c>
      <c r="M1845">
        <f>Formulas!T1894</f>
        <v>0</v>
      </c>
      <c r="N1845" s="2" t="e">
        <f>Formulas!V1846</f>
        <v>#DIV/0!</v>
      </c>
      <c r="O1845">
        <f>Formulas!U1846</f>
        <v>0</v>
      </c>
      <c r="P1845" s="2" t="e">
        <f>Formulas!W1846</f>
        <v>#DIV/0!</v>
      </c>
    </row>
    <row r="1846" spans="1:16">
      <c r="A1846">
        <f>Formulas!A1847</f>
        <v>0</v>
      </c>
      <c r="B1846">
        <f>Formulas!B1847</f>
        <v>0</v>
      </c>
      <c r="C1846">
        <f>Formulas!C1847</f>
        <v>0</v>
      </c>
      <c r="D1846">
        <f>Formulas!AC1847</f>
        <v>0</v>
      </c>
      <c r="E1846">
        <f t="shared" si="28"/>
        <v>0</v>
      </c>
      <c r="F1846" s="1">
        <f>COUNTIFS(Formulas!B$3:B$2000,'Stats for predictor'!B1846,Formulas!C$3:C$2000,'Stats for predictor'!C1846,Formulas!AC$3:AC$2000,4)</f>
        <v>0</v>
      </c>
      <c r="G1846">
        <f>COUNTIFS(Formulas!B$3:B$2000,'Stats for predictor'!B1846,Formulas!C$3:C$2000,'Stats for predictor'!C1846,Formulas!AC$3:AC$2000,3)</f>
        <v>0</v>
      </c>
      <c r="H1846">
        <f>COUNTIFS(Formulas!B$3:B$2000,'Stats for predictor'!B1846,Formulas!C$3:C$2000,'Stats for predictor'!C1846,Formulas!AC$3:AC$2000,2)</f>
        <v>0</v>
      </c>
      <c r="I1846">
        <f>COUNTIFS(Formulas!B$3:B$2000,'Stats for predictor'!B1846,Formulas!C$3:C$2000,'Stats for predictor'!C1846,Formulas!AC$3:AC$2000,1)</f>
        <v>0</v>
      </c>
      <c r="J1846">
        <f>COUNTIFS(Formulas!B$3:B$2000,'Stats for predictor'!B1846,Formulas!C$3:C$2000,'Stats for predictor'!C1846,Formulas!AC$3:AC$2000,0)</f>
        <v>1390</v>
      </c>
      <c r="K1846">
        <f>Formulas!P1847</f>
        <v>0</v>
      </c>
      <c r="L1846">
        <f>Formulas!R1847</f>
        <v>0</v>
      </c>
      <c r="M1846">
        <f>Formulas!T1895</f>
        <v>0</v>
      </c>
      <c r="N1846" s="2" t="e">
        <f>Formulas!V1847</f>
        <v>#DIV/0!</v>
      </c>
      <c r="O1846">
        <f>Formulas!U1847</f>
        <v>0</v>
      </c>
      <c r="P1846" s="2" t="e">
        <f>Formulas!W1847</f>
        <v>#DIV/0!</v>
      </c>
    </row>
    <row r="1847" spans="1:16">
      <c r="A1847">
        <f>Formulas!A1848</f>
        <v>0</v>
      </c>
      <c r="B1847">
        <f>Formulas!B1848</f>
        <v>0</v>
      </c>
      <c r="C1847">
        <f>Formulas!C1848</f>
        <v>0</v>
      </c>
      <c r="D1847">
        <f>Formulas!AC1848</f>
        <v>0</v>
      </c>
      <c r="E1847">
        <f t="shared" si="28"/>
        <v>0</v>
      </c>
      <c r="F1847" s="1">
        <f>COUNTIFS(Formulas!B$3:B$2000,'Stats for predictor'!B1847,Formulas!C$3:C$2000,'Stats for predictor'!C1847,Formulas!AC$3:AC$2000,4)</f>
        <v>0</v>
      </c>
      <c r="G1847">
        <f>COUNTIFS(Formulas!B$3:B$2000,'Stats for predictor'!B1847,Formulas!C$3:C$2000,'Stats for predictor'!C1847,Formulas!AC$3:AC$2000,3)</f>
        <v>0</v>
      </c>
      <c r="H1847">
        <f>COUNTIFS(Formulas!B$3:B$2000,'Stats for predictor'!B1847,Formulas!C$3:C$2000,'Stats for predictor'!C1847,Formulas!AC$3:AC$2000,2)</f>
        <v>0</v>
      </c>
      <c r="I1847">
        <f>COUNTIFS(Formulas!B$3:B$2000,'Stats for predictor'!B1847,Formulas!C$3:C$2000,'Stats for predictor'!C1847,Formulas!AC$3:AC$2000,1)</f>
        <v>0</v>
      </c>
      <c r="J1847">
        <f>COUNTIFS(Formulas!B$3:B$2000,'Stats for predictor'!B1847,Formulas!C$3:C$2000,'Stats for predictor'!C1847,Formulas!AC$3:AC$2000,0)</f>
        <v>1390</v>
      </c>
      <c r="K1847">
        <f>Formulas!P1848</f>
        <v>0</v>
      </c>
      <c r="L1847">
        <f>Formulas!R1848</f>
        <v>0</v>
      </c>
      <c r="M1847">
        <f>Formulas!T1896</f>
        <v>0</v>
      </c>
      <c r="N1847" s="2" t="e">
        <f>Formulas!V1848</f>
        <v>#DIV/0!</v>
      </c>
      <c r="O1847">
        <f>Formulas!U1848</f>
        <v>0</v>
      </c>
      <c r="P1847" s="2" t="e">
        <f>Formulas!W1848</f>
        <v>#DIV/0!</v>
      </c>
    </row>
    <row r="1848" spans="1:16">
      <c r="A1848">
        <f>Formulas!A1849</f>
        <v>0</v>
      </c>
      <c r="B1848">
        <f>Formulas!B1849</f>
        <v>0</v>
      </c>
      <c r="C1848">
        <f>Formulas!C1849</f>
        <v>0</v>
      </c>
      <c r="D1848">
        <f>Formulas!AC1849</f>
        <v>0</v>
      </c>
      <c r="E1848">
        <f t="shared" si="28"/>
        <v>0</v>
      </c>
      <c r="F1848" s="1">
        <f>COUNTIFS(Formulas!B$3:B$2000,'Stats for predictor'!B1848,Formulas!C$3:C$2000,'Stats for predictor'!C1848,Formulas!AC$3:AC$2000,4)</f>
        <v>0</v>
      </c>
      <c r="G1848">
        <f>COUNTIFS(Formulas!B$3:B$2000,'Stats for predictor'!B1848,Formulas!C$3:C$2000,'Stats for predictor'!C1848,Formulas!AC$3:AC$2000,3)</f>
        <v>0</v>
      </c>
      <c r="H1848">
        <f>COUNTIFS(Formulas!B$3:B$2000,'Stats for predictor'!B1848,Formulas!C$3:C$2000,'Stats for predictor'!C1848,Formulas!AC$3:AC$2000,2)</f>
        <v>0</v>
      </c>
      <c r="I1848">
        <f>COUNTIFS(Formulas!B$3:B$2000,'Stats for predictor'!B1848,Formulas!C$3:C$2000,'Stats for predictor'!C1848,Formulas!AC$3:AC$2000,1)</f>
        <v>0</v>
      </c>
      <c r="J1848">
        <f>COUNTIFS(Formulas!B$3:B$2000,'Stats for predictor'!B1848,Formulas!C$3:C$2000,'Stats for predictor'!C1848,Formulas!AC$3:AC$2000,0)</f>
        <v>1390</v>
      </c>
      <c r="K1848">
        <f>Formulas!P1849</f>
        <v>0</v>
      </c>
      <c r="L1848">
        <f>Formulas!R1849</f>
        <v>0</v>
      </c>
      <c r="M1848">
        <f>Formulas!T1897</f>
        <v>0</v>
      </c>
      <c r="N1848" s="2" t="e">
        <f>Formulas!V1849</f>
        <v>#DIV/0!</v>
      </c>
      <c r="O1848">
        <f>Formulas!U1849</f>
        <v>0</v>
      </c>
      <c r="P1848" s="2" t="e">
        <f>Formulas!W1849</f>
        <v>#DIV/0!</v>
      </c>
    </row>
    <row r="1849" spans="1:16">
      <c r="A1849">
        <f>Formulas!A1850</f>
        <v>0</v>
      </c>
      <c r="B1849">
        <f>Formulas!B1850</f>
        <v>0</v>
      </c>
      <c r="C1849">
        <f>Formulas!C1850</f>
        <v>0</v>
      </c>
      <c r="D1849">
        <f>Formulas!AC1850</f>
        <v>0</v>
      </c>
      <c r="E1849">
        <f t="shared" si="28"/>
        <v>0</v>
      </c>
      <c r="F1849" s="1">
        <f>COUNTIFS(Formulas!B$3:B$2000,'Stats for predictor'!B1849,Formulas!C$3:C$2000,'Stats for predictor'!C1849,Formulas!AC$3:AC$2000,4)</f>
        <v>0</v>
      </c>
      <c r="G1849">
        <f>COUNTIFS(Formulas!B$3:B$2000,'Stats for predictor'!B1849,Formulas!C$3:C$2000,'Stats for predictor'!C1849,Formulas!AC$3:AC$2000,3)</f>
        <v>0</v>
      </c>
      <c r="H1849">
        <f>COUNTIFS(Formulas!B$3:B$2000,'Stats for predictor'!B1849,Formulas!C$3:C$2000,'Stats for predictor'!C1849,Formulas!AC$3:AC$2000,2)</f>
        <v>0</v>
      </c>
      <c r="I1849">
        <f>COUNTIFS(Formulas!B$3:B$2000,'Stats for predictor'!B1849,Formulas!C$3:C$2000,'Stats for predictor'!C1849,Formulas!AC$3:AC$2000,1)</f>
        <v>0</v>
      </c>
      <c r="J1849">
        <f>COUNTIFS(Formulas!B$3:B$2000,'Stats for predictor'!B1849,Formulas!C$3:C$2000,'Stats for predictor'!C1849,Formulas!AC$3:AC$2000,0)</f>
        <v>1390</v>
      </c>
      <c r="K1849">
        <f>Formulas!P1850</f>
        <v>0</v>
      </c>
      <c r="L1849">
        <f>Formulas!R1850</f>
        <v>0</v>
      </c>
      <c r="M1849">
        <f>Formulas!T1898</f>
        <v>0</v>
      </c>
      <c r="N1849" s="2" t="e">
        <f>Formulas!V1850</f>
        <v>#DIV/0!</v>
      </c>
      <c r="O1849">
        <f>Formulas!U1850</f>
        <v>0</v>
      </c>
      <c r="P1849" s="2" t="e">
        <f>Formulas!W1850</f>
        <v>#DIV/0!</v>
      </c>
    </row>
    <row r="1850" spans="1:16">
      <c r="A1850">
        <f>Formulas!A1851</f>
        <v>0</v>
      </c>
      <c r="B1850">
        <f>Formulas!B1851</f>
        <v>0</v>
      </c>
      <c r="C1850">
        <f>Formulas!C1851</f>
        <v>0</v>
      </c>
      <c r="D1850">
        <f>Formulas!AC1851</f>
        <v>0</v>
      </c>
      <c r="E1850">
        <f t="shared" si="28"/>
        <v>0</v>
      </c>
      <c r="F1850" s="1">
        <f>COUNTIFS(Formulas!B$3:B$2000,'Stats for predictor'!B1850,Formulas!C$3:C$2000,'Stats for predictor'!C1850,Formulas!AC$3:AC$2000,4)</f>
        <v>0</v>
      </c>
      <c r="G1850">
        <f>COUNTIFS(Formulas!B$3:B$2000,'Stats for predictor'!B1850,Formulas!C$3:C$2000,'Stats for predictor'!C1850,Formulas!AC$3:AC$2000,3)</f>
        <v>0</v>
      </c>
      <c r="H1850">
        <f>COUNTIFS(Formulas!B$3:B$2000,'Stats for predictor'!B1850,Formulas!C$3:C$2000,'Stats for predictor'!C1850,Formulas!AC$3:AC$2000,2)</f>
        <v>0</v>
      </c>
      <c r="I1850">
        <f>COUNTIFS(Formulas!B$3:B$2000,'Stats for predictor'!B1850,Formulas!C$3:C$2000,'Stats for predictor'!C1850,Formulas!AC$3:AC$2000,1)</f>
        <v>0</v>
      </c>
      <c r="J1850">
        <f>COUNTIFS(Formulas!B$3:B$2000,'Stats for predictor'!B1850,Formulas!C$3:C$2000,'Stats for predictor'!C1850,Formulas!AC$3:AC$2000,0)</f>
        <v>1390</v>
      </c>
      <c r="K1850">
        <f>Formulas!P1851</f>
        <v>0</v>
      </c>
      <c r="L1850">
        <f>Formulas!R1851</f>
        <v>0</v>
      </c>
      <c r="M1850">
        <f>Formulas!T1899</f>
        <v>0</v>
      </c>
      <c r="N1850" s="2" t="e">
        <f>Formulas!V1851</f>
        <v>#DIV/0!</v>
      </c>
      <c r="O1850">
        <f>Formulas!U1851</f>
        <v>0</v>
      </c>
      <c r="P1850" s="2" t="e">
        <f>Formulas!W1851</f>
        <v>#DIV/0!</v>
      </c>
    </row>
    <row r="1851" spans="1:16">
      <c r="A1851">
        <f>Formulas!A1852</f>
        <v>0</v>
      </c>
      <c r="B1851">
        <f>Formulas!B1852</f>
        <v>0</v>
      </c>
      <c r="C1851">
        <f>Formulas!C1852</f>
        <v>0</v>
      </c>
      <c r="D1851">
        <f>Formulas!AC1852</f>
        <v>0</v>
      </c>
      <c r="E1851">
        <f t="shared" si="28"/>
        <v>0</v>
      </c>
      <c r="F1851" s="1">
        <f>COUNTIFS(Formulas!B$3:B$2000,'Stats for predictor'!B1851,Formulas!C$3:C$2000,'Stats for predictor'!C1851,Formulas!AC$3:AC$2000,4)</f>
        <v>0</v>
      </c>
      <c r="G1851">
        <f>COUNTIFS(Formulas!B$3:B$2000,'Stats for predictor'!B1851,Formulas!C$3:C$2000,'Stats for predictor'!C1851,Formulas!AC$3:AC$2000,3)</f>
        <v>0</v>
      </c>
      <c r="H1851">
        <f>COUNTIFS(Formulas!B$3:B$2000,'Stats for predictor'!B1851,Formulas!C$3:C$2000,'Stats for predictor'!C1851,Formulas!AC$3:AC$2000,2)</f>
        <v>0</v>
      </c>
      <c r="I1851">
        <f>COUNTIFS(Formulas!B$3:B$2000,'Stats for predictor'!B1851,Formulas!C$3:C$2000,'Stats for predictor'!C1851,Formulas!AC$3:AC$2000,1)</f>
        <v>0</v>
      </c>
      <c r="J1851">
        <f>COUNTIFS(Formulas!B$3:B$2000,'Stats for predictor'!B1851,Formulas!C$3:C$2000,'Stats for predictor'!C1851,Formulas!AC$3:AC$2000,0)</f>
        <v>1390</v>
      </c>
      <c r="K1851">
        <f>Formulas!P1852</f>
        <v>0</v>
      </c>
      <c r="L1851">
        <f>Formulas!R1852</f>
        <v>0</v>
      </c>
      <c r="M1851">
        <f>Formulas!T1900</f>
        <v>0</v>
      </c>
      <c r="N1851" s="2" t="e">
        <f>Formulas!V1852</f>
        <v>#DIV/0!</v>
      </c>
      <c r="O1851">
        <f>Formulas!U1852</f>
        <v>0</v>
      </c>
      <c r="P1851" s="2" t="e">
        <f>Formulas!W1852</f>
        <v>#DIV/0!</v>
      </c>
    </row>
    <row r="1852" spans="1:16">
      <c r="A1852">
        <f>Formulas!A1853</f>
        <v>0</v>
      </c>
      <c r="B1852">
        <f>Formulas!B1853</f>
        <v>0</v>
      </c>
      <c r="C1852">
        <f>Formulas!C1853</f>
        <v>0</v>
      </c>
      <c r="D1852">
        <f>Formulas!AC1853</f>
        <v>0</v>
      </c>
      <c r="E1852">
        <f t="shared" si="28"/>
        <v>0</v>
      </c>
      <c r="F1852" s="1">
        <f>COUNTIFS(Formulas!B$3:B$2000,'Stats for predictor'!B1852,Formulas!C$3:C$2000,'Stats for predictor'!C1852,Formulas!AC$3:AC$2000,4)</f>
        <v>0</v>
      </c>
      <c r="G1852">
        <f>COUNTIFS(Formulas!B$3:B$2000,'Stats for predictor'!B1852,Formulas!C$3:C$2000,'Stats for predictor'!C1852,Formulas!AC$3:AC$2000,3)</f>
        <v>0</v>
      </c>
      <c r="H1852">
        <f>COUNTIFS(Formulas!B$3:B$2000,'Stats for predictor'!B1852,Formulas!C$3:C$2000,'Stats for predictor'!C1852,Formulas!AC$3:AC$2000,2)</f>
        <v>0</v>
      </c>
      <c r="I1852">
        <f>COUNTIFS(Formulas!B$3:B$2000,'Stats for predictor'!B1852,Formulas!C$3:C$2000,'Stats for predictor'!C1852,Formulas!AC$3:AC$2000,1)</f>
        <v>0</v>
      </c>
      <c r="J1852">
        <f>COUNTIFS(Formulas!B$3:B$2000,'Stats for predictor'!B1852,Formulas!C$3:C$2000,'Stats for predictor'!C1852,Formulas!AC$3:AC$2000,0)</f>
        <v>1390</v>
      </c>
      <c r="K1852">
        <f>Formulas!P1853</f>
        <v>0</v>
      </c>
      <c r="L1852">
        <f>Formulas!R1853</f>
        <v>0</v>
      </c>
      <c r="M1852">
        <f>Formulas!T1901</f>
        <v>0</v>
      </c>
      <c r="N1852" s="2" t="e">
        <f>Formulas!V1853</f>
        <v>#DIV/0!</v>
      </c>
      <c r="O1852">
        <f>Formulas!U1853</f>
        <v>0</v>
      </c>
      <c r="P1852" s="2" t="e">
        <f>Formulas!W1853</f>
        <v>#DIV/0!</v>
      </c>
    </row>
    <row r="1853" spans="1:16">
      <c r="A1853">
        <f>Formulas!A1854</f>
        <v>0</v>
      </c>
      <c r="B1853">
        <f>Formulas!B1854</f>
        <v>0</v>
      </c>
      <c r="C1853">
        <f>Formulas!C1854</f>
        <v>0</v>
      </c>
      <c r="D1853">
        <f>Formulas!AC1854</f>
        <v>0</v>
      </c>
      <c r="E1853">
        <f t="shared" si="28"/>
        <v>0</v>
      </c>
      <c r="F1853" s="1">
        <f>COUNTIFS(Formulas!B$3:B$2000,'Stats for predictor'!B1853,Formulas!C$3:C$2000,'Stats for predictor'!C1853,Formulas!AC$3:AC$2000,4)</f>
        <v>0</v>
      </c>
      <c r="G1853">
        <f>COUNTIFS(Formulas!B$3:B$2000,'Stats for predictor'!B1853,Formulas!C$3:C$2000,'Stats for predictor'!C1853,Formulas!AC$3:AC$2000,3)</f>
        <v>0</v>
      </c>
      <c r="H1853">
        <f>COUNTIFS(Formulas!B$3:B$2000,'Stats for predictor'!B1853,Formulas!C$3:C$2000,'Stats for predictor'!C1853,Formulas!AC$3:AC$2000,2)</f>
        <v>0</v>
      </c>
      <c r="I1853">
        <f>COUNTIFS(Formulas!B$3:B$2000,'Stats for predictor'!B1853,Formulas!C$3:C$2000,'Stats for predictor'!C1853,Formulas!AC$3:AC$2000,1)</f>
        <v>0</v>
      </c>
      <c r="J1853">
        <f>COUNTIFS(Formulas!B$3:B$2000,'Stats for predictor'!B1853,Formulas!C$3:C$2000,'Stats for predictor'!C1853,Formulas!AC$3:AC$2000,0)</f>
        <v>1390</v>
      </c>
      <c r="K1853">
        <f>Formulas!P1854</f>
        <v>0</v>
      </c>
      <c r="L1853">
        <f>Formulas!R1854</f>
        <v>0</v>
      </c>
      <c r="M1853">
        <f>Formulas!T1902</f>
        <v>0</v>
      </c>
      <c r="N1853" s="2" t="e">
        <f>Formulas!V1854</f>
        <v>#DIV/0!</v>
      </c>
      <c r="O1853">
        <f>Formulas!U1854</f>
        <v>0</v>
      </c>
      <c r="P1853" s="2" t="e">
        <f>Formulas!W1854</f>
        <v>#DIV/0!</v>
      </c>
    </row>
    <row r="1854" spans="1:16">
      <c r="A1854">
        <f>Formulas!A1855</f>
        <v>0</v>
      </c>
      <c r="B1854">
        <f>Formulas!B1855</f>
        <v>0</v>
      </c>
      <c r="C1854">
        <f>Formulas!C1855</f>
        <v>0</v>
      </c>
      <c r="D1854">
        <f>Formulas!AC1855</f>
        <v>0</v>
      </c>
      <c r="E1854">
        <f t="shared" si="28"/>
        <v>0</v>
      </c>
      <c r="F1854" s="1">
        <f>COUNTIFS(Formulas!B$3:B$2000,'Stats for predictor'!B1854,Formulas!C$3:C$2000,'Stats for predictor'!C1854,Formulas!AC$3:AC$2000,4)</f>
        <v>0</v>
      </c>
      <c r="G1854">
        <f>COUNTIFS(Formulas!B$3:B$2000,'Stats for predictor'!B1854,Formulas!C$3:C$2000,'Stats for predictor'!C1854,Formulas!AC$3:AC$2000,3)</f>
        <v>0</v>
      </c>
      <c r="H1854">
        <f>COUNTIFS(Formulas!B$3:B$2000,'Stats for predictor'!B1854,Formulas!C$3:C$2000,'Stats for predictor'!C1854,Formulas!AC$3:AC$2000,2)</f>
        <v>0</v>
      </c>
      <c r="I1854">
        <f>COUNTIFS(Formulas!B$3:B$2000,'Stats for predictor'!B1854,Formulas!C$3:C$2000,'Stats for predictor'!C1854,Formulas!AC$3:AC$2000,1)</f>
        <v>0</v>
      </c>
      <c r="J1854">
        <f>COUNTIFS(Formulas!B$3:B$2000,'Stats for predictor'!B1854,Formulas!C$3:C$2000,'Stats for predictor'!C1854,Formulas!AC$3:AC$2000,0)</f>
        <v>1390</v>
      </c>
      <c r="K1854">
        <f>Formulas!P1855</f>
        <v>0</v>
      </c>
      <c r="L1854">
        <f>Formulas!R1855</f>
        <v>0</v>
      </c>
      <c r="M1854">
        <f>Formulas!T1903</f>
        <v>0</v>
      </c>
      <c r="N1854" s="2" t="e">
        <f>Formulas!V1855</f>
        <v>#DIV/0!</v>
      </c>
      <c r="O1854">
        <f>Formulas!U1855</f>
        <v>0</v>
      </c>
      <c r="P1854" s="2" t="e">
        <f>Formulas!W1855</f>
        <v>#DIV/0!</v>
      </c>
    </row>
    <row r="1855" spans="1:16">
      <c r="A1855">
        <f>Formulas!A1856</f>
        <v>0</v>
      </c>
      <c r="B1855">
        <f>Formulas!B1856</f>
        <v>0</v>
      </c>
      <c r="C1855">
        <f>Formulas!C1856</f>
        <v>0</v>
      </c>
      <c r="D1855">
        <f>Formulas!AC1856</f>
        <v>0</v>
      </c>
      <c r="E1855">
        <f t="shared" si="28"/>
        <v>0</v>
      </c>
      <c r="F1855" s="1">
        <f>COUNTIFS(Formulas!B$3:B$2000,'Stats for predictor'!B1855,Formulas!C$3:C$2000,'Stats for predictor'!C1855,Formulas!AC$3:AC$2000,4)</f>
        <v>0</v>
      </c>
      <c r="G1855">
        <f>COUNTIFS(Formulas!B$3:B$2000,'Stats for predictor'!B1855,Formulas!C$3:C$2000,'Stats for predictor'!C1855,Formulas!AC$3:AC$2000,3)</f>
        <v>0</v>
      </c>
      <c r="H1855">
        <f>COUNTIFS(Formulas!B$3:B$2000,'Stats for predictor'!B1855,Formulas!C$3:C$2000,'Stats for predictor'!C1855,Formulas!AC$3:AC$2000,2)</f>
        <v>0</v>
      </c>
      <c r="I1855">
        <f>COUNTIFS(Formulas!B$3:B$2000,'Stats for predictor'!B1855,Formulas!C$3:C$2000,'Stats for predictor'!C1855,Formulas!AC$3:AC$2000,1)</f>
        <v>0</v>
      </c>
      <c r="J1855">
        <f>COUNTIFS(Formulas!B$3:B$2000,'Stats for predictor'!B1855,Formulas!C$3:C$2000,'Stats for predictor'!C1855,Formulas!AC$3:AC$2000,0)</f>
        <v>1390</v>
      </c>
      <c r="K1855">
        <f>Formulas!P1856</f>
        <v>0</v>
      </c>
      <c r="L1855">
        <f>Formulas!R1856</f>
        <v>0</v>
      </c>
      <c r="M1855">
        <f>Formulas!T1904</f>
        <v>0</v>
      </c>
      <c r="N1855" s="2" t="e">
        <f>Formulas!V1856</f>
        <v>#DIV/0!</v>
      </c>
      <c r="O1855">
        <f>Formulas!U1856</f>
        <v>0</v>
      </c>
      <c r="P1855" s="2" t="e">
        <f>Formulas!W1856</f>
        <v>#DIV/0!</v>
      </c>
    </row>
    <row r="1856" spans="1:16">
      <c r="A1856">
        <f>Formulas!A1857</f>
        <v>0</v>
      </c>
      <c r="B1856">
        <f>Formulas!B1857</f>
        <v>0</v>
      </c>
      <c r="C1856">
        <f>Formulas!C1857</f>
        <v>0</v>
      </c>
      <c r="D1856">
        <f>Formulas!AC1857</f>
        <v>0</v>
      </c>
      <c r="E1856">
        <f t="shared" si="28"/>
        <v>0</v>
      </c>
      <c r="F1856" s="1">
        <f>COUNTIFS(Formulas!B$3:B$2000,'Stats for predictor'!B1856,Formulas!C$3:C$2000,'Stats for predictor'!C1856,Formulas!AC$3:AC$2000,4)</f>
        <v>0</v>
      </c>
      <c r="G1856">
        <f>COUNTIFS(Formulas!B$3:B$2000,'Stats for predictor'!B1856,Formulas!C$3:C$2000,'Stats for predictor'!C1856,Formulas!AC$3:AC$2000,3)</f>
        <v>0</v>
      </c>
      <c r="H1856">
        <f>COUNTIFS(Formulas!B$3:B$2000,'Stats for predictor'!B1856,Formulas!C$3:C$2000,'Stats for predictor'!C1856,Formulas!AC$3:AC$2000,2)</f>
        <v>0</v>
      </c>
      <c r="I1856">
        <f>COUNTIFS(Formulas!B$3:B$2000,'Stats for predictor'!B1856,Formulas!C$3:C$2000,'Stats for predictor'!C1856,Formulas!AC$3:AC$2000,1)</f>
        <v>0</v>
      </c>
      <c r="J1856">
        <f>COUNTIFS(Formulas!B$3:B$2000,'Stats for predictor'!B1856,Formulas!C$3:C$2000,'Stats for predictor'!C1856,Formulas!AC$3:AC$2000,0)</f>
        <v>1390</v>
      </c>
      <c r="K1856">
        <f>Formulas!P1857</f>
        <v>0</v>
      </c>
      <c r="L1856">
        <f>Formulas!R1857</f>
        <v>0</v>
      </c>
      <c r="M1856">
        <f>Formulas!T1905</f>
        <v>0</v>
      </c>
      <c r="N1856" s="2" t="e">
        <f>Formulas!V1857</f>
        <v>#DIV/0!</v>
      </c>
      <c r="O1856">
        <f>Formulas!U1857</f>
        <v>0</v>
      </c>
      <c r="P1856" s="2" t="e">
        <f>Formulas!W1857</f>
        <v>#DIV/0!</v>
      </c>
    </row>
    <row r="1857" spans="1:16">
      <c r="A1857">
        <f>Formulas!A1858</f>
        <v>0</v>
      </c>
      <c r="B1857">
        <f>Formulas!B1858</f>
        <v>0</v>
      </c>
      <c r="C1857">
        <f>Formulas!C1858</f>
        <v>0</v>
      </c>
      <c r="D1857">
        <f>Formulas!AC1858</f>
        <v>0</v>
      </c>
      <c r="E1857">
        <f t="shared" si="28"/>
        <v>0</v>
      </c>
      <c r="F1857" s="1">
        <f>COUNTIFS(Formulas!B$3:B$2000,'Stats for predictor'!B1857,Formulas!C$3:C$2000,'Stats for predictor'!C1857,Formulas!AC$3:AC$2000,4)</f>
        <v>0</v>
      </c>
      <c r="G1857">
        <f>COUNTIFS(Formulas!B$3:B$2000,'Stats for predictor'!B1857,Formulas!C$3:C$2000,'Stats for predictor'!C1857,Formulas!AC$3:AC$2000,3)</f>
        <v>0</v>
      </c>
      <c r="H1857">
        <f>COUNTIFS(Formulas!B$3:B$2000,'Stats for predictor'!B1857,Formulas!C$3:C$2000,'Stats for predictor'!C1857,Formulas!AC$3:AC$2000,2)</f>
        <v>0</v>
      </c>
      <c r="I1857">
        <f>COUNTIFS(Formulas!B$3:B$2000,'Stats for predictor'!B1857,Formulas!C$3:C$2000,'Stats for predictor'!C1857,Formulas!AC$3:AC$2000,1)</f>
        <v>0</v>
      </c>
      <c r="J1857">
        <f>COUNTIFS(Formulas!B$3:B$2000,'Stats for predictor'!B1857,Formulas!C$3:C$2000,'Stats for predictor'!C1857,Formulas!AC$3:AC$2000,0)</f>
        <v>1390</v>
      </c>
      <c r="K1857">
        <f>Formulas!P1858</f>
        <v>0</v>
      </c>
      <c r="L1857">
        <f>Formulas!R1858</f>
        <v>0</v>
      </c>
      <c r="M1857">
        <f>Formulas!T1906</f>
        <v>0</v>
      </c>
      <c r="N1857" s="2" t="e">
        <f>Formulas!V1858</f>
        <v>#DIV/0!</v>
      </c>
      <c r="O1857">
        <f>Formulas!U1858</f>
        <v>0</v>
      </c>
      <c r="P1857" s="2" t="e">
        <f>Formulas!W1858</f>
        <v>#DIV/0!</v>
      </c>
    </row>
    <row r="1858" spans="1:16">
      <c r="A1858">
        <f>Formulas!A1859</f>
        <v>0</v>
      </c>
      <c r="B1858">
        <f>Formulas!B1859</f>
        <v>0</v>
      </c>
      <c r="C1858">
        <f>Formulas!C1859</f>
        <v>0</v>
      </c>
      <c r="D1858">
        <f>Formulas!AC1859</f>
        <v>0</v>
      </c>
      <c r="E1858">
        <f t="shared" si="28"/>
        <v>0</v>
      </c>
      <c r="F1858" s="1">
        <f>COUNTIFS(Formulas!B$3:B$2000,'Stats for predictor'!B1858,Formulas!C$3:C$2000,'Stats for predictor'!C1858,Formulas!AC$3:AC$2000,4)</f>
        <v>0</v>
      </c>
      <c r="G1858">
        <f>COUNTIFS(Formulas!B$3:B$2000,'Stats for predictor'!B1858,Formulas!C$3:C$2000,'Stats for predictor'!C1858,Formulas!AC$3:AC$2000,3)</f>
        <v>0</v>
      </c>
      <c r="H1858">
        <f>COUNTIFS(Formulas!B$3:B$2000,'Stats for predictor'!B1858,Formulas!C$3:C$2000,'Stats for predictor'!C1858,Formulas!AC$3:AC$2000,2)</f>
        <v>0</v>
      </c>
      <c r="I1858">
        <f>COUNTIFS(Formulas!B$3:B$2000,'Stats for predictor'!B1858,Formulas!C$3:C$2000,'Stats for predictor'!C1858,Formulas!AC$3:AC$2000,1)</f>
        <v>0</v>
      </c>
      <c r="J1858">
        <f>COUNTIFS(Formulas!B$3:B$2000,'Stats for predictor'!B1858,Formulas!C$3:C$2000,'Stats for predictor'!C1858,Formulas!AC$3:AC$2000,0)</f>
        <v>1390</v>
      </c>
      <c r="K1858">
        <f>Formulas!P1859</f>
        <v>0</v>
      </c>
      <c r="L1858">
        <f>Formulas!R1859</f>
        <v>0</v>
      </c>
      <c r="M1858">
        <f>Formulas!T1907</f>
        <v>0</v>
      </c>
      <c r="N1858" s="2" t="e">
        <f>Formulas!V1859</f>
        <v>#DIV/0!</v>
      </c>
      <c r="O1858">
        <f>Formulas!U1859</f>
        <v>0</v>
      </c>
      <c r="P1858" s="2" t="e">
        <f>Formulas!W1859</f>
        <v>#DIV/0!</v>
      </c>
    </row>
    <row r="1859" spans="1:16">
      <c r="A1859">
        <f>Formulas!A1860</f>
        <v>0</v>
      </c>
      <c r="B1859">
        <f>Formulas!B1860</f>
        <v>0</v>
      </c>
      <c r="C1859">
        <f>Formulas!C1860</f>
        <v>0</v>
      </c>
      <c r="D1859">
        <f>Formulas!AC1860</f>
        <v>0</v>
      </c>
      <c r="E1859">
        <f t="shared" ref="E1859:E1922" si="29">IF(F1859&gt;0,4,IF(G1859&gt;0,3,IF(H1859&gt;0,2,IF(I1859&gt;0,1,0))))</f>
        <v>0</v>
      </c>
      <c r="F1859" s="1">
        <f>COUNTIFS(Formulas!B$3:B$2000,'Stats for predictor'!B1859,Formulas!C$3:C$2000,'Stats for predictor'!C1859,Formulas!AC$3:AC$2000,4)</f>
        <v>0</v>
      </c>
      <c r="G1859">
        <f>COUNTIFS(Formulas!B$3:B$2000,'Stats for predictor'!B1859,Formulas!C$3:C$2000,'Stats for predictor'!C1859,Formulas!AC$3:AC$2000,3)</f>
        <v>0</v>
      </c>
      <c r="H1859">
        <f>COUNTIFS(Formulas!B$3:B$2000,'Stats for predictor'!B1859,Formulas!C$3:C$2000,'Stats for predictor'!C1859,Formulas!AC$3:AC$2000,2)</f>
        <v>0</v>
      </c>
      <c r="I1859">
        <f>COUNTIFS(Formulas!B$3:B$2000,'Stats for predictor'!B1859,Formulas!C$3:C$2000,'Stats for predictor'!C1859,Formulas!AC$3:AC$2000,1)</f>
        <v>0</v>
      </c>
      <c r="J1859">
        <f>COUNTIFS(Formulas!B$3:B$2000,'Stats for predictor'!B1859,Formulas!C$3:C$2000,'Stats for predictor'!C1859,Formulas!AC$3:AC$2000,0)</f>
        <v>1390</v>
      </c>
      <c r="K1859">
        <f>Formulas!P1860</f>
        <v>0</v>
      </c>
      <c r="L1859">
        <f>Formulas!R1860</f>
        <v>0</v>
      </c>
      <c r="M1859">
        <f>Formulas!T1908</f>
        <v>0</v>
      </c>
      <c r="N1859" s="2" t="e">
        <f>Formulas!V1860</f>
        <v>#DIV/0!</v>
      </c>
      <c r="O1859">
        <f>Formulas!U1860</f>
        <v>0</v>
      </c>
      <c r="P1859" s="2" t="e">
        <f>Formulas!W1860</f>
        <v>#DIV/0!</v>
      </c>
    </row>
    <row r="1860" spans="1:16">
      <c r="A1860">
        <f>Formulas!A1861</f>
        <v>0</v>
      </c>
      <c r="B1860">
        <f>Formulas!B1861</f>
        <v>0</v>
      </c>
      <c r="C1860">
        <f>Formulas!C1861</f>
        <v>0</v>
      </c>
      <c r="D1860">
        <f>Formulas!AC1861</f>
        <v>0</v>
      </c>
      <c r="E1860">
        <f t="shared" si="29"/>
        <v>0</v>
      </c>
      <c r="F1860" s="1">
        <f>COUNTIFS(Formulas!B$3:B$2000,'Stats for predictor'!B1860,Formulas!C$3:C$2000,'Stats for predictor'!C1860,Formulas!AC$3:AC$2000,4)</f>
        <v>0</v>
      </c>
      <c r="G1860">
        <f>COUNTIFS(Formulas!B$3:B$2000,'Stats for predictor'!B1860,Formulas!C$3:C$2000,'Stats for predictor'!C1860,Formulas!AC$3:AC$2000,3)</f>
        <v>0</v>
      </c>
      <c r="H1860">
        <f>COUNTIFS(Formulas!B$3:B$2000,'Stats for predictor'!B1860,Formulas!C$3:C$2000,'Stats for predictor'!C1860,Formulas!AC$3:AC$2000,2)</f>
        <v>0</v>
      </c>
      <c r="I1860">
        <f>COUNTIFS(Formulas!B$3:B$2000,'Stats for predictor'!B1860,Formulas!C$3:C$2000,'Stats for predictor'!C1860,Formulas!AC$3:AC$2000,1)</f>
        <v>0</v>
      </c>
      <c r="J1860">
        <f>COUNTIFS(Formulas!B$3:B$2000,'Stats for predictor'!B1860,Formulas!C$3:C$2000,'Stats for predictor'!C1860,Formulas!AC$3:AC$2000,0)</f>
        <v>1390</v>
      </c>
      <c r="K1860">
        <f>Formulas!P1861</f>
        <v>0</v>
      </c>
      <c r="L1860">
        <f>Formulas!R1861</f>
        <v>0</v>
      </c>
      <c r="M1860">
        <f>Formulas!T1909</f>
        <v>0</v>
      </c>
      <c r="N1860" s="2" t="e">
        <f>Formulas!V1861</f>
        <v>#DIV/0!</v>
      </c>
      <c r="O1860">
        <f>Formulas!U1861</f>
        <v>0</v>
      </c>
      <c r="P1860" s="2" t="e">
        <f>Formulas!W1861</f>
        <v>#DIV/0!</v>
      </c>
    </row>
    <row r="1861" spans="1:16">
      <c r="A1861">
        <f>Formulas!A1862</f>
        <v>0</v>
      </c>
      <c r="B1861">
        <f>Formulas!B1862</f>
        <v>0</v>
      </c>
      <c r="C1861">
        <f>Formulas!C1862</f>
        <v>0</v>
      </c>
      <c r="D1861">
        <f>Formulas!AC1862</f>
        <v>0</v>
      </c>
      <c r="E1861">
        <f t="shared" si="29"/>
        <v>0</v>
      </c>
      <c r="F1861" s="1">
        <f>COUNTIFS(Formulas!B$3:B$2000,'Stats for predictor'!B1861,Formulas!C$3:C$2000,'Stats for predictor'!C1861,Formulas!AC$3:AC$2000,4)</f>
        <v>0</v>
      </c>
      <c r="G1861">
        <f>COUNTIFS(Formulas!B$3:B$2000,'Stats for predictor'!B1861,Formulas!C$3:C$2000,'Stats for predictor'!C1861,Formulas!AC$3:AC$2000,3)</f>
        <v>0</v>
      </c>
      <c r="H1861">
        <f>COUNTIFS(Formulas!B$3:B$2000,'Stats for predictor'!B1861,Formulas!C$3:C$2000,'Stats for predictor'!C1861,Formulas!AC$3:AC$2000,2)</f>
        <v>0</v>
      </c>
      <c r="I1861">
        <f>COUNTIFS(Formulas!B$3:B$2000,'Stats for predictor'!B1861,Formulas!C$3:C$2000,'Stats for predictor'!C1861,Formulas!AC$3:AC$2000,1)</f>
        <v>0</v>
      </c>
      <c r="J1861">
        <f>COUNTIFS(Formulas!B$3:B$2000,'Stats for predictor'!B1861,Formulas!C$3:C$2000,'Stats for predictor'!C1861,Formulas!AC$3:AC$2000,0)</f>
        <v>1390</v>
      </c>
      <c r="K1861">
        <f>Formulas!P1862</f>
        <v>0</v>
      </c>
      <c r="L1861">
        <f>Formulas!R1862</f>
        <v>0</v>
      </c>
      <c r="M1861">
        <f>Formulas!T1910</f>
        <v>0</v>
      </c>
      <c r="N1861" s="2" t="e">
        <f>Formulas!V1862</f>
        <v>#DIV/0!</v>
      </c>
      <c r="O1861">
        <f>Formulas!U1862</f>
        <v>0</v>
      </c>
      <c r="P1861" s="2" t="e">
        <f>Formulas!W1862</f>
        <v>#DIV/0!</v>
      </c>
    </row>
    <row r="1862" spans="1:16">
      <c r="A1862">
        <f>Formulas!A1863</f>
        <v>0</v>
      </c>
      <c r="B1862">
        <f>Formulas!B1863</f>
        <v>0</v>
      </c>
      <c r="C1862">
        <f>Formulas!C1863</f>
        <v>0</v>
      </c>
      <c r="D1862">
        <f>Formulas!AC1863</f>
        <v>0</v>
      </c>
      <c r="E1862">
        <f t="shared" si="29"/>
        <v>0</v>
      </c>
      <c r="F1862" s="1">
        <f>COUNTIFS(Formulas!B$3:B$2000,'Stats for predictor'!B1862,Formulas!C$3:C$2000,'Stats for predictor'!C1862,Formulas!AC$3:AC$2000,4)</f>
        <v>0</v>
      </c>
      <c r="G1862">
        <f>COUNTIFS(Formulas!B$3:B$2000,'Stats for predictor'!B1862,Formulas!C$3:C$2000,'Stats for predictor'!C1862,Formulas!AC$3:AC$2000,3)</f>
        <v>0</v>
      </c>
      <c r="H1862">
        <f>COUNTIFS(Formulas!B$3:B$2000,'Stats for predictor'!B1862,Formulas!C$3:C$2000,'Stats for predictor'!C1862,Formulas!AC$3:AC$2000,2)</f>
        <v>0</v>
      </c>
      <c r="I1862">
        <f>COUNTIFS(Formulas!B$3:B$2000,'Stats for predictor'!B1862,Formulas!C$3:C$2000,'Stats for predictor'!C1862,Formulas!AC$3:AC$2000,1)</f>
        <v>0</v>
      </c>
      <c r="J1862">
        <f>COUNTIFS(Formulas!B$3:B$2000,'Stats for predictor'!B1862,Formulas!C$3:C$2000,'Stats for predictor'!C1862,Formulas!AC$3:AC$2000,0)</f>
        <v>1390</v>
      </c>
      <c r="K1862">
        <f>Formulas!P1863</f>
        <v>0</v>
      </c>
      <c r="L1862">
        <f>Formulas!R1863</f>
        <v>0</v>
      </c>
      <c r="M1862">
        <f>Formulas!T1911</f>
        <v>0</v>
      </c>
      <c r="N1862" s="2" t="e">
        <f>Formulas!V1863</f>
        <v>#DIV/0!</v>
      </c>
      <c r="O1862">
        <f>Formulas!U1863</f>
        <v>0</v>
      </c>
      <c r="P1862" s="2" t="e">
        <f>Formulas!W1863</f>
        <v>#DIV/0!</v>
      </c>
    </row>
    <row r="1863" spans="1:16">
      <c r="A1863">
        <f>Formulas!A1864</f>
        <v>0</v>
      </c>
      <c r="B1863">
        <f>Formulas!B1864</f>
        <v>0</v>
      </c>
      <c r="C1863">
        <f>Formulas!C1864</f>
        <v>0</v>
      </c>
      <c r="D1863">
        <f>Formulas!AC1864</f>
        <v>0</v>
      </c>
      <c r="E1863">
        <f t="shared" si="29"/>
        <v>0</v>
      </c>
      <c r="F1863" s="1">
        <f>COUNTIFS(Formulas!B$3:B$2000,'Stats for predictor'!B1863,Formulas!C$3:C$2000,'Stats for predictor'!C1863,Formulas!AC$3:AC$2000,4)</f>
        <v>0</v>
      </c>
      <c r="G1863">
        <f>COUNTIFS(Formulas!B$3:B$2000,'Stats for predictor'!B1863,Formulas!C$3:C$2000,'Stats for predictor'!C1863,Formulas!AC$3:AC$2000,3)</f>
        <v>0</v>
      </c>
      <c r="H1863">
        <f>COUNTIFS(Formulas!B$3:B$2000,'Stats for predictor'!B1863,Formulas!C$3:C$2000,'Stats for predictor'!C1863,Formulas!AC$3:AC$2000,2)</f>
        <v>0</v>
      </c>
      <c r="I1863">
        <f>COUNTIFS(Formulas!B$3:B$2000,'Stats for predictor'!B1863,Formulas!C$3:C$2000,'Stats for predictor'!C1863,Formulas!AC$3:AC$2000,1)</f>
        <v>0</v>
      </c>
      <c r="J1863">
        <f>COUNTIFS(Formulas!B$3:B$2000,'Stats for predictor'!B1863,Formulas!C$3:C$2000,'Stats for predictor'!C1863,Formulas!AC$3:AC$2000,0)</f>
        <v>1390</v>
      </c>
      <c r="K1863">
        <f>Formulas!P1864</f>
        <v>0</v>
      </c>
      <c r="L1863">
        <f>Formulas!R1864</f>
        <v>0</v>
      </c>
      <c r="M1863">
        <f>Formulas!T1912</f>
        <v>0</v>
      </c>
      <c r="N1863" s="2" t="e">
        <f>Formulas!V1864</f>
        <v>#DIV/0!</v>
      </c>
      <c r="O1863">
        <f>Formulas!U1864</f>
        <v>0</v>
      </c>
      <c r="P1863" s="2" t="e">
        <f>Formulas!W1864</f>
        <v>#DIV/0!</v>
      </c>
    </row>
    <row r="1864" spans="1:16">
      <c r="A1864">
        <f>Formulas!A1865</f>
        <v>0</v>
      </c>
      <c r="B1864">
        <f>Formulas!B1865</f>
        <v>0</v>
      </c>
      <c r="C1864">
        <f>Formulas!C1865</f>
        <v>0</v>
      </c>
      <c r="D1864">
        <f>Formulas!AC1865</f>
        <v>0</v>
      </c>
      <c r="E1864">
        <f t="shared" si="29"/>
        <v>0</v>
      </c>
      <c r="F1864" s="1">
        <f>COUNTIFS(Formulas!B$3:B$2000,'Stats for predictor'!B1864,Formulas!C$3:C$2000,'Stats for predictor'!C1864,Formulas!AC$3:AC$2000,4)</f>
        <v>0</v>
      </c>
      <c r="G1864">
        <f>COUNTIFS(Formulas!B$3:B$2000,'Stats for predictor'!B1864,Formulas!C$3:C$2000,'Stats for predictor'!C1864,Formulas!AC$3:AC$2000,3)</f>
        <v>0</v>
      </c>
      <c r="H1864">
        <f>COUNTIFS(Formulas!B$3:B$2000,'Stats for predictor'!B1864,Formulas!C$3:C$2000,'Stats for predictor'!C1864,Formulas!AC$3:AC$2000,2)</f>
        <v>0</v>
      </c>
      <c r="I1864">
        <f>COUNTIFS(Formulas!B$3:B$2000,'Stats for predictor'!B1864,Formulas!C$3:C$2000,'Stats for predictor'!C1864,Formulas!AC$3:AC$2000,1)</f>
        <v>0</v>
      </c>
      <c r="J1864">
        <f>COUNTIFS(Formulas!B$3:B$2000,'Stats for predictor'!B1864,Formulas!C$3:C$2000,'Stats for predictor'!C1864,Formulas!AC$3:AC$2000,0)</f>
        <v>1390</v>
      </c>
      <c r="K1864">
        <f>Formulas!P1865</f>
        <v>0</v>
      </c>
      <c r="L1864">
        <f>Formulas!R1865</f>
        <v>0</v>
      </c>
      <c r="M1864">
        <f>Formulas!T1913</f>
        <v>0</v>
      </c>
      <c r="N1864" s="2" t="e">
        <f>Formulas!V1865</f>
        <v>#DIV/0!</v>
      </c>
      <c r="O1864">
        <f>Formulas!U1865</f>
        <v>0</v>
      </c>
      <c r="P1864" s="2" t="e">
        <f>Formulas!W1865</f>
        <v>#DIV/0!</v>
      </c>
    </row>
    <row r="1865" spans="1:16">
      <c r="A1865">
        <f>Formulas!A1866</f>
        <v>0</v>
      </c>
      <c r="B1865">
        <f>Formulas!B1866</f>
        <v>0</v>
      </c>
      <c r="C1865">
        <f>Formulas!C1866</f>
        <v>0</v>
      </c>
      <c r="D1865">
        <f>Formulas!AC1866</f>
        <v>0</v>
      </c>
      <c r="E1865">
        <f t="shared" si="29"/>
        <v>0</v>
      </c>
      <c r="F1865" s="1">
        <f>COUNTIFS(Formulas!B$3:B$2000,'Stats for predictor'!B1865,Formulas!C$3:C$2000,'Stats for predictor'!C1865,Formulas!AC$3:AC$2000,4)</f>
        <v>0</v>
      </c>
      <c r="G1865">
        <f>COUNTIFS(Formulas!B$3:B$2000,'Stats for predictor'!B1865,Formulas!C$3:C$2000,'Stats for predictor'!C1865,Formulas!AC$3:AC$2000,3)</f>
        <v>0</v>
      </c>
      <c r="H1865">
        <f>COUNTIFS(Formulas!B$3:B$2000,'Stats for predictor'!B1865,Formulas!C$3:C$2000,'Stats for predictor'!C1865,Formulas!AC$3:AC$2000,2)</f>
        <v>0</v>
      </c>
      <c r="I1865">
        <f>COUNTIFS(Formulas!B$3:B$2000,'Stats for predictor'!B1865,Formulas!C$3:C$2000,'Stats for predictor'!C1865,Formulas!AC$3:AC$2000,1)</f>
        <v>0</v>
      </c>
      <c r="J1865">
        <f>COUNTIFS(Formulas!B$3:B$2000,'Stats for predictor'!B1865,Formulas!C$3:C$2000,'Stats for predictor'!C1865,Formulas!AC$3:AC$2000,0)</f>
        <v>1390</v>
      </c>
      <c r="K1865">
        <f>Formulas!P1866</f>
        <v>0</v>
      </c>
      <c r="L1865">
        <f>Formulas!R1866</f>
        <v>0</v>
      </c>
      <c r="M1865">
        <f>Formulas!T1914</f>
        <v>0</v>
      </c>
      <c r="N1865" s="2" t="e">
        <f>Formulas!V1866</f>
        <v>#DIV/0!</v>
      </c>
      <c r="O1865">
        <f>Formulas!U1866</f>
        <v>0</v>
      </c>
      <c r="P1865" s="2" t="e">
        <f>Formulas!W1866</f>
        <v>#DIV/0!</v>
      </c>
    </row>
    <row r="1866" spans="1:16">
      <c r="A1866">
        <f>Formulas!A1867</f>
        <v>0</v>
      </c>
      <c r="B1866">
        <f>Formulas!B1867</f>
        <v>0</v>
      </c>
      <c r="C1866">
        <f>Formulas!C1867</f>
        <v>0</v>
      </c>
      <c r="D1866">
        <f>Formulas!AC1867</f>
        <v>0</v>
      </c>
      <c r="E1866">
        <f t="shared" si="29"/>
        <v>0</v>
      </c>
      <c r="F1866" s="1">
        <f>COUNTIFS(Formulas!B$3:B$2000,'Stats for predictor'!B1866,Formulas!C$3:C$2000,'Stats for predictor'!C1866,Formulas!AC$3:AC$2000,4)</f>
        <v>0</v>
      </c>
      <c r="G1866">
        <f>COUNTIFS(Formulas!B$3:B$2000,'Stats for predictor'!B1866,Formulas!C$3:C$2000,'Stats for predictor'!C1866,Formulas!AC$3:AC$2000,3)</f>
        <v>0</v>
      </c>
      <c r="H1866">
        <f>COUNTIFS(Formulas!B$3:B$2000,'Stats for predictor'!B1866,Formulas!C$3:C$2000,'Stats for predictor'!C1866,Formulas!AC$3:AC$2000,2)</f>
        <v>0</v>
      </c>
      <c r="I1866">
        <f>COUNTIFS(Formulas!B$3:B$2000,'Stats for predictor'!B1866,Formulas!C$3:C$2000,'Stats for predictor'!C1866,Formulas!AC$3:AC$2000,1)</f>
        <v>0</v>
      </c>
      <c r="J1866">
        <f>COUNTIFS(Formulas!B$3:B$2000,'Stats for predictor'!B1866,Formulas!C$3:C$2000,'Stats for predictor'!C1866,Formulas!AC$3:AC$2000,0)</f>
        <v>1390</v>
      </c>
      <c r="K1866">
        <f>Formulas!P1867</f>
        <v>0</v>
      </c>
      <c r="L1866">
        <f>Formulas!R1867</f>
        <v>0</v>
      </c>
      <c r="M1866">
        <f>Formulas!T1915</f>
        <v>0</v>
      </c>
      <c r="N1866" s="2" t="e">
        <f>Formulas!V1867</f>
        <v>#DIV/0!</v>
      </c>
      <c r="O1866">
        <f>Formulas!U1867</f>
        <v>0</v>
      </c>
      <c r="P1866" s="2" t="e">
        <f>Formulas!W1867</f>
        <v>#DIV/0!</v>
      </c>
    </row>
    <row r="1867" spans="1:16">
      <c r="A1867">
        <f>Formulas!A1868</f>
        <v>0</v>
      </c>
      <c r="B1867">
        <f>Formulas!B1868</f>
        <v>0</v>
      </c>
      <c r="C1867">
        <f>Formulas!C1868</f>
        <v>0</v>
      </c>
      <c r="D1867">
        <f>Formulas!AC1868</f>
        <v>0</v>
      </c>
      <c r="E1867">
        <f t="shared" si="29"/>
        <v>0</v>
      </c>
      <c r="F1867" s="1">
        <f>COUNTIFS(Formulas!B$3:B$2000,'Stats for predictor'!B1867,Formulas!C$3:C$2000,'Stats for predictor'!C1867,Formulas!AC$3:AC$2000,4)</f>
        <v>0</v>
      </c>
      <c r="G1867">
        <f>COUNTIFS(Formulas!B$3:B$2000,'Stats for predictor'!B1867,Formulas!C$3:C$2000,'Stats for predictor'!C1867,Formulas!AC$3:AC$2000,3)</f>
        <v>0</v>
      </c>
      <c r="H1867">
        <f>COUNTIFS(Formulas!B$3:B$2000,'Stats for predictor'!B1867,Formulas!C$3:C$2000,'Stats for predictor'!C1867,Formulas!AC$3:AC$2000,2)</f>
        <v>0</v>
      </c>
      <c r="I1867">
        <f>COUNTIFS(Formulas!B$3:B$2000,'Stats for predictor'!B1867,Formulas!C$3:C$2000,'Stats for predictor'!C1867,Formulas!AC$3:AC$2000,1)</f>
        <v>0</v>
      </c>
      <c r="J1867">
        <f>COUNTIFS(Formulas!B$3:B$2000,'Stats for predictor'!B1867,Formulas!C$3:C$2000,'Stats for predictor'!C1867,Formulas!AC$3:AC$2000,0)</f>
        <v>1390</v>
      </c>
      <c r="K1867">
        <f>Formulas!P1868</f>
        <v>0</v>
      </c>
      <c r="L1867">
        <f>Formulas!R1868</f>
        <v>0</v>
      </c>
      <c r="M1867">
        <f>Formulas!T1916</f>
        <v>0</v>
      </c>
      <c r="N1867" s="2" t="e">
        <f>Formulas!V1868</f>
        <v>#DIV/0!</v>
      </c>
      <c r="O1867">
        <f>Formulas!U1868</f>
        <v>0</v>
      </c>
      <c r="P1867" s="2" t="e">
        <f>Formulas!W1868</f>
        <v>#DIV/0!</v>
      </c>
    </row>
    <row r="1868" spans="1:16">
      <c r="A1868">
        <f>Formulas!A1869</f>
        <v>0</v>
      </c>
      <c r="B1868">
        <f>Formulas!B1869</f>
        <v>0</v>
      </c>
      <c r="C1868">
        <f>Formulas!C1869</f>
        <v>0</v>
      </c>
      <c r="D1868">
        <f>Formulas!AC1869</f>
        <v>0</v>
      </c>
      <c r="E1868">
        <f t="shared" si="29"/>
        <v>0</v>
      </c>
      <c r="F1868" s="1">
        <f>COUNTIFS(Formulas!B$3:B$2000,'Stats for predictor'!B1868,Formulas!C$3:C$2000,'Stats for predictor'!C1868,Formulas!AC$3:AC$2000,4)</f>
        <v>0</v>
      </c>
      <c r="G1868">
        <f>COUNTIFS(Formulas!B$3:B$2000,'Stats for predictor'!B1868,Formulas!C$3:C$2000,'Stats for predictor'!C1868,Formulas!AC$3:AC$2000,3)</f>
        <v>0</v>
      </c>
      <c r="H1868">
        <f>COUNTIFS(Formulas!B$3:B$2000,'Stats for predictor'!B1868,Formulas!C$3:C$2000,'Stats for predictor'!C1868,Formulas!AC$3:AC$2000,2)</f>
        <v>0</v>
      </c>
      <c r="I1868">
        <f>COUNTIFS(Formulas!B$3:B$2000,'Stats for predictor'!B1868,Formulas!C$3:C$2000,'Stats for predictor'!C1868,Formulas!AC$3:AC$2000,1)</f>
        <v>0</v>
      </c>
      <c r="J1868">
        <f>COUNTIFS(Formulas!B$3:B$2000,'Stats for predictor'!B1868,Formulas!C$3:C$2000,'Stats for predictor'!C1868,Formulas!AC$3:AC$2000,0)</f>
        <v>1390</v>
      </c>
      <c r="K1868">
        <f>Formulas!P1869</f>
        <v>0</v>
      </c>
      <c r="L1868">
        <f>Formulas!R1869</f>
        <v>0</v>
      </c>
      <c r="M1868">
        <f>Formulas!T1917</f>
        <v>0</v>
      </c>
      <c r="N1868" s="2" t="e">
        <f>Formulas!V1869</f>
        <v>#DIV/0!</v>
      </c>
      <c r="O1868">
        <f>Formulas!U1869</f>
        <v>0</v>
      </c>
      <c r="P1868" s="2" t="e">
        <f>Formulas!W1869</f>
        <v>#DIV/0!</v>
      </c>
    </row>
    <row r="1869" spans="1:16">
      <c r="A1869">
        <f>Formulas!A1870</f>
        <v>0</v>
      </c>
      <c r="B1869">
        <f>Formulas!B1870</f>
        <v>0</v>
      </c>
      <c r="C1869">
        <f>Formulas!C1870</f>
        <v>0</v>
      </c>
      <c r="D1869">
        <f>Formulas!AC1870</f>
        <v>0</v>
      </c>
      <c r="E1869">
        <f t="shared" si="29"/>
        <v>0</v>
      </c>
      <c r="F1869" s="1">
        <f>COUNTIFS(Formulas!B$3:B$2000,'Stats for predictor'!B1869,Formulas!C$3:C$2000,'Stats for predictor'!C1869,Formulas!AC$3:AC$2000,4)</f>
        <v>0</v>
      </c>
      <c r="G1869">
        <f>COUNTIFS(Formulas!B$3:B$2000,'Stats for predictor'!B1869,Formulas!C$3:C$2000,'Stats for predictor'!C1869,Formulas!AC$3:AC$2000,3)</f>
        <v>0</v>
      </c>
      <c r="H1869">
        <f>COUNTIFS(Formulas!B$3:B$2000,'Stats for predictor'!B1869,Formulas!C$3:C$2000,'Stats for predictor'!C1869,Formulas!AC$3:AC$2000,2)</f>
        <v>0</v>
      </c>
      <c r="I1869">
        <f>COUNTIFS(Formulas!B$3:B$2000,'Stats for predictor'!B1869,Formulas!C$3:C$2000,'Stats for predictor'!C1869,Formulas!AC$3:AC$2000,1)</f>
        <v>0</v>
      </c>
      <c r="J1869">
        <f>COUNTIFS(Formulas!B$3:B$2000,'Stats for predictor'!B1869,Formulas!C$3:C$2000,'Stats for predictor'!C1869,Formulas!AC$3:AC$2000,0)</f>
        <v>1390</v>
      </c>
      <c r="K1869">
        <f>Formulas!P1870</f>
        <v>0</v>
      </c>
      <c r="L1869">
        <f>Formulas!R1870</f>
        <v>0</v>
      </c>
      <c r="M1869">
        <f>Formulas!T1918</f>
        <v>0</v>
      </c>
      <c r="N1869" s="2" t="e">
        <f>Formulas!V1870</f>
        <v>#DIV/0!</v>
      </c>
      <c r="O1869">
        <f>Formulas!U1870</f>
        <v>0</v>
      </c>
      <c r="P1869" s="2" t="e">
        <f>Formulas!W1870</f>
        <v>#DIV/0!</v>
      </c>
    </row>
    <row r="1870" spans="1:16">
      <c r="A1870">
        <f>Formulas!A1871</f>
        <v>0</v>
      </c>
      <c r="B1870">
        <f>Formulas!B1871</f>
        <v>0</v>
      </c>
      <c r="C1870">
        <f>Formulas!C1871</f>
        <v>0</v>
      </c>
      <c r="D1870">
        <f>Formulas!AC1871</f>
        <v>0</v>
      </c>
      <c r="E1870">
        <f t="shared" si="29"/>
        <v>0</v>
      </c>
      <c r="F1870" s="1">
        <f>COUNTIFS(Formulas!B$3:B$2000,'Stats for predictor'!B1870,Formulas!C$3:C$2000,'Stats for predictor'!C1870,Formulas!AC$3:AC$2000,4)</f>
        <v>0</v>
      </c>
      <c r="G1870">
        <f>COUNTIFS(Formulas!B$3:B$2000,'Stats for predictor'!B1870,Formulas!C$3:C$2000,'Stats for predictor'!C1870,Formulas!AC$3:AC$2000,3)</f>
        <v>0</v>
      </c>
      <c r="H1870">
        <f>COUNTIFS(Formulas!B$3:B$2000,'Stats for predictor'!B1870,Formulas!C$3:C$2000,'Stats for predictor'!C1870,Formulas!AC$3:AC$2000,2)</f>
        <v>0</v>
      </c>
      <c r="I1870">
        <f>COUNTIFS(Formulas!B$3:B$2000,'Stats for predictor'!B1870,Formulas!C$3:C$2000,'Stats for predictor'!C1870,Formulas!AC$3:AC$2000,1)</f>
        <v>0</v>
      </c>
      <c r="J1870">
        <f>COUNTIFS(Formulas!B$3:B$2000,'Stats for predictor'!B1870,Formulas!C$3:C$2000,'Stats for predictor'!C1870,Formulas!AC$3:AC$2000,0)</f>
        <v>1390</v>
      </c>
      <c r="K1870">
        <f>Formulas!P1871</f>
        <v>0</v>
      </c>
      <c r="L1870">
        <f>Formulas!R1871</f>
        <v>0</v>
      </c>
      <c r="M1870">
        <f>Formulas!T1919</f>
        <v>0</v>
      </c>
      <c r="N1870" s="2" t="e">
        <f>Formulas!V1871</f>
        <v>#DIV/0!</v>
      </c>
      <c r="O1870">
        <f>Formulas!U1871</f>
        <v>0</v>
      </c>
      <c r="P1870" s="2" t="e">
        <f>Formulas!W1871</f>
        <v>#DIV/0!</v>
      </c>
    </row>
    <row r="1871" spans="1:16">
      <c r="A1871">
        <f>Formulas!A1872</f>
        <v>0</v>
      </c>
      <c r="B1871">
        <f>Formulas!B1872</f>
        <v>0</v>
      </c>
      <c r="C1871">
        <f>Formulas!C1872</f>
        <v>0</v>
      </c>
      <c r="D1871">
        <f>Formulas!AC1872</f>
        <v>0</v>
      </c>
      <c r="E1871">
        <f t="shared" si="29"/>
        <v>0</v>
      </c>
      <c r="F1871" s="1">
        <f>COUNTIFS(Formulas!B$3:B$2000,'Stats for predictor'!B1871,Formulas!C$3:C$2000,'Stats for predictor'!C1871,Formulas!AC$3:AC$2000,4)</f>
        <v>0</v>
      </c>
      <c r="G1871">
        <f>COUNTIFS(Formulas!B$3:B$2000,'Stats for predictor'!B1871,Formulas!C$3:C$2000,'Stats for predictor'!C1871,Formulas!AC$3:AC$2000,3)</f>
        <v>0</v>
      </c>
      <c r="H1871">
        <f>COUNTIFS(Formulas!B$3:B$2000,'Stats for predictor'!B1871,Formulas!C$3:C$2000,'Stats for predictor'!C1871,Formulas!AC$3:AC$2000,2)</f>
        <v>0</v>
      </c>
      <c r="I1871">
        <f>COUNTIFS(Formulas!B$3:B$2000,'Stats for predictor'!B1871,Formulas!C$3:C$2000,'Stats for predictor'!C1871,Formulas!AC$3:AC$2000,1)</f>
        <v>0</v>
      </c>
      <c r="J1871">
        <f>COUNTIFS(Formulas!B$3:B$2000,'Stats for predictor'!B1871,Formulas!C$3:C$2000,'Stats for predictor'!C1871,Formulas!AC$3:AC$2000,0)</f>
        <v>1390</v>
      </c>
      <c r="K1871">
        <f>Formulas!P1872</f>
        <v>0</v>
      </c>
      <c r="L1871">
        <f>Formulas!R1872</f>
        <v>0</v>
      </c>
      <c r="M1871">
        <f>Formulas!T1920</f>
        <v>0</v>
      </c>
      <c r="N1871" s="2" t="e">
        <f>Formulas!V1872</f>
        <v>#DIV/0!</v>
      </c>
      <c r="O1871">
        <f>Formulas!U1872</f>
        <v>0</v>
      </c>
      <c r="P1871" s="2" t="e">
        <f>Formulas!W1872</f>
        <v>#DIV/0!</v>
      </c>
    </row>
    <row r="1872" spans="1:16">
      <c r="A1872">
        <f>Formulas!A1873</f>
        <v>0</v>
      </c>
      <c r="B1872">
        <f>Formulas!B1873</f>
        <v>0</v>
      </c>
      <c r="C1872">
        <f>Formulas!C1873</f>
        <v>0</v>
      </c>
      <c r="D1872">
        <f>Formulas!AC1873</f>
        <v>0</v>
      </c>
      <c r="E1872">
        <f t="shared" si="29"/>
        <v>0</v>
      </c>
      <c r="F1872" s="1">
        <f>COUNTIFS(Formulas!B$3:B$2000,'Stats for predictor'!B1872,Formulas!C$3:C$2000,'Stats for predictor'!C1872,Formulas!AC$3:AC$2000,4)</f>
        <v>0</v>
      </c>
      <c r="G1872">
        <f>COUNTIFS(Formulas!B$3:B$2000,'Stats for predictor'!B1872,Formulas!C$3:C$2000,'Stats for predictor'!C1872,Formulas!AC$3:AC$2000,3)</f>
        <v>0</v>
      </c>
      <c r="H1872">
        <f>COUNTIFS(Formulas!B$3:B$2000,'Stats for predictor'!B1872,Formulas!C$3:C$2000,'Stats for predictor'!C1872,Formulas!AC$3:AC$2000,2)</f>
        <v>0</v>
      </c>
      <c r="I1872">
        <f>COUNTIFS(Formulas!B$3:B$2000,'Stats for predictor'!B1872,Formulas!C$3:C$2000,'Stats for predictor'!C1872,Formulas!AC$3:AC$2000,1)</f>
        <v>0</v>
      </c>
      <c r="J1872">
        <f>COUNTIFS(Formulas!B$3:B$2000,'Stats for predictor'!B1872,Formulas!C$3:C$2000,'Stats for predictor'!C1872,Formulas!AC$3:AC$2000,0)</f>
        <v>1390</v>
      </c>
      <c r="K1872">
        <f>Formulas!P1873</f>
        <v>0</v>
      </c>
      <c r="L1872">
        <f>Formulas!R1873</f>
        <v>0</v>
      </c>
      <c r="M1872">
        <f>Formulas!T1921</f>
        <v>0</v>
      </c>
      <c r="N1872" s="2" t="e">
        <f>Formulas!V1873</f>
        <v>#DIV/0!</v>
      </c>
      <c r="O1872">
        <f>Formulas!U1873</f>
        <v>0</v>
      </c>
      <c r="P1872" s="2" t="e">
        <f>Formulas!W1873</f>
        <v>#DIV/0!</v>
      </c>
    </row>
    <row r="1873" spans="1:16">
      <c r="A1873">
        <f>Formulas!A1874</f>
        <v>0</v>
      </c>
      <c r="B1873">
        <f>Formulas!B1874</f>
        <v>0</v>
      </c>
      <c r="C1873">
        <f>Formulas!C1874</f>
        <v>0</v>
      </c>
      <c r="D1873">
        <f>Formulas!AC1874</f>
        <v>0</v>
      </c>
      <c r="E1873">
        <f t="shared" si="29"/>
        <v>0</v>
      </c>
      <c r="F1873" s="1">
        <f>COUNTIFS(Formulas!B$3:B$2000,'Stats for predictor'!B1873,Formulas!C$3:C$2000,'Stats for predictor'!C1873,Formulas!AC$3:AC$2000,4)</f>
        <v>0</v>
      </c>
      <c r="G1873">
        <f>COUNTIFS(Formulas!B$3:B$2000,'Stats for predictor'!B1873,Formulas!C$3:C$2000,'Stats for predictor'!C1873,Formulas!AC$3:AC$2000,3)</f>
        <v>0</v>
      </c>
      <c r="H1873">
        <f>COUNTIFS(Formulas!B$3:B$2000,'Stats for predictor'!B1873,Formulas!C$3:C$2000,'Stats for predictor'!C1873,Formulas!AC$3:AC$2000,2)</f>
        <v>0</v>
      </c>
      <c r="I1873">
        <f>COUNTIFS(Formulas!B$3:B$2000,'Stats for predictor'!B1873,Formulas!C$3:C$2000,'Stats for predictor'!C1873,Formulas!AC$3:AC$2000,1)</f>
        <v>0</v>
      </c>
      <c r="J1873">
        <f>COUNTIFS(Formulas!B$3:B$2000,'Stats for predictor'!B1873,Formulas!C$3:C$2000,'Stats for predictor'!C1873,Formulas!AC$3:AC$2000,0)</f>
        <v>1390</v>
      </c>
      <c r="K1873">
        <f>Formulas!P1874</f>
        <v>0</v>
      </c>
      <c r="L1873">
        <f>Formulas!R1874</f>
        <v>0</v>
      </c>
      <c r="M1873">
        <f>Formulas!T1922</f>
        <v>0</v>
      </c>
      <c r="N1873" s="2" t="e">
        <f>Formulas!V1874</f>
        <v>#DIV/0!</v>
      </c>
      <c r="O1873">
        <f>Formulas!U1874</f>
        <v>0</v>
      </c>
      <c r="P1873" s="2" t="e">
        <f>Formulas!W1874</f>
        <v>#DIV/0!</v>
      </c>
    </row>
    <row r="1874" spans="1:16">
      <c r="A1874">
        <f>Formulas!A1875</f>
        <v>0</v>
      </c>
      <c r="B1874">
        <f>Formulas!B1875</f>
        <v>0</v>
      </c>
      <c r="C1874">
        <f>Formulas!C1875</f>
        <v>0</v>
      </c>
      <c r="D1874">
        <f>Formulas!AC1875</f>
        <v>0</v>
      </c>
      <c r="E1874">
        <f t="shared" si="29"/>
        <v>0</v>
      </c>
      <c r="F1874" s="1">
        <f>COUNTIFS(Formulas!B$3:B$2000,'Stats for predictor'!B1874,Formulas!C$3:C$2000,'Stats for predictor'!C1874,Formulas!AC$3:AC$2000,4)</f>
        <v>0</v>
      </c>
      <c r="G1874">
        <f>COUNTIFS(Formulas!B$3:B$2000,'Stats for predictor'!B1874,Formulas!C$3:C$2000,'Stats for predictor'!C1874,Formulas!AC$3:AC$2000,3)</f>
        <v>0</v>
      </c>
      <c r="H1874">
        <f>COUNTIFS(Formulas!B$3:B$2000,'Stats for predictor'!B1874,Formulas!C$3:C$2000,'Stats for predictor'!C1874,Formulas!AC$3:AC$2000,2)</f>
        <v>0</v>
      </c>
      <c r="I1874">
        <f>COUNTIFS(Formulas!B$3:B$2000,'Stats for predictor'!B1874,Formulas!C$3:C$2000,'Stats for predictor'!C1874,Formulas!AC$3:AC$2000,1)</f>
        <v>0</v>
      </c>
      <c r="J1874">
        <f>COUNTIFS(Formulas!B$3:B$2000,'Stats for predictor'!B1874,Formulas!C$3:C$2000,'Stats for predictor'!C1874,Formulas!AC$3:AC$2000,0)</f>
        <v>1390</v>
      </c>
      <c r="K1874">
        <f>Formulas!P1875</f>
        <v>0</v>
      </c>
      <c r="L1874">
        <f>Formulas!R1875</f>
        <v>0</v>
      </c>
      <c r="M1874">
        <f>Formulas!T1923</f>
        <v>0</v>
      </c>
      <c r="N1874" s="2" t="e">
        <f>Formulas!V1875</f>
        <v>#DIV/0!</v>
      </c>
      <c r="O1874">
        <f>Formulas!U1875</f>
        <v>0</v>
      </c>
      <c r="P1874" s="2" t="e">
        <f>Formulas!W1875</f>
        <v>#DIV/0!</v>
      </c>
    </row>
    <row r="1875" spans="1:16">
      <c r="A1875">
        <f>Formulas!A1876</f>
        <v>0</v>
      </c>
      <c r="B1875">
        <f>Formulas!B1876</f>
        <v>0</v>
      </c>
      <c r="C1875">
        <f>Formulas!C1876</f>
        <v>0</v>
      </c>
      <c r="D1875">
        <f>Formulas!AC1876</f>
        <v>0</v>
      </c>
      <c r="E1875">
        <f t="shared" si="29"/>
        <v>0</v>
      </c>
      <c r="F1875" s="1">
        <f>COUNTIFS(Formulas!B$3:B$2000,'Stats for predictor'!B1875,Formulas!C$3:C$2000,'Stats for predictor'!C1875,Formulas!AC$3:AC$2000,4)</f>
        <v>0</v>
      </c>
      <c r="G1875">
        <f>COUNTIFS(Formulas!B$3:B$2000,'Stats for predictor'!B1875,Formulas!C$3:C$2000,'Stats for predictor'!C1875,Formulas!AC$3:AC$2000,3)</f>
        <v>0</v>
      </c>
      <c r="H1875">
        <f>COUNTIFS(Formulas!B$3:B$2000,'Stats for predictor'!B1875,Formulas!C$3:C$2000,'Stats for predictor'!C1875,Formulas!AC$3:AC$2000,2)</f>
        <v>0</v>
      </c>
      <c r="I1875">
        <f>COUNTIFS(Formulas!B$3:B$2000,'Stats for predictor'!B1875,Formulas!C$3:C$2000,'Stats for predictor'!C1875,Formulas!AC$3:AC$2000,1)</f>
        <v>0</v>
      </c>
      <c r="J1875">
        <f>COUNTIFS(Formulas!B$3:B$2000,'Stats for predictor'!B1875,Formulas!C$3:C$2000,'Stats for predictor'!C1875,Formulas!AC$3:AC$2000,0)</f>
        <v>1390</v>
      </c>
      <c r="K1875">
        <f>Formulas!P1876</f>
        <v>0</v>
      </c>
      <c r="L1875">
        <f>Formulas!R1876</f>
        <v>0</v>
      </c>
      <c r="M1875">
        <f>Formulas!T1924</f>
        <v>0</v>
      </c>
      <c r="N1875" s="2" t="e">
        <f>Formulas!V1876</f>
        <v>#DIV/0!</v>
      </c>
      <c r="O1875">
        <f>Formulas!U1876</f>
        <v>0</v>
      </c>
      <c r="P1875" s="2" t="e">
        <f>Formulas!W1876</f>
        <v>#DIV/0!</v>
      </c>
    </row>
    <row r="1876" spans="1:16">
      <c r="A1876">
        <f>Formulas!A1877</f>
        <v>0</v>
      </c>
      <c r="B1876">
        <f>Formulas!B1877</f>
        <v>0</v>
      </c>
      <c r="C1876">
        <f>Formulas!C1877</f>
        <v>0</v>
      </c>
      <c r="D1876">
        <f>Formulas!AC1877</f>
        <v>0</v>
      </c>
      <c r="E1876">
        <f t="shared" si="29"/>
        <v>0</v>
      </c>
      <c r="F1876" s="1">
        <f>COUNTIFS(Formulas!B$3:B$2000,'Stats for predictor'!B1876,Formulas!C$3:C$2000,'Stats for predictor'!C1876,Formulas!AC$3:AC$2000,4)</f>
        <v>0</v>
      </c>
      <c r="G1876">
        <f>COUNTIFS(Formulas!B$3:B$2000,'Stats for predictor'!B1876,Formulas!C$3:C$2000,'Stats for predictor'!C1876,Formulas!AC$3:AC$2000,3)</f>
        <v>0</v>
      </c>
      <c r="H1876">
        <f>COUNTIFS(Formulas!B$3:B$2000,'Stats for predictor'!B1876,Formulas!C$3:C$2000,'Stats for predictor'!C1876,Formulas!AC$3:AC$2000,2)</f>
        <v>0</v>
      </c>
      <c r="I1876">
        <f>COUNTIFS(Formulas!B$3:B$2000,'Stats for predictor'!B1876,Formulas!C$3:C$2000,'Stats for predictor'!C1876,Formulas!AC$3:AC$2000,1)</f>
        <v>0</v>
      </c>
      <c r="J1876">
        <f>COUNTIFS(Formulas!B$3:B$2000,'Stats for predictor'!B1876,Formulas!C$3:C$2000,'Stats for predictor'!C1876,Formulas!AC$3:AC$2000,0)</f>
        <v>1390</v>
      </c>
      <c r="K1876">
        <f>Formulas!P1877</f>
        <v>0</v>
      </c>
      <c r="L1876">
        <f>Formulas!R1877</f>
        <v>0</v>
      </c>
      <c r="M1876">
        <f>Formulas!T1925</f>
        <v>0</v>
      </c>
      <c r="N1876" s="2" t="e">
        <f>Formulas!V1877</f>
        <v>#DIV/0!</v>
      </c>
      <c r="O1876">
        <f>Formulas!U1877</f>
        <v>0</v>
      </c>
      <c r="P1876" s="2" t="e">
        <f>Formulas!W1877</f>
        <v>#DIV/0!</v>
      </c>
    </row>
    <row r="1877" spans="1:16">
      <c r="A1877">
        <f>Formulas!A1878</f>
        <v>0</v>
      </c>
      <c r="B1877">
        <f>Formulas!B1878</f>
        <v>0</v>
      </c>
      <c r="C1877">
        <f>Formulas!C1878</f>
        <v>0</v>
      </c>
      <c r="D1877">
        <f>Formulas!AC1878</f>
        <v>0</v>
      </c>
      <c r="E1877">
        <f t="shared" si="29"/>
        <v>0</v>
      </c>
      <c r="F1877" s="1">
        <f>COUNTIFS(Formulas!B$3:B$2000,'Stats for predictor'!B1877,Formulas!C$3:C$2000,'Stats for predictor'!C1877,Formulas!AC$3:AC$2000,4)</f>
        <v>0</v>
      </c>
      <c r="G1877">
        <f>COUNTIFS(Formulas!B$3:B$2000,'Stats for predictor'!B1877,Formulas!C$3:C$2000,'Stats for predictor'!C1877,Formulas!AC$3:AC$2000,3)</f>
        <v>0</v>
      </c>
      <c r="H1877">
        <f>COUNTIFS(Formulas!B$3:B$2000,'Stats for predictor'!B1877,Formulas!C$3:C$2000,'Stats for predictor'!C1877,Formulas!AC$3:AC$2000,2)</f>
        <v>0</v>
      </c>
      <c r="I1877">
        <f>COUNTIFS(Formulas!B$3:B$2000,'Stats for predictor'!B1877,Formulas!C$3:C$2000,'Stats for predictor'!C1877,Formulas!AC$3:AC$2000,1)</f>
        <v>0</v>
      </c>
      <c r="J1877">
        <f>COUNTIFS(Formulas!B$3:B$2000,'Stats for predictor'!B1877,Formulas!C$3:C$2000,'Stats for predictor'!C1877,Formulas!AC$3:AC$2000,0)</f>
        <v>1390</v>
      </c>
      <c r="K1877">
        <f>Formulas!P1878</f>
        <v>0</v>
      </c>
      <c r="L1877">
        <f>Formulas!R1878</f>
        <v>0</v>
      </c>
      <c r="M1877">
        <f>Formulas!T1926</f>
        <v>0</v>
      </c>
      <c r="N1877" s="2" t="e">
        <f>Formulas!V1878</f>
        <v>#DIV/0!</v>
      </c>
      <c r="O1877">
        <f>Formulas!U1878</f>
        <v>0</v>
      </c>
      <c r="P1877" s="2" t="e">
        <f>Formulas!W1878</f>
        <v>#DIV/0!</v>
      </c>
    </row>
    <row r="1878" spans="1:16">
      <c r="A1878">
        <f>Formulas!A1879</f>
        <v>0</v>
      </c>
      <c r="B1878">
        <f>Formulas!B1879</f>
        <v>0</v>
      </c>
      <c r="C1878">
        <f>Formulas!C1879</f>
        <v>0</v>
      </c>
      <c r="D1878">
        <f>Formulas!AC1879</f>
        <v>0</v>
      </c>
      <c r="E1878">
        <f t="shared" si="29"/>
        <v>0</v>
      </c>
      <c r="F1878" s="1">
        <f>COUNTIFS(Formulas!B$3:B$2000,'Stats for predictor'!B1878,Formulas!C$3:C$2000,'Stats for predictor'!C1878,Formulas!AC$3:AC$2000,4)</f>
        <v>0</v>
      </c>
      <c r="G1878">
        <f>COUNTIFS(Formulas!B$3:B$2000,'Stats for predictor'!B1878,Formulas!C$3:C$2000,'Stats for predictor'!C1878,Formulas!AC$3:AC$2000,3)</f>
        <v>0</v>
      </c>
      <c r="H1878">
        <f>COUNTIFS(Formulas!B$3:B$2000,'Stats for predictor'!B1878,Formulas!C$3:C$2000,'Stats for predictor'!C1878,Formulas!AC$3:AC$2000,2)</f>
        <v>0</v>
      </c>
      <c r="I1878">
        <f>COUNTIFS(Formulas!B$3:B$2000,'Stats for predictor'!B1878,Formulas!C$3:C$2000,'Stats for predictor'!C1878,Formulas!AC$3:AC$2000,1)</f>
        <v>0</v>
      </c>
      <c r="J1878">
        <f>COUNTIFS(Formulas!B$3:B$2000,'Stats for predictor'!B1878,Formulas!C$3:C$2000,'Stats for predictor'!C1878,Formulas!AC$3:AC$2000,0)</f>
        <v>1390</v>
      </c>
      <c r="K1878">
        <f>Formulas!P1879</f>
        <v>0</v>
      </c>
      <c r="L1878">
        <f>Formulas!R1879</f>
        <v>0</v>
      </c>
      <c r="M1878">
        <f>Formulas!T1927</f>
        <v>0</v>
      </c>
      <c r="N1878" s="2" t="e">
        <f>Formulas!V1879</f>
        <v>#DIV/0!</v>
      </c>
      <c r="O1878">
        <f>Formulas!U1879</f>
        <v>0</v>
      </c>
      <c r="P1878" s="2" t="e">
        <f>Formulas!W1879</f>
        <v>#DIV/0!</v>
      </c>
    </row>
    <row r="1879" spans="1:16">
      <c r="A1879">
        <f>Formulas!A1880</f>
        <v>0</v>
      </c>
      <c r="B1879">
        <f>Formulas!B1880</f>
        <v>0</v>
      </c>
      <c r="C1879">
        <f>Formulas!C1880</f>
        <v>0</v>
      </c>
      <c r="D1879">
        <f>Formulas!AC1880</f>
        <v>0</v>
      </c>
      <c r="E1879">
        <f t="shared" si="29"/>
        <v>0</v>
      </c>
      <c r="F1879" s="1">
        <f>COUNTIFS(Formulas!B$3:B$2000,'Stats for predictor'!B1879,Formulas!C$3:C$2000,'Stats for predictor'!C1879,Formulas!AC$3:AC$2000,4)</f>
        <v>0</v>
      </c>
      <c r="G1879">
        <f>COUNTIFS(Formulas!B$3:B$2000,'Stats for predictor'!B1879,Formulas!C$3:C$2000,'Stats for predictor'!C1879,Formulas!AC$3:AC$2000,3)</f>
        <v>0</v>
      </c>
      <c r="H1879">
        <f>COUNTIFS(Formulas!B$3:B$2000,'Stats for predictor'!B1879,Formulas!C$3:C$2000,'Stats for predictor'!C1879,Formulas!AC$3:AC$2000,2)</f>
        <v>0</v>
      </c>
      <c r="I1879">
        <f>COUNTIFS(Formulas!B$3:B$2000,'Stats for predictor'!B1879,Formulas!C$3:C$2000,'Stats for predictor'!C1879,Formulas!AC$3:AC$2000,1)</f>
        <v>0</v>
      </c>
      <c r="J1879">
        <f>COUNTIFS(Formulas!B$3:B$2000,'Stats for predictor'!B1879,Formulas!C$3:C$2000,'Stats for predictor'!C1879,Formulas!AC$3:AC$2000,0)</f>
        <v>1390</v>
      </c>
      <c r="K1879">
        <f>Formulas!P1880</f>
        <v>0</v>
      </c>
      <c r="L1879">
        <f>Formulas!R1880</f>
        <v>0</v>
      </c>
      <c r="M1879">
        <f>Formulas!T1928</f>
        <v>0</v>
      </c>
      <c r="N1879" s="2" t="e">
        <f>Formulas!V1880</f>
        <v>#DIV/0!</v>
      </c>
      <c r="O1879">
        <f>Formulas!U1880</f>
        <v>0</v>
      </c>
      <c r="P1879" s="2" t="e">
        <f>Formulas!W1880</f>
        <v>#DIV/0!</v>
      </c>
    </row>
    <row r="1880" spans="1:16">
      <c r="A1880">
        <f>Formulas!A1881</f>
        <v>0</v>
      </c>
      <c r="B1880">
        <f>Formulas!B1881</f>
        <v>0</v>
      </c>
      <c r="C1880">
        <f>Formulas!C1881</f>
        <v>0</v>
      </c>
      <c r="D1880">
        <f>Formulas!AC1881</f>
        <v>0</v>
      </c>
      <c r="E1880">
        <f t="shared" si="29"/>
        <v>0</v>
      </c>
      <c r="F1880" s="1">
        <f>COUNTIFS(Formulas!B$3:B$2000,'Stats for predictor'!B1880,Formulas!C$3:C$2000,'Stats for predictor'!C1880,Formulas!AC$3:AC$2000,4)</f>
        <v>0</v>
      </c>
      <c r="G1880">
        <f>COUNTIFS(Formulas!B$3:B$2000,'Stats for predictor'!B1880,Formulas!C$3:C$2000,'Stats for predictor'!C1880,Formulas!AC$3:AC$2000,3)</f>
        <v>0</v>
      </c>
      <c r="H1880">
        <f>COUNTIFS(Formulas!B$3:B$2000,'Stats for predictor'!B1880,Formulas!C$3:C$2000,'Stats for predictor'!C1880,Formulas!AC$3:AC$2000,2)</f>
        <v>0</v>
      </c>
      <c r="I1880">
        <f>COUNTIFS(Formulas!B$3:B$2000,'Stats for predictor'!B1880,Formulas!C$3:C$2000,'Stats for predictor'!C1880,Formulas!AC$3:AC$2000,1)</f>
        <v>0</v>
      </c>
      <c r="J1880">
        <f>COUNTIFS(Formulas!B$3:B$2000,'Stats for predictor'!B1880,Formulas!C$3:C$2000,'Stats for predictor'!C1880,Formulas!AC$3:AC$2000,0)</f>
        <v>1390</v>
      </c>
      <c r="K1880">
        <f>Formulas!P1881</f>
        <v>0</v>
      </c>
      <c r="L1880">
        <f>Formulas!R1881</f>
        <v>0</v>
      </c>
      <c r="M1880">
        <f>Formulas!T1929</f>
        <v>0</v>
      </c>
      <c r="N1880" s="2" t="e">
        <f>Formulas!V1881</f>
        <v>#DIV/0!</v>
      </c>
      <c r="O1880">
        <f>Formulas!U1881</f>
        <v>0</v>
      </c>
      <c r="P1880" s="2" t="e">
        <f>Formulas!W1881</f>
        <v>#DIV/0!</v>
      </c>
    </row>
    <row r="1881" spans="1:16">
      <c r="A1881">
        <f>Formulas!A1882</f>
        <v>0</v>
      </c>
      <c r="B1881">
        <f>Formulas!B1882</f>
        <v>0</v>
      </c>
      <c r="C1881">
        <f>Formulas!C1882</f>
        <v>0</v>
      </c>
      <c r="D1881">
        <f>Formulas!AC1882</f>
        <v>0</v>
      </c>
      <c r="E1881">
        <f t="shared" si="29"/>
        <v>0</v>
      </c>
      <c r="F1881" s="1">
        <f>COUNTIFS(Formulas!B$3:B$2000,'Stats for predictor'!B1881,Formulas!C$3:C$2000,'Stats for predictor'!C1881,Formulas!AC$3:AC$2000,4)</f>
        <v>0</v>
      </c>
      <c r="G1881">
        <f>COUNTIFS(Formulas!B$3:B$2000,'Stats for predictor'!B1881,Formulas!C$3:C$2000,'Stats for predictor'!C1881,Formulas!AC$3:AC$2000,3)</f>
        <v>0</v>
      </c>
      <c r="H1881">
        <f>COUNTIFS(Formulas!B$3:B$2000,'Stats for predictor'!B1881,Formulas!C$3:C$2000,'Stats for predictor'!C1881,Formulas!AC$3:AC$2000,2)</f>
        <v>0</v>
      </c>
      <c r="I1881">
        <f>COUNTIFS(Formulas!B$3:B$2000,'Stats for predictor'!B1881,Formulas!C$3:C$2000,'Stats for predictor'!C1881,Formulas!AC$3:AC$2000,1)</f>
        <v>0</v>
      </c>
      <c r="J1881">
        <f>COUNTIFS(Formulas!B$3:B$2000,'Stats for predictor'!B1881,Formulas!C$3:C$2000,'Stats for predictor'!C1881,Formulas!AC$3:AC$2000,0)</f>
        <v>1390</v>
      </c>
      <c r="K1881">
        <f>Formulas!P1882</f>
        <v>0</v>
      </c>
      <c r="L1881">
        <f>Formulas!R1882</f>
        <v>0</v>
      </c>
      <c r="M1881">
        <f>Formulas!T1930</f>
        <v>0</v>
      </c>
      <c r="N1881" s="2" t="e">
        <f>Formulas!V1882</f>
        <v>#DIV/0!</v>
      </c>
      <c r="O1881">
        <f>Formulas!U1882</f>
        <v>0</v>
      </c>
      <c r="P1881" s="2" t="e">
        <f>Formulas!W1882</f>
        <v>#DIV/0!</v>
      </c>
    </row>
    <row r="1882" spans="1:16">
      <c r="A1882">
        <f>Formulas!A1883</f>
        <v>0</v>
      </c>
      <c r="B1882">
        <f>Formulas!B1883</f>
        <v>0</v>
      </c>
      <c r="C1882">
        <f>Formulas!C1883</f>
        <v>0</v>
      </c>
      <c r="D1882">
        <f>Formulas!AC1883</f>
        <v>0</v>
      </c>
      <c r="E1882">
        <f t="shared" si="29"/>
        <v>0</v>
      </c>
      <c r="F1882" s="1">
        <f>COUNTIFS(Formulas!B$3:B$2000,'Stats for predictor'!B1882,Formulas!C$3:C$2000,'Stats for predictor'!C1882,Formulas!AC$3:AC$2000,4)</f>
        <v>0</v>
      </c>
      <c r="G1882">
        <f>COUNTIFS(Formulas!B$3:B$2000,'Stats for predictor'!B1882,Formulas!C$3:C$2000,'Stats for predictor'!C1882,Formulas!AC$3:AC$2000,3)</f>
        <v>0</v>
      </c>
      <c r="H1882">
        <f>COUNTIFS(Formulas!B$3:B$2000,'Stats for predictor'!B1882,Formulas!C$3:C$2000,'Stats for predictor'!C1882,Formulas!AC$3:AC$2000,2)</f>
        <v>0</v>
      </c>
      <c r="I1882">
        <f>COUNTIFS(Formulas!B$3:B$2000,'Stats for predictor'!B1882,Formulas!C$3:C$2000,'Stats for predictor'!C1882,Formulas!AC$3:AC$2000,1)</f>
        <v>0</v>
      </c>
      <c r="J1882">
        <f>COUNTIFS(Formulas!B$3:B$2000,'Stats for predictor'!B1882,Formulas!C$3:C$2000,'Stats for predictor'!C1882,Formulas!AC$3:AC$2000,0)</f>
        <v>1390</v>
      </c>
      <c r="K1882">
        <f>Formulas!P1883</f>
        <v>0</v>
      </c>
      <c r="L1882">
        <f>Formulas!R1883</f>
        <v>0</v>
      </c>
      <c r="M1882">
        <f>Formulas!T1931</f>
        <v>0</v>
      </c>
      <c r="N1882" s="2" t="e">
        <f>Formulas!V1883</f>
        <v>#DIV/0!</v>
      </c>
      <c r="O1882">
        <f>Formulas!U1883</f>
        <v>0</v>
      </c>
      <c r="P1882" s="2" t="e">
        <f>Formulas!W1883</f>
        <v>#DIV/0!</v>
      </c>
    </row>
    <row r="1883" spans="1:16">
      <c r="A1883">
        <f>Formulas!A1884</f>
        <v>0</v>
      </c>
      <c r="B1883">
        <f>Formulas!B1884</f>
        <v>0</v>
      </c>
      <c r="C1883">
        <f>Formulas!C1884</f>
        <v>0</v>
      </c>
      <c r="D1883">
        <f>Formulas!AC1884</f>
        <v>0</v>
      </c>
      <c r="E1883">
        <f t="shared" si="29"/>
        <v>0</v>
      </c>
      <c r="F1883" s="1">
        <f>COUNTIFS(Formulas!B$3:B$2000,'Stats for predictor'!B1883,Formulas!C$3:C$2000,'Stats for predictor'!C1883,Formulas!AC$3:AC$2000,4)</f>
        <v>0</v>
      </c>
      <c r="G1883">
        <f>COUNTIFS(Formulas!B$3:B$2000,'Stats for predictor'!B1883,Formulas!C$3:C$2000,'Stats for predictor'!C1883,Formulas!AC$3:AC$2000,3)</f>
        <v>0</v>
      </c>
      <c r="H1883">
        <f>COUNTIFS(Formulas!B$3:B$2000,'Stats for predictor'!B1883,Formulas!C$3:C$2000,'Stats for predictor'!C1883,Formulas!AC$3:AC$2000,2)</f>
        <v>0</v>
      </c>
      <c r="I1883">
        <f>COUNTIFS(Formulas!B$3:B$2000,'Stats for predictor'!B1883,Formulas!C$3:C$2000,'Stats for predictor'!C1883,Formulas!AC$3:AC$2000,1)</f>
        <v>0</v>
      </c>
      <c r="J1883">
        <f>COUNTIFS(Formulas!B$3:B$2000,'Stats for predictor'!B1883,Formulas!C$3:C$2000,'Stats for predictor'!C1883,Formulas!AC$3:AC$2000,0)</f>
        <v>1390</v>
      </c>
      <c r="K1883">
        <f>Formulas!P1884</f>
        <v>0</v>
      </c>
      <c r="L1883">
        <f>Formulas!R1884</f>
        <v>0</v>
      </c>
      <c r="M1883">
        <f>Formulas!T1932</f>
        <v>0</v>
      </c>
      <c r="N1883" s="2" t="e">
        <f>Formulas!V1884</f>
        <v>#DIV/0!</v>
      </c>
      <c r="O1883">
        <f>Formulas!U1884</f>
        <v>0</v>
      </c>
      <c r="P1883" s="2" t="e">
        <f>Formulas!W1884</f>
        <v>#DIV/0!</v>
      </c>
    </row>
    <row r="1884" spans="1:16">
      <c r="A1884">
        <f>Formulas!A1885</f>
        <v>0</v>
      </c>
      <c r="B1884">
        <f>Formulas!B1885</f>
        <v>0</v>
      </c>
      <c r="C1884">
        <f>Formulas!C1885</f>
        <v>0</v>
      </c>
      <c r="D1884">
        <f>Formulas!AC1885</f>
        <v>0</v>
      </c>
      <c r="E1884">
        <f t="shared" si="29"/>
        <v>0</v>
      </c>
      <c r="F1884" s="1">
        <f>COUNTIFS(Formulas!B$3:B$2000,'Stats for predictor'!B1884,Formulas!C$3:C$2000,'Stats for predictor'!C1884,Formulas!AC$3:AC$2000,4)</f>
        <v>0</v>
      </c>
      <c r="G1884">
        <f>COUNTIFS(Formulas!B$3:B$2000,'Stats for predictor'!B1884,Formulas!C$3:C$2000,'Stats for predictor'!C1884,Formulas!AC$3:AC$2000,3)</f>
        <v>0</v>
      </c>
      <c r="H1884">
        <f>COUNTIFS(Formulas!B$3:B$2000,'Stats for predictor'!B1884,Formulas!C$3:C$2000,'Stats for predictor'!C1884,Formulas!AC$3:AC$2000,2)</f>
        <v>0</v>
      </c>
      <c r="I1884">
        <f>COUNTIFS(Formulas!B$3:B$2000,'Stats for predictor'!B1884,Formulas!C$3:C$2000,'Stats for predictor'!C1884,Formulas!AC$3:AC$2000,1)</f>
        <v>0</v>
      </c>
      <c r="J1884">
        <f>COUNTIFS(Formulas!B$3:B$2000,'Stats for predictor'!B1884,Formulas!C$3:C$2000,'Stats for predictor'!C1884,Formulas!AC$3:AC$2000,0)</f>
        <v>1390</v>
      </c>
      <c r="K1884">
        <f>Formulas!P1885</f>
        <v>0</v>
      </c>
      <c r="L1884">
        <f>Formulas!R1885</f>
        <v>0</v>
      </c>
      <c r="M1884">
        <f>Formulas!T1933</f>
        <v>0</v>
      </c>
      <c r="N1884" s="2" t="e">
        <f>Formulas!V1885</f>
        <v>#DIV/0!</v>
      </c>
      <c r="O1884">
        <f>Formulas!U1885</f>
        <v>0</v>
      </c>
      <c r="P1884" s="2" t="e">
        <f>Formulas!W1885</f>
        <v>#DIV/0!</v>
      </c>
    </row>
    <row r="1885" spans="1:16">
      <c r="A1885">
        <f>Formulas!A1886</f>
        <v>0</v>
      </c>
      <c r="B1885">
        <f>Formulas!B1886</f>
        <v>0</v>
      </c>
      <c r="C1885">
        <f>Formulas!C1886</f>
        <v>0</v>
      </c>
      <c r="D1885">
        <f>Formulas!AC1886</f>
        <v>0</v>
      </c>
      <c r="E1885">
        <f t="shared" si="29"/>
        <v>0</v>
      </c>
      <c r="F1885" s="1">
        <f>COUNTIFS(Formulas!B$3:B$2000,'Stats for predictor'!B1885,Formulas!C$3:C$2000,'Stats for predictor'!C1885,Formulas!AC$3:AC$2000,4)</f>
        <v>0</v>
      </c>
      <c r="G1885">
        <f>COUNTIFS(Formulas!B$3:B$2000,'Stats for predictor'!B1885,Formulas!C$3:C$2000,'Stats for predictor'!C1885,Formulas!AC$3:AC$2000,3)</f>
        <v>0</v>
      </c>
      <c r="H1885">
        <f>COUNTIFS(Formulas!B$3:B$2000,'Stats for predictor'!B1885,Formulas!C$3:C$2000,'Stats for predictor'!C1885,Formulas!AC$3:AC$2000,2)</f>
        <v>0</v>
      </c>
      <c r="I1885">
        <f>COUNTIFS(Formulas!B$3:B$2000,'Stats for predictor'!B1885,Formulas!C$3:C$2000,'Stats for predictor'!C1885,Formulas!AC$3:AC$2000,1)</f>
        <v>0</v>
      </c>
      <c r="J1885">
        <f>COUNTIFS(Formulas!B$3:B$2000,'Stats for predictor'!B1885,Formulas!C$3:C$2000,'Stats for predictor'!C1885,Formulas!AC$3:AC$2000,0)</f>
        <v>1390</v>
      </c>
      <c r="K1885">
        <f>Formulas!P1886</f>
        <v>0</v>
      </c>
      <c r="L1885">
        <f>Formulas!R1886</f>
        <v>0</v>
      </c>
      <c r="M1885">
        <f>Formulas!T1934</f>
        <v>0</v>
      </c>
      <c r="N1885" s="2" t="e">
        <f>Formulas!V1886</f>
        <v>#DIV/0!</v>
      </c>
      <c r="O1885">
        <f>Formulas!U1886</f>
        <v>0</v>
      </c>
      <c r="P1885" s="2" t="e">
        <f>Formulas!W1886</f>
        <v>#DIV/0!</v>
      </c>
    </row>
    <row r="1886" spans="1:16">
      <c r="A1886">
        <f>Formulas!A1887</f>
        <v>0</v>
      </c>
      <c r="B1886">
        <f>Formulas!B1887</f>
        <v>0</v>
      </c>
      <c r="C1886">
        <f>Formulas!C1887</f>
        <v>0</v>
      </c>
      <c r="D1886">
        <f>Formulas!AC1887</f>
        <v>0</v>
      </c>
      <c r="E1886">
        <f t="shared" si="29"/>
        <v>0</v>
      </c>
      <c r="F1886" s="1">
        <f>COUNTIFS(Formulas!B$3:B$2000,'Stats for predictor'!B1886,Formulas!C$3:C$2000,'Stats for predictor'!C1886,Formulas!AC$3:AC$2000,4)</f>
        <v>0</v>
      </c>
      <c r="G1886">
        <f>COUNTIFS(Formulas!B$3:B$2000,'Stats for predictor'!B1886,Formulas!C$3:C$2000,'Stats for predictor'!C1886,Formulas!AC$3:AC$2000,3)</f>
        <v>0</v>
      </c>
      <c r="H1886">
        <f>COUNTIFS(Formulas!B$3:B$2000,'Stats for predictor'!B1886,Formulas!C$3:C$2000,'Stats for predictor'!C1886,Formulas!AC$3:AC$2000,2)</f>
        <v>0</v>
      </c>
      <c r="I1886">
        <f>COUNTIFS(Formulas!B$3:B$2000,'Stats for predictor'!B1886,Formulas!C$3:C$2000,'Stats for predictor'!C1886,Formulas!AC$3:AC$2000,1)</f>
        <v>0</v>
      </c>
      <c r="J1886">
        <f>COUNTIFS(Formulas!B$3:B$2000,'Stats for predictor'!B1886,Formulas!C$3:C$2000,'Stats for predictor'!C1886,Formulas!AC$3:AC$2000,0)</f>
        <v>1390</v>
      </c>
      <c r="K1886">
        <f>Formulas!P1887</f>
        <v>0</v>
      </c>
      <c r="L1886">
        <f>Formulas!R1887</f>
        <v>0</v>
      </c>
      <c r="M1886">
        <f>Formulas!T1935</f>
        <v>0</v>
      </c>
      <c r="N1886" s="2" t="e">
        <f>Formulas!V1887</f>
        <v>#DIV/0!</v>
      </c>
      <c r="O1886">
        <f>Formulas!U1887</f>
        <v>0</v>
      </c>
      <c r="P1886" s="2" t="e">
        <f>Formulas!W1887</f>
        <v>#DIV/0!</v>
      </c>
    </row>
    <row r="1887" spans="1:16">
      <c r="A1887">
        <f>Formulas!A1888</f>
        <v>0</v>
      </c>
      <c r="B1887">
        <f>Formulas!B1888</f>
        <v>0</v>
      </c>
      <c r="C1887">
        <f>Formulas!C1888</f>
        <v>0</v>
      </c>
      <c r="D1887">
        <f>Formulas!AC1888</f>
        <v>0</v>
      </c>
      <c r="E1887">
        <f t="shared" si="29"/>
        <v>0</v>
      </c>
      <c r="F1887" s="1">
        <f>COUNTIFS(Formulas!B$3:B$2000,'Stats for predictor'!B1887,Formulas!C$3:C$2000,'Stats for predictor'!C1887,Formulas!AC$3:AC$2000,4)</f>
        <v>0</v>
      </c>
      <c r="G1887">
        <f>COUNTIFS(Formulas!B$3:B$2000,'Stats for predictor'!B1887,Formulas!C$3:C$2000,'Stats for predictor'!C1887,Formulas!AC$3:AC$2000,3)</f>
        <v>0</v>
      </c>
      <c r="H1887">
        <f>COUNTIFS(Formulas!B$3:B$2000,'Stats for predictor'!B1887,Formulas!C$3:C$2000,'Stats for predictor'!C1887,Formulas!AC$3:AC$2000,2)</f>
        <v>0</v>
      </c>
      <c r="I1887">
        <f>COUNTIFS(Formulas!B$3:B$2000,'Stats for predictor'!B1887,Formulas!C$3:C$2000,'Stats for predictor'!C1887,Formulas!AC$3:AC$2000,1)</f>
        <v>0</v>
      </c>
      <c r="J1887">
        <f>COUNTIFS(Formulas!B$3:B$2000,'Stats for predictor'!B1887,Formulas!C$3:C$2000,'Stats for predictor'!C1887,Formulas!AC$3:AC$2000,0)</f>
        <v>1390</v>
      </c>
      <c r="K1887">
        <f>Formulas!P1888</f>
        <v>0</v>
      </c>
      <c r="L1887">
        <f>Formulas!R1888</f>
        <v>0</v>
      </c>
      <c r="M1887">
        <f>Formulas!T1936</f>
        <v>0</v>
      </c>
      <c r="N1887" s="2" t="e">
        <f>Formulas!V1888</f>
        <v>#DIV/0!</v>
      </c>
      <c r="O1887">
        <f>Formulas!U1888</f>
        <v>0</v>
      </c>
      <c r="P1887" s="2" t="e">
        <f>Formulas!W1888</f>
        <v>#DIV/0!</v>
      </c>
    </row>
    <row r="1888" spans="1:16">
      <c r="A1888">
        <f>Formulas!A1889</f>
        <v>0</v>
      </c>
      <c r="B1888">
        <f>Formulas!B1889</f>
        <v>0</v>
      </c>
      <c r="C1888">
        <f>Formulas!C1889</f>
        <v>0</v>
      </c>
      <c r="D1888">
        <f>Formulas!AC1889</f>
        <v>0</v>
      </c>
      <c r="E1888">
        <f t="shared" si="29"/>
        <v>0</v>
      </c>
      <c r="F1888" s="1">
        <f>COUNTIFS(Formulas!B$3:B$2000,'Stats for predictor'!B1888,Formulas!C$3:C$2000,'Stats for predictor'!C1888,Formulas!AC$3:AC$2000,4)</f>
        <v>0</v>
      </c>
      <c r="G1888">
        <f>COUNTIFS(Formulas!B$3:B$2000,'Stats for predictor'!B1888,Formulas!C$3:C$2000,'Stats for predictor'!C1888,Formulas!AC$3:AC$2000,3)</f>
        <v>0</v>
      </c>
      <c r="H1888">
        <f>COUNTIFS(Formulas!B$3:B$2000,'Stats for predictor'!B1888,Formulas!C$3:C$2000,'Stats for predictor'!C1888,Formulas!AC$3:AC$2000,2)</f>
        <v>0</v>
      </c>
      <c r="I1888">
        <f>COUNTIFS(Formulas!B$3:B$2000,'Stats for predictor'!B1888,Formulas!C$3:C$2000,'Stats for predictor'!C1888,Formulas!AC$3:AC$2000,1)</f>
        <v>0</v>
      </c>
      <c r="J1888">
        <f>COUNTIFS(Formulas!B$3:B$2000,'Stats for predictor'!B1888,Formulas!C$3:C$2000,'Stats for predictor'!C1888,Formulas!AC$3:AC$2000,0)</f>
        <v>1390</v>
      </c>
      <c r="K1888">
        <f>Formulas!P1889</f>
        <v>0</v>
      </c>
      <c r="L1888">
        <f>Formulas!R1889</f>
        <v>0</v>
      </c>
      <c r="M1888">
        <f>Formulas!T1937</f>
        <v>0</v>
      </c>
      <c r="N1888" s="2" t="e">
        <f>Formulas!V1889</f>
        <v>#DIV/0!</v>
      </c>
      <c r="O1888">
        <f>Formulas!U1889</f>
        <v>0</v>
      </c>
      <c r="P1888" s="2" t="e">
        <f>Formulas!W1889</f>
        <v>#DIV/0!</v>
      </c>
    </row>
    <row r="1889" spans="1:16">
      <c r="A1889">
        <f>Formulas!A1890</f>
        <v>0</v>
      </c>
      <c r="B1889">
        <f>Formulas!B1890</f>
        <v>0</v>
      </c>
      <c r="C1889">
        <f>Formulas!C1890</f>
        <v>0</v>
      </c>
      <c r="D1889">
        <f>Formulas!AC1890</f>
        <v>0</v>
      </c>
      <c r="E1889">
        <f t="shared" si="29"/>
        <v>0</v>
      </c>
      <c r="F1889" s="1">
        <f>COUNTIFS(Formulas!B$3:B$2000,'Stats for predictor'!B1889,Formulas!C$3:C$2000,'Stats for predictor'!C1889,Formulas!AC$3:AC$2000,4)</f>
        <v>0</v>
      </c>
      <c r="G1889">
        <f>COUNTIFS(Formulas!B$3:B$2000,'Stats for predictor'!B1889,Formulas!C$3:C$2000,'Stats for predictor'!C1889,Formulas!AC$3:AC$2000,3)</f>
        <v>0</v>
      </c>
      <c r="H1889">
        <f>COUNTIFS(Formulas!B$3:B$2000,'Stats for predictor'!B1889,Formulas!C$3:C$2000,'Stats for predictor'!C1889,Formulas!AC$3:AC$2000,2)</f>
        <v>0</v>
      </c>
      <c r="I1889">
        <f>COUNTIFS(Formulas!B$3:B$2000,'Stats for predictor'!B1889,Formulas!C$3:C$2000,'Stats for predictor'!C1889,Formulas!AC$3:AC$2000,1)</f>
        <v>0</v>
      </c>
      <c r="J1889">
        <f>COUNTIFS(Formulas!B$3:B$2000,'Stats for predictor'!B1889,Formulas!C$3:C$2000,'Stats for predictor'!C1889,Formulas!AC$3:AC$2000,0)</f>
        <v>1390</v>
      </c>
      <c r="K1889">
        <f>Formulas!P1890</f>
        <v>0</v>
      </c>
      <c r="L1889">
        <f>Formulas!R1890</f>
        <v>0</v>
      </c>
      <c r="M1889">
        <f>Formulas!T1938</f>
        <v>0</v>
      </c>
      <c r="N1889" s="2" t="e">
        <f>Formulas!V1890</f>
        <v>#DIV/0!</v>
      </c>
      <c r="O1889">
        <f>Formulas!U1890</f>
        <v>0</v>
      </c>
      <c r="P1889" s="2" t="e">
        <f>Formulas!W1890</f>
        <v>#DIV/0!</v>
      </c>
    </row>
    <row r="1890" spans="1:16">
      <c r="A1890">
        <f>Formulas!A1891</f>
        <v>0</v>
      </c>
      <c r="B1890">
        <f>Formulas!B1891</f>
        <v>0</v>
      </c>
      <c r="C1890">
        <f>Formulas!C1891</f>
        <v>0</v>
      </c>
      <c r="D1890">
        <f>Formulas!AC1891</f>
        <v>0</v>
      </c>
      <c r="E1890">
        <f t="shared" si="29"/>
        <v>0</v>
      </c>
      <c r="F1890" s="1">
        <f>COUNTIFS(Formulas!B$3:B$2000,'Stats for predictor'!B1890,Formulas!C$3:C$2000,'Stats for predictor'!C1890,Formulas!AC$3:AC$2000,4)</f>
        <v>0</v>
      </c>
      <c r="G1890">
        <f>COUNTIFS(Formulas!B$3:B$2000,'Stats for predictor'!B1890,Formulas!C$3:C$2000,'Stats for predictor'!C1890,Formulas!AC$3:AC$2000,3)</f>
        <v>0</v>
      </c>
      <c r="H1890">
        <f>COUNTIFS(Formulas!B$3:B$2000,'Stats for predictor'!B1890,Formulas!C$3:C$2000,'Stats for predictor'!C1890,Formulas!AC$3:AC$2000,2)</f>
        <v>0</v>
      </c>
      <c r="I1890">
        <f>COUNTIFS(Formulas!B$3:B$2000,'Stats for predictor'!B1890,Formulas!C$3:C$2000,'Stats for predictor'!C1890,Formulas!AC$3:AC$2000,1)</f>
        <v>0</v>
      </c>
      <c r="J1890">
        <f>COUNTIFS(Formulas!B$3:B$2000,'Stats for predictor'!B1890,Formulas!C$3:C$2000,'Stats for predictor'!C1890,Formulas!AC$3:AC$2000,0)</f>
        <v>1390</v>
      </c>
      <c r="K1890">
        <f>Formulas!P1891</f>
        <v>0</v>
      </c>
      <c r="L1890">
        <f>Formulas!R1891</f>
        <v>0</v>
      </c>
      <c r="M1890">
        <f>Formulas!T1939</f>
        <v>0</v>
      </c>
      <c r="N1890" s="2" t="e">
        <f>Formulas!V1891</f>
        <v>#DIV/0!</v>
      </c>
      <c r="O1890">
        <f>Formulas!U1891</f>
        <v>0</v>
      </c>
      <c r="P1890" s="2" t="e">
        <f>Formulas!W1891</f>
        <v>#DIV/0!</v>
      </c>
    </row>
    <row r="1891" spans="1:16">
      <c r="A1891">
        <f>Formulas!A1892</f>
        <v>0</v>
      </c>
      <c r="B1891">
        <f>Formulas!B1892</f>
        <v>0</v>
      </c>
      <c r="C1891">
        <f>Formulas!C1892</f>
        <v>0</v>
      </c>
      <c r="D1891">
        <f>Formulas!AC1892</f>
        <v>0</v>
      </c>
      <c r="E1891">
        <f t="shared" si="29"/>
        <v>0</v>
      </c>
      <c r="F1891" s="1">
        <f>COUNTIFS(Formulas!B$3:B$2000,'Stats for predictor'!B1891,Formulas!C$3:C$2000,'Stats for predictor'!C1891,Formulas!AC$3:AC$2000,4)</f>
        <v>0</v>
      </c>
      <c r="G1891">
        <f>COUNTIFS(Formulas!B$3:B$2000,'Stats for predictor'!B1891,Formulas!C$3:C$2000,'Stats for predictor'!C1891,Formulas!AC$3:AC$2000,3)</f>
        <v>0</v>
      </c>
      <c r="H1891">
        <f>COUNTIFS(Formulas!B$3:B$2000,'Stats for predictor'!B1891,Formulas!C$3:C$2000,'Stats for predictor'!C1891,Formulas!AC$3:AC$2000,2)</f>
        <v>0</v>
      </c>
      <c r="I1891">
        <f>COUNTIFS(Formulas!B$3:B$2000,'Stats for predictor'!B1891,Formulas!C$3:C$2000,'Stats for predictor'!C1891,Formulas!AC$3:AC$2000,1)</f>
        <v>0</v>
      </c>
      <c r="J1891">
        <f>COUNTIFS(Formulas!B$3:B$2000,'Stats for predictor'!B1891,Formulas!C$3:C$2000,'Stats for predictor'!C1891,Formulas!AC$3:AC$2000,0)</f>
        <v>1390</v>
      </c>
      <c r="K1891">
        <f>Formulas!P1892</f>
        <v>0</v>
      </c>
      <c r="L1891">
        <f>Formulas!R1892</f>
        <v>0</v>
      </c>
      <c r="M1891">
        <f>Formulas!T1940</f>
        <v>0</v>
      </c>
      <c r="N1891" s="2" t="e">
        <f>Formulas!V1892</f>
        <v>#DIV/0!</v>
      </c>
      <c r="O1891">
        <f>Formulas!U1892</f>
        <v>0</v>
      </c>
      <c r="P1891" s="2" t="e">
        <f>Formulas!W1892</f>
        <v>#DIV/0!</v>
      </c>
    </row>
    <row r="1892" spans="1:16">
      <c r="A1892">
        <f>Formulas!A1893</f>
        <v>0</v>
      </c>
      <c r="B1892">
        <f>Formulas!B1893</f>
        <v>0</v>
      </c>
      <c r="C1892">
        <f>Formulas!C1893</f>
        <v>0</v>
      </c>
      <c r="D1892">
        <f>Formulas!AC1893</f>
        <v>0</v>
      </c>
      <c r="E1892">
        <f t="shared" si="29"/>
        <v>0</v>
      </c>
      <c r="F1892" s="1">
        <f>COUNTIFS(Formulas!B$3:B$2000,'Stats for predictor'!B1892,Formulas!C$3:C$2000,'Stats for predictor'!C1892,Formulas!AC$3:AC$2000,4)</f>
        <v>0</v>
      </c>
      <c r="G1892">
        <f>COUNTIFS(Formulas!B$3:B$2000,'Stats for predictor'!B1892,Formulas!C$3:C$2000,'Stats for predictor'!C1892,Formulas!AC$3:AC$2000,3)</f>
        <v>0</v>
      </c>
      <c r="H1892">
        <f>COUNTIFS(Formulas!B$3:B$2000,'Stats for predictor'!B1892,Formulas!C$3:C$2000,'Stats for predictor'!C1892,Formulas!AC$3:AC$2000,2)</f>
        <v>0</v>
      </c>
      <c r="I1892">
        <f>COUNTIFS(Formulas!B$3:B$2000,'Stats for predictor'!B1892,Formulas!C$3:C$2000,'Stats for predictor'!C1892,Formulas!AC$3:AC$2000,1)</f>
        <v>0</v>
      </c>
      <c r="J1892">
        <f>COUNTIFS(Formulas!B$3:B$2000,'Stats for predictor'!B1892,Formulas!C$3:C$2000,'Stats for predictor'!C1892,Formulas!AC$3:AC$2000,0)</f>
        <v>1390</v>
      </c>
      <c r="K1892">
        <f>Formulas!P1893</f>
        <v>0</v>
      </c>
      <c r="L1892">
        <f>Formulas!R1893</f>
        <v>0</v>
      </c>
      <c r="M1892">
        <f>Formulas!T1941</f>
        <v>0</v>
      </c>
      <c r="N1892" s="2" t="e">
        <f>Formulas!V1893</f>
        <v>#DIV/0!</v>
      </c>
      <c r="O1892">
        <f>Formulas!U1893</f>
        <v>0</v>
      </c>
      <c r="P1892" s="2" t="e">
        <f>Formulas!W1893</f>
        <v>#DIV/0!</v>
      </c>
    </row>
    <row r="1893" spans="1:16">
      <c r="A1893">
        <f>Formulas!A1894</f>
        <v>0</v>
      </c>
      <c r="B1893">
        <f>Formulas!B1894</f>
        <v>0</v>
      </c>
      <c r="C1893">
        <f>Formulas!C1894</f>
        <v>0</v>
      </c>
      <c r="D1893">
        <f>Formulas!AC1894</f>
        <v>0</v>
      </c>
      <c r="E1893">
        <f t="shared" si="29"/>
        <v>0</v>
      </c>
      <c r="F1893" s="1">
        <f>COUNTIFS(Formulas!B$3:B$2000,'Stats for predictor'!B1893,Formulas!C$3:C$2000,'Stats for predictor'!C1893,Formulas!AC$3:AC$2000,4)</f>
        <v>0</v>
      </c>
      <c r="G1893">
        <f>COUNTIFS(Formulas!B$3:B$2000,'Stats for predictor'!B1893,Formulas!C$3:C$2000,'Stats for predictor'!C1893,Formulas!AC$3:AC$2000,3)</f>
        <v>0</v>
      </c>
      <c r="H1893">
        <f>COUNTIFS(Formulas!B$3:B$2000,'Stats for predictor'!B1893,Formulas!C$3:C$2000,'Stats for predictor'!C1893,Formulas!AC$3:AC$2000,2)</f>
        <v>0</v>
      </c>
      <c r="I1893">
        <f>COUNTIFS(Formulas!B$3:B$2000,'Stats for predictor'!B1893,Formulas!C$3:C$2000,'Stats for predictor'!C1893,Formulas!AC$3:AC$2000,1)</f>
        <v>0</v>
      </c>
      <c r="J1893">
        <f>COUNTIFS(Formulas!B$3:B$2000,'Stats for predictor'!B1893,Formulas!C$3:C$2000,'Stats for predictor'!C1893,Formulas!AC$3:AC$2000,0)</f>
        <v>1390</v>
      </c>
      <c r="K1893">
        <f>Formulas!P1894</f>
        <v>0</v>
      </c>
      <c r="L1893">
        <f>Formulas!R1894</f>
        <v>0</v>
      </c>
      <c r="M1893">
        <f>Formulas!T1942</f>
        <v>0</v>
      </c>
      <c r="N1893" s="2" t="e">
        <f>Formulas!V1894</f>
        <v>#DIV/0!</v>
      </c>
      <c r="O1893">
        <f>Formulas!U1894</f>
        <v>0</v>
      </c>
      <c r="P1893" s="2" t="e">
        <f>Formulas!W1894</f>
        <v>#DIV/0!</v>
      </c>
    </row>
    <row r="1894" spans="1:16">
      <c r="A1894">
        <f>Formulas!A1895</f>
        <v>0</v>
      </c>
      <c r="B1894">
        <f>Formulas!B1895</f>
        <v>0</v>
      </c>
      <c r="C1894">
        <f>Formulas!C1895</f>
        <v>0</v>
      </c>
      <c r="D1894">
        <f>Formulas!AC1895</f>
        <v>0</v>
      </c>
      <c r="E1894">
        <f t="shared" si="29"/>
        <v>0</v>
      </c>
      <c r="F1894" s="1">
        <f>COUNTIFS(Formulas!B$3:B$2000,'Stats for predictor'!B1894,Formulas!C$3:C$2000,'Stats for predictor'!C1894,Formulas!AC$3:AC$2000,4)</f>
        <v>0</v>
      </c>
      <c r="G1894">
        <f>COUNTIFS(Formulas!B$3:B$2000,'Stats for predictor'!B1894,Formulas!C$3:C$2000,'Stats for predictor'!C1894,Formulas!AC$3:AC$2000,3)</f>
        <v>0</v>
      </c>
      <c r="H1894">
        <f>COUNTIFS(Formulas!B$3:B$2000,'Stats for predictor'!B1894,Formulas!C$3:C$2000,'Stats for predictor'!C1894,Formulas!AC$3:AC$2000,2)</f>
        <v>0</v>
      </c>
      <c r="I1894">
        <f>COUNTIFS(Formulas!B$3:B$2000,'Stats for predictor'!B1894,Formulas!C$3:C$2000,'Stats for predictor'!C1894,Formulas!AC$3:AC$2000,1)</f>
        <v>0</v>
      </c>
      <c r="J1894">
        <f>COUNTIFS(Formulas!B$3:B$2000,'Stats for predictor'!B1894,Formulas!C$3:C$2000,'Stats for predictor'!C1894,Formulas!AC$3:AC$2000,0)</f>
        <v>1390</v>
      </c>
      <c r="K1894">
        <f>Formulas!P1895</f>
        <v>0</v>
      </c>
      <c r="L1894">
        <f>Formulas!R1895</f>
        <v>0</v>
      </c>
      <c r="M1894">
        <f>Formulas!T1943</f>
        <v>0</v>
      </c>
      <c r="N1894" s="2" t="e">
        <f>Formulas!V1895</f>
        <v>#DIV/0!</v>
      </c>
      <c r="O1894">
        <f>Formulas!U1895</f>
        <v>0</v>
      </c>
      <c r="P1894" s="2" t="e">
        <f>Formulas!W1895</f>
        <v>#DIV/0!</v>
      </c>
    </row>
    <row r="1895" spans="1:16">
      <c r="A1895">
        <f>Formulas!A1896</f>
        <v>0</v>
      </c>
      <c r="B1895">
        <f>Formulas!B1896</f>
        <v>0</v>
      </c>
      <c r="C1895">
        <f>Formulas!C1896</f>
        <v>0</v>
      </c>
      <c r="D1895">
        <f>Formulas!AC1896</f>
        <v>0</v>
      </c>
      <c r="E1895">
        <f t="shared" si="29"/>
        <v>0</v>
      </c>
      <c r="F1895" s="1">
        <f>COUNTIFS(Formulas!B$3:B$2000,'Stats for predictor'!B1895,Formulas!C$3:C$2000,'Stats for predictor'!C1895,Formulas!AC$3:AC$2000,4)</f>
        <v>0</v>
      </c>
      <c r="G1895">
        <f>COUNTIFS(Formulas!B$3:B$2000,'Stats for predictor'!B1895,Formulas!C$3:C$2000,'Stats for predictor'!C1895,Formulas!AC$3:AC$2000,3)</f>
        <v>0</v>
      </c>
      <c r="H1895">
        <f>COUNTIFS(Formulas!B$3:B$2000,'Stats for predictor'!B1895,Formulas!C$3:C$2000,'Stats for predictor'!C1895,Formulas!AC$3:AC$2000,2)</f>
        <v>0</v>
      </c>
      <c r="I1895">
        <f>COUNTIFS(Formulas!B$3:B$2000,'Stats for predictor'!B1895,Formulas!C$3:C$2000,'Stats for predictor'!C1895,Formulas!AC$3:AC$2000,1)</f>
        <v>0</v>
      </c>
      <c r="J1895">
        <f>COUNTIFS(Formulas!B$3:B$2000,'Stats for predictor'!B1895,Formulas!C$3:C$2000,'Stats for predictor'!C1895,Formulas!AC$3:AC$2000,0)</f>
        <v>1390</v>
      </c>
      <c r="K1895">
        <f>Formulas!P1896</f>
        <v>0</v>
      </c>
      <c r="L1895">
        <f>Formulas!R1896</f>
        <v>0</v>
      </c>
      <c r="M1895">
        <f>Formulas!T1944</f>
        <v>0</v>
      </c>
      <c r="N1895" s="2" t="e">
        <f>Formulas!V1896</f>
        <v>#DIV/0!</v>
      </c>
      <c r="O1895">
        <f>Formulas!U1896</f>
        <v>0</v>
      </c>
      <c r="P1895" s="2" t="e">
        <f>Formulas!W1896</f>
        <v>#DIV/0!</v>
      </c>
    </row>
    <row r="1896" spans="1:16">
      <c r="A1896">
        <f>Formulas!A1897</f>
        <v>0</v>
      </c>
      <c r="B1896">
        <f>Formulas!B1897</f>
        <v>0</v>
      </c>
      <c r="C1896">
        <f>Formulas!C1897</f>
        <v>0</v>
      </c>
      <c r="D1896">
        <f>Formulas!AC1897</f>
        <v>0</v>
      </c>
      <c r="E1896">
        <f t="shared" si="29"/>
        <v>0</v>
      </c>
      <c r="F1896" s="1">
        <f>COUNTIFS(Formulas!B$3:B$2000,'Stats for predictor'!B1896,Formulas!C$3:C$2000,'Stats for predictor'!C1896,Formulas!AC$3:AC$2000,4)</f>
        <v>0</v>
      </c>
      <c r="G1896">
        <f>COUNTIFS(Formulas!B$3:B$2000,'Stats for predictor'!B1896,Formulas!C$3:C$2000,'Stats for predictor'!C1896,Formulas!AC$3:AC$2000,3)</f>
        <v>0</v>
      </c>
      <c r="H1896">
        <f>COUNTIFS(Formulas!B$3:B$2000,'Stats for predictor'!B1896,Formulas!C$3:C$2000,'Stats for predictor'!C1896,Formulas!AC$3:AC$2000,2)</f>
        <v>0</v>
      </c>
      <c r="I1896">
        <f>COUNTIFS(Formulas!B$3:B$2000,'Stats for predictor'!B1896,Formulas!C$3:C$2000,'Stats for predictor'!C1896,Formulas!AC$3:AC$2000,1)</f>
        <v>0</v>
      </c>
      <c r="J1896">
        <f>COUNTIFS(Formulas!B$3:B$2000,'Stats for predictor'!B1896,Formulas!C$3:C$2000,'Stats for predictor'!C1896,Formulas!AC$3:AC$2000,0)</f>
        <v>1390</v>
      </c>
      <c r="K1896">
        <f>Formulas!P1897</f>
        <v>0</v>
      </c>
      <c r="L1896">
        <f>Formulas!R1897</f>
        <v>0</v>
      </c>
      <c r="M1896">
        <f>Formulas!T1945</f>
        <v>0</v>
      </c>
      <c r="N1896" s="2" t="e">
        <f>Formulas!V1897</f>
        <v>#DIV/0!</v>
      </c>
      <c r="O1896">
        <f>Formulas!U1897</f>
        <v>0</v>
      </c>
      <c r="P1896" s="2" t="e">
        <f>Formulas!W1897</f>
        <v>#DIV/0!</v>
      </c>
    </row>
    <row r="1897" spans="1:16">
      <c r="A1897">
        <f>Formulas!A1898</f>
        <v>0</v>
      </c>
      <c r="B1897">
        <f>Formulas!B1898</f>
        <v>0</v>
      </c>
      <c r="C1897">
        <f>Formulas!C1898</f>
        <v>0</v>
      </c>
      <c r="D1897">
        <f>Formulas!AC1898</f>
        <v>0</v>
      </c>
      <c r="E1897">
        <f t="shared" si="29"/>
        <v>0</v>
      </c>
      <c r="F1897" s="1">
        <f>COUNTIFS(Formulas!B$3:B$2000,'Stats for predictor'!B1897,Formulas!C$3:C$2000,'Stats for predictor'!C1897,Formulas!AC$3:AC$2000,4)</f>
        <v>0</v>
      </c>
      <c r="G1897">
        <f>COUNTIFS(Formulas!B$3:B$2000,'Stats for predictor'!B1897,Formulas!C$3:C$2000,'Stats for predictor'!C1897,Formulas!AC$3:AC$2000,3)</f>
        <v>0</v>
      </c>
      <c r="H1897">
        <f>COUNTIFS(Formulas!B$3:B$2000,'Stats for predictor'!B1897,Formulas!C$3:C$2000,'Stats for predictor'!C1897,Formulas!AC$3:AC$2000,2)</f>
        <v>0</v>
      </c>
      <c r="I1897">
        <f>COUNTIFS(Formulas!B$3:B$2000,'Stats for predictor'!B1897,Formulas!C$3:C$2000,'Stats for predictor'!C1897,Formulas!AC$3:AC$2000,1)</f>
        <v>0</v>
      </c>
      <c r="J1897">
        <f>COUNTIFS(Formulas!B$3:B$2000,'Stats for predictor'!B1897,Formulas!C$3:C$2000,'Stats for predictor'!C1897,Formulas!AC$3:AC$2000,0)</f>
        <v>1390</v>
      </c>
      <c r="K1897">
        <f>Formulas!P1898</f>
        <v>0</v>
      </c>
      <c r="L1897">
        <f>Formulas!R1898</f>
        <v>0</v>
      </c>
      <c r="M1897">
        <f>Formulas!T1946</f>
        <v>0</v>
      </c>
      <c r="N1897" s="2" t="e">
        <f>Formulas!V1898</f>
        <v>#DIV/0!</v>
      </c>
      <c r="O1897">
        <f>Formulas!U1898</f>
        <v>0</v>
      </c>
      <c r="P1897" s="2" t="e">
        <f>Formulas!W1898</f>
        <v>#DIV/0!</v>
      </c>
    </row>
    <row r="1898" spans="1:16">
      <c r="A1898">
        <f>Formulas!A1899</f>
        <v>0</v>
      </c>
      <c r="B1898">
        <f>Formulas!B1899</f>
        <v>0</v>
      </c>
      <c r="C1898">
        <f>Formulas!C1899</f>
        <v>0</v>
      </c>
      <c r="D1898">
        <f>Formulas!AC1899</f>
        <v>0</v>
      </c>
      <c r="E1898">
        <f t="shared" si="29"/>
        <v>0</v>
      </c>
      <c r="F1898" s="1">
        <f>COUNTIFS(Formulas!B$3:B$2000,'Stats for predictor'!B1898,Formulas!C$3:C$2000,'Stats for predictor'!C1898,Formulas!AC$3:AC$2000,4)</f>
        <v>0</v>
      </c>
      <c r="G1898">
        <f>COUNTIFS(Formulas!B$3:B$2000,'Stats for predictor'!B1898,Formulas!C$3:C$2000,'Stats for predictor'!C1898,Formulas!AC$3:AC$2000,3)</f>
        <v>0</v>
      </c>
      <c r="H1898">
        <f>COUNTIFS(Formulas!B$3:B$2000,'Stats for predictor'!B1898,Formulas!C$3:C$2000,'Stats for predictor'!C1898,Formulas!AC$3:AC$2000,2)</f>
        <v>0</v>
      </c>
      <c r="I1898">
        <f>COUNTIFS(Formulas!B$3:B$2000,'Stats for predictor'!B1898,Formulas!C$3:C$2000,'Stats for predictor'!C1898,Formulas!AC$3:AC$2000,1)</f>
        <v>0</v>
      </c>
      <c r="J1898">
        <f>COUNTIFS(Formulas!B$3:B$2000,'Stats for predictor'!B1898,Formulas!C$3:C$2000,'Stats for predictor'!C1898,Formulas!AC$3:AC$2000,0)</f>
        <v>1390</v>
      </c>
      <c r="K1898">
        <f>Formulas!P1899</f>
        <v>0</v>
      </c>
      <c r="L1898">
        <f>Formulas!R1899</f>
        <v>0</v>
      </c>
      <c r="M1898">
        <f>Formulas!T1947</f>
        <v>0</v>
      </c>
      <c r="N1898" s="2" t="e">
        <f>Formulas!V1899</f>
        <v>#DIV/0!</v>
      </c>
      <c r="O1898">
        <f>Formulas!U1899</f>
        <v>0</v>
      </c>
      <c r="P1898" s="2" t="e">
        <f>Formulas!W1899</f>
        <v>#DIV/0!</v>
      </c>
    </row>
    <row r="1899" spans="1:16">
      <c r="A1899">
        <f>Formulas!A1900</f>
        <v>0</v>
      </c>
      <c r="B1899">
        <f>Formulas!B1900</f>
        <v>0</v>
      </c>
      <c r="C1899">
        <f>Formulas!C1900</f>
        <v>0</v>
      </c>
      <c r="D1899">
        <f>Formulas!AC1900</f>
        <v>0</v>
      </c>
      <c r="E1899">
        <f t="shared" si="29"/>
        <v>0</v>
      </c>
      <c r="F1899" s="1">
        <f>COUNTIFS(Formulas!B$3:B$2000,'Stats for predictor'!B1899,Formulas!C$3:C$2000,'Stats for predictor'!C1899,Formulas!AC$3:AC$2000,4)</f>
        <v>0</v>
      </c>
      <c r="G1899">
        <f>COUNTIFS(Formulas!B$3:B$2000,'Stats for predictor'!B1899,Formulas!C$3:C$2000,'Stats for predictor'!C1899,Formulas!AC$3:AC$2000,3)</f>
        <v>0</v>
      </c>
      <c r="H1899">
        <f>COUNTIFS(Formulas!B$3:B$2000,'Stats for predictor'!B1899,Formulas!C$3:C$2000,'Stats for predictor'!C1899,Formulas!AC$3:AC$2000,2)</f>
        <v>0</v>
      </c>
      <c r="I1899">
        <f>COUNTIFS(Formulas!B$3:B$2000,'Stats for predictor'!B1899,Formulas!C$3:C$2000,'Stats for predictor'!C1899,Formulas!AC$3:AC$2000,1)</f>
        <v>0</v>
      </c>
      <c r="J1899">
        <f>COUNTIFS(Formulas!B$3:B$2000,'Stats for predictor'!B1899,Formulas!C$3:C$2000,'Stats for predictor'!C1899,Formulas!AC$3:AC$2000,0)</f>
        <v>1390</v>
      </c>
      <c r="K1899">
        <f>Formulas!P1900</f>
        <v>0</v>
      </c>
      <c r="L1899">
        <f>Formulas!R1900</f>
        <v>0</v>
      </c>
      <c r="M1899">
        <f>Formulas!T1948</f>
        <v>0</v>
      </c>
      <c r="N1899" s="2" t="e">
        <f>Formulas!V1900</f>
        <v>#DIV/0!</v>
      </c>
      <c r="O1899">
        <f>Formulas!U1900</f>
        <v>0</v>
      </c>
      <c r="P1899" s="2" t="e">
        <f>Formulas!W1900</f>
        <v>#DIV/0!</v>
      </c>
    </row>
    <row r="1900" spans="1:16">
      <c r="A1900">
        <f>Formulas!A1901</f>
        <v>0</v>
      </c>
      <c r="B1900">
        <f>Formulas!B1901</f>
        <v>0</v>
      </c>
      <c r="C1900">
        <f>Formulas!C1901</f>
        <v>0</v>
      </c>
      <c r="D1900">
        <f>Formulas!AC1901</f>
        <v>0</v>
      </c>
      <c r="E1900">
        <f t="shared" si="29"/>
        <v>0</v>
      </c>
      <c r="F1900" s="1">
        <f>COUNTIFS(Formulas!B$3:B$2000,'Stats for predictor'!B1900,Formulas!C$3:C$2000,'Stats for predictor'!C1900,Formulas!AC$3:AC$2000,4)</f>
        <v>0</v>
      </c>
      <c r="G1900">
        <f>COUNTIFS(Formulas!B$3:B$2000,'Stats for predictor'!B1900,Formulas!C$3:C$2000,'Stats for predictor'!C1900,Formulas!AC$3:AC$2000,3)</f>
        <v>0</v>
      </c>
      <c r="H1900">
        <f>COUNTIFS(Formulas!B$3:B$2000,'Stats for predictor'!B1900,Formulas!C$3:C$2000,'Stats for predictor'!C1900,Formulas!AC$3:AC$2000,2)</f>
        <v>0</v>
      </c>
      <c r="I1900">
        <f>COUNTIFS(Formulas!B$3:B$2000,'Stats for predictor'!B1900,Formulas!C$3:C$2000,'Stats for predictor'!C1900,Formulas!AC$3:AC$2000,1)</f>
        <v>0</v>
      </c>
      <c r="J1900">
        <f>COUNTIFS(Formulas!B$3:B$2000,'Stats for predictor'!B1900,Formulas!C$3:C$2000,'Stats for predictor'!C1900,Formulas!AC$3:AC$2000,0)</f>
        <v>1390</v>
      </c>
      <c r="K1900">
        <f>Formulas!P1901</f>
        <v>0</v>
      </c>
      <c r="L1900">
        <f>Formulas!R1901</f>
        <v>0</v>
      </c>
      <c r="M1900">
        <f>Formulas!T1949</f>
        <v>0</v>
      </c>
      <c r="N1900" s="2" t="e">
        <f>Formulas!V1901</f>
        <v>#DIV/0!</v>
      </c>
      <c r="O1900">
        <f>Formulas!U1901</f>
        <v>0</v>
      </c>
      <c r="P1900" s="2" t="e">
        <f>Formulas!W1901</f>
        <v>#DIV/0!</v>
      </c>
    </row>
    <row r="1901" spans="1:16">
      <c r="A1901">
        <f>Formulas!A1902</f>
        <v>0</v>
      </c>
      <c r="B1901">
        <f>Formulas!B1902</f>
        <v>0</v>
      </c>
      <c r="C1901">
        <f>Formulas!C1902</f>
        <v>0</v>
      </c>
      <c r="D1901">
        <f>Formulas!AC1902</f>
        <v>0</v>
      </c>
      <c r="E1901">
        <f t="shared" si="29"/>
        <v>0</v>
      </c>
      <c r="F1901" s="1">
        <f>COUNTIFS(Formulas!B$3:B$2000,'Stats for predictor'!B1901,Formulas!C$3:C$2000,'Stats for predictor'!C1901,Formulas!AC$3:AC$2000,4)</f>
        <v>0</v>
      </c>
      <c r="G1901">
        <f>COUNTIFS(Formulas!B$3:B$2000,'Stats for predictor'!B1901,Formulas!C$3:C$2000,'Stats for predictor'!C1901,Formulas!AC$3:AC$2000,3)</f>
        <v>0</v>
      </c>
      <c r="H1901">
        <f>COUNTIFS(Formulas!B$3:B$2000,'Stats for predictor'!B1901,Formulas!C$3:C$2000,'Stats for predictor'!C1901,Formulas!AC$3:AC$2000,2)</f>
        <v>0</v>
      </c>
      <c r="I1901">
        <f>COUNTIFS(Formulas!B$3:B$2000,'Stats for predictor'!B1901,Formulas!C$3:C$2000,'Stats for predictor'!C1901,Formulas!AC$3:AC$2000,1)</f>
        <v>0</v>
      </c>
      <c r="J1901">
        <f>COUNTIFS(Formulas!B$3:B$2000,'Stats for predictor'!B1901,Formulas!C$3:C$2000,'Stats for predictor'!C1901,Formulas!AC$3:AC$2000,0)</f>
        <v>1390</v>
      </c>
      <c r="K1901">
        <f>Formulas!P1902</f>
        <v>0</v>
      </c>
      <c r="L1901">
        <f>Formulas!R1902</f>
        <v>0</v>
      </c>
      <c r="M1901">
        <f>Formulas!T1950</f>
        <v>0</v>
      </c>
      <c r="N1901" s="2" t="e">
        <f>Formulas!V1902</f>
        <v>#DIV/0!</v>
      </c>
      <c r="O1901">
        <f>Formulas!U1902</f>
        <v>0</v>
      </c>
      <c r="P1901" s="2" t="e">
        <f>Formulas!W1902</f>
        <v>#DIV/0!</v>
      </c>
    </row>
    <row r="1902" spans="1:16">
      <c r="A1902">
        <f>Formulas!A1903</f>
        <v>0</v>
      </c>
      <c r="B1902">
        <f>Formulas!B1903</f>
        <v>0</v>
      </c>
      <c r="C1902">
        <f>Formulas!C1903</f>
        <v>0</v>
      </c>
      <c r="D1902">
        <f>Formulas!AC1903</f>
        <v>0</v>
      </c>
      <c r="E1902">
        <f t="shared" si="29"/>
        <v>0</v>
      </c>
      <c r="F1902" s="1">
        <f>COUNTIFS(Formulas!B$3:B$2000,'Stats for predictor'!B1902,Formulas!C$3:C$2000,'Stats for predictor'!C1902,Formulas!AC$3:AC$2000,4)</f>
        <v>0</v>
      </c>
      <c r="G1902">
        <f>COUNTIFS(Formulas!B$3:B$2000,'Stats for predictor'!B1902,Formulas!C$3:C$2000,'Stats for predictor'!C1902,Formulas!AC$3:AC$2000,3)</f>
        <v>0</v>
      </c>
      <c r="H1902">
        <f>COUNTIFS(Formulas!B$3:B$2000,'Stats for predictor'!B1902,Formulas!C$3:C$2000,'Stats for predictor'!C1902,Formulas!AC$3:AC$2000,2)</f>
        <v>0</v>
      </c>
      <c r="I1902">
        <f>COUNTIFS(Formulas!B$3:B$2000,'Stats for predictor'!B1902,Formulas!C$3:C$2000,'Stats for predictor'!C1902,Formulas!AC$3:AC$2000,1)</f>
        <v>0</v>
      </c>
      <c r="J1902">
        <f>COUNTIFS(Formulas!B$3:B$2000,'Stats for predictor'!B1902,Formulas!C$3:C$2000,'Stats for predictor'!C1902,Formulas!AC$3:AC$2000,0)</f>
        <v>1390</v>
      </c>
      <c r="K1902">
        <f>Formulas!P1903</f>
        <v>0</v>
      </c>
      <c r="L1902">
        <f>Formulas!R1903</f>
        <v>0</v>
      </c>
      <c r="M1902">
        <f>Formulas!T1951</f>
        <v>0</v>
      </c>
      <c r="N1902" s="2" t="e">
        <f>Formulas!V1903</f>
        <v>#DIV/0!</v>
      </c>
      <c r="O1902">
        <f>Formulas!U1903</f>
        <v>0</v>
      </c>
      <c r="P1902" s="2" t="e">
        <f>Formulas!W1903</f>
        <v>#DIV/0!</v>
      </c>
    </row>
    <row r="1903" spans="1:16">
      <c r="A1903">
        <f>Formulas!A1904</f>
        <v>0</v>
      </c>
      <c r="B1903">
        <f>Formulas!B1904</f>
        <v>0</v>
      </c>
      <c r="C1903">
        <f>Formulas!C1904</f>
        <v>0</v>
      </c>
      <c r="D1903">
        <f>Formulas!AC1904</f>
        <v>0</v>
      </c>
      <c r="E1903">
        <f t="shared" si="29"/>
        <v>0</v>
      </c>
      <c r="F1903" s="1">
        <f>COUNTIFS(Formulas!B$3:B$2000,'Stats for predictor'!B1903,Formulas!C$3:C$2000,'Stats for predictor'!C1903,Formulas!AC$3:AC$2000,4)</f>
        <v>0</v>
      </c>
      <c r="G1903">
        <f>COUNTIFS(Formulas!B$3:B$2000,'Stats for predictor'!B1903,Formulas!C$3:C$2000,'Stats for predictor'!C1903,Formulas!AC$3:AC$2000,3)</f>
        <v>0</v>
      </c>
      <c r="H1903">
        <f>COUNTIFS(Formulas!B$3:B$2000,'Stats for predictor'!B1903,Formulas!C$3:C$2000,'Stats for predictor'!C1903,Formulas!AC$3:AC$2000,2)</f>
        <v>0</v>
      </c>
      <c r="I1903">
        <f>COUNTIFS(Formulas!B$3:B$2000,'Stats for predictor'!B1903,Formulas!C$3:C$2000,'Stats for predictor'!C1903,Formulas!AC$3:AC$2000,1)</f>
        <v>0</v>
      </c>
      <c r="J1903">
        <f>COUNTIFS(Formulas!B$3:B$2000,'Stats for predictor'!B1903,Formulas!C$3:C$2000,'Stats for predictor'!C1903,Formulas!AC$3:AC$2000,0)</f>
        <v>1390</v>
      </c>
      <c r="K1903">
        <f>Formulas!P1904</f>
        <v>0</v>
      </c>
      <c r="L1903">
        <f>Formulas!R1904</f>
        <v>0</v>
      </c>
      <c r="M1903">
        <f>Formulas!T1952</f>
        <v>0</v>
      </c>
      <c r="N1903" s="2" t="e">
        <f>Formulas!V1904</f>
        <v>#DIV/0!</v>
      </c>
      <c r="O1903">
        <f>Formulas!U1904</f>
        <v>0</v>
      </c>
      <c r="P1903" s="2" t="e">
        <f>Formulas!W1904</f>
        <v>#DIV/0!</v>
      </c>
    </row>
    <row r="1904" spans="1:16">
      <c r="A1904">
        <f>Formulas!A1905</f>
        <v>0</v>
      </c>
      <c r="B1904">
        <f>Formulas!B1905</f>
        <v>0</v>
      </c>
      <c r="C1904">
        <f>Formulas!C1905</f>
        <v>0</v>
      </c>
      <c r="D1904">
        <f>Formulas!AC1905</f>
        <v>0</v>
      </c>
      <c r="E1904">
        <f t="shared" si="29"/>
        <v>0</v>
      </c>
      <c r="F1904" s="1">
        <f>COUNTIFS(Formulas!B$3:B$2000,'Stats for predictor'!B1904,Formulas!C$3:C$2000,'Stats for predictor'!C1904,Formulas!AC$3:AC$2000,4)</f>
        <v>0</v>
      </c>
      <c r="G1904">
        <f>COUNTIFS(Formulas!B$3:B$2000,'Stats for predictor'!B1904,Formulas!C$3:C$2000,'Stats for predictor'!C1904,Formulas!AC$3:AC$2000,3)</f>
        <v>0</v>
      </c>
      <c r="H1904">
        <f>COUNTIFS(Formulas!B$3:B$2000,'Stats for predictor'!B1904,Formulas!C$3:C$2000,'Stats for predictor'!C1904,Formulas!AC$3:AC$2000,2)</f>
        <v>0</v>
      </c>
      <c r="I1904">
        <f>COUNTIFS(Formulas!B$3:B$2000,'Stats for predictor'!B1904,Formulas!C$3:C$2000,'Stats for predictor'!C1904,Formulas!AC$3:AC$2000,1)</f>
        <v>0</v>
      </c>
      <c r="J1904">
        <f>COUNTIFS(Formulas!B$3:B$2000,'Stats for predictor'!B1904,Formulas!C$3:C$2000,'Stats for predictor'!C1904,Formulas!AC$3:AC$2000,0)</f>
        <v>1390</v>
      </c>
      <c r="K1904">
        <f>Formulas!P1905</f>
        <v>0</v>
      </c>
      <c r="L1904">
        <f>Formulas!R1905</f>
        <v>0</v>
      </c>
      <c r="M1904">
        <f>Formulas!T1953</f>
        <v>0</v>
      </c>
      <c r="N1904" s="2" t="e">
        <f>Formulas!V1905</f>
        <v>#DIV/0!</v>
      </c>
      <c r="O1904">
        <f>Formulas!U1905</f>
        <v>0</v>
      </c>
      <c r="P1904" s="2" t="e">
        <f>Formulas!W1905</f>
        <v>#DIV/0!</v>
      </c>
    </row>
    <row r="1905" spans="1:16">
      <c r="A1905">
        <f>Formulas!A1906</f>
        <v>0</v>
      </c>
      <c r="B1905">
        <f>Formulas!B1906</f>
        <v>0</v>
      </c>
      <c r="C1905">
        <f>Formulas!C1906</f>
        <v>0</v>
      </c>
      <c r="D1905">
        <f>Formulas!AC1906</f>
        <v>0</v>
      </c>
      <c r="E1905">
        <f t="shared" si="29"/>
        <v>0</v>
      </c>
      <c r="F1905" s="1">
        <f>COUNTIFS(Formulas!B$3:B$2000,'Stats for predictor'!B1905,Formulas!C$3:C$2000,'Stats for predictor'!C1905,Formulas!AC$3:AC$2000,4)</f>
        <v>0</v>
      </c>
      <c r="G1905">
        <f>COUNTIFS(Formulas!B$3:B$2000,'Stats for predictor'!B1905,Formulas!C$3:C$2000,'Stats for predictor'!C1905,Formulas!AC$3:AC$2000,3)</f>
        <v>0</v>
      </c>
      <c r="H1905">
        <f>COUNTIFS(Formulas!B$3:B$2000,'Stats for predictor'!B1905,Formulas!C$3:C$2000,'Stats for predictor'!C1905,Formulas!AC$3:AC$2000,2)</f>
        <v>0</v>
      </c>
      <c r="I1905">
        <f>COUNTIFS(Formulas!B$3:B$2000,'Stats for predictor'!B1905,Formulas!C$3:C$2000,'Stats for predictor'!C1905,Formulas!AC$3:AC$2000,1)</f>
        <v>0</v>
      </c>
      <c r="J1905">
        <f>COUNTIFS(Formulas!B$3:B$2000,'Stats for predictor'!B1905,Formulas!C$3:C$2000,'Stats for predictor'!C1905,Formulas!AC$3:AC$2000,0)</f>
        <v>1390</v>
      </c>
      <c r="K1905">
        <f>Formulas!P1906</f>
        <v>0</v>
      </c>
      <c r="L1905">
        <f>Formulas!R1906</f>
        <v>0</v>
      </c>
      <c r="M1905">
        <f>Formulas!T1954</f>
        <v>0</v>
      </c>
      <c r="N1905" s="2" t="e">
        <f>Formulas!V1906</f>
        <v>#DIV/0!</v>
      </c>
      <c r="O1905">
        <f>Formulas!U1906</f>
        <v>0</v>
      </c>
      <c r="P1905" s="2" t="e">
        <f>Formulas!W1906</f>
        <v>#DIV/0!</v>
      </c>
    </row>
    <row r="1906" spans="1:16">
      <c r="A1906">
        <f>Formulas!A1907</f>
        <v>0</v>
      </c>
      <c r="B1906">
        <f>Formulas!B1907</f>
        <v>0</v>
      </c>
      <c r="C1906">
        <f>Formulas!C1907</f>
        <v>0</v>
      </c>
      <c r="D1906">
        <f>Formulas!AC1907</f>
        <v>0</v>
      </c>
      <c r="E1906">
        <f t="shared" si="29"/>
        <v>0</v>
      </c>
      <c r="F1906" s="1">
        <f>COUNTIFS(Formulas!B$3:B$2000,'Stats for predictor'!B1906,Formulas!C$3:C$2000,'Stats for predictor'!C1906,Formulas!AC$3:AC$2000,4)</f>
        <v>0</v>
      </c>
      <c r="G1906">
        <f>COUNTIFS(Formulas!B$3:B$2000,'Stats for predictor'!B1906,Formulas!C$3:C$2000,'Stats for predictor'!C1906,Formulas!AC$3:AC$2000,3)</f>
        <v>0</v>
      </c>
      <c r="H1906">
        <f>COUNTIFS(Formulas!B$3:B$2000,'Stats for predictor'!B1906,Formulas!C$3:C$2000,'Stats for predictor'!C1906,Formulas!AC$3:AC$2000,2)</f>
        <v>0</v>
      </c>
      <c r="I1906">
        <f>COUNTIFS(Formulas!B$3:B$2000,'Stats for predictor'!B1906,Formulas!C$3:C$2000,'Stats for predictor'!C1906,Formulas!AC$3:AC$2000,1)</f>
        <v>0</v>
      </c>
      <c r="J1906">
        <f>COUNTIFS(Formulas!B$3:B$2000,'Stats for predictor'!B1906,Formulas!C$3:C$2000,'Stats for predictor'!C1906,Formulas!AC$3:AC$2000,0)</f>
        <v>1390</v>
      </c>
      <c r="K1906">
        <f>Formulas!P1907</f>
        <v>0</v>
      </c>
      <c r="L1906">
        <f>Formulas!R1907</f>
        <v>0</v>
      </c>
      <c r="M1906">
        <f>Formulas!T1955</f>
        <v>0</v>
      </c>
      <c r="N1906" s="2" t="e">
        <f>Formulas!V1907</f>
        <v>#DIV/0!</v>
      </c>
      <c r="O1906">
        <f>Formulas!U1907</f>
        <v>0</v>
      </c>
      <c r="P1906" s="2" t="e">
        <f>Formulas!W1907</f>
        <v>#DIV/0!</v>
      </c>
    </row>
    <row r="1907" spans="1:16">
      <c r="A1907">
        <f>Formulas!A1908</f>
        <v>0</v>
      </c>
      <c r="B1907">
        <f>Formulas!B1908</f>
        <v>0</v>
      </c>
      <c r="C1907">
        <f>Formulas!C1908</f>
        <v>0</v>
      </c>
      <c r="D1907">
        <f>Formulas!AC1908</f>
        <v>0</v>
      </c>
      <c r="E1907">
        <f t="shared" si="29"/>
        <v>0</v>
      </c>
      <c r="F1907" s="1">
        <f>COUNTIFS(Formulas!B$3:B$2000,'Stats for predictor'!B1907,Formulas!C$3:C$2000,'Stats for predictor'!C1907,Formulas!AC$3:AC$2000,4)</f>
        <v>0</v>
      </c>
      <c r="G1907">
        <f>COUNTIFS(Formulas!B$3:B$2000,'Stats for predictor'!B1907,Formulas!C$3:C$2000,'Stats for predictor'!C1907,Formulas!AC$3:AC$2000,3)</f>
        <v>0</v>
      </c>
      <c r="H1907">
        <f>COUNTIFS(Formulas!B$3:B$2000,'Stats for predictor'!B1907,Formulas!C$3:C$2000,'Stats for predictor'!C1907,Formulas!AC$3:AC$2000,2)</f>
        <v>0</v>
      </c>
      <c r="I1907">
        <f>COUNTIFS(Formulas!B$3:B$2000,'Stats for predictor'!B1907,Formulas!C$3:C$2000,'Stats for predictor'!C1907,Formulas!AC$3:AC$2000,1)</f>
        <v>0</v>
      </c>
      <c r="J1907">
        <f>COUNTIFS(Formulas!B$3:B$2000,'Stats for predictor'!B1907,Formulas!C$3:C$2000,'Stats for predictor'!C1907,Formulas!AC$3:AC$2000,0)</f>
        <v>1390</v>
      </c>
      <c r="K1907">
        <f>Formulas!P1908</f>
        <v>0</v>
      </c>
      <c r="L1907">
        <f>Formulas!R1908</f>
        <v>0</v>
      </c>
      <c r="M1907">
        <f>Formulas!T1956</f>
        <v>0</v>
      </c>
      <c r="N1907" s="2" t="e">
        <f>Formulas!V1908</f>
        <v>#DIV/0!</v>
      </c>
      <c r="O1907">
        <f>Formulas!U1908</f>
        <v>0</v>
      </c>
      <c r="P1907" s="2" t="e">
        <f>Formulas!W1908</f>
        <v>#DIV/0!</v>
      </c>
    </row>
    <row r="1908" spans="1:16">
      <c r="A1908">
        <f>Formulas!A1909</f>
        <v>0</v>
      </c>
      <c r="B1908">
        <f>Formulas!B1909</f>
        <v>0</v>
      </c>
      <c r="C1908">
        <f>Formulas!C1909</f>
        <v>0</v>
      </c>
      <c r="D1908">
        <f>Formulas!AC1909</f>
        <v>0</v>
      </c>
      <c r="E1908">
        <f t="shared" si="29"/>
        <v>0</v>
      </c>
      <c r="F1908" s="1">
        <f>COUNTIFS(Formulas!B$3:B$2000,'Stats for predictor'!B1908,Formulas!C$3:C$2000,'Stats for predictor'!C1908,Formulas!AC$3:AC$2000,4)</f>
        <v>0</v>
      </c>
      <c r="G1908">
        <f>COUNTIFS(Formulas!B$3:B$2000,'Stats for predictor'!B1908,Formulas!C$3:C$2000,'Stats for predictor'!C1908,Formulas!AC$3:AC$2000,3)</f>
        <v>0</v>
      </c>
      <c r="H1908">
        <f>COUNTIFS(Formulas!B$3:B$2000,'Stats for predictor'!B1908,Formulas!C$3:C$2000,'Stats for predictor'!C1908,Formulas!AC$3:AC$2000,2)</f>
        <v>0</v>
      </c>
      <c r="I1908">
        <f>COUNTIFS(Formulas!B$3:B$2000,'Stats for predictor'!B1908,Formulas!C$3:C$2000,'Stats for predictor'!C1908,Formulas!AC$3:AC$2000,1)</f>
        <v>0</v>
      </c>
      <c r="J1908">
        <f>COUNTIFS(Formulas!B$3:B$2000,'Stats for predictor'!B1908,Formulas!C$3:C$2000,'Stats for predictor'!C1908,Formulas!AC$3:AC$2000,0)</f>
        <v>1390</v>
      </c>
      <c r="K1908">
        <f>Formulas!P1909</f>
        <v>0</v>
      </c>
      <c r="L1908">
        <f>Formulas!R1909</f>
        <v>0</v>
      </c>
      <c r="M1908">
        <f>Formulas!T1957</f>
        <v>0</v>
      </c>
      <c r="N1908" s="2" t="e">
        <f>Formulas!V1909</f>
        <v>#DIV/0!</v>
      </c>
      <c r="O1908">
        <f>Formulas!U1909</f>
        <v>0</v>
      </c>
      <c r="P1908" s="2" t="e">
        <f>Formulas!W1909</f>
        <v>#DIV/0!</v>
      </c>
    </row>
    <row r="1909" spans="1:16">
      <c r="A1909">
        <f>Formulas!A1910</f>
        <v>0</v>
      </c>
      <c r="B1909">
        <f>Formulas!B1910</f>
        <v>0</v>
      </c>
      <c r="C1909">
        <f>Formulas!C1910</f>
        <v>0</v>
      </c>
      <c r="D1909">
        <f>Formulas!AC1910</f>
        <v>0</v>
      </c>
      <c r="E1909">
        <f t="shared" si="29"/>
        <v>0</v>
      </c>
      <c r="F1909" s="1">
        <f>COUNTIFS(Formulas!B$3:B$2000,'Stats for predictor'!B1909,Formulas!C$3:C$2000,'Stats for predictor'!C1909,Formulas!AC$3:AC$2000,4)</f>
        <v>0</v>
      </c>
      <c r="G1909">
        <f>COUNTIFS(Formulas!B$3:B$2000,'Stats for predictor'!B1909,Formulas!C$3:C$2000,'Stats for predictor'!C1909,Formulas!AC$3:AC$2000,3)</f>
        <v>0</v>
      </c>
      <c r="H1909">
        <f>COUNTIFS(Formulas!B$3:B$2000,'Stats for predictor'!B1909,Formulas!C$3:C$2000,'Stats for predictor'!C1909,Formulas!AC$3:AC$2000,2)</f>
        <v>0</v>
      </c>
      <c r="I1909">
        <f>COUNTIFS(Formulas!B$3:B$2000,'Stats for predictor'!B1909,Formulas!C$3:C$2000,'Stats for predictor'!C1909,Formulas!AC$3:AC$2000,1)</f>
        <v>0</v>
      </c>
      <c r="J1909">
        <f>COUNTIFS(Formulas!B$3:B$2000,'Stats for predictor'!B1909,Formulas!C$3:C$2000,'Stats for predictor'!C1909,Formulas!AC$3:AC$2000,0)</f>
        <v>1390</v>
      </c>
      <c r="K1909">
        <f>Formulas!P1910</f>
        <v>0</v>
      </c>
      <c r="L1909">
        <f>Formulas!R1910</f>
        <v>0</v>
      </c>
      <c r="M1909">
        <f>Formulas!T1958</f>
        <v>0</v>
      </c>
      <c r="N1909" s="2" t="e">
        <f>Formulas!V1910</f>
        <v>#DIV/0!</v>
      </c>
      <c r="O1909">
        <f>Formulas!U1910</f>
        <v>0</v>
      </c>
      <c r="P1909" s="2" t="e">
        <f>Formulas!W1910</f>
        <v>#DIV/0!</v>
      </c>
    </row>
    <row r="1910" spans="1:16">
      <c r="A1910">
        <f>Formulas!A1911</f>
        <v>0</v>
      </c>
      <c r="B1910">
        <f>Formulas!B1911</f>
        <v>0</v>
      </c>
      <c r="C1910">
        <f>Formulas!C1911</f>
        <v>0</v>
      </c>
      <c r="D1910">
        <f>Formulas!AC1911</f>
        <v>0</v>
      </c>
      <c r="E1910">
        <f t="shared" si="29"/>
        <v>0</v>
      </c>
      <c r="F1910" s="1">
        <f>COUNTIFS(Formulas!B$3:B$2000,'Stats for predictor'!B1910,Formulas!C$3:C$2000,'Stats for predictor'!C1910,Formulas!AC$3:AC$2000,4)</f>
        <v>0</v>
      </c>
      <c r="G1910">
        <f>COUNTIFS(Formulas!B$3:B$2000,'Stats for predictor'!B1910,Formulas!C$3:C$2000,'Stats for predictor'!C1910,Formulas!AC$3:AC$2000,3)</f>
        <v>0</v>
      </c>
      <c r="H1910">
        <f>COUNTIFS(Formulas!B$3:B$2000,'Stats for predictor'!B1910,Formulas!C$3:C$2000,'Stats for predictor'!C1910,Formulas!AC$3:AC$2000,2)</f>
        <v>0</v>
      </c>
      <c r="I1910">
        <f>COUNTIFS(Formulas!B$3:B$2000,'Stats for predictor'!B1910,Formulas!C$3:C$2000,'Stats for predictor'!C1910,Formulas!AC$3:AC$2000,1)</f>
        <v>0</v>
      </c>
      <c r="J1910">
        <f>COUNTIFS(Formulas!B$3:B$2000,'Stats for predictor'!B1910,Formulas!C$3:C$2000,'Stats for predictor'!C1910,Formulas!AC$3:AC$2000,0)</f>
        <v>1390</v>
      </c>
      <c r="K1910">
        <f>Formulas!P1911</f>
        <v>0</v>
      </c>
      <c r="L1910">
        <f>Formulas!R1911</f>
        <v>0</v>
      </c>
      <c r="M1910">
        <f>Formulas!T1959</f>
        <v>0</v>
      </c>
      <c r="N1910" s="2" t="e">
        <f>Formulas!V1911</f>
        <v>#DIV/0!</v>
      </c>
      <c r="O1910">
        <f>Formulas!U1911</f>
        <v>0</v>
      </c>
      <c r="P1910" s="2" t="e">
        <f>Formulas!W1911</f>
        <v>#DIV/0!</v>
      </c>
    </row>
    <row r="1911" spans="1:16">
      <c r="A1911">
        <f>Formulas!A1912</f>
        <v>0</v>
      </c>
      <c r="B1911">
        <f>Formulas!B1912</f>
        <v>0</v>
      </c>
      <c r="C1911">
        <f>Formulas!C1912</f>
        <v>0</v>
      </c>
      <c r="D1911">
        <f>Formulas!AC1912</f>
        <v>0</v>
      </c>
      <c r="E1911">
        <f t="shared" si="29"/>
        <v>0</v>
      </c>
      <c r="F1911" s="1">
        <f>COUNTIFS(Formulas!B$3:B$2000,'Stats for predictor'!B1911,Formulas!C$3:C$2000,'Stats for predictor'!C1911,Formulas!AC$3:AC$2000,4)</f>
        <v>0</v>
      </c>
      <c r="G1911">
        <f>COUNTIFS(Formulas!B$3:B$2000,'Stats for predictor'!B1911,Formulas!C$3:C$2000,'Stats for predictor'!C1911,Formulas!AC$3:AC$2000,3)</f>
        <v>0</v>
      </c>
      <c r="H1911">
        <f>COUNTIFS(Formulas!B$3:B$2000,'Stats for predictor'!B1911,Formulas!C$3:C$2000,'Stats for predictor'!C1911,Formulas!AC$3:AC$2000,2)</f>
        <v>0</v>
      </c>
      <c r="I1911">
        <f>COUNTIFS(Formulas!B$3:B$2000,'Stats for predictor'!B1911,Formulas!C$3:C$2000,'Stats for predictor'!C1911,Formulas!AC$3:AC$2000,1)</f>
        <v>0</v>
      </c>
      <c r="J1911">
        <f>COUNTIFS(Formulas!B$3:B$2000,'Stats for predictor'!B1911,Formulas!C$3:C$2000,'Stats for predictor'!C1911,Formulas!AC$3:AC$2000,0)</f>
        <v>1390</v>
      </c>
      <c r="K1911">
        <f>Formulas!P1912</f>
        <v>0</v>
      </c>
      <c r="L1911">
        <f>Formulas!R1912</f>
        <v>0</v>
      </c>
      <c r="M1911">
        <f>Formulas!T1960</f>
        <v>0</v>
      </c>
      <c r="N1911" s="2" t="e">
        <f>Formulas!V1912</f>
        <v>#DIV/0!</v>
      </c>
      <c r="O1911">
        <f>Formulas!U1912</f>
        <v>0</v>
      </c>
      <c r="P1911" s="2" t="e">
        <f>Formulas!W1912</f>
        <v>#DIV/0!</v>
      </c>
    </row>
    <row r="1912" spans="1:16">
      <c r="A1912">
        <f>Formulas!A1913</f>
        <v>0</v>
      </c>
      <c r="B1912">
        <f>Formulas!B1913</f>
        <v>0</v>
      </c>
      <c r="C1912">
        <f>Formulas!C1913</f>
        <v>0</v>
      </c>
      <c r="D1912">
        <f>Formulas!AC1913</f>
        <v>0</v>
      </c>
      <c r="E1912">
        <f t="shared" si="29"/>
        <v>0</v>
      </c>
      <c r="F1912" s="1">
        <f>COUNTIFS(Formulas!B$3:B$2000,'Stats for predictor'!B1912,Formulas!C$3:C$2000,'Stats for predictor'!C1912,Formulas!AC$3:AC$2000,4)</f>
        <v>0</v>
      </c>
      <c r="G1912">
        <f>COUNTIFS(Formulas!B$3:B$2000,'Stats for predictor'!B1912,Formulas!C$3:C$2000,'Stats for predictor'!C1912,Formulas!AC$3:AC$2000,3)</f>
        <v>0</v>
      </c>
      <c r="H1912">
        <f>COUNTIFS(Formulas!B$3:B$2000,'Stats for predictor'!B1912,Formulas!C$3:C$2000,'Stats for predictor'!C1912,Formulas!AC$3:AC$2000,2)</f>
        <v>0</v>
      </c>
      <c r="I1912">
        <f>COUNTIFS(Formulas!B$3:B$2000,'Stats for predictor'!B1912,Formulas!C$3:C$2000,'Stats for predictor'!C1912,Formulas!AC$3:AC$2000,1)</f>
        <v>0</v>
      </c>
      <c r="J1912">
        <f>COUNTIFS(Formulas!B$3:B$2000,'Stats for predictor'!B1912,Formulas!C$3:C$2000,'Stats for predictor'!C1912,Formulas!AC$3:AC$2000,0)</f>
        <v>1390</v>
      </c>
      <c r="K1912">
        <f>Formulas!P1913</f>
        <v>0</v>
      </c>
      <c r="L1912">
        <f>Formulas!R1913</f>
        <v>0</v>
      </c>
      <c r="M1912">
        <f>Formulas!T1961</f>
        <v>0</v>
      </c>
      <c r="N1912" s="2" t="e">
        <f>Formulas!V1913</f>
        <v>#DIV/0!</v>
      </c>
      <c r="O1912">
        <f>Formulas!U1913</f>
        <v>0</v>
      </c>
      <c r="P1912" s="2" t="e">
        <f>Formulas!W1913</f>
        <v>#DIV/0!</v>
      </c>
    </row>
    <row r="1913" spans="1:16">
      <c r="A1913">
        <f>Formulas!A1914</f>
        <v>0</v>
      </c>
      <c r="B1913">
        <f>Formulas!B1914</f>
        <v>0</v>
      </c>
      <c r="C1913">
        <f>Formulas!C1914</f>
        <v>0</v>
      </c>
      <c r="D1913">
        <f>Formulas!AC1914</f>
        <v>0</v>
      </c>
      <c r="E1913">
        <f t="shared" si="29"/>
        <v>0</v>
      </c>
      <c r="F1913" s="1">
        <f>COUNTIFS(Formulas!B$3:B$2000,'Stats for predictor'!B1913,Formulas!C$3:C$2000,'Stats for predictor'!C1913,Formulas!AC$3:AC$2000,4)</f>
        <v>0</v>
      </c>
      <c r="G1913">
        <f>COUNTIFS(Formulas!B$3:B$2000,'Stats for predictor'!B1913,Formulas!C$3:C$2000,'Stats for predictor'!C1913,Formulas!AC$3:AC$2000,3)</f>
        <v>0</v>
      </c>
      <c r="H1913">
        <f>COUNTIFS(Formulas!B$3:B$2000,'Stats for predictor'!B1913,Formulas!C$3:C$2000,'Stats for predictor'!C1913,Formulas!AC$3:AC$2000,2)</f>
        <v>0</v>
      </c>
      <c r="I1913">
        <f>COUNTIFS(Formulas!B$3:B$2000,'Stats for predictor'!B1913,Formulas!C$3:C$2000,'Stats for predictor'!C1913,Formulas!AC$3:AC$2000,1)</f>
        <v>0</v>
      </c>
      <c r="J1913">
        <f>COUNTIFS(Formulas!B$3:B$2000,'Stats for predictor'!B1913,Formulas!C$3:C$2000,'Stats for predictor'!C1913,Formulas!AC$3:AC$2000,0)</f>
        <v>1390</v>
      </c>
      <c r="K1913">
        <f>Formulas!P1914</f>
        <v>0</v>
      </c>
      <c r="L1913">
        <f>Formulas!R1914</f>
        <v>0</v>
      </c>
      <c r="M1913">
        <f>Formulas!T1962</f>
        <v>0</v>
      </c>
      <c r="N1913" s="2" t="e">
        <f>Formulas!V1914</f>
        <v>#DIV/0!</v>
      </c>
      <c r="O1913">
        <f>Formulas!U1914</f>
        <v>0</v>
      </c>
      <c r="P1913" s="2" t="e">
        <f>Formulas!W1914</f>
        <v>#DIV/0!</v>
      </c>
    </row>
    <row r="1914" spans="1:16">
      <c r="A1914">
        <f>Formulas!A1915</f>
        <v>0</v>
      </c>
      <c r="B1914">
        <f>Formulas!B1915</f>
        <v>0</v>
      </c>
      <c r="C1914">
        <f>Formulas!C1915</f>
        <v>0</v>
      </c>
      <c r="D1914">
        <f>Formulas!AC1915</f>
        <v>0</v>
      </c>
      <c r="E1914">
        <f t="shared" si="29"/>
        <v>0</v>
      </c>
      <c r="F1914" s="1">
        <f>COUNTIFS(Formulas!B$3:B$2000,'Stats for predictor'!B1914,Formulas!C$3:C$2000,'Stats for predictor'!C1914,Formulas!AC$3:AC$2000,4)</f>
        <v>0</v>
      </c>
      <c r="G1914">
        <f>COUNTIFS(Formulas!B$3:B$2000,'Stats for predictor'!B1914,Formulas!C$3:C$2000,'Stats for predictor'!C1914,Formulas!AC$3:AC$2000,3)</f>
        <v>0</v>
      </c>
      <c r="H1914">
        <f>COUNTIFS(Formulas!B$3:B$2000,'Stats for predictor'!B1914,Formulas!C$3:C$2000,'Stats for predictor'!C1914,Formulas!AC$3:AC$2000,2)</f>
        <v>0</v>
      </c>
      <c r="I1914">
        <f>COUNTIFS(Formulas!B$3:B$2000,'Stats for predictor'!B1914,Formulas!C$3:C$2000,'Stats for predictor'!C1914,Formulas!AC$3:AC$2000,1)</f>
        <v>0</v>
      </c>
      <c r="J1914">
        <f>COUNTIFS(Formulas!B$3:B$2000,'Stats for predictor'!B1914,Formulas!C$3:C$2000,'Stats for predictor'!C1914,Formulas!AC$3:AC$2000,0)</f>
        <v>1390</v>
      </c>
      <c r="K1914">
        <f>Formulas!P1915</f>
        <v>0</v>
      </c>
      <c r="L1914">
        <f>Formulas!R1915</f>
        <v>0</v>
      </c>
      <c r="M1914">
        <f>Formulas!T1963</f>
        <v>0</v>
      </c>
      <c r="N1914" s="2" t="e">
        <f>Formulas!V1915</f>
        <v>#DIV/0!</v>
      </c>
      <c r="O1914">
        <f>Formulas!U1915</f>
        <v>0</v>
      </c>
      <c r="P1914" s="2" t="e">
        <f>Formulas!W1915</f>
        <v>#DIV/0!</v>
      </c>
    </row>
    <row r="1915" spans="1:16">
      <c r="A1915">
        <f>Formulas!A1916</f>
        <v>0</v>
      </c>
      <c r="B1915">
        <f>Formulas!B1916</f>
        <v>0</v>
      </c>
      <c r="C1915">
        <f>Formulas!C1916</f>
        <v>0</v>
      </c>
      <c r="D1915">
        <f>Formulas!AC1916</f>
        <v>0</v>
      </c>
      <c r="E1915">
        <f t="shared" si="29"/>
        <v>0</v>
      </c>
      <c r="F1915" s="1">
        <f>COUNTIFS(Formulas!B$3:B$2000,'Stats for predictor'!B1915,Formulas!C$3:C$2000,'Stats for predictor'!C1915,Formulas!AC$3:AC$2000,4)</f>
        <v>0</v>
      </c>
      <c r="G1915">
        <f>COUNTIFS(Formulas!B$3:B$2000,'Stats for predictor'!B1915,Formulas!C$3:C$2000,'Stats for predictor'!C1915,Formulas!AC$3:AC$2000,3)</f>
        <v>0</v>
      </c>
      <c r="H1915">
        <f>COUNTIFS(Formulas!B$3:B$2000,'Stats for predictor'!B1915,Formulas!C$3:C$2000,'Stats for predictor'!C1915,Formulas!AC$3:AC$2000,2)</f>
        <v>0</v>
      </c>
      <c r="I1915">
        <f>COUNTIFS(Formulas!B$3:B$2000,'Stats for predictor'!B1915,Formulas!C$3:C$2000,'Stats for predictor'!C1915,Formulas!AC$3:AC$2000,1)</f>
        <v>0</v>
      </c>
      <c r="J1915">
        <f>COUNTIFS(Formulas!B$3:B$2000,'Stats for predictor'!B1915,Formulas!C$3:C$2000,'Stats for predictor'!C1915,Formulas!AC$3:AC$2000,0)</f>
        <v>1390</v>
      </c>
      <c r="K1915">
        <f>Formulas!P1916</f>
        <v>0</v>
      </c>
      <c r="L1915">
        <f>Formulas!R1916</f>
        <v>0</v>
      </c>
      <c r="M1915">
        <f>Formulas!T1964</f>
        <v>0</v>
      </c>
      <c r="N1915" s="2" t="e">
        <f>Formulas!V1916</f>
        <v>#DIV/0!</v>
      </c>
      <c r="O1915">
        <f>Formulas!U1916</f>
        <v>0</v>
      </c>
      <c r="P1915" s="2" t="e">
        <f>Formulas!W1916</f>
        <v>#DIV/0!</v>
      </c>
    </row>
    <row r="1916" spans="1:16">
      <c r="A1916">
        <f>Formulas!A1917</f>
        <v>0</v>
      </c>
      <c r="B1916">
        <f>Formulas!B1917</f>
        <v>0</v>
      </c>
      <c r="C1916">
        <f>Formulas!C1917</f>
        <v>0</v>
      </c>
      <c r="D1916">
        <f>Formulas!AC1917</f>
        <v>0</v>
      </c>
      <c r="E1916">
        <f t="shared" si="29"/>
        <v>0</v>
      </c>
      <c r="F1916" s="1">
        <f>COUNTIFS(Formulas!B$3:B$2000,'Stats for predictor'!B1916,Formulas!C$3:C$2000,'Stats for predictor'!C1916,Formulas!AC$3:AC$2000,4)</f>
        <v>0</v>
      </c>
      <c r="G1916">
        <f>COUNTIFS(Formulas!B$3:B$2000,'Stats for predictor'!B1916,Formulas!C$3:C$2000,'Stats for predictor'!C1916,Formulas!AC$3:AC$2000,3)</f>
        <v>0</v>
      </c>
      <c r="H1916">
        <f>COUNTIFS(Formulas!B$3:B$2000,'Stats for predictor'!B1916,Formulas!C$3:C$2000,'Stats for predictor'!C1916,Formulas!AC$3:AC$2000,2)</f>
        <v>0</v>
      </c>
      <c r="I1916">
        <f>COUNTIFS(Formulas!B$3:B$2000,'Stats for predictor'!B1916,Formulas!C$3:C$2000,'Stats for predictor'!C1916,Formulas!AC$3:AC$2000,1)</f>
        <v>0</v>
      </c>
      <c r="J1916">
        <f>COUNTIFS(Formulas!B$3:B$2000,'Stats for predictor'!B1916,Formulas!C$3:C$2000,'Stats for predictor'!C1916,Formulas!AC$3:AC$2000,0)</f>
        <v>1390</v>
      </c>
      <c r="K1916">
        <f>Formulas!P1917</f>
        <v>0</v>
      </c>
      <c r="L1916">
        <f>Formulas!R1917</f>
        <v>0</v>
      </c>
      <c r="M1916">
        <f>Formulas!T1965</f>
        <v>0</v>
      </c>
      <c r="N1916" s="2" t="e">
        <f>Formulas!V1917</f>
        <v>#DIV/0!</v>
      </c>
      <c r="O1916">
        <f>Formulas!U1917</f>
        <v>0</v>
      </c>
      <c r="P1916" s="2" t="e">
        <f>Formulas!W1917</f>
        <v>#DIV/0!</v>
      </c>
    </row>
    <row r="1917" spans="1:16">
      <c r="A1917">
        <f>Formulas!A1918</f>
        <v>0</v>
      </c>
      <c r="B1917">
        <f>Formulas!B1918</f>
        <v>0</v>
      </c>
      <c r="C1917">
        <f>Formulas!C1918</f>
        <v>0</v>
      </c>
      <c r="D1917">
        <f>Formulas!AC1918</f>
        <v>0</v>
      </c>
      <c r="E1917">
        <f t="shared" si="29"/>
        <v>0</v>
      </c>
      <c r="F1917" s="1">
        <f>COUNTIFS(Formulas!B$3:B$2000,'Stats for predictor'!B1917,Formulas!C$3:C$2000,'Stats for predictor'!C1917,Formulas!AC$3:AC$2000,4)</f>
        <v>0</v>
      </c>
      <c r="G1917">
        <f>COUNTIFS(Formulas!B$3:B$2000,'Stats for predictor'!B1917,Formulas!C$3:C$2000,'Stats for predictor'!C1917,Formulas!AC$3:AC$2000,3)</f>
        <v>0</v>
      </c>
      <c r="H1917">
        <f>COUNTIFS(Formulas!B$3:B$2000,'Stats for predictor'!B1917,Formulas!C$3:C$2000,'Stats for predictor'!C1917,Formulas!AC$3:AC$2000,2)</f>
        <v>0</v>
      </c>
      <c r="I1917">
        <f>COUNTIFS(Formulas!B$3:B$2000,'Stats for predictor'!B1917,Formulas!C$3:C$2000,'Stats for predictor'!C1917,Formulas!AC$3:AC$2000,1)</f>
        <v>0</v>
      </c>
      <c r="J1917">
        <f>COUNTIFS(Formulas!B$3:B$2000,'Stats for predictor'!B1917,Formulas!C$3:C$2000,'Stats for predictor'!C1917,Formulas!AC$3:AC$2000,0)</f>
        <v>1390</v>
      </c>
      <c r="K1917">
        <f>Formulas!P1918</f>
        <v>0</v>
      </c>
      <c r="L1917">
        <f>Formulas!R1918</f>
        <v>0</v>
      </c>
      <c r="M1917">
        <f>Formulas!T1966</f>
        <v>0</v>
      </c>
      <c r="N1917" s="2" t="e">
        <f>Formulas!V1918</f>
        <v>#DIV/0!</v>
      </c>
      <c r="O1917">
        <f>Formulas!U1918</f>
        <v>0</v>
      </c>
      <c r="P1917" s="2" t="e">
        <f>Formulas!W1918</f>
        <v>#DIV/0!</v>
      </c>
    </row>
    <row r="1918" spans="1:16">
      <c r="A1918">
        <f>Formulas!A1919</f>
        <v>0</v>
      </c>
      <c r="B1918">
        <f>Formulas!B1919</f>
        <v>0</v>
      </c>
      <c r="C1918">
        <f>Formulas!C1919</f>
        <v>0</v>
      </c>
      <c r="D1918">
        <f>Formulas!AC1919</f>
        <v>0</v>
      </c>
      <c r="E1918">
        <f t="shared" si="29"/>
        <v>0</v>
      </c>
      <c r="F1918" s="1">
        <f>COUNTIFS(Formulas!B$3:B$2000,'Stats for predictor'!B1918,Formulas!C$3:C$2000,'Stats for predictor'!C1918,Formulas!AC$3:AC$2000,4)</f>
        <v>0</v>
      </c>
      <c r="G1918">
        <f>COUNTIFS(Formulas!B$3:B$2000,'Stats for predictor'!B1918,Formulas!C$3:C$2000,'Stats for predictor'!C1918,Formulas!AC$3:AC$2000,3)</f>
        <v>0</v>
      </c>
      <c r="H1918">
        <f>COUNTIFS(Formulas!B$3:B$2000,'Stats for predictor'!B1918,Formulas!C$3:C$2000,'Stats for predictor'!C1918,Formulas!AC$3:AC$2000,2)</f>
        <v>0</v>
      </c>
      <c r="I1918">
        <f>COUNTIFS(Formulas!B$3:B$2000,'Stats for predictor'!B1918,Formulas!C$3:C$2000,'Stats for predictor'!C1918,Formulas!AC$3:AC$2000,1)</f>
        <v>0</v>
      </c>
      <c r="J1918">
        <f>COUNTIFS(Formulas!B$3:B$2000,'Stats for predictor'!B1918,Formulas!C$3:C$2000,'Stats for predictor'!C1918,Formulas!AC$3:AC$2000,0)</f>
        <v>1390</v>
      </c>
      <c r="K1918">
        <f>Formulas!P1919</f>
        <v>0</v>
      </c>
      <c r="L1918">
        <f>Formulas!R1919</f>
        <v>0</v>
      </c>
      <c r="M1918">
        <f>Formulas!T1967</f>
        <v>0</v>
      </c>
      <c r="N1918" s="2" t="e">
        <f>Formulas!V1919</f>
        <v>#DIV/0!</v>
      </c>
      <c r="O1918">
        <f>Formulas!U1919</f>
        <v>0</v>
      </c>
      <c r="P1918" s="2" t="e">
        <f>Formulas!W1919</f>
        <v>#DIV/0!</v>
      </c>
    </row>
    <row r="1919" spans="1:16">
      <c r="A1919">
        <f>Formulas!A1920</f>
        <v>0</v>
      </c>
      <c r="B1919">
        <f>Formulas!B1920</f>
        <v>0</v>
      </c>
      <c r="C1919">
        <f>Formulas!C1920</f>
        <v>0</v>
      </c>
      <c r="D1919">
        <f>Formulas!AC1920</f>
        <v>0</v>
      </c>
      <c r="E1919">
        <f t="shared" si="29"/>
        <v>0</v>
      </c>
      <c r="F1919" s="1">
        <f>COUNTIFS(Formulas!B$3:B$2000,'Stats for predictor'!B1919,Formulas!C$3:C$2000,'Stats for predictor'!C1919,Formulas!AC$3:AC$2000,4)</f>
        <v>0</v>
      </c>
      <c r="G1919">
        <f>COUNTIFS(Formulas!B$3:B$2000,'Stats for predictor'!B1919,Formulas!C$3:C$2000,'Stats for predictor'!C1919,Formulas!AC$3:AC$2000,3)</f>
        <v>0</v>
      </c>
      <c r="H1919">
        <f>COUNTIFS(Formulas!B$3:B$2000,'Stats for predictor'!B1919,Formulas!C$3:C$2000,'Stats for predictor'!C1919,Formulas!AC$3:AC$2000,2)</f>
        <v>0</v>
      </c>
      <c r="I1919">
        <f>COUNTIFS(Formulas!B$3:B$2000,'Stats for predictor'!B1919,Formulas!C$3:C$2000,'Stats for predictor'!C1919,Formulas!AC$3:AC$2000,1)</f>
        <v>0</v>
      </c>
      <c r="J1919">
        <f>COUNTIFS(Formulas!B$3:B$2000,'Stats for predictor'!B1919,Formulas!C$3:C$2000,'Stats for predictor'!C1919,Formulas!AC$3:AC$2000,0)</f>
        <v>1390</v>
      </c>
      <c r="K1919">
        <f>Formulas!P1920</f>
        <v>0</v>
      </c>
      <c r="L1919">
        <f>Formulas!R1920</f>
        <v>0</v>
      </c>
      <c r="M1919">
        <f>Formulas!T1968</f>
        <v>0</v>
      </c>
      <c r="N1919" s="2" t="e">
        <f>Formulas!V1920</f>
        <v>#DIV/0!</v>
      </c>
      <c r="O1919">
        <f>Formulas!U1920</f>
        <v>0</v>
      </c>
      <c r="P1919" s="2" t="e">
        <f>Formulas!W1920</f>
        <v>#DIV/0!</v>
      </c>
    </row>
    <row r="1920" spans="1:16">
      <c r="A1920">
        <f>Formulas!A1921</f>
        <v>0</v>
      </c>
      <c r="B1920">
        <f>Formulas!B1921</f>
        <v>0</v>
      </c>
      <c r="C1920">
        <f>Formulas!C1921</f>
        <v>0</v>
      </c>
      <c r="D1920">
        <f>Formulas!AC1921</f>
        <v>0</v>
      </c>
      <c r="E1920">
        <f t="shared" si="29"/>
        <v>0</v>
      </c>
      <c r="F1920" s="1">
        <f>COUNTIFS(Formulas!B$3:B$2000,'Stats for predictor'!B1920,Formulas!C$3:C$2000,'Stats for predictor'!C1920,Formulas!AC$3:AC$2000,4)</f>
        <v>0</v>
      </c>
      <c r="G1920">
        <f>COUNTIFS(Formulas!B$3:B$2000,'Stats for predictor'!B1920,Formulas!C$3:C$2000,'Stats for predictor'!C1920,Formulas!AC$3:AC$2000,3)</f>
        <v>0</v>
      </c>
      <c r="H1920">
        <f>COUNTIFS(Formulas!B$3:B$2000,'Stats for predictor'!B1920,Formulas!C$3:C$2000,'Stats for predictor'!C1920,Formulas!AC$3:AC$2000,2)</f>
        <v>0</v>
      </c>
      <c r="I1920">
        <f>COUNTIFS(Formulas!B$3:B$2000,'Stats for predictor'!B1920,Formulas!C$3:C$2000,'Stats for predictor'!C1920,Formulas!AC$3:AC$2000,1)</f>
        <v>0</v>
      </c>
      <c r="J1920">
        <f>COUNTIFS(Formulas!B$3:B$2000,'Stats for predictor'!B1920,Formulas!C$3:C$2000,'Stats for predictor'!C1920,Formulas!AC$3:AC$2000,0)</f>
        <v>1390</v>
      </c>
      <c r="K1920">
        <f>Formulas!P1921</f>
        <v>0</v>
      </c>
      <c r="L1920">
        <f>Formulas!R1921</f>
        <v>0</v>
      </c>
      <c r="M1920">
        <f>Formulas!T1969</f>
        <v>0</v>
      </c>
      <c r="N1920" s="2" t="e">
        <f>Formulas!V1921</f>
        <v>#DIV/0!</v>
      </c>
      <c r="O1920">
        <f>Formulas!U1921</f>
        <v>0</v>
      </c>
      <c r="P1920" s="2" t="e">
        <f>Formulas!W1921</f>
        <v>#DIV/0!</v>
      </c>
    </row>
    <row r="1921" spans="1:16">
      <c r="A1921">
        <f>Formulas!A1922</f>
        <v>0</v>
      </c>
      <c r="B1921">
        <f>Formulas!B1922</f>
        <v>0</v>
      </c>
      <c r="C1921">
        <f>Formulas!C1922</f>
        <v>0</v>
      </c>
      <c r="D1921">
        <f>Formulas!AC1922</f>
        <v>0</v>
      </c>
      <c r="E1921">
        <f t="shared" si="29"/>
        <v>0</v>
      </c>
      <c r="F1921" s="1">
        <f>COUNTIFS(Formulas!B$3:B$2000,'Stats for predictor'!B1921,Formulas!C$3:C$2000,'Stats for predictor'!C1921,Formulas!AC$3:AC$2000,4)</f>
        <v>0</v>
      </c>
      <c r="G1921">
        <f>COUNTIFS(Formulas!B$3:B$2000,'Stats for predictor'!B1921,Formulas!C$3:C$2000,'Stats for predictor'!C1921,Formulas!AC$3:AC$2000,3)</f>
        <v>0</v>
      </c>
      <c r="H1921">
        <f>COUNTIFS(Formulas!B$3:B$2000,'Stats for predictor'!B1921,Formulas!C$3:C$2000,'Stats for predictor'!C1921,Formulas!AC$3:AC$2000,2)</f>
        <v>0</v>
      </c>
      <c r="I1921">
        <f>COUNTIFS(Formulas!B$3:B$2000,'Stats for predictor'!B1921,Formulas!C$3:C$2000,'Stats for predictor'!C1921,Formulas!AC$3:AC$2000,1)</f>
        <v>0</v>
      </c>
      <c r="J1921">
        <f>COUNTIFS(Formulas!B$3:B$2000,'Stats for predictor'!B1921,Formulas!C$3:C$2000,'Stats for predictor'!C1921,Formulas!AC$3:AC$2000,0)</f>
        <v>1390</v>
      </c>
      <c r="K1921">
        <f>Formulas!P1922</f>
        <v>0</v>
      </c>
      <c r="L1921">
        <f>Formulas!R1922</f>
        <v>0</v>
      </c>
      <c r="M1921">
        <f>Formulas!T1970</f>
        <v>0</v>
      </c>
      <c r="N1921" s="2" t="e">
        <f>Formulas!V1922</f>
        <v>#DIV/0!</v>
      </c>
      <c r="O1921">
        <f>Formulas!U1922</f>
        <v>0</v>
      </c>
      <c r="P1921" s="2" t="e">
        <f>Formulas!W1922</f>
        <v>#DIV/0!</v>
      </c>
    </row>
    <row r="1922" spans="1:16">
      <c r="A1922">
        <f>Formulas!A1923</f>
        <v>0</v>
      </c>
      <c r="B1922">
        <f>Formulas!B1923</f>
        <v>0</v>
      </c>
      <c r="C1922">
        <f>Formulas!C1923</f>
        <v>0</v>
      </c>
      <c r="D1922">
        <f>Formulas!AC1923</f>
        <v>0</v>
      </c>
      <c r="E1922">
        <f t="shared" si="29"/>
        <v>0</v>
      </c>
      <c r="F1922" s="1">
        <f>COUNTIFS(Formulas!B$3:B$2000,'Stats for predictor'!B1922,Formulas!C$3:C$2000,'Stats for predictor'!C1922,Formulas!AC$3:AC$2000,4)</f>
        <v>0</v>
      </c>
      <c r="G1922">
        <f>COUNTIFS(Formulas!B$3:B$2000,'Stats for predictor'!B1922,Formulas!C$3:C$2000,'Stats for predictor'!C1922,Formulas!AC$3:AC$2000,3)</f>
        <v>0</v>
      </c>
      <c r="H1922">
        <f>COUNTIFS(Formulas!B$3:B$2000,'Stats for predictor'!B1922,Formulas!C$3:C$2000,'Stats for predictor'!C1922,Formulas!AC$3:AC$2000,2)</f>
        <v>0</v>
      </c>
      <c r="I1922">
        <f>COUNTIFS(Formulas!B$3:B$2000,'Stats for predictor'!B1922,Formulas!C$3:C$2000,'Stats for predictor'!C1922,Formulas!AC$3:AC$2000,1)</f>
        <v>0</v>
      </c>
      <c r="J1922">
        <f>COUNTIFS(Formulas!B$3:B$2000,'Stats for predictor'!B1922,Formulas!C$3:C$2000,'Stats for predictor'!C1922,Formulas!AC$3:AC$2000,0)</f>
        <v>1390</v>
      </c>
      <c r="K1922">
        <f>Formulas!P1923</f>
        <v>0</v>
      </c>
      <c r="L1922">
        <f>Formulas!R1923</f>
        <v>0</v>
      </c>
      <c r="M1922">
        <f>Formulas!T1971</f>
        <v>0</v>
      </c>
      <c r="N1922" s="2" t="e">
        <f>Formulas!V1923</f>
        <v>#DIV/0!</v>
      </c>
      <c r="O1922">
        <f>Formulas!U1923</f>
        <v>0</v>
      </c>
      <c r="P1922" s="2" t="e">
        <f>Formulas!W1923</f>
        <v>#DIV/0!</v>
      </c>
    </row>
    <row r="1923" spans="1:16">
      <c r="A1923">
        <f>Formulas!A1924</f>
        <v>0</v>
      </c>
      <c r="B1923">
        <f>Formulas!B1924</f>
        <v>0</v>
      </c>
      <c r="C1923">
        <f>Formulas!C1924</f>
        <v>0</v>
      </c>
      <c r="D1923">
        <f>Formulas!AC1924</f>
        <v>0</v>
      </c>
      <c r="E1923">
        <f t="shared" ref="E1923:E1986" si="30">IF(F1923&gt;0,4,IF(G1923&gt;0,3,IF(H1923&gt;0,2,IF(I1923&gt;0,1,0))))</f>
        <v>0</v>
      </c>
      <c r="F1923" s="1">
        <f>COUNTIFS(Formulas!B$3:B$2000,'Stats for predictor'!B1923,Formulas!C$3:C$2000,'Stats for predictor'!C1923,Formulas!AC$3:AC$2000,4)</f>
        <v>0</v>
      </c>
      <c r="G1923">
        <f>COUNTIFS(Formulas!B$3:B$2000,'Stats for predictor'!B1923,Formulas!C$3:C$2000,'Stats for predictor'!C1923,Formulas!AC$3:AC$2000,3)</f>
        <v>0</v>
      </c>
      <c r="H1923">
        <f>COUNTIFS(Formulas!B$3:B$2000,'Stats for predictor'!B1923,Formulas!C$3:C$2000,'Stats for predictor'!C1923,Formulas!AC$3:AC$2000,2)</f>
        <v>0</v>
      </c>
      <c r="I1923">
        <f>COUNTIFS(Formulas!B$3:B$2000,'Stats for predictor'!B1923,Formulas!C$3:C$2000,'Stats for predictor'!C1923,Formulas!AC$3:AC$2000,1)</f>
        <v>0</v>
      </c>
      <c r="J1923">
        <f>COUNTIFS(Formulas!B$3:B$2000,'Stats for predictor'!B1923,Formulas!C$3:C$2000,'Stats for predictor'!C1923,Formulas!AC$3:AC$2000,0)</f>
        <v>1390</v>
      </c>
      <c r="K1923">
        <f>Formulas!P1924</f>
        <v>0</v>
      </c>
      <c r="L1923">
        <f>Formulas!R1924</f>
        <v>0</v>
      </c>
      <c r="M1923">
        <f>Formulas!T1972</f>
        <v>0</v>
      </c>
      <c r="N1923" s="2" t="e">
        <f>Formulas!V1924</f>
        <v>#DIV/0!</v>
      </c>
      <c r="O1923">
        <f>Formulas!U1924</f>
        <v>0</v>
      </c>
      <c r="P1923" s="2" t="e">
        <f>Formulas!W1924</f>
        <v>#DIV/0!</v>
      </c>
    </row>
    <row r="1924" spans="1:16">
      <c r="A1924">
        <f>Formulas!A1925</f>
        <v>0</v>
      </c>
      <c r="B1924">
        <f>Formulas!B1925</f>
        <v>0</v>
      </c>
      <c r="C1924">
        <f>Formulas!C1925</f>
        <v>0</v>
      </c>
      <c r="D1924">
        <f>Formulas!AC1925</f>
        <v>0</v>
      </c>
      <c r="E1924">
        <f t="shared" si="30"/>
        <v>0</v>
      </c>
      <c r="F1924" s="1">
        <f>COUNTIFS(Formulas!B$3:B$2000,'Stats for predictor'!B1924,Formulas!C$3:C$2000,'Stats for predictor'!C1924,Formulas!AC$3:AC$2000,4)</f>
        <v>0</v>
      </c>
      <c r="G1924">
        <f>COUNTIFS(Formulas!B$3:B$2000,'Stats for predictor'!B1924,Formulas!C$3:C$2000,'Stats for predictor'!C1924,Formulas!AC$3:AC$2000,3)</f>
        <v>0</v>
      </c>
      <c r="H1924">
        <f>COUNTIFS(Formulas!B$3:B$2000,'Stats for predictor'!B1924,Formulas!C$3:C$2000,'Stats for predictor'!C1924,Formulas!AC$3:AC$2000,2)</f>
        <v>0</v>
      </c>
      <c r="I1924">
        <f>COUNTIFS(Formulas!B$3:B$2000,'Stats for predictor'!B1924,Formulas!C$3:C$2000,'Stats for predictor'!C1924,Formulas!AC$3:AC$2000,1)</f>
        <v>0</v>
      </c>
      <c r="J1924">
        <f>COUNTIFS(Formulas!B$3:B$2000,'Stats for predictor'!B1924,Formulas!C$3:C$2000,'Stats for predictor'!C1924,Formulas!AC$3:AC$2000,0)</f>
        <v>1390</v>
      </c>
      <c r="K1924">
        <f>Formulas!P1925</f>
        <v>0</v>
      </c>
      <c r="L1924">
        <f>Formulas!R1925</f>
        <v>0</v>
      </c>
      <c r="M1924">
        <f>Formulas!T1973</f>
        <v>0</v>
      </c>
      <c r="N1924" s="2" t="e">
        <f>Formulas!V1925</f>
        <v>#DIV/0!</v>
      </c>
      <c r="O1924">
        <f>Formulas!U1925</f>
        <v>0</v>
      </c>
      <c r="P1924" s="2" t="e">
        <f>Formulas!W1925</f>
        <v>#DIV/0!</v>
      </c>
    </row>
    <row r="1925" spans="1:16">
      <c r="A1925">
        <f>Formulas!A1926</f>
        <v>0</v>
      </c>
      <c r="B1925">
        <f>Formulas!B1926</f>
        <v>0</v>
      </c>
      <c r="C1925">
        <f>Formulas!C1926</f>
        <v>0</v>
      </c>
      <c r="D1925">
        <f>Formulas!AC1926</f>
        <v>0</v>
      </c>
      <c r="E1925">
        <f t="shared" si="30"/>
        <v>0</v>
      </c>
      <c r="F1925" s="1">
        <f>COUNTIFS(Formulas!B$3:B$2000,'Stats for predictor'!B1925,Formulas!C$3:C$2000,'Stats for predictor'!C1925,Formulas!AC$3:AC$2000,4)</f>
        <v>0</v>
      </c>
      <c r="G1925">
        <f>COUNTIFS(Formulas!B$3:B$2000,'Stats for predictor'!B1925,Formulas!C$3:C$2000,'Stats for predictor'!C1925,Formulas!AC$3:AC$2000,3)</f>
        <v>0</v>
      </c>
      <c r="H1925">
        <f>COUNTIFS(Formulas!B$3:B$2000,'Stats for predictor'!B1925,Formulas!C$3:C$2000,'Stats for predictor'!C1925,Formulas!AC$3:AC$2000,2)</f>
        <v>0</v>
      </c>
      <c r="I1925">
        <f>COUNTIFS(Formulas!B$3:B$2000,'Stats for predictor'!B1925,Formulas!C$3:C$2000,'Stats for predictor'!C1925,Formulas!AC$3:AC$2000,1)</f>
        <v>0</v>
      </c>
      <c r="J1925">
        <f>COUNTIFS(Formulas!B$3:B$2000,'Stats for predictor'!B1925,Formulas!C$3:C$2000,'Stats for predictor'!C1925,Formulas!AC$3:AC$2000,0)</f>
        <v>1390</v>
      </c>
      <c r="K1925">
        <f>Formulas!P1926</f>
        <v>0</v>
      </c>
      <c r="L1925">
        <f>Formulas!R1926</f>
        <v>0</v>
      </c>
      <c r="M1925">
        <f>Formulas!T1974</f>
        <v>0</v>
      </c>
      <c r="N1925" s="2" t="e">
        <f>Formulas!V1926</f>
        <v>#DIV/0!</v>
      </c>
      <c r="O1925">
        <f>Formulas!U1926</f>
        <v>0</v>
      </c>
      <c r="P1925" s="2" t="e">
        <f>Formulas!W1926</f>
        <v>#DIV/0!</v>
      </c>
    </row>
    <row r="1926" spans="1:16">
      <c r="A1926">
        <f>Formulas!A1927</f>
        <v>0</v>
      </c>
      <c r="B1926">
        <f>Formulas!B1927</f>
        <v>0</v>
      </c>
      <c r="C1926">
        <f>Formulas!C1927</f>
        <v>0</v>
      </c>
      <c r="D1926">
        <f>Formulas!AC1927</f>
        <v>0</v>
      </c>
      <c r="E1926">
        <f t="shared" si="30"/>
        <v>0</v>
      </c>
      <c r="F1926" s="1">
        <f>COUNTIFS(Formulas!B$3:B$2000,'Stats for predictor'!B1926,Formulas!C$3:C$2000,'Stats for predictor'!C1926,Formulas!AC$3:AC$2000,4)</f>
        <v>0</v>
      </c>
      <c r="G1926">
        <f>COUNTIFS(Formulas!B$3:B$2000,'Stats for predictor'!B1926,Formulas!C$3:C$2000,'Stats for predictor'!C1926,Formulas!AC$3:AC$2000,3)</f>
        <v>0</v>
      </c>
      <c r="H1926">
        <f>COUNTIFS(Formulas!B$3:B$2000,'Stats for predictor'!B1926,Formulas!C$3:C$2000,'Stats for predictor'!C1926,Formulas!AC$3:AC$2000,2)</f>
        <v>0</v>
      </c>
      <c r="I1926">
        <f>COUNTIFS(Formulas!B$3:B$2000,'Stats for predictor'!B1926,Formulas!C$3:C$2000,'Stats for predictor'!C1926,Formulas!AC$3:AC$2000,1)</f>
        <v>0</v>
      </c>
      <c r="J1926">
        <f>COUNTIFS(Formulas!B$3:B$2000,'Stats for predictor'!B1926,Formulas!C$3:C$2000,'Stats for predictor'!C1926,Formulas!AC$3:AC$2000,0)</f>
        <v>1390</v>
      </c>
      <c r="K1926">
        <f>Formulas!P1927</f>
        <v>0</v>
      </c>
      <c r="L1926">
        <f>Formulas!R1927</f>
        <v>0</v>
      </c>
      <c r="M1926">
        <f>Formulas!T1975</f>
        <v>0</v>
      </c>
      <c r="N1926" s="2" t="e">
        <f>Formulas!V1927</f>
        <v>#DIV/0!</v>
      </c>
      <c r="O1926">
        <f>Formulas!U1927</f>
        <v>0</v>
      </c>
      <c r="P1926" s="2" t="e">
        <f>Formulas!W1927</f>
        <v>#DIV/0!</v>
      </c>
    </row>
    <row r="1927" spans="1:16">
      <c r="A1927">
        <f>Formulas!A1928</f>
        <v>0</v>
      </c>
      <c r="B1927">
        <f>Formulas!B1928</f>
        <v>0</v>
      </c>
      <c r="C1927">
        <f>Formulas!C1928</f>
        <v>0</v>
      </c>
      <c r="D1927">
        <f>Formulas!AC1928</f>
        <v>0</v>
      </c>
      <c r="E1927">
        <f t="shared" si="30"/>
        <v>0</v>
      </c>
      <c r="F1927" s="1">
        <f>COUNTIFS(Formulas!B$3:B$2000,'Stats for predictor'!B1927,Formulas!C$3:C$2000,'Stats for predictor'!C1927,Formulas!AC$3:AC$2000,4)</f>
        <v>0</v>
      </c>
      <c r="G1927">
        <f>COUNTIFS(Formulas!B$3:B$2000,'Stats for predictor'!B1927,Formulas!C$3:C$2000,'Stats for predictor'!C1927,Formulas!AC$3:AC$2000,3)</f>
        <v>0</v>
      </c>
      <c r="H1927">
        <f>COUNTIFS(Formulas!B$3:B$2000,'Stats for predictor'!B1927,Formulas!C$3:C$2000,'Stats for predictor'!C1927,Formulas!AC$3:AC$2000,2)</f>
        <v>0</v>
      </c>
      <c r="I1927">
        <f>COUNTIFS(Formulas!B$3:B$2000,'Stats for predictor'!B1927,Formulas!C$3:C$2000,'Stats for predictor'!C1927,Formulas!AC$3:AC$2000,1)</f>
        <v>0</v>
      </c>
      <c r="J1927">
        <f>COUNTIFS(Formulas!B$3:B$2000,'Stats for predictor'!B1927,Formulas!C$3:C$2000,'Stats for predictor'!C1927,Formulas!AC$3:AC$2000,0)</f>
        <v>1390</v>
      </c>
      <c r="K1927">
        <f>Formulas!P1928</f>
        <v>0</v>
      </c>
      <c r="L1927">
        <f>Formulas!R1928</f>
        <v>0</v>
      </c>
      <c r="M1927">
        <f>Formulas!T1976</f>
        <v>0</v>
      </c>
      <c r="N1927" s="2" t="e">
        <f>Formulas!V1928</f>
        <v>#DIV/0!</v>
      </c>
      <c r="O1927">
        <f>Formulas!U1928</f>
        <v>0</v>
      </c>
      <c r="P1927" s="2" t="e">
        <f>Formulas!W1928</f>
        <v>#DIV/0!</v>
      </c>
    </row>
    <row r="1928" spans="1:16">
      <c r="A1928">
        <f>Formulas!A1929</f>
        <v>0</v>
      </c>
      <c r="B1928">
        <f>Formulas!B1929</f>
        <v>0</v>
      </c>
      <c r="C1928">
        <f>Formulas!C1929</f>
        <v>0</v>
      </c>
      <c r="D1928">
        <f>Formulas!AC1929</f>
        <v>0</v>
      </c>
      <c r="E1928">
        <f t="shared" si="30"/>
        <v>0</v>
      </c>
      <c r="F1928" s="1">
        <f>COUNTIFS(Formulas!B$3:B$2000,'Stats for predictor'!B1928,Formulas!C$3:C$2000,'Stats for predictor'!C1928,Formulas!AC$3:AC$2000,4)</f>
        <v>0</v>
      </c>
      <c r="G1928">
        <f>COUNTIFS(Formulas!B$3:B$2000,'Stats for predictor'!B1928,Formulas!C$3:C$2000,'Stats for predictor'!C1928,Formulas!AC$3:AC$2000,3)</f>
        <v>0</v>
      </c>
      <c r="H1928">
        <f>COUNTIFS(Formulas!B$3:B$2000,'Stats for predictor'!B1928,Formulas!C$3:C$2000,'Stats for predictor'!C1928,Formulas!AC$3:AC$2000,2)</f>
        <v>0</v>
      </c>
      <c r="I1928">
        <f>COUNTIFS(Formulas!B$3:B$2000,'Stats for predictor'!B1928,Formulas!C$3:C$2000,'Stats for predictor'!C1928,Formulas!AC$3:AC$2000,1)</f>
        <v>0</v>
      </c>
      <c r="J1928">
        <f>COUNTIFS(Formulas!B$3:B$2000,'Stats for predictor'!B1928,Formulas!C$3:C$2000,'Stats for predictor'!C1928,Formulas!AC$3:AC$2000,0)</f>
        <v>1390</v>
      </c>
      <c r="K1928">
        <f>Formulas!P1929</f>
        <v>0</v>
      </c>
      <c r="L1928">
        <f>Formulas!R1929</f>
        <v>0</v>
      </c>
      <c r="M1928">
        <f>Formulas!T1977</f>
        <v>0</v>
      </c>
      <c r="N1928" s="2" t="e">
        <f>Formulas!V1929</f>
        <v>#DIV/0!</v>
      </c>
      <c r="O1928">
        <f>Formulas!U1929</f>
        <v>0</v>
      </c>
      <c r="P1928" s="2" t="e">
        <f>Formulas!W1929</f>
        <v>#DIV/0!</v>
      </c>
    </row>
    <row r="1929" spans="1:16">
      <c r="A1929">
        <f>Formulas!A1930</f>
        <v>0</v>
      </c>
      <c r="B1929">
        <f>Formulas!B1930</f>
        <v>0</v>
      </c>
      <c r="C1929">
        <f>Formulas!C1930</f>
        <v>0</v>
      </c>
      <c r="D1929">
        <f>Formulas!AC1930</f>
        <v>0</v>
      </c>
      <c r="E1929">
        <f t="shared" si="30"/>
        <v>0</v>
      </c>
      <c r="F1929" s="1">
        <f>COUNTIFS(Formulas!B$3:B$2000,'Stats for predictor'!B1929,Formulas!C$3:C$2000,'Stats for predictor'!C1929,Formulas!AC$3:AC$2000,4)</f>
        <v>0</v>
      </c>
      <c r="G1929">
        <f>COUNTIFS(Formulas!B$3:B$2000,'Stats for predictor'!B1929,Formulas!C$3:C$2000,'Stats for predictor'!C1929,Formulas!AC$3:AC$2000,3)</f>
        <v>0</v>
      </c>
      <c r="H1929">
        <f>COUNTIFS(Formulas!B$3:B$2000,'Stats for predictor'!B1929,Formulas!C$3:C$2000,'Stats for predictor'!C1929,Formulas!AC$3:AC$2000,2)</f>
        <v>0</v>
      </c>
      <c r="I1929">
        <f>COUNTIFS(Formulas!B$3:B$2000,'Stats for predictor'!B1929,Formulas!C$3:C$2000,'Stats for predictor'!C1929,Formulas!AC$3:AC$2000,1)</f>
        <v>0</v>
      </c>
      <c r="J1929">
        <f>COUNTIFS(Formulas!B$3:B$2000,'Stats for predictor'!B1929,Formulas!C$3:C$2000,'Stats for predictor'!C1929,Formulas!AC$3:AC$2000,0)</f>
        <v>1390</v>
      </c>
      <c r="K1929">
        <f>Formulas!P1930</f>
        <v>0</v>
      </c>
      <c r="L1929">
        <f>Formulas!R1930</f>
        <v>0</v>
      </c>
      <c r="M1929">
        <f>Formulas!T1978</f>
        <v>0</v>
      </c>
      <c r="N1929" s="2" t="e">
        <f>Formulas!V1930</f>
        <v>#DIV/0!</v>
      </c>
      <c r="O1929">
        <f>Formulas!U1930</f>
        <v>0</v>
      </c>
      <c r="P1929" s="2" t="e">
        <f>Formulas!W1930</f>
        <v>#DIV/0!</v>
      </c>
    </row>
    <row r="1930" spans="1:16">
      <c r="A1930">
        <f>Formulas!A1931</f>
        <v>0</v>
      </c>
      <c r="B1930">
        <f>Formulas!B1931</f>
        <v>0</v>
      </c>
      <c r="C1930">
        <f>Formulas!C1931</f>
        <v>0</v>
      </c>
      <c r="D1930">
        <f>Formulas!AC1931</f>
        <v>0</v>
      </c>
      <c r="E1930">
        <f t="shared" si="30"/>
        <v>0</v>
      </c>
      <c r="F1930" s="1">
        <f>COUNTIFS(Formulas!B$3:B$2000,'Stats for predictor'!B1930,Formulas!C$3:C$2000,'Stats for predictor'!C1930,Formulas!AC$3:AC$2000,4)</f>
        <v>0</v>
      </c>
      <c r="G1930">
        <f>COUNTIFS(Formulas!B$3:B$2000,'Stats for predictor'!B1930,Formulas!C$3:C$2000,'Stats for predictor'!C1930,Formulas!AC$3:AC$2000,3)</f>
        <v>0</v>
      </c>
      <c r="H1930">
        <f>COUNTIFS(Formulas!B$3:B$2000,'Stats for predictor'!B1930,Formulas!C$3:C$2000,'Stats for predictor'!C1930,Formulas!AC$3:AC$2000,2)</f>
        <v>0</v>
      </c>
      <c r="I1930">
        <f>COUNTIFS(Formulas!B$3:B$2000,'Stats for predictor'!B1930,Formulas!C$3:C$2000,'Stats for predictor'!C1930,Formulas!AC$3:AC$2000,1)</f>
        <v>0</v>
      </c>
      <c r="J1930">
        <f>COUNTIFS(Formulas!B$3:B$2000,'Stats for predictor'!B1930,Formulas!C$3:C$2000,'Stats for predictor'!C1930,Formulas!AC$3:AC$2000,0)</f>
        <v>1390</v>
      </c>
      <c r="K1930">
        <f>Formulas!P1931</f>
        <v>0</v>
      </c>
      <c r="L1930">
        <f>Formulas!R1931</f>
        <v>0</v>
      </c>
      <c r="M1930">
        <f>Formulas!T1979</f>
        <v>0</v>
      </c>
      <c r="N1930" s="2" t="e">
        <f>Formulas!V1931</f>
        <v>#DIV/0!</v>
      </c>
      <c r="O1930">
        <f>Formulas!U1931</f>
        <v>0</v>
      </c>
      <c r="P1930" s="2" t="e">
        <f>Formulas!W1931</f>
        <v>#DIV/0!</v>
      </c>
    </row>
    <row r="1931" spans="1:16">
      <c r="A1931">
        <f>Formulas!A1932</f>
        <v>0</v>
      </c>
      <c r="B1931">
        <f>Formulas!B1932</f>
        <v>0</v>
      </c>
      <c r="C1931">
        <f>Formulas!C1932</f>
        <v>0</v>
      </c>
      <c r="D1931">
        <f>Formulas!AC1932</f>
        <v>0</v>
      </c>
      <c r="E1931">
        <f t="shared" si="30"/>
        <v>0</v>
      </c>
      <c r="F1931" s="1">
        <f>COUNTIFS(Formulas!B$3:B$2000,'Stats for predictor'!B1931,Formulas!C$3:C$2000,'Stats for predictor'!C1931,Formulas!AC$3:AC$2000,4)</f>
        <v>0</v>
      </c>
      <c r="G1931">
        <f>COUNTIFS(Formulas!B$3:B$2000,'Stats for predictor'!B1931,Formulas!C$3:C$2000,'Stats for predictor'!C1931,Formulas!AC$3:AC$2000,3)</f>
        <v>0</v>
      </c>
      <c r="H1931">
        <f>COUNTIFS(Formulas!B$3:B$2000,'Stats for predictor'!B1931,Formulas!C$3:C$2000,'Stats for predictor'!C1931,Formulas!AC$3:AC$2000,2)</f>
        <v>0</v>
      </c>
      <c r="I1931">
        <f>COUNTIFS(Formulas!B$3:B$2000,'Stats for predictor'!B1931,Formulas!C$3:C$2000,'Stats for predictor'!C1931,Formulas!AC$3:AC$2000,1)</f>
        <v>0</v>
      </c>
      <c r="J1931">
        <f>COUNTIFS(Formulas!B$3:B$2000,'Stats for predictor'!B1931,Formulas!C$3:C$2000,'Stats for predictor'!C1931,Formulas!AC$3:AC$2000,0)</f>
        <v>1390</v>
      </c>
      <c r="K1931">
        <f>Formulas!P1932</f>
        <v>0</v>
      </c>
      <c r="L1931">
        <f>Formulas!R1932</f>
        <v>0</v>
      </c>
      <c r="M1931">
        <f>Formulas!T1980</f>
        <v>0</v>
      </c>
      <c r="N1931" s="2" t="e">
        <f>Formulas!V1932</f>
        <v>#DIV/0!</v>
      </c>
      <c r="O1931">
        <f>Formulas!U1932</f>
        <v>0</v>
      </c>
      <c r="P1931" s="2" t="e">
        <f>Formulas!W1932</f>
        <v>#DIV/0!</v>
      </c>
    </row>
    <row r="1932" spans="1:16">
      <c r="A1932">
        <f>Formulas!A1933</f>
        <v>0</v>
      </c>
      <c r="B1932">
        <f>Formulas!B1933</f>
        <v>0</v>
      </c>
      <c r="C1932">
        <f>Formulas!C1933</f>
        <v>0</v>
      </c>
      <c r="D1932">
        <f>Formulas!AC1933</f>
        <v>0</v>
      </c>
      <c r="E1932">
        <f t="shared" si="30"/>
        <v>0</v>
      </c>
      <c r="F1932" s="1">
        <f>COUNTIFS(Formulas!B$3:B$2000,'Stats for predictor'!B1932,Formulas!C$3:C$2000,'Stats for predictor'!C1932,Formulas!AC$3:AC$2000,4)</f>
        <v>0</v>
      </c>
      <c r="G1932">
        <f>COUNTIFS(Formulas!B$3:B$2000,'Stats for predictor'!B1932,Formulas!C$3:C$2000,'Stats for predictor'!C1932,Formulas!AC$3:AC$2000,3)</f>
        <v>0</v>
      </c>
      <c r="H1932">
        <f>COUNTIFS(Formulas!B$3:B$2000,'Stats for predictor'!B1932,Formulas!C$3:C$2000,'Stats for predictor'!C1932,Formulas!AC$3:AC$2000,2)</f>
        <v>0</v>
      </c>
      <c r="I1932">
        <f>COUNTIFS(Formulas!B$3:B$2000,'Stats for predictor'!B1932,Formulas!C$3:C$2000,'Stats for predictor'!C1932,Formulas!AC$3:AC$2000,1)</f>
        <v>0</v>
      </c>
      <c r="J1932">
        <f>COUNTIFS(Formulas!B$3:B$2000,'Stats for predictor'!B1932,Formulas!C$3:C$2000,'Stats for predictor'!C1932,Formulas!AC$3:AC$2000,0)</f>
        <v>1390</v>
      </c>
      <c r="K1932">
        <f>Formulas!P1933</f>
        <v>0</v>
      </c>
      <c r="L1932">
        <f>Formulas!R1933</f>
        <v>0</v>
      </c>
      <c r="M1932">
        <f>Formulas!T1981</f>
        <v>0</v>
      </c>
      <c r="N1932" s="2" t="e">
        <f>Formulas!V1933</f>
        <v>#DIV/0!</v>
      </c>
      <c r="O1932">
        <f>Formulas!U1933</f>
        <v>0</v>
      </c>
      <c r="P1932" s="2" t="e">
        <f>Formulas!W1933</f>
        <v>#DIV/0!</v>
      </c>
    </row>
    <row r="1933" spans="1:16">
      <c r="A1933">
        <f>Formulas!A1934</f>
        <v>0</v>
      </c>
      <c r="B1933">
        <f>Formulas!B1934</f>
        <v>0</v>
      </c>
      <c r="C1933">
        <f>Formulas!C1934</f>
        <v>0</v>
      </c>
      <c r="D1933">
        <f>Formulas!AC1934</f>
        <v>0</v>
      </c>
      <c r="E1933">
        <f t="shared" si="30"/>
        <v>0</v>
      </c>
      <c r="F1933" s="1">
        <f>COUNTIFS(Formulas!B$3:B$2000,'Stats for predictor'!B1933,Formulas!C$3:C$2000,'Stats for predictor'!C1933,Formulas!AC$3:AC$2000,4)</f>
        <v>0</v>
      </c>
      <c r="G1933">
        <f>COUNTIFS(Formulas!B$3:B$2000,'Stats for predictor'!B1933,Formulas!C$3:C$2000,'Stats for predictor'!C1933,Formulas!AC$3:AC$2000,3)</f>
        <v>0</v>
      </c>
      <c r="H1933">
        <f>COUNTIFS(Formulas!B$3:B$2000,'Stats for predictor'!B1933,Formulas!C$3:C$2000,'Stats for predictor'!C1933,Formulas!AC$3:AC$2000,2)</f>
        <v>0</v>
      </c>
      <c r="I1933">
        <f>COUNTIFS(Formulas!B$3:B$2000,'Stats for predictor'!B1933,Formulas!C$3:C$2000,'Stats for predictor'!C1933,Formulas!AC$3:AC$2000,1)</f>
        <v>0</v>
      </c>
      <c r="J1933">
        <f>COUNTIFS(Formulas!B$3:B$2000,'Stats for predictor'!B1933,Formulas!C$3:C$2000,'Stats for predictor'!C1933,Formulas!AC$3:AC$2000,0)</f>
        <v>1390</v>
      </c>
      <c r="K1933">
        <f>Formulas!P1934</f>
        <v>0</v>
      </c>
      <c r="L1933">
        <f>Formulas!R1934</f>
        <v>0</v>
      </c>
      <c r="M1933">
        <f>Formulas!T1982</f>
        <v>0</v>
      </c>
      <c r="N1933" s="2" t="e">
        <f>Formulas!V1934</f>
        <v>#DIV/0!</v>
      </c>
      <c r="O1933">
        <f>Formulas!U1934</f>
        <v>0</v>
      </c>
      <c r="P1933" s="2" t="e">
        <f>Formulas!W1934</f>
        <v>#DIV/0!</v>
      </c>
    </row>
    <row r="1934" spans="1:16">
      <c r="A1934">
        <f>Formulas!A1935</f>
        <v>0</v>
      </c>
      <c r="B1934">
        <f>Formulas!B1935</f>
        <v>0</v>
      </c>
      <c r="C1934">
        <f>Formulas!C1935</f>
        <v>0</v>
      </c>
      <c r="D1934">
        <f>Formulas!AC1935</f>
        <v>0</v>
      </c>
      <c r="E1934">
        <f t="shared" si="30"/>
        <v>0</v>
      </c>
      <c r="F1934" s="1">
        <f>COUNTIFS(Formulas!B$3:B$2000,'Stats for predictor'!B1934,Formulas!C$3:C$2000,'Stats for predictor'!C1934,Formulas!AC$3:AC$2000,4)</f>
        <v>0</v>
      </c>
      <c r="G1934">
        <f>COUNTIFS(Formulas!B$3:B$2000,'Stats for predictor'!B1934,Formulas!C$3:C$2000,'Stats for predictor'!C1934,Formulas!AC$3:AC$2000,3)</f>
        <v>0</v>
      </c>
      <c r="H1934">
        <f>COUNTIFS(Formulas!B$3:B$2000,'Stats for predictor'!B1934,Formulas!C$3:C$2000,'Stats for predictor'!C1934,Formulas!AC$3:AC$2000,2)</f>
        <v>0</v>
      </c>
      <c r="I1934">
        <f>COUNTIFS(Formulas!B$3:B$2000,'Stats for predictor'!B1934,Formulas!C$3:C$2000,'Stats for predictor'!C1934,Formulas!AC$3:AC$2000,1)</f>
        <v>0</v>
      </c>
      <c r="J1934">
        <f>COUNTIFS(Formulas!B$3:B$2000,'Stats for predictor'!B1934,Formulas!C$3:C$2000,'Stats for predictor'!C1934,Formulas!AC$3:AC$2000,0)</f>
        <v>1390</v>
      </c>
      <c r="K1934">
        <f>Formulas!P1935</f>
        <v>0</v>
      </c>
      <c r="L1934">
        <f>Formulas!R1935</f>
        <v>0</v>
      </c>
      <c r="M1934">
        <f>Formulas!T1983</f>
        <v>0</v>
      </c>
      <c r="N1934" s="2" t="e">
        <f>Formulas!V1935</f>
        <v>#DIV/0!</v>
      </c>
      <c r="O1934">
        <f>Formulas!U1935</f>
        <v>0</v>
      </c>
      <c r="P1934" s="2" t="e">
        <f>Formulas!W1935</f>
        <v>#DIV/0!</v>
      </c>
    </row>
    <row r="1935" spans="1:16">
      <c r="A1935">
        <f>Formulas!A1936</f>
        <v>0</v>
      </c>
      <c r="B1935">
        <f>Formulas!B1936</f>
        <v>0</v>
      </c>
      <c r="C1935">
        <f>Formulas!C1936</f>
        <v>0</v>
      </c>
      <c r="D1935">
        <f>Formulas!AC1936</f>
        <v>0</v>
      </c>
      <c r="E1935">
        <f t="shared" si="30"/>
        <v>0</v>
      </c>
      <c r="F1935" s="1">
        <f>COUNTIFS(Formulas!B$3:B$2000,'Stats for predictor'!B1935,Formulas!C$3:C$2000,'Stats for predictor'!C1935,Formulas!AC$3:AC$2000,4)</f>
        <v>0</v>
      </c>
      <c r="G1935">
        <f>COUNTIFS(Formulas!B$3:B$2000,'Stats for predictor'!B1935,Formulas!C$3:C$2000,'Stats for predictor'!C1935,Formulas!AC$3:AC$2000,3)</f>
        <v>0</v>
      </c>
      <c r="H1935">
        <f>COUNTIFS(Formulas!B$3:B$2000,'Stats for predictor'!B1935,Formulas!C$3:C$2000,'Stats for predictor'!C1935,Formulas!AC$3:AC$2000,2)</f>
        <v>0</v>
      </c>
      <c r="I1935">
        <f>COUNTIFS(Formulas!B$3:B$2000,'Stats for predictor'!B1935,Formulas!C$3:C$2000,'Stats for predictor'!C1935,Formulas!AC$3:AC$2000,1)</f>
        <v>0</v>
      </c>
      <c r="J1935">
        <f>COUNTIFS(Formulas!B$3:B$2000,'Stats for predictor'!B1935,Formulas!C$3:C$2000,'Stats for predictor'!C1935,Formulas!AC$3:AC$2000,0)</f>
        <v>1390</v>
      </c>
      <c r="K1935">
        <f>Formulas!P1936</f>
        <v>0</v>
      </c>
      <c r="L1935">
        <f>Formulas!R1936</f>
        <v>0</v>
      </c>
      <c r="M1935">
        <f>Formulas!T1984</f>
        <v>0</v>
      </c>
      <c r="N1935" s="2" t="e">
        <f>Formulas!V1936</f>
        <v>#DIV/0!</v>
      </c>
      <c r="O1935">
        <f>Formulas!U1936</f>
        <v>0</v>
      </c>
      <c r="P1935" s="2" t="e">
        <f>Formulas!W1936</f>
        <v>#DIV/0!</v>
      </c>
    </row>
    <row r="1936" spans="1:16">
      <c r="A1936">
        <f>Formulas!A1937</f>
        <v>0</v>
      </c>
      <c r="B1936">
        <f>Formulas!B1937</f>
        <v>0</v>
      </c>
      <c r="C1936">
        <f>Formulas!C1937</f>
        <v>0</v>
      </c>
      <c r="D1936">
        <f>Formulas!AC1937</f>
        <v>0</v>
      </c>
      <c r="E1936">
        <f t="shared" si="30"/>
        <v>0</v>
      </c>
      <c r="F1936" s="1">
        <f>COUNTIFS(Formulas!B$3:B$2000,'Stats for predictor'!B1936,Formulas!C$3:C$2000,'Stats for predictor'!C1936,Formulas!AC$3:AC$2000,4)</f>
        <v>0</v>
      </c>
      <c r="G1936">
        <f>COUNTIFS(Formulas!B$3:B$2000,'Stats for predictor'!B1936,Formulas!C$3:C$2000,'Stats for predictor'!C1936,Formulas!AC$3:AC$2000,3)</f>
        <v>0</v>
      </c>
      <c r="H1936">
        <f>COUNTIFS(Formulas!B$3:B$2000,'Stats for predictor'!B1936,Formulas!C$3:C$2000,'Stats for predictor'!C1936,Formulas!AC$3:AC$2000,2)</f>
        <v>0</v>
      </c>
      <c r="I1936">
        <f>COUNTIFS(Formulas!B$3:B$2000,'Stats for predictor'!B1936,Formulas!C$3:C$2000,'Stats for predictor'!C1936,Formulas!AC$3:AC$2000,1)</f>
        <v>0</v>
      </c>
      <c r="J1936">
        <f>COUNTIFS(Formulas!B$3:B$2000,'Stats for predictor'!B1936,Formulas!C$3:C$2000,'Stats for predictor'!C1936,Formulas!AC$3:AC$2000,0)</f>
        <v>1390</v>
      </c>
      <c r="K1936">
        <f>Formulas!P1937</f>
        <v>0</v>
      </c>
      <c r="L1936">
        <f>Formulas!R1937</f>
        <v>0</v>
      </c>
      <c r="M1936">
        <f>Formulas!T1985</f>
        <v>0</v>
      </c>
      <c r="N1936" s="2" t="e">
        <f>Formulas!V1937</f>
        <v>#DIV/0!</v>
      </c>
      <c r="O1936">
        <f>Formulas!U1937</f>
        <v>0</v>
      </c>
      <c r="P1936" s="2" t="e">
        <f>Formulas!W1937</f>
        <v>#DIV/0!</v>
      </c>
    </row>
    <row r="1937" spans="1:16">
      <c r="A1937">
        <f>Formulas!A1938</f>
        <v>0</v>
      </c>
      <c r="B1937">
        <f>Formulas!B1938</f>
        <v>0</v>
      </c>
      <c r="C1937">
        <f>Formulas!C1938</f>
        <v>0</v>
      </c>
      <c r="D1937">
        <f>Formulas!AC1938</f>
        <v>0</v>
      </c>
      <c r="E1937">
        <f t="shared" si="30"/>
        <v>0</v>
      </c>
      <c r="F1937" s="1">
        <f>COUNTIFS(Formulas!B$3:B$2000,'Stats for predictor'!B1937,Formulas!C$3:C$2000,'Stats for predictor'!C1937,Formulas!AC$3:AC$2000,4)</f>
        <v>0</v>
      </c>
      <c r="G1937">
        <f>COUNTIFS(Formulas!B$3:B$2000,'Stats for predictor'!B1937,Formulas!C$3:C$2000,'Stats for predictor'!C1937,Formulas!AC$3:AC$2000,3)</f>
        <v>0</v>
      </c>
      <c r="H1937">
        <f>COUNTIFS(Formulas!B$3:B$2000,'Stats for predictor'!B1937,Formulas!C$3:C$2000,'Stats for predictor'!C1937,Formulas!AC$3:AC$2000,2)</f>
        <v>0</v>
      </c>
      <c r="I1937">
        <f>COUNTIFS(Formulas!B$3:B$2000,'Stats for predictor'!B1937,Formulas!C$3:C$2000,'Stats for predictor'!C1937,Formulas!AC$3:AC$2000,1)</f>
        <v>0</v>
      </c>
      <c r="J1937">
        <f>COUNTIFS(Formulas!B$3:B$2000,'Stats for predictor'!B1937,Formulas!C$3:C$2000,'Stats for predictor'!C1937,Formulas!AC$3:AC$2000,0)</f>
        <v>1390</v>
      </c>
      <c r="K1937">
        <f>Formulas!P1938</f>
        <v>0</v>
      </c>
      <c r="L1937">
        <f>Formulas!R1938</f>
        <v>0</v>
      </c>
      <c r="M1937">
        <f>Formulas!T1986</f>
        <v>0</v>
      </c>
      <c r="N1937" s="2" t="e">
        <f>Formulas!V1938</f>
        <v>#DIV/0!</v>
      </c>
      <c r="O1937">
        <f>Formulas!U1938</f>
        <v>0</v>
      </c>
      <c r="P1937" s="2" t="e">
        <f>Formulas!W1938</f>
        <v>#DIV/0!</v>
      </c>
    </row>
    <row r="1938" spans="1:16">
      <c r="A1938">
        <f>Formulas!A1939</f>
        <v>0</v>
      </c>
      <c r="B1938">
        <f>Formulas!B1939</f>
        <v>0</v>
      </c>
      <c r="C1938">
        <f>Formulas!C1939</f>
        <v>0</v>
      </c>
      <c r="D1938">
        <f>Formulas!AC1939</f>
        <v>0</v>
      </c>
      <c r="E1938">
        <f t="shared" si="30"/>
        <v>0</v>
      </c>
      <c r="F1938" s="1">
        <f>COUNTIFS(Formulas!B$3:B$2000,'Stats for predictor'!B1938,Formulas!C$3:C$2000,'Stats for predictor'!C1938,Formulas!AC$3:AC$2000,4)</f>
        <v>0</v>
      </c>
      <c r="G1938">
        <f>COUNTIFS(Formulas!B$3:B$2000,'Stats for predictor'!B1938,Formulas!C$3:C$2000,'Stats for predictor'!C1938,Formulas!AC$3:AC$2000,3)</f>
        <v>0</v>
      </c>
      <c r="H1938">
        <f>COUNTIFS(Formulas!B$3:B$2000,'Stats for predictor'!B1938,Formulas!C$3:C$2000,'Stats for predictor'!C1938,Formulas!AC$3:AC$2000,2)</f>
        <v>0</v>
      </c>
      <c r="I1938">
        <f>COUNTIFS(Formulas!B$3:B$2000,'Stats for predictor'!B1938,Formulas!C$3:C$2000,'Stats for predictor'!C1938,Formulas!AC$3:AC$2000,1)</f>
        <v>0</v>
      </c>
      <c r="J1938">
        <f>COUNTIFS(Formulas!B$3:B$2000,'Stats for predictor'!B1938,Formulas!C$3:C$2000,'Stats for predictor'!C1938,Formulas!AC$3:AC$2000,0)</f>
        <v>1390</v>
      </c>
      <c r="K1938">
        <f>Formulas!P1939</f>
        <v>0</v>
      </c>
      <c r="L1938">
        <f>Formulas!R1939</f>
        <v>0</v>
      </c>
      <c r="M1938">
        <f>Formulas!T1987</f>
        <v>0</v>
      </c>
      <c r="N1938" s="2" t="e">
        <f>Formulas!V1939</f>
        <v>#DIV/0!</v>
      </c>
      <c r="O1938">
        <f>Formulas!U1939</f>
        <v>0</v>
      </c>
      <c r="P1938" s="2" t="e">
        <f>Formulas!W1939</f>
        <v>#DIV/0!</v>
      </c>
    </row>
    <row r="1939" spans="1:16">
      <c r="A1939">
        <f>Formulas!A1940</f>
        <v>0</v>
      </c>
      <c r="B1939">
        <f>Formulas!B1940</f>
        <v>0</v>
      </c>
      <c r="C1939">
        <f>Formulas!C1940</f>
        <v>0</v>
      </c>
      <c r="D1939">
        <f>Formulas!AC1940</f>
        <v>0</v>
      </c>
      <c r="E1939">
        <f t="shared" si="30"/>
        <v>0</v>
      </c>
      <c r="F1939" s="1">
        <f>COUNTIFS(Formulas!B$3:B$2000,'Stats for predictor'!B1939,Formulas!C$3:C$2000,'Stats for predictor'!C1939,Formulas!AC$3:AC$2000,4)</f>
        <v>0</v>
      </c>
      <c r="G1939">
        <f>COUNTIFS(Formulas!B$3:B$2000,'Stats for predictor'!B1939,Formulas!C$3:C$2000,'Stats for predictor'!C1939,Formulas!AC$3:AC$2000,3)</f>
        <v>0</v>
      </c>
      <c r="H1939">
        <f>COUNTIFS(Formulas!B$3:B$2000,'Stats for predictor'!B1939,Formulas!C$3:C$2000,'Stats for predictor'!C1939,Formulas!AC$3:AC$2000,2)</f>
        <v>0</v>
      </c>
      <c r="I1939">
        <f>COUNTIFS(Formulas!B$3:B$2000,'Stats for predictor'!B1939,Formulas!C$3:C$2000,'Stats for predictor'!C1939,Formulas!AC$3:AC$2000,1)</f>
        <v>0</v>
      </c>
      <c r="J1939">
        <f>COUNTIFS(Formulas!B$3:B$2000,'Stats for predictor'!B1939,Formulas!C$3:C$2000,'Stats for predictor'!C1939,Formulas!AC$3:AC$2000,0)</f>
        <v>1390</v>
      </c>
      <c r="K1939">
        <f>Formulas!P1940</f>
        <v>0</v>
      </c>
      <c r="L1939">
        <f>Formulas!R1940</f>
        <v>0</v>
      </c>
      <c r="M1939">
        <f>Formulas!T1988</f>
        <v>0</v>
      </c>
      <c r="N1939" s="2" t="e">
        <f>Formulas!V1940</f>
        <v>#DIV/0!</v>
      </c>
      <c r="O1939">
        <f>Formulas!U1940</f>
        <v>0</v>
      </c>
      <c r="P1939" s="2" t="e">
        <f>Formulas!W1940</f>
        <v>#DIV/0!</v>
      </c>
    </row>
    <row r="1940" spans="1:16">
      <c r="A1940">
        <f>Formulas!A1941</f>
        <v>0</v>
      </c>
      <c r="B1940">
        <f>Formulas!B1941</f>
        <v>0</v>
      </c>
      <c r="C1940">
        <f>Formulas!C1941</f>
        <v>0</v>
      </c>
      <c r="D1940">
        <f>Formulas!AC1941</f>
        <v>0</v>
      </c>
      <c r="E1940">
        <f t="shared" si="30"/>
        <v>0</v>
      </c>
      <c r="F1940" s="1">
        <f>COUNTIFS(Formulas!B$3:B$2000,'Stats for predictor'!B1940,Formulas!C$3:C$2000,'Stats for predictor'!C1940,Formulas!AC$3:AC$2000,4)</f>
        <v>0</v>
      </c>
      <c r="G1940">
        <f>COUNTIFS(Formulas!B$3:B$2000,'Stats for predictor'!B1940,Formulas!C$3:C$2000,'Stats for predictor'!C1940,Formulas!AC$3:AC$2000,3)</f>
        <v>0</v>
      </c>
      <c r="H1940">
        <f>COUNTIFS(Formulas!B$3:B$2000,'Stats for predictor'!B1940,Formulas!C$3:C$2000,'Stats for predictor'!C1940,Formulas!AC$3:AC$2000,2)</f>
        <v>0</v>
      </c>
      <c r="I1940">
        <f>COUNTIFS(Formulas!B$3:B$2000,'Stats for predictor'!B1940,Formulas!C$3:C$2000,'Stats for predictor'!C1940,Formulas!AC$3:AC$2000,1)</f>
        <v>0</v>
      </c>
      <c r="J1940">
        <f>COUNTIFS(Formulas!B$3:B$2000,'Stats for predictor'!B1940,Formulas!C$3:C$2000,'Stats for predictor'!C1940,Formulas!AC$3:AC$2000,0)</f>
        <v>1390</v>
      </c>
      <c r="K1940">
        <f>Formulas!P1941</f>
        <v>0</v>
      </c>
      <c r="L1940">
        <f>Formulas!R1941</f>
        <v>0</v>
      </c>
      <c r="M1940">
        <f>Formulas!T1989</f>
        <v>0</v>
      </c>
      <c r="N1940" s="2" t="e">
        <f>Formulas!V1941</f>
        <v>#DIV/0!</v>
      </c>
      <c r="O1940">
        <f>Formulas!U1941</f>
        <v>0</v>
      </c>
      <c r="P1940" s="2" t="e">
        <f>Formulas!W1941</f>
        <v>#DIV/0!</v>
      </c>
    </row>
    <row r="1941" spans="1:16">
      <c r="A1941">
        <f>Formulas!A1942</f>
        <v>0</v>
      </c>
      <c r="B1941">
        <f>Formulas!B1942</f>
        <v>0</v>
      </c>
      <c r="C1941">
        <f>Formulas!C1942</f>
        <v>0</v>
      </c>
      <c r="D1941">
        <f>Formulas!AC1942</f>
        <v>0</v>
      </c>
      <c r="E1941">
        <f t="shared" si="30"/>
        <v>0</v>
      </c>
      <c r="F1941" s="1">
        <f>COUNTIFS(Formulas!B$3:B$2000,'Stats for predictor'!B1941,Formulas!C$3:C$2000,'Stats for predictor'!C1941,Formulas!AC$3:AC$2000,4)</f>
        <v>0</v>
      </c>
      <c r="G1941">
        <f>COUNTIFS(Formulas!B$3:B$2000,'Stats for predictor'!B1941,Formulas!C$3:C$2000,'Stats for predictor'!C1941,Formulas!AC$3:AC$2000,3)</f>
        <v>0</v>
      </c>
      <c r="H1941">
        <f>COUNTIFS(Formulas!B$3:B$2000,'Stats for predictor'!B1941,Formulas!C$3:C$2000,'Stats for predictor'!C1941,Formulas!AC$3:AC$2000,2)</f>
        <v>0</v>
      </c>
      <c r="I1941">
        <f>COUNTIFS(Formulas!B$3:B$2000,'Stats for predictor'!B1941,Formulas!C$3:C$2000,'Stats for predictor'!C1941,Formulas!AC$3:AC$2000,1)</f>
        <v>0</v>
      </c>
      <c r="J1941">
        <f>COUNTIFS(Formulas!B$3:B$2000,'Stats for predictor'!B1941,Formulas!C$3:C$2000,'Stats for predictor'!C1941,Formulas!AC$3:AC$2000,0)</f>
        <v>1390</v>
      </c>
      <c r="K1941">
        <f>Formulas!P1942</f>
        <v>0</v>
      </c>
      <c r="L1941">
        <f>Formulas!R1942</f>
        <v>0</v>
      </c>
      <c r="M1941">
        <f>Formulas!T1990</f>
        <v>0</v>
      </c>
      <c r="N1941" s="2" t="e">
        <f>Formulas!V1942</f>
        <v>#DIV/0!</v>
      </c>
      <c r="O1941">
        <f>Formulas!U1942</f>
        <v>0</v>
      </c>
      <c r="P1941" s="2" t="e">
        <f>Formulas!W1942</f>
        <v>#DIV/0!</v>
      </c>
    </row>
    <row r="1942" spans="1:16">
      <c r="A1942">
        <f>Formulas!A1943</f>
        <v>0</v>
      </c>
      <c r="B1942">
        <f>Formulas!B1943</f>
        <v>0</v>
      </c>
      <c r="C1942">
        <f>Formulas!C1943</f>
        <v>0</v>
      </c>
      <c r="D1942">
        <f>Formulas!AC1943</f>
        <v>0</v>
      </c>
      <c r="E1942">
        <f t="shared" si="30"/>
        <v>0</v>
      </c>
      <c r="F1942" s="1">
        <f>COUNTIFS(Formulas!B$3:B$2000,'Stats for predictor'!B1942,Formulas!C$3:C$2000,'Stats for predictor'!C1942,Formulas!AC$3:AC$2000,4)</f>
        <v>0</v>
      </c>
      <c r="G1942">
        <f>COUNTIFS(Formulas!B$3:B$2000,'Stats for predictor'!B1942,Formulas!C$3:C$2000,'Stats for predictor'!C1942,Formulas!AC$3:AC$2000,3)</f>
        <v>0</v>
      </c>
      <c r="H1942">
        <f>COUNTIFS(Formulas!B$3:B$2000,'Stats for predictor'!B1942,Formulas!C$3:C$2000,'Stats for predictor'!C1942,Formulas!AC$3:AC$2000,2)</f>
        <v>0</v>
      </c>
      <c r="I1942">
        <f>COUNTIFS(Formulas!B$3:B$2000,'Stats for predictor'!B1942,Formulas!C$3:C$2000,'Stats for predictor'!C1942,Formulas!AC$3:AC$2000,1)</f>
        <v>0</v>
      </c>
      <c r="J1942">
        <f>COUNTIFS(Formulas!B$3:B$2000,'Stats for predictor'!B1942,Formulas!C$3:C$2000,'Stats for predictor'!C1942,Formulas!AC$3:AC$2000,0)</f>
        <v>1390</v>
      </c>
      <c r="K1942">
        <f>Formulas!P1943</f>
        <v>0</v>
      </c>
      <c r="L1942">
        <f>Formulas!R1943</f>
        <v>0</v>
      </c>
      <c r="M1942">
        <f>Formulas!T1991</f>
        <v>0</v>
      </c>
      <c r="N1942" s="2" t="e">
        <f>Formulas!V1943</f>
        <v>#DIV/0!</v>
      </c>
      <c r="O1942">
        <f>Formulas!U1943</f>
        <v>0</v>
      </c>
      <c r="P1942" s="2" t="e">
        <f>Formulas!W1943</f>
        <v>#DIV/0!</v>
      </c>
    </row>
    <row r="1943" spans="1:16">
      <c r="A1943">
        <f>Formulas!A1944</f>
        <v>0</v>
      </c>
      <c r="B1943">
        <f>Formulas!B1944</f>
        <v>0</v>
      </c>
      <c r="C1943">
        <f>Formulas!C1944</f>
        <v>0</v>
      </c>
      <c r="D1943">
        <f>Formulas!AC1944</f>
        <v>0</v>
      </c>
      <c r="E1943">
        <f t="shared" si="30"/>
        <v>0</v>
      </c>
      <c r="F1943" s="1">
        <f>COUNTIFS(Formulas!B$3:B$2000,'Stats for predictor'!B1943,Formulas!C$3:C$2000,'Stats for predictor'!C1943,Formulas!AC$3:AC$2000,4)</f>
        <v>0</v>
      </c>
      <c r="G1943">
        <f>COUNTIFS(Formulas!B$3:B$2000,'Stats for predictor'!B1943,Formulas!C$3:C$2000,'Stats for predictor'!C1943,Formulas!AC$3:AC$2000,3)</f>
        <v>0</v>
      </c>
      <c r="H1943">
        <f>COUNTIFS(Formulas!B$3:B$2000,'Stats for predictor'!B1943,Formulas!C$3:C$2000,'Stats for predictor'!C1943,Formulas!AC$3:AC$2000,2)</f>
        <v>0</v>
      </c>
      <c r="I1943">
        <f>COUNTIFS(Formulas!B$3:B$2000,'Stats for predictor'!B1943,Formulas!C$3:C$2000,'Stats for predictor'!C1943,Formulas!AC$3:AC$2000,1)</f>
        <v>0</v>
      </c>
      <c r="J1943">
        <f>COUNTIFS(Formulas!B$3:B$2000,'Stats for predictor'!B1943,Formulas!C$3:C$2000,'Stats for predictor'!C1943,Formulas!AC$3:AC$2000,0)</f>
        <v>1390</v>
      </c>
      <c r="K1943">
        <f>Formulas!P1944</f>
        <v>0</v>
      </c>
      <c r="L1943">
        <f>Formulas!R1944</f>
        <v>0</v>
      </c>
      <c r="M1943">
        <f>Formulas!T1992</f>
        <v>0</v>
      </c>
      <c r="N1943" s="2" t="e">
        <f>Formulas!V1944</f>
        <v>#DIV/0!</v>
      </c>
      <c r="O1943">
        <f>Formulas!U1944</f>
        <v>0</v>
      </c>
      <c r="P1943" s="2" t="e">
        <f>Formulas!W1944</f>
        <v>#DIV/0!</v>
      </c>
    </row>
    <row r="1944" spans="1:16">
      <c r="A1944">
        <f>Formulas!A1945</f>
        <v>0</v>
      </c>
      <c r="B1944">
        <f>Formulas!B1945</f>
        <v>0</v>
      </c>
      <c r="C1944">
        <f>Formulas!C1945</f>
        <v>0</v>
      </c>
      <c r="D1944">
        <f>Formulas!AC1945</f>
        <v>0</v>
      </c>
      <c r="E1944">
        <f t="shared" si="30"/>
        <v>0</v>
      </c>
      <c r="F1944" s="1">
        <f>COUNTIFS(Formulas!B$3:B$2000,'Stats for predictor'!B1944,Formulas!C$3:C$2000,'Stats for predictor'!C1944,Formulas!AC$3:AC$2000,4)</f>
        <v>0</v>
      </c>
      <c r="G1944">
        <f>COUNTIFS(Formulas!B$3:B$2000,'Stats for predictor'!B1944,Formulas!C$3:C$2000,'Stats for predictor'!C1944,Formulas!AC$3:AC$2000,3)</f>
        <v>0</v>
      </c>
      <c r="H1944">
        <f>COUNTIFS(Formulas!B$3:B$2000,'Stats for predictor'!B1944,Formulas!C$3:C$2000,'Stats for predictor'!C1944,Formulas!AC$3:AC$2000,2)</f>
        <v>0</v>
      </c>
      <c r="I1944">
        <f>COUNTIFS(Formulas!B$3:B$2000,'Stats for predictor'!B1944,Formulas!C$3:C$2000,'Stats for predictor'!C1944,Formulas!AC$3:AC$2000,1)</f>
        <v>0</v>
      </c>
      <c r="J1944">
        <f>COUNTIFS(Formulas!B$3:B$2000,'Stats for predictor'!B1944,Formulas!C$3:C$2000,'Stats for predictor'!C1944,Formulas!AC$3:AC$2000,0)</f>
        <v>1390</v>
      </c>
      <c r="K1944">
        <f>Formulas!P1945</f>
        <v>0</v>
      </c>
      <c r="L1944">
        <f>Formulas!R1945</f>
        <v>0</v>
      </c>
      <c r="M1944">
        <f>Formulas!T1993</f>
        <v>0</v>
      </c>
      <c r="N1944" s="2" t="e">
        <f>Formulas!V1945</f>
        <v>#DIV/0!</v>
      </c>
      <c r="O1944">
        <f>Formulas!U1945</f>
        <v>0</v>
      </c>
      <c r="P1944" s="2" t="e">
        <f>Formulas!W1945</f>
        <v>#DIV/0!</v>
      </c>
    </row>
    <row r="1945" spans="1:16">
      <c r="A1945">
        <f>Formulas!A1946</f>
        <v>0</v>
      </c>
      <c r="B1945">
        <f>Formulas!B1946</f>
        <v>0</v>
      </c>
      <c r="C1945">
        <f>Formulas!C1946</f>
        <v>0</v>
      </c>
      <c r="D1945">
        <f>Formulas!AC1946</f>
        <v>0</v>
      </c>
      <c r="E1945">
        <f t="shared" si="30"/>
        <v>0</v>
      </c>
      <c r="F1945" s="1">
        <f>COUNTIFS(Formulas!B$3:B$2000,'Stats for predictor'!B1945,Formulas!C$3:C$2000,'Stats for predictor'!C1945,Formulas!AC$3:AC$2000,4)</f>
        <v>0</v>
      </c>
      <c r="G1945">
        <f>COUNTIFS(Formulas!B$3:B$2000,'Stats for predictor'!B1945,Formulas!C$3:C$2000,'Stats for predictor'!C1945,Formulas!AC$3:AC$2000,3)</f>
        <v>0</v>
      </c>
      <c r="H1945">
        <f>COUNTIFS(Formulas!B$3:B$2000,'Stats for predictor'!B1945,Formulas!C$3:C$2000,'Stats for predictor'!C1945,Formulas!AC$3:AC$2000,2)</f>
        <v>0</v>
      </c>
      <c r="I1945">
        <f>COUNTIFS(Formulas!B$3:B$2000,'Stats for predictor'!B1945,Formulas!C$3:C$2000,'Stats for predictor'!C1945,Formulas!AC$3:AC$2000,1)</f>
        <v>0</v>
      </c>
      <c r="J1945">
        <f>COUNTIFS(Formulas!B$3:B$2000,'Stats for predictor'!B1945,Formulas!C$3:C$2000,'Stats for predictor'!C1945,Formulas!AC$3:AC$2000,0)</f>
        <v>1390</v>
      </c>
      <c r="K1945">
        <f>Formulas!P1946</f>
        <v>0</v>
      </c>
      <c r="L1945">
        <f>Formulas!R1946</f>
        <v>0</v>
      </c>
      <c r="M1945">
        <f>Formulas!T1994</f>
        <v>0</v>
      </c>
      <c r="N1945" s="2" t="e">
        <f>Formulas!V1946</f>
        <v>#DIV/0!</v>
      </c>
      <c r="O1945">
        <f>Formulas!U1946</f>
        <v>0</v>
      </c>
      <c r="P1945" s="2" t="e">
        <f>Formulas!W1946</f>
        <v>#DIV/0!</v>
      </c>
    </row>
    <row r="1946" spans="1:16">
      <c r="A1946">
        <f>Formulas!A1947</f>
        <v>0</v>
      </c>
      <c r="B1946">
        <f>Formulas!B1947</f>
        <v>0</v>
      </c>
      <c r="C1946">
        <f>Formulas!C1947</f>
        <v>0</v>
      </c>
      <c r="D1946">
        <f>Formulas!AC1947</f>
        <v>0</v>
      </c>
      <c r="E1946">
        <f t="shared" si="30"/>
        <v>0</v>
      </c>
      <c r="F1946" s="1">
        <f>COUNTIFS(Formulas!B$3:B$2000,'Stats for predictor'!B1946,Formulas!C$3:C$2000,'Stats for predictor'!C1946,Formulas!AC$3:AC$2000,4)</f>
        <v>0</v>
      </c>
      <c r="G1946">
        <f>COUNTIFS(Formulas!B$3:B$2000,'Stats for predictor'!B1946,Formulas!C$3:C$2000,'Stats for predictor'!C1946,Formulas!AC$3:AC$2000,3)</f>
        <v>0</v>
      </c>
      <c r="H1946">
        <f>COUNTIFS(Formulas!B$3:B$2000,'Stats for predictor'!B1946,Formulas!C$3:C$2000,'Stats for predictor'!C1946,Formulas!AC$3:AC$2000,2)</f>
        <v>0</v>
      </c>
      <c r="I1946">
        <f>COUNTIFS(Formulas!B$3:B$2000,'Stats for predictor'!B1946,Formulas!C$3:C$2000,'Stats for predictor'!C1946,Formulas!AC$3:AC$2000,1)</f>
        <v>0</v>
      </c>
      <c r="J1946">
        <f>COUNTIFS(Formulas!B$3:B$2000,'Stats for predictor'!B1946,Formulas!C$3:C$2000,'Stats for predictor'!C1946,Formulas!AC$3:AC$2000,0)</f>
        <v>1390</v>
      </c>
      <c r="K1946">
        <f>Formulas!P1947</f>
        <v>0</v>
      </c>
      <c r="L1946">
        <f>Formulas!R1947</f>
        <v>0</v>
      </c>
      <c r="M1946">
        <f>Formulas!T1995</f>
        <v>0</v>
      </c>
      <c r="N1946" s="2" t="e">
        <f>Formulas!V1947</f>
        <v>#DIV/0!</v>
      </c>
      <c r="O1946">
        <f>Formulas!U1947</f>
        <v>0</v>
      </c>
      <c r="P1946" s="2" t="e">
        <f>Formulas!W1947</f>
        <v>#DIV/0!</v>
      </c>
    </row>
    <row r="1947" spans="1:16">
      <c r="A1947">
        <f>Formulas!A1948</f>
        <v>0</v>
      </c>
      <c r="B1947">
        <f>Formulas!B1948</f>
        <v>0</v>
      </c>
      <c r="C1947">
        <f>Formulas!C1948</f>
        <v>0</v>
      </c>
      <c r="D1947">
        <f>Formulas!AC1948</f>
        <v>0</v>
      </c>
      <c r="E1947">
        <f t="shared" si="30"/>
        <v>0</v>
      </c>
      <c r="F1947" s="1">
        <f>COUNTIFS(Formulas!B$3:B$2000,'Stats for predictor'!B1947,Formulas!C$3:C$2000,'Stats for predictor'!C1947,Formulas!AC$3:AC$2000,4)</f>
        <v>0</v>
      </c>
      <c r="G1947">
        <f>COUNTIFS(Formulas!B$3:B$2000,'Stats for predictor'!B1947,Formulas!C$3:C$2000,'Stats for predictor'!C1947,Formulas!AC$3:AC$2000,3)</f>
        <v>0</v>
      </c>
      <c r="H1947">
        <f>COUNTIFS(Formulas!B$3:B$2000,'Stats for predictor'!B1947,Formulas!C$3:C$2000,'Stats for predictor'!C1947,Formulas!AC$3:AC$2000,2)</f>
        <v>0</v>
      </c>
      <c r="I1947">
        <f>COUNTIFS(Formulas!B$3:B$2000,'Stats for predictor'!B1947,Formulas!C$3:C$2000,'Stats for predictor'!C1947,Formulas!AC$3:AC$2000,1)</f>
        <v>0</v>
      </c>
      <c r="J1947">
        <f>COUNTIFS(Formulas!B$3:B$2000,'Stats for predictor'!B1947,Formulas!C$3:C$2000,'Stats for predictor'!C1947,Formulas!AC$3:AC$2000,0)</f>
        <v>1390</v>
      </c>
      <c r="K1947">
        <f>Formulas!P1948</f>
        <v>0</v>
      </c>
      <c r="L1947">
        <f>Formulas!R1948</f>
        <v>0</v>
      </c>
      <c r="M1947">
        <f>Formulas!T1996</f>
        <v>0</v>
      </c>
      <c r="N1947" s="2" t="e">
        <f>Formulas!V1948</f>
        <v>#DIV/0!</v>
      </c>
      <c r="O1947">
        <f>Formulas!U1948</f>
        <v>0</v>
      </c>
      <c r="P1947" s="2" t="e">
        <f>Formulas!W1948</f>
        <v>#DIV/0!</v>
      </c>
    </row>
    <row r="1948" spans="1:16">
      <c r="A1948">
        <f>Formulas!A1949</f>
        <v>0</v>
      </c>
      <c r="B1948">
        <f>Formulas!B1949</f>
        <v>0</v>
      </c>
      <c r="C1948">
        <f>Formulas!C1949</f>
        <v>0</v>
      </c>
      <c r="D1948">
        <f>Formulas!AC1949</f>
        <v>0</v>
      </c>
      <c r="E1948">
        <f t="shared" si="30"/>
        <v>0</v>
      </c>
      <c r="F1948" s="1">
        <f>COUNTIFS(Formulas!B$3:B$2000,'Stats for predictor'!B1948,Formulas!C$3:C$2000,'Stats for predictor'!C1948,Formulas!AC$3:AC$2000,4)</f>
        <v>0</v>
      </c>
      <c r="G1948">
        <f>COUNTIFS(Formulas!B$3:B$2000,'Stats for predictor'!B1948,Formulas!C$3:C$2000,'Stats for predictor'!C1948,Formulas!AC$3:AC$2000,3)</f>
        <v>0</v>
      </c>
      <c r="H1948">
        <f>COUNTIFS(Formulas!B$3:B$2000,'Stats for predictor'!B1948,Formulas!C$3:C$2000,'Stats for predictor'!C1948,Formulas!AC$3:AC$2000,2)</f>
        <v>0</v>
      </c>
      <c r="I1948">
        <f>COUNTIFS(Formulas!B$3:B$2000,'Stats for predictor'!B1948,Formulas!C$3:C$2000,'Stats for predictor'!C1948,Formulas!AC$3:AC$2000,1)</f>
        <v>0</v>
      </c>
      <c r="J1948">
        <f>COUNTIFS(Formulas!B$3:B$2000,'Stats for predictor'!B1948,Formulas!C$3:C$2000,'Stats for predictor'!C1948,Formulas!AC$3:AC$2000,0)</f>
        <v>1390</v>
      </c>
      <c r="K1948">
        <f>Formulas!P1949</f>
        <v>0</v>
      </c>
      <c r="L1948">
        <f>Formulas!R1949</f>
        <v>0</v>
      </c>
      <c r="M1948">
        <f>Formulas!T1997</f>
        <v>0</v>
      </c>
      <c r="N1948" s="2" t="e">
        <f>Formulas!V1949</f>
        <v>#DIV/0!</v>
      </c>
      <c r="O1948">
        <f>Formulas!U1949</f>
        <v>0</v>
      </c>
      <c r="P1948" s="2" t="e">
        <f>Formulas!W1949</f>
        <v>#DIV/0!</v>
      </c>
    </row>
    <row r="1949" spans="1:16">
      <c r="A1949">
        <f>Formulas!A1950</f>
        <v>0</v>
      </c>
      <c r="B1949">
        <f>Formulas!B1950</f>
        <v>0</v>
      </c>
      <c r="C1949">
        <f>Formulas!C1950</f>
        <v>0</v>
      </c>
      <c r="D1949">
        <f>Formulas!AC1950</f>
        <v>0</v>
      </c>
      <c r="E1949">
        <f t="shared" si="30"/>
        <v>0</v>
      </c>
      <c r="F1949" s="1">
        <f>COUNTIFS(Formulas!B$3:B$2000,'Stats for predictor'!B1949,Formulas!C$3:C$2000,'Stats for predictor'!C1949,Formulas!AC$3:AC$2000,4)</f>
        <v>0</v>
      </c>
      <c r="G1949">
        <f>COUNTIFS(Formulas!B$3:B$2000,'Stats for predictor'!B1949,Formulas!C$3:C$2000,'Stats for predictor'!C1949,Formulas!AC$3:AC$2000,3)</f>
        <v>0</v>
      </c>
      <c r="H1949">
        <f>COUNTIFS(Formulas!B$3:B$2000,'Stats for predictor'!B1949,Formulas!C$3:C$2000,'Stats for predictor'!C1949,Formulas!AC$3:AC$2000,2)</f>
        <v>0</v>
      </c>
      <c r="I1949">
        <f>COUNTIFS(Formulas!B$3:B$2000,'Stats for predictor'!B1949,Formulas!C$3:C$2000,'Stats for predictor'!C1949,Formulas!AC$3:AC$2000,1)</f>
        <v>0</v>
      </c>
      <c r="J1949">
        <f>COUNTIFS(Formulas!B$3:B$2000,'Stats for predictor'!B1949,Formulas!C$3:C$2000,'Stats for predictor'!C1949,Formulas!AC$3:AC$2000,0)</f>
        <v>1390</v>
      </c>
      <c r="K1949">
        <f>Formulas!P1950</f>
        <v>0</v>
      </c>
      <c r="L1949">
        <f>Formulas!R1950</f>
        <v>0</v>
      </c>
      <c r="M1949">
        <f>Formulas!T1998</f>
        <v>0</v>
      </c>
      <c r="N1949" s="2" t="e">
        <f>Formulas!V1950</f>
        <v>#DIV/0!</v>
      </c>
      <c r="O1949">
        <f>Formulas!U1950</f>
        <v>0</v>
      </c>
      <c r="P1949" s="2" t="e">
        <f>Formulas!W1950</f>
        <v>#DIV/0!</v>
      </c>
    </row>
    <row r="1950" spans="1:16">
      <c r="A1950">
        <f>Formulas!A1951</f>
        <v>0</v>
      </c>
      <c r="B1950">
        <f>Formulas!B1951</f>
        <v>0</v>
      </c>
      <c r="C1950">
        <f>Formulas!C1951</f>
        <v>0</v>
      </c>
      <c r="D1950">
        <f>Formulas!AC1951</f>
        <v>0</v>
      </c>
      <c r="E1950">
        <f t="shared" si="30"/>
        <v>0</v>
      </c>
      <c r="F1950" s="1">
        <f>COUNTIFS(Formulas!B$3:B$2000,'Stats for predictor'!B1950,Formulas!C$3:C$2000,'Stats for predictor'!C1950,Formulas!AC$3:AC$2000,4)</f>
        <v>0</v>
      </c>
      <c r="G1950">
        <f>COUNTIFS(Formulas!B$3:B$2000,'Stats for predictor'!B1950,Formulas!C$3:C$2000,'Stats for predictor'!C1950,Formulas!AC$3:AC$2000,3)</f>
        <v>0</v>
      </c>
      <c r="H1950">
        <f>COUNTIFS(Formulas!B$3:B$2000,'Stats for predictor'!B1950,Formulas!C$3:C$2000,'Stats for predictor'!C1950,Formulas!AC$3:AC$2000,2)</f>
        <v>0</v>
      </c>
      <c r="I1950">
        <f>COUNTIFS(Formulas!B$3:B$2000,'Stats for predictor'!B1950,Formulas!C$3:C$2000,'Stats for predictor'!C1950,Formulas!AC$3:AC$2000,1)</f>
        <v>0</v>
      </c>
      <c r="J1950">
        <f>COUNTIFS(Formulas!B$3:B$2000,'Stats for predictor'!B1950,Formulas!C$3:C$2000,'Stats for predictor'!C1950,Formulas!AC$3:AC$2000,0)</f>
        <v>1390</v>
      </c>
      <c r="K1950">
        <f>Formulas!P1951</f>
        <v>0</v>
      </c>
      <c r="L1950">
        <f>Formulas!R1951</f>
        <v>0</v>
      </c>
      <c r="M1950">
        <f>Formulas!T1999</f>
        <v>0</v>
      </c>
      <c r="N1950" s="2" t="e">
        <f>Formulas!V1951</f>
        <v>#DIV/0!</v>
      </c>
      <c r="O1950">
        <f>Formulas!U1951</f>
        <v>0</v>
      </c>
      <c r="P1950" s="2" t="e">
        <f>Formulas!W1951</f>
        <v>#DIV/0!</v>
      </c>
    </row>
    <row r="1951" spans="1:16">
      <c r="A1951">
        <f>Formulas!A1952</f>
        <v>0</v>
      </c>
      <c r="B1951">
        <f>Formulas!B1952</f>
        <v>0</v>
      </c>
      <c r="C1951">
        <f>Formulas!C1952</f>
        <v>0</v>
      </c>
      <c r="D1951">
        <f>Formulas!AC1952</f>
        <v>0</v>
      </c>
      <c r="E1951">
        <f t="shared" si="30"/>
        <v>0</v>
      </c>
      <c r="F1951" s="1">
        <f>COUNTIFS(Formulas!B$3:B$2000,'Stats for predictor'!B1951,Formulas!C$3:C$2000,'Stats for predictor'!C1951,Formulas!AC$3:AC$2000,4)</f>
        <v>0</v>
      </c>
      <c r="G1951">
        <f>COUNTIFS(Formulas!B$3:B$2000,'Stats for predictor'!B1951,Formulas!C$3:C$2000,'Stats for predictor'!C1951,Formulas!AC$3:AC$2000,3)</f>
        <v>0</v>
      </c>
      <c r="H1951">
        <f>COUNTIFS(Formulas!B$3:B$2000,'Stats for predictor'!B1951,Formulas!C$3:C$2000,'Stats for predictor'!C1951,Formulas!AC$3:AC$2000,2)</f>
        <v>0</v>
      </c>
      <c r="I1951">
        <f>COUNTIFS(Formulas!B$3:B$2000,'Stats for predictor'!B1951,Formulas!C$3:C$2000,'Stats for predictor'!C1951,Formulas!AC$3:AC$2000,1)</f>
        <v>0</v>
      </c>
      <c r="J1951">
        <f>COUNTIFS(Formulas!B$3:B$2000,'Stats for predictor'!B1951,Formulas!C$3:C$2000,'Stats for predictor'!C1951,Formulas!AC$3:AC$2000,0)</f>
        <v>1390</v>
      </c>
      <c r="K1951">
        <f>Formulas!P1952</f>
        <v>0</v>
      </c>
      <c r="L1951">
        <f>Formulas!R1952</f>
        <v>0</v>
      </c>
      <c r="M1951">
        <f>Formulas!T2000</f>
        <v>0</v>
      </c>
      <c r="N1951" s="2" t="e">
        <f>Formulas!V1952</f>
        <v>#DIV/0!</v>
      </c>
      <c r="O1951">
        <f>Formulas!U1952</f>
        <v>0</v>
      </c>
      <c r="P1951" s="2" t="e">
        <f>Formulas!W1952</f>
        <v>#DIV/0!</v>
      </c>
    </row>
    <row r="1952" spans="1:16">
      <c r="A1952">
        <f>Formulas!A1953</f>
        <v>0</v>
      </c>
      <c r="B1952">
        <f>Formulas!B1953</f>
        <v>0</v>
      </c>
      <c r="C1952">
        <f>Formulas!C1953</f>
        <v>0</v>
      </c>
      <c r="D1952">
        <f>Formulas!AC1953</f>
        <v>0</v>
      </c>
      <c r="E1952">
        <f t="shared" si="30"/>
        <v>0</v>
      </c>
      <c r="F1952" s="1">
        <f>COUNTIFS(Formulas!B$3:B$2000,'Stats for predictor'!B1952,Formulas!C$3:C$2000,'Stats for predictor'!C1952,Formulas!AC$3:AC$2000,4)</f>
        <v>0</v>
      </c>
      <c r="G1952">
        <f>COUNTIFS(Formulas!B$3:B$2000,'Stats for predictor'!B1952,Formulas!C$3:C$2000,'Stats for predictor'!C1952,Formulas!AC$3:AC$2000,3)</f>
        <v>0</v>
      </c>
      <c r="H1952">
        <f>COUNTIFS(Formulas!B$3:B$2000,'Stats for predictor'!B1952,Formulas!C$3:C$2000,'Stats for predictor'!C1952,Formulas!AC$3:AC$2000,2)</f>
        <v>0</v>
      </c>
      <c r="I1952">
        <f>COUNTIFS(Formulas!B$3:B$2000,'Stats for predictor'!B1952,Formulas!C$3:C$2000,'Stats for predictor'!C1952,Formulas!AC$3:AC$2000,1)</f>
        <v>0</v>
      </c>
      <c r="J1952">
        <f>COUNTIFS(Formulas!B$3:B$2000,'Stats for predictor'!B1952,Formulas!C$3:C$2000,'Stats for predictor'!C1952,Formulas!AC$3:AC$2000,0)</f>
        <v>1390</v>
      </c>
      <c r="K1952">
        <f>Formulas!P1953</f>
        <v>0</v>
      </c>
      <c r="L1952">
        <f>Formulas!R1953</f>
        <v>0</v>
      </c>
      <c r="M1952">
        <f>Formulas!T2001</f>
        <v>0</v>
      </c>
      <c r="N1952" s="2" t="e">
        <f>Formulas!V1953</f>
        <v>#DIV/0!</v>
      </c>
      <c r="O1952">
        <f>Formulas!U1953</f>
        <v>0</v>
      </c>
      <c r="P1952" s="2" t="e">
        <f>Formulas!W1953</f>
        <v>#DIV/0!</v>
      </c>
    </row>
    <row r="1953" spans="1:16">
      <c r="A1953">
        <f>Formulas!A1954</f>
        <v>0</v>
      </c>
      <c r="B1953">
        <f>Formulas!B1954</f>
        <v>0</v>
      </c>
      <c r="C1953">
        <f>Formulas!C1954</f>
        <v>0</v>
      </c>
      <c r="D1953">
        <f>Formulas!AC1954</f>
        <v>0</v>
      </c>
      <c r="E1953">
        <f t="shared" si="30"/>
        <v>0</v>
      </c>
      <c r="F1953" s="1">
        <f>COUNTIFS(Formulas!B$3:B$2000,'Stats for predictor'!B1953,Formulas!C$3:C$2000,'Stats for predictor'!C1953,Formulas!AC$3:AC$2000,4)</f>
        <v>0</v>
      </c>
      <c r="G1953">
        <f>COUNTIFS(Formulas!B$3:B$2000,'Stats for predictor'!B1953,Formulas!C$3:C$2000,'Stats for predictor'!C1953,Formulas!AC$3:AC$2000,3)</f>
        <v>0</v>
      </c>
      <c r="H1953">
        <f>COUNTIFS(Formulas!B$3:B$2000,'Stats for predictor'!B1953,Formulas!C$3:C$2000,'Stats for predictor'!C1953,Formulas!AC$3:AC$2000,2)</f>
        <v>0</v>
      </c>
      <c r="I1953">
        <f>COUNTIFS(Formulas!B$3:B$2000,'Stats for predictor'!B1953,Formulas!C$3:C$2000,'Stats for predictor'!C1953,Formulas!AC$3:AC$2000,1)</f>
        <v>0</v>
      </c>
      <c r="J1953">
        <f>COUNTIFS(Formulas!B$3:B$2000,'Stats for predictor'!B1953,Formulas!C$3:C$2000,'Stats for predictor'!C1953,Formulas!AC$3:AC$2000,0)</f>
        <v>1390</v>
      </c>
      <c r="K1953">
        <f>Formulas!P1954</f>
        <v>0</v>
      </c>
      <c r="L1953">
        <f>Formulas!R1954</f>
        <v>0</v>
      </c>
      <c r="M1953">
        <f>Formulas!T2002</f>
        <v>0</v>
      </c>
      <c r="N1953" s="2" t="e">
        <f>Formulas!V1954</f>
        <v>#DIV/0!</v>
      </c>
      <c r="O1953">
        <f>Formulas!U1954</f>
        <v>0</v>
      </c>
      <c r="P1953" s="2" t="e">
        <f>Formulas!W1954</f>
        <v>#DIV/0!</v>
      </c>
    </row>
    <row r="1954" spans="1:16">
      <c r="A1954">
        <f>Formulas!A1955</f>
        <v>0</v>
      </c>
      <c r="B1954">
        <f>Formulas!B1955</f>
        <v>0</v>
      </c>
      <c r="C1954">
        <f>Formulas!C1955</f>
        <v>0</v>
      </c>
      <c r="D1954">
        <f>Formulas!AC1955</f>
        <v>0</v>
      </c>
      <c r="E1954">
        <f t="shared" si="30"/>
        <v>0</v>
      </c>
      <c r="F1954" s="1">
        <f>COUNTIFS(Formulas!B$3:B$2000,'Stats for predictor'!B1954,Formulas!C$3:C$2000,'Stats for predictor'!C1954,Formulas!AC$3:AC$2000,4)</f>
        <v>0</v>
      </c>
      <c r="G1954">
        <f>COUNTIFS(Formulas!B$3:B$2000,'Stats for predictor'!B1954,Formulas!C$3:C$2000,'Stats for predictor'!C1954,Formulas!AC$3:AC$2000,3)</f>
        <v>0</v>
      </c>
      <c r="H1954">
        <f>COUNTIFS(Formulas!B$3:B$2000,'Stats for predictor'!B1954,Formulas!C$3:C$2000,'Stats for predictor'!C1954,Formulas!AC$3:AC$2000,2)</f>
        <v>0</v>
      </c>
      <c r="I1954">
        <f>COUNTIFS(Formulas!B$3:B$2000,'Stats for predictor'!B1954,Formulas!C$3:C$2000,'Stats for predictor'!C1954,Formulas!AC$3:AC$2000,1)</f>
        <v>0</v>
      </c>
      <c r="J1954">
        <f>COUNTIFS(Formulas!B$3:B$2000,'Stats for predictor'!B1954,Formulas!C$3:C$2000,'Stats for predictor'!C1954,Formulas!AC$3:AC$2000,0)</f>
        <v>1390</v>
      </c>
      <c r="K1954">
        <f>Formulas!P1955</f>
        <v>0</v>
      </c>
      <c r="L1954">
        <f>Formulas!R1955</f>
        <v>0</v>
      </c>
      <c r="M1954">
        <f>Formulas!T2003</f>
        <v>0</v>
      </c>
      <c r="N1954" s="2" t="e">
        <f>Formulas!V1955</f>
        <v>#DIV/0!</v>
      </c>
      <c r="O1954">
        <f>Formulas!U1955</f>
        <v>0</v>
      </c>
      <c r="P1954" s="2" t="e">
        <f>Formulas!W1955</f>
        <v>#DIV/0!</v>
      </c>
    </row>
    <row r="1955" spans="1:16">
      <c r="A1955">
        <f>Formulas!A1956</f>
        <v>0</v>
      </c>
      <c r="B1955">
        <f>Formulas!B1956</f>
        <v>0</v>
      </c>
      <c r="C1955">
        <f>Formulas!C1956</f>
        <v>0</v>
      </c>
      <c r="D1955">
        <f>Formulas!AC1956</f>
        <v>0</v>
      </c>
      <c r="E1955">
        <f t="shared" si="30"/>
        <v>0</v>
      </c>
      <c r="F1955" s="1">
        <f>COUNTIFS(Formulas!B$3:B$2000,'Stats for predictor'!B1955,Formulas!C$3:C$2000,'Stats for predictor'!C1955,Formulas!AC$3:AC$2000,4)</f>
        <v>0</v>
      </c>
      <c r="G1955">
        <f>COUNTIFS(Formulas!B$3:B$2000,'Stats for predictor'!B1955,Formulas!C$3:C$2000,'Stats for predictor'!C1955,Formulas!AC$3:AC$2000,3)</f>
        <v>0</v>
      </c>
      <c r="H1955">
        <f>COUNTIFS(Formulas!B$3:B$2000,'Stats for predictor'!B1955,Formulas!C$3:C$2000,'Stats for predictor'!C1955,Formulas!AC$3:AC$2000,2)</f>
        <v>0</v>
      </c>
      <c r="I1955">
        <f>COUNTIFS(Formulas!B$3:B$2000,'Stats for predictor'!B1955,Formulas!C$3:C$2000,'Stats for predictor'!C1955,Formulas!AC$3:AC$2000,1)</f>
        <v>0</v>
      </c>
      <c r="J1955">
        <f>COUNTIFS(Formulas!B$3:B$2000,'Stats for predictor'!B1955,Formulas!C$3:C$2000,'Stats for predictor'!C1955,Formulas!AC$3:AC$2000,0)</f>
        <v>1390</v>
      </c>
      <c r="K1955">
        <f>Formulas!P1956</f>
        <v>0</v>
      </c>
      <c r="L1955">
        <f>Formulas!R1956</f>
        <v>0</v>
      </c>
      <c r="M1955">
        <f>Formulas!T2004</f>
        <v>0</v>
      </c>
      <c r="N1955" s="2" t="e">
        <f>Formulas!V1956</f>
        <v>#DIV/0!</v>
      </c>
      <c r="O1955">
        <f>Formulas!U1956</f>
        <v>0</v>
      </c>
      <c r="P1955" s="2" t="e">
        <f>Formulas!W1956</f>
        <v>#DIV/0!</v>
      </c>
    </row>
    <row r="1956" spans="1:16">
      <c r="A1956">
        <f>Formulas!A1957</f>
        <v>0</v>
      </c>
      <c r="B1956">
        <f>Formulas!B1957</f>
        <v>0</v>
      </c>
      <c r="C1956">
        <f>Formulas!C1957</f>
        <v>0</v>
      </c>
      <c r="D1956">
        <f>Formulas!AC1957</f>
        <v>0</v>
      </c>
      <c r="E1956">
        <f t="shared" si="30"/>
        <v>0</v>
      </c>
      <c r="F1956" s="1">
        <f>COUNTIFS(Formulas!B$3:B$2000,'Stats for predictor'!B1956,Formulas!C$3:C$2000,'Stats for predictor'!C1956,Formulas!AC$3:AC$2000,4)</f>
        <v>0</v>
      </c>
      <c r="G1956">
        <f>COUNTIFS(Formulas!B$3:B$2000,'Stats for predictor'!B1956,Formulas!C$3:C$2000,'Stats for predictor'!C1956,Formulas!AC$3:AC$2000,3)</f>
        <v>0</v>
      </c>
      <c r="H1956">
        <f>COUNTIFS(Formulas!B$3:B$2000,'Stats for predictor'!B1956,Formulas!C$3:C$2000,'Stats for predictor'!C1956,Formulas!AC$3:AC$2000,2)</f>
        <v>0</v>
      </c>
      <c r="I1956">
        <f>COUNTIFS(Formulas!B$3:B$2000,'Stats for predictor'!B1956,Formulas!C$3:C$2000,'Stats for predictor'!C1956,Formulas!AC$3:AC$2000,1)</f>
        <v>0</v>
      </c>
      <c r="J1956">
        <f>COUNTIFS(Formulas!B$3:B$2000,'Stats for predictor'!B1956,Formulas!C$3:C$2000,'Stats for predictor'!C1956,Formulas!AC$3:AC$2000,0)</f>
        <v>1390</v>
      </c>
      <c r="K1956">
        <f>Formulas!P1957</f>
        <v>0</v>
      </c>
      <c r="L1956">
        <f>Formulas!R1957</f>
        <v>0</v>
      </c>
      <c r="M1956">
        <f>Formulas!T2005</f>
        <v>0</v>
      </c>
      <c r="N1956" s="2" t="e">
        <f>Formulas!V1957</f>
        <v>#DIV/0!</v>
      </c>
      <c r="O1956">
        <f>Formulas!U1957</f>
        <v>0</v>
      </c>
      <c r="P1956" s="2" t="e">
        <f>Formulas!W1957</f>
        <v>#DIV/0!</v>
      </c>
    </row>
    <row r="1957" spans="1:16">
      <c r="A1957">
        <f>Formulas!A1958</f>
        <v>0</v>
      </c>
      <c r="B1957">
        <f>Formulas!B1958</f>
        <v>0</v>
      </c>
      <c r="C1957">
        <f>Formulas!C1958</f>
        <v>0</v>
      </c>
      <c r="D1957">
        <f>Formulas!AC1958</f>
        <v>0</v>
      </c>
      <c r="E1957">
        <f t="shared" si="30"/>
        <v>0</v>
      </c>
      <c r="F1957" s="1">
        <f>COUNTIFS(Formulas!B$3:B$2000,'Stats for predictor'!B1957,Formulas!C$3:C$2000,'Stats for predictor'!C1957,Formulas!AC$3:AC$2000,4)</f>
        <v>0</v>
      </c>
      <c r="G1957">
        <f>COUNTIFS(Formulas!B$3:B$2000,'Stats for predictor'!B1957,Formulas!C$3:C$2000,'Stats for predictor'!C1957,Formulas!AC$3:AC$2000,3)</f>
        <v>0</v>
      </c>
      <c r="H1957">
        <f>COUNTIFS(Formulas!B$3:B$2000,'Stats for predictor'!B1957,Formulas!C$3:C$2000,'Stats for predictor'!C1957,Formulas!AC$3:AC$2000,2)</f>
        <v>0</v>
      </c>
      <c r="I1957">
        <f>COUNTIFS(Formulas!B$3:B$2000,'Stats for predictor'!B1957,Formulas!C$3:C$2000,'Stats for predictor'!C1957,Formulas!AC$3:AC$2000,1)</f>
        <v>0</v>
      </c>
      <c r="J1957">
        <f>COUNTIFS(Formulas!B$3:B$2000,'Stats for predictor'!B1957,Formulas!C$3:C$2000,'Stats for predictor'!C1957,Formulas!AC$3:AC$2000,0)</f>
        <v>1390</v>
      </c>
      <c r="K1957">
        <f>Formulas!P1958</f>
        <v>0</v>
      </c>
      <c r="L1957">
        <f>Formulas!R1958</f>
        <v>0</v>
      </c>
      <c r="M1957">
        <f>Formulas!T2006</f>
        <v>0</v>
      </c>
      <c r="N1957" s="2" t="e">
        <f>Formulas!V1958</f>
        <v>#DIV/0!</v>
      </c>
      <c r="O1957">
        <f>Formulas!U1958</f>
        <v>0</v>
      </c>
      <c r="P1957" s="2" t="e">
        <f>Formulas!W1958</f>
        <v>#DIV/0!</v>
      </c>
    </row>
    <row r="1958" spans="1:16">
      <c r="A1958">
        <f>Formulas!A1959</f>
        <v>0</v>
      </c>
      <c r="B1958">
        <f>Formulas!B1959</f>
        <v>0</v>
      </c>
      <c r="C1958">
        <f>Formulas!C1959</f>
        <v>0</v>
      </c>
      <c r="D1958">
        <f>Formulas!AC1959</f>
        <v>0</v>
      </c>
      <c r="E1958">
        <f t="shared" si="30"/>
        <v>0</v>
      </c>
      <c r="F1958" s="1">
        <f>COUNTIFS(Formulas!B$3:B$2000,'Stats for predictor'!B1958,Formulas!C$3:C$2000,'Stats for predictor'!C1958,Formulas!AC$3:AC$2000,4)</f>
        <v>0</v>
      </c>
      <c r="G1958">
        <f>COUNTIFS(Formulas!B$3:B$2000,'Stats for predictor'!B1958,Formulas!C$3:C$2000,'Stats for predictor'!C1958,Formulas!AC$3:AC$2000,3)</f>
        <v>0</v>
      </c>
      <c r="H1958">
        <f>COUNTIFS(Formulas!B$3:B$2000,'Stats for predictor'!B1958,Formulas!C$3:C$2000,'Stats for predictor'!C1958,Formulas!AC$3:AC$2000,2)</f>
        <v>0</v>
      </c>
      <c r="I1958">
        <f>COUNTIFS(Formulas!B$3:B$2000,'Stats for predictor'!B1958,Formulas!C$3:C$2000,'Stats for predictor'!C1958,Formulas!AC$3:AC$2000,1)</f>
        <v>0</v>
      </c>
      <c r="J1958">
        <f>COUNTIFS(Formulas!B$3:B$2000,'Stats for predictor'!B1958,Formulas!C$3:C$2000,'Stats for predictor'!C1958,Formulas!AC$3:AC$2000,0)</f>
        <v>1390</v>
      </c>
      <c r="K1958">
        <f>Formulas!P1959</f>
        <v>0</v>
      </c>
      <c r="L1958">
        <f>Formulas!R1959</f>
        <v>0</v>
      </c>
      <c r="M1958">
        <f>Formulas!T2007</f>
        <v>0</v>
      </c>
      <c r="N1958" s="2" t="e">
        <f>Formulas!V1959</f>
        <v>#DIV/0!</v>
      </c>
      <c r="O1958">
        <f>Formulas!U1959</f>
        <v>0</v>
      </c>
      <c r="P1958" s="2" t="e">
        <f>Formulas!W1959</f>
        <v>#DIV/0!</v>
      </c>
    </row>
    <row r="1959" spans="1:16">
      <c r="A1959">
        <f>Formulas!A1960</f>
        <v>0</v>
      </c>
      <c r="B1959">
        <f>Formulas!B1960</f>
        <v>0</v>
      </c>
      <c r="C1959">
        <f>Formulas!C1960</f>
        <v>0</v>
      </c>
      <c r="D1959">
        <f>Formulas!AC1960</f>
        <v>0</v>
      </c>
      <c r="E1959">
        <f t="shared" si="30"/>
        <v>0</v>
      </c>
      <c r="F1959" s="1">
        <f>COUNTIFS(Formulas!B$3:B$2000,'Stats for predictor'!B1959,Formulas!C$3:C$2000,'Stats for predictor'!C1959,Formulas!AC$3:AC$2000,4)</f>
        <v>0</v>
      </c>
      <c r="G1959">
        <f>COUNTIFS(Formulas!B$3:B$2000,'Stats for predictor'!B1959,Formulas!C$3:C$2000,'Stats for predictor'!C1959,Formulas!AC$3:AC$2000,3)</f>
        <v>0</v>
      </c>
      <c r="H1959">
        <f>COUNTIFS(Formulas!B$3:B$2000,'Stats for predictor'!B1959,Formulas!C$3:C$2000,'Stats for predictor'!C1959,Formulas!AC$3:AC$2000,2)</f>
        <v>0</v>
      </c>
      <c r="I1959">
        <f>COUNTIFS(Formulas!B$3:B$2000,'Stats for predictor'!B1959,Formulas!C$3:C$2000,'Stats for predictor'!C1959,Formulas!AC$3:AC$2000,1)</f>
        <v>0</v>
      </c>
      <c r="J1959">
        <f>COUNTIFS(Formulas!B$3:B$2000,'Stats for predictor'!B1959,Formulas!C$3:C$2000,'Stats for predictor'!C1959,Formulas!AC$3:AC$2000,0)</f>
        <v>1390</v>
      </c>
      <c r="K1959">
        <f>Formulas!P1960</f>
        <v>0</v>
      </c>
      <c r="L1959">
        <f>Formulas!R1960</f>
        <v>0</v>
      </c>
      <c r="M1959">
        <f>Formulas!T2008</f>
        <v>0</v>
      </c>
      <c r="N1959" s="2" t="e">
        <f>Formulas!V1960</f>
        <v>#DIV/0!</v>
      </c>
      <c r="O1959">
        <f>Formulas!U1960</f>
        <v>0</v>
      </c>
      <c r="P1959" s="2" t="e">
        <f>Formulas!W1960</f>
        <v>#DIV/0!</v>
      </c>
    </row>
    <row r="1960" spans="1:16">
      <c r="A1960">
        <f>Formulas!A1961</f>
        <v>0</v>
      </c>
      <c r="B1960">
        <f>Formulas!B1961</f>
        <v>0</v>
      </c>
      <c r="C1960">
        <f>Formulas!C1961</f>
        <v>0</v>
      </c>
      <c r="D1960">
        <f>Formulas!AC1961</f>
        <v>0</v>
      </c>
      <c r="E1960">
        <f t="shared" si="30"/>
        <v>0</v>
      </c>
      <c r="F1960" s="1">
        <f>COUNTIFS(Formulas!B$3:B$2000,'Stats for predictor'!B1960,Formulas!C$3:C$2000,'Stats for predictor'!C1960,Formulas!AC$3:AC$2000,4)</f>
        <v>0</v>
      </c>
      <c r="G1960">
        <f>COUNTIFS(Formulas!B$3:B$2000,'Stats for predictor'!B1960,Formulas!C$3:C$2000,'Stats for predictor'!C1960,Formulas!AC$3:AC$2000,3)</f>
        <v>0</v>
      </c>
      <c r="H1960">
        <f>COUNTIFS(Formulas!B$3:B$2000,'Stats for predictor'!B1960,Formulas!C$3:C$2000,'Stats for predictor'!C1960,Formulas!AC$3:AC$2000,2)</f>
        <v>0</v>
      </c>
      <c r="I1960">
        <f>COUNTIFS(Formulas!B$3:B$2000,'Stats for predictor'!B1960,Formulas!C$3:C$2000,'Stats for predictor'!C1960,Formulas!AC$3:AC$2000,1)</f>
        <v>0</v>
      </c>
      <c r="J1960">
        <f>COUNTIFS(Formulas!B$3:B$2000,'Stats for predictor'!B1960,Formulas!C$3:C$2000,'Stats for predictor'!C1960,Formulas!AC$3:AC$2000,0)</f>
        <v>1390</v>
      </c>
      <c r="K1960">
        <f>Formulas!P1961</f>
        <v>0</v>
      </c>
      <c r="L1960">
        <f>Formulas!R1961</f>
        <v>0</v>
      </c>
      <c r="M1960">
        <f>Formulas!T2009</f>
        <v>0</v>
      </c>
      <c r="N1960" s="2" t="e">
        <f>Formulas!V1961</f>
        <v>#DIV/0!</v>
      </c>
      <c r="O1960">
        <f>Formulas!U1961</f>
        <v>0</v>
      </c>
      <c r="P1960" s="2" t="e">
        <f>Formulas!W1961</f>
        <v>#DIV/0!</v>
      </c>
    </row>
    <row r="1961" spans="1:16">
      <c r="A1961">
        <f>Formulas!A1962</f>
        <v>0</v>
      </c>
      <c r="B1961">
        <f>Formulas!B1962</f>
        <v>0</v>
      </c>
      <c r="C1961">
        <f>Formulas!C1962</f>
        <v>0</v>
      </c>
      <c r="D1961">
        <f>Formulas!AC1962</f>
        <v>0</v>
      </c>
      <c r="E1961">
        <f t="shared" si="30"/>
        <v>0</v>
      </c>
      <c r="F1961" s="1">
        <f>COUNTIFS(Formulas!B$3:B$2000,'Stats for predictor'!B1961,Formulas!C$3:C$2000,'Stats for predictor'!C1961,Formulas!AC$3:AC$2000,4)</f>
        <v>0</v>
      </c>
      <c r="G1961">
        <f>COUNTIFS(Formulas!B$3:B$2000,'Stats for predictor'!B1961,Formulas!C$3:C$2000,'Stats for predictor'!C1961,Formulas!AC$3:AC$2000,3)</f>
        <v>0</v>
      </c>
      <c r="H1961">
        <f>COUNTIFS(Formulas!B$3:B$2000,'Stats for predictor'!B1961,Formulas!C$3:C$2000,'Stats for predictor'!C1961,Formulas!AC$3:AC$2000,2)</f>
        <v>0</v>
      </c>
      <c r="I1961">
        <f>COUNTIFS(Formulas!B$3:B$2000,'Stats for predictor'!B1961,Formulas!C$3:C$2000,'Stats for predictor'!C1961,Formulas!AC$3:AC$2000,1)</f>
        <v>0</v>
      </c>
      <c r="J1961">
        <f>COUNTIFS(Formulas!B$3:B$2000,'Stats for predictor'!B1961,Formulas!C$3:C$2000,'Stats for predictor'!C1961,Formulas!AC$3:AC$2000,0)</f>
        <v>1390</v>
      </c>
      <c r="K1961">
        <f>Formulas!P1962</f>
        <v>0</v>
      </c>
      <c r="L1961">
        <f>Formulas!R1962</f>
        <v>0</v>
      </c>
      <c r="M1961">
        <f>Formulas!T2010</f>
        <v>0</v>
      </c>
      <c r="N1961" s="2" t="e">
        <f>Formulas!V1962</f>
        <v>#DIV/0!</v>
      </c>
      <c r="O1961">
        <f>Formulas!U1962</f>
        <v>0</v>
      </c>
      <c r="P1961" s="2" t="e">
        <f>Formulas!W1962</f>
        <v>#DIV/0!</v>
      </c>
    </row>
    <row r="1962" spans="1:16">
      <c r="A1962">
        <f>Formulas!A1963</f>
        <v>0</v>
      </c>
      <c r="B1962">
        <f>Formulas!B1963</f>
        <v>0</v>
      </c>
      <c r="C1962">
        <f>Formulas!C1963</f>
        <v>0</v>
      </c>
      <c r="D1962">
        <f>Formulas!AC1963</f>
        <v>0</v>
      </c>
      <c r="E1962">
        <f t="shared" si="30"/>
        <v>0</v>
      </c>
      <c r="F1962" s="1">
        <f>COUNTIFS(Formulas!B$3:B$2000,'Stats for predictor'!B1962,Formulas!C$3:C$2000,'Stats for predictor'!C1962,Formulas!AC$3:AC$2000,4)</f>
        <v>0</v>
      </c>
      <c r="G1962">
        <f>COUNTIFS(Formulas!B$3:B$2000,'Stats for predictor'!B1962,Formulas!C$3:C$2000,'Stats for predictor'!C1962,Formulas!AC$3:AC$2000,3)</f>
        <v>0</v>
      </c>
      <c r="H1962">
        <f>COUNTIFS(Formulas!B$3:B$2000,'Stats for predictor'!B1962,Formulas!C$3:C$2000,'Stats for predictor'!C1962,Formulas!AC$3:AC$2000,2)</f>
        <v>0</v>
      </c>
      <c r="I1962">
        <f>COUNTIFS(Formulas!B$3:B$2000,'Stats for predictor'!B1962,Formulas!C$3:C$2000,'Stats for predictor'!C1962,Formulas!AC$3:AC$2000,1)</f>
        <v>0</v>
      </c>
      <c r="J1962">
        <f>COUNTIFS(Formulas!B$3:B$2000,'Stats for predictor'!B1962,Formulas!C$3:C$2000,'Stats for predictor'!C1962,Formulas!AC$3:AC$2000,0)</f>
        <v>1390</v>
      </c>
      <c r="K1962">
        <f>Formulas!P1963</f>
        <v>0</v>
      </c>
      <c r="L1962">
        <f>Formulas!R1963</f>
        <v>0</v>
      </c>
      <c r="M1962">
        <f>Formulas!T2011</f>
        <v>0</v>
      </c>
      <c r="N1962" s="2" t="e">
        <f>Formulas!V1963</f>
        <v>#DIV/0!</v>
      </c>
      <c r="O1962">
        <f>Formulas!U1963</f>
        <v>0</v>
      </c>
      <c r="P1962" s="2" t="e">
        <f>Formulas!W1963</f>
        <v>#DIV/0!</v>
      </c>
    </row>
    <row r="1963" spans="1:16">
      <c r="A1963">
        <f>Formulas!A1964</f>
        <v>0</v>
      </c>
      <c r="B1963">
        <f>Formulas!B1964</f>
        <v>0</v>
      </c>
      <c r="C1963">
        <f>Formulas!C1964</f>
        <v>0</v>
      </c>
      <c r="D1963">
        <f>Formulas!AC1964</f>
        <v>0</v>
      </c>
      <c r="E1963">
        <f t="shared" si="30"/>
        <v>0</v>
      </c>
      <c r="F1963" s="1">
        <f>COUNTIFS(Formulas!B$3:B$2000,'Stats for predictor'!B1963,Formulas!C$3:C$2000,'Stats for predictor'!C1963,Formulas!AC$3:AC$2000,4)</f>
        <v>0</v>
      </c>
      <c r="G1963">
        <f>COUNTIFS(Formulas!B$3:B$2000,'Stats for predictor'!B1963,Formulas!C$3:C$2000,'Stats for predictor'!C1963,Formulas!AC$3:AC$2000,3)</f>
        <v>0</v>
      </c>
      <c r="H1963">
        <f>COUNTIFS(Formulas!B$3:B$2000,'Stats for predictor'!B1963,Formulas!C$3:C$2000,'Stats for predictor'!C1963,Formulas!AC$3:AC$2000,2)</f>
        <v>0</v>
      </c>
      <c r="I1963">
        <f>COUNTIFS(Formulas!B$3:B$2000,'Stats for predictor'!B1963,Formulas!C$3:C$2000,'Stats for predictor'!C1963,Formulas!AC$3:AC$2000,1)</f>
        <v>0</v>
      </c>
      <c r="J1963">
        <f>COUNTIFS(Formulas!B$3:B$2000,'Stats for predictor'!B1963,Formulas!C$3:C$2000,'Stats for predictor'!C1963,Formulas!AC$3:AC$2000,0)</f>
        <v>1390</v>
      </c>
      <c r="K1963">
        <f>Formulas!P1964</f>
        <v>0</v>
      </c>
      <c r="L1963">
        <f>Formulas!R1964</f>
        <v>0</v>
      </c>
      <c r="M1963">
        <f>Formulas!T2012</f>
        <v>0</v>
      </c>
      <c r="N1963" s="2" t="e">
        <f>Formulas!V1964</f>
        <v>#DIV/0!</v>
      </c>
      <c r="O1963">
        <f>Formulas!U1964</f>
        <v>0</v>
      </c>
      <c r="P1963" s="2" t="e">
        <f>Formulas!W1964</f>
        <v>#DIV/0!</v>
      </c>
    </row>
    <row r="1964" spans="1:16">
      <c r="A1964">
        <f>Formulas!A1965</f>
        <v>0</v>
      </c>
      <c r="B1964">
        <f>Formulas!B1965</f>
        <v>0</v>
      </c>
      <c r="C1964">
        <f>Formulas!C1965</f>
        <v>0</v>
      </c>
      <c r="D1964">
        <f>Formulas!AC1965</f>
        <v>0</v>
      </c>
      <c r="E1964">
        <f t="shared" si="30"/>
        <v>0</v>
      </c>
      <c r="F1964" s="1">
        <f>COUNTIFS(Formulas!B$3:B$2000,'Stats for predictor'!B1964,Formulas!C$3:C$2000,'Stats for predictor'!C1964,Formulas!AC$3:AC$2000,4)</f>
        <v>0</v>
      </c>
      <c r="G1964">
        <f>COUNTIFS(Formulas!B$3:B$2000,'Stats for predictor'!B1964,Formulas!C$3:C$2000,'Stats for predictor'!C1964,Formulas!AC$3:AC$2000,3)</f>
        <v>0</v>
      </c>
      <c r="H1964">
        <f>COUNTIFS(Formulas!B$3:B$2000,'Stats for predictor'!B1964,Formulas!C$3:C$2000,'Stats for predictor'!C1964,Formulas!AC$3:AC$2000,2)</f>
        <v>0</v>
      </c>
      <c r="I1964">
        <f>COUNTIFS(Formulas!B$3:B$2000,'Stats for predictor'!B1964,Formulas!C$3:C$2000,'Stats for predictor'!C1964,Formulas!AC$3:AC$2000,1)</f>
        <v>0</v>
      </c>
      <c r="J1964">
        <f>COUNTIFS(Formulas!B$3:B$2000,'Stats for predictor'!B1964,Formulas!C$3:C$2000,'Stats for predictor'!C1964,Formulas!AC$3:AC$2000,0)</f>
        <v>1390</v>
      </c>
      <c r="K1964">
        <f>Formulas!P1965</f>
        <v>0</v>
      </c>
      <c r="L1964">
        <f>Formulas!R1965</f>
        <v>0</v>
      </c>
      <c r="M1964">
        <f>Formulas!T2013</f>
        <v>0</v>
      </c>
      <c r="N1964" s="2" t="e">
        <f>Formulas!V1965</f>
        <v>#DIV/0!</v>
      </c>
      <c r="O1964">
        <f>Formulas!U1965</f>
        <v>0</v>
      </c>
      <c r="P1964" s="2" t="e">
        <f>Formulas!W1965</f>
        <v>#DIV/0!</v>
      </c>
    </row>
    <row r="1965" spans="1:16">
      <c r="A1965">
        <f>Formulas!A1966</f>
        <v>0</v>
      </c>
      <c r="B1965">
        <f>Formulas!B1966</f>
        <v>0</v>
      </c>
      <c r="C1965">
        <f>Formulas!C1966</f>
        <v>0</v>
      </c>
      <c r="D1965">
        <f>Formulas!AC1966</f>
        <v>0</v>
      </c>
      <c r="E1965">
        <f t="shared" si="30"/>
        <v>0</v>
      </c>
      <c r="F1965" s="1">
        <f>COUNTIFS(Formulas!B$3:B$2000,'Stats for predictor'!B1965,Formulas!C$3:C$2000,'Stats for predictor'!C1965,Formulas!AC$3:AC$2000,4)</f>
        <v>0</v>
      </c>
      <c r="G1965">
        <f>COUNTIFS(Formulas!B$3:B$2000,'Stats for predictor'!B1965,Formulas!C$3:C$2000,'Stats for predictor'!C1965,Formulas!AC$3:AC$2000,3)</f>
        <v>0</v>
      </c>
      <c r="H1965">
        <f>COUNTIFS(Formulas!B$3:B$2000,'Stats for predictor'!B1965,Formulas!C$3:C$2000,'Stats for predictor'!C1965,Formulas!AC$3:AC$2000,2)</f>
        <v>0</v>
      </c>
      <c r="I1965">
        <f>COUNTIFS(Formulas!B$3:B$2000,'Stats for predictor'!B1965,Formulas!C$3:C$2000,'Stats for predictor'!C1965,Formulas!AC$3:AC$2000,1)</f>
        <v>0</v>
      </c>
      <c r="J1965">
        <f>COUNTIFS(Formulas!B$3:B$2000,'Stats for predictor'!B1965,Formulas!C$3:C$2000,'Stats for predictor'!C1965,Formulas!AC$3:AC$2000,0)</f>
        <v>1390</v>
      </c>
      <c r="K1965">
        <f>Formulas!P1966</f>
        <v>0</v>
      </c>
      <c r="L1965">
        <f>Formulas!R1966</f>
        <v>0</v>
      </c>
      <c r="M1965">
        <f>Formulas!T2014</f>
        <v>0</v>
      </c>
      <c r="N1965" s="2" t="e">
        <f>Formulas!V1966</f>
        <v>#DIV/0!</v>
      </c>
      <c r="O1965">
        <f>Formulas!U1966</f>
        <v>0</v>
      </c>
      <c r="P1965" s="2" t="e">
        <f>Formulas!W1966</f>
        <v>#DIV/0!</v>
      </c>
    </row>
    <row r="1966" spans="1:16">
      <c r="A1966">
        <f>Formulas!A1967</f>
        <v>0</v>
      </c>
      <c r="B1966">
        <f>Formulas!B1967</f>
        <v>0</v>
      </c>
      <c r="C1966">
        <f>Formulas!C1967</f>
        <v>0</v>
      </c>
      <c r="D1966">
        <f>Formulas!AC1967</f>
        <v>0</v>
      </c>
      <c r="E1966">
        <f t="shared" si="30"/>
        <v>0</v>
      </c>
      <c r="F1966" s="1">
        <f>COUNTIFS(Formulas!B$3:B$2000,'Stats for predictor'!B1966,Formulas!C$3:C$2000,'Stats for predictor'!C1966,Formulas!AC$3:AC$2000,4)</f>
        <v>0</v>
      </c>
      <c r="G1966">
        <f>COUNTIFS(Formulas!B$3:B$2000,'Stats for predictor'!B1966,Formulas!C$3:C$2000,'Stats for predictor'!C1966,Formulas!AC$3:AC$2000,3)</f>
        <v>0</v>
      </c>
      <c r="H1966">
        <f>COUNTIFS(Formulas!B$3:B$2000,'Stats for predictor'!B1966,Formulas!C$3:C$2000,'Stats for predictor'!C1966,Formulas!AC$3:AC$2000,2)</f>
        <v>0</v>
      </c>
      <c r="I1966">
        <f>COUNTIFS(Formulas!B$3:B$2000,'Stats for predictor'!B1966,Formulas!C$3:C$2000,'Stats for predictor'!C1966,Formulas!AC$3:AC$2000,1)</f>
        <v>0</v>
      </c>
      <c r="J1966">
        <f>COUNTIFS(Formulas!B$3:B$2000,'Stats for predictor'!B1966,Formulas!C$3:C$2000,'Stats for predictor'!C1966,Formulas!AC$3:AC$2000,0)</f>
        <v>1390</v>
      </c>
      <c r="K1966">
        <f>Formulas!P1967</f>
        <v>0</v>
      </c>
      <c r="L1966">
        <f>Formulas!R1967</f>
        <v>0</v>
      </c>
      <c r="M1966">
        <f>Formulas!T2015</f>
        <v>0</v>
      </c>
      <c r="N1966" s="2" t="e">
        <f>Formulas!V1967</f>
        <v>#DIV/0!</v>
      </c>
      <c r="O1966">
        <f>Formulas!U1967</f>
        <v>0</v>
      </c>
      <c r="P1966" s="2" t="e">
        <f>Formulas!W1967</f>
        <v>#DIV/0!</v>
      </c>
    </row>
    <row r="1967" spans="1:16">
      <c r="A1967">
        <f>Formulas!A1968</f>
        <v>0</v>
      </c>
      <c r="B1967">
        <f>Formulas!B1968</f>
        <v>0</v>
      </c>
      <c r="C1967">
        <f>Formulas!C1968</f>
        <v>0</v>
      </c>
      <c r="D1967">
        <f>Formulas!AC1968</f>
        <v>0</v>
      </c>
      <c r="E1967">
        <f t="shared" si="30"/>
        <v>0</v>
      </c>
      <c r="F1967" s="1">
        <f>COUNTIFS(Formulas!B$3:B$2000,'Stats for predictor'!B1967,Formulas!C$3:C$2000,'Stats for predictor'!C1967,Formulas!AC$3:AC$2000,4)</f>
        <v>0</v>
      </c>
      <c r="G1967">
        <f>COUNTIFS(Formulas!B$3:B$2000,'Stats for predictor'!B1967,Formulas!C$3:C$2000,'Stats for predictor'!C1967,Formulas!AC$3:AC$2000,3)</f>
        <v>0</v>
      </c>
      <c r="H1967">
        <f>COUNTIFS(Formulas!B$3:B$2000,'Stats for predictor'!B1967,Formulas!C$3:C$2000,'Stats for predictor'!C1967,Formulas!AC$3:AC$2000,2)</f>
        <v>0</v>
      </c>
      <c r="I1967">
        <f>COUNTIFS(Formulas!B$3:B$2000,'Stats for predictor'!B1967,Formulas!C$3:C$2000,'Stats for predictor'!C1967,Formulas!AC$3:AC$2000,1)</f>
        <v>0</v>
      </c>
      <c r="J1967">
        <f>COUNTIFS(Formulas!B$3:B$2000,'Stats for predictor'!B1967,Formulas!C$3:C$2000,'Stats for predictor'!C1967,Formulas!AC$3:AC$2000,0)</f>
        <v>1390</v>
      </c>
      <c r="K1967">
        <f>Formulas!P1968</f>
        <v>0</v>
      </c>
      <c r="L1967">
        <f>Formulas!R1968</f>
        <v>0</v>
      </c>
      <c r="M1967">
        <f>Formulas!T2016</f>
        <v>0</v>
      </c>
      <c r="N1967" s="2" t="e">
        <f>Formulas!V1968</f>
        <v>#DIV/0!</v>
      </c>
      <c r="O1967">
        <f>Formulas!U1968</f>
        <v>0</v>
      </c>
      <c r="P1967" s="2" t="e">
        <f>Formulas!W1968</f>
        <v>#DIV/0!</v>
      </c>
    </row>
    <row r="1968" spans="1:16">
      <c r="A1968">
        <f>Formulas!A1969</f>
        <v>0</v>
      </c>
      <c r="B1968">
        <f>Formulas!B1969</f>
        <v>0</v>
      </c>
      <c r="C1968">
        <f>Formulas!C1969</f>
        <v>0</v>
      </c>
      <c r="D1968">
        <f>Formulas!AC1969</f>
        <v>0</v>
      </c>
      <c r="E1968">
        <f t="shared" si="30"/>
        <v>0</v>
      </c>
      <c r="F1968" s="1">
        <f>COUNTIFS(Formulas!B$3:B$2000,'Stats for predictor'!B1968,Formulas!C$3:C$2000,'Stats for predictor'!C1968,Formulas!AC$3:AC$2000,4)</f>
        <v>0</v>
      </c>
      <c r="G1968">
        <f>COUNTIFS(Formulas!B$3:B$2000,'Stats for predictor'!B1968,Formulas!C$3:C$2000,'Stats for predictor'!C1968,Formulas!AC$3:AC$2000,3)</f>
        <v>0</v>
      </c>
      <c r="H1968">
        <f>COUNTIFS(Formulas!B$3:B$2000,'Stats for predictor'!B1968,Formulas!C$3:C$2000,'Stats for predictor'!C1968,Formulas!AC$3:AC$2000,2)</f>
        <v>0</v>
      </c>
      <c r="I1968">
        <f>COUNTIFS(Formulas!B$3:B$2000,'Stats for predictor'!B1968,Formulas!C$3:C$2000,'Stats for predictor'!C1968,Formulas!AC$3:AC$2000,1)</f>
        <v>0</v>
      </c>
      <c r="J1968">
        <f>COUNTIFS(Formulas!B$3:B$2000,'Stats for predictor'!B1968,Formulas!C$3:C$2000,'Stats for predictor'!C1968,Formulas!AC$3:AC$2000,0)</f>
        <v>1390</v>
      </c>
      <c r="K1968">
        <f>Formulas!P1969</f>
        <v>0</v>
      </c>
      <c r="L1968">
        <f>Formulas!R1969</f>
        <v>0</v>
      </c>
      <c r="M1968">
        <f>Formulas!T2017</f>
        <v>0</v>
      </c>
      <c r="N1968" s="2" t="e">
        <f>Formulas!V1969</f>
        <v>#DIV/0!</v>
      </c>
      <c r="O1968">
        <f>Formulas!U1969</f>
        <v>0</v>
      </c>
      <c r="P1968" s="2" t="e">
        <f>Formulas!W1969</f>
        <v>#DIV/0!</v>
      </c>
    </row>
    <row r="1969" spans="1:16">
      <c r="A1969">
        <f>Formulas!A1970</f>
        <v>0</v>
      </c>
      <c r="B1969">
        <f>Formulas!B1970</f>
        <v>0</v>
      </c>
      <c r="C1969">
        <f>Formulas!C1970</f>
        <v>0</v>
      </c>
      <c r="D1969">
        <f>Formulas!AC1970</f>
        <v>0</v>
      </c>
      <c r="E1969">
        <f t="shared" si="30"/>
        <v>0</v>
      </c>
      <c r="F1969" s="1">
        <f>COUNTIFS(Formulas!B$3:B$2000,'Stats for predictor'!B1969,Formulas!C$3:C$2000,'Stats for predictor'!C1969,Formulas!AC$3:AC$2000,4)</f>
        <v>0</v>
      </c>
      <c r="G1969">
        <f>COUNTIFS(Formulas!B$3:B$2000,'Stats for predictor'!B1969,Formulas!C$3:C$2000,'Stats for predictor'!C1969,Formulas!AC$3:AC$2000,3)</f>
        <v>0</v>
      </c>
      <c r="H1969">
        <f>COUNTIFS(Formulas!B$3:B$2000,'Stats for predictor'!B1969,Formulas!C$3:C$2000,'Stats for predictor'!C1969,Formulas!AC$3:AC$2000,2)</f>
        <v>0</v>
      </c>
      <c r="I1969">
        <f>COUNTIFS(Formulas!B$3:B$2000,'Stats for predictor'!B1969,Formulas!C$3:C$2000,'Stats for predictor'!C1969,Formulas!AC$3:AC$2000,1)</f>
        <v>0</v>
      </c>
      <c r="J1969">
        <f>COUNTIFS(Formulas!B$3:B$2000,'Stats for predictor'!B1969,Formulas!C$3:C$2000,'Stats for predictor'!C1969,Formulas!AC$3:AC$2000,0)</f>
        <v>1390</v>
      </c>
      <c r="K1969">
        <f>Formulas!P1970</f>
        <v>0</v>
      </c>
      <c r="L1969">
        <f>Formulas!R1970</f>
        <v>0</v>
      </c>
      <c r="M1969">
        <f>Formulas!T2018</f>
        <v>0</v>
      </c>
      <c r="N1969" s="2" t="e">
        <f>Formulas!V1970</f>
        <v>#DIV/0!</v>
      </c>
      <c r="O1969">
        <f>Formulas!U1970</f>
        <v>0</v>
      </c>
      <c r="P1969" s="2" t="e">
        <f>Formulas!W1970</f>
        <v>#DIV/0!</v>
      </c>
    </row>
    <row r="1970" spans="1:16">
      <c r="A1970">
        <f>Formulas!A1971</f>
        <v>0</v>
      </c>
      <c r="B1970">
        <f>Formulas!B1971</f>
        <v>0</v>
      </c>
      <c r="C1970">
        <f>Formulas!C1971</f>
        <v>0</v>
      </c>
      <c r="D1970">
        <f>Formulas!AC1971</f>
        <v>0</v>
      </c>
      <c r="E1970">
        <f t="shared" si="30"/>
        <v>0</v>
      </c>
      <c r="F1970" s="1">
        <f>COUNTIFS(Formulas!B$3:B$2000,'Stats for predictor'!B1970,Formulas!C$3:C$2000,'Stats for predictor'!C1970,Formulas!AC$3:AC$2000,4)</f>
        <v>0</v>
      </c>
      <c r="G1970">
        <f>COUNTIFS(Formulas!B$3:B$2000,'Stats for predictor'!B1970,Formulas!C$3:C$2000,'Stats for predictor'!C1970,Formulas!AC$3:AC$2000,3)</f>
        <v>0</v>
      </c>
      <c r="H1970">
        <f>COUNTIFS(Formulas!B$3:B$2000,'Stats for predictor'!B1970,Formulas!C$3:C$2000,'Stats for predictor'!C1970,Formulas!AC$3:AC$2000,2)</f>
        <v>0</v>
      </c>
      <c r="I1970">
        <f>COUNTIFS(Formulas!B$3:B$2000,'Stats for predictor'!B1970,Formulas!C$3:C$2000,'Stats for predictor'!C1970,Formulas!AC$3:AC$2000,1)</f>
        <v>0</v>
      </c>
      <c r="J1970">
        <f>COUNTIFS(Formulas!B$3:B$2000,'Stats for predictor'!B1970,Formulas!C$3:C$2000,'Stats for predictor'!C1970,Formulas!AC$3:AC$2000,0)</f>
        <v>1390</v>
      </c>
      <c r="K1970">
        <f>Formulas!P1971</f>
        <v>0</v>
      </c>
      <c r="L1970">
        <f>Formulas!R1971</f>
        <v>0</v>
      </c>
      <c r="M1970">
        <f>Formulas!T2019</f>
        <v>0</v>
      </c>
      <c r="N1970" s="2" t="e">
        <f>Formulas!V1971</f>
        <v>#DIV/0!</v>
      </c>
      <c r="O1970">
        <f>Formulas!U1971</f>
        <v>0</v>
      </c>
      <c r="P1970" s="2" t="e">
        <f>Formulas!W1971</f>
        <v>#DIV/0!</v>
      </c>
    </row>
    <row r="1971" spans="1:16">
      <c r="A1971">
        <f>Formulas!A1972</f>
        <v>0</v>
      </c>
      <c r="B1971">
        <f>Formulas!B1972</f>
        <v>0</v>
      </c>
      <c r="C1971">
        <f>Formulas!C1972</f>
        <v>0</v>
      </c>
      <c r="D1971">
        <f>Formulas!AC1972</f>
        <v>0</v>
      </c>
      <c r="E1971">
        <f t="shared" si="30"/>
        <v>0</v>
      </c>
      <c r="F1971" s="1">
        <f>COUNTIFS(Formulas!B$3:B$2000,'Stats for predictor'!B1971,Formulas!C$3:C$2000,'Stats for predictor'!C1971,Formulas!AC$3:AC$2000,4)</f>
        <v>0</v>
      </c>
      <c r="G1971">
        <f>COUNTIFS(Formulas!B$3:B$2000,'Stats for predictor'!B1971,Formulas!C$3:C$2000,'Stats for predictor'!C1971,Formulas!AC$3:AC$2000,3)</f>
        <v>0</v>
      </c>
      <c r="H1971">
        <f>COUNTIFS(Formulas!B$3:B$2000,'Stats for predictor'!B1971,Formulas!C$3:C$2000,'Stats for predictor'!C1971,Formulas!AC$3:AC$2000,2)</f>
        <v>0</v>
      </c>
      <c r="I1971">
        <f>COUNTIFS(Formulas!B$3:B$2000,'Stats for predictor'!B1971,Formulas!C$3:C$2000,'Stats for predictor'!C1971,Formulas!AC$3:AC$2000,1)</f>
        <v>0</v>
      </c>
      <c r="J1971">
        <f>COUNTIFS(Formulas!B$3:B$2000,'Stats for predictor'!B1971,Formulas!C$3:C$2000,'Stats for predictor'!C1971,Formulas!AC$3:AC$2000,0)</f>
        <v>1390</v>
      </c>
      <c r="K1971">
        <f>Formulas!P1972</f>
        <v>0</v>
      </c>
      <c r="L1971">
        <f>Formulas!R1972</f>
        <v>0</v>
      </c>
      <c r="M1971">
        <f>Formulas!T2020</f>
        <v>0</v>
      </c>
      <c r="N1971" s="2" t="e">
        <f>Formulas!V1972</f>
        <v>#DIV/0!</v>
      </c>
      <c r="O1971">
        <f>Formulas!U1972</f>
        <v>0</v>
      </c>
      <c r="P1971" s="2" t="e">
        <f>Formulas!W1972</f>
        <v>#DIV/0!</v>
      </c>
    </row>
    <row r="1972" spans="1:16">
      <c r="A1972">
        <f>Formulas!A1973</f>
        <v>0</v>
      </c>
      <c r="B1972">
        <f>Formulas!B1973</f>
        <v>0</v>
      </c>
      <c r="C1972">
        <f>Formulas!C1973</f>
        <v>0</v>
      </c>
      <c r="D1972">
        <f>Formulas!AC1973</f>
        <v>0</v>
      </c>
      <c r="E1972">
        <f t="shared" si="30"/>
        <v>0</v>
      </c>
      <c r="F1972" s="1">
        <f>COUNTIFS(Formulas!B$3:B$2000,'Stats for predictor'!B1972,Formulas!C$3:C$2000,'Stats for predictor'!C1972,Formulas!AC$3:AC$2000,4)</f>
        <v>0</v>
      </c>
      <c r="G1972">
        <f>COUNTIFS(Formulas!B$3:B$2000,'Stats for predictor'!B1972,Formulas!C$3:C$2000,'Stats for predictor'!C1972,Formulas!AC$3:AC$2000,3)</f>
        <v>0</v>
      </c>
      <c r="H1972">
        <f>COUNTIFS(Formulas!B$3:B$2000,'Stats for predictor'!B1972,Formulas!C$3:C$2000,'Stats for predictor'!C1972,Formulas!AC$3:AC$2000,2)</f>
        <v>0</v>
      </c>
      <c r="I1972">
        <f>COUNTIFS(Formulas!B$3:B$2000,'Stats for predictor'!B1972,Formulas!C$3:C$2000,'Stats for predictor'!C1972,Formulas!AC$3:AC$2000,1)</f>
        <v>0</v>
      </c>
      <c r="J1972">
        <f>COUNTIFS(Formulas!B$3:B$2000,'Stats for predictor'!B1972,Formulas!C$3:C$2000,'Stats for predictor'!C1972,Formulas!AC$3:AC$2000,0)</f>
        <v>1390</v>
      </c>
      <c r="K1972">
        <f>Formulas!P1973</f>
        <v>0</v>
      </c>
      <c r="L1972">
        <f>Formulas!R1973</f>
        <v>0</v>
      </c>
      <c r="M1972">
        <f>Formulas!T2021</f>
        <v>0</v>
      </c>
      <c r="N1972" s="2" t="e">
        <f>Formulas!V1973</f>
        <v>#DIV/0!</v>
      </c>
      <c r="O1972">
        <f>Formulas!U1973</f>
        <v>0</v>
      </c>
      <c r="P1972" s="2" t="e">
        <f>Formulas!W1973</f>
        <v>#DIV/0!</v>
      </c>
    </row>
    <row r="1973" spans="1:16">
      <c r="A1973">
        <f>Formulas!A1974</f>
        <v>0</v>
      </c>
      <c r="B1973">
        <f>Formulas!B1974</f>
        <v>0</v>
      </c>
      <c r="C1973">
        <f>Formulas!C1974</f>
        <v>0</v>
      </c>
      <c r="D1973">
        <f>Formulas!AC1974</f>
        <v>0</v>
      </c>
      <c r="E1973">
        <f t="shared" si="30"/>
        <v>0</v>
      </c>
      <c r="F1973" s="1">
        <f>COUNTIFS(Formulas!B$3:B$2000,'Stats for predictor'!B1973,Formulas!C$3:C$2000,'Stats for predictor'!C1973,Formulas!AC$3:AC$2000,4)</f>
        <v>0</v>
      </c>
      <c r="G1973">
        <f>COUNTIFS(Formulas!B$3:B$2000,'Stats for predictor'!B1973,Formulas!C$3:C$2000,'Stats for predictor'!C1973,Formulas!AC$3:AC$2000,3)</f>
        <v>0</v>
      </c>
      <c r="H1973">
        <f>COUNTIFS(Formulas!B$3:B$2000,'Stats for predictor'!B1973,Formulas!C$3:C$2000,'Stats for predictor'!C1973,Formulas!AC$3:AC$2000,2)</f>
        <v>0</v>
      </c>
      <c r="I1973">
        <f>COUNTIFS(Formulas!B$3:B$2000,'Stats for predictor'!B1973,Formulas!C$3:C$2000,'Stats for predictor'!C1973,Formulas!AC$3:AC$2000,1)</f>
        <v>0</v>
      </c>
      <c r="J1973">
        <f>COUNTIFS(Formulas!B$3:B$2000,'Stats for predictor'!B1973,Formulas!C$3:C$2000,'Stats for predictor'!C1973,Formulas!AC$3:AC$2000,0)</f>
        <v>1390</v>
      </c>
      <c r="K1973">
        <f>Formulas!P1974</f>
        <v>0</v>
      </c>
      <c r="L1973">
        <f>Formulas!R1974</f>
        <v>0</v>
      </c>
      <c r="M1973">
        <f>Formulas!T2022</f>
        <v>0</v>
      </c>
      <c r="N1973" s="2" t="e">
        <f>Formulas!V1974</f>
        <v>#DIV/0!</v>
      </c>
      <c r="O1973">
        <f>Formulas!U1974</f>
        <v>0</v>
      </c>
      <c r="P1973" s="2" t="e">
        <f>Formulas!W1974</f>
        <v>#DIV/0!</v>
      </c>
    </row>
    <row r="1974" spans="1:16">
      <c r="A1974">
        <f>Formulas!A1975</f>
        <v>0</v>
      </c>
      <c r="B1974">
        <f>Formulas!B1975</f>
        <v>0</v>
      </c>
      <c r="C1974">
        <f>Formulas!C1975</f>
        <v>0</v>
      </c>
      <c r="D1974">
        <f>Formulas!AC1975</f>
        <v>0</v>
      </c>
      <c r="E1974">
        <f t="shared" si="30"/>
        <v>0</v>
      </c>
      <c r="F1974" s="1">
        <f>COUNTIFS(Formulas!B$3:B$2000,'Stats for predictor'!B1974,Formulas!C$3:C$2000,'Stats for predictor'!C1974,Formulas!AC$3:AC$2000,4)</f>
        <v>0</v>
      </c>
      <c r="G1974">
        <f>COUNTIFS(Formulas!B$3:B$2000,'Stats for predictor'!B1974,Formulas!C$3:C$2000,'Stats for predictor'!C1974,Formulas!AC$3:AC$2000,3)</f>
        <v>0</v>
      </c>
      <c r="H1974">
        <f>COUNTIFS(Formulas!B$3:B$2000,'Stats for predictor'!B1974,Formulas!C$3:C$2000,'Stats for predictor'!C1974,Formulas!AC$3:AC$2000,2)</f>
        <v>0</v>
      </c>
      <c r="I1974">
        <f>COUNTIFS(Formulas!B$3:B$2000,'Stats for predictor'!B1974,Formulas!C$3:C$2000,'Stats for predictor'!C1974,Formulas!AC$3:AC$2000,1)</f>
        <v>0</v>
      </c>
      <c r="J1974">
        <f>COUNTIFS(Formulas!B$3:B$2000,'Stats for predictor'!B1974,Formulas!C$3:C$2000,'Stats for predictor'!C1974,Formulas!AC$3:AC$2000,0)</f>
        <v>1390</v>
      </c>
      <c r="K1974">
        <f>Formulas!P1975</f>
        <v>0</v>
      </c>
      <c r="L1974">
        <f>Formulas!R1975</f>
        <v>0</v>
      </c>
      <c r="M1974">
        <f>Formulas!T2023</f>
        <v>0</v>
      </c>
      <c r="N1974" s="2" t="e">
        <f>Formulas!V1975</f>
        <v>#DIV/0!</v>
      </c>
      <c r="O1974">
        <f>Formulas!U1975</f>
        <v>0</v>
      </c>
      <c r="P1974" s="2" t="e">
        <f>Formulas!W1975</f>
        <v>#DIV/0!</v>
      </c>
    </row>
    <row r="1975" spans="1:16">
      <c r="A1975">
        <f>Formulas!A1976</f>
        <v>0</v>
      </c>
      <c r="B1975">
        <f>Formulas!B1976</f>
        <v>0</v>
      </c>
      <c r="C1975">
        <f>Formulas!C1976</f>
        <v>0</v>
      </c>
      <c r="D1975">
        <f>Formulas!AC1976</f>
        <v>0</v>
      </c>
      <c r="E1975">
        <f t="shared" si="30"/>
        <v>0</v>
      </c>
      <c r="F1975" s="1">
        <f>COUNTIFS(Formulas!B$3:B$2000,'Stats for predictor'!B1975,Formulas!C$3:C$2000,'Stats for predictor'!C1975,Formulas!AC$3:AC$2000,4)</f>
        <v>0</v>
      </c>
      <c r="G1975">
        <f>COUNTIFS(Formulas!B$3:B$2000,'Stats for predictor'!B1975,Formulas!C$3:C$2000,'Stats for predictor'!C1975,Formulas!AC$3:AC$2000,3)</f>
        <v>0</v>
      </c>
      <c r="H1975">
        <f>COUNTIFS(Formulas!B$3:B$2000,'Stats for predictor'!B1975,Formulas!C$3:C$2000,'Stats for predictor'!C1975,Formulas!AC$3:AC$2000,2)</f>
        <v>0</v>
      </c>
      <c r="I1975">
        <f>COUNTIFS(Formulas!B$3:B$2000,'Stats for predictor'!B1975,Formulas!C$3:C$2000,'Stats for predictor'!C1975,Formulas!AC$3:AC$2000,1)</f>
        <v>0</v>
      </c>
      <c r="J1975">
        <f>COUNTIFS(Formulas!B$3:B$2000,'Stats for predictor'!B1975,Formulas!C$3:C$2000,'Stats for predictor'!C1975,Formulas!AC$3:AC$2000,0)</f>
        <v>1390</v>
      </c>
      <c r="K1975">
        <f>Formulas!P1976</f>
        <v>0</v>
      </c>
      <c r="L1975">
        <f>Formulas!R1976</f>
        <v>0</v>
      </c>
      <c r="M1975">
        <f>Formulas!T2024</f>
        <v>0</v>
      </c>
      <c r="N1975" s="2" t="e">
        <f>Formulas!V1976</f>
        <v>#DIV/0!</v>
      </c>
      <c r="O1975">
        <f>Formulas!U1976</f>
        <v>0</v>
      </c>
      <c r="P1975" s="2" t="e">
        <f>Formulas!W1976</f>
        <v>#DIV/0!</v>
      </c>
    </row>
    <row r="1976" spans="1:16">
      <c r="A1976">
        <f>Formulas!A1977</f>
        <v>0</v>
      </c>
      <c r="B1976">
        <f>Formulas!B1977</f>
        <v>0</v>
      </c>
      <c r="C1976">
        <f>Formulas!C1977</f>
        <v>0</v>
      </c>
      <c r="D1976">
        <f>Formulas!AC1977</f>
        <v>0</v>
      </c>
      <c r="E1976">
        <f t="shared" si="30"/>
        <v>0</v>
      </c>
      <c r="F1976" s="1">
        <f>COUNTIFS(Formulas!B$3:B$2000,'Stats for predictor'!B1976,Formulas!C$3:C$2000,'Stats for predictor'!C1976,Formulas!AC$3:AC$2000,4)</f>
        <v>0</v>
      </c>
      <c r="G1976">
        <f>COUNTIFS(Formulas!B$3:B$2000,'Stats for predictor'!B1976,Formulas!C$3:C$2000,'Stats for predictor'!C1976,Formulas!AC$3:AC$2000,3)</f>
        <v>0</v>
      </c>
      <c r="H1976">
        <f>COUNTIFS(Formulas!B$3:B$2000,'Stats for predictor'!B1976,Formulas!C$3:C$2000,'Stats for predictor'!C1976,Formulas!AC$3:AC$2000,2)</f>
        <v>0</v>
      </c>
      <c r="I1976">
        <f>COUNTIFS(Formulas!B$3:B$2000,'Stats for predictor'!B1976,Formulas!C$3:C$2000,'Stats for predictor'!C1976,Formulas!AC$3:AC$2000,1)</f>
        <v>0</v>
      </c>
      <c r="J1976">
        <f>COUNTIFS(Formulas!B$3:B$2000,'Stats for predictor'!B1976,Formulas!C$3:C$2000,'Stats for predictor'!C1976,Formulas!AC$3:AC$2000,0)</f>
        <v>1390</v>
      </c>
      <c r="K1976">
        <f>Formulas!P1977</f>
        <v>0</v>
      </c>
      <c r="L1976">
        <f>Formulas!R1977</f>
        <v>0</v>
      </c>
      <c r="M1976">
        <f>Formulas!T2025</f>
        <v>0</v>
      </c>
      <c r="N1976" s="2" t="e">
        <f>Formulas!V1977</f>
        <v>#DIV/0!</v>
      </c>
      <c r="O1976">
        <f>Formulas!U1977</f>
        <v>0</v>
      </c>
      <c r="P1976" s="2" t="e">
        <f>Formulas!W1977</f>
        <v>#DIV/0!</v>
      </c>
    </row>
    <row r="1977" spans="1:16">
      <c r="A1977">
        <f>Formulas!A1978</f>
        <v>0</v>
      </c>
      <c r="B1977">
        <f>Formulas!B1978</f>
        <v>0</v>
      </c>
      <c r="C1977">
        <f>Formulas!C1978</f>
        <v>0</v>
      </c>
      <c r="D1977">
        <f>Formulas!AC1978</f>
        <v>0</v>
      </c>
      <c r="E1977">
        <f t="shared" si="30"/>
        <v>0</v>
      </c>
      <c r="F1977" s="1">
        <f>COUNTIFS(Formulas!B$3:B$2000,'Stats for predictor'!B1977,Formulas!C$3:C$2000,'Stats for predictor'!C1977,Formulas!AC$3:AC$2000,4)</f>
        <v>0</v>
      </c>
      <c r="G1977">
        <f>COUNTIFS(Formulas!B$3:B$2000,'Stats for predictor'!B1977,Formulas!C$3:C$2000,'Stats for predictor'!C1977,Formulas!AC$3:AC$2000,3)</f>
        <v>0</v>
      </c>
      <c r="H1977">
        <f>COUNTIFS(Formulas!B$3:B$2000,'Stats for predictor'!B1977,Formulas!C$3:C$2000,'Stats for predictor'!C1977,Formulas!AC$3:AC$2000,2)</f>
        <v>0</v>
      </c>
      <c r="I1977">
        <f>COUNTIFS(Formulas!B$3:B$2000,'Stats for predictor'!B1977,Formulas!C$3:C$2000,'Stats for predictor'!C1977,Formulas!AC$3:AC$2000,1)</f>
        <v>0</v>
      </c>
      <c r="J1977">
        <f>COUNTIFS(Formulas!B$3:B$2000,'Stats for predictor'!B1977,Formulas!C$3:C$2000,'Stats for predictor'!C1977,Formulas!AC$3:AC$2000,0)</f>
        <v>1390</v>
      </c>
      <c r="K1977">
        <f>Formulas!P1978</f>
        <v>0</v>
      </c>
      <c r="L1977">
        <f>Formulas!R1978</f>
        <v>0</v>
      </c>
      <c r="M1977">
        <f>Formulas!T2026</f>
        <v>0</v>
      </c>
      <c r="N1977" s="2" t="e">
        <f>Formulas!V1978</f>
        <v>#DIV/0!</v>
      </c>
      <c r="O1977">
        <f>Formulas!U1978</f>
        <v>0</v>
      </c>
      <c r="P1977" s="2" t="e">
        <f>Formulas!W1978</f>
        <v>#DIV/0!</v>
      </c>
    </row>
    <row r="1978" spans="1:16">
      <c r="A1978">
        <f>Formulas!A1979</f>
        <v>0</v>
      </c>
      <c r="B1978">
        <f>Formulas!B1979</f>
        <v>0</v>
      </c>
      <c r="C1978">
        <f>Formulas!C1979</f>
        <v>0</v>
      </c>
      <c r="D1978">
        <f>Formulas!AC1979</f>
        <v>0</v>
      </c>
      <c r="E1978">
        <f t="shared" si="30"/>
        <v>0</v>
      </c>
      <c r="F1978" s="1">
        <f>COUNTIFS(Formulas!B$3:B$2000,'Stats for predictor'!B1978,Formulas!C$3:C$2000,'Stats for predictor'!C1978,Formulas!AC$3:AC$2000,4)</f>
        <v>0</v>
      </c>
      <c r="G1978">
        <f>COUNTIFS(Formulas!B$3:B$2000,'Stats for predictor'!B1978,Formulas!C$3:C$2000,'Stats for predictor'!C1978,Formulas!AC$3:AC$2000,3)</f>
        <v>0</v>
      </c>
      <c r="H1978">
        <f>COUNTIFS(Formulas!B$3:B$2000,'Stats for predictor'!B1978,Formulas!C$3:C$2000,'Stats for predictor'!C1978,Formulas!AC$3:AC$2000,2)</f>
        <v>0</v>
      </c>
      <c r="I1978">
        <f>COUNTIFS(Formulas!B$3:B$2000,'Stats for predictor'!B1978,Formulas!C$3:C$2000,'Stats for predictor'!C1978,Formulas!AC$3:AC$2000,1)</f>
        <v>0</v>
      </c>
      <c r="J1978">
        <f>COUNTIFS(Formulas!B$3:B$2000,'Stats for predictor'!B1978,Formulas!C$3:C$2000,'Stats for predictor'!C1978,Formulas!AC$3:AC$2000,0)</f>
        <v>1390</v>
      </c>
      <c r="K1978">
        <f>Formulas!P1979</f>
        <v>0</v>
      </c>
      <c r="L1978">
        <f>Formulas!R1979</f>
        <v>0</v>
      </c>
      <c r="M1978">
        <f>Formulas!T2027</f>
        <v>0</v>
      </c>
      <c r="N1978" s="2" t="e">
        <f>Formulas!V1979</f>
        <v>#DIV/0!</v>
      </c>
      <c r="O1978">
        <f>Formulas!U1979</f>
        <v>0</v>
      </c>
      <c r="P1978" s="2" t="e">
        <f>Formulas!W1979</f>
        <v>#DIV/0!</v>
      </c>
    </row>
    <row r="1979" spans="1:16">
      <c r="A1979">
        <f>Formulas!A1980</f>
        <v>0</v>
      </c>
      <c r="B1979">
        <f>Formulas!B1980</f>
        <v>0</v>
      </c>
      <c r="C1979">
        <f>Formulas!C1980</f>
        <v>0</v>
      </c>
      <c r="D1979">
        <f>Formulas!AC1980</f>
        <v>0</v>
      </c>
      <c r="E1979">
        <f t="shared" si="30"/>
        <v>0</v>
      </c>
      <c r="F1979" s="1">
        <f>COUNTIFS(Formulas!B$3:B$2000,'Stats for predictor'!B1979,Formulas!C$3:C$2000,'Stats for predictor'!C1979,Formulas!AC$3:AC$2000,4)</f>
        <v>0</v>
      </c>
      <c r="G1979">
        <f>COUNTIFS(Formulas!B$3:B$2000,'Stats for predictor'!B1979,Formulas!C$3:C$2000,'Stats for predictor'!C1979,Formulas!AC$3:AC$2000,3)</f>
        <v>0</v>
      </c>
      <c r="H1979">
        <f>COUNTIFS(Formulas!B$3:B$2000,'Stats for predictor'!B1979,Formulas!C$3:C$2000,'Stats for predictor'!C1979,Formulas!AC$3:AC$2000,2)</f>
        <v>0</v>
      </c>
      <c r="I1979">
        <f>COUNTIFS(Formulas!B$3:B$2000,'Stats for predictor'!B1979,Formulas!C$3:C$2000,'Stats for predictor'!C1979,Formulas!AC$3:AC$2000,1)</f>
        <v>0</v>
      </c>
      <c r="J1979">
        <f>COUNTIFS(Formulas!B$3:B$2000,'Stats for predictor'!B1979,Formulas!C$3:C$2000,'Stats for predictor'!C1979,Formulas!AC$3:AC$2000,0)</f>
        <v>1390</v>
      </c>
      <c r="K1979">
        <f>Formulas!P1980</f>
        <v>0</v>
      </c>
      <c r="L1979">
        <f>Formulas!R1980</f>
        <v>0</v>
      </c>
      <c r="M1979">
        <f>Formulas!T2028</f>
        <v>0</v>
      </c>
      <c r="N1979" s="2" t="e">
        <f>Formulas!V1980</f>
        <v>#DIV/0!</v>
      </c>
      <c r="O1979">
        <f>Formulas!U1980</f>
        <v>0</v>
      </c>
      <c r="P1979" s="2" t="e">
        <f>Formulas!W1980</f>
        <v>#DIV/0!</v>
      </c>
    </row>
    <row r="1980" spans="1:16">
      <c r="A1980">
        <f>Formulas!A1981</f>
        <v>0</v>
      </c>
      <c r="B1980">
        <f>Formulas!B1981</f>
        <v>0</v>
      </c>
      <c r="C1980">
        <f>Formulas!C1981</f>
        <v>0</v>
      </c>
      <c r="D1980">
        <f>Formulas!AC1981</f>
        <v>0</v>
      </c>
      <c r="E1980">
        <f t="shared" si="30"/>
        <v>0</v>
      </c>
      <c r="F1980" s="1">
        <f>COUNTIFS(Formulas!B$3:B$2000,'Stats for predictor'!B1980,Formulas!C$3:C$2000,'Stats for predictor'!C1980,Formulas!AC$3:AC$2000,4)</f>
        <v>0</v>
      </c>
      <c r="G1980">
        <f>COUNTIFS(Formulas!B$3:B$2000,'Stats for predictor'!B1980,Formulas!C$3:C$2000,'Stats for predictor'!C1980,Formulas!AC$3:AC$2000,3)</f>
        <v>0</v>
      </c>
      <c r="H1980">
        <f>COUNTIFS(Formulas!B$3:B$2000,'Stats for predictor'!B1980,Formulas!C$3:C$2000,'Stats for predictor'!C1980,Formulas!AC$3:AC$2000,2)</f>
        <v>0</v>
      </c>
      <c r="I1980">
        <f>COUNTIFS(Formulas!B$3:B$2000,'Stats for predictor'!B1980,Formulas!C$3:C$2000,'Stats for predictor'!C1980,Formulas!AC$3:AC$2000,1)</f>
        <v>0</v>
      </c>
      <c r="J1980">
        <f>COUNTIFS(Formulas!B$3:B$2000,'Stats for predictor'!B1980,Formulas!C$3:C$2000,'Stats for predictor'!C1980,Formulas!AC$3:AC$2000,0)</f>
        <v>1390</v>
      </c>
      <c r="K1980">
        <f>Formulas!P1981</f>
        <v>0</v>
      </c>
      <c r="L1980">
        <f>Formulas!R1981</f>
        <v>0</v>
      </c>
      <c r="M1980">
        <f>Formulas!T2029</f>
        <v>0</v>
      </c>
      <c r="N1980" s="2" t="e">
        <f>Formulas!V1981</f>
        <v>#DIV/0!</v>
      </c>
      <c r="O1980">
        <f>Formulas!U1981</f>
        <v>0</v>
      </c>
      <c r="P1980" s="2" t="e">
        <f>Formulas!W1981</f>
        <v>#DIV/0!</v>
      </c>
    </row>
    <row r="1981" spans="1:16">
      <c r="A1981">
        <f>Formulas!A1982</f>
        <v>0</v>
      </c>
      <c r="B1981">
        <f>Formulas!B1982</f>
        <v>0</v>
      </c>
      <c r="C1981">
        <f>Formulas!C1982</f>
        <v>0</v>
      </c>
      <c r="D1981">
        <f>Formulas!AC1982</f>
        <v>0</v>
      </c>
      <c r="E1981">
        <f t="shared" si="30"/>
        <v>0</v>
      </c>
      <c r="F1981" s="1">
        <f>COUNTIFS(Formulas!B$3:B$2000,'Stats for predictor'!B1981,Formulas!C$3:C$2000,'Stats for predictor'!C1981,Formulas!AC$3:AC$2000,4)</f>
        <v>0</v>
      </c>
      <c r="G1981">
        <f>COUNTIFS(Formulas!B$3:B$2000,'Stats for predictor'!B1981,Formulas!C$3:C$2000,'Stats for predictor'!C1981,Formulas!AC$3:AC$2000,3)</f>
        <v>0</v>
      </c>
      <c r="H1981">
        <f>COUNTIFS(Formulas!B$3:B$2000,'Stats for predictor'!B1981,Formulas!C$3:C$2000,'Stats for predictor'!C1981,Formulas!AC$3:AC$2000,2)</f>
        <v>0</v>
      </c>
      <c r="I1981">
        <f>COUNTIFS(Formulas!B$3:B$2000,'Stats for predictor'!B1981,Formulas!C$3:C$2000,'Stats for predictor'!C1981,Formulas!AC$3:AC$2000,1)</f>
        <v>0</v>
      </c>
      <c r="J1981">
        <f>COUNTIFS(Formulas!B$3:B$2000,'Stats for predictor'!B1981,Formulas!C$3:C$2000,'Stats for predictor'!C1981,Formulas!AC$3:AC$2000,0)</f>
        <v>1390</v>
      </c>
      <c r="K1981">
        <f>Formulas!P1982</f>
        <v>0</v>
      </c>
      <c r="L1981">
        <f>Formulas!R1982</f>
        <v>0</v>
      </c>
      <c r="M1981">
        <f>Formulas!T2030</f>
        <v>0</v>
      </c>
      <c r="N1981" s="2" t="e">
        <f>Formulas!V1982</f>
        <v>#DIV/0!</v>
      </c>
      <c r="O1981">
        <f>Formulas!U1982</f>
        <v>0</v>
      </c>
      <c r="P1981" s="2" t="e">
        <f>Formulas!W1982</f>
        <v>#DIV/0!</v>
      </c>
    </row>
    <row r="1982" spans="1:16">
      <c r="A1982">
        <f>Formulas!A1983</f>
        <v>0</v>
      </c>
      <c r="B1982">
        <f>Formulas!B1983</f>
        <v>0</v>
      </c>
      <c r="C1982">
        <f>Formulas!C1983</f>
        <v>0</v>
      </c>
      <c r="D1982">
        <f>Formulas!AC1983</f>
        <v>0</v>
      </c>
      <c r="E1982">
        <f t="shared" si="30"/>
        <v>0</v>
      </c>
      <c r="F1982" s="1">
        <f>COUNTIFS(Formulas!B$3:B$2000,'Stats for predictor'!B1982,Formulas!C$3:C$2000,'Stats for predictor'!C1982,Formulas!AC$3:AC$2000,4)</f>
        <v>0</v>
      </c>
      <c r="G1982">
        <f>COUNTIFS(Formulas!B$3:B$2000,'Stats for predictor'!B1982,Formulas!C$3:C$2000,'Stats for predictor'!C1982,Formulas!AC$3:AC$2000,3)</f>
        <v>0</v>
      </c>
      <c r="H1982">
        <f>COUNTIFS(Formulas!B$3:B$2000,'Stats for predictor'!B1982,Formulas!C$3:C$2000,'Stats for predictor'!C1982,Formulas!AC$3:AC$2000,2)</f>
        <v>0</v>
      </c>
      <c r="I1982">
        <f>COUNTIFS(Formulas!B$3:B$2000,'Stats for predictor'!B1982,Formulas!C$3:C$2000,'Stats for predictor'!C1982,Formulas!AC$3:AC$2000,1)</f>
        <v>0</v>
      </c>
      <c r="J1982">
        <f>COUNTIFS(Formulas!B$3:B$2000,'Stats for predictor'!B1982,Formulas!C$3:C$2000,'Stats for predictor'!C1982,Formulas!AC$3:AC$2000,0)</f>
        <v>1390</v>
      </c>
      <c r="K1982">
        <f>Formulas!P1983</f>
        <v>0</v>
      </c>
      <c r="L1982">
        <f>Formulas!R1983</f>
        <v>0</v>
      </c>
      <c r="M1982">
        <f>Formulas!T2031</f>
        <v>0</v>
      </c>
      <c r="N1982" s="2" t="e">
        <f>Formulas!V1983</f>
        <v>#DIV/0!</v>
      </c>
      <c r="O1982">
        <f>Formulas!U1983</f>
        <v>0</v>
      </c>
      <c r="P1982" s="2" t="e">
        <f>Formulas!W1983</f>
        <v>#DIV/0!</v>
      </c>
    </row>
    <row r="1983" spans="1:16">
      <c r="A1983">
        <f>Formulas!A1984</f>
        <v>0</v>
      </c>
      <c r="B1983">
        <f>Formulas!B1984</f>
        <v>0</v>
      </c>
      <c r="C1983">
        <f>Formulas!C1984</f>
        <v>0</v>
      </c>
      <c r="D1983">
        <f>Formulas!AC1984</f>
        <v>0</v>
      </c>
      <c r="E1983">
        <f t="shared" si="30"/>
        <v>0</v>
      </c>
      <c r="F1983" s="1">
        <f>COUNTIFS(Formulas!B$3:B$2000,'Stats for predictor'!B1983,Formulas!C$3:C$2000,'Stats for predictor'!C1983,Formulas!AC$3:AC$2000,4)</f>
        <v>0</v>
      </c>
      <c r="G1983">
        <f>COUNTIFS(Formulas!B$3:B$2000,'Stats for predictor'!B1983,Formulas!C$3:C$2000,'Stats for predictor'!C1983,Formulas!AC$3:AC$2000,3)</f>
        <v>0</v>
      </c>
      <c r="H1983">
        <f>COUNTIFS(Formulas!B$3:B$2000,'Stats for predictor'!B1983,Formulas!C$3:C$2000,'Stats for predictor'!C1983,Formulas!AC$3:AC$2000,2)</f>
        <v>0</v>
      </c>
      <c r="I1983">
        <f>COUNTIFS(Formulas!B$3:B$2000,'Stats for predictor'!B1983,Formulas!C$3:C$2000,'Stats for predictor'!C1983,Formulas!AC$3:AC$2000,1)</f>
        <v>0</v>
      </c>
      <c r="J1983">
        <f>COUNTIFS(Formulas!B$3:B$2000,'Stats for predictor'!B1983,Formulas!C$3:C$2000,'Stats for predictor'!C1983,Formulas!AC$3:AC$2000,0)</f>
        <v>1390</v>
      </c>
      <c r="K1983">
        <f>Formulas!P1984</f>
        <v>0</v>
      </c>
      <c r="L1983">
        <f>Formulas!R1984</f>
        <v>0</v>
      </c>
      <c r="M1983">
        <f>Formulas!T2032</f>
        <v>0</v>
      </c>
      <c r="N1983" s="2" t="e">
        <f>Formulas!V1984</f>
        <v>#DIV/0!</v>
      </c>
      <c r="O1983">
        <f>Formulas!U1984</f>
        <v>0</v>
      </c>
      <c r="P1983" s="2" t="e">
        <f>Formulas!W1984</f>
        <v>#DIV/0!</v>
      </c>
    </row>
    <row r="1984" spans="1:16">
      <c r="A1984">
        <f>Formulas!A1985</f>
        <v>0</v>
      </c>
      <c r="B1984">
        <f>Formulas!B1985</f>
        <v>0</v>
      </c>
      <c r="C1984">
        <f>Formulas!C1985</f>
        <v>0</v>
      </c>
      <c r="D1984">
        <f>Formulas!AC1985</f>
        <v>0</v>
      </c>
      <c r="E1984">
        <f t="shared" si="30"/>
        <v>0</v>
      </c>
      <c r="F1984" s="1">
        <f>COUNTIFS(Formulas!B$3:B$2000,'Stats for predictor'!B1984,Formulas!C$3:C$2000,'Stats for predictor'!C1984,Formulas!AC$3:AC$2000,4)</f>
        <v>0</v>
      </c>
      <c r="G1984">
        <f>COUNTIFS(Formulas!B$3:B$2000,'Stats for predictor'!B1984,Formulas!C$3:C$2000,'Stats for predictor'!C1984,Formulas!AC$3:AC$2000,3)</f>
        <v>0</v>
      </c>
      <c r="H1984">
        <f>COUNTIFS(Formulas!B$3:B$2000,'Stats for predictor'!B1984,Formulas!C$3:C$2000,'Stats for predictor'!C1984,Formulas!AC$3:AC$2000,2)</f>
        <v>0</v>
      </c>
      <c r="I1984">
        <f>COUNTIFS(Formulas!B$3:B$2000,'Stats for predictor'!B1984,Formulas!C$3:C$2000,'Stats for predictor'!C1984,Formulas!AC$3:AC$2000,1)</f>
        <v>0</v>
      </c>
      <c r="J1984">
        <f>COUNTIFS(Formulas!B$3:B$2000,'Stats for predictor'!B1984,Formulas!C$3:C$2000,'Stats for predictor'!C1984,Formulas!AC$3:AC$2000,0)</f>
        <v>1390</v>
      </c>
      <c r="K1984">
        <f>Formulas!P1985</f>
        <v>0</v>
      </c>
      <c r="L1984">
        <f>Formulas!R1985</f>
        <v>0</v>
      </c>
      <c r="M1984">
        <f>Formulas!T2033</f>
        <v>0</v>
      </c>
      <c r="N1984" s="2" t="e">
        <f>Formulas!V1985</f>
        <v>#DIV/0!</v>
      </c>
      <c r="O1984">
        <f>Formulas!U1985</f>
        <v>0</v>
      </c>
      <c r="P1984" s="2" t="e">
        <f>Formulas!W1985</f>
        <v>#DIV/0!</v>
      </c>
    </row>
    <row r="1985" spans="1:16">
      <c r="A1985">
        <f>Formulas!A1986</f>
        <v>0</v>
      </c>
      <c r="B1985">
        <f>Formulas!B1986</f>
        <v>0</v>
      </c>
      <c r="C1985">
        <f>Formulas!C1986</f>
        <v>0</v>
      </c>
      <c r="D1985">
        <f>Formulas!AC1986</f>
        <v>0</v>
      </c>
      <c r="E1985">
        <f t="shared" si="30"/>
        <v>0</v>
      </c>
      <c r="F1985" s="1">
        <f>COUNTIFS(Formulas!B$3:B$2000,'Stats for predictor'!B1985,Formulas!C$3:C$2000,'Stats for predictor'!C1985,Formulas!AC$3:AC$2000,4)</f>
        <v>0</v>
      </c>
      <c r="G1985">
        <f>COUNTIFS(Formulas!B$3:B$2000,'Stats for predictor'!B1985,Formulas!C$3:C$2000,'Stats for predictor'!C1985,Formulas!AC$3:AC$2000,3)</f>
        <v>0</v>
      </c>
      <c r="H1985">
        <f>COUNTIFS(Formulas!B$3:B$2000,'Stats for predictor'!B1985,Formulas!C$3:C$2000,'Stats for predictor'!C1985,Formulas!AC$3:AC$2000,2)</f>
        <v>0</v>
      </c>
      <c r="I1985">
        <f>COUNTIFS(Formulas!B$3:B$2000,'Stats for predictor'!B1985,Formulas!C$3:C$2000,'Stats for predictor'!C1985,Formulas!AC$3:AC$2000,1)</f>
        <v>0</v>
      </c>
      <c r="J1985">
        <f>COUNTIFS(Formulas!B$3:B$2000,'Stats for predictor'!B1985,Formulas!C$3:C$2000,'Stats for predictor'!C1985,Formulas!AC$3:AC$2000,0)</f>
        <v>1390</v>
      </c>
      <c r="K1985">
        <f>Formulas!P1986</f>
        <v>0</v>
      </c>
      <c r="L1985">
        <f>Formulas!R1986</f>
        <v>0</v>
      </c>
      <c r="M1985">
        <f>Formulas!T2034</f>
        <v>0</v>
      </c>
      <c r="N1985" s="2" t="e">
        <f>Formulas!V1986</f>
        <v>#DIV/0!</v>
      </c>
      <c r="O1985">
        <f>Formulas!U1986</f>
        <v>0</v>
      </c>
      <c r="P1985" s="2" t="e">
        <f>Formulas!W1986</f>
        <v>#DIV/0!</v>
      </c>
    </row>
    <row r="1986" spans="1:16">
      <c r="A1986">
        <f>Formulas!A1987</f>
        <v>0</v>
      </c>
      <c r="B1986">
        <f>Formulas!B1987</f>
        <v>0</v>
      </c>
      <c r="C1986">
        <f>Formulas!C1987</f>
        <v>0</v>
      </c>
      <c r="D1986">
        <f>Formulas!AC1987</f>
        <v>0</v>
      </c>
      <c r="E1986">
        <f t="shared" si="30"/>
        <v>0</v>
      </c>
      <c r="F1986" s="1">
        <f>COUNTIFS(Formulas!B$3:B$2000,'Stats for predictor'!B1986,Formulas!C$3:C$2000,'Stats for predictor'!C1986,Formulas!AC$3:AC$2000,4)</f>
        <v>0</v>
      </c>
      <c r="G1986">
        <f>COUNTIFS(Formulas!B$3:B$2000,'Stats for predictor'!B1986,Formulas!C$3:C$2000,'Stats for predictor'!C1986,Formulas!AC$3:AC$2000,3)</f>
        <v>0</v>
      </c>
      <c r="H1986">
        <f>COUNTIFS(Formulas!B$3:B$2000,'Stats for predictor'!B1986,Formulas!C$3:C$2000,'Stats for predictor'!C1986,Formulas!AC$3:AC$2000,2)</f>
        <v>0</v>
      </c>
      <c r="I1986">
        <f>COUNTIFS(Formulas!B$3:B$2000,'Stats for predictor'!B1986,Formulas!C$3:C$2000,'Stats for predictor'!C1986,Formulas!AC$3:AC$2000,1)</f>
        <v>0</v>
      </c>
      <c r="J1986">
        <f>COUNTIFS(Formulas!B$3:B$2000,'Stats for predictor'!B1986,Formulas!C$3:C$2000,'Stats for predictor'!C1986,Formulas!AC$3:AC$2000,0)</f>
        <v>1390</v>
      </c>
      <c r="K1986">
        <f>Formulas!P1987</f>
        <v>0</v>
      </c>
      <c r="L1986">
        <f>Formulas!R1987</f>
        <v>0</v>
      </c>
      <c r="M1986">
        <f>Formulas!T2035</f>
        <v>0</v>
      </c>
      <c r="N1986" s="2" t="e">
        <f>Formulas!V1987</f>
        <v>#DIV/0!</v>
      </c>
      <c r="O1986">
        <f>Formulas!U1987</f>
        <v>0</v>
      </c>
      <c r="P1986" s="2" t="e">
        <f>Formulas!W1987</f>
        <v>#DIV/0!</v>
      </c>
    </row>
    <row r="1987" spans="1:16">
      <c r="A1987">
        <f>Formulas!A1988</f>
        <v>0</v>
      </c>
      <c r="B1987">
        <f>Formulas!B1988</f>
        <v>0</v>
      </c>
      <c r="C1987">
        <f>Formulas!C1988</f>
        <v>0</v>
      </c>
      <c r="D1987">
        <f>Formulas!AC1988</f>
        <v>0</v>
      </c>
      <c r="E1987">
        <f t="shared" ref="E1987:E2000" si="31">IF(F1987&gt;0,4,IF(G1987&gt;0,3,IF(H1987&gt;0,2,IF(I1987&gt;0,1,0))))</f>
        <v>0</v>
      </c>
      <c r="F1987" s="1">
        <f>COUNTIFS(Formulas!B$3:B$2000,'Stats for predictor'!B1987,Formulas!C$3:C$2000,'Stats for predictor'!C1987,Formulas!AC$3:AC$2000,4)</f>
        <v>0</v>
      </c>
      <c r="G1987">
        <f>COUNTIFS(Formulas!B$3:B$2000,'Stats for predictor'!B1987,Formulas!C$3:C$2000,'Stats for predictor'!C1987,Formulas!AC$3:AC$2000,3)</f>
        <v>0</v>
      </c>
      <c r="H1987">
        <f>COUNTIFS(Formulas!B$3:B$2000,'Stats for predictor'!B1987,Formulas!C$3:C$2000,'Stats for predictor'!C1987,Formulas!AC$3:AC$2000,2)</f>
        <v>0</v>
      </c>
      <c r="I1987">
        <f>COUNTIFS(Formulas!B$3:B$2000,'Stats for predictor'!B1987,Formulas!C$3:C$2000,'Stats for predictor'!C1987,Formulas!AC$3:AC$2000,1)</f>
        <v>0</v>
      </c>
      <c r="J1987">
        <f>COUNTIFS(Formulas!B$3:B$2000,'Stats for predictor'!B1987,Formulas!C$3:C$2000,'Stats for predictor'!C1987,Formulas!AC$3:AC$2000,0)</f>
        <v>1390</v>
      </c>
      <c r="K1987">
        <f>Formulas!P1988</f>
        <v>0</v>
      </c>
      <c r="L1987">
        <f>Formulas!R1988</f>
        <v>0</v>
      </c>
      <c r="M1987">
        <f>Formulas!T2036</f>
        <v>0</v>
      </c>
      <c r="N1987" s="2" t="e">
        <f>Formulas!V1988</f>
        <v>#DIV/0!</v>
      </c>
      <c r="O1987">
        <f>Formulas!U1988</f>
        <v>0</v>
      </c>
      <c r="P1987" s="2" t="e">
        <f>Formulas!W1988</f>
        <v>#DIV/0!</v>
      </c>
    </row>
    <row r="1988" spans="1:16">
      <c r="A1988">
        <f>Formulas!A1989</f>
        <v>0</v>
      </c>
      <c r="B1988">
        <f>Formulas!B1989</f>
        <v>0</v>
      </c>
      <c r="C1988">
        <f>Formulas!C1989</f>
        <v>0</v>
      </c>
      <c r="D1988">
        <f>Formulas!AC1989</f>
        <v>0</v>
      </c>
      <c r="E1988">
        <f t="shared" si="31"/>
        <v>0</v>
      </c>
      <c r="F1988" s="1">
        <f>COUNTIFS(Formulas!B$3:B$2000,'Stats for predictor'!B1988,Formulas!C$3:C$2000,'Stats for predictor'!C1988,Formulas!AC$3:AC$2000,4)</f>
        <v>0</v>
      </c>
      <c r="G1988">
        <f>COUNTIFS(Formulas!B$3:B$2000,'Stats for predictor'!B1988,Formulas!C$3:C$2000,'Stats for predictor'!C1988,Formulas!AC$3:AC$2000,3)</f>
        <v>0</v>
      </c>
      <c r="H1988">
        <f>COUNTIFS(Formulas!B$3:B$2000,'Stats for predictor'!B1988,Formulas!C$3:C$2000,'Stats for predictor'!C1988,Formulas!AC$3:AC$2000,2)</f>
        <v>0</v>
      </c>
      <c r="I1988">
        <f>COUNTIFS(Formulas!B$3:B$2000,'Stats for predictor'!B1988,Formulas!C$3:C$2000,'Stats for predictor'!C1988,Formulas!AC$3:AC$2000,1)</f>
        <v>0</v>
      </c>
      <c r="J1988">
        <f>COUNTIFS(Formulas!B$3:B$2000,'Stats for predictor'!B1988,Formulas!C$3:C$2000,'Stats for predictor'!C1988,Formulas!AC$3:AC$2000,0)</f>
        <v>1390</v>
      </c>
      <c r="K1988">
        <f>Formulas!P1989</f>
        <v>0</v>
      </c>
      <c r="L1988">
        <f>Formulas!R1989</f>
        <v>0</v>
      </c>
      <c r="M1988">
        <f>Formulas!T2037</f>
        <v>0</v>
      </c>
      <c r="N1988" s="2" t="e">
        <f>Formulas!V1989</f>
        <v>#DIV/0!</v>
      </c>
      <c r="O1988">
        <f>Formulas!U1989</f>
        <v>0</v>
      </c>
      <c r="P1988" s="2" t="e">
        <f>Formulas!W1989</f>
        <v>#DIV/0!</v>
      </c>
    </row>
    <row r="1989" spans="1:16">
      <c r="A1989">
        <f>Formulas!A1990</f>
        <v>0</v>
      </c>
      <c r="B1989">
        <f>Formulas!B1990</f>
        <v>0</v>
      </c>
      <c r="C1989">
        <f>Formulas!C1990</f>
        <v>0</v>
      </c>
      <c r="D1989">
        <f>Formulas!AC1990</f>
        <v>0</v>
      </c>
      <c r="E1989">
        <f t="shared" si="31"/>
        <v>0</v>
      </c>
      <c r="F1989" s="1">
        <f>COUNTIFS(Formulas!B$3:B$2000,'Stats for predictor'!B1989,Formulas!C$3:C$2000,'Stats for predictor'!C1989,Formulas!AC$3:AC$2000,4)</f>
        <v>0</v>
      </c>
      <c r="G1989">
        <f>COUNTIFS(Formulas!B$3:B$2000,'Stats for predictor'!B1989,Formulas!C$3:C$2000,'Stats for predictor'!C1989,Formulas!AC$3:AC$2000,3)</f>
        <v>0</v>
      </c>
      <c r="H1989">
        <f>COUNTIFS(Formulas!B$3:B$2000,'Stats for predictor'!B1989,Formulas!C$3:C$2000,'Stats for predictor'!C1989,Formulas!AC$3:AC$2000,2)</f>
        <v>0</v>
      </c>
      <c r="I1989">
        <f>COUNTIFS(Formulas!B$3:B$2000,'Stats for predictor'!B1989,Formulas!C$3:C$2000,'Stats for predictor'!C1989,Formulas!AC$3:AC$2000,1)</f>
        <v>0</v>
      </c>
      <c r="J1989">
        <f>COUNTIFS(Formulas!B$3:B$2000,'Stats for predictor'!B1989,Formulas!C$3:C$2000,'Stats for predictor'!C1989,Formulas!AC$3:AC$2000,0)</f>
        <v>1390</v>
      </c>
      <c r="K1989">
        <f>Formulas!P1990</f>
        <v>0</v>
      </c>
      <c r="L1989">
        <f>Formulas!R1990</f>
        <v>0</v>
      </c>
      <c r="M1989">
        <f>Formulas!T2038</f>
        <v>0</v>
      </c>
      <c r="N1989" s="2" t="e">
        <f>Formulas!V1990</f>
        <v>#DIV/0!</v>
      </c>
      <c r="O1989">
        <f>Formulas!U1990</f>
        <v>0</v>
      </c>
      <c r="P1989" s="2" t="e">
        <f>Formulas!W1990</f>
        <v>#DIV/0!</v>
      </c>
    </row>
    <row r="1990" spans="1:16">
      <c r="A1990">
        <f>Formulas!A1991</f>
        <v>0</v>
      </c>
      <c r="B1990">
        <f>Formulas!B1991</f>
        <v>0</v>
      </c>
      <c r="C1990">
        <f>Formulas!C1991</f>
        <v>0</v>
      </c>
      <c r="D1990">
        <f>Formulas!AC1991</f>
        <v>0</v>
      </c>
      <c r="E1990">
        <f t="shared" si="31"/>
        <v>0</v>
      </c>
      <c r="F1990" s="1">
        <f>COUNTIFS(Formulas!B$3:B$2000,'Stats for predictor'!B1990,Formulas!C$3:C$2000,'Stats for predictor'!C1990,Formulas!AC$3:AC$2000,4)</f>
        <v>0</v>
      </c>
      <c r="G1990">
        <f>COUNTIFS(Formulas!B$3:B$2000,'Stats for predictor'!B1990,Formulas!C$3:C$2000,'Stats for predictor'!C1990,Formulas!AC$3:AC$2000,3)</f>
        <v>0</v>
      </c>
      <c r="H1990">
        <f>COUNTIFS(Formulas!B$3:B$2000,'Stats for predictor'!B1990,Formulas!C$3:C$2000,'Stats for predictor'!C1990,Formulas!AC$3:AC$2000,2)</f>
        <v>0</v>
      </c>
      <c r="I1990">
        <f>COUNTIFS(Formulas!B$3:B$2000,'Stats for predictor'!B1990,Formulas!C$3:C$2000,'Stats for predictor'!C1990,Formulas!AC$3:AC$2000,1)</f>
        <v>0</v>
      </c>
      <c r="J1990">
        <f>COUNTIFS(Formulas!B$3:B$2000,'Stats for predictor'!B1990,Formulas!C$3:C$2000,'Stats for predictor'!C1990,Formulas!AC$3:AC$2000,0)</f>
        <v>1390</v>
      </c>
      <c r="K1990">
        <f>Formulas!P1991</f>
        <v>0</v>
      </c>
      <c r="L1990">
        <f>Formulas!R1991</f>
        <v>0</v>
      </c>
      <c r="M1990">
        <f>Formulas!T2039</f>
        <v>0</v>
      </c>
      <c r="N1990" s="2" t="e">
        <f>Formulas!V1991</f>
        <v>#DIV/0!</v>
      </c>
      <c r="O1990">
        <f>Formulas!U1991</f>
        <v>0</v>
      </c>
      <c r="P1990" s="2" t="e">
        <f>Formulas!W1991</f>
        <v>#DIV/0!</v>
      </c>
    </row>
    <row r="1991" spans="1:16">
      <c r="A1991">
        <f>Formulas!A1992</f>
        <v>0</v>
      </c>
      <c r="B1991">
        <f>Formulas!B1992</f>
        <v>0</v>
      </c>
      <c r="C1991">
        <f>Formulas!C1992</f>
        <v>0</v>
      </c>
      <c r="D1991">
        <f>Formulas!AC1992</f>
        <v>0</v>
      </c>
      <c r="E1991">
        <f t="shared" si="31"/>
        <v>0</v>
      </c>
      <c r="F1991" s="1">
        <f>COUNTIFS(Formulas!B$3:B$2000,'Stats for predictor'!B1991,Formulas!C$3:C$2000,'Stats for predictor'!C1991,Formulas!AC$3:AC$2000,4)</f>
        <v>0</v>
      </c>
      <c r="G1991">
        <f>COUNTIFS(Formulas!B$3:B$2000,'Stats for predictor'!B1991,Formulas!C$3:C$2000,'Stats for predictor'!C1991,Formulas!AC$3:AC$2000,3)</f>
        <v>0</v>
      </c>
      <c r="H1991">
        <f>COUNTIFS(Formulas!B$3:B$2000,'Stats for predictor'!B1991,Formulas!C$3:C$2000,'Stats for predictor'!C1991,Formulas!AC$3:AC$2000,2)</f>
        <v>0</v>
      </c>
      <c r="I1991">
        <f>COUNTIFS(Formulas!B$3:B$2000,'Stats for predictor'!B1991,Formulas!C$3:C$2000,'Stats for predictor'!C1991,Formulas!AC$3:AC$2000,1)</f>
        <v>0</v>
      </c>
      <c r="J1991">
        <f>COUNTIFS(Formulas!B$3:B$2000,'Stats for predictor'!B1991,Formulas!C$3:C$2000,'Stats for predictor'!C1991,Formulas!AC$3:AC$2000,0)</f>
        <v>1390</v>
      </c>
      <c r="K1991">
        <f>Formulas!P1992</f>
        <v>0</v>
      </c>
      <c r="L1991">
        <f>Formulas!R1992</f>
        <v>0</v>
      </c>
      <c r="M1991">
        <f>Formulas!T2040</f>
        <v>0</v>
      </c>
      <c r="N1991" s="2" t="e">
        <f>Formulas!V1992</f>
        <v>#DIV/0!</v>
      </c>
      <c r="O1991">
        <f>Formulas!U1992</f>
        <v>0</v>
      </c>
      <c r="P1991" s="2" t="e">
        <f>Formulas!W1992</f>
        <v>#DIV/0!</v>
      </c>
    </row>
    <row r="1992" spans="1:16">
      <c r="A1992">
        <f>Formulas!A1993</f>
        <v>0</v>
      </c>
      <c r="B1992">
        <f>Formulas!B1993</f>
        <v>0</v>
      </c>
      <c r="C1992">
        <f>Formulas!C1993</f>
        <v>0</v>
      </c>
      <c r="D1992">
        <f>Formulas!AC1993</f>
        <v>0</v>
      </c>
      <c r="E1992">
        <f t="shared" si="31"/>
        <v>0</v>
      </c>
      <c r="F1992" s="1">
        <f>COUNTIFS(Formulas!B$3:B$2000,'Stats for predictor'!B1992,Formulas!C$3:C$2000,'Stats for predictor'!C1992,Formulas!AC$3:AC$2000,4)</f>
        <v>0</v>
      </c>
      <c r="G1992">
        <f>COUNTIFS(Formulas!B$3:B$2000,'Stats for predictor'!B1992,Formulas!C$3:C$2000,'Stats for predictor'!C1992,Formulas!AC$3:AC$2000,3)</f>
        <v>0</v>
      </c>
      <c r="H1992">
        <f>COUNTIFS(Formulas!B$3:B$2000,'Stats for predictor'!B1992,Formulas!C$3:C$2000,'Stats for predictor'!C1992,Formulas!AC$3:AC$2000,2)</f>
        <v>0</v>
      </c>
      <c r="I1992">
        <f>COUNTIFS(Formulas!B$3:B$2000,'Stats for predictor'!B1992,Formulas!C$3:C$2000,'Stats for predictor'!C1992,Formulas!AC$3:AC$2000,1)</f>
        <v>0</v>
      </c>
      <c r="J1992">
        <f>COUNTIFS(Formulas!B$3:B$2000,'Stats for predictor'!B1992,Formulas!C$3:C$2000,'Stats for predictor'!C1992,Formulas!AC$3:AC$2000,0)</f>
        <v>1390</v>
      </c>
      <c r="K1992">
        <f>Formulas!P1993</f>
        <v>0</v>
      </c>
      <c r="L1992">
        <f>Formulas!R1993</f>
        <v>0</v>
      </c>
      <c r="M1992">
        <f>Formulas!T2041</f>
        <v>0</v>
      </c>
      <c r="N1992" s="2" t="e">
        <f>Formulas!V1993</f>
        <v>#DIV/0!</v>
      </c>
      <c r="O1992">
        <f>Formulas!U1993</f>
        <v>0</v>
      </c>
      <c r="P1992" s="2" t="e">
        <f>Formulas!W1993</f>
        <v>#DIV/0!</v>
      </c>
    </row>
    <row r="1993" spans="1:16">
      <c r="A1993">
        <f>Formulas!A1994</f>
        <v>0</v>
      </c>
      <c r="B1993">
        <f>Formulas!B1994</f>
        <v>0</v>
      </c>
      <c r="C1993">
        <f>Formulas!C1994</f>
        <v>0</v>
      </c>
      <c r="D1993">
        <f>Formulas!AC1994</f>
        <v>0</v>
      </c>
      <c r="E1993">
        <f t="shared" si="31"/>
        <v>0</v>
      </c>
      <c r="F1993" s="1">
        <f>COUNTIFS(Formulas!B$3:B$2000,'Stats for predictor'!B1993,Formulas!C$3:C$2000,'Stats for predictor'!C1993,Formulas!AC$3:AC$2000,4)</f>
        <v>0</v>
      </c>
      <c r="G1993">
        <f>COUNTIFS(Formulas!B$3:B$2000,'Stats for predictor'!B1993,Formulas!C$3:C$2000,'Stats for predictor'!C1993,Formulas!AC$3:AC$2000,3)</f>
        <v>0</v>
      </c>
      <c r="H1993">
        <f>COUNTIFS(Formulas!B$3:B$2000,'Stats for predictor'!B1993,Formulas!C$3:C$2000,'Stats for predictor'!C1993,Formulas!AC$3:AC$2000,2)</f>
        <v>0</v>
      </c>
      <c r="I1993">
        <f>COUNTIFS(Formulas!B$3:B$2000,'Stats for predictor'!B1993,Formulas!C$3:C$2000,'Stats for predictor'!C1993,Formulas!AC$3:AC$2000,1)</f>
        <v>0</v>
      </c>
      <c r="J1993">
        <f>COUNTIFS(Formulas!B$3:B$2000,'Stats for predictor'!B1993,Formulas!C$3:C$2000,'Stats for predictor'!C1993,Formulas!AC$3:AC$2000,0)</f>
        <v>1390</v>
      </c>
      <c r="K1993">
        <f>Formulas!P1994</f>
        <v>0</v>
      </c>
      <c r="L1993">
        <f>Formulas!R1994</f>
        <v>0</v>
      </c>
      <c r="M1993">
        <f>Formulas!T2042</f>
        <v>0</v>
      </c>
      <c r="N1993" s="2" t="e">
        <f>Formulas!V1994</f>
        <v>#DIV/0!</v>
      </c>
      <c r="O1993">
        <f>Formulas!U1994</f>
        <v>0</v>
      </c>
      <c r="P1993" s="2" t="e">
        <f>Formulas!W1994</f>
        <v>#DIV/0!</v>
      </c>
    </row>
    <row r="1994" spans="1:16">
      <c r="A1994">
        <f>Formulas!A1995</f>
        <v>0</v>
      </c>
      <c r="B1994">
        <f>Formulas!B1995</f>
        <v>0</v>
      </c>
      <c r="C1994">
        <f>Formulas!C1995</f>
        <v>0</v>
      </c>
      <c r="D1994">
        <f>Formulas!AC1995</f>
        <v>0</v>
      </c>
      <c r="E1994">
        <f t="shared" si="31"/>
        <v>0</v>
      </c>
      <c r="F1994" s="1">
        <f>COUNTIFS(Formulas!B$3:B$2000,'Stats for predictor'!B1994,Formulas!C$3:C$2000,'Stats for predictor'!C1994,Formulas!AC$3:AC$2000,4)</f>
        <v>0</v>
      </c>
      <c r="G1994">
        <f>COUNTIFS(Formulas!B$3:B$2000,'Stats for predictor'!B1994,Formulas!C$3:C$2000,'Stats for predictor'!C1994,Formulas!AC$3:AC$2000,3)</f>
        <v>0</v>
      </c>
      <c r="H1994">
        <f>COUNTIFS(Formulas!B$3:B$2000,'Stats for predictor'!B1994,Formulas!C$3:C$2000,'Stats for predictor'!C1994,Formulas!AC$3:AC$2000,2)</f>
        <v>0</v>
      </c>
      <c r="I1994">
        <f>COUNTIFS(Formulas!B$3:B$2000,'Stats for predictor'!B1994,Formulas!C$3:C$2000,'Stats for predictor'!C1994,Formulas!AC$3:AC$2000,1)</f>
        <v>0</v>
      </c>
      <c r="J1994">
        <f>COUNTIFS(Formulas!B$3:B$2000,'Stats for predictor'!B1994,Formulas!C$3:C$2000,'Stats for predictor'!C1994,Formulas!AC$3:AC$2000,0)</f>
        <v>1390</v>
      </c>
      <c r="K1994">
        <f>Formulas!P1995</f>
        <v>0</v>
      </c>
      <c r="L1994">
        <f>Formulas!R1995</f>
        <v>0</v>
      </c>
      <c r="M1994">
        <f>Formulas!T2043</f>
        <v>0</v>
      </c>
      <c r="N1994" s="2" t="e">
        <f>Formulas!V1995</f>
        <v>#DIV/0!</v>
      </c>
      <c r="O1994">
        <f>Formulas!U1995</f>
        <v>0</v>
      </c>
      <c r="P1994" s="2" t="e">
        <f>Formulas!W1995</f>
        <v>#DIV/0!</v>
      </c>
    </row>
    <row r="1995" spans="1:16">
      <c r="A1995">
        <f>Formulas!A1996</f>
        <v>0</v>
      </c>
      <c r="B1995">
        <f>Formulas!B1996</f>
        <v>0</v>
      </c>
      <c r="C1995">
        <f>Formulas!C1996</f>
        <v>0</v>
      </c>
      <c r="D1995">
        <f>Formulas!AC1996</f>
        <v>0</v>
      </c>
      <c r="E1995">
        <f t="shared" si="31"/>
        <v>0</v>
      </c>
      <c r="F1995" s="1">
        <f>COUNTIFS(Formulas!B$3:B$2000,'Stats for predictor'!B1995,Formulas!C$3:C$2000,'Stats for predictor'!C1995,Formulas!AC$3:AC$2000,4)</f>
        <v>0</v>
      </c>
      <c r="G1995">
        <f>COUNTIFS(Formulas!B$3:B$2000,'Stats for predictor'!B1995,Formulas!C$3:C$2000,'Stats for predictor'!C1995,Formulas!AC$3:AC$2000,3)</f>
        <v>0</v>
      </c>
      <c r="H1995">
        <f>COUNTIFS(Formulas!B$3:B$2000,'Stats for predictor'!B1995,Formulas!C$3:C$2000,'Stats for predictor'!C1995,Formulas!AC$3:AC$2000,2)</f>
        <v>0</v>
      </c>
      <c r="I1995">
        <f>COUNTIFS(Formulas!B$3:B$2000,'Stats for predictor'!B1995,Formulas!C$3:C$2000,'Stats for predictor'!C1995,Formulas!AC$3:AC$2000,1)</f>
        <v>0</v>
      </c>
      <c r="J1995">
        <f>COUNTIFS(Formulas!B$3:B$2000,'Stats for predictor'!B1995,Formulas!C$3:C$2000,'Stats for predictor'!C1995,Formulas!AC$3:AC$2000,0)</f>
        <v>1390</v>
      </c>
      <c r="K1995">
        <f>Formulas!P1996</f>
        <v>0</v>
      </c>
      <c r="L1995">
        <f>Formulas!R1996</f>
        <v>0</v>
      </c>
      <c r="M1995">
        <f>Formulas!T2044</f>
        <v>0</v>
      </c>
      <c r="N1995" s="2" t="e">
        <f>Formulas!V1996</f>
        <v>#DIV/0!</v>
      </c>
      <c r="O1995">
        <f>Formulas!U1996</f>
        <v>0</v>
      </c>
      <c r="P1995" s="2" t="e">
        <f>Formulas!W1996</f>
        <v>#DIV/0!</v>
      </c>
    </row>
    <row r="1996" spans="1:16">
      <c r="A1996">
        <f>Formulas!A1997</f>
        <v>0</v>
      </c>
      <c r="B1996">
        <f>Formulas!B1997</f>
        <v>0</v>
      </c>
      <c r="C1996">
        <f>Formulas!C1997</f>
        <v>0</v>
      </c>
      <c r="D1996">
        <f>Formulas!AC1997</f>
        <v>0</v>
      </c>
      <c r="E1996">
        <f t="shared" si="31"/>
        <v>0</v>
      </c>
      <c r="F1996" s="1">
        <f>COUNTIFS(Formulas!B$3:B$2000,'Stats for predictor'!B1996,Formulas!C$3:C$2000,'Stats for predictor'!C1996,Formulas!AC$3:AC$2000,4)</f>
        <v>0</v>
      </c>
      <c r="G1996">
        <f>COUNTIFS(Formulas!B$3:B$2000,'Stats for predictor'!B1996,Formulas!C$3:C$2000,'Stats for predictor'!C1996,Formulas!AC$3:AC$2000,3)</f>
        <v>0</v>
      </c>
      <c r="H1996">
        <f>COUNTIFS(Formulas!B$3:B$2000,'Stats for predictor'!B1996,Formulas!C$3:C$2000,'Stats for predictor'!C1996,Formulas!AC$3:AC$2000,2)</f>
        <v>0</v>
      </c>
      <c r="I1996">
        <f>COUNTIFS(Formulas!B$3:B$2000,'Stats for predictor'!B1996,Formulas!C$3:C$2000,'Stats for predictor'!C1996,Formulas!AC$3:AC$2000,1)</f>
        <v>0</v>
      </c>
      <c r="J1996">
        <f>COUNTIFS(Formulas!B$3:B$2000,'Stats for predictor'!B1996,Formulas!C$3:C$2000,'Stats for predictor'!C1996,Formulas!AC$3:AC$2000,0)</f>
        <v>1390</v>
      </c>
      <c r="K1996">
        <f>Formulas!P1997</f>
        <v>0</v>
      </c>
      <c r="L1996">
        <f>Formulas!R1997</f>
        <v>0</v>
      </c>
      <c r="M1996">
        <f>Formulas!T2045</f>
        <v>0</v>
      </c>
      <c r="N1996" s="2" t="e">
        <f>Formulas!V1997</f>
        <v>#DIV/0!</v>
      </c>
      <c r="O1996">
        <f>Formulas!U1997</f>
        <v>0</v>
      </c>
      <c r="P1996" s="2" t="e">
        <f>Formulas!W1997</f>
        <v>#DIV/0!</v>
      </c>
    </row>
    <row r="1997" spans="1:16">
      <c r="A1997">
        <f>Formulas!A1998</f>
        <v>0</v>
      </c>
      <c r="B1997">
        <f>Formulas!B1998</f>
        <v>0</v>
      </c>
      <c r="C1997">
        <f>Formulas!C1998</f>
        <v>0</v>
      </c>
      <c r="D1997">
        <f>Formulas!AC1998</f>
        <v>0</v>
      </c>
      <c r="E1997">
        <f t="shared" si="31"/>
        <v>0</v>
      </c>
      <c r="F1997" s="1">
        <f>COUNTIFS(Formulas!B$3:B$2000,'Stats for predictor'!B1997,Formulas!C$3:C$2000,'Stats for predictor'!C1997,Formulas!AC$3:AC$2000,4)</f>
        <v>0</v>
      </c>
      <c r="G1997">
        <f>COUNTIFS(Formulas!B$3:B$2000,'Stats for predictor'!B1997,Formulas!C$3:C$2000,'Stats for predictor'!C1997,Formulas!AC$3:AC$2000,3)</f>
        <v>0</v>
      </c>
      <c r="H1997">
        <f>COUNTIFS(Formulas!B$3:B$2000,'Stats for predictor'!B1997,Formulas!C$3:C$2000,'Stats for predictor'!C1997,Formulas!AC$3:AC$2000,2)</f>
        <v>0</v>
      </c>
      <c r="I1997">
        <f>COUNTIFS(Formulas!B$3:B$2000,'Stats for predictor'!B1997,Formulas!C$3:C$2000,'Stats for predictor'!C1997,Formulas!AC$3:AC$2000,1)</f>
        <v>0</v>
      </c>
      <c r="J1997">
        <f>COUNTIFS(Formulas!B$3:B$2000,'Stats for predictor'!B1997,Formulas!C$3:C$2000,'Stats for predictor'!C1997,Formulas!AC$3:AC$2000,0)</f>
        <v>1390</v>
      </c>
      <c r="K1997">
        <f>Formulas!P1998</f>
        <v>0</v>
      </c>
      <c r="L1997">
        <f>Formulas!R1998</f>
        <v>0</v>
      </c>
      <c r="M1997">
        <f>Formulas!T2046</f>
        <v>0</v>
      </c>
      <c r="N1997" s="2" t="e">
        <f>Formulas!V1998</f>
        <v>#DIV/0!</v>
      </c>
      <c r="O1997">
        <f>Formulas!U1998</f>
        <v>0</v>
      </c>
      <c r="P1997" s="2" t="e">
        <f>Formulas!W1998</f>
        <v>#DIV/0!</v>
      </c>
    </row>
    <row r="1998" spans="1:16">
      <c r="A1998">
        <f>Formulas!A1999</f>
        <v>0</v>
      </c>
      <c r="B1998">
        <f>Formulas!B1999</f>
        <v>0</v>
      </c>
      <c r="C1998">
        <f>Formulas!C1999</f>
        <v>0</v>
      </c>
      <c r="D1998">
        <f>Formulas!AC1999</f>
        <v>0</v>
      </c>
      <c r="E1998">
        <f t="shared" si="31"/>
        <v>0</v>
      </c>
      <c r="F1998" s="1">
        <f>COUNTIFS(Formulas!B$3:B$2000,'Stats for predictor'!B1998,Formulas!C$3:C$2000,'Stats for predictor'!C1998,Formulas!AC$3:AC$2000,4)</f>
        <v>0</v>
      </c>
      <c r="G1998">
        <f>COUNTIFS(Formulas!B$3:B$2000,'Stats for predictor'!B1998,Formulas!C$3:C$2000,'Stats for predictor'!C1998,Formulas!AC$3:AC$2000,3)</f>
        <v>0</v>
      </c>
      <c r="H1998">
        <f>COUNTIFS(Formulas!B$3:B$2000,'Stats for predictor'!B1998,Formulas!C$3:C$2000,'Stats for predictor'!C1998,Formulas!AC$3:AC$2000,2)</f>
        <v>0</v>
      </c>
      <c r="I1998">
        <f>COUNTIFS(Formulas!B$3:B$2000,'Stats for predictor'!B1998,Formulas!C$3:C$2000,'Stats for predictor'!C1998,Formulas!AC$3:AC$2000,1)</f>
        <v>0</v>
      </c>
      <c r="J1998">
        <f>COUNTIFS(Formulas!B$3:B$2000,'Stats for predictor'!B1998,Formulas!C$3:C$2000,'Stats for predictor'!C1998,Formulas!AC$3:AC$2000,0)</f>
        <v>1390</v>
      </c>
      <c r="K1998">
        <f>Formulas!P1999</f>
        <v>0</v>
      </c>
      <c r="L1998">
        <f>Formulas!R1999</f>
        <v>0</v>
      </c>
      <c r="M1998">
        <f>Formulas!T2047</f>
        <v>0</v>
      </c>
      <c r="N1998" s="2" t="e">
        <f>Formulas!V1999</f>
        <v>#DIV/0!</v>
      </c>
      <c r="O1998">
        <f>Formulas!U1999</f>
        <v>0</v>
      </c>
      <c r="P1998" s="2" t="e">
        <f>Formulas!W1999</f>
        <v>#DIV/0!</v>
      </c>
    </row>
    <row r="1999" spans="1:16">
      <c r="A1999">
        <f>Formulas!A2000</f>
        <v>0</v>
      </c>
      <c r="B1999">
        <f>Formulas!B2000</f>
        <v>0</v>
      </c>
      <c r="C1999">
        <f>Formulas!C2000</f>
        <v>0</v>
      </c>
      <c r="D1999">
        <f>Formulas!AC2000</f>
        <v>0</v>
      </c>
      <c r="E1999">
        <f t="shared" si="31"/>
        <v>0</v>
      </c>
      <c r="F1999" s="1">
        <f>COUNTIFS(Formulas!B$3:B$2000,'Stats for predictor'!B1999,Formulas!C$3:C$2000,'Stats for predictor'!C1999,Formulas!AC$3:AC$2000,4)</f>
        <v>0</v>
      </c>
      <c r="G1999">
        <f>COUNTIFS(Formulas!B$3:B$2000,'Stats for predictor'!B1999,Formulas!C$3:C$2000,'Stats for predictor'!C1999,Formulas!AC$3:AC$2000,3)</f>
        <v>0</v>
      </c>
      <c r="H1999">
        <f>COUNTIFS(Formulas!B$3:B$2000,'Stats for predictor'!B1999,Formulas!C$3:C$2000,'Stats for predictor'!C1999,Formulas!AC$3:AC$2000,2)</f>
        <v>0</v>
      </c>
      <c r="I1999">
        <f>COUNTIFS(Formulas!B$3:B$2000,'Stats for predictor'!B1999,Formulas!C$3:C$2000,'Stats for predictor'!C1999,Formulas!AC$3:AC$2000,1)</f>
        <v>0</v>
      </c>
      <c r="J1999">
        <f>COUNTIFS(Formulas!B$3:B$2000,'Stats for predictor'!B1999,Formulas!C$3:C$2000,'Stats for predictor'!C1999,Formulas!AC$3:AC$2000,0)</f>
        <v>1390</v>
      </c>
      <c r="K1999">
        <f>Formulas!P2000</f>
        <v>0</v>
      </c>
      <c r="L1999">
        <f>Formulas!R2000</f>
        <v>0</v>
      </c>
      <c r="M1999">
        <f>Formulas!T2048</f>
        <v>0</v>
      </c>
      <c r="N1999" s="2" t="e">
        <f>Formulas!V2000</f>
        <v>#DIV/0!</v>
      </c>
      <c r="O1999">
        <f>Formulas!U2000</f>
        <v>0</v>
      </c>
      <c r="P1999" s="2" t="e">
        <f>Formulas!W2000</f>
        <v>#DIV/0!</v>
      </c>
    </row>
    <row r="2000" spans="1:16">
      <c r="A2000">
        <f>Formulas!A2001</f>
        <v>0</v>
      </c>
      <c r="B2000">
        <f>Formulas!B2001</f>
        <v>0</v>
      </c>
      <c r="C2000">
        <f>Formulas!C2001</f>
        <v>0</v>
      </c>
      <c r="D2000" t="e">
        <f>Formulas!#REF!</f>
        <v>#REF!</v>
      </c>
      <c r="E2000">
        <f t="shared" si="31"/>
        <v>0</v>
      </c>
      <c r="F2000" s="1">
        <f>COUNTIFS(Formulas!B$3:B$2000,'Stats for predictor'!B2000,Formulas!C$3:C$2000,'Stats for predictor'!C2000,Formulas!AC$3:AC$2000,4)</f>
        <v>0</v>
      </c>
      <c r="G2000">
        <f>COUNTIFS(Formulas!B$3:B$2000,'Stats for predictor'!B2000,Formulas!C$3:C$2000,'Stats for predictor'!C2000,Formulas!AC$3:AC$2000,3)</f>
        <v>0</v>
      </c>
      <c r="H2000">
        <f>COUNTIFS(Formulas!B$3:B$2000,'Stats for predictor'!B2000,Formulas!C$3:C$2000,'Stats for predictor'!C2000,Formulas!AC$3:AC$2000,2)</f>
        <v>0</v>
      </c>
      <c r="I2000">
        <f>COUNTIFS(Formulas!B$3:B$2000,'Stats for predictor'!B2000,Formulas!C$3:C$2000,'Stats for predictor'!C2000,Formulas!AC$3:AC$2000,1)</f>
        <v>0</v>
      </c>
      <c r="J2000">
        <f>COUNTIFS(Formulas!B$3:B$2000,'Stats for predictor'!B2000,Formulas!C$3:C$2000,'Stats for predictor'!C2000,Formulas!AC$3:AC$2000,0)</f>
        <v>1390</v>
      </c>
      <c r="K2000">
        <f>Formulas!P2001</f>
        <v>0</v>
      </c>
      <c r="L2000">
        <f>Formulas!R2001</f>
        <v>0</v>
      </c>
      <c r="M2000">
        <f>Formulas!T2049</f>
        <v>0</v>
      </c>
      <c r="N2000" s="2">
        <f>Formulas!V2001</f>
        <v>0</v>
      </c>
      <c r="O2000">
        <f>Formulas!U2001</f>
        <v>0</v>
      </c>
      <c r="P2000" s="2">
        <f>Formulas!W2001</f>
        <v>0</v>
      </c>
    </row>
  </sheetData>
  <conditionalFormatting sqref="C$1:C$1048576">
    <cfRule type="cellIs" dxfId="2" priority="1" operator="equal">
      <formula>1</formula>
    </cfRule>
    <cfRule type="cellIs" dxfId="3" priority="2" operator="equal">
      <formula>2</formula>
    </cfRule>
  </conditionalFormatting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04"/>
  <sheetViews>
    <sheetView workbookViewId="0">
      <pane ySplit="1" topLeftCell="A2" activePane="bottomLeft" state="frozen"/>
      <selection/>
      <selection pane="bottomLeft" activeCell="N7" sqref="N7"/>
    </sheetView>
  </sheetViews>
  <sheetFormatPr defaultColWidth="8.72727272727273" defaultRowHeight="14.5" outlineLevelCol="4"/>
  <sheetData>
    <row r="1" spans="1:5">
      <c r="A1" t="s">
        <v>7</v>
      </c>
      <c r="B1" t="s">
        <v>8</v>
      </c>
      <c r="C1" t="s">
        <v>221</v>
      </c>
      <c r="D1" t="s">
        <v>326</v>
      </c>
      <c r="E1" t="s">
        <v>327</v>
      </c>
    </row>
    <row r="2" spans="1:5">
      <c r="A2">
        <v>1</v>
      </c>
      <c r="B2" t="s">
        <v>246</v>
      </c>
      <c r="C2">
        <f>SUMIFS('Defense processing realm (dpr)'!E$2:E$2000,'Defense processing realm (dpr)'!B$2:B$2000,A2,'Defense processing realm (dpr)'!C$2:C$2000,B2)</f>
        <v>29.824</v>
      </c>
      <c r="D2">
        <f>SUMIFS('Defense processing realm (dpr)'!G$2:G$2000,'Defense processing realm (dpr)'!B$2:B$2000,A2,'Defense processing realm (dpr)'!C$2:C$2000,B2)</f>
        <v>12.89</v>
      </c>
      <c r="E2">
        <f>SUMIFS('Defense processing realm (dpr)'!I$2:I$2000,'Defense processing realm (dpr)'!B$2:B$2000,A2,'Defense processing realm (dpr)'!C$2:C$2000,B2)</f>
        <v>9.872</v>
      </c>
    </row>
    <row r="3" spans="1:5">
      <c r="A3">
        <v>1</v>
      </c>
      <c r="B3" t="s">
        <v>328</v>
      </c>
      <c r="C3">
        <f>SUMIFS('Defense processing realm (dpr)'!E$2:E$2000,'Defense processing realm (dpr)'!B$2:B$2000,A3,'Defense processing realm (dpr)'!C$2:C$2000,B3)</f>
        <v>22.564</v>
      </c>
      <c r="D3">
        <f>SUMIFS('Defense processing realm (dpr)'!G$2:G$2000,'Defense processing realm (dpr)'!B$2:B$2000,A3,'Defense processing realm (dpr)'!C$2:C$2000,B3)</f>
        <v>0</v>
      </c>
      <c r="E3">
        <f>SUMIFS('Defense processing realm (dpr)'!I$2:I$2000,'Defense processing realm (dpr)'!B$2:B$2000,A3,'Defense processing realm (dpr)'!C$2:C$2000,B3)</f>
        <v>82.936</v>
      </c>
    </row>
    <row r="4" spans="1:5">
      <c r="A4">
        <f>A2+1</f>
        <v>2</v>
      </c>
      <c r="B4" t="s">
        <v>246</v>
      </c>
      <c r="C4">
        <f>SUMIFS('Defense processing realm (dpr)'!E$2:E$2000,'Defense processing realm (dpr)'!B$2:B$2000,A4,'Defense processing realm (dpr)'!C$2:C$2000,B4)</f>
        <v>12.151</v>
      </c>
      <c r="D4">
        <f>SUMIFS('Defense processing realm (dpr)'!G$2:G$2000,'Defense processing realm (dpr)'!B$2:B$2000,A4,'Defense processing realm (dpr)'!C$2:C$2000,B4)</f>
        <v>7.898</v>
      </c>
      <c r="E4">
        <f>SUMIFS('Defense processing realm (dpr)'!I$2:I$2000,'Defense processing realm (dpr)'!B$2:B$2000,A4,'Defense processing realm (dpr)'!C$2:C$2000,B4)</f>
        <v>31.744</v>
      </c>
    </row>
    <row r="5" spans="1:5">
      <c r="A5">
        <f>A3+1</f>
        <v>2</v>
      </c>
      <c r="B5" t="s">
        <v>328</v>
      </c>
      <c r="C5">
        <f>SUMIFS('Defense processing realm (dpr)'!E$2:E$2000,'Defense processing realm (dpr)'!B$2:B$2000,A5,'Defense processing realm (dpr)'!C$2:C$2000,B5)</f>
        <v>55.857</v>
      </c>
      <c r="D5">
        <f>SUMIFS('Defense processing realm (dpr)'!G$2:G$2000,'Defense processing realm (dpr)'!B$2:B$2000,A5,'Defense processing realm (dpr)'!C$2:C$2000,B5)</f>
        <v>12.488</v>
      </c>
      <c r="E5">
        <f>SUMIFS('Defense processing realm (dpr)'!I$2:I$2000,'Defense processing realm (dpr)'!B$2:B$2000,A5,'Defense processing realm (dpr)'!C$2:C$2000,B5)</f>
        <v>0</v>
      </c>
    </row>
    <row r="6" spans="1:5">
      <c r="A6">
        <f t="shared" ref="A6:A37" si="0">A4+1</f>
        <v>3</v>
      </c>
      <c r="B6" t="s">
        <v>246</v>
      </c>
      <c r="C6">
        <f>SUMIFS('Defense processing realm (dpr)'!E$2:E$2000,'Defense processing realm (dpr)'!B$2:B$2000,A6,'Defense processing realm (dpr)'!C$2:C$2000,B6)</f>
        <v>5.948</v>
      </c>
      <c r="D6">
        <f>SUMIFS('Defense processing realm (dpr)'!G$2:G$2000,'Defense processing realm (dpr)'!B$2:B$2000,A6,'Defense processing realm (dpr)'!C$2:C$2000,B6)</f>
        <v>0</v>
      </c>
      <c r="E6">
        <f>SUMIFS('Defense processing realm (dpr)'!I$2:I$2000,'Defense processing realm (dpr)'!B$2:B$2000,A6,'Defense processing realm (dpr)'!C$2:C$2000,B6)</f>
        <v>0</v>
      </c>
    </row>
    <row r="7" spans="1:5">
      <c r="A7">
        <f t="shared" si="0"/>
        <v>3</v>
      </c>
      <c r="B7" t="s">
        <v>328</v>
      </c>
      <c r="C7">
        <f>SUMIFS('Defense processing realm (dpr)'!E$2:E$2000,'Defense processing realm (dpr)'!B$2:B$2000,A7,'Defense processing realm (dpr)'!C$2:C$2000,B7)</f>
        <v>0</v>
      </c>
      <c r="D7">
        <f>SUMIFS('Defense processing realm (dpr)'!G$2:G$2000,'Defense processing realm (dpr)'!B$2:B$2000,A7,'Defense processing realm (dpr)'!C$2:C$2000,B7)</f>
        <v>0</v>
      </c>
      <c r="E7">
        <f>SUMIFS('Defense processing realm (dpr)'!I$2:I$2000,'Defense processing realm (dpr)'!B$2:B$2000,A7,'Defense processing realm (dpr)'!C$2:C$2000,B7)</f>
        <v>0</v>
      </c>
    </row>
    <row r="8" spans="1:5">
      <c r="A8">
        <f t="shared" si="0"/>
        <v>4</v>
      </c>
      <c r="B8" t="s">
        <v>246</v>
      </c>
      <c r="C8">
        <f>SUMIFS('Defense processing realm (dpr)'!E$2:E$2000,'Defense processing realm (dpr)'!B$2:B$2000,A8,'Defense processing realm (dpr)'!C$2:C$2000,B8)</f>
        <v>2.388</v>
      </c>
      <c r="D8">
        <f>SUMIFS('Defense processing realm (dpr)'!G$2:G$2000,'Defense processing realm (dpr)'!B$2:B$2000,A8,'Defense processing realm (dpr)'!C$2:C$2000,B8)</f>
        <v>0</v>
      </c>
      <c r="E8">
        <f>SUMIFS('Defense processing realm (dpr)'!I$2:I$2000,'Defense processing realm (dpr)'!B$2:B$2000,A8,'Defense processing realm (dpr)'!C$2:C$2000,B8)</f>
        <v>0</v>
      </c>
    </row>
    <row r="9" spans="1:5">
      <c r="A9">
        <f t="shared" si="0"/>
        <v>4</v>
      </c>
      <c r="B9" t="s">
        <v>328</v>
      </c>
      <c r="C9">
        <f>SUMIFS('Defense processing realm (dpr)'!E$2:E$2000,'Defense processing realm (dpr)'!B$2:B$2000,A9,'Defense processing realm (dpr)'!C$2:C$2000,B9)</f>
        <v>7.193</v>
      </c>
      <c r="D9">
        <f>SUMIFS('Defense processing realm (dpr)'!G$2:G$2000,'Defense processing realm (dpr)'!B$2:B$2000,A9,'Defense processing realm (dpr)'!C$2:C$2000,B9)</f>
        <v>0</v>
      </c>
      <c r="E9">
        <f>SUMIFS('Defense processing realm (dpr)'!I$2:I$2000,'Defense processing realm (dpr)'!B$2:B$2000,A9,'Defense processing realm (dpr)'!C$2:C$2000,B9)</f>
        <v>2.52</v>
      </c>
    </row>
    <row r="10" spans="1:5">
      <c r="A10">
        <f t="shared" si="0"/>
        <v>5</v>
      </c>
      <c r="B10" t="s">
        <v>246</v>
      </c>
      <c r="C10">
        <f>SUMIFS('Defense processing realm (dpr)'!E$2:E$2000,'Defense processing realm (dpr)'!B$2:B$2000,A10,'Defense processing realm (dpr)'!C$2:C$2000,B10)</f>
        <v>22.911</v>
      </c>
      <c r="D10">
        <f>SUMIFS('Defense processing realm (dpr)'!G$2:G$2000,'Defense processing realm (dpr)'!B$2:B$2000,A10,'Defense processing realm (dpr)'!C$2:C$2000,B10)</f>
        <v>0</v>
      </c>
      <c r="E10">
        <f>SUMIFS('Defense processing realm (dpr)'!I$2:I$2000,'Defense processing realm (dpr)'!B$2:B$2000,A10,'Defense processing realm (dpr)'!C$2:C$2000,B10)</f>
        <v>1.119</v>
      </c>
    </row>
    <row r="11" spans="1:5">
      <c r="A11">
        <f t="shared" si="0"/>
        <v>5</v>
      </c>
      <c r="B11" t="s">
        <v>328</v>
      </c>
      <c r="C11">
        <f>SUMIFS('Defense processing realm (dpr)'!E$2:E$2000,'Defense processing realm (dpr)'!B$2:B$2000,A11,'Defense processing realm (dpr)'!C$2:C$2000,B11)</f>
        <v>23.143</v>
      </c>
      <c r="D11">
        <f>SUMIFS('Defense processing realm (dpr)'!G$2:G$2000,'Defense processing realm (dpr)'!B$2:B$2000,A11,'Defense processing realm (dpr)'!C$2:C$2000,B11)</f>
        <v>0</v>
      </c>
      <c r="E11">
        <f>SUMIFS('Defense processing realm (dpr)'!I$2:I$2000,'Defense processing realm (dpr)'!B$2:B$2000,A11,'Defense processing realm (dpr)'!C$2:C$2000,B11)</f>
        <v>0</v>
      </c>
    </row>
    <row r="12" spans="1:5">
      <c r="A12">
        <f t="shared" si="0"/>
        <v>6</v>
      </c>
      <c r="B12" t="s">
        <v>246</v>
      </c>
      <c r="C12">
        <f>SUMIFS('Defense processing realm (dpr)'!E$2:E$2000,'Defense processing realm (dpr)'!B$2:B$2000,A12,'Defense processing realm (dpr)'!C$2:C$2000,B12)</f>
        <v>2.185</v>
      </c>
      <c r="D12">
        <f>SUMIFS('Defense processing realm (dpr)'!G$2:G$2000,'Defense processing realm (dpr)'!B$2:B$2000,A12,'Defense processing realm (dpr)'!C$2:C$2000,B12)</f>
        <v>0</v>
      </c>
      <c r="E12">
        <f>SUMIFS('Defense processing realm (dpr)'!I$2:I$2000,'Defense processing realm (dpr)'!B$2:B$2000,A12,'Defense processing realm (dpr)'!C$2:C$2000,B12)</f>
        <v>0</v>
      </c>
    </row>
    <row r="13" spans="1:5">
      <c r="A13">
        <f t="shared" si="0"/>
        <v>6</v>
      </c>
      <c r="B13" t="s">
        <v>328</v>
      </c>
      <c r="C13">
        <f>SUMIFS('Defense processing realm (dpr)'!E$2:E$2000,'Defense processing realm (dpr)'!B$2:B$2000,A13,'Defense processing realm (dpr)'!C$2:C$2000,B13)</f>
        <v>5.055</v>
      </c>
      <c r="D13">
        <f>SUMIFS('Defense processing realm (dpr)'!G$2:G$2000,'Defense processing realm (dpr)'!B$2:B$2000,A13,'Defense processing realm (dpr)'!C$2:C$2000,B13)</f>
        <v>3.688</v>
      </c>
      <c r="E13">
        <f>SUMIFS('Defense processing realm (dpr)'!I$2:I$2000,'Defense processing realm (dpr)'!B$2:B$2000,A13,'Defense processing realm (dpr)'!C$2:C$2000,B13)</f>
        <v>5.439</v>
      </c>
    </row>
    <row r="14" spans="1:5">
      <c r="A14">
        <f t="shared" si="0"/>
        <v>7</v>
      </c>
      <c r="B14" t="s">
        <v>246</v>
      </c>
      <c r="C14">
        <f>SUMIFS('Defense processing realm (dpr)'!E$2:E$2000,'Defense processing realm (dpr)'!B$2:B$2000,A14,'Defense processing realm (dpr)'!C$2:C$2000,B14)</f>
        <v>42.823</v>
      </c>
      <c r="D14">
        <f>SUMIFS('Defense processing realm (dpr)'!G$2:G$2000,'Defense processing realm (dpr)'!B$2:B$2000,A14,'Defense processing realm (dpr)'!C$2:C$2000,B14)</f>
        <v>8.786</v>
      </c>
      <c r="E14">
        <f>SUMIFS('Defense processing realm (dpr)'!I$2:I$2000,'Defense processing realm (dpr)'!B$2:B$2000,A14,'Defense processing realm (dpr)'!C$2:C$2000,B14)</f>
        <v>9.261</v>
      </c>
    </row>
    <row r="15" spans="1:5">
      <c r="A15">
        <f t="shared" si="0"/>
        <v>7</v>
      </c>
      <c r="B15" t="s">
        <v>328</v>
      </c>
      <c r="C15">
        <f>SUMIFS('Defense processing realm (dpr)'!E$2:E$2000,'Defense processing realm (dpr)'!B$2:B$2000,A15,'Defense processing realm (dpr)'!C$2:C$2000,B15)</f>
        <v>34.411</v>
      </c>
      <c r="D15">
        <f>SUMIFS('Defense processing realm (dpr)'!G$2:G$2000,'Defense processing realm (dpr)'!B$2:B$2000,A15,'Defense processing realm (dpr)'!C$2:C$2000,B15)</f>
        <v>1.207</v>
      </c>
      <c r="E15">
        <f>SUMIFS('Defense processing realm (dpr)'!I$2:I$2000,'Defense processing realm (dpr)'!B$2:B$2000,A15,'Defense processing realm (dpr)'!C$2:C$2000,B15)</f>
        <v>0</v>
      </c>
    </row>
    <row r="16" spans="1:5">
      <c r="A16">
        <f t="shared" si="0"/>
        <v>8</v>
      </c>
      <c r="B16" t="s">
        <v>246</v>
      </c>
      <c r="C16">
        <f>SUMIFS('Defense processing realm (dpr)'!E$2:E$2000,'Defense processing realm (dpr)'!B$2:B$2000,A16,'Defense processing realm (dpr)'!C$2:C$2000,B16)</f>
        <v>6.983</v>
      </c>
      <c r="D16">
        <f>SUMIFS('Defense processing realm (dpr)'!G$2:G$2000,'Defense processing realm (dpr)'!B$2:B$2000,A16,'Defense processing realm (dpr)'!C$2:C$2000,B16)</f>
        <v>1.856</v>
      </c>
      <c r="E16">
        <f>SUMIFS('Defense processing realm (dpr)'!I$2:I$2000,'Defense processing realm (dpr)'!B$2:B$2000,A16,'Defense processing realm (dpr)'!C$2:C$2000,B16)</f>
        <v>0</v>
      </c>
    </row>
    <row r="17" spans="1:5">
      <c r="A17">
        <f t="shared" si="0"/>
        <v>8</v>
      </c>
      <c r="B17" t="s">
        <v>328</v>
      </c>
      <c r="C17">
        <f>SUMIFS('Defense processing realm (dpr)'!E$2:E$2000,'Defense processing realm (dpr)'!B$2:B$2000,A17,'Defense processing realm (dpr)'!C$2:C$2000,B17)</f>
        <v>15.055</v>
      </c>
      <c r="D17">
        <f>SUMIFS('Defense processing realm (dpr)'!G$2:G$2000,'Defense processing realm (dpr)'!B$2:B$2000,A17,'Defense processing realm (dpr)'!C$2:C$2000,B17)</f>
        <v>0</v>
      </c>
      <c r="E17">
        <f>SUMIFS('Defense processing realm (dpr)'!I$2:I$2000,'Defense processing realm (dpr)'!B$2:B$2000,A17,'Defense processing realm (dpr)'!C$2:C$2000,B17)</f>
        <v>0</v>
      </c>
    </row>
    <row r="18" spans="1:5">
      <c r="A18">
        <f t="shared" si="0"/>
        <v>9</v>
      </c>
      <c r="B18" t="s">
        <v>246</v>
      </c>
      <c r="C18">
        <f>SUMIFS('Defense processing realm (dpr)'!E$2:E$2000,'Defense processing realm (dpr)'!B$2:B$2000,A18,'Defense processing realm (dpr)'!C$2:C$2000,B18)</f>
        <v>0</v>
      </c>
      <c r="D18">
        <f>SUMIFS('Defense processing realm (dpr)'!G$2:G$2000,'Defense processing realm (dpr)'!B$2:B$2000,A18,'Defense processing realm (dpr)'!C$2:C$2000,B18)</f>
        <v>0</v>
      </c>
      <c r="E18">
        <f>SUMIFS('Defense processing realm (dpr)'!I$2:I$2000,'Defense processing realm (dpr)'!B$2:B$2000,A18,'Defense processing realm (dpr)'!C$2:C$2000,B18)</f>
        <v>0</v>
      </c>
    </row>
    <row r="19" spans="1:5">
      <c r="A19">
        <f t="shared" si="0"/>
        <v>9</v>
      </c>
      <c r="B19" t="s">
        <v>328</v>
      </c>
      <c r="C19">
        <f>SUMIFS('Defense processing realm (dpr)'!E$2:E$2000,'Defense processing realm (dpr)'!B$2:B$2000,A19,'Defense processing realm (dpr)'!C$2:C$2000,B19)</f>
        <v>0</v>
      </c>
      <c r="D19">
        <f>SUMIFS('Defense processing realm (dpr)'!G$2:G$2000,'Defense processing realm (dpr)'!B$2:B$2000,A19,'Defense processing realm (dpr)'!C$2:C$2000,B19)</f>
        <v>0</v>
      </c>
      <c r="E19">
        <f>SUMIFS('Defense processing realm (dpr)'!I$2:I$2000,'Defense processing realm (dpr)'!B$2:B$2000,A19,'Defense processing realm (dpr)'!C$2:C$2000,B19)</f>
        <v>0</v>
      </c>
    </row>
    <row r="20" spans="1:5">
      <c r="A20">
        <f t="shared" si="0"/>
        <v>10</v>
      </c>
      <c r="B20" t="s">
        <v>246</v>
      </c>
      <c r="C20">
        <f>SUMIFS('Defense processing realm (dpr)'!E$2:E$2000,'Defense processing realm (dpr)'!B$2:B$2000,A20,'Defense processing realm (dpr)'!C$2:C$2000,B20)</f>
        <v>24.132</v>
      </c>
      <c r="D20">
        <f>SUMIFS('Defense processing realm (dpr)'!G$2:G$2000,'Defense processing realm (dpr)'!B$2:B$2000,A20,'Defense processing realm (dpr)'!C$2:C$2000,B20)</f>
        <v>46.665</v>
      </c>
      <c r="E20">
        <f>SUMIFS('Defense processing realm (dpr)'!I$2:I$2000,'Defense processing realm (dpr)'!B$2:B$2000,A20,'Defense processing realm (dpr)'!C$2:C$2000,B20)</f>
        <v>0</v>
      </c>
    </row>
    <row r="21" spans="1:5">
      <c r="A21">
        <f t="shared" si="0"/>
        <v>10</v>
      </c>
      <c r="B21" t="s">
        <v>328</v>
      </c>
      <c r="C21">
        <f>SUMIFS('Defense processing realm (dpr)'!E$2:E$2000,'Defense processing realm (dpr)'!B$2:B$2000,A21,'Defense processing realm (dpr)'!C$2:C$2000,B21)</f>
        <v>12.669</v>
      </c>
      <c r="D21">
        <f>SUMIFS('Defense processing realm (dpr)'!G$2:G$2000,'Defense processing realm (dpr)'!B$2:B$2000,A21,'Defense processing realm (dpr)'!C$2:C$2000,B21)</f>
        <v>0</v>
      </c>
      <c r="E21">
        <f>SUMIFS('Defense processing realm (dpr)'!I$2:I$2000,'Defense processing realm (dpr)'!B$2:B$2000,A21,'Defense processing realm (dpr)'!C$2:C$2000,B21)</f>
        <v>0</v>
      </c>
    </row>
    <row r="22" spans="1:5">
      <c r="A22">
        <f t="shared" si="0"/>
        <v>11</v>
      </c>
      <c r="B22" t="s">
        <v>246</v>
      </c>
      <c r="C22">
        <f>SUMIFS('Defense processing realm (dpr)'!E$2:E$2000,'Defense processing realm (dpr)'!B$2:B$2000,A22,'Defense processing realm (dpr)'!C$2:C$2000,B22)</f>
        <v>23.01</v>
      </c>
      <c r="D22">
        <f>SUMIFS('Defense processing realm (dpr)'!G$2:G$2000,'Defense processing realm (dpr)'!B$2:B$2000,A22,'Defense processing realm (dpr)'!C$2:C$2000,B22)</f>
        <v>0</v>
      </c>
      <c r="E22">
        <f>SUMIFS('Defense processing realm (dpr)'!I$2:I$2000,'Defense processing realm (dpr)'!B$2:B$2000,A22,'Defense processing realm (dpr)'!C$2:C$2000,B22)</f>
        <v>1.496</v>
      </c>
    </row>
    <row r="23" spans="1:5">
      <c r="A23">
        <f t="shared" si="0"/>
        <v>11</v>
      </c>
      <c r="B23" t="s">
        <v>328</v>
      </c>
      <c r="C23">
        <f>SUMIFS('Defense processing realm (dpr)'!E$2:E$2000,'Defense processing realm (dpr)'!B$2:B$2000,A23,'Defense processing realm (dpr)'!C$2:C$2000,B23)</f>
        <v>35.192</v>
      </c>
      <c r="D23">
        <f>SUMIFS('Defense processing realm (dpr)'!G$2:G$2000,'Defense processing realm (dpr)'!B$2:B$2000,A23,'Defense processing realm (dpr)'!C$2:C$2000,B23)</f>
        <v>0</v>
      </c>
      <c r="E23">
        <f>SUMIFS('Defense processing realm (dpr)'!I$2:I$2000,'Defense processing realm (dpr)'!B$2:B$2000,A23,'Defense processing realm (dpr)'!C$2:C$2000,B23)</f>
        <v>0</v>
      </c>
    </row>
    <row r="24" spans="1:5">
      <c r="A24">
        <f t="shared" si="0"/>
        <v>12</v>
      </c>
      <c r="B24" t="s">
        <v>246</v>
      </c>
      <c r="C24">
        <f>SUMIFS('Defense processing realm (dpr)'!E$2:E$2000,'Defense processing realm (dpr)'!B$2:B$2000,A24,'Defense processing realm (dpr)'!C$2:C$2000,B24)</f>
        <v>0</v>
      </c>
      <c r="D24">
        <f>SUMIFS('Defense processing realm (dpr)'!G$2:G$2000,'Defense processing realm (dpr)'!B$2:B$2000,A24,'Defense processing realm (dpr)'!C$2:C$2000,B24)</f>
        <v>0</v>
      </c>
      <c r="E24">
        <f>SUMIFS('Defense processing realm (dpr)'!I$2:I$2000,'Defense processing realm (dpr)'!B$2:B$2000,A24,'Defense processing realm (dpr)'!C$2:C$2000,B24)</f>
        <v>0</v>
      </c>
    </row>
    <row r="25" spans="1:5">
      <c r="A25">
        <f t="shared" si="0"/>
        <v>12</v>
      </c>
      <c r="B25" t="s">
        <v>328</v>
      </c>
      <c r="C25">
        <f>SUMIFS('Defense processing realm (dpr)'!E$2:E$2000,'Defense processing realm (dpr)'!B$2:B$2000,A25,'Defense processing realm (dpr)'!C$2:C$2000,B25)</f>
        <v>0</v>
      </c>
      <c r="D25">
        <f>SUMIFS('Defense processing realm (dpr)'!G$2:G$2000,'Defense processing realm (dpr)'!B$2:B$2000,A25,'Defense processing realm (dpr)'!C$2:C$2000,B25)</f>
        <v>0</v>
      </c>
      <c r="E25">
        <f>SUMIFS('Defense processing realm (dpr)'!I$2:I$2000,'Defense processing realm (dpr)'!B$2:B$2000,A25,'Defense processing realm (dpr)'!C$2:C$2000,B25)</f>
        <v>0</v>
      </c>
    </row>
    <row r="26" spans="1:5">
      <c r="A26">
        <f t="shared" si="0"/>
        <v>13</v>
      </c>
      <c r="B26" t="s">
        <v>246</v>
      </c>
      <c r="C26">
        <f>SUMIFS('Defense processing realm (dpr)'!E$2:E$2000,'Defense processing realm (dpr)'!B$2:B$2000,A26,'Defense processing realm (dpr)'!C$2:C$2000,B26)</f>
        <v>0</v>
      </c>
      <c r="D26">
        <f>SUMIFS('Defense processing realm (dpr)'!G$2:G$2000,'Defense processing realm (dpr)'!B$2:B$2000,A26,'Defense processing realm (dpr)'!C$2:C$2000,B26)</f>
        <v>0</v>
      </c>
      <c r="E26">
        <f>SUMIFS('Defense processing realm (dpr)'!I$2:I$2000,'Defense processing realm (dpr)'!B$2:B$2000,A26,'Defense processing realm (dpr)'!C$2:C$2000,B26)</f>
        <v>0</v>
      </c>
    </row>
    <row r="27" spans="1:5">
      <c r="A27">
        <f t="shared" si="0"/>
        <v>13</v>
      </c>
      <c r="B27" t="s">
        <v>328</v>
      </c>
      <c r="C27">
        <f>SUMIFS('Defense processing realm (dpr)'!E$2:E$2000,'Defense processing realm (dpr)'!B$2:B$2000,A27,'Defense processing realm (dpr)'!C$2:C$2000,B27)</f>
        <v>0</v>
      </c>
      <c r="D27">
        <f>SUMIFS('Defense processing realm (dpr)'!G$2:G$2000,'Defense processing realm (dpr)'!B$2:B$2000,A27,'Defense processing realm (dpr)'!C$2:C$2000,B27)</f>
        <v>0</v>
      </c>
      <c r="E27">
        <f>SUMIFS('Defense processing realm (dpr)'!I$2:I$2000,'Defense processing realm (dpr)'!B$2:B$2000,A27,'Defense processing realm (dpr)'!C$2:C$2000,B27)</f>
        <v>0</v>
      </c>
    </row>
    <row r="28" spans="1:5">
      <c r="A28">
        <f t="shared" si="0"/>
        <v>14</v>
      </c>
      <c r="B28" t="s">
        <v>246</v>
      </c>
      <c r="C28">
        <f>SUMIFS('Defense processing realm (dpr)'!E$2:E$2000,'Defense processing realm (dpr)'!B$2:B$2000,A28,'Defense processing realm (dpr)'!C$2:C$2000,B28)</f>
        <v>0</v>
      </c>
      <c r="D28">
        <f>SUMIFS('Defense processing realm (dpr)'!G$2:G$2000,'Defense processing realm (dpr)'!B$2:B$2000,A28,'Defense processing realm (dpr)'!C$2:C$2000,B28)</f>
        <v>0</v>
      </c>
      <c r="E28">
        <f>SUMIFS('Defense processing realm (dpr)'!I$2:I$2000,'Defense processing realm (dpr)'!B$2:B$2000,A28,'Defense processing realm (dpr)'!C$2:C$2000,B28)</f>
        <v>0</v>
      </c>
    </row>
    <row r="29" spans="1:5">
      <c r="A29">
        <f t="shared" si="0"/>
        <v>14</v>
      </c>
      <c r="B29" t="s">
        <v>328</v>
      </c>
      <c r="C29">
        <f>SUMIFS('Defense processing realm (dpr)'!E$2:E$2000,'Defense processing realm (dpr)'!B$2:B$2000,A29,'Defense processing realm (dpr)'!C$2:C$2000,B29)</f>
        <v>0</v>
      </c>
      <c r="D29">
        <f>SUMIFS('Defense processing realm (dpr)'!G$2:G$2000,'Defense processing realm (dpr)'!B$2:B$2000,A29,'Defense processing realm (dpr)'!C$2:C$2000,B29)</f>
        <v>0</v>
      </c>
      <c r="E29">
        <f>SUMIFS('Defense processing realm (dpr)'!I$2:I$2000,'Defense processing realm (dpr)'!B$2:B$2000,A29,'Defense processing realm (dpr)'!C$2:C$2000,B29)</f>
        <v>0</v>
      </c>
    </row>
    <row r="30" spans="1:5">
      <c r="A30">
        <f t="shared" si="0"/>
        <v>15</v>
      </c>
      <c r="B30" t="s">
        <v>246</v>
      </c>
      <c r="C30">
        <f>SUMIFS('Defense processing realm (dpr)'!E$2:E$2000,'Defense processing realm (dpr)'!B$2:B$2000,A30,'Defense processing realm (dpr)'!C$2:C$2000,B30)</f>
        <v>59.484</v>
      </c>
      <c r="D30">
        <f>SUMIFS('Defense processing realm (dpr)'!G$2:G$2000,'Defense processing realm (dpr)'!B$2:B$2000,A30,'Defense processing realm (dpr)'!C$2:C$2000,B30)</f>
        <v>15.998</v>
      </c>
      <c r="E30">
        <f>SUMIFS('Defense processing realm (dpr)'!I$2:I$2000,'Defense processing realm (dpr)'!B$2:B$2000,A30,'Defense processing realm (dpr)'!C$2:C$2000,B30)</f>
        <v>5.876</v>
      </c>
    </row>
    <row r="31" spans="1:5">
      <c r="A31">
        <f t="shared" si="0"/>
        <v>15</v>
      </c>
      <c r="B31" t="s">
        <v>328</v>
      </c>
      <c r="C31">
        <f>SUMIFS('Defense processing realm (dpr)'!E$2:E$2000,'Defense processing realm (dpr)'!B$2:B$2000,A31,'Defense processing realm (dpr)'!C$2:C$2000,B31)</f>
        <v>76.61</v>
      </c>
      <c r="D31">
        <f>SUMIFS('Defense processing realm (dpr)'!G$2:G$2000,'Defense processing realm (dpr)'!B$2:B$2000,A31,'Defense processing realm (dpr)'!C$2:C$2000,B31)</f>
        <v>52.037</v>
      </c>
      <c r="E31">
        <f>SUMIFS('Defense processing realm (dpr)'!I$2:I$2000,'Defense processing realm (dpr)'!B$2:B$2000,A31,'Defense processing realm (dpr)'!C$2:C$2000,B31)</f>
        <v>0</v>
      </c>
    </row>
    <row r="32" spans="1:5">
      <c r="A32">
        <f t="shared" si="0"/>
        <v>16</v>
      </c>
      <c r="B32" t="s">
        <v>246</v>
      </c>
      <c r="C32">
        <f>SUMIFS('Defense processing realm (dpr)'!E$2:E$2000,'Defense processing realm (dpr)'!B$2:B$2000,A32,'Defense processing realm (dpr)'!C$2:C$2000,B32)</f>
        <v>49.87</v>
      </c>
      <c r="D32">
        <f>SUMIFS('Defense processing realm (dpr)'!G$2:G$2000,'Defense processing realm (dpr)'!B$2:B$2000,A32,'Defense processing realm (dpr)'!C$2:C$2000,B32)</f>
        <v>40.434</v>
      </c>
      <c r="E32">
        <f>SUMIFS('Defense processing realm (dpr)'!I$2:I$2000,'Defense processing realm (dpr)'!B$2:B$2000,A32,'Defense processing realm (dpr)'!C$2:C$2000,B32)</f>
        <v>9.4</v>
      </c>
    </row>
    <row r="33" spans="1:5">
      <c r="A33">
        <f t="shared" si="0"/>
        <v>16</v>
      </c>
      <c r="B33" t="s">
        <v>328</v>
      </c>
      <c r="C33">
        <f>SUMIFS('Defense processing realm (dpr)'!E$2:E$2000,'Defense processing realm (dpr)'!B$2:B$2000,A33,'Defense processing realm (dpr)'!C$2:C$2000,B33)</f>
        <v>99.106</v>
      </c>
      <c r="D33">
        <f>SUMIFS('Defense processing realm (dpr)'!G$2:G$2000,'Defense processing realm (dpr)'!B$2:B$2000,A33,'Defense processing realm (dpr)'!C$2:C$2000,B33)</f>
        <v>0</v>
      </c>
      <c r="E33">
        <f>SUMIFS('Defense processing realm (dpr)'!I$2:I$2000,'Defense processing realm (dpr)'!B$2:B$2000,A33,'Defense processing realm (dpr)'!C$2:C$2000,B33)</f>
        <v>0</v>
      </c>
    </row>
    <row r="34" spans="1:5">
      <c r="A34">
        <f t="shared" si="0"/>
        <v>17</v>
      </c>
      <c r="B34" t="s">
        <v>246</v>
      </c>
      <c r="C34">
        <f>SUMIFS('Defense processing realm (dpr)'!E$2:E$2000,'Defense processing realm (dpr)'!B$2:B$2000,A34,'Defense processing realm (dpr)'!C$2:C$2000,B34)</f>
        <v>39.32</v>
      </c>
      <c r="D34">
        <f>SUMIFS('Defense processing realm (dpr)'!G$2:G$2000,'Defense processing realm (dpr)'!B$2:B$2000,A34,'Defense processing realm (dpr)'!C$2:C$2000,B34)</f>
        <v>0</v>
      </c>
      <c r="E34">
        <f>SUMIFS('Defense processing realm (dpr)'!I$2:I$2000,'Defense processing realm (dpr)'!B$2:B$2000,A34,'Defense processing realm (dpr)'!C$2:C$2000,B34)</f>
        <v>0</v>
      </c>
    </row>
    <row r="35" spans="1:5">
      <c r="A35">
        <f t="shared" si="0"/>
        <v>17</v>
      </c>
      <c r="B35" t="s">
        <v>328</v>
      </c>
      <c r="C35">
        <f>SUMIFS('Defense processing realm (dpr)'!E$2:E$2000,'Defense processing realm (dpr)'!B$2:B$2000,A35,'Defense processing realm (dpr)'!C$2:C$2000,B35)</f>
        <v>68.864</v>
      </c>
      <c r="D35">
        <f>SUMIFS('Defense processing realm (dpr)'!G$2:G$2000,'Defense processing realm (dpr)'!B$2:B$2000,A35,'Defense processing realm (dpr)'!C$2:C$2000,B35)</f>
        <v>6.83</v>
      </c>
      <c r="E35">
        <f>SUMIFS('Defense processing realm (dpr)'!I$2:I$2000,'Defense processing realm (dpr)'!B$2:B$2000,A35,'Defense processing realm (dpr)'!C$2:C$2000,B35)</f>
        <v>18.204</v>
      </c>
    </row>
    <row r="36" spans="1:5">
      <c r="A36">
        <f t="shared" si="0"/>
        <v>18</v>
      </c>
      <c r="B36" t="s">
        <v>246</v>
      </c>
      <c r="C36">
        <f>SUMIFS('Defense processing realm (dpr)'!E$2:E$2000,'Defense processing realm (dpr)'!B$2:B$2000,A36,'Defense processing realm (dpr)'!C$2:C$2000,B36)</f>
        <v>0</v>
      </c>
      <c r="D36">
        <f>SUMIFS('Defense processing realm (dpr)'!G$2:G$2000,'Defense processing realm (dpr)'!B$2:B$2000,A36,'Defense processing realm (dpr)'!C$2:C$2000,B36)</f>
        <v>0</v>
      </c>
      <c r="E36">
        <f>SUMIFS('Defense processing realm (dpr)'!I$2:I$2000,'Defense processing realm (dpr)'!B$2:B$2000,A36,'Defense processing realm (dpr)'!C$2:C$2000,B36)</f>
        <v>0</v>
      </c>
    </row>
    <row r="37" spans="1:5">
      <c r="A37">
        <f t="shared" si="0"/>
        <v>18</v>
      </c>
      <c r="B37" t="s">
        <v>328</v>
      </c>
      <c r="C37">
        <f>SUMIFS('Defense processing realm (dpr)'!E$2:E$2000,'Defense processing realm (dpr)'!B$2:B$2000,A37,'Defense processing realm (dpr)'!C$2:C$2000,B37)</f>
        <v>0</v>
      </c>
      <c r="D37">
        <f>SUMIFS('Defense processing realm (dpr)'!G$2:G$2000,'Defense processing realm (dpr)'!B$2:B$2000,A37,'Defense processing realm (dpr)'!C$2:C$2000,B37)</f>
        <v>0</v>
      </c>
      <c r="E37">
        <f>SUMIFS('Defense processing realm (dpr)'!I$2:I$2000,'Defense processing realm (dpr)'!B$2:B$2000,A37,'Defense processing realm (dpr)'!C$2:C$2000,B37)</f>
        <v>0</v>
      </c>
    </row>
    <row r="38" spans="1:5">
      <c r="A38">
        <f t="shared" ref="A38:A52" si="1">A36+1</f>
        <v>19</v>
      </c>
      <c r="B38" t="s">
        <v>246</v>
      </c>
      <c r="C38">
        <f>SUMIFS('Defense processing realm (dpr)'!E$2:E$2000,'Defense processing realm (dpr)'!B$2:B$2000,A38,'Defense processing realm (dpr)'!C$2:C$2000,B38)</f>
        <v>23.776</v>
      </c>
      <c r="D38">
        <f>SUMIFS('Defense processing realm (dpr)'!G$2:G$2000,'Defense processing realm (dpr)'!B$2:B$2000,A38,'Defense processing realm (dpr)'!C$2:C$2000,B38)</f>
        <v>31.055</v>
      </c>
      <c r="E38">
        <f>SUMIFS('Defense processing realm (dpr)'!I$2:I$2000,'Defense processing realm (dpr)'!B$2:B$2000,A38,'Defense processing realm (dpr)'!C$2:C$2000,B38)</f>
        <v>3.15</v>
      </c>
    </row>
    <row r="39" spans="1:5">
      <c r="A39">
        <f t="shared" si="1"/>
        <v>19</v>
      </c>
      <c r="B39" t="s">
        <v>328</v>
      </c>
      <c r="C39">
        <f>SUMIFS('Defense processing realm (dpr)'!E$2:E$2000,'Defense processing realm (dpr)'!B$2:B$2000,A39,'Defense processing realm (dpr)'!C$2:C$2000,B39)</f>
        <v>4.267</v>
      </c>
      <c r="D39">
        <f>SUMIFS('Defense processing realm (dpr)'!G$2:G$2000,'Defense processing realm (dpr)'!B$2:B$2000,A39,'Defense processing realm (dpr)'!C$2:C$2000,B39)</f>
        <v>0.408</v>
      </c>
      <c r="E39">
        <f>SUMIFS('Defense processing realm (dpr)'!I$2:I$2000,'Defense processing realm (dpr)'!B$2:B$2000,A39,'Defense processing realm (dpr)'!C$2:C$2000,B39)</f>
        <v>0</v>
      </c>
    </row>
    <row r="40" spans="1:5">
      <c r="A40">
        <f t="shared" si="1"/>
        <v>20</v>
      </c>
      <c r="B40" t="s">
        <v>246</v>
      </c>
      <c r="C40">
        <f>SUMIFS('Defense processing realm (dpr)'!E$2:E$2000,'Defense processing realm (dpr)'!B$2:B$2000,A40,'Defense processing realm (dpr)'!C$2:C$2000,B40)</f>
        <v>28.152</v>
      </c>
      <c r="D40">
        <f>SUMIFS('Defense processing realm (dpr)'!G$2:G$2000,'Defense processing realm (dpr)'!B$2:B$2000,A40,'Defense processing realm (dpr)'!C$2:C$2000,B40)</f>
        <v>6.049</v>
      </c>
      <c r="E40">
        <f>SUMIFS('Defense processing realm (dpr)'!I$2:I$2000,'Defense processing realm (dpr)'!B$2:B$2000,A40,'Defense processing realm (dpr)'!C$2:C$2000,B40)</f>
        <v>0</v>
      </c>
    </row>
    <row r="41" spans="1:5">
      <c r="A41">
        <f t="shared" si="1"/>
        <v>20</v>
      </c>
      <c r="B41" t="s">
        <v>328</v>
      </c>
      <c r="C41">
        <f>SUMIFS('Defense processing realm (dpr)'!E$2:E$2000,'Defense processing realm (dpr)'!B$2:B$2000,A41,'Defense processing realm (dpr)'!C$2:C$2000,B41)</f>
        <v>11.006</v>
      </c>
      <c r="D41">
        <f>SUMIFS('Defense processing realm (dpr)'!G$2:G$2000,'Defense processing realm (dpr)'!B$2:B$2000,A41,'Defense processing realm (dpr)'!C$2:C$2000,B41)</f>
        <v>0</v>
      </c>
      <c r="E41">
        <f>SUMIFS('Defense processing realm (dpr)'!I$2:I$2000,'Defense processing realm (dpr)'!B$2:B$2000,A41,'Defense processing realm (dpr)'!C$2:C$2000,B41)</f>
        <v>0</v>
      </c>
    </row>
    <row r="42" spans="1:5">
      <c r="A42">
        <f t="shared" si="1"/>
        <v>21</v>
      </c>
      <c r="B42" t="s">
        <v>246</v>
      </c>
      <c r="C42">
        <f>SUMIFS('Defense processing realm (dpr)'!E$2:E$2000,'Defense processing realm (dpr)'!B$2:B$2000,A42,'Defense processing realm (dpr)'!C$2:C$2000,B42)</f>
        <v>1.069</v>
      </c>
      <c r="D42">
        <f>SUMIFS('Defense processing realm (dpr)'!G$2:G$2000,'Defense processing realm (dpr)'!B$2:B$2000,A42,'Defense processing realm (dpr)'!C$2:C$2000,B42)</f>
        <v>0</v>
      </c>
      <c r="E42">
        <f>SUMIFS('Defense processing realm (dpr)'!I$2:I$2000,'Defense processing realm (dpr)'!B$2:B$2000,A42,'Defense processing realm (dpr)'!C$2:C$2000,B42)</f>
        <v>0</v>
      </c>
    </row>
    <row r="43" spans="1:5">
      <c r="A43">
        <f t="shared" si="1"/>
        <v>21</v>
      </c>
      <c r="B43" t="s">
        <v>328</v>
      </c>
      <c r="C43">
        <f>SUMIFS('Defense processing realm (dpr)'!E$2:E$2000,'Defense processing realm (dpr)'!B$2:B$2000,A43,'Defense processing realm (dpr)'!C$2:C$2000,B43)</f>
        <v>50.048</v>
      </c>
      <c r="D43">
        <f>SUMIFS('Defense processing realm (dpr)'!G$2:G$2000,'Defense processing realm (dpr)'!B$2:B$2000,A43,'Defense processing realm (dpr)'!C$2:C$2000,B43)</f>
        <v>0</v>
      </c>
      <c r="E43">
        <f>SUMIFS('Defense processing realm (dpr)'!I$2:I$2000,'Defense processing realm (dpr)'!B$2:B$2000,A43,'Defense processing realm (dpr)'!C$2:C$2000,B43)</f>
        <v>0</v>
      </c>
    </row>
    <row r="44" spans="1:5">
      <c r="A44">
        <f t="shared" si="1"/>
        <v>22</v>
      </c>
      <c r="B44" t="s">
        <v>246</v>
      </c>
      <c r="C44">
        <f>SUMIFS('Defense processing realm (dpr)'!E$2:E$2000,'Defense processing realm (dpr)'!B$2:B$2000,A44,'Defense processing realm (dpr)'!C$2:C$2000,B44)</f>
        <v>0</v>
      </c>
      <c r="D44">
        <f>SUMIFS('Defense processing realm (dpr)'!G$2:G$2000,'Defense processing realm (dpr)'!B$2:B$2000,A44,'Defense processing realm (dpr)'!C$2:C$2000,B44)</f>
        <v>0</v>
      </c>
      <c r="E44">
        <f>SUMIFS('Defense processing realm (dpr)'!I$2:I$2000,'Defense processing realm (dpr)'!B$2:B$2000,A44,'Defense processing realm (dpr)'!C$2:C$2000,B44)</f>
        <v>0</v>
      </c>
    </row>
    <row r="45" spans="1:5">
      <c r="A45">
        <f t="shared" si="1"/>
        <v>22</v>
      </c>
      <c r="B45" t="s">
        <v>328</v>
      </c>
      <c r="C45">
        <f>SUMIFS('Defense processing realm (dpr)'!E$2:E$2000,'Defense processing realm (dpr)'!B$2:B$2000,A45,'Defense processing realm (dpr)'!C$2:C$2000,B45)</f>
        <v>14.201</v>
      </c>
      <c r="D45">
        <f>SUMIFS('Defense processing realm (dpr)'!G$2:G$2000,'Defense processing realm (dpr)'!B$2:B$2000,A45,'Defense processing realm (dpr)'!C$2:C$2000,B45)</f>
        <v>0</v>
      </c>
      <c r="E45">
        <f>SUMIFS('Defense processing realm (dpr)'!I$2:I$2000,'Defense processing realm (dpr)'!B$2:B$2000,A45,'Defense processing realm (dpr)'!C$2:C$2000,B45)</f>
        <v>0</v>
      </c>
    </row>
    <row r="46" spans="1:5">
      <c r="A46">
        <f t="shared" si="1"/>
        <v>23</v>
      </c>
      <c r="B46" t="s">
        <v>246</v>
      </c>
      <c r="C46">
        <f>SUMIFS('Defense processing realm (dpr)'!E$2:E$2000,'Defense processing realm (dpr)'!B$2:B$2000,A46,'Defense processing realm (dpr)'!C$2:C$2000,B46)</f>
        <v>14.739</v>
      </c>
      <c r="D46">
        <f>SUMIFS('Defense processing realm (dpr)'!G$2:G$2000,'Defense processing realm (dpr)'!B$2:B$2000,A46,'Defense processing realm (dpr)'!C$2:C$2000,B46)</f>
        <v>0</v>
      </c>
      <c r="E46">
        <f>SUMIFS('Defense processing realm (dpr)'!I$2:I$2000,'Defense processing realm (dpr)'!B$2:B$2000,A46,'Defense processing realm (dpr)'!C$2:C$2000,B46)</f>
        <v>0</v>
      </c>
    </row>
    <row r="47" spans="1:5">
      <c r="A47">
        <f t="shared" si="1"/>
        <v>23</v>
      </c>
      <c r="B47" t="s">
        <v>328</v>
      </c>
      <c r="C47">
        <f>SUMIFS('Defense processing realm (dpr)'!E$2:E$2000,'Defense processing realm (dpr)'!B$2:B$2000,A47,'Defense processing realm (dpr)'!C$2:C$2000,B47)</f>
        <v>52.051</v>
      </c>
      <c r="D47">
        <f>SUMIFS('Defense processing realm (dpr)'!G$2:G$2000,'Defense processing realm (dpr)'!B$2:B$2000,A47,'Defense processing realm (dpr)'!C$2:C$2000,B47)</f>
        <v>2.6</v>
      </c>
      <c r="E47">
        <f>SUMIFS('Defense processing realm (dpr)'!I$2:I$2000,'Defense processing realm (dpr)'!B$2:B$2000,A47,'Defense processing realm (dpr)'!C$2:C$2000,B47)</f>
        <v>0</v>
      </c>
    </row>
    <row r="48" spans="1:5">
      <c r="A48">
        <f t="shared" si="1"/>
        <v>24</v>
      </c>
      <c r="B48" t="s">
        <v>246</v>
      </c>
      <c r="C48">
        <f>SUMIFS('Defense processing realm (dpr)'!E$2:E$2000,'Defense processing realm (dpr)'!B$2:B$2000,A48,'Defense processing realm (dpr)'!C$2:C$2000,B48)</f>
        <v>3.167</v>
      </c>
      <c r="D48">
        <f>SUMIFS('Defense processing realm (dpr)'!G$2:G$2000,'Defense processing realm (dpr)'!B$2:B$2000,A48,'Defense processing realm (dpr)'!C$2:C$2000,B48)</f>
        <v>0</v>
      </c>
      <c r="E48">
        <f>SUMIFS('Defense processing realm (dpr)'!I$2:I$2000,'Defense processing realm (dpr)'!B$2:B$2000,A48,'Defense processing realm (dpr)'!C$2:C$2000,B48)</f>
        <v>9.279</v>
      </c>
    </row>
    <row r="49" spans="1:5">
      <c r="A49">
        <f t="shared" si="1"/>
        <v>24</v>
      </c>
      <c r="B49" t="s">
        <v>328</v>
      </c>
      <c r="C49">
        <f>SUMIFS('Defense processing realm (dpr)'!E$2:E$2000,'Defense processing realm (dpr)'!B$2:B$2000,A49,'Defense processing realm (dpr)'!C$2:C$2000,B49)</f>
        <v>20.693</v>
      </c>
      <c r="D49">
        <f>SUMIFS('Defense processing realm (dpr)'!G$2:G$2000,'Defense processing realm (dpr)'!B$2:B$2000,A49,'Defense processing realm (dpr)'!C$2:C$2000,B49)</f>
        <v>0</v>
      </c>
      <c r="E49">
        <f>SUMIFS('Defense processing realm (dpr)'!I$2:I$2000,'Defense processing realm (dpr)'!B$2:B$2000,A49,'Defense processing realm (dpr)'!C$2:C$2000,B49)</f>
        <v>0</v>
      </c>
    </row>
    <row r="50" spans="1:5">
      <c r="A50">
        <f t="shared" si="1"/>
        <v>25</v>
      </c>
      <c r="B50" t="s">
        <v>246</v>
      </c>
      <c r="C50">
        <f>SUMIFS('Defense processing realm (dpr)'!E$2:E$2000,'Defense processing realm (dpr)'!B$2:B$2000,A50,'Defense processing realm (dpr)'!C$2:C$2000,B50)</f>
        <v>0</v>
      </c>
      <c r="D50">
        <f>SUMIFS('Defense processing realm (dpr)'!G$2:G$2000,'Defense processing realm (dpr)'!B$2:B$2000,A50,'Defense processing realm (dpr)'!C$2:C$2000,B50)</f>
        <v>5.955</v>
      </c>
      <c r="E50">
        <f>SUMIFS('Defense processing realm (dpr)'!I$2:I$2000,'Defense processing realm (dpr)'!B$2:B$2000,A50,'Defense processing realm (dpr)'!C$2:C$2000,B50)</f>
        <v>5.585</v>
      </c>
    </row>
    <row r="51" spans="1:5">
      <c r="A51">
        <f t="shared" si="1"/>
        <v>25</v>
      </c>
      <c r="B51" t="s">
        <v>328</v>
      </c>
      <c r="C51">
        <f>SUMIFS('Defense processing realm (dpr)'!E$2:E$2000,'Defense processing realm (dpr)'!B$2:B$2000,A51,'Defense processing realm (dpr)'!C$2:C$2000,B51)</f>
        <v>25.219</v>
      </c>
      <c r="D51">
        <f>SUMIFS('Defense processing realm (dpr)'!G$2:G$2000,'Defense processing realm (dpr)'!B$2:B$2000,A51,'Defense processing realm (dpr)'!C$2:C$2000,B51)</f>
        <v>0</v>
      </c>
      <c r="E51">
        <f>SUMIFS('Defense processing realm (dpr)'!I$2:I$2000,'Defense processing realm (dpr)'!B$2:B$2000,A51,'Defense processing realm (dpr)'!C$2:C$2000,B51)</f>
        <v>0</v>
      </c>
    </row>
    <row r="52" spans="1:5">
      <c r="A52">
        <f t="shared" si="1"/>
        <v>26</v>
      </c>
      <c r="B52" t="s">
        <v>246</v>
      </c>
      <c r="C52">
        <f>SUMIFS('Defense processing realm (dpr)'!E$2:E$2000,'Defense processing realm (dpr)'!B$2:B$2000,A52,'Defense processing realm (dpr)'!C$2:C$2000,B52)</f>
        <v>21.886</v>
      </c>
      <c r="D52">
        <f>SUMIFS('Defense processing realm (dpr)'!G$2:G$2000,'Defense processing realm (dpr)'!B$2:B$2000,A52,'Defense processing realm (dpr)'!C$2:C$2000,B52)</f>
        <v>0</v>
      </c>
      <c r="E52">
        <f>SUMIFS('Defense processing realm (dpr)'!I$2:I$2000,'Defense processing realm (dpr)'!B$2:B$2000,A52,'Defense processing realm (dpr)'!C$2:C$2000,B52)</f>
        <v>4.346</v>
      </c>
    </row>
    <row r="53" spans="1:5">
      <c r="A53">
        <f t="shared" ref="A53:A75" si="2">A51+1</f>
        <v>26</v>
      </c>
      <c r="B53" t="s">
        <v>328</v>
      </c>
      <c r="C53">
        <f>SUMIFS('Defense processing realm (dpr)'!E$2:E$2000,'Defense processing realm (dpr)'!B$2:B$2000,A53,'Defense processing realm (dpr)'!C$2:C$2000,B53)</f>
        <v>0.817</v>
      </c>
      <c r="D53">
        <f>SUMIFS('Defense processing realm (dpr)'!G$2:G$2000,'Defense processing realm (dpr)'!B$2:B$2000,A53,'Defense processing realm (dpr)'!C$2:C$2000,B53)</f>
        <v>0</v>
      </c>
      <c r="E53">
        <f>SUMIFS('Defense processing realm (dpr)'!I$2:I$2000,'Defense processing realm (dpr)'!B$2:B$2000,A53,'Defense processing realm (dpr)'!C$2:C$2000,B53)</f>
        <v>23.157</v>
      </c>
    </row>
    <row r="54" spans="1:5">
      <c r="A54">
        <f t="shared" si="2"/>
        <v>27</v>
      </c>
      <c r="B54" t="s">
        <v>246</v>
      </c>
      <c r="C54">
        <f>SUMIFS('Defense processing realm (dpr)'!E$2:E$2000,'Defense processing realm (dpr)'!B$2:B$2000,A54,'Defense processing realm (dpr)'!C$2:C$2000,B54)</f>
        <v>1.77</v>
      </c>
      <c r="D54">
        <f>SUMIFS('Defense processing realm (dpr)'!G$2:G$2000,'Defense processing realm (dpr)'!B$2:B$2000,A54,'Defense processing realm (dpr)'!C$2:C$2000,B54)</f>
        <v>3.287</v>
      </c>
      <c r="E54">
        <f>SUMIFS('Defense processing realm (dpr)'!I$2:I$2000,'Defense processing realm (dpr)'!B$2:B$2000,A54,'Defense processing realm (dpr)'!C$2:C$2000,B54)</f>
        <v>11.31</v>
      </c>
    </row>
    <row r="55" spans="1:5">
      <c r="A55">
        <f t="shared" si="2"/>
        <v>27</v>
      </c>
      <c r="B55" t="s">
        <v>328</v>
      </c>
      <c r="C55">
        <f>SUMIFS('Defense processing realm (dpr)'!E$2:E$2000,'Defense processing realm (dpr)'!B$2:B$2000,A55,'Defense processing realm (dpr)'!C$2:C$2000,B55)</f>
        <v>3.667</v>
      </c>
      <c r="D55">
        <f>SUMIFS('Defense processing realm (dpr)'!G$2:G$2000,'Defense processing realm (dpr)'!B$2:B$2000,A55,'Defense processing realm (dpr)'!C$2:C$2000,B55)</f>
        <v>6.575</v>
      </c>
      <c r="E55">
        <f>SUMIFS('Defense processing realm (dpr)'!I$2:I$2000,'Defense processing realm (dpr)'!B$2:B$2000,A55,'Defense processing realm (dpr)'!C$2:C$2000,B55)</f>
        <v>7.065</v>
      </c>
    </row>
    <row r="56" spans="1:5">
      <c r="A56">
        <f t="shared" si="2"/>
        <v>28</v>
      </c>
      <c r="B56" t="s">
        <v>246</v>
      </c>
      <c r="C56">
        <f>SUMIFS('Defense processing realm (dpr)'!E$2:E$2000,'Defense processing realm (dpr)'!B$2:B$2000,A56,'Defense processing realm (dpr)'!C$2:C$2000,B56)</f>
        <v>16.733</v>
      </c>
      <c r="D56">
        <f>SUMIFS('Defense processing realm (dpr)'!G$2:G$2000,'Defense processing realm (dpr)'!B$2:B$2000,A56,'Defense processing realm (dpr)'!C$2:C$2000,B56)</f>
        <v>0</v>
      </c>
      <c r="E56">
        <f>SUMIFS('Defense processing realm (dpr)'!I$2:I$2000,'Defense processing realm (dpr)'!B$2:B$2000,A56,'Defense processing realm (dpr)'!C$2:C$2000,B56)</f>
        <v>0</v>
      </c>
    </row>
    <row r="57" spans="1:5">
      <c r="A57">
        <f t="shared" si="2"/>
        <v>28</v>
      </c>
      <c r="B57" t="s">
        <v>328</v>
      </c>
      <c r="C57">
        <f>SUMIFS('Defense processing realm (dpr)'!E$2:E$2000,'Defense processing realm (dpr)'!B$2:B$2000,A57,'Defense processing realm (dpr)'!C$2:C$2000,B57)</f>
        <v>12.478</v>
      </c>
      <c r="D57">
        <f>SUMIFS('Defense processing realm (dpr)'!G$2:G$2000,'Defense processing realm (dpr)'!B$2:B$2000,A57,'Defense processing realm (dpr)'!C$2:C$2000,B57)</f>
        <v>15.201</v>
      </c>
      <c r="E57">
        <f>SUMIFS('Defense processing realm (dpr)'!I$2:I$2000,'Defense processing realm (dpr)'!B$2:B$2000,A57,'Defense processing realm (dpr)'!C$2:C$2000,B57)</f>
        <v>1.167</v>
      </c>
    </row>
    <row r="58" spans="1:5">
      <c r="A58">
        <f t="shared" si="2"/>
        <v>29</v>
      </c>
      <c r="B58" t="s">
        <v>246</v>
      </c>
      <c r="C58">
        <f>SUMIFS('Defense processing realm (dpr)'!E$2:E$2000,'Defense processing realm (dpr)'!B$2:B$2000,A58,'Defense processing realm (dpr)'!C$2:C$2000,B58)</f>
        <v>4.778</v>
      </c>
      <c r="D58">
        <f>SUMIFS('Defense processing realm (dpr)'!G$2:G$2000,'Defense processing realm (dpr)'!B$2:B$2000,A58,'Defense processing realm (dpr)'!C$2:C$2000,B58)</f>
        <v>0</v>
      </c>
      <c r="E58">
        <f>SUMIFS('Defense processing realm (dpr)'!I$2:I$2000,'Defense processing realm (dpr)'!B$2:B$2000,A58,'Defense processing realm (dpr)'!C$2:C$2000,B58)</f>
        <v>0</v>
      </c>
    </row>
    <row r="59" spans="1:5">
      <c r="A59">
        <f t="shared" si="2"/>
        <v>29</v>
      </c>
      <c r="B59" t="s">
        <v>328</v>
      </c>
      <c r="C59">
        <f>SUMIFS('Defense processing realm (dpr)'!E$2:E$2000,'Defense processing realm (dpr)'!B$2:B$2000,A59,'Defense processing realm (dpr)'!C$2:C$2000,B59)</f>
        <v>21.966</v>
      </c>
      <c r="D59">
        <f>SUMIFS('Defense processing realm (dpr)'!G$2:G$2000,'Defense processing realm (dpr)'!B$2:B$2000,A59,'Defense processing realm (dpr)'!C$2:C$2000,B59)</f>
        <v>0</v>
      </c>
      <c r="E59">
        <f>SUMIFS('Defense processing realm (dpr)'!I$2:I$2000,'Defense processing realm (dpr)'!B$2:B$2000,A59,'Defense processing realm (dpr)'!C$2:C$2000,B59)</f>
        <v>0</v>
      </c>
    </row>
    <row r="60" spans="1:5">
      <c r="A60">
        <f t="shared" si="2"/>
        <v>30</v>
      </c>
      <c r="B60" t="s">
        <v>246</v>
      </c>
      <c r="C60">
        <f>SUMIFS('Defense processing realm (dpr)'!E$2:E$2000,'Defense processing realm (dpr)'!B$2:B$2000,A60,'Defense processing realm (dpr)'!C$2:C$2000,B60)</f>
        <v>18.836</v>
      </c>
      <c r="D60">
        <f>SUMIFS('Defense processing realm (dpr)'!G$2:G$2000,'Defense processing realm (dpr)'!B$2:B$2000,A60,'Defense processing realm (dpr)'!C$2:C$2000,B60)</f>
        <v>3.35</v>
      </c>
      <c r="E60">
        <f>SUMIFS('Defense processing realm (dpr)'!I$2:I$2000,'Defense processing realm (dpr)'!B$2:B$2000,A60,'Defense processing realm (dpr)'!C$2:C$2000,B60)</f>
        <v>2.076</v>
      </c>
    </row>
    <row r="61" spans="1:5">
      <c r="A61">
        <f t="shared" si="2"/>
        <v>30</v>
      </c>
      <c r="B61" t="s">
        <v>328</v>
      </c>
      <c r="C61">
        <f>SUMIFS('Defense processing realm (dpr)'!E$2:E$2000,'Defense processing realm (dpr)'!B$2:B$2000,A61,'Defense processing realm (dpr)'!C$2:C$2000,B61)</f>
        <v>3.37</v>
      </c>
      <c r="D61">
        <f>SUMIFS('Defense processing realm (dpr)'!G$2:G$2000,'Defense processing realm (dpr)'!B$2:B$2000,A61,'Defense processing realm (dpr)'!C$2:C$2000,B61)</f>
        <v>1.235</v>
      </c>
      <c r="E61">
        <f>SUMIFS('Defense processing realm (dpr)'!I$2:I$2000,'Defense processing realm (dpr)'!B$2:B$2000,A61,'Defense processing realm (dpr)'!C$2:C$2000,B61)</f>
        <v>1.969</v>
      </c>
    </row>
    <row r="62" spans="1:5">
      <c r="A62">
        <f t="shared" si="2"/>
        <v>31</v>
      </c>
      <c r="B62" t="s">
        <v>246</v>
      </c>
      <c r="C62">
        <f>SUMIFS('Defense processing realm (dpr)'!E$2:E$2000,'Defense processing realm (dpr)'!B$2:B$2000,A62,'Defense processing realm (dpr)'!C$2:C$2000,B62)</f>
        <v>18.357</v>
      </c>
      <c r="D62">
        <f>SUMIFS('Defense processing realm (dpr)'!G$2:G$2000,'Defense processing realm (dpr)'!B$2:B$2000,A62,'Defense processing realm (dpr)'!C$2:C$2000,B62)</f>
        <v>0</v>
      </c>
      <c r="E62">
        <f>SUMIFS('Defense processing realm (dpr)'!I$2:I$2000,'Defense processing realm (dpr)'!B$2:B$2000,A62,'Defense processing realm (dpr)'!C$2:C$2000,B62)</f>
        <v>0</v>
      </c>
    </row>
    <row r="63" spans="1:5">
      <c r="A63">
        <f t="shared" si="2"/>
        <v>31</v>
      </c>
      <c r="B63" t="s">
        <v>328</v>
      </c>
      <c r="C63">
        <f>SUMIFS('Defense processing realm (dpr)'!E$2:E$2000,'Defense processing realm (dpr)'!B$2:B$2000,A63,'Defense processing realm (dpr)'!C$2:C$2000,B63)</f>
        <v>28.06</v>
      </c>
      <c r="D63">
        <f>SUMIFS('Defense processing realm (dpr)'!G$2:G$2000,'Defense processing realm (dpr)'!B$2:B$2000,A63,'Defense processing realm (dpr)'!C$2:C$2000,B63)</f>
        <v>1.619</v>
      </c>
      <c r="E63">
        <f>SUMIFS('Defense processing realm (dpr)'!I$2:I$2000,'Defense processing realm (dpr)'!B$2:B$2000,A63,'Defense processing realm (dpr)'!C$2:C$2000,B63)</f>
        <v>0.569</v>
      </c>
    </row>
    <row r="64" spans="1:5">
      <c r="A64">
        <f t="shared" si="2"/>
        <v>32</v>
      </c>
      <c r="B64" t="s">
        <v>246</v>
      </c>
      <c r="C64">
        <f>SUMIFS('Defense processing realm (dpr)'!E$2:E$2000,'Defense processing realm (dpr)'!B$2:B$2000,A64,'Defense processing realm (dpr)'!C$2:C$2000,B64)</f>
        <v>0</v>
      </c>
      <c r="D64">
        <f>SUMIFS('Defense processing realm (dpr)'!G$2:G$2000,'Defense processing realm (dpr)'!B$2:B$2000,A64,'Defense processing realm (dpr)'!C$2:C$2000,B64)</f>
        <v>0</v>
      </c>
      <c r="E64">
        <f>SUMIFS('Defense processing realm (dpr)'!I$2:I$2000,'Defense processing realm (dpr)'!B$2:B$2000,A64,'Defense processing realm (dpr)'!C$2:C$2000,B64)</f>
        <v>0</v>
      </c>
    </row>
    <row r="65" spans="1:5">
      <c r="A65">
        <f t="shared" si="2"/>
        <v>32</v>
      </c>
      <c r="B65" t="s">
        <v>328</v>
      </c>
      <c r="C65">
        <f>SUMIFS('Defense processing realm (dpr)'!E$2:E$2000,'Defense processing realm (dpr)'!B$2:B$2000,A65,'Defense processing realm (dpr)'!C$2:C$2000,B65)</f>
        <v>14.904</v>
      </c>
      <c r="D65">
        <f>SUMIFS('Defense processing realm (dpr)'!G$2:G$2000,'Defense processing realm (dpr)'!B$2:B$2000,A65,'Defense processing realm (dpr)'!C$2:C$2000,B65)</f>
        <v>2.153</v>
      </c>
      <c r="E65">
        <f>SUMIFS('Defense processing realm (dpr)'!I$2:I$2000,'Defense processing realm (dpr)'!B$2:B$2000,A65,'Defense processing realm (dpr)'!C$2:C$2000,B65)</f>
        <v>0</v>
      </c>
    </row>
    <row r="66" spans="1:5">
      <c r="A66">
        <f t="shared" si="2"/>
        <v>33</v>
      </c>
      <c r="B66" t="s">
        <v>246</v>
      </c>
      <c r="C66">
        <f>SUMIFS('Defense processing realm (dpr)'!E$2:E$2000,'Defense processing realm (dpr)'!B$2:B$2000,A66,'Defense processing realm (dpr)'!C$2:C$2000,B66)</f>
        <v>16.051</v>
      </c>
      <c r="D66">
        <f>SUMIFS('Defense processing realm (dpr)'!G$2:G$2000,'Defense processing realm (dpr)'!B$2:B$2000,A66,'Defense processing realm (dpr)'!C$2:C$2000,B66)</f>
        <v>0.517</v>
      </c>
      <c r="E66">
        <f>SUMIFS('Defense processing realm (dpr)'!I$2:I$2000,'Defense processing realm (dpr)'!B$2:B$2000,A66,'Defense processing realm (dpr)'!C$2:C$2000,B66)</f>
        <v>33.179</v>
      </c>
    </row>
    <row r="67" spans="1:5">
      <c r="A67">
        <f t="shared" si="2"/>
        <v>33</v>
      </c>
      <c r="B67" t="s">
        <v>328</v>
      </c>
      <c r="C67">
        <f>SUMIFS('Defense processing realm (dpr)'!E$2:E$2000,'Defense processing realm (dpr)'!B$2:B$2000,A67,'Defense processing realm (dpr)'!C$2:C$2000,B67)</f>
        <v>18.423</v>
      </c>
      <c r="D67">
        <f>SUMIFS('Defense processing realm (dpr)'!G$2:G$2000,'Defense processing realm (dpr)'!B$2:B$2000,A67,'Defense processing realm (dpr)'!C$2:C$2000,B67)</f>
        <v>3.746</v>
      </c>
      <c r="E67">
        <f>SUMIFS('Defense processing realm (dpr)'!I$2:I$2000,'Defense processing realm (dpr)'!B$2:B$2000,A67,'Defense processing realm (dpr)'!C$2:C$2000,B67)</f>
        <v>0</v>
      </c>
    </row>
    <row r="68" spans="1:5">
      <c r="A68">
        <f t="shared" si="2"/>
        <v>34</v>
      </c>
      <c r="B68" t="s">
        <v>246</v>
      </c>
      <c r="C68">
        <f>SUMIFS('Defense processing realm (dpr)'!E$2:E$2000,'Defense processing realm (dpr)'!B$2:B$2000,A68,'Defense processing realm (dpr)'!C$2:C$2000,B68)</f>
        <v>8.613</v>
      </c>
      <c r="D68">
        <f>SUMIFS('Defense processing realm (dpr)'!G$2:G$2000,'Defense processing realm (dpr)'!B$2:B$2000,A68,'Defense processing realm (dpr)'!C$2:C$2000,B68)</f>
        <v>20.356</v>
      </c>
      <c r="E68">
        <f>SUMIFS('Defense processing realm (dpr)'!I$2:I$2000,'Defense processing realm (dpr)'!B$2:B$2000,A68,'Defense processing realm (dpr)'!C$2:C$2000,B68)</f>
        <v>8.708</v>
      </c>
    </row>
    <row r="69" spans="1:5">
      <c r="A69">
        <f t="shared" si="2"/>
        <v>34</v>
      </c>
      <c r="B69" t="s">
        <v>328</v>
      </c>
      <c r="C69">
        <f>SUMIFS('Defense processing realm (dpr)'!E$2:E$2000,'Defense processing realm (dpr)'!B$2:B$2000,A69,'Defense processing realm (dpr)'!C$2:C$2000,B69)</f>
        <v>22.638</v>
      </c>
      <c r="D69">
        <f>SUMIFS('Defense processing realm (dpr)'!G$2:G$2000,'Defense processing realm (dpr)'!B$2:B$2000,A69,'Defense processing realm (dpr)'!C$2:C$2000,B69)</f>
        <v>0</v>
      </c>
      <c r="E69">
        <f>SUMIFS('Defense processing realm (dpr)'!I$2:I$2000,'Defense processing realm (dpr)'!B$2:B$2000,A69,'Defense processing realm (dpr)'!C$2:C$2000,B69)</f>
        <v>2.169</v>
      </c>
    </row>
    <row r="70" spans="1:5">
      <c r="A70">
        <f t="shared" si="2"/>
        <v>35</v>
      </c>
      <c r="B70" t="s">
        <v>246</v>
      </c>
      <c r="C70">
        <f>SUMIFS('Defense processing realm (dpr)'!E$2:E$2000,'Defense processing realm (dpr)'!B$2:B$2000,A70,'Defense processing realm (dpr)'!C$2:C$2000,B70)</f>
        <v>84.438</v>
      </c>
      <c r="D70">
        <f>SUMIFS('Defense processing realm (dpr)'!G$2:G$2000,'Defense processing realm (dpr)'!B$2:B$2000,A70,'Defense processing realm (dpr)'!C$2:C$2000,B70)</f>
        <v>30.934</v>
      </c>
      <c r="E70">
        <f>SUMIFS('Defense processing realm (dpr)'!I$2:I$2000,'Defense processing realm (dpr)'!B$2:B$2000,A70,'Defense processing realm (dpr)'!C$2:C$2000,B70)</f>
        <v>12.406</v>
      </c>
    </row>
    <row r="71" spans="1:5">
      <c r="A71">
        <f t="shared" si="2"/>
        <v>35</v>
      </c>
      <c r="B71" t="s">
        <v>328</v>
      </c>
      <c r="C71">
        <f>SUMIFS('Defense processing realm (dpr)'!E$2:E$2000,'Defense processing realm (dpr)'!B$2:B$2000,A71,'Defense processing realm (dpr)'!C$2:C$2000,B71)</f>
        <v>21.212</v>
      </c>
      <c r="D71">
        <f>SUMIFS('Defense processing realm (dpr)'!G$2:G$2000,'Defense processing realm (dpr)'!B$2:B$2000,A71,'Defense processing realm (dpr)'!C$2:C$2000,B71)</f>
        <v>0</v>
      </c>
      <c r="E71">
        <f>SUMIFS('Defense processing realm (dpr)'!I$2:I$2000,'Defense processing realm (dpr)'!B$2:B$2000,A71,'Defense processing realm (dpr)'!C$2:C$2000,B71)</f>
        <v>1.5</v>
      </c>
    </row>
    <row r="72" spans="1:5">
      <c r="A72">
        <f t="shared" si="2"/>
        <v>36</v>
      </c>
      <c r="B72" t="s">
        <v>246</v>
      </c>
      <c r="C72">
        <f>SUMIFS('Defense processing realm (dpr)'!E$2:E$2000,'Defense processing realm (dpr)'!B$2:B$2000,A72,'Defense processing realm (dpr)'!C$2:C$2000,B72)</f>
        <v>0</v>
      </c>
      <c r="D72">
        <f>SUMIFS('Defense processing realm (dpr)'!G$2:G$2000,'Defense processing realm (dpr)'!B$2:B$2000,A72,'Defense processing realm (dpr)'!C$2:C$2000,B72)</f>
        <v>0</v>
      </c>
      <c r="E72">
        <f>SUMIFS('Defense processing realm (dpr)'!I$2:I$2000,'Defense processing realm (dpr)'!B$2:B$2000,A72,'Defense processing realm (dpr)'!C$2:C$2000,B72)</f>
        <v>0</v>
      </c>
    </row>
    <row r="73" spans="1:5">
      <c r="A73">
        <f t="shared" si="2"/>
        <v>36</v>
      </c>
      <c r="B73" t="s">
        <v>328</v>
      </c>
      <c r="C73">
        <f>SUMIFS('Defense processing realm (dpr)'!E$2:E$2000,'Defense processing realm (dpr)'!B$2:B$2000,A73,'Defense processing realm (dpr)'!C$2:C$2000,B73)</f>
        <v>0</v>
      </c>
      <c r="D73">
        <f>SUMIFS('Defense processing realm (dpr)'!G$2:G$2000,'Defense processing realm (dpr)'!B$2:B$2000,A73,'Defense processing realm (dpr)'!C$2:C$2000,B73)</f>
        <v>0</v>
      </c>
      <c r="E73">
        <f>SUMIFS('Defense processing realm (dpr)'!I$2:I$2000,'Defense processing realm (dpr)'!B$2:B$2000,A73,'Defense processing realm (dpr)'!C$2:C$2000,B73)</f>
        <v>0</v>
      </c>
    </row>
    <row r="74" spans="1:5">
      <c r="A74">
        <f t="shared" si="2"/>
        <v>37</v>
      </c>
      <c r="B74" t="s">
        <v>246</v>
      </c>
      <c r="C74">
        <f>SUMIFS('Defense processing realm (dpr)'!E$2:E$2000,'Defense processing realm (dpr)'!B$2:B$2000,A74,'Defense processing realm (dpr)'!C$2:C$2000,B74)</f>
        <v>0</v>
      </c>
      <c r="D74">
        <f>SUMIFS('Defense processing realm (dpr)'!G$2:G$2000,'Defense processing realm (dpr)'!B$2:B$2000,A74,'Defense processing realm (dpr)'!C$2:C$2000,B74)</f>
        <v>0</v>
      </c>
      <c r="E74">
        <f>SUMIFS('Defense processing realm (dpr)'!I$2:I$2000,'Defense processing realm (dpr)'!B$2:B$2000,A74,'Defense processing realm (dpr)'!C$2:C$2000,B74)</f>
        <v>0</v>
      </c>
    </row>
    <row r="75" spans="1:5">
      <c r="A75">
        <f t="shared" si="2"/>
        <v>37</v>
      </c>
      <c r="B75" t="s">
        <v>328</v>
      </c>
      <c r="C75">
        <f>SUMIFS('Defense processing realm (dpr)'!E$2:E$2000,'Defense processing realm (dpr)'!B$2:B$2000,A75,'Defense processing realm (dpr)'!C$2:C$2000,B75)</f>
        <v>15.329</v>
      </c>
      <c r="D75">
        <f>SUMIFS('Defense processing realm (dpr)'!G$2:G$2000,'Defense processing realm (dpr)'!B$2:B$2000,A75,'Defense processing realm (dpr)'!C$2:C$2000,B75)</f>
        <v>0.598</v>
      </c>
      <c r="E75">
        <f>SUMIFS('Defense processing realm (dpr)'!I$2:I$2000,'Defense processing realm (dpr)'!B$2:B$2000,A75,'Defense processing realm (dpr)'!C$2:C$2000,B75)</f>
        <v>1.126</v>
      </c>
    </row>
    <row r="76" spans="1:5">
      <c r="A76">
        <f t="shared" ref="A76:A106" si="3">A74+1</f>
        <v>38</v>
      </c>
      <c r="B76" t="s">
        <v>246</v>
      </c>
      <c r="C76">
        <f>SUMIFS('Defense processing realm (dpr)'!E$2:E$2000,'Defense processing realm (dpr)'!B$2:B$2000,A76,'Defense processing realm (dpr)'!C$2:C$2000,B76)</f>
        <v>2.428</v>
      </c>
      <c r="D76">
        <f>SUMIFS('Defense processing realm (dpr)'!G$2:G$2000,'Defense processing realm (dpr)'!B$2:B$2000,A76,'Defense processing realm (dpr)'!C$2:C$2000,B76)</f>
        <v>0</v>
      </c>
      <c r="E76">
        <f>SUMIFS('Defense processing realm (dpr)'!I$2:I$2000,'Defense processing realm (dpr)'!B$2:B$2000,A76,'Defense processing realm (dpr)'!C$2:C$2000,B76)</f>
        <v>0</v>
      </c>
    </row>
    <row r="77" spans="1:5">
      <c r="A77">
        <f t="shared" si="3"/>
        <v>38</v>
      </c>
      <c r="B77" t="s">
        <v>328</v>
      </c>
      <c r="C77">
        <f>SUMIFS('Defense processing realm (dpr)'!E$2:E$2000,'Defense processing realm (dpr)'!B$2:B$2000,A77,'Defense processing realm (dpr)'!C$2:C$2000,B77)</f>
        <v>1.986</v>
      </c>
      <c r="D77">
        <f>SUMIFS('Defense processing realm (dpr)'!G$2:G$2000,'Defense processing realm (dpr)'!B$2:B$2000,A77,'Defense processing realm (dpr)'!C$2:C$2000,B77)</f>
        <v>0</v>
      </c>
      <c r="E77">
        <f>SUMIFS('Defense processing realm (dpr)'!I$2:I$2000,'Defense processing realm (dpr)'!B$2:B$2000,A77,'Defense processing realm (dpr)'!C$2:C$2000,B77)</f>
        <v>0</v>
      </c>
    </row>
    <row r="78" spans="1:5">
      <c r="A78">
        <f t="shared" si="3"/>
        <v>39</v>
      </c>
      <c r="B78" t="s">
        <v>246</v>
      </c>
      <c r="C78">
        <f>SUMIFS('Defense processing realm (dpr)'!E$2:E$2000,'Defense processing realm (dpr)'!B$2:B$2000,A78,'Defense processing realm (dpr)'!C$2:C$2000,B78)</f>
        <v>5.312</v>
      </c>
      <c r="D78">
        <f>SUMIFS('Defense processing realm (dpr)'!G$2:G$2000,'Defense processing realm (dpr)'!B$2:B$2000,A78,'Defense processing realm (dpr)'!C$2:C$2000,B78)</f>
        <v>0</v>
      </c>
      <c r="E78">
        <f>SUMIFS('Defense processing realm (dpr)'!I$2:I$2000,'Defense processing realm (dpr)'!B$2:B$2000,A78,'Defense processing realm (dpr)'!C$2:C$2000,B78)</f>
        <v>0</v>
      </c>
    </row>
    <row r="79" spans="1:5">
      <c r="A79">
        <f t="shared" si="3"/>
        <v>39</v>
      </c>
      <c r="B79" t="s">
        <v>328</v>
      </c>
      <c r="C79">
        <f>SUMIFS('Defense processing realm (dpr)'!E$2:E$2000,'Defense processing realm (dpr)'!B$2:B$2000,A79,'Defense processing realm (dpr)'!C$2:C$2000,B79)</f>
        <v>25.502</v>
      </c>
      <c r="D79">
        <f>SUMIFS('Defense processing realm (dpr)'!G$2:G$2000,'Defense processing realm (dpr)'!B$2:B$2000,A79,'Defense processing realm (dpr)'!C$2:C$2000,B79)</f>
        <v>0</v>
      </c>
      <c r="E79">
        <f>SUMIFS('Defense processing realm (dpr)'!I$2:I$2000,'Defense processing realm (dpr)'!B$2:B$2000,A79,'Defense processing realm (dpr)'!C$2:C$2000,B79)</f>
        <v>1.249</v>
      </c>
    </row>
    <row r="80" spans="1:5">
      <c r="A80">
        <f t="shared" si="3"/>
        <v>40</v>
      </c>
      <c r="B80" t="s">
        <v>246</v>
      </c>
      <c r="C80">
        <f>SUMIFS('Defense processing realm (dpr)'!E$2:E$2000,'Defense processing realm (dpr)'!B$2:B$2000,A80,'Defense processing realm (dpr)'!C$2:C$2000,B80)</f>
        <v>0</v>
      </c>
      <c r="D80">
        <f>SUMIFS('Defense processing realm (dpr)'!G$2:G$2000,'Defense processing realm (dpr)'!B$2:B$2000,A80,'Defense processing realm (dpr)'!C$2:C$2000,B80)</f>
        <v>0</v>
      </c>
      <c r="E80">
        <f>SUMIFS('Defense processing realm (dpr)'!I$2:I$2000,'Defense processing realm (dpr)'!B$2:B$2000,A80,'Defense processing realm (dpr)'!C$2:C$2000,B80)</f>
        <v>0</v>
      </c>
    </row>
    <row r="81" spans="1:5">
      <c r="A81">
        <f t="shared" si="3"/>
        <v>40</v>
      </c>
      <c r="B81" t="s">
        <v>328</v>
      </c>
      <c r="C81">
        <f>SUMIFS('Defense processing realm (dpr)'!E$2:E$2000,'Defense processing realm (dpr)'!B$2:B$2000,A81,'Defense processing realm (dpr)'!C$2:C$2000,B81)</f>
        <v>0</v>
      </c>
      <c r="D81">
        <f>SUMIFS('Defense processing realm (dpr)'!G$2:G$2000,'Defense processing realm (dpr)'!B$2:B$2000,A81,'Defense processing realm (dpr)'!C$2:C$2000,B81)</f>
        <v>0</v>
      </c>
      <c r="E81">
        <f>SUMIFS('Defense processing realm (dpr)'!I$2:I$2000,'Defense processing realm (dpr)'!B$2:B$2000,A81,'Defense processing realm (dpr)'!C$2:C$2000,B81)</f>
        <v>0</v>
      </c>
    </row>
    <row r="82" spans="1:5">
      <c r="A82">
        <f t="shared" si="3"/>
        <v>41</v>
      </c>
      <c r="B82" t="s">
        <v>246</v>
      </c>
      <c r="C82">
        <f>SUMIFS('Defense processing realm (dpr)'!E$2:E$2000,'Defense processing realm (dpr)'!B$2:B$2000,A82,'Defense processing realm (dpr)'!C$2:C$2000,B82)</f>
        <v>16.224</v>
      </c>
      <c r="D82">
        <f>SUMIFS('Defense processing realm (dpr)'!G$2:G$2000,'Defense processing realm (dpr)'!B$2:B$2000,A82,'Defense processing realm (dpr)'!C$2:C$2000,B82)</f>
        <v>14.949</v>
      </c>
      <c r="E82">
        <f>SUMIFS('Defense processing realm (dpr)'!I$2:I$2000,'Defense processing realm (dpr)'!B$2:B$2000,A82,'Defense processing realm (dpr)'!C$2:C$2000,B82)</f>
        <v>1.404</v>
      </c>
    </row>
    <row r="83" spans="1:5">
      <c r="A83">
        <f t="shared" si="3"/>
        <v>41</v>
      </c>
      <c r="B83" t="s">
        <v>328</v>
      </c>
      <c r="C83">
        <f>SUMIFS('Defense processing realm (dpr)'!E$2:E$2000,'Defense processing realm (dpr)'!B$2:B$2000,A83,'Defense processing realm (dpr)'!C$2:C$2000,B83)</f>
        <v>6.774</v>
      </c>
      <c r="D83">
        <f>SUMIFS('Defense processing realm (dpr)'!G$2:G$2000,'Defense processing realm (dpr)'!B$2:B$2000,A83,'Defense processing realm (dpr)'!C$2:C$2000,B83)</f>
        <v>3.213</v>
      </c>
      <c r="E83">
        <f>SUMIFS('Defense processing realm (dpr)'!I$2:I$2000,'Defense processing realm (dpr)'!B$2:B$2000,A83,'Defense processing realm (dpr)'!C$2:C$2000,B83)</f>
        <v>13.756</v>
      </c>
    </row>
    <row r="84" spans="1:5">
      <c r="A84">
        <f t="shared" si="3"/>
        <v>42</v>
      </c>
      <c r="B84" t="s">
        <v>246</v>
      </c>
      <c r="C84">
        <f>SUMIFS('Defense processing realm (dpr)'!E$2:E$2000,'Defense processing realm (dpr)'!B$2:B$2000,A84,'Defense processing realm (dpr)'!C$2:C$2000,B84)</f>
        <v>30.785</v>
      </c>
      <c r="D84">
        <f>SUMIFS('Defense processing realm (dpr)'!G$2:G$2000,'Defense processing realm (dpr)'!B$2:B$2000,A84,'Defense processing realm (dpr)'!C$2:C$2000,B84)</f>
        <v>0</v>
      </c>
      <c r="E84">
        <f>SUMIFS('Defense processing realm (dpr)'!I$2:I$2000,'Defense processing realm (dpr)'!B$2:B$2000,A84,'Defense processing realm (dpr)'!C$2:C$2000,B84)</f>
        <v>0</v>
      </c>
    </row>
    <row r="85" spans="1:5">
      <c r="A85">
        <f t="shared" si="3"/>
        <v>42</v>
      </c>
      <c r="B85" t="s">
        <v>328</v>
      </c>
      <c r="C85">
        <f>SUMIFS('Defense processing realm (dpr)'!E$2:E$2000,'Defense processing realm (dpr)'!B$2:B$2000,A85,'Defense processing realm (dpr)'!C$2:C$2000,B85)</f>
        <v>11.633</v>
      </c>
      <c r="D85">
        <f>SUMIFS('Defense processing realm (dpr)'!G$2:G$2000,'Defense processing realm (dpr)'!B$2:B$2000,A85,'Defense processing realm (dpr)'!C$2:C$2000,B85)</f>
        <v>0</v>
      </c>
      <c r="E85">
        <f>SUMIFS('Defense processing realm (dpr)'!I$2:I$2000,'Defense processing realm (dpr)'!B$2:B$2000,A85,'Defense processing realm (dpr)'!C$2:C$2000,B85)</f>
        <v>0</v>
      </c>
    </row>
    <row r="86" spans="1:5">
      <c r="A86">
        <f t="shared" si="3"/>
        <v>43</v>
      </c>
      <c r="B86" t="s">
        <v>246</v>
      </c>
      <c r="C86">
        <f>SUMIFS('Defense processing realm (dpr)'!E$2:E$2000,'Defense processing realm (dpr)'!B$2:B$2000,A86,'Defense processing realm (dpr)'!C$2:C$2000,B86)</f>
        <v>58.218</v>
      </c>
      <c r="D86">
        <f>SUMIFS('Defense processing realm (dpr)'!G$2:G$2000,'Defense processing realm (dpr)'!B$2:B$2000,A86,'Defense processing realm (dpr)'!C$2:C$2000,B86)</f>
        <v>11.638</v>
      </c>
      <c r="E86">
        <f>SUMIFS('Defense processing realm (dpr)'!I$2:I$2000,'Defense processing realm (dpr)'!B$2:B$2000,A86,'Defense processing realm (dpr)'!C$2:C$2000,B86)</f>
        <v>0</v>
      </c>
    </row>
    <row r="87" spans="1:5">
      <c r="A87">
        <f t="shared" si="3"/>
        <v>43</v>
      </c>
      <c r="B87" t="s">
        <v>328</v>
      </c>
      <c r="C87">
        <f>SUMIFS('Defense processing realm (dpr)'!E$2:E$2000,'Defense processing realm (dpr)'!B$2:B$2000,A87,'Defense processing realm (dpr)'!C$2:C$2000,B87)</f>
        <v>4.396</v>
      </c>
      <c r="D87">
        <f>SUMIFS('Defense processing realm (dpr)'!G$2:G$2000,'Defense processing realm (dpr)'!B$2:B$2000,A87,'Defense processing realm (dpr)'!C$2:C$2000,B87)</f>
        <v>45.34</v>
      </c>
      <c r="E87">
        <f>SUMIFS('Defense processing realm (dpr)'!I$2:I$2000,'Defense processing realm (dpr)'!B$2:B$2000,A87,'Defense processing realm (dpr)'!C$2:C$2000,B87)</f>
        <v>0</v>
      </c>
    </row>
    <row r="88" spans="1:5">
      <c r="A88">
        <f t="shared" si="3"/>
        <v>44</v>
      </c>
      <c r="B88" t="s">
        <v>246</v>
      </c>
      <c r="C88">
        <f>SUMIFS('Defense processing realm (dpr)'!E$2:E$2000,'Defense processing realm (dpr)'!B$2:B$2000,A88,'Defense processing realm (dpr)'!C$2:C$2000,B88)</f>
        <v>0</v>
      </c>
      <c r="D88">
        <f>SUMIFS('Defense processing realm (dpr)'!G$2:G$2000,'Defense processing realm (dpr)'!B$2:B$2000,A88,'Defense processing realm (dpr)'!C$2:C$2000,B88)</f>
        <v>4.614</v>
      </c>
      <c r="E88">
        <f>SUMIFS('Defense processing realm (dpr)'!I$2:I$2000,'Defense processing realm (dpr)'!B$2:B$2000,A88,'Defense processing realm (dpr)'!C$2:C$2000,B88)</f>
        <v>5.614</v>
      </c>
    </row>
    <row r="89" spans="1:5">
      <c r="A89">
        <f t="shared" si="3"/>
        <v>44</v>
      </c>
      <c r="B89" t="s">
        <v>328</v>
      </c>
      <c r="C89">
        <f>SUMIFS('Defense processing realm (dpr)'!E$2:E$2000,'Defense processing realm (dpr)'!B$2:B$2000,A89,'Defense processing realm (dpr)'!C$2:C$2000,B89)</f>
        <v>0</v>
      </c>
      <c r="D89">
        <f>SUMIFS('Defense processing realm (dpr)'!G$2:G$2000,'Defense processing realm (dpr)'!B$2:B$2000,A89,'Defense processing realm (dpr)'!C$2:C$2000,B89)</f>
        <v>0</v>
      </c>
      <c r="E89">
        <f>SUMIFS('Defense processing realm (dpr)'!I$2:I$2000,'Defense processing realm (dpr)'!B$2:B$2000,A89,'Defense processing realm (dpr)'!C$2:C$2000,B89)</f>
        <v>0</v>
      </c>
    </row>
    <row r="90" spans="1:5">
      <c r="A90">
        <f t="shared" si="3"/>
        <v>45</v>
      </c>
      <c r="B90" t="s">
        <v>246</v>
      </c>
      <c r="C90">
        <f>SUMIFS('Defense processing realm (dpr)'!E$2:E$2000,'Defense processing realm (dpr)'!B$2:B$2000,A90,'Defense processing realm (dpr)'!C$2:C$2000,B90)</f>
        <v>27.335</v>
      </c>
      <c r="D90">
        <f>SUMIFS('Defense processing realm (dpr)'!G$2:G$2000,'Defense processing realm (dpr)'!B$2:B$2000,A90,'Defense processing realm (dpr)'!C$2:C$2000,B90)</f>
        <v>0</v>
      </c>
      <c r="E90">
        <f>SUMIFS('Defense processing realm (dpr)'!I$2:I$2000,'Defense processing realm (dpr)'!B$2:B$2000,A90,'Defense processing realm (dpr)'!C$2:C$2000,B90)</f>
        <v>0</v>
      </c>
    </row>
    <row r="91" spans="1:5">
      <c r="A91">
        <f t="shared" si="3"/>
        <v>45</v>
      </c>
      <c r="B91" t="s">
        <v>328</v>
      </c>
      <c r="C91">
        <f>SUMIFS('Defense processing realm (dpr)'!E$2:E$2000,'Defense processing realm (dpr)'!B$2:B$2000,A91,'Defense processing realm (dpr)'!C$2:C$2000,B91)</f>
        <v>15.35</v>
      </c>
      <c r="D91">
        <f>SUMIFS('Defense processing realm (dpr)'!G$2:G$2000,'Defense processing realm (dpr)'!B$2:B$2000,A91,'Defense processing realm (dpr)'!C$2:C$2000,B91)</f>
        <v>0</v>
      </c>
      <c r="E91">
        <f>SUMIFS('Defense processing realm (dpr)'!I$2:I$2000,'Defense processing realm (dpr)'!B$2:B$2000,A91,'Defense processing realm (dpr)'!C$2:C$2000,B91)</f>
        <v>0</v>
      </c>
    </row>
    <row r="92" spans="1:5">
      <c r="A92">
        <f t="shared" si="3"/>
        <v>46</v>
      </c>
      <c r="B92" t="s">
        <v>246</v>
      </c>
      <c r="C92">
        <f>SUMIFS('Defense processing realm (dpr)'!E$2:E$2000,'Defense processing realm (dpr)'!B$2:B$2000,A92,'Defense processing realm (dpr)'!C$2:C$2000,B92)</f>
        <v>1.29</v>
      </c>
      <c r="D92">
        <f>SUMIFS('Defense processing realm (dpr)'!G$2:G$2000,'Defense processing realm (dpr)'!B$2:B$2000,A92,'Defense processing realm (dpr)'!C$2:C$2000,B92)</f>
        <v>23.683</v>
      </c>
      <c r="E92">
        <f>SUMIFS('Defense processing realm (dpr)'!I$2:I$2000,'Defense processing realm (dpr)'!B$2:B$2000,A92,'Defense processing realm (dpr)'!C$2:C$2000,B92)</f>
        <v>2.15</v>
      </c>
    </row>
    <row r="93" spans="1:5">
      <c r="A93">
        <f t="shared" si="3"/>
        <v>46</v>
      </c>
      <c r="B93" t="s">
        <v>328</v>
      </c>
      <c r="C93">
        <f>SUMIFS('Defense processing realm (dpr)'!E$2:E$2000,'Defense processing realm (dpr)'!B$2:B$2000,A93,'Defense processing realm (dpr)'!C$2:C$2000,B93)</f>
        <v>16.366</v>
      </c>
      <c r="D93">
        <f>SUMIFS('Defense processing realm (dpr)'!G$2:G$2000,'Defense processing realm (dpr)'!B$2:B$2000,A93,'Defense processing realm (dpr)'!C$2:C$2000,B93)</f>
        <v>0</v>
      </c>
      <c r="E93">
        <f>SUMIFS('Defense processing realm (dpr)'!I$2:I$2000,'Defense processing realm (dpr)'!B$2:B$2000,A93,'Defense processing realm (dpr)'!C$2:C$2000,B93)</f>
        <v>0</v>
      </c>
    </row>
    <row r="94" spans="1:5">
      <c r="A94">
        <f t="shared" si="3"/>
        <v>47</v>
      </c>
      <c r="B94" t="s">
        <v>246</v>
      </c>
      <c r="C94">
        <f>SUMIFS('Defense processing realm (dpr)'!E$2:E$2000,'Defense processing realm (dpr)'!B$2:B$2000,A94,'Defense processing realm (dpr)'!C$2:C$2000,B94)</f>
        <v>65.208</v>
      </c>
      <c r="D94">
        <f>SUMIFS('Defense processing realm (dpr)'!G$2:G$2000,'Defense processing realm (dpr)'!B$2:B$2000,A94,'Defense processing realm (dpr)'!C$2:C$2000,B94)</f>
        <v>12.826</v>
      </c>
      <c r="E94">
        <f>SUMIFS('Defense processing realm (dpr)'!I$2:I$2000,'Defense processing realm (dpr)'!B$2:B$2000,A94,'Defense processing realm (dpr)'!C$2:C$2000,B94)</f>
        <v>21.833</v>
      </c>
    </row>
    <row r="95" spans="1:5">
      <c r="A95">
        <f t="shared" si="3"/>
        <v>47</v>
      </c>
      <c r="B95" t="s">
        <v>328</v>
      </c>
      <c r="C95">
        <f>SUMIFS('Defense processing realm (dpr)'!E$2:E$2000,'Defense processing realm (dpr)'!B$2:B$2000,A95,'Defense processing realm (dpr)'!C$2:C$2000,B95)</f>
        <v>14.908</v>
      </c>
      <c r="D95">
        <f>SUMIFS('Defense processing realm (dpr)'!G$2:G$2000,'Defense processing realm (dpr)'!B$2:B$2000,A95,'Defense processing realm (dpr)'!C$2:C$2000,B95)</f>
        <v>0</v>
      </c>
      <c r="E95">
        <f>SUMIFS('Defense processing realm (dpr)'!I$2:I$2000,'Defense processing realm (dpr)'!B$2:B$2000,A95,'Defense processing realm (dpr)'!C$2:C$2000,B95)</f>
        <v>8.237</v>
      </c>
    </row>
    <row r="96" spans="1:5">
      <c r="A96">
        <f t="shared" si="3"/>
        <v>48</v>
      </c>
      <c r="B96" t="s">
        <v>246</v>
      </c>
      <c r="C96">
        <f>SUMIFS('Defense processing realm (dpr)'!E$2:E$2000,'Defense processing realm (dpr)'!B$2:B$2000,A96,'Defense processing realm (dpr)'!C$2:C$2000,B96)</f>
        <v>63.906</v>
      </c>
      <c r="D96">
        <f>SUMIFS('Defense processing realm (dpr)'!G$2:G$2000,'Defense processing realm (dpr)'!B$2:B$2000,A96,'Defense processing realm (dpr)'!C$2:C$2000,B96)</f>
        <v>1.615</v>
      </c>
      <c r="E96">
        <f>SUMIFS('Defense processing realm (dpr)'!I$2:I$2000,'Defense processing realm (dpr)'!B$2:B$2000,A96,'Defense processing realm (dpr)'!C$2:C$2000,B96)</f>
        <v>0</v>
      </c>
    </row>
    <row r="97" spans="1:5">
      <c r="A97">
        <f t="shared" si="3"/>
        <v>48</v>
      </c>
      <c r="B97" t="s">
        <v>328</v>
      </c>
      <c r="C97">
        <f>SUMIFS('Defense processing realm (dpr)'!E$2:E$2000,'Defense processing realm (dpr)'!B$2:B$2000,A97,'Defense processing realm (dpr)'!C$2:C$2000,B97)</f>
        <v>0</v>
      </c>
      <c r="D97">
        <f>SUMIFS('Defense processing realm (dpr)'!G$2:G$2000,'Defense processing realm (dpr)'!B$2:B$2000,A97,'Defense processing realm (dpr)'!C$2:C$2000,B97)</f>
        <v>0</v>
      </c>
      <c r="E97">
        <f>SUMIFS('Defense processing realm (dpr)'!I$2:I$2000,'Defense processing realm (dpr)'!B$2:B$2000,A97,'Defense processing realm (dpr)'!C$2:C$2000,B97)</f>
        <v>0</v>
      </c>
    </row>
    <row r="98" spans="1:5">
      <c r="A98">
        <f t="shared" si="3"/>
        <v>49</v>
      </c>
      <c r="B98" t="s">
        <v>246</v>
      </c>
      <c r="C98">
        <f>SUMIFS('Defense processing realm (dpr)'!E$2:E$2000,'Defense processing realm (dpr)'!B$2:B$2000,A98,'Defense processing realm (dpr)'!C$2:C$2000,B98)</f>
        <v>26.726</v>
      </c>
      <c r="D98">
        <f>SUMIFS('Defense processing realm (dpr)'!G$2:G$2000,'Defense processing realm (dpr)'!B$2:B$2000,A98,'Defense processing realm (dpr)'!C$2:C$2000,B98)</f>
        <v>8.894</v>
      </c>
      <c r="E98">
        <f>SUMIFS('Defense processing realm (dpr)'!I$2:I$2000,'Defense processing realm (dpr)'!B$2:B$2000,A98,'Defense processing realm (dpr)'!C$2:C$2000,B98)</f>
        <v>1.029</v>
      </c>
    </row>
    <row r="99" spans="1:5">
      <c r="A99">
        <f t="shared" si="3"/>
        <v>49</v>
      </c>
      <c r="B99" t="s">
        <v>328</v>
      </c>
      <c r="C99">
        <f>SUMIFS('Defense processing realm (dpr)'!E$2:E$2000,'Defense processing realm (dpr)'!B$2:B$2000,A99,'Defense processing realm (dpr)'!C$2:C$2000,B99)</f>
        <v>65.042</v>
      </c>
      <c r="D99">
        <f>SUMIFS('Defense processing realm (dpr)'!G$2:G$2000,'Defense processing realm (dpr)'!B$2:B$2000,A99,'Defense processing realm (dpr)'!C$2:C$2000,B99)</f>
        <v>0</v>
      </c>
      <c r="E99">
        <f>SUMIFS('Defense processing realm (dpr)'!I$2:I$2000,'Defense processing realm (dpr)'!B$2:B$2000,A99,'Defense processing realm (dpr)'!C$2:C$2000,B99)</f>
        <v>6.464</v>
      </c>
    </row>
    <row r="100" spans="1:5">
      <c r="A100">
        <f t="shared" si="3"/>
        <v>50</v>
      </c>
      <c r="B100" t="s">
        <v>246</v>
      </c>
      <c r="C100">
        <f>SUMIFS('Defense processing realm (dpr)'!E$2:E$2000,'Defense processing realm (dpr)'!B$2:B$2000,A100,'Defense processing realm (dpr)'!C$2:C$2000,B100)</f>
        <v>18.49</v>
      </c>
      <c r="D100">
        <f>SUMIFS('Defense processing realm (dpr)'!G$2:G$2000,'Defense processing realm (dpr)'!B$2:B$2000,A100,'Defense processing realm (dpr)'!C$2:C$2000,B100)</f>
        <v>2.067</v>
      </c>
      <c r="E100">
        <f>SUMIFS('Defense processing realm (dpr)'!I$2:I$2000,'Defense processing realm (dpr)'!B$2:B$2000,A100,'Defense processing realm (dpr)'!C$2:C$2000,B100)</f>
        <v>0</v>
      </c>
    </row>
    <row r="101" spans="1:5">
      <c r="A101">
        <f t="shared" si="3"/>
        <v>50</v>
      </c>
      <c r="B101" t="s">
        <v>328</v>
      </c>
      <c r="C101">
        <f>SUMIFS('Defense processing realm (dpr)'!E$2:E$2000,'Defense processing realm (dpr)'!B$2:B$2000,A101,'Defense processing realm (dpr)'!C$2:C$2000,B101)</f>
        <v>46.258</v>
      </c>
      <c r="D101">
        <f>SUMIFS('Defense processing realm (dpr)'!G$2:G$2000,'Defense processing realm (dpr)'!B$2:B$2000,A101,'Defense processing realm (dpr)'!C$2:C$2000,B101)</f>
        <v>1.784</v>
      </c>
      <c r="E101">
        <f>SUMIFS('Defense processing realm (dpr)'!I$2:I$2000,'Defense processing realm (dpr)'!B$2:B$2000,A101,'Defense processing realm (dpr)'!C$2:C$2000,B101)</f>
        <v>2.693</v>
      </c>
    </row>
    <row r="102" spans="1:5">
      <c r="A102">
        <f t="shared" si="3"/>
        <v>51</v>
      </c>
      <c r="B102" t="s">
        <v>246</v>
      </c>
      <c r="C102">
        <f>SUMIFS('Defense processing realm (dpr)'!E$2:E$2000,'Defense processing realm (dpr)'!B$2:B$2000,A102,'Defense processing realm (dpr)'!C$2:C$2000,B102)</f>
        <v>3.792</v>
      </c>
      <c r="D102">
        <f>SUMIFS('Defense processing realm (dpr)'!G$2:G$2000,'Defense processing realm (dpr)'!B$2:B$2000,A102,'Defense processing realm (dpr)'!C$2:C$2000,B102)</f>
        <v>0.817</v>
      </c>
      <c r="E102">
        <f>SUMIFS('Defense processing realm (dpr)'!I$2:I$2000,'Defense processing realm (dpr)'!B$2:B$2000,A102,'Defense processing realm (dpr)'!C$2:C$2000,B102)</f>
        <v>0</v>
      </c>
    </row>
    <row r="103" spans="1:5">
      <c r="A103">
        <f t="shared" si="3"/>
        <v>51</v>
      </c>
      <c r="B103" t="s">
        <v>328</v>
      </c>
      <c r="C103">
        <f>SUMIFS('Defense processing realm (dpr)'!E$2:E$2000,'Defense processing realm (dpr)'!B$2:B$2000,A103,'Defense processing realm (dpr)'!C$2:C$2000,B103)</f>
        <v>15.493</v>
      </c>
      <c r="D103">
        <f>SUMIFS('Defense processing realm (dpr)'!G$2:G$2000,'Defense processing realm (dpr)'!B$2:B$2000,A103,'Defense processing realm (dpr)'!C$2:C$2000,B103)</f>
        <v>2.368</v>
      </c>
      <c r="E103">
        <f>SUMIFS('Defense processing realm (dpr)'!I$2:I$2000,'Defense processing realm (dpr)'!B$2:B$2000,A103,'Defense processing realm (dpr)'!C$2:C$2000,B103)</f>
        <v>0</v>
      </c>
    </row>
    <row r="104" spans="1:5">
      <c r="A104">
        <f t="shared" si="3"/>
        <v>52</v>
      </c>
      <c r="B104" t="s">
        <v>246</v>
      </c>
      <c r="C104">
        <f>SUMIFS('Defense processing realm (dpr)'!E$2:E$2000,'Defense processing realm (dpr)'!B$2:B$2000,A104,'Defense processing realm (dpr)'!C$2:C$2000,B104)</f>
        <v>27.905</v>
      </c>
      <c r="D104">
        <f>SUMIFS('Defense processing realm (dpr)'!G$2:G$2000,'Defense processing realm (dpr)'!B$2:B$2000,A104,'Defense processing realm (dpr)'!C$2:C$2000,B104)</f>
        <v>0</v>
      </c>
      <c r="E104">
        <f>SUMIFS('Defense processing realm (dpr)'!I$2:I$2000,'Defense processing realm (dpr)'!B$2:B$2000,A104,'Defense processing realm (dpr)'!C$2:C$2000,B104)</f>
        <v>0</v>
      </c>
    </row>
    <row r="105" spans="1:5">
      <c r="A105">
        <f t="shared" si="3"/>
        <v>52</v>
      </c>
      <c r="B105" t="s">
        <v>328</v>
      </c>
      <c r="C105">
        <f>SUMIFS('Defense processing realm (dpr)'!E$2:E$2000,'Defense processing realm (dpr)'!B$2:B$2000,A105,'Defense processing realm (dpr)'!C$2:C$2000,B105)</f>
        <v>37.445</v>
      </c>
      <c r="D105">
        <f>SUMIFS('Defense processing realm (dpr)'!G$2:G$2000,'Defense processing realm (dpr)'!B$2:B$2000,A105,'Defense processing realm (dpr)'!C$2:C$2000,B105)</f>
        <v>3.64</v>
      </c>
      <c r="E105">
        <f>SUMIFS('Defense processing realm (dpr)'!I$2:I$2000,'Defense processing realm (dpr)'!B$2:B$2000,A105,'Defense processing realm (dpr)'!C$2:C$2000,B105)</f>
        <v>5.372</v>
      </c>
    </row>
    <row r="106" spans="1:5">
      <c r="A106">
        <f t="shared" si="3"/>
        <v>53</v>
      </c>
      <c r="B106" t="s">
        <v>246</v>
      </c>
      <c r="C106">
        <f>SUMIFS('Defense processing realm (dpr)'!E$2:E$2000,'Defense processing realm (dpr)'!B$2:B$2000,A106,'Defense processing realm (dpr)'!C$2:C$2000,B106)</f>
        <v>0</v>
      </c>
      <c r="D106">
        <f>SUMIFS('Defense processing realm (dpr)'!G$2:G$2000,'Defense processing realm (dpr)'!B$2:B$2000,A106,'Defense processing realm (dpr)'!C$2:C$2000,B106)</f>
        <v>0</v>
      </c>
      <c r="E106">
        <f>SUMIFS('Defense processing realm (dpr)'!I$2:I$2000,'Defense processing realm (dpr)'!B$2:B$2000,A106,'Defense processing realm (dpr)'!C$2:C$2000,B106)</f>
        <v>0</v>
      </c>
    </row>
    <row r="107" spans="1:5">
      <c r="A107">
        <f t="shared" ref="A107:A134" si="4">A105+1</f>
        <v>53</v>
      </c>
      <c r="B107" t="s">
        <v>328</v>
      </c>
      <c r="C107">
        <f>SUMIFS('Defense processing realm (dpr)'!E$2:E$2000,'Defense processing realm (dpr)'!B$2:B$2000,A107,'Defense processing realm (dpr)'!C$2:C$2000,B107)</f>
        <v>8.6</v>
      </c>
      <c r="D107">
        <f>SUMIFS('Defense processing realm (dpr)'!G$2:G$2000,'Defense processing realm (dpr)'!B$2:B$2000,A107,'Defense processing realm (dpr)'!C$2:C$2000,B107)</f>
        <v>0</v>
      </c>
      <c r="E107">
        <f>SUMIFS('Defense processing realm (dpr)'!I$2:I$2000,'Defense processing realm (dpr)'!B$2:B$2000,A107,'Defense processing realm (dpr)'!C$2:C$2000,B107)</f>
        <v>79.154</v>
      </c>
    </row>
    <row r="108" spans="1:5">
      <c r="A108">
        <f t="shared" si="4"/>
        <v>54</v>
      </c>
      <c r="B108" t="s">
        <v>246</v>
      </c>
      <c r="C108">
        <f>SUMIFS('Defense processing realm (dpr)'!E$2:E$2000,'Defense processing realm (dpr)'!B$2:B$2000,A108,'Defense processing realm (dpr)'!C$2:C$2000,B108)</f>
        <v>3.321</v>
      </c>
      <c r="D108">
        <f>SUMIFS('Defense processing realm (dpr)'!G$2:G$2000,'Defense processing realm (dpr)'!B$2:B$2000,A108,'Defense processing realm (dpr)'!C$2:C$2000,B108)</f>
        <v>0</v>
      </c>
      <c r="E108">
        <f>SUMIFS('Defense processing realm (dpr)'!I$2:I$2000,'Defense processing realm (dpr)'!B$2:B$2000,A108,'Defense processing realm (dpr)'!C$2:C$2000,B108)</f>
        <v>0</v>
      </c>
    </row>
    <row r="109" spans="1:5">
      <c r="A109">
        <f t="shared" si="4"/>
        <v>54</v>
      </c>
      <c r="B109" t="s">
        <v>328</v>
      </c>
      <c r="C109">
        <f>SUMIFS('Defense processing realm (dpr)'!E$2:E$2000,'Defense processing realm (dpr)'!B$2:B$2000,A109,'Defense processing realm (dpr)'!C$2:C$2000,B109)</f>
        <v>0</v>
      </c>
      <c r="D109">
        <f>SUMIFS('Defense processing realm (dpr)'!G$2:G$2000,'Defense processing realm (dpr)'!B$2:B$2000,A109,'Defense processing realm (dpr)'!C$2:C$2000,B109)</f>
        <v>0</v>
      </c>
      <c r="E109">
        <f>SUMIFS('Defense processing realm (dpr)'!I$2:I$2000,'Defense processing realm (dpr)'!B$2:B$2000,A109,'Defense processing realm (dpr)'!C$2:C$2000,B109)</f>
        <v>0</v>
      </c>
    </row>
    <row r="110" spans="1:5">
      <c r="A110">
        <f t="shared" si="4"/>
        <v>55</v>
      </c>
      <c r="B110" t="s">
        <v>246</v>
      </c>
      <c r="C110">
        <f>SUMIFS('Defense processing realm (dpr)'!E$2:E$2000,'Defense processing realm (dpr)'!B$2:B$2000,A110,'Defense processing realm (dpr)'!C$2:C$2000,B110)</f>
        <v>5.591</v>
      </c>
      <c r="D110">
        <f>SUMIFS('Defense processing realm (dpr)'!G$2:G$2000,'Defense processing realm (dpr)'!B$2:B$2000,A110,'Defense processing realm (dpr)'!C$2:C$2000,B110)</f>
        <v>0</v>
      </c>
      <c r="E110">
        <f>SUMIFS('Defense processing realm (dpr)'!I$2:I$2000,'Defense processing realm (dpr)'!B$2:B$2000,A110,'Defense processing realm (dpr)'!C$2:C$2000,B110)</f>
        <v>0</v>
      </c>
    </row>
    <row r="111" spans="1:5">
      <c r="A111">
        <f t="shared" si="4"/>
        <v>55</v>
      </c>
      <c r="B111" t="s">
        <v>328</v>
      </c>
      <c r="C111">
        <f>SUMIFS('Defense processing realm (dpr)'!E$2:E$2000,'Defense processing realm (dpr)'!B$2:B$2000,A111,'Defense processing realm (dpr)'!C$2:C$2000,B111)</f>
        <v>28.361</v>
      </c>
      <c r="D111">
        <f>SUMIFS('Defense processing realm (dpr)'!G$2:G$2000,'Defense processing realm (dpr)'!B$2:B$2000,A111,'Defense processing realm (dpr)'!C$2:C$2000,B111)</f>
        <v>2.355</v>
      </c>
      <c r="E111">
        <f>SUMIFS('Defense processing realm (dpr)'!I$2:I$2000,'Defense processing realm (dpr)'!B$2:B$2000,A111,'Defense processing realm (dpr)'!C$2:C$2000,B111)</f>
        <v>4.515</v>
      </c>
    </row>
    <row r="112" spans="1:5">
      <c r="A112">
        <f t="shared" si="4"/>
        <v>56</v>
      </c>
      <c r="B112" t="s">
        <v>246</v>
      </c>
      <c r="C112">
        <f>SUMIFS('Defense processing realm (dpr)'!E$2:E$2000,'Defense processing realm (dpr)'!B$2:B$2000,A112,'Defense processing realm (dpr)'!C$2:C$2000,B112)</f>
        <v>40.46</v>
      </c>
      <c r="D112">
        <f>SUMIFS('Defense processing realm (dpr)'!G$2:G$2000,'Defense processing realm (dpr)'!B$2:B$2000,A112,'Defense processing realm (dpr)'!C$2:C$2000,B112)</f>
        <v>8.263</v>
      </c>
      <c r="E112">
        <f>SUMIFS('Defense processing realm (dpr)'!I$2:I$2000,'Defense processing realm (dpr)'!B$2:B$2000,A112,'Defense processing realm (dpr)'!C$2:C$2000,B112)</f>
        <v>3.413</v>
      </c>
    </row>
    <row r="113" spans="1:5">
      <c r="A113">
        <f t="shared" si="4"/>
        <v>56</v>
      </c>
      <c r="B113" t="s">
        <v>328</v>
      </c>
      <c r="C113">
        <f>SUMIFS('Defense processing realm (dpr)'!E$2:E$2000,'Defense processing realm (dpr)'!B$2:B$2000,A113,'Defense processing realm (dpr)'!C$2:C$2000,B113)</f>
        <v>33.312</v>
      </c>
      <c r="D113">
        <f>SUMIFS('Defense processing realm (dpr)'!G$2:G$2000,'Defense processing realm (dpr)'!B$2:B$2000,A113,'Defense processing realm (dpr)'!C$2:C$2000,B113)</f>
        <v>2.621</v>
      </c>
      <c r="E113">
        <f>SUMIFS('Defense processing realm (dpr)'!I$2:I$2000,'Defense processing realm (dpr)'!B$2:B$2000,A113,'Defense processing realm (dpr)'!C$2:C$2000,B113)</f>
        <v>1.225</v>
      </c>
    </row>
    <row r="114" spans="1:5">
      <c r="A114">
        <f t="shared" si="4"/>
        <v>57</v>
      </c>
      <c r="B114" t="s">
        <v>246</v>
      </c>
      <c r="C114">
        <f>SUMIFS('Defense processing realm (dpr)'!E$2:E$2000,'Defense processing realm (dpr)'!B$2:B$2000,A114,'Defense processing realm (dpr)'!C$2:C$2000,B114)</f>
        <v>20.381</v>
      </c>
      <c r="D114">
        <f>SUMIFS('Defense processing realm (dpr)'!G$2:G$2000,'Defense processing realm (dpr)'!B$2:B$2000,A114,'Defense processing realm (dpr)'!C$2:C$2000,B114)</f>
        <v>0.986</v>
      </c>
      <c r="E114">
        <f>SUMIFS('Defense processing realm (dpr)'!I$2:I$2000,'Defense processing realm (dpr)'!B$2:B$2000,A114,'Defense processing realm (dpr)'!C$2:C$2000,B114)</f>
        <v>0</v>
      </c>
    </row>
    <row r="115" spans="1:5">
      <c r="A115">
        <f t="shared" si="4"/>
        <v>57</v>
      </c>
      <c r="B115" t="s">
        <v>328</v>
      </c>
      <c r="C115">
        <f>SUMIFS('Defense processing realm (dpr)'!E$2:E$2000,'Defense processing realm (dpr)'!B$2:B$2000,A115,'Defense processing realm (dpr)'!C$2:C$2000,B115)</f>
        <v>13.13</v>
      </c>
      <c r="D115">
        <f>SUMIFS('Defense processing realm (dpr)'!G$2:G$2000,'Defense processing realm (dpr)'!B$2:B$2000,A115,'Defense processing realm (dpr)'!C$2:C$2000,B115)</f>
        <v>0</v>
      </c>
      <c r="E115">
        <f>SUMIFS('Defense processing realm (dpr)'!I$2:I$2000,'Defense processing realm (dpr)'!B$2:B$2000,A115,'Defense processing realm (dpr)'!C$2:C$2000,B115)</f>
        <v>0</v>
      </c>
    </row>
    <row r="116" spans="1:5">
      <c r="A116">
        <f t="shared" si="4"/>
        <v>58</v>
      </c>
      <c r="B116" t="s">
        <v>246</v>
      </c>
      <c r="C116">
        <f>SUMIFS('Defense processing realm (dpr)'!E$2:E$2000,'Defense processing realm (dpr)'!B$2:B$2000,A116,'Defense processing realm (dpr)'!C$2:C$2000,B116)</f>
        <v>30.497</v>
      </c>
      <c r="D116">
        <f>SUMIFS('Defense processing realm (dpr)'!G$2:G$2000,'Defense processing realm (dpr)'!B$2:B$2000,A116,'Defense processing realm (dpr)'!C$2:C$2000,B116)</f>
        <v>0</v>
      </c>
      <c r="E116">
        <f>SUMIFS('Defense processing realm (dpr)'!I$2:I$2000,'Defense processing realm (dpr)'!B$2:B$2000,A116,'Defense processing realm (dpr)'!C$2:C$2000,B116)</f>
        <v>2.096</v>
      </c>
    </row>
    <row r="117" spans="1:5">
      <c r="A117">
        <f t="shared" si="4"/>
        <v>58</v>
      </c>
      <c r="B117" t="s">
        <v>328</v>
      </c>
      <c r="C117">
        <f>SUMIFS('Defense processing realm (dpr)'!E$2:E$2000,'Defense processing realm (dpr)'!B$2:B$2000,A117,'Defense processing realm (dpr)'!C$2:C$2000,B117)</f>
        <v>0</v>
      </c>
      <c r="D117">
        <f>SUMIFS('Defense processing realm (dpr)'!G$2:G$2000,'Defense processing realm (dpr)'!B$2:B$2000,A117,'Defense processing realm (dpr)'!C$2:C$2000,B117)</f>
        <v>1.573</v>
      </c>
      <c r="E117">
        <f>SUMIFS('Defense processing realm (dpr)'!I$2:I$2000,'Defense processing realm (dpr)'!B$2:B$2000,A117,'Defense processing realm (dpr)'!C$2:C$2000,B117)</f>
        <v>6.531</v>
      </c>
    </row>
    <row r="118" spans="1:5">
      <c r="A118">
        <f t="shared" si="4"/>
        <v>59</v>
      </c>
      <c r="B118" t="s">
        <v>246</v>
      </c>
      <c r="C118">
        <f>SUMIFS('Defense processing realm (dpr)'!E$2:E$2000,'Defense processing realm (dpr)'!B$2:B$2000,A118,'Defense processing realm (dpr)'!C$2:C$2000,B118)</f>
        <v>6.641</v>
      </c>
      <c r="D118">
        <f>SUMIFS('Defense processing realm (dpr)'!G$2:G$2000,'Defense processing realm (dpr)'!B$2:B$2000,A118,'Defense processing realm (dpr)'!C$2:C$2000,B118)</f>
        <v>2.966</v>
      </c>
      <c r="E118">
        <f>SUMIFS('Defense processing realm (dpr)'!I$2:I$2000,'Defense processing realm (dpr)'!B$2:B$2000,A118,'Defense processing realm (dpr)'!C$2:C$2000,B118)</f>
        <v>0</v>
      </c>
    </row>
    <row r="119" spans="1:5">
      <c r="A119">
        <f t="shared" si="4"/>
        <v>59</v>
      </c>
      <c r="B119" t="s">
        <v>328</v>
      </c>
      <c r="C119">
        <f>SUMIFS('Defense processing realm (dpr)'!E$2:E$2000,'Defense processing realm (dpr)'!B$2:B$2000,A119,'Defense processing realm (dpr)'!C$2:C$2000,B119)</f>
        <v>5.98</v>
      </c>
      <c r="D119">
        <f>SUMIFS('Defense processing realm (dpr)'!G$2:G$2000,'Defense processing realm (dpr)'!B$2:B$2000,A119,'Defense processing realm (dpr)'!C$2:C$2000,B119)</f>
        <v>0</v>
      </c>
      <c r="E119">
        <f>SUMIFS('Defense processing realm (dpr)'!I$2:I$2000,'Defense processing realm (dpr)'!B$2:B$2000,A119,'Defense processing realm (dpr)'!C$2:C$2000,B119)</f>
        <v>0</v>
      </c>
    </row>
    <row r="120" spans="1:5">
      <c r="A120">
        <f t="shared" si="4"/>
        <v>60</v>
      </c>
      <c r="B120" t="s">
        <v>246</v>
      </c>
      <c r="C120">
        <f>SUMIFS('Defense processing realm (dpr)'!E$2:E$2000,'Defense processing realm (dpr)'!B$2:B$2000,A120,'Defense processing realm (dpr)'!C$2:C$2000,B120)</f>
        <v>17.042</v>
      </c>
      <c r="D120">
        <f>SUMIFS('Defense processing realm (dpr)'!G$2:G$2000,'Defense processing realm (dpr)'!B$2:B$2000,A120,'Defense processing realm (dpr)'!C$2:C$2000,B120)</f>
        <v>5.483</v>
      </c>
      <c r="E120">
        <f>SUMIFS('Defense processing realm (dpr)'!I$2:I$2000,'Defense processing realm (dpr)'!B$2:B$2000,A120,'Defense processing realm (dpr)'!C$2:C$2000,B120)</f>
        <v>2.68</v>
      </c>
    </row>
    <row r="121" spans="1:5">
      <c r="A121">
        <f t="shared" si="4"/>
        <v>60</v>
      </c>
      <c r="B121" t="s">
        <v>328</v>
      </c>
      <c r="C121">
        <f>SUMIFS('Defense processing realm (dpr)'!E$2:E$2000,'Defense processing realm (dpr)'!B$2:B$2000,A121,'Defense processing realm (dpr)'!C$2:C$2000,B121)</f>
        <v>50.306</v>
      </c>
      <c r="D121">
        <f>SUMIFS('Defense processing realm (dpr)'!G$2:G$2000,'Defense processing realm (dpr)'!B$2:B$2000,A121,'Defense processing realm (dpr)'!C$2:C$2000,B121)</f>
        <v>0</v>
      </c>
      <c r="E121">
        <f>SUMIFS('Defense processing realm (dpr)'!I$2:I$2000,'Defense processing realm (dpr)'!B$2:B$2000,A121,'Defense processing realm (dpr)'!C$2:C$2000,B121)</f>
        <v>0</v>
      </c>
    </row>
    <row r="122" spans="1:5">
      <c r="A122">
        <f t="shared" si="4"/>
        <v>61</v>
      </c>
      <c r="B122" t="s">
        <v>246</v>
      </c>
      <c r="C122">
        <f>SUMIFS('Defense processing realm (dpr)'!E$2:E$2000,'Defense processing realm (dpr)'!B$2:B$2000,A122,'Defense processing realm (dpr)'!C$2:C$2000,B122)</f>
        <v>0.734</v>
      </c>
      <c r="D122">
        <f>SUMIFS('Defense processing realm (dpr)'!G$2:G$2000,'Defense processing realm (dpr)'!B$2:B$2000,A122,'Defense processing realm (dpr)'!C$2:C$2000,B122)</f>
        <v>8.179</v>
      </c>
      <c r="E122">
        <f>SUMIFS('Defense processing realm (dpr)'!I$2:I$2000,'Defense processing realm (dpr)'!B$2:B$2000,A122,'Defense processing realm (dpr)'!C$2:C$2000,B122)</f>
        <v>1.101</v>
      </c>
    </row>
    <row r="123" spans="1:5">
      <c r="A123">
        <f t="shared" si="4"/>
        <v>61</v>
      </c>
      <c r="B123" t="s">
        <v>328</v>
      </c>
      <c r="C123">
        <f>SUMIFS('Defense processing realm (dpr)'!E$2:E$2000,'Defense processing realm (dpr)'!B$2:B$2000,A123,'Defense processing realm (dpr)'!C$2:C$2000,B123)</f>
        <v>27.671</v>
      </c>
      <c r="D123">
        <f>SUMIFS('Defense processing realm (dpr)'!G$2:G$2000,'Defense processing realm (dpr)'!B$2:B$2000,A123,'Defense processing realm (dpr)'!C$2:C$2000,B123)</f>
        <v>0</v>
      </c>
      <c r="E123">
        <f>SUMIFS('Defense processing realm (dpr)'!I$2:I$2000,'Defense processing realm (dpr)'!B$2:B$2000,A123,'Defense processing realm (dpr)'!C$2:C$2000,B123)</f>
        <v>0</v>
      </c>
    </row>
    <row r="124" spans="1:5">
      <c r="A124">
        <f t="shared" si="4"/>
        <v>62</v>
      </c>
      <c r="B124" t="s">
        <v>246</v>
      </c>
      <c r="C124">
        <f>SUMIFS('Defense processing realm (dpr)'!E$2:E$2000,'Defense processing realm (dpr)'!B$2:B$2000,A124,'Defense processing realm (dpr)'!C$2:C$2000,B124)</f>
        <v>13.611</v>
      </c>
      <c r="D124">
        <f>SUMIFS('Defense processing realm (dpr)'!G$2:G$2000,'Defense processing realm (dpr)'!B$2:B$2000,A124,'Defense processing realm (dpr)'!C$2:C$2000,B124)</f>
        <v>1.29</v>
      </c>
      <c r="E124">
        <f>SUMIFS('Defense processing realm (dpr)'!I$2:I$2000,'Defense processing realm (dpr)'!B$2:B$2000,A124,'Defense processing realm (dpr)'!C$2:C$2000,B124)</f>
        <v>1.631</v>
      </c>
    </row>
    <row r="125" spans="1:5">
      <c r="A125">
        <f t="shared" si="4"/>
        <v>62</v>
      </c>
      <c r="B125" t="s">
        <v>328</v>
      </c>
      <c r="C125">
        <f>SUMIFS('Defense processing realm (dpr)'!E$2:E$2000,'Defense processing realm (dpr)'!B$2:B$2000,A125,'Defense processing realm (dpr)'!C$2:C$2000,B125)</f>
        <v>67.333</v>
      </c>
      <c r="D125">
        <f>SUMIFS('Defense processing realm (dpr)'!G$2:G$2000,'Defense processing realm (dpr)'!B$2:B$2000,A125,'Defense processing realm (dpr)'!C$2:C$2000,B125)</f>
        <v>0</v>
      </c>
      <c r="E125">
        <f>SUMIFS('Defense processing realm (dpr)'!I$2:I$2000,'Defense processing realm (dpr)'!B$2:B$2000,A125,'Defense processing realm (dpr)'!C$2:C$2000,B125)</f>
        <v>23.594</v>
      </c>
    </row>
    <row r="126" spans="1:5">
      <c r="A126">
        <f t="shared" si="4"/>
        <v>63</v>
      </c>
      <c r="B126" t="s">
        <v>246</v>
      </c>
      <c r="C126">
        <f>SUMIFS('Defense processing realm (dpr)'!E$2:E$2000,'Defense processing realm (dpr)'!B$2:B$2000,A126,'Defense processing realm (dpr)'!C$2:C$2000,B126)</f>
        <v>3.825</v>
      </c>
      <c r="D126">
        <f>SUMIFS('Defense processing realm (dpr)'!G$2:G$2000,'Defense processing realm (dpr)'!B$2:B$2000,A126,'Defense processing realm (dpr)'!C$2:C$2000,B126)</f>
        <v>0</v>
      </c>
      <c r="E126">
        <f>SUMIFS('Defense processing realm (dpr)'!I$2:I$2000,'Defense processing realm (dpr)'!B$2:B$2000,A126,'Defense processing realm (dpr)'!C$2:C$2000,B126)</f>
        <v>0</v>
      </c>
    </row>
    <row r="127" spans="1:5">
      <c r="A127">
        <f t="shared" si="4"/>
        <v>63</v>
      </c>
      <c r="B127" t="s">
        <v>328</v>
      </c>
      <c r="C127">
        <f>SUMIFS('Defense processing realm (dpr)'!E$2:E$2000,'Defense processing realm (dpr)'!B$2:B$2000,A127,'Defense processing realm (dpr)'!C$2:C$2000,B127)</f>
        <v>25.78</v>
      </c>
      <c r="D127">
        <f>SUMIFS('Defense processing realm (dpr)'!G$2:G$2000,'Defense processing realm (dpr)'!B$2:B$2000,A127,'Defense processing realm (dpr)'!C$2:C$2000,B127)</f>
        <v>0</v>
      </c>
      <c r="E127">
        <f>SUMIFS('Defense processing realm (dpr)'!I$2:I$2000,'Defense processing realm (dpr)'!B$2:B$2000,A127,'Defense processing realm (dpr)'!C$2:C$2000,B127)</f>
        <v>0</v>
      </c>
    </row>
    <row r="128" spans="1:5">
      <c r="A128">
        <f t="shared" si="4"/>
        <v>64</v>
      </c>
      <c r="B128" t="s">
        <v>246</v>
      </c>
      <c r="C128">
        <f>SUMIFS('Defense processing realm (dpr)'!E$2:E$2000,'Defense processing realm (dpr)'!B$2:B$2000,A128,'Defense processing realm (dpr)'!C$2:C$2000,B128)</f>
        <v>38.116</v>
      </c>
      <c r="D128">
        <f>SUMIFS('Defense processing realm (dpr)'!G$2:G$2000,'Defense processing realm (dpr)'!B$2:B$2000,A128,'Defense processing realm (dpr)'!C$2:C$2000,B128)</f>
        <v>0</v>
      </c>
      <c r="E128">
        <f>SUMIFS('Defense processing realm (dpr)'!I$2:I$2000,'Defense processing realm (dpr)'!B$2:B$2000,A128,'Defense processing realm (dpr)'!C$2:C$2000,B128)</f>
        <v>0</v>
      </c>
    </row>
    <row r="129" spans="1:5">
      <c r="A129">
        <f t="shared" si="4"/>
        <v>64</v>
      </c>
      <c r="B129" t="s">
        <v>328</v>
      </c>
      <c r="C129">
        <f>SUMIFS('Defense processing realm (dpr)'!E$2:E$2000,'Defense processing realm (dpr)'!B$2:B$2000,A129,'Defense processing realm (dpr)'!C$2:C$2000,B129)</f>
        <v>25.548</v>
      </c>
      <c r="D129">
        <f>SUMIFS('Defense processing realm (dpr)'!G$2:G$2000,'Defense processing realm (dpr)'!B$2:B$2000,A129,'Defense processing realm (dpr)'!C$2:C$2000,B129)</f>
        <v>0</v>
      </c>
      <c r="E129">
        <f>SUMIFS('Defense processing realm (dpr)'!I$2:I$2000,'Defense processing realm (dpr)'!B$2:B$2000,A129,'Defense processing realm (dpr)'!C$2:C$2000,B129)</f>
        <v>0.175</v>
      </c>
    </row>
    <row r="130" spans="1:5">
      <c r="A130">
        <f t="shared" si="4"/>
        <v>65</v>
      </c>
      <c r="B130" t="s">
        <v>246</v>
      </c>
      <c r="C130">
        <f>SUMIFS('Defense processing realm (dpr)'!E$2:E$2000,'Defense processing realm (dpr)'!B$2:B$2000,A130,'Defense processing realm (dpr)'!C$2:C$2000,B130)</f>
        <v>0</v>
      </c>
      <c r="D130">
        <f>SUMIFS('Defense processing realm (dpr)'!G$2:G$2000,'Defense processing realm (dpr)'!B$2:B$2000,A130,'Defense processing realm (dpr)'!C$2:C$2000,B130)</f>
        <v>0</v>
      </c>
      <c r="E130">
        <f>SUMIFS('Defense processing realm (dpr)'!I$2:I$2000,'Defense processing realm (dpr)'!B$2:B$2000,A130,'Defense processing realm (dpr)'!C$2:C$2000,B130)</f>
        <v>0</v>
      </c>
    </row>
    <row r="131" spans="1:5">
      <c r="A131">
        <f t="shared" si="4"/>
        <v>65</v>
      </c>
      <c r="B131" t="s">
        <v>328</v>
      </c>
      <c r="C131">
        <f>SUMIFS('Defense processing realm (dpr)'!E$2:E$2000,'Defense processing realm (dpr)'!B$2:B$2000,A131,'Defense processing realm (dpr)'!C$2:C$2000,B131)</f>
        <v>16.558</v>
      </c>
      <c r="D131">
        <f>SUMIFS('Defense processing realm (dpr)'!G$2:G$2000,'Defense processing realm (dpr)'!B$2:B$2000,A131,'Defense processing realm (dpr)'!C$2:C$2000,B131)</f>
        <v>0</v>
      </c>
      <c r="E131">
        <f>SUMIFS('Defense processing realm (dpr)'!I$2:I$2000,'Defense processing realm (dpr)'!B$2:B$2000,A131,'Defense processing realm (dpr)'!C$2:C$2000,B131)</f>
        <v>0</v>
      </c>
    </row>
    <row r="132" spans="1:5">
      <c r="A132">
        <f t="shared" si="4"/>
        <v>66</v>
      </c>
      <c r="B132" t="s">
        <v>246</v>
      </c>
      <c r="C132">
        <f>SUMIFS('Defense processing realm (dpr)'!E$2:E$2000,'Defense processing realm (dpr)'!B$2:B$2000,A132,'Defense processing realm (dpr)'!C$2:C$2000,B132)</f>
        <v>10.359</v>
      </c>
      <c r="D132">
        <f>SUMIFS('Defense processing realm (dpr)'!G$2:G$2000,'Defense processing realm (dpr)'!B$2:B$2000,A132,'Defense processing realm (dpr)'!C$2:C$2000,B132)</f>
        <v>0</v>
      </c>
      <c r="E132">
        <f>SUMIFS('Defense processing realm (dpr)'!I$2:I$2000,'Defense processing realm (dpr)'!B$2:B$2000,A132,'Defense processing realm (dpr)'!C$2:C$2000,B132)</f>
        <v>0</v>
      </c>
    </row>
    <row r="133" spans="1:5">
      <c r="A133">
        <f t="shared" si="4"/>
        <v>66</v>
      </c>
      <c r="B133" t="s">
        <v>328</v>
      </c>
      <c r="C133">
        <f>SUMIFS('Defense processing realm (dpr)'!E$2:E$2000,'Defense processing realm (dpr)'!B$2:B$2000,A133,'Defense processing realm (dpr)'!C$2:C$2000,B133)</f>
        <v>37.959</v>
      </c>
      <c r="D133">
        <f>SUMIFS('Defense processing realm (dpr)'!G$2:G$2000,'Defense processing realm (dpr)'!B$2:B$2000,A133,'Defense processing realm (dpr)'!C$2:C$2000,B133)</f>
        <v>14.101</v>
      </c>
      <c r="E133">
        <f>SUMIFS('Defense processing realm (dpr)'!I$2:I$2000,'Defense processing realm (dpr)'!B$2:B$2000,A133,'Defense processing realm (dpr)'!C$2:C$2000,B133)</f>
        <v>1.638</v>
      </c>
    </row>
    <row r="134" spans="1:5">
      <c r="A134">
        <f t="shared" si="4"/>
        <v>67</v>
      </c>
      <c r="B134" t="s">
        <v>246</v>
      </c>
      <c r="C134">
        <f>SUMIFS('Defense processing realm (dpr)'!E$2:E$2000,'Defense processing realm (dpr)'!B$2:B$2000,A134,'Defense processing realm (dpr)'!C$2:C$2000,B134)</f>
        <v>10.011</v>
      </c>
      <c r="D134">
        <f>SUMIFS('Defense processing realm (dpr)'!G$2:G$2000,'Defense processing realm (dpr)'!B$2:B$2000,A134,'Defense processing realm (dpr)'!C$2:C$2000,B134)</f>
        <v>0</v>
      </c>
      <c r="E134">
        <f>SUMIFS('Defense processing realm (dpr)'!I$2:I$2000,'Defense processing realm (dpr)'!B$2:B$2000,A134,'Defense processing realm (dpr)'!C$2:C$2000,B134)</f>
        <v>0</v>
      </c>
    </row>
    <row r="135" spans="1:5">
      <c r="A135">
        <f t="shared" ref="A135:A162" si="5">A133+1</f>
        <v>67</v>
      </c>
      <c r="B135" t="s">
        <v>328</v>
      </c>
      <c r="C135">
        <f>SUMIFS('Defense processing realm (dpr)'!E$2:E$2000,'Defense processing realm (dpr)'!B$2:B$2000,A135,'Defense processing realm (dpr)'!C$2:C$2000,B135)</f>
        <v>21.985</v>
      </c>
      <c r="D135">
        <f>SUMIFS('Defense processing realm (dpr)'!G$2:G$2000,'Defense processing realm (dpr)'!B$2:B$2000,A135,'Defense processing realm (dpr)'!C$2:C$2000,B135)</f>
        <v>0</v>
      </c>
      <c r="E135">
        <f>SUMIFS('Defense processing realm (dpr)'!I$2:I$2000,'Defense processing realm (dpr)'!B$2:B$2000,A135,'Defense processing realm (dpr)'!C$2:C$2000,B135)</f>
        <v>0</v>
      </c>
    </row>
    <row r="136" spans="1:5">
      <c r="A136">
        <f t="shared" si="5"/>
        <v>68</v>
      </c>
      <c r="B136" t="s">
        <v>246</v>
      </c>
      <c r="C136">
        <f>SUMIFS('Defense processing realm (dpr)'!E$2:E$2000,'Defense processing realm (dpr)'!B$2:B$2000,A136,'Defense processing realm (dpr)'!C$2:C$2000,B136)</f>
        <v>10.448</v>
      </c>
      <c r="D136">
        <f>SUMIFS('Defense processing realm (dpr)'!G$2:G$2000,'Defense processing realm (dpr)'!B$2:B$2000,A136,'Defense processing realm (dpr)'!C$2:C$2000,B136)</f>
        <v>23.989</v>
      </c>
      <c r="E136">
        <f>SUMIFS('Defense processing realm (dpr)'!I$2:I$2000,'Defense processing realm (dpr)'!B$2:B$2000,A136,'Defense processing realm (dpr)'!C$2:C$2000,B136)</f>
        <v>0</v>
      </c>
    </row>
    <row r="137" spans="1:5">
      <c r="A137">
        <f t="shared" si="5"/>
        <v>68</v>
      </c>
      <c r="B137" t="s">
        <v>328</v>
      </c>
      <c r="C137">
        <f>SUMIFS('Defense processing realm (dpr)'!E$2:E$2000,'Defense processing realm (dpr)'!B$2:B$2000,A137,'Defense processing realm (dpr)'!C$2:C$2000,B137)</f>
        <v>6.883</v>
      </c>
      <c r="D137">
        <f>SUMIFS('Defense processing realm (dpr)'!G$2:G$2000,'Defense processing realm (dpr)'!B$2:B$2000,A137,'Defense processing realm (dpr)'!C$2:C$2000,B137)</f>
        <v>0</v>
      </c>
      <c r="E137">
        <f>SUMIFS('Defense processing realm (dpr)'!I$2:I$2000,'Defense processing realm (dpr)'!B$2:B$2000,A137,'Defense processing realm (dpr)'!C$2:C$2000,B137)</f>
        <v>1.258</v>
      </c>
    </row>
    <row r="138" spans="1:5">
      <c r="A138">
        <f t="shared" si="5"/>
        <v>69</v>
      </c>
      <c r="B138" t="s">
        <v>246</v>
      </c>
      <c r="C138">
        <f>SUMIFS('Defense processing realm (dpr)'!E$2:E$2000,'Defense processing realm (dpr)'!B$2:B$2000,A138,'Defense processing realm (dpr)'!C$2:C$2000,B138)</f>
        <v>13.888</v>
      </c>
      <c r="D138">
        <f>SUMIFS('Defense processing realm (dpr)'!G$2:G$2000,'Defense processing realm (dpr)'!B$2:B$2000,A138,'Defense processing realm (dpr)'!C$2:C$2000,B138)</f>
        <v>0</v>
      </c>
      <c r="E138">
        <f>SUMIFS('Defense processing realm (dpr)'!I$2:I$2000,'Defense processing realm (dpr)'!B$2:B$2000,A138,'Defense processing realm (dpr)'!C$2:C$2000,B138)</f>
        <v>20.127</v>
      </c>
    </row>
    <row r="139" spans="1:5">
      <c r="A139">
        <f t="shared" si="5"/>
        <v>69</v>
      </c>
      <c r="B139" t="s">
        <v>328</v>
      </c>
      <c r="C139">
        <f>SUMIFS('Defense processing realm (dpr)'!E$2:E$2000,'Defense processing realm (dpr)'!B$2:B$2000,A139,'Defense processing realm (dpr)'!C$2:C$2000,B139)</f>
        <v>0</v>
      </c>
      <c r="D139">
        <f>SUMIFS('Defense processing realm (dpr)'!G$2:G$2000,'Defense processing realm (dpr)'!B$2:B$2000,A139,'Defense processing realm (dpr)'!C$2:C$2000,B139)</f>
        <v>0</v>
      </c>
      <c r="E139">
        <f>SUMIFS('Defense processing realm (dpr)'!I$2:I$2000,'Defense processing realm (dpr)'!B$2:B$2000,A139,'Defense processing realm (dpr)'!C$2:C$2000,B139)</f>
        <v>0</v>
      </c>
    </row>
    <row r="140" spans="1:5">
      <c r="A140">
        <f t="shared" si="5"/>
        <v>70</v>
      </c>
      <c r="B140" t="s">
        <v>246</v>
      </c>
      <c r="C140">
        <f>SUMIFS('Defense processing realm (dpr)'!E$2:E$2000,'Defense processing realm (dpr)'!B$2:B$2000,A140,'Defense processing realm (dpr)'!C$2:C$2000,B140)</f>
        <v>28.138</v>
      </c>
      <c r="D140">
        <f>SUMIFS('Defense processing realm (dpr)'!G$2:G$2000,'Defense processing realm (dpr)'!B$2:B$2000,A140,'Defense processing realm (dpr)'!C$2:C$2000,B140)</f>
        <v>2.6</v>
      </c>
      <c r="E140">
        <f>SUMIFS('Defense processing realm (dpr)'!I$2:I$2000,'Defense processing realm (dpr)'!B$2:B$2000,A140,'Defense processing realm (dpr)'!C$2:C$2000,B140)</f>
        <v>0</v>
      </c>
    </row>
    <row r="141" spans="1:5">
      <c r="A141">
        <f t="shared" si="5"/>
        <v>70</v>
      </c>
      <c r="B141" t="s">
        <v>328</v>
      </c>
      <c r="C141">
        <f>SUMIFS('Defense processing realm (dpr)'!E$2:E$2000,'Defense processing realm (dpr)'!B$2:B$2000,A141,'Defense processing realm (dpr)'!C$2:C$2000,B141)</f>
        <v>12.867</v>
      </c>
      <c r="D141">
        <f>SUMIFS('Defense processing realm (dpr)'!G$2:G$2000,'Defense processing realm (dpr)'!B$2:B$2000,A141,'Defense processing realm (dpr)'!C$2:C$2000,B141)</f>
        <v>3.941</v>
      </c>
      <c r="E141">
        <f>SUMIFS('Defense processing realm (dpr)'!I$2:I$2000,'Defense processing realm (dpr)'!B$2:B$2000,A141,'Defense processing realm (dpr)'!C$2:C$2000,B141)</f>
        <v>5.347</v>
      </c>
    </row>
    <row r="142" spans="1:5">
      <c r="A142">
        <f t="shared" si="5"/>
        <v>71</v>
      </c>
      <c r="B142" t="s">
        <v>246</v>
      </c>
      <c r="C142">
        <f>SUMIFS('Defense processing realm (dpr)'!E$2:E$2000,'Defense processing realm (dpr)'!B$2:B$2000,A142,'Defense processing realm (dpr)'!C$2:C$2000,B142)</f>
        <v>7.525</v>
      </c>
      <c r="D142">
        <f>SUMIFS('Defense processing realm (dpr)'!G$2:G$2000,'Defense processing realm (dpr)'!B$2:B$2000,A142,'Defense processing realm (dpr)'!C$2:C$2000,B142)</f>
        <v>0</v>
      </c>
      <c r="E142">
        <f>SUMIFS('Defense processing realm (dpr)'!I$2:I$2000,'Defense processing realm (dpr)'!B$2:B$2000,A142,'Defense processing realm (dpr)'!C$2:C$2000,B142)</f>
        <v>0</v>
      </c>
    </row>
    <row r="143" spans="1:5">
      <c r="A143">
        <f t="shared" si="5"/>
        <v>71</v>
      </c>
      <c r="B143" t="s">
        <v>328</v>
      </c>
      <c r="C143">
        <f>SUMIFS('Defense processing realm (dpr)'!E$2:E$2000,'Defense processing realm (dpr)'!B$2:B$2000,A143,'Defense processing realm (dpr)'!C$2:C$2000,B143)</f>
        <v>7.225</v>
      </c>
      <c r="D143">
        <f>SUMIFS('Defense processing realm (dpr)'!G$2:G$2000,'Defense processing realm (dpr)'!B$2:B$2000,A143,'Defense processing realm (dpr)'!C$2:C$2000,B143)</f>
        <v>0</v>
      </c>
      <c r="E143">
        <f>SUMIFS('Defense processing realm (dpr)'!I$2:I$2000,'Defense processing realm (dpr)'!B$2:B$2000,A143,'Defense processing realm (dpr)'!C$2:C$2000,B143)</f>
        <v>0</v>
      </c>
    </row>
    <row r="144" spans="1:5">
      <c r="A144">
        <f t="shared" si="5"/>
        <v>72</v>
      </c>
      <c r="B144" t="s">
        <v>246</v>
      </c>
      <c r="C144">
        <f>SUMIFS('Defense processing realm (dpr)'!E$2:E$2000,'Defense processing realm (dpr)'!B$2:B$2000,A144,'Defense processing realm (dpr)'!C$2:C$2000,B144)</f>
        <v>7.987</v>
      </c>
      <c r="D144">
        <f>SUMIFS('Defense processing realm (dpr)'!G$2:G$2000,'Defense processing realm (dpr)'!B$2:B$2000,A144,'Defense processing realm (dpr)'!C$2:C$2000,B144)</f>
        <v>1.299</v>
      </c>
      <c r="E144">
        <f>SUMIFS('Defense processing realm (dpr)'!I$2:I$2000,'Defense processing realm (dpr)'!B$2:B$2000,A144,'Defense processing realm (dpr)'!C$2:C$2000,B144)</f>
        <v>1.95</v>
      </c>
    </row>
    <row r="145" spans="1:5">
      <c r="A145">
        <f t="shared" si="5"/>
        <v>72</v>
      </c>
      <c r="B145" t="s">
        <v>328</v>
      </c>
      <c r="C145">
        <f>SUMIFS('Defense processing realm (dpr)'!E$2:E$2000,'Defense processing realm (dpr)'!B$2:B$2000,A145,'Defense processing realm (dpr)'!C$2:C$2000,B145)</f>
        <v>7.197</v>
      </c>
      <c r="D145">
        <f>SUMIFS('Defense processing realm (dpr)'!G$2:G$2000,'Defense processing realm (dpr)'!B$2:B$2000,A145,'Defense processing realm (dpr)'!C$2:C$2000,B145)</f>
        <v>0.784</v>
      </c>
      <c r="E145">
        <f>SUMIFS('Defense processing realm (dpr)'!I$2:I$2000,'Defense processing realm (dpr)'!B$2:B$2000,A145,'Defense processing realm (dpr)'!C$2:C$2000,B145)</f>
        <v>0</v>
      </c>
    </row>
    <row r="146" spans="1:5">
      <c r="A146">
        <f t="shared" si="5"/>
        <v>73</v>
      </c>
      <c r="B146" t="s">
        <v>246</v>
      </c>
      <c r="C146">
        <f>SUMIFS('Defense processing realm (dpr)'!E$2:E$2000,'Defense processing realm (dpr)'!B$2:B$2000,A146,'Defense processing realm (dpr)'!C$2:C$2000,B146)</f>
        <v>12.146</v>
      </c>
      <c r="D146">
        <f>SUMIFS('Defense processing realm (dpr)'!G$2:G$2000,'Defense processing realm (dpr)'!B$2:B$2000,A146,'Defense processing realm (dpr)'!C$2:C$2000,B146)</f>
        <v>0</v>
      </c>
      <c r="E146">
        <f>SUMIFS('Defense processing realm (dpr)'!I$2:I$2000,'Defense processing realm (dpr)'!B$2:B$2000,A146,'Defense processing realm (dpr)'!C$2:C$2000,B146)</f>
        <v>0</v>
      </c>
    </row>
    <row r="147" spans="1:5">
      <c r="A147">
        <f t="shared" si="5"/>
        <v>73</v>
      </c>
      <c r="B147" t="s">
        <v>328</v>
      </c>
      <c r="C147">
        <f>SUMIFS('Defense processing realm (dpr)'!E$2:E$2000,'Defense processing realm (dpr)'!B$2:B$2000,A147,'Defense processing realm (dpr)'!C$2:C$2000,B147)</f>
        <v>16.072</v>
      </c>
      <c r="D147">
        <f>SUMIFS('Defense processing realm (dpr)'!G$2:G$2000,'Defense processing realm (dpr)'!B$2:B$2000,A147,'Defense processing realm (dpr)'!C$2:C$2000,B147)</f>
        <v>8.55</v>
      </c>
      <c r="E147">
        <f>SUMIFS('Defense processing realm (dpr)'!I$2:I$2000,'Defense processing realm (dpr)'!B$2:B$2000,A147,'Defense processing realm (dpr)'!C$2:C$2000,B147)</f>
        <v>0</v>
      </c>
    </row>
    <row r="148" spans="1:5">
      <c r="A148">
        <f t="shared" si="5"/>
        <v>74</v>
      </c>
      <c r="B148" t="s">
        <v>246</v>
      </c>
      <c r="C148">
        <f>SUMIFS('Defense processing realm (dpr)'!E$2:E$2000,'Defense processing realm (dpr)'!B$2:B$2000,A148,'Defense processing realm (dpr)'!C$2:C$2000,B148)</f>
        <v>45.8</v>
      </c>
      <c r="D148">
        <f>SUMIFS('Defense processing realm (dpr)'!G$2:G$2000,'Defense processing realm (dpr)'!B$2:B$2000,A148,'Defense processing realm (dpr)'!C$2:C$2000,B148)</f>
        <v>0</v>
      </c>
      <c r="E148">
        <f>SUMIFS('Defense processing realm (dpr)'!I$2:I$2000,'Defense processing realm (dpr)'!B$2:B$2000,A148,'Defense processing realm (dpr)'!C$2:C$2000,B148)</f>
        <v>2.84</v>
      </c>
    </row>
    <row r="149" spans="1:5">
      <c r="A149">
        <f t="shared" si="5"/>
        <v>74</v>
      </c>
      <c r="B149" t="s">
        <v>328</v>
      </c>
      <c r="C149">
        <f>SUMIFS('Defense processing realm (dpr)'!E$2:E$2000,'Defense processing realm (dpr)'!B$2:B$2000,A149,'Defense processing realm (dpr)'!C$2:C$2000,B149)</f>
        <v>67.11</v>
      </c>
      <c r="D149">
        <f>SUMIFS('Defense processing realm (dpr)'!G$2:G$2000,'Defense processing realm (dpr)'!B$2:B$2000,A149,'Defense processing realm (dpr)'!C$2:C$2000,B149)</f>
        <v>8.125</v>
      </c>
      <c r="E149">
        <f>SUMIFS('Defense processing realm (dpr)'!I$2:I$2000,'Defense processing realm (dpr)'!B$2:B$2000,A149,'Defense processing realm (dpr)'!C$2:C$2000,B149)</f>
        <v>4.962</v>
      </c>
    </row>
    <row r="150" spans="1:5">
      <c r="A150">
        <f t="shared" si="5"/>
        <v>75</v>
      </c>
      <c r="B150" t="s">
        <v>246</v>
      </c>
      <c r="C150">
        <f>SUMIFS('Defense processing realm (dpr)'!E$2:E$2000,'Defense processing realm (dpr)'!B$2:B$2000,A150,'Defense processing realm (dpr)'!C$2:C$2000,B150)</f>
        <v>18.246</v>
      </c>
      <c r="D150">
        <f>SUMIFS('Defense processing realm (dpr)'!G$2:G$2000,'Defense processing realm (dpr)'!B$2:B$2000,A150,'Defense processing realm (dpr)'!C$2:C$2000,B150)</f>
        <v>0</v>
      </c>
      <c r="E150">
        <f>SUMIFS('Defense processing realm (dpr)'!I$2:I$2000,'Defense processing realm (dpr)'!B$2:B$2000,A150,'Defense processing realm (dpr)'!C$2:C$2000,B150)</f>
        <v>0</v>
      </c>
    </row>
    <row r="151" spans="1:5">
      <c r="A151">
        <f t="shared" si="5"/>
        <v>75</v>
      </c>
      <c r="B151" t="s">
        <v>328</v>
      </c>
      <c r="C151">
        <f>SUMIFS('Defense processing realm (dpr)'!E$2:E$2000,'Defense processing realm (dpr)'!B$2:B$2000,A151,'Defense processing realm (dpr)'!C$2:C$2000,B151)</f>
        <v>24.901</v>
      </c>
      <c r="D151">
        <f>SUMIFS('Defense processing realm (dpr)'!G$2:G$2000,'Defense processing realm (dpr)'!B$2:B$2000,A151,'Defense processing realm (dpr)'!C$2:C$2000,B151)</f>
        <v>0</v>
      </c>
      <c r="E151">
        <f>SUMIFS('Defense processing realm (dpr)'!I$2:I$2000,'Defense processing realm (dpr)'!B$2:B$2000,A151,'Defense processing realm (dpr)'!C$2:C$2000,B151)</f>
        <v>0</v>
      </c>
    </row>
    <row r="152" spans="1:5">
      <c r="A152">
        <f t="shared" si="5"/>
        <v>76</v>
      </c>
      <c r="B152" t="s">
        <v>246</v>
      </c>
      <c r="C152">
        <f>SUMIFS('Defense processing realm (dpr)'!E$2:E$2000,'Defense processing realm (dpr)'!B$2:B$2000,A152,'Defense processing realm (dpr)'!C$2:C$2000,B152)</f>
        <v>28.759</v>
      </c>
      <c r="D152">
        <f>SUMIFS('Defense processing realm (dpr)'!G$2:G$2000,'Defense processing realm (dpr)'!B$2:B$2000,A152,'Defense processing realm (dpr)'!C$2:C$2000,B152)</f>
        <v>0</v>
      </c>
      <c r="E152">
        <f>SUMIFS('Defense processing realm (dpr)'!I$2:I$2000,'Defense processing realm (dpr)'!B$2:B$2000,A152,'Defense processing realm (dpr)'!C$2:C$2000,B152)</f>
        <v>0.651</v>
      </c>
    </row>
    <row r="153" spans="1:5">
      <c r="A153">
        <f t="shared" si="5"/>
        <v>76</v>
      </c>
      <c r="B153" t="s">
        <v>328</v>
      </c>
      <c r="C153">
        <f>SUMIFS('Defense processing realm (dpr)'!E$2:E$2000,'Defense processing realm (dpr)'!B$2:B$2000,A153,'Defense processing realm (dpr)'!C$2:C$2000,B153)</f>
        <v>14.517</v>
      </c>
      <c r="D153">
        <f>SUMIFS('Defense processing realm (dpr)'!G$2:G$2000,'Defense processing realm (dpr)'!B$2:B$2000,A153,'Defense processing realm (dpr)'!C$2:C$2000,B153)</f>
        <v>1.884</v>
      </c>
      <c r="E153">
        <f>SUMIFS('Defense processing realm (dpr)'!I$2:I$2000,'Defense processing realm (dpr)'!B$2:B$2000,A153,'Defense processing realm (dpr)'!C$2:C$2000,B153)</f>
        <v>0.566</v>
      </c>
    </row>
    <row r="154" spans="1:5">
      <c r="A154">
        <f t="shared" si="5"/>
        <v>77</v>
      </c>
      <c r="B154" t="s">
        <v>246</v>
      </c>
      <c r="C154">
        <f>SUMIFS('Defense processing realm (dpr)'!E$2:E$2000,'Defense processing realm (dpr)'!B$2:B$2000,A154,'Defense processing realm (dpr)'!C$2:C$2000,B154)</f>
        <v>0</v>
      </c>
      <c r="D154">
        <f>SUMIFS('Defense processing realm (dpr)'!G$2:G$2000,'Defense processing realm (dpr)'!B$2:B$2000,A154,'Defense processing realm (dpr)'!C$2:C$2000,B154)</f>
        <v>0</v>
      </c>
      <c r="E154">
        <f>SUMIFS('Defense processing realm (dpr)'!I$2:I$2000,'Defense processing realm (dpr)'!B$2:B$2000,A154,'Defense processing realm (dpr)'!C$2:C$2000,B154)</f>
        <v>0</v>
      </c>
    </row>
    <row r="155" spans="1:5">
      <c r="A155">
        <f t="shared" si="5"/>
        <v>77</v>
      </c>
      <c r="B155" t="s">
        <v>328</v>
      </c>
      <c r="C155">
        <f>SUMIFS('Defense processing realm (dpr)'!E$2:E$2000,'Defense processing realm (dpr)'!B$2:B$2000,A155,'Defense processing realm (dpr)'!C$2:C$2000,B155)</f>
        <v>0</v>
      </c>
      <c r="D155">
        <f>SUMIFS('Defense processing realm (dpr)'!G$2:G$2000,'Defense processing realm (dpr)'!B$2:B$2000,A155,'Defense processing realm (dpr)'!C$2:C$2000,B155)</f>
        <v>0</v>
      </c>
      <c r="E155">
        <f>SUMIFS('Defense processing realm (dpr)'!I$2:I$2000,'Defense processing realm (dpr)'!B$2:B$2000,A155,'Defense processing realm (dpr)'!C$2:C$2000,B155)</f>
        <v>0</v>
      </c>
    </row>
    <row r="156" spans="1:5">
      <c r="A156">
        <f t="shared" si="5"/>
        <v>78</v>
      </c>
      <c r="B156" t="s">
        <v>246</v>
      </c>
      <c r="C156">
        <f>SUMIFS('Defense processing realm (dpr)'!E$2:E$2000,'Defense processing realm (dpr)'!B$2:B$2000,A156,'Defense processing realm (dpr)'!C$2:C$2000,B156)</f>
        <v>37.673</v>
      </c>
      <c r="D156">
        <f>SUMIFS('Defense processing realm (dpr)'!G$2:G$2000,'Defense processing realm (dpr)'!B$2:B$2000,A156,'Defense processing realm (dpr)'!C$2:C$2000,B156)</f>
        <v>0</v>
      </c>
      <c r="E156">
        <f>SUMIFS('Defense processing realm (dpr)'!I$2:I$2000,'Defense processing realm (dpr)'!B$2:B$2000,A156,'Defense processing realm (dpr)'!C$2:C$2000,B156)</f>
        <v>1.383</v>
      </c>
    </row>
    <row r="157" spans="1:5">
      <c r="A157">
        <f t="shared" si="5"/>
        <v>78</v>
      </c>
      <c r="B157" t="s">
        <v>328</v>
      </c>
      <c r="C157">
        <f>SUMIFS('Defense processing realm (dpr)'!E$2:E$2000,'Defense processing realm (dpr)'!B$2:B$2000,A157,'Defense processing realm (dpr)'!C$2:C$2000,B157)</f>
        <v>5.267</v>
      </c>
      <c r="D157">
        <f>SUMIFS('Defense processing realm (dpr)'!G$2:G$2000,'Defense processing realm (dpr)'!B$2:B$2000,A157,'Defense processing realm (dpr)'!C$2:C$2000,B157)</f>
        <v>1.167</v>
      </c>
      <c r="E157">
        <f>SUMIFS('Defense processing realm (dpr)'!I$2:I$2000,'Defense processing realm (dpr)'!B$2:B$2000,A157,'Defense processing realm (dpr)'!C$2:C$2000,B157)</f>
        <v>3.784</v>
      </c>
    </row>
    <row r="158" spans="1:5">
      <c r="A158">
        <f t="shared" si="5"/>
        <v>79</v>
      </c>
      <c r="B158" t="s">
        <v>246</v>
      </c>
      <c r="C158">
        <f>SUMIFS('Defense processing realm (dpr)'!E$2:E$2000,'Defense processing realm (dpr)'!B$2:B$2000,A158,'Defense processing realm (dpr)'!C$2:C$2000,B158)</f>
        <v>9.41</v>
      </c>
      <c r="D158">
        <f>SUMIFS('Defense processing realm (dpr)'!G$2:G$2000,'Defense processing realm (dpr)'!B$2:B$2000,A158,'Defense processing realm (dpr)'!C$2:C$2000,B158)</f>
        <v>0</v>
      </c>
      <c r="E158">
        <f>SUMIFS('Defense processing realm (dpr)'!I$2:I$2000,'Defense processing realm (dpr)'!B$2:B$2000,A158,'Defense processing realm (dpr)'!C$2:C$2000,B158)</f>
        <v>0</v>
      </c>
    </row>
    <row r="159" spans="1:5">
      <c r="A159">
        <f t="shared" si="5"/>
        <v>79</v>
      </c>
      <c r="B159" t="s">
        <v>328</v>
      </c>
      <c r="C159">
        <f>SUMIFS('Defense processing realm (dpr)'!E$2:E$2000,'Defense processing realm (dpr)'!B$2:B$2000,A159,'Defense processing realm (dpr)'!C$2:C$2000,B159)</f>
        <v>21.868</v>
      </c>
      <c r="D159">
        <f>SUMIFS('Defense processing realm (dpr)'!G$2:G$2000,'Defense processing realm (dpr)'!B$2:B$2000,A159,'Defense processing realm (dpr)'!C$2:C$2000,B159)</f>
        <v>2.933</v>
      </c>
      <c r="E159">
        <f>SUMIFS('Defense processing realm (dpr)'!I$2:I$2000,'Defense processing realm (dpr)'!B$2:B$2000,A159,'Defense processing realm (dpr)'!C$2:C$2000,B159)</f>
        <v>2.327</v>
      </c>
    </row>
    <row r="160" spans="1:5">
      <c r="A160">
        <f t="shared" si="5"/>
        <v>80</v>
      </c>
      <c r="B160" t="s">
        <v>246</v>
      </c>
      <c r="C160">
        <f>SUMIFS('Defense processing realm (dpr)'!E$2:E$2000,'Defense processing realm (dpr)'!B$2:B$2000,A160,'Defense processing realm (dpr)'!C$2:C$2000,B160)</f>
        <v>14.727</v>
      </c>
      <c r="D160">
        <f>SUMIFS('Defense processing realm (dpr)'!G$2:G$2000,'Defense processing realm (dpr)'!B$2:B$2000,A160,'Defense processing realm (dpr)'!C$2:C$2000,B160)</f>
        <v>0</v>
      </c>
      <c r="E160">
        <f>SUMIFS('Defense processing realm (dpr)'!I$2:I$2000,'Defense processing realm (dpr)'!B$2:B$2000,A160,'Defense processing realm (dpr)'!C$2:C$2000,B160)</f>
        <v>54.3</v>
      </c>
    </row>
    <row r="161" spans="1:5">
      <c r="A161">
        <f t="shared" si="5"/>
        <v>80</v>
      </c>
      <c r="B161" t="s">
        <v>328</v>
      </c>
      <c r="C161">
        <f>SUMIFS('Defense processing realm (dpr)'!E$2:E$2000,'Defense processing realm (dpr)'!B$2:B$2000,A161,'Defense processing realm (dpr)'!C$2:C$2000,B161)</f>
        <v>12.332</v>
      </c>
      <c r="D161">
        <f>SUMIFS('Defense processing realm (dpr)'!G$2:G$2000,'Defense processing realm (dpr)'!B$2:B$2000,A161,'Defense processing realm (dpr)'!C$2:C$2000,B161)</f>
        <v>9.499</v>
      </c>
      <c r="E161">
        <f>SUMIFS('Defense processing realm (dpr)'!I$2:I$2000,'Defense processing realm (dpr)'!B$2:B$2000,A161,'Defense processing realm (dpr)'!C$2:C$2000,B161)</f>
        <v>2.217</v>
      </c>
    </row>
    <row r="162" spans="1:5">
      <c r="A162">
        <f t="shared" si="5"/>
        <v>81</v>
      </c>
      <c r="B162" t="s">
        <v>246</v>
      </c>
      <c r="C162">
        <f>SUMIFS('Defense processing realm (dpr)'!E$2:E$2000,'Defense processing realm (dpr)'!B$2:B$2000,A162,'Defense processing realm (dpr)'!C$2:C$2000,B162)</f>
        <v>15.323</v>
      </c>
      <c r="D162">
        <f>SUMIFS('Defense processing realm (dpr)'!G$2:G$2000,'Defense processing realm (dpr)'!B$2:B$2000,A162,'Defense processing realm (dpr)'!C$2:C$2000,B162)</f>
        <v>9.863</v>
      </c>
      <c r="E162">
        <f>SUMIFS('Defense processing realm (dpr)'!I$2:I$2000,'Defense processing realm (dpr)'!B$2:B$2000,A162,'Defense processing realm (dpr)'!C$2:C$2000,B162)</f>
        <v>1.129</v>
      </c>
    </row>
    <row r="163" spans="1:5">
      <c r="A163">
        <f t="shared" ref="A163:A206" si="6">A161+1</f>
        <v>81</v>
      </c>
      <c r="B163" t="s">
        <v>328</v>
      </c>
      <c r="C163">
        <f>SUMIFS('Defense processing realm (dpr)'!E$2:E$2000,'Defense processing realm (dpr)'!B$2:B$2000,A163,'Defense processing realm (dpr)'!C$2:C$2000,B163)</f>
        <v>93.402</v>
      </c>
      <c r="D163">
        <f>SUMIFS('Defense processing realm (dpr)'!G$2:G$2000,'Defense processing realm (dpr)'!B$2:B$2000,A163,'Defense processing realm (dpr)'!C$2:C$2000,B163)</f>
        <v>46.644</v>
      </c>
      <c r="E163">
        <f>SUMIFS('Defense processing realm (dpr)'!I$2:I$2000,'Defense processing realm (dpr)'!B$2:B$2000,A163,'Defense processing realm (dpr)'!C$2:C$2000,B163)</f>
        <v>66.401</v>
      </c>
    </row>
    <row r="164" spans="1:5">
      <c r="A164">
        <f t="shared" si="6"/>
        <v>82</v>
      </c>
      <c r="B164" t="s">
        <v>246</v>
      </c>
      <c r="C164">
        <f>SUMIFS('Defense processing realm (dpr)'!E$2:E$2000,'Defense processing realm (dpr)'!B$2:B$2000,A164,'Defense processing realm (dpr)'!C$2:C$2000,B164)</f>
        <v>44.337</v>
      </c>
      <c r="D164">
        <f>SUMIFS('Defense processing realm (dpr)'!G$2:G$2000,'Defense processing realm (dpr)'!B$2:B$2000,A164,'Defense processing realm (dpr)'!C$2:C$2000,B164)</f>
        <v>5.957</v>
      </c>
      <c r="E164">
        <f>SUMIFS('Defense processing realm (dpr)'!I$2:I$2000,'Defense processing realm (dpr)'!B$2:B$2000,A164,'Defense processing realm (dpr)'!C$2:C$2000,B164)</f>
        <v>14.868</v>
      </c>
    </row>
    <row r="165" spans="1:5">
      <c r="A165">
        <f t="shared" si="6"/>
        <v>82</v>
      </c>
      <c r="B165" t="s">
        <v>328</v>
      </c>
      <c r="C165">
        <f>SUMIFS('Defense processing realm (dpr)'!E$2:E$2000,'Defense processing realm (dpr)'!B$2:B$2000,A165,'Defense processing realm (dpr)'!C$2:C$2000,B165)</f>
        <v>51.719</v>
      </c>
      <c r="D165">
        <f>SUMIFS('Defense processing realm (dpr)'!G$2:G$2000,'Defense processing realm (dpr)'!B$2:B$2000,A165,'Defense processing realm (dpr)'!C$2:C$2000,B165)</f>
        <v>12.58</v>
      </c>
      <c r="E165">
        <f>SUMIFS('Defense processing realm (dpr)'!I$2:I$2000,'Defense processing realm (dpr)'!B$2:B$2000,A165,'Defense processing realm (dpr)'!C$2:C$2000,B165)</f>
        <v>0</v>
      </c>
    </row>
    <row r="166" spans="1:5">
      <c r="A166">
        <f t="shared" si="6"/>
        <v>83</v>
      </c>
      <c r="B166" t="s">
        <v>246</v>
      </c>
      <c r="C166">
        <f>SUMIFS('Defense processing realm (dpr)'!E$2:E$2000,'Defense processing realm (dpr)'!B$2:B$2000,A166,'Defense processing realm (dpr)'!C$2:C$2000,B166)</f>
        <v>22.727</v>
      </c>
      <c r="D166">
        <f>SUMIFS('Defense processing realm (dpr)'!G$2:G$2000,'Defense processing realm (dpr)'!B$2:B$2000,A166,'Defense processing realm (dpr)'!C$2:C$2000,B166)</f>
        <v>0</v>
      </c>
      <c r="E166">
        <f>SUMIFS('Defense processing realm (dpr)'!I$2:I$2000,'Defense processing realm (dpr)'!B$2:B$2000,A166,'Defense processing realm (dpr)'!C$2:C$2000,B166)</f>
        <v>2.595</v>
      </c>
    </row>
    <row r="167" spans="1:5">
      <c r="A167">
        <f t="shared" si="6"/>
        <v>83</v>
      </c>
      <c r="B167" t="s">
        <v>328</v>
      </c>
      <c r="C167">
        <f>SUMIFS('Defense processing realm (dpr)'!E$2:E$2000,'Defense processing realm (dpr)'!B$2:B$2000,A167,'Defense processing realm (dpr)'!C$2:C$2000,B167)</f>
        <v>21.004</v>
      </c>
      <c r="D167">
        <f>SUMIFS('Defense processing realm (dpr)'!G$2:G$2000,'Defense processing realm (dpr)'!B$2:B$2000,A167,'Defense processing realm (dpr)'!C$2:C$2000,B167)</f>
        <v>1.466</v>
      </c>
      <c r="E167">
        <f>SUMIFS('Defense processing realm (dpr)'!I$2:I$2000,'Defense processing realm (dpr)'!B$2:B$2000,A167,'Defense processing realm (dpr)'!C$2:C$2000,B167)</f>
        <v>0</v>
      </c>
    </row>
    <row r="168" spans="1:5">
      <c r="A168">
        <f t="shared" si="6"/>
        <v>84</v>
      </c>
      <c r="B168" t="s">
        <v>246</v>
      </c>
      <c r="C168">
        <f>SUMIFS('Defense processing realm (dpr)'!E$2:E$2000,'Defense processing realm (dpr)'!B$2:B$2000,A168,'Defense processing realm (dpr)'!C$2:C$2000,B168)</f>
        <v>21.55</v>
      </c>
      <c r="D168">
        <f>SUMIFS('Defense processing realm (dpr)'!G$2:G$2000,'Defense processing realm (dpr)'!B$2:B$2000,A168,'Defense processing realm (dpr)'!C$2:C$2000,B168)</f>
        <v>0.515</v>
      </c>
      <c r="E168">
        <f>SUMIFS('Defense processing realm (dpr)'!I$2:I$2000,'Defense processing realm (dpr)'!B$2:B$2000,A168,'Defense processing realm (dpr)'!C$2:C$2000,B168)</f>
        <v>0</v>
      </c>
    </row>
    <row r="169" spans="1:5">
      <c r="A169">
        <f t="shared" si="6"/>
        <v>84</v>
      </c>
      <c r="B169" t="s">
        <v>328</v>
      </c>
      <c r="C169">
        <f>SUMIFS('Defense processing realm (dpr)'!E$2:E$2000,'Defense processing realm (dpr)'!B$2:B$2000,A169,'Defense processing realm (dpr)'!C$2:C$2000,B169)</f>
        <v>5.165</v>
      </c>
      <c r="D169">
        <f>SUMIFS('Defense processing realm (dpr)'!G$2:G$2000,'Defense processing realm (dpr)'!B$2:B$2000,A169,'Defense processing realm (dpr)'!C$2:C$2000,B169)</f>
        <v>38.908</v>
      </c>
      <c r="E169">
        <f>SUMIFS('Defense processing realm (dpr)'!I$2:I$2000,'Defense processing realm (dpr)'!B$2:B$2000,A169,'Defense processing realm (dpr)'!C$2:C$2000,B169)</f>
        <v>15.338</v>
      </c>
    </row>
    <row r="170" spans="1:5">
      <c r="A170">
        <f t="shared" si="6"/>
        <v>85</v>
      </c>
      <c r="B170" t="s">
        <v>246</v>
      </c>
      <c r="C170">
        <f>SUMIFS('Defense processing realm (dpr)'!E$2:E$2000,'Defense processing realm (dpr)'!B$2:B$2000,A170,'Defense processing realm (dpr)'!C$2:C$2000,B170)</f>
        <v>20.827</v>
      </c>
      <c r="D170">
        <f>SUMIFS('Defense processing realm (dpr)'!G$2:G$2000,'Defense processing realm (dpr)'!B$2:B$2000,A170,'Defense processing realm (dpr)'!C$2:C$2000,B170)</f>
        <v>0</v>
      </c>
      <c r="E170">
        <f>SUMIFS('Defense processing realm (dpr)'!I$2:I$2000,'Defense processing realm (dpr)'!B$2:B$2000,A170,'Defense processing realm (dpr)'!C$2:C$2000,B170)</f>
        <v>0</v>
      </c>
    </row>
    <row r="171" spans="1:5">
      <c r="A171">
        <f t="shared" si="6"/>
        <v>85</v>
      </c>
      <c r="B171" t="s">
        <v>328</v>
      </c>
      <c r="C171">
        <f>SUMIFS('Defense processing realm (dpr)'!E$2:E$2000,'Defense processing realm (dpr)'!B$2:B$2000,A171,'Defense processing realm (dpr)'!C$2:C$2000,B171)</f>
        <v>17.282</v>
      </c>
      <c r="D171">
        <f>SUMIFS('Defense processing realm (dpr)'!G$2:G$2000,'Defense processing realm (dpr)'!B$2:B$2000,A171,'Defense processing realm (dpr)'!C$2:C$2000,B171)</f>
        <v>0</v>
      </c>
      <c r="E171">
        <f>SUMIFS('Defense processing realm (dpr)'!I$2:I$2000,'Defense processing realm (dpr)'!B$2:B$2000,A171,'Defense processing realm (dpr)'!C$2:C$2000,B171)</f>
        <v>0</v>
      </c>
    </row>
    <row r="172" spans="1:5">
      <c r="A172">
        <f t="shared" si="6"/>
        <v>86</v>
      </c>
      <c r="B172" t="s">
        <v>246</v>
      </c>
      <c r="C172">
        <f>SUMIFS('Defense processing realm (dpr)'!E$2:E$2000,'Defense processing realm (dpr)'!B$2:B$2000,A172,'Defense processing realm (dpr)'!C$2:C$2000,B172)</f>
        <v>0</v>
      </c>
      <c r="D172">
        <f>SUMIFS('Defense processing realm (dpr)'!G$2:G$2000,'Defense processing realm (dpr)'!B$2:B$2000,A172,'Defense processing realm (dpr)'!C$2:C$2000,B172)</f>
        <v>0</v>
      </c>
      <c r="E172">
        <f>SUMIFS('Defense processing realm (dpr)'!I$2:I$2000,'Defense processing realm (dpr)'!B$2:B$2000,A172,'Defense processing realm (dpr)'!C$2:C$2000,B172)</f>
        <v>0</v>
      </c>
    </row>
    <row r="173" spans="1:5">
      <c r="A173">
        <f t="shared" si="6"/>
        <v>86</v>
      </c>
      <c r="B173" t="s">
        <v>328</v>
      </c>
      <c r="C173">
        <f>SUMIFS('Defense processing realm (dpr)'!E$2:E$2000,'Defense processing realm (dpr)'!B$2:B$2000,A173,'Defense processing realm (dpr)'!C$2:C$2000,B173)</f>
        <v>0</v>
      </c>
      <c r="D173">
        <f>SUMIFS('Defense processing realm (dpr)'!G$2:G$2000,'Defense processing realm (dpr)'!B$2:B$2000,A173,'Defense processing realm (dpr)'!C$2:C$2000,B173)</f>
        <v>0</v>
      </c>
      <c r="E173">
        <f>SUMIFS('Defense processing realm (dpr)'!I$2:I$2000,'Defense processing realm (dpr)'!B$2:B$2000,A173,'Defense processing realm (dpr)'!C$2:C$2000,B173)</f>
        <v>0</v>
      </c>
    </row>
    <row r="174" spans="1:5">
      <c r="A174">
        <f t="shared" si="6"/>
        <v>87</v>
      </c>
      <c r="B174" t="s">
        <v>246</v>
      </c>
      <c r="C174">
        <f>SUMIFS('Defense processing realm (dpr)'!E$2:E$2000,'Defense processing realm (dpr)'!B$2:B$2000,A174,'Defense processing realm (dpr)'!C$2:C$2000,B174)</f>
        <v>12.394</v>
      </c>
      <c r="D174">
        <f>SUMIFS('Defense processing realm (dpr)'!G$2:G$2000,'Defense processing realm (dpr)'!B$2:B$2000,A174,'Defense processing realm (dpr)'!C$2:C$2000,B174)</f>
        <v>0</v>
      </c>
      <c r="E174">
        <f>SUMIFS('Defense processing realm (dpr)'!I$2:I$2000,'Defense processing realm (dpr)'!B$2:B$2000,A174,'Defense processing realm (dpr)'!C$2:C$2000,B174)</f>
        <v>1.943</v>
      </c>
    </row>
    <row r="175" spans="1:5">
      <c r="A175">
        <f t="shared" si="6"/>
        <v>87</v>
      </c>
      <c r="B175" t="s">
        <v>328</v>
      </c>
      <c r="C175">
        <f>SUMIFS('Defense processing realm (dpr)'!E$2:E$2000,'Defense processing realm (dpr)'!B$2:B$2000,A175,'Defense processing realm (dpr)'!C$2:C$2000,B175)</f>
        <v>0</v>
      </c>
      <c r="D175">
        <f>SUMIFS('Defense processing realm (dpr)'!G$2:G$2000,'Defense processing realm (dpr)'!B$2:B$2000,A175,'Defense processing realm (dpr)'!C$2:C$2000,B175)</f>
        <v>0</v>
      </c>
      <c r="E175">
        <f>SUMIFS('Defense processing realm (dpr)'!I$2:I$2000,'Defense processing realm (dpr)'!B$2:B$2000,A175,'Defense processing realm (dpr)'!C$2:C$2000,B175)</f>
        <v>0</v>
      </c>
    </row>
    <row r="176" spans="1:5">
      <c r="A176">
        <f t="shared" si="6"/>
        <v>88</v>
      </c>
      <c r="B176" t="s">
        <v>246</v>
      </c>
      <c r="C176">
        <f>SUMIFS('Defense processing realm (dpr)'!E$2:E$2000,'Defense processing realm (dpr)'!B$2:B$2000,A176,'Defense processing realm (dpr)'!C$2:C$2000,B176)</f>
        <v>0</v>
      </c>
      <c r="D176">
        <f>SUMIFS('Defense processing realm (dpr)'!G$2:G$2000,'Defense processing realm (dpr)'!B$2:B$2000,A176,'Defense processing realm (dpr)'!C$2:C$2000,B176)</f>
        <v>0</v>
      </c>
      <c r="E176">
        <f>SUMIFS('Defense processing realm (dpr)'!I$2:I$2000,'Defense processing realm (dpr)'!B$2:B$2000,A176,'Defense processing realm (dpr)'!C$2:C$2000,B176)</f>
        <v>0</v>
      </c>
    </row>
    <row r="177" spans="1:5">
      <c r="A177">
        <f t="shared" si="6"/>
        <v>88</v>
      </c>
      <c r="B177" t="s">
        <v>328</v>
      </c>
      <c r="C177">
        <f>SUMIFS('Defense processing realm (dpr)'!E$2:E$2000,'Defense processing realm (dpr)'!B$2:B$2000,A177,'Defense processing realm (dpr)'!C$2:C$2000,B177)</f>
        <v>0</v>
      </c>
      <c r="D177">
        <f>SUMIFS('Defense processing realm (dpr)'!G$2:G$2000,'Defense processing realm (dpr)'!B$2:B$2000,A177,'Defense processing realm (dpr)'!C$2:C$2000,B177)</f>
        <v>0</v>
      </c>
      <c r="E177">
        <f>SUMIFS('Defense processing realm (dpr)'!I$2:I$2000,'Defense processing realm (dpr)'!B$2:B$2000,A177,'Defense processing realm (dpr)'!C$2:C$2000,B177)</f>
        <v>0</v>
      </c>
    </row>
    <row r="178" spans="1:5">
      <c r="A178">
        <f t="shared" si="6"/>
        <v>89</v>
      </c>
      <c r="B178" t="s">
        <v>246</v>
      </c>
      <c r="C178">
        <f>SUMIFS('Defense processing realm (dpr)'!E$2:E$2000,'Defense processing realm (dpr)'!B$2:B$2000,A178,'Defense processing realm (dpr)'!C$2:C$2000,B178)</f>
        <v>36.643</v>
      </c>
      <c r="D178">
        <f>SUMIFS('Defense processing realm (dpr)'!G$2:G$2000,'Defense processing realm (dpr)'!B$2:B$2000,A178,'Defense processing realm (dpr)'!C$2:C$2000,B178)</f>
        <v>0</v>
      </c>
      <c r="E178">
        <f>SUMIFS('Defense processing realm (dpr)'!I$2:I$2000,'Defense processing realm (dpr)'!B$2:B$2000,A178,'Defense processing realm (dpr)'!C$2:C$2000,B178)</f>
        <v>0</v>
      </c>
    </row>
    <row r="179" spans="1:5">
      <c r="A179">
        <f t="shared" si="6"/>
        <v>89</v>
      </c>
      <c r="B179" t="s">
        <v>328</v>
      </c>
      <c r="C179">
        <f>SUMIFS('Defense processing realm (dpr)'!E$2:E$2000,'Defense processing realm (dpr)'!B$2:B$2000,A179,'Defense processing realm (dpr)'!C$2:C$2000,B179)</f>
        <v>14.666</v>
      </c>
      <c r="D179">
        <f>SUMIFS('Defense processing realm (dpr)'!G$2:G$2000,'Defense processing realm (dpr)'!B$2:B$2000,A179,'Defense processing realm (dpr)'!C$2:C$2000,B179)</f>
        <v>0</v>
      </c>
      <c r="E179">
        <f>SUMIFS('Defense processing realm (dpr)'!I$2:I$2000,'Defense processing realm (dpr)'!B$2:B$2000,A179,'Defense processing realm (dpr)'!C$2:C$2000,B179)</f>
        <v>1.735</v>
      </c>
    </row>
    <row r="180" spans="1:5">
      <c r="A180">
        <f t="shared" si="6"/>
        <v>90</v>
      </c>
      <c r="B180" t="s">
        <v>246</v>
      </c>
      <c r="C180">
        <f>SUMIFS('Defense processing realm (dpr)'!E$2:E$2000,'Defense processing realm (dpr)'!B$2:B$2000,A180,'Defense processing realm (dpr)'!C$2:C$2000,B180)</f>
        <v>24.964</v>
      </c>
      <c r="D180">
        <f>SUMIFS('Defense processing realm (dpr)'!G$2:G$2000,'Defense processing realm (dpr)'!B$2:B$2000,A180,'Defense processing realm (dpr)'!C$2:C$2000,B180)</f>
        <v>0.616</v>
      </c>
      <c r="E180">
        <f>SUMIFS('Defense processing realm (dpr)'!I$2:I$2000,'Defense processing realm (dpr)'!B$2:B$2000,A180,'Defense processing realm (dpr)'!C$2:C$2000,B180)</f>
        <v>0</v>
      </c>
    </row>
    <row r="181" spans="1:5">
      <c r="A181">
        <f t="shared" si="6"/>
        <v>90</v>
      </c>
      <c r="B181" t="s">
        <v>328</v>
      </c>
      <c r="C181">
        <f>SUMIFS('Defense processing realm (dpr)'!E$2:E$2000,'Defense processing realm (dpr)'!B$2:B$2000,A181,'Defense processing realm (dpr)'!C$2:C$2000,B181)</f>
        <v>0</v>
      </c>
      <c r="D181">
        <f>SUMIFS('Defense processing realm (dpr)'!G$2:G$2000,'Defense processing realm (dpr)'!B$2:B$2000,A181,'Defense processing realm (dpr)'!C$2:C$2000,B181)</f>
        <v>0</v>
      </c>
      <c r="E181">
        <f>SUMIFS('Defense processing realm (dpr)'!I$2:I$2000,'Defense processing realm (dpr)'!B$2:B$2000,A181,'Defense processing realm (dpr)'!C$2:C$2000,B181)</f>
        <v>0</v>
      </c>
    </row>
    <row r="182" spans="1:5">
      <c r="A182">
        <f t="shared" si="6"/>
        <v>91</v>
      </c>
      <c r="B182" t="s">
        <v>246</v>
      </c>
      <c r="C182">
        <f>SUMIFS('Defense processing realm (dpr)'!E$2:E$2000,'Defense processing realm (dpr)'!B$2:B$2000,A182,'Defense processing realm (dpr)'!C$2:C$2000,B182)</f>
        <v>3.137</v>
      </c>
      <c r="D182">
        <f>SUMIFS('Defense processing realm (dpr)'!G$2:G$2000,'Defense processing realm (dpr)'!B$2:B$2000,A182,'Defense processing realm (dpr)'!C$2:C$2000,B182)</f>
        <v>4.188</v>
      </c>
      <c r="E182">
        <f>SUMIFS('Defense processing realm (dpr)'!I$2:I$2000,'Defense processing realm (dpr)'!B$2:B$2000,A182,'Defense processing realm (dpr)'!C$2:C$2000,B182)</f>
        <v>1.81</v>
      </c>
    </row>
    <row r="183" spans="1:5">
      <c r="A183">
        <f t="shared" si="6"/>
        <v>91</v>
      </c>
      <c r="B183" t="s">
        <v>328</v>
      </c>
      <c r="C183">
        <f>SUMIFS('Defense processing realm (dpr)'!E$2:E$2000,'Defense processing realm (dpr)'!B$2:B$2000,A183,'Defense processing realm (dpr)'!C$2:C$2000,B183)</f>
        <v>18.609</v>
      </c>
      <c r="D183">
        <f>SUMIFS('Defense processing realm (dpr)'!G$2:G$2000,'Defense processing realm (dpr)'!B$2:B$2000,A183,'Defense processing realm (dpr)'!C$2:C$2000,B183)</f>
        <v>0</v>
      </c>
      <c r="E183">
        <f>SUMIFS('Defense processing realm (dpr)'!I$2:I$2000,'Defense processing realm (dpr)'!B$2:B$2000,A183,'Defense processing realm (dpr)'!C$2:C$2000,B183)</f>
        <v>0</v>
      </c>
    </row>
    <row r="184" spans="1:5">
      <c r="A184">
        <f t="shared" si="6"/>
        <v>92</v>
      </c>
      <c r="B184" t="s">
        <v>246</v>
      </c>
      <c r="C184">
        <f>SUMIFS('Defense processing realm (dpr)'!E$2:E$2000,'Defense processing realm (dpr)'!B$2:B$2000,A184,'Defense processing realm (dpr)'!C$2:C$2000,B184)</f>
        <v>35.845</v>
      </c>
      <c r="D184">
        <f>SUMIFS('Defense processing realm (dpr)'!G$2:G$2000,'Defense processing realm (dpr)'!B$2:B$2000,A184,'Defense processing realm (dpr)'!C$2:C$2000,B184)</f>
        <v>0</v>
      </c>
      <c r="E184">
        <f>SUMIFS('Defense processing realm (dpr)'!I$2:I$2000,'Defense processing realm (dpr)'!B$2:B$2000,A184,'Defense processing realm (dpr)'!C$2:C$2000,B184)</f>
        <v>0</v>
      </c>
    </row>
    <row r="185" spans="1:5">
      <c r="A185">
        <f t="shared" si="6"/>
        <v>92</v>
      </c>
      <c r="B185" t="s">
        <v>328</v>
      </c>
      <c r="C185">
        <f>SUMIFS('Defense processing realm (dpr)'!E$2:E$2000,'Defense processing realm (dpr)'!B$2:B$2000,A185,'Defense processing realm (dpr)'!C$2:C$2000,B185)</f>
        <v>15.284</v>
      </c>
      <c r="D185">
        <f>SUMIFS('Defense processing realm (dpr)'!G$2:G$2000,'Defense processing realm (dpr)'!B$2:B$2000,A185,'Defense processing realm (dpr)'!C$2:C$2000,B185)</f>
        <v>0</v>
      </c>
      <c r="E185">
        <f>SUMIFS('Defense processing realm (dpr)'!I$2:I$2000,'Defense processing realm (dpr)'!B$2:B$2000,A185,'Defense processing realm (dpr)'!C$2:C$2000,B185)</f>
        <v>0</v>
      </c>
    </row>
    <row r="186" spans="1:5">
      <c r="A186">
        <f t="shared" si="6"/>
        <v>93</v>
      </c>
      <c r="B186" t="s">
        <v>246</v>
      </c>
      <c r="C186">
        <f>SUMIFS('Defense processing realm (dpr)'!E$2:E$2000,'Defense processing realm (dpr)'!B$2:B$2000,A186,'Defense processing realm (dpr)'!C$2:C$2000,B186)</f>
        <v>31.866</v>
      </c>
      <c r="D186">
        <f>SUMIFS('Defense processing realm (dpr)'!G$2:G$2000,'Defense processing realm (dpr)'!B$2:B$2000,A186,'Defense processing realm (dpr)'!C$2:C$2000,B186)</f>
        <v>19.489</v>
      </c>
      <c r="E186">
        <f>SUMIFS('Defense processing realm (dpr)'!I$2:I$2000,'Defense processing realm (dpr)'!B$2:B$2000,A186,'Defense processing realm (dpr)'!C$2:C$2000,B186)</f>
        <v>4.995</v>
      </c>
    </row>
    <row r="187" spans="1:5">
      <c r="A187">
        <f t="shared" si="6"/>
        <v>93</v>
      </c>
      <c r="B187" t="s">
        <v>328</v>
      </c>
      <c r="C187">
        <f>SUMIFS('Defense processing realm (dpr)'!E$2:E$2000,'Defense processing realm (dpr)'!B$2:B$2000,A187,'Defense processing realm (dpr)'!C$2:C$2000,B187)</f>
        <v>15.475</v>
      </c>
      <c r="D187">
        <f>SUMIFS('Defense processing realm (dpr)'!G$2:G$2000,'Defense processing realm (dpr)'!B$2:B$2000,A187,'Defense processing realm (dpr)'!C$2:C$2000,B187)</f>
        <v>0</v>
      </c>
      <c r="E187">
        <f>SUMIFS('Defense processing realm (dpr)'!I$2:I$2000,'Defense processing realm (dpr)'!B$2:B$2000,A187,'Defense processing realm (dpr)'!C$2:C$2000,B187)</f>
        <v>0</v>
      </c>
    </row>
    <row r="188" spans="1:5">
      <c r="A188">
        <f t="shared" si="6"/>
        <v>94</v>
      </c>
      <c r="B188" t="s">
        <v>246</v>
      </c>
      <c r="C188">
        <f>SUMIFS('Defense processing realm (dpr)'!E$2:E$2000,'Defense processing realm (dpr)'!B$2:B$2000,A188,'Defense processing realm (dpr)'!C$2:C$2000,B188)</f>
        <v>38.861</v>
      </c>
      <c r="D188">
        <f>SUMIFS('Defense processing realm (dpr)'!G$2:G$2000,'Defense processing realm (dpr)'!B$2:B$2000,A188,'Defense processing realm (dpr)'!C$2:C$2000,B188)</f>
        <v>1.132</v>
      </c>
      <c r="E188">
        <f>SUMIFS('Defense processing realm (dpr)'!I$2:I$2000,'Defense processing realm (dpr)'!B$2:B$2000,A188,'Defense processing realm (dpr)'!C$2:C$2000,B188)</f>
        <v>0</v>
      </c>
    </row>
    <row r="189" spans="1:5">
      <c r="A189">
        <f t="shared" si="6"/>
        <v>94</v>
      </c>
      <c r="B189" t="s">
        <v>328</v>
      </c>
      <c r="C189">
        <f>SUMIFS('Defense processing realm (dpr)'!E$2:E$2000,'Defense processing realm (dpr)'!B$2:B$2000,A189,'Defense processing realm (dpr)'!C$2:C$2000,B189)</f>
        <v>21.469</v>
      </c>
      <c r="D189">
        <f>SUMIFS('Defense processing realm (dpr)'!G$2:G$2000,'Defense processing realm (dpr)'!B$2:B$2000,A189,'Defense processing realm (dpr)'!C$2:C$2000,B189)</f>
        <v>0</v>
      </c>
      <c r="E189">
        <f>SUMIFS('Defense processing realm (dpr)'!I$2:I$2000,'Defense processing realm (dpr)'!B$2:B$2000,A189,'Defense processing realm (dpr)'!C$2:C$2000,B189)</f>
        <v>0</v>
      </c>
    </row>
    <row r="190" spans="1:5">
      <c r="A190">
        <f t="shared" si="6"/>
        <v>95</v>
      </c>
      <c r="B190" t="s">
        <v>246</v>
      </c>
      <c r="C190">
        <f>SUMIFS('Defense processing realm (dpr)'!E$2:E$2000,'Defense processing realm (dpr)'!B$2:B$2000,A190,'Defense processing realm (dpr)'!C$2:C$2000,B190)</f>
        <v>17.109</v>
      </c>
      <c r="D190">
        <f>SUMIFS('Defense processing realm (dpr)'!G$2:G$2000,'Defense processing realm (dpr)'!B$2:B$2000,A190,'Defense processing realm (dpr)'!C$2:C$2000,B190)</f>
        <v>0.9</v>
      </c>
      <c r="E190">
        <f>SUMIFS('Defense processing realm (dpr)'!I$2:I$2000,'Defense processing realm (dpr)'!B$2:B$2000,A190,'Defense processing realm (dpr)'!C$2:C$2000,B190)</f>
        <v>1.349</v>
      </c>
    </row>
    <row r="191" spans="1:5">
      <c r="A191">
        <f t="shared" si="6"/>
        <v>95</v>
      </c>
      <c r="B191" t="s">
        <v>328</v>
      </c>
      <c r="C191">
        <f>SUMIFS('Defense processing realm (dpr)'!E$2:E$2000,'Defense processing realm (dpr)'!B$2:B$2000,A191,'Defense processing realm (dpr)'!C$2:C$2000,B191)</f>
        <v>15.91</v>
      </c>
      <c r="D191">
        <f>SUMIFS('Defense processing realm (dpr)'!G$2:G$2000,'Defense processing realm (dpr)'!B$2:B$2000,A191,'Defense processing realm (dpr)'!C$2:C$2000,B191)</f>
        <v>10.89</v>
      </c>
      <c r="E191">
        <f>SUMIFS('Defense processing realm (dpr)'!I$2:I$2000,'Defense processing realm (dpr)'!B$2:B$2000,A191,'Defense processing realm (dpr)'!C$2:C$2000,B191)</f>
        <v>12.86</v>
      </c>
    </row>
    <row r="192" spans="1:5">
      <c r="A192">
        <f t="shared" si="6"/>
        <v>96</v>
      </c>
      <c r="B192" t="s">
        <v>246</v>
      </c>
      <c r="C192">
        <f>SUMIFS('Defense processing realm (dpr)'!E$2:E$2000,'Defense processing realm (dpr)'!B$2:B$2000,A192,'Defense processing realm (dpr)'!C$2:C$2000,B192)</f>
        <v>45.777</v>
      </c>
      <c r="D192">
        <f>SUMIFS('Defense processing realm (dpr)'!G$2:G$2000,'Defense processing realm (dpr)'!B$2:B$2000,A192,'Defense processing realm (dpr)'!C$2:C$2000,B192)</f>
        <v>0</v>
      </c>
      <c r="E192">
        <f>SUMIFS('Defense processing realm (dpr)'!I$2:I$2000,'Defense processing realm (dpr)'!B$2:B$2000,A192,'Defense processing realm (dpr)'!C$2:C$2000,B192)</f>
        <v>0</v>
      </c>
    </row>
    <row r="193" spans="1:5">
      <c r="A193">
        <f t="shared" si="6"/>
        <v>96</v>
      </c>
      <c r="B193" t="s">
        <v>328</v>
      </c>
      <c r="C193">
        <f>SUMIFS('Defense processing realm (dpr)'!E$2:E$2000,'Defense processing realm (dpr)'!B$2:B$2000,A193,'Defense processing realm (dpr)'!C$2:C$2000,B193)</f>
        <v>44.492</v>
      </c>
      <c r="D193">
        <f>SUMIFS('Defense processing realm (dpr)'!G$2:G$2000,'Defense processing realm (dpr)'!B$2:B$2000,A193,'Defense processing realm (dpr)'!C$2:C$2000,B193)</f>
        <v>0</v>
      </c>
      <c r="E193">
        <f>SUMIFS('Defense processing realm (dpr)'!I$2:I$2000,'Defense processing realm (dpr)'!B$2:B$2000,A193,'Defense processing realm (dpr)'!C$2:C$2000,B193)</f>
        <v>0</v>
      </c>
    </row>
    <row r="194" spans="1:5">
      <c r="A194">
        <f t="shared" si="6"/>
        <v>97</v>
      </c>
      <c r="B194" t="s">
        <v>246</v>
      </c>
      <c r="C194">
        <f>SUMIFS('Defense processing realm (dpr)'!E$2:E$2000,'Defense processing realm (dpr)'!B$2:B$2000,A194,'Defense processing realm (dpr)'!C$2:C$2000,B194)</f>
        <v>5.354</v>
      </c>
      <c r="D194">
        <f>SUMIFS('Defense processing realm (dpr)'!G$2:G$2000,'Defense processing realm (dpr)'!B$2:B$2000,A194,'Defense processing realm (dpr)'!C$2:C$2000,B194)</f>
        <v>63.223</v>
      </c>
      <c r="E194">
        <f>SUMIFS('Defense processing realm (dpr)'!I$2:I$2000,'Defense processing realm (dpr)'!B$2:B$2000,A194,'Defense processing realm (dpr)'!C$2:C$2000,B194)</f>
        <v>64.897</v>
      </c>
    </row>
    <row r="195" spans="1:5">
      <c r="A195">
        <f t="shared" si="6"/>
        <v>97</v>
      </c>
      <c r="B195" t="s">
        <v>328</v>
      </c>
      <c r="C195">
        <f>SUMIFS('Defense processing realm (dpr)'!E$2:E$2000,'Defense processing realm (dpr)'!B$2:B$2000,A195,'Defense processing realm (dpr)'!C$2:C$2000,B195)</f>
        <v>29.669</v>
      </c>
      <c r="D195">
        <f>SUMIFS('Defense processing realm (dpr)'!G$2:G$2000,'Defense processing realm (dpr)'!B$2:B$2000,A195,'Defense processing realm (dpr)'!C$2:C$2000,B195)</f>
        <v>6.511</v>
      </c>
      <c r="E195">
        <f>SUMIFS('Defense processing realm (dpr)'!I$2:I$2000,'Defense processing realm (dpr)'!B$2:B$2000,A195,'Defense processing realm (dpr)'!C$2:C$2000,B195)</f>
        <v>3.724</v>
      </c>
    </row>
    <row r="196" spans="1:5">
      <c r="A196">
        <f t="shared" si="6"/>
        <v>98</v>
      </c>
      <c r="B196" t="s">
        <v>246</v>
      </c>
      <c r="C196">
        <f>SUMIFS('Defense processing realm (dpr)'!E$2:E$2000,'Defense processing realm (dpr)'!B$2:B$2000,A196,'Defense processing realm (dpr)'!C$2:C$2000,B196)</f>
        <v>27.392</v>
      </c>
      <c r="D196">
        <f>SUMIFS('Defense processing realm (dpr)'!G$2:G$2000,'Defense processing realm (dpr)'!B$2:B$2000,A196,'Defense processing realm (dpr)'!C$2:C$2000,B196)</f>
        <v>1.067</v>
      </c>
      <c r="E196">
        <f>SUMIFS('Defense processing realm (dpr)'!I$2:I$2000,'Defense processing realm (dpr)'!B$2:B$2000,A196,'Defense processing realm (dpr)'!C$2:C$2000,B196)</f>
        <v>0</v>
      </c>
    </row>
    <row r="197" spans="1:5">
      <c r="A197">
        <f t="shared" si="6"/>
        <v>98</v>
      </c>
      <c r="B197" t="s">
        <v>328</v>
      </c>
      <c r="C197">
        <f>SUMIFS('Defense processing realm (dpr)'!E$2:E$2000,'Defense processing realm (dpr)'!B$2:B$2000,A197,'Defense processing realm (dpr)'!C$2:C$2000,B197)</f>
        <v>62.507</v>
      </c>
      <c r="D197">
        <f>SUMIFS('Defense processing realm (dpr)'!G$2:G$2000,'Defense processing realm (dpr)'!B$2:B$2000,A197,'Defense processing realm (dpr)'!C$2:C$2000,B197)</f>
        <v>32.387</v>
      </c>
      <c r="E197">
        <f>SUMIFS('Defense processing realm (dpr)'!I$2:I$2000,'Defense processing realm (dpr)'!B$2:B$2000,A197,'Defense processing realm (dpr)'!C$2:C$2000,B197)</f>
        <v>34.63</v>
      </c>
    </row>
    <row r="198" spans="1:5">
      <c r="A198">
        <f t="shared" si="6"/>
        <v>99</v>
      </c>
      <c r="B198" t="s">
        <v>246</v>
      </c>
      <c r="C198">
        <f>SUMIFS('Defense processing realm (dpr)'!E$2:E$2000,'Defense processing realm (dpr)'!B$2:B$2000,A198,'Defense processing realm (dpr)'!C$2:C$2000,B198)</f>
        <v>56.5</v>
      </c>
      <c r="D198">
        <f>SUMIFS('Defense processing realm (dpr)'!G$2:G$2000,'Defense processing realm (dpr)'!B$2:B$2000,A198,'Defense processing realm (dpr)'!C$2:C$2000,B198)</f>
        <v>0</v>
      </c>
      <c r="E198">
        <f>SUMIFS('Defense processing realm (dpr)'!I$2:I$2000,'Defense processing realm (dpr)'!B$2:B$2000,A198,'Defense processing realm (dpr)'!C$2:C$2000,B198)</f>
        <v>0</v>
      </c>
    </row>
    <row r="199" spans="1:5">
      <c r="A199">
        <f t="shared" si="6"/>
        <v>99</v>
      </c>
      <c r="B199" t="s">
        <v>328</v>
      </c>
      <c r="C199">
        <f>SUMIFS('Defense processing realm (dpr)'!E$2:E$2000,'Defense processing realm (dpr)'!B$2:B$2000,A199,'Defense processing realm (dpr)'!C$2:C$2000,B199)</f>
        <v>21.135</v>
      </c>
      <c r="D199">
        <f>SUMIFS('Defense processing realm (dpr)'!G$2:G$2000,'Defense processing realm (dpr)'!B$2:B$2000,A199,'Defense processing realm (dpr)'!C$2:C$2000,B199)</f>
        <v>0</v>
      </c>
      <c r="E199">
        <f>SUMIFS('Defense processing realm (dpr)'!I$2:I$2000,'Defense processing realm (dpr)'!B$2:B$2000,A199,'Defense processing realm (dpr)'!C$2:C$2000,B199)</f>
        <v>0</v>
      </c>
    </row>
    <row r="200" spans="1:5">
      <c r="A200">
        <f t="shared" si="6"/>
        <v>100</v>
      </c>
      <c r="B200" t="s">
        <v>246</v>
      </c>
      <c r="C200">
        <f>SUMIFS('Defense processing realm (dpr)'!E$2:E$2000,'Defense processing realm (dpr)'!B$2:B$2000,A200,'Defense processing realm (dpr)'!C$2:C$2000,B200)</f>
        <v>18.73</v>
      </c>
      <c r="D200">
        <f>SUMIFS('Defense processing realm (dpr)'!G$2:G$2000,'Defense processing realm (dpr)'!B$2:B$2000,A200,'Defense processing realm (dpr)'!C$2:C$2000,B200)</f>
        <v>0</v>
      </c>
      <c r="E200">
        <f>SUMIFS('Defense processing realm (dpr)'!I$2:I$2000,'Defense processing realm (dpr)'!B$2:B$2000,A200,'Defense processing realm (dpr)'!C$2:C$2000,B200)</f>
        <v>9.805</v>
      </c>
    </row>
    <row r="201" spans="1:5">
      <c r="A201">
        <f t="shared" si="6"/>
        <v>100</v>
      </c>
      <c r="B201" t="s">
        <v>328</v>
      </c>
      <c r="C201">
        <f>SUMIFS('Defense processing realm (dpr)'!E$2:E$2000,'Defense processing realm (dpr)'!B$2:B$2000,A201,'Defense processing realm (dpr)'!C$2:C$2000,B201)</f>
        <v>39.886</v>
      </c>
      <c r="D201">
        <f>SUMIFS('Defense processing realm (dpr)'!G$2:G$2000,'Defense processing realm (dpr)'!B$2:B$2000,A201,'Defense processing realm (dpr)'!C$2:C$2000,B201)</f>
        <v>9.817</v>
      </c>
      <c r="E201">
        <f>SUMIFS('Defense processing realm (dpr)'!I$2:I$2000,'Defense processing realm (dpr)'!B$2:B$2000,A201,'Defense processing realm (dpr)'!C$2:C$2000,B201)</f>
        <v>62.034</v>
      </c>
    </row>
    <row r="202" spans="1:5">
      <c r="A202">
        <f t="shared" si="6"/>
        <v>101</v>
      </c>
      <c r="B202" t="s">
        <v>246</v>
      </c>
      <c r="C202">
        <f>SUMIFS('Defense processing realm (dpr)'!E$2:E$2000,'Defense processing realm (dpr)'!B$2:B$2000,A202,'Defense processing realm (dpr)'!C$2:C$2000,B202)</f>
        <v>8.97</v>
      </c>
      <c r="D202">
        <f>SUMIFS('Defense processing realm (dpr)'!G$2:G$2000,'Defense processing realm (dpr)'!B$2:B$2000,A202,'Defense processing realm (dpr)'!C$2:C$2000,B202)</f>
        <v>17.206</v>
      </c>
      <c r="E202">
        <f>SUMIFS('Defense processing realm (dpr)'!I$2:I$2000,'Defense processing realm (dpr)'!B$2:B$2000,A202,'Defense processing realm (dpr)'!C$2:C$2000,B202)</f>
        <v>36.259</v>
      </c>
    </row>
    <row r="203" spans="1:5">
      <c r="A203">
        <f t="shared" si="6"/>
        <v>101</v>
      </c>
      <c r="B203" t="s">
        <v>328</v>
      </c>
      <c r="C203">
        <f>SUMIFS('Defense processing realm (dpr)'!E$2:E$2000,'Defense processing realm (dpr)'!B$2:B$2000,A203,'Defense processing realm (dpr)'!C$2:C$2000,B203)</f>
        <v>18.603</v>
      </c>
      <c r="D203">
        <f>SUMIFS('Defense processing realm (dpr)'!G$2:G$2000,'Defense processing realm (dpr)'!B$2:B$2000,A203,'Defense processing realm (dpr)'!C$2:C$2000,B203)</f>
        <v>0</v>
      </c>
      <c r="E203">
        <f>SUMIFS('Defense processing realm (dpr)'!I$2:I$2000,'Defense processing realm (dpr)'!B$2:B$2000,A203,'Defense processing realm (dpr)'!C$2:C$2000,B203)</f>
        <v>0</v>
      </c>
    </row>
    <row r="204" spans="1:5">
      <c r="A204">
        <f t="shared" si="6"/>
        <v>102</v>
      </c>
      <c r="B204" t="s">
        <v>246</v>
      </c>
      <c r="C204">
        <f>SUMIFS('Defense processing realm (dpr)'!E$2:E$2000,'Defense processing realm (dpr)'!B$2:B$2000,A204,'Defense processing realm (dpr)'!C$2:C$2000,B204)</f>
        <v>28.83</v>
      </c>
      <c r="D204">
        <f>SUMIFS('Defense processing realm (dpr)'!G$2:G$2000,'Defense processing realm (dpr)'!B$2:B$2000,A204,'Defense processing realm (dpr)'!C$2:C$2000,B204)</f>
        <v>0</v>
      </c>
      <c r="E204">
        <f>SUMIFS('Defense processing realm (dpr)'!I$2:I$2000,'Defense processing realm (dpr)'!B$2:B$2000,A204,'Defense processing realm (dpr)'!C$2:C$2000,B204)</f>
        <v>0</v>
      </c>
    </row>
    <row r="205" spans="1:5">
      <c r="A205">
        <f t="shared" si="6"/>
        <v>102</v>
      </c>
      <c r="B205" t="s">
        <v>328</v>
      </c>
      <c r="C205">
        <f>SUMIFS('Defense processing realm (dpr)'!E$2:E$2000,'Defense processing realm (dpr)'!B$2:B$2000,A205,'Defense processing realm (dpr)'!C$2:C$2000,B205)</f>
        <v>0</v>
      </c>
      <c r="D205">
        <f>SUMIFS('Defense processing realm (dpr)'!G$2:G$2000,'Defense processing realm (dpr)'!B$2:B$2000,A205,'Defense processing realm (dpr)'!C$2:C$2000,B205)</f>
        <v>7.801</v>
      </c>
      <c r="E205">
        <f>SUMIFS('Defense processing realm (dpr)'!I$2:I$2000,'Defense processing realm (dpr)'!B$2:B$2000,A205,'Defense processing realm (dpr)'!C$2:C$2000,B205)</f>
        <v>0</v>
      </c>
    </row>
    <row r="206" spans="1:5">
      <c r="A206">
        <f t="shared" si="6"/>
        <v>103</v>
      </c>
      <c r="B206" t="s">
        <v>246</v>
      </c>
      <c r="C206">
        <f>SUMIFS('Defense processing realm (dpr)'!E$2:E$2000,'Defense processing realm (dpr)'!B$2:B$2000,A206,'Defense processing realm (dpr)'!C$2:C$2000,B206)</f>
        <v>33</v>
      </c>
      <c r="D206">
        <f>SUMIFS('Defense processing realm (dpr)'!G$2:G$2000,'Defense processing realm (dpr)'!B$2:B$2000,A206,'Defense processing realm (dpr)'!C$2:C$2000,B206)</f>
        <v>0</v>
      </c>
      <c r="E206">
        <f>SUMIFS('Defense processing realm (dpr)'!I$2:I$2000,'Defense processing realm (dpr)'!B$2:B$2000,A206,'Defense processing realm (dpr)'!C$2:C$2000,B206)</f>
        <v>0</v>
      </c>
    </row>
    <row r="207" spans="1:5">
      <c r="A207">
        <f t="shared" ref="A207:A238" si="7">A205+1</f>
        <v>103</v>
      </c>
      <c r="B207" t="s">
        <v>328</v>
      </c>
      <c r="C207">
        <f>SUMIFS('Defense processing realm (dpr)'!E$2:E$2000,'Defense processing realm (dpr)'!B$2:B$2000,A207,'Defense processing realm (dpr)'!C$2:C$2000,B207)</f>
        <v>47.794</v>
      </c>
      <c r="D207">
        <f>SUMIFS('Defense processing realm (dpr)'!G$2:G$2000,'Defense processing realm (dpr)'!B$2:B$2000,A207,'Defense processing realm (dpr)'!C$2:C$2000,B207)</f>
        <v>22.678</v>
      </c>
      <c r="E207">
        <f>SUMIFS('Defense processing realm (dpr)'!I$2:I$2000,'Defense processing realm (dpr)'!B$2:B$2000,A207,'Defense processing realm (dpr)'!C$2:C$2000,B207)</f>
        <v>15.254</v>
      </c>
    </row>
    <row r="208" spans="1:5">
      <c r="A208">
        <f t="shared" si="7"/>
        <v>104</v>
      </c>
      <c r="B208" t="s">
        <v>246</v>
      </c>
      <c r="C208">
        <f>SUMIFS('Defense processing realm (dpr)'!E$2:E$2000,'Defense processing realm (dpr)'!B$2:B$2000,A208,'Defense processing realm (dpr)'!C$2:C$2000,B208)</f>
        <v>16.339</v>
      </c>
      <c r="D208">
        <f>SUMIFS('Defense processing realm (dpr)'!G$2:G$2000,'Defense processing realm (dpr)'!B$2:B$2000,A208,'Defense processing realm (dpr)'!C$2:C$2000,B208)</f>
        <v>0</v>
      </c>
      <c r="E208">
        <f>SUMIFS('Defense processing realm (dpr)'!I$2:I$2000,'Defense processing realm (dpr)'!B$2:B$2000,A208,'Defense processing realm (dpr)'!C$2:C$2000,B208)</f>
        <v>0</v>
      </c>
    </row>
    <row r="209" spans="1:5">
      <c r="A209">
        <f t="shared" si="7"/>
        <v>104</v>
      </c>
      <c r="B209" t="s">
        <v>328</v>
      </c>
      <c r="C209">
        <f>SUMIFS('Defense processing realm (dpr)'!E$2:E$2000,'Defense processing realm (dpr)'!B$2:B$2000,A209,'Defense processing realm (dpr)'!C$2:C$2000,B209)</f>
        <v>58.884</v>
      </c>
      <c r="D209">
        <f>SUMIFS('Defense processing realm (dpr)'!G$2:G$2000,'Defense processing realm (dpr)'!B$2:B$2000,A209,'Defense processing realm (dpr)'!C$2:C$2000,B209)</f>
        <v>13.968</v>
      </c>
      <c r="E209">
        <f>SUMIFS('Defense processing realm (dpr)'!I$2:I$2000,'Defense processing realm (dpr)'!B$2:B$2000,A209,'Defense processing realm (dpr)'!C$2:C$2000,B209)</f>
        <v>43.638</v>
      </c>
    </row>
    <row r="210" spans="1:5">
      <c r="A210">
        <f t="shared" si="7"/>
        <v>105</v>
      </c>
      <c r="B210" t="s">
        <v>246</v>
      </c>
      <c r="C210">
        <f>SUMIFS('Defense processing realm (dpr)'!E$2:E$2000,'Defense processing realm (dpr)'!B$2:B$2000,A210,'Defense processing realm (dpr)'!C$2:C$2000,B210)</f>
        <v>59.13</v>
      </c>
      <c r="D210">
        <f>SUMIFS('Defense processing realm (dpr)'!G$2:G$2000,'Defense processing realm (dpr)'!B$2:B$2000,A210,'Defense processing realm (dpr)'!C$2:C$2000,B210)</f>
        <v>17.339</v>
      </c>
      <c r="E210">
        <f>SUMIFS('Defense processing realm (dpr)'!I$2:I$2000,'Defense processing realm (dpr)'!B$2:B$2000,A210,'Defense processing realm (dpr)'!C$2:C$2000,B210)</f>
        <v>49.621</v>
      </c>
    </row>
    <row r="211" spans="1:5">
      <c r="A211">
        <f t="shared" si="7"/>
        <v>105</v>
      </c>
      <c r="B211" t="s">
        <v>328</v>
      </c>
      <c r="C211">
        <f>SUMIFS('Defense processing realm (dpr)'!E$2:E$2000,'Defense processing realm (dpr)'!B$2:B$2000,A211,'Defense processing realm (dpr)'!C$2:C$2000,B211)</f>
        <v>3.767</v>
      </c>
      <c r="D211">
        <f>SUMIFS('Defense processing realm (dpr)'!G$2:G$2000,'Defense processing realm (dpr)'!B$2:B$2000,A211,'Defense processing realm (dpr)'!C$2:C$2000,B211)</f>
        <v>0</v>
      </c>
      <c r="E211">
        <f>SUMIFS('Defense processing realm (dpr)'!I$2:I$2000,'Defense processing realm (dpr)'!B$2:B$2000,A211,'Defense processing realm (dpr)'!C$2:C$2000,B211)</f>
        <v>1.85</v>
      </c>
    </row>
    <row r="212" spans="1:5">
      <c r="A212">
        <f t="shared" si="7"/>
        <v>106</v>
      </c>
      <c r="B212" t="s">
        <v>246</v>
      </c>
      <c r="C212">
        <f>SUMIFS('Defense processing realm (dpr)'!E$2:E$2000,'Defense processing realm (dpr)'!B$2:B$2000,A212,'Defense processing realm (dpr)'!C$2:C$2000,B212)</f>
        <v>24.47</v>
      </c>
      <c r="D212">
        <f>SUMIFS('Defense processing realm (dpr)'!G$2:G$2000,'Defense processing realm (dpr)'!B$2:B$2000,A212,'Defense processing realm (dpr)'!C$2:C$2000,B212)</f>
        <v>0</v>
      </c>
      <c r="E212">
        <f>SUMIFS('Defense processing realm (dpr)'!I$2:I$2000,'Defense processing realm (dpr)'!B$2:B$2000,A212,'Defense processing realm (dpr)'!C$2:C$2000,B212)</f>
        <v>0</v>
      </c>
    </row>
    <row r="213" spans="1:5">
      <c r="A213">
        <f t="shared" si="7"/>
        <v>106</v>
      </c>
      <c r="B213" t="s">
        <v>328</v>
      </c>
      <c r="C213">
        <f>SUMIFS('Defense processing realm (dpr)'!E$2:E$2000,'Defense processing realm (dpr)'!B$2:B$2000,A213,'Defense processing realm (dpr)'!C$2:C$2000,B213)</f>
        <v>25.35</v>
      </c>
      <c r="D213">
        <f>SUMIFS('Defense processing realm (dpr)'!G$2:G$2000,'Defense processing realm (dpr)'!B$2:B$2000,A213,'Defense processing realm (dpr)'!C$2:C$2000,B213)</f>
        <v>4.816</v>
      </c>
      <c r="E213">
        <f>SUMIFS('Defense processing realm (dpr)'!I$2:I$2000,'Defense processing realm (dpr)'!B$2:B$2000,A213,'Defense processing realm (dpr)'!C$2:C$2000,B213)</f>
        <v>0</v>
      </c>
    </row>
    <row r="214" spans="1:5">
      <c r="A214">
        <f t="shared" si="7"/>
        <v>107</v>
      </c>
      <c r="B214" t="s">
        <v>246</v>
      </c>
      <c r="C214">
        <f>SUMIFS('Defense processing realm (dpr)'!E$2:E$2000,'Defense processing realm (dpr)'!B$2:B$2000,A214,'Defense processing realm (dpr)'!C$2:C$2000,B214)</f>
        <v>15.174</v>
      </c>
      <c r="D214">
        <f>SUMIFS('Defense processing realm (dpr)'!G$2:G$2000,'Defense processing realm (dpr)'!B$2:B$2000,A214,'Defense processing realm (dpr)'!C$2:C$2000,B214)</f>
        <v>0</v>
      </c>
      <c r="E214">
        <f>SUMIFS('Defense processing realm (dpr)'!I$2:I$2000,'Defense processing realm (dpr)'!B$2:B$2000,A214,'Defense processing realm (dpr)'!C$2:C$2000,B214)</f>
        <v>0</v>
      </c>
    </row>
    <row r="215" spans="1:5">
      <c r="A215">
        <f t="shared" si="7"/>
        <v>107</v>
      </c>
      <c r="B215" t="s">
        <v>328</v>
      </c>
      <c r="C215">
        <f>SUMIFS('Defense processing realm (dpr)'!E$2:E$2000,'Defense processing realm (dpr)'!B$2:B$2000,A215,'Defense processing realm (dpr)'!C$2:C$2000,B215)</f>
        <v>8.691</v>
      </c>
      <c r="D215">
        <f>SUMIFS('Defense processing realm (dpr)'!G$2:G$2000,'Defense processing realm (dpr)'!B$2:B$2000,A215,'Defense processing realm (dpr)'!C$2:C$2000,B215)</f>
        <v>1.218</v>
      </c>
      <c r="E215">
        <f>SUMIFS('Defense processing realm (dpr)'!I$2:I$2000,'Defense processing realm (dpr)'!B$2:B$2000,A215,'Defense processing realm (dpr)'!C$2:C$2000,B215)</f>
        <v>2.966</v>
      </c>
    </row>
    <row r="216" spans="1:5">
      <c r="A216">
        <f t="shared" si="7"/>
        <v>108</v>
      </c>
      <c r="B216" t="s">
        <v>246</v>
      </c>
      <c r="C216">
        <f>SUMIFS('Defense processing realm (dpr)'!E$2:E$2000,'Defense processing realm (dpr)'!B$2:B$2000,A216,'Defense processing realm (dpr)'!C$2:C$2000,B216)</f>
        <v>1.032</v>
      </c>
      <c r="D216">
        <f>SUMIFS('Defense processing realm (dpr)'!G$2:G$2000,'Defense processing realm (dpr)'!B$2:B$2000,A216,'Defense processing realm (dpr)'!C$2:C$2000,B216)</f>
        <v>17.614</v>
      </c>
      <c r="E216">
        <f>SUMIFS('Defense processing realm (dpr)'!I$2:I$2000,'Defense processing realm (dpr)'!B$2:B$2000,A216,'Defense processing realm (dpr)'!C$2:C$2000,B216)</f>
        <v>1.075</v>
      </c>
    </row>
    <row r="217" spans="1:5">
      <c r="A217">
        <f t="shared" si="7"/>
        <v>108</v>
      </c>
      <c r="B217" t="s">
        <v>328</v>
      </c>
      <c r="C217">
        <f>SUMIFS('Defense processing realm (dpr)'!E$2:E$2000,'Defense processing realm (dpr)'!B$2:B$2000,A217,'Defense processing realm (dpr)'!C$2:C$2000,B217)</f>
        <v>30.566</v>
      </c>
      <c r="D217">
        <f>SUMIFS('Defense processing realm (dpr)'!G$2:G$2000,'Defense processing realm (dpr)'!B$2:B$2000,A217,'Defense processing realm (dpr)'!C$2:C$2000,B217)</f>
        <v>0</v>
      </c>
      <c r="E217">
        <f>SUMIFS('Defense processing realm (dpr)'!I$2:I$2000,'Defense processing realm (dpr)'!B$2:B$2000,A217,'Defense processing realm (dpr)'!C$2:C$2000,B217)</f>
        <v>0</v>
      </c>
    </row>
    <row r="218" spans="1:5">
      <c r="A218">
        <f t="shared" si="7"/>
        <v>109</v>
      </c>
      <c r="B218" t="s">
        <v>246</v>
      </c>
      <c r="C218">
        <f>SUMIFS('Defense processing realm (dpr)'!E$2:E$2000,'Defense processing realm (dpr)'!B$2:B$2000,A218,'Defense processing realm (dpr)'!C$2:C$2000,B218)</f>
        <v>20.076</v>
      </c>
      <c r="D218">
        <f>SUMIFS('Defense processing realm (dpr)'!G$2:G$2000,'Defense processing realm (dpr)'!B$2:B$2000,A218,'Defense processing realm (dpr)'!C$2:C$2000,B218)</f>
        <v>70.275</v>
      </c>
      <c r="E218">
        <f>SUMIFS('Defense processing realm (dpr)'!I$2:I$2000,'Defense processing realm (dpr)'!B$2:B$2000,A218,'Defense processing realm (dpr)'!C$2:C$2000,B218)</f>
        <v>0</v>
      </c>
    </row>
    <row r="219" spans="1:5">
      <c r="A219">
        <f t="shared" si="7"/>
        <v>109</v>
      </c>
      <c r="B219" t="s">
        <v>328</v>
      </c>
      <c r="C219">
        <f>SUMIFS('Defense processing realm (dpr)'!E$2:E$2000,'Defense processing realm (dpr)'!B$2:B$2000,A219,'Defense processing realm (dpr)'!C$2:C$2000,B219)</f>
        <v>14.589</v>
      </c>
      <c r="D219">
        <f>SUMIFS('Defense processing realm (dpr)'!G$2:G$2000,'Defense processing realm (dpr)'!B$2:B$2000,A219,'Defense processing realm (dpr)'!C$2:C$2000,B219)</f>
        <v>0</v>
      </c>
      <c r="E219">
        <f>SUMIFS('Defense processing realm (dpr)'!I$2:I$2000,'Defense processing realm (dpr)'!B$2:B$2000,A219,'Defense processing realm (dpr)'!C$2:C$2000,B219)</f>
        <v>0</v>
      </c>
    </row>
    <row r="220" spans="1:5">
      <c r="A220">
        <f t="shared" si="7"/>
        <v>110</v>
      </c>
      <c r="B220" t="s">
        <v>246</v>
      </c>
      <c r="C220">
        <f>SUMIFS('Defense processing realm (dpr)'!E$2:E$2000,'Defense processing realm (dpr)'!B$2:B$2000,A220,'Defense processing realm (dpr)'!C$2:C$2000,B220)</f>
        <v>0</v>
      </c>
      <c r="D220">
        <f>SUMIFS('Defense processing realm (dpr)'!G$2:G$2000,'Defense processing realm (dpr)'!B$2:B$2000,A220,'Defense processing realm (dpr)'!C$2:C$2000,B220)</f>
        <v>0</v>
      </c>
      <c r="E220">
        <f>SUMIFS('Defense processing realm (dpr)'!I$2:I$2000,'Defense processing realm (dpr)'!B$2:B$2000,A220,'Defense processing realm (dpr)'!C$2:C$2000,B220)</f>
        <v>0</v>
      </c>
    </row>
    <row r="221" spans="1:5">
      <c r="A221">
        <f t="shared" si="7"/>
        <v>110</v>
      </c>
      <c r="B221" t="s">
        <v>328</v>
      </c>
      <c r="C221">
        <f>SUMIFS('Defense processing realm (dpr)'!E$2:E$2000,'Defense processing realm (dpr)'!B$2:B$2000,A221,'Defense processing realm (dpr)'!C$2:C$2000,B221)</f>
        <v>8.039</v>
      </c>
      <c r="D221">
        <f>SUMIFS('Defense processing realm (dpr)'!G$2:G$2000,'Defense processing realm (dpr)'!B$2:B$2000,A221,'Defense processing realm (dpr)'!C$2:C$2000,B221)</f>
        <v>0.809</v>
      </c>
      <c r="E221">
        <f>SUMIFS('Defense processing realm (dpr)'!I$2:I$2000,'Defense processing realm (dpr)'!B$2:B$2000,A221,'Defense processing realm (dpr)'!C$2:C$2000,B221)</f>
        <v>1.247</v>
      </c>
    </row>
    <row r="222" spans="1:5">
      <c r="A222">
        <f t="shared" si="7"/>
        <v>111</v>
      </c>
      <c r="B222" t="s">
        <v>246</v>
      </c>
      <c r="C222">
        <f>SUMIFS('Defense processing realm (dpr)'!E$2:E$2000,'Defense processing realm (dpr)'!B$2:B$2000,A222,'Defense processing realm (dpr)'!C$2:C$2000,B222)</f>
        <v>0</v>
      </c>
      <c r="D222">
        <f>SUMIFS('Defense processing realm (dpr)'!G$2:G$2000,'Defense processing realm (dpr)'!B$2:B$2000,A222,'Defense processing realm (dpr)'!C$2:C$2000,B222)</f>
        <v>0</v>
      </c>
      <c r="E222">
        <f>SUMIFS('Defense processing realm (dpr)'!I$2:I$2000,'Defense processing realm (dpr)'!B$2:B$2000,A222,'Defense processing realm (dpr)'!C$2:C$2000,B222)</f>
        <v>0</v>
      </c>
    </row>
    <row r="223" spans="1:5">
      <c r="A223">
        <f t="shared" si="7"/>
        <v>111</v>
      </c>
      <c r="B223" t="s">
        <v>328</v>
      </c>
      <c r="C223">
        <f>SUMIFS('Defense processing realm (dpr)'!E$2:E$2000,'Defense processing realm (dpr)'!B$2:B$2000,A223,'Defense processing realm (dpr)'!C$2:C$2000,B223)</f>
        <v>0</v>
      </c>
      <c r="D223">
        <f>SUMIFS('Defense processing realm (dpr)'!G$2:G$2000,'Defense processing realm (dpr)'!B$2:B$2000,A223,'Defense processing realm (dpr)'!C$2:C$2000,B223)</f>
        <v>0</v>
      </c>
      <c r="E223">
        <f>SUMIFS('Defense processing realm (dpr)'!I$2:I$2000,'Defense processing realm (dpr)'!B$2:B$2000,A223,'Defense processing realm (dpr)'!C$2:C$2000,B223)</f>
        <v>0</v>
      </c>
    </row>
    <row r="224" spans="1:5">
      <c r="A224">
        <f t="shared" si="7"/>
        <v>112</v>
      </c>
      <c r="B224" t="s">
        <v>246</v>
      </c>
      <c r="C224">
        <f>SUMIFS('Defense processing realm (dpr)'!E$2:E$2000,'Defense processing realm (dpr)'!B$2:B$2000,A224,'Defense processing realm (dpr)'!C$2:C$2000,B224)</f>
        <v>0</v>
      </c>
      <c r="D224">
        <f>SUMIFS('Defense processing realm (dpr)'!G$2:G$2000,'Defense processing realm (dpr)'!B$2:B$2000,A224,'Defense processing realm (dpr)'!C$2:C$2000,B224)</f>
        <v>0</v>
      </c>
      <c r="E224">
        <f>SUMIFS('Defense processing realm (dpr)'!I$2:I$2000,'Defense processing realm (dpr)'!B$2:B$2000,A224,'Defense processing realm (dpr)'!C$2:C$2000,B224)</f>
        <v>0</v>
      </c>
    </row>
    <row r="225" spans="1:5">
      <c r="A225">
        <f t="shared" si="7"/>
        <v>112</v>
      </c>
      <c r="B225" t="s">
        <v>328</v>
      </c>
      <c r="C225">
        <f>SUMIFS('Defense processing realm (dpr)'!E$2:E$2000,'Defense processing realm (dpr)'!B$2:B$2000,A225,'Defense processing realm (dpr)'!C$2:C$2000,B225)</f>
        <v>0</v>
      </c>
      <c r="D225">
        <f>SUMIFS('Defense processing realm (dpr)'!G$2:G$2000,'Defense processing realm (dpr)'!B$2:B$2000,A225,'Defense processing realm (dpr)'!C$2:C$2000,B225)</f>
        <v>0</v>
      </c>
      <c r="E225">
        <f>SUMIFS('Defense processing realm (dpr)'!I$2:I$2000,'Defense processing realm (dpr)'!B$2:B$2000,A225,'Defense processing realm (dpr)'!C$2:C$2000,B225)</f>
        <v>0</v>
      </c>
    </row>
    <row r="226" spans="1:5">
      <c r="A226">
        <f t="shared" si="7"/>
        <v>113</v>
      </c>
      <c r="B226" t="s">
        <v>246</v>
      </c>
      <c r="C226">
        <f>SUMIFS('Defense processing realm (dpr)'!E$2:E$2000,'Defense processing realm (dpr)'!B$2:B$2000,A226,'Defense processing realm (dpr)'!C$2:C$2000,B226)</f>
        <v>0</v>
      </c>
      <c r="D226">
        <f>SUMIFS('Defense processing realm (dpr)'!G$2:G$2000,'Defense processing realm (dpr)'!B$2:B$2000,A226,'Defense processing realm (dpr)'!C$2:C$2000,B226)</f>
        <v>0</v>
      </c>
      <c r="E226">
        <f>SUMIFS('Defense processing realm (dpr)'!I$2:I$2000,'Defense processing realm (dpr)'!B$2:B$2000,A226,'Defense processing realm (dpr)'!C$2:C$2000,B226)</f>
        <v>0</v>
      </c>
    </row>
    <row r="227" spans="1:5">
      <c r="A227">
        <f t="shared" si="7"/>
        <v>113</v>
      </c>
      <c r="B227" t="s">
        <v>328</v>
      </c>
      <c r="C227">
        <f>SUMIFS('Defense processing realm (dpr)'!E$2:E$2000,'Defense processing realm (dpr)'!B$2:B$2000,A227,'Defense processing realm (dpr)'!C$2:C$2000,B227)</f>
        <v>0</v>
      </c>
      <c r="D227">
        <f>SUMIFS('Defense processing realm (dpr)'!G$2:G$2000,'Defense processing realm (dpr)'!B$2:B$2000,A227,'Defense processing realm (dpr)'!C$2:C$2000,B227)</f>
        <v>0</v>
      </c>
      <c r="E227">
        <f>SUMIFS('Defense processing realm (dpr)'!I$2:I$2000,'Defense processing realm (dpr)'!B$2:B$2000,A227,'Defense processing realm (dpr)'!C$2:C$2000,B227)</f>
        <v>0</v>
      </c>
    </row>
    <row r="228" spans="1:5">
      <c r="A228">
        <f t="shared" si="7"/>
        <v>114</v>
      </c>
      <c r="B228" t="s">
        <v>246</v>
      </c>
      <c r="C228">
        <f>SUMIFS('Defense processing realm (dpr)'!E$2:E$2000,'Defense processing realm (dpr)'!B$2:B$2000,A228,'Defense processing realm (dpr)'!C$2:C$2000,B228)</f>
        <v>0</v>
      </c>
      <c r="D228">
        <f>SUMIFS('Defense processing realm (dpr)'!G$2:G$2000,'Defense processing realm (dpr)'!B$2:B$2000,A228,'Defense processing realm (dpr)'!C$2:C$2000,B228)</f>
        <v>0</v>
      </c>
      <c r="E228">
        <f>SUMIFS('Defense processing realm (dpr)'!I$2:I$2000,'Defense processing realm (dpr)'!B$2:B$2000,A228,'Defense processing realm (dpr)'!C$2:C$2000,B228)</f>
        <v>0</v>
      </c>
    </row>
    <row r="229" spans="1:5">
      <c r="A229">
        <f t="shared" si="7"/>
        <v>114</v>
      </c>
      <c r="B229" t="s">
        <v>328</v>
      </c>
      <c r="C229">
        <f>SUMIFS('Defense processing realm (dpr)'!E$2:E$2000,'Defense processing realm (dpr)'!B$2:B$2000,A229,'Defense processing realm (dpr)'!C$2:C$2000,B229)</f>
        <v>0</v>
      </c>
      <c r="D229">
        <f>SUMIFS('Defense processing realm (dpr)'!G$2:G$2000,'Defense processing realm (dpr)'!B$2:B$2000,A229,'Defense processing realm (dpr)'!C$2:C$2000,B229)</f>
        <v>0</v>
      </c>
      <c r="E229">
        <f>SUMIFS('Defense processing realm (dpr)'!I$2:I$2000,'Defense processing realm (dpr)'!B$2:B$2000,A229,'Defense processing realm (dpr)'!C$2:C$2000,B229)</f>
        <v>0</v>
      </c>
    </row>
    <row r="230" spans="1:5">
      <c r="A230">
        <f t="shared" si="7"/>
        <v>115</v>
      </c>
      <c r="B230" t="s">
        <v>246</v>
      </c>
      <c r="C230">
        <f>SUMIFS('Defense processing realm (dpr)'!E$2:E$2000,'Defense processing realm (dpr)'!B$2:B$2000,A230,'Defense processing realm (dpr)'!C$2:C$2000,B230)</f>
        <v>0</v>
      </c>
      <c r="D230">
        <f>SUMIFS('Defense processing realm (dpr)'!G$2:G$2000,'Defense processing realm (dpr)'!B$2:B$2000,A230,'Defense processing realm (dpr)'!C$2:C$2000,B230)</f>
        <v>0</v>
      </c>
      <c r="E230">
        <f>SUMIFS('Defense processing realm (dpr)'!I$2:I$2000,'Defense processing realm (dpr)'!B$2:B$2000,A230,'Defense processing realm (dpr)'!C$2:C$2000,B230)</f>
        <v>0</v>
      </c>
    </row>
    <row r="231" spans="1:5">
      <c r="A231">
        <f t="shared" si="7"/>
        <v>115</v>
      </c>
      <c r="B231" t="s">
        <v>328</v>
      </c>
      <c r="C231">
        <f>SUMIFS('Defense processing realm (dpr)'!E$2:E$2000,'Defense processing realm (dpr)'!B$2:B$2000,A231,'Defense processing realm (dpr)'!C$2:C$2000,B231)</f>
        <v>0</v>
      </c>
      <c r="D231">
        <f>SUMIFS('Defense processing realm (dpr)'!G$2:G$2000,'Defense processing realm (dpr)'!B$2:B$2000,A231,'Defense processing realm (dpr)'!C$2:C$2000,B231)</f>
        <v>0</v>
      </c>
      <c r="E231">
        <f>SUMIFS('Defense processing realm (dpr)'!I$2:I$2000,'Defense processing realm (dpr)'!B$2:B$2000,A231,'Defense processing realm (dpr)'!C$2:C$2000,B231)</f>
        <v>0</v>
      </c>
    </row>
    <row r="232" spans="1:5">
      <c r="A232">
        <f t="shared" si="7"/>
        <v>116</v>
      </c>
      <c r="B232" t="s">
        <v>246</v>
      </c>
      <c r="C232">
        <f>SUMIFS('Defense processing realm (dpr)'!E$2:E$2000,'Defense processing realm (dpr)'!B$2:B$2000,A232,'Defense processing realm (dpr)'!C$2:C$2000,B232)</f>
        <v>0</v>
      </c>
      <c r="D232">
        <f>SUMIFS('Defense processing realm (dpr)'!G$2:G$2000,'Defense processing realm (dpr)'!B$2:B$2000,A232,'Defense processing realm (dpr)'!C$2:C$2000,B232)</f>
        <v>0</v>
      </c>
      <c r="E232">
        <f>SUMIFS('Defense processing realm (dpr)'!I$2:I$2000,'Defense processing realm (dpr)'!B$2:B$2000,A232,'Defense processing realm (dpr)'!C$2:C$2000,B232)</f>
        <v>0</v>
      </c>
    </row>
    <row r="233" spans="1:5">
      <c r="A233">
        <f t="shared" si="7"/>
        <v>116</v>
      </c>
      <c r="B233" t="s">
        <v>328</v>
      </c>
      <c r="C233">
        <f>SUMIFS('Defense processing realm (dpr)'!E$2:E$2000,'Defense processing realm (dpr)'!B$2:B$2000,A233,'Defense processing realm (dpr)'!C$2:C$2000,B233)</f>
        <v>0</v>
      </c>
      <c r="D233">
        <f>SUMIFS('Defense processing realm (dpr)'!G$2:G$2000,'Defense processing realm (dpr)'!B$2:B$2000,A233,'Defense processing realm (dpr)'!C$2:C$2000,B233)</f>
        <v>0</v>
      </c>
      <c r="E233">
        <f>SUMIFS('Defense processing realm (dpr)'!I$2:I$2000,'Defense processing realm (dpr)'!B$2:B$2000,A233,'Defense processing realm (dpr)'!C$2:C$2000,B233)</f>
        <v>0</v>
      </c>
    </row>
    <row r="234" spans="1:5">
      <c r="A234">
        <f t="shared" si="7"/>
        <v>117</v>
      </c>
      <c r="B234" t="s">
        <v>246</v>
      </c>
      <c r="C234">
        <f>SUMIFS('Defense processing realm (dpr)'!E$2:E$2000,'Defense processing realm (dpr)'!B$2:B$2000,A234,'Defense processing realm (dpr)'!C$2:C$2000,B234)</f>
        <v>0</v>
      </c>
      <c r="D234">
        <f>SUMIFS('Defense processing realm (dpr)'!G$2:G$2000,'Defense processing realm (dpr)'!B$2:B$2000,A234,'Defense processing realm (dpr)'!C$2:C$2000,B234)</f>
        <v>0</v>
      </c>
      <c r="E234">
        <f>SUMIFS('Defense processing realm (dpr)'!I$2:I$2000,'Defense processing realm (dpr)'!B$2:B$2000,A234,'Defense processing realm (dpr)'!C$2:C$2000,B234)</f>
        <v>0</v>
      </c>
    </row>
    <row r="235" spans="1:5">
      <c r="A235">
        <f t="shared" si="7"/>
        <v>117</v>
      </c>
      <c r="B235" t="s">
        <v>328</v>
      </c>
      <c r="C235">
        <f>SUMIFS('Defense processing realm (dpr)'!E$2:E$2000,'Defense processing realm (dpr)'!B$2:B$2000,A235,'Defense processing realm (dpr)'!C$2:C$2000,B235)</f>
        <v>0</v>
      </c>
      <c r="D235">
        <f>SUMIFS('Defense processing realm (dpr)'!G$2:G$2000,'Defense processing realm (dpr)'!B$2:B$2000,A235,'Defense processing realm (dpr)'!C$2:C$2000,B235)</f>
        <v>0</v>
      </c>
      <c r="E235">
        <f>SUMIFS('Defense processing realm (dpr)'!I$2:I$2000,'Defense processing realm (dpr)'!B$2:B$2000,A235,'Defense processing realm (dpr)'!C$2:C$2000,B235)</f>
        <v>0</v>
      </c>
    </row>
    <row r="236" spans="1:5">
      <c r="A236">
        <f t="shared" si="7"/>
        <v>118</v>
      </c>
      <c r="B236" t="s">
        <v>246</v>
      </c>
      <c r="C236">
        <f>SUMIFS('Defense processing realm (dpr)'!E$2:E$2000,'Defense processing realm (dpr)'!B$2:B$2000,A236,'Defense processing realm (dpr)'!C$2:C$2000,B236)</f>
        <v>0</v>
      </c>
      <c r="D236">
        <f>SUMIFS('Defense processing realm (dpr)'!G$2:G$2000,'Defense processing realm (dpr)'!B$2:B$2000,A236,'Defense processing realm (dpr)'!C$2:C$2000,B236)</f>
        <v>0</v>
      </c>
      <c r="E236">
        <f>SUMIFS('Defense processing realm (dpr)'!I$2:I$2000,'Defense processing realm (dpr)'!B$2:B$2000,A236,'Defense processing realm (dpr)'!C$2:C$2000,B236)</f>
        <v>0</v>
      </c>
    </row>
    <row r="237" spans="1:5">
      <c r="A237">
        <f t="shared" si="7"/>
        <v>118</v>
      </c>
      <c r="B237" t="s">
        <v>328</v>
      </c>
      <c r="C237">
        <f>SUMIFS('Defense processing realm (dpr)'!E$2:E$2000,'Defense processing realm (dpr)'!B$2:B$2000,A237,'Defense processing realm (dpr)'!C$2:C$2000,B237)</f>
        <v>0</v>
      </c>
      <c r="D237">
        <f>SUMIFS('Defense processing realm (dpr)'!G$2:G$2000,'Defense processing realm (dpr)'!B$2:B$2000,A237,'Defense processing realm (dpr)'!C$2:C$2000,B237)</f>
        <v>0</v>
      </c>
      <c r="E237">
        <f>SUMIFS('Defense processing realm (dpr)'!I$2:I$2000,'Defense processing realm (dpr)'!B$2:B$2000,A237,'Defense processing realm (dpr)'!C$2:C$2000,B237)</f>
        <v>0</v>
      </c>
    </row>
    <row r="238" spans="1:5">
      <c r="A238">
        <f t="shared" si="7"/>
        <v>119</v>
      </c>
      <c r="B238" t="s">
        <v>246</v>
      </c>
      <c r="C238">
        <f>SUMIFS('Defense processing realm (dpr)'!E$2:E$2000,'Defense processing realm (dpr)'!B$2:B$2000,A238,'Defense processing realm (dpr)'!C$2:C$2000,B238)</f>
        <v>0</v>
      </c>
      <c r="D238">
        <f>SUMIFS('Defense processing realm (dpr)'!G$2:G$2000,'Defense processing realm (dpr)'!B$2:B$2000,A238,'Defense processing realm (dpr)'!C$2:C$2000,B238)</f>
        <v>0</v>
      </c>
      <c r="E238">
        <f>SUMIFS('Defense processing realm (dpr)'!I$2:I$2000,'Defense processing realm (dpr)'!B$2:B$2000,A238,'Defense processing realm (dpr)'!C$2:C$2000,B238)</f>
        <v>0</v>
      </c>
    </row>
    <row r="239" spans="1:5">
      <c r="A239">
        <f t="shared" ref="A239:A257" si="8">A237+1</f>
        <v>119</v>
      </c>
      <c r="B239" t="s">
        <v>328</v>
      </c>
      <c r="C239">
        <f>SUMIFS('Defense processing realm (dpr)'!E$2:E$2000,'Defense processing realm (dpr)'!B$2:B$2000,A239,'Defense processing realm (dpr)'!C$2:C$2000,B239)</f>
        <v>0</v>
      </c>
      <c r="D239">
        <f>SUMIFS('Defense processing realm (dpr)'!G$2:G$2000,'Defense processing realm (dpr)'!B$2:B$2000,A239,'Defense processing realm (dpr)'!C$2:C$2000,B239)</f>
        <v>0</v>
      </c>
      <c r="E239">
        <f>SUMIFS('Defense processing realm (dpr)'!I$2:I$2000,'Defense processing realm (dpr)'!B$2:B$2000,A239,'Defense processing realm (dpr)'!C$2:C$2000,B239)</f>
        <v>0</v>
      </c>
    </row>
    <row r="240" spans="1:5">
      <c r="A240">
        <f t="shared" si="8"/>
        <v>120</v>
      </c>
      <c r="B240" t="s">
        <v>246</v>
      </c>
      <c r="C240">
        <f>SUMIFS('Defense processing realm (dpr)'!E$2:E$2000,'Defense processing realm (dpr)'!B$2:B$2000,A240,'Defense processing realm (dpr)'!C$2:C$2000,B240)</f>
        <v>0</v>
      </c>
      <c r="D240">
        <f>SUMIFS('Defense processing realm (dpr)'!G$2:G$2000,'Defense processing realm (dpr)'!B$2:B$2000,A240,'Defense processing realm (dpr)'!C$2:C$2000,B240)</f>
        <v>0</v>
      </c>
      <c r="E240">
        <f>SUMIFS('Defense processing realm (dpr)'!I$2:I$2000,'Defense processing realm (dpr)'!B$2:B$2000,A240,'Defense processing realm (dpr)'!C$2:C$2000,B240)</f>
        <v>0</v>
      </c>
    </row>
    <row r="241" spans="1:5">
      <c r="A241">
        <f t="shared" si="8"/>
        <v>120</v>
      </c>
      <c r="B241" t="s">
        <v>328</v>
      </c>
      <c r="C241">
        <f>SUMIFS('Defense processing realm (dpr)'!E$2:E$2000,'Defense processing realm (dpr)'!B$2:B$2000,A241,'Defense processing realm (dpr)'!C$2:C$2000,B241)</f>
        <v>0</v>
      </c>
      <c r="D241">
        <f>SUMIFS('Defense processing realm (dpr)'!G$2:G$2000,'Defense processing realm (dpr)'!B$2:B$2000,A241,'Defense processing realm (dpr)'!C$2:C$2000,B241)</f>
        <v>0</v>
      </c>
      <c r="E241">
        <f>SUMIFS('Defense processing realm (dpr)'!I$2:I$2000,'Defense processing realm (dpr)'!B$2:B$2000,A241,'Defense processing realm (dpr)'!C$2:C$2000,B241)</f>
        <v>0</v>
      </c>
    </row>
    <row r="242" spans="1:5">
      <c r="A242">
        <f t="shared" si="8"/>
        <v>121</v>
      </c>
      <c r="B242" t="s">
        <v>246</v>
      </c>
      <c r="C242">
        <f>SUMIFS('Defense processing realm (dpr)'!E$2:E$2000,'Defense processing realm (dpr)'!B$2:B$2000,A242,'Defense processing realm (dpr)'!C$2:C$2000,B242)</f>
        <v>0</v>
      </c>
      <c r="D242">
        <f>SUMIFS('Defense processing realm (dpr)'!G$2:G$2000,'Defense processing realm (dpr)'!B$2:B$2000,A242,'Defense processing realm (dpr)'!C$2:C$2000,B242)</f>
        <v>0</v>
      </c>
      <c r="E242">
        <f>SUMIFS('Defense processing realm (dpr)'!I$2:I$2000,'Defense processing realm (dpr)'!B$2:B$2000,A242,'Defense processing realm (dpr)'!C$2:C$2000,B242)</f>
        <v>0</v>
      </c>
    </row>
    <row r="243" spans="1:5">
      <c r="A243">
        <f t="shared" si="8"/>
        <v>121</v>
      </c>
      <c r="B243" t="s">
        <v>328</v>
      </c>
      <c r="C243">
        <f>SUMIFS('Defense processing realm (dpr)'!E$2:E$2000,'Defense processing realm (dpr)'!B$2:B$2000,A243,'Defense processing realm (dpr)'!C$2:C$2000,B243)</f>
        <v>16.484</v>
      </c>
      <c r="D243">
        <f>SUMIFS('Defense processing realm (dpr)'!G$2:G$2000,'Defense processing realm (dpr)'!B$2:B$2000,A243,'Defense processing realm (dpr)'!C$2:C$2000,B243)</f>
        <v>0</v>
      </c>
      <c r="E243">
        <f>SUMIFS('Defense processing realm (dpr)'!I$2:I$2000,'Defense processing realm (dpr)'!B$2:B$2000,A243,'Defense processing realm (dpr)'!C$2:C$2000,B243)</f>
        <v>0</v>
      </c>
    </row>
    <row r="244" spans="1:5">
      <c r="A244">
        <f t="shared" si="8"/>
        <v>122</v>
      </c>
      <c r="B244" t="s">
        <v>246</v>
      </c>
      <c r="C244">
        <f>SUMIFS('Defense processing realm (dpr)'!E$2:E$2000,'Defense processing realm (dpr)'!B$2:B$2000,A244,'Defense processing realm (dpr)'!C$2:C$2000,B244)</f>
        <v>0</v>
      </c>
      <c r="D244">
        <f>SUMIFS('Defense processing realm (dpr)'!G$2:G$2000,'Defense processing realm (dpr)'!B$2:B$2000,A244,'Defense processing realm (dpr)'!C$2:C$2000,B244)</f>
        <v>0</v>
      </c>
      <c r="E244">
        <f>SUMIFS('Defense processing realm (dpr)'!I$2:I$2000,'Defense processing realm (dpr)'!B$2:B$2000,A244,'Defense processing realm (dpr)'!C$2:C$2000,B244)</f>
        <v>0</v>
      </c>
    </row>
    <row r="245" spans="1:5">
      <c r="A245">
        <f t="shared" si="8"/>
        <v>122</v>
      </c>
      <c r="B245" t="s">
        <v>328</v>
      </c>
      <c r="C245">
        <f>SUMIFS('Defense processing realm (dpr)'!E$2:E$2000,'Defense processing realm (dpr)'!B$2:B$2000,A245,'Defense processing realm (dpr)'!C$2:C$2000,B245)</f>
        <v>0</v>
      </c>
      <c r="D245">
        <f>SUMIFS('Defense processing realm (dpr)'!G$2:G$2000,'Defense processing realm (dpr)'!B$2:B$2000,A245,'Defense processing realm (dpr)'!C$2:C$2000,B245)</f>
        <v>0</v>
      </c>
      <c r="E245">
        <f>SUMIFS('Defense processing realm (dpr)'!I$2:I$2000,'Defense processing realm (dpr)'!B$2:B$2000,A245,'Defense processing realm (dpr)'!C$2:C$2000,B245)</f>
        <v>0</v>
      </c>
    </row>
    <row r="246" spans="1:5">
      <c r="A246">
        <f t="shared" si="8"/>
        <v>123</v>
      </c>
      <c r="B246" t="s">
        <v>246</v>
      </c>
      <c r="C246">
        <f>SUMIFS('Defense processing realm (dpr)'!E$2:E$2000,'Defense processing realm (dpr)'!B$2:B$2000,A246,'Defense processing realm (dpr)'!C$2:C$2000,B246)</f>
        <v>0</v>
      </c>
      <c r="D246">
        <f>SUMIFS('Defense processing realm (dpr)'!G$2:G$2000,'Defense processing realm (dpr)'!B$2:B$2000,A246,'Defense processing realm (dpr)'!C$2:C$2000,B246)</f>
        <v>0</v>
      </c>
      <c r="E246">
        <f>SUMIFS('Defense processing realm (dpr)'!I$2:I$2000,'Defense processing realm (dpr)'!B$2:B$2000,A246,'Defense processing realm (dpr)'!C$2:C$2000,B246)</f>
        <v>0</v>
      </c>
    </row>
    <row r="247" spans="1:5">
      <c r="A247">
        <f t="shared" si="8"/>
        <v>123</v>
      </c>
      <c r="B247" t="s">
        <v>328</v>
      </c>
      <c r="C247">
        <f>SUMIFS('Defense processing realm (dpr)'!E$2:E$2000,'Defense processing realm (dpr)'!B$2:B$2000,A247,'Defense processing realm (dpr)'!C$2:C$2000,B247)</f>
        <v>0</v>
      </c>
      <c r="D247">
        <f>SUMIFS('Defense processing realm (dpr)'!G$2:G$2000,'Defense processing realm (dpr)'!B$2:B$2000,A247,'Defense processing realm (dpr)'!C$2:C$2000,B247)</f>
        <v>0</v>
      </c>
      <c r="E247">
        <f>SUMIFS('Defense processing realm (dpr)'!I$2:I$2000,'Defense processing realm (dpr)'!B$2:B$2000,A247,'Defense processing realm (dpr)'!C$2:C$2000,B247)</f>
        <v>0</v>
      </c>
    </row>
    <row r="248" spans="1:5">
      <c r="A248">
        <f t="shared" si="8"/>
        <v>124</v>
      </c>
      <c r="B248" t="s">
        <v>246</v>
      </c>
      <c r="C248">
        <f>SUMIFS('Defense processing realm (dpr)'!E$2:E$2000,'Defense processing realm (dpr)'!B$2:B$2000,A248,'Defense processing realm (dpr)'!C$2:C$2000,B248)</f>
        <v>0</v>
      </c>
      <c r="D248">
        <f>SUMIFS('Defense processing realm (dpr)'!G$2:G$2000,'Defense processing realm (dpr)'!B$2:B$2000,A248,'Defense processing realm (dpr)'!C$2:C$2000,B248)</f>
        <v>0</v>
      </c>
      <c r="E248">
        <f>SUMIFS('Defense processing realm (dpr)'!I$2:I$2000,'Defense processing realm (dpr)'!B$2:B$2000,A248,'Defense processing realm (dpr)'!C$2:C$2000,B248)</f>
        <v>0</v>
      </c>
    </row>
    <row r="249" spans="1:5">
      <c r="A249">
        <f t="shared" si="8"/>
        <v>124</v>
      </c>
      <c r="B249" t="s">
        <v>328</v>
      </c>
      <c r="C249">
        <f>SUMIFS('Defense processing realm (dpr)'!E$2:E$2000,'Defense processing realm (dpr)'!B$2:B$2000,A249,'Defense processing realm (dpr)'!C$2:C$2000,B249)</f>
        <v>0</v>
      </c>
      <c r="D249">
        <f>SUMIFS('Defense processing realm (dpr)'!G$2:G$2000,'Defense processing realm (dpr)'!B$2:B$2000,A249,'Defense processing realm (dpr)'!C$2:C$2000,B249)</f>
        <v>0</v>
      </c>
      <c r="E249">
        <f>SUMIFS('Defense processing realm (dpr)'!I$2:I$2000,'Defense processing realm (dpr)'!B$2:B$2000,A249,'Defense processing realm (dpr)'!C$2:C$2000,B249)</f>
        <v>0</v>
      </c>
    </row>
    <row r="250" spans="1:5">
      <c r="A250">
        <f t="shared" si="8"/>
        <v>125</v>
      </c>
      <c r="B250" t="s">
        <v>246</v>
      </c>
      <c r="C250">
        <f>SUMIFS('Defense processing realm (dpr)'!E$2:E$2000,'Defense processing realm (dpr)'!B$2:B$2000,A250,'Defense processing realm (dpr)'!C$2:C$2000,B250)</f>
        <v>0</v>
      </c>
      <c r="D250">
        <f>SUMIFS('Defense processing realm (dpr)'!G$2:G$2000,'Defense processing realm (dpr)'!B$2:B$2000,A250,'Defense processing realm (dpr)'!C$2:C$2000,B250)</f>
        <v>0</v>
      </c>
      <c r="E250">
        <f>SUMIFS('Defense processing realm (dpr)'!I$2:I$2000,'Defense processing realm (dpr)'!B$2:B$2000,A250,'Defense processing realm (dpr)'!C$2:C$2000,B250)</f>
        <v>0</v>
      </c>
    </row>
    <row r="251" spans="1:5">
      <c r="A251">
        <f t="shared" si="8"/>
        <v>125</v>
      </c>
      <c r="B251" t="s">
        <v>328</v>
      </c>
      <c r="C251">
        <f>SUMIFS('Defense processing realm (dpr)'!E$2:E$2000,'Defense processing realm (dpr)'!B$2:B$2000,A251,'Defense processing realm (dpr)'!C$2:C$2000,B251)</f>
        <v>0</v>
      </c>
      <c r="D251">
        <f>SUMIFS('Defense processing realm (dpr)'!G$2:G$2000,'Defense processing realm (dpr)'!B$2:B$2000,A251,'Defense processing realm (dpr)'!C$2:C$2000,B251)</f>
        <v>0</v>
      </c>
      <c r="E251">
        <f>SUMIFS('Defense processing realm (dpr)'!I$2:I$2000,'Defense processing realm (dpr)'!B$2:B$2000,A251,'Defense processing realm (dpr)'!C$2:C$2000,B251)</f>
        <v>0</v>
      </c>
    </row>
    <row r="252" spans="1:5">
      <c r="A252">
        <f t="shared" si="8"/>
        <v>126</v>
      </c>
      <c r="B252" t="s">
        <v>246</v>
      </c>
      <c r="C252">
        <f>SUMIFS('Defense processing realm (dpr)'!E$2:E$2000,'Defense processing realm (dpr)'!B$2:B$2000,A252,'Defense processing realm (dpr)'!C$2:C$2000,B252)</f>
        <v>0</v>
      </c>
      <c r="D252">
        <f>SUMIFS('Defense processing realm (dpr)'!G$2:G$2000,'Defense processing realm (dpr)'!B$2:B$2000,A252,'Defense processing realm (dpr)'!C$2:C$2000,B252)</f>
        <v>0</v>
      </c>
      <c r="E252">
        <f>SUMIFS('Defense processing realm (dpr)'!I$2:I$2000,'Defense processing realm (dpr)'!B$2:B$2000,A252,'Defense processing realm (dpr)'!C$2:C$2000,B252)</f>
        <v>0</v>
      </c>
    </row>
    <row r="253" spans="1:5">
      <c r="A253">
        <f t="shared" si="8"/>
        <v>126</v>
      </c>
      <c r="B253" t="s">
        <v>328</v>
      </c>
      <c r="C253">
        <f>SUMIFS('Defense processing realm (dpr)'!E$2:E$2000,'Defense processing realm (dpr)'!B$2:B$2000,A253,'Defense processing realm (dpr)'!C$2:C$2000,B253)</f>
        <v>0</v>
      </c>
      <c r="D253">
        <f>SUMIFS('Defense processing realm (dpr)'!G$2:G$2000,'Defense processing realm (dpr)'!B$2:B$2000,A253,'Defense processing realm (dpr)'!C$2:C$2000,B253)</f>
        <v>0</v>
      </c>
      <c r="E253">
        <f>SUMIFS('Defense processing realm (dpr)'!I$2:I$2000,'Defense processing realm (dpr)'!B$2:B$2000,A253,'Defense processing realm (dpr)'!C$2:C$2000,B253)</f>
        <v>0</v>
      </c>
    </row>
    <row r="254" spans="1:5">
      <c r="A254">
        <f t="shared" si="8"/>
        <v>127</v>
      </c>
      <c r="B254" t="s">
        <v>246</v>
      </c>
      <c r="C254">
        <f>SUMIFS('Defense processing realm (dpr)'!E$2:E$2000,'Defense processing realm (dpr)'!B$2:B$2000,A254,'Defense processing realm (dpr)'!C$2:C$2000,B254)</f>
        <v>0</v>
      </c>
      <c r="D254">
        <f>SUMIFS('Defense processing realm (dpr)'!G$2:G$2000,'Defense processing realm (dpr)'!B$2:B$2000,A254,'Defense processing realm (dpr)'!C$2:C$2000,B254)</f>
        <v>0</v>
      </c>
      <c r="E254">
        <f>SUMIFS('Defense processing realm (dpr)'!I$2:I$2000,'Defense processing realm (dpr)'!B$2:B$2000,A254,'Defense processing realm (dpr)'!C$2:C$2000,B254)</f>
        <v>0</v>
      </c>
    </row>
    <row r="255" spans="1:5">
      <c r="A255">
        <f t="shared" si="8"/>
        <v>127</v>
      </c>
      <c r="B255" t="s">
        <v>328</v>
      </c>
      <c r="C255">
        <f>SUMIFS('Defense processing realm (dpr)'!E$2:E$2000,'Defense processing realm (dpr)'!B$2:B$2000,A255,'Defense processing realm (dpr)'!C$2:C$2000,B255)</f>
        <v>0</v>
      </c>
      <c r="D255">
        <f>SUMIFS('Defense processing realm (dpr)'!G$2:G$2000,'Defense processing realm (dpr)'!B$2:B$2000,A255,'Defense processing realm (dpr)'!C$2:C$2000,B255)</f>
        <v>0</v>
      </c>
      <c r="E255">
        <f>SUMIFS('Defense processing realm (dpr)'!I$2:I$2000,'Defense processing realm (dpr)'!B$2:B$2000,A255,'Defense processing realm (dpr)'!C$2:C$2000,B255)</f>
        <v>0</v>
      </c>
    </row>
    <row r="256" spans="1:5">
      <c r="A256">
        <f t="shared" si="8"/>
        <v>128</v>
      </c>
      <c r="B256" t="s">
        <v>246</v>
      </c>
      <c r="C256">
        <f>SUMIFS('Defense processing realm (dpr)'!E$2:E$2000,'Defense processing realm (dpr)'!B$2:B$2000,A256,'Defense processing realm (dpr)'!C$2:C$2000,B256)</f>
        <v>0</v>
      </c>
      <c r="D256">
        <f>SUMIFS('Defense processing realm (dpr)'!G$2:G$2000,'Defense processing realm (dpr)'!B$2:B$2000,A256,'Defense processing realm (dpr)'!C$2:C$2000,B256)</f>
        <v>0</v>
      </c>
      <c r="E256">
        <f>SUMIFS('Defense processing realm (dpr)'!I$2:I$2000,'Defense processing realm (dpr)'!B$2:B$2000,A256,'Defense processing realm (dpr)'!C$2:C$2000,B256)</f>
        <v>0</v>
      </c>
    </row>
    <row r="257" spans="1:5">
      <c r="A257">
        <f t="shared" si="8"/>
        <v>128</v>
      </c>
      <c r="B257" t="s">
        <v>328</v>
      </c>
      <c r="C257">
        <f>SUMIFS('Defense processing realm (dpr)'!E$2:E$2000,'Defense processing realm (dpr)'!B$2:B$2000,A257,'Defense processing realm (dpr)'!C$2:C$2000,B257)</f>
        <v>0</v>
      </c>
      <c r="D257">
        <f>SUMIFS('Defense processing realm (dpr)'!G$2:G$2000,'Defense processing realm (dpr)'!B$2:B$2000,A257,'Defense processing realm (dpr)'!C$2:C$2000,B257)</f>
        <v>0</v>
      </c>
      <c r="E257">
        <f>SUMIFS('Defense processing realm (dpr)'!I$2:I$2000,'Defense processing realm (dpr)'!B$2:B$2000,A257,'Defense processing realm (dpr)'!C$2:C$2000,B257)</f>
        <v>0</v>
      </c>
    </row>
    <row r="258" spans="1:5">
      <c r="A258">
        <f t="shared" ref="A258:A289" si="9">A256+1</f>
        <v>129</v>
      </c>
      <c r="B258" t="s">
        <v>246</v>
      </c>
      <c r="C258">
        <f>SUMIFS('Defense processing realm (dpr)'!E$2:E$2000,'Defense processing realm (dpr)'!B$2:B$2000,A258,'Defense processing realm (dpr)'!C$2:C$2000,B258)</f>
        <v>0</v>
      </c>
      <c r="D258">
        <f>SUMIFS('Defense processing realm (dpr)'!G$2:G$2000,'Defense processing realm (dpr)'!B$2:B$2000,A258,'Defense processing realm (dpr)'!C$2:C$2000,B258)</f>
        <v>0</v>
      </c>
      <c r="E258">
        <f>SUMIFS('Defense processing realm (dpr)'!I$2:I$2000,'Defense processing realm (dpr)'!B$2:B$2000,A258,'Defense processing realm (dpr)'!C$2:C$2000,B258)</f>
        <v>0</v>
      </c>
    </row>
    <row r="259" spans="1:5">
      <c r="A259">
        <f t="shared" si="9"/>
        <v>129</v>
      </c>
      <c r="B259" t="s">
        <v>328</v>
      </c>
      <c r="C259">
        <f>SUMIFS('Defense processing realm (dpr)'!E$2:E$2000,'Defense processing realm (dpr)'!B$2:B$2000,A259,'Defense processing realm (dpr)'!C$2:C$2000,B259)</f>
        <v>0</v>
      </c>
      <c r="D259">
        <f>SUMIFS('Defense processing realm (dpr)'!G$2:G$2000,'Defense processing realm (dpr)'!B$2:B$2000,A259,'Defense processing realm (dpr)'!C$2:C$2000,B259)</f>
        <v>0</v>
      </c>
      <c r="E259">
        <f>SUMIFS('Defense processing realm (dpr)'!I$2:I$2000,'Defense processing realm (dpr)'!B$2:B$2000,A259,'Defense processing realm (dpr)'!C$2:C$2000,B259)</f>
        <v>0</v>
      </c>
    </row>
    <row r="260" spans="1:5">
      <c r="A260">
        <f t="shared" si="9"/>
        <v>130</v>
      </c>
      <c r="B260" t="s">
        <v>246</v>
      </c>
      <c r="C260">
        <f>SUMIFS('Defense processing realm (dpr)'!E$2:E$2000,'Defense processing realm (dpr)'!B$2:B$2000,A260,'Defense processing realm (dpr)'!C$2:C$2000,B260)</f>
        <v>0</v>
      </c>
      <c r="D260">
        <f>SUMIFS('Defense processing realm (dpr)'!G$2:G$2000,'Defense processing realm (dpr)'!B$2:B$2000,A260,'Defense processing realm (dpr)'!C$2:C$2000,B260)</f>
        <v>0</v>
      </c>
      <c r="E260">
        <f>SUMIFS('Defense processing realm (dpr)'!I$2:I$2000,'Defense processing realm (dpr)'!B$2:B$2000,A260,'Defense processing realm (dpr)'!C$2:C$2000,B260)</f>
        <v>0</v>
      </c>
    </row>
    <row r="261" spans="1:5">
      <c r="A261">
        <f t="shared" si="9"/>
        <v>130</v>
      </c>
      <c r="B261" t="s">
        <v>328</v>
      </c>
      <c r="C261">
        <f>SUMIFS('Defense processing realm (dpr)'!E$2:E$2000,'Defense processing realm (dpr)'!B$2:B$2000,A261,'Defense processing realm (dpr)'!C$2:C$2000,B261)</f>
        <v>0</v>
      </c>
      <c r="D261">
        <f>SUMIFS('Defense processing realm (dpr)'!G$2:G$2000,'Defense processing realm (dpr)'!B$2:B$2000,A261,'Defense processing realm (dpr)'!C$2:C$2000,B261)</f>
        <v>0</v>
      </c>
      <c r="E261">
        <f>SUMIFS('Defense processing realm (dpr)'!I$2:I$2000,'Defense processing realm (dpr)'!B$2:B$2000,A261,'Defense processing realm (dpr)'!C$2:C$2000,B261)</f>
        <v>0</v>
      </c>
    </row>
    <row r="262" spans="1:5">
      <c r="A262">
        <f t="shared" si="9"/>
        <v>131</v>
      </c>
      <c r="B262" t="s">
        <v>246</v>
      </c>
      <c r="C262">
        <f>SUMIFS('Defense processing realm (dpr)'!E$2:E$2000,'Defense processing realm (dpr)'!B$2:B$2000,A262,'Defense processing realm (dpr)'!C$2:C$2000,B262)</f>
        <v>0</v>
      </c>
      <c r="D262">
        <f>SUMIFS('Defense processing realm (dpr)'!G$2:G$2000,'Defense processing realm (dpr)'!B$2:B$2000,A262,'Defense processing realm (dpr)'!C$2:C$2000,B262)</f>
        <v>0</v>
      </c>
      <c r="E262">
        <f>SUMIFS('Defense processing realm (dpr)'!I$2:I$2000,'Defense processing realm (dpr)'!B$2:B$2000,A262,'Defense processing realm (dpr)'!C$2:C$2000,B262)</f>
        <v>0</v>
      </c>
    </row>
    <row r="263" spans="1:5">
      <c r="A263">
        <f t="shared" si="9"/>
        <v>131</v>
      </c>
      <c r="B263" t="s">
        <v>328</v>
      </c>
      <c r="C263">
        <f>SUMIFS('Defense processing realm (dpr)'!E$2:E$2000,'Defense processing realm (dpr)'!B$2:B$2000,A263,'Defense processing realm (dpr)'!C$2:C$2000,B263)</f>
        <v>0</v>
      </c>
      <c r="D263">
        <f>SUMIFS('Defense processing realm (dpr)'!G$2:G$2000,'Defense processing realm (dpr)'!B$2:B$2000,A263,'Defense processing realm (dpr)'!C$2:C$2000,B263)</f>
        <v>0</v>
      </c>
      <c r="E263">
        <f>SUMIFS('Defense processing realm (dpr)'!I$2:I$2000,'Defense processing realm (dpr)'!B$2:B$2000,A263,'Defense processing realm (dpr)'!C$2:C$2000,B263)</f>
        <v>0</v>
      </c>
    </row>
    <row r="264" spans="1:5">
      <c r="A264">
        <f t="shared" si="9"/>
        <v>132</v>
      </c>
      <c r="B264" t="s">
        <v>246</v>
      </c>
      <c r="C264">
        <f>SUMIFS('Defense processing realm (dpr)'!E$2:E$2000,'Defense processing realm (dpr)'!B$2:B$2000,A264,'Defense processing realm (dpr)'!C$2:C$2000,B264)</f>
        <v>0</v>
      </c>
      <c r="D264">
        <f>SUMIFS('Defense processing realm (dpr)'!G$2:G$2000,'Defense processing realm (dpr)'!B$2:B$2000,A264,'Defense processing realm (dpr)'!C$2:C$2000,B264)</f>
        <v>0</v>
      </c>
      <c r="E264">
        <f>SUMIFS('Defense processing realm (dpr)'!I$2:I$2000,'Defense processing realm (dpr)'!B$2:B$2000,A264,'Defense processing realm (dpr)'!C$2:C$2000,B264)</f>
        <v>0</v>
      </c>
    </row>
    <row r="265" spans="1:5">
      <c r="A265">
        <f t="shared" si="9"/>
        <v>132</v>
      </c>
      <c r="B265" t="s">
        <v>328</v>
      </c>
      <c r="C265">
        <f>SUMIFS('Defense processing realm (dpr)'!E$2:E$2000,'Defense processing realm (dpr)'!B$2:B$2000,A265,'Defense processing realm (dpr)'!C$2:C$2000,B265)</f>
        <v>0</v>
      </c>
      <c r="D265">
        <f>SUMIFS('Defense processing realm (dpr)'!G$2:G$2000,'Defense processing realm (dpr)'!B$2:B$2000,A265,'Defense processing realm (dpr)'!C$2:C$2000,B265)</f>
        <v>0</v>
      </c>
      <c r="E265">
        <f>SUMIFS('Defense processing realm (dpr)'!I$2:I$2000,'Defense processing realm (dpr)'!B$2:B$2000,A265,'Defense processing realm (dpr)'!C$2:C$2000,B265)</f>
        <v>0</v>
      </c>
    </row>
    <row r="266" spans="1:5">
      <c r="A266">
        <f t="shared" si="9"/>
        <v>133</v>
      </c>
      <c r="B266" t="s">
        <v>246</v>
      </c>
      <c r="C266">
        <f>SUMIFS('Defense processing realm (dpr)'!E$2:E$2000,'Defense processing realm (dpr)'!B$2:B$2000,A266,'Defense processing realm (dpr)'!C$2:C$2000,B266)</f>
        <v>0</v>
      </c>
      <c r="D266">
        <f>SUMIFS('Defense processing realm (dpr)'!G$2:G$2000,'Defense processing realm (dpr)'!B$2:B$2000,A266,'Defense processing realm (dpr)'!C$2:C$2000,B266)</f>
        <v>0</v>
      </c>
      <c r="E266">
        <f>SUMIFS('Defense processing realm (dpr)'!I$2:I$2000,'Defense processing realm (dpr)'!B$2:B$2000,A266,'Defense processing realm (dpr)'!C$2:C$2000,B266)</f>
        <v>0</v>
      </c>
    </row>
    <row r="267" spans="1:5">
      <c r="A267">
        <f t="shared" si="9"/>
        <v>133</v>
      </c>
      <c r="B267" t="s">
        <v>328</v>
      </c>
      <c r="C267">
        <f>SUMIFS('Defense processing realm (dpr)'!E$2:E$2000,'Defense processing realm (dpr)'!B$2:B$2000,A267,'Defense processing realm (dpr)'!C$2:C$2000,B267)</f>
        <v>0</v>
      </c>
      <c r="D267">
        <f>SUMIFS('Defense processing realm (dpr)'!G$2:G$2000,'Defense processing realm (dpr)'!B$2:B$2000,A267,'Defense processing realm (dpr)'!C$2:C$2000,B267)</f>
        <v>0</v>
      </c>
      <c r="E267">
        <f>SUMIFS('Defense processing realm (dpr)'!I$2:I$2000,'Defense processing realm (dpr)'!B$2:B$2000,A267,'Defense processing realm (dpr)'!C$2:C$2000,B267)</f>
        <v>0</v>
      </c>
    </row>
    <row r="268" spans="1:5">
      <c r="A268">
        <f t="shared" si="9"/>
        <v>134</v>
      </c>
      <c r="B268" t="s">
        <v>246</v>
      </c>
      <c r="C268">
        <f>SUMIFS('Defense processing realm (dpr)'!E$2:E$2000,'Defense processing realm (dpr)'!B$2:B$2000,A268,'Defense processing realm (dpr)'!C$2:C$2000,B268)</f>
        <v>0</v>
      </c>
      <c r="D268">
        <f>SUMIFS('Defense processing realm (dpr)'!G$2:G$2000,'Defense processing realm (dpr)'!B$2:B$2000,A268,'Defense processing realm (dpr)'!C$2:C$2000,B268)</f>
        <v>0</v>
      </c>
      <c r="E268">
        <f>SUMIFS('Defense processing realm (dpr)'!I$2:I$2000,'Defense processing realm (dpr)'!B$2:B$2000,A268,'Defense processing realm (dpr)'!C$2:C$2000,B268)</f>
        <v>0</v>
      </c>
    </row>
    <row r="269" spans="1:5">
      <c r="A269">
        <f t="shared" si="9"/>
        <v>134</v>
      </c>
      <c r="B269" t="s">
        <v>328</v>
      </c>
      <c r="C269">
        <f>SUMIFS('Defense processing realm (dpr)'!E$2:E$2000,'Defense processing realm (dpr)'!B$2:B$2000,A269,'Defense processing realm (dpr)'!C$2:C$2000,B269)</f>
        <v>0</v>
      </c>
      <c r="D269">
        <f>SUMIFS('Defense processing realm (dpr)'!G$2:G$2000,'Defense processing realm (dpr)'!B$2:B$2000,A269,'Defense processing realm (dpr)'!C$2:C$2000,B269)</f>
        <v>0</v>
      </c>
      <c r="E269">
        <f>SUMIFS('Defense processing realm (dpr)'!I$2:I$2000,'Defense processing realm (dpr)'!B$2:B$2000,A269,'Defense processing realm (dpr)'!C$2:C$2000,B269)</f>
        <v>0</v>
      </c>
    </row>
    <row r="270" spans="1:5">
      <c r="A270">
        <f t="shared" si="9"/>
        <v>135</v>
      </c>
      <c r="B270" t="s">
        <v>246</v>
      </c>
      <c r="C270">
        <f>SUMIFS('Defense processing realm (dpr)'!E$2:E$2000,'Defense processing realm (dpr)'!B$2:B$2000,A270,'Defense processing realm (dpr)'!C$2:C$2000,B270)</f>
        <v>0</v>
      </c>
      <c r="D270">
        <f>SUMIFS('Defense processing realm (dpr)'!G$2:G$2000,'Defense processing realm (dpr)'!B$2:B$2000,A270,'Defense processing realm (dpr)'!C$2:C$2000,B270)</f>
        <v>0</v>
      </c>
      <c r="E270">
        <f>SUMIFS('Defense processing realm (dpr)'!I$2:I$2000,'Defense processing realm (dpr)'!B$2:B$2000,A270,'Defense processing realm (dpr)'!C$2:C$2000,B270)</f>
        <v>0</v>
      </c>
    </row>
    <row r="271" spans="1:5">
      <c r="A271">
        <f t="shared" si="9"/>
        <v>135</v>
      </c>
      <c r="B271" t="s">
        <v>328</v>
      </c>
      <c r="C271">
        <f>SUMIFS('Defense processing realm (dpr)'!E$2:E$2000,'Defense processing realm (dpr)'!B$2:B$2000,A271,'Defense processing realm (dpr)'!C$2:C$2000,B271)</f>
        <v>0</v>
      </c>
      <c r="D271">
        <f>SUMIFS('Defense processing realm (dpr)'!G$2:G$2000,'Defense processing realm (dpr)'!B$2:B$2000,A271,'Defense processing realm (dpr)'!C$2:C$2000,B271)</f>
        <v>0</v>
      </c>
      <c r="E271">
        <f>SUMIFS('Defense processing realm (dpr)'!I$2:I$2000,'Defense processing realm (dpr)'!B$2:B$2000,A271,'Defense processing realm (dpr)'!C$2:C$2000,B271)</f>
        <v>0</v>
      </c>
    </row>
    <row r="272" spans="1:5">
      <c r="A272">
        <f t="shared" si="9"/>
        <v>136</v>
      </c>
      <c r="B272" t="s">
        <v>246</v>
      </c>
      <c r="C272">
        <f>SUMIFS('Defense processing realm (dpr)'!E$2:E$2000,'Defense processing realm (dpr)'!B$2:B$2000,A272,'Defense processing realm (dpr)'!C$2:C$2000,B272)</f>
        <v>0</v>
      </c>
      <c r="D272">
        <f>SUMIFS('Defense processing realm (dpr)'!G$2:G$2000,'Defense processing realm (dpr)'!B$2:B$2000,A272,'Defense processing realm (dpr)'!C$2:C$2000,B272)</f>
        <v>0</v>
      </c>
      <c r="E272">
        <f>SUMIFS('Defense processing realm (dpr)'!I$2:I$2000,'Defense processing realm (dpr)'!B$2:B$2000,A272,'Defense processing realm (dpr)'!C$2:C$2000,B272)</f>
        <v>0</v>
      </c>
    </row>
    <row r="273" spans="1:5">
      <c r="A273">
        <f t="shared" si="9"/>
        <v>136</v>
      </c>
      <c r="B273" t="s">
        <v>328</v>
      </c>
      <c r="C273">
        <f>SUMIFS('Defense processing realm (dpr)'!E$2:E$2000,'Defense processing realm (dpr)'!B$2:B$2000,A273,'Defense processing realm (dpr)'!C$2:C$2000,B273)</f>
        <v>0</v>
      </c>
      <c r="D273">
        <f>SUMIFS('Defense processing realm (dpr)'!G$2:G$2000,'Defense processing realm (dpr)'!B$2:B$2000,A273,'Defense processing realm (dpr)'!C$2:C$2000,B273)</f>
        <v>0</v>
      </c>
      <c r="E273">
        <f>SUMIFS('Defense processing realm (dpr)'!I$2:I$2000,'Defense processing realm (dpr)'!B$2:B$2000,A273,'Defense processing realm (dpr)'!C$2:C$2000,B273)</f>
        <v>0</v>
      </c>
    </row>
    <row r="274" spans="1:5">
      <c r="A274">
        <f t="shared" si="9"/>
        <v>137</v>
      </c>
      <c r="B274" t="s">
        <v>246</v>
      </c>
      <c r="C274">
        <f>SUMIFS('Defense processing realm (dpr)'!E$2:E$2000,'Defense processing realm (dpr)'!B$2:B$2000,A274,'Defense processing realm (dpr)'!C$2:C$2000,B274)</f>
        <v>0</v>
      </c>
      <c r="D274">
        <f>SUMIFS('Defense processing realm (dpr)'!G$2:G$2000,'Defense processing realm (dpr)'!B$2:B$2000,A274,'Defense processing realm (dpr)'!C$2:C$2000,B274)</f>
        <v>0</v>
      </c>
      <c r="E274">
        <f>SUMIFS('Defense processing realm (dpr)'!I$2:I$2000,'Defense processing realm (dpr)'!B$2:B$2000,A274,'Defense processing realm (dpr)'!C$2:C$2000,B274)</f>
        <v>0</v>
      </c>
    </row>
    <row r="275" spans="1:5">
      <c r="A275">
        <f t="shared" si="9"/>
        <v>137</v>
      </c>
      <c r="B275" t="s">
        <v>328</v>
      </c>
      <c r="C275">
        <f>SUMIFS('Defense processing realm (dpr)'!E$2:E$2000,'Defense processing realm (dpr)'!B$2:B$2000,A275,'Defense processing realm (dpr)'!C$2:C$2000,B275)</f>
        <v>0</v>
      </c>
      <c r="D275">
        <f>SUMIFS('Defense processing realm (dpr)'!G$2:G$2000,'Defense processing realm (dpr)'!B$2:B$2000,A275,'Defense processing realm (dpr)'!C$2:C$2000,B275)</f>
        <v>0</v>
      </c>
      <c r="E275">
        <f>SUMIFS('Defense processing realm (dpr)'!I$2:I$2000,'Defense processing realm (dpr)'!B$2:B$2000,A275,'Defense processing realm (dpr)'!C$2:C$2000,B275)</f>
        <v>0</v>
      </c>
    </row>
    <row r="276" spans="1:5">
      <c r="A276">
        <f t="shared" si="9"/>
        <v>138</v>
      </c>
      <c r="B276" t="s">
        <v>246</v>
      </c>
      <c r="C276">
        <f>SUMIFS('Defense processing realm (dpr)'!E$2:E$2000,'Defense processing realm (dpr)'!B$2:B$2000,A276,'Defense processing realm (dpr)'!C$2:C$2000,B276)</f>
        <v>0</v>
      </c>
      <c r="D276">
        <f>SUMIFS('Defense processing realm (dpr)'!G$2:G$2000,'Defense processing realm (dpr)'!B$2:B$2000,A276,'Defense processing realm (dpr)'!C$2:C$2000,B276)</f>
        <v>0</v>
      </c>
      <c r="E276">
        <f>SUMIFS('Defense processing realm (dpr)'!I$2:I$2000,'Defense processing realm (dpr)'!B$2:B$2000,A276,'Defense processing realm (dpr)'!C$2:C$2000,B276)</f>
        <v>0</v>
      </c>
    </row>
    <row r="277" spans="1:5">
      <c r="A277">
        <f t="shared" si="9"/>
        <v>138</v>
      </c>
      <c r="B277" t="s">
        <v>328</v>
      </c>
      <c r="C277">
        <f>SUMIFS('Defense processing realm (dpr)'!E$2:E$2000,'Defense processing realm (dpr)'!B$2:B$2000,A277,'Defense processing realm (dpr)'!C$2:C$2000,B277)</f>
        <v>0</v>
      </c>
      <c r="D277">
        <f>SUMIFS('Defense processing realm (dpr)'!G$2:G$2000,'Defense processing realm (dpr)'!B$2:B$2000,A277,'Defense processing realm (dpr)'!C$2:C$2000,B277)</f>
        <v>0</v>
      </c>
      <c r="E277">
        <f>SUMIFS('Defense processing realm (dpr)'!I$2:I$2000,'Defense processing realm (dpr)'!B$2:B$2000,A277,'Defense processing realm (dpr)'!C$2:C$2000,B277)</f>
        <v>0</v>
      </c>
    </row>
    <row r="278" spans="1:5">
      <c r="A278">
        <f t="shared" si="9"/>
        <v>139</v>
      </c>
      <c r="B278" t="s">
        <v>246</v>
      </c>
      <c r="C278">
        <f>SUMIFS('Defense processing realm (dpr)'!E$2:E$2000,'Defense processing realm (dpr)'!B$2:B$2000,A278,'Defense processing realm (dpr)'!C$2:C$2000,B278)</f>
        <v>0</v>
      </c>
      <c r="D278">
        <f>SUMIFS('Defense processing realm (dpr)'!G$2:G$2000,'Defense processing realm (dpr)'!B$2:B$2000,A278,'Defense processing realm (dpr)'!C$2:C$2000,B278)</f>
        <v>0</v>
      </c>
      <c r="E278">
        <f>SUMIFS('Defense processing realm (dpr)'!I$2:I$2000,'Defense processing realm (dpr)'!B$2:B$2000,A278,'Defense processing realm (dpr)'!C$2:C$2000,B278)</f>
        <v>0</v>
      </c>
    </row>
    <row r="279" spans="1:5">
      <c r="A279">
        <f t="shared" si="9"/>
        <v>139</v>
      </c>
      <c r="B279" t="s">
        <v>328</v>
      </c>
      <c r="C279">
        <f>SUMIFS('Defense processing realm (dpr)'!E$2:E$2000,'Defense processing realm (dpr)'!B$2:B$2000,A279,'Defense processing realm (dpr)'!C$2:C$2000,B279)</f>
        <v>0</v>
      </c>
      <c r="D279">
        <f>SUMIFS('Defense processing realm (dpr)'!G$2:G$2000,'Defense processing realm (dpr)'!B$2:B$2000,A279,'Defense processing realm (dpr)'!C$2:C$2000,B279)</f>
        <v>0</v>
      </c>
      <c r="E279">
        <f>SUMIFS('Defense processing realm (dpr)'!I$2:I$2000,'Defense processing realm (dpr)'!B$2:B$2000,A279,'Defense processing realm (dpr)'!C$2:C$2000,B279)</f>
        <v>0</v>
      </c>
    </row>
    <row r="280" spans="1:5">
      <c r="A280">
        <f t="shared" si="9"/>
        <v>140</v>
      </c>
      <c r="B280" t="s">
        <v>246</v>
      </c>
      <c r="C280">
        <f>SUMIFS('Defense processing realm (dpr)'!E$2:E$2000,'Defense processing realm (dpr)'!B$2:B$2000,A280,'Defense processing realm (dpr)'!C$2:C$2000,B280)</f>
        <v>0</v>
      </c>
      <c r="D280">
        <f>SUMIFS('Defense processing realm (dpr)'!G$2:G$2000,'Defense processing realm (dpr)'!B$2:B$2000,A280,'Defense processing realm (dpr)'!C$2:C$2000,B280)</f>
        <v>0</v>
      </c>
      <c r="E280">
        <f>SUMIFS('Defense processing realm (dpr)'!I$2:I$2000,'Defense processing realm (dpr)'!B$2:B$2000,A280,'Defense processing realm (dpr)'!C$2:C$2000,B280)</f>
        <v>0</v>
      </c>
    </row>
    <row r="281" spans="1:5">
      <c r="A281">
        <f t="shared" si="9"/>
        <v>140</v>
      </c>
      <c r="B281" t="s">
        <v>328</v>
      </c>
      <c r="C281">
        <f>SUMIFS('Defense processing realm (dpr)'!E$2:E$2000,'Defense processing realm (dpr)'!B$2:B$2000,A281,'Defense processing realm (dpr)'!C$2:C$2000,B281)</f>
        <v>0</v>
      </c>
      <c r="D281">
        <f>SUMIFS('Defense processing realm (dpr)'!G$2:G$2000,'Defense processing realm (dpr)'!B$2:B$2000,A281,'Defense processing realm (dpr)'!C$2:C$2000,B281)</f>
        <v>0</v>
      </c>
      <c r="E281">
        <f>SUMIFS('Defense processing realm (dpr)'!I$2:I$2000,'Defense processing realm (dpr)'!B$2:B$2000,A281,'Defense processing realm (dpr)'!C$2:C$2000,B281)</f>
        <v>0</v>
      </c>
    </row>
    <row r="282" spans="1:5">
      <c r="A282">
        <f t="shared" si="9"/>
        <v>141</v>
      </c>
      <c r="B282" t="s">
        <v>246</v>
      </c>
      <c r="C282">
        <f>SUMIFS('Defense processing realm (dpr)'!E$2:E$2000,'Defense processing realm (dpr)'!B$2:B$2000,A282,'Defense processing realm (dpr)'!C$2:C$2000,B282)</f>
        <v>0</v>
      </c>
      <c r="D282">
        <f>SUMIFS('Defense processing realm (dpr)'!G$2:G$2000,'Defense processing realm (dpr)'!B$2:B$2000,A282,'Defense processing realm (dpr)'!C$2:C$2000,B282)</f>
        <v>0</v>
      </c>
      <c r="E282">
        <f>SUMIFS('Defense processing realm (dpr)'!I$2:I$2000,'Defense processing realm (dpr)'!B$2:B$2000,A282,'Defense processing realm (dpr)'!C$2:C$2000,B282)</f>
        <v>0</v>
      </c>
    </row>
    <row r="283" spans="1:5">
      <c r="A283">
        <f t="shared" si="9"/>
        <v>141</v>
      </c>
      <c r="B283" t="s">
        <v>328</v>
      </c>
      <c r="C283">
        <f>SUMIFS('Defense processing realm (dpr)'!E$2:E$2000,'Defense processing realm (dpr)'!B$2:B$2000,A283,'Defense processing realm (dpr)'!C$2:C$2000,B283)</f>
        <v>0</v>
      </c>
      <c r="D283">
        <f>SUMIFS('Defense processing realm (dpr)'!G$2:G$2000,'Defense processing realm (dpr)'!B$2:B$2000,A283,'Defense processing realm (dpr)'!C$2:C$2000,B283)</f>
        <v>0</v>
      </c>
      <c r="E283">
        <f>SUMIFS('Defense processing realm (dpr)'!I$2:I$2000,'Defense processing realm (dpr)'!B$2:B$2000,A283,'Defense processing realm (dpr)'!C$2:C$2000,B283)</f>
        <v>0</v>
      </c>
    </row>
    <row r="284" spans="1:5">
      <c r="A284">
        <f t="shared" si="9"/>
        <v>142</v>
      </c>
      <c r="B284" t="s">
        <v>246</v>
      </c>
      <c r="C284">
        <f>SUMIFS('Defense processing realm (dpr)'!E$2:E$2000,'Defense processing realm (dpr)'!B$2:B$2000,A284,'Defense processing realm (dpr)'!C$2:C$2000,B284)</f>
        <v>0</v>
      </c>
      <c r="D284">
        <f>SUMIFS('Defense processing realm (dpr)'!G$2:G$2000,'Defense processing realm (dpr)'!B$2:B$2000,A284,'Defense processing realm (dpr)'!C$2:C$2000,B284)</f>
        <v>0</v>
      </c>
      <c r="E284">
        <f>SUMIFS('Defense processing realm (dpr)'!I$2:I$2000,'Defense processing realm (dpr)'!B$2:B$2000,A284,'Defense processing realm (dpr)'!C$2:C$2000,B284)</f>
        <v>0</v>
      </c>
    </row>
    <row r="285" spans="1:5">
      <c r="A285">
        <f t="shared" si="9"/>
        <v>142</v>
      </c>
      <c r="B285" t="s">
        <v>328</v>
      </c>
      <c r="C285">
        <f>SUMIFS('Defense processing realm (dpr)'!E$2:E$2000,'Defense processing realm (dpr)'!B$2:B$2000,A285,'Defense processing realm (dpr)'!C$2:C$2000,B285)</f>
        <v>0</v>
      </c>
      <c r="D285">
        <f>SUMIFS('Defense processing realm (dpr)'!G$2:G$2000,'Defense processing realm (dpr)'!B$2:B$2000,A285,'Defense processing realm (dpr)'!C$2:C$2000,B285)</f>
        <v>0</v>
      </c>
      <c r="E285">
        <f>SUMIFS('Defense processing realm (dpr)'!I$2:I$2000,'Defense processing realm (dpr)'!B$2:B$2000,A285,'Defense processing realm (dpr)'!C$2:C$2000,B285)</f>
        <v>0</v>
      </c>
    </row>
    <row r="286" spans="1:5">
      <c r="A286">
        <f t="shared" si="9"/>
        <v>143</v>
      </c>
      <c r="B286" t="s">
        <v>246</v>
      </c>
      <c r="C286">
        <f>SUMIFS('Defense processing realm (dpr)'!E$2:E$2000,'Defense processing realm (dpr)'!B$2:B$2000,A286,'Defense processing realm (dpr)'!C$2:C$2000,B286)</f>
        <v>0</v>
      </c>
      <c r="D286">
        <f>SUMIFS('Defense processing realm (dpr)'!G$2:G$2000,'Defense processing realm (dpr)'!B$2:B$2000,A286,'Defense processing realm (dpr)'!C$2:C$2000,B286)</f>
        <v>0</v>
      </c>
      <c r="E286">
        <f>SUMIFS('Defense processing realm (dpr)'!I$2:I$2000,'Defense processing realm (dpr)'!B$2:B$2000,A286,'Defense processing realm (dpr)'!C$2:C$2000,B286)</f>
        <v>0</v>
      </c>
    </row>
    <row r="287" spans="1:5">
      <c r="A287">
        <f t="shared" si="9"/>
        <v>143</v>
      </c>
      <c r="B287" t="s">
        <v>328</v>
      </c>
      <c r="C287">
        <f>SUMIFS('Defense processing realm (dpr)'!E$2:E$2000,'Defense processing realm (dpr)'!B$2:B$2000,A287,'Defense processing realm (dpr)'!C$2:C$2000,B287)</f>
        <v>0</v>
      </c>
      <c r="D287">
        <f>SUMIFS('Defense processing realm (dpr)'!G$2:G$2000,'Defense processing realm (dpr)'!B$2:B$2000,A287,'Defense processing realm (dpr)'!C$2:C$2000,B287)</f>
        <v>0</v>
      </c>
      <c r="E287">
        <f>SUMIFS('Defense processing realm (dpr)'!I$2:I$2000,'Defense processing realm (dpr)'!B$2:B$2000,A287,'Defense processing realm (dpr)'!C$2:C$2000,B287)</f>
        <v>0</v>
      </c>
    </row>
    <row r="288" spans="1:5">
      <c r="A288">
        <f t="shared" si="9"/>
        <v>144</v>
      </c>
      <c r="B288" t="s">
        <v>246</v>
      </c>
      <c r="C288">
        <f>SUMIFS('Defense processing realm (dpr)'!E$2:E$2000,'Defense processing realm (dpr)'!B$2:B$2000,A288,'Defense processing realm (dpr)'!C$2:C$2000,B288)</f>
        <v>0</v>
      </c>
      <c r="D288">
        <f>SUMIFS('Defense processing realm (dpr)'!G$2:G$2000,'Defense processing realm (dpr)'!B$2:B$2000,A288,'Defense processing realm (dpr)'!C$2:C$2000,B288)</f>
        <v>0</v>
      </c>
      <c r="E288">
        <f>SUMIFS('Defense processing realm (dpr)'!I$2:I$2000,'Defense processing realm (dpr)'!B$2:B$2000,A288,'Defense processing realm (dpr)'!C$2:C$2000,B288)</f>
        <v>0</v>
      </c>
    </row>
    <row r="289" spans="1:5">
      <c r="A289">
        <f t="shared" si="9"/>
        <v>144</v>
      </c>
      <c r="B289" t="s">
        <v>328</v>
      </c>
      <c r="C289">
        <f>SUMIFS('Defense processing realm (dpr)'!E$2:E$2000,'Defense processing realm (dpr)'!B$2:B$2000,A289,'Defense processing realm (dpr)'!C$2:C$2000,B289)</f>
        <v>0</v>
      </c>
      <c r="D289">
        <f>SUMIFS('Defense processing realm (dpr)'!G$2:G$2000,'Defense processing realm (dpr)'!B$2:B$2000,A289,'Defense processing realm (dpr)'!C$2:C$2000,B289)</f>
        <v>0</v>
      </c>
      <c r="E289">
        <f>SUMIFS('Defense processing realm (dpr)'!I$2:I$2000,'Defense processing realm (dpr)'!B$2:B$2000,A289,'Defense processing realm (dpr)'!C$2:C$2000,B289)</f>
        <v>0</v>
      </c>
    </row>
    <row r="290" spans="1:5">
      <c r="A290">
        <f t="shared" ref="A290:A315" si="10">A288+1</f>
        <v>145</v>
      </c>
      <c r="B290" t="s">
        <v>246</v>
      </c>
      <c r="C290">
        <f>SUMIFS('Defense processing realm (dpr)'!E$2:E$2000,'Defense processing realm (dpr)'!B$2:B$2000,A290,'Defense processing realm (dpr)'!C$2:C$2000,B290)</f>
        <v>0</v>
      </c>
      <c r="D290">
        <f>SUMIFS('Defense processing realm (dpr)'!G$2:G$2000,'Defense processing realm (dpr)'!B$2:B$2000,A290,'Defense processing realm (dpr)'!C$2:C$2000,B290)</f>
        <v>0</v>
      </c>
      <c r="E290">
        <f>SUMIFS('Defense processing realm (dpr)'!I$2:I$2000,'Defense processing realm (dpr)'!B$2:B$2000,A290,'Defense processing realm (dpr)'!C$2:C$2000,B290)</f>
        <v>0</v>
      </c>
    </row>
    <row r="291" spans="1:5">
      <c r="A291">
        <f t="shared" si="10"/>
        <v>145</v>
      </c>
      <c r="B291" t="s">
        <v>328</v>
      </c>
      <c r="C291">
        <f>SUMIFS('Defense processing realm (dpr)'!E$2:E$2000,'Defense processing realm (dpr)'!B$2:B$2000,A291,'Defense processing realm (dpr)'!C$2:C$2000,B291)</f>
        <v>0</v>
      </c>
      <c r="D291">
        <f>SUMIFS('Defense processing realm (dpr)'!G$2:G$2000,'Defense processing realm (dpr)'!B$2:B$2000,A291,'Defense processing realm (dpr)'!C$2:C$2000,B291)</f>
        <v>0</v>
      </c>
      <c r="E291">
        <f>SUMIFS('Defense processing realm (dpr)'!I$2:I$2000,'Defense processing realm (dpr)'!B$2:B$2000,A291,'Defense processing realm (dpr)'!C$2:C$2000,B291)</f>
        <v>0</v>
      </c>
    </row>
    <row r="292" spans="1:5">
      <c r="A292">
        <f t="shared" si="10"/>
        <v>146</v>
      </c>
      <c r="B292" t="s">
        <v>246</v>
      </c>
      <c r="C292">
        <f>SUMIFS('Defense processing realm (dpr)'!E$2:E$2000,'Defense processing realm (dpr)'!B$2:B$2000,A292,'Defense processing realm (dpr)'!C$2:C$2000,B292)</f>
        <v>0</v>
      </c>
      <c r="D292">
        <f>SUMIFS('Defense processing realm (dpr)'!G$2:G$2000,'Defense processing realm (dpr)'!B$2:B$2000,A292,'Defense processing realm (dpr)'!C$2:C$2000,B292)</f>
        <v>0</v>
      </c>
      <c r="E292">
        <f>SUMIFS('Defense processing realm (dpr)'!I$2:I$2000,'Defense processing realm (dpr)'!B$2:B$2000,A292,'Defense processing realm (dpr)'!C$2:C$2000,B292)</f>
        <v>0</v>
      </c>
    </row>
    <row r="293" spans="1:5">
      <c r="A293">
        <f t="shared" si="10"/>
        <v>146</v>
      </c>
      <c r="B293" t="s">
        <v>328</v>
      </c>
      <c r="C293">
        <f>SUMIFS('Defense processing realm (dpr)'!E$2:E$2000,'Defense processing realm (dpr)'!B$2:B$2000,A293,'Defense processing realm (dpr)'!C$2:C$2000,B293)</f>
        <v>0</v>
      </c>
      <c r="D293">
        <f>SUMIFS('Defense processing realm (dpr)'!G$2:G$2000,'Defense processing realm (dpr)'!B$2:B$2000,A293,'Defense processing realm (dpr)'!C$2:C$2000,B293)</f>
        <v>0</v>
      </c>
      <c r="E293">
        <f>SUMIFS('Defense processing realm (dpr)'!I$2:I$2000,'Defense processing realm (dpr)'!B$2:B$2000,A293,'Defense processing realm (dpr)'!C$2:C$2000,B293)</f>
        <v>0</v>
      </c>
    </row>
    <row r="294" spans="1:5">
      <c r="A294">
        <f t="shared" si="10"/>
        <v>147</v>
      </c>
      <c r="B294" t="s">
        <v>246</v>
      </c>
      <c r="C294">
        <f>SUMIFS('Defense processing realm (dpr)'!E$2:E$2000,'Defense processing realm (dpr)'!B$2:B$2000,A294,'Defense processing realm (dpr)'!C$2:C$2000,B294)</f>
        <v>0</v>
      </c>
      <c r="D294">
        <f>SUMIFS('Defense processing realm (dpr)'!G$2:G$2000,'Defense processing realm (dpr)'!B$2:B$2000,A294,'Defense processing realm (dpr)'!C$2:C$2000,B294)</f>
        <v>0</v>
      </c>
      <c r="E294">
        <f>SUMIFS('Defense processing realm (dpr)'!I$2:I$2000,'Defense processing realm (dpr)'!B$2:B$2000,A294,'Defense processing realm (dpr)'!C$2:C$2000,B294)</f>
        <v>0</v>
      </c>
    </row>
    <row r="295" spans="1:5">
      <c r="A295">
        <f t="shared" si="10"/>
        <v>147</v>
      </c>
      <c r="B295" t="s">
        <v>328</v>
      </c>
      <c r="C295">
        <f>SUMIFS('Defense processing realm (dpr)'!E$2:E$2000,'Defense processing realm (dpr)'!B$2:B$2000,A295,'Defense processing realm (dpr)'!C$2:C$2000,B295)</f>
        <v>0</v>
      </c>
      <c r="D295">
        <f>SUMIFS('Defense processing realm (dpr)'!G$2:G$2000,'Defense processing realm (dpr)'!B$2:B$2000,A295,'Defense processing realm (dpr)'!C$2:C$2000,B295)</f>
        <v>0</v>
      </c>
      <c r="E295">
        <f>SUMIFS('Defense processing realm (dpr)'!I$2:I$2000,'Defense processing realm (dpr)'!B$2:B$2000,A295,'Defense processing realm (dpr)'!C$2:C$2000,B295)</f>
        <v>0</v>
      </c>
    </row>
    <row r="296" spans="1:5">
      <c r="A296">
        <f t="shared" si="10"/>
        <v>148</v>
      </c>
      <c r="B296" t="s">
        <v>246</v>
      </c>
      <c r="C296">
        <f>SUMIFS('Defense processing realm (dpr)'!E$2:E$2000,'Defense processing realm (dpr)'!B$2:B$2000,A296,'Defense processing realm (dpr)'!C$2:C$2000,B296)</f>
        <v>0</v>
      </c>
      <c r="D296">
        <f>SUMIFS('Defense processing realm (dpr)'!G$2:G$2000,'Defense processing realm (dpr)'!B$2:B$2000,A296,'Defense processing realm (dpr)'!C$2:C$2000,B296)</f>
        <v>0</v>
      </c>
      <c r="E296">
        <f>SUMIFS('Defense processing realm (dpr)'!I$2:I$2000,'Defense processing realm (dpr)'!B$2:B$2000,A296,'Defense processing realm (dpr)'!C$2:C$2000,B296)</f>
        <v>0</v>
      </c>
    </row>
    <row r="297" spans="1:5">
      <c r="A297">
        <f t="shared" si="10"/>
        <v>148</v>
      </c>
      <c r="B297" t="s">
        <v>328</v>
      </c>
      <c r="C297">
        <f>SUMIFS('Defense processing realm (dpr)'!E$2:E$2000,'Defense processing realm (dpr)'!B$2:B$2000,A297,'Defense processing realm (dpr)'!C$2:C$2000,B297)</f>
        <v>0</v>
      </c>
      <c r="D297">
        <f>SUMIFS('Defense processing realm (dpr)'!G$2:G$2000,'Defense processing realm (dpr)'!B$2:B$2000,A297,'Defense processing realm (dpr)'!C$2:C$2000,B297)</f>
        <v>0</v>
      </c>
      <c r="E297">
        <f>SUMIFS('Defense processing realm (dpr)'!I$2:I$2000,'Defense processing realm (dpr)'!B$2:B$2000,A297,'Defense processing realm (dpr)'!C$2:C$2000,B297)</f>
        <v>0</v>
      </c>
    </row>
    <row r="298" spans="1:5">
      <c r="A298">
        <f t="shared" si="10"/>
        <v>149</v>
      </c>
      <c r="B298" t="s">
        <v>246</v>
      </c>
      <c r="C298">
        <f>SUMIFS('Defense processing realm (dpr)'!E$2:E$2000,'Defense processing realm (dpr)'!B$2:B$2000,A298,'Defense processing realm (dpr)'!C$2:C$2000,B298)</f>
        <v>0</v>
      </c>
      <c r="D298">
        <f>SUMIFS('Defense processing realm (dpr)'!G$2:G$2000,'Defense processing realm (dpr)'!B$2:B$2000,A298,'Defense processing realm (dpr)'!C$2:C$2000,B298)</f>
        <v>0</v>
      </c>
      <c r="E298">
        <f>SUMIFS('Defense processing realm (dpr)'!I$2:I$2000,'Defense processing realm (dpr)'!B$2:B$2000,A298,'Defense processing realm (dpr)'!C$2:C$2000,B298)</f>
        <v>0</v>
      </c>
    </row>
    <row r="299" spans="1:5">
      <c r="A299">
        <f t="shared" si="10"/>
        <v>149</v>
      </c>
      <c r="B299" t="s">
        <v>328</v>
      </c>
      <c r="C299">
        <f>SUMIFS('Defense processing realm (dpr)'!E$2:E$2000,'Defense processing realm (dpr)'!B$2:B$2000,A299,'Defense processing realm (dpr)'!C$2:C$2000,B299)</f>
        <v>0</v>
      </c>
      <c r="D299">
        <f>SUMIFS('Defense processing realm (dpr)'!G$2:G$2000,'Defense processing realm (dpr)'!B$2:B$2000,A299,'Defense processing realm (dpr)'!C$2:C$2000,B299)</f>
        <v>0</v>
      </c>
      <c r="E299">
        <f>SUMIFS('Defense processing realm (dpr)'!I$2:I$2000,'Defense processing realm (dpr)'!B$2:B$2000,A299,'Defense processing realm (dpr)'!C$2:C$2000,B299)</f>
        <v>0</v>
      </c>
    </row>
    <row r="300" spans="1:5">
      <c r="A300">
        <f t="shared" si="10"/>
        <v>150</v>
      </c>
      <c r="B300" t="s">
        <v>246</v>
      </c>
      <c r="C300">
        <f>SUMIFS('Defense processing realm (dpr)'!E$2:E$2000,'Defense processing realm (dpr)'!B$2:B$2000,A300,'Defense processing realm (dpr)'!C$2:C$2000,B300)</f>
        <v>0</v>
      </c>
      <c r="D300">
        <f>SUMIFS('Defense processing realm (dpr)'!G$2:G$2000,'Defense processing realm (dpr)'!B$2:B$2000,A300,'Defense processing realm (dpr)'!C$2:C$2000,B300)</f>
        <v>0</v>
      </c>
      <c r="E300">
        <f>SUMIFS('Defense processing realm (dpr)'!I$2:I$2000,'Defense processing realm (dpr)'!B$2:B$2000,A300,'Defense processing realm (dpr)'!C$2:C$2000,B300)</f>
        <v>0</v>
      </c>
    </row>
    <row r="301" spans="1:5">
      <c r="A301">
        <f t="shared" si="10"/>
        <v>150</v>
      </c>
      <c r="B301" t="s">
        <v>328</v>
      </c>
      <c r="C301">
        <f>SUMIFS('Defense processing realm (dpr)'!E$2:E$2000,'Defense processing realm (dpr)'!B$2:B$2000,A301,'Defense processing realm (dpr)'!C$2:C$2000,B301)</f>
        <v>0</v>
      </c>
      <c r="D301">
        <f>SUMIFS('Defense processing realm (dpr)'!G$2:G$2000,'Defense processing realm (dpr)'!B$2:B$2000,A301,'Defense processing realm (dpr)'!C$2:C$2000,B301)</f>
        <v>0</v>
      </c>
      <c r="E301">
        <f>SUMIFS('Defense processing realm (dpr)'!I$2:I$2000,'Defense processing realm (dpr)'!B$2:B$2000,A301,'Defense processing realm (dpr)'!C$2:C$2000,B301)</f>
        <v>0</v>
      </c>
    </row>
    <row r="302" spans="1:5">
      <c r="A302">
        <f t="shared" si="10"/>
        <v>151</v>
      </c>
      <c r="B302" t="s">
        <v>246</v>
      </c>
      <c r="C302">
        <f>SUMIFS('Defense processing realm (dpr)'!E$2:E$2000,'Defense processing realm (dpr)'!B$2:B$2000,A302,'Defense processing realm (dpr)'!C$2:C$2000,B302)</f>
        <v>0</v>
      </c>
      <c r="D302">
        <f>SUMIFS('Defense processing realm (dpr)'!G$2:G$2000,'Defense processing realm (dpr)'!B$2:B$2000,A302,'Defense processing realm (dpr)'!C$2:C$2000,B302)</f>
        <v>0</v>
      </c>
      <c r="E302">
        <f>SUMIFS('Defense processing realm (dpr)'!I$2:I$2000,'Defense processing realm (dpr)'!B$2:B$2000,A302,'Defense processing realm (dpr)'!C$2:C$2000,B302)</f>
        <v>0</v>
      </c>
    </row>
    <row r="303" spans="1:5">
      <c r="A303">
        <f t="shared" si="10"/>
        <v>151</v>
      </c>
      <c r="B303" t="s">
        <v>328</v>
      </c>
      <c r="C303">
        <f>SUMIFS('Defense processing realm (dpr)'!E$2:E$2000,'Defense processing realm (dpr)'!B$2:B$2000,A303,'Defense processing realm (dpr)'!C$2:C$2000,B303)</f>
        <v>0</v>
      </c>
      <c r="D303">
        <f>SUMIFS('Defense processing realm (dpr)'!G$2:G$2000,'Defense processing realm (dpr)'!B$2:B$2000,A303,'Defense processing realm (dpr)'!C$2:C$2000,B303)</f>
        <v>0</v>
      </c>
      <c r="E303">
        <f>SUMIFS('Defense processing realm (dpr)'!I$2:I$2000,'Defense processing realm (dpr)'!B$2:B$2000,A303,'Defense processing realm (dpr)'!C$2:C$2000,B303)</f>
        <v>0</v>
      </c>
    </row>
    <row r="304" spans="1:5">
      <c r="A304">
        <f t="shared" si="10"/>
        <v>152</v>
      </c>
      <c r="B304" t="s">
        <v>246</v>
      </c>
      <c r="C304">
        <f>SUMIFS('Defense processing realm (dpr)'!E$2:E$2000,'Defense processing realm (dpr)'!B$2:B$2000,A304,'Defense processing realm (dpr)'!C$2:C$2000,B304)</f>
        <v>0</v>
      </c>
      <c r="D304">
        <f>SUMIFS('Defense processing realm (dpr)'!G$2:G$2000,'Defense processing realm (dpr)'!B$2:B$2000,A304,'Defense processing realm (dpr)'!C$2:C$2000,B304)</f>
        <v>0</v>
      </c>
      <c r="E304">
        <f>SUMIFS('Defense processing realm (dpr)'!I$2:I$2000,'Defense processing realm (dpr)'!B$2:B$2000,A304,'Defense processing realm (dpr)'!C$2:C$2000,B304)</f>
        <v>0</v>
      </c>
    </row>
    <row r="305" spans="1:5">
      <c r="A305">
        <f t="shared" si="10"/>
        <v>152</v>
      </c>
      <c r="B305" t="s">
        <v>328</v>
      </c>
      <c r="C305">
        <f>SUMIFS('Defense processing realm (dpr)'!E$2:E$2000,'Defense processing realm (dpr)'!B$2:B$2000,A305,'Defense processing realm (dpr)'!C$2:C$2000,B305)</f>
        <v>0</v>
      </c>
      <c r="D305">
        <f>SUMIFS('Defense processing realm (dpr)'!G$2:G$2000,'Defense processing realm (dpr)'!B$2:B$2000,A305,'Defense processing realm (dpr)'!C$2:C$2000,B305)</f>
        <v>0</v>
      </c>
      <c r="E305">
        <f>SUMIFS('Defense processing realm (dpr)'!I$2:I$2000,'Defense processing realm (dpr)'!B$2:B$2000,A305,'Defense processing realm (dpr)'!C$2:C$2000,B305)</f>
        <v>0</v>
      </c>
    </row>
    <row r="306" spans="1:5">
      <c r="A306">
        <f t="shared" si="10"/>
        <v>153</v>
      </c>
      <c r="B306" t="s">
        <v>246</v>
      </c>
      <c r="C306">
        <f>SUMIFS('Defense processing realm (dpr)'!E$2:E$2000,'Defense processing realm (dpr)'!B$2:B$2000,A306,'Defense processing realm (dpr)'!C$2:C$2000,B306)</f>
        <v>0</v>
      </c>
      <c r="D306">
        <f>SUMIFS('Defense processing realm (dpr)'!G$2:G$2000,'Defense processing realm (dpr)'!B$2:B$2000,A306,'Defense processing realm (dpr)'!C$2:C$2000,B306)</f>
        <v>0</v>
      </c>
      <c r="E306">
        <f>SUMIFS('Defense processing realm (dpr)'!I$2:I$2000,'Defense processing realm (dpr)'!B$2:B$2000,A306,'Defense processing realm (dpr)'!C$2:C$2000,B306)</f>
        <v>0</v>
      </c>
    </row>
    <row r="307" spans="1:5">
      <c r="A307">
        <f t="shared" si="10"/>
        <v>153</v>
      </c>
      <c r="B307" t="s">
        <v>328</v>
      </c>
      <c r="C307">
        <f>SUMIFS('Defense processing realm (dpr)'!E$2:E$2000,'Defense processing realm (dpr)'!B$2:B$2000,A307,'Defense processing realm (dpr)'!C$2:C$2000,B307)</f>
        <v>0</v>
      </c>
      <c r="D307">
        <f>SUMIFS('Defense processing realm (dpr)'!G$2:G$2000,'Defense processing realm (dpr)'!B$2:B$2000,A307,'Defense processing realm (dpr)'!C$2:C$2000,B307)</f>
        <v>0</v>
      </c>
      <c r="E307">
        <f>SUMIFS('Defense processing realm (dpr)'!I$2:I$2000,'Defense processing realm (dpr)'!B$2:B$2000,A307,'Defense processing realm (dpr)'!C$2:C$2000,B307)</f>
        <v>0</v>
      </c>
    </row>
    <row r="308" spans="1:5">
      <c r="A308">
        <f t="shared" si="10"/>
        <v>154</v>
      </c>
      <c r="B308" t="s">
        <v>246</v>
      </c>
      <c r="C308">
        <f>SUMIFS('Defense processing realm (dpr)'!E$2:E$2000,'Defense processing realm (dpr)'!B$2:B$2000,A308,'Defense processing realm (dpr)'!C$2:C$2000,B308)</f>
        <v>0</v>
      </c>
      <c r="D308">
        <f>SUMIFS('Defense processing realm (dpr)'!G$2:G$2000,'Defense processing realm (dpr)'!B$2:B$2000,A308,'Defense processing realm (dpr)'!C$2:C$2000,B308)</f>
        <v>0</v>
      </c>
      <c r="E308">
        <f>SUMIFS('Defense processing realm (dpr)'!I$2:I$2000,'Defense processing realm (dpr)'!B$2:B$2000,A308,'Defense processing realm (dpr)'!C$2:C$2000,B308)</f>
        <v>0</v>
      </c>
    </row>
    <row r="309" spans="1:5">
      <c r="A309">
        <f t="shared" si="10"/>
        <v>154</v>
      </c>
      <c r="B309" t="s">
        <v>328</v>
      </c>
      <c r="C309">
        <f>SUMIFS('Defense processing realm (dpr)'!E$2:E$2000,'Defense processing realm (dpr)'!B$2:B$2000,A309,'Defense processing realm (dpr)'!C$2:C$2000,B309)</f>
        <v>0</v>
      </c>
      <c r="D309">
        <f>SUMIFS('Defense processing realm (dpr)'!G$2:G$2000,'Defense processing realm (dpr)'!B$2:B$2000,A309,'Defense processing realm (dpr)'!C$2:C$2000,B309)</f>
        <v>0</v>
      </c>
      <c r="E309">
        <f>SUMIFS('Defense processing realm (dpr)'!I$2:I$2000,'Defense processing realm (dpr)'!B$2:B$2000,A309,'Defense processing realm (dpr)'!C$2:C$2000,B309)</f>
        <v>0</v>
      </c>
    </row>
    <row r="310" spans="1:5">
      <c r="A310">
        <f t="shared" si="10"/>
        <v>155</v>
      </c>
      <c r="B310" t="s">
        <v>246</v>
      </c>
      <c r="C310">
        <f>SUMIFS('Defense processing realm (dpr)'!E$2:E$2000,'Defense processing realm (dpr)'!B$2:B$2000,A310,'Defense processing realm (dpr)'!C$2:C$2000,B310)</f>
        <v>0</v>
      </c>
      <c r="D310">
        <f>SUMIFS('Defense processing realm (dpr)'!G$2:G$2000,'Defense processing realm (dpr)'!B$2:B$2000,A310,'Defense processing realm (dpr)'!C$2:C$2000,B310)</f>
        <v>0</v>
      </c>
      <c r="E310">
        <f>SUMIFS('Defense processing realm (dpr)'!I$2:I$2000,'Defense processing realm (dpr)'!B$2:B$2000,A310,'Defense processing realm (dpr)'!C$2:C$2000,B310)</f>
        <v>0</v>
      </c>
    </row>
    <row r="311" spans="1:5">
      <c r="A311">
        <f t="shared" si="10"/>
        <v>155</v>
      </c>
      <c r="B311" t="s">
        <v>328</v>
      </c>
      <c r="C311">
        <f>SUMIFS('Defense processing realm (dpr)'!E$2:E$2000,'Defense processing realm (dpr)'!B$2:B$2000,A311,'Defense processing realm (dpr)'!C$2:C$2000,B311)</f>
        <v>0</v>
      </c>
      <c r="D311">
        <f>SUMIFS('Defense processing realm (dpr)'!G$2:G$2000,'Defense processing realm (dpr)'!B$2:B$2000,A311,'Defense processing realm (dpr)'!C$2:C$2000,B311)</f>
        <v>0</v>
      </c>
      <c r="E311">
        <f>SUMIFS('Defense processing realm (dpr)'!I$2:I$2000,'Defense processing realm (dpr)'!B$2:B$2000,A311,'Defense processing realm (dpr)'!C$2:C$2000,B311)</f>
        <v>0</v>
      </c>
    </row>
    <row r="312" spans="1:5">
      <c r="A312">
        <f t="shared" si="10"/>
        <v>156</v>
      </c>
      <c r="B312" t="s">
        <v>246</v>
      </c>
      <c r="C312">
        <f>SUMIFS('Defense processing realm (dpr)'!E$2:E$2000,'Defense processing realm (dpr)'!B$2:B$2000,A312,'Defense processing realm (dpr)'!C$2:C$2000,B312)</f>
        <v>0</v>
      </c>
      <c r="D312">
        <f>SUMIFS('Defense processing realm (dpr)'!G$2:G$2000,'Defense processing realm (dpr)'!B$2:B$2000,A312,'Defense processing realm (dpr)'!C$2:C$2000,B312)</f>
        <v>0</v>
      </c>
      <c r="E312">
        <f>SUMIFS('Defense processing realm (dpr)'!I$2:I$2000,'Defense processing realm (dpr)'!B$2:B$2000,A312,'Defense processing realm (dpr)'!C$2:C$2000,B312)</f>
        <v>0</v>
      </c>
    </row>
    <row r="313" spans="1:5">
      <c r="A313">
        <f t="shared" si="10"/>
        <v>156</v>
      </c>
      <c r="B313" t="s">
        <v>328</v>
      </c>
      <c r="C313">
        <f>SUMIFS('Defense processing realm (dpr)'!E$2:E$2000,'Defense processing realm (dpr)'!B$2:B$2000,A313,'Defense processing realm (dpr)'!C$2:C$2000,B313)</f>
        <v>0</v>
      </c>
      <c r="D313">
        <f>SUMIFS('Defense processing realm (dpr)'!G$2:G$2000,'Defense processing realm (dpr)'!B$2:B$2000,A313,'Defense processing realm (dpr)'!C$2:C$2000,B313)</f>
        <v>0</v>
      </c>
      <c r="E313">
        <f>SUMIFS('Defense processing realm (dpr)'!I$2:I$2000,'Defense processing realm (dpr)'!B$2:B$2000,A313,'Defense processing realm (dpr)'!C$2:C$2000,B313)</f>
        <v>0</v>
      </c>
    </row>
    <row r="314" spans="1:5">
      <c r="A314">
        <f t="shared" si="10"/>
        <v>157</v>
      </c>
      <c r="B314" t="s">
        <v>246</v>
      </c>
      <c r="C314">
        <f>SUMIFS('Defense processing realm (dpr)'!E$2:E$2000,'Defense processing realm (dpr)'!B$2:B$2000,A314,'Defense processing realm (dpr)'!C$2:C$2000,B314)</f>
        <v>0</v>
      </c>
      <c r="D314">
        <f>SUMIFS('Defense processing realm (dpr)'!G$2:G$2000,'Defense processing realm (dpr)'!B$2:B$2000,A314,'Defense processing realm (dpr)'!C$2:C$2000,B314)</f>
        <v>0</v>
      </c>
      <c r="E314">
        <f>SUMIFS('Defense processing realm (dpr)'!I$2:I$2000,'Defense processing realm (dpr)'!B$2:B$2000,A314,'Defense processing realm (dpr)'!C$2:C$2000,B314)</f>
        <v>0</v>
      </c>
    </row>
    <row r="315" spans="1:5">
      <c r="A315">
        <f t="shared" si="10"/>
        <v>157</v>
      </c>
      <c r="B315" t="s">
        <v>328</v>
      </c>
      <c r="C315">
        <f>SUMIFS('Defense processing realm (dpr)'!E$2:E$2000,'Defense processing realm (dpr)'!B$2:B$2000,A315,'Defense processing realm (dpr)'!C$2:C$2000,B315)</f>
        <v>0</v>
      </c>
      <c r="D315">
        <f>SUMIFS('Defense processing realm (dpr)'!G$2:G$2000,'Defense processing realm (dpr)'!B$2:B$2000,A315,'Defense processing realm (dpr)'!C$2:C$2000,B315)</f>
        <v>0</v>
      </c>
      <c r="E315">
        <f>SUMIFS('Defense processing realm (dpr)'!I$2:I$2000,'Defense processing realm (dpr)'!B$2:B$2000,A315,'Defense processing realm (dpr)'!C$2:C$2000,B315)</f>
        <v>0</v>
      </c>
    </row>
    <row r="316" spans="1:5">
      <c r="A316">
        <f t="shared" ref="A316:A362" si="11">A314+1</f>
        <v>158</v>
      </c>
      <c r="B316" t="s">
        <v>246</v>
      </c>
      <c r="C316">
        <f>SUMIFS('Defense processing realm (dpr)'!E$2:E$2000,'Defense processing realm (dpr)'!B$2:B$2000,A316,'Defense processing realm (dpr)'!C$2:C$2000,B316)</f>
        <v>0</v>
      </c>
      <c r="D316">
        <f>SUMIFS('Defense processing realm (dpr)'!G$2:G$2000,'Defense processing realm (dpr)'!B$2:B$2000,A316,'Defense processing realm (dpr)'!C$2:C$2000,B316)</f>
        <v>0</v>
      </c>
      <c r="E316">
        <f>SUMIFS('Defense processing realm (dpr)'!I$2:I$2000,'Defense processing realm (dpr)'!B$2:B$2000,A316,'Defense processing realm (dpr)'!C$2:C$2000,B316)</f>
        <v>0</v>
      </c>
    </row>
    <row r="317" spans="1:5">
      <c r="A317">
        <f t="shared" si="11"/>
        <v>158</v>
      </c>
      <c r="B317" t="s">
        <v>328</v>
      </c>
      <c r="C317">
        <f>SUMIFS('Defense processing realm (dpr)'!E$2:E$2000,'Defense processing realm (dpr)'!B$2:B$2000,A317,'Defense processing realm (dpr)'!C$2:C$2000,B317)</f>
        <v>0</v>
      </c>
      <c r="D317">
        <f>SUMIFS('Defense processing realm (dpr)'!G$2:G$2000,'Defense processing realm (dpr)'!B$2:B$2000,A317,'Defense processing realm (dpr)'!C$2:C$2000,B317)</f>
        <v>0</v>
      </c>
      <c r="E317">
        <f>SUMIFS('Defense processing realm (dpr)'!I$2:I$2000,'Defense processing realm (dpr)'!B$2:B$2000,A317,'Defense processing realm (dpr)'!C$2:C$2000,B317)</f>
        <v>0</v>
      </c>
    </row>
    <row r="318" spans="1:5">
      <c r="A318">
        <f t="shared" si="11"/>
        <v>159</v>
      </c>
      <c r="B318" t="s">
        <v>246</v>
      </c>
      <c r="C318">
        <f>SUMIFS('Defense processing realm (dpr)'!E$2:E$2000,'Defense processing realm (dpr)'!B$2:B$2000,A318,'Defense processing realm (dpr)'!C$2:C$2000,B318)</f>
        <v>0</v>
      </c>
      <c r="D318">
        <f>SUMIFS('Defense processing realm (dpr)'!G$2:G$2000,'Defense processing realm (dpr)'!B$2:B$2000,A318,'Defense processing realm (dpr)'!C$2:C$2000,B318)</f>
        <v>0</v>
      </c>
      <c r="E318">
        <f>SUMIFS('Defense processing realm (dpr)'!I$2:I$2000,'Defense processing realm (dpr)'!B$2:B$2000,A318,'Defense processing realm (dpr)'!C$2:C$2000,B318)</f>
        <v>0</v>
      </c>
    </row>
    <row r="319" spans="1:5">
      <c r="A319">
        <f t="shared" si="11"/>
        <v>159</v>
      </c>
      <c r="B319" t="s">
        <v>328</v>
      </c>
      <c r="C319">
        <f>SUMIFS('Defense processing realm (dpr)'!E$2:E$2000,'Defense processing realm (dpr)'!B$2:B$2000,A319,'Defense processing realm (dpr)'!C$2:C$2000,B319)</f>
        <v>0</v>
      </c>
      <c r="D319">
        <f>SUMIFS('Defense processing realm (dpr)'!G$2:G$2000,'Defense processing realm (dpr)'!B$2:B$2000,A319,'Defense processing realm (dpr)'!C$2:C$2000,B319)</f>
        <v>0</v>
      </c>
      <c r="E319">
        <f>SUMIFS('Defense processing realm (dpr)'!I$2:I$2000,'Defense processing realm (dpr)'!B$2:B$2000,A319,'Defense processing realm (dpr)'!C$2:C$2000,B319)</f>
        <v>0</v>
      </c>
    </row>
    <row r="320" spans="1:5">
      <c r="A320">
        <f t="shared" si="11"/>
        <v>160</v>
      </c>
      <c r="B320" t="s">
        <v>246</v>
      </c>
      <c r="C320">
        <f>SUMIFS('Defense processing realm (dpr)'!E$2:E$2000,'Defense processing realm (dpr)'!B$2:B$2000,A320,'Defense processing realm (dpr)'!C$2:C$2000,B320)</f>
        <v>0</v>
      </c>
      <c r="D320">
        <f>SUMIFS('Defense processing realm (dpr)'!G$2:G$2000,'Defense processing realm (dpr)'!B$2:B$2000,A320,'Defense processing realm (dpr)'!C$2:C$2000,B320)</f>
        <v>0</v>
      </c>
      <c r="E320">
        <f>SUMIFS('Defense processing realm (dpr)'!I$2:I$2000,'Defense processing realm (dpr)'!B$2:B$2000,A320,'Defense processing realm (dpr)'!C$2:C$2000,B320)</f>
        <v>0</v>
      </c>
    </row>
    <row r="321" spans="1:5">
      <c r="A321">
        <f t="shared" si="11"/>
        <v>160</v>
      </c>
      <c r="B321" t="s">
        <v>328</v>
      </c>
      <c r="C321">
        <f>SUMIFS('Defense processing realm (dpr)'!E$2:E$2000,'Defense processing realm (dpr)'!B$2:B$2000,A321,'Defense processing realm (dpr)'!C$2:C$2000,B321)</f>
        <v>0</v>
      </c>
      <c r="D321">
        <f>SUMIFS('Defense processing realm (dpr)'!G$2:G$2000,'Defense processing realm (dpr)'!B$2:B$2000,A321,'Defense processing realm (dpr)'!C$2:C$2000,B321)</f>
        <v>0</v>
      </c>
      <c r="E321">
        <f>SUMIFS('Defense processing realm (dpr)'!I$2:I$2000,'Defense processing realm (dpr)'!B$2:B$2000,A321,'Defense processing realm (dpr)'!C$2:C$2000,B321)</f>
        <v>0</v>
      </c>
    </row>
    <row r="322" spans="1:5">
      <c r="A322">
        <f t="shared" si="11"/>
        <v>161</v>
      </c>
      <c r="B322" t="s">
        <v>246</v>
      </c>
      <c r="C322">
        <f>SUMIFS('Defense processing realm (dpr)'!E$2:E$2000,'Defense processing realm (dpr)'!B$2:B$2000,A322,'Defense processing realm (dpr)'!C$2:C$2000,B322)</f>
        <v>0</v>
      </c>
      <c r="D322">
        <f>SUMIFS('Defense processing realm (dpr)'!G$2:G$2000,'Defense processing realm (dpr)'!B$2:B$2000,A322,'Defense processing realm (dpr)'!C$2:C$2000,B322)</f>
        <v>0</v>
      </c>
      <c r="E322">
        <f>SUMIFS('Defense processing realm (dpr)'!I$2:I$2000,'Defense processing realm (dpr)'!B$2:B$2000,A322,'Defense processing realm (dpr)'!C$2:C$2000,B322)</f>
        <v>0</v>
      </c>
    </row>
    <row r="323" spans="1:5">
      <c r="A323">
        <f t="shared" si="11"/>
        <v>161</v>
      </c>
      <c r="B323" t="s">
        <v>328</v>
      </c>
      <c r="C323">
        <f>SUMIFS('Defense processing realm (dpr)'!E$2:E$2000,'Defense processing realm (dpr)'!B$2:B$2000,A323,'Defense processing realm (dpr)'!C$2:C$2000,B323)</f>
        <v>0</v>
      </c>
      <c r="D323">
        <f>SUMIFS('Defense processing realm (dpr)'!G$2:G$2000,'Defense processing realm (dpr)'!B$2:B$2000,A323,'Defense processing realm (dpr)'!C$2:C$2000,B323)</f>
        <v>0</v>
      </c>
      <c r="E323">
        <f>SUMIFS('Defense processing realm (dpr)'!I$2:I$2000,'Defense processing realm (dpr)'!B$2:B$2000,A323,'Defense processing realm (dpr)'!C$2:C$2000,B323)</f>
        <v>0</v>
      </c>
    </row>
    <row r="324" spans="1:5">
      <c r="A324">
        <f t="shared" si="11"/>
        <v>162</v>
      </c>
      <c r="B324" t="s">
        <v>246</v>
      </c>
      <c r="C324">
        <f>SUMIFS('Defense processing realm (dpr)'!E$2:E$2000,'Defense processing realm (dpr)'!B$2:B$2000,A324,'Defense processing realm (dpr)'!C$2:C$2000,B324)</f>
        <v>0</v>
      </c>
      <c r="D324">
        <f>SUMIFS('Defense processing realm (dpr)'!G$2:G$2000,'Defense processing realm (dpr)'!B$2:B$2000,A324,'Defense processing realm (dpr)'!C$2:C$2000,B324)</f>
        <v>0</v>
      </c>
      <c r="E324">
        <f>SUMIFS('Defense processing realm (dpr)'!I$2:I$2000,'Defense processing realm (dpr)'!B$2:B$2000,A324,'Defense processing realm (dpr)'!C$2:C$2000,B324)</f>
        <v>0</v>
      </c>
    </row>
    <row r="325" spans="1:5">
      <c r="A325">
        <f t="shared" si="11"/>
        <v>162</v>
      </c>
      <c r="B325" t="s">
        <v>328</v>
      </c>
      <c r="C325">
        <f>SUMIFS('Defense processing realm (dpr)'!E$2:E$2000,'Defense processing realm (dpr)'!B$2:B$2000,A325,'Defense processing realm (dpr)'!C$2:C$2000,B325)</f>
        <v>0</v>
      </c>
      <c r="D325">
        <f>SUMIFS('Defense processing realm (dpr)'!G$2:G$2000,'Defense processing realm (dpr)'!B$2:B$2000,A325,'Defense processing realm (dpr)'!C$2:C$2000,B325)</f>
        <v>0</v>
      </c>
      <c r="E325">
        <f>SUMIFS('Defense processing realm (dpr)'!I$2:I$2000,'Defense processing realm (dpr)'!B$2:B$2000,A325,'Defense processing realm (dpr)'!C$2:C$2000,B325)</f>
        <v>0</v>
      </c>
    </row>
    <row r="326" spans="1:5">
      <c r="A326">
        <f t="shared" si="11"/>
        <v>163</v>
      </c>
      <c r="B326" t="s">
        <v>246</v>
      </c>
      <c r="C326">
        <f>SUMIFS('Defense processing realm (dpr)'!E$2:E$2000,'Defense processing realm (dpr)'!B$2:B$2000,A326,'Defense processing realm (dpr)'!C$2:C$2000,B326)</f>
        <v>0</v>
      </c>
      <c r="D326">
        <f>SUMIFS('Defense processing realm (dpr)'!G$2:G$2000,'Defense processing realm (dpr)'!B$2:B$2000,A326,'Defense processing realm (dpr)'!C$2:C$2000,B326)</f>
        <v>0</v>
      </c>
      <c r="E326">
        <f>SUMIFS('Defense processing realm (dpr)'!I$2:I$2000,'Defense processing realm (dpr)'!B$2:B$2000,A326,'Defense processing realm (dpr)'!C$2:C$2000,B326)</f>
        <v>0</v>
      </c>
    </row>
    <row r="327" spans="1:5">
      <c r="A327">
        <f t="shared" si="11"/>
        <v>163</v>
      </c>
      <c r="B327" t="s">
        <v>328</v>
      </c>
      <c r="C327">
        <f>SUMIFS('Defense processing realm (dpr)'!E$2:E$2000,'Defense processing realm (dpr)'!B$2:B$2000,A327,'Defense processing realm (dpr)'!C$2:C$2000,B327)</f>
        <v>0</v>
      </c>
      <c r="D327">
        <f>SUMIFS('Defense processing realm (dpr)'!G$2:G$2000,'Defense processing realm (dpr)'!B$2:B$2000,A327,'Defense processing realm (dpr)'!C$2:C$2000,B327)</f>
        <v>0</v>
      </c>
      <c r="E327">
        <f>SUMIFS('Defense processing realm (dpr)'!I$2:I$2000,'Defense processing realm (dpr)'!B$2:B$2000,A327,'Defense processing realm (dpr)'!C$2:C$2000,B327)</f>
        <v>0</v>
      </c>
    </row>
    <row r="328" spans="1:5">
      <c r="A328">
        <f t="shared" si="11"/>
        <v>164</v>
      </c>
      <c r="B328" t="s">
        <v>246</v>
      </c>
      <c r="C328">
        <f>SUMIFS('Defense processing realm (dpr)'!E$2:E$2000,'Defense processing realm (dpr)'!B$2:B$2000,A328,'Defense processing realm (dpr)'!C$2:C$2000,B328)</f>
        <v>0</v>
      </c>
      <c r="D328">
        <f>SUMIFS('Defense processing realm (dpr)'!G$2:G$2000,'Defense processing realm (dpr)'!B$2:B$2000,A328,'Defense processing realm (dpr)'!C$2:C$2000,B328)</f>
        <v>0</v>
      </c>
      <c r="E328">
        <f>SUMIFS('Defense processing realm (dpr)'!I$2:I$2000,'Defense processing realm (dpr)'!B$2:B$2000,A328,'Defense processing realm (dpr)'!C$2:C$2000,B328)</f>
        <v>0</v>
      </c>
    </row>
    <row r="329" spans="1:5">
      <c r="A329">
        <f t="shared" si="11"/>
        <v>164</v>
      </c>
      <c r="B329" t="s">
        <v>328</v>
      </c>
      <c r="C329">
        <f>SUMIFS('Defense processing realm (dpr)'!E$2:E$2000,'Defense processing realm (dpr)'!B$2:B$2000,A329,'Defense processing realm (dpr)'!C$2:C$2000,B329)</f>
        <v>0</v>
      </c>
      <c r="D329">
        <f>SUMIFS('Defense processing realm (dpr)'!G$2:G$2000,'Defense processing realm (dpr)'!B$2:B$2000,A329,'Defense processing realm (dpr)'!C$2:C$2000,B329)</f>
        <v>0</v>
      </c>
      <c r="E329">
        <f>SUMIFS('Defense processing realm (dpr)'!I$2:I$2000,'Defense processing realm (dpr)'!B$2:B$2000,A329,'Defense processing realm (dpr)'!C$2:C$2000,B329)</f>
        <v>0</v>
      </c>
    </row>
    <row r="330" spans="1:5">
      <c r="A330">
        <f t="shared" si="11"/>
        <v>165</v>
      </c>
      <c r="B330" t="s">
        <v>246</v>
      </c>
      <c r="C330">
        <f>SUMIFS('Defense processing realm (dpr)'!E$2:E$2000,'Defense processing realm (dpr)'!B$2:B$2000,A330,'Defense processing realm (dpr)'!C$2:C$2000,B330)</f>
        <v>0</v>
      </c>
      <c r="D330">
        <f>SUMIFS('Defense processing realm (dpr)'!G$2:G$2000,'Defense processing realm (dpr)'!B$2:B$2000,A330,'Defense processing realm (dpr)'!C$2:C$2000,B330)</f>
        <v>0</v>
      </c>
      <c r="E330">
        <f>SUMIFS('Defense processing realm (dpr)'!I$2:I$2000,'Defense processing realm (dpr)'!B$2:B$2000,A330,'Defense processing realm (dpr)'!C$2:C$2000,B330)</f>
        <v>0</v>
      </c>
    </row>
    <row r="331" spans="1:5">
      <c r="A331">
        <f t="shared" si="11"/>
        <v>165</v>
      </c>
      <c r="B331" t="s">
        <v>328</v>
      </c>
      <c r="C331">
        <f>SUMIFS('Defense processing realm (dpr)'!E$2:E$2000,'Defense processing realm (dpr)'!B$2:B$2000,A331,'Defense processing realm (dpr)'!C$2:C$2000,B331)</f>
        <v>0</v>
      </c>
      <c r="D331">
        <f>SUMIFS('Defense processing realm (dpr)'!G$2:G$2000,'Defense processing realm (dpr)'!B$2:B$2000,A331,'Defense processing realm (dpr)'!C$2:C$2000,B331)</f>
        <v>0</v>
      </c>
      <c r="E331">
        <f>SUMIFS('Defense processing realm (dpr)'!I$2:I$2000,'Defense processing realm (dpr)'!B$2:B$2000,A331,'Defense processing realm (dpr)'!C$2:C$2000,B331)</f>
        <v>0</v>
      </c>
    </row>
    <row r="332" spans="1:5">
      <c r="A332">
        <f t="shared" si="11"/>
        <v>166</v>
      </c>
      <c r="B332" t="s">
        <v>246</v>
      </c>
      <c r="C332">
        <f>SUMIFS('Defense processing realm (dpr)'!E$2:E$2000,'Defense processing realm (dpr)'!B$2:B$2000,A332,'Defense processing realm (dpr)'!C$2:C$2000,B332)</f>
        <v>0</v>
      </c>
      <c r="D332">
        <f>SUMIFS('Defense processing realm (dpr)'!G$2:G$2000,'Defense processing realm (dpr)'!B$2:B$2000,A332,'Defense processing realm (dpr)'!C$2:C$2000,B332)</f>
        <v>0</v>
      </c>
      <c r="E332">
        <f>SUMIFS('Defense processing realm (dpr)'!I$2:I$2000,'Defense processing realm (dpr)'!B$2:B$2000,A332,'Defense processing realm (dpr)'!C$2:C$2000,B332)</f>
        <v>0</v>
      </c>
    </row>
    <row r="333" spans="1:5">
      <c r="A333">
        <f t="shared" si="11"/>
        <v>166</v>
      </c>
      <c r="B333" t="s">
        <v>328</v>
      </c>
      <c r="C333">
        <f>SUMIFS('Defense processing realm (dpr)'!E$2:E$2000,'Defense processing realm (dpr)'!B$2:B$2000,A333,'Defense processing realm (dpr)'!C$2:C$2000,B333)</f>
        <v>0</v>
      </c>
      <c r="D333">
        <f>SUMIFS('Defense processing realm (dpr)'!G$2:G$2000,'Defense processing realm (dpr)'!B$2:B$2000,A333,'Defense processing realm (dpr)'!C$2:C$2000,B333)</f>
        <v>0</v>
      </c>
      <c r="E333">
        <f>SUMIFS('Defense processing realm (dpr)'!I$2:I$2000,'Defense processing realm (dpr)'!B$2:B$2000,A333,'Defense processing realm (dpr)'!C$2:C$2000,B333)</f>
        <v>0</v>
      </c>
    </row>
    <row r="334" spans="1:5">
      <c r="A334">
        <f t="shared" si="11"/>
        <v>167</v>
      </c>
      <c r="B334" t="s">
        <v>246</v>
      </c>
      <c r="C334">
        <f>SUMIFS('Defense processing realm (dpr)'!E$2:E$2000,'Defense processing realm (dpr)'!B$2:B$2000,A334,'Defense processing realm (dpr)'!C$2:C$2000,B334)</f>
        <v>0</v>
      </c>
      <c r="D334">
        <f>SUMIFS('Defense processing realm (dpr)'!G$2:G$2000,'Defense processing realm (dpr)'!B$2:B$2000,A334,'Defense processing realm (dpr)'!C$2:C$2000,B334)</f>
        <v>0</v>
      </c>
      <c r="E334">
        <f>SUMIFS('Defense processing realm (dpr)'!I$2:I$2000,'Defense processing realm (dpr)'!B$2:B$2000,A334,'Defense processing realm (dpr)'!C$2:C$2000,B334)</f>
        <v>0</v>
      </c>
    </row>
    <row r="335" spans="1:5">
      <c r="A335">
        <f t="shared" si="11"/>
        <v>167</v>
      </c>
      <c r="B335" t="s">
        <v>328</v>
      </c>
      <c r="C335">
        <f>SUMIFS('Defense processing realm (dpr)'!E$2:E$2000,'Defense processing realm (dpr)'!B$2:B$2000,A335,'Defense processing realm (dpr)'!C$2:C$2000,B335)</f>
        <v>0</v>
      </c>
      <c r="D335">
        <f>SUMIFS('Defense processing realm (dpr)'!G$2:G$2000,'Defense processing realm (dpr)'!B$2:B$2000,A335,'Defense processing realm (dpr)'!C$2:C$2000,B335)</f>
        <v>0</v>
      </c>
      <c r="E335">
        <f>SUMIFS('Defense processing realm (dpr)'!I$2:I$2000,'Defense processing realm (dpr)'!B$2:B$2000,A335,'Defense processing realm (dpr)'!C$2:C$2000,B335)</f>
        <v>0</v>
      </c>
    </row>
    <row r="336" spans="1:5">
      <c r="A336">
        <f t="shared" si="11"/>
        <v>168</v>
      </c>
      <c r="B336" t="s">
        <v>246</v>
      </c>
      <c r="C336">
        <f>SUMIFS('Defense processing realm (dpr)'!E$2:E$2000,'Defense processing realm (dpr)'!B$2:B$2000,A336,'Defense processing realm (dpr)'!C$2:C$2000,B336)</f>
        <v>0</v>
      </c>
      <c r="D336">
        <f>SUMIFS('Defense processing realm (dpr)'!G$2:G$2000,'Defense processing realm (dpr)'!B$2:B$2000,A336,'Defense processing realm (dpr)'!C$2:C$2000,B336)</f>
        <v>0</v>
      </c>
      <c r="E336">
        <f>SUMIFS('Defense processing realm (dpr)'!I$2:I$2000,'Defense processing realm (dpr)'!B$2:B$2000,A336,'Defense processing realm (dpr)'!C$2:C$2000,B336)</f>
        <v>0</v>
      </c>
    </row>
    <row r="337" spans="1:5">
      <c r="A337">
        <f t="shared" si="11"/>
        <v>168</v>
      </c>
      <c r="B337" t="s">
        <v>328</v>
      </c>
      <c r="C337">
        <f>SUMIFS('Defense processing realm (dpr)'!E$2:E$2000,'Defense processing realm (dpr)'!B$2:B$2000,A337,'Defense processing realm (dpr)'!C$2:C$2000,B337)</f>
        <v>0</v>
      </c>
      <c r="D337">
        <f>SUMIFS('Defense processing realm (dpr)'!G$2:G$2000,'Defense processing realm (dpr)'!B$2:B$2000,A337,'Defense processing realm (dpr)'!C$2:C$2000,B337)</f>
        <v>0</v>
      </c>
      <c r="E337">
        <f>SUMIFS('Defense processing realm (dpr)'!I$2:I$2000,'Defense processing realm (dpr)'!B$2:B$2000,A337,'Defense processing realm (dpr)'!C$2:C$2000,B337)</f>
        <v>0</v>
      </c>
    </row>
    <row r="338" spans="1:5">
      <c r="A338">
        <f t="shared" si="11"/>
        <v>169</v>
      </c>
      <c r="B338" t="s">
        <v>246</v>
      </c>
      <c r="C338">
        <f>SUMIFS('Defense processing realm (dpr)'!E$2:E$2000,'Defense processing realm (dpr)'!B$2:B$2000,A338,'Defense processing realm (dpr)'!C$2:C$2000,B338)</f>
        <v>0</v>
      </c>
      <c r="D338">
        <f>SUMIFS('Defense processing realm (dpr)'!G$2:G$2000,'Defense processing realm (dpr)'!B$2:B$2000,A338,'Defense processing realm (dpr)'!C$2:C$2000,B338)</f>
        <v>0</v>
      </c>
      <c r="E338">
        <f>SUMIFS('Defense processing realm (dpr)'!I$2:I$2000,'Defense processing realm (dpr)'!B$2:B$2000,A338,'Defense processing realm (dpr)'!C$2:C$2000,B338)</f>
        <v>0</v>
      </c>
    </row>
    <row r="339" spans="1:5">
      <c r="A339">
        <f t="shared" si="11"/>
        <v>169</v>
      </c>
      <c r="B339" t="s">
        <v>328</v>
      </c>
      <c r="C339">
        <f>SUMIFS('Defense processing realm (dpr)'!E$2:E$2000,'Defense processing realm (dpr)'!B$2:B$2000,A339,'Defense processing realm (dpr)'!C$2:C$2000,B339)</f>
        <v>0</v>
      </c>
      <c r="D339">
        <f>SUMIFS('Defense processing realm (dpr)'!G$2:G$2000,'Defense processing realm (dpr)'!B$2:B$2000,A339,'Defense processing realm (dpr)'!C$2:C$2000,B339)</f>
        <v>0</v>
      </c>
      <c r="E339">
        <f>SUMIFS('Defense processing realm (dpr)'!I$2:I$2000,'Defense processing realm (dpr)'!B$2:B$2000,A339,'Defense processing realm (dpr)'!C$2:C$2000,B339)</f>
        <v>0</v>
      </c>
    </row>
    <row r="340" spans="1:5">
      <c r="A340">
        <f t="shared" si="11"/>
        <v>170</v>
      </c>
      <c r="B340" t="s">
        <v>246</v>
      </c>
      <c r="C340">
        <f>SUMIFS('Defense processing realm (dpr)'!E$2:E$2000,'Defense processing realm (dpr)'!B$2:B$2000,A340,'Defense processing realm (dpr)'!C$2:C$2000,B340)</f>
        <v>0</v>
      </c>
      <c r="D340">
        <f>SUMIFS('Defense processing realm (dpr)'!G$2:G$2000,'Defense processing realm (dpr)'!B$2:B$2000,A340,'Defense processing realm (dpr)'!C$2:C$2000,B340)</f>
        <v>0</v>
      </c>
      <c r="E340">
        <f>SUMIFS('Defense processing realm (dpr)'!I$2:I$2000,'Defense processing realm (dpr)'!B$2:B$2000,A340,'Defense processing realm (dpr)'!C$2:C$2000,B340)</f>
        <v>0</v>
      </c>
    </row>
    <row r="341" spans="1:5">
      <c r="A341">
        <f t="shared" si="11"/>
        <v>170</v>
      </c>
      <c r="B341" t="s">
        <v>328</v>
      </c>
      <c r="C341">
        <f>SUMIFS('Defense processing realm (dpr)'!E$2:E$2000,'Defense processing realm (dpr)'!B$2:B$2000,A341,'Defense processing realm (dpr)'!C$2:C$2000,B341)</f>
        <v>0</v>
      </c>
      <c r="D341">
        <f>SUMIFS('Defense processing realm (dpr)'!G$2:G$2000,'Defense processing realm (dpr)'!B$2:B$2000,A341,'Defense processing realm (dpr)'!C$2:C$2000,B341)</f>
        <v>0</v>
      </c>
      <c r="E341">
        <f>SUMIFS('Defense processing realm (dpr)'!I$2:I$2000,'Defense processing realm (dpr)'!B$2:B$2000,A341,'Defense processing realm (dpr)'!C$2:C$2000,B341)</f>
        <v>0</v>
      </c>
    </row>
    <row r="342" spans="1:5">
      <c r="A342">
        <f t="shared" si="11"/>
        <v>171</v>
      </c>
      <c r="B342" t="s">
        <v>246</v>
      </c>
      <c r="C342">
        <f>SUMIFS('Defense processing realm (dpr)'!E$2:E$2000,'Defense processing realm (dpr)'!B$2:B$2000,A342,'Defense processing realm (dpr)'!C$2:C$2000,B342)</f>
        <v>0</v>
      </c>
      <c r="D342">
        <f>SUMIFS('Defense processing realm (dpr)'!G$2:G$2000,'Defense processing realm (dpr)'!B$2:B$2000,A342,'Defense processing realm (dpr)'!C$2:C$2000,B342)</f>
        <v>0</v>
      </c>
      <c r="E342">
        <f>SUMIFS('Defense processing realm (dpr)'!I$2:I$2000,'Defense processing realm (dpr)'!B$2:B$2000,A342,'Defense processing realm (dpr)'!C$2:C$2000,B342)</f>
        <v>0</v>
      </c>
    </row>
    <row r="343" spans="1:5">
      <c r="A343">
        <f t="shared" si="11"/>
        <v>171</v>
      </c>
      <c r="B343" t="s">
        <v>328</v>
      </c>
      <c r="C343">
        <f>SUMIFS('Defense processing realm (dpr)'!E$2:E$2000,'Defense processing realm (dpr)'!B$2:B$2000,A343,'Defense processing realm (dpr)'!C$2:C$2000,B343)</f>
        <v>0</v>
      </c>
      <c r="D343">
        <f>SUMIFS('Defense processing realm (dpr)'!G$2:G$2000,'Defense processing realm (dpr)'!B$2:B$2000,A343,'Defense processing realm (dpr)'!C$2:C$2000,B343)</f>
        <v>0</v>
      </c>
      <c r="E343">
        <f>SUMIFS('Defense processing realm (dpr)'!I$2:I$2000,'Defense processing realm (dpr)'!B$2:B$2000,A343,'Defense processing realm (dpr)'!C$2:C$2000,B343)</f>
        <v>0</v>
      </c>
    </row>
    <row r="344" spans="1:5">
      <c r="A344">
        <f t="shared" si="11"/>
        <v>172</v>
      </c>
      <c r="B344" t="s">
        <v>246</v>
      </c>
      <c r="C344">
        <f>SUMIFS('Defense processing realm (dpr)'!E$2:E$2000,'Defense processing realm (dpr)'!B$2:B$2000,A344,'Defense processing realm (dpr)'!C$2:C$2000,B344)</f>
        <v>0</v>
      </c>
      <c r="D344">
        <f>SUMIFS('Defense processing realm (dpr)'!G$2:G$2000,'Defense processing realm (dpr)'!B$2:B$2000,A344,'Defense processing realm (dpr)'!C$2:C$2000,B344)</f>
        <v>0</v>
      </c>
      <c r="E344">
        <f>SUMIFS('Defense processing realm (dpr)'!I$2:I$2000,'Defense processing realm (dpr)'!B$2:B$2000,A344,'Defense processing realm (dpr)'!C$2:C$2000,B344)</f>
        <v>0</v>
      </c>
    </row>
    <row r="345" spans="1:5">
      <c r="A345">
        <f t="shared" si="11"/>
        <v>172</v>
      </c>
      <c r="B345" t="s">
        <v>328</v>
      </c>
      <c r="C345">
        <f>SUMIFS('Defense processing realm (dpr)'!E$2:E$2000,'Defense processing realm (dpr)'!B$2:B$2000,A345,'Defense processing realm (dpr)'!C$2:C$2000,B345)</f>
        <v>0</v>
      </c>
      <c r="D345">
        <f>SUMIFS('Defense processing realm (dpr)'!G$2:G$2000,'Defense processing realm (dpr)'!B$2:B$2000,A345,'Defense processing realm (dpr)'!C$2:C$2000,B345)</f>
        <v>0</v>
      </c>
      <c r="E345">
        <f>SUMIFS('Defense processing realm (dpr)'!I$2:I$2000,'Defense processing realm (dpr)'!B$2:B$2000,A345,'Defense processing realm (dpr)'!C$2:C$2000,B345)</f>
        <v>0</v>
      </c>
    </row>
    <row r="346" spans="1:5">
      <c r="A346">
        <f t="shared" si="11"/>
        <v>173</v>
      </c>
      <c r="B346" t="s">
        <v>246</v>
      </c>
      <c r="C346">
        <f>SUMIFS('Defense processing realm (dpr)'!E$2:E$2000,'Defense processing realm (dpr)'!B$2:B$2000,A346,'Defense processing realm (dpr)'!C$2:C$2000,B346)</f>
        <v>0</v>
      </c>
      <c r="D346">
        <f>SUMIFS('Defense processing realm (dpr)'!G$2:G$2000,'Defense processing realm (dpr)'!B$2:B$2000,A346,'Defense processing realm (dpr)'!C$2:C$2000,B346)</f>
        <v>0</v>
      </c>
      <c r="E346">
        <f>SUMIFS('Defense processing realm (dpr)'!I$2:I$2000,'Defense processing realm (dpr)'!B$2:B$2000,A346,'Defense processing realm (dpr)'!C$2:C$2000,B346)</f>
        <v>0</v>
      </c>
    </row>
    <row r="347" spans="1:5">
      <c r="A347">
        <f t="shared" si="11"/>
        <v>173</v>
      </c>
      <c r="B347" t="s">
        <v>328</v>
      </c>
      <c r="C347">
        <f>SUMIFS('Defense processing realm (dpr)'!E$2:E$2000,'Defense processing realm (dpr)'!B$2:B$2000,A347,'Defense processing realm (dpr)'!C$2:C$2000,B347)</f>
        <v>0</v>
      </c>
      <c r="D347">
        <f>SUMIFS('Defense processing realm (dpr)'!G$2:G$2000,'Defense processing realm (dpr)'!B$2:B$2000,A347,'Defense processing realm (dpr)'!C$2:C$2000,B347)</f>
        <v>0</v>
      </c>
      <c r="E347">
        <f>SUMIFS('Defense processing realm (dpr)'!I$2:I$2000,'Defense processing realm (dpr)'!B$2:B$2000,A347,'Defense processing realm (dpr)'!C$2:C$2000,B347)</f>
        <v>0</v>
      </c>
    </row>
    <row r="348" spans="1:5">
      <c r="A348">
        <f t="shared" si="11"/>
        <v>174</v>
      </c>
      <c r="B348" t="s">
        <v>246</v>
      </c>
      <c r="C348">
        <f>SUMIFS('Defense processing realm (dpr)'!E$2:E$2000,'Defense processing realm (dpr)'!B$2:B$2000,A348,'Defense processing realm (dpr)'!C$2:C$2000,B348)</f>
        <v>0</v>
      </c>
      <c r="D348">
        <f>SUMIFS('Defense processing realm (dpr)'!G$2:G$2000,'Defense processing realm (dpr)'!B$2:B$2000,A348,'Defense processing realm (dpr)'!C$2:C$2000,B348)</f>
        <v>0</v>
      </c>
      <c r="E348">
        <f>SUMIFS('Defense processing realm (dpr)'!I$2:I$2000,'Defense processing realm (dpr)'!B$2:B$2000,A348,'Defense processing realm (dpr)'!C$2:C$2000,B348)</f>
        <v>0</v>
      </c>
    </row>
    <row r="349" spans="1:5">
      <c r="A349">
        <f t="shared" si="11"/>
        <v>174</v>
      </c>
      <c r="B349" t="s">
        <v>328</v>
      </c>
      <c r="C349">
        <f>SUMIFS('Defense processing realm (dpr)'!E$2:E$2000,'Defense processing realm (dpr)'!B$2:B$2000,A349,'Defense processing realm (dpr)'!C$2:C$2000,B349)</f>
        <v>0</v>
      </c>
      <c r="D349">
        <f>SUMIFS('Defense processing realm (dpr)'!G$2:G$2000,'Defense processing realm (dpr)'!B$2:B$2000,A349,'Defense processing realm (dpr)'!C$2:C$2000,B349)</f>
        <v>0</v>
      </c>
      <c r="E349">
        <f>SUMIFS('Defense processing realm (dpr)'!I$2:I$2000,'Defense processing realm (dpr)'!B$2:B$2000,A349,'Defense processing realm (dpr)'!C$2:C$2000,B349)</f>
        <v>0</v>
      </c>
    </row>
    <row r="350" spans="1:5">
      <c r="A350">
        <f t="shared" si="11"/>
        <v>175</v>
      </c>
      <c r="B350" t="s">
        <v>246</v>
      </c>
      <c r="C350">
        <f>SUMIFS('Defense processing realm (dpr)'!E$2:E$2000,'Defense processing realm (dpr)'!B$2:B$2000,A350,'Defense processing realm (dpr)'!C$2:C$2000,B350)</f>
        <v>0</v>
      </c>
      <c r="D350">
        <f>SUMIFS('Defense processing realm (dpr)'!G$2:G$2000,'Defense processing realm (dpr)'!B$2:B$2000,A350,'Defense processing realm (dpr)'!C$2:C$2000,B350)</f>
        <v>0</v>
      </c>
      <c r="E350">
        <f>SUMIFS('Defense processing realm (dpr)'!I$2:I$2000,'Defense processing realm (dpr)'!B$2:B$2000,A350,'Defense processing realm (dpr)'!C$2:C$2000,B350)</f>
        <v>0</v>
      </c>
    </row>
    <row r="351" spans="1:5">
      <c r="A351">
        <f t="shared" si="11"/>
        <v>175</v>
      </c>
      <c r="B351" t="s">
        <v>328</v>
      </c>
      <c r="C351">
        <f>SUMIFS('Defense processing realm (dpr)'!E$2:E$2000,'Defense processing realm (dpr)'!B$2:B$2000,A351,'Defense processing realm (dpr)'!C$2:C$2000,B351)</f>
        <v>0</v>
      </c>
      <c r="D351">
        <f>SUMIFS('Defense processing realm (dpr)'!G$2:G$2000,'Defense processing realm (dpr)'!B$2:B$2000,A351,'Defense processing realm (dpr)'!C$2:C$2000,B351)</f>
        <v>0</v>
      </c>
      <c r="E351">
        <f>SUMIFS('Defense processing realm (dpr)'!I$2:I$2000,'Defense processing realm (dpr)'!B$2:B$2000,A351,'Defense processing realm (dpr)'!C$2:C$2000,B351)</f>
        <v>0</v>
      </c>
    </row>
    <row r="352" spans="1:5">
      <c r="A352">
        <f t="shared" si="11"/>
        <v>176</v>
      </c>
      <c r="B352" t="s">
        <v>246</v>
      </c>
      <c r="C352">
        <f>SUMIFS('Defense processing realm (dpr)'!E$2:E$2000,'Defense processing realm (dpr)'!B$2:B$2000,A352,'Defense processing realm (dpr)'!C$2:C$2000,B352)</f>
        <v>0</v>
      </c>
      <c r="D352">
        <f>SUMIFS('Defense processing realm (dpr)'!G$2:G$2000,'Defense processing realm (dpr)'!B$2:B$2000,A352,'Defense processing realm (dpr)'!C$2:C$2000,B352)</f>
        <v>0</v>
      </c>
      <c r="E352">
        <f>SUMIFS('Defense processing realm (dpr)'!I$2:I$2000,'Defense processing realm (dpr)'!B$2:B$2000,A352,'Defense processing realm (dpr)'!C$2:C$2000,B352)</f>
        <v>0</v>
      </c>
    </row>
    <row r="353" spans="1:5">
      <c r="A353">
        <f t="shared" si="11"/>
        <v>176</v>
      </c>
      <c r="B353" t="s">
        <v>328</v>
      </c>
      <c r="C353">
        <f>SUMIFS('Defense processing realm (dpr)'!E$2:E$2000,'Defense processing realm (dpr)'!B$2:B$2000,A353,'Defense processing realm (dpr)'!C$2:C$2000,B353)</f>
        <v>0</v>
      </c>
      <c r="D353">
        <f>SUMIFS('Defense processing realm (dpr)'!G$2:G$2000,'Defense processing realm (dpr)'!B$2:B$2000,A353,'Defense processing realm (dpr)'!C$2:C$2000,B353)</f>
        <v>0</v>
      </c>
      <c r="E353">
        <f>SUMIFS('Defense processing realm (dpr)'!I$2:I$2000,'Defense processing realm (dpr)'!B$2:B$2000,A353,'Defense processing realm (dpr)'!C$2:C$2000,B353)</f>
        <v>0</v>
      </c>
    </row>
    <row r="354" spans="1:5">
      <c r="A354">
        <f t="shared" si="11"/>
        <v>177</v>
      </c>
      <c r="B354" t="s">
        <v>246</v>
      </c>
      <c r="C354">
        <f>SUMIFS('Defense processing realm (dpr)'!E$2:E$2000,'Defense processing realm (dpr)'!B$2:B$2000,A354,'Defense processing realm (dpr)'!C$2:C$2000,B354)</f>
        <v>0</v>
      </c>
      <c r="D354">
        <f>SUMIFS('Defense processing realm (dpr)'!G$2:G$2000,'Defense processing realm (dpr)'!B$2:B$2000,A354,'Defense processing realm (dpr)'!C$2:C$2000,B354)</f>
        <v>0</v>
      </c>
      <c r="E354">
        <f>SUMIFS('Defense processing realm (dpr)'!I$2:I$2000,'Defense processing realm (dpr)'!B$2:B$2000,A354,'Defense processing realm (dpr)'!C$2:C$2000,B354)</f>
        <v>0</v>
      </c>
    </row>
    <row r="355" spans="1:5">
      <c r="A355">
        <f t="shared" si="11"/>
        <v>177</v>
      </c>
      <c r="B355" t="s">
        <v>328</v>
      </c>
      <c r="C355">
        <f>SUMIFS('Defense processing realm (dpr)'!E$2:E$2000,'Defense processing realm (dpr)'!B$2:B$2000,A355,'Defense processing realm (dpr)'!C$2:C$2000,B355)</f>
        <v>0</v>
      </c>
      <c r="D355">
        <f>SUMIFS('Defense processing realm (dpr)'!G$2:G$2000,'Defense processing realm (dpr)'!B$2:B$2000,A355,'Defense processing realm (dpr)'!C$2:C$2000,B355)</f>
        <v>0</v>
      </c>
      <c r="E355">
        <f>SUMIFS('Defense processing realm (dpr)'!I$2:I$2000,'Defense processing realm (dpr)'!B$2:B$2000,A355,'Defense processing realm (dpr)'!C$2:C$2000,B355)</f>
        <v>0</v>
      </c>
    </row>
    <row r="356" spans="1:5">
      <c r="A356">
        <f t="shared" si="11"/>
        <v>178</v>
      </c>
      <c r="B356" t="s">
        <v>246</v>
      </c>
      <c r="C356">
        <f>SUMIFS('Defense processing realm (dpr)'!E$2:E$2000,'Defense processing realm (dpr)'!B$2:B$2000,A356,'Defense processing realm (dpr)'!C$2:C$2000,B356)</f>
        <v>0</v>
      </c>
      <c r="D356">
        <f>SUMIFS('Defense processing realm (dpr)'!G$2:G$2000,'Defense processing realm (dpr)'!B$2:B$2000,A356,'Defense processing realm (dpr)'!C$2:C$2000,B356)</f>
        <v>0</v>
      </c>
      <c r="E356">
        <f>SUMIFS('Defense processing realm (dpr)'!I$2:I$2000,'Defense processing realm (dpr)'!B$2:B$2000,A356,'Defense processing realm (dpr)'!C$2:C$2000,B356)</f>
        <v>0</v>
      </c>
    </row>
    <row r="357" spans="1:5">
      <c r="A357">
        <f t="shared" si="11"/>
        <v>178</v>
      </c>
      <c r="B357" t="s">
        <v>328</v>
      </c>
      <c r="C357">
        <f>SUMIFS('Defense processing realm (dpr)'!E$2:E$2000,'Defense processing realm (dpr)'!B$2:B$2000,A357,'Defense processing realm (dpr)'!C$2:C$2000,B357)</f>
        <v>0</v>
      </c>
      <c r="D357">
        <f>SUMIFS('Defense processing realm (dpr)'!G$2:G$2000,'Defense processing realm (dpr)'!B$2:B$2000,A357,'Defense processing realm (dpr)'!C$2:C$2000,B357)</f>
        <v>0</v>
      </c>
      <c r="E357">
        <f>SUMIFS('Defense processing realm (dpr)'!I$2:I$2000,'Defense processing realm (dpr)'!B$2:B$2000,A357,'Defense processing realm (dpr)'!C$2:C$2000,B357)</f>
        <v>0</v>
      </c>
    </row>
    <row r="358" spans="1:5">
      <c r="A358">
        <f t="shared" si="11"/>
        <v>179</v>
      </c>
      <c r="B358" t="s">
        <v>246</v>
      </c>
      <c r="C358">
        <f>SUMIFS('Defense processing realm (dpr)'!E$2:E$2000,'Defense processing realm (dpr)'!B$2:B$2000,A358,'Defense processing realm (dpr)'!C$2:C$2000,B358)</f>
        <v>0</v>
      </c>
      <c r="D358">
        <f>SUMIFS('Defense processing realm (dpr)'!G$2:G$2000,'Defense processing realm (dpr)'!B$2:B$2000,A358,'Defense processing realm (dpr)'!C$2:C$2000,B358)</f>
        <v>0</v>
      </c>
      <c r="E358">
        <f>SUMIFS('Defense processing realm (dpr)'!I$2:I$2000,'Defense processing realm (dpr)'!B$2:B$2000,A358,'Defense processing realm (dpr)'!C$2:C$2000,B358)</f>
        <v>0</v>
      </c>
    </row>
    <row r="359" spans="1:5">
      <c r="A359">
        <f t="shared" si="11"/>
        <v>179</v>
      </c>
      <c r="B359" t="s">
        <v>328</v>
      </c>
      <c r="C359">
        <f>SUMIFS('Defense processing realm (dpr)'!E$2:E$2000,'Defense processing realm (dpr)'!B$2:B$2000,A359,'Defense processing realm (dpr)'!C$2:C$2000,B359)</f>
        <v>0</v>
      </c>
      <c r="D359">
        <f>SUMIFS('Defense processing realm (dpr)'!G$2:G$2000,'Defense processing realm (dpr)'!B$2:B$2000,A359,'Defense processing realm (dpr)'!C$2:C$2000,B359)</f>
        <v>0</v>
      </c>
      <c r="E359">
        <f>SUMIFS('Defense processing realm (dpr)'!I$2:I$2000,'Defense processing realm (dpr)'!B$2:B$2000,A359,'Defense processing realm (dpr)'!C$2:C$2000,B359)</f>
        <v>0</v>
      </c>
    </row>
    <row r="360" spans="1:5">
      <c r="A360">
        <f t="shared" si="11"/>
        <v>180</v>
      </c>
      <c r="B360" t="s">
        <v>246</v>
      </c>
      <c r="C360">
        <f>SUMIFS('Defense processing realm (dpr)'!E$2:E$2000,'Defense processing realm (dpr)'!B$2:B$2000,A360,'Defense processing realm (dpr)'!C$2:C$2000,B360)</f>
        <v>0</v>
      </c>
      <c r="D360">
        <f>SUMIFS('Defense processing realm (dpr)'!G$2:G$2000,'Defense processing realm (dpr)'!B$2:B$2000,A360,'Defense processing realm (dpr)'!C$2:C$2000,B360)</f>
        <v>0</v>
      </c>
      <c r="E360">
        <f>SUMIFS('Defense processing realm (dpr)'!I$2:I$2000,'Defense processing realm (dpr)'!B$2:B$2000,A360,'Defense processing realm (dpr)'!C$2:C$2000,B360)</f>
        <v>0</v>
      </c>
    </row>
    <row r="361" spans="1:5">
      <c r="A361">
        <f t="shared" si="11"/>
        <v>180</v>
      </c>
      <c r="B361" t="s">
        <v>328</v>
      </c>
      <c r="C361">
        <f>SUMIFS('Defense processing realm (dpr)'!E$2:E$2000,'Defense processing realm (dpr)'!B$2:B$2000,A361,'Defense processing realm (dpr)'!C$2:C$2000,B361)</f>
        <v>0</v>
      </c>
      <c r="D361">
        <f>SUMIFS('Defense processing realm (dpr)'!G$2:G$2000,'Defense processing realm (dpr)'!B$2:B$2000,A361,'Defense processing realm (dpr)'!C$2:C$2000,B361)</f>
        <v>0</v>
      </c>
      <c r="E361">
        <f>SUMIFS('Defense processing realm (dpr)'!I$2:I$2000,'Defense processing realm (dpr)'!B$2:B$2000,A361,'Defense processing realm (dpr)'!C$2:C$2000,B361)</f>
        <v>0</v>
      </c>
    </row>
    <row r="362" spans="1:5">
      <c r="A362">
        <f t="shared" si="11"/>
        <v>181</v>
      </c>
      <c r="B362" t="s">
        <v>246</v>
      </c>
      <c r="C362">
        <f>SUMIFS('Defense processing realm (dpr)'!E$2:E$2000,'Defense processing realm (dpr)'!B$2:B$2000,A362,'Defense processing realm (dpr)'!C$2:C$2000,B362)</f>
        <v>0</v>
      </c>
      <c r="D362">
        <f>SUMIFS('Defense processing realm (dpr)'!G$2:G$2000,'Defense processing realm (dpr)'!B$2:B$2000,A362,'Defense processing realm (dpr)'!C$2:C$2000,B362)</f>
        <v>0</v>
      </c>
      <c r="E362">
        <f>SUMIFS('Defense processing realm (dpr)'!I$2:I$2000,'Defense processing realm (dpr)'!B$2:B$2000,A362,'Defense processing realm (dpr)'!C$2:C$2000,B362)</f>
        <v>0</v>
      </c>
    </row>
    <row r="363" spans="1:5">
      <c r="A363">
        <f t="shared" ref="A363:A390" si="12">A361+1</f>
        <v>181</v>
      </c>
      <c r="B363" t="s">
        <v>328</v>
      </c>
      <c r="C363">
        <f>SUMIFS('Defense processing realm (dpr)'!E$2:E$2000,'Defense processing realm (dpr)'!B$2:B$2000,A363,'Defense processing realm (dpr)'!C$2:C$2000,B363)</f>
        <v>0</v>
      </c>
      <c r="D363">
        <f>SUMIFS('Defense processing realm (dpr)'!G$2:G$2000,'Defense processing realm (dpr)'!B$2:B$2000,A363,'Defense processing realm (dpr)'!C$2:C$2000,B363)</f>
        <v>0</v>
      </c>
      <c r="E363">
        <f>SUMIFS('Defense processing realm (dpr)'!I$2:I$2000,'Defense processing realm (dpr)'!B$2:B$2000,A363,'Defense processing realm (dpr)'!C$2:C$2000,B363)</f>
        <v>0</v>
      </c>
    </row>
    <row r="364" spans="1:5">
      <c r="A364">
        <f t="shared" si="12"/>
        <v>182</v>
      </c>
      <c r="B364" t="s">
        <v>246</v>
      </c>
      <c r="C364">
        <f>SUMIFS('Defense processing realm (dpr)'!E$2:E$2000,'Defense processing realm (dpr)'!B$2:B$2000,A364,'Defense processing realm (dpr)'!C$2:C$2000,B364)</f>
        <v>0</v>
      </c>
      <c r="D364">
        <f>SUMIFS('Defense processing realm (dpr)'!G$2:G$2000,'Defense processing realm (dpr)'!B$2:B$2000,A364,'Defense processing realm (dpr)'!C$2:C$2000,B364)</f>
        <v>0</v>
      </c>
      <c r="E364">
        <f>SUMIFS('Defense processing realm (dpr)'!I$2:I$2000,'Defense processing realm (dpr)'!B$2:B$2000,A364,'Defense processing realm (dpr)'!C$2:C$2000,B364)</f>
        <v>0</v>
      </c>
    </row>
    <row r="365" spans="1:5">
      <c r="A365">
        <f t="shared" si="12"/>
        <v>182</v>
      </c>
      <c r="B365" t="s">
        <v>328</v>
      </c>
      <c r="C365">
        <f>SUMIFS('Defense processing realm (dpr)'!E$2:E$2000,'Defense processing realm (dpr)'!B$2:B$2000,A365,'Defense processing realm (dpr)'!C$2:C$2000,B365)</f>
        <v>0</v>
      </c>
      <c r="D365">
        <f>SUMIFS('Defense processing realm (dpr)'!G$2:G$2000,'Defense processing realm (dpr)'!B$2:B$2000,A365,'Defense processing realm (dpr)'!C$2:C$2000,B365)</f>
        <v>0</v>
      </c>
      <c r="E365">
        <f>SUMIFS('Defense processing realm (dpr)'!I$2:I$2000,'Defense processing realm (dpr)'!B$2:B$2000,A365,'Defense processing realm (dpr)'!C$2:C$2000,B365)</f>
        <v>0</v>
      </c>
    </row>
    <row r="366" spans="1:5">
      <c r="A366">
        <f t="shared" si="12"/>
        <v>183</v>
      </c>
      <c r="B366" t="s">
        <v>246</v>
      </c>
      <c r="C366">
        <f>SUMIFS('Defense processing realm (dpr)'!E$2:E$2000,'Defense processing realm (dpr)'!B$2:B$2000,A366,'Defense processing realm (dpr)'!C$2:C$2000,B366)</f>
        <v>0</v>
      </c>
      <c r="D366">
        <f>SUMIFS('Defense processing realm (dpr)'!G$2:G$2000,'Defense processing realm (dpr)'!B$2:B$2000,A366,'Defense processing realm (dpr)'!C$2:C$2000,B366)</f>
        <v>0</v>
      </c>
      <c r="E366">
        <f>SUMIFS('Defense processing realm (dpr)'!I$2:I$2000,'Defense processing realm (dpr)'!B$2:B$2000,A366,'Defense processing realm (dpr)'!C$2:C$2000,B366)</f>
        <v>0</v>
      </c>
    </row>
    <row r="367" spans="1:5">
      <c r="A367">
        <f t="shared" si="12"/>
        <v>183</v>
      </c>
      <c r="B367" t="s">
        <v>328</v>
      </c>
      <c r="C367">
        <f>SUMIFS('Defense processing realm (dpr)'!E$2:E$2000,'Defense processing realm (dpr)'!B$2:B$2000,A367,'Defense processing realm (dpr)'!C$2:C$2000,B367)</f>
        <v>0</v>
      </c>
      <c r="D367">
        <f>SUMIFS('Defense processing realm (dpr)'!G$2:G$2000,'Defense processing realm (dpr)'!B$2:B$2000,A367,'Defense processing realm (dpr)'!C$2:C$2000,B367)</f>
        <v>0</v>
      </c>
      <c r="E367">
        <f>SUMIFS('Defense processing realm (dpr)'!I$2:I$2000,'Defense processing realm (dpr)'!B$2:B$2000,A367,'Defense processing realm (dpr)'!C$2:C$2000,B367)</f>
        <v>0</v>
      </c>
    </row>
    <row r="368" spans="1:5">
      <c r="A368">
        <f t="shared" si="12"/>
        <v>184</v>
      </c>
      <c r="B368" t="s">
        <v>246</v>
      </c>
      <c r="C368">
        <f>SUMIFS('Defense processing realm (dpr)'!E$2:E$2000,'Defense processing realm (dpr)'!B$2:B$2000,A368,'Defense processing realm (dpr)'!C$2:C$2000,B368)</f>
        <v>0</v>
      </c>
      <c r="D368">
        <f>SUMIFS('Defense processing realm (dpr)'!G$2:G$2000,'Defense processing realm (dpr)'!B$2:B$2000,A368,'Defense processing realm (dpr)'!C$2:C$2000,B368)</f>
        <v>0</v>
      </c>
      <c r="E368">
        <f>SUMIFS('Defense processing realm (dpr)'!I$2:I$2000,'Defense processing realm (dpr)'!B$2:B$2000,A368,'Defense processing realm (dpr)'!C$2:C$2000,B368)</f>
        <v>0</v>
      </c>
    </row>
    <row r="369" spans="1:5">
      <c r="A369">
        <f t="shared" si="12"/>
        <v>184</v>
      </c>
      <c r="B369" t="s">
        <v>328</v>
      </c>
      <c r="C369">
        <f>SUMIFS('Defense processing realm (dpr)'!E$2:E$2000,'Defense processing realm (dpr)'!B$2:B$2000,A369,'Defense processing realm (dpr)'!C$2:C$2000,B369)</f>
        <v>0</v>
      </c>
      <c r="D369">
        <f>SUMIFS('Defense processing realm (dpr)'!G$2:G$2000,'Defense processing realm (dpr)'!B$2:B$2000,A369,'Defense processing realm (dpr)'!C$2:C$2000,B369)</f>
        <v>0</v>
      </c>
      <c r="E369">
        <f>SUMIFS('Defense processing realm (dpr)'!I$2:I$2000,'Defense processing realm (dpr)'!B$2:B$2000,A369,'Defense processing realm (dpr)'!C$2:C$2000,B369)</f>
        <v>0</v>
      </c>
    </row>
    <row r="370" spans="1:5">
      <c r="A370">
        <f t="shared" si="12"/>
        <v>185</v>
      </c>
      <c r="B370" t="s">
        <v>246</v>
      </c>
      <c r="C370">
        <f>SUMIFS('Defense processing realm (dpr)'!E$2:E$2000,'Defense processing realm (dpr)'!B$2:B$2000,A370,'Defense processing realm (dpr)'!C$2:C$2000,B370)</f>
        <v>0</v>
      </c>
      <c r="D370">
        <f>SUMIFS('Defense processing realm (dpr)'!G$2:G$2000,'Defense processing realm (dpr)'!B$2:B$2000,A370,'Defense processing realm (dpr)'!C$2:C$2000,B370)</f>
        <v>0</v>
      </c>
      <c r="E370">
        <f>SUMIFS('Defense processing realm (dpr)'!I$2:I$2000,'Defense processing realm (dpr)'!B$2:B$2000,A370,'Defense processing realm (dpr)'!C$2:C$2000,B370)</f>
        <v>0</v>
      </c>
    </row>
    <row r="371" spans="1:5">
      <c r="A371">
        <f t="shared" si="12"/>
        <v>185</v>
      </c>
      <c r="B371" t="s">
        <v>328</v>
      </c>
      <c r="C371">
        <f>SUMIFS('Defense processing realm (dpr)'!E$2:E$2000,'Defense processing realm (dpr)'!B$2:B$2000,A371,'Defense processing realm (dpr)'!C$2:C$2000,B371)</f>
        <v>0</v>
      </c>
      <c r="D371">
        <f>SUMIFS('Defense processing realm (dpr)'!G$2:G$2000,'Defense processing realm (dpr)'!B$2:B$2000,A371,'Defense processing realm (dpr)'!C$2:C$2000,B371)</f>
        <v>0</v>
      </c>
      <c r="E371">
        <f>SUMIFS('Defense processing realm (dpr)'!I$2:I$2000,'Defense processing realm (dpr)'!B$2:B$2000,A371,'Defense processing realm (dpr)'!C$2:C$2000,B371)</f>
        <v>0</v>
      </c>
    </row>
    <row r="372" spans="1:5">
      <c r="A372">
        <f t="shared" si="12"/>
        <v>186</v>
      </c>
      <c r="B372" t="s">
        <v>246</v>
      </c>
      <c r="C372">
        <f>SUMIFS('Defense processing realm (dpr)'!E$2:E$2000,'Defense processing realm (dpr)'!B$2:B$2000,A372,'Defense processing realm (dpr)'!C$2:C$2000,B372)</f>
        <v>0</v>
      </c>
      <c r="D372">
        <f>SUMIFS('Defense processing realm (dpr)'!G$2:G$2000,'Defense processing realm (dpr)'!B$2:B$2000,A372,'Defense processing realm (dpr)'!C$2:C$2000,B372)</f>
        <v>0</v>
      </c>
      <c r="E372">
        <f>SUMIFS('Defense processing realm (dpr)'!I$2:I$2000,'Defense processing realm (dpr)'!B$2:B$2000,A372,'Defense processing realm (dpr)'!C$2:C$2000,B372)</f>
        <v>0</v>
      </c>
    </row>
    <row r="373" spans="1:5">
      <c r="A373">
        <f t="shared" si="12"/>
        <v>186</v>
      </c>
      <c r="B373" t="s">
        <v>328</v>
      </c>
      <c r="C373">
        <f>SUMIFS('Defense processing realm (dpr)'!E$2:E$2000,'Defense processing realm (dpr)'!B$2:B$2000,A373,'Defense processing realm (dpr)'!C$2:C$2000,B373)</f>
        <v>0</v>
      </c>
      <c r="D373">
        <f>SUMIFS('Defense processing realm (dpr)'!G$2:G$2000,'Defense processing realm (dpr)'!B$2:B$2000,A373,'Defense processing realm (dpr)'!C$2:C$2000,B373)</f>
        <v>0</v>
      </c>
      <c r="E373">
        <f>SUMIFS('Defense processing realm (dpr)'!I$2:I$2000,'Defense processing realm (dpr)'!B$2:B$2000,A373,'Defense processing realm (dpr)'!C$2:C$2000,B373)</f>
        <v>0</v>
      </c>
    </row>
    <row r="374" spans="1:5">
      <c r="A374">
        <f t="shared" si="12"/>
        <v>187</v>
      </c>
      <c r="B374" t="s">
        <v>246</v>
      </c>
      <c r="C374">
        <f>SUMIFS('Defense processing realm (dpr)'!E$2:E$2000,'Defense processing realm (dpr)'!B$2:B$2000,A374,'Defense processing realm (dpr)'!C$2:C$2000,B374)</f>
        <v>0</v>
      </c>
      <c r="D374">
        <f>SUMIFS('Defense processing realm (dpr)'!G$2:G$2000,'Defense processing realm (dpr)'!B$2:B$2000,A374,'Defense processing realm (dpr)'!C$2:C$2000,B374)</f>
        <v>0</v>
      </c>
      <c r="E374">
        <f>SUMIFS('Defense processing realm (dpr)'!I$2:I$2000,'Defense processing realm (dpr)'!B$2:B$2000,A374,'Defense processing realm (dpr)'!C$2:C$2000,B374)</f>
        <v>0</v>
      </c>
    </row>
    <row r="375" spans="1:5">
      <c r="A375">
        <f t="shared" si="12"/>
        <v>187</v>
      </c>
      <c r="B375" t="s">
        <v>328</v>
      </c>
      <c r="C375">
        <f>SUMIFS('Defense processing realm (dpr)'!E$2:E$2000,'Defense processing realm (dpr)'!B$2:B$2000,A375,'Defense processing realm (dpr)'!C$2:C$2000,B375)</f>
        <v>0</v>
      </c>
      <c r="D375">
        <f>SUMIFS('Defense processing realm (dpr)'!G$2:G$2000,'Defense processing realm (dpr)'!B$2:B$2000,A375,'Defense processing realm (dpr)'!C$2:C$2000,B375)</f>
        <v>0</v>
      </c>
      <c r="E375">
        <f>SUMIFS('Defense processing realm (dpr)'!I$2:I$2000,'Defense processing realm (dpr)'!B$2:B$2000,A375,'Defense processing realm (dpr)'!C$2:C$2000,B375)</f>
        <v>0</v>
      </c>
    </row>
    <row r="376" spans="1:5">
      <c r="A376">
        <f t="shared" si="12"/>
        <v>188</v>
      </c>
      <c r="B376" t="s">
        <v>246</v>
      </c>
      <c r="C376">
        <f>SUMIFS('Defense processing realm (dpr)'!E$2:E$2000,'Defense processing realm (dpr)'!B$2:B$2000,A376,'Defense processing realm (dpr)'!C$2:C$2000,B376)</f>
        <v>0</v>
      </c>
      <c r="D376">
        <f>SUMIFS('Defense processing realm (dpr)'!G$2:G$2000,'Defense processing realm (dpr)'!B$2:B$2000,A376,'Defense processing realm (dpr)'!C$2:C$2000,B376)</f>
        <v>0</v>
      </c>
      <c r="E376">
        <f>SUMIFS('Defense processing realm (dpr)'!I$2:I$2000,'Defense processing realm (dpr)'!B$2:B$2000,A376,'Defense processing realm (dpr)'!C$2:C$2000,B376)</f>
        <v>0</v>
      </c>
    </row>
    <row r="377" spans="1:5">
      <c r="A377">
        <f t="shared" si="12"/>
        <v>188</v>
      </c>
      <c r="B377" t="s">
        <v>328</v>
      </c>
      <c r="C377">
        <f>SUMIFS('Defense processing realm (dpr)'!E$2:E$2000,'Defense processing realm (dpr)'!B$2:B$2000,A377,'Defense processing realm (dpr)'!C$2:C$2000,B377)</f>
        <v>0</v>
      </c>
      <c r="D377">
        <f>SUMIFS('Defense processing realm (dpr)'!G$2:G$2000,'Defense processing realm (dpr)'!B$2:B$2000,A377,'Defense processing realm (dpr)'!C$2:C$2000,B377)</f>
        <v>0</v>
      </c>
      <c r="E377">
        <f>SUMIFS('Defense processing realm (dpr)'!I$2:I$2000,'Defense processing realm (dpr)'!B$2:B$2000,A377,'Defense processing realm (dpr)'!C$2:C$2000,B377)</f>
        <v>0</v>
      </c>
    </row>
    <row r="378" spans="1:5">
      <c r="A378">
        <f t="shared" si="12"/>
        <v>189</v>
      </c>
      <c r="B378" t="s">
        <v>246</v>
      </c>
      <c r="C378">
        <f>SUMIFS('Defense processing realm (dpr)'!E$2:E$2000,'Defense processing realm (dpr)'!B$2:B$2000,A378,'Defense processing realm (dpr)'!C$2:C$2000,B378)</f>
        <v>0</v>
      </c>
      <c r="D378">
        <f>SUMIFS('Defense processing realm (dpr)'!G$2:G$2000,'Defense processing realm (dpr)'!B$2:B$2000,A378,'Defense processing realm (dpr)'!C$2:C$2000,B378)</f>
        <v>0</v>
      </c>
      <c r="E378">
        <f>SUMIFS('Defense processing realm (dpr)'!I$2:I$2000,'Defense processing realm (dpr)'!B$2:B$2000,A378,'Defense processing realm (dpr)'!C$2:C$2000,B378)</f>
        <v>0</v>
      </c>
    </row>
    <row r="379" spans="1:5">
      <c r="A379">
        <f t="shared" si="12"/>
        <v>189</v>
      </c>
      <c r="B379" t="s">
        <v>328</v>
      </c>
      <c r="C379">
        <f>SUMIFS('Defense processing realm (dpr)'!E$2:E$2000,'Defense processing realm (dpr)'!B$2:B$2000,A379,'Defense processing realm (dpr)'!C$2:C$2000,B379)</f>
        <v>0</v>
      </c>
      <c r="D379">
        <f>SUMIFS('Defense processing realm (dpr)'!G$2:G$2000,'Defense processing realm (dpr)'!B$2:B$2000,A379,'Defense processing realm (dpr)'!C$2:C$2000,B379)</f>
        <v>0</v>
      </c>
      <c r="E379">
        <f>SUMIFS('Defense processing realm (dpr)'!I$2:I$2000,'Defense processing realm (dpr)'!B$2:B$2000,A379,'Defense processing realm (dpr)'!C$2:C$2000,B379)</f>
        <v>0</v>
      </c>
    </row>
    <row r="380" spans="1:5">
      <c r="A380">
        <f t="shared" si="12"/>
        <v>190</v>
      </c>
      <c r="B380" t="s">
        <v>246</v>
      </c>
      <c r="C380">
        <f>SUMIFS('Defense processing realm (dpr)'!E$2:E$2000,'Defense processing realm (dpr)'!B$2:B$2000,A380,'Defense processing realm (dpr)'!C$2:C$2000,B380)</f>
        <v>0</v>
      </c>
      <c r="D380">
        <f>SUMIFS('Defense processing realm (dpr)'!G$2:G$2000,'Defense processing realm (dpr)'!B$2:B$2000,A380,'Defense processing realm (dpr)'!C$2:C$2000,B380)</f>
        <v>0</v>
      </c>
      <c r="E380">
        <f>SUMIFS('Defense processing realm (dpr)'!I$2:I$2000,'Defense processing realm (dpr)'!B$2:B$2000,A380,'Defense processing realm (dpr)'!C$2:C$2000,B380)</f>
        <v>0</v>
      </c>
    </row>
    <row r="381" spans="1:5">
      <c r="A381">
        <f t="shared" si="12"/>
        <v>190</v>
      </c>
      <c r="B381" t="s">
        <v>328</v>
      </c>
      <c r="C381">
        <f>SUMIFS('Defense processing realm (dpr)'!E$2:E$2000,'Defense processing realm (dpr)'!B$2:B$2000,A381,'Defense processing realm (dpr)'!C$2:C$2000,B381)</f>
        <v>0</v>
      </c>
      <c r="D381">
        <f>SUMIFS('Defense processing realm (dpr)'!G$2:G$2000,'Defense processing realm (dpr)'!B$2:B$2000,A381,'Defense processing realm (dpr)'!C$2:C$2000,B381)</f>
        <v>0</v>
      </c>
      <c r="E381">
        <f>SUMIFS('Defense processing realm (dpr)'!I$2:I$2000,'Defense processing realm (dpr)'!B$2:B$2000,A381,'Defense processing realm (dpr)'!C$2:C$2000,B381)</f>
        <v>0</v>
      </c>
    </row>
    <row r="382" spans="1:5">
      <c r="A382">
        <f t="shared" si="12"/>
        <v>191</v>
      </c>
      <c r="B382" t="s">
        <v>246</v>
      </c>
      <c r="C382">
        <f>SUMIFS('Defense processing realm (dpr)'!E$2:E$2000,'Defense processing realm (dpr)'!B$2:B$2000,A382,'Defense processing realm (dpr)'!C$2:C$2000,B382)</f>
        <v>0</v>
      </c>
      <c r="D382">
        <f>SUMIFS('Defense processing realm (dpr)'!G$2:G$2000,'Defense processing realm (dpr)'!B$2:B$2000,A382,'Defense processing realm (dpr)'!C$2:C$2000,B382)</f>
        <v>0</v>
      </c>
      <c r="E382">
        <f>SUMIFS('Defense processing realm (dpr)'!I$2:I$2000,'Defense processing realm (dpr)'!B$2:B$2000,A382,'Defense processing realm (dpr)'!C$2:C$2000,B382)</f>
        <v>0</v>
      </c>
    </row>
    <row r="383" spans="1:5">
      <c r="A383">
        <f t="shared" si="12"/>
        <v>191</v>
      </c>
      <c r="B383" t="s">
        <v>328</v>
      </c>
      <c r="C383">
        <f>SUMIFS('Defense processing realm (dpr)'!E$2:E$2000,'Defense processing realm (dpr)'!B$2:B$2000,A383,'Defense processing realm (dpr)'!C$2:C$2000,B383)</f>
        <v>0</v>
      </c>
      <c r="D383">
        <f>SUMIFS('Defense processing realm (dpr)'!G$2:G$2000,'Defense processing realm (dpr)'!B$2:B$2000,A383,'Defense processing realm (dpr)'!C$2:C$2000,B383)</f>
        <v>0</v>
      </c>
      <c r="E383">
        <f>SUMIFS('Defense processing realm (dpr)'!I$2:I$2000,'Defense processing realm (dpr)'!B$2:B$2000,A383,'Defense processing realm (dpr)'!C$2:C$2000,B383)</f>
        <v>0</v>
      </c>
    </row>
    <row r="384" spans="1:5">
      <c r="A384">
        <f t="shared" si="12"/>
        <v>192</v>
      </c>
      <c r="B384" t="s">
        <v>246</v>
      </c>
      <c r="C384">
        <f>SUMIFS('Defense processing realm (dpr)'!E$2:E$2000,'Defense processing realm (dpr)'!B$2:B$2000,A384,'Defense processing realm (dpr)'!C$2:C$2000,B384)</f>
        <v>0</v>
      </c>
      <c r="D384">
        <f>SUMIFS('Defense processing realm (dpr)'!G$2:G$2000,'Defense processing realm (dpr)'!B$2:B$2000,A384,'Defense processing realm (dpr)'!C$2:C$2000,B384)</f>
        <v>0</v>
      </c>
      <c r="E384">
        <f>SUMIFS('Defense processing realm (dpr)'!I$2:I$2000,'Defense processing realm (dpr)'!B$2:B$2000,A384,'Defense processing realm (dpr)'!C$2:C$2000,B384)</f>
        <v>0</v>
      </c>
    </row>
    <row r="385" spans="1:5">
      <c r="A385">
        <f t="shared" si="12"/>
        <v>192</v>
      </c>
      <c r="B385" t="s">
        <v>328</v>
      </c>
      <c r="C385">
        <f>SUMIFS('Defense processing realm (dpr)'!E$2:E$2000,'Defense processing realm (dpr)'!B$2:B$2000,A385,'Defense processing realm (dpr)'!C$2:C$2000,B385)</f>
        <v>0</v>
      </c>
      <c r="D385">
        <f>SUMIFS('Defense processing realm (dpr)'!G$2:G$2000,'Defense processing realm (dpr)'!B$2:B$2000,A385,'Defense processing realm (dpr)'!C$2:C$2000,B385)</f>
        <v>0</v>
      </c>
      <c r="E385">
        <f>SUMIFS('Defense processing realm (dpr)'!I$2:I$2000,'Defense processing realm (dpr)'!B$2:B$2000,A385,'Defense processing realm (dpr)'!C$2:C$2000,B385)</f>
        <v>0</v>
      </c>
    </row>
    <row r="386" spans="1:5">
      <c r="A386">
        <f t="shared" si="12"/>
        <v>193</v>
      </c>
      <c r="B386" t="s">
        <v>246</v>
      </c>
      <c r="C386">
        <f>SUMIFS('Defense processing realm (dpr)'!E$2:E$2000,'Defense processing realm (dpr)'!B$2:B$2000,A386,'Defense processing realm (dpr)'!C$2:C$2000,B386)</f>
        <v>0</v>
      </c>
      <c r="D386">
        <f>SUMIFS('Defense processing realm (dpr)'!G$2:G$2000,'Defense processing realm (dpr)'!B$2:B$2000,A386,'Defense processing realm (dpr)'!C$2:C$2000,B386)</f>
        <v>0</v>
      </c>
      <c r="E386">
        <f>SUMIFS('Defense processing realm (dpr)'!I$2:I$2000,'Defense processing realm (dpr)'!B$2:B$2000,A386,'Defense processing realm (dpr)'!C$2:C$2000,B386)</f>
        <v>0</v>
      </c>
    </row>
    <row r="387" spans="1:5">
      <c r="A387">
        <f t="shared" si="12"/>
        <v>193</v>
      </c>
      <c r="B387" t="s">
        <v>328</v>
      </c>
      <c r="C387">
        <f>SUMIFS('Defense processing realm (dpr)'!E$2:E$2000,'Defense processing realm (dpr)'!B$2:B$2000,A387,'Defense processing realm (dpr)'!C$2:C$2000,B387)</f>
        <v>0</v>
      </c>
      <c r="D387">
        <f>SUMIFS('Defense processing realm (dpr)'!G$2:G$2000,'Defense processing realm (dpr)'!B$2:B$2000,A387,'Defense processing realm (dpr)'!C$2:C$2000,B387)</f>
        <v>0</v>
      </c>
      <c r="E387">
        <f>SUMIFS('Defense processing realm (dpr)'!I$2:I$2000,'Defense processing realm (dpr)'!B$2:B$2000,A387,'Defense processing realm (dpr)'!C$2:C$2000,B387)</f>
        <v>0</v>
      </c>
    </row>
    <row r="388" spans="1:5">
      <c r="A388">
        <f t="shared" si="12"/>
        <v>194</v>
      </c>
      <c r="B388" t="s">
        <v>246</v>
      </c>
      <c r="C388">
        <f>SUMIFS('Defense processing realm (dpr)'!E$2:E$2000,'Defense processing realm (dpr)'!B$2:B$2000,A388,'Defense processing realm (dpr)'!C$2:C$2000,B388)</f>
        <v>0</v>
      </c>
      <c r="D388">
        <f>SUMIFS('Defense processing realm (dpr)'!G$2:G$2000,'Defense processing realm (dpr)'!B$2:B$2000,A388,'Defense processing realm (dpr)'!C$2:C$2000,B388)</f>
        <v>0</v>
      </c>
      <c r="E388">
        <f>SUMIFS('Defense processing realm (dpr)'!I$2:I$2000,'Defense processing realm (dpr)'!B$2:B$2000,A388,'Defense processing realm (dpr)'!C$2:C$2000,B388)</f>
        <v>0</v>
      </c>
    </row>
    <row r="389" spans="1:5">
      <c r="A389">
        <f t="shared" si="12"/>
        <v>194</v>
      </c>
      <c r="B389" t="s">
        <v>328</v>
      </c>
      <c r="C389">
        <f>SUMIFS('Defense processing realm (dpr)'!E$2:E$2000,'Defense processing realm (dpr)'!B$2:B$2000,A389,'Defense processing realm (dpr)'!C$2:C$2000,B389)</f>
        <v>0</v>
      </c>
      <c r="D389">
        <f>SUMIFS('Defense processing realm (dpr)'!G$2:G$2000,'Defense processing realm (dpr)'!B$2:B$2000,A389,'Defense processing realm (dpr)'!C$2:C$2000,B389)</f>
        <v>0</v>
      </c>
      <c r="E389">
        <f>SUMIFS('Defense processing realm (dpr)'!I$2:I$2000,'Defense processing realm (dpr)'!B$2:B$2000,A389,'Defense processing realm (dpr)'!C$2:C$2000,B389)</f>
        <v>0</v>
      </c>
    </row>
    <row r="390" spans="1:5">
      <c r="A390">
        <f t="shared" si="12"/>
        <v>195</v>
      </c>
      <c r="B390" t="s">
        <v>246</v>
      </c>
      <c r="C390">
        <f>SUMIFS('Defense processing realm (dpr)'!E$2:E$2000,'Defense processing realm (dpr)'!B$2:B$2000,A390,'Defense processing realm (dpr)'!C$2:C$2000,B390)</f>
        <v>0</v>
      </c>
      <c r="D390">
        <f>SUMIFS('Defense processing realm (dpr)'!G$2:G$2000,'Defense processing realm (dpr)'!B$2:B$2000,A390,'Defense processing realm (dpr)'!C$2:C$2000,B390)</f>
        <v>0</v>
      </c>
      <c r="E390">
        <f>SUMIFS('Defense processing realm (dpr)'!I$2:I$2000,'Defense processing realm (dpr)'!B$2:B$2000,A390,'Defense processing realm (dpr)'!C$2:C$2000,B390)</f>
        <v>0</v>
      </c>
    </row>
    <row r="391" spans="1:5">
      <c r="A391">
        <f t="shared" ref="A391:A404" si="13">A389+1</f>
        <v>195</v>
      </c>
      <c r="B391" t="s">
        <v>328</v>
      </c>
      <c r="C391">
        <f>SUMIFS('Defense processing realm (dpr)'!E$2:E$2000,'Defense processing realm (dpr)'!B$2:B$2000,A391,'Defense processing realm (dpr)'!C$2:C$2000,B391)</f>
        <v>0</v>
      </c>
      <c r="D391">
        <f>SUMIFS('Defense processing realm (dpr)'!G$2:G$2000,'Defense processing realm (dpr)'!B$2:B$2000,A391,'Defense processing realm (dpr)'!C$2:C$2000,B391)</f>
        <v>0</v>
      </c>
      <c r="E391">
        <f>SUMIFS('Defense processing realm (dpr)'!I$2:I$2000,'Defense processing realm (dpr)'!B$2:B$2000,A391,'Defense processing realm (dpr)'!C$2:C$2000,B391)</f>
        <v>0</v>
      </c>
    </row>
    <row r="392" spans="1:5">
      <c r="A392">
        <f t="shared" si="13"/>
        <v>196</v>
      </c>
      <c r="B392" t="s">
        <v>246</v>
      </c>
      <c r="C392">
        <f>SUMIFS('Defense processing realm (dpr)'!E$2:E$2000,'Defense processing realm (dpr)'!B$2:B$2000,A392,'Defense processing realm (dpr)'!C$2:C$2000,B392)</f>
        <v>0</v>
      </c>
      <c r="D392">
        <f>SUMIFS('Defense processing realm (dpr)'!G$2:G$2000,'Defense processing realm (dpr)'!B$2:B$2000,A392,'Defense processing realm (dpr)'!C$2:C$2000,B392)</f>
        <v>0</v>
      </c>
      <c r="E392">
        <f>SUMIFS('Defense processing realm (dpr)'!I$2:I$2000,'Defense processing realm (dpr)'!B$2:B$2000,A392,'Defense processing realm (dpr)'!C$2:C$2000,B392)</f>
        <v>0</v>
      </c>
    </row>
    <row r="393" spans="1:5">
      <c r="A393">
        <f t="shared" si="13"/>
        <v>196</v>
      </c>
      <c r="B393" t="s">
        <v>328</v>
      </c>
      <c r="C393">
        <f>SUMIFS('Defense processing realm (dpr)'!E$2:E$2000,'Defense processing realm (dpr)'!B$2:B$2000,A393,'Defense processing realm (dpr)'!C$2:C$2000,B393)</f>
        <v>0</v>
      </c>
      <c r="D393">
        <f>SUMIFS('Defense processing realm (dpr)'!G$2:G$2000,'Defense processing realm (dpr)'!B$2:B$2000,A393,'Defense processing realm (dpr)'!C$2:C$2000,B393)</f>
        <v>0</v>
      </c>
      <c r="E393">
        <f>SUMIFS('Defense processing realm (dpr)'!I$2:I$2000,'Defense processing realm (dpr)'!B$2:B$2000,A393,'Defense processing realm (dpr)'!C$2:C$2000,B393)</f>
        <v>0</v>
      </c>
    </row>
    <row r="394" spans="1:5">
      <c r="A394">
        <f t="shared" si="13"/>
        <v>197</v>
      </c>
      <c r="B394" t="s">
        <v>246</v>
      </c>
      <c r="C394">
        <f>SUMIFS('Defense processing realm (dpr)'!E$2:E$2000,'Defense processing realm (dpr)'!B$2:B$2000,A394,'Defense processing realm (dpr)'!C$2:C$2000,B394)</f>
        <v>0</v>
      </c>
      <c r="D394">
        <f>SUMIFS('Defense processing realm (dpr)'!G$2:G$2000,'Defense processing realm (dpr)'!B$2:B$2000,A394,'Defense processing realm (dpr)'!C$2:C$2000,B394)</f>
        <v>0</v>
      </c>
      <c r="E394">
        <f>SUMIFS('Defense processing realm (dpr)'!I$2:I$2000,'Defense processing realm (dpr)'!B$2:B$2000,A394,'Defense processing realm (dpr)'!C$2:C$2000,B394)</f>
        <v>0</v>
      </c>
    </row>
    <row r="395" spans="1:5">
      <c r="A395">
        <f t="shared" si="13"/>
        <v>197</v>
      </c>
      <c r="B395" t="s">
        <v>328</v>
      </c>
      <c r="C395">
        <f>SUMIFS('Defense processing realm (dpr)'!E$2:E$2000,'Defense processing realm (dpr)'!B$2:B$2000,A395,'Defense processing realm (dpr)'!C$2:C$2000,B395)</f>
        <v>0</v>
      </c>
      <c r="D395">
        <f>SUMIFS('Defense processing realm (dpr)'!G$2:G$2000,'Defense processing realm (dpr)'!B$2:B$2000,A395,'Defense processing realm (dpr)'!C$2:C$2000,B395)</f>
        <v>0</v>
      </c>
      <c r="E395">
        <f>SUMIFS('Defense processing realm (dpr)'!I$2:I$2000,'Defense processing realm (dpr)'!B$2:B$2000,A395,'Defense processing realm (dpr)'!C$2:C$2000,B395)</f>
        <v>0</v>
      </c>
    </row>
    <row r="396" spans="1:5">
      <c r="A396">
        <f t="shared" si="13"/>
        <v>198</v>
      </c>
      <c r="B396" t="s">
        <v>246</v>
      </c>
      <c r="C396">
        <f>SUMIFS('Defense processing realm (dpr)'!E$2:E$2000,'Defense processing realm (dpr)'!B$2:B$2000,A396,'Defense processing realm (dpr)'!C$2:C$2000,B396)</f>
        <v>0</v>
      </c>
      <c r="D396">
        <f>SUMIFS('Defense processing realm (dpr)'!G$2:G$2000,'Defense processing realm (dpr)'!B$2:B$2000,A396,'Defense processing realm (dpr)'!C$2:C$2000,B396)</f>
        <v>0</v>
      </c>
      <c r="E396">
        <f>SUMIFS('Defense processing realm (dpr)'!I$2:I$2000,'Defense processing realm (dpr)'!B$2:B$2000,A396,'Defense processing realm (dpr)'!C$2:C$2000,B396)</f>
        <v>0</v>
      </c>
    </row>
    <row r="397" spans="1:5">
      <c r="A397">
        <f t="shared" si="13"/>
        <v>198</v>
      </c>
      <c r="B397" t="s">
        <v>328</v>
      </c>
      <c r="C397">
        <f>SUMIFS('Defense processing realm (dpr)'!E$2:E$2000,'Defense processing realm (dpr)'!B$2:B$2000,A397,'Defense processing realm (dpr)'!C$2:C$2000,B397)</f>
        <v>0</v>
      </c>
      <c r="D397">
        <f>SUMIFS('Defense processing realm (dpr)'!G$2:G$2000,'Defense processing realm (dpr)'!B$2:B$2000,A397,'Defense processing realm (dpr)'!C$2:C$2000,B397)</f>
        <v>0</v>
      </c>
      <c r="E397">
        <f>SUMIFS('Defense processing realm (dpr)'!I$2:I$2000,'Defense processing realm (dpr)'!B$2:B$2000,A397,'Defense processing realm (dpr)'!C$2:C$2000,B397)</f>
        <v>0</v>
      </c>
    </row>
    <row r="398" spans="1:5">
      <c r="A398">
        <f t="shared" si="13"/>
        <v>199</v>
      </c>
      <c r="B398" t="s">
        <v>246</v>
      </c>
      <c r="C398">
        <f>SUMIFS('Defense processing realm (dpr)'!E$2:E$2000,'Defense processing realm (dpr)'!B$2:B$2000,A398,'Defense processing realm (dpr)'!C$2:C$2000,B398)</f>
        <v>0</v>
      </c>
      <c r="D398">
        <f>SUMIFS('Defense processing realm (dpr)'!G$2:G$2000,'Defense processing realm (dpr)'!B$2:B$2000,A398,'Defense processing realm (dpr)'!C$2:C$2000,B398)</f>
        <v>0</v>
      </c>
      <c r="E398">
        <f>SUMIFS('Defense processing realm (dpr)'!I$2:I$2000,'Defense processing realm (dpr)'!B$2:B$2000,A398,'Defense processing realm (dpr)'!C$2:C$2000,B398)</f>
        <v>0</v>
      </c>
    </row>
    <row r="399" spans="1:5">
      <c r="A399">
        <f t="shared" si="13"/>
        <v>199</v>
      </c>
      <c r="B399" t="s">
        <v>328</v>
      </c>
      <c r="C399">
        <f>SUMIFS('Defense processing realm (dpr)'!E$2:E$2000,'Defense processing realm (dpr)'!B$2:B$2000,A399,'Defense processing realm (dpr)'!C$2:C$2000,B399)</f>
        <v>0</v>
      </c>
      <c r="D399">
        <f>SUMIFS('Defense processing realm (dpr)'!G$2:G$2000,'Defense processing realm (dpr)'!B$2:B$2000,A399,'Defense processing realm (dpr)'!C$2:C$2000,B399)</f>
        <v>0</v>
      </c>
      <c r="E399">
        <f>SUMIFS('Defense processing realm (dpr)'!I$2:I$2000,'Defense processing realm (dpr)'!B$2:B$2000,A399,'Defense processing realm (dpr)'!C$2:C$2000,B399)</f>
        <v>0</v>
      </c>
    </row>
    <row r="400" spans="1:5">
      <c r="A400">
        <f t="shared" si="13"/>
        <v>200</v>
      </c>
      <c r="B400" t="s">
        <v>246</v>
      </c>
      <c r="C400">
        <f>SUMIFS('Defense processing realm (dpr)'!E$2:E$2000,'Defense processing realm (dpr)'!B$2:B$2000,A400,'Defense processing realm (dpr)'!C$2:C$2000,B400)</f>
        <v>0</v>
      </c>
      <c r="D400">
        <f>SUMIFS('Defense processing realm (dpr)'!G$2:G$2000,'Defense processing realm (dpr)'!B$2:B$2000,A400,'Defense processing realm (dpr)'!C$2:C$2000,B400)</f>
        <v>0</v>
      </c>
      <c r="E400">
        <f>SUMIFS('Defense processing realm (dpr)'!I$2:I$2000,'Defense processing realm (dpr)'!B$2:B$2000,A400,'Defense processing realm (dpr)'!C$2:C$2000,B400)</f>
        <v>0</v>
      </c>
    </row>
    <row r="401" spans="1:5">
      <c r="A401">
        <f t="shared" si="13"/>
        <v>200</v>
      </c>
      <c r="B401" t="s">
        <v>328</v>
      </c>
      <c r="C401">
        <f>SUMIFS('Defense processing realm (dpr)'!E$2:E$2000,'Defense processing realm (dpr)'!B$2:B$2000,A401,'Defense processing realm (dpr)'!C$2:C$2000,B401)</f>
        <v>0</v>
      </c>
      <c r="D401">
        <f>SUMIFS('Defense processing realm (dpr)'!G$2:G$2000,'Defense processing realm (dpr)'!B$2:B$2000,A401,'Defense processing realm (dpr)'!C$2:C$2000,B401)</f>
        <v>0</v>
      </c>
      <c r="E401">
        <f>SUMIFS('Defense processing realm (dpr)'!I$2:I$2000,'Defense processing realm (dpr)'!B$2:B$2000,A401,'Defense processing realm (dpr)'!C$2:C$2000,B401)</f>
        <v>0</v>
      </c>
    </row>
    <row r="402" spans="1:5">
      <c r="A402">
        <f t="shared" si="13"/>
        <v>201</v>
      </c>
      <c r="B402" t="s">
        <v>246</v>
      </c>
      <c r="C402">
        <f>SUMIFS('Defense processing realm (dpr)'!E$2:E$2000,'Defense processing realm (dpr)'!B$2:B$2000,A402,'Defense processing realm (dpr)'!C$2:C$2000,B402)</f>
        <v>0</v>
      </c>
      <c r="D402">
        <f>SUMIFS('Defense processing realm (dpr)'!G$2:G$2000,'Defense processing realm (dpr)'!B$2:B$2000,A402,'Defense processing realm (dpr)'!C$2:C$2000,B402)</f>
        <v>0</v>
      </c>
      <c r="E402">
        <f>SUMIFS('Defense processing realm (dpr)'!I$2:I$2000,'Defense processing realm (dpr)'!B$2:B$2000,A402,'Defense processing realm (dpr)'!C$2:C$2000,B402)</f>
        <v>0</v>
      </c>
    </row>
    <row r="403" spans="1:5">
      <c r="A403">
        <f t="shared" si="13"/>
        <v>201</v>
      </c>
      <c r="B403" t="s">
        <v>328</v>
      </c>
      <c r="C403">
        <f>SUMIFS('Defense processing realm (dpr)'!E$2:E$2000,'Defense processing realm (dpr)'!B$2:B$2000,A403,'Defense processing realm (dpr)'!C$2:C$2000,B403)</f>
        <v>0</v>
      </c>
      <c r="D403">
        <f>SUMIFS('Defense processing realm (dpr)'!G$2:G$2000,'Defense processing realm (dpr)'!B$2:B$2000,A403,'Defense processing realm (dpr)'!C$2:C$2000,B403)</f>
        <v>0</v>
      </c>
      <c r="E403">
        <f>SUMIFS('Defense processing realm (dpr)'!I$2:I$2000,'Defense processing realm (dpr)'!B$2:B$2000,A403,'Defense processing realm (dpr)'!C$2:C$2000,B403)</f>
        <v>0</v>
      </c>
    </row>
    <row r="404" spans="1:5">
      <c r="A404">
        <f t="shared" si="13"/>
        <v>202</v>
      </c>
      <c r="B404" t="s">
        <v>246</v>
      </c>
      <c r="C404">
        <f>SUMIFS('Defense processing realm (dpr)'!E$2:E$2000,'Defense processing realm (dpr)'!B$2:B$2000,A404,'Defense processing realm (dpr)'!C$2:C$2000,B404)</f>
        <v>0</v>
      </c>
      <c r="D404">
        <f>SUMIFS('Defense processing realm (dpr)'!G$2:G$2000,'Defense processing realm (dpr)'!B$2:B$2000,A404,'Defense processing realm (dpr)'!C$2:C$2000,B404)</f>
        <v>0</v>
      </c>
      <c r="E404">
        <f>SUMIFS('Defense processing realm (dpr)'!I$2:I$2000,'Defense processing realm (dpr)'!B$2:B$2000,A404,'Defense processing realm (dpr)'!C$2:C$2000,B404)</f>
        <v>0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DA04BF-BB1E-482A-8FFD-A7D60B049B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Data Entry</vt:lpstr>
      <vt:lpstr>Acccuracy before, during and af</vt:lpstr>
      <vt:lpstr>Scouting</vt:lpstr>
      <vt:lpstr>Statistics</vt:lpstr>
      <vt:lpstr>Formulas</vt:lpstr>
      <vt:lpstr>Automated picklists</vt:lpstr>
      <vt:lpstr>2020 style predictor</vt:lpstr>
      <vt:lpstr>DT Stats</vt:lpstr>
      <vt:lpstr>I wanna go biking</vt:lpstr>
      <vt:lpstr>I have a blue banner</vt:lpstr>
      <vt:lpstr>Defense processing realm (dpr)</vt:lpstr>
      <vt:lpstr>The OG predictor</vt:lpstr>
      <vt:lpstr>Complex 254 model</vt:lpstr>
      <vt:lpstr>Max stats</vt:lpstr>
      <vt:lpstr>Sheety McSheetface</vt:lpstr>
      <vt:lpstr>Stats for predictor</vt:lpstr>
      <vt:lpstr>I want to cry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2022-01-08T20:21:00Z</dcterms:created>
  <dcterms:modified xsi:type="dcterms:W3CDTF">2022-04-18T23:47:08Z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C3FEBEE4630E4C81AC991BE79349E946</vt:lpwstr>
  </property>
  <property fmtid="{D5CDD505-2E9C-101B-9397-08002B2CF9AE}" pid="3" name="KSOProductBuildVer">
    <vt:lpwstr>1033-11.2.0.11042</vt:lpwstr>
  </property>
</Properties>
</file>